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326"/>
  </bookViews>
  <sheets>
    <sheet name="Main Page" sheetId="1" r:id="rId1"/>
    <sheet name="Even Strength" sheetId="2" r:id="rId2"/>
    <sheet name="Power Play" sheetId="3" r:id="rId3"/>
    <sheet name="Penalty Kill" sheetId="4" r:id="rId4"/>
    <sheet name="Home Road" sheetId="5" r:id="rId5"/>
    <sheet name="Legend" sheetId="6" r:id="rId6"/>
    <sheet name="ABOUT" sheetId="7" r:id="rId7"/>
  </sheets>
  <definedNames>
    <definedName name="__Anonymous_Sheet_DB__1">'Main Page'!#REF!</definedName>
    <definedName name="__Anonymous_Sheet_DB__1_1">'Main Page'!$A$2:$CY$887</definedName>
    <definedName name="__Anonymous_Sheet_DB__1_2">'Main Page'!$DA$2:$DA$887</definedName>
    <definedName name="__Anonymous_Sheet_DB__1_3">'Even Strength'!$A$2:$DU$887</definedName>
    <definedName name="__Anonymous_Sheet_DB__1_4">Legend!$A$1:$B$349</definedName>
    <definedName name="__Anonymous_Sheet_DB__2">'Home Road'!$A$2:$AS$887</definedName>
    <definedName name="__Anonymous_Sheet_DB__2_1">'Home Road'!$A$2:$AR$887</definedName>
    <definedName name="__Anonymous_Sheet_DB__2_2">'Even Strength'!$A$2:$DU$887</definedName>
    <definedName name="__Anonymous_Sheet_DB__2_3">'Even Strength'!$DV$751:$EA$752</definedName>
    <definedName name="__Anonymous_Sheet_DB__3">Legend!$A$1:$B$326</definedName>
    <definedName name="__Anonymous_Sheet_DB__3_1">'Power Play'!$A$2:$AW$887</definedName>
    <definedName name="__Anonymous_Sheet_DB__3_2">'Power Play'!$AX$566:$BC$572</definedName>
    <definedName name="__Anonymous_Sheet_DB__4">'Even Strength'!$A$2:$DU$887</definedName>
    <definedName name="__Anonymous_Sheet_DB__4_1">'Penalty Kill'!$A$2:$AS$887</definedName>
    <definedName name="__Anonymous_Sheet_DB__4_2">'Penalty Kill'!$AT$566:$AY$572</definedName>
    <definedName name="__Anonymous_Sheet_DB__5">Legend!$A$1:$B$343</definedName>
  </definedNames>
  <calcPr calcId="145621"/>
</workbook>
</file>

<file path=xl/calcChain.xml><?xml version="1.0" encoding="utf-8"?>
<calcChain xmlns="http://schemas.openxmlformats.org/spreadsheetml/2006/main">
  <c r="I2" i="2" l="1"/>
  <c r="L2" i="2" s="1"/>
  <c r="S2" i="2"/>
  <c r="T2" i="2"/>
  <c r="Y2" i="2"/>
  <c r="AD2" i="2"/>
  <c r="AF2" i="2" s="1"/>
  <c r="AE2" i="2"/>
  <c r="AI2" i="2"/>
  <c r="AL2" i="2"/>
  <c r="AO2" i="2"/>
  <c r="AR2" i="2"/>
  <c r="AS2" i="2"/>
  <c r="BT2" i="2"/>
  <c r="Z2" i="2" s="1"/>
  <c r="BU2" i="2"/>
  <c r="BV2" i="2" s="1"/>
  <c r="BW2" i="2"/>
  <c r="BX2" i="2"/>
  <c r="BY2" i="2"/>
  <c r="BZ2" i="2"/>
  <c r="CA2" i="2"/>
  <c r="CB2" i="2"/>
  <c r="CD2" i="2" s="1"/>
  <c r="CC2" i="2"/>
  <c r="CN2" i="2"/>
  <c r="CO2" i="2"/>
  <c r="CP2" i="2"/>
  <c r="CQ2" i="2"/>
  <c r="CR2" i="2"/>
  <c r="CS2" i="2"/>
  <c r="DE2" i="2"/>
  <c r="DH2" i="2" s="1"/>
  <c r="DF2" i="2"/>
  <c r="DG2" i="2"/>
  <c r="I3" i="2"/>
  <c r="L3" i="2" s="1"/>
  <c r="S3" i="2"/>
  <c r="T3" i="2"/>
  <c r="Y3" i="2"/>
  <c r="AD3" i="2"/>
  <c r="AE3" i="2"/>
  <c r="AF3" i="2"/>
  <c r="AI3" i="2"/>
  <c r="AL3" i="2"/>
  <c r="AO3" i="2"/>
  <c r="AR3" i="2"/>
  <c r="AS3" i="2"/>
  <c r="BT3" i="2"/>
  <c r="Z3" i="2" s="1"/>
  <c r="BU3" i="2"/>
  <c r="BV3" i="2"/>
  <c r="BX3" i="2"/>
  <c r="BY3" i="2"/>
  <c r="BZ3" i="2"/>
  <c r="CA3" i="2"/>
  <c r="CB3" i="2"/>
  <c r="CC3" i="2"/>
  <c r="CD3" i="2"/>
  <c r="CM3" i="2" s="1"/>
  <c r="CN3" i="2"/>
  <c r="CO3" i="2"/>
  <c r="CP3" i="2"/>
  <c r="CQ3" i="2"/>
  <c r="CR3" i="2"/>
  <c r="CS3" i="2"/>
  <c r="CT3" i="2"/>
  <c r="DE3" i="2"/>
  <c r="DF3" i="2"/>
  <c r="DG3" i="2"/>
  <c r="DH3" i="2"/>
  <c r="I4" i="2"/>
  <c r="L4" i="2"/>
  <c r="S4" i="2"/>
  <c r="T4" i="2"/>
  <c r="Y4" i="2"/>
  <c r="Z4" i="2"/>
  <c r="AD4" i="2"/>
  <c r="AE4" i="2"/>
  <c r="AF4" i="2" s="1"/>
  <c r="AI4" i="2"/>
  <c r="AL4" i="2"/>
  <c r="AO4" i="2"/>
  <c r="AR4" i="2"/>
  <c r="AS4" i="2"/>
  <c r="BT4" i="2"/>
  <c r="BU4" i="2"/>
  <c r="BV4" i="2" s="1"/>
  <c r="BX4" i="2"/>
  <c r="BY4" i="2"/>
  <c r="BZ4" i="2"/>
  <c r="CA4" i="2"/>
  <c r="CB4" i="2"/>
  <c r="CC4" i="2"/>
  <c r="CD4" i="2" s="1"/>
  <c r="CN4" i="2"/>
  <c r="CO4" i="2"/>
  <c r="CP4" i="2"/>
  <c r="CQ4" i="2"/>
  <c r="CR4" i="2"/>
  <c r="CS4" i="2"/>
  <c r="DE4" i="2"/>
  <c r="DH4" i="2" s="1"/>
  <c r="DF4" i="2"/>
  <c r="DG4" i="2"/>
  <c r="I5" i="2"/>
  <c r="L5" i="2" s="1"/>
  <c r="S5" i="2"/>
  <c r="T5" i="2"/>
  <c r="Y5" i="2"/>
  <c r="AD5" i="2"/>
  <c r="AF5" i="2" s="1"/>
  <c r="AE5" i="2"/>
  <c r="AI5" i="2"/>
  <c r="AL5" i="2"/>
  <c r="AO5" i="2"/>
  <c r="AR5" i="2"/>
  <c r="AS5" i="2"/>
  <c r="BT5" i="2"/>
  <c r="Z5" i="2" s="1"/>
  <c r="BU5" i="2"/>
  <c r="BX5" i="2"/>
  <c r="BY5" i="2"/>
  <c r="BZ5" i="2"/>
  <c r="CA5" i="2"/>
  <c r="CB5" i="2"/>
  <c r="CD5" i="2" s="1"/>
  <c r="CC5" i="2"/>
  <c r="CN5" i="2"/>
  <c r="CO5" i="2"/>
  <c r="CP5" i="2"/>
  <c r="CQ5" i="2"/>
  <c r="CR5" i="2"/>
  <c r="CS5" i="2"/>
  <c r="DE5" i="2"/>
  <c r="DF5" i="2"/>
  <c r="DG5" i="2"/>
  <c r="DH5" i="2"/>
  <c r="I6" i="2"/>
  <c r="L6" i="2"/>
  <c r="S6" i="2"/>
  <c r="T6" i="2"/>
  <c r="Y6" i="2"/>
  <c r="Z6" i="2"/>
  <c r="AD6" i="2"/>
  <c r="AF6" i="2" s="1"/>
  <c r="AE6" i="2"/>
  <c r="AI6" i="2"/>
  <c r="AL6" i="2"/>
  <c r="AO6" i="2"/>
  <c r="AR6" i="2"/>
  <c r="AS6" i="2"/>
  <c r="BT6" i="2"/>
  <c r="BU6" i="2"/>
  <c r="BV6" i="2" s="1"/>
  <c r="BW6" i="2"/>
  <c r="BX6" i="2"/>
  <c r="BY6" i="2"/>
  <c r="BZ6" i="2"/>
  <c r="CA6" i="2"/>
  <c r="CB6" i="2"/>
  <c r="CD6" i="2" s="1"/>
  <c r="CC6" i="2"/>
  <c r="CN6" i="2"/>
  <c r="CO6" i="2"/>
  <c r="CP6" i="2"/>
  <c r="CQ6" i="2"/>
  <c r="CR6" i="2"/>
  <c r="CS6" i="2"/>
  <c r="DE6" i="2"/>
  <c r="DH6" i="2" s="1"/>
  <c r="DF6" i="2"/>
  <c r="DG6" i="2"/>
  <c r="I7" i="2"/>
  <c r="L7" i="2" s="1"/>
  <c r="S7" i="2"/>
  <c r="T7" i="2"/>
  <c r="Y7" i="2"/>
  <c r="AD7" i="2"/>
  <c r="AE7" i="2"/>
  <c r="AF7" i="2"/>
  <c r="AI7" i="2"/>
  <c r="AL7" i="2"/>
  <c r="AO7" i="2"/>
  <c r="AR7" i="2"/>
  <c r="AS7" i="2"/>
  <c r="BT7" i="2"/>
  <c r="Z7" i="2" s="1"/>
  <c r="BU7" i="2"/>
  <c r="BV7" i="2"/>
  <c r="BX7" i="2"/>
  <c r="BY7" i="2"/>
  <c r="BZ7" i="2"/>
  <c r="CA7" i="2"/>
  <c r="CB7" i="2"/>
  <c r="CC7" i="2"/>
  <c r="CD7" i="2"/>
  <c r="CM7" i="2" s="1"/>
  <c r="CN7" i="2"/>
  <c r="CO7" i="2"/>
  <c r="CP7" i="2"/>
  <c r="CQ7" i="2"/>
  <c r="CR7" i="2"/>
  <c r="CS7" i="2"/>
  <c r="CT7" i="2"/>
  <c r="DE7" i="2"/>
  <c r="DF7" i="2"/>
  <c r="DG7" i="2"/>
  <c r="DH7" i="2"/>
  <c r="I8" i="2"/>
  <c r="L8" i="2"/>
  <c r="S8" i="2"/>
  <c r="T8" i="2"/>
  <c r="Y8" i="2"/>
  <c r="Z8" i="2"/>
  <c r="AD8" i="2"/>
  <c r="AE8" i="2"/>
  <c r="AF8" i="2" s="1"/>
  <c r="AI8" i="2"/>
  <c r="AL8" i="2"/>
  <c r="AO8" i="2"/>
  <c r="AR8" i="2"/>
  <c r="AS8" i="2"/>
  <c r="BT8" i="2"/>
  <c r="BU8" i="2"/>
  <c r="BV8" i="2" s="1"/>
  <c r="BX8" i="2"/>
  <c r="BY8" i="2"/>
  <c r="BZ8" i="2"/>
  <c r="CA8" i="2"/>
  <c r="CB8" i="2"/>
  <c r="CC8" i="2"/>
  <c r="CD8" i="2" s="1"/>
  <c r="CN8" i="2"/>
  <c r="CO8" i="2"/>
  <c r="CP8" i="2"/>
  <c r="CQ8" i="2"/>
  <c r="CR8" i="2"/>
  <c r="CS8" i="2"/>
  <c r="DE8" i="2"/>
  <c r="DH8" i="2" s="1"/>
  <c r="DF8" i="2"/>
  <c r="DG8" i="2"/>
  <c r="I9" i="2"/>
  <c r="L9" i="2" s="1"/>
  <c r="S9" i="2"/>
  <c r="T9" i="2"/>
  <c r="Y9" i="2"/>
  <c r="AD9" i="2"/>
  <c r="AF9" i="2" s="1"/>
  <c r="AE9" i="2"/>
  <c r="AI9" i="2"/>
  <c r="AL9" i="2"/>
  <c r="AO9" i="2"/>
  <c r="AR9" i="2"/>
  <c r="AS9" i="2"/>
  <c r="BT9" i="2"/>
  <c r="Z9" i="2" s="1"/>
  <c r="BU9" i="2"/>
  <c r="BX9" i="2"/>
  <c r="BY9" i="2"/>
  <c r="BZ9" i="2"/>
  <c r="CA9" i="2"/>
  <c r="CB9" i="2"/>
  <c r="CD9" i="2" s="1"/>
  <c r="CC9" i="2"/>
  <c r="CN9" i="2"/>
  <c r="CO9" i="2"/>
  <c r="CP9" i="2"/>
  <c r="CQ9" i="2"/>
  <c r="CR9" i="2"/>
  <c r="CS9" i="2"/>
  <c r="DE9" i="2"/>
  <c r="DF9" i="2"/>
  <c r="DG9" i="2"/>
  <c r="DH9" i="2"/>
  <c r="I10" i="2"/>
  <c r="L10" i="2"/>
  <c r="S10" i="2"/>
  <c r="T10" i="2"/>
  <c r="Y10" i="2"/>
  <c r="Z10" i="2"/>
  <c r="AD10" i="2"/>
  <c r="AF10" i="2" s="1"/>
  <c r="AE10" i="2"/>
  <c r="AI10" i="2"/>
  <c r="AL10" i="2"/>
  <c r="AO10" i="2"/>
  <c r="AR10" i="2"/>
  <c r="AS10" i="2"/>
  <c r="BT10" i="2"/>
  <c r="BU10" i="2"/>
  <c r="BV10" i="2" s="1"/>
  <c r="BW10" i="2"/>
  <c r="BX10" i="2"/>
  <c r="BY10" i="2"/>
  <c r="BZ10" i="2"/>
  <c r="CA10" i="2"/>
  <c r="CB10" i="2"/>
  <c r="CD10" i="2" s="1"/>
  <c r="CC10" i="2"/>
  <c r="CN10" i="2"/>
  <c r="CO10" i="2"/>
  <c r="CP10" i="2"/>
  <c r="CQ10" i="2"/>
  <c r="CR10" i="2"/>
  <c r="CS10" i="2"/>
  <c r="DE10" i="2"/>
  <c r="DH10" i="2" s="1"/>
  <c r="DF10" i="2"/>
  <c r="DG10" i="2"/>
  <c r="I11" i="2"/>
  <c r="L11" i="2" s="1"/>
  <c r="S11" i="2"/>
  <c r="T11" i="2"/>
  <c r="Y11" i="2"/>
  <c r="AD11" i="2"/>
  <c r="AE11" i="2"/>
  <c r="AF11" i="2"/>
  <c r="AI11" i="2"/>
  <c r="AL11" i="2"/>
  <c r="AO11" i="2"/>
  <c r="AR11" i="2"/>
  <c r="AS11" i="2"/>
  <c r="BT11" i="2"/>
  <c r="Z11" i="2" s="1"/>
  <c r="BU11" i="2"/>
  <c r="BV11" i="2"/>
  <c r="BX11" i="2"/>
  <c r="BY11" i="2"/>
  <c r="BZ11" i="2"/>
  <c r="CA11" i="2"/>
  <c r="CB11" i="2"/>
  <c r="CC11" i="2"/>
  <c r="CD11" i="2"/>
  <c r="CM11" i="2" s="1"/>
  <c r="CN11" i="2"/>
  <c r="CO11" i="2"/>
  <c r="CP11" i="2"/>
  <c r="CQ11" i="2"/>
  <c r="CR11" i="2"/>
  <c r="CS11" i="2"/>
  <c r="CT11" i="2"/>
  <c r="DE11" i="2"/>
  <c r="DF11" i="2"/>
  <c r="DG11" i="2"/>
  <c r="DH11" i="2"/>
  <c r="I12" i="2"/>
  <c r="L12" i="2"/>
  <c r="S12" i="2"/>
  <c r="T12" i="2"/>
  <c r="Y12" i="2"/>
  <c r="Z12" i="2"/>
  <c r="AD12" i="2"/>
  <c r="AE12" i="2"/>
  <c r="AF12" i="2" s="1"/>
  <c r="AI12" i="2"/>
  <c r="AL12" i="2"/>
  <c r="AO12" i="2"/>
  <c r="AR12" i="2"/>
  <c r="AS12" i="2"/>
  <c r="BT12" i="2"/>
  <c r="BU12" i="2"/>
  <c r="BV12" i="2" s="1"/>
  <c r="BX12" i="2"/>
  <c r="BY12" i="2"/>
  <c r="BZ12" i="2"/>
  <c r="CA12" i="2"/>
  <c r="CB12" i="2"/>
  <c r="CC12" i="2"/>
  <c r="CD12" i="2" s="1"/>
  <c r="CN12" i="2"/>
  <c r="CO12" i="2"/>
  <c r="CP12" i="2"/>
  <c r="CQ12" i="2"/>
  <c r="CR12" i="2"/>
  <c r="CS12" i="2"/>
  <c r="DE12" i="2"/>
  <c r="DH12" i="2" s="1"/>
  <c r="DF12" i="2"/>
  <c r="DG12" i="2"/>
  <c r="I13" i="2"/>
  <c r="L13" i="2" s="1"/>
  <c r="S13" i="2"/>
  <c r="T13" i="2"/>
  <c r="Y13" i="2"/>
  <c r="AD13" i="2"/>
  <c r="AF13" i="2" s="1"/>
  <c r="AE13" i="2"/>
  <c r="AI13" i="2"/>
  <c r="AL13" i="2"/>
  <c r="AO13" i="2"/>
  <c r="AR13" i="2"/>
  <c r="AS13" i="2"/>
  <c r="BT13" i="2"/>
  <c r="Z13" i="2" s="1"/>
  <c r="BU13" i="2"/>
  <c r="BX13" i="2"/>
  <c r="BY13" i="2"/>
  <c r="BZ13" i="2"/>
  <c r="CA13" i="2"/>
  <c r="CB13" i="2"/>
  <c r="CD13" i="2" s="1"/>
  <c r="CC13" i="2"/>
  <c r="CN13" i="2"/>
  <c r="CO13" i="2"/>
  <c r="CP13" i="2"/>
  <c r="CQ13" i="2"/>
  <c r="CR13" i="2"/>
  <c r="CS13" i="2"/>
  <c r="DE13" i="2"/>
  <c r="DF13" i="2"/>
  <c r="DG13" i="2"/>
  <c r="DH13" i="2"/>
  <c r="I14" i="2"/>
  <c r="L14" i="2"/>
  <c r="S14" i="2"/>
  <c r="T14" i="2"/>
  <c r="Y14" i="2"/>
  <c r="Z14" i="2"/>
  <c r="AD14" i="2"/>
  <c r="AF14" i="2" s="1"/>
  <c r="AE14" i="2"/>
  <c r="AI14" i="2"/>
  <c r="AL14" i="2"/>
  <c r="AO14" i="2"/>
  <c r="AR14" i="2"/>
  <c r="AS14" i="2"/>
  <c r="BT14" i="2"/>
  <c r="BU14" i="2"/>
  <c r="BV14" i="2" s="1"/>
  <c r="BW14" i="2"/>
  <c r="BX14" i="2"/>
  <c r="BY14" i="2"/>
  <c r="BZ14" i="2"/>
  <c r="CA14" i="2"/>
  <c r="CB14" i="2"/>
  <c r="CD14" i="2" s="1"/>
  <c r="CC14" i="2"/>
  <c r="CN14" i="2"/>
  <c r="CO14" i="2"/>
  <c r="CP14" i="2"/>
  <c r="CQ14" i="2"/>
  <c r="CR14" i="2"/>
  <c r="CS14" i="2"/>
  <c r="DE14" i="2"/>
  <c r="DH14" i="2" s="1"/>
  <c r="DF14" i="2"/>
  <c r="DG14" i="2"/>
  <c r="I15" i="2"/>
  <c r="L15" i="2" s="1"/>
  <c r="S15" i="2"/>
  <c r="T15" i="2"/>
  <c r="Y15" i="2"/>
  <c r="AD15" i="2"/>
  <c r="AE15" i="2"/>
  <c r="AF15" i="2"/>
  <c r="AI15" i="2"/>
  <c r="AL15" i="2"/>
  <c r="AO15" i="2"/>
  <c r="AR15" i="2"/>
  <c r="AS15" i="2"/>
  <c r="BT15" i="2"/>
  <c r="Z15" i="2" s="1"/>
  <c r="BU15" i="2"/>
  <c r="BV15" i="2"/>
  <c r="BX15" i="2"/>
  <c r="BY15" i="2"/>
  <c r="BZ15" i="2"/>
  <c r="CA15" i="2"/>
  <c r="CB15" i="2"/>
  <c r="CC15" i="2"/>
  <c r="CD15" i="2"/>
  <c r="CM15" i="2" s="1"/>
  <c r="CN15" i="2"/>
  <c r="CO15" i="2"/>
  <c r="CP15" i="2"/>
  <c r="CQ15" i="2"/>
  <c r="CR15" i="2"/>
  <c r="CS15" i="2"/>
  <c r="CT15" i="2"/>
  <c r="DE15" i="2"/>
  <c r="DF15" i="2"/>
  <c r="DG15" i="2"/>
  <c r="DH15" i="2"/>
  <c r="I16" i="2"/>
  <c r="L16" i="2"/>
  <c r="S16" i="2"/>
  <c r="T16" i="2"/>
  <c r="Y16" i="2"/>
  <c r="Z16" i="2"/>
  <c r="AD16" i="2"/>
  <c r="AE16" i="2"/>
  <c r="AF16" i="2" s="1"/>
  <c r="AI16" i="2"/>
  <c r="AL16" i="2"/>
  <c r="AO16" i="2"/>
  <c r="AR16" i="2"/>
  <c r="AS16" i="2"/>
  <c r="BT16" i="2"/>
  <c r="BU16" i="2"/>
  <c r="BV16" i="2" s="1"/>
  <c r="BX16" i="2"/>
  <c r="BY16" i="2"/>
  <c r="BZ16" i="2"/>
  <c r="CA16" i="2"/>
  <c r="CB16" i="2"/>
  <c r="CD16" i="2" s="1"/>
  <c r="CC16" i="2"/>
  <c r="CN16" i="2"/>
  <c r="CO16" i="2"/>
  <c r="CP16" i="2"/>
  <c r="CQ16" i="2"/>
  <c r="CR16" i="2"/>
  <c r="CS16" i="2"/>
  <c r="DE16" i="2"/>
  <c r="DH16" i="2" s="1"/>
  <c r="DF16" i="2"/>
  <c r="DG16" i="2"/>
  <c r="I17" i="2"/>
  <c r="L17" i="2" s="1"/>
  <c r="S17" i="2"/>
  <c r="T17" i="2"/>
  <c r="Y17" i="2"/>
  <c r="AD17" i="2"/>
  <c r="AF17" i="2" s="1"/>
  <c r="AE17" i="2"/>
  <c r="AI17" i="2"/>
  <c r="AL17" i="2"/>
  <c r="AO17" i="2"/>
  <c r="AR17" i="2"/>
  <c r="AS17" i="2"/>
  <c r="BT17" i="2"/>
  <c r="Z17" i="2" s="1"/>
  <c r="BU17" i="2"/>
  <c r="BX17" i="2"/>
  <c r="BY17" i="2"/>
  <c r="BZ17" i="2"/>
  <c r="CA17" i="2"/>
  <c r="CB17" i="2"/>
  <c r="CD17" i="2" s="1"/>
  <c r="CC17" i="2"/>
  <c r="CN17" i="2"/>
  <c r="CO17" i="2"/>
  <c r="CP17" i="2"/>
  <c r="CQ17" i="2"/>
  <c r="CR17" i="2"/>
  <c r="CS17" i="2"/>
  <c r="DE17" i="2"/>
  <c r="DF17" i="2"/>
  <c r="DG17" i="2"/>
  <c r="DH17" i="2"/>
  <c r="I18" i="2"/>
  <c r="L18" i="2"/>
  <c r="S18" i="2"/>
  <c r="T18" i="2"/>
  <c r="Y18" i="2"/>
  <c r="Z18" i="2"/>
  <c r="AD18" i="2"/>
  <c r="AF18" i="2" s="1"/>
  <c r="AE18" i="2"/>
  <c r="AI18" i="2"/>
  <c r="AL18" i="2"/>
  <c r="AO18" i="2"/>
  <c r="AR18" i="2"/>
  <c r="AS18" i="2"/>
  <c r="BT18" i="2"/>
  <c r="BU18" i="2"/>
  <c r="BV18" i="2" s="1"/>
  <c r="BW18" i="2"/>
  <c r="BX18" i="2"/>
  <c r="BY18" i="2"/>
  <c r="BZ18" i="2"/>
  <c r="CA18" i="2"/>
  <c r="CB18" i="2"/>
  <c r="CD18" i="2" s="1"/>
  <c r="CC18" i="2"/>
  <c r="CN18" i="2"/>
  <c r="CO18" i="2"/>
  <c r="CP18" i="2"/>
  <c r="CQ18" i="2"/>
  <c r="CR18" i="2"/>
  <c r="CS18" i="2"/>
  <c r="DE18" i="2"/>
  <c r="DH18" i="2" s="1"/>
  <c r="DF18" i="2"/>
  <c r="DG18" i="2"/>
  <c r="I19" i="2"/>
  <c r="L19" i="2" s="1"/>
  <c r="S19" i="2"/>
  <c r="T19" i="2"/>
  <c r="Y19" i="2"/>
  <c r="AD19" i="2"/>
  <c r="AE19" i="2"/>
  <c r="AF19" i="2"/>
  <c r="AI19" i="2"/>
  <c r="AL19" i="2"/>
  <c r="AO19" i="2"/>
  <c r="AR19" i="2"/>
  <c r="AS19" i="2"/>
  <c r="BT19" i="2"/>
  <c r="Z19" i="2" s="1"/>
  <c r="BU19" i="2"/>
  <c r="BV19" i="2"/>
  <c r="BX19" i="2"/>
  <c r="BY19" i="2"/>
  <c r="BZ19" i="2"/>
  <c r="CA19" i="2"/>
  <c r="CB19" i="2"/>
  <c r="CC19" i="2"/>
  <c r="CD19" i="2"/>
  <c r="CM19" i="2" s="1"/>
  <c r="CN19" i="2"/>
  <c r="CO19" i="2"/>
  <c r="CP19" i="2"/>
  <c r="CQ19" i="2"/>
  <c r="CR19" i="2"/>
  <c r="CS19" i="2"/>
  <c r="CT19" i="2"/>
  <c r="DE19" i="2"/>
  <c r="DF19" i="2"/>
  <c r="DG19" i="2"/>
  <c r="DH19" i="2"/>
  <c r="I20" i="2"/>
  <c r="L20" i="2"/>
  <c r="S20" i="2"/>
  <c r="T20" i="2"/>
  <c r="Y20" i="2"/>
  <c r="Z20" i="2"/>
  <c r="AD20" i="2"/>
  <c r="AE20" i="2"/>
  <c r="AF20" i="2" s="1"/>
  <c r="AI20" i="2"/>
  <c r="AL20" i="2"/>
  <c r="AO20" i="2"/>
  <c r="AR20" i="2"/>
  <c r="AS20" i="2"/>
  <c r="BT20" i="2"/>
  <c r="BU20" i="2"/>
  <c r="BV20" i="2" s="1"/>
  <c r="BX20" i="2"/>
  <c r="BY20" i="2"/>
  <c r="BZ20" i="2"/>
  <c r="CA20" i="2"/>
  <c r="CB20" i="2"/>
  <c r="CD20" i="2" s="1"/>
  <c r="CC20" i="2"/>
  <c r="CN20" i="2"/>
  <c r="CO20" i="2"/>
  <c r="CP20" i="2"/>
  <c r="CQ20" i="2"/>
  <c r="CR20" i="2"/>
  <c r="CS20" i="2"/>
  <c r="DE20" i="2"/>
  <c r="DH20" i="2" s="1"/>
  <c r="DF20" i="2"/>
  <c r="DG20" i="2"/>
  <c r="I21" i="2"/>
  <c r="L21" i="2" s="1"/>
  <c r="S21" i="2"/>
  <c r="T21" i="2"/>
  <c r="Y21" i="2"/>
  <c r="AD21" i="2"/>
  <c r="AF21" i="2" s="1"/>
  <c r="AE21" i="2"/>
  <c r="AI21" i="2"/>
  <c r="AL21" i="2"/>
  <c r="AO21" i="2"/>
  <c r="AR21" i="2"/>
  <c r="AS21" i="2"/>
  <c r="BT21" i="2"/>
  <c r="Z21" i="2" s="1"/>
  <c r="BU21" i="2"/>
  <c r="BX21" i="2"/>
  <c r="BY21" i="2"/>
  <c r="BZ21" i="2"/>
  <c r="CA21" i="2"/>
  <c r="CB21" i="2"/>
  <c r="CD21" i="2" s="1"/>
  <c r="CC21" i="2"/>
  <c r="CN21" i="2"/>
  <c r="CO21" i="2"/>
  <c r="CP21" i="2"/>
  <c r="CQ21" i="2"/>
  <c r="CR21" i="2"/>
  <c r="CS21" i="2"/>
  <c r="DE21" i="2"/>
  <c r="DF21" i="2"/>
  <c r="DG21" i="2"/>
  <c r="DH21" i="2"/>
  <c r="I22" i="2"/>
  <c r="L22" i="2"/>
  <c r="S22" i="2"/>
  <c r="T22" i="2"/>
  <c r="Y22" i="2"/>
  <c r="Z22" i="2"/>
  <c r="AD22" i="2"/>
  <c r="AE22" i="2"/>
  <c r="AF22" i="2" s="1"/>
  <c r="AI22" i="2"/>
  <c r="AL22" i="2"/>
  <c r="AO22" i="2"/>
  <c r="AR22" i="2"/>
  <c r="AS22" i="2"/>
  <c r="BT22" i="2"/>
  <c r="BU22" i="2"/>
  <c r="BV22" i="2" s="1"/>
  <c r="BW22" i="2"/>
  <c r="BX22" i="2"/>
  <c r="BY22" i="2"/>
  <c r="BZ22" i="2"/>
  <c r="CA22" i="2"/>
  <c r="CB22" i="2"/>
  <c r="CC22" i="2"/>
  <c r="CD22" i="2" s="1"/>
  <c r="CN22" i="2"/>
  <c r="CO22" i="2"/>
  <c r="CP22" i="2"/>
  <c r="CQ22" i="2"/>
  <c r="CR22" i="2"/>
  <c r="CS22" i="2"/>
  <c r="DE22" i="2"/>
  <c r="DH22" i="2" s="1"/>
  <c r="DF22" i="2"/>
  <c r="DG22" i="2"/>
  <c r="I23" i="2"/>
  <c r="L23" i="2" s="1"/>
  <c r="S23" i="2"/>
  <c r="T23" i="2"/>
  <c r="Y23" i="2"/>
  <c r="AD23" i="2"/>
  <c r="AE23" i="2"/>
  <c r="AF23" i="2"/>
  <c r="AI23" i="2"/>
  <c r="AL23" i="2"/>
  <c r="AO23" i="2"/>
  <c r="AR23" i="2"/>
  <c r="AS23" i="2"/>
  <c r="BT23" i="2"/>
  <c r="Z23" i="2" s="1"/>
  <c r="BU23" i="2"/>
  <c r="BV23" i="2"/>
  <c r="BX23" i="2"/>
  <c r="BY23" i="2"/>
  <c r="BZ23" i="2"/>
  <c r="CA23" i="2"/>
  <c r="CB23" i="2"/>
  <c r="CC23" i="2"/>
  <c r="CD23" i="2"/>
  <c r="CM23" i="2" s="1"/>
  <c r="CN23" i="2"/>
  <c r="CO23" i="2"/>
  <c r="CP23" i="2"/>
  <c r="CQ23" i="2"/>
  <c r="CR23" i="2"/>
  <c r="CS23" i="2"/>
  <c r="CT23" i="2"/>
  <c r="DE23" i="2"/>
  <c r="DF23" i="2"/>
  <c r="DG23" i="2"/>
  <c r="DH23" i="2"/>
  <c r="I24" i="2"/>
  <c r="L24" i="2"/>
  <c r="S24" i="2"/>
  <c r="T24" i="2"/>
  <c r="Y24" i="2"/>
  <c r="Z24" i="2"/>
  <c r="AD24" i="2"/>
  <c r="AF24" i="2" s="1"/>
  <c r="AE24" i="2"/>
  <c r="AI24" i="2"/>
  <c r="AL24" i="2"/>
  <c r="AO24" i="2"/>
  <c r="AR24" i="2"/>
  <c r="AS24" i="2"/>
  <c r="BT24" i="2"/>
  <c r="BU24" i="2"/>
  <c r="BV24" i="2" s="1"/>
  <c r="BX24" i="2"/>
  <c r="BY24" i="2"/>
  <c r="BZ24" i="2"/>
  <c r="CA24" i="2"/>
  <c r="CB24" i="2"/>
  <c r="CD24" i="2" s="1"/>
  <c r="CC24" i="2"/>
  <c r="CN24" i="2"/>
  <c r="CO24" i="2"/>
  <c r="CP24" i="2"/>
  <c r="CQ24" i="2"/>
  <c r="CR24" i="2"/>
  <c r="CS24" i="2"/>
  <c r="DE24" i="2"/>
  <c r="DH24" i="2" s="1"/>
  <c r="DF24" i="2"/>
  <c r="DG24" i="2"/>
  <c r="I25" i="2"/>
  <c r="L25" i="2" s="1"/>
  <c r="S25" i="2"/>
  <c r="T25" i="2"/>
  <c r="Y25" i="2"/>
  <c r="AD25" i="2"/>
  <c r="AF25" i="2" s="1"/>
  <c r="AE25" i="2"/>
  <c r="AI25" i="2"/>
  <c r="AL25" i="2"/>
  <c r="AO25" i="2"/>
  <c r="AR25" i="2"/>
  <c r="AS25" i="2"/>
  <c r="BT25" i="2"/>
  <c r="Z25" i="2" s="1"/>
  <c r="BU25" i="2"/>
  <c r="BX25" i="2"/>
  <c r="BY25" i="2"/>
  <c r="BZ25" i="2"/>
  <c r="CA25" i="2"/>
  <c r="CB25" i="2"/>
  <c r="CD25" i="2" s="1"/>
  <c r="CC25" i="2"/>
  <c r="CN25" i="2"/>
  <c r="CO25" i="2"/>
  <c r="CP25" i="2"/>
  <c r="CQ25" i="2"/>
  <c r="CR25" i="2"/>
  <c r="CS25" i="2"/>
  <c r="DE25" i="2"/>
  <c r="DF25" i="2"/>
  <c r="DG25" i="2"/>
  <c r="DH25" i="2"/>
  <c r="I26" i="2"/>
  <c r="L26" i="2"/>
  <c r="S26" i="2"/>
  <c r="T26" i="2"/>
  <c r="Y26" i="2"/>
  <c r="Z26" i="2"/>
  <c r="AD26" i="2"/>
  <c r="AE26" i="2"/>
  <c r="AF26" i="2" s="1"/>
  <c r="AI26" i="2"/>
  <c r="AL26" i="2"/>
  <c r="AO26" i="2"/>
  <c r="AR26" i="2"/>
  <c r="AS26" i="2"/>
  <c r="BT26" i="2"/>
  <c r="BU26" i="2"/>
  <c r="BV26" i="2" s="1"/>
  <c r="BW26" i="2"/>
  <c r="BX26" i="2"/>
  <c r="BY26" i="2"/>
  <c r="BZ26" i="2"/>
  <c r="CA26" i="2"/>
  <c r="CB26" i="2"/>
  <c r="CC26" i="2"/>
  <c r="CD26" i="2" s="1"/>
  <c r="CN26" i="2"/>
  <c r="CO26" i="2"/>
  <c r="CP26" i="2"/>
  <c r="CQ26" i="2"/>
  <c r="CR26" i="2"/>
  <c r="CS26" i="2"/>
  <c r="DE26" i="2"/>
  <c r="DH26" i="2" s="1"/>
  <c r="DF26" i="2"/>
  <c r="DG26" i="2"/>
  <c r="I27" i="2"/>
  <c r="L27" i="2" s="1"/>
  <c r="S27" i="2"/>
  <c r="T27" i="2"/>
  <c r="Y27" i="2"/>
  <c r="AD27" i="2"/>
  <c r="AE27" i="2"/>
  <c r="AF27" i="2"/>
  <c r="AI27" i="2"/>
  <c r="AL27" i="2"/>
  <c r="AO27" i="2"/>
  <c r="AR27" i="2"/>
  <c r="AS27" i="2"/>
  <c r="BT27" i="2"/>
  <c r="Z27" i="2" s="1"/>
  <c r="BU27" i="2"/>
  <c r="BV27" i="2"/>
  <c r="BX27" i="2"/>
  <c r="BY27" i="2"/>
  <c r="BZ27" i="2"/>
  <c r="CA27" i="2"/>
  <c r="CB27" i="2"/>
  <c r="CC27" i="2"/>
  <c r="CD27" i="2"/>
  <c r="CM27" i="2" s="1"/>
  <c r="CN27" i="2"/>
  <c r="CO27" i="2"/>
  <c r="CP27" i="2"/>
  <c r="CQ27" i="2"/>
  <c r="CR27" i="2"/>
  <c r="CS27" i="2"/>
  <c r="CT27" i="2"/>
  <c r="DE27" i="2"/>
  <c r="DF27" i="2"/>
  <c r="DG27" i="2"/>
  <c r="DH27" i="2"/>
  <c r="I28" i="2"/>
  <c r="L28" i="2"/>
  <c r="S28" i="2"/>
  <c r="T28" i="2"/>
  <c r="Y28" i="2"/>
  <c r="Z28" i="2"/>
  <c r="AD28" i="2"/>
  <c r="AF28" i="2" s="1"/>
  <c r="AE28" i="2"/>
  <c r="AI28" i="2"/>
  <c r="AL28" i="2"/>
  <c r="AO28" i="2"/>
  <c r="AR28" i="2"/>
  <c r="AS28" i="2"/>
  <c r="BT28" i="2"/>
  <c r="BU28" i="2"/>
  <c r="BV28" i="2" s="1"/>
  <c r="BX28" i="2"/>
  <c r="BY28" i="2"/>
  <c r="BZ28" i="2"/>
  <c r="CA28" i="2"/>
  <c r="CB28" i="2"/>
  <c r="CD28" i="2" s="1"/>
  <c r="CC28" i="2"/>
  <c r="CN28" i="2"/>
  <c r="CO28" i="2"/>
  <c r="CP28" i="2"/>
  <c r="CQ28" i="2"/>
  <c r="CR28" i="2"/>
  <c r="CS28" i="2"/>
  <c r="DE28" i="2"/>
  <c r="DH28" i="2" s="1"/>
  <c r="DF28" i="2"/>
  <c r="DG28" i="2"/>
  <c r="I29" i="2"/>
  <c r="L29" i="2" s="1"/>
  <c r="S29" i="2"/>
  <c r="T29" i="2"/>
  <c r="Y29" i="2"/>
  <c r="AD29" i="2"/>
  <c r="AF29" i="2" s="1"/>
  <c r="AE29" i="2"/>
  <c r="AI29" i="2"/>
  <c r="AL29" i="2"/>
  <c r="AO29" i="2"/>
  <c r="AR29" i="2"/>
  <c r="AS29" i="2"/>
  <c r="BT29" i="2"/>
  <c r="Z29" i="2" s="1"/>
  <c r="BU29" i="2"/>
  <c r="BX29" i="2"/>
  <c r="BY29" i="2"/>
  <c r="BZ29" i="2"/>
  <c r="CA29" i="2"/>
  <c r="CB29" i="2"/>
  <c r="CD29" i="2" s="1"/>
  <c r="CC29" i="2"/>
  <c r="CN29" i="2"/>
  <c r="CO29" i="2"/>
  <c r="CP29" i="2"/>
  <c r="CQ29" i="2"/>
  <c r="CR29" i="2"/>
  <c r="CS29" i="2"/>
  <c r="DE29" i="2"/>
  <c r="DF29" i="2"/>
  <c r="DG29" i="2"/>
  <c r="DH29" i="2"/>
  <c r="I30" i="2"/>
  <c r="L30" i="2"/>
  <c r="S30" i="2"/>
  <c r="T30" i="2"/>
  <c r="Y30" i="2"/>
  <c r="Z30" i="2"/>
  <c r="AD30" i="2"/>
  <c r="AE30" i="2"/>
  <c r="AF30" i="2" s="1"/>
  <c r="AI30" i="2"/>
  <c r="AL30" i="2"/>
  <c r="AO30" i="2"/>
  <c r="AR30" i="2"/>
  <c r="AS30" i="2"/>
  <c r="BT30" i="2"/>
  <c r="BU30" i="2"/>
  <c r="BV30" i="2" s="1"/>
  <c r="BW30" i="2"/>
  <c r="BX30" i="2"/>
  <c r="BY30" i="2"/>
  <c r="BZ30" i="2"/>
  <c r="CA30" i="2"/>
  <c r="CB30" i="2"/>
  <c r="CC30" i="2"/>
  <c r="CD30" i="2" s="1"/>
  <c r="CN30" i="2"/>
  <c r="CO30" i="2"/>
  <c r="CP30" i="2"/>
  <c r="CQ30" i="2"/>
  <c r="CR30" i="2"/>
  <c r="CS30" i="2"/>
  <c r="DE30" i="2"/>
  <c r="DH30" i="2" s="1"/>
  <c r="DF30" i="2"/>
  <c r="DG30" i="2"/>
  <c r="I31" i="2"/>
  <c r="L31" i="2" s="1"/>
  <c r="S31" i="2"/>
  <c r="T31" i="2"/>
  <c r="Y31" i="2"/>
  <c r="AD31" i="2"/>
  <c r="AE31" i="2"/>
  <c r="AF31" i="2"/>
  <c r="AI31" i="2"/>
  <c r="AL31" i="2"/>
  <c r="AO31" i="2"/>
  <c r="AR31" i="2"/>
  <c r="AS31" i="2"/>
  <c r="BT31" i="2"/>
  <c r="Z31" i="2" s="1"/>
  <c r="BU31" i="2"/>
  <c r="BV31" i="2"/>
  <c r="BX31" i="2"/>
  <c r="BY31" i="2"/>
  <c r="BZ31" i="2"/>
  <c r="CA31" i="2"/>
  <c r="CB31" i="2"/>
  <c r="CC31" i="2"/>
  <c r="CD31" i="2"/>
  <c r="CM31" i="2" s="1"/>
  <c r="CN31" i="2"/>
  <c r="CO31" i="2"/>
  <c r="CP31" i="2"/>
  <c r="CQ31" i="2"/>
  <c r="CR31" i="2"/>
  <c r="CS31" i="2"/>
  <c r="CT31" i="2"/>
  <c r="DE31" i="2"/>
  <c r="DF31" i="2"/>
  <c r="DG31" i="2"/>
  <c r="DH31" i="2"/>
  <c r="I32" i="2"/>
  <c r="L32" i="2"/>
  <c r="S32" i="2"/>
  <c r="T32" i="2"/>
  <c r="Y32" i="2"/>
  <c r="Z32" i="2"/>
  <c r="AD32" i="2"/>
  <c r="AF32" i="2" s="1"/>
  <c r="AE32" i="2"/>
  <c r="AI32" i="2"/>
  <c r="AL32" i="2"/>
  <c r="AO32" i="2"/>
  <c r="AR32" i="2"/>
  <c r="AS32" i="2"/>
  <c r="BT32" i="2"/>
  <c r="BU32" i="2"/>
  <c r="BV32" i="2" s="1"/>
  <c r="BX32" i="2"/>
  <c r="BY32" i="2"/>
  <c r="BZ32" i="2"/>
  <c r="CA32" i="2"/>
  <c r="CB32" i="2"/>
  <c r="CD32" i="2" s="1"/>
  <c r="CC32" i="2"/>
  <c r="CN32" i="2"/>
  <c r="CO32" i="2"/>
  <c r="CP32" i="2"/>
  <c r="CQ32" i="2"/>
  <c r="CR32" i="2"/>
  <c r="CS32" i="2"/>
  <c r="DE32" i="2"/>
  <c r="DH32" i="2" s="1"/>
  <c r="DF32" i="2"/>
  <c r="DG32" i="2"/>
  <c r="I33" i="2"/>
  <c r="L33" i="2" s="1"/>
  <c r="S33" i="2"/>
  <c r="T33" i="2"/>
  <c r="Y33" i="2"/>
  <c r="AD33" i="2"/>
  <c r="AF33" i="2" s="1"/>
  <c r="AE33" i="2"/>
  <c r="AI33" i="2"/>
  <c r="AL33" i="2"/>
  <c r="AO33" i="2"/>
  <c r="AR33" i="2"/>
  <c r="AS33" i="2"/>
  <c r="BT33" i="2"/>
  <c r="Z33" i="2" s="1"/>
  <c r="BU33" i="2"/>
  <c r="BX33" i="2"/>
  <c r="BY33" i="2"/>
  <c r="BZ33" i="2"/>
  <c r="CA33" i="2"/>
  <c r="CB33" i="2"/>
  <c r="CD33" i="2" s="1"/>
  <c r="CC33" i="2"/>
  <c r="CN33" i="2"/>
  <c r="CO33" i="2"/>
  <c r="CP33" i="2"/>
  <c r="CQ33" i="2"/>
  <c r="CR33" i="2"/>
  <c r="CS33" i="2"/>
  <c r="DE33" i="2"/>
  <c r="DF33" i="2"/>
  <c r="DG33" i="2"/>
  <c r="DH33" i="2"/>
  <c r="I34" i="2"/>
  <c r="L34" i="2"/>
  <c r="S34" i="2"/>
  <c r="T34" i="2"/>
  <c r="Y34" i="2"/>
  <c r="Z34" i="2"/>
  <c r="AD34" i="2"/>
  <c r="AE34" i="2"/>
  <c r="AF34" i="2" s="1"/>
  <c r="AI34" i="2"/>
  <c r="AL34" i="2"/>
  <c r="AO34" i="2"/>
  <c r="AR34" i="2"/>
  <c r="AS34" i="2"/>
  <c r="BT34" i="2"/>
  <c r="BU34" i="2"/>
  <c r="BV34" i="2" s="1"/>
  <c r="BW34" i="2"/>
  <c r="BX34" i="2"/>
  <c r="BY34" i="2"/>
  <c r="BZ34" i="2"/>
  <c r="CA34" i="2"/>
  <c r="CB34" i="2"/>
  <c r="CC34" i="2"/>
  <c r="CD34" i="2" s="1"/>
  <c r="CN34" i="2"/>
  <c r="CO34" i="2"/>
  <c r="CP34" i="2"/>
  <c r="CQ34" i="2"/>
  <c r="CR34" i="2"/>
  <c r="CS34" i="2"/>
  <c r="DE34" i="2"/>
  <c r="DH34" i="2" s="1"/>
  <c r="DF34" i="2"/>
  <c r="DG34" i="2"/>
  <c r="I35" i="2"/>
  <c r="L35" i="2" s="1"/>
  <c r="S35" i="2"/>
  <c r="T35" i="2"/>
  <c r="Y35" i="2"/>
  <c r="AD35" i="2"/>
  <c r="AE35" i="2"/>
  <c r="AF35" i="2"/>
  <c r="AI35" i="2"/>
  <c r="AL35" i="2"/>
  <c r="AO35" i="2"/>
  <c r="AR35" i="2"/>
  <c r="AS35" i="2"/>
  <c r="BT35" i="2"/>
  <c r="Z35" i="2" s="1"/>
  <c r="BU35" i="2"/>
  <c r="BV35" i="2"/>
  <c r="BX35" i="2"/>
  <c r="BY35" i="2"/>
  <c r="BZ35" i="2"/>
  <c r="CA35" i="2"/>
  <c r="CB35" i="2"/>
  <c r="CC35" i="2"/>
  <c r="CD35" i="2"/>
  <c r="CN35" i="2"/>
  <c r="CO35" i="2"/>
  <c r="CP35" i="2"/>
  <c r="CQ35" i="2"/>
  <c r="CR35" i="2"/>
  <c r="CS35" i="2"/>
  <c r="DE35" i="2"/>
  <c r="DF35" i="2"/>
  <c r="DG35" i="2"/>
  <c r="DH35" i="2"/>
  <c r="I36" i="2"/>
  <c r="L36" i="2"/>
  <c r="S36" i="2"/>
  <c r="T36" i="2"/>
  <c r="Y36" i="2"/>
  <c r="Z36" i="2"/>
  <c r="AD36" i="2"/>
  <c r="AE36" i="2"/>
  <c r="AI36" i="2"/>
  <c r="AL36" i="2"/>
  <c r="AO36" i="2"/>
  <c r="AR36" i="2"/>
  <c r="AS36" i="2"/>
  <c r="BT36" i="2"/>
  <c r="BU36" i="2"/>
  <c r="BX36" i="2"/>
  <c r="BY36" i="2"/>
  <c r="BZ36" i="2"/>
  <c r="CA36" i="2"/>
  <c r="CB36" i="2"/>
  <c r="CC36" i="2"/>
  <c r="CN36" i="2"/>
  <c r="CO36" i="2"/>
  <c r="CP36" i="2"/>
  <c r="CQ36" i="2"/>
  <c r="CR36" i="2"/>
  <c r="CS36" i="2"/>
  <c r="DE36" i="2"/>
  <c r="DH36" i="2" s="1"/>
  <c r="DF36" i="2"/>
  <c r="DG36" i="2"/>
  <c r="I37" i="2"/>
  <c r="L37" i="2" s="1"/>
  <c r="S37" i="2"/>
  <c r="T37" i="2"/>
  <c r="Y37" i="2"/>
  <c r="AD37" i="2"/>
  <c r="AF37" i="2" s="1"/>
  <c r="AE37" i="2"/>
  <c r="AI37" i="2"/>
  <c r="AL37" i="2"/>
  <c r="AO37" i="2"/>
  <c r="AR37" i="2"/>
  <c r="AS37" i="2"/>
  <c r="BT37" i="2"/>
  <c r="BU37" i="2"/>
  <c r="BX37" i="2"/>
  <c r="BY37" i="2"/>
  <c r="BZ37" i="2"/>
  <c r="CA37" i="2"/>
  <c r="CB37" i="2"/>
  <c r="CD37" i="2" s="1"/>
  <c r="CC37" i="2"/>
  <c r="CN37" i="2"/>
  <c r="CO37" i="2"/>
  <c r="CP37" i="2"/>
  <c r="CQ37" i="2"/>
  <c r="CR37" i="2"/>
  <c r="CS37" i="2"/>
  <c r="DE37" i="2"/>
  <c r="DF37" i="2"/>
  <c r="DG37" i="2"/>
  <c r="DH37" i="2"/>
  <c r="I38" i="2"/>
  <c r="L38" i="2"/>
  <c r="S38" i="2"/>
  <c r="T38" i="2"/>
  <c r="Y38" i="2"/>
  <c r="Z38" i="2"/>
  <c r="AD38" i="2"/>
  <c r="AE38" i="2"/>
  <c r="AF38" i="2" s="1"/>
  <c r="AI38" i="2"/>
  <c r="AL38" i="2"/>
  <c r="AO38" i="2"/>
  <c r="AR38" i="2"/>
  <c r="AS38" i="2"/>
  <c r="BT38" i="2"/>
  <c r="BU38" i="2"/>
  <c r="BX38" i="2"/>
  <c r="BY38" i="2"/>
  <c r="BZ38" i="2"/>
  <c r="CA38" i="2"/>
  <c r="CB38" i="2"/>
  <c r="CC38" i="2"/>
  <c r="CD38" i="2" s="1"/>
  <c r="CT38" i="2" s="1"/>
  <c r="CM38" i="2"/>
  <c r="CN38" i="2"/>
  <c r="CO38" i="2"/>
  <c r="CP38" i="2"/>
  <c r="CQ38" i="2"/>
  <c r="CR38" i="2"/>
  <c r="CS38" i="2"/>
  <c r="DE38" i="2"/>
  <c r="DH38" i="2" s="1"/>
  <c r="DF38" i="2"/>
  <c r="DG38" i="2"/>
  <c r="I39" i="2"/>
  <c r="L39" i="2" s="1"/>
  <c r="S39" i="2"/>
  <c r="T39" i="2"/>
  <c r="Y39" i="2"/>
  <c r="AD39" i="2"/>
  <c r="AF39" i="2" s="1"/>
  <c r="AE39" i="2"/>
  <c r="AI39" i="2"/>
  <c r="AL39" i="2"/>
  <c r="AO39" i="2"/>
  <c r="AR39" i="2"/>
  <c r="AS39" i="2"/>
  <c r="BT39" i="2"/>
  <c r="BU39" i="2"/>
  <c r="BV39" i="2" s="1"/>
  <c r="BX39" i="2"/>
  <c r="BY39" i="2"/>
  <c r="BZ39" i="2"/>
  <c r="CA39" i="2"/>
  <c r="CB39" i="2"/>
  <c r="CD39" i="2" s="1"/>
  <c r="CC39" i="2"/>
  <c r="CN39" i="2"/>
  <c r="CO39" i="2"/>
  <c r="CP39" i="2"/>
  <c r="CQ39" i="2"/>
  <c r="CR39" i="2"/>
  <c r="CS39" i="2"/>
  <c r="DE39" i="2"/>
  <c r="DH39" i="2" s="1"/>
  <c r="DF39" i="2"/>
  <c r="DG39" i="2"/>
  <c r="I40" i="2"/>
  <c r="L40" i="2"/>
  <c r="S40" i="2"/>
  <c r="T40" i="2"/>
  <c r="Y40" i="2"/>
  <c r="AD40" i="2"/>
  <c r="AF40" i="2" s="1"/>
  <c r="AE40" i="2"/>
  <c r="AI40" i="2"/>
  <c r="AL40" i="2"/>
  <c r="AO40" i="2"/>
  <c r="AR40" i="2"/>
  <c r="AS40" i="2"/>
  <c r="BT40" i="2"/>
  <c r="BV40" i="2" s="1"/>
  <c r="BU40" i="2"/>
  <c r="BW40" i="2"/>
  <c r="BX40" i="2"/>
  <c r="BY40" i="2"/>
  <c r="BZ40" i="2"/>
  <c r="CA40" i="2"/>
  <c r="CB40" i="2"/>
  <c r="CD40" i="2" s="1"/>
  <c r="CT40" i="2" s="1"/>
  <c r="CC40" i="2"/>
  <c r="CN40" i="2"/>
  <c r="CO40" i="2"/>
  <c r="CP40" i="2"/>
  <c r="CQ40" i="2"/>
  <c r="CR40" i="2"/>
  <c r="CS40" i="2"/>
  <c r="DE40" i="2"/>
  <c r="DH40" i="2" s="1"/>
  <c r="DF40" i="2"/>
  <c r="DG40" i="2"/>
  <c r="I41" i="2"/>
  <c r="L41" i="2" s="1"/>
  <c r="S41" i="2"/>
  <c r="T41" i="2"/>
  <c r="Y41" i="2"/>
  <c r="Z41" i="2"/>
  <c r="AD41" i="2"/>
  <c r="AE41" i="2"/>
  <c r="AF41" i="2"/>
  <c r="AI41" i="2"/>
  <c r="AL41" i="2"/>
  <c r="AO41" i="2"/>
  <c r="AR41" i="2"/>
  <c r="AS41" i="2"/>
  <c r="BT41" i="2"/>
  <c r="BU41" i="2"/>
  <c r="BV41" i="2"/>
  <c r="BW41" i="2"/>
  <c r="BX41" i="2"/>
  <c r="BY41" i="2"/>
  <c r="BZ41" i="2"/>
  <c r="CA41" i="2"/>
  <c r="CB41" i="2"/>
  <c r="CC41" i="2"/>
  <c r="CD41" i="2"/>
  <c r="CM41" i="2" s="1"/>
  <c r="CN41" i="2"/>
  <c r="CO41" i="2"/>
  <c r="CP41" i="2"/>
  <c r="CQ41" i="2"/>
  <c r="CR41" i="2"/>
  <c r="CS41" i="2"/>
  <c r="CT41" i="2"/>
  <c r="DE41" i="2"/>
  <c r="DF41" i="2"/>
  <c r="DG41" i="2"/>
  <c r="DH41" i="2"/>
  <c r="I42" i="2"/>
  <c r="L42" i="2" s="1"/>
  <c r="S42" i="2"/>
  <c r="T42" i="2"/>
  <c r="Y42" i="2"/>
  <c r="AD42" i="2"/>
  <c r="AE42" i="2"/>
  <c r="AF42" i="2"/>
  <c r="AI42" i="2"/>
  <c r="AL42" i="2"/>
  <c r="AO42" i="2"/>
  <c r="AR42" i="2"/>
  <c r="AS42" i="2"/>
  <c r="BT42" i="2"/>
  <c r="Z42" i="2" s="1"/>
  <c r="BU42" i="2"/>
  <c r="BV42" i="2"/>
  <c r="BX42" i="2"/>
  <c r="BY42" i="2"/>
  <c r="BZ42" i="2"/>
  <c r="CA42" i="2"/>
  <c r="CB42" i="2"/>
  <c r="CC42" i="2"/>
  <c r="CD42" i="2" s="1"/>
  <c r="CN42" i="2"/>
  <c r="CO42" i="2"/>
  <c r="CP42" i="2"/>
  <c r="CQ42" i="2"/>
  <c r="CR42" i="2"/>
  <c r="CS42" i="2"/>
  <c r="DE42" i="2"/>
  <c r="DF42" i="2"/>
  <c r="DG42" i="2"/>
  <c r="DH42" i="2"/>
  <c r="I43" i="2"/>
  <c r="L43" i="2"/>
  <c r="S43" i="2"/>
  <c r="T43" i="2"/>
  <c r="Y43" i="2"/>
  <c r="AD43" i="2"/>
  <c r="AE43" i="2"/>
  <c r="AI43" i="2"/>
  <c r="AL43" i="2"/>
  <c r="AO43" i="2"/>
  <c r="AR43" i="2"/>
  <c r="AS43" i="2"/>
  <c r="BT43" i="2"/>
  <c r="BU43" i="2"/>
  <c r="BV43" i="2" s="1"/>
  <c r="BX43" i="2"/>
  <c r="BY43" i="2"/>
  <c r="BZ43" i="2"/>
  <c r="CA43" i="2"/>
  <c r="CB43" i="2"/>
  <c r="CD43" i="2" s="1"/>
  <c r="CC43" i="2"/>
  <c r="CN43" i="2"/>
  <c r="CO43" i="2"/>
  <c r="CP43" i="2"/>
  <c r="CQ43" i="2"/>
  <c r="CR43" i="2"/>
  <c r="CS43" i="2"/>
  <c r="DE43" i="2"/>
  <c r="DH43" i="2" s="1"/>
  <c r="DF43" i="2"/>
  <c r="DG43" i="2"/>
  <c r="I44" i="2"/>
  <c r="L44" i="2"/>
  <c r="S44" i="2"/>
  <c r="T44" i="2"/>
  <c r="Y44" i="2"/>
  <c r="AD44" i="2"/>
  <c r="AF44" i="2" s="1"/>
  <c r="AE44" i="2"/>
  <c r="AI44" i="2"/>
  <c r="AL44" i="2"/>
  <c r="AO44" i="2"/>
  <c r="AR44" i="2"/>
  <c r="AS44" i="2"/>
  <c r="BT44" i="2"/>
  <c r="BV44" i="2" s="1"/>
  <c r="BU44" i="2"/>
  <c r="BX44" i="2"/>
  <c r="BY44" i="2"/>
  <c r="BZ44" i="2"/>
  <c r="CA44" i="2"/>
  <c r="CB44" i="2"/>
  <c r="CD44" i="2" s="1"/>
  <c r="CT44" i="2" s="1"/>
  <c r="CC44" i="2"/>
  <c r="CN44" i="2"/>
  <c r="CO44" i="2"/>
  <c r="CP44" i="2"/>
  <c r="CQ44" i="2"/>
  <c r="CR44" i="2"/>
  <c r="CS44" i="2"/>
  <c r="DE44" i="2"/>
  <c r="DH44" i="2" s="1"/>
  <c r="DF44" i="2"/>
  <c r="DG44" i="2"/>
  <c r="I45" i="2"/>
  <c r="L45" i="2"/>
  <c r="S45" i="2"/>
  <c r="T45" i="2"/>
  <c r="Y45" i="2"/>
  <c r="Z45" i="2"/>
  <c r="AD45" i="2"/>
  <c r="AE45" i="2"/>
  <c r="AF45" i="2"/>
  <c r="AI45" i="2"/>
  <c r="AL45" i="2"/>
  <c r="AO45" i="2"/>
  <c r="AR45" i="2"/>
  <c r="AS45" i="2"/>
  <c r="BT45" i="2"/>
  <c r="BU45" i="2"/>
  <c r="BV45" i="2"/>
  <c r="BW45" i="2"/>
  <c r="BX45" i="2"/>
  <c r="BY45" i="2"/>
  <c r="BZ45" i="2"/>
  <c r="CA45" i="2"/>
  <c r="CB45" i="2"/>
  <c r="CC45" i="2"/>
  <c r="CD45" i="2"/>
  <c r="CM45" i="2"/>
  <c r="CN45" i="2"/>
  <c r="CO45" i="2"/>
  <c r="CP45" i="2"/>
  <c r="CQ45" i="2"/>
  <c r="CR45" i="2"/>
  <c r="CS45" i="2"/>
  <c r="CT45" i="2"/>
  <c r="DE45" i="2"/>
  <c r="DH45" i="2" s="1"/>
  <c r="DF45" i="2"/>
  <c r="DG45" i="2"/>
  <c r="I46" i="2"/>
  <c r="L46" i="2" s="1"/>
  <c r="S46" i="2"/>
  <c r="T46" i="2"/>
  <c r="Y46" i="2"/>
  <c r="AD46" i="2"/>
  <c r="AE46" i="2"/>
  <c r="AF46" i="2" s="1"/>
  <c r="AI46" i="2"/>
  <c r="AL46" i="2"/>
  <c r="AO46" i="2"/>
  <c r="AR46" i="2"/>
  <c r="AS46" i="2"/>
  <c r="BT46" i="2"/>
  <c r="Z46" i="2" s="1"/>
  <c r="BU46" i="2"/>
  <c r="BV46" i="2" s="1"/>
  <c r="BX46" i="2"/>
  <c r="BY46" i="2"/>
  <c r="BZ46" i="2"/>
  <c r="CA46" i="2"/>
  <c r="CB46" i="2"/>
  <c r="CC46" i="2"/>
  <c r="CD46" i="2" s="1"/>
  <c r="CM46" i="2" s="1"/>
  <c r="CN46" i="2"/>
  <c r="CO46" i="2"/>
  <c r="CP46" i="2"/>
  <c r="CQ46" i="2"/>
  <c r="CR46" i="2"/>
  <c r="CS46" i="2"/>
  <c r="DE46" i="2"/>
  <c r="DF46" i="2"/>
  <c r="DG46" i="2"/>
  <c r="DH46" i="2"/>
  <c r="I47" i="2"/>
  <c r="L47" i="2"/>
  <c r="S47" i="2"/>
  <c r="T47" i="2"/>
  <c r="Y47" i="2"/>
  <c r="AD47" i="2"/>
  <c r="AE47" i="2"/>
  <c r="AI47" i="2"/>
  <c r="AL47" i="2"/>
  <c r="AO47" i="2"/>
  <c r="AR47" i="2"/>
  <c r="AS47" i="2"/>
  <c r="BT47" i="2"/>
  <c r="BU47" i="2"/>
  <c r="BX47" i="2"/>
  <c r="BY47" i="2"/>
  <c r="BZ47" i="2"/>
  <c r="CA47" i="2"/>
  <c r="CB47" i="2"/>
  <c r="CC47" i="2"/>
  <c r="CN47" i="2"/>
  <c r="CO47" i="2"/>
  <c r="CP47" i="2"/>
  <c r="CQ47" i="2"/>
  <c r="CR47" i="2"/>
  <c r="CS47" i="2"/>
  <c r="DE47" i="2"/>
  <c r="DH47" i="2" s="1"/>
  <c r="DF47" i="2"/>
  <c r="DG47" i="2"/>
  <c r="I48" i="2"/>
  <c r="L48" i="2"/>
  <c r="S48" i="2"/>
  <c r="T48" i="2"/>
  <c r="Y48" i="2"/>
  <c r="AD48" i="2"/>
  <c r="AF48" i="2" s="1"/>
  <c r="AE48" i="2"/>
  <c r="AI48" i="2"/>
  <c r="AL48" i="2"/>
  <c r="AO48" i="2"/>
  <c r="AR48" i="2"/>
  <c r="AS48" i="2"/>
  <c r="BT48" i="2"/>
  <c r="BU48" i="2"/>
  <c r="BX48" i="2"/>
  <c r="BY48" i="2"/>
  <c r="BZ48" i="2"/>
  <c r="CA48" i="2"/>
  <c r="CB48" i="2"/>
  <c r="CD48" i="2" s="1"/>
  <c r="CC48" i="2"/>
  <c r="CM48" i="2"/>
  <c r="CN48" i="2"/>
  <c r="CO48" i="2"/>
  <c r="CP48" i="2"/>
  <c r="CQ48" i="2"/>
  <c r="CR48" i="2"/>
  <c r="CS48" i="2"/>
  <c r="DE48" i="2"/>
  <c r="DH48" i="2" s="1"/>
  <c r="DF48" i="2"/>
  <c r="DG48" i="2"/>
  <c r="I49" i="2"/>
  <c r="L49" i="2"/>
  <c r="S49" i="2"/>
  <c r="T49" i="2"/>
  <c r="Y49" i="2"/>
  <c r="Z49" i="2"/>
  <c r="AD49" i="2"/>
  <c r="AE49" i="2"/>
  <c r="AF49" i="2"/>
  <c r="AI49" i="2"/>
  <c r="AL49" i="2"/>
  <c r="AO49" i="2"/>
  <c r="AR49" i="2"/>
  <c r="AS49" i="2"/>
  <c r="BT49" i="2"/>
  <c r="BU49" i="2"/>
  <c r="BV49" i="2"/>
  <c r="BW49" i="2"/>
  <c r="BX49" i="2"/>
  <c r="BY49" i="2"/>
  <c r="BZ49" i="2"/>
  <c r="CA49" i="2"/>
  <c r="CB49" i="2"/>
  <c r="CC49" i="2"/>
  <c r="CD49" i="2"/>
  <c r="CM49" i="2"/>
  <c r="CN49" i="2"/>
  <c r="CO49" i="2"/>
  <c r="CP49" i="2"/>
  <c r="CQ49" i="2"/>
  <c r="CR49" i="2"/>
  <c r="CS49" i="2"/>
  <c r="CT49" i="2"/>
  <c r="DE49" i="2"/>
  <c r="DH49" i="2" s="1"/>
  <c r="DF49" i="2"/>
  <c r="DG49" i="2"/>
  <c r="I50" i="2"/>
  <c r="L50" i="2" s="1"/>
  <c r="S50" i="2"/>
  <c r="T50" i="2"/>
  <c r="Y50" i="2"/>
  <c r="AD50" i="2"/>
  <c r="AE50" i="2"/>
  <c r="AF50" i="2" s="1"/>
  <c r="AI50" i="2"/>
  <c r="AL50" i="2"/>
  <c r="AO50" i="2"/>
  <c r="AR50" i="2"/>
  <c r="AS50" i="2"/>
  <c r="BT50" i="2"/>
  <c r="Z50" i="2" s="1"/>
  <c r="BU50" i="2"/>
  <c r="BV50" i="2" s="1"/>
  <c r="BX50" i="2"/>
  <c r="BY50" i="2"/>
  <c r="BZ50" i="2"/>
  <c r="CA50" i="2"/>
  <c r="CB50" i="2"/>
  <c r="CC50" i="2"/>
  <c r="CD50" i="2"/>
  <c r="CM50" i="2" s="1"/>
  <c r="CN50" i="2"/>
  <c r="CO50" i="2"/>
  <c r="CP50" i="2"/>
  <c r="CQ50" i="2"/>
  <c r="CR50" i="2"/>
  <c r="CS50" i="2"/>
  <c r="DE50" i="2"/>
  <c r="DF50" i="2"/>
  <c r="DG50" i="2"/>
  <c r="DH50" i="2"/>
  <c r="I51" i="2"/>
  <c r="L51" i="2"/>
  <c r="S51" i="2"/>
  <c r="T51" i="2"/>
  <c r="Y51" i="2"/>
  <c r="AD51" i="2"/>
  <c r="AE51" i="2"/>
  <c r="AI51" i="2"/>
  <c r="AL51" i="2"/>
  <c r="AO51" i="2"/>
  <c r="AR51" i="2"/>
  <c r="AS51" i="2"/>
  <c r="BT51" i="2"/>
  <c r="BU51" i="2"/>
  <c r="BX51" i="2"/>
  <c r="BY51" i="2"/>
  <c r="BZ51" i="2"/>
  <c r="CA51" i="2"/>
  <c r="CB51" i="2"/>
  <c r="CC51" i="2"/>
  <c r="CN51" i="2"/>
  <c r="CO51" i="2"/>
  <c r="CP51" i="2"/>
  <c r="CQ51" i="2"/>
  <c r="CR51" i="2"/>
  <c r="CS51" i="2"/>
  <c r="DE51" i="2"/>
  <c r="DH51" i="2" s="1"/>
  <c r="DF51" i="2"/>
  <c r="DG51" i="2"/>
  <c r="I52" i="2"/>
  <c r="L52" i="2"/>
  <c r="S52" i="2"/>
  <c r="T52" i="2"/>
  <c r="Y52" i="2"/>
  <c r="AD52" i="2"/>
  <c r="AF52" i="2" s="1"/>
  <c r="AE52" i="2"/>
  <c r="AI52" i="2"/>
  <c r="AL52" i="2"/>
  <c r="AO52" i="2"/>
  <c r="AR52" i="2"/>
  <c r="AS52" i="2"/>
  <c r="BT52" i="2"/>
  <c r="BV52" i="2" s="1"/>
  <c r="BU52" i="2"/>
  <c r="BW52" i="2"/>
  <c r="BX52" i="2"/>
  <c r="BY52" i="2"/>
  <c r="BZ52" i="2"/>
  <c r="CA52" i="2"/>
  <c r="CB52" i="2"/>
  <c r="CD52" i="2" s="1"/>
  <c r="CC52" i="2"/>
  <c r="CM52" i="2"/>
  <c r="CN52" i="2"/>
  <c r="CO52" i="2"/>
  <c r="CP52" i="2"/>
  <c r="CQ52" i="2"/>
  <c r="CR52" i="2"/>
  <c r="CS52" i="2"/>
  <c r="DE52" i="2"/>
  <c r="DH52" i="2" s="1"/>
  <c r="DF52" i="2"/>
  <c r="DG52" i="2"/>
  <c r="I53" i="2"/>
  <c r="L53" i="2"/>
  <c r="S53" i="2"/>
  <c r="T53" i="2"/>
  <c r="Y53" i="2"/>
  <c r="Z53" i="2"/>
  <c r="AD53" i="2"/>
  <c r="AE53" i="2"/>
  <c r="AF53" i="2"/>
  <c r="AI53" i="2"/>
  <c r="AL53" i="2"/>
  <c r="AO53" i="2"/>
  <c r="AR53" i="2"/>
  <c r="AS53" i="2"/>
  <c r="BT53" i="2"/>
  <c r="BU53" i="2"/>
  <c r="BV53" i="2"/>
  <c r="BW53" i="2"/>
  <c r="BX53" i="2"/>
  <c r="BY53" i="2"/>
  <c r="BZ53" i="2"/>
  <c r="CA53" i="2"/>
  <c r="CB53" i="2"/>
  <c r="CC53" i="2"/>
  <c r="CD53" i="2"/>
  <c r="CM53" i="2"/>
  <c r="CN53" i="2"/>
  <c r="CO53" i="2"/>
  <c r="CP53" i="2"/>
  <c r="CQ53" i="2"/>
  <c r="CR53" i="2"/>
  <c r="CS53" i="2"/>
  <c r="CT53" i="2"/>
  <c r="DE53" i="2"/>
  <c r="DH53" i="2" s="1"/>
  <c r="DF53" i="2"/>
  <c r="DG53" i="2"/>
  <c r="I54" i="2"/>
  <c r="L54" i="2" s="1"/>
  <c r="S54" i="2"/>
  <c r="T54" i="2"/>
  <c r="Y54" i="2"/>
  <c r="AD54" i="2"/>
  <c r="AE54" i="2"/>
  <c r="AF54" i="2" s="1"/>
  <c r="AI54" i="2"/>
  <c r="AL54" i="2"/>
  <c r="AO54" i="2"/>
  <c r="AR54" i="2"/>
  <c r="AS54" i="2"/>
  <c r="BT54" i="2"/>
  <c r="Z54" i="2" s="1"/>
  <c r="BU54" i="2"/>
  <c r="BV54" i="2" s="1"/>
  <c r="BX54" i="2"/>
  <c r="BY54" i="2"/>
  <c r="BZ54" i="2"/>
  <c r="CA54" i="2"/>
  <c r="CB54" i="2"/>
  <c r="CC54" i="2"/>
  <c r="CD54" i="2"/>
  <c r="CN54" i="2"/>
  <c r="CO54" i="2"/>
  <c r="CP54" i="2"/>
  <c r="CQ54" i="2"/>
  <c r="CR54" i="2"/>
  <c r="CS54" i="2"/>
  <c r="DE54" i="2"/>
  <c r="DF54" i="2"/>
  <c r="DG54" i="2"/>
  <c r="DH54" i="2"/>
  <c r="I55" i="2"/>
  <c r="L55" i="2"/>
  <c r="S55" i="2"/>
  <c r="T55" i="2"/>
  <c r="Y55" i="2"/>
  <c r="AD55" i="2"/>
  <c r="AF55" i="2" s="1"/>
  <c r="AE55" i="2"/>
  <c r="AI55" i="2"/>
  <c r="AL55" i="2"/>
  <c r="AO55" i="2"/>
  <c r="AR55" i="2"/>
  <c r="AS55" i="2"/>
  <c r="BT55" i="2"/>
  <c r="BU55" i="2"/>
  <c r="BV55" i="2" s="1"/>
  <c r="BX55" i="2"/>
  <c r="BY55" i="2"/>
  <c r="BZ55" i="2"/>
  <c r="CA55" i="2"/>
  <c r="CB55" i="2"/>
  <c r="CC55" i="2"/>
  <c r="CN55" i="2"/>
  <c r="CO55" i="2"/>
  <c r="CP55" i="2"/>
  <c r="CQ55" i="2"/>
  <c r="CR55" i="2"/>
  <c r="CS55" i="2"/>
  <c r="DE55" i="2"/>
  <c r="DH55" i="2" s="1"/>
  <c r="DF55" i="2"/>
  <c r="DG55" i="2"/>
  <c r="I56" i="2"/>
  <c r="L56" i="2"/>
  <c r="S56" i="2"/>
  <c r="T56" i="2"/>
  <c r="Y56" i="2"/>
  <c r="AD56" i="2"/>
  <c r="AF56" i="2" s="1"/>
  <c r="AE56" i="2"/>
  <c r="AI56" i="2"/>
  <c r="AL56" i="2"/>
  <c r="AO56" i="2"/>
  <c r="AR56" i="2"/>
  <c r="AS56" i="2"/>
  <c r="BT56" i="2"/>
  <c r="BV56" i="2" s="1"/>
  <c r="BU56" i="2"/>
  <c r="BW56" i="2"/>
  <c r="BX56" i="2"/>
  <c r="BY56" i="2"/>
  <c r="BZ56" i="2"/>
  <c r="CA56" i="2"/>
  <c r="CB56" i="2"/>
  <c r="CD56" i="2" s="1"/>
  <c r="CC56" i="2"/>
  <c r="CN56" i="2"/>
  <c r="CO56" i="2"/>
  <c r="CP56" i="2"/>
  <c r="CQ56" i="2"/>
  <c r="CR56" i="2"/>
  <c r="CS56" i="2"/>
  <c r="DE56" i="2"/>
  <c r="DH56" i="2" s="1"/>
  <c r="DF56" i="2"/>
  <c r="DG56" i="2"/>
  <c r="I57" i="2"/>
  <c r="L57" i="2" s="1"/>
  <c r="S57" i="2"/>
  <c r="T57" i="2"/>
  <c r="Y57" i="2"/>
  <c r="Z57" i="2"/>
  <c r="AD57" i="2"/>
  <c r="AE57" i="2"/>
  <c r="AF57" i="2"/>
  <c r="AI57" i="2"/>
  <c r="AL57" i="2"/>
  <c r="AO57" i="2"/>
  <c r="AR57" i="2"/>
  <c r="AS57" i="2"/>
  <c r="BT57" i="2"/>
  <c r="BU57" i="2"/>
  <c r="BV57" i="2"/>
  <c r="BW57" i="2"/>
  <c r="BX57" i="2"/>
  <c r="BY57" i="2"/>
  <c r="BZ57" i="2"/>
  <c r="CA57" i="2"/>
  <c r="CB57" i="2"/>
  <c r="CC57" i="2"/>
  <c r="CD57" i="2"/>
  <c r="CM57" i="2" s="1"/>
  <c r="CN57" i="2"/>
  <c r="CO57" i="2"/>
  <c r="CP57" i="2"/>
  <c r="CQ57" i="2"/>
  <c r="CR57" i="2"/>
  <c r="CS57" i="2"/>
  <c r="CT57" i="2"/>
  <c r="DE57" i="2"/>
  <c r="DF57" i="2"/>
  <c r="DG57" i="2"/>
  <c r="DH57" i="2"/>
  <c r="I58" i="2"/>
  <c r="L58" i="2" s="1"/>
  <c r="S58" i="2"/>
  <c r="T58" i="2"/>
  <c r="Y58" i="2"/>
  <c r="AD58" i="2"/>
  <c r="AE58" i="2"/>
  <c r="AF58" i="2"/>
  <c r="AI58" i="2"/>
  <c r="AL58" i="2"/>
  <c r="AO58" i="2"/>
  <c r="AR58" i="2"/>
  <c r="AS58" i="2"/>
  <c r="BT58" i="2"/>
  <c r="Z58" i="2" s="1"/>
  <c r="BU58" i="2"/>
  <c r="BV58" i="2"/>
  <c r="BX58" i="2"/>
  <c r="BY58" i="2"/>
  <c r="BZ58" i="2"/>
  <c r="CA58" i="2"/>
  <c r="CB58" i="2"/>
  <c r="CC58" i="2"/>
  <c r="CD58" i="2" s="1"/>
  <c r="CN58" i="2"/>
  <c r="CO58" i="2"/>
  <c r="CP58" i="2"/>
  <c r="CQ58" i="2"/>
  <c r="CR58" i="2"/>
  <c r="CS58" i="2"/>
  <c r="DE58" i="2"/>
  <c r="DF58" i="2"/>
  <c r="DG58" i="2"/>
  <c r="DH58" i="2"/>
  <c r="I59" i="2"/>
  <c r="L59" i="2"/>
  <c r="S59" i="2"/>
  <c r="T59" i="2"/>
  <c r="Y59" i="2"/>
  <c r="AD59" i="2"/>
  <c r="AF59" i="2" s="1"/>
  <c r="AE59" i="2"/>
  <c r="AI59" i="2"/>
  <c r="AL59" i="2"/>
  <c r="AO59" i="2"/>
  <c r="AR59" i="2"/>
  <c r="AS59" i="2"/>
  <c r="BT59" i="2"/>
  <c r="BU59" i="2"/>
  <c r="BV59" i="2" s="1"/>
  <c r="BX59" i="2"/>
  <c r="BY59" i="2"/>
  <c r="BZ59" i="2"/>
  <c r="CA59" i="2"/>
  <c r="CB59" i="2"/>
  <c r="CD59" i="2" s="1"/>
  <c r="CC59" i="2"/>
  <c r="CN59" i="2"/>
  <c r="CO59" i="2"/>
  <c r="CP59" i="2"/>
  <c r="CQ59" i="2"/>
  <c r="CR59" i="2"/>
  <c r="CS59" i="2"/>
  <c r="DE59" i="2"/>
  <c r="DH59" i="2" s="1"/>
  <c r="DF59" i="2"/>
  <c r="DG59" i="2"/>
  <c r="I60" i="2"/>
  <c r="L60" i="2"/>
  <c r="S60" i="2"/>
  <c r="T60" i="2"/>
  <c r="Y60" i="2"/>
  <c r="AD60" i="2"/>
  <c r="AF60" i="2" s="1"/>
  <c r="AE60" i="2"/>
  <c r="AI60" i="2"/>
  <c r="AL60" i="2"/>
  <c r="AO60" i="2"/>
  <c r="AR60" i="2"/>
  <c r="AS60" i="2"/>
  <c r="BT60" i="2"/>
  <c r="BU60" i="2"/>
  <c r="BX60" i="2"/>
  <c r="BY60" i="2"/>
  <c r="BZ60" i="2"/>
  <c r="CA60" i="2"/>
  <c r="CB60" i="2"/>
  <c r="CD60" i="2" s="1"/>
  <c r="CC60" i="2"/>
  <c r="CN60" i="2"/>
  <c r="CO60" i="2"/>
  <c r="CP60" i="2"/>
  <c r="CQ60" i="2"/>
  <c r="CR60" i="2"/>
  <c r="CS60" i="2"/>
  <c r="DE60" i="2"/>
  <c r="DH60" i="2" s="1"/>
  <c r="DF60" i="2"/>
  <c r="DG60" i="2"/>
  <c r="I61" i="2"/>
  <c r="L61" i="2"/>
  <c r="S61" i="2"/>
  <c r="T61" i="2"/>
  <c r="Y61" i="2"/>
  <c r="Z61" i="2"/>
  <c r="AD61" i="2"/>
  <c r="AE61" i="2"/>
  <c r="AF61" i="2"/>
  <c r="AI61" i="2"/>
  <c r="AL61" i="2"/>
  <c r="AO61" i="2"/>
  <c r="AR61" i="2"/>
  <c r="AS61" i="2"/>
  <c r="BT61" i="2"/>
  <c r="BU61" i="2"/>
  <c r="BV61" i="2"/>
  <c r="BW61" i="2"/>
  <c r="BX61" i="2"/>
  <c r="BY61" i="2"/>
  <c r="BZ61" i="2"/>
  <c r="CA61" i="2"/>
  <c r="CB61" i="2"/>
  <c r="CC61" i="2"/>
  <c r="CD61" i="2"/>
  <c r="CM61" i="2"/>
  <c r="CN61" i="2"/>
  <c r="CO61" i="2"/>
  <c r="CP61" i="2"/>
  <c r="CQ61" i="2"/>
  <c r="CR61" i="2"/>
  <c r="CS61" i="2"/>
  <c r="CT61" i="2"/>
  <c r="DE61" i="2"/>
  <c r="DH61" i="2" s="1"/>
  <c r="DF61" i="2"/>
  <c r="DG61" i="2"/>
  <c r="I62" i="2"/>
  <c r="L62" i="2" s="1"/>
  <c r="S62" i="2"/>
  <c r="T62" i="2"/>
  <c r="Y62" i="2"/>
  <c r="AD62" i="2"/>
  <c r="AE62" i="2"/>
  <c r="AF62" i="2" s="1"/>
  <c r="AI62" i="2"/>
  <c r="AL62" i="2"/>
  <c r="AO62" i="2"/>
  <c r="AR62" i="2"/>
  <c r="AS62" i="2"/>
  <c r="BT62" i="2"/>
  <c r="Z62" i="2" s="1"/>
  <c r="BU62" i="2"/>
  <c r="BV62" i="2" s="1"/>
  <c r="BX62" i="2"/>
  <c r="BY62" i="2"/>
  <c r="BZ62" i="2"/>
  <c r="CA62" i="2"/>
  <c r="CB62" i="2"/>
  <c r="CC62" i="2"/>
  <c r="CD62" i="2" s="1"/>
  <c r="CM62" i="2" s="1"/>
  <c r="CN62" i="2"/>
  <c r="CO62" i="2"/>
  <c r="CP62" i="2"/>
  <c r="CQ62" i="2"/>
  <c r="CR62" i="2"/>
  <c r="CS62" i="2"/>
  <c r="CT62" i="2" s="1"/>
  <c r="DE62" i="2"/>
  <c r="DF62" i="2"/>
  <c r="DG62" i="2"/>
  <c r="DH62" i="2"/>
  <c r="I63" i="2"/>
  <c r="L63" i="2"/>
  <c r="S63" i="2"/>
  <c r="T63" i="2"/>
  <c r="Y63" i="2"/>
  <c r="AD63" i="2"/>
  <c r="AE63" i="2"/>
  <c r="AI63" i="2"/>
  <c r="AL63" i="2"/>
  <c r="AO63" i="2"/>
  <c r="AR63" i="2"/>
  <c r="AS63" i="2"/>
  <c r="BT63" i="2"/>
  <c r="BU63" i="2"/>
  <c r="BX63" i="2"/>
  <c r="BY63" i="2"/>
  <c r="BZ63" i="2"/>
  <c r="CA63" i="2"/>
  <c r="CB63" i="2"/>
  <c r="CD63" i="2" s="1"/>
  <c r="CC63" i="2"/>
  <c r="CN63" i="2"/>
  <c r="CO63" i="2"/>
  <c r="CP63" i="2"/>
  <c r="CQ63" i="2"/>
  <c r="CR63" i="2"/>
  <c r="CS63" i="2"/>
  <c r="DE63" i="2"/>
  <c r="DH63" i="2" s="1"/>
  <c r="DF63" i="2"/>
  <c r="DG63" i="2"/>
  <c r="I64" i="2"/>
  <c r="L64" i="2"/>
  <c r="S64" i="2"/>
  <c r="T64" i="2"/>
  <c r="Y64" i="2"/>
  <c r="AD64" i="2"/>
  <c r="AF64" i="2" s="1"/>
  <c r="AE64" i="2"/>
  <c r="AI64" i="2"/>
  <c r="AL64" i="2"/>
  <c r="AO64" i="2"/>
  <c r="AR64" i="2"/>
  <c r="AS64" i="2"/>
  <c r="BT64" i="2"/>
  <c r="BU64" i="2"/>
  <c r="BX64" i="2"/>
  <c r="BY64" i="2"/>
  <c r="BZ64" i="2"/>
  <c r="CA64" i="2"/>
  <c r="CB64" i="2"/>
  <c r="CD64" i="2" s="1"/>
  <c r="CC64" i="2"/>
  <c r="CM64" i="2"/>
  <c r="CN64" i="2"/>
  <c r="CO64" i="2"/>
  <c r="CP64" i="2"/>
  <c r="CQ64" i="2"/>
  <c r="CR64" i="2"/>
  <c r="CS64" i="2"/>
  <c r="DE64" i="2"/>
  <c r="DH64" i="2" s="1"/>
  <c r="DF64" i="2"/>
  <c r="DG64" i="2"/>
  <c r="I65" i="2"/>
  <c r="L65" i="2"/>
  <c r="S65" i="2"/>
  <c r="T65" i="2"/>
  <c r="Y65" i="2"/>
  <c r="Z65" i="2"/>
  <c r="AD65" i="2"/>
  <c r="AE65" i="2"/>
  <c r="AF65" i="2"/>
  <c r="AI65" i="2"/>
  <c r="AL65" i="2"/>
  <c r="AO65" i="2"/>
  <c r="AR65" i="2"/>
  <c r="AS65" i="2"/>
  <c r="BT65" i="2"/>
  <c r="BU65" i="2"/>
  <c r="BV65" i="2"/>
  <c r="BW65" i="2"/>
  <c r="BX65" i="2"/>
  <c r="BY65" i="2"/>
  <c r="BZ65" i="2"/>
  <c r="CA65" i="2"/>
  <c r="CB65" i="2"/>
  <c r="CC65" i="2"/>
  <c r="CD65" i="2"/>
  <c r="CM65" i="2"/>
  <c r="CN65" i="2"/>
  <c r="CO65" i="2"/>
  <c r="CP65" i="2"/>
  <c r="CQ65" i="2"/>
  <c r="CR65" i="2"/>
  <c r="CS65" i="2"/>
  <c r="CT65" i="2"/>
  <c r="DE65" i="2"/>
  <c r="DH65" i="2" s="1"/>
  <c r="DF65" i="2"/>
  <c r="DG65" i="2"/>
  <c r="I66" i="2"/>
  <c r="L66" i="2" s="1"/>
  <c r="S66" i="2"/>
  <c r="T66" i="2"/>
  <c r="Y66" i="2"/>
  <c r="AD66" i="2"/>
  <c r="AE66" i="2"/>
  <c r="AF66" i="2" s="1"/>
  <c r="AI66" i="2"/>
  <c r="AL66" i="2"/>
  <c r="AO66" i="2"/>
  <c r="AR66" i="2"/>
  <c r="AS66" i="2"/>
  <c r="BT66" i="2"/>
  <c r="Z66" i="2" s="1"/>
  <c r="BU66" i="2"/>
  <c r="BV66" i="2" s="1"/>
  <c r="BX66" i="2"/>
  <c r="BY66" i="2"/>
  <c r="BZ66" i="2"/>
  <c r="CA66" i="2"/>
  <c r="CB66" i="2"/>
  <c r="CC66" i="2"/>
  <c r="CD66" i="2" s="1"/>
  <c r="CN66" i="2"/>
  <c r="CO66" i="2"/>
  <c r="CP66" i="2"/>
  <c r="CQ66" i="2"/>
  <c r="CR66" i="2"/>
  <c r="CS66" i="2"/>
  <c r="DE66" i="2"/>
  <c r="DF66" i="2"/>
  <c r="DG66" i="2"/>
  <c r="DH66" i="2"/>
  <c r="I67" i="2"/>
  <c r="L67" i="2"/>
  <c r="S67" i="2"/>
  <c r="T67" i="2"/>
  <c r="Y67" i="2"/>
  <c r="AD67" i="2"/>
  <c r="AE67" i="2"/>
  <c r="AI67" i="2"/>
  <c r="AL67" i="2"/>
  <c r="AO67" i="2"/>
  <c r="AR67" i="2"/>
  <c r="AS67" i="2"/>
  <c r="BT67" i="2"/>
  <c r="BU67" i="2"/>
  <c r="BX67" i="2"/>
  <c r="BY67" i="2"/>
  <c r="BZ67" i="2"/>
  <c r="CA67" i="2"/>
  <c r="CB67" i="2"/>
  <c r="CC67" i="2"/>
  <c r="CN67" i="2"/>
  <c r="CO67" i="2"/>
  <c r="CP67" i="2"/>
  <c r="CQ67" i="2"/>
  <c r="CR67" i="2"/>
  <c r="CS67" i="2"/>
  <c r="DE67" i="2"/>
  <c r="DH67" i="2" s="1"/>
  <c r="DF67" i="2"/>
  <c r="DG67" i="2"/>
  <c r="I68" i="2"/>
  <c r="L68" i="2"/>
  <c r="S68" i="2"/>
  <c r="T68" i="2"/>
  <c r="Y68" i="2"/>
  <c r="AD68" i="2"/>
  <c r="AF68" i="2" s="1"/>
  <c r="AE68" i="2"/>
  <c r="AI68" i="2"/>
  <c r="AL68" i="2"/>
  <c r="AO68" i="2"/>
  <c r="AR68" i="2"/>
  <c r="AS68" i="2"/>
  <c r="BT68" i="2"/>
  <c r="BV68" i="2" s="1"/>
  <c r="BU68" i="2"/>
  <c r="BW68" i="2"/>
  <c r="BX68" i="2"/>
  <c r="BY68" i="2"/>
  <c r="BZ68" i="2"/>
  <c r="CA68" i="2"/>
  <c r="CB68" i="2"/>
  <c r="CD68" i="2" s="1"/>
  <c r="CC68" i="2"/>
  <c r="CM68" i="2"/>
  <c r="CN68" i="2"/>
  <c r="CO68" i="2"/>
  <c r="CP68" i="2"/>
  <c r="CQ68" i="2"/>
  <c r="CR68" i="2"/>
  <c r="CS68" i="2"/>
  <c r="DE68" i="2"/>
  <c r="DH68" i="2" s="1"/>
  <c r="DF68" i="2"/>
  <c r="DG68" i="2"/>
  <c r="I69" i="2"/>
  <c r="L69" i="2"/>
  <c r="S69" i="2"/>
  <c r="T69" i="2"/>
  <c r="Y69" i="2"/>
  <c r="Z69" i="2"/>
  <c r="AD69" i="2"/>
  <c r="AE69" i="2"/>
  <c r="AF69" i="2"/>
  <c r="AI69" i="2"/>
  <c r="AL69" i="2"/>
  <c r="AO69" i="2"/>
  <c r="AR69" i="2"/>
  <c r="AS69" i="2"/>
  <c r="BT69" i="2"/>
  <c r="BU69" i="2"/>
  <c r="BV69" i="2"/>
  <c r="BW69" i="2"/>
  <c r="BX69" i="2"/>
  <c r="BY69" i="2"/>
  <c r="BZ69" i="2"/>
  <c r="CA69" i="2"/>
  <c r="CB69" i="2"/>
  <c r="CC69" i="2"/>
  <c r="CD69" i="2"/>
  <c r="CM69" i="2"/>
  <c r="CN69" i="2"/>
  <c r="CO69" i="2"/>
  <c r="CP69" i="2"/>
  <c r="CQ69" i="2"/>
  <c r="CR69" i="2"/>
  <c r="CS69" i="2"/>
  <c r="CT69" i="2"/>
  <c r="DE69" i="2"/>
  <c r="DH69" i="2" s="1"/>
  <c r="DF69" i="2"/>
  <c r="DG69" i="2"/>
  <c r="I70" i="2"/>
  <c r="L70" i="2" s="1"/>
  <c r="S70" i="2"/>
  <c r="T70" i="2"/>
  <c r="Y70" i="2"/>
  <c r="AD70" i="2"/>
  <c r="AE70" i="2"/>
  <c r="AF70" i="2"/>
  <c r="AI70" i="2"/>
  <c r="AL70" i="2"/>
  <c r="AO70" i="2"/>
  <c r="AR70" i="2"/>
  <c r="AS70" i="2"/>
  <c r="BT70" i="2"/>
  <c r="Z70" i="2" s="1"/>
  <c r="BU70" i="2"/>
  <c r="BV70" i="2"/>
  <c r="BX70" i="2"/>
  <c r="BY70" i="2"/>
  <c r="BZ70" i="2"/>
  <c r="CA70" i="2"/>
  <c r="CB70" i="2"/>
  <c r="CC70" i="2"/>
  <c r="CD70" i="2"/>
  <c r="CN70" i="2"/>
  <c r="CO70" i="2"/>
  <c r="CP70" i="2"/>
  <c r="CQ70" i="2"/>
  <c r="CR70" i="2"/>
  <c r="CS70" i="2"/>
  <c r="DE70" i="2"/>
  <c r="DF70" i="2"/>
  <c r="DG70" i="2"/>
  <c r="DH70" i="2"/>
  <c r="I71" i="2"/>
  <c r="L71" i="2"/>
  <c r="S71" i="2"/>
  <c r="T71" i="2"/>
  <c r="Y71" i="2"/>
  <c r="AD71" i="2"/>
  <c r="AF71" i="2" s="1"/>
  <c r="AE71" i="2"/>
  <c r="AI71" i="2"/>
  <c r="AL71" i="2"/>
  <c r="AO71" i="2"/>
  <c r="AR71" i="2"/>
  <c r="AS71" i="2"/>
  <c r="BT71" i="2"/>
  <c r="BU71" i="2"/>
  <c r="BX71" i="2"/>
  <c r="BY71" i="2"/>
  <c r="BZ71" i="2"/>
  <c r="CA71" i="2"/>
  <c r="CB71" i="2"/>
  <c r="CC71" i="2"/>
  <c r="CN71" i="2"/>
  <c r="CO71" i="2"/>
  <c r="CP71" i="2"/>
  <c r="CQ71" i="2"/>
  <c r="CR71" i="2"/>
  <c r="CS71" i="2"/>
  <c r="DE71" i="2"/>
  <c r="DH71" i="2" s="1"/>
  <c r="DF71" i="2"/>
  <c r="DG71" i="2"/>
  <c r="I72" i="2"/>
  <c r="L72" i="2"/>
  <c r="S72" i="2"/>
  <c r="T72" i="2"/>
  <c r="Y72" i="2"/>
  <c r="AD72" i="2"/>
  <c r="AF72" i="2" s="1"/>
  <c r="AE72" i="2"/>
  <c r="AI72" i="2"/>
  <c r="AL72" i="2"/>
  <c r="AO72" i="2"/>
  <c r="AR72" i="2"/>
  <c r="AS72" i="2"/>
  <c r="BT72" i="2"/>
  <c r="BV72" i="2" s="1"/>
  <c r="BU72" i="2"/>
  <c r="BW72" i="2"/>
  <c r="BX72" i="2"/>
  <c r="BY72" i="2"/>
  <c r="BZ72" i="2"/>
  <c r="CA72" i="2"/>
  <c r="CB72" i="2"/>
  <c r="CD72" i="2" s="1"/>
  <c r="CC72" i="2"/>
  <c r="CN72" i="2"/>
  <c r="CO72" i="2"/>
  <c r="CP72" i="2"/>
  <c r="CQ72" i="2"/>
  <c r="CR72" i="2"/>
  <c r="CS72" i="2"/>
  <c r="DE72" i="2"/>
  <c r="DH72" i="2" s="1"/>
  <c r="DF72" i="2"/>
  <c r="DG72" i="2"/>
  <c r="I73" i="2"/>
  <c r="L73" i="2" s="1"/>
  <c r="S73" i="2"/>
  <c r="T73" i="2"/>
  <c r="Y73" i="2"/>
  <c r="Z73" i="2"/>
  <c r="AD73" i="2"/>
  <c r="AE73" i="2"/>
  <c r="AF73" i="2"/>
  <c r="AI73" i="2"/>
  <c r="AL73" i="2"/>
  <c r="AO73" i="2"/>
  <c r="AR73" i="2"/>
  <c r="AS73" i="2"/>
  <c r="BT73" i="2"/>
  <c r="BU73" i="2"/>
  <c r="BV73" i="2"/>
  <c r="BW73" i="2"/>
  <c r="BX73" i="2"/>
  <c r="BY73" i="2"/>
  <c r="BZ73" i="2"/>
  <c r="CA73" i="2"/>
  <c r="CB73" i="2"/>
  <c r="CC73" i="2"/>
  <c r="CD73" i="2"/>
  <c r="CM73" i="2" s="1"/>
  <c r="CN73" i="2"/>
  <c r="CO73" i="2"/>
  <c r="CP73" i="2"/>
  <c r="CQ73" i="2"/>
  <c r="CR73" i="2"/>
  <c r="CS73" i="2"/>
  <c r="DE73" i="2"/>
  <c r="DF73" i="2"/>
  <c r="DG73" i="2"/>
  <c r="DH73" i="2"/>
  <c r="I74" i="2"/>
  <c r="L74" i="2" s="1"/>
  <c r="S74" i="2"/>
  <c r="T74" i="2"/>
  <c r="Y74" i="2"/>
  <c r="AD74" i="2"/>
  <c r="AE74" i="2"/>
  <c r="AF74" i="2"/>
  <c r="AI74" i="2"/>
  <c r="AL74" i="2"/>
  <c r="AO74" i="2"/>
  <c r="AR74" i="2"/>
  <c r="AS74" i="2"/>
  <c r="BT74" i="2"/>
  <c r="Z74" i="2" s="1"/>
  <c r="BU74" i="2"/>
  <c r="BV74" i="2"/>
  <c r="BX74" i="2"/>
  <c r="BY74" i="2"/>
  <c r="BZ74" i="2"/>
  <c r="CA74" i="2"/>
  <c r="CB74" i="2"/>
  <c r="CC74" i="2"/>
  <c r="CD74" i="2" s="1"/>
  <c r="CN74" i="2"/>
  <c r="CO74" i="2"/>
  <c r="CP74" i="2"/>
  <c r="CQ74" i="2"/>
  <c r="CR74" i="2"/>
  <c r="CS74" i="2"/>
  <c r="DE74" i="2"/>
  <c r="DF74" i="2"/>
  <c r="DG74" i="2"/>
  <c r="DH74" i="2"/>
  <c r="I75" i="2"/>
  <c r="L75" i="2"/>
  <c r="S75" i="2"/>
  <c r="T75" i="2"/>
  <c r="Y75" i="2"/>
  <c r="AD75" i="2"/>
  <c r="AE75" i="2"/>
  <c r="AI75" i="2"/>
  <c r="AL75" i="2"/>
  <c r="AO75" i="2"/>
  <c r="AR75" i="2"/>
  <c r="AS75" i="2"/>
  <c r="BT75" i="2"/>
  <c r="BU75" i="2"/>
  <c r="BV75" i="2" s="1"/>
  <c r="BX75" i="2"/>
  <c r="BY75" i="2"/>
  <c r="BZ75" i="2"/>
  <c r="CA75" i="2"/>
  <c r="CB75" i="2"/>
  <c r="CD75" i="2" s="1"/>
  <c r="CC75" i="2"/>
  <c r="CN75" i="2"/>
  <c r="CO75" i="2"/>
  <c r="CP75" i="2"/>
  <c r="CQ75" i="2"/>
  <c r="CR75" i="2"/>
  <c r="CS75" i="2"/>
  <c r="DE75" i="2"/>
  <c r="DH75" i="2" s="1"/>
  <c r="DF75" i="2"/>
  <c r="DG75" i="2"/>
  <c r="I76" i="2"/>
  <c r="L76" i="2"/>
  <c r="S76" i="2"/>
  <c r="T76" i="2"/>
  <c r="Y76" i="2"/>
  <c r="AD76" i="2"/>
  <c r="AF76" i="2" s="1"/>
  <c r="AE76" i="2"/>
  <c r="AI76" i="2"/>
  <c r="AL76" i="2"/>
  <c r="AO76" i="2"/>
  <c r="AR76" i="2"/>
  <c r="AS76" i="2"/>
  <c r="BT76" i="2"/>
  <c r="BU76" i="2"/>
  <c r="BX76" i="2"/>
  <c r="BY76" i="2"/>
  <c r="BZ76" i="2"/>
  <c r="CA76" i="2"/>
  <c r="CB76" i="2"/>
  <c r="CD76" i="2" s="1"/>
  <c r="CC76" i="2"/>
  <c r="CN76" i="2"/>
  <c r="CO76" i="2"/>
  <c r="CP76" i="2"/>
  <c r="CQ76" i="2"/>
  <c r="CR76" i="2"/>
  <c r="CS76" i="2"/>
  <c r="DE76" i="2"/>
  <c r="DH76" i="2" s="1"/>
  <c r="DF76" i="2"/>
  <c r="DG76" i="2"/>
  <c r="I77" i="2"/>
  <c r="L77" i="2" s="1"/>
  <c r="S77" i="2"/>
  <c r="T77" i="2"/>
  <c r="Y77" i="2"/>
  <c r="Z77" i="2"/>
  <c r="AD77" i="2"/>
  <c r="AE77" i="2"/>
  <c r="AF77" i="2"/>
  <c r="AI77" i="2"/>
  <c r="AL77" i="2"/>
  <c r="AO77" i="2"/>
  <c r="AR77" i="2"/>
  <c r="AS77" i="2"/>
  <c r="BT77" i="2"/>
  <c r="BU77" i="2"/>
  <c r="BV77" i="2"/>
  <c r="BW77" i="2"/>
  <c r="BX77" i="2"/>
  <c r="BY77" i="2"/>
  <c r="BZ77" i="2"/>
  <c r="CA77" i="2"/>
  <c r="CB77" i="2"/>
  <c r="CC77" i="2"/>
  <c r="CD77" i="2"/>
  <c r="CM77" i="2" s="1"/>
  <c r="CN77" i="2"/>
  <c r="CO77" i="2"/>
  <c r="CP77" i="2"/>
  <c r="CQ77" i="2"/>
  <c r="CR77" i="2"/>
  <c r="CS77" i="2"/>
  <c r="CT77" i="2"/>
  <c r="DE77" i="2"/>
  <c r="DF77" i="2"/>
  <c r="DG77" i="2"/>
  <c r="DH77" i="2"/>
  <c r="I78" i="2"/>
  <c r="L78" i="2" s="1"/>
  <c r="S78" i="2"/>
  <c r="T78" i="2"/>
  <c r="Y78" i="2"/>
  <c r="AD78" i="2"/>
  <c r="AE78" i="2"/>
  <c r="AF78" i="2" s="1"/>
  <c r="AI78" i="2"/>
  <c r="AL78" i="2"/>
  <c r="AO78" i="2"/>
  <c r="AR78" i="2"/>
  <c r="AS78" i="2"/>
  <c r="BT78" i="2"/>
  <c r="Z78" i="2" s="1"/>
  <c r="BU78" i="2"/>
  <c r="BV78" i="2" s="1"/>
  <c r="BX78" i="2"/>
  <c r="BY78" i="2"/>
  <c r="BZ78" i="2"/>
  <c r="CA78" i="2"/>
  <c r="CB78" i="2"/>
  <c r="CC78" i="2"/>
  <c r="CD78" i="2" s="1"/>
  <c r="CM78" i="2" s="1"/>
  <c r="CN78" i="2"/>
  <c r="CO78" i="2"/>
  <c r="CP78" i="2"/>
  <c r="CQ78" i="2"/>
  <c r="CR78" i="2"/>
  <c r="CS78" i="2"/>
  <c r="DE78" i="2"/>
  <c r="DF78" i="2"/>
  <c r="DG78" i="2"/>
  <c r="DH78" i="2"/>
  <c r="I79" i="2"/>
  <c r="L79" i="2"/>
  <c r="S79" i="2"/>
  <c r="T79" i="2"/>
  <c r="Y79" i="2"/>
  <c r="AD79" i="2"/>
  <c r="AE79" i="2"/>
  <c r="AI79" i="2"/>
  <c r="AL79" i="2"/>
  <c r="AO79" i="2"/>
  <c r="AR79" i="2"/>
  <c r="AS79" i="2"/>
  <c r="BT79" i="2"/>
  <c r="Z79" i="2" s="1"/>
  <c r="BU79" i="2"/>
  <c r="BV79" i="2"/>
  <c r="BW79" i="2"/>
  <c r="BX79" i="2"/>
  <c r="BY79" i="2"/>
  <c r="BZ79" i="2"/>
  <c r="CA79" i="2"/>
  <c r="CB79" i="2"/>
  <c r="CC79" i="2"/>
  <c r="CD79" i="2"/>
  <c r="CM79" i="2"/>
  <c r="CN79" i="2"/>
  <c r="CO79" i="2"/>
  <c r="CP79" i="2"/>
  <c r="CQ79" i="2"/>
  <c r="CR79" i="2"/>
  <c r="CS79" i="2"/>
  <c r="CT79" i="2"/>
  <c r="DE79" i="2"/>
  <c r="DH79" i="2" s="1"/>
  <c r="DF79" i="2"/>
  <c r="DG79" i="2"/>
  <c r="I80" i="2"/>
  <c r="L80" i="2" s="1"/>
  <c r="S80" i="2"/>
  <c r="T80" i="2"/>
  <c r="Y80" i="2"/>
  <c r="Z80" i="2"/>
  <c r="AD80" i="2"/>
  <c r="AE80" i="2"/>
  <c r="AF80" i="2" s="1"/>
  <c r="AI80" i="2"/>
  <c r="AL80" i="2"/>
  <c r="AO80" i="2"/>
  <c r="AR80" i="2"/>
  <c r="AS80" i="2"/>
  <c r="BT80" i="2"/>
  <c r="BU80" i="2"/>
  <c r="BW80" i="2" s="1"/>
  <c r="BX80" i="2"/>
  <c r="BY80" i="2"/>
  <c r="BZ80" i="2"/>
  <c r="CA80" i="2"/>
  <c r="CB80" i="2"/>
  <c r="CC80" i="2"/>
  <c r="CD80" i="2" s="1"/>
  <c r="CN80" i="2"/>
  <c r="CO80" i="2"/>
  <c r="CP80" i="2"/>
  <c r="CQ80" i="2"/>
  <c r="CR80" i="2"/>
  <c r="CS80" i="2"/>
  <c r="DE80" i="2"/>
  <c r="DF80" i="2"/>
  <c r="DG80" i="2"/>
  <c r="DH80" i="2"/>
  <c r="I81" i="2"/>
  <c r="L81" i="2" s="1"/>
  <c r="S81" i="2"/>
  <c r="T81" i="2"/>
  <c r="Y81" i="2"/>
  <c r="AD81" i="2"/>
  <c r="AF81" i="2" s="1"/>
  <c r="AE81" i="2"/>
  <c r="AI81" i="2"/>
  <c r="AL81" i="2"/>
  <c r="AO81" i="2"/>
  <c r="AR81" i="2"/>
  <c r="AS81" i="2"/>
  <c r="BT81" i="2"/>
  <c r="BU81" i="2"/>
  <c r="BX81" i="2"/>
  <c r="BY81" i="2"/>
  <c r="BZ81" i="2"/>
  <c r="CA81" i="2"/>
  <c r="CB81" i="2"/>
  <c r="CC81" i="2"/>
  <c r="CN81" i="2"/>
  <c r="CO81" i="2"/>
  <c r="CP81" i="2"/>
  <c r="CQ81" i="2"/>
  <c r="CR81" i="2"/>
  <c r="CS81" i="2"/>
  <c r="DE81" i="2"/>
  <c r="DH81" i="2" s="1"/>
  <c r="DF81" i="2"/>
  <c r="DG81" i="2"/>
  <c r="I82" i="2"/>
  <c r="L82" i="2"/>
  <c r="S82" i="2"/>
  <c r="T82" i="2"/>
  <c r="Y82" i="2"/>
  <c r="AD82" i="2"/>
  <c r="AF82" i="2" s="1"/>
  <c r="AE82" i="2"/>
  <c r="AI82" i="2"/>
  <c r="AL82" i="2"/>
  <c r="AO82" i="2"/>
  <c r="AR82" i="2"/>
  <c r="AS82" i="2"/>
  <c r="BT82" i="2"/>
  <c r="BV82" i="2" s="1"/>
  <c r="BU82" i="2"/>
  <c r="BW82" i="2"/>
  <c r="BX82" i="2"/>
  <c r="BY82" i="2"/>
  <c r="BZ82" i="2"/>
  <c r="CA82" i="2"/>
  <c r="CB82" i="2"/>
  <c r="CD82" i="2" s="1"/>
  <c r="CC82" i="2"/>
  <c r="CM82" i="2"/>
  <c r="CN82" i="2"/>
  <c r="CO82" i="2"/>
  <c r="CP82" i="2"/>
  <c r="CQ82" i="2"/>
  <c r="CR82" i="2"/>
  <c r="CS82" i="2"/>
  <c r="DE82" i="2"/>
  <c r="DH82" i="2" s="1"/>
  <c r="DF82" i="2"/>
  <c r="DG82" i="2"/>
  <c r="I83" i="2"/>
  <c r="L83" i="2" s="1"/>
  <c r="S83" i="2"/>
  <c r="T83" i="2"/>
  <c r="Y83" i="2"/>
  <c r="Z83" i="2"/>
  <c r="AD83" i="2"/>
  <c r="AE83" i="2"/>
  <c r="AF83" i="2"/>
  <c r="AI83" i="2"/>
  <c r="AL83" i="2"/>
  <c r="AO83" i="2"/>
  <c r="AR83" i="2"/>
  <c r="AS83" i="2"/>
  <c r="BT83" i="2"/>
  <c r="BU83" i="2"/>
  <c r="BV83" i="2"/>
  <c r="BW83" i="2"/>
  <c r="BX83" i="2"/>
  <c r="BY83" i="2"/>
  <c r="BZ83" i="2"/>
  <c r="CA83" i="2"/>
  <c r="CB83" i="2"/>
  <c r="CC83" i="2"/>
  <c r="CD83" i="2"/>
  <c r="CM83" i="2" s="1"/>
  <c r="CN83" i="2"/>
  <c r="CO83" i="2"/>
  <c r="CP83" i="2"/>
  <c r="CQ83" i="2"/>
  <c r="CR83" i="2"/>
  <c r="CS83" i="2"/>
  <c r="CT83" i="2"/>
  <c r="DE83" i="2"/>
  <c r="DF83" i="2"/>
  <c r="DG83" i="2"/>
  <c r="DH83" i="2"/>
  <c r="I84" i="2"/>
  <c r="L84" i="2" s="1"/>
  <c r="S84" i="2"/>
  <c r="T84" i="2"/>
  <c r="Y84" i="2"/>
  <c r="AD84" i="2"/>
  <c r="AE84" i="2"/>
  <c r="AF84" i="2"/>
  <c r="AI84" i="2"/>
  <c r="AL84" i="2"/>
  <c r="AO84" i="2"/>
  <c r="AR84" i="2"/>
  <c r="AS84" i="2"/>
  <c r="BT84" i="2"/>
  <c r="Z84" i="2" s="1"/>
  <c r="BU84" i="2"/>
  <c r="BW84" i="2" s="1"/>
  <c r="BV84" i="2"/>
  <c r="BX84" i="2"/>
  <c r="BY84" i="2"/>
  <c r="BZ84" i="2"/>
  <c r="CA84" i="2"/>
  <c r="CB84" i="2"/>
  <c r="CC84" i="2"/>
  <c r="CD84" i="2"/>
  <c r="CM84" i="2" s="1"/>
  <c r="CN84" i="2"/>
  <c r="CO84" i="2"/>
  <c r="CP84" i="2"/>
  <c r="CQ84" i="2"/>
  <c r="CR84" i="2"/>
  <c r="CS84" i="2"/>
  <c r="DE84" i="2"/>
  <c r="DF84" i="2"/>
  <c r="DG84" i="2"/>
  <c r="DH84" i="2"/>
  <c r="I85" i="2"/>
  <c r="L85" i="2"/>
  <c r="S85" i="2"/>
  <c r="T85" i="2"/>
  <c r="Y85" i="2"/>
  <c r="AD85" i="2"/>
  <c r="AF85" i="2" s="1"/>
  <c r="AE85" i="2"/>
  <c r="AI85" i="2"/>
  <c r="AL85" i="2"/>
  <c r="AO85" i="2"/>
  <c r="AR85" i="2"/>
  <c r="AS85" i="2"/>
  <c r="BT85" i="2"/>
  <c r="BU85" i="2"/>
  <c r="BV85" i="2" s="1"/>
  <c r="BX85" i="2"/>
  <c r="BY85" i="2"/>
  <c r="BZ85" i="2"/>
  <c r="CA85" i="2"/>
  <c r="CB85" i="2"/>
  <c r="CD85" i="2" s="1"/>
  <c r="CC85" i="2"/>
  <c r="CN85" i="2"/>
  <c r="CO85" i="2"/>
  <c r="CP85" i="2"/>
  <c r="CQ85" i="2"/>
  <c r="CR85" i="2"/>
  <c r="CS85" i="2"/>
  <c r="DE85" i="2"/>
  <c r="DH85" i="2" s="1"/>
  <c r="DF85" i="2"/>
  <c r="DG85" i="2"/>
  <c r="I86" i="2"/>
  <c r="L86" i="2"/>
  <c r="S86" i="2"/>
  <c r="T86" i="2"/>
  <c r="Y86" i="2"/>
  <c r="AD86" i="2"/>
  <c r="AF86" i="2" s="1"/>
  <c r="AE86" i="2"/>
  <c r="AI86" i="2"/>
  <c r="AL86" i="2"/>
  <c r="AO86" i="2"/>
  <c r="AR86" i="2"/>
  <c r="AS86" i="2"/>
  <c r="BT86" i="2"/>
  <c r="BV86" i="2" s="1"/>
  <c r="BU86" i="2"/>
  <c r="BW86" i="2"/>
  <c r="BX86" i="2"/>
  <c r="BY86" i="2"/>
  <c r="BZ86" i="2"/>
  <c r="CA86" i="2"/>
  <c r="CB86" i="2"/>
  <c r="CD86" i="2" s="1"/>
  <c r="CT86" i="2" s="1"/>
  <c r="CC86" i="2"/>
  <c r="CN86" i="2"/>
  <c r="CO86" i="2"/>
  <c r="CP86" i="2"/>
  <c r="CQ86" i="2"/>
  <c r="CR86" i="2"/>
  <c r="CS86" i="2"/>
  <c r="DE86" i="2"/>
  <c r="DH86" i="2" s="1"/>
  <c r="DF86" i="2"/>
  <c r="DG86" i="2"/>
  <c r="I87" i="2"/>
  <c r="L87" i="2" s="1"/>
  <c r="S87" i="2"/>
  <c r="T87" i="2"/>
  <c r="Y87" i="2"/>
  <c r="Z87" i="2"/>
  <c r="AD87" i="2"/>
  <c r="AE87" i="2"/>
  <c r="AF87" i="2"/>
  <c r="AI87" i="2"/>
  <c r="AL87" i="2"/>
  <c r="AO87" i="2"/>
  <c r="AR87" i="2"/>
  <c r="AS87" i="2"/>
  <c r="BT87" i="2"/>
  <c r="BU87" i="2"/>
  <c r="BV87" i="2"/>
  <c r="BW87" i="2"/>
  <c r="BX87" i="2"/>
  <c r="BY87" i="2"/>
  <c r="BZ87" i="2"/>
  <c r="CA87" i="2"/>
  <c r="CB87" i="2"/>
  <c r="CC87" i="2"/>
  <c r="CD87" i="2"/>
  <c r="CM87" i="2" s="1"/>
  <c r="CN87" i="2"/>
  <c r="CO87" i="2"/>
  <c r="CP87" i="2"/>
  <c r="CQ87" i="2"/>
  <c r="CR87" i="2"/>
  <c r="CS87" i="2"/>
  <c r="CT87" i="2"/>
  <c r="DE87" i="2"/>
  <c r="DF87" i="2"/>
  <c r="DG87" i="2"/>
  <c r="DH87" i="2"/>
  <c r="I88" i="2"/>
  <c r="L88" i="2" s="1"/>
  <c r="S88" i="2"/>
  <c r="T88" i="2"/>
  <c r="Y88" i="2"/>
  <c r="AD88" i="2"/>
  <c r="AE88" i="2"/>
  <c r="AF88" i="2"/>
  <c r="AI88" i="2"/>
  <c r="AL88" i="2"/>
  <c r="AO88" i="2"/>
  <c r="AR88" i="2"/>
  <c r="AS88" i="2"/>
  <c r="BT88" i="2"/>
  <c r="Z88" i="2" s="1"/>
  <c r="BU88" i="2"/>
  <c r="BW88" i="2" s="1"/>
  <c r="BV88" i="2"/>
  <c r="BX88" i="2"/>
  <c r="BY88" i="2"/>
  <c r="BZ88" i="2"/>
  <c r="CA88" i="2"/>
  <c r="CB88" i="2"/>
  <c r="CC88" i="2"/>
  <c r="CD88" i="2" s="1"/>
  <c r="CN88" i="2"/>
  <c r="CO88" i="2"/>
  <c r="CP88" i="2"/>
  <c r="CQ88" i="2"/>
  <c r="CR88" i="2"/>
  <c r="CS88" i="2"/>
  <c r="DE88" i="2"/>
  <c r="DF88" i="2"/>
  <c r="DG88" i="2"/>
  <c r="DH88" i="2"/>
  <c r="I89" i="2"/>
  <c r="L89" i="2"/>
  <c r="S89" i="2"/>
  <c r="T89" i="2"/>
  <c r="Y89" i="2"/>
  <c r="AD89" i="2"/>
  <c r="AE89" i="2"/>
  <c r="AI89" i="2"/>
  <c r="AL89" i="2"/>
  <c r="AO89" i="2"/>
  <c r="AR89" i="2"/>
  <c r="AS89" i="2"/>
  <c r="BT89" i="2"/>
  <c r="BU89" i="2"/>
  <c r="BV89" i="2" s="1"/>
  <c r="BX89" i="2"/>
  <c r="BY89" i="2"/>
  <c r="BZ89" i="2"/>
  <c r="CA89" i="2"/>
  <c r="CB89" i="2"/>
  <c r="CD89" i="2" s="1"/>
  <c r="CC89" i="2"/>
  <c r="CN89" i="2"/>
  <c r="CO89" i="2"/>
  <c r="CP89" i="2"/>
  <c r="CQ89" i="2"/>
  <c r="CR89" i="2"/>
  <c r="CS89" i="2"/>
  <c r="DE89" i="2"/>
  <c r="DH89" i="2" s="1"/>
  <c r="DF89" i="2"/>
  <c r="DG89" i="2"/>
  <c r="I90" i="2"/>
  <c r="L90" i="2"/>
  <c r="S90" i="2"/>
  <c r="T90" i="2"/>
  <c r="Y90" i="2"/>
  <c r="AD90" i="2"/>
  <c r="AF90" i="2" s="1"/>
  <c r="AE90" i="2"/>
  <c r="AI90" i="2"/>
  <c r="AL90" i="2"/>
  <c r="AO90" i="2"/>
  <c r="AR90" i="2"/>
  <c r="AS90" i="2"/>
  <c r="BT90" i="2"/>
  <c r="BW90" i="2" s="1"/>
  <c r="BU90" i="2"/>
  <c r="BX90" i="2"/>
  <c r="BY90" i="2"/>
  <c r="BZ90" i="2"/>
  <c r="CA90" i="2"/>
  <c r="CB90" i="2"/>
  <c r="CD90" i="2" s="1"/>
  <c r="CT90" i="2" s="1"/>
  <c r="CC90" i="2"/>
  <c r="CN90" i="2"/>
  <c r="CO90" i="2"/>
  <c r="CP90" i="2"/>
  <c r="CQ90" i="2"/>
  <c r="CR90" i="2"/>
  <c r="CS90" i="2"/>
  <c r="DE90" i="2"/>
  <c r="DH90" i="2" s="1"/>
  <c r="DF90" i="2"/>
  <c r="DG90" i="2"/>
  <c r="I91" i="2"/>
  <c r="L91" i="2"/>
  <c r="S91" i="2"/>
  <c r="T91" i="2"/>
  <c r="Y91" i="2"/>
  <c r="Z91" i="2"/>
  <c r="AD91" i="2"/>
  <c r="AE91" i="2"/>
  <c r="AF91" i="2"/>
  <c r="AI91" i="2"/>
  <c r="AL91" i="2"/>
  <c r="AO91" i="2"/>
  <c r="AR91" i="2"/>
  <c r="AS91" i="2"/>
  <c r="BT91" i="2"/>
  <c r="BU91" i="2"/>
  <c r="BV91" i="2"/>
  <c r="BW91" i="2"/>
  <c r="BX91" i="2"/>
  <c r="BY91" i="2"/>
  <c r="BZ91" i="2"/>
  <c r="CA91" i="2"/>
  <c r="CB91" i="2"/>
  <c r="CC91" i="2"/>
  <c r="CD91" i="2"/>
  <c r="CM91" i="2"/>
  <c r="CN91" i="2"/>
  <c r="CO91" i="2"/>
  <c r="CP91" i="2"/>
  <c r="CQ91" i="2"/>
  <c r="CR91" i="2"/>
  <c r="CS91" i="2"/>
  <c r="CT91" i="2"/>
  <c r="DE91" i="2"/>
  <c r="DH91" i="2" s="1"/>
  <c r="DF91" i="2"/>
  <c r="DG91" i="2"/>
  <c r="I92" i="2"/>
  <c r="L92" i="2" s="1"/>
  <c r="S92" i="2"/>
  <c r="T92" i="2"/>
  <c r="Y92" i="2"/>
  <c r="AD92" i="2"/>
  <c r="AE92" i="2"/>
  <c r="AF92" i="2" s="1"/>
  <c r="AI92" i="2"/>
  <c r="AL92" i="2"/>
  <c r="AO92" i="2"/>
  <c r="AR92" i="2"/>
  <c r="AS92" i="2"/>
  <c r="BT92" i="2"/>
  <c r="Z92" i="2" s="1"/>
  <c r="BU92" i="2"/>
  <c r="BW92" i="2" s="1"/>
  <c r="BX92" i="2"/>
  <c r="BY92" i="2"/>
  <c r="BZ92" i="2"/>
  <c r="CA92" i="2"/>
  <c r="CB92" i="2"/>
  <c r="CC92" i="2"/>
  <c r="CD92" i="2" s="1"/>
  <c r="CN92" i="2"/>
  <c r="CO92" i="2"/>
  <c r="CP92" i="2"/>
  <c r="CQ92" i="2"/>
  <c r="CR92" i="2"/>
  <c r="CS92" i="2"/>
  <c r="DE92" i="2"/>
  <c r="DF92" i="2"/>
  <c r="DG92" i="2"/>
  <c r="DH92" i="2"/>
  <c r="I93" i="2"/>
  <c r="L93" i="2" s="1"/>
  <c r="S93" i="2"/>
  <c r="T93" i="2"/>
  <c r="Y93" i="2"/>
  <c r="AD93" i="2"/>
  <c r="AF93" i="2" s="1"/>
  <c r="AE93" i="2"/>
  <c r="AI93" i="2"/>
  <c r="AL93" i="2"/>
  <c r="AO93" i="2"/>
  <c r="AR93" i="2"/>
  <c r="AS93" i="2"/>
  <c r="BT93" i="2"/>
  <c r="BU93" i="2"/>
  <c r="BX93" i="2"/>
  <c r="BY93" i="2"/>
  <c r="BZ93" i="2"/>
  <c r="CA93" i="2"/>
  <c r="CB93" i="2"/>
  <c r="CC93" i="2"/>
  <c r="CN93" i="2"/>
  <c r="CO93" i="2"/>
  <c r="CP93" i="2"/>
  <c r="CQ93" i="2"/>
  <c r="CR93" i="2"/>
  <c r="CS93" i="2"/>
  <c r="DE93" i="2"/>
  <c r="DH93" i="2" s="1"/>
  <c r="DF93" i="2"/>
  <c r="DG93" i="2"/>
  <c r="I94" i="2"/>
  <c r="L94" i="2"/>
  <c r="S94" i="2"/>
  <c r="T94" i="2"/>
  <c r="Y94" i="2"/>
  <c r="AD94" i="2"/>
  <c r="AF94" i="2" s="1"/>
  <c r="AE94" i="2"/>
  <c r="AI94" i="2"/>
  <c r="AL94" i="2"/>
  <c r="AO94" i="2"/>
  <c r="AR94" i="2"/>
  <c r="AS94" i="2"/>
  <c r="BT94" i="2"/>
  <c r="Z94" i="2" s="1"/>
  <c r="BU94" i="2"/>
  <c r="BV94" i="2" s="1"/>
  <c r="BW94" i="2"/>
  <c r="BX94" i="2"/>
  <c r="BY94" i="2"/>
  <c r="BZ94" i="2"/>
  <c r="CA94" i="2"/>
  <c r="CB94" i="2"/>
  <c r="CD94" i="2" s="1"/>
  <c r="CC94" i="2"/>
  <c r="CM94" i="2"/>
  <c r="CN94" i="2"/>
  <c r="CO94" i="2"/>
  <c r="CP94" i="2"/>
  <c r="CQ94" i="2"/>
  <c r="CR94" i="2"/>
  <c r="CS94" i="2"/>
  <c r="DE94" i="2"/>
  <c r="DH94" i="2" s="1"/>
  <c r="DF94" i="2"/>
  <c r="DG94" i="2"/>
  <c r="I95" i="2"/>
  <c r="L95" i="2" s="1"/>
  <c r="S95" i="2"/>
  <c r="T95" i="2"/>
  <c r="Y95" i="2"/>
  <c r="Z95" i="2"/>
  <c r="AD95" i="2"/>
  <c r="AE95" i="2"/>
  <c r="AF95" i="2"/>
  <c r="AI95" i="2"/>
  <c r="AL95" i="2"/>
  <c r="AO95" i="2"/>
  <c r="AR95" i="2"/>
  <c r="AS95" i="2"/>
  <c r="BT95" i="2"/>
  <c r="BU95" i="2"/>
  <c r="BV95" i="2"/>
  <c r="BW95" i="2"/>
  <c r="BX95" i="2"/>
  <c r="BY95" i="2"/>
  <c r="BZ95" i="2"/>
  <c r="CA95" i="2"/>
  <c r="CB95" i="2"/>
  <c r="CC95" i="2"/>
  <c r="CD95" i="2"/>
  <c r="CM95" i="2" s="1"/>
  <c r="CN95" i="2"/>
  <c r="CO95" i="2"/>
  <c r="CP95" i="2"/>
  <c r="CQ95" i="2"/>
  <c r="CR95" i="2"/>
  <c r="CS95" i="2"/>
  <c r="CT95" i="2"/>
  <c r="DE95" i="2"/>
  <c r="DF95" i="2"/>
  <c r="DG95" i="2"/>
  <c r="DH95" i="2"/>
  <c r="I96" i="2"/>
  <c r="L96" i="2" s="1"/>
  <c r="S96" i="2"/>
  <c r="T96" i="2"/>
  <c r="Y96" i="2"/>
  <c r="AD96" i="2"/>
  <c r="AE96" i="2"/>
  <c r="AF96" i="2"/>
  <c r="AI96" i="2"/>
  <c r="AL96" i="2"/>
  <c r="AO96" i="2"/>
  <c r="AR96" i="2"/>
  <c r="AS96" i="2"/>
  <c r="BT96" i="2"/>
  <c r="Z96" i="2" s="1"/>
  <c r="BU96" i="2"/>
  <c r="BV96" i="2"/>
  <c r="BX96" i="2"/>
  <c r="BY96" i="2"/>
  <c r="BZ96" i="2"/>
  <c r="CA96" i="2"/>
  <c r="CB96" i="2"/>
  <c r="CC96" i="2"/>
  <c r="CD96" i="2"/>
  <c r="CM96" i="2" s="1"/>
  <c r="CN96" i="2"/>
  <c r="CO96" i="2"/>
  <c r="CP96" i="2"/>
  <c r="CQ96" i="2"/>
  <c r="CR96" i="2"/>
  <c r="CS96" i="2"/>
  <c r="DE96" i="2"/>
  <c r="DF96" i="2"/>
  <c r="DG96" i="2"/>
  <c r="DH96" i="2"/>
  <c r="I97" i="2"/>
  <c r="L97" i="2"/>
  <c r="S97" i="2"/>
  <c r="T97" i="2"/>
  <c r="Y97" i="2"/>
  <c r="AD97" i="2"/>
  <c r="AF97" i="2" s="1"/>
  <c r="AE97" i="2"/>
  <c r="AI97" i="2"/>
  <c r="AL97" i="2"/>
  <c r="AO97" i="2"/>
  <c r="AR97" i="2"/>
  <c r="AS97" i="2"/>
  <c r="BT97" i="2"/>
  <c r="BU97" i="2"/>
  <c r="BV97" i="2" s="1"/>
  <c r="BX97" i="2"/>
  <c r="BY97" i="2"/>
  <c r="BZ97" i="2"/>
  <c r="CA97" i="2"/>
  <c r="CB97" i="2"/>
  <c r="CD97" i="2" s="1"/>
  <c r="CC97" i="2"/>
  <c r="CN97" i="2"/>
  <c r="CO97" i="2"/>
  <c r="CP97" i="2"/>
  <c r="CQ97" i="2"/>
  <c r="CR97" i="2"/>
  <c r="CS97" i="2"/>
  <c r="DE97" i="2"/>
  <c r="DH97" i="2" s="1"/>
  <c r="DF97" i="2"/>
  <c r="DG97" i="2"/>
  <c r="I98" i="2"/>
  <c r="L98" i="2"/>
  <c r="S98" i="2"/>
  <c r="T98" i="2"/>
  <c r="Y98" i="2"/>
  <c r="AD98" i="2"/>
  <c r="AF98" i="2" s="1"/>
  <c r="AE98" i="2"/>
  <c r="AI98" i="2"/>
  <c r="AL98" i="2"/>
  <c r="AO98" i="2"/>
  <c r="AR98" i="2"/>
  <c r="AS98" i="2"/>
  <c r="BT98" i="2"/>
  <c r="BV98" i="2" s="1"/>
  <c r="BU98" i="2"/>
  <c r="BX98" i="2"/>
  <c r="BY98" i="2"/>
  <c r="BZ98" i="2"/>
  <c r="CA98" i="2"/>
  <c r="CB98" i="2"/>
  <c r="CD98" i="2" s="1"/>
  <c r="CT98" i="2" s="1"/>
  <c r="CC98" i="2"/>
  <c r="CN98" i="2"/>
  <c r="CO98" i="2"/>
  <c r="CP98" i="2"/>
  <c r="CQ98" i="2"/>
  <c r="CR98" i="2"/>
  <c r="CS98" i="2"/>
  <c r="DE98" i="2"/>
  <c r="DH98" i="2" s="1"/>
  <c r="DF98" i="2"/>
  <c r="DG98" i="2"/>
  <c r="I99" i="2"/>
  <c r="L99" i="2" s="1"/>
  <c r="S99" i="2"/>
  <c r="T99" i="2"/>
  <c r="Y99" i="2"/>
  <c r="Z99" i="2"/>
  <c r="AD99" i="2"/>
  <c r="AE99" i="2"/>
  <c r="AF99" i="2"/>
  <c r="AI99" i="2"/>
  <c r="AL99" i="2"/>
  <c r="AO99" i="2"/>
  <c r="AR99" i="2"/>
  <c r="AS99" i="2"/>
  <c r="BT99" i="2"/>
  <c r="BU99" i="2"/>
  <c r="BV99" i="2"/>
  <c r="BW99" i="2"/>
  <c r="BX99" i="2"/>
  <c r="BY99" i="2"/>
  <c r="BZ99" i="2"/>
  <c r="CA99" i="2"/>
  <c r="CB99" i="2"/>
  <c r="CC99" i="2"/>
  <c r="CD99" i="2"/>
  <c r="CM99" i="2" s="1"/>
  <c r="CN99" i="2"/>
  <c r="CO99" i="2"/>
  <c r="CP99" i="2"/>
  <c r="CQ99" i="2"/>
  <c r="CR99" i="2"/>
  <c r="CS99" i="2"/>
  <c r="CT99" i="2"/>
  <c r="DE99" i="2"/>
  <c r="DF99" i="2"/>
  <c r="DG99" i="2"/>
  <c r="DH99" i="2"/>
  <c r="I100" i="2"/>
  <c r="L100" i="2" s="1"/>
  <c r="S100" i="2"/>
  <c r="T100" i="2"/>
  <c r="Y100" i="2"/>
  <c r="Z100" i="2"/>
  <c r="AD100" i="2"/>
  <c r="AE100" i="2"/>
  <c r="AF100" i="2"/>
  <c r="AI100" i="2"/>
  <c r="AL100" i="2"/>
  <c r="AO100" i="2"/>
  <c r="AR100" i="2"/>
  <c r="AS100" i="2"/>
  <c r="BT100" i="2"/>
  <c r="BU100" i="2"/>
  <c r="BW100" i="2" s="1"/>
  <c r="BV100" i="2"/>
  <c r="BX100" i="2"/>
  <c r="BY100" i="2"/>
  <c r="BZ100" i="2"/>
  <c r="CA100" i="2"/>
  <c r="CB100" i="2"/>
  <c r="CC100" i="2"/>
  <c r="CD100" i="2"/>
  <c r="CM100" i="2" s="1"/>
  <c r="CN100" i="2"/>
  <c r="CO100" i="2"/>
  <c r="CP100" i="2"/>
  <c r="CQ100" i="2"/>
  <c r="CR100" i="2"/>
  <c r="CS100" i="2"/>
  <c r="DE100" i="2"/>
  <c r="DF100" i="2"/>
  <c r="DG100" i="2"/>
  <c r="DH100" i="2"/>
  <c r="I101" i="2"/>
  <c r="L101" i="2" s="1"/>
  <c r="S101" i="2"/>
  <c r="T101" i="2"/>
  <c r="Y101" i="2"/>
  <c r="AD101" i="2"/>
  <c r="AE101" i="2"/>
  <c r="AI101" i="2"/>
  <c r="AL101" i="2"/>
  <c r="AO101" i="2"/>
  <c r="AR101" i="2"/>
  <c r="AS101" i="2"/>
  <c r="BT101" i="2"/>
  <c r="BU101" i="2"/>
  <c r="BV101" i="2" s="1"/>
  <c r="BX101" i="2"/>
  <c r="BY101" i="2"/>
  <c r="BZ101" i="2"/>
  <c r="CA101" i="2"/>
  <c r="CB101" i="2"/>
  <c r="CD101" i="2" s="1"/>
  <c r="CC101" i="2"/>
  <c r="CN101" i="2"/>
  <c r="CO101" i="2"/>
  <c r="CP101" i="2"/>
  <c r="CQ101" i="2"/>
  <c r="CR101" i="2"/>
  <c r="CS101" i="2"/>
  <c r="DE101" i="2"/>
  <c r="DF101" i="2"/>
  <c r="DG101" i="2"/>
  <c r="DH101" i="2"/>
  <c r="I102" i="2"/>
  <c r="L102" i="2"/>
  <c r="S102" i="2"/>
  <c r="T102" i="2"/>
  <c r="Y102" i="2"/>
  <c r="AD102" i="2"/>
  <c r="AF102" i="2" s="1"/>
  <c r="AE102" i="2"/>
  <c r="AI102" i="2"/>
  <c r="AL102" i="2"/>
  <c r="AO102" i="2"/>
  <c r="AR102" i="2"/>
  <c r="AS102" i="2"/>
  <c r="BT102" i="2"/>
  <c r="Z102" i="2" s="1"/>
  <c r="BU102" i="2"/>
  <c r="BX102" i="2"/>
  <c r="BY102" i="2"/>
  <c r="BZ102" i="2"/>
  <c r="CA102" i="2"/>
  <c r="CB102" i="2"/>
  <c r="CD102" i="2" s="1"/>
  <c r="CT102" i="2" s="1"/>
  <c r="CC102" i="2"/>
  <c r="CN102" i="2"/>
  <c r="CO102" i="2"/>
  <c r="CP102" i="2"/>
  <c r="CQ102" i="2"/>
  <c r="CR102" i="2"/>
  <c r="CS102" i="2"/>
  <c r="DE102" i="2"/>
  <c r="DH102" i="2" s="1"/>
  <c r="DF102" i="2"/>
  <c r="DG102" i="2"/>
  <c r="I103" i="2"/>
  <c r="L103" i="2" s="1"/>
  <c r="S103" i="2"/>
  <c r="T103" i="2"/>
  <c r="Y103" i="2"/>
  <c r="Z103" i="2"/>
  <c r="AD103" i="2"/>
  <c r="AE103" i="2"/>
  <c r="AF103" i="2"/>
  <c r="AI103" i="2"/>
  <c r="AL103" i="2"/>
  <c r="AO103" i="2"/>
  <c r="AR103" i="2"/>
  <c r="AS103" i="2"/>
  <c r="BT103" i="2"/>
  <c r="BU103" i="2"/>
  <c r="BV103" i="2"/>
  <c r="BW103" i="2"/>
  <c r="BX103" i="2"/>
  <c r="BY103" i="2"/>
  <c r="BZ103" i="2"/>
  <c r="CA103" i="2"/>
  <c r="CB103" i="2"/>
  <c r="CC103" i="2"/>
  <c r="CD103" i="2"/>
  <c r="CM103" i="2" s="1"/>
  <c r="CN103" i="2"/>
  <c r="CO103" i="2"/>
  <c r="CP103" i="2"/>
  <c r="CQ103" i="2"/>
  <c r="CR103" i="2"/>
  <c r="CS103" i="2"/>
  <c r="CT103" i="2"/>
  <c r="DE103" i="2"/>
  <c r="DF103" i="2"/>
  <c r="DG103" i="2"/>
  <c r="DH103" i="2"/>
  <c r="I104" i="2"/>
  <c r="L104" i="2" s="1"/>
  <c r="S104" i="2"/>
  <c r="T104" i="2"/>
  <c r="Y104" i="2"/>
  <c r="Z104" i="2"/>
  <c r="AD104" i="2"/>
  <c r="AE104" i="2"/>
  <c r="AF104" i="2"/>
  <c r="AI104" i="2"/>
  <c r="AL104" i="2"/>
  <c r="AO104" i="2"/>
  <c r="AR104" i="2"/>
  <c r="AS104" i="2"/>
  <c r="BT104" i="2"/>
  <c r="BU104" i="2"/>
  <c r="BW104" i="2" s="1"/>
  <c r="BV104" i="2"/>
  <c r="BX104" i="2"/>
  <c r="BY104" i="2"/>
  <c r="BZ104" i="2"/>
  <c r="CA104" i="2"/>
  <c r="CB104" i="2"/>
  <c r="CC104" i="2"/>
  <c r="CD104" i="2"/>
  <c r="CM104" i="2" s="1"/>
  <c r="CN104" i="2"/>
  <c r="CO104" i="2"/>
  <c r="CP104" i="2"/>
  <c r="CQ104" i="2"/>
  <c r="CR104" i="2"/>
  <c r="CS104" i="2"/>
  <c r="DE104" i="2"/>
  <c r="DF104" i="2"/>
  <c r="DG104" i="2"/>
  <c r="DH104" i="2"/>
  <c r="I105" i="2"/>
  <c r="L105" i="2" s="1"/>
  <c r="S105" i="2"/>
  <c r="T105" i="2"/>
  <c r="Y105" i="2"/>
  <c r="AD105" i="2"/>
  <c r="AE105" i="2"/>
  <c r="AI105" i="2"/>
  <c r="AL105" i="2"/>
  <c r="AO105" i="2"/>
  <c r="AR105" i="2"/>
  <c r="AS105" i="2"/>
  <c r="BT105" i="2"/>
  <c r="BU105" i="2"/>
  <c r="BV105" i="2" s="1"/>
  <c r="BX105" i="2"/>
  <c r="BY105" i="2"/>
  <c r="BZ105" i="2"/>
  <c r="CA105" i="2"/>
  <c r="CB105" i="2"/>
  <c r="CD105" i="2" s="1"/>
  <c r="CC105" i="2"/>
  <c r="CN105" i="2"/>
  <c r="CO105" i="2"/>
  <c r="CP105" i="2"/>
  <c r="CQ105" i="2"/>
  <c r="CR105" i="2"/>
  <c r="CS105" i="2"/>
  <c r="DE105" i="2"/>
  <c r="DF105" i="2"/>
  <c r="DG105" i="2"/>
  <c r="DH105" i="2"/>
  <c r="I106" i="2"/>
  <c r="L106" i="2"/>
  <c r="S106" i="2"/>
  <c r="T106" i="2"/>
  <c r="Y106" i="2"/>
  <c r="AD106" i="2"/>
  <c r="AF106" i="2" s="1"/>
  <c r="AE106" i="2"/>
  <c r="AI106" i="2"/>
  <c r="AL106" i="2"/>
  <c r="AO106" i="2"/>
  <c r="AR106" i="2"/>
  <c r="AS106" i="2"/>
  <c r="BT106" i="2"/>
  <c r="Z106" i="2" s="1"/>
  <c r="BU106" i="2"/>
  <c r="BX106" i="2"/>
  <c r="BY106" i="2"/>
  <c r="BZ106" i="2"/>
  <c r="CA106" i="2"/>
  <c r="CB106" i="2"/>
  <c r="CD106" i="2" s="1"/>
  <c r="CT106" i="2" s="1"/>
  <c r="CC106" i="2"/>
  <c r="CN106" i="2"/>
  <c r="CO106" i="2"/>
  <c r="CP106" i="2"/>
  <c r="CQ106" i="2"/>
  <c r="CR106" i="2"/>
  <c r="CS106" i="2"/>
  <c r="DE106" i="2"/>
  <c r="DH106" i="2" s="1"/>
  <c r="DF106" i="2"/>
  <c r="DG106" i="2"/>
  <c r="I107" i="2"/>
  <c r="L107" i="2" s="1"/>
  <c r="S107" i="2"/>
  <c r="T107" i="2"/>
  <c r="Y107" i="2"/>
  <c r="Z107" i="2"/>
  <c r="AD107" i="2"/>
  <c r="AE107" i="2"/>
  <c r="AF107" i="2"/>
  <c r="AI107" i="2"/>
  <c r="AL107" i="2"/>
  <c r="AO107" i="2"/>
  <c r="AR107" i="2"/>
  <c r="AS107" i="2"/>
  <c r="BT107" i="2"/>
  <c r="BU107" i="2"/>
  <c r="BV107" i="2"/>
  <c r="BW107" i="2"/>
  <c r="BX107" i="2"/>
  <c r="BY107" i="2"/>
  <c r="BZ107" i="2"/>
  <c r="CA107" i="2"/>
  <c r="CB107" i="2"/>
  <c r="CC107" i="2"/>
  <c r="CD107" i="2"/>
  <c r="CM107" i="2" s="1"/>
  <c r="CN107" i="2"/>
  <c r="CO107" i="2"/>
  <c r="CP107" i="2"/>
  <c r="CQ107" i="2"/>
  <c r="CR107" i="2"/>
  <c r="CS107" i="2"/>
  <c r="CT107" i="2"/>
  <c r="DE107" i="2"/>
  <c r="DF107" i="2"/>
  <c r="DG107" i="2"/>
  <c r="DH107" i="2"/>
  <c r="I108" i="2"/>
  <c r="L108" i="2" s="1"/>
  <c r="S108" i="2"/>
  <c r="T108" i="2"/>
  <c r="Y108" i="2"/>
  <c r="Z108" i="2"/>
  <c r="AD108" i="2"/>
  <c r="AE108" i="2"/>
  <c r="AF108" i="2"/>
  <c r="AI108" i="2"/>
  <c r="AL108" i="2"/>
  <c r="AO108" i="2"/>
  <c r="AR108" i="2"/>
  <c r="AS108" i="2"/>
  <c r="BT108" i="2"/>
  <c r="BU108" i="2"/>
  <c r="BW108" i="2" s="1"/>
  <c r="BV108" i="2"/>
  <c r="BX108" i="2"/>
  <c r="BY108" i="2"/>
  <c r="BZ108" i="2"/>
  <c r="CA108" i="2"/>
  <c r="CB108" i="2"/>
  <c r="CC108" i="2"/>
  <c r="CD108" i="2"/>
  <c r="CM108" i="2" s="1"/>
  <c r="CN108" i="2"/>
  <c r="CO108" i="2"/>
  <c r="CP108" i="2"/>
  <c r="CQ108" i="2"/>
  <c r="CR108" i="2"/>
  <c r="CS108" i="2"/>
  <c r="DE108" i="2"/>
  <c r="DF108" i="2"/>
  <c r="DG108" i="2"/>
  <c r="DH108" i="2"/>
  <c r="I109" i="2"/>
  <c r="L109" i="2" s="1"/>
  <c r="S109" i="2"/>
  <c r="T109" i="2"/>
  <c r="Y109" i="2"/>
  <c r="AD109" i="2"/>
  <c r="AE109" i="2"/>
  <c r="AI109" i="2"/>
  <c r="AL109" i="2"/>
  <c r="AO109" i="2"/>
  <c r="AR109" i="2"/>
  <c r="AS109" i="2"/>
  <c r="BT109" i="2"/>
  <c r="BU109" i="2"/>
  <c r="BV109" i="2" s="1"/>
  <c r="BX109" i="2"/>
  <c r="BY109" i="2"/>
  <c r="BZ109" i="2"/>
  <c r="CA109" i="2"/>
  <c r="CB109" i="2"/>
  <c r="CD109" i="2" s="1"/>
  <c r="CC109" i="2"/>
  <c r="CN109" i="2"/>
  <c r="CO109" i="2"/>
  <c r="CP109" i="2"/>
  <c r="CQ109" i="2"/>
  <c r="CR109" i="2"/>
  <c r="CS109" i="2"/>
  <c r="DE109" i="2"/>
  <c r="DF109" i="2"/>
  <c r="DG109" i="2"/>
  <c r="DH109" i="2"/>
  <c r="I110" i="2"/>
  <c r="L110" i="2"/>
  <c r="S110" i="2"/>
  <c r="T110" i="2"/>
  <c r="Y110" i="2"/>
  <c r="AD110" i="2"/>
  <c r="AF110" i="2" s="1"/>
  <c r="AE110" i="2"/>
  <c r="AI110" i="2"/>
  <c r="AL110" i="2"/>
  <c r="AO110" i="2"/>
  <c r="AR110" i="2"/>
  <c r="AS110" i="2"/>
  <c r="BT110" i="2"/>
  <c r="Z110" i="2" s="1"/>
  <c r="BU110" i="2"/>
  <c r="BX110" i="2"/>
  <c r="BY110" i="2"/>
  <c r="BZ110" i="2"/>
  <c r="CA110" i="2"/>
  <c r="CB110" i="2"/>
  <c r="CD110" i="2" s="1"/>
  <c r="CC110" i="2"/>
  <c r="CN110" i="2"/>
  <c r="CO110" i="2"/>
  <c r="CP110" i="2"/>
  <c r="CQ110" i="2"/>
  <c r="CR110" i="2"/>
  <c r="CS110" i="2"/>
  <c r="DE110" i="2"/>
  <c r="DH110" i="2" s="1"/>
  <c r="DF110" i="2"/>
  <c r="DG110" i="2"/>
  <c r="I111" i="2"/>
  <c r="L111" i="2" s="1"/>
  <c r="S111" i="2"/>
  <c r="T111" i="2"/>
  <c r="Y111" i="2"/>
  <c r="Z111" i="2"/>
  <c r="AD111" i="2"/>
  <c r="AE111" i="2"/>
  <c r="AF111" i="2"/>
  <c r="AI111" i="2"/>
  <c r="AL111" i="2"/>
  <c r="AO111" i="2"/>
  <c r="AR111" i="2"/>
  <c r="AS111" i="2"/>
  <c r="BT111" i="2"/>
  <c r="BU111" i="2"/>
  <c r="BV111" i="2"/>
  <c r="BW111" i="2"/>
  <c r="BX111" i="2"/>
  <c r="BY111" i="2"/>
  <c r="BZ111" i="2"/>
  <c r="CA111" i="2"/>
  <c r="CB111" i="2"/>
  <c r="CC111" i="2"/>
  <c r="CD111" i="2"/>
  <c r="CM111" i="2" s="1"/>
  <c r="CN111" i="2"/>
  <c r="CO111" i="2"/>
  <c r="CP111" i="2"/>
  <c r="CQ111" i="2"/>
  <c r="CR111" i="2"/>
  <c r="CS111" i="2"/>
  <c r="DE111" i="2"/>
  <c r="DF111" i="2"/>
  <c r="DG111" i="2"/>
  <c r="DH111" i="2"/>
  <c r="I112" i="2"/>
  <c r="L112" i="2" s="1"/>
  <c r="S112" i="2"/>
  <c r="T112" i="2"/>
  <c r="Y112" i="2"/>
  <c r="Z112" i="2"/>
  <c r="AD112" i="2"/>
  <c r="AE112" i="2"/>
  <c r="AF112" i="2"/>
  <c r="AI112" i="2"/>
  <c r="AL112" i="2"/>
  <c r="AO112" i="2"/>
  <c r="AR112" i="2"/>
  <c r="AS112" i="2"/>
  <c r="BT112" i="2"/>
  <c r="BU112" i="2"/>
  <c r="BW112" i="2" s="1"/>
  <c r="BV112" i="2"/>
  <c r="BX112" i="2"/>
  <c r="BY112" i="2"/>
  <c r="BZ112" i="2"/>
  <c r="CA112" i="2"/>
  <c r="CB112" i="2"/>
  <c r="CC112" i="2"/>
  <c r="CD112" i="2"/>
  <c r="CM112" i="2" s="1"/>
  <c r="CN112" i="2"/>
  <c r="CO112" i="2"/>
  <c r="CP112" i="2"/>
  <c r="CQ112" i="2"/>
  <c r="CR112" i="2"/>
  <c r="CS112" i="2"/>
  <c r="DE112" i="2"/>
  <c r="DF112" i="2"/>
  <c r="DG112" i="2"/>
  <c r="DH112" i="2"/>
  <c r="I113" i="2"/>
  <c r="L113" i="2" s="1"/>
  <c r="S113" i="2"/>
  <c r="T113" i="2"/>
  <c r="Y113" i="2"/>
  <c r="AD113" i="2"/>
  <c r="AE113" i="2"/>
  <c r="AI113" i="2"/>
  <c r="AL113" i="2"/>
  <c r="AO113" i="2"/>
  <c r="AR113" i="2"/>
  <c r="AS113" i="2"/>
  <c r="BT113" i="2"/>
  <c r="BU113" i="2"/>
  <c r="BV113" i="2" s="1"/>
  <c r="BX113" i="2"/>
  <c r="BY113" i="2"/>
  <c r="BZ113" i="2"/>
  <c r="CA113" i="2"/>
  <c r="CB113" i="2"/>
  <c r="CD113" i="2" s="1"/>
  <c r="CC113" i="2"/>
  <c r="CN113" i="2"/>
  <c r="CO113" i="2"/>
  <c r="CP113" i="2"/>
  <c r="CQ113" i="2"/>
  <c r="CR113" i="2"/>
  <c r="CS113" i="2"/>
  <c r="DE113" i="2"/>
  <c r="DF113" i="2"/>
  <c r="DG113" i="2"/>
  <c r="DH113" i="2"/>
  <c r="I114" i="2"/>
  <c r="L114" i="2"/>
  <c r="S114" i="2"/>
  <c r="T114" i="2"/>
  <c r="Y114" i="2"/>
  <c r="AD114" i="2"/>
  <c r="AF114" i="2" s="1"/>
  <c r="AE114" i="2"/>
  <c r="AI114" i="2"/>
  <c r="AL114" i="2"/>
  <c r="AO114" i="2"/>
  <c r="AR114" i="2"/>
  <c r="AS114" i="2"/>
  <c r="BT114" i="2"/>
  <c r="Z114" i="2" s="1"/>
  <c r="BU114" i="2"/>
  <c r="BX114" i="2"/>
  <c r="BY114" i="2"/>
  <c r="BZ114" i="2"/>
  <c r="CA114" i="2"/>
  <c r="CB114" i="2"/>
  <c r="CD114" i="2" s="1"/>
  <c r="CC114" i="2"/>
  <c r="CN114" i="2"/>
  <c r="CO114" i="2"/>
  <c r="CP114" i="2"/>
  <c r="CQ114" i="2"/>
  <c r="CR114" i="2"/>
  <c r="CS114" i="2"/>
  <c r="DE114" i="2"/>
  <c r="DH114" i="2" s="1"/>
  <c r="DF114" i="2"/>
  <c r="DG114" i="2"/>
  <c r="I115" i="2"/>
  <c r="L115" i="2" s="1"/>
  <c r="S115" i="2"/>
  <c r="T115" i="2"/>
  <c r="Y115" i="2"/>
  <c r="Z115" i="2"/>
  <c r="AD115" i="2"/>
  <c r="AE115" i="2"/>
  <c r="AF115" i="2"/>
  <c r="AI115" i="2"/>
  <c r="AL115" i="2"/>
  <c r="AO115" i="2"/>
  <c r="AR115" i="2"/>
  <c r="AS115" i="2"/>
  <c r="BT115" i="2"/>
  <c r="BU115" i="2"/>
  <c r="BV115" i="2"/>
  <c r="BW115" i="2"/>
  <c r="BX115" i="2"/>
  <c r="BY115" i="2"/>
  <c r="BZ115" i="2"/>
  <c r="CA115" i="2"/>
  <c r="CB115" i="2"/>
  <c r="CC115" i="2"/>
  <c r="CD115" i="2"/>
  <c r="CM115" i="2" s="1"/>
  <c r="CN115" i="2"/>
  <c r="CO115" i="2"/>
  <c r="CP115" i="2"/>
  <c r="CQ115" i="2"/>
  <c r="CR115" i="2"/>
  <c r="CS115" i="2"/>
  <c r="DE115" i="2"/>
  <c r="DF115" i="2"/>
  <c r="DG115" i="2"/>
  <c r="DH115" i="2"/>
  <c r="I116" i="2"/>
  <c r="L116" i="2" s="1"/>
  <c r="S116" i="2"/>
  <c r="T116" i="2"/>
  <c r="Y116" i="2"/>
  <c r="Z116" i="2"/>
  <c r="AD116" i="2"/>
  <c r="AE116" i="2"/>
  <c r="AF116" i="2"/>
  <c r="AI116" i="2"/>
  <c r="AL116" i="2"/>
  <c r="AO116" i="2"/>
  <c r="AR116" i="2"/>
  <c r="AS116" i="2"/>
  <c r="BT116" i="2"/>
  <c r="BU116" i="2"/>
  <c r="BW116" i="2" s="1"/>
  <c r="BV116" i="2"/>
  <c r="BX116" i="2"/>
  <c r="BY116" i="2"/>
  <c r="BZ116" i="2"/>
  <c r="CA116" i="2"/>
  <c r="CB116" i="2"/>
  <c r="CC116" i="2"/>
  <c r="CD116" i="2"/>
  <c r="CM116" i="2" s="1"/>
  <c r="CN116" i="2"/>
  <c r="CO116" i="2"/>
  <c r="CP116" i="2"/>
  <c r="CQ116" i="2"/>
  <c r="CR116" i="2"/>
  <c r="CS116" i="2"/>
  <c r="DE116" i="2"/>
  <c r="DF116" i="2"/>
  <c r="DG116" i="2"/>
  <c r="DH116" i="2"/>
  <c r="I117" i="2"/>
  <c r="L117" i="2" s="1"/>
  <c r="S117" i="2"/>
  <c r="T117" i="2"/>
  <c r="Y117" i="2"/>
  <c r="AD117" i="2"/>
  <c r="AE117" i="2"/>
  <c r="AI117" i="2"/>
  <c r="AL117" i="2"/>
  <c r="AO117" i="2"/>
  <c r="AR117" i="2"/>
  <c r="AS117" i="2"/>
  <c r="BT117" i="2"/>
  <c r="BU117" i="2"/>
  <c r="BV117" i="2" s="1"/>
  <c r="BX117" i="2"/>
  <c r="BY117" i="2"/>
  <c r="BZ117" i="2"/>
  <c r="CA117" i="2"/>
  <c r="CB117" i="2"/>
  <c r="CD117" i="2" s="1"/>
  <c r="CC117" i="2"/>
  <c r="CN117" i="2"/>
  <c r="CO117" i="2"/>
  <c r="CP117" i="2"/>
  <c r="CQ117" i="2"/>
  <c r="CR117" i="2"/>
  <c r="CS117" i="2"/>
  <c r="DE117" i="2"/>
  <c r="DF117" i="2"/>
  <c r="DG117" i="2"/>
  <c r="DH117" i="2"/>
  <c r="I118" i="2"/>
  <c r="L118" i="2"/>
  <c r="S118" i="2"/>
  <c r="T118" i="2"/>
  <c r="Y118" i="2"/>
  <c r="AD118" i="2"/>
  <c r="AF118" i="2" s="1"/>
  <c r="AE118" i="2"/>
  <c r="AI118" i="2"/>
  <c r="AL118" i="2"/>
  <c r="AO118" i="2"/>
  <c r="AR118" i="2"/>
  <c r="AS118" i="2"/>
  <c r="BT118" i="2"/>
  <c r="Z118" i="2" s="1"/>
  <c r="BU118" i="2"/>
  <c r="BX118" i="2"/>
  <c r="BY118" i="2"/>
  <c r="BZ118" i="2"/>
  <c r="CA118" i="2"/>
  <c r="CB118" i="2"/>
  <c r="CD118" i="2" s="1"/>
  <c r="CC118" i="2"/>
  <c r="CN118" i="2"/>
  <c r="CO118" i="2"/>
  <c r="CP118" i="2"/>
  <c r="CQ118" i="2"/>
  <c r="CR118" i="2"/>
  <c r="CS118" i="2"/>
  <c r="DE118" i="2"/>
  <c r="DH118" i="2" s="1"/>
  <c r="DF118" i="2"/>
  <c r="DG118" i="2"/>
  <c r="I119" i="2"/>
  <c r="L119" i="2" s="1"/>
  <c r="S119" i="2"/>
  <c r="T119" i="2"/>
  <c r="Y119" i="2"/>
  <c r="Z119" i="2"/>
  <c r="AD119" i="2"/>
  <c r="AE119" i="2"/>
  <c r="AF119" i="2"/>
  <c r="AI119" i="2"/>
  <c r="AL119" i="2"/>
  <c r="AO119" i="2"/>
  <c r="AR119" i="2"/>
  <c r="AS119" i="2"/>
  <c r="BT119" i="2"/>
  <c r="BU119" i="2"/>
  <c r="BV119" i="2"/>
  <c r="BW119" i="2"/>
  <c r="BX119" i="2"/>
  <c r="BY119" i="2"/>
  <c r="BZ119" i="2"/>
  <c r="CA119" i="2"/>
  <c r="CB119" i="2"/>
  <c r="CC119" i="2"/>
  <c r="CD119" i="2"/>
  <c r="CM119" i="2" s="1"/>
  <c r="CN119" i="2"/>
  <c r="CO119" i="2"/>
  <c r="CP119" i="2"/>
  <c r="CQ119" i="2"/>
  <c r="CR119" i="2"/>
  <c r="CS119" i="2"/>
  <c r="DE119" i="2"/>
  <c r="DF119" i="2"/>
  <c r="DG119" i="2"/>
  <c r="DH119" i="2"/>
  <c r="I120" i="2"/>
  <c r="L120" i="2" s="1"/>
  <c r="S120" i="2"/>
  <c r="T120" i="2"/>
  <c r="Y120" i="2"/>
  <c r="Z120" i="2"/>
  <c r="AD120" i="2"/>
  <c r="AE120" i="2"/>
  <c r="AF120" i="2"/>
  <c r="AI120" i="2"/>
  <c r="AL120" i="2"/>
  <c r="AO120" i="2"/>
  <c r="AR120" i="2"/>
  <c r="AS120" i="2"/>
  <c r="BT120" i="2"/>
  <c r="BU120" i="2"/>
  <c r="BW120" i="2" s="1"/>
  <c r="BV120" i="2"/>
  <c r="BX120" i="2"/>
  <c r="BY120" i="2"/>
  <c r="BZ120" i="2"/>
  <c r="CA120" i="2"/>
  <c r="CB120" i="2"/>
  <c r="CC120" i="2"/>
  <c r="CD120" i="2"/>
  <c r="CM120" i="2" s="1"/>
  <c r="CN120" i="2"/>
  <c r="CO120" i="2"/>
  <c r="CP120" i="2"/>
  <c r="CQ120" i="2"/>
  <c r="CR120" i="2"/>
  <c r="CS120" i="2"/>
  <c r="DE120" i="2"/>
  <c r="DF120" i="2"/>
  <c r="DG120" i="2"/>
  <c r="DH120" i="2"/>
  <c r="I121" i="2"/>
  <c r="L121" i="2" s="1"/>
  <c r="S121" i="2"/>
  <c r="T121" i="2"/>
  <c r="Y121" i="2"/>
  <c r="AD121" i="2"/>
  <c r="AE121" i="2"/>
  <c r="AI121" i="2"/>
  <c r="AL121" i="2"/>
  <c r="AO121" i="2"/>
  <c r="AR121" i="2"/>
  <c r="AS121" i="2"/>
  <c r="BT121" i="2"/>
  <c r="BU121" i="2"/>
  <c r="BV121" i="2" s="1"/>
  <c r="BX121" i="2"/>
  <c r="BY121" i="2"/>
  <c r="BZ121" i="2"/>
  <c r="CA121" i="2"/>
  <c r="CB121" i="2"/>
  <c r="CD121" i="2" s="1"/>
  <c r="CC121" i="2"/>
  <c r="CN121" i="2"/>
  <c r="CO121" i="2"/>
  <c r="CP121" i="2"/>
  <c r="CQ121" i="2"/>
  <c r="CR121" i="2"/>
  <c r="CS121" i="2"/>
  <c r="DE121" i="2"/>
  <c r="DF121" i="2"/>
  <c r="DG121" i="2"/>
  <c r="DH121" i="2"/>
  <c r="I122" i="2"/>
  <c r="L122" i="2"/>
  <c r="S122" i="2"/>
  <c r="T122" i="2"/>
  <c r="Y122" i="2"/>
  <c r="AD122" i="2"/>
  <c r="AF122" i="2" s="1"/>
  <c r="AE122" i="2"/>
  <c r="AI122" i="2"/>
  <c r="AL122" i="2"/>
  <c r="AO122" i="2"/>
  <c r="AR122" i="2"/>
  <c r="AS122" i="2"/>
  <c r="BT122" i="2"/>
  <c r="Z122" i="2" s="1"/>
  <c r="BU122" i="2"/>
  <c r="BX122" i="2"/>
  <c r="BY122" i="2"/>
  <c r="BZ122" i="2"/>
  <c r="CA122" i="2"/>
  <c r="CB122" i="2"/>
  <c r="CD122" i="2" s="1"/>
  <c r="CC122" i="2"/>
  <c r="CN122" i="2"/>
  <c r="CO122" i="2"/>
  <c r="CP122" i="2"/>
  <c r="CQ122" i="2"/>
  <c r="CR122" i="2"/>
  <c r="CS122" i="2"/>
  <c r="DE122" i="2"/>
  <c r="DH122" i="2" s="1"/>
  <c r="DF122" i="2"/>
  <c r="DG122" i="2"/>
  <c r="I123" i="2"/>
  <c r="L123" i="2" s="1"/>
  <c r="S123" i="2"/>
  <c r="T123" i="2"/>
  <c r="Y123" i="2"/>
  <c r="Z123" i="2"/>
  <c r="AD123" i="2"/>
  <c r="AE123" i="2"/>
  <c r="AF123" i="2"/>
  <c r="AI123" i="2"/>
  <c r="AL123" i="2"/>
  <c r="AO123" i="2"/>
  <c r="AR123" i="2"/>
  <c r="AS123" i="2"/>
  <c r="BT123" i="2"/>
  <c r="BU123" i="2"/>
  <c r="BV123" i="2"/>
  <c r="BW123" i="2"/>
  <c r="BX123" i="2"/>
  <c r="BY123" i="2"/>
  <c r="BZ123" i="2"/>
  <c r="CA123" i="2"/>
  <c r="CB123" i="2"/>
  <c r="CC123" i="2"/>
  <c r="CD123" i="2"/>
  <c r="CM123" i="2" s="1"/>
  <c r="CN123" i="2"/>
  <c r="CO123" i="2"/>
  <c r="CP123" i="2"/>
  <c r="CQ123" i="2"/>
  <c r="CR123" i="2"/>
  <c r="CS123" i="2"/>
  <c r="DE123" i="2"/>
  <c r="DF123" i="2"/>
  <c r="DG123" i="2"/>
  <c r="DH123" i="2"/>
  <c r="I124" i="2"/>
  <c r="L124" i="2" s="1"/>
  <c r="S124" i="2"/>
  <c r="T124" i="2"/>
  <c r="Y124" i="2"/>
  <c r="Z124" i="2"/>
  <c r="AD124" i="2"/>
  <c r="AE124" i="2"/>
  <c r="AF124" i="2"/>
  <c r="AI124" i="2"/>
  <c r="AL124" i="2"/>
  <c r="AO124" i="2"/>
  <c r="AR124" i="2"/>
  <c r="AS124" i="2"/>
  <c r="BT124" i="2"/>
  <c r="BU124" i="2"/>
  <c r="BW124" i="2" s="1"/>
  <c r="BV124" i="2"/>
  <c r="BX124" i="2"/>
  <c r="BY124" i="2"/>
  <c r="BZ124" i="2"/>
  <c r="CA124" i="2"/>
  <c r="CB124" i="2"/>
  <c r="CC124" i="2"/>
  <c r="CD124" i="2"/>
  <c r="CM124" i="2" s="1"/>
  <c r="CN124" i="2"/>
  <c r="CO124" i="2"/>
  <c r="CP124" i="2"/>
  <c r="CQ124" i="2"/>
  <c r="CR124" i="2"/>
  <c r="CS124" i="2"/>
  <c r="DE124" i="2"/>
  <c r="DF124" i="2"/>
  <c r="DG124" i="2"/>
  <c r="DH124" i="2"/>
  <c r="I125" i="2"/>
  <c r="L125" i="2" s="1"/>
  <c r="S125" i="2"/>
  <c r="T125" i="2"/>
  <c r="Y125" i="2"/>
  <c r="AD125" i="2"/>
  <c r="AE125" i="2"/>
  <c r="AI125" i="2"/>
  <c r="AL125" i="2"/>
  <c r="AO125" i="2"/>
  <c r="AR125" i="2"/>
  <c r="AS125" i="2"/>
  <c r="BT125" i="2"/>
  <c r="BU125" i="2"/>
  <c r="BV125" i="2" s="1"/>
  <c r="BX125" i="2"/>
  <c r="BY125" i="2"/>
  <c r="BZ125" i="2"/>
  <c r="CA125" i="2"/>
  <c r="CB125" i="2"/>
  <c r="CD125" i="2" s="1"/>
  <c r="CC125" i="2"/>
  <c r="CN125" i="2"/>
  <c r="CO125" i="2"/>
  <c r="CP125" i="2"/>
  <c r="CQ125" i="2"/>
  <c r="CR125" i="2"/>
  <c r="CS125" i="2"/>
  <c r="DE125" i="2"/>
  <c r="DF125" i="2"/>
  <c r="DG125" i="2"/>
  <c r="DH125" i="2"/>
  <c r="I126" i="2"/>
  <c r="L126" i="2"/>
  <c r="S126" i="2"/>
  <c r="T126" i="2"/>
  <c r="Y126" i="2"/>
  <c r="AD126" i="2"/>
  <c r="AF126" i="2" s="1"/>
  <c r="AE126" i="2"/>
  <c r="AI126" i="2"/>
  <c r="AL126" i="2"/>
  <c r="AO126" i="2"/>
  <c r="AR126" i="2"/>
  <c r="AS126" i="2"/>
  <c r="BT126" i="2"/>
  <c r="Z126" i="2" s="1"/>
  <c r="BU126" i="2"/>
  <c r="BX126" i="2"/>
  <c r="BY126" i="2"/>
  <c r="BZ126" i="2"/>
  <c r="CA126" i="2"/>
  <c r="CB126" i="2"/>
  <c r="CD126" i="2" s="1"/>
  <c r="CC126" i="2"/>
  <c r="CN126" i="2"/>
  <c r="CO126" i="2"/>
  <c r="CP126" i="2"/>
  <c r="CQ126" i="2"/>
  <c r="CR126" i="2"/>
  <c r="CS126" i="2"/>
  <c r="DE126" i="2"/>
  <c r="DH126" i="2" s="1"/>
  <c r="DF126" i="2"/>
  <c r="DG126" i="2"/>
  <c r="I127" i="2"/>
  <c r="L127" i="2" s="1"/>
  <c r="S127" i="2"/>
  <c r="T127" i="2"/>
  <c r="Y127" i="2"/>
  <c r="Z127" i="2"/>
  <c r="AD127" i="2"/>
  <c r="AE127" i="2"/>
  <c r="AF127" i="2"/>
  <c r="AI127" i="2"/>
  <c r="AL127" i="2"/>
  <c r="AO127" i="2"/>
  <c r="AR127" i="2"/>
  <c r="AS127" i="2"/>
  <c r="BT127" i="2"/>
  <c r="BU127" i="2"/>
  <c r="BV127" i="2"/>
  <c r="BW127" i="2"/>
  <c r="BX127" i="2"/>
  <c r="BY127" i="2"/>
  <c r="BZ127" i="2"/>
  <c r="CA127" i="2"/>
  <c r="CB127" i="2"/>
  <c r="CC127" i="2"/>
  <c r="CD127" i="2"/>
  <c r="CM127" i="2" s="1"/>
  <c r="CN127" i="2"/>
  <c r="CO127" i="2"/>
  <c r="CP127" i="2"/>
  <c r="CQ127" i="2"/>
  <c r="CR127" i="2"/>
  <c r="CS127" i="2"/>
  <c r="DE127" i="2"/>
  <c r="DF127" i="2"/>
  <c r="DG127" i="2"/>
  <c r="DH127" i="2"/>
  <c r="I128" i="2"/>
  <c r="L128" i="2" s="1"/>
  <c r="S128" i="2"/>
  <c r="T128" i="2"/>
  <c r="Y128" i="2"/>
  <c r="Z128" i="2"/>
  <c r="AD128" i="2"/>
  <c r="AE128" i="2"/>
  <c r="AF128" i="2"/>
  <c r="AI128" i="2"/>
  <c r="AL128" i="2"/>
  <c r="AO128" i="2"/>
  <c r="AR128" i="2"/>
  <c r="AS128" i="2"/>
  <c r="BT128" i="2"/>
  <c r="BU128" i="2"/>
  <c r="BW128" i="2" s="1"/>
  <c r="BV128" i="2"/>
  <c r="BX128" i="2"/>
  <c r="BY128" i="2"/>
  <c r="BZ128" i="2"/>
  <c r="CA128" i="2"/>
  <c r="CB128" i="2"/>
  <c r="CC128" i="2"/>
  <c r="CD128" i="2"/>
  <c r="CM128" i="2" s="1"/>
  <c r="CN128" i="2"/>
  <c r="CO128" i="2"/>
  <c r="CP128" i="2"/>
  <c r="CQ128" i="2"/>
  <c r="CR128" i="2"/>
  <c r="CS128" i="2"/>
  <c r="DE128" i="2"/>
  <c r="DF128" i="2"/>
  <c r="DG128" i="2"/>
  <c r="DH128" i="2"/>
  <c r="I129" i="2"/>
  <c r="L129" i="2" s="1"/>
  <c r="S129" i="2"/>
  <c r="T129" i="2"/>
  <c r="Y129" i="2"/>
  <c r="AD129" i="2"/>
  <c r="AE129" i="2"/>
  <c r="AI129" i="2"/>
  <c r="AL129" i="2"/>
  <c r="AO129" i="2"/>
  <c r="AR129" i="2"/>
  <c r="AS129" i="2"/>
  <c r="BT129" i="2"/>
  <c r="BU129" i="2"/>
  <c r="BV129" i="2" s="1"/>
  <c r="BX129" i="2"/>
  <c r="BY129" i="2"/>
  <c r="BZ129" i="2"/>
  <c r="CA129" i="2"/>
  <c r="CB129" i="2"/>
  <c r="CD129" i="2" s="1"/>
  <c r="CC129" i="2"/>
  <c r="CN129" i="2"/>
  <c r="CO129" i="2"/>
  <c r="CP129" i="2"/>
  <c r="CQ129" i="2"/>
  <c r="CR129" i="2"/>
  <c r="CS129" i="2"/>
  <c r="DE129" i="2"/>
  <c r="DF129" i="2"/>
  <c r="DG129" i="2"/>
  <c r="DH129" i="2"/>
  <c r="I130" i="2"/>
  <c r="L130" i="2"/>
  <c r="S130" i="2"/>
  <c r="T130" i="2"/>
  <c r="Y130" i="2"/>
  <c r="AD130" i="2"/>
  <c r="AF130" i="2" s="1"/>
  <c r="AE130" i="2"/>
  <c r="AI130" i="2"/>
  <c r="AL130" i="2"/>
  <c r="AO130" i="2"/>
  <c r="AR130" i="2"/>
  <c r="AS130" i="2"/>
  <c r="BT130" i="2"/>
  <c r="Z130" i="2" s="1"/>
  <c r="BU130" i="2"/>
  <c r="BX130" i="2"/>
  <c r="BY130" i="2"/>
  <c r="BZ130" i="2"/>
  <c r="CA130" i="2"/>
  <c r="CB130" i="2"/>
  <c r="CD130" i="2" s="1"/>
  <c r="CC130" i="2"/>
  <c r="CN130" i="2"/>
  <c r="CO130" i="2"/>
  <c r="CP130" i="2"/>
  <c r="CQ130" i="2"/>
  <c r="CR130" i="2"/>
  <c r="CS130" i="2"/>
  <c r="DE130" i="2"/>
  <c r="DH130" i="2" s="1"/>
  <c r="DF130" i="2"/>
  <c r="DG130" i="2"/>
  <c r="I131" i="2"/>
  <c r="L131" i="2" s="1"/>
  <c r="S131" i="2"/>
  <c r="T131" i="2"/>
  <c r="Y131" i="2"/>
  <c r="Z131" i="2"/>
  <c r="AD131" i="2"/>
  <c r="AE131" i="2"/>
  <c r="AF131" i="2"/>
  <c r="AI131" i="2"/>
  <c r="AL131" i="2"/>
  <c r="AO131" i="2"/>
  <c r="AR131" i="2"/>
  <c r="AS131" i="2"/>
  <c r="BT131" i="2"/>
  <c r="BU131" i="2"/>
  <c r="BV131" i="2"/>
  <c r="BW131" i="2"/>
  <c r="BX131" i="2"/>
  <c r="BY131" i="2"/>
  <c r="BZ131" i="2"/>
  <c r="CA131" i="2"/>
  <c r="CB131" i="2"/>
  <c r="CC131" i="2"/>
  <c r="CD131" i="2"/>
  <c r="CM131" i="2" s="1"/>
  <c r="CN131" i="2"/>
  <c r="CO131" i="2"/>
  <c r="CP131" i="2"/>
  <c r="CQ131" i="2"/>
  <c r="CR131" i="2"/>
  <c r="CS131" i="2"/>
  <c r="DE131" i="2"/>
  <c r="DF131" i="2"/>
  <c r="DG131" i="2"/>
  <c r="DH131" i="2"/>
  <c r="I132" i="2"/>
  <c r="L132" i="2" s="1"/>
  <c r="S132" i="2"/>
  <c r="T132" i="2"/>
  <c r="Y132" i="2"/>
  <c r="Z132" i="2"/>
  <c r="AD132" i="2"/>
  <c r="AE132" i="2"/>
  <c r="AF132" i="2" s="1"/>
  <c r="AI132" i="2"/>
  <c r="AL132" i="2"/>
  <c r="AO132" i="2"/>
  <c r="AR132" i="2"/>
  <c r="AS132" i="2"/>
  <c r="BT132" i="2"/>
  <c r="BU132" i="2"/>
  <c r="BX132" i="2"/>
  <c r="BY132" i="2"/>
  <c r="BZ132" i="2"/>
  <c r="CA132" i="2"/>
  <c r="CB132" i="2"/>
  <c r="CC132" i="2"/>
  <c r="CD132" i="2" s="1"/>
  <c r="CN132" i="2"/>
  <c r="CO132" i="2"/>
  <c r="CP132" i="2"/>
  <c r="CQ132" i="2"/>
  <c r="CR132" i="2"/>
  <c r="CS132" i="2"/>
  <c r="DE132" i="2"/>
  <c r="DF132" i="2"/>
  <c r="DG132" i="2"/>
  <c r="DH132" i="2"/>
  <c r="I133" i="2"/>
  <c r="L133" i="2" s="1"/>
  <c r="S133" i="2"/>
  <c r="T133" i="2"/>
  <c r="Y133" i="2"/>
  <c r="AD133" i="2"/>
  <c r="AE133" i="2"/>
  <c r="AF133" i="2"/>
  <c r="AI133" i="2"/>
  <c r="AL133" i="2"/>
  <c r="AO133" i="2"/>
  <c r="AR133" i="2"/>
  <c r="AS133" i="2"/>
  <c r="BT133" i="2"/>
  <c r="BU133" i="2"/>
  <c r="BV133" i="2"/>
  <c r="BX133" i="2"/>
  <c r="BY133" i="2"/>
  <c r="BZ133" i="2"/>
  <c r="CA133" i="2"/>
  <c r="CB133" i="2"/>
  <c r="CD133" i="2" s="1"/>
  <c r="CC133" i="2"/>
  <c r="CN133" i="2"/>
  <c r="CO133" i="2"/>
  <c r="CP133" i="2"/>
  <c r="CQ133" i="2"/>
  <c r="CR133" i="2"/>
  <c r="CS133" i="2"/>
  <c r="DE133" i="2"/>
  <c r="DF133" i="2"/>
  <c r="DG133" i="2"/>
  <c r="DH133" i="2"/>
  <c r="I134" i="2"/>
  <c r="L134" i="2"/>
  <c r="S134" i="2"/>
  <c r="T134" i="2"/>
  <c r="Y134" i="2"/>
  <c r="AD134" i="2"/>
  <c r="AF134" i="2" s="1"/>
  <c r="AE134" i="2"/>
  <c r="AI134" i="2"/>
  <c r="AL134" i="2"/>
  <c r="AO134" i="2"/>
  <c r="AR134" i="2"/>
  <c r="AS134" i="2"/>
  <c r="BT134" i="2"/>
  <c r="BW134" i="2" s="1"/>
  <c r="BU134" i="2"/>
  <c r="BX134" i="2"/>
  <c r="BY134" i="2"/>
  <c r="BZ134" i="2"/>
  <c r="CA134" i="2"/>
  <c r="CB134" i="2"/>
  <c r="CC134" i="2"/>
  <c r="CN134" i="2"/>
  <c r="CO134" i="2"/>
  <c r="CP134" i="2"/>
  <c r="CQ134" i="2"/>
  <c r="CR134" i="2"/>
  <c r="CS134" i="2"/>
  <c r="DE134" i="2"/>
  <c r="DH134" i="2" s="1"/>
  <c r="DF134" i="2"/>
  <c r="DG134" i="2"/>
  <c r="I135" i="2"/>
  <c r="L135" i="2"/>
  <c r="S135" i="2"/>
  <c r="T135" i="2"/>
  <c r="Y135" i="2"/>
  <c r="Z135" i="2"/>
  <c r="AD135" i="2"/>
  <c r="AF135" i="2" s="1"/>
  <c r="AE135" i="2"/>
  <c r="AI135" i="2"/>
  <c r="AL135" i="2"/>
  <c r="AO135" i="2"/>
  <c r="AR135" i="2"/>
  <c r="AS135" i="2"/>
  <c r="BT135" i="2"/>
  <c r="BV135" i="2" s="1"/>
  <c r="BU135" i="2"/>
  <c r="BW135" i="2"/>
  <c r="BX135" i="2"/>
  <c r="BY135" i="2"/>
  <c r="BZ135" i="2"/>
  <c r="CA135" i="2"/>
  <c r="CB135" i="2"/>
  <c r="CD135" i="2" s="1"/>
  <c r="CT135" i="2" s="1"/>
  <c r="CC135" i="2"/>
  <c r="CM135" i="2"/>
  <c r="CN135" i="2"/>
  <c r="CO135" i="2"/>
  <c r="CP135" i="2"/>
  <c r="CQ135" i="2"/>
  <c r="CR135" i="2"/>
  <c r="CS135" i="2"/>
  <c r="DE135" i="2"/>
  <c r="DH135" i="2" s="1"/>
  <c r="DF135" i="2"/>
  <c r="DG135" i="2"/>
  <c r="I136" i="2"/>
  <c r="L136" i="2" s="1"/>
  <c r="S136" i="2"/>
  <c r="T136" i="2"/>
  <c r="Y136" i="2"/>
  <c r="Z136" i="2"/>
  <c r="AD136" i="2"/>
  <c r="AE136" i="2"/>
  <c r="AF136" i="2"/>
  <c r="AI136" i="2"/>
  <c r="AL136" i="2"/>
  <c r="AO136" i="2"/>
  <c r="AR136" i="2"/>
  <c r="AS136" i="2"/>
  <c r="BT136" i="2"/>
  <c r="BU136" i="2"/>
  <c r="BV136" i="2"/>
  <c r="BW136" i="2"/>
  <c r="BX136" i="2"/>
  <c r="BY136" i="2"/>
  <c r="BZ136" i="2"/>
  <c r="CA136" i="2"/>
  <c r="CB136" i="2"/>
  <c r="CC136" i="2"/>
  <c r="CD136" i="2"/>
  <c r="CM136" i="2" s="1"/>
  <c r="CN136" i="2"/>
  <c r="CO136" i="2"/>
  <c r="CP136" i="2"/>
  <c r="CQ136" i="2"/>
  <c r="CR136" i="2"/>
  <c r="CS136" i="2"/>
  <c r="DE136" i="2"/>
  <c r="DF136" i="2"/>
  <c r="DG136" i="2"/>
  <c r="DH136" i="2"/>
  <c r="I137" i="2"/>
  <c r="L137" i="2" s="1"/>
  <c r="S137" i="2"/>
  <c r="T137" i="2"/>
  <c r="Y137" i="2"/>
  <c r="AD137" i="2"/>
  <c r="AF137" i="2" s="1"/>
  <c r="AE137" i="2"/>
  <c r="AI137" i="2"/>
  <c r="AL137" i="2"/>
  <c r="AO137" i="2"/>
  <c r="AR137" i="2"/>
  <c r="AS137" i="2"/>
  <c r="BT137" i="2"/>
  <c r="BV137" i="2" s="1"/>
  <c r="BU137" i="2"/>
  <c r="BX137" i="2"/>
  <c r="BY137" i="2"/>
  <c r="BZ137" i="2"/>
  <c r="CA137" i="2"/>
  <c r="CB137" i="2"/>
  <c r="CD137" i="2" s="1"/>
  <c r="CC137" i="2"/>
  <c r="CN137" i="2"/>
  <c r="CO137" i="2"/>
  <c r="CP137" i="2"/>
  <c r="CQ137" i="2"/>
  <c r="CR137" i="2"/>
  <c r="CS137" i="2"/>
  <c r="DE137" i="2"/>
  <c r="DF137" i="2"/>
  <c r="DG137" i="2"/>
  <c r="DH137" i="2"/>
  <c r="I138" i="2"/>
  <c r="L138" i="2"/>
  <c r="S138" i="2"/>
  <c r="T138" i="2"/>
  <c r="Y138" i="2"/>
  <c r="AD138" i="2"/>
  <c r="AF138" i="2" s="1"/>
  <c r="AE138" i="2"/>
  <c r="AI138" i="2"/>
  <c r="AL138" i="2"/>
  <c r="AO138" i="2"/>
  <c r="AR138" i="2"/>
  <c r="AS138" i="2"/>
  <c r="BT138" i="2"/>
  <c r="Z138" i="2" s="1"/>
  <c r="BU138" i="2"/>
  <c r="BX138" i="2"/>
  <c r="BY138" i="2"/>
  <c r="BZ138" i="2"/>
  <c r="CA138" i="2"/>
  <c r="CB138" i="2"/>
  <c r="CC138" i="2"/>
  <c r="CN138" i="2"/>
  <c r="CO138" i="2"/>
  <c r="CP138" i="2"/>
  <c r="CQ138" i="2"/>
  <c r="CR138" i="2"/>
  <c r="CS138" i="2"/>
  <c r="DE138" i="2"/>
  <c r="DH138" i="2" s="1"/>
  <c r="DF138" i="2"/>
  <c r="DG138" i="2"/>
  <c r="I139" i="2"/>
  <c r="L139" i="2"/>
  <c r="S139" i="2"/>
  <c r="T139" i="2"/>
  <c r="Y139" i="2"/>
  <c r="AD139" i="2"/>
  <c r="AF139" i="2" s="1"/>
  <c r="AE139" i="2"/>
  <c r="AI139" i="2"/>
  <c r="AL139" i="2"/>
  <c r="AO139" i="2"/>
  <c r="AR139" i="2"/>
  <c r="AS139" i="2"/>
  <c r="BT139" i="2"/>
  <c r="BU139" i="2"/>
  <c r="BX139" i="2"/>
  <c r="BY139" i="2"/>
  <c r="BZ139" i="2"/>
  <c r="CA139" i="2"/>
  <c r="CB139" i="2"/>
  <c r="CD139" i="2" s="1"/>
  <c r="CC139" i="2"/>
  <c r="CN139" i="2"/>
  <c r="CO139" i="2"/>
  <c r="CP139" i="2"/>
  <c r="CQ139" i="2"/>
  <c r="CR139" i="2"/>
  <c r="CS139" i="2"/>
  <c r="DE139" i="2"/>
  <c r="DH139" i="2" s="1"/>
  <c r="DF139" i="2"/>
  <c r="DG139" i="2"/>
  <c r="I140" i="2"/>
  <c r="L140" i="2"/>
  <c r="S140" i="2"/>
  <c r="T140" i="2"/>
  <c r="Y140" i="2"/>
  <c r="Z140" i="2"/>
  <c r="AD140" i="2"/>
  <c r="AE140" i="2"/>
  <c r="AF140" i="2"/>
  <c r="AI140" i="2"/>
  <c r="AL140" i="2"/>
  <c r="AO140" i="2"/>
  <c r="AR140" i="2"/>
  <c r="AS140" i="2"/>
  <c r="BT140" i="2"/>
  <c r="BU140" i="2"/>
  <c r="BV140" i="2"/>
  <c r="BW140" i="2"/>
  <c r="BX140" i="2"/>
  <c r="BY140" i="2"/>
  <c r="BZ140" i="2"/>
  <c r="CA140" i="2"/>
  <c r="CB140" i="2"/>
  <c r="CC140" i="2"/>
  <c r="CD140" i="2"/>
  <c r="CM140" i="2"/>
  <c r="CN140" i="2"/>
  <c r="CO140" i="2"/>
  <c r="CP140" i="2"/>
  <c r="CQ140" i="2"/>
  <c r="CR140" i="2"/>
  <c r="CS140" i="2"/>
  <c r="CT140" i="2"/>
  <c r="DE140" i="2"/>
  <c r="DH140" i="2" s="1"/>
  <c r="DF140" i="2"/>
  <c r="DG140" i="2"/>
  <c r="I141" i="2"/>
  <c r="L141" i="2" s="1"/>
  <c r="S141" i="2"/>
  <c r="T141" i="2"/>
  <c r="Y141" i="2"/>
  <c r="AD141" i="2"/>
  <c r="AF141" i="2" s="1"/>
  <c r="AE141" i="2"/>
  <c r="AI141" i="2"/>
  <c r="AL141" i="2"/>
  <c r="AO141" i="2"/>
  <c r="AR141" i="2"/>
  <c r="AS141" i="2"/>
  <c r="BT141" i="2"/>
  <c r="BU141" i="2"/>
  <c r="BV141" i="2" s="1"/>
  <c r="BX141" i="2"/>
  <c r="BY141" i="2"/>
  <c r="BZ141" i="2"/>
  <c r="CA141" i="2"/>
  <c r="CB141" i="2"/>
  <c r="CC141" i="2"/>
  <c r="CD141" i="2" s="1"/>
  <c r="CM141" i="2" s="1"/>
  <c r="CN141" i="2"/>
  <c r="CO141" i="2"/>
  <c r="CP141" i="2"/>
  <c r="CQ141" i="2"/>
  <c r="CR141" i="2"/>
  <c r="CS141" i="2"/>
  <c r="DE141" i="2"/>
  <c r="DF141" i="2"/>
  <c r="DG141" i="2"/>
  <c r="DH141" i="2"/>
  <c r="I142" i="2"/>
  <c r="L142" i="2"/>
  <c r="S142" i="2"/>
  <c r="T142" i="2"/>
  <c r="Y142" i="2"/>
  <c r="AD142" i="2"/>
  <c r="AE142" i="2"/>
  <c r="AI142" i="2"/>
  <c r="AL142" i="2"/>
  <c r="AO142" i="2"/>
  <c r="AR142" i="2"/>
  <c r="AS142" i="2"/>
  <c r="BT142" i="2"/>
  <c r="Z142" i="2" s="1"/>
  <c r="BU142" i="2"/>
  <c r="BV142" i="2" s="1"/>
  <c r="BW142" i="2"/>
  <c r="BX142" i="2"/>
  <c r="BY142" i="2"/>
  <c r="BZ142" i="2"/>
  <c r="CA142" i="2"/>
  <c r="CB142" i="2"/>
  <c r="CD142" i="2" s="1"/>
  <c r="CT142" i="2" s="1"/>
  <c r="CC142" i="2"/>
  <c r="CN142" i="2"/>
  <c r="CO142" i="2"/>
  <c r="CP142" i="2"/>
  <c r="CQ142" i="2"/>
  <c r="CR142" i="2"/>
  <c r="CS142" i="2"/>
  <c r="DE142" i="2"/>
  <c r="DH142" i="2" s="1"/>
  <c r="DF142" i="2"/>
  <c r="DG142" i="2"/>
  <c r="I143" i="2"/>
  <c r="L143" i="2"/>
  <c r="S143" i="2"/>
  <c r="T143" i="2"/>
  <c r="Y143" i="2"/>
  <c r="Z143" i="2"/>
  <c r="AD143" i="2"/>
  <c r="AF143" i="2" s="1"/>
  <c r="AE143" i="2"/>
  <c r="AI143" i="2"/>
  <c r="AL143" i="2"/>
  <c r="AO143" i="2"/>
  <c r="AR143" i="2"/>
  <c r="AS143" i="2"/>
  <c r="BT143" i="2"/>
  <c r="BV143" i="2" s="1"/>
  <c r="BU143" i="2"/>
  <c r="BW143" i="2"/>
  <c r="BX143" i="2"/>
  <c r="BY143" i="2"/>
  <c r="BZ143" i="2"/>
  <c r="CA143" i="2"/>
  <c r="CB143" i="2"/>
  <c r="CD143" i="2" s="1"/>
  <c r="CT143" i="2" s="1"/>
  <c r="CC143" i="2"/>
  <c r="CM143" i="2"/>
  <c r="CN143" i="2"/>
  <c r="CO143" i="2"/>
  <c r="CP143" i="2"/>
  <c r="CQ143" i="2"/>
  <c r="CR143" i="2"/>
  <c r="CS143" i="2"/>
  <c r="DE143" i="2"/>
  <c r="DH143" i="2" s="1"/>
  <c r="DF143" i="2"/>
  <c r="DG143" i="2"/>
  <c r="I144" i="2"/>
  <c r="L144" i="2" s="1"/>
  <c r="S144" i="2"/>
  <c r="T144" i="2"/>
  <c r="Y144" i="2"/>
  <c r="Z144" i="2"/>
  <c r="AD144" i="2"/>
  <c r="AE144" i="2"/>
  <c r="AF144" i="2"/>
  <c r="AI144" i="2"/>
  <c r="AL144" i="2"/>
  <c r="AO144" i="2"/>
  <c r="AR144" i="2"/>
  <c r="AS144" i="2"/>
  <c r="BT144" i="2"/>
  <c r="BU144" i="2"/>
  <c r="BV144" i="2"/>
  <c r="BW144" i="2"/>
  <c r="BX144" i="2"/>
  <c r="BY144" i="2"/>
  <c r="BZ144" i="2"/>
  <c r="CA144" i="2"/>
  <c r="CB144" i="2"/>
  <c r="CC144" i="2"/>
  <c r="CD144" i="2"/>
  <c r="CM144" i="2" s="1"/>
  <c r="CN144" i="2"/>
  <c r="CO144" i="2"/>
  <c r="CP144" i="2"/>
  <c r="CQ144" i="2"/>
  <c r="CR144" i="2"/>
  <c r="CS144" i="2"/>
  <c r="CT144" i="2"/>
  <c r="DE144" i="2"/>
  <c r="DF144" i="2"/>
  <c r="DG144" i="2"/>
  <c r="DH144" i="2"/>
  <c r="I145" i="2"/>
  <c r="L145" i="2" s="1"/>
  <c r="S145" i="2"/>
  <c r="T145" i="2"/>
  <c r="Y145" i="2"/>
  <c r="AD145" i="2"/>
  <c r="AE145" i="2"/>
  <c r="AF145" i="2" s="1"/>
  <c r="AI145" i="2"/>
  <c r="AL145" i="2"/>
  <c r="AO145" i="2"/>
  <c r="AR145" i="2"/>
  <c r="AS145" i="2"/>
  <c r="BT145" i="2"/>
  <c r="Z145" i="2" s="1"/>
  <c r="BU145" i="2"/>
  <c r="BV145" i="2" s="1"/>
  <c r="BX145" i="2"/>
  <c r="BY145" i="2"/>
  <c r="BZ145" i="2"/>
  <c r="CA145" i="2"/>
  <c r="CB145" i="2"/>
  <c r="CC145" i="2"/>
  <c r="CD145" i="2" s="1"/>
  <c r="CN145" i="2"/>
  <c r="CO145" i="2"/>
  <c r="CP145" i="2"/>
  <c r="CQ145" i="2"/>
  <c r="CR145" i="2"/>
  <c r="CS145" i="2"/>
  <c r="DE145" i="2"/>
  <c r="DF145" i="2"/>
  <c r="DG145" i="2"/>
  <c r="DH145" i="2"/>
  <c r="I146" i="2"/>
  <c r="L146" i="2"/>
  <c r="S146" i="2"/>
  <c r="T146" i="2"/>
  <c r="Y146" i="2"/>
  <c r="AD146" i="2"/>
  <c r="AF146" i="2" s="1"/>
  <c r="AE146" i="2"/>
  <c r="AI146" i="2"/>
  <c r="AL146" i="2"/>
  <c r="AO146" i="2"/>
  <c r="AR146" i="2"/>
  <c r="AS146" i="2"/>
  <c r="BT146" i="2"/>
  <c r="BU146" i="2"/>
  <c r="BX146" i="2"/>
  <c r="BY146" i="2"/>
  <c r="BZ146" i="2"/>
  <c r="CA146" i="2"/>
  <c r="CB146" i="2"/>
  <c r="CD146" i="2" s="1"/>
  <c r="CC146" i="2"/>
  <c r="CN146" i="2"/>
  <c r="CO146" i="2"/>
  <c r="CP146" i="2"/>
  <c r="CQ146" i="2"/>
  <c r="CR146" i="2"/>
  <c r="CS146" i="2"/>
  <c r="DE146" i="2"/>
  <c r="DH146" i="2" s="1"/>
  <c r="DF146" i="2"/>
  <c r="DG146" i="2"/>
  <c r="I147" i="2"/>
  <c r="L147" i="2"/>
  <c r="S147" i="2"/>
  <c r="T147" i="2"/>
  <c r="Y147" i="2"/>
  <c r="Z147" i="2"/>
  <c r="AD147" i="2"/>
  <c r="AF147" i="2" s="1"/>
  <c r="AE147" i="2"/>
  <c r="AI147" i="2"/>
  <c r="AL147" i="2"/>
  <c r="AO147" i="2"/>
  <c r="AR147" i="2"/>
  <c r="AS147" i="2"/>
  <c r="BT147" i="2"/>
  <c r="BV147" i="2" s="1"/>
  <c r="BU147" i="2"/>
  <c r="BW147" i="2"/>
  <c r="BX147" i="2"/>
  <c r="BY147" i="2"/>
  <c r="BZ147" i="2"/>
  <c r="CA147" i="2"/>
  <c r="CB147" i="2"/>
  <c r="CD147" i="2" s="1"/>
  <c r="CT147" i="2" s="1"/>
  <c r="CC147" i="2"/>
  <c r="CN147" i="2"/>
  <c r="CO147" i="2"/>
  <c r="CP147" i="2"/>
  <c r="CQ147" i="2"/>
  <c r="CR147" i="2"/>
  <c r="CS147" i="2"/>
  <c r="DE147" i="2"/>
  <c r="DH147" i="2" s="1"/>
  <c r="DF147" i="2"/>
  <c r="DG147" i="2"/>
  <c r="I148" i="2"/>
  <c r="L148" i="2" s="1"/>
  <c r="S148" i="2"/>
  <c r="T148" i="2"/>
  <c r="Y148" i="2"/>
  <c r="Z148" i="2"/>
  <c r="AD148" i="2"/>
  <c r="AE148" i="2"/>
  <c r="AF148" i="2"/>
  <c r="AI148" i="2"/>
  <c r="AL148" i="2"/>
  <c r="AO148" i="2"/>
  <c r="AR148" i="2"/>
  <c r="AS148" i="2"/>
  <c r="BT148" i="2"/>
  <c r="BU148" i="2"/>
  <c r="BV148" i="2"/>
  <c r="BW148" i="2"/>
  <c r="BX148" i="2"/>
  <c r="BY148" i="2"/>
  <c r="BZ148" i="2"/>
  <c r="CA148" i="2"/>
  <c r="CB148" i="2"/>
  <c r="CC148" i="2"/>
  <c r="CD148" i="2"/>
  <c r="CM148" i="2" s="1"/>
  <c r="CN148" i="2"/>
  <c r="CO148" i="2"/>
  <c r="CP148" i="2"/>
  <c r="CQ148" i="2"/>
  <c r="CR148" i="2"/>
  <c r="CS148" i="2"/>
  <c r="DE148" i="2"/>
  <c r="DH148" i="2" s="1"/>
  <c r="DF148" i="2"/>
  <c r="DG148" i="2"/>
  <c r="I149" i="2"/>
  <c r="L149" i="2" s="1"/>
  <c r="S149" i="2"/>
  <c r="T149" i="2"/>
  <c r="Y149" i="2"/>
  <c r="AD149" i="2"/>
  <c r="AE149" i="2"/>
  <c r="AF149" i="2"/>
  <c r="AI149" i="2"/>
  <c r="AL149" i="2"/>
  <c r="AO149" i="2"/>
  <c r="AR149" i="2"/>
  <c r="AS149" i="2"/>
  <c r="BT149" i="2"/>
  <c r="Z149" i="2" s="1"/>
  <c r="BU149" i="2"/>
  <c r="BV149" i="2"/>
  <c r="BX149" i="2"/>
  <c r="BY149" i="2"/>
  <c r="BZ149" i="2"/>
  <c r="CA149" i="2"/>
  <c r="CB149" i="2"/>
  <c r="CC149" i="2"/>
  <c r="CD149" i="2" s="1"/>
  <c r="CN149" i="2"/>
  <c r="CO149" i="2"/>
  <c r="CP149" i="2"/>
  <c r="CQ149" i="2"/>
  <c r="CR149" i="2"/>
  <c r="CS149" i="2"/>
  <c r="DE149" i="2"/>
  <c r="DF149" i="2"/>
  <c r="DG149" i="2"/>
  <c r="DH149" i="2"/>
  <c r="I150" i="2"/>
  <c r="L150" i="2"/>
  <c r="S150" i="2"/>
  <c r="T150" i="2"/>
  <c r="Y150" i="2"/>
  <c r="AD150" i="2"/>
  <c r="AF150" i="2" s="1"/>
  <c r="AE150" i="2"/>
  <c r="AI150" i="2"/>
  <c r="AL150" i="2"/>
  <c r="AO150" i="2"/>
  <c r="AR150" i="2"/>
  <c r="AS150" i="2"/>
  <c r="BT150" i="2"/>
  <c r="BU150" i="2"/>
  <c r="BV150" i="2" s="1"/>
  <c r="BX150" i="2"/>
  <c r="BY150" i="2"/>
  <c r="BZ150" i="2"/>
  <c r="CA150" i="2"/>
  <c r="CB150" i="2"/>
  <c r="CC150" i="2"/>
  <c r="CN150" i="2"/>
  <c r="CO150" i="2"/>
  <c r="CP150" i="2"/>
  <c r="CQ150" i="2"/>
  <c r="CR150" i="2"/>
  <c r="CS150" i="2"/>
  <c r="DE150" i="2"/>
  <c r="DH150" i="2" s="1"/>
  <c r="DF150" i="2"/>
  <c r="DG150" i="2"/>
  <c r="I151" i="2"/>
  <c r="L151" i="2"/>
  <c r="S151" i="2"/>
  <c r="T151" i="2"/>
  <c r="Y151" i="2"/>
  <c r="AD151" i="2"/>
  <c r="AF151" i="2" s="1"/>
  <c r="AE151" i="2"/>
  <c r="AI151" i="2"/>
  <c r="AL151" i="2"/>
  <c r="AO151" i="2"/>
  <c r="AR151" i="2"/>
  <c r="AS151" i="2"/>
  <c r="BT151" i="2"/>
  <c r="BV151" i="2" s="1"/>
  <c r="BU151" i="2"/>
  <c r="BW151" i="2"/>
  <c r="BX151" i="2"/>
  <c r="BY151" i="2"/>
  <c r="BZ151" i="2"/>
  <c r="CA151" i="2"/>
  <c r="CB151" i="2"/>
  <c r="CD151" i="2" s="1"/>
  <c r="CT151" i="2" s="1"/>
  <c r="CC151" i="2"/>
  <c r="CN151" i="2"/>
  <c r="CO151" i="2"/>
  <c r="CP151" i="2"/>
  <c r="CQ151" i="2"/>
  <c r="CR151" i="2"/>
  <c r="CS151" i="2"/>
  <c r="DE151" i="2"/>
  <c r="DH151" i="2" s="1"/>
  <c r="DF151" i="2"/>
  <c r="DG151" i="2"/>
  <c r="I152" i="2"/>
  <c r="L152" i="2" s="1"/>
  <c r="S152" i="2"/>
  <c r="T152" i="2"/>
  <c r="Y152" i="2"/>
  <c r="Z152" i="2"/>
  <c r="AD152" i="2"/>
  <c r="AE152" i="2"/>
  <c r="AF152" i="2"/>
  <c r="AI152" i="2"/>
  <c r="AL152" i="2"/>
  <c r="AO152" i="2"/>
  <c r="AR152" i="2"/>
  <c r="AS152" i="2"/>
  <c r="BT152" i="2"/>
  <c r="BU152" i="2"/>
  <c r="BV152" i="2"/>
  <c r="BW152" i="2"/>
  <c r="BX152" i="2"/>
  <c r="BY152" i="2"/>
  <c r="BZ152" i="2"/>
  <c r="CA152" i="2"/>
  <c r="CB152" i="2"/>
  <c r="CC152" i="2"/>
  <c r="CD152" i="2"/>
  <c r="CM152" i="2" s="1"/>
  <c r="CN152" i="2"/>
  <c r="CO152" i="2"/>
  <c r="CP152" i="2"/>
  <c r="CQ152" i="2"/>
  <c r="CR152" i="2"/>
  <c r="CS152" i="2"/>
  <c r="CT152" i="2"/>
  <c r="DE152" i="2"/>
  <c r="DF152" i="2"/>
  <c r="DG152" i="2"/>
  <c r="DH152" i="2"/>
  <c r="I153" i="2"/>
  <c r="L153" i="2" s="1"/>
  <c r="S153" i="2"/>
  <c r="T153" i="2"/>
  <c r="Y153" i="2"/>
  <c r="AD153" i="2"/>
  <c r="AE153" i="2"/>
  <c r="AF153" i="2" s="1"/>
  <c r="AI153" i="2"/>
  <c r="AL153" i="2"/>
  <c r="AO153" i="2"/>
  <c r="AR153" i="2"/>
  <c r="AS153" i="2"/>
  <c r="BT153" i="2"/>
  <c r="Z153" i="2" s="1"/>
  <c r="BU153" i="2"/>
  <c r="BV153" i="2" s="1"/>
  <c r="BX153" i="2"/>
  <c r="BY153" i="2"/>
  <c r="BZ153" i="2"/>
  <c r="CA153" i="2"/>
  <c r="CB153" i="2"/>
  <c r="CC153" i="2"/>
  <c r="CD153" i="2"/>
  <c r="CM153" i="2" s="1"/>
  <c r="CN153" i="2"/>
  <c r="CO153" i="2"/>
  <c r="CP153" i="2"/>
  <c r="CQ153" i="2"/>
  <c r="CR153" i="2"/>
  <c r="CS153" i="2"/>
  <c r="DE153" i="2"/>
  <c r="DF153" i="2"/>
  <c r="DG153" i="2"/>
  <c r="DH153" i="2"/>
  <c r="I154" i="2"/>
  <c r="L154" i="2"/>
  <c r="S154" i="2"/>
  <c r="T154" i="2"/>
  <c r="Y154" i="2"/>
  <c r="AD154" i="2"/>
  <c r="AE154" i="2"/>
  <c r="AI154" i="2"/>
  <c r="AL154" i="2"/>
  <c r="AO154" i="2"/>
  <c r="AR154" i="2"/>
  <c r="AS154" i="2"/>
  <c r="BT154" i="2"/>
  <c r="BU154" i="2"/>
  <c r="BX154" i="2"/>
  <c r="BY154" i="2"/>
  <c r="BZ154" i="2"/>
  <c r="CA154" i="2"/>
  <c r="CB154" i="2"/>
  <c r="CD154" i="2" s="1"/>
  <c r="CC154" i="2"/>
  <c r="CN154" i="2"/>
  <c r="CO154" i="2"/>
  <c r="CP154" i="2"/>
  <c r="CQ154" i="2"/>
  <c r="CR154" i="2"/>
  <c r="CS154" i="2"/>
  <c r="DE154" i="2"/>
  <c r="DH154" i="2" s="1"/>
  <c r="DF154" i="2"/>
  <c r="DG154" i="2"/>
  <c r="I155" i="2"/>
  <c r="L155" i="2"/>
  <c r="S155" i="2"/>
  <c r="T155" i="2"/>
  <c r="Y155" i="2"/>
  <c r="AD155" i="2"/>
  <c r="AF155" i="2" s="1"/>
  <c r="AE155" i="2"/>
  <c r="AI155" i="2"/>
  <c r="AL155" i="2"/>
  <c r="AO155" i="2"/>
  <c r="AR155" i="2"/>
  <c r="AS155" i="2"/>
  <c r="BT155" i="2"/>
  <c r="BV155" i="2" s="1"/>
  <c r="BU155" i="2"/>
  <c r="BX155" i="2"/>
  <c r="BY155" i="2"/>
  <c r="BZ155" i="2"/>
  <c r="CA155" i="2"/>
  <c r="CB155" i="2"/>
  <c r="CD155" i="2" s="1"/>
  <c r="CC155" i="2"/>
  <c r="CN155" i="2"/>
  <c r="CO155" i="2"/>
  <c r="CP155" i="2"/>
  <c r="CQ155" i="2"/>
  <c r="CR155" i="2"/>
  <c r="CS155" i="2"/>
  <c r="DE155" i="2"/>
  <c r="DH155" i="2" s="1"/>
  <c r="DF155" i="2"/>
  <c r="DG155" i="2"/>
  <c r="I156" i="2"/>
  <c r="L156" i="2"/>
  <c r="S156" i="2"/>
  <c r="T156" i="2"/>
  <c r="Y156" i="2"/>
  <c r="Z156" i="2"/>
  <c r="AD156" i="2"/>
  <c r="AE156" i="2"/>
  <c r="AF156" i="2"/>
  <c r="AI156" i="2"/>
  <c r="AL156" i="2"/>
  <c r="AO156" i="2"/>
  <c r="AR156" i="2"/>
  <c r="AS156" i="2"/>
  <c r="BT156" i="2"/>
  <c r="BU156" i="2"/>
  <c r="BV156" i="2"/>
  <c r="BW156" i="2"/>
  <c r="BX156" i="2"/>
  <c r="BY156" i="2"/>
  <c r="BZ156" i="2"/>
  <c r="CA156" i="2"/>
  <c r="CB156" i="2"/>
  <c r="CC156" i="2"/>
  <c r="CD156" i="2"/>
  <c r="CM156" i="2"/>
  <c r="CN156" i="2"/>
  <c r="CO156" i="2"/>
  <c r="CP156" i="2"/>
  <c r="CQ156" i="2"/>
  <c r="CR156" i="2"/>
  <c r="CS156" i="2"/>
  <c r="CT156" i="2"/>
  <c r="DE156" i="2"/>
  <c r="DH156" i="2" s="1"/>
  <c r="DF156" i="2"/>
  <c r="DG156" i="2"/>
  <c r="I157" i="2"/>
  <c r="L157" i="2" s="1"/>
  <c r="S157" i="2"/>
  <c r="T157" i="2"/>
  <c r="Y157" i="2"/>
  <c r="AD157" i="2"/>
  <c r="AE157" i="2"/>
  <c r="AF157" i="2"/>
  <c r="AI157" i="2"/>
  <c r="AL157" i="2"/>
  <c r="AO157" i="2"/>
  <c r="AR157" i="2"/>
  <c r="AS157" i="2"/>
  <c r="BT157" i="2"/>
  <c r="Z157" i="2" s="1"/>
  <c r="BU157" i="2"/>
  <c r="BV157" i="2"/>
  <c r="BX157" i="2"/>
  <c r="BY157" i="2"/>
  <c r="BZ157" i="2"/>
  <c r="CA157" i="2"/>
  <c r="CB157" i="2"/>
  <c r="CC157" i="2"/>
  <c r="CD157" i="2" s="1"/>
  <c r="CN157" i="2"/>
  <c r="CO157" i="2"/>
  <c r="CP157" i="2"/>
  <c r="CQ157" i="2"/>
  <c r="CR157" i="2"/>
  <c r="CS157" i="2"/>
  <c r="DE157" i="2"/>
  <c r="DF157" i="2"/>
  <c r="DG157" i="2"/>
  <c r="DH157" i="2"/>
  <c r="I158" i="2"/>
  <c r="L158" i="2"/>
  <c r="S158" i="2"/>
  <c r="T158" i="2"/>
  <c r="Y158" i="2"/>
  <c r="AD158" i="2"/>
  <c r="AF158" i="2" s="1"/>
  <c r="AE158" i="2"/>
  <c r="AI158" i="2"/>
  <c r="AL158" i="2"/>
  <c r="AO158" i="2"/>
  <c r="AR158" i="2"/>
  <c r="AS158" i="2"/>
  <c r="BT158" i="2"/>
  <c r="BU158" i="2"/>
  <c r="BV158" i="2" s="1"/>
  <c r="BX158" i="2"/>
  <c r="BY158" i="2"/>
  <c r="BZ158" i="2"/>
  <c r="CA158" i="2"/>
  <c r="CB158" i="2"/>
  <c r="CC158" i="2"/>
  <c r="CN158" i="2"/>
  <c r="CO158" i="2"/>
  <c r="CP158" i="2"/>
  <c r="CQ158" i="2"/>
  <c r="CR158" i="2"/>
  <c r="CS158" i="2"/>
  <c r="DE158" i="2"/>
  <c r="DH158" i="2" s="1"/>
  <c r="DF158" i="2"/>
  <c r="DG158" i="2"/>
  <c r="I159" i="2"/>
  <c r="L159" i="2"/>
  <c r="S159" i="2"/>
  <c r="T159" i="2"/>
  <c r="Y159" i="2"/>
  <c r="AD159" i="2"/>
  <c r="AF159" i="2" s="1"/>
  <c r="AE159" i="2"/>
  <c r="AI159" i="2"/>
  <c r="AL159" i="2"/>
  <c r="AO159" i="2"/>
  <c r="AR159" i="2"/>
  <c r="AS159" i="2"/>
  <c r="BT159" i="2"/>
  <c r="BV159" i="2" s="1"/>
  <c r="BU159" i="2"/>
  <c r="BX159" i="2"/>
  <c r="BY159" i="2"/>
  <c r="BZ159" i="2"/>
  <c r="CA159" i="2"/>
  <c r="CB159" i="2"/>
  <c r="CD159" i="2" s="1"/>
  <c r="CT159" i="2" s="1"/>
  <c r="CC159" i="2"/>
  <c r="CM159" i="2"/>
  <c r="CN159" i="2"/>
  <c r="CO159" i="2"/>
  <c r="CP159" i="2"/>
  <c r="CQ159" i="2"/>
  <c r="CR159" i="2"/>
  <c r="CS159" i="2"/>
  <c r="DE159" i="2"/>
  <c r="DH159" i="2" s="1"/>
  <c r="DF159" i="2"/>
  <c r="DG159" i="2"/>
  <c r="I160" i="2"/>
  <c r="L160" i="2" s="1"/>
  <c r="S160" i="2"/>
  <c r="T160" i="2"/>
  <c r="Y160" i="2"/>
  <c r="Z160" i="2"/>
  <c r="AD160" i="2"/>
  <c r="AE160" i="2"/>
  <c r="AF160" i="2"/>
  <c r="AI160" i="2"/>
  <c r="AL160" i="2"/>
  <c r="AO160" i="2"/>
  <c r="AR160" i="2"/>
  <c r="AS160" i="2"/>
  <c r="BT160" i="2"/>
  <c r="BU160" i="2"/>
  <c r="BV160" i="2"/>
  <c r="BW160" i="2"/>
  <c r="BX160" i="2"/>
  <c r="BY160" i="2"/>
  <c r="BZ160" i="2"/>
  <c r="CA160" i="2"/>
  <c r="CB160" i="2"/>
  <c r="CC160" i="2"/>
  <c r="CD160" i="2"/>
  <c r="CM160" i="2" s="1"/>
  <c r="CN160" i="2"/>
  <c r="CO160" i="2"/>
  <c r="CP160" i="2"/>
  <c r="CQ160" i="2"/>
  <c r="CR160" i="2"/>
  <c r="CS160" i="2"/>
  <c r="CT160" i="2"/>
  <c r="DE160" i="2"/>
  <c r="DF160" i="2"/>
  <c r="DG160" i="2"/>
  <c r="DH160" i="2"/>
  <c r="I161" i="2"/>
  <c r="L161" i="2" s="1"/>
  <c r="S161" i="2"/>
  <c r="T161" i="2"/>
  <c r="Y161" i="2"/>
  <c r="AD161" i="2"/>
  <c r="AE161" i="2"/>
  <c r="AF161" i="2" s="1"/>
  <c r="AI161" i="2"/>
  <c r="AL161" i="2"/>
  <c r="AO161" i="2"/>
  <c r="AR161" i="2"/>
  <c r="AS161" i="2"/>
  <c r="BT161" i="2"/>
  <c r="Z161" i="2" s="1"/>
  <c r="BU161" i="2"/>
  <c r="BV161" i="2" s="1"/>
  <c r="BX161" i="2"/>
  <c r="BY161" i="2"/>
  <c r="BZ161" i="2"/>
  <c r="CA161" i="2"/>
  <c r="CB161" i="2"/>
  <c r="CC161" i="2"/>
  <c r="CD161" i="2"/>
  <c r="CM161" i="2" s="1"/>
  <c r="CN161" i="2"/>
  <c r="CO161" i="2"/>
  <c r="CP161" i="2"/>
  <c r="CQ161" i="2"/>
  <c r="CR161" i="2"/>
  <c r="CS161" i="2"/>
  <c r="DE161" i="2"/>
  <c r="DF161" i="2"/>
  <c r="DG161" i="2"/>
  <c r="DH161" i="2"/>
  <c r="I162" i="2"/>
  <c r="L162" i="2"/>
  <c r="S162" i="2"/>
  <c r="T162" i="2"/>
  <c r="Y162" i="2"/>
  <c r="AD162" i="2"/>
  <c r="AE162" i="2"/>
  <c r="AI162" i="2"/>
  <c r="AL162" i="2"/>
  <c r="AO162" i="2"/>
  <c r="AR162" i="2"/>
  <c r="AS162" i="2"/>
  <c r="BT162" i="2"/>
  <c r="BU162" i="2"/>
  <c r="BX162" i="2"/>
  <c r="BY162" i="2"/>
  <c r="BZ162" i="2"/>
  <c r="CA162" i="2"/>
  <c r="CB162" i="2"/>
  <c r="CD162" i="2" s="1"/>
  <c r="CC162" i="2"/>
  <c r="CN162" i="2"/>
  <c r="CO162" i="2"/>
  <c r="CP162" i="2"/>
  <c r="CQ162" i="2"/>
  <c r="CR162" i="2"/>
  <c r="CS162" i="2"/>
  <c r="DE162" i="2"/>
  <c r="DH162" i="2" s="1"/>
  <c r="DF162" i="2"/>
  <c r="DG162" i="2"/>
  <c r="I163" i="2"/>
  <c r="L163" i="2"/>
  <c r="S163" i="2"/>
  <c r="T163" i="2"/>
  <c r="Y163" i="2"/>
  <c r="AD163" i="2"/>
  <c r="AF163" i="2" s="1"/>
  <c r="AE163" i="2"/>
  <c r="AI163" i="2"/>
  <c r="AL163" i="2"/>
  <c r="AO163" i="2"/>
  <c r="AR163" i="2"/>
  <c r="AS163" i="2"/>
  <c r="BT163" i="2"/>
  <c r="BV163" i="2" s="1"/>
  <c r="BU163" i="2"/>
  <c r="BW163" i="2"/>
  <c r="BX163" i="2"/>
  <c r="BY163" i="2"/>
  <c r="BZ163" i="2"/>
  <c r="CA163" i="2"/>
  <c r="CB163" i="2"/>
  <c r="CD163" i="2" s="1"/>
  <c r="CC163" i="2"/>
  <c r="CM163" i="2"/>
  <c r="CN163" i="2"/>
  <c r="CO163" i="2"/>
  <c r="CP163" i="2"/>
  <c r="CQ163" i="2"/>
  <c r="CR163" i="2"/>
  <c r="CS163" i="2"/>
  <c r="DE163" i="2"/>
  <c r="DH163" i="2" s="1"/>
  <c r="DF163" i="2"/>
  <c r="DG163" i="2"/>
  <c r="I164" i="2"/>
  <c r="L164" i="2" s="1"/>
  <c r="S164" i="2"/>
  <c r="T164" i="2"/>
  <c r="Y164" i="2"/>
  <c r="Z164" i="2"/>
  <c r="AD164" i="2"/>
  <c r="AE164" i="2"/>
  <c r="AF164" i="2"/>
  <c r="AI164" i="2"/>
  <c r="AL164" i="2"/>
  <c r="AO164" i="2"/>
  <c r="AR164" i="2"/>
  <c r="AS164" i="2"/>
  <c r="BT164" i="2"/>
  <c r="BU164" i="2"/>
  <c r="BV164" i="2"/>
  <c r="BW164" i="2"/>
  <c r="BX164" i="2"/>
  <c r="BY164" i="2"/>
  <c r="BZ164" i="2"/>
  <c r="CA164" i="2"/>
  <c r="CB164" i="2"/>
  <c r="CC164" i="2"/>
  <c r="CD164" i="2"/>
  <c r="CM164" i="2" s="1"/>
  <c r="CN164" i="2"/>
  <c r="CO164" i="2"/>
  <c r="CP164" i="2"/>
  <c r="CQ164" i="2"/>
  <c r="CR164" i="2"/>
  <c r="CS164" i="2"/>
  <c r="CT164" i="2"/>
  <c r="DE164" i="2"/>
  <c r="DF164" i="2"/>
  <c r="DG164" i="2"/>
  <c r="DH164" i="2"/>
  <c r="I165" i="2"/>
  <c r="L165" i="2" s="1"/>
  <c r="S165" i="2"/>
  <c r="T165" i="2"/>
  <c r="Y165" i="2"/>
  <c r="AD165" i="2"/>
  <c r="AF165" i="2" s="1"/>
  <c r="AE165" i="2"/>
  <c r="AI165" i="2"/>
  <c r="AL165" i="2"/>
  <c r="AO165" i="2"/>
  <c r="AR165" i="2"/>
  <c r="AS165" i="2"/>
  <c r="BT165" i="2"/>
  <c r="BU165" i="2"/>
  <c r="BV165" i="2" s="1"/>
  <c r="BX165" i="2"/>
  <c r="BY165" i="2"/>
  <c r="BZ165" i="2"/>
  <c r="CA165" i="2"/>
  <c r="CB165" i="2"/>
  <c r="CC165" i="2"/>
  <c r="CD165" i="2"/>
  <c r="CM165" i="2" s="1"/>
  <c r="CN165" i="2"/>
  <c r="CO165" i="2"/>
  <c r="CP165" i="2"/>
  <c r="CQ165" i="2"/>
  <c r="CR165" i="2"/>
  <c r="CS165" i="2"/>
  <c r="DE165" i="2"/>
  <c r="DF165" i="2"/>
  <c r="DG165" i="2"/>
  <c r="DH165" i="2"/>
  <c r="I166" i="2"/>
  <c r="L166" i="2"/>
  <c r="S166" i="2"/>
  <c r="T166" i="2"/>
  <c r="Y166" i="2"/>
  <c r="AD166" i="2"/>
  <c r="AF166" i="2" s="1"/>
  <c r="AE166" i="2"/>
  <c r="AI166" i="2"/>
  <c r="AL166" i="2"/>
  <c r="AO166" i="2"/>
  <c r="AR166" i="2"/>
  <c r="AS166" i="2"/>
  <c r="BT166" i="2"/>
  <c r="Z166" i="2" s="1"/>
  <c r="BU166" i="2"/>
  <c r="BV166" i="2" s="1"/>
  <c r="BX166" i="2"/>
  <c r="BY166" i="2"/>
  <c r="BZ166" i="2"/>
  <c r="CA166" i="2"/>
  <c r="CB166" i="2"/>
  <c r="CD166" i="2" s="1"/>
  <c r="CM166" i="2" s="1"/>
  <c r="CC166" i="2"/>
  <c r="CN166" i="2"/>
  <c r="CO166" i="2"/>
  <c r="CP166" i="2"/>
  <c r="CQ166" i="2"/>
  <c r="CR166" i="2"/>
  <c r="CS166" i="2"/>
  <c r="DE166" i="2"/>
  <c r="DH166" i="2" s="1"/>
  <c r="DF166" i="2"/>
  <c r="DG166" i="2"/>
  <c r="I167" i="2"/>
  <c r="L167" i="2" s="1"/>
  <c r="S167" i="2"/>
  <c r="T167" i="2"/>
  <c r="Y167" i="2"/>
  <c r="AD167" i="2"/>
  <c r="AE167" i="2"/>
  <c r="AF167" i="2"/>
  <c r="AI167" i="2"/>
  <c r="AL167" i="2"/>
  <c r="AO167" i="2"/>
  <c r="AR167" i="2"/>
  <c r="AS167" i="2"/>
  <c r="BT167" i="2"/>
  <c r="Z167" i="2" s="1"/>
  <c r="BU167" i="2"/>
  <c r="BV167" i="2"/>
  <c r="BX167" i="2"/>
  <c r="BY167" i="2"/>
  <c r="BZ167" i="2"/>
  <c r="CA167" i="2"/>
  <c r="CB167" i="2"/>
  <c r="CC167" i="2"/>
  <c r="CD167" i="2"/>
  <c r="CM167" i="2" s="1"/>
  <c r="CN167" i="2"/>
  <c r="CO167" i="2"/>
  <c r="CP167" i="2"/>
  <c r="CQ167" i="2"/>
  <c r="CR167" i="2"/>
  <c r="CS167" i="2"/>
  <c r="CT167" i="2"/>
  <c r="DE167" i="2"/>
  <c r="DF167" i="2"/>
  <c r="DG167" i="2"/>
  <c r="DH167" i="2"/>
  <c r="I168" i="2"/>
  <c r="L168" i="2"/>
  <c r="S168" i="2"/>
  <c r="T168" i="2"/>
  <c r="Y168" i="2"/>
  <c r="Z168" i="2"/>
  <c r="AD168" i="2"/>
  <c r="AE168" i="2"/>
  <c r="AF168" i="2" s="1"/>
  <c r="AI168" i="2"/>
  <c r="AL168" i="2"/>
  <c r="AO168" i="2"/>
  <c r="AR168" i="2"/>
  <c r="AS168" i="2"/>
  <c r="BT168" i="2"/>
  <c r="BU168" i="2"/>
  <c r="BV168" i="2" s="1"/>
  <c r="BX168" i="2"/>
  <c r="BY168" i="2"/>
  <c r="BZ168" i="2"/>
  <c r="CA168" i="2"/>
  <c r="CB168" i="2"/>
  <c r="CC168" i="2"/>
  <c r="CD168" i="2" s="1"/>
  <c r="CN168" i="2"/>
  <c r="CO168" i="2"/>
  <c r="CP168" i="2"/>
  <c r="CQ168" i="2"/>
  <c r="CR168" i="2"/>
  <c r="CS168" i="2"/>
  <c r="DE168" i="2"/>
  <c r="DH168" i="2" s="1"/>
  <c r="DF168" i="2"/>
  <c r="DG168" i="2"/>
  <c r="I169" i="2"/>
  <c r="L169" i="2" s="1"/>
  <c r="S169" i="2"/>
  <c r="T169" i="2"/>
  <c r="Y169" i="2"/>
  <c r="AD169" i="2"/>
  <c r="AE169" i="2"/>
  <c r="AF169" i="2"/>
  <c r="AI169" i="2"/>
  <c r="AL169" i="2"/>
  <c r="AO169" i="2"/>
  <c r="AR169" i="2"/>
  <c r="AS169" i="2"/>
  <c r="BT169" i="2"/>
  <c r="BU169" i="2"/>
  <c r="BV169" i="2"/>
  <c r="BX169" i="2"/>
  <c r="BY169" i="2"/>
  <c r="BZ169" i="2"/>
  <c r="CA169" i="2"/>
  <c r="CB169" i="2"/>
  <c r="CC169" i="2"/>
  <c r="CD169" i="2" s="1"/>
  <c r="CN169" i="2"/>
  <c r="CO169" i="2"/>
  <c r="CP169" i="2"/>
  <c r="CQ169" i="2"/>
  <c r="CR169" i="2"/>
  <c r="CS169" i="2"/>
  <c r="DE169" i="2"/>
  <c r="DF169" i="2"/>
  <c r="DG169" i="2"/>
  <c r="DH169" i="2"/>
  <c r="I170" i="2"/>
  <c r="L170" i="2"/>
  <c r="S170" i="2"/>
  <c r="T170" i="2"/>
  <c r="Y170" i="2"/>
  <c r="AD170" i="2"/>
  <c r="AE170" i="2"/>
  <c r="AI170" i="2"/>
  <c r="AL170" i="2"/>
  <c r="AO170" i="2"/>
  <c r="AR170" i="2"/>
  <c r="AS170" i="2"/>
  <c r="BT170" i="2"/>
  <c r="Z170" i="2" s="1"/>
  <c r="BU170" i="2"/>
  <c r="BX170" i="2"/>
  <c r="BY170" i="2"/>
  <c r="BZ170" i="2"/>
  <c r="CA170" i="2"/>
  <c r="CB170" i="2"/>
  <c r="CC170" i="2"/>
  <c r="CN170" i="2"/>
  <c r="CO170" i="2"/>
  <c r="CP170" i="2"/>
  <c r="CQ170" i="2"/>
  <c r="CR170" i="2"/>
  <c r="CS170" i="2"/>
  <c r="DE170" i="2"/>
  <c r="DH170" i="2" s="1"/>
  <c r="DF170" i="2"/>
  <c r="DG170" i="2"/>
  <c r="I171" i="2"/>
  <c r="L171" i="2"/>
  <c r="S171" i="2"/>
  <c r="T171" i="2"/>
  <c r="Y171" i="2"/>
  <c r="Z171" i="2"/>
  <c r="AD171" i="2"/>
  <c r="AE171" i="2"/>
  <c r="AF171" i="2"/>
  <c r="AI171" i="2"/>
  <c r="AL171" i="2"/>
  <c r="AO171" i="2"/>
  <c r="AR171" i="2"/>
  <c r="AS171" i="2"/>
  <c r="BT171" i="2"/>
  <c r="BU171" i="2"/>
  <c r="BV171" i="2"/>
  <c r="BW171" i="2"/>
  <c r="BX171" i="2"/>
  <c r="BY171" i="2"/>
  <c r="BZ171" i="2"/>
  <c r="CA171" i="2"/>
  <c r="CB171" i="2"/>
  <c r="CC171" i="2"/>
  <c r="CD171" i="2"/>
  <c r="CM171" i="2"/>
  <c r="CN171" i="2"/>
  <c r="CO171" i="2"/>
  <c r="CP171" i="2"/>
  <c r="CQ171" i="2"/>
  <c r="CR171" i="2"/>
  <c r="CS171" i="2"/>
  <c r="CT171" i="2" s="1"/>
  <c r="DE171" i="2"/>
  <c r="DH171" i="2" s="1"/>
  <c r="DF171" i="2"/>
  <c r="DG171" i="2"/>
  <c r="I172" i="2"/>
  <c r="L172" i="2" s="1"/>
  <c r="S172" i="2"/>
  <c r="T172" i="2"/>
  <c r="Y172" i="2"/>
  <c r="AD172" i="2"/>
  <c r="AE172" i="2"/>
  <c r="AF172" i="2"/>
  <c r="AI172" i="2"/>
  <c r="AL172" i="2"/>
  <c r="AO172" i="2"/>
  <c r="AR172" i="2"/>
  <c r="AS172" i="2"/>
  <c r="BT172" i="2"/>
  <c r="Z172" i="2" s="1"/>
  <c r="BU172" i="2"/>
  <c r="BV172" i="2"/>
  <c r="BX172" i="2"/>
  <c r="BY172" i="2"/>
  <c r="BZ172" i="2"/>
  <c r="CA172" i="2"/>
  <c r="CB172" i="2"/>
  <c r="CC172" i="2"/>
  <c r="CD172" i="2"/>
  <c r="CM172" i="2" s="1"/>
  <c r="CN172" i="2"/>
  <c r="CO172" i="2"/>
  <c r="CP172" i="2"/>
  <c r="CQ172" i="2"/>
  <c r="CR172" i="2"/>
  <c r="CS172" i="2"/>
  <c r="CT172" i="2"/>
  <c r="DE172" i="2"/>
  <c r="DF172" i="2"/>
  <c r="DG172" i="2"/>
  <c r="DH172" i="2"/>
  <c r="I173" i="2"/>
  <c r="L173" i="2"/>
  <c r="S173" i="2"/>
  <c r="T173" i="2"/>
  <c r="Y173" i="2"/>
  <c r="Z173" i="2"/>
  <c r="AD173" i="2"/>
  <c r="AF173" i="2" s="1"/>
  <c r="AE173" i="2"/>
  <c r="AI173" i="2"/>
  <c r="AL173" i="2"/>
  <c r="AO173" i="2"/>
  <c r="AR173" i="2"/>
  <c r="AS173" i="2"/>
  <c r="BT173" i="2"/>
  <c r="BU173" i="2"/>
  <c r="BV173" i="2" s="1"/>
  <c r="BX173" i="2"/>
  <c r="BY173" i="2"/>
  <c r="BZ173" i="2"/>
  <c r="CA173" i="2"/>
  <c r="CB173" i="2"/>
  <c r="CD173" i="2" s="1"/>
  <c r="CC173" i="2"/>
  <c r="CN173" i="2"/>
  <c r="CO173" i="2"/>
  <c r="CP173" i="2"/>
  <c r="CQ173" i="2"/>
  <c r="CR173" i="2"/>
  <c r="CS173" i="2"/>
  <c r="DE173" i="2"/>
  <c r="DH173" i="2" s="1"/>
  <c r="DF173" i="2"/>
  <c r="DG173" i="2"/>
  <c r="I174" i="2"/>
  <c r="L174" i="2" s="1"/>
  <c r="S174" i="2"/>
  <c r="T174" i="2"/>
  <c r="Y174" i="2"/>
  <c r="AD174" i="2"/>
  <c r="AF174" i="2" s="1"/>
  <c r="AE174" i="2"/>
  <c r="AI174" i="2"/>
  <c r="AL174" i="2"/>
  <c r="AO174" i="2"/>
  <c r="AR174" i="2"/>
  <c r="AS174" i="2"/>
  <c r="BT174" i="2"/>
  <c r="BV174" i="2" s="1"/>
  <c r="BU174" i="2"/>
  <c r="BX174" i="2"/>
  <c r="BY174" i="2"/>
  <c r="BZ174" i="2"/>
  <c r="CA174" i="2"/>
  <c r="CB174" i="2"/>
  <c r="CD174" i="2" s="1"/>
  <c r="CC174" i="2"/>
  <c r="CN174" i="2"/>
  <c r="CO174" i="2"/>
  <c r="CP174" i="2"/>
  <c r="CQ174" i="2"/>
  <c r="CR174" i="2"/>
  <c r="CS174" i="2"/>
  <c r="DE174" i="2"/>
  <c r="DF174" i="2"/>
  <c r="DG174" i="2"/>
  <c r="DH174" i="2"/>
  <c r="I175" i="2"/>
  <c r="L175" i="2"/>
  <c r="S175" i="2"/>
  <c r="T175" i="2"/>
  <c r="Y175" i="2"/>
  <c r="Z175" i="2"/>
  <c r="AD175" i="2"/>
  <c r="AE175" i="2"/>
  <c r="AF175" i="2" s="1"/>
  <c r="AI175" i="2"/>
  <c r="AL175" i="2"/>
  <c r="AO175" i="2"/>
  <c r="AR175" i="2"/>
  <c r="AS175" i="2"/>
  <c r="BT175" i="2"/>
  <c r="BU175" i="2"/>
  <c r="BV175" i="2" s="1"/>
  <c r="BW175" i="2"/>
  <c r="BX175" i="2"/>
  <c r="BY175" i="2"/>
  <c r="BZ175" i="2"/>
  <c r="CA175" i="2"/>
  <c r="CB175" i="2"/>
  <c r="CC175" i="2"/>
  <c r="CD175" i="2" s="1"/>
  <c r="CN175" i="2"/>
  <c r="CO175" i="2"/>
  <c r="CP175" i="2"/>
  <c r="CQ175" i="2"/>
  <c r="CR175" i="2"/>
  <c r="CS175" i="2"/>
  <c r="DE175" i="2"/>
  <c r="DH175" i="2" s="1"/>
  <c r="DF175" i="2"/>
  <c r="DG175" i="2"/>
  <c r="I176" i="2"/>
  <c r="L176" i="2" s="1"/>
  <c r="S176" i="2"/>
  <c r="T176" i="2"/>
  <c r="Y176" i="2"/>
  <c r="AD176" i="2"/>
  <c r="AE176" i="2"/>
  <c r="AF176" i="2"/>
  <c r="AI176" i="2"/>
  <c r="AL176" i="2"/>
  <c r="AO176" i="2"/>
  <c r="AR176" i="2"/>
  <c r="AS176" i="2"/>
  <c r="BT176" i="2"/>
  <c r="Z176" i="2" s="1"/>
  <c r="BU176" i="2"/>
  <c r="BV176" i="2"/>
  <c r="BX176" i="2"/>
  <c r="BY176" i="2"/>
  <c r="BZ176" i="2"/>
  <c r="CA176" i="2"/>
  <c r="CB176" i="2"/>
  <c r="CC176" i="2"/>
  <c r="CD176" i="2"/>
  <c r="CM176" i="2" s="1"/>
  <c r="CN176" i="2"/>
  <c r="CO176" i="2"/>
  <c r="CP176" i="2"/>
  <c r="CQ176" i="2"/>
  <c r="CR176" i="2"/>
  <c r="CS176" i="2"/>
  <c r="CT176" i="2"/>
  <c r="DE176" i="2"/>
  <c r="DF176" i="2"/>
  <c r="DG176" i="2"/>
  <c r="DH176" i="2"/>
  <c r="I177" i="2"/>
  <c r="L177" i="2"/>
  <c r="S177" i="2"/>
  <c r="T177" i="2"/>
  <c r="Y177" i="2"/>
  <c r="Z177" i="2"/>
  <c r="AD177" i="2"/>
  <c r="AF177" i="2" s="1"/>
  <c r="AE177" i="2"/>
  <c r="AI177" i="2"/>
  <c r="AL177" i="2"/>
  <c r="AO177" i="2"/>
  <c r="AR177" i="2"/>
  <c r="AS177" i="2"/>
  <c r="BT177" i="2"/>
  <c r="BU177" i="2"/>
  <c r="BV177" i="2" s="1"/>
  <c r="BX177" i="2"/>
  <c r="BY177" i="2"/>
  <c r="BZ177" i="2"/>
  <c r="CA177" i="2"/>
  <c r="CB177" i="2"/>
  <c r="CD177" i="2" s="1"/>
  <c r="CC177" i="2"/>
  <c r="CN177" i="2"/>
  <c r="CO177" i="2"/>
  <c r="CP177" i="2"/>
  <c r="CQ177" i="2"/>
  <c r="CR177" i="2"/>
  <c r="CS177" i="2"/>
  <c r="DE177" i="2"/>
  <c r="DH177" i="2" s="1"/>
  <c r="DF177" i="2"/>
  <c r="DG177" i="2"/>
  <c r="I178" i="2"/>
  <c r="L178" i="2" s="1"/>
  <c r="S178" i="2"/>
  <c r="T178" i="2"/>
  <c r="Y178" i="2"/>
  <c r="AD178" i="2"/>
  <c r="AF178" i="2" s="1"/>
  <c r="AE178" i="2"/>
  <c r="AI178" i="2"/>
  <c r="AL178" i="2"/>
  <c r="AO178" i="2"/>
  <c r="AR178" i="2"/>
  <c r="AS178" i="2"/>
  <c r="BT178" i="2"/>
  <c r="BV178" i="2" s="1"/>
  <c r="BU178" i="2"/>
  <c r="BX178" i="2"/>
  <c r="BY178" i="2"/>
  <c r="BZ178" i="2"/>
  <c r="CA178" i="2"/>
  <c r="CB178" i="2"/>
  <c r="CD178" i="2" s="1"/>
  <c r="CC178" i="2"/>
  <c r="CN178" i="2"/>
  <c r="CO178" i="2"/>
  <c r="CP178" i="2"/>
  <c r="CQ178" i="2"/>
  <c r="CR178" i="2"/>
  <c r="CS178" i="2"/>
  <c r="DE178" i="2"/>
  <c r="DF178" i="2"/>
  <c r="DG178" i="2"/>
  <c r="DH178" i="2"/>
  <c r="I179" i="2"/>
  <c r="L179" i="2"/>
  <c r="S179" i="2"/>
  <c r="T179" i="2"/>
  <c r="Y179" i="2"/>
  <c r="Z179" i="2"/>
  <c r="AD179" i="2"/>
  <c r="AE179" i="2"/>
  <c r="AF179" i="2" s="1"/>
  <c r="AI179" i="2"/>
  <c r="AL179" i="2"/>
  <c r="AO179" i="2"/>
  <c r="AR179" i="2"/>
  <c r="AS179" i="2"/>
  <c r="BT179" i="2"/>
  <c r="BU179" i="2"/>
  <c r="BV179" i="2" s="1"/>
  <c r="BW179" i="2"/>
  <c r="BX179" i="2"/>
  <c r="BY179" i="2"/>
  <c r="BZ179" i="2"/>
  <c r="CA179" i="2"/>
  <c r="CB179" i="2"/>
  <c r="CC179" i="2"/>
  <c r="CD179" i="2" s="1"/>
  <c r="CN179" i="2"/>
  <c r="CO179" i="2"/>
  <c r="CP179" i="2"/>
  <c r="CQ179" i="2"/>
  <c r="CR179" i="2"/>
  <c r="CS179" i="2"/>
  <c r="DE179" i="2"/>
  <c r="DH179" i="2" s="1"/>
  <c r="DF179" i="2"/>
  <c r="DG179" i="2"/>
  <c r="I180" i="2"/>
  <c r="L180" i="2" s="1"/>
  <c r="S180" i="2"/>
  <c r="T180" i="2"/>
  <c r="Y180" i="2"/>
  <c r="AD180" i="2"/>
  <c r="AE180" i="2"/>
  <c r="AF180" i="2"/>
  <c r="AI180" i="2"/>
  <c r="AL180" i="2"/>
  <c r="AO180" i="2"/>
  <c r="AR180" i="2"/>
  <c r="AS180" i="2"/>
  <c r="BT180" i="2"/>
  <c r="Z180" i="2" s="1"/>
  <c r="BU180" i="2"/>
  <c r="BV180" i="2"/>
  <c r="BX180" i="2"/>
  <c r="BY180" i="2"/>
  <c r="BZ180" i="2"/>
  <c r="CA180" i="2"/>
  <c r="CB180" i="2"/>
  <c r="CC180" i="2"/>
  <c r="CD180" i="2"/>
  <c r="CM180" i="2" s="1"/>
  <c r="CN180" i="2"/>
  <c r="CO180" i="2"/>
  <c r="CP180" i="2"/>
  <c r="CQ180" i="2"/>
  <c r="CR180" i="2"/>
  <c r="CS180" i="2"/>
  <c r="CT180" i="2"/>
  <c r="DE180" i="2"/>
  <c r="DF180" i="2"/>
  <c r="DG180" i="2"/>
  <c r="DH180" i="2"/>
  <c r="I181" i="2"/>
  <c r="L181" i="2"/>
  <c r="S181" i="2"/>
  <c r="T181" i="2"/>
  <c r="Y181" i="2"/>
  <c r="Z181" i="2"/>
  <c r="AD181" i="2"/>
  <c r="AE181" i="2"/>
  <c r="AI181" i="2"/>
  <c r="AL181" i="2"/>
  <c r="AO181" i="2"/>
  <c r="AR181" i="2"/>
  <c r="AS181" i="2"/>
  <c r="BT181" i="2"/>
  <c r="BU181" i="2"/>
  <c r="BX181" i="2"/>
  <c r="BY181" i="2"/>
  <c r="BZ181" i="2"/>
  <c r="CA181" i="2"/>
  <c r="CB181" i="2"/>
  <c r="CD181" i="2" s="1"/>
  <c r="CC181" i="2"/>
  <c r="CN181" i="2"/>
  <c r="CO181" i="2"/>
  <c r="CP181" i="2"/>
  <c r="CQ181" i="2"/>
  <c r="CR181" i="2"/>
  <c r="CS181" i="2"/>
  <c r="DE181" i="2"/>
  <c r="DH181" i="2" s="1"/>
  <c r="DF181" i="2"/>
  <c r="DG181" i="2"/>
  <c r="I182" i="2"/>
  <c r="L182" i="2" s="1"/>
  <c r="S182" i="2"/>
  <c r="T182" i="2"/>
  <c r="Y182" i="2"/>
  <c r="AD182" i="2"/>
  <c r="AF182" i="2" s="1"/>
  <c r="AE182" i="2"/>
  <c r="AI182" i="2"/>
  <c r="AL182" i="2"/>
  <c r="AO182" i="2"/>
  <c r="AR182" i="2"/>
  <c r="AS182" i="2"/>
  <c r="BT182" i="2"/>
  <c r="BU182" i="2"/>
  <c r="BX182" i="2"/>
  <c r="BY182" i="2"/>
  <c r="BZ182" i="2"/>
  <c r="CA182" i="2"/>
  <c r="CB182" i="2"/>
  <c r="CD182" i="2" s="1"/>
  <c r="CC182" i="2"/>
  <c r="CN182" i="2"/>
  <c r="CO182" i="2"/>
  <c r="CP182" i="2"/>
  <c r="CQ182" i="2"/>
  <c r="CR182" i="2"/>
  <c r="CS182" i="2"/>
  <c r="DE182" i="2"/>
  <c r="DF182" i="2"/>
  <c r="DG182" i="2"/>
  <c r="DH182" i="2"/>
  <c r="I183" i="2"/>
  <c r="L183" i="2"/>
  <c r="S183" i="2"/>
  <c r="T183" i="2"/>
  <c r="Y183" i="2"/>
  <c r="Z183" i="2"/>
  <c r="AD183" i="2"/>
  <c r="AE183" i="2"/>
  <c r="AF183" i="2" s="1"/>
  <c r="AI183" i="2"/>
  <c r="AL183" i="2"/>
  <c r="AO183" i="2"/>
  <c r="AR183" i="2"/>
  <c r="AS183" i="2"/>
  <c r="BT183" i="2"/>
  <c r="BU183" i="2"/>
  <c r="BV183" i="2" s="1"/>
  <c r="BW183" i="2"/>
  <c r="BX183" i="2"/>
  <c r="BY183" i="2"/>
  <c r="BZ183" i="2"/>
  <c r="CA183" i="2"/>
  <c r="CB183" i="2"/>
  <c r="CC183" i="2"/>
  <c r="CD183" i="2" s="1"/>
  <c r="CT183" i="2" s="1"/>
  <c r="CN183" i="2"/>
  <c r="CO183" i="2"/>
  <c r="CP183" i="2"/>
  <c r="CQ183" i="2"/>
  <c r="CR183" i="2"/>
  <c r="CS183" i="2"/>
  <c r="DE183" i="2"/>
  <c r="DH183" i="2" s="1"/>
  <c r="DF183" i="2"/>
  <c r="DG183" i="2"/>
  <c r="I184" i="2"/>
  <c r="L184" i="2" s="1"/>
  <c r="S184" i="2"/>
  <c r="T184" i="2"/>
  <c r="Y184" i="2"/>
  <c r="AD184" i="2"/>
  <c r="AE184" i="2"/>
  <c r="AF184" i="2"/>
  <c r="AI184" i="2"/>
  <c r="AL184" i="2"/>
  <c r="AO184" i="2"/>
  <c r="AR184" i="2"/>
  <c r="AS184" i="2"/>
  <c r="BT184" i="2"/>
  <c r="Z184" i="2" s="1"/>
  <c r="BU184" i="2"/>
  <c r="BV184" i="2"/>
  <c r="BX184" i="2"/>
  <c r="BY184" i="2"/>
  <c r="BZ184" i="2"/>
  <c r="CA184" i="2"/>
  <c r="CB184" i="2"/>
  <c r="CC184" i="2"/>
  <c r="CD184" i="2"/>
  <c r="CM184" i="2" s="1"/>
  <c r="CN184" i="2"/>
  <c r="CO184" i="2"/>
  <c r="CP184" i="2"/>
  <c r="CQ184" i="2"/>
  <c r="CR184" i="2"/>
  <c r="CS184" i="2"/>
  <c r="CT184" i="2"/>
  <c r="DE184" i="2"/>
  <c r="DF184" i="2"/>
  <c r="DG184" i="2"/>
  <c r="DH184" i="2"/>
  <c r="I185" i="2"/>
  <c r="L185" i="2"/>
  <c r="S185" i="2"/>
  <c r="T185" i="2"/>
  <c r="Y185" i="2"/>
  <c r="Z185" i="2"/>
  <c r="AD185" i="2"/>
  <c r="AE185" i="2"/>
  <c r="AI185" i="2"/>
  <c r="AL185" i="2"/>
  <c r="AO185" i="2"/>
  <c r="AR185" i="2"/>
  <c r="AS185" i="2"/>
  <c r="BT185" i="2"/>
  <c r="BU185" i="2"/>
  <c r="BX185" i="2"/>
  <c r="BY185" i="2"/>
  <c r="BZ185" i="2"/>
  <c r="CA185" i="2"/>
  <c r="CB185" i="2"/>
  <c r="CD185" i="2" s="1"/>
  <c r="CC185" i="2"/>
  <c r="CN185" i="2"/>
  <c r="CO185" i="2"/>
  <c r="CP185" i="2"/>
  <c r="CQ185" i="2"/>
  <c r="CR185" i="2"/>
  <c r="CS185" i="2"/>
  <c r="DE185" i="2"/>
  <c r="DH185" i="2" s="1"/>
  <c r="DF185" i="2"/>
  <c r="DG185" i="2"/>
  <c r="I186" i="2"/>
  <c r="L186" i="2" s="1"/>
  <c r="S186" i="2"/>
  <c r="T186" i="2"/>
  <c r="Y186" i="2"/>
  <c r="AD186" i="2"/>
  <c r="AF186" i="2" s="1"/>
  <c r="AE186" i="2"/>
  <c r="AI186" i="2"/>
  <c r="AL186" i="2"/>
  <c r="AO186" i="2"/>
  <c r="AR186" i="2"/>
  <c r="AS186" i="2"/>
  <c r="BT186" i="2"/>
  <c r="BU186" i="2"/>
  <c r="BX186" i="2"/>
  <c r="BY186" i="2"/>
  <c r="BZ186" i="2"/>
  <c r="CA186" i="2"/>
  <c r="CB186" i="2"/>
  <c r="CD186" i="2" s="1"/>
  <c r="CC186" i="2"/>
  <c r="CN186" i="2"/>
  <c r="CO186" i="2"/>
  <c r="CP186" i="2"/>
  <c r="CQ186" i="2"/>
  <c r="CR186" i="2"/>
  <c r="CS186" i="2"/>
  <c r="DE186" i="2"/>
  <c r="DF186" i="2"/>
  <c r="DG186" i="2"/>
  <c r="DH186" i="2"/>
  <c r="I187" i="2"/>
  <c r="L187" i="2"/>
  <c r="S187" i="2"/>
  <c r="T187" i="2"/>
  <c r="Y187" i="2"/>
  <c r="Z187" i="2"/>
  <c r="AD187" i="2"/>
  <c r="AE187" i="2"/>
  <c r="AF187" i="2" s="1"/>
  <c r="AI187" i="2"/>
  <c r="AL187" i="2"/>
  <c r="AO187" i="2"/>
  <c r="AR187" i="2"/>
  <c r="AS187" i="2"/>
  <c r="BT187" i="2"/>
  <c r="BU187" i="2"/>
  <c r="BV187" i="2" s="1"/>
  <c r="BW187" i="2"/>
  <c r="BX187" i="2"/>
  <c r="BY187" i="2"/>
  <c r="BZ187" i="2"/>
  <c r="CA187" i="2"/>
  <c r="CB187" i="2"/>
  <c r="CC187" i="2"/>
  <c r="CD187" i="2" s="1"/>
  <c r="CT187" i="2" s="1"/>
  <c r="CN187" i="2"/>
  <c r="CO187" i="2"/>
  <c r="CP187" i="2"/>
  <c r="CQ187" i="2"/>
  <c r="CR187" i="2"/>
  <c r="CS187" i="2"/>
  <c r="DE187" i="2"/>
  <c r="DH187" i="2" s="1"/>
  <c r="DF187" i="2"/>
  <c r="DG187" i="2"/>
  <c r="I188" i="2"/>
  <c r="L188" i="2" s="1"/>
  <c r="S188" i="2"/>
  <c r="T188" i="2"/>
  <c r="Y188" i="2"/>
  <c r="AD188" i="2"/>
  <c r="AE188" i="2"/>
  <c r="AF188" i="2"/>
  <c r="AI188" i="2"/>
  <c r="AL188" i="2"/>
  <c r="AO188" i="2"/>
  <c r="AR188" i="2"/>
  <c r="AS188" i="2"/>
  <c r="BT188" i="2"/>
  <c r="Z188" i="2" s="1"/>
  <c r="BU188" i="2"/>
  <c r="BV188" i="2"/>
  <c r="BX188" i="2"/>
  <c r="BY188" i="2"/>
  <c r="BZ188" i="2"/>
  <c r="CA188" i="2"/>
  <c r="CB188" i="2"/>
  <c r="CC188" i="2"/>
  <c r="CD188" i="2"/>
  <c r="CM188" i="2" s="1"/>
  <c r="CN188" i="2"/>
  <c r="CO188" i="2"/>
  <c r="CP188" i="2"/>
  <c r="CQ188" i="2"/>
  <c r="CR188" i="2"/>
  <c r="CS188" i="2"/>
  <c r="CT188" i="2"/>
  <c r="DE188" i="2"/>
  <c r="DF188" i="2"/>
  <c r="DG188" i="2"/>
  <c r="DH188" i="2"/>
  <c r="I189" i="2"/>
  <c r="L189" i="2"/>
  <c r="S189" i="2"/>
  <c r="T189" i="2"/>
  <c r="Y189" i="2"/>
  <c r="Z189" i="2"/>
  <c r="AD189" i="2"/>
  <c r="AE189" i="2"/>
  <c r="AI189" i="2"/>
  <c r="AL189" i="2"/>
  <c r="AO189" i="2"/>
  <c r="AR189" i="2"/>
  <c r="AS189" i="2"/>
  <c r="BT189" i="2"/>
  <c r="BU189" i="2"/>
  <c r="BX189" i="2"/>
  <c r="BY189" i="2"/>
  <c r="BZ189" i="2"/>
  <c r="CA189" i="2"/>
  <c r="CB189" i="2"/>
  <c r="CD189" i="2" s="1"/>
  <c r="CC189" i="2"/>
  <c r="CN189" i="2"/>
  <c r="CO189" i="2"/>
  <c r="CP189" i="2"/>
  <c r="CQ189" i="2"/>
  <c r="CR189" i="2"/>
  <c r="CS189" i="2"/>
  <c r="DE189" i="2"/>
  <c r="DH189" i="2" s="1"/>
  <c r="DF189" i="2"/>
  <c r="DG189" i="2"/>
  <c r="I190" i="2"/>
  <c r="L190" i="2" s="1"/>
  <c r="S190" i="2"/>
  <c r="T190" i="2"/>
  <c r="Y190" i="2"/>
  <c r="AD190" i="2"/>
  <c r="AF190" i="2" s="1"/>
  <c r="AE190" i="2"/>
  <c r="AI190" i="2"/>
  <c r="AL190" i="2"/>
  <c r="AO190" i="2"/>
  <c r="AR190" i="2"/>
  <c r="AS190" i="2"/>
  <c r="BT190" i="2"/>
  <c r="BU190" i="2"/>
  <c r="BX190" i="2"/>
  <c r="BY190" i="2"/>
  <c r="BZ190" i="2"/>
  <c r="CA190" i="2"/>
  <c r="CB190" i="2"/>
  <c r="CD190" i="2" s="1"/>
  <c r="CC190" i="2"/>
  <c r="CN190" i="2"/>
  <c r="CO190" i="2"/>
  <c r="CP190" i="2"/>
  <c r="CQ190" i="2"/>
  <c r="CR190" i="2"/>
  <c r="CS190" i="2"/>
  <c r="DE190" i="2"/>
  <c r="DF190" i="2"/>
  <c r="DG190" i="2"/>
  <c r="DH190" i="2"/>
  <c r="I191" i="2"/>
  <c r="L191" i="2"/>
  <c r="S191" i="2"/>
  <c r="T191" i="2"/>
  <c r="Y191" i="2"/>
  <c r="Z191" i="2"/>
  <c r="AD191" i="2"/>
  <c r="AE191" i="2"/>
  <c r="AF191" i="2" s="1"/>
  <c r="AI191" i="2"/>
  <c r="AL191" i="2"/>
  <c r="AO191" i="2"/>
  <c r="AR191" i="2"/>
  <c r="AS191" i="2"/>
  <c r="BT191" i="2"/>
  <c r="BU191" i="2"/>
  <c r="BV191" i="2" s="1"/>
  <c r="BW191" i="2"/>
  <c r="BX191" i="2"/>
  <c r="BY191" i="2"/>
  <c r="BZ191" i="2"/>
  <c r="CA191" i="2"/>
  <c r="CB191" i="2"/>
  <c r="CC191" i="2"/>
  <c r="CD191" i="2" s="1"/>
  <c r="CT191" i="2" s="1"/>
  <c r="CN191" i="2"/>
  <c r="CO191" i="2"/>
  <c r="CP191" i="2"/>
  <c r="CQ191" i="2"/>
  <c r="CR191" i="2"/>
  <c r="CS191" i="2"/>
  <c r="DE191" i="2"/>
  <c r="DH191" i="2" s="1"/>
  <c r="DF191" i="2"/>
  <c r="DG191" i="2"/>
  <c r="I192" i="2"/>
  <c r="L192" i="2" s="1"/>
  <c r="S192" i="2"/>
  <c r="T192" i="2"/>
  <c r="Y192" i="2"/>
  <c r="AD192" i="2"/>
  <c r="AE192" i="2"/>
  <c r="AF192" i="2"/>
  <c r="AI192" i="2"/>
  <c r="AL192" i="2"/>
  <c r="AO192" i="2"/>
  <c r="AR192" i="2"/>
  <c r="AS192" i="2"/>
  <c r="BT192" i="2"/>
  <c r="Z192" i="2" s="1"/>
  <c r="BU192" i="2"/>
  <c r="BV192" i="2"/>
  <c r="BX192" i="2"/>
  <c r="BY192" i="2"/>
  <c r="BZ192" i="2"/>
  <c r="CA192" i="2"/>
  <c r="CB192" i="2"/>
  <c r="CC192" i="2"/>
  <c r="CD192" i="2"/>
  <c r="CM192" i="2" s="1"/>
  <c r="CN192" i="2"/>
  <c r="CO192" i="2"/>
  <c r="CP192" i="2"/>
  <c r="CQ192" i="2"/>
  <c r="CR192" i="2"/>
  <c r="CS192" i="2"/>
  <c r="CT192" i="2"/>
  <c r="DE192" i="2"/>
  <c r="DF192" i="2"/>
  <c r="DG192" i="2"/>
  <c r="DH192" i="2"/>
  <c r="I193" i="2"/>
  <c r="L193" i="2"/>
  <c r="S193" i="2"/>
  <c r="T193" i="2"/>
  <c r="Y193" i="2"/>
  <c r="Z193" i="2"/>
  <c r="AD193" i="2"/>
  <c r="AE193" i="2"/>
  <c r="AI193" i="2"/>
  <c r="AL193" i="2"/>
  <c r="AO193" i="2"/>
  <c r="AR193" i="2"/>
  <c r="AS193" i="2"/>
  <c r="BT193" i="2"/>
  <c r="BU193" i="2"/>
  <c r="BX193" i="2"/>
  <c r="BY193" i="2"/>
  <c r="BZ193" i="2"/>
  <c r="CA193" i="2"/>
  <c r="CB193" i="2"/>
  <c r="CD193" i="2" s="1"/>
  <c r="CC193" i="2"/>
  <c r="CN193" i="2"/>
  <c r="CO193" i="2"/>
  <c r="CP193" i="2"/>
  <c r="CQ193" i="2"/>
  <c r="CR193" i="2"/>
  <c r="CS193" i="2"/>
  <c r="DE193" i="2"/>
  <c r="DH193" i="2" s="1"/>
  <c r="DF193" i="2"/>
  <c r="DG193" i="2"/>
  <c r="I194" i="2"/>
  <c r="L194" i="2" s="1"/>
  <c r="S194" i="2"/>
  <c r="T194" i="2"/>
  <c r="Y194" i="2"/>
  <c r="AD194" i="2"/>
  <c r="AF194" i="2" s="1"/>
  <c r="AE194" i="2"/>
  <c r="AI194" i="2"/>
  <c r="AL194" i="2"/>
  <c r="AO194" i="2"/>
  <c r="AR194" i="2"/>
  <c r="AS194" i="2"/>
  <c r="BT194" i="2"/>
  <c r="BU194" i="2"/>
  <c r="BX194" i="2"/>
  <c r="BY194" i="2"/>
  <c r="BZ194" i="2"/>
  <c r="CA194" i="2"/>
  <c r="CB194" i="2"/>
  <c r="CD194" i="2" s="1"/>
  <c r="CC194" i="2"/>
  <c r="CN194" i="2"/>
  <c r="CO194" i="2"/>
  <c r="CP194" i="2"/>
  <c r="CQ194" i="2"/>
  <c r="CR194" i="2"/>
  <c r="CS194" i="2"/>
  <c r="DE194" i="2"/>
  <c r="DF194" i="2"/>
  <c r="DG194" i="2"/>
  <c r="DH194" i="2"/>
  <c r="I195" i="2"/>
  <c r="L195" i="2"/>
  <c r="S195" i="2"/>
  <c r="T195" i="2"/>
  <c r="Y195" i="2"/>
  <c r="Z195" i="2"/>
  <c r="AD195" i="2"/>
  <c r="AE195" i="2"/>
  <c r="AF195" i="2" s="1"/>
  <c r="AI195" i="2"/>
  <c r="AL195" i="2"/>
  <c r="AO195" i="2"/>
  <c r="AR195" i="2"/>
  <c r="AS195" i="2"/>
  <c r="BT195" i="2"/>
  <c r="BU195" i="2"/>
  <c r="BV195" i="2" s="1"/>
  <c r="BW195" i="2"/>
  <c r="BX195" i="2"/>
  <c r="BY195" i="2"/>
  <c r="BZ195" i="2"/>
  <c r="CA195" i="2"/>
  <c r="CB195" i="2"/>
  <c r="CC195" i="2"/>
  <c r="CD195" i="2" s="1"/>
  <c r="CM195" i="2" s="1"/>
  <c r="CN195" i="2"/>
  <c r="CO195" i="2"/>
  <c r="CP195" i="2"/>
  <c r="CQ195" i="2"/>
  <c r="CR195" i="2"/>
  <c r="CS195" i="2"/>
  <c r="DE195" i="2"/>
  <c r="DH195" i="2" s="1"/>
  <c r="DF195" i="2"/>
  <c r="DG195" i="2"/>
  <c r="I196" i="2"/>
  <c r="L196" i="2" s="1"/>
  <c r="S196" i="2"/>
  <c r="T196" i="2"/>
  <c r="Y196" i="2"/>
  <c r="AD196" i="2"/>
  <c r="AF196" i="2" s="1"/>
  <c r="AE196" i="2"/>
  <c r="AI196" i="2"/>
  <c r="AL196" i="2"/>
  <c r="AO196" i="2"/>
  <c r="AR196" i="2"/>
  <c r="AS196" i="2"/>
  <c r="BT196" i="2"/>
  <c r="BU196" i="2"/>
  <c r="BX196" i="2"/>
  <c r="BY196" i="2"/>
  <c r="BZ196" i="2"/>
  <c r="CA196" i="2"/>
  <c r="CB196" i="2"/>
  <c r="CC196" i="2"/>
  <c r="CD196" i="2"/>
  <c r="CM196" i="2" s="1"/>
  <c r="CN196" i="2"/>
  <c r="CO196" i="2"/>
  <c r="CP196" i="2"/>
  <c r="CQ196" i="2"/>
  <c r="CR196" i="2"/>
  <c r="CS196" i="2"/>
  <c r="CT196" i="2"/>
  <c r="DE196" i="2"/>
  <c r="DF196" i="2"/>
  <c r="DG196" i="2"/>
  <c r="DH196" i="2"/>
  <c r="I197" i="2"/>
  <c r="L197" i="2"/>
  <c r="S197" i="2"/>
  <c r="T197" i="2"/>
  <c r="Y197" i="2"/>
  <c r="Z197" i="2"/>
  <c r="AD197" i="2"/>
  <c r="AE197" i="2"/>
  <c r="AI197" i="2"/>
  <c r="AL197" i="2"/>
  <c r="AO197" i="2"/>
  <c r="AR197" i="2"/>
  <c r="AS197" i="2"/>
  <c r="BT197" i="2"/>
  <c r="BU197" i="2"/>
  <c r="BV197" i="2" s="1"/>
  <c r="BW197" i="2"/>
  <c r="BX197" i="2"/>
  <c r="BY197" i="2"/>
  <c r="BZ197" i="2"/>
  <c r="CA197" i="2"/>
  <c r="CB197" i="2"/>
  <c r="CD197" i="2" s="1"/>
  <c r="CM197" i="2" s="1"/>
  <c r="CC197" i="2"/>
  <c r="CN197" i="2"/>
  <c r="CO197" i="2"/>
  <c r="CP197" i="2"/>
  <c r="CQ197" i="2"/>
  <c r="CR197" i="2"/>
  <c r="CS197" i="2"/>
  <c r="DE197" i="2"/>
  <c r="DH197" i="2" s="1"/>
  <c r="DF197" i="2"/>
  <c r="DG197" i="2"/>
  <c r="I198" i="2"/>
  <c r="L198" i="2" s="1"/>
  <c r="S198" i="2"/>
  <c r="T198" i="2"/>
  <c r="Y198" i="2"/>
  <c r="AD198" i="2"/>
  <c r="AF198" i="2" s="1"/>
  <c r="AE198" i="2"/>
  <c r="AI198" i="2"/>
  <c r="AL198" i="2"/>
  <c r="AO198" i="2"/>
  <c r="AR198" i="2"/>
  <c r="AS198" i="2"/>
  <c r="BT198" i="2"/>
  <c r="BV198" i="2" s="1"/>
  <c r="BU198" i="2"/>
  <c r="BX198" i="2"/>
  <c r="BY198" i="2"/>
  <c r="BZ198" i="2"/>
  <c r="CA198" i="2"/>
  <c r="CB198" i="2"/>
  <c r="CD198" i="2" s="1"/>
  <c r="CC198" i="2"/>
  <c r="CN198" i="2"/>
  <c r="CO198" i="2"/>
  <c r="CP198" i="2"/>
  <c r="CQ198" i="2"/>
  <c r="CR198" i="2"/>
  <c r="CS198" i="2"/>
  <c r="DE198" i="2"/>
  <c r="DF198" i="2"/>
  <c r="DG198" i="2"/>
  <c r="DH198" i="2"/>
  <c r="I199" i="2"/>
  <c r="L199" i="2"/>
  <c r="S199" i="2"/>
  <c r="T199" i="2"/>
  <c r="Y199" i="2"/>
  <c r="Z199" i="2"/>
  <c r="AD199" i="2"/>
  <c r="AF199" i="2" s="1"/>
  <c r="AE199" i="2"/>
  <c r="AI199" i="2"/>
  <c r="AL199" i="2"/>
  <c r="AO199" i="2"/>
  <c r="AR199" i="2"/>
  <c r="AS199" i="2"/>
  <c r="BT199" i="2"/>
  <c r="BU199" i="2"/>
  <c r="BV199" i="2" s="1"/>
  <c r="BW199" i="2"/>
  <c r="BX199" i="2"/>
  <c r="BY199" i="2"/>
  <c r="BZ199" i="2"/>
  <c r="CA199" i="2"/>
  <c r="CB199" i="2"/>
  <c r="CD199" i="2" s="1"/>
  <c r="CC199" i="2"/>
  <c r="CN199" i="2"/>
  <c r="CO199" i="2"/>
  <c r="CP199" i="2"/>
  <c r="CQ199" i="2"/>
  <c r="CR199" i="2"/>
  <c r="CS199" i="2"/>
  <c r="DE199" i="2"/>
  <c r="DH199" i="2" s="1"/>
  <c r="DF199" i="2"/>
  <c r="DG199" i="2"/>
  <c r="I200" i="2"/>
  <c r="L200" i="2" s="1"/>
  <c r="S200" i="2"/>
  <c r="T200" i="2"/>
  <c r="Y200" i="2"/>
  <c r="Z200" i="2"/>
  <c r="AD200" i="2"/>
  <c r="AE200" i="2"/>
  <c r="AF200" i="2"/>
  <c r="AI200" i="2"/>
  <c r="AL200" i="2"/>
  <c r="AO200" i="2"/>
  <c r="AR200" i="2"/>
  <c r="AS200" i="2"/>
  <c r="BT200" i="2"/>
  <c r="BU200" i="2"/>
  <c r="BV200" i="2"/>
  <c r="BW200" i="2"/>
  <c r="BX200" i="2"/>
  <c r="BY200" i="2"/>
  <c r="BZ200" i="2"/>
  <c r="CA200" i="2"/>
  <c r="CB200" i="2"/>
  <c r="CC200" i="2"/>
  <c r="CD200" i="2"/>
  <c r="CM200" i="2" s="1"/>
  <c r="CN200" i="2"/>
  <c r="CO200" i="2"/>
  <c r="CP200" i="2"/>
  <c r="CQ200" i="2"/>
  <c r="CR200" i="2"/>
  <c r="CS200" i="2"/>
  <c r="CT200" i="2"/>
  <c r="DE200" i="2"/>
  <c r="DF200" i="2"/>
  <c r="DG200" i="2"/>
  <c r="DH200" i="2"/>
  <c r="I201" i="2"/>
  <c r="L201" i="2" s="1"/>
  <c r="S201" i="2"/>
  <c r="T201" i="2"/>
  <c r="Y201" i="2"/>
  <c r="Z201" i="2"/>
  <c r="AD201" i="2"/>
  <c r="AE201" i="2"/>
  <c r="AF201" i="2" s="1"/>
  <c r="AI201" i="2"/>
  <c r="AL201" i="2"/>
  <c r="AO201" i="2"/>
  <c r="AR201" i="2"/>
  <c r="AS201" i="2"/>
  <c r="BT201" i="2"/>
  <c r="BU201" i="2"/>
  <c r="BV201" i="2" s="1"/>
  <c r="BX201" i="2"/>
  <c r="BY201" i="2"/>
  <c r="BZ201" i="2"/>
  <c r="CA201" i="2"/>
  <c r="CB201" i="2"/>
  <c r="CC201" i="2"/>
  <c r="CD201" i="2" s="1"/>
  <c r="CN201" i="2"/>
  <c r="CO201" i="2"/>
  <c r="CP201" i="2"/>
  <c r="CQ201" i="2"/>
  <c r="CR201" i="2"/>
  <c r="CS201" i="2"/>
  <c r="DE201" i="2"/>
  <c r="DF201" i="2"/>
  <c r="DG201" i="2"/>
  <c r="DH201" i="2"/>
  <c r="I202" i="2"/>
  <c r="L202" i="2" s="1"/>
  <c r="S202" i="2"/>
  <c r="T202" i="2"/>
  <c r="Y202" i="2"/>
  <c r="AD202" i="2"/>
  <c r="AF202" i="2" s="1"/>
  <c r="AE202" i="2"/>
  <c r="AI202" i="2"/>
  <c r="AL202" i="2"/>
  <c r="AO202" i="2"/>
  <c r="AR202" i="2"/>
  <c r="AS202" i="2"/>
  <c r="BT202" i="2"/>
  <c r="Z202" i="2" s="1"/>
  <c r="BU202" i="2"/>
  <c r="BV202" i="2" s="1"/>
  <c r="BX202" i="2"/>
  <c r="BY202" i="2"/>
  <c r="BZ202" i="2"/>
  <c r="CA202" i="2"/>
  <c r="CB202" i="2"/>
  <c r="CD202" i="2" s="1"/>
  <c r="CC202" i="2"/>
  <c r="CN202" i="2"/>
  <c r="CO202" i="2"/>
  <c r="CP202" i="2"/>
  <c r="CQ202" i="2"/>
  <c r="CR202" i="2"/>
  <c r="CS202" i="2"/>
  <c r="DE202" i="2"/>
  <c r="DF202" i="2"/>
  <c r="DG202" i="2"/>
  <c r="DH202" i="2"/>
  <c r="I203" i="2"/>
  <c r="L203" i="2"/>
  <c r="S203" i="2"/>
  <c r="T203" i="2"/>
  <c r="Y203" i="2"/>
  <c r="Z203" i="2"/>
  <c r="AD203" i="2"/>
  <c r="AF203" i="2" s="1"/>
  <c r="AE203" i="2"/>
  <c r="AI203" i="2"/>
  <c r="AL203" i="2"/>
  <c r="AO203" i="2"/>
  <c r="AR203" i="2"/>
  <c r="AS203" i="2"/>
  <c r="BT203" i="2"/>
  <c r="BU203" i="2"/>
  <c r="BV203" i="2" s="1"/>
  <c r="BW203" i="2"/>
  <c r="BX203" i="2"/>
  <c r="BY203" i="2"/>
  <c r="BZ203" i="2"/>
  <c r="CA203" i="2"/>
  <c r="CB203" i="2"/>
  <c r="CD203" i="2" s="1"/>
  <c r="CC203" i="2"/>
  <c r="CN203" i="2"/>
  <c r="CO203" i="2"/>
  <c r="CP203" i="2"/>
  <c r="CQ203" i="2"/>
  <c r="CR203" i="2"/>
  <c r="CS203" i="2"/>
  <c r="DE203" i="2"/>
  <c r="DH203" i="2" s="1"/>
  <c r="DF203" i="2"/>
  <c r="DG203" i="2"/>
  <c r="I204" i="2"/>
  <c r="L204" i="2" s="1"/>
  <c r="S204" i="2"/>
  <c r="T204" i="2"/>
  <c r="Y204" i="2"/>
  <c r="Z204" i="2"/>
  <c r="AD204" i="2"/>
  <c r="AE204" i="2"/>
  <c r="AF204" i="2"/>
  <c r="AI204" i="2"/>
  <c r="AL204" i="2"/>
  <c r="AO204" i="2"/>
  <c r="AR204" i="2"/>
  <c r="AS204" i="2"/>
  <c r="BT204" i="2"/>
  <c r="BU204" i="2"/>
  <c r="BV204" i="2"/>
  <c r="BW204" i="2"/>
  <c r="BX204" i="2"/>
  <c r="BY204" i="2"/>
  <c r="BZ204" i="2"/>
  <c r="CA204" i="2"/>
  <c r="CB204" i="2"/>
  <c r="CC204" i="2"/>
  <c r="CD204" i="2"/>
  <c r="CM204" i="2" s="1"/>
  <c r="CN204" i="2"/>
  <c r="CO204" i="2"/>
  <c r="CP204" i="2"/>
  <c r="CQ204" i="2"/>
  <c r="CR204" i="2"/>
  <c r="CS204" i="2"/>
  <c r="CT204" i="2"/>
  <c r="DE204" i="2"/>
  <c r="DF204" i="2"/>
  <c r="DG204" i="2"/>
  <c r="DH204" i="2"/>
  <c r="I205" i="2"/>
  <c r="L205" i="2" s="1"/>
  <c r="S205" i="2"/>
  <c r="T205" i="2"/>
  <c r="Y205" i="2"/>
  <c r="Z205" i="2"/>
  <c r="AD205" i="2"/>
  <c r="AE205" i="2"/>
  <c r="AF205" i="2" s="1"/>
  <c r="AI205" i="2"/>
  <c r="AL205" i="2"/>
  <c r="AO205" i="2"/>
  <c r="AR205" i="2"/>
  <c r="AS205" i="2"/>
  <c r="BT205" i="2"/>
  <c r="BU205" i="2"/>
  <c r="BV205" i="2" s="1"/>
  <c r="BX205" i="2"/>
  <c r="BY205" i="2"/>
  <c r="BZ205" i="2"/>
  <c r="CA205" i="2"/>
  <c r="CB205" i="2"/>
  <c r="CC205" i="2"/>
  <c r="CD205" i="2" s="1"/>
  <c r="CN205" i="2"/>
  <c r="CO205" i="2"/>
  <c r="CP205" i="2"/>
  <c r="CQ205" i="2"/>
  <c r="CR205" i="2"/>
  <c r="CS205" i="2"/>
  <c r="DE205" i="2"/>
  <c r="DF205" i="2"/>
  <c r="DG205" i="2"/>
  <c r="DH205" i="2"/>
  <c r="I206" i="2"/>
  <c r="L206" i="2" s="1"/>
  <c r="S206" i="2"/>
  <c r="T206" i="2"/>
  <c r="Y206" i="2"/>
  <c r="AD206" i="2"/>
  <c r="AF206" i="2" s="1"/>
  <c r="AE206" i="2"/>
  <c r="AI206" i="2"/>
  <c r="AL206" i="2"/>
  <c r="AO206" i="2"/>
  <c r="AR206" i="2"/>
  <c r="AS206" i="2"/>
  <c r="BT206" i="2"/>
  <c r="Z206" i="2" s="1"/>
  <c r="BU206" i="2"/>
  <c r="BV206" i="2" s="1"/>
  <c r="BX206" i="2"/>
  <c r="BY206" i="2"/>
  <c r="BZ206" i="2"/>
  <c r="CA206" i="2"/>
  <c r="CB206" i="2"/>
  <c r="CD206" i="2" s="1"/>
  <c r="CC206" i="2"/>
  <c r="CN206" i="2"/>
  <c r="CO206" i="2"/>
  <c r="CP206" i="2"/>
  <c r="CQ206" i="2"/>
  <c r="CR206" i="2"/>
  <c r="CS206" i="2"/>
  <c r="DE206" i="2"/>
  <c r="DF206" i="2"/>
  <c r="DG206" i="2"/>
  <c r="DH206" i="2"/>
  <c r="I207" i="2"/>
  <c r="L207" i="2"/>
  <c r="S207" i="2"/>
  <c r="T207" i="2"/>
  <c r="Y207" i="2"/>
  <c r="Z207" i="2"/>
  <c r="AD207" i="2"/>
  <c r="AF207" i="2" s="1"/>
  <c r="AE207" i="2"/>
  <c r="AI207" i="2"/>
  <c r="AL207" i="2"/>
  <c r="AO207" i="2"/>
  <c r="AR207" i="2"/>
  <c r="AS207" i="2"/>
  <c r="BT207" i="2"/>
  <c r="BU207" i="2"/>
  <c r="BV207" i="2" s="1"/>
  <c r="BW207" i="2"/>
  <c r="BX207" i="2"/>
  <c r="BY207" i="2"/>
  <c r="BZ207" i="2"/>
  <c r="CA207" i="2"/>
  <c r="CB207" i="2"/>
  <c r="CD207" i="2" s="1"/>
  <c r="CC207" i="2"/>
  <c r="CN207" i="2"/>
  <c r="CO207" i="2"/>
  <c r="CP207" i="2"/>
  <c r="CQ207" i="2"/>
  <c r="CR207" i="2"/>
  <c r="CS207" i="2"/>
  <c r="DE207" i="2"/>
  <c r="DH207" i="2" s="1"/>
  <c r="DF207" i="2"/>
  <c r="DG207" i="2"/>
  <c r="I208" i="2"/>
  <c r="L208" i="2" s="1"/>
  <c r="S208" i="2"/>
  <c r="T208" i="2"/>
  <c r="Y208" i="2"/>
  <c r="Z208" i="2"/>
  <c r="AD208" i="2"/>
  <c r="AE208" i="2"/>
  <c r="AF208" i="2"/>
  <c r="AI208" i="2"/>
  <c r="AL208" i="2"/>
  <c r="AO208" i="2"/>
  <c r="AR208" i="2"/>
  <c r="AS208" i="2"/>
  <c r="BT208" i="2"/>
  <c r="BU208" i="2"/>
  <c r="BV208" i="2"/>
  <c r="BW208" i="2"/>
  <c r="BX208" i="2"/>
  <c r="BY208" i="2"/>
  <c r="BZ208" i="2"/>
  <c r="CA208" i="2"/>
  <c r="CB208" i="2"/>
  <c r="CC208" i="2"/>
  <c r="CD208" i="2"/>
  <c r="CM208" i="2" s="1"/>
  <c r="CN208" i="2"/>
  <c r="CO208" i="2"/>
  <c r="CP208" i="2"/>
  <c r="CQ208" i="2"/>
  <c r="CR208" i="2"/>
  <c r="CS208" i="2"/>
  <c r="CT208" i="2"/>
  <c r="DE208" i="2"/>
  <c r="DF208" i="2"/>
  <c r="DG208" i="2"/>
  <c r="DH208" i="2"/>
  <c r="I209" i="2"/>
  <c r="L209" i="2" s="1"/>
  <c r="S209" i="2"/>
  <c r="T209" i="2"/>
  <c r="Y209" i="2"/>
  <c r="AD209" i="2"/>
  <c r="AE209" i="2"/>
  <c r="AF209" i="2" s="1"/>
  <c r="AI209" i="2"/>
  <c r="AL209" i="2"/>
  <c r="AO209" i="2"/>
  <c r="AR209" i="2"/>
  <c r="AS209" i="2"/>
  <c r="BT209" i="2"/>
  <c r="Z209" i="2" s="1"/>
  <c r="BU209" i="2"/>
  <c r="BV209" i="2" s="1"/>
  <c r="BX209" i="2"/>
  <c r="BY209" i="2"/>
  <c r="BZ209" i="2"/>
  <c r="CA209" i="2"/>
  <c r="CB209" i="2"/>
  <c r="CC209" i="2"/>
  <c r="CD209" i="2" s="1"/>
  <c r="CN209" i="2"/>
  <c r="CO209" i="2"/>
  <c r="CP209" i="2"/>
  <c r="CQ209" i="2"/>
  <c r="CR209" i="2"/>
  <c r="CS209" i="2"/>
  <c r="DE209" i="2"/>
  <c r="DF209" i="2"/>
  <c r="DG209" i="2"/>
  <c r="DH209" i="2"/>
  <c r="I210" i="2"/>
  <c r="L210" i="2"/>
  <c r="S210" i="2"/>
  <c r="T210" i="2"/>
  <c r="Y210" i="2"/>
  <c r="AD210" i="2"/>
  <c r="AF210" i="2" s="1"/>
  <c r="AE210" i="2"/>
  <c r="AI210" i="2"/>
  <c r="AL210" i="2"/>
  <c r="AO210" i="2"/>
  <c r="AR210" i="2"/>
  <c r="AS210" i="2"/>
  <c r="BT210" i="2"/>
  <c r="Z210" i="2" s="1"/>
  <c r="BU210" i="2"/>
  <c r="BV210" i="2" s="1"/>
  <c r="BX210" i="2"/>
  <c r="BY210" i="2"/>
  <c r="BZ210" i="2"/>
  <c r="CA210" i="2"/>
  <c r="CB210" i="2"/>
  <c r="CD210" i="2" s="1"/>
  <c r="CC210" i="2"/>
  <c r="CN210" i="2"/>
  <c r="CO210" i="2"/>
  <c r="CP210" i="2"/>
  <c r="CQ210" i="2"/>
  <c r="CR210" i="2"/>
  <c r="CS210" i="2"/>
  <c r="DE210" i="2"/>
  <c r="DH210" i="2" s="1"/>
  <c r="DF210" i="2"/>
  <c r="DG210" i="2"/>
  <c r="I211" i="2"/>
  <c r="L211" i="2"/>
  <c r="S211" i="2"/>
  <c r="T211" i="2"/>
  <c r="Y211" i="2"/>
  <c r="Z211" i="2"/>
  <c r="AD211" i="2"/>
  <c r="AF211" i="2" s="1"/>
  <c r="AE211" i="2"/>
  <c r="AI211" i="2"/>
  <c r="AL211" i="2"/>
  <c r="AO211" i="2"/>
  <c r="AR211" i="2"/>
  <c r="AS211" i="2"/>
  <c r="BT211" i="2"/>
  <c r="BV211" i="2" s="1"/>
  <c r="BU211" i="2"/>
  <c r="BW211" i="2"/>
  <c r="BX211" i="2"/>
  <c r="BY211" i="2"/>
  <c r="BZ211" i="2"/>
  <c r="CA211" i="2"/>
  <c r="CB211" i="2"/>
  <c r="CD211" i="2" s="1"/>
  <c r="CC211" i="2"/>
  <c r="CN211" i="2"/>
  <c r="CO211" i="2"/>
  <c r="CP211" i="2"/>
  <c r="CQ211" i="2"/>
  <c r="CR211" i="2"/>
  <c r="CS211" i="2"/>
  <c r="DE211" i="2"/>
  <c r="DH211" i="2" s="1"/>
  <c r="DF211" i="2"/>
  <c r="DG211" i="2"/>
  <c r="I212" i="2"/>
  <c r="L212" i="2" s="1"/>
  <c r="S212" i="2"/>
  <c r="T212" i="2"/>
  <c r="Y212" i="2"/>
  <c r="Z212" i="2"/>
  <c r="AD212" i="2"/>
  <c r="AE212" i="2"/>
  <c r="AF212" i="2"/>
  <c r="AI212" i="2"/>
  <c r="AL212" i="2"/>
  <c r="AO212" i="2"/>
  <c r="AR212" i="2"/>
  <c r="AS212" i="2"/>
  <c r="BT212" i="2"/>
  <c r="BU212" i="2"/>
  <c r="BV212" i="2"/>
  <c r="BW212" i="2"/>
  <c r="BX212" i="2"/>
  <c r="BY212" i="2"/>
  <c r="BZ212" i="2"/>
  <c r="CA212" i="2"/>
  <c r="CB212" i="2"/>
  <c r="CC212" i="2"/>
  <c r="CD212" i="2"/>
  <c r="CM212" i="2" s="1"/>
  <c r="CN212" i="2"/>
  <c r="CO212" i="2"/>
  <c r="CP212" i="2"/>
  <c r="CQ212" i="2"/>
  <c r="CR212" i="2"/>
  <c r="CS212" i="2"/>
  <c r="CT212" i="2"/>
  <c r="DE212" i="2"/>
  <c r="DF212" i="2"/>
  <c r="DG212" i="2"/>
  <c r="DH212" i="2"/>
  <c r="I213" i="2"/>
  <c r="L213" i="2" s="1"/>
  <c r="S213" i="2"/>
  <c r="T213" i="2"/>
  <c r="Y213" i="2"/>
  <c r="AD213" i="2"/>
  <c r="AE213" i="2"/>
  <c r="AF213" i="2" s="1"/>
  <c r="AI213" i="2"/>
  <c r="AL213" i="2"/>
  <c r="AO213" i="2"/>
  <c r="AR213" i="2"/>
  <c r="AS213" i="2"/>
  <c r="BT213" i="2"/>
  <c r="Z213" i="2" s="1"/>
  <c r="BU213" i="2"/>
  <c r="BV213" i="2" s="1"/>
  <c r="BX213" i="2"/>
  <c r="BY213" i="2"/>
  <c r="BZ213" i="2"/>
  <c r="CA213" i="2"/>
  <c r="CB213" i="2"/>
  <c r="CC213" i="2"/>
  <c r="CD213" i="2" s="1"/>
  <c r="CN213" i="2"/>
  <c r="CO213" i="2"/>
  <c r="CP213" i="2"/>
  <c r="CQ213" i="2"/>
  <c r="CR213" i="2"/>
  <c r="CS213" i="2"/>
  <c r="DE213" i="2"/>
  <c r="DF213" i="2"/>
  <c r="DG213" i="2"/>
  <c r="DH213" i="2"/>
  <c r="I214" i="2"/>
  <c r="L214" i="2"/>
  <c r="S214" i="2"/>
  <c r="T214" i="2"/>
  <c r="Y214" i="2"/>
  <c r="AD214" i="2"/>
  <c r="AF214" i="2" s="1"/>
  <c r="AE214" i="2"/>
  <c r="AI214" i="2"/>
  <c r="AL214" i="2"/>
  <c r="AO214" i="2"/>
  <c r="AR214" i="2"/>
  <c r="AS214" i="2"/>
  <c r="BT214" i="2"/>
  <c r="Z214" i="2" s="1"/>
  <c r="BU214" i="2"/>
  <c r="BV214" i="2" s="1"/>
  <c r="BX214" i="2"/>
  <c r="BY214" i="2"/>
  <c r="BZ214" i="2"/>
  <c r="CA214" i="2"/>
  <c r="CB214" i="2"/>
  <c r="CD214" i="2" s="1"/>
  <c r="CC214" i="2"/>
  <c r="CN214" i="2"/>
  <c r="CO214" i="2"/>
  <c r="CP214" i="2"/>
  <c r="CQ214" i="2"/>
  <c r="CR214" i="2"/>
  <c r="CS214" i="2"/>
  <c r="DE214" i="2"/>
  <c r="DH214" i="2" s="1"/>
  <c r="DF214" i="2"/>
  <c r="DG214" i="2"/>
  <c r="I215" i="2"/>
  <c r="L215" i="2"/>
  <c r="S215" i="2"/>
  <c r="T215" i="2"/>
  <c r="Y215" i="2"/>
  <c r="Z215" i="2"/>
  <c r="AD215" i="2"/>
  <c r="AF215" i="2" s="1"/>
  <c r="AE215" i="2"/>
  <c r="AI215" i="2"/>
  <c r="AL215" i="2"/>
  <c r="AO215" i="2"/>
  <c r="AR215" i="2"/>
  <c r="AS215" i="2"/>
  <c r="BT215" i="2"/>
  <c r="BV215" i="2" s="1"/>
  <c r="BU215" i="2"/>
  <c r="BW215" i="2"/>
  <c r="BX215" i="2"/>
  <c r="BY215" i="2"/>
  <c r="BZ215" i="2"/>
  <c r="CA215" i="2"/>
  <c r="CB215" i="2"/>
  <c r="CD215" i="2" s="1"/>
  <c r="CC215" i="2"/>
  <c r="CN215" i="2"/>
  <c r="CO215" i="2"/>
  <c r="CP215" i="2"/>
  <c r="CQ215" i="2"/>
  <c r="CR215" i="2"/>
  <c r="CS215" i="2"/>
  <c r="DE215" i="2"/>
  <c r="DH215" i="2" s="1"/>
  <c r="DF215" i="2"/>
  <c r="DG215" i="2"/>
  <c r="I216" i="2"/>
  <c r="L216" i="2" s="1"/>
  <c r="S216" i="2"/>
  <c r="T216" i="2"/>
  <c r="Y216" i="2"/>
  <c r="Z216" i="2"/>
  <c r="AD216" i="2"/>
  <c r="AE216" i="2"/>
  <c r="AF216" i="2"/>
  <c r="AI216" i="2"/>
  <c r="AL216" i="2"/>
  <c r="AO216" i="2"/>
  <c r="AR216" i="2"/>
  <c r="AS216" i="2"/>
  <c r="BT216" i="2"/>
  <c r="BU216" i="2"/>
  <c r="BV216" i="2"/>
  <c r="BW216" i="2"/>
  <c r="BX216" i="2"/>
  <c r="BY216" i="2"/>
  <c r="BZ216" i="2"/>
  <c r="CA216" i="2"/>
  <c r="CB216" i="2"/>
  <c r="CC216" i="2"/>
  <c r="CD216" i="2"/>
  <c r="CM216" i="2" s="1"/>
  <c r="CN216" i="2"/>
  <c r="CO216" i="2"/>
  <c r="CP216" i="2"/>
  <c r="CQ216" i="2"/>
  <c r="CR216" i="2"/>
  <c r="CS216" i="2"/>
  <c r="CT216" i="2"/>
  <c r="DE216" i="2"/>
  <c r="DF216" i="2"/>
  <c r="DG216" i="2"/>
  <c r="DH216" i="2"/>
  <c r="I217" i="2"/>
  <c r="L217" i="2" s="1"/>
  <c r="S217" i="2"/>
  <c r="T217" i="2"/>
  <c r="Y217" i="2"/>
  <c r="AD217" i="2"/>
  <c r="AE217" i="2"/>
  <c r="AF217" i="2" s="1"/>
  <c r="AI217" i="2"/>
  <c r="AL217" i="2"/>
  <c r="AO217" i="2"/>
  <c r="AR217" i="2"/>
  <c r="AS217" i="2"/>
  <c r="BT217" i="2"/>
  <c r="Z217" i="2" s="1"/>
  <c r="BU217" i="2"/>
  <c r="BV217" i="2" s="1"/>
  <c r="BX217" i="2"/>
  <c r="BY217" i="2"/>
  <c r="BZ217" i="2"/>
  <c r="CA217" i="2"/>
  <c r="CB217" i="2"/>
  <c r="CC217" i="2"/>
  <c r="CD217" i="2" s="1"/>
  <c r="CN217" i="2"/>
  <c r="CO217" i="2"/>
  <c r="CP217" i="2"/>
  <c r="CQ217" i="2"/>
  <c r="CR217" i="2"/>
  <c r="CS217" i="2"/>
  <c r="DE217" i="2"/>
  <c r="DF217" i="2"/>
  <c r="DG217" i="2"/>
  <c r="DH217" i="2"/>
  <c r="I218" i="2"/>
  <c r="L218" i="2"/>
  <c r="S218" i="2"/>
  <c r="T218" i="2"/>
  <c r="Y218" i="2"/>
  <c r="AD218" i="2"/>
  <c r="AF218" i="2" s="1"/>
  <c r="AE218" i="2"/>
  <c r="AI218" i="2"/>
  <c r="AL218" i="2"/>
  <c r="AO218" i="2"/>
  <c r="AR218" i="2"/>
  <c r="AS218" i="2"/>
  <c r="BT218" i="2"/>
  <c r="Z218" i="2" s="1"/>
  <c r="BU218" i="2"/>
  <c r="BV218" i="2" s="1"/>
  <c r="BX218" i="2"/>
  <c r="BY218" i="2"/>
  <c r="BZ218" i="2"/>
  <c r="CA218" i="2"/>
  <c r="CB218" i="2"/>
  <c r="CD218" i="2" s="1"/>
  <c r="CC218" i="2"/>
  <c r="CN218" i="2"/>
  <c r="CO218" i="2"/>
  <c r="CP218" i="2"/>
  <c r="CQ218" i="2"/>
  <c r="CR218" i="2"/>
  <c r="CS218" i="2"/>
  <c r="DE218" i="2"/>
  <c r="DH218" i="2" s="1"/>
  <c r="DF218" i="2"/>
  <c r="DG218" i="2"/>
  <c r="I219" i="2"/>
  <c r="L219" i="2"/>
  <c r="S219" i="2"/>
  <c r="T219" i="2"/>
  <c r="Y219" i="2"/>
  <c r="Z219" i="2"/>
  <c r="AD219" i="2"/>
  <c r="AF219" i="2" s="1"/>
  <c r="AE219" i="2"/>
  <c r="AI219" i="2"/>
  <c r="AL219" i="2"/>
  <c r="AO219" i="2"/>
  <c r="AR219" i="2"/>
  <c r="AS219" i="2"/>
  <c r="BT219" i="2"/>
  <c r="BV219" i="2" s="1"/>
  <c r="BU219" i="2"/>
  <c r="BW219" i="2"/>
  <c r="BX219" i="2"/>
  <c r="BY219" i="2"/>
  <c r="BZ219" i="2"/>
  <c r="CA219" i="2"/>
  <c r="CB219" i="2"/>
  <c r="CD219" i="2" s="1"/>
  <c r="CC219" i="2"/>
  <c r="CN219" i="2"/>
  <c r="CO219" i="2"/>
  <c r="CP219" i="2"/>
  <c r="CQ219" i="2"/>
  <c r="CR219" i="2"/>
  <c r="CS219" i="2"/>
  <c r="DE219" i="2"/>
  <c r="DH219" i="2" s="1"/>
  <c r="DF219" i="2"/>
  <c r="DG219" i="2"/>
  <c r="I220" i="2"/>
  <c r="L220" i="2" s="1"/>
  <c r="S220" i="2"/>
  <c r="T220" i="2"/>
  <c r="Y220" i="2"/>
  <c r="Z220" i="2"/>
  <c r="AD220" i="2"/>
  <c r="AE220" i="2"/>
  <c r="AF220" i="2"/>
  <c r="AI220" i="2"/>
  <c r="AL220" i="2"/>
  <c r="AO220" i="2"/>
  <c r="AR220" i="2"/>
  <c r="AS220" i="2"/>
  <c r="BT220" i="2"/>
  <c r="BU220" i="2"/>
  <c r="BV220" i="2"/>
  <c r="BW220" i="2"/>
  <c r="BX220" i="2"/>
  <c r="BY220" i="2"/>
  <c r="BZ220" i="2"/>
  <c r="CA220" i="2"/>
  <c r="CB220" i="2"/>
  <c r="CC220" i="2"/>
  <c r="CD220" i="2"/>
  <c r="CM220" i="2" s="1"/>
  <c r="CN220" i="2"/>
  <c r="CO220" i="2"/>
  <c r="CP220" i="2"/>
  <c r="CQ220" i="2"/>
  <c r="CR220" i="2"/>
  <c r="CS220" i="2"/>
  <c r="CT220" i="2"/>
  <c r="DE220" i="2"/>
  <c r="DF220" i="2"/>
  <c r="DG220" i="2"/>
  <c r="DH220" i="2"/>
  <c r="I221" i="2"/>
  <c r="L221" i="2" s="1"/>
  <c r="S221" i="2"/>
  <c r="T221" i="2"/>
  <c r="Y221" i="2"/>
  <c r="AD221" i="2"/>
  <c r="AE221" i="2"/>
  <c r="AF221" i="2" s="1"/>
  <c r="AI221" i="2"/>
  <c r="AL221" i="2"/>
  <c r="AO221" i="2"/>
  <c r="AR221" i="2"/>
  <c r="AS221" i="2"/>
  <c r="BT221" i="2"/>
  <c r="Z221" i="2" s="1"/>
  <c r="BU221" i="2"/>
  <c r="BV221" i="2" s="1"/>
  <c r="BX221" i="2"/>
  <c r="BY221" i="2"/>
  <c r="BZ221" i="2"/>
  <c r="CA221" i="2"/>
  <c r="CB221" i="2"/>
  <c r="CC221" i="2"/>
  <c r="CD221" i="2" s="1"/>
  <c r="CN221" i="2"/>
  <c r="CO221" i="2"/>
  <c r="CP221" i="2"/>
  <c r="CQ221" i="2"/>
  <c r="CR221" i="2"/>
  <c r="CS221" i="2"/>
  <c r="DE221" i="2"/>
  <c r="DF221" i="2"/>
  <c r="DG221" i="2"/>
  <c r="DH221" i="2"/>
  <c r="I222" i="2"/>
  <c r="L222" i="2"/>
  <c r="S222" i="2"/>
  <c r="T222" i="2"/>
  <c r="Y222" i="2"/>
  <c r="AD222" i="2"/>
  <c r="AF222" i="2" s="1"/>
  <c r="AE222" i="2"/>
  <c r="AI222" i="2"/>
  <c r="AL222" i="2"/>
  <c r="AO222" i="2"/>
  <c r="AR222" i="2"/>
  <c r="AS222" i="2"/>
  <c r="BT222" i="2"/>
  <c r="Z222" i="2" s="1"/>
  <c r="BU222" i="2"/>
  <c r="BV222" i="2" s="1"/>
  <c r="BX222" i="2"/>
  <c r="BY222" i="2"/>
  <c r="BZ222" i="2"/>
  <c r="CA222" i="2"/>
  <c r="CB222" i="2"/>
  <c r="CD222" i="2" s="1"/>
  <c r="CC222" i="2"/>
  <c r="CN222" i="2"/>
  <c r="CO222" i="2"/>
  <c r="CP222" i="2"/>
  <c r="CQ222" i="2"/>
  <c r="CR222" i="2"/>
  <c r="CS222" i="2"/>
  <c r="DE222" i="2"/>
  <c r="DH222" i="2" s="1"/>
  <c r="DF222" i="2"/>
  <c r="DG222" i="2"/>
  <c r="I223" i="2"/>
  <c r="L223" i="2"/>
  <c r="S223" i="2"/>
  <c r="T223" i="2"/>
  <c r="Y223" i="2"/>
  <c r="Z223" i="2"/>
  <c r="AD223" i="2"/>
  <c r="AF223" i="2" s="1"/>
  <c r="AE223" i="2"/>
  <c r="AI223" i="2"/>
  <c r="AL223" i="2"/>
  <c r="AO223" i="2"/>
  <c r="AR223" i="2"/>
  <c r="AS223" i="2"/>
  <c r="BT223" i="2"/>
  <c r="BV223" i="2" s="1"/>
  <c r="BU223" i="2"/>
  <c r="BW223" i="2"/>
  <c r="BX223" i="2"/>
  <c r="BY223" i="2"/>
  <c r="BZ223" i="2"/>
  <c r="CA223" i="2"/>
  <c r="CB223" i="2"/>
  <c r="CD223" i="2" s="1"/>
  <c r="CC223" i="2"/>
  <c r="CN223" i="2"/>
  <c r="CO223" i="2"/>
  <c r="CP223" i="2"/>
  <c r="CQ223" i="2"/>
  <c r="CR223" i="2"/>
  <c r="CS223" i="2"/>
  <c r="DE223" i="2"/>
  <c r="DH223" i="2" s="1"/>
  <c r="DF223" i="2"/>
  <c r="DG223" i="2"/>
  <c r="I224" i="2"/>
  <c r="L224" i="2" s="1"/>
  <c r="S224" i="2"/>
  <c r="T224" i="2"/>
  <c r="Y224" i="2"/>
  <c r="Z224" i="2"/>
  <c r="AD224" i="2"/>
  <c r="AE224" i="2"/>
  <c r="AF224" i="2"/>
  <c r="AI224" i="2"/>
  <c r="AL224" i="2"/>
  <c r="AO224" i="2"/>
  <c r="AR224" i="2"/>
  <c r="AS224" i="2"/>
  <c r="BT224" i="2"/>
  <c r="BU224" i="2"/>
  <c r="BV224" i="2"/>
  <c r="BW224" i="2"/>
  <c r="BX224" i="2"/>
  <c r="BY224" i="2"/>
  <c r="BZ224" i="2"/>
  <c r="CA224" i="2"/>
  <c r="CB224" i="2"/>
  <c r="CC224" i="2"/>
  <c r="CD224" i="2"/>
  <c r="CM224" i="2" s="1"/>
  <c r="CN224" i="2"/>
  <c r="CO224" i="2"/>
  <c r="CP224" i="2"/>
  <c r="CQ224" i="2"/>
  <c r="CR224" i="2"/>
  <c r="CS224" i="2"/>
  <c r="CT224" i="2"/>
  <c r="DE224" i="2"/>
  <c r="DF224" i="2"/>
  <c r="DG224" i="2"/>
  <c r="DH224" i="2"/>
  <c r="I225" i="2"/>
  <c r="L225" i="2" s="1"/>
  <c r="S225" i="2"/>
  <c r="T225" i="2"/>
  <c r="Y225" i="2"/>
  <c r="AD225" i="2"/>
  <c r="AE225" i="2"/>
  <c r="AF225" i="2" s="1"/>
  <c r="AI225" i="2"/>
  <c r="AL225" i="2"/>
  <c r="AO225" i="2"/>
  <c r="AR225" i="2"/>
  <c r="AS225" i="2"/>
  <c r="BT225" i="2"/>
  <c r="Z225" i="2" s="1"/>
  <c r="BU225" i="2"/>
  <c r="BV225" i="2" s="1"/>
  <c r="BX225" i="2"/>
  <c r="BY225" i="2"/>
  <c r="BZ225" i="2"/>
  <c r="CA225" i="2"/>
  <c r="CB225" i="2"/>
  <c r="CC225" i="2"/>
  <c r="CD225" i="2" s="1"/>
  <c r="CN225" i="2"/>
  <c r="CO225" i="2"/>
  <c r="CP225" i="2"/>
  <c r="CQ225" i="2"/>
  <c r="CR225" i="2"/>
  <c r="CS225" i="2"/>
  <c r="DE225" i="2"/>
  <c r="DF225" i="2"/>
  <c r="DG225" i="2"/>
  <c r="DH225" i="2"/>
  <c r="I226" i="2"/>
  <c r="L226" i="2"/>
  <c r="S226" i="2"/>
  <c r="T226" i="2"/>
  <c r="Y226" i="2"/>
  <c r="AD226" i="2"/>
  <c r="AF226" i="2" s="1"/>
  <c r="AE226" i="2"/>
  <c r="AI226" i="2"/>
  <c r="AL226" i="2"/>
  <c r="AO226" i="2"/>
  <c r="AR226" i="2"/>
  <c r="AS226" i="2"/>
  <c r="BT226" i="2"/>
  <c r="Z226" i="2" s="1"/>
  <c r="BU226" i="2"/>
  <c r="BV226" i="2" s="1"/>
  <c r="BX226" i="2"/>
  <c r="BY226" i="2"/>
  <c r="BZ226" i="2"/>
  <c r="CA226" i="2"/>
  <c r="CB226" i="2"/>
  <c r="CD226" i="2" s="1"/>
  <c r="CC226" i="2"/>
  <c r="CN226" i="2"/>
  <c r="CO226" i="2"/>
  <c r="CP226" i="2"/>
  <c r="CQ226" i="2"/>
  <c r="CR226" i="2"/>
  <c r="CS226" i="2"/>
  <c r="DE226" i="2"/>
  <c r="DH226" i="2" s="1"/>
  <c r="DF226" i="2"/>
  <c r="DG226" i="2"/>
  <c r="I227" i="2"/>
  <c r="L227" i="2"/>
  <c r="S227" i="2"/>
  <c r="T227" i="2"/>
  <c r="Y227" i="2"/>
  <c r="Z227" i="2"/>
  <c r="AD227" i="2"/>
  <c r="AF227" i="2" s="1"/>
  <c r="AE227" i="2"/>
  <c r="AI227" i="2"/>
  <c r="AL227" i="2"/>
  <c r="AO227" i="2"/>
  <c r="AR227" i="2"/>
  <c r="AS227" i="2"/>
  <c r="BT227" i="2"/>
  <c r="BV227" i="2" s="1"/>
  <c r="BU227" i="2"/>
  <c r="BW227" i="2"/>
  <c r="BX227" i="2"/>
  <c r="BY227" i="2"/>
  <c r="BZ227" i="2"/>
  <c r="CA227" i="2"/>
  <c r="CB227" i="2"/>
  <c r="CD227" i="2" s="1"/>
  <c r="CC227" i="2"/>
  <c r="CN227" i="2"/>
  <c r="CO227" i="2"/>
  <c r="CP227" i="2"/>
  <c r="CQ227" i="2"/>
  <c r="CR227" i="2"/>
  <c r="CS227" i="2"/>
  <c r="DE227" i="2"/>
  <c r="DH227" i="2" s="1"/>
  <c r="DF227" i="2"/>
  <c r="DG227" i="2"/>
  <c r="I228" i="2"/>
  <c r="L228" i="2" s="1"/>
  <c r="S228" i="2"/>
  <c r="T228" i="2"/>
  <c r="Y228" i="2"/>
  <c r="Z228" i="2"/>
  <c r="AD228" i="2"/>
  <c r="AE228" i="2"/>
  <c r="AF228" i="2"/>
  <c r="AI228" i="2"/>
  <c r="AL228" i="2"/>
  <c r="AO228" i="2"/>
  <c r="AR228" i="2"/>
  <c r="AS228" i="2"/>
  <c r="BT228" i="2"/>
  <c r="BU228" i="2"/>
  <c r="BV228" i="2"/>
  <c r="BW228" i="2"/>
  <c r="BX228" i="2"/>
  <c r="BY228" i="2"/>
  <c r="BZ228" i="2"/>
  <c r="CA228" i="2"/>
  <c r="CB228" i="2"/>
  <c r="CC228" i="2"/>
  <c r="CD228" i="2"/>
  <c r="CM228" i="2" s="1"/>
  <c r="CN228" i="2"/>
  <c r="CO228" i="2"/>
  <c r="CP228" i="2"/>
  <c r="CQ228" i="2"/>
  <c r="CR228" i="2"/>
  <c r="CS228" i="2"/>
  <c r="CT228" i="2"/>
  <c r="DE228" i="2"/>
  <c r="DF228" i="2"/>
  <c r="DG228" i="2"/>
  <c r="DH228" i="2"/>
  <c r="I229" i="2"/>
  <c r="L229" i="2" s="1"/>
  <c r="S229" i="2"/>
  <c r="T229" i="2"/>
  <c r="Y229" i="2"/>
  <c r="AD229" i="2"/>
  <c r="AE229" i="2"/>
  <c r="AF229" i="2" s="1"/>
  <c r="AI229" i="2"/>
  <c r="AL229" i="2"/>
  <c r="AO229" i="2"/>
  <c r="AR229" i="2"/>
  <c r="AS229" i="2"/>
  <c r="BT229" i="2"/>
  <c r="Z229" i="2" s="1"/>
  <c r="BU229" i="2"/>
  <c r="BV229" i="2" s="1"/>
  <c r="BX229" i="2"/>
  <c r="BY229" i="2"/>
  <c r="BZ229" i="2"/>
  <c r="CA229" i="2"/>
  <c r="CB229" i="2"/>
  <c r="CC229" i="2"/>
  <c r="CD229" i="2" s="1"/>
  <c r="CN229" i="2"/>
  <c r="CO229" i="2"/>
  <c r="CP229" i="2"/>
  <c r="CQ229" i="2"/>
  <c r="CR229" i="2"/>
  <c r="CS229" i="2"/>
  <c r="DE229" i="2"/>
  <c r="DF229" i="2"/>
  <c r="DG229" i="2"/>
  <c r="DH229" i="2"/>
  <c r="I230" i="2"/>
  <c r="L230" i="2"/>
  <c r="S230" i="2"/>
  <c r="T230" i="2"/>
  <c r="Y230" i="2"/>
  <c r="AD230" i="2"/>
  <c r="AF230" i="2" s="1"/>
  <c r="AE230" i="2"/>
  <c r="AI230" i="2"/>
  <c r="AL230" i="2"/>
  <c r="AO230" i="2"/>
  <c r="AR230" i="2"/>
  <c r="AS230" i="2"/>
  <c r="BT230" i="2"/>
  <c r="Z230" i="2" s="1"/>
  <c r="BU230" i="2"/>
  <c r="BV230" i="2" s="1"/>
  <c r="BX230" i="2"/>
  <c r="BY230" i="2"/>
  <c r="BZ230" i="2"/>
  <c r="CA230" i="2"/>
  <c r="CB230" i="2"/>
  <c r="CD230" i="2" s="1"/>
  <c r="CC230" i="2"/>
  <c r="CN230" i="2"/>
  <c r="CO230" i="2"/>
  <c r="CP230" i="2"/>
  <c r="CQ230" i="2"/>
  <c r="CR230" i="2"/>
  <c r="CS230" i="2"/>
  <c r="DE230" i="2"/>
  <c r="DH230" i="2" s="1"/>
  <c r="DF230" i="2"/>
  <c r="DG230" i="2"/>
  <c r="I231" i="2"/>
  <c r="L231" i="2"/>
  <c r="S231" i="2"/>
  <c r="T231" i="2"/>
  <c r="Y231" i="2"/>
  <c r="Z231" i="2"/>
  <c r="AD231" i="2"/>
  <c r="AF231" i="2" s="1"/>
  <c r="AE231" i="2"/>
  <c r="AI231" i="2"/>
  <c r="AL231" i="2"/>
  <c r="AO231" i="2"/>
  <c r="AR231" i="2"/>
  <c r="AS231" i="2"/>
  <c r="BT231" i="2"/>
  <c r="BV231" i="2" s="1"/>
  <c r="BU231" i="2"/>
  <c r="BW231" i="2"/>
  <c r="BX231" i="2"/>
  <c r="BY231" i="2"/>
  <c r="BZ231" i="2"/>
  <c r="CA231" i="2"/>
  <c r="CB231" i="2"/>
  <c r="CD231" i="2" s="1"/>
  <c r="CC231" i="2"/>
  <c r="CN231" i="2"/>
  <c r="CO231" i="2"/>
  <c r="CP231" i="2"/>
  <c r="CQ231" i="2"/>
  <c r="CR231" i="2"/>
  <c r="CS231" i="2"/>
  <c r="DE231" i="2"/>
  <c r="DH231" i="2" s="1"/>
  <c r="DF231" i="2"/>
  <c r="DG231" i="2"/>
  <c r="I232" i="2"/>
  <c r="L232" i="2" s="1"/>
  <c r="S232" i="2"/>
  <c r="T232" i="2"/>
  <c r="Y232" i="2"/>
  <c r="Z232" i="2"/>
  <c r="AD232" i="2"/>
  <c r="AE232" i="2"/>
  <c r="AF232" i="2"/>
  <c r="AI232" i="2"/>
  <c r="AL232" i="2"/>
  <c r="AO232" i="2"/>
  <c r="AR232" i="2"/>
  <c r="AS232" i="2"/>
  <c r="BT232" i="2"/>
  <c r="BU232" i="2"/>
  <c r="BV232" i="2"/>
  <c r="BW232" i="2"/>
  <c r="BX232" i="2"/>
  <c r="BY232" i="2"/>
  <c r="BZ232" i="2"/>
  <c r="CA232" i="2"/>
  <c r="CB232" i="2"/>
  <c r="CC232" i="2"/>
  <c r="CD232" i="2"/>
  <c r="CM232" i="2" s="1"/>
  <c r="CN232" i="2"/>
  <c r="CO232" i="2"/>
  <c r="CP232" i="2"/>
  <c r="CQ232" i="2"/>
  <c r="CR232" i="2"/>
  <c r="CS232" i="2"/>
  <c r="CT232" i="2"/>
  <c r="DE232" i="2"/>
  <c r="DF232" i="2"/>
  <c r="DG232" i="2"/>
  <c r="DH232" i="2"/>
  <c r="I233" i="2"/>
  <c r="L233" i="2" s="1"/>
  <c r="S233" i="2"/>
  <c r="T233" i="2"/>
  <c r="Y233" i="2"/>
  <c r="AD233" i="2"/>
  <c r="AE233" i="2"/>
  <c r="AF233" i="2" s="1"/>
  <c r="AI233" i="2"/>
  <c r="AL233" i="2"/>
  <c r="AO233" i="2"/>
  <c r="AR233" i="2"/>
  <c r="AS233" i="2"/>
  <c r="BT233" i="2"/>
  <c r="Z233" i="2" s="1"/>
  <c r="BU233" i="2"/>
  <c r="BV233" i="2" s="1"/>
  <c r="BX233" i="2"/>
  <c r="BY233" i="2"/>
  <c r="BZ233" i="2"/>
  <c r="CA233" i="2"/>
  <c r="CB233" i="2"/>
  <c r="CC233" i="2"/>
  <c r="CD233" i="2" s="1"/>
  <c r="CN233" i="2"/>
  <c r="CO233" i="2"/>
  <c r="CP233" i="2"/>
  <c r="CQ233" i="2"/>
  <c r="CR233" i="2"/>
  <c r="CS233" i="2"/>
  <c r="DE233" i="2"/>
  <c r="DF233" i="2"/>
  <c r="DG233" i="2"/>
  <c r="DH233" i="2"/>
  <c r="I234" i="2"/>
  <c r="L234" i="2"/>
  <c r="S234" i="2"/>
  <c r="T234" i="2"/>
  <c r="Y234" i="2"/>
  <c r="AD234" i="2"/>
  <c r="AF234" i="2" s="1"/>
  <c r="AE234" i="2"/>
  <c r="AI234" i="2"/>
  <c r="AL234" i="2"/>
  <c r="AO234" i="2"/>
  <c r="AR234" i="2"/>
  <c r="AS234" i="2"/>
  <c r="BT234" i="2"/>
  <c r="Z234" i="2" s="1"/>
  <c r="BU234" i="2"/>
  <c r="BV234" i="2" s="1"/>
  <c r="BX234" i="2"/>
  <c r="BY234" i="2"/>
  <c r="BZ234" i="2"/>
  <c r="CA234" i="2"/>
  <c r="CB234" i="2"/>
  <c r="CD234" i="2" s="1"/>
  <c r="CC234" i="2"/>
  <c r="CN234" i="2"/>
  <c r="CO234" i="2"/>
  <c r="CP234" i="2"/>
  <c r="CQ234" i="2"/>
  <c r="CR234" i="2"/>
  <c r="CS234" i="2"/>
  <c r="DE234" i="2"/>
  <c r="DH234" i="2" s="1"/>
  <c r="DF234" i="2"/>
  <c r="DG234" i="2"/>
  <c r="I235" i="2"/>
  <c r="L235" i="2"/>
  <c r="S235" i="2"/>
  <c r="T235" i="2"/>
  <c r="Y235" i="2"/>
  <c r="Z235" i="2"/>
  <c r="AD235" i="2"/>
  <c r="AF235" i="2" s="1"/>
  <c r="AE235" i="2"/>
  <c r="AI235" i="2"/>
  <c r="AL235" i="2"/>
  <c r="AO235" i="2"/>
  <c r="AR235" i="2"/>
  <c r="AS235" i="2"/>
  <c r="BT235" i="2"/>
  <c r="BV235" i="2" s="1"/>
  <c r="BU235" i="2"/>
  <c r="BW235" i="2"/>
  <c r="BX235" i="2"/>
  <c r="BY235" i="2"/>
  <c r="BZ235" i="2"/>
  <c r="CA235" i="2"/>
  <c r="CB235" i="2"/>
  <c r="CD235" i="2" s="1"/>
  <c r="CC235" i="2"/>
  <c r="CN235" i="2"/>
  <c r="CO235" i="2"/>
  <c r="CP235" i="2"/>
  <c r="CQ235" i="2"/>
  <c r="CR235" i="2"/>
  <c r="CS235" i="2"/>
  <c r="DE235" i="2"/>
  <c r="DH235" i="2" s="1"/>
  <c r="DF235" i="2"/>
  <c r="DG235" i="2"/>
  <c r="I236" i="2"/>
  <c r="L236" i="2" s="1"/>
  <c r="S236" i="2"/>
  <c r="T236" i="2"/>
  <c r="Y236" i="2"/>
  <c r="Z236" i="2"/>
  <c r="AD236" i="2"/>
  <c r="AE236" i="2"/>
  <c r="AF236" i="2"/>
  <c r="AI236" i="2"/>
  <c r="AL236" i="2"/>
  <c r="AO236" i="2"/>
  <c r="AR236" i="2"/>
  <c r="AS236" i="2"/>
  <c r="BT236" i="2"/>
  <c r="BU236" i="2"/>
  <c r="BV236" i="2"/>
  <c r="BW236" i="2"/>
  <c r="BX236" i="2"/>
  <c r="BY236" i="2"/>
  <c r="BZ236" i="2"/>
  <c r="CA236" i="2"/>
  <c r="CB236" i="2"/>
  <c r="CC236" i="2"/>
  <c r="CD236" i="2"/>
  <c r="CM236" i="2" s="1"/>
  <c r="CN236" i="2"/>
  <c r="CO236" i="2"/>
  <c r="CP236" i="2"/>
  <c r="CQ236" i="2"/>
  <c r="CR236" i="2"/>
  <c r="CS236" i="2"/>
  <c r="CT236" i="2"/>
  <c r="DE236" i="2"/>
  <c r="DF236" i="2"/>
  <c r="DG236" i="2"/>
  <c r="DH236" i="2"/>
  <c r="I237" i="2"/>
  <c r="L237" i="2" s="1"/>
  <c r="S237" i="2"/>
  <c r="T237" i="2"/>
  <c r="Y237" i="2"/>
  <c r="AD237" i="2"/>
  <c r="AE237" i="2"/>
  <c r="AF237" i="2" s="1"/>
  <c r="AI237" i="2"/>
  <c r="AL237" i="2"/>
  <c r="AO237" i="2"/>
  <c r="AR237" i="2"/>
  <c r="AS237" i="2"/>
  <c r="BT237" i="2"/>
  <c r="Z237" i="2" s="1"/>
  <c r="BU237" i="2"/>
  <c r="BV237" i="2" s="1"/>
  <c r="BX237" i="2"/>
  <c r="BY237" i="2"/>
  <c r="BZ237" i="2"/>
  <c r="CA237" i="2"/>
  <c r="CB237" i="2"/>
  <c r="CC237" i="2"/>
  <c r="CD237" i="2" s="1"/>
  <c r="CN237" i="2"/>
  <c r="CO237" i="2"/>
  <c r="CP237" i="2"/>
  <c r="CQ237" i="2"/>
  <c r="CR237" i="2"/>
  <c r="CS237" i="2"/>
  <c r="DE237" i="2"/>
  <c r="DF237" i="2"/>
  <c r="DG237" i="2"/>
  <c r="DH237" i="2"/>
  <c r="I238" i="2"/>
  <c r="L238" i="2"/>
  <c r="S238" i="2"/>
  <c r="T238" i="2"/>
  <c r="Y238" i="2"/>
  <c r="AD238" i="2"/>
  <c r="AF238" i="2" s="1"/>
  <c r="AE238" i="2"/>
  <c r="AI238" i="2"/>
  <c r="AL238" i="2"/>
  <c r="AO238" i="2"/>
  <c r="AR238" i="2"/>
  <c r="AS238" i="2"/>
  <c r="BT238" i="2"/>
  <c r="BU238" i="2"/>
  <c r="BV238" i="2" s="1"/>
  <c r="BX238" i="2"/>
  <c r="BY238" i="2"/>
  <c r="BZ238" i="2"/>
  <c r="CA238" i="2"/>
  <c r="CB238" i="2"/>
  <c r="CD238" i="2" s="1"/>
  <c r="CC238" i="2"/>
  <c r="CN238" i="2"/>
  <c r="CO238" i="2"/>
  <c r="CP238" i="2"/>
  <c r="CQ238" i="2"/>
  <c r="CR238" i="2"/>
  <c r="CS238" i="2"/>
  <c r="DE238" i="2"/>
  <c r="DH238" i="2" s="1"/>
  <c r="DF238" i="2"/>
  <c r="DG238" i="2"/>
  <c r="I239" i="2"/>
  <c r="L239" i="2"/>
  <c r="S239" i="2"/>
  <c r="T239" i="2"/>
  <c r="Y239" i="2"/>
  <c r="Z239" i="2"/>
  <c r="AD239" i="2"/>
  <c r="AF239" i="2" s="1"/>
  <c r="AE239" i="2"/>
  <c r="AI239" i="2"/>
  <c r="AL239" i="2"/>
  <c r="AO239" i="2"/>
  <c r="AR239" i="2"/>
  <c r="AS239" i="2"/>
  <c r="BT239" i="2"/>
  <c r="BV239" i="2" s="1"/>
  <c r="BU239" i="2"/>
  <c r="BW239" i="2"/>
  <c r="BX239" i="2"/>
  <c r="BY239" i="2"/>
  <c r="BZ239" i="2"/>
  <c r="CA239" i="2"/>
  <c r="CB239" i="2"/>
  <c r="CD239" i="2" s="1"/>
  <c r="CT239" i="2" s="1"/>
  <c r="CC239" i="2"/>
  <c r="CN239" i="2"/>
  <c r="CO239" i="2"/>
  <c r="CP239" i="2"/>
  <c r="CQ239" i="2"/>
  <c r="CR239" i="2"/>
  <c r="CS239" i="2"/>
  <c r="DE239" i="2"/>
  <c r="DH239" i="2" s="1"/>
  <c r="DF239" i="2"/>
  <c r="DG239" i="2"/>
  <c r="I240" i="2"/>
  <c r="L240" i="2" s="1"/>
  <c r="S240" i="2"/>
  <c r="T240" i="2"/>
  <c r="Y240" i="2"/>
  <c r="Z240" i="2"/>
  <c r="AD240" i="2"/>
  <c r="AE240" i="2"/>
  <c r="AF240" i="2"/>
  <c r="AI240" i="2"/>
  <c r="AL240" i="2"/>
  <c r="AO240" i="2"/>
  <c r="AR240" i="2"/>
  <c r="AS240" i="2"/>
  <c r="BT240" i="2"/>
  <c r="BU240" i="2"/>
  <c r="BV240" i="2"/>
  <c r="BW240" i="2"/>
  <c r="BX240" i="2"/>
  <c r="BY240" i="2"/>
  <c r="BZ240" i="2"/>
  <c r="CA240" i="2"/>
  <c r="CB240" i="2"/>
  <c r="CC240" i="2"/>
  <c r="CD240" i="2"/>
  <c r="CM240" i="2" s="1"/>
  <c r="CN240" i="2"/>
  <c r="CO240" i="2"/>
  <c r="CP240" i="2"/>
  <c r="CQ240" i="2"/>
  <c r="CR240" i="2"/>
  <c r="CS240" i="2"/>
  <c r="CT240" i="2"/>
  <c r="DE240" i="2"/>
  <c r="DF240" i="2"/>
  <c r="DG240" i="2"/>
  <c r="DH240" i="2"/>
  <c r="I241" i="2"/>
  <c r="L241" i="2" s="1"/>
  <c r="S241" i="2"/>
  <c r="T241" i="2"/>
  <c r="Y241" i="2"/>
  <c r="AD241" i="2"/>
  <c r="AE241" i="2"/>
  <c r="AF241" i="2" s="1"/>
  <c r="AI241" i="2"/>
  <c r="AL241" i="2"/>
  <c r="AO241" i="2"/>
  <c r="AR241" i="2"/>
  <c r="AS241" i="2"/>
  <c r="BT241" i="2"/>
  <c r="Z241" i="2" s="1"/>
  <c r="BU241" i="2"/>
  <c r="BV241" i="2" s="1"/>
  <c r="BX241" i="2"/>
  <c r="BY241" i="2"/>
  <c r="BZ241" i="2"/>
  <c r="CA241" i="2"/>
  <c r="CB241" i="2"/>
  <c r="CC241" i="2"/>
  <c r="CD241" i="2" s="1"/>
  <c r="CN241" i="2"/>
  <c r="CO241" i="2"/>
  <c r="CP241" i="2"/>
  <c r="CQ241" i="2"/>
  <c r="CR241" i="2"/>
  <c r="CS241" i="2"/>
  <c r="DE241" i="2"/>
  <c r="DF241" i="2"/>
  <c r="DG241" i="2"/>
  <c r="DH241" i="2"/>
  <c r="I242" i="2"/>
  <c r="L242" i="2"/>
  <c r="S242" i="2"/>
  <c r="T242" i="2"/>
  <c r="Y242" i="2"/>
  <c r="AD242" i="2"/>
  <c r="AF242" i="2" s="1"/>
  <c r="AE242" i="2"/>
  <c r="AI242" i="2"/>
  <c r="AL242" i="2"/>
  <c r="AO242" i="2"/>
  <c r="AR242" i="2"/>
  <c r="AS242" i="2"/>
  <c r="BT242" i="2"/>
  <c r="BU242" i="2"/>
  <c r="BX242" i="2"/>
  <c r="BY242" i="2"/>
  <c r="BZ242" i="2"/>
  <c r="CA242" i="2"/>
  <c r="CB242" i="2"/>
  <c r="CD242" i="2" s="1"/>
  <c r="CC242" i="2"/>
  <c r="CN242" i="2"/>
  <c r="CO242" i="2"/>
  <c r="CP242" i="2"/>
  <c r="CQ242" i="2"/>
  <c r="CR242" i="2"/>
  <c r="CS242" i="2"/>
  <c r="DE242" i="2"/>
  <c r="DH242" i="2" s="1"/>
  <c r="DF242" i="2"/>
  <c r="DG242" i="2"/>
  <c r="I243" i="2"/>
  <c r="L243" i="2"/>
  <c r="S243" i="2"/>
  <c r="T243" i="2"/>
  <c r="Y243" i="2"/>
  <c r="Z243" i="2"/>
  <c r="AD243" i="2"/>
  <c r="AF243" i="2" s="1"/>
  <c r="AE243" i="2"/>
  <c r="AI243" i="2"/>
  <c r="AL243" i="2"/>
  <c r="AO243" i="2"/>
  <c r="AR243" i="2"/>
  <c r="AS243" i="2"/>
  <c r="BT243" i="2"/>
  <c r="BV243" i="2" s="1"/>
  <c r="BU243" i="2"/>
  <c r="BW243" i="2"/>
  <c r="BX243" i="2"/>
  <c r="BY243" i="2"/>
  <c r="BZ243" i="2"/>
  <c r="CA243" i="2"/>
  <c r="CB243" i="2"/>
  <c r="CD243" i="2" s="1"/>
  <c r="CT243" i="2" s="1"/>
  <c r="CC243" i="2"/>
  <c r="CN243" i="2"/>
  <c r="CO243" i="2"/>
  <c r="CP243" i="2"/>
  <c r="CQ243" i="2"/>
  <c r="CR243" i="2"/>
  <c r="CS243" i="2"/>
  <c r="DE243" i="2"/>
  <c r="DH243" i="2" s="1"/>
  <c r="DF243" i="2"/>
  <c r="DG243" i="2"/>
  <c r="I244" i="2"/>
  <c r="L244" i="2" s="1"/>
  <c r="S244" i="2"/>
  <c r="T244" i="2"/>
  <c r="Y244" i="2"/>
  <c r="Z244" i="2"/>
  <c r="AD244" i="2"/>
  <c r="AE244" i="2"/>
  <c r="AF244" i="2"/>
  <c r="AI244" i="2"/>
  <c r="AL244" i="2"/>
  <c r="AO244" i="2"/>
  <c r="AR244" i="2"/>
  <c r="AS244" i="2"/>
  <c r="BT244" i="2"/>
  <c r="BU244" i="2"/>
  <c r="BV244" i="2"/>
  <c r="BW244" i="2"/>
  <c r="BX244" i="2"/>
  <c r="BY244" i="2"/>
  <c r="BZ244" i="2"/>
  <c r="CA244" i="2"/>
  <c r="CB244" i="2"/>
  <c r="CC244" i="2"/>
  <c r="CD244" i="2"/>
  <c r="CM244" i="2" s="1"/>
  <c r="CN244" i="2"/>
  <c r="CO244" i="2"/>
  <c r="CP244" i="2"/>
  <c r="CQ244" i="2"/>
  <c r="CR244" i="2"/>
  <c r="CS244" i="2"/>
  <c r="DE244" i="2"/>
  <c r="DF244" i="2"/>
  <c r="DG244" i="2"/>
  <c r="DH244" i="2"/>
  <c r="I245" i="2"/>
  <c r="L245" i="2" s="1"/>
  <c r="S245" i="2"/>
  <c r="T245" i="2"/>
  <c r="Y245" i="2"/>
  <c r="AD245" i="2"/>
  <c r="AE245" i="2"/>
  <c r="AF245" i="2" s="1"/>
  <c r="AI245" i="2"/>
  <c r="AL245" i="2"/>
  <c r="AO245" i="2"/>
  <c r="AR245" i="2"/>
  <c r="AS245" i="2"/>
  <c r="BT245" i="2"/>
  <c r="Z245" i="2" s="1"/>
  <c r="BU245" i="2"/>
  <c r="BV245" i="2" s="1"/>
  <c r="BX245" i="2"/>
  <c r="BY245" i="2"/>
  <c r="BZ245" i="2"/>
  <c r="CA245" i="2"/>
  <c r="CB245" i="2"/>
  <c r="CC245" i="2"/>
  <c r="CD245" i="2" s="1"/>
  <c r="CN245" i="2"/>
  <c r="CO245" i="2"/>
  <c r="CP245" i="2"/>
  <c r="CQ245" i="2"/>
  <c r="CR245" i="2"/>
  <c r="CS245" i="2"/>
  <c r="DE245" i="2"/>
  <c r="DF245" i="2"/>
  <c r="DG245" i="2"/>
  <c r="DH245" i="2"/>
  <c r="I246" i="2"/>
  <c r="L246" i="2"/>
  <c r="S246" i="2"/>
  <c r="T246" i="2"/>
  <c r="Y246" i="2"/>
  <c r="AD246" i="2"/>
  <c r="AF246" i="2" s="1"/>
  <c r="AE246" i="2"/>
  <c r="AI246" i="2"/>
  <c r="AL246" i="2"/>
  <c r="AO246" i="2"/>
  <c r="AR246" i="2"/>
  <c r="AS246" i="2"/>
  <c r="BT246" i="2"/>
  <c r="BU246" i="2"/>
  <c r="BV246" i="2" s="1"/>
  <c r="BX246" i="2"/>
  <c r="BY246" i="2"/>
  <c r="BZ246" i="2"/>
  <c r="CA246" i="2"/>
  <c r="CB246" i="2"/>
  <c r="CD246" i="2" s="1"/>
  <c r="CC246" i="2"/>
  <c r="CN246" i="2"/>
  <c r="CO246" i="2"/>
  <c r="CP246" i="2"/>
  <c r="CQ246" i="2"/>
  <c r="CR246" i="2"/>
  <c r="CS246" i="2"/>
  <c r="DE246" i="2"/>
  <c r="DH246" i="2" s="1"/>
  <c r="DF246" i="2"/>
  <c r="DG246" i="2"/>
  <c r="I247" i="2"/>
  <c r="L247" i="2"/>
  <c r="S247" i="2"/>
  <c r="T247" i="2"/>
  <c r="Y247" i="2"/>
  <c r="Z247" i="2"/>
  <c r="AD247" i="2"/>
  <c r="AF247" i="2" s="1"/>
  <c r="AE247" i="2"/>
  <c r="AI247" i="2"/>
  <c r="AL247" i="2"/>
  <c r="AO247" i="2"/>
  <c r="AR247" i="2"/>
  <c r="AS247" i="2"/>
  <c r="BT247" i="2"/>
  <c r="BV247" i="2" s="1"/>
  <c r="BU247" i="2"/>
  <c r="BW247" i="2"/>
  <c r="BX247" i="2"/>
  <c r="BY247" i="2"/>
  <c r="BZ247" i="2"/>
  <c r="CA247" i="2"/>
  <c r="CB247" i="2"/>
  <c r="CD247" i="2" s="1"/>
  <c r="CT247" i="2" s="1"/>
  <c r="CC247" i="2"/>
  <c r="CM247" i="2"/>
  <c r="CN247" i="2"/>
  <c r="CO247" i="2"/>
  <c r="CP247" i="2"/>
  <c r="CQ247" i="2"/>
  <c r="CR247" i="2"/>
  <c r="CS247" i="2"/>
  <c r="DE247" i="2"/>
  <c r="DH247" i="2" s="1"/>
  <c r="DF247" i="2"/>
  <c r="DG247" i="2"/>
  <c r="I248" i="2"/>
  <c r="L248" i="2" s="1"/>
  <c r="S248" i="2"/>
  <c r="T248" i="2"/>
  <c r="Y248" i="2"/>
  <c r="Z248" i="2"/>
  <c r="AD248" i="2"/>
  <c r="AE248" i="2"/>
  <c r="AF248" i="2"/>
  <c r="AI248" i="2"/>
  <c r="AL248" i="2"/>
  <c r="AO248" i="2"/>
  <c r="AR248" i="2"/>
  <c r="AS248" i="2"/>
  <c r="BT248" i="2"/>
  <c r="BU248" i="2"/>
  <c r="BV248" i="2"/>
  <c r="BW248" i="2"/>
  <c r="BX248" i="2"/>
  <c r="BY248" i="2"/>
  <c r="BZ248" i="2"/>
  <c r="CA248" i="2"/>
  <c r="CB248" i="2"/>
  <c r="CC248" i="2"/>
  <c r="CD248" i="2"/>
  <c r="CM248" i="2" s="1"/>
  <c r="CN248" i="2"/>
  <c r="CO248" i="2"/>
  <c r="CP248" i="2"/>
  <c r="CQ248" i="2"/>
  <c r="CR248" i="2"/>
  <c r="CS248" i="2"/>
  <c r="CT248" i="2"/>
  <c r="DE248" i="2"/>
  <c r="DF248" i="2"/>
  <c r="DG248" i="2"/>
  <c r="DH248" i="2"/>
  <c r="I249" i="2"/>
  <c r="L249" i="2" s="1"/>
  <c r="S249" i="2"/>
  <c r="T249" i="2"/>
  <c r="Y249" i="2"/>
  <c r="AD249" i="2"/>
  <c r="AE249" i="2"/>
  <c r="AF249" i="2" s="1"/>
  <c r="AI249" i="2"/>
  <c r="AL249" i="2"/>
  <c r="AO249" i="2"/>
  <c r="AR249" i="2"/>
  <c r="AS249" i="2"/>
  <c r="BT249" i="2"/>
  <c r="Z249" i="2" s="1"/>
  <c r="BU249" i="2"/>
  <c r="BV249" i="2" s="1"/>
  <c r="BX249" i="2"/>
  <c r="BY249" i="2"/>
  <c r="BZ249" i="2"/>
  <c r="CA249" i="2"/>
  <c r="CB249" i="2"/>
  <c r="CC249" i="2"/>
  <c r="CD249" i="2" s="1"/>
  <c r="CN249" i="2"/>
  <c r="CO249" i="2"/>
  <c r="CP249" i="2"/>
  <c r="CQ249" i="2"/>
  <c r="CR249" i="2"/>
  <c r="CS249" i="2"/>
  <c r="DE249" i="2"/>
  <c r="DF249" i="2"/>
  <c r="DG249" i="2"/>
  <c r="DH249" i="2"/>
  <c r="I250" i="2"/>
  <c r="L250" i="2"/>
  <c r="S250" i="2"/>
  <c r="T250" i="2"/>
  <c r="Y250" i="2"/>
  <c r="AD250" i="2"/>
  <c r="AF250" i="2" s="1"/>
  <c r="AE250" i="2"/>
  <c r="AI250" i="2"/>
  <c r="AL250" i="2"/>
  <c r="AO250" i="2"/>
  <c r="AR250" i="2"/>
  <c r="AS250" i="2"/>
  <c r="BT250" i="2"/>
  <c r="BU250" i="2"/>
  <c r="BX250" i="2"/>
  <c r="BY250" i="2"/>
  <c r="BZ250" i="2"/>
  <c r="CA250" i="2"/>
  <c r="CB250" i="2"/>
  <c r="CD250" i="2" s="1"/>
  <c r="CC250" i="2"/>
  <c r="CN250" i="2"/>
  <c r="CO250" i="2"/>
  <c r="CP250" i="2"/>
  <c r="CQ250" i="2"/>
  <c r="CR250" i="2"/>
  <c r="CS250" i="2"/>
  <c r="DE250" i="2"/>
  <c r="DH250" i="2" s="1"/>
  <c r="DF250" i="2"/>
  <c r="DG250" i="2"/>
  <c r="I251" i="2"/>
  <c r="L251" i="2"/>
  <c r="S251" i="2"/>
  <c r="T251" i="2"/>
  <c r="Y251" i="2"/>
  <c r="Z251" i="2"/>
  <c r="AD251" i="2"/>
  <c r="AF251" i="2" s="1"/>
  <c r="AE251" i="2"/>
  <c r="AI251" i="2"/>
  <c r="AL251" i="2"/>
  <c r="AO251" i="2"/>
  <c r="AR251" i="2"/>
  <c r="AS251" i="2"/>
  <c r="BT251" i="2"/>
  <c r="BV251" i="2" s="1"/>
  <c r="BU251" i="2"/>
  <c r="BW251" i="2"/>
  <c r="BX251" i="2"/>
  <c r="BY251" i="2"/>
  <c r="BZ251" i="2"/>
  <c r="CA251" i="2"/>
  <c r="CB251" i="2"/>
  <c r="CD251" i="2" s="1"/>
  <c r="CT251" i="2" s="1"/>
  <c r="CC251" i="2"/>
  <c r="CM251" i="2"/>
  <c r="CN251" i="2"/>
  <c r="CO251" i="2"/>
  <c r="CP251" i="2"/>
  <c r="CQ251" i="2"/>
  <c r="CR251" i="2"/>
  <c r="CS251" i="2"/>
  <c r="DE251" i="2"/>
  <c r="DH251" i="2" s="1"/>
  <c r="DF251" i="2"/>
  <c r="DG251" i="2"/>
  <c r="I252" i="2"/>
  <c r="L252" i="2" s="1"/>
  <c r="S252" i="2"/>
  <c r="T252" i="2"/>
  <c r="Y252" i="2"/>
  <c r="Z252" i="2"/>
  <c r="AD252" i="2"/>
  <c r="AE252" i="2"/>
  <c r="AF252" i="2"/>
  <c r="AI252" i="2"/>
  <c r="AL252" i="2"/>
  <c r="AO252" i="2"/>
  <c r="AR252" i="2"/>
  <c r="AS252" i="2"/>
  <c r="BT252" i="2"/>
  <c r="BU252" i="2"/>
  <c r="BV252" i="2"/>
  <c r="BW252" i="2"/>
  <c r="BX252" i="2"/>
  <c r="BY252" i="2"/>
  <c r="BZ252" i="2"/>
  <c r="CA252" i="2"/>
  <c r="CB252" i="2"/>
  <c r="CC252" i="2"/>
  <c r="CD252" i="2"/>
  <c r="CM252" i="2" s="1"/>
  <c r="CN252" i="2"/>
  <c r="CO252" i="2"/>
  <c r="CP252" i="2"/>
  <c r="CQ252" i="2"/>
  <c r="CR252" i="2"/>
  <c r="CS252" i="2"/>
  <c r="CT252" i="2"/>
  <c r="DE252" i="2"/>
  <c r="DF252" i="2"/>
  <c r="DG252" i="2"/>
  <c r="DH252" i="2"/>
  <c r="I253" i="2"/>
  <c r="L253" i="2" s="1"/>
  <c r="S253" i="2"/>
  <c r="T253" i="2"/>
  <c r="Y253" i="2"/>
  <c r="AD253" i="2"/>
  <c r="AE253" i="2"/>
  <c r="AF253" i="2" s="1"/>
  <c r="AI253" i="2"/>
  <c r="AL253" i="2"/>
  <c r="AO253" i="2"/>
  <c r="AR253" i="2"/>
  <c r="AS253" i="2"/>
  <c r="BT253" i="2"/>
  <c r="Z253" i="2" s="1"/>
  <c r="BU253" i="2"/>
  <c r="BV253" i="2" s="1"/>
  <c r="BX253" i="2"/>
  <c r="BY253" i="2"/>
  <c r="BZ253" i="2"/>
  <c r="CA253" i="2"/>
  <c r="CB253" i="2"/>
  <c r="CC253" i="2"/>
  <c r="CD253" i="2" s="1"/>
  <c r="CN253" i="2"/>
  <c r="CO253" i="2"/>
  <c r="CP253" i="2"/>
  <c r="CQ253" i="2"/>
  <c r="CR253" i="2"/>
  <c r="CS253" i="2"/>
  <c r="DE253" i="2"/>
  <c r="DF253" i="2"/>
  <c r="DG253" i="2"/>
  <c r="DH253" i="2"/>
  <c r="I254" i="2"/>
  <c r="L254" i="2"/>
  <c r="S254" i="2"/>
  <c r="T254" i="2"/>
  <c r="Y254" i="2"/>
  <c r="AD254" i="2"/>
  <c r="AF254" i="2" s="1"/>
  <c r="AE254" i="2"/>
  <c r="AI254" i="2"/>
  <c r="AL254" i="2"/>
  <c r="AO254" i="2"/>
  <c r="AR254" i="2"/>
  <c r="AS254" i="2"/>
  <c r="BT254" i="2"/>
  <c r="BU254" i="2"/>
  <c r="BV254" i="2" s="1"/>
  <c r="BX254" i="2"/>
  <c r="BY254" i="2"/>
  <c r="BZ254" i="2"/>
  <c r="CA254" i="2"/>
  <c r="CB254" i="2"/>
  <c r="CD254" i="2" s="1"/>
  <c r="CC254" i="2"/>
  <c r="CN254" i="2"/>
  <c r="CO254" i="2"/>
  <c r="CP254" i="2"/>
  <c r="CQ254" i="2"/>
  <c r="CR254" i="2"/>
  <c r="CS254" i="2"/>
  <c r="DE254" i="2"/>
  <c r="DH254" i="2" s="1"/>
  <c r="DF254" i="2"/>
  <c r="DG254" i="2"/>
  <c r="I255" i="2"/>
  <c r="L255" i="2"/>
  <c r="S255" i="2"/>
  <c r="T255" i="2"/>
  <c r="Y255" i="2"/>
  <c r="Z255" i="2"/>
  <c r="AD255" i="2"/>
  <c r="AF255" i="2" s="1"/>
  <c r="AE255" i="2"/>
  <c r="AI255" i="2"/>
  <c r="AL255" i="2"/>
  <c r="AO255" i="2"/>
  <c r="AR255" i="2"/>
  <c r="AS255" i="2"/>
  <c r="BT255" i="2"/>
  <c r="BV255" i="2" s="1"/>
  <c r="BU255" i="2"/>
  <c r="BW255" i="2"/>
  <c r="BX255" i="2"/>
  <c r="BY255" i="2"/>
  <c r="BZ255" i="2"/>
  <c r="CA255" i="2"/>
  <c r="CB255" i="2"/>
  <c r="CD255" i="2" s="1"/>
  <c r="CT255" i="2" s="1"/>
  <c r="CC255" i="2"/>
  <c r="CN255" i="2"/>
  <c r="CO255" i="2"/>
  <c r="CP255" i="2"/>
  <c r="CQ255" i="2"/>
  <c r="CR255" i="2"/>
  <c r="CS255" i="2"/>
  <c r="DE255" i="2"/>
  <c r="DH255" i="2" s="1"/>
  <c r="DF255" i="2"/>
  <c r="DG255" i="2"/>
  <c r="I256" i="2"/>
  <c r="L256" i="2" s="1"/>
  <c r="S256" i="2"/>
  <c r="T256" i="2"/>
  <c r="Y256" i="2"/>
  <c r="Z256" i="2"/>
  <c r="AD256" i="2"/>
  <c r="AE256" i="2"/>
  <c r="AF256" i="2"/>
  <c r="AI256" i="2"/>
  <c r="AL256" i="2"/>
  <c r="AO256" i="2"/>
  <c r="AR256" i="2"/>
  <c r="AS256" i="2"/>
  <c r="BT256" i="2"/>
  <c r="BU256" i="2"/>
  <c r="BV256" i="2"/>
  <c r="BW256" i="2"/>
  <c r="BX256" i="2"/>
  <c r="BY256" i="2"/>
  <c r="BZ256" i="2"/>
  <c r="CA256" i="2"/>
  <c r="CB256" i="2"/>
  <c r="CC256" i="2"/>
  <c r="CD256" i="2"/>
  <c r="CM256" i="2" s="1"/>
  <c r="CN256" i="2"/>
  <c r="CO256" i="2"/>
  <c r="CP256" i="2"/>
  <c r="CQ256" i="2"/>
  <c r="CR256" i="2"/>
  <c r="CS256" i="2"/>
  <c r="CT256" i="2"/>
  <c r="DE256" i="2"/>
  <c r="DF256" i="2"/>
  <c r="DG256" i="2"/>
  <c r="DH256" i="2"/>
  <c r="I257" i="2"/>
  <c r="L257" i="2" s="1"/>
  <c r="S257" i="2"/>
  <c r="T257" i="2"/>
  <c r="Y257" i="2"/>
  <c r="AD257" i="2"/>
  <c r="AE257" i="2"/>
  <c r="AF257" i="2" s="1"/>
  <c r="AI257" i="2"/>
  <c r="AL257" i="2"/>
  <c r="AO257" i="2"/>
  <c r="AR257" i="2"/>
  <c r="AS257" i="2"/>
  <c r="BT257" i="2"/>
  <c r="Z257" i="2" s="1"/>
  <c r="BU257" i="2"/>
  <c r="BV257" i="2" s="1"/>
  <c r="BX257" i="2"/>
  <c r="BY257" i="2"/>
  <c r="BZ257" i="2"/>
  <c r="CA257" i="2"/>
  <c r="CB257" i="2"/>
  <c r="CC257" i="2"/>
  <c r="CD257" i="2" s="1"/>
  <c r="CN257" i="2"/>
  <c r="CO257" i="2"/>
  <c r="CP257" i="2"/>
  <c r="CQ257" i="2"/>
  <c r="CR257" i="2"/>
  <c r="CS257" i="2"/>
  <c r="DE257" i="2"/>
  <c r="DF257" i="2"/>
  <c r="DG257" i="2"/>
  <c r="DH257" i="2"/>
  <c r="I258" i="2"/>
  <c r="L258" i="2"/>
  <c r="S258" i="2"/>
  <c r="T258" i="2"/>
  <c r="Y258" i="2"/>
  <c r="AD258" i="2"/>
  <c r="AF258" i="2" s="1"/>
  <c r="AE258" i="2"/>
  <c r="AI258" i="2"/>
  <c r="AL258" i="2"/>
  <c r="AO258" i="2"/>
  <c r="AR258" i="2"/>
  <c r="AS258" i="2"/>
  <c r="BT258" i="2"/>
  <c r="BU258" i="2"/>
  <c r="BX258" i="2"/>
  <c r="BY258" i="2"/>
  <c r="BZ258" i="2"/>
  <c r="CA258" i="2"/>
  <c r="CB258" i="2"/>
  <c r="CD258" i="2" s="1"/>
  <c r="CC258" i="2"/>
  <c r="CN258" i="2"/>
  <c r="CO258" i="2"/>
  <c r="CP258" i="2"/>
  <c r="CQ258" i="2"/>
  <c r="CR258" i="2"/>
  <c r="CS258" i="2"/>
  <c r="DE258" i="2"/>
  <c r="DH258" i="2" s="1"/>
  <c r="DF258" i="2"/>
  <c r="DG258" i="2"/>
  <c r="I259" i="2"/>
  <c r="L259" i="2"/>
  <c r="S259" i="2"/>
  <c r="T259" i="2"/>
  <c r="Y259" i="2"/>
  <c r="Z259" i="2"/>
  <c r="AD259" i="2"/>
  <c r="AF259" i="2" s="1"/>
  <c r="AE259" i="2"/>
  <c r="AI259" i="2"/>
  <c r="AL259" i="2"/>
  <c r="AO259" i="2"/>
  <c r="AR259" i="2"/>
  <c r="AS259" i="2"/>
  <c r="BT259" i="2"/>
  <c r="BV259" i="2" s="1"/>
  <c r="BU259" i="2"/>
  <c r="BW259" i="2"/>
  <c r="BX259" i="2"/>
  <c r="BY259" i="2"/>
  <c r="BZ259" i="2"/>
  <c r="CA259" i="2"/>
  <c r="CB259" i="2"/>
  <c r="CD259" i="2" s="1"/>
  <c r="CM259" i="2" s="1"/>
  <c r="CC259" i="2"/>
  <c r="CN259" i="2"/>
  <c r="CO259" i="2"/>
  <c r="CP259" i="2"/>
  <c r="CQ259" i="2"/>
  <c r="CR259" i="2"/>
  <c r="CS259" i="2"/>
  <c r="DE259" i="2"/>
  <c r="DH259" i="2" s="1"/>
  <c r="DF259" i="2"/>
  <c r="DG259" i="2"/>
  <c r="I260" i="2"/>
  <c r="L260" i="2" s="1"/>
  <c r="S260" i="2"/>
  <c r="T260" i="2"/>
  <c r="Y260" i="2"/>
  <c r="Z260" i="2"/>
  <c r="AD260" i="2"/>
  <c r="AE260" i="2"/>
  <c r="AF260" i="2"/>
  <c r="AI260" i="2"/>
  <c r="AL260" i="2"/>
  <c r="AO260" i="2"/>
  <c r="AR260" i="2"/>
  <c r="AS260" i="2"/>
  <c r="BT260" i="2"/>
  <c r="BU260" i="2"/>
  <c r="BV260" i="2"/>
  <c r="BW260" i="2"/>
  <c r="BX260" i="2"/>
  <c r="BY260" i="2"/>
  <c r="BZ260" i="2"/>
  <c r="CA260" i="2"/>
  <c r="CB260" i="2"/>
  <c r="CC260" i="2"/>
  <c r="CD260" i="2"/>
  <c r="CM260" i="2"/>
  <c r="CN260" i="2"/>
  <c r="CO260" i="2"/>
  <c r="CP260" i="2"/>
  <c r="CQ260" i="2"/>
  <c r="CR260" i="2"/>
  <c r="CS260" i="2"/>
  <c r="CT260" i="2"/>
  <c r="DE260" i="2"/>
  <c r="DH260" i="2" s="1"/>
  <c r="DF260" i="2"/>
  <c r="DG260" i="2"/>
  <c r="I261" i="2"/>
  <c r="L261" i="2" s="1"/>
  <c r="S261" i="2"/>
  <c r="T261" i="2"/>
  <c r="Y261" i="2"/>
  <c r="AD261" i="2"/>
  <c r="AE261" i="2"/>
  <c r="AF261" i="2"/>
  <c r="AI261" i="2"/>
  <c r="AL261" i="2"/>
  <c r="AO261" i="2"/>
  <c r="AR261" i="2"/>
  <c r="AS261" i="2"/>
  <c r="BT261" i="2"/>
  <c r="Z261" i="2" s="1"/>
  <c r="BU261" i="2"/>
  <c r="BV261" i="2"/>
  <c r="BX261" i="2"/>
  <c r="BY261" i="2"/>
  <c r="BZ261" i="2"/>
  <c r="CA261" i="2"/>
  <c r="CB261" i="2"/>
  <c r="CC261" i="2"/>
  <c r="CD261" i="2" s="1"/>
  <c r="CN261" i="2"/>
  <c r="CO261" i="2"/>
  <c r="CP261" i="2"/>
  <c r="CQ261" i="2"/>
  <c r="CR261" i="2"/>
  <c r="CS261" i="2"/>
  <c r="DE261" i="2"/>
  <c r="DF261" i="2"/>
  <c r="DG261" i="2"/>
  <c r="DH261" i="2"/>
  <c r="I262" i="2"/>
  <c r="L262" i="2"/>
  <c r="S262" i="2"/>
  <c r="T262" i="2"/>
  <c r="Y262" i="2"/>
  <c r="AD262" i="2"/>
  <c r="AE262" i="2"/>
  <c r="AI262" i="2"/>
  <c r="AL262" i="2"/>
  <c r="AO262" i="2"/>
  <c r="AR262" i="2"/>
  <c r="AS262" i="2"/>
  <c r="BT262" i="2"/>
  <c r="BU262" i="2"/>
  <c r="BV262" i="2" s="1"/>
  <c r="BX262" i="2"/>
  <c r="BY262" i="2"/>
  <c r="BZ262" i="2"/>
  <c r="CA262" i="2"/>
  <c r="CB262" i="2"/>
  <c r="CC262" i="2"/>
  <c r="CN262" i="2"/>
  <c r="CO262" i="2"/>
  <c r="CP262" i="2"/>
  <c r="CQ262" i="2"/>
  <c r="CR262" i="2"/>
  <c r="CS262" i="2"/>
  <c r="DE262" i="2"/>
  <c r="DH262" i="2" s="1"/>
  <c r="DF262" i="2"/>
  <c r="DG262" i="2"/>
  <c r="I263" i="2"/>
  <c r="L263" i="2"/>
  <c r="S263" i="2"/>
  <c r="T263" i="2"/>
  <c r="Y263" i="2"/>
  <c r="AD263" i="2"/>
  <c r="AF263" i="2" s="1"/>
  <c r="AE263" i="2"/>
  <c r="AI263" i="2"/>
  <c r="AL263" i="2"/>
  <c r="AO263" i="2"/>
  <c r="AR263" i="2"/>
  <c r="AS263" i="2"/>
  <c r="BT263" i="2"/>
  <c r="BV263" i="2" s="1"/>
  <c r="BU263" i="2"/>
  <c r="BX263" i="2"/>
  <c r="BY263" i="2"/>
  <c r="BZ263" i="2"/>
  <c r="CA263" i="2"/>
  <c r="CB263" i="2"/>
  <c r="CD263" i="2" s="1"/>
  <c r="CT263" i="2" s="1"/>
  <c r="CC263" i="2"/>
  <c r="CM263" i="2"/>
  <c r="CN263" i="2"/>
  <c r="CO263" i="2"/>
  <c r="CP263" i="2"/>
  <c r="CQ263" i="2"/>
  <c r="CR263" i="2"/>
  <c r="CS263" i="2"/>
  <c r="DE263" i="2"/>
  <c r="DH263" i="2" s="1"/>
  <c r="DF263" i="2"/>
  <c r="DG263" i="2"/>
  <c r="I264" i="2"/>
  <c r="L264" i="2" s="1"/>
  <c r="S264" i="2"/>
  <c r="T264" i="2"/>
  <c r="Y264" i="2"/>
  <c r="Z264" i="2"/>
  <c r="AD264" i="2"/>
  <c r="AE264" i="2"/>
  <c r="AF264" i="2"/>
  <c r="AI264" i="2"/>
  <c r="AL264" i="2"/>
  <c r="AO264" i="2"/>
  <c r="AR264" i="2"/>
  <c r="AS264" i="2"/>
  <c r="BT264" i="2"/>
  <c r="BU264" i="2"/>
  <c r="BV264" i="2"/>
  <c r="BW264" i="2"/>
  <c r="BX264" i="2"/>
  <c r="BY264" i="2"/>
  <c r="BZ264" i="2"/>
  <c r="CA264" i="2"/>
  <c r="CB264" i="2"/>
  <c r="CC264" i="2"/>
  <c r="CD264" i="2"/>
  <c r="CM264" i="2" s="1"/>
  <c r="CN264" i="2"/>
  <c r="CO264" i="2"/>
  <c r="CP264" i="2"/>
  <c r="CQ264" i="2"/>
  <c r="CR264" i="2"/>
  <c r="CS264" i="2"/>
  <c r="CT264" i="2"/>
  <c r="DE264" i="2"/>
  <c r="DF264" i="2"/>
  <c r="DG264" i="2"/>
  <c r="DH264" i="2"/>
  <c r="I265" i="2"/>
  <c r="L265" i="2" s="1"/>
  <c r="S265" i="2"/>
  <c r="T265" i="2"/>
  <c r="Y265" i="2"/>
  <c r="AD265" i="2"/>
  <c r="AE265" i="2"/>
  <c r="AF265" i="2" s="1"/>
  <c r="AI265" i="2"/>
  <c r="AL265" i="2"/>
  <c r="AO265" i="2"/>
  <c r="AR265" i="2"/>
  <c r="AS265" i="2"/>
  <c r="BT265" i="2"/>
  <c r="Z265" i="2" s="1"/>
  <c r="BU265" i="2"/>
  <c r="BV265" i="2" s="1"/>
  <c r="BX265" i="2"/>
  <c r="BY265" i="2"/>
  <c r="BZ265" i="2"/>
  <c r="CA265" i="2"/>
  <c r="CB265" i="2"/>
  <c r="CC265" i="2"/>
  <c r="CD265" i="2"/>
  <c r="CM265" i="2" s="1"/>
  <c r="CN265" i="2"/>
  <c r="CO265" i="2"/>
  <c r="CP265" i="2"/>
  <c r="CQ265" i="2"/>
  <c r="CR265" i="2"/>
  <c r="CS265" i="2"/>
  <c r="DE265" i="2"/>
  <c r="DF265" i="2"/>
  <c r="DG265" i="2"/>
  <c r="DH265" i="2"/>
  <c r="I266" i="2"/>
  <c r="L266" i="2"/>
  <c r="S266" i="2"/>
  <c r="T266" i="2"/>
  <c r="Y266" i="2"/>
  <c r="AD266" i="2"/>
  <c r="AE266" i="2"/>
  <c r="AI266" i="2"/>
  <c r="AL266" i="2"/>
  <c r="AO266" i="2"/>
  <c r="AR266" i="2"/>
  <c r="AS266" i="2"/>
  <c r="BT266" i="2"/>
  <c r="BU266" i="2"/>
  <c r="BX266" i="2"/>
  <c r="BY266" i="2"/>
  <c r="BZ266" i="2"/>
  <c r="CA266" i="2"/>
  <c r="CB266" i="2"/>
  <c r="CC266" i="2"/>
  <c r="CN266" i="2"/>
  <c r="CO266" i="2"/>
  <c r="CP266" i="2"/>
  <c r="CQ266" i="2"/>
  <c r="CR266" i="2"/>
  <c r="CS266" i="2"/>
  <c r="DE266" i="2"/>
  <c r="DH266" i="2" s="1"/>
  <c r="DF266" i="2"/>
  <c r="DG266" i="2"/>
  <c r="I267" i="2"/>
  <c r="L267" i="2"/>
  <c r="S267" i="2"/>
  <c r="T267" i="2"/>
  <c r="Y267" i="2"/>
  <c r="AD267" i="2"/>
  <c r="AF267" i="2" s="1"/>
  <c r="AE267" i="2"/>
  <c r="AI267" i="2"/>
  <c r="AL267" i="2"/>
  <c r="AO267" i="2"/>
  <c r="AR267" i="2"/>
  <c r="AS267" i="2"/>
  <c r="BT267" i="2"/>
  <c r="BV267" i="2" s="1"/>
  <c r="BU267" i="2"/>
  <c r="BW267" i="2"/>
  <c r="BX267" i="2"/>
  <c r="BY267" i="2"/>
  <c r="BZ267" i="2"/>
  <c r="CA267" i="2"/>
  <c r="CB267" i="2"/>
  <c r="CD267" i="2" s="1"/>
  <c r="CC267" i="2"/>
  <c r="CM267" i="2"/>
  <c r="CN267" i="2"/>
  <c r="CO267" i="2"/>
  <c r="CP267" i="2"/>
  <c r="CQ267" i="2"/>
  <c r="CR267" i="2"/>
  <c r="CS267" i="2"/>
  <c r="DE267" i="2"/>
  <c r="DH267" i="2" s="1"/>
  <c r="DF267" i="2"/>
  <c r="DG267" i="2"/>
  <c r="I268" i="2"/>
  <c r="L268" i="2"/>
  <c r="S268" i="2"/>
  <c r="T268" i="2"/>
  <c r="Y268" i="2"/>
  <c r="Z268" i="2"/>
  <c r="AD268" i="2"/>
  <c r="AE268" i="2"/>
  <c r="AF268" i="2"/>
  <c r="AI268" i="2"/>
  <c r="AL268" i="2"/>
  <c r="AO268" i="2"/>
  <c r="AR268" i="2"/>
  <c r="AS268" i="2"/>
  <c r="BT268" i="2"/>
  <c r="BU268" i="2"/>
  <c r="BV268" i="2"/>
  <c r="BW268" i="2"/>
  <c r="BX268" i="2"/>
  <c r="BY268" i="2"/>
  <c r="BZ268" i="2"/>
  <c r="CA268" i="2"/>
  <c r="CB268" i="2"/>
  <c r="CC268" i="2"/>
  <c r="CD268" i="2"/>
  <c r="CM268" i="2"/>
  <c r="CN268" i="2"/>
  <c r="CO268" i="2"/>
  <c r="CP268" i="2"/>
  <c r="CQ268" i="2"/>
  <c r="CR268" i="2"/>
  <c r="CS268" i="2"/>
  <c r="CT268" i="2"/>
  <c r="DE268" i="2"/>
  <c r="DH268" i="2" s="1"/>
  <c r="DF268" i="2"/>
  <c r="DG268" i="2"/>
  <c r="I269" i="2"/>
  <c r="L269" i="2" s="1"/>
  <c r="S269" i="2"/>
  <c r="T269" i="2"/>
  <c r="Y269" i="2"/>
  <c r="AD269" i="2"/>
  <c r="AE269" i="2"/>
  <c r="AF269" i="2"/>
  <c r="AI269" i="2"/>
  <c r="AL269" i="2"/>
  <c r="AO269" i="2"/>
  <c r="AR269" i="2"/>
  <c r="AS269" i="2"/>
  <c r="BT269" i="2"/>
  <c r="Z269" i="2" s="1"/>
  <c r="BU269" i="2"/>
  <c r="BV269" i="2"/>
  <c r="BX269" i="2"/>
  <c r="BY269" i="2"/>
  <c r="BZ269" i="2"/>
  <c r="CA269" i="2"/>
  <c r="CB269" i="2"/>
  <c r="CC269" i="2"/>
  <c r="CD269" i="2" s="1"/>
  <c r="CN269" i="2"/>
  <c r="CO269" i="2"/>
  <c r="CP269" i="2"/>
  <c r="CQ269" i="2"/>
  <c r="CR269" i="2"/>
  <c r="CS269" i="2"/>
  <c r="DE269" i="2"/>
  <c r="DF269" i="2"/>
  <c r="DG269" i="2"/>
  <c r="DH269" i="2"/>
  <c r="I270" i="2"/>
  <c r="L270" i="2"/>
  <c r="S270" i="2"/>
  <c r="T270" i="2"/>
  <c r="Y270" i="2"/>
  <c r="AD270" i="2"/>
  <c r="AF270" i="2" s="1"/>
  <c r="AE270" i="2"/>
  <c r="AI270" i="2"/>
  <c r="AL270" i="2"/>
  <c r="AO270" i="2"/>
  <c r="AR270" i="2"/>
  <c r="AS270" i="2"/>
  <c r="BT270" i="2"/>
  <c r="BU270" i="2"/>
  <c r="BV270" i="2" s="1"/>
  <c r="BX270" i="2"/>
  <c r="BY270" i="2"/>
  <c r="BZ270" i="2"/>
  <c r="CA270" i="2"/>
  <c r="CB270" i="2"/>
  <c r="CC270" i="2"/>
  <c r="CN270" i="2"/>
  <c r="CO270" i="2"/>
  <c r="CP270" i="2"/>
  <c r="CQ270" i="2"/>
  <c r="CR270" i="2"/>
  <c r="CS270" i="2"/>
  <c r="DE270" i="2"/>
  <c r="DH270" i="2" s="1"/>
  <c r="DF270" i="2"/>
  <c r="DG270" i="2"/>
  <c r="I271" i="2"/>
  <c r="L271" i="2"/>
  <c r="S271" i="2"/>
  <c r="T271" i="2"/>
  <c r="Y271" i="2"/>
  <c r="AD271" i="2"/>
  <c r="AF271" i="2" s="1"/>
  <c r="AE271" i="2"/>
  <c r="AI271" i="2"/>
  <c r="AL271" i="2"/>
  <c r="AO271" i="2"/>
  <c r="AR271" i="2"/>
  <c r="AS271" i="2"/>
  <c r="BT271" i="2"/>
  <c r="BV271" i="2" s="1"/>
  <c r="BU271" i="2"/>
  <c r="BW271" i="2"/>
  <c r="BX271" i="2"/>
  <c r="BY271" i="2"/>
  <c r="BZ271" i="2"/>
  <c r="CA271" i="2"/>
  <c r="CB271" i="2"/>
  <c r="CD271" i="2" s="1"/>
  <c r="CT271" i="2" s="1"/>
  <c r="CC271" i="2"/>
  <c r="CN271" i="2"/>
  <c r="CO271" i="2"/>
  <c r="CP271" i="2"/>
  <c r="CQ271" i="2"/>
  <c r="CR271" i="2"/>
  <c r="CS271" i="2"/>
  <c r="DE271" i="2"/>
  <c r="DH271" i="2" s="1"/>
  <c r="DF271" i="2"/>
  <c r="DG271" i="2"/>
  <c r="I272" i="2"/>
  <c r="L272" i="2" s="1"/>
  <c r="S272" i="2"/>
  <c r="T272" i="2"/>
  <c r="Y272" i="2"/>
  <c r="Z272" i="2"/>
  <c r="AD272" i="2"/>
  <c r="AE272" i="2"/>
  <c r="AF272" i="2"/>
  <c r="AI272" i="2"/>
  <c r="AL272" i="2"/>
  <c r="AO272" i="2"/>
  <c r="AR272" i="2"/>
  <c r="AS272" i="2"/>
  <c r="BT272" i="2"/>
  <c r="BU272" i="2"/>
  <c r="BV272" i="2"/>
  <c r="BW272" i="2"/>
  <c r="BX272" i="2"/>
  <c r="BY272" i="2"/>
  <c r="BZ272" i="2"/>
  <c r="CA272" i="2"/>
  <c r="CB272" i="2"/>
  <c r="CC272" i="2"/>
  <c r="CD272" i="2"/>
  <c r="CM272" i="2" s="1"/>
  <c r="CN272" i="2"/>
  <c r="CO272" i="2"/>
  <c r="CP272" i="2"/>
  <c r="CQ272" i="2"/>
  <c r="CR272" i="2"/>
  <c r="CS272" i="2"/>
  <c r="CT272" i="2"/>
  <c r="DE272" i="2"/>
  <c r="DF272" i="2"/>
  <c r="DG272" i="2"/>
  <c r="DH272" i="2"/>
  <c r="I273" i="2"/>
  <c r="L273" i="2" s="1"/>
  <c r="S273" i="2"/>
  <c r="T273" i="2"/>
  <c r="Y273" i="2"/>
  <c r="AD273" i="2"/>
  <c r="AE273" i="2"/>
  <c r="AF273" i="2" s="1"/>
  <c r="AI273" i="2"/>
  <c r="AL273" i="2"/>
  <c r="AO273" i="2"/>
  <c r="AR273" i="2"/>
  <c r="AS273" i="2"/>
  <c r="BT273" i="2"/>
  <c r="Z273" i="2" s="1"/>
  <c r="BU273" i="2"/>
  <c r="BV273" i="2" s="1"/>
  <c r="BX273" i="2"/>
  <c r="BY273" i="2"/>
  <c r="BZ273" i="2"/>
  <c r="CA273" i="2"/>
  <c r="CB273" i="2"/>
  <c r="CC273" i="2"/>
  <c r="CD273" i="2"/>
  <c r="CM273" i="2" s="1"/>
  <c r="CN273" i="2"/>
  <c r="CO273" i="2"/>
  <c r="CP273" i="2"/>
  <c r="CQ273" i="2"/>
  <c r="CR273" i="2"/>
  <c r="CS273" i="2"/>
  <c r="DE273" i="2"/>
  <c r="DF273" i="2"/>
  <c r="DG273" i="2"/>
  <c r="DH273" i="2"/>
  <c r="I274" i="2"/>
  <c r="L274" i="2"/>
  <c r="S274" i="2"/>
  <c r="T274" i="2"/>
  <c r="Y274" i="2"/>
  <c r="AD274" i="2"/>
  <c r="AE274" i="2"/>
  <c r="AI274" i="2"/>
  <c r="AL274" i="2"/>
  <c r="AO274" i="2"/>
  <c r="AR274" i="2"/>
  <c r="AS274" i="2"/>
  <c r="BT274" i="2"/>
  <c r="BU274" i="2"/>
  <c r="BX274" i="2"/>
  <c r="BY274" i="2"/>
  <c r="BZ274" i="2"/>
  <c r="CA274" i="2"/>
  <c r="CB274" i="2"/>
  <c r="CD274" i="2" s="1"/>
  <c r="CC274" i="2"/>
  <c r="CN274" i="2"/>
  <c r="CO274" i="2"/>
  <c r="CP274" i="2"/>
  <c r="CQ274" i="2"/>
  <c r="CR274" i="2"/>
  <c r="CS274" i="2"/>
  <c r="DE274" i="2"/>
  <c r="DH274" i="2" s="1"/>
  <c r="DF274" i="2"/>
  <c r="DG274" i="2"/>
  <c r="I275" i="2"/>
  <c r="L275" i="2"/>
  <c r="S275" i="2"/>
  <c r="T275" i="2"/>
  <c r="Y275" i="2"/>
  <c r="AD275" i="2"/>
  <c r="AF275" i="2" s="1"/>
  <c r="AE275" i="2"/>
  <c r="AI275" i="2"/>
  <c r="AL275" i="2"/>
  <c r="AO275" i="2"/>
  <c r="AR275" i="2"/>
  <c r="AS275" i="2"/>
  <c r="BT275" i="2"/>
  <c r="BV275" i="2" s="1"/>
  <c r="BU275" i="2"/>
  <c r="BX275" i="2"/>
  <c r="BY275" i="2"/>
  <c r="BZ275" i="2"/>
  <c r="CA275" i="2"/>
  <c r="CB275" i="2"/>
  <c r="CD275" i="2" s="1"/>
  <c r="CM275" i="2" s="1"/>
  <c r="CC275" i="2"/>
  <c r="CN275" i="2"/>
  <c r="CO275" i="2"/>
  <c r="CP275" i="2"/>
  <c r="CQ275" i="2"/>
  <c r="CR275" i="2"/>
  <c r="CS275" i="2"/>
  <c r="DE275" i="2"/>
  <c r="DH275" i="2" s="1"/>
  <c r="DF275" i="2"/>
  <c r="DG275" i="2"/>
  <c r="I276" i="2"/>
  <c r="L276" i="2"/>
  <c r="S276" i="2"/>
  <c r="T276" i="2"/>
  <c r="Y276" i="2"/>
  <c r="Z276" i="2"/>
  <c r="AD276" i="2"/>
  <c r="AE276" i="2"/>
  <c r="AF276" i="2" s="1"/>
  <c r="AI276" i="2"/>
  <c r="AL276" i="2"/>
  <c r="AO276" i="2"/>
  <c r="AR276" i="2"/>
  <c r="AS276" i="2"/>
  <c r="BT276" i="2"/>
  <c r="BU276" i="2"/>
  <c r="BV276" i="2" s="1"/>
  <c r="BW276" i="2"/>
  <c r="BX276" i="2"/>
  <c r="BY276" i="2"/>
  <c r="BZ276" i="2"/>
  <c r="CA276" i="2"/>
  <c r="CB276" i="2"/>
  <c r="CC276" i="2"/>
  <c r="CD276" i="2" s="1"/>
  <c r="CN276" i="2"/>
  <c r="CO276" i="2"/>
  <c r="CP276" i="2"/>
  <c r="CQ276" i="2"/>
  <c r="CR276" i="2"/>
  <c r="CS276" i="2"/>
  <c r="DE276" i="2"/>
  <c r="DH276" i="2" s="1"/>
  <c r="DF276" i="2"/>
  <c r="DG276" i="2"/>
  <c r="I277" i="2"/>
  <c r="L277" i="2" s="1"/>
  <c r="S277" i="2"/>
  <c r="T277" i="2"/>
  <c r="Y277" i="2"/>
  <c r="AD277" i="2"/>
  <c r="AE277" i="2"/>
  <c r="AF277" i="2"/>
  <c r="AI277" i="2"/>
  <c r="AL277" i="2"/>
  <c r="AO277" i="2"/>
  <c r="AR277" i="2"/>
  <c r="AS277" i="2"/>
  <c r="BT277" i="2"/>
  <c r="Z277" i="2" s="1"/>
  <c r="BU277" i="2"/>
  <c r="BV277" i="2"/>
  <c r="BX277" i="2"/>
  <c r="BY277" i="2"/>
  <c r="BZ277" i="2"/>
  <c r="CA277" i="2"/>
  <c r="CB277" i="2"/>
  <c r="CC277" i="2"/>
  <c r="CD277" i="2"/>
  <c r="CM277" i="2" s="1"/>
  <c r="CN277" i="2"/>
  <c r="CO277" i="2"/>
  <c r="CP277" i="2"/>
  <c r="CQ277" i="2"/>
  <c r="CR277" i="2"/>
  <c r="CS277" i="2"/>
  <c r="CT277" i="2"/>
  <c r="DE277" i="2"/>
  <c r="DF277" i="2"/>
  <c r="DG277" i="2"/>
  <c r="DH277" i="2"/>
  <c r="I278" i="2"/>
  <c r="L278" i="2"/>
  <c r="S278" i="2"/>
  <c r="T278" i="2"/>
  <c r="Y278" i="2"/>
  <c r="Z278" i="2"/>
  <c r="AD278" i="2"/>
  <c r="AF278" i="2" s="1"/>
  <c r="AE278" i="2"/>
  <c r="AI278" i="2"/>
  <c r="AL278" i="2"/>
  <c r="AO278" i="2"/>
  <c r="AR278" i="2"/>
  <c r="AS278" i="2"/>
  <c r="BT278" i="2"/>
  <c r="BU278" i="2"/>
  <c r="BW278" i="2" s="1"/>
  <c r="BX278" i="2"/>
  <c r="BY278" i="2"/>
  <c r="BZ278" i="2"/>
  <c r="CA278" i="2"/>
  <c r="CB278" i="2"/>
  <c r="CD278" i="2" s="1"/>
  <c r="CC278" i="2"/>
  <c r="CN278" i="2"/>
  <c r="CO278" i="2"/>
  <c r="CP278" i="2"/>
  <c r="CQ278" i="2"/>
  <c r="CR278" i="2"/>
  <c r="CS278" i="2"/>
  <c r="DE278" i="2"/>
  <c r="DH278" i="2" s="1"/>
  <c r="DF278" i="2"/>
  <c r="DG278" i="2"/>
  <c r="I279" i="2"/>
  <c r="L279" i="2" s="1"/>
  <c r="S279" i="2"/>
  <c r="T279" i="2"/>
  <c r="Y279" i="2"/>
  <c r="AD279" i="2"/>
  <c r="AF279" i="2" s="1"/>
  <c r="AE279" i="2"/>
  <c r="AI279" i="2"/>
  <c r="AL279" i="2"/>
  <c r="AO279" i="2"/>
  <c r="AR279" i="2"/>
  <c r="AS279" i="2"/>
  <c r="BT279" i="2"/>
  <c r="BV279" i="2" s="1"/>
  <c r="BU279" i="2"/>
  <c r="BX279" i="2"/>
  <c r="BY279" i="2"/>
  <c r="BZ279" i="2"/>
  <c r="CA279" i="2"/>
  <c r="CB279" i="2"/>
  <c r="CD279" i="2" s="1"/>
  <c r="CC279" i="2"/>
  <c r="CN279" i="2"/>
  <c r="CO279" i="2"/>
  <c r="CP279" i="2"/>
  <c r="CQ279" i="2"/>
  <c r="CR279" i="2"/>
  <c r="CS279" i="2"/>
  <c r="DE279" i="2"/>
  <c r="DF279" i="2"/>
  <c r="DG279" i="2"/>
  <c r="DH279" i="2"/>
  <c r="I280" i="2"/>
  <c r="L280" i="2"/>
  <c r="S280" i="2"/>
  <c r="T280" i="2"/>
  <c r="Y280" i="2"/>
  <c r="Z280" i="2"/>
  <c r="AD280" i="2"/>
  <c r="AE280" i="2"/>
  <c r="AF280" i="2" s="1"/>
  <c r="AI280" i="2"/>
  <c r="AL280" i="2"/>
  <c r="AO280" i="2"/>
  <c r="AR280" i="2"/>
  <c r="AS280" i="2"/>
  <c r="BT280" i="2"/>
  <c r="BU280" i="2"/>
  <c r="BV280" i="2" s="1"/>
  <c r="BW280" i="2"/>
  <c r="BX280" i="2"/>
  <c r="BY280" i="2"/>
  <c r="BZ280" i="2"/>
  <c r="CA280" i="2"/>
  <c r="CB280" i="2"/>
  <c r="CC280" i="2"/>
  <c r="CD280" i="2" s="1"/>
  <c r="CN280" i="2"/>
  <c r="CO280" i="2"/>
  <c r="CP280" i="2"/>
  <c r="CQ280" i="2"/>
  <c r="CR280" i="2"/>
  <c r="CS280" i="2"/>
  <c r="DE280" i="2"/>
  <c r="DH280" i="2" s="1"/>
  <c r="DF280" i="2"/>
  <c r="DG280" i="2"/>
  <c r="I281" i="2"/>
  <c r="L281" i="2" s="1"/>
  <c r="S281" i="2"/>
  <c r="T281" i="2"/>
  <c r="Y281" i="2"/>
  <c r="AD281" i="2"/>
  <c r="AE281" i="2"/>
  <c r="AF281" i="2"/>
  <c r="AI281" i="2"/>
  <c r="AL281" i="2"/>
  <c r="AO281" i="2"/>
  <c r="AR281" i="2"/>
  <c r="AS281" i="2"/>
  <c r="BT281" i="2"/>
  <c r="Z281" i="2" s="1"/>
  <c r="BU281" i="2"/>
  <c r="BV281" i="2"/>
  <c r="BX281" i="2"/>
  <c r="BY281" i="2"/>
  <c r="BZ281" i="2"/>
  <c r="CA281" i="2"/>
  <c r="CB281" i="2"/>
  <c r="CC281" i="2"/>
  <c r="CD281" i="2"/>
  <c r="CM281" i="2" s="1"/>
  <c r="CN281" i="2"/>
  <c r="CO281" i="2"/>
  <c r="CP281" i="2"/>
  <c r="CQ281" i="2"/>
  <c r="CR281" i="2"/>
  <c r="CS281" i="2"/>
  <c r="CT281" i="2"/>
  <c r="DE281" i="2"/>
  <c r="DF281" i="2"/>
  <c r="DG281" i="2"/>
  <c r="DH281" i="2"/>
  <c r="I282" i="2"/>
  <c r="L282" i="2"/>
  <c r="S282" i="2"/>
  <c r="T282" i="2"/>
  <c r="Y282" i="2"/>
  <c r="AD282" i="2"/>
  <c r="AF282" i="2" s="1"/>
  <c r="AE282" i="2"/>
  <c r="AI282" i="2"/>
  <c r="AL282" i="2"/>
  <c r="AO282" i="2"/>
  <c r="AR282" i="2"/>
  <c r="AS282" i="2"/>
  <c r="BT282" i="2"/>
  <c r="Z282" i="2" s="1"/>
  <c r="BU282" i="2"/>
  <c r="BW282" i="2" s="1"/>
  <c r="BX282" i="2"/>
  <c r="BY282" i="2"/>
  <c r="BZ282" i="2"/>
  <c r="CA282" i="2"/>
  <c r="CB282" i="2"/>
  <c r="CD282" i="2" s="1"/>
  <c r="CC282" i="2"/>
  <c r="CN282" i="2"/>
  <c r="CO282" i="2"/>
  <c r="CP282" i="2"/>
  <c r="CQ282" i="2"/>
  <c r="CR282" i="2"/>
  <c r="CS282" i="2"/>
  <c r="DE282" i="2"/>
  <c r="DH282" i="2" s="1"/>
  <c r="DF282" i="2"/>
  <c r="DG282" i="2"/>
  <c r="I283" i="2"/>
  <c r="L283" i="2" s="1"/>
  <c r="S283" i="2"/>
  <c r="T283" i="2"/>
  <c r="Y283" i="2"/>
  <c r="AD283" i="2"/>
  <c r="AF283" i="2" s="1"/>
  <c r="AE283" i="2"/>
  <c r="AI283" i="2"/>
  <c r="AL283" i="2"/>
  <c r="AO283" i="2"/>
  <c r="AR283" i="2"/>
  <c r="AS283" i="2"/>
  <c r="BT283" i="2"/>
  <c r="BV283" i="2" s="1"/>
  <c r="BU283" i="2"/>
  <c r="BX283" i="2"/>
  <c r="BY283" i="2"/>
  <c r="BZ283" i="2"/>
  <c r="CA283" i="2"/>
  <c r="CB283" i="2"/>
  <c r="CD283" i="2" s="1"/>
  <c r="CC283" i="2"/>
  <c r="CN283" i="2"/>
  <c r="CO283" i="2"/>
  <c r="CP283" i="2"/>
  <c r="CQ283" i="2"/>
  <c r="CR283" i="2"/>
  <c r="CS283" i="2"/>
  <c r="DE283" i="2"/>
  <c r="DF283" i="2"/>
  <c r="DG283" i="2"/>
  <c r="DH283" i="2"/>
  <c r="I284" i="2"/>
  <c r="L284" i="2"/>
  <c r="S284" i="2"/>
  <c r="T284" i="2"/>
  <c r="Y284" i="2"/>
  <c r="Z284" i="2"/>
  <c r="AD284" i="2"/>
  <c r="AE284" i="2"/>
  <c r="AF284" i="2" s="1"/>
  <c r="AI284" i="2"/>
  <c r="AL284" i="2"/>
  <c r="AO284" i="2"/>
  <c r="AR284" i="2"/>
  <c r="AS284" i="2"/>
  <c r="BT284" i="2"/>
  <c r="BU284" i="2"/>
  <c r="BV284" i="2" s="1"/>
  <c r="BW284" i="2"/>
  <c r="BX284" i="2"/>
  <c r="BY284" i="2"/>
  <c r="BZ284" i="2"/>
  <c r="CA284" i="2"/>
  <c r="CB284" i="2"/>
  <c r="CC284" i="2"/>
  <c r="CD284" i="2" s="1"/>
  <c r="CN284" i="2"/>
  <c r="CO284" i="2"/>
  <c r="CP284" i="2"/>
  <c r="CQ284" i="2"/>
  <c r="CR284" i="2"/>
  <c r="CS284" i="2"/>
  <c r="DE284" i="2"/>
  <c r="DH284" i="2" s="1"/>
  <c r="DF284" i="2"/>
  <c r="DG284" i="2"/>
  <c r="I285" i="2"/>
  <c r="L285" i="2" s="1"/>
  <c r="S285" i="2"/>
  <c r="T285" i="2"/>
  <c r="Y285" i="2"/>
  <c r="AD285" i="2"/>
  <c r="AE285" i="2"/>
  <c r="AF285" i="2"/>
  <c r="AI285" i="2"/>
  <c r="AL285" i="2"/>
  <c r="AO285" i="2"/>
  <c r="AR285" i="2"/>
  <c r="AS285" i="2"/>
  <c r="BT285" i="2"/>
  <c r="Z285" i="2" s="1"/>
  <c r="BU285" i="2"/>
  <c r="BV285" i="2"/>
  <c r="BX285" i="2"/>
  <c r="BY285" i="2"/>
  <c r="BZ285" i="2"/>
  <c r="CA285" i="2"/>
  <c r="CB285" i="2"/>
  <c r="CC285" i="2"/>
  <c r="CD285" i="2"/>
  <c r="CM285" i="2" s="1"/>
  <c r="CN285" i="2"/>
  <c r="CO285" i="2"/>
  <c r="CP285" i="2"/>
  <c r="CQ285" i="2"/>
  <c r="CR285" i="2"/>
  <c r="CS285" i="2"/>
  <c r="CT285" i="2"/>
  <c r="DE285" i="2"/>
  <c r="DF285" i="2"/>
  <c r="DG285" i="2"/>
  <c r="DH285" i="2"/>
  <c r="I286" i="2"/>
  <c r="L286" i="2"/>
  <c r="S286" i="2"/>
  <c r="T286" i="2"/>
  <c r="Y286" i="2"/>
  <c r="Z286" i="2"/>
  <c r="AD286" i="2"/>
  <c r="AF286" i="2" s="1"/>
  <c r="AE286" i="2"/>
  <c r="AI286" i="2"/>
  <c r="AL286" i="2"/>
  <c r="AO286" i="2"/>
  <c r="AR286" i="2"/>
  <c r="AS286" i="2"/>
  <c r="BT286" i="2"/>
  <c r="BU286" i="2"/>
  <c r="BW286" i="2" s="1"/>
  <c r="BX286" i="2"/>
  <c r="BY286" i="2"/>
  <c r="BZ286" i="2"/>
  <c r="CA286" i="2"/>
  <c r="CB286" i="2"/>
  <c r="CD286" i="2" s="1"/>
  <c r="CC286" i="2"/>
  <c r="CN286" i="2"/>
  <c r="CO286" i="2"/>
  <c r="CP286" i="2"/>
  <c r="CQ286" i="2"/>
  <c r="CR286" i="2"/>
  <c r="CS286" i="2"/>
  <c r="DE286" i="2"/>
  <c r="DH286" i="2" s="1"/>
  <c r="DF286" i="2"/>
  <c r="DG286" i="2"/>
  <c r="I287" i="2"/>
  <c r="L287" i="2" s="1"/>
  <c r="S287" i="2"/>
  <c r="T287" i="2"/>
  <c r="Y287" i="2"/>
  <c r="AD287" i="2"/>
  <c r="AF287" i="2" s="1"/>
  <c r="AE287" i="2"/>
  <c r="AI287" i="2"/>
  <c r="AL287" i="2"/>
  <c r="AO287" i="2"/>
  <c r="AR287" i="2"/>
  <c r="AS287" i="2"/>
  <c r="BT287" i="2"/>
  <c r="BV287" i="2" s="1"/>
  <c r="BU287" i="2"/>
  <c r="BX287" i="2"/>
  <c r="BY287" i="2"/>
  <c r="BZ287" i="2"/>
  <c r="CA287" i="2"/>
  <c r="CB287" i="2"/>
  <c r="CD287" i="2" s="1"/>
  <c r="CC287" i="2"/>
  <c r="CN287" i="2"/>
  <c r="CO287" i="2"/>
  <c r="CP287" i="2"/>
  <c r="CQ287" i="2"/>
  <c r="CR287" i="2"/>
  <c r="CS287" i="2"/>
  <c r="DE287" i="2"/>
  <c r="DF287" i="2"/>
  <c r="DG287" i="2"/>
  <c r="DH287" i="2"/>
  <c r="I288" i="2"/>
  <c r="L288" i="2"/>
  <c r="S288" i="2"/>
  <c r="T288" i="2"/>
  <c r="Y288" i="2"/>
  <c r="Z288" i="2"/>
  <c r="AD288" i="2"/>
  <c r="AE288" i="2"/>
  <c r="AF288" i="2" s="1"/>
  <c r="AI288" i="2"/>
  <c r="AL288" i="2"/>
  <c r="AO288" i="2"/>
  <c r="AR288" i="2"/>
  <c r="AS288" i="2"/>
  <c r="BT288" i="2"/>
  <c r="BU288" i="2"/>
  <c r="BV288" i="2" s="1"/>
  <c r="BW288" i="2"/>
  <c r="BX288" i="2"/>
  <c r="BY288" i="2"/>
  <c r="BZ288" i="2"/>
  <c r="CA288" i="2"/>
  <c r="CB288" i="2"/>
  <c r="CC288" i="2"/>
  <c r="CD288" i="2" s="1"/>
  <c r="CN288" i="2"/>
  <c r="CO288" i="2"/>
  <c r="CP288" i="2"/>
  <c r="CQ288" i="2"/>
  <c r="CR288" i="2"/>
  <c r="CS288" i="2"/>
  <c r="DE288" i="2"/>
  <c r="DH288" i="2" s="1"/>
  <c r="DF288" i="2"/>
  <c r="DG288" i="2"/>
  <c r="I289" i="2"/>
  <c r="L289" i="2" s="1"/>
  <c r="S289" i="2"/>
  <c r="T289" i="2"/>
  <c r="Y289" i="2"/>
  <c r="AD289" i="2"/>
  <c r="AE289" i="2"/>
  <c r="AF289" i="2"/>
  <c r="AI289" i="2"/>
  <c r="AL289" i="2"/>
  <c r="AO289" i="2"/>
  <c r="AR289" i="2"/>
  <c r="AS289" i="2"/>
  <c r="BT289" i="2"/>
  <c r="Z289" i="2" s="1"/>
  <c r="BU289" i="2"/>
  <c r="BV289" i="2"/>
  <c r="BX289" i="2"/>
  <c r="BY289" i="2"/>
  <c r="BZ289" i="2"/>
  <c r="CA289" i="2"/>
  <c r="CB289" i="2"/>
  <c r="CC289" i="2"/>
  <c r="CD289" i="2"/>
  <c r="CM289" i="2" s="1"/>
  <c r="CN289" i="2"/>
  <c r="CO289" i="2"/>
  <c r="CP289" i="2"/>
  <c r="CQ289" i="2"/>
  <c r="CR289" i="2"/>
  <c r="CS289" i="2"/>
  <c r="CT289" i="2"/>
  <c r="DE289" i="2"/>
  <c r="DF289" i="2"/>
  <c r="DG289" i="2"/>
  <c r="DH289" i="2"/>
  <c r="I290" i="2"/>
  <c r="L290" i="2"/>
  <c r="S290" i="2"/>
  <c r="T290" i="2"/>
  <c r="Y290" i="2"/>
  <c r="Z290" i="2"/>
  <c r="AD290" i="2"/>
  <c r="AF290" i="2" s="1"/>
  <c r="AE290" i="2"/>
  <c r="AI290" i="2"/>
  <c r="AL290" i="2"/>
  <c r="AO290" i="2"/>
  <c r="AR290" i="2"/>
  <c r="AS290" i="2"/>
  <c r="BT290" i="2"/>
  <c r="BU290" i="2"/>
  <c r="BW290" i="2" s="1"/>
  <c r="BX290" i="2"/>
  <c r="BY290" i="2"/>
  <c r="BZ290" i="2"/>
  <c r="CA290" i="2"/>
  <c r="CB290" i="2"/>
  <c r="CD290" i="2" s="1"/>
  <c r="CC290" i="2"/>
  <c r="CN290" i="2"/>
  <c r="CO290" i="2"/>
  <c r="CP290" i="2"/>
  <c r="CQ290" i="2"/>
  <c r="CR290" i="2"/>
  <c r="CS290" i="2"/>
  <c r="DE290" i="2"/>
  <c r="DH290" i="2" s="1"/>
  <c r="DF290" i="2"/>
  <c r="DG290" i="2"/>
  <c r="I291" i="2"/>
  <c r="L291" i="2" s="1"/>
  <c r="S291" i="2"/>
  <c r="T291" i="2"/>
  <c r="Y291" i="2"/>
  <c r="AD291" i="2"/>
  <c r="AF291" i="2" s="1"/>
  <c r="AE291" i="2"/>
  <c r="AI291" i="2"/>
  <c r="AL291" i="2"/>
  <c r="AO291" i="2"/>
  <c r="AR291" i="2"/>
  <c r="AS291" i="2"/>
  <c r="BT291" i="2"/>
  <c r="BV291" i="2" s="1"/>
  <c r="BU291" i="2"/>
  <c r="BX291" i="2"/>
  <c r="BY291" i="2"/>
  <c r="BZ291" i="2"/>
  <c r="CA291" i="2"/>
  <c r="CB291" i="2"/>
  <c r="CD291" i="2" s="1"/>
  <c r="CC291" i="2"/>
  <c r="CN291" i="2"/>
  <c r="CO291" i="2"/>
  <c r="CP291" i="2"/>
  <c r="CQ291" i="2"/>
  <c r="CR291" i="2"/>
  <c r="CS291" i="2"/>
  <c r="DE291" i="2"/>
  <c r="DF291" i="2"/>
  <c r="DG291" i="2"/>
  <c r="DH291" i="2"/>
  <c r="I292" i="2"/>
  <c r="L292" i="2"/>
  <c r="S292" i="2"/>
  <c r="T292" i="2"/>
  <c r="Y292" i="2"/>
  <c r="Z292" i="2"/>
  <c r="AD292" i="2"/>
  <c r="AE292" i="2"/>
  <c r="AF292" i="2" s="1"/>
  <c r="AI292" i="2"/>
  <c r="AL292" i="2"/>
  <c r="AO292" i="2"/>
  <c r="AR292" i="2"/>
  <c r="AS292" i="2"/>
  <c r="BT292" i="2"/>
  <c r="BU292" i="2"/>
  <c r="BV292" i="2" s="1"/>
  <c r="BW292" i="2"/>
  <c r="BX292" i="2"/>
  <c r="BY292" i="2"/>
  <c r="BZ292" i="2"/>
  <c r="CA292" i="2"/>
  <c r="CB292" i="2"/>
  <c r="CC292" i="2"/>
  <c r="CD292" i="2" s="1"/>
  <c r="CN292" i="2"/>
  <c r="CO292" i="2"/>
  <c r="CP292" i="2"/>
  <c r="CQ292" i="2"/>
  <c r="CR292" i="2"/>
  <c r="CS292" i="2"/>
  <c r="DE292" i="2"/>
  <c r="DH292" i="2" s="1"/>
  <c r="DF292" i="2"/>
  <c r="DG292" i="2"/>
  <c r="I293" i="2"/>
  <c r="L293" i="2" s="1"/>
  <c r="S293" i="2"/>
  <c r="T293" i="2"/>
  <c r="Y293" i="2"/>
  <c r="AD293" i="2"/>
  <c r="AE293" i="2"/>
  <c r="AF293" i="2"/>
  <c r="AI293" i="2"/>
  <c r="AL293" i="2"/>
  <c r="AO293" i="2"/>
  <c r="AR293" i="2"/>
  <c r="AS293" i="2"/>
  <c r="BT293" i="2"/>
  <c r="Z293" i="2" s="1"/>
  <c r="BU293" i="2"/>
  <c r="BV293" i="2"/>
  <c r="BX293" i="2"/>
  <c r="BY293" i="2"/>
  <c r="BZ293" i="2"/>
  <c r="CA293" i="2"/>
  <c r="CB293" i="2"/>
  <c r="CC293" i="2"/>
  <c r="CD293" i="2"/>
  <c r="CM293" i="2" s="1"/>
  <c r="CN293" i="2"/>
  <c r="CO293" i="2"/>
  <c r="CP293" i="2"/>
  <c r="CQ293" i="2"/>
  <c r="CR293" i="2"/>
  <c r="CS293" i="2"/>
  <c r="CT293" i="2"/>
  <c r="DE293" i="2"/>
  <c r="DF293" i="2"/>
  <c r="DG293" i="2"/>
  <c r="DH293" i="2"/>
  <c r="I294" i="2"/>
  <c r="L294" i="2"/>
  <c r="S294" i="2"/>
  <c r="T294" i="2"/>
  <c r="Y294" i="2"/>
  <c r="AD294" i="2"/>
  <c r="AF294" i="2" s="1"/>
  <c r="AE294" i="2"/>
  <c r="AI294" i="2"/>
  <c r="AL294" i="2"/>
  <c r="AO294" i="2"/>
  <c r="AR294" i="2"/>
  <c r="AS294" i="2"/>
  <c r="BT294" i="2"/>
  <c r="Z294" i="2" s="1"/>
  <c r="BU294" i="2"/>
  <c r="BV294" i="2" s="1"/>
  <c r="BX294" i="2"/>
  <c r="BY294" i="2"/>
  <c r="BZ294" i="2"/>
  <c r="CA294" i="2"/>
  <c r="CB294" i="2"/>
  <c r="CD294" i="2" s="1"/>
  <c r="CC294" i="2"/>
  <c r="CN294" i="2"/>
  <c r="CO294" i="2"/>
  <c r="CP294" i="2"/>
  <c r="CQ294" i="2"/>
  <c r="CR294" i="2"/>
  <c r="CS294" i="2"/>
  <c r="DE294" i="2"/>
  <c r="DH294" i="2" s="1"/>
  <c r="DF294" i="2"/>
  <c r="DG294" i="2"/>
  <c r="I295" i="2"/>
  <c r="L295" i="2"/>
  <c r="S295" i="2"/>
  <c r="T295" i="2"/>
  <c r="Y295" i="2"/>
  <c r="AD295" i="2"/>
  <c r="AF295" i="2" s="1"/>
  <c r="AE295" i="2"/>
  <c r="AI295" i="2"/>
  <c r="AL295" i="2"/>
  <c r="AO295" i="2"/>
  <c r="AR295" i="2"/>
  <c r="AS295" i="2"/>
  <c r="BT295" i="2"/>
  <c r="BV295" i="2" s="1"/>
  <c r="BU295" i="2"/>
  <c r="BX295" i="2"/>
  <c r="BY295" i="2"/>
  <c r="BZ295" i="2"/>
  <c r="CA295" i="2"/>
  <c r="CB295" i="2"/>
  <c r="CD295" i="2" s="1"/>
  <c r="CC295" i="2"/>
  <c r="CN295" i="2"/>
  <c r="CO295" i="2"/>
  <c r="CP295" i="2"/>
  <c r="CQ295" i="2"/>
  <c r="CR295" i="2"/>
  <c r="CS295" i="2"/>
  <c r="DE295" i="2"/>
  <c r="DH295" i="2" s="1"/>
  <c r="DF295" i="2"/>
  <c r="DG295" i="2"/>
  <c r="I296" i="2"/>
  <c r="L296" i="2"/>
  <c r="S296" i="2"/>
  <c r="T296" i="2"/>
  <c r="Y296" i="2"/>
  <c r="Z296" i="2"/>
  <c r="AD296" i="2"/>
  <c r="AE296" i="2"/>
  <c r="AF296" i="2"/>
  <c r="AI296" i="2"/>
  <c r="AL296" i="2"/>
  <c r="AO296" i="2"/>
  <c r="AR296" i="2"/>
  <c r="AS296" i="2"/>
  <c r="BT296" i="2"/>
  <c r="BU296" i="2"/>
  <c r="BV296" i="2"/>
  <c r="BW296" i="2"/>
  <c r="BX296" i="2"/>
  <c r="BY296" i="2"/>
  <c r="BZ296" i="2"/>
  <c r="CA296" i="2"/>
  <c r="CB296" i="2"/>
  <c r="CC296" i="2"/>
  <c r="CD296" i="2"/>
  <c r="CM296" i="2"/>
  <c r="CN296" i="2"/>
  <c r="CO296" i="2"/>
  <c r="CP296" i="2"/>
  <c r="CQ296" i="2"/>
  <c r="CR296" i="2"/>
  <c r="CS296" i="2"/>
  <c r="CT296" i="2"/>
  <c r="DE296" i="2"/>
  <c r="DH296" i="2" s="1"/>
  <c r="DF296" i="2"/>
  <c r="DG296" i="2"/>
  <c r="I297" i="2"/>
  <c r="L297" i="2" s="1"/>
  <c r="S297" i="2"/>
  <c r="T297" i="2"/>
  <c r="Y297" i="2"/>
  <c r="AD297" i="2"/>
  <c r="AE297" i="2"/>
  <c r="AF297" i="2"/>
  <c r="AI297" i="2"/>
  <c r="AL297" i="2"/>
  <c r="AO297" i="2"/>
  <c r="AR297" i="2"/>
  <c r="AS297" i="2"/>
  <c r="BT297" i="2"/>
  <c r="Z297" i="2" s="1"/>
  <c r="BU297" i="2"/>
  <c r="BV297" i="2"/>
  <c r="BX297" i="2"/>
  <c r="BY297" i="2"/>
  <c r="BZ297" i="2"/>
  <c r="CA297" i="2"/>
  <c r="CB297" i="2"/>
  <c r="CC297" i="2"/>
  <c r="CD297" i="2"/>
  <c r="CM297" i="2" s="1"/>
  <c r="CN297" i="2"/>
  <c r="CO297" i="2"/>
  <c r="CP297" i="2"/>
  <c r="CQ297" i="2"/>
  <c r="CR297" i="2"/>
  <c r="CS297" i="2"/>
  <c r="CT297" i="2"/>
  <c r="DE297" i="2"/>
  <c r="DF297" i="2"/>
  <c r="DG297" i="2"/>
  <c r="DH297" i="2"/>
  <c r="I298" i="2"/>
  <c r="L298" i="2"/>
  <c r="S298" i="2"/>
  <c r="T298" i="2"/>
  <c r="Y298" i="2"/>
  <c r="AD298" i="2"/>
  <c r="AF298" i="2" s="1"/>
  <c r="AE298" i="2"/>
  <c r="AI298" i="2"/>
  <c r="AL298" i="2"/>
  <c r="AO298" i="2"/>
  <c r="AR298" i="2"/>
  <c r="AS298" i="2"/>
  <c r="BT298" i="2"/>
  <c r="Z298" i="2" s="1"/>
  <c r="BU298" i="2"/>
  <c r="BV298" i="2" s="1"/>
  <c r="BX298" i="2"/>
  <c r="BY298" i="2"/>
  <c r="BZ298" i="2"/>
  <c r="CA298" i="2"/>
  <c r="CB298" i="2"/>
  <c r="CC298" i="2"/>
  <c r="CN298" i="2"/>
  <c r="CO298" i="2"/>
  <c r="CP298" i="2"/>
  <c r="CQ298" i="2"/>
  <c r="CR298" i="2"/>
  <c r="CS298" i="2"/>
  <c r="DE298" i="2"/>
  <c r="DH298" i="2" s="1"/>
  <c r="DF298" i="2"/>
  <c r="DG298" i="2"/>
  <c r="I299" i="2"/>
  <c r="L299" i="2"/>
  <c r="S299" i="2"/>
  <c r="T299" i="2"/>
  <c r="Y299" i="2"/>
  <c r="AD299" i="2"/>
  <c r="AF299" i="2" s="1"/>
  <c r="AE299" i="2"/>
  <c r="AI299" i="2"/>
  <c r="AL299" i="2"/>
  <c r="AO299" i="2"/>
  <c r="AR299" i="2"/>
  <c r="AS299" i="2"/>
  <c r="BT299" i="2"/>
  <c r="BU299" i="2"/>
  <c r="BX299" i="2"/>
  <c r="BY299" i="2"/>
  <c r="BZ299" i="2"/>
  <c r="CA299" i="2"/>
  <c r="CB299" i="2"/>
  <c r="CD299" i="2" s="1"/>
  <c r="CC299" i="2"/>
  <c r="CN299" i="2"/>
  <c r="CO299" i="2"/>
  <c r="CP299" i="2"/>
  <c r="CQ299" i="2"/>
  <c r="CR299" i="2"/>
  <c r="CS299" i="2"/>
  <c r="DE299" i="2"/>
  <c r="DH299" i="2" s="1"/>
  <c r="DF299" i="2"/>
  <c r="DG299" i="2"/>
  <c r="I300" i="2"/>
  <c r="L300" i="2"/>
  <c r="S300" i="2"/>
  <c r="T300" i="2"/>
  <c r="Y300" i="2"/>
  <c r="Z300" i="2"/>
  <c r="AD300" i="2"/>
  <c r="AE300" i="2"/>
  <c r="AF300" i="2"/>
  <c r="AI300" i="2"/>
  <c r="AL300" i="2"/>
  <c r="AO300" i="2"/>
  <c r="AR300" i="2"/>
  <c r="AS300" i="2"/>
  <c r="BT300" i="2"/>
  <c r="BU300" i="2"/>
  <c r="BV300" i="2"/>
  <c r="BW300" i="2"/>
  <c r="BX300" i="2"/>
  <c r="BY300" i="2"/>
  <c r="BZ300" i="2"/>
  <c r="CA300" i="2"/>
  <c r="CB300" i="2"/>
  <c r="CC300" i="2"/>
  <c r="CD300" i="2"/>
  <c r="CM300" i="2"/>
  <c r="CN300" i="2"/>
  <c r="CO300" i="2"/>
  <c r="CP300" i="2"/>
  <c r="CQ300" i="2"/>
  <c r="CR300" i="2"/>
  <c r="CS300" i="2"/>
  <c r="CT300" i="2"/>
  <c r="DE300" i="2"/>
  <c r="DH300" i="2" s="1"/>
  <c r="DF300" i="2"/>
  <c r="DG300" i="2"/>
  <c r="I301" i="2"/>
  <c r="L301" i="2" s="1"/>
  <c r="S301" i="2"/>
  <c r="T301" i="2"/>
  <c r="Y301" i="2"/>
  <c r="AD301" i="2"/>
  <c r="AE301" i="2"/>
  <c r="AF301" i="2"/>
  <c r="AI301" i="2"/>
  <c r="AL301" i="2"/>
  <c r="AO301" i="2"/>
  <c r="AR301" i="2"/>
  <c r="AS301" i="2"/>
  <c r="BT301" i="2"/>
  <c r="Z301" i="2" s="1"/>
  <c r="BU301" i="2"/>
  <c r="BV301" i="2"/>
  <c r="BX301" i="2"/>
  <c r="BY301" i="2"/>
  <c r="BZ301" i="2"/>
  <c r="CA301" i="2"/>
  <c r="CB301" i="2"/>
  <c r="CC301" i="2"/>
  <c r="CD301" i="2"/>
  <c r="CM301" i="2" s="1"/>
  <c r="CN301" i="2"/>
  <c r="CO301" i="2"/>
  <c r="CP301" i="2"/>
  <c r="CQ301" i="2"/>
  <c r="CR301" i="2"/>
  <c r="CS301" i="2"/>
  <c r="DE301" i="2"/>
  <c r="DF301" i="2"/>
  <c r="DG301" i="2"/>
  <c r="DH301" i="2"/>
  <c r="I302" i="2"/>
  <c r="L302" i="2"/>
  <c r="S302" i="2"/>
  <c r="T302" i="2"/>
  <c r="Y302" i="2"/>
  <c r="AD302" i="2"/>
  <c r="AE302" i="2"/>
  <c r="AI302" i="2"/>
  <c r="AL302" i="2"/>
  <c r="AO302" i="2"/>
  <c r="AR302" i="2"/>
  <c r="AS302" i="2"/>
  <c r="BT302" i="2"/>
  <c r="Z302" i="2" s="1"/>
  <c r="BU302" i="2"/>
  <c r="BV302" i="2" s="1"/>
  <c r="BX302" i="2"/>
  <c r="BY302" i="2"/>
  <c r="BZ302" i="2"/>
  <c r="CA302" i="2"/>
  <c r="CB302" i="2"/>
  <c r="CC302" i="2"/>
  <c r="CN302" i="2"/>
  <c r="CO302" i="2"/>
  <c r="CP302" i="2"/>
  <c r="CQ302" i="2"/>
  <c r="CR302" i="2"/>
  <c r="CS302" i="2"/>
  <c r="DE302" i="2"/>
  <c r="DH302" i="2" s="1"/>
  <c r="DF302" i="2"/>
  <c r="DG302" i="2"/>
  <c r="I303" i="2"/>
  <c r="L303" i="2"/>
  <c r="S303" i="2"/>
  <c r="T303" i="2"/>
  <c r="Y303" i="2"/>
  <c r="AD303" i="2"/>
  <c r="AF303" i="2" s="1"/>
  <c r="AE303" i="2"/>
  <c r="AI303" i="2"/>
  <c r="AL303" i="2"/>
  <c r="AO303" i="2"/>
  <c r="AR303" i="2"/>
  <c r="AS303" i="2"/>
  <c r="BT303" i="2"/>
  <c r="BU303" i="2"/>
  <c r="BX303" i="2"/>
  <c r="BY303" i="2"/>
  <c r="BZ303" i="2"/>
  <c r="CA303" i="2"/>
  <c r="CB303" i="2"/>
  <c r="CD303" i="2" s="1"/>
  <c r="CC303" i="2"/>
  <c r="CN303" i="2"/>
  <c r="CO303" i="2"/>
  <c r="CP303" i="2"/>
  <c r="CQ303" i="2"/>
  <c r="CR303" i="2"/>
  <c r="CS303" i="2"/>
  <c r="DE303" i="2"/>
  <c r="DH303" i="2" s="1"/>
  <c r="DF303" i="2"/>
  <c r="DG303" i="2"/>
  <c r="I304" i="2"/>
  <c r="L304" i="2"/>
  <c r="S304" i="2"/>
  <c r="T304" i="2"/>
  <c r="Y304" i="2"/>
  <c r="Z304" i="2"/>
  <c r="AD304" i="2"/>
  <c r="AE304" i="2"/>
  <c r="AF304" i="2"/>
  <c r="AI304" i="2"/>
  <c r="AL304" i="2"/>
  <c r="AO304" i="2"/>
  <c r="AR304" i="2"/>
  <c r="AS304" i="2"/>
  <c r="BT304" i="2"/>
  <c r="BU304" i="2"/>
  <c r="BV304" i="2"/>
  <c r="BW304" i="2"/>
  <c r="BX304" i="2"/>
  <c r="BY304" i="2"/>
  <c r="BZ304" i="2"/>
  <c r="CA304" i="2"/>
  <c r="CB304" i="2"/>
  <c r="CC304" i="2"/>
  <c r="CD304" i="2"/>
  <c r="CM304" i="2"/>
  <c r="CN304" i="2"/>
  <c r="CO304" i="2"/>
  <c r="CP304" i="2"/>
  <c r="CQ304" i="2"/>
  <c r="CR304" i="2"/>
  <c r="CS304" i="2"/>
  <c r="CT304" i="2"/>
  <c r="DE304" i="2"/>
  <c r="DH304" i="2" s="1"/>
  <c r="DF304" i="2"/>
  <c r="DG304" i="2"/>
  <c r="I305" i="2"/>
  <c r="L305" i="2" s="1"/>
  <c r="S305" i="2"/>
  <c r="T305" i="2"/>
  <c r="Y305" i="2"/>
  <c r="AD305" i="2"/>
  <c r="AE305" i="2"/>
  <c r="AF305" i="2"/>
  <c r="AI305" i="2"/>
  <c r="AL305" i="2"/>
  <c r="AO305" i="2"/>
  <c r="AR305" i="2"/>
  <c r="AS305" i="2"/>
  <c r="BT305" i="2"/>
  <c r="Z305" i="2" s="1"/>
  <c r="BU305" i="2"/>
  <c r="BV305" i="2"/>
  <c r="BX305" i="2"/>
  <c r="BY305" i="2"/>
  <c r="BZ305" i="2"/>
  <c r="CA305" i="2"/>
  <c r="CB305" i="2"/>
  <c r="CC305" i="2"/>
  <c r="CD305" i="2"/>
  <c r="CM305" i="2" s="1"/>
  <c r="CN305" i="2"/>
  <c r="CO305" i="2"/>
  <c r="CP305" i="2"/>
  <c r="CQ305" i="2"/>
  <c r="CR305" i="2"/>
  <c r="CS305" i="2"/>
  <c r="DE305" i="2"/>
  <c r="DF305" i="2"/>
  <c r="DG305" i="2"/>
  <c r="DH305" i="2"/>
  <c r="I306" i="2"/>
  <c r="L306" i="2"/>
  <c r="S306" i="2"/>
  <c r="T306" i="2"/>
  <c r="Y306" i="2"/>
  <c r="AD306" i="2"/>
  <c r="AF306" i="2" s="1"/>
  <c r="AE306" i="2"/>
  <c r="AI306" i="2"/>
  <c r="AL306" i="2"/>
  <c r="AO306" i="2"/>
  <c r="AR306" i="2"/>
  <c r="AS306" i="2"/>
  <c r="BT306" i="2"/>
  <c r="Z306" i="2" s="1"/>
  <c r="BU306" i="2"/>
  <c r="BV306" i="2" s="1"/>
  <c r="BX306" i="2"/>
  <c r="BY306" i="2"/>
  <c r="BZ306" i="2"/>
  <c r="CA306" i="2"/>
  <c r="CB306" i="2"/>
  <c r="CD306" i="2" s="1"/>
  <c r="CC306" i="2"/>
  <c r="CN306" i="2"/>
  <c r="CO306" i="2"/>
  <c r="CP306" i="2"/>
  <c r="CQ306" i="2"/>
  <c r="CR306" i="2"/>
  <c r="CS306" i="2"/>
  <c r="DE306" i="2"/>
  <c r="DH306" i="2" s="1"/>
  <c r="DF306" i="2"/>
  <c r="DG306" i="2"/>
  <c r="I307" i="2"/>
  <c r="L307" i="2"/>
  <c r="S307" i="2"/>
  <c r="T307" i="2"/>
  <c r="Y307" i="2"/>
  <c r="AD307" i="2"/>
  <c r="AF307" i="2" s="1"/>
  <c r="AE307" i="2"/>
  <c r="AI307" i="2"/>
  <c r="AL307" i="2"/>
  <c r="AO307" i="2"/>
  <c r="AR307" i="2"/>
  <c r="AS307" i="2"/>
  <c r="BT307" i="2"/>
  <c r="BU307" i="2"/>
  <c r="BX307" i="2"/>
  <c r="BY307" i="2"/>
  <c r="BZ307" i="2"/>
  <c r="CA307" i="2"/>
  <c r="CB307" i="2"/>
  <c r="CD307" i="2" s="1"/>
  <c r="CC307" i="2"/>
  <c r="CN307" i="2"/>
  <c r="CO307" i="2"/>
  <c r="CP307" i="2"/>
  <c r="CQ307" i="2"/>
  <c r="CR307" i="2"/>
  <c r="CS307" i="2"/>
  <c r="DE307" i="2"/>
  <c r="DH307" i="2" s="1"/>
  <c r="DF307" i="2"/>
  <c r="DG307" i="2"/>
  <c r="I308" i="2"/>
  <c r="L308" i="2"/>
  <c r="S308" i="2"/>
  <c r="T308" i="2"/>
  <c r="Y308" i="2"/>
  <c r="Z308" i="2"/>
  <c r="AD308" i="2"/>
  <c r="AE308" i="2"/>
  <c r="AF308" i="2"/>
  <c r="AI308" i="2"/>
  <c r="AL308" i="2"/>
  <c r="AO308" i="2"/>
  <c r="AR308" i="2"/>
  <c r="AS308" i="2"/>
  <c r="BT308" i="2"/>
  <c r="BU308" i="2"/>
  <c r="BV308" i="2"/>
  <c r="BW308" i="2"/>
  <c r="BX308" i="2"/>
  <c r="BY308" i="2"/>
  <c r="BZ308" i="2"/>
  <c r="CA308" i="2"/>
  <c r="CB308" i="2"/>
  <c r="CC308" i="2"/>
  <c r="CD308" i="2"/>
  <c r="CM308" i="2"/>
  <c r="CN308" i="2"/>
  <c r="CO308" i="2"/>
  <c r="CP308" i="2"/>
  <c r="CQ308" i="2"/>
  <c r="CR308" i="2"/>
  <c r="CS308" i="2"/>
  <c r="CT308" i="2"/>
  <c r="DE308" i="2"/>
  <c r="DH308" i="2" s="1"/>
  <c r="DF308" i="2"/>
  <c r="DG308" i="2"/>
  <c r="I309" i="2"/>
  <c r="L309" i="2" s="1"/>
  <c r="S309" i="2"/>
  <c r="T309" i="2"/>
  <c r="Y309" i="2"/>
  <c r="AD309" i="2"/>
  <c r="AE309" i="2"/>
  <c r="AF309" i="2"/>
  <c r="AI309" i="2"/>
  <c r="AL309" i="2"/>
  <c r="AO309" i="2"/>
  <c r="AR309" i="2"/>
  <c r="AS309" i="2"/>
  <c r="BT309" i="2"/>
  <c r="Z309" i="2" s="1"/>
  <c r="BU309" i="2"/>
  <c r="BV309" i="2"/>
  <c r="BX309" i="2"/>
  <c r="BY309" i="2"/>
  <c r="BZ309" i="2"/>
  <c r="CA309" i="2"/>
  <c r="CB309" i="2"/>
  <c r="CC309" i="2"/>
  <c r="CD309" i="2"/>
  <c r="CM309" i="2" s="1"/>
  <c r="CN309" i="2"/>
  <c r="CO309" i="2"/>
  <c r="CP309" i="2"/>
  <c r="CQ309" i="2"/>
  <c r="CR309" i="2"/>
  <c r="CS309" i="2"/>
  <c r="DE309" i="2"/>
  <c r="DF309" i="2"/>
  <c r="DG309" i="2"/>
  <c r="DH309" i="2"/>
  <c r="I310" i="2"/>
  <c r="L310" i="2"/>
  <c r="S310" i="2"/>
  <c r="T310" i="2"/>
  <c r="Y310" i="2"/>
  <c r="AD310" i="2"/>
  <c r="AE310" i="2"/>
  <c r="AI310" i="2"/>
  <c r="AL310" i="2"/>
  <c r="AO310" i="2"/>
  <c r="AR310" i="2"/>
  <c r="AS310" i="2"/>
  <c r="BT310" i="2"/>
  <c r="Z310" i="2" s="1"/>
  <c r="BU310" i="2"/>
  <c r="BV310" i="2" s="1"/>
  <c r="BX310" i="2"/>
  <c r="BY310" i="2"/>
  <c r="BZ310" i="2"/>
  <c r="CA310" i="2"/>
  <c r="CB310" i="2"/>
  <c r="CD310" i="2" s="1"/>
  <c r="CC310" i="2"/>
  <c r="CN310" i="2"/>
  <c r="CO310" i="2"/>
  <c r="CP310" i="2"/>
  <c r="CQ310" i="2"/>
  <c r="CR310" i="2"/>
  <c r="CS310" i="2"/>
  <c r="DE310" i="2"/>
  <c r="DH310" i="2" s="1"/>
  <c r="DF310" i="2"/>
  <c r="DG310" i="2"/>
  <c r="I311" i="2"/>
  <c r="L311" i="2"/>
  <c r="S311" i="2"/>
  <c r="T311" i="2"/>
  <c r="Y311" i="2"/>
  <c r="AD311" i="2"/>
  <c r="AF311" i="2" s="1"/>
  <c r="AE311" i="2"/>
  <c r="AI311" i="2"/>
  <c r="AL311" i="2"/>
  <c r="AO311" i="2"/>
  <c r="AR311" i="2"/>
  <c r="AS311" i="2"/>
  <c r="BT311" i="2"/>
  <c r="BU311" i="2"/>
  <c r="BX311" i="2"/>
  <c r="BY311" i="2"/>
  <c r="BZ311" i="2"/>
  <c r="CA311" i="2"/>
  <c r="CB311" i="2"/>
  <c r="CD311" i="2" s="1"/>
  <c r="CC311" i="2"/>
  <c r="CN311" i="2"/>
  <c r="CO311" i="2"/>
  <c r="CP311" i="2"/>
  <c r="CQ311" i="2"/>
  <c r="CR311" i="2"/>
  <c r="CS311" i="2"/>
  <c r="DE311" i="2"/>
  <c r="DH311" i="2" s="1"/>
  <c r="DF311" i="2"/>
  <c r="DG311" i="2"/>
  <c r="I312" i="2"/>
  <c r="L312" i="2"/>
  <c r="S312" i="2"/>
  <c r="T312" i="2"/>
  <c r="Y312" i="2"/>
  <c r="Z312" i="2"/>
  <c r="AD312" i="2"/>
  <c r="AE312" i="2"/>
  <c r="AF312" i="2"/>
  <c r="AI312" i="2"/>
  <c r="AL312" i="2"/>
  <c r="AO312" i="2"/>
  <c r="AR312" i="2"/>
  <c r="AS312" i="2"/>
  <c r="BT312" i="2"/>
  <c r="BU312" i="2"/>
  <c r="BV312" i="2"/>
  <c r="BW312" i="2"/>
  <c r="BX312" i="2"/>
  <c r="BY312" i="2"/>
  <c r="BZ312" i="2"/>
  <c r="CA312" i="2"/>
  <c r="CB312" i="2"/>
  <c r="CC312" i="2"/>
  <c r="CD312" i="2"/>
  <c r="CM312" i="2"/>
  <c r="CN312" i="2"/>
  <c r="CO312" i="2"/>
  <c r="CP312" i="2"/>
  <c r="CQ312" i="2"/>
  <c r="CR312" i="2"/>
  <c r="CS312" i="2"/>
  <c r="CT312" i="2"/>
  <c r="DE312" i="2"/>
  <c r="DH312" i="2" s="1"/>
  <c r="DF312" i="2"/>
  <c r="DG312" i="2"/>
  <c r="I313" i="2"/>
  <c r="L313" i="2" s="1"/>
  <c r="S313" i="2"/>
  <c r="T313" i="2"/>
  <c r="Y313" i="2"/>
  <c r="AD313" i="2"/>
  <c r="AE313" i="2"/>
  <c r="AF313" i="2"/>
  <c r="AI313" i="2"/>
  <c r="AL313" i="2"/>
  <c r="AO313" i="2"/>
  <c r="AR313" i="2"/>
  <c r="AS313" i="2"/>
  <c r="BT313" i="2"/>
  <c r="Z313" i="2" s="1"/>
  <c r="BU313" i="2"/>
  <c r="BV313" i="2"/>
  <c r="BX313" i="2"/>
  <c r="BY313" i="2"/>
  <c r="BZ313" i="2"/>
  <c r="CA313" i="2"/>
  <c r="CB313" i="2"/>
  <c r="CC313" i="2"/>
  <c r="CD313" i="2"/>
  <c r="CM313" i="2" s="1"/>
  <c r="CN313" i="2"/>
  <c r="CO313" i="2"/>
  <c r="CP313" i="2"/>
  <c r="CQ313" i="2"/>
  <c r="CR313" i="2"/>
  <c r="CS313" i="2"/>
  <c r="DE313" i="2"/>
  <c r="DF313" i="2"/>
  <c r="DG313" i="2"/>
  <c r="DH313" i="2"/>
  <c r="I314" i="2"/>
  <c r="L314" i="2"/>
  <c r="S314" i="2"/>
  <c r="T314" i="2"/>
  <c r="Y314" i="2"/>
  <c r="AD314" i="2"/>
  <c r="AE314" i="2"/>
  <c r="AI314" i="2"/>
  <c r="AL314" i="2"/>
  <c r="AO314" i="2"/>
  <c r="AR314" i="2"/>
  <c r="AS314" i="2"/>
  <c r="BT314" i="2"/>
  <c r="Z314" i="2" s="1"/>
  <c r="BU314" i="2"/>
  <c r="BV314" i="2" s="1"/>
  <c r="BX314" i="2"/>
  <c r="BY314" i="2"/>
  <c r="BZ314" i="2"/>
  <c r="CA314" i="2"/>
  <c r="CB314" i="2"/>
  <c r="CC314" i="2"/>
  <c r="CN314" i="2"/>
  <c r="CO314" i="2"/>
  <c r="CP314" i="2"/>
  <c r="CQ314" i="2"/>
  <c r="CR314" i="2"/>
  <c r="CS314" i="2"/>
  <c r="DE314" i="2"/>
  <c r="DH314" i="2" s="1"/>
  <c r="DF314" i="2"/>
  <c r="DG314" i="2"/>
  <c r="I315" i="2"/>
  <c r="L315" i="2"/>
  <c r="S315" i="2"/>
  <c r="T315" i="2"/>
  <c r="Y315" i="2"/>
  <c r="AD315" i="2"/>
  <c r="AF315" i="2" s="1"/>
  <c r="AE315" i="2"/>
  <c r="AI315" i="2"/>
  <c r="AL315" i="2"/>
  <c r="AO315" i="2"/>
  <c r="AR315" i="2"/>
  <c r="AS315" i="2"/>
  <c r="BT315" i="2"/>
  <c r="BU315" i="2"/>
  <c r="BX315" i="2"/>
  <c r="BY315" i="2"/>
  <c r="BZ315" i="2"/>
  <c r="CA315" i="2"/>
  <c r="CB315" i="2"/>
  <c r="CD315" i="2" s="1"/>
  <c r="CC315" i="2"/>
  <c r="CN315" i="2"/>
  <c r="CO315" i="2"/>
  <c r="CP315" i="2"/>
  <c r="CQ315" i="2"/>
  <c r="CR315" i="2"/>
  <c r="CS315" i="2"/>
  <c r="DE315" i="2"/>
  <c r="DH315" i="2" s="1"/>
  <c r="DF315" i="2"/>
  <c r="DG315" i="2"/>
  <c r="I316" i="2"/>
  <c r="L316" i="2"/>
  <c r="S316" i="2"/>
  <c r="T316" i="2"/>
  <c r="Y316" i="2"/>
  <c r="Z316" i="2"/>
  <c r="AD316" i="2"/>
  <c r="AE316" i="2"/>
  <c r="AF316" i="2"/>
  <c r="AI316" i="2"/>
  <c r="AL316" i="2"/>
  <c r="AO316" i="2"/>
  <c r="AR316" i="2"/>
  <c r="AS316" i="2"/>
  <c r="BT316" i="2"/>
  <c r="BU316" i="2"/>
  <c r="BV316" i="2"/>
  <c r="BW316" i="2"/>
  <c r="BX316" i="2"/>
  <c r="BY316" i="2"/>
  <c r="BZ316" i="2"/>
  <c r="CA316" i="2"/>
  <c r="CB316" i="2"/>
  <c r="CC316" i="2"/>
  <c r="CD316" i="2"/>
  <c r="CM316" i="2"/>
  <c r="CN316" i="2"/>
  <c r="CO316" i="2"/>
  <c r="CP316" i="2"/>
  <c r="CQ316" i="2"/>
  <c r="CR316" i="2"/>
  <c r="CS316" i="2"/>
  <c r="CT316" i="2"/>
  <c r="DE316" i="2"/>
  <c r="DH316" i="2" s="1"/>
  <c r="DF316" i="2"/>
  <c r="DG316" i="2"/>
  <c r="I317" i="2"/>
  <c r="L317" i="2" s="1"/>
  <c r="S317" i="2"/>
  <c r="T317" i="2"/>
  <c r="Y317" i="2"/>
  <c r="AD317" i="2"/>
  <c r="AE317" i="2"/>
  <c r="AF317" i="2"/>
  <c r="AI317" i="2"/>
  <c r="AL317" i="2"/>
  <c r="AO317" i="2"/>
  <c r="AR317" i="2"/>
  <c r="AS317" i="2"/>
  <c r="BT317" i="2"/>
  <c r="Z317" i="2" s="1"/>
  <c r="BU317" i="2"/>
  <c r="BV317" i="2"/>
  <c r="BX317" i="2"/>
  <c r="BY317" i="2"/>
  <c r="BZ317" i="2"/>
  <c r="CA317" i="2"/>
  <c r="CB317" i="2"/>
  <c r="CC317" i="2"/>
  <c r="CD317" i="2"/>
  <c r="CM317" i="2" s="1"/>
  <c r="CN317" i="2"/>
  <c r="CO317" i="2"/>
  <c r="CP317" i="2"/>
  <c r="CQ317" i="2"/>
  <c r="CR317" i="2"/>
  <c r="CS317" i="2"/>
  <c r="DE317" i="2"/>
  <c r="DF317" i="2"/>
  <c r="DG317" i="2"/>
  <c r="DH317" i="2"/>
  <c r="I318" i="2"/>
  <c r="L318" i="2"/>
  <c r="S318" i="2"/>
  <c r="T318" i="2"/>
  <c r="Y318" i="2"/>
  <c r="AD318" i="2"/>
  <c r="AE318" i="2"/>
  <c r="AI318" i="2"/>
  <c r="AL318" i="2"/>
  <c r="AO318" i="2"/>
  <c r="AR318" i="2"/>
  <c r="AS318" i="2"/>
  <c r="BT318" i="2"/>
  <c r="Z318" i="2" s="1"/>
  <c r="BU318" i="2"/>
  <c r="BV318" i="2" s="1"/>
  <c r="BX318" i="2"/>
  <c r="BY318" i="2"/>
  <c r="BZ318" i="2"/>
  <c r="CA318" i="2"/>
  <c r="CB318" i="2"/>
  <c r="CC318" i="2"/>
  <c r="CN318" i="2"/>
  <c r="CO318" i="2"/>
  <c r="CP318" i="2"/>
  <c r="CQ318" i="2"/>
  <c r="CR318" i="2"/>
  <c r="CS318" i="2"/>
  <c r="DE318" i="2"/>
  <c r="DH318" i="2" s="1"/>
  <c r="DF318" i="2"/>
  <c r="DG318" i="2"/>
  <c r="I319" i="2"/>
  <c r="L319" i="2"/>
  <c r="S319" i="2"/>
  <c r="T319" i="2"/>
  <c r="Y319" i="2"/>
  <c r="AD319" i="2"/>
  <c r="AF319" i="2" s="1"/>
  <c r="AE319" i="2"/>
  <c r="AI319" i="2"/>
  <c r="AL319" i="2"/>
  <c r="AO319" i="2"/>
  <c r="AR319" i="2"/>
  <c r="AS319" i="2"/>
  <c r="BT319" i="2"/>
  <c r="BU319" i="2"/>
  <c r="BX319" i="2"/>
  <c r="BY319" i="2"/>
  <c r="BZ319" i="2"/>
  <c r="CA319" i="2"/>
  <c r="CB319" i="2"/>
  <c r="CD319" i="2" s="1"/>
  <c r="CC319" i="2"/>
  <c r="CN319" i="2"/>
  <c r="CO319" i="2"/>
  <c r="CP319" i="2"/>
  <c r="CQ319" i="2"/>
  <c r="CR319" i="2"/>
  <c r="CS319" i="2"/>
  <c r="DE319" i="2"/>
  <c r="DH319" i="2" s="1"/>
  <c r="DF319" i="2"/>
  <c r="DG319" i="2"/>
  <c r="I320" i="2"/>
  <c r="L320" i="2"/>
  <c r="S320" i="2"/>
  <c r="T320" i="2"/>
  <c r="Y320" i="2"/>
  <c r="Z320" i="2"/>
  <c r="AD320" i="2"/>
  <c r="AE320" i="2"/>
  <c r="AF320" i="2"/>
  <c r="AI320" i="2"/>
  <c r="AL320" i="2"/>
  <c r="AO320" i="2"/>
  <c r="AR320" i="2"/>
  <c r="AS320" i="2"/>
  <c r="BT320" i="2"/>
  <c r="BU320" i="2"/>
  <c r="BV320" i="2"/>
  <c r="BW320" i="2"/>
  <c r="BX320" i="2"/>
  <c r="BY320" i="2"/>
  <c r="BZ320" i="2"/>
  <c r="CA320" i="2"/>
  <c r="CB320" i="2"/>
  <c r="CC320" i="2"/>
  <c r="CD320" i="2"/>
  <c r="CM320" i="2"/>
  <c r="CN320" i="2"/>
  <c r="CO320" i="2"/>
  <c r="CP320" i="2"/>
  <c r="CQ320" i="2"/>
  <c r="CR320" i="2"/>
  <c r="CS320" i="2"/>
  <c r="CT320" i="2"/>
  <c r="DE320" i="2"/>
  <c r="DH320" i="2" s="1"/>
  <c r="DF320" i="2"/>
  <c r="DG320" i="2"/>
  <c r="I321" i="2"/>
  <c r="L321" i="2" s="1"/>
  <c r="S321" i="2"/>
  <c r="T321" i="2"/>
  <c r="Y321" i="2"/>
  <c r="AD321" i="2"/>
  <c r="AE321" i="2"/>
  <c r="AF321" i="2"/>
  <c r="AI321" i="2"/>
  <c r="AL321" i="2"/>
  <c r="AO321" i="2"/>
  <c r="AR321" i="2"/>
  <c r="AS321" i="2"/>
  <c r="BT321" i="2"/>
  <c r="Z321" i="2" s="1"/>
  <c r="BU321" i="2"/>
  <c r="BV321" i="2"/>
  <c r="BX321" i="2"/>
  <c r="BY321" i="2"/>
  <c r="BZ321" i="2"/>
  <c r="CA321" i="2"/>
  <c r="CB321" i="2"/>
  <c r="CC321" i="2"/>
  <c r="CD321" i="2"/>
  <c r="CM321" i="2" s="1"/>
  <c r="CN321" i="2"/>
  <c r="CO321" i="2"/>
  <c r="CP321" i="2"/>
  <c r="CQ321" i="2"/>
  <c r="CR321" i="2"/>
  <c r="CS321" i="2"/>
  <c r="DE321" i="2"/>
  <c r="DF321" i="2"/>
  <c r="DG321" i="2"/>
  <c r="DH321" i="2"/>
  <c r="I322" i="2"/>
  <c r="L322" i="2"/>
  <c r="S322" i="2"/>
  <c r="T322" i="2"/>
  <c r="Y322" i="2"/>
  <c r="AD322" i="2"/>
  <c r="AF322" i="2" s="1"/>
  <c r="AE322" i="2"/>
  <c r="AI322" i="2"/>
  <c r="AL322" i="2"/>
  <c r="AO322" i="2"/>
  <c r="AR322" i="2"/>
  <c r="AS322" i="2"/>
  <c r="BT322" i="2"/>
  <c r="Z322" i="2" s="1"/>
  <c r="BU322" i="2"/>
  <c r="BV322" i="2" s="1"/>
  <c r="BX322" i="2"/>
  <c r="BY322" i="2"/>
  <c r="BZ322" i="2"/>
  <c r="CA322" i="2"/>
  <c r="CB322" i="2"/>
  <c r="CD322" i="2" s="1"/>
  <c r="CC322" i="2"/>
  <c r="CN322" i="2"/>
  <c r="CO322" i="2"/>
  <c r="CP322" i="2"/>
  <c r="CQ322" i="2"/>
  <c r="CR322" i="2"/>
  <c r="CS322" i="2"/>
  <c r="DE322" i="2"/>
  <c r="DH322" i="2" s="1"/>
  <c r="DF322" i="2"/>
  <c r="DG322" i="2"/>
  <c r="I323" i="2"/>
  <c r="L323" i="2"/>
  <c r="S323" i="2"/>
  <c r="T323" i="2"/>
  <c r="Y323" i="2"/>
  <c r="AD323" i="2"/>
  <c r="AF323" i="2" s="1"/>
  <c r="AE323" i="2"/>
  <c r="AI323" i="2"/>
  <c r="AL323" i="2"/>
  <c r="AO323" i="2"/>
  <c r="AR323" i="2"/>
  <c r="AS323" i="2"/>
  <c r="BT323" i="2"/>
  <c r="BU323" i="2"/>
  <c r="BX323" i="2"/>
  <c r="BY323" i="2"/>
  <c r="BZ323" i="2"/>
  <c r="CA323" i="2"/>
  <c r="CB323" i="2"/>
  <c r="CD323" i="2" s="1"/>
  <c r="CC323" i="2"/>
  <c r="CN323" i="2"/>
  <c r="CO323" i="2"/>
  <c r="CP323" i="2"/>
  <c r="CQ323" i="2"/>
  <c r="CR323" i="2"/>
  <c r="CS323" i="2"/>
  <c r="DE323" i="2"/>
  <c r="DH323" i="2" s="1"/>
  <c r="DF323" i="2"/>
  <c r="DG323" i="2"/>
  <c r="I324" i="2"/>
  <c r="L324" i="2"/>
  <c r="S324" i="2"/>
  <c r="T324" i="2"/>
  <c r="Y324" i="2"/>
  <c r="Z324" i="2"/>
  <c r="AD324" i="2"/>
  <c r="AE324" i="2"/>
  <c r="AF324" i="2"/>
  <c r="AI324" i="2"/>
  <c r="AL324" i="2"/>
  <c r="AO324" i="2"/>
  <c r="AR324" i="2"/>
  <c r="AS324" i="2"/>
  <c r="BT324" i="2"/>
  <c r="BU324" i="2"/>
  <c r="BV324" i="2"/>
  <c r="BW324" i="2"/>
  <c r="BX324" i="2"/>
  <c r="BY324" i="2"/>
  <c r="BZ324" i="2"/>
  <c r="CA324" i="2"/>
  <c r="CB324" i="2"/>
  <c r="CC324" i="2"/>
  <c r="CD324" i="2"/>
  <c r="CM324" i="2"/>
  <c r="CN324" i="2"/>
  <c r="CO324" i="2"/>
  <c r="CP324" i="2"/>
  <c r="CQ324" i="2"/>
  <c r="CR324" i="2"/>
  <c r="CS324" i="2"/>
  <c r="CT324" i="2"/>
  <c r="DE324" i="2"/>
  <c r="DH324" i="2" s="1"/>
  <c r="DF324" i="2"/>
  <c r="DG324" i="2"/>
  <c r="I325" i="2"/>
  <c r="L325" i="2" s="1"/>
  <c r="S325" i="2"/>
  <c r="T325" i="2"/>
  <c r="Y325" i="2"/>
  <c r="AD325" i="2"/>
  <c r="AE325" i="2"/>
  <c r="AF325" i="2"/>
  <c r="AI325" i="2"/>
  <c r="AL325" i="2"/>
  <c r="AO325" i="2"/>
  <c r="AR325" i="2"/>
  <c r="AS325" i="2"/>
  <c r="BT325" i="2"/>
  <c r="Z325" i="2" s="1"/>
  <c r="BU325" i="2"/>
  <c r="BV325" i="2"/>
  <c r="BX325" i="2"/>
  <c r="BY325" i="2"/>
  <c r="BZ325" i="2"/>
  <c r="CA325" i="2"/>
  <c r="CB325" i="2"/>
  <c r="CC325" i="2"/>
  <c r="CD325" i="2"/>
  <c r="CM325" i="2" s="1"/>
  <c r="CN325" i="2"/>
  <c r="CO325" i="2"/>
  <c r="CP325" i="2"/>
  <c r="CQ325" i="2"/>
  <c r="CR325" i="2"/>
  <c r="CS325" i="2"/>
  <c r="DE325" i="2"/>
  <c r="DF325" i="2"/>
  <c r="DG325" i="2"/>
  <c r="DH325" i="2"/>
  <c r="I326" i="2"/>
  <c r="L326" i="2"/>
  <c r="S326" i="2"/>
  <c r="T326" i="2"/>
  <c r="Y326" i="2"/>
  <c r="AD326" i="2"/>
  <c r="AE326" i="2"/>
  <c r="AI326" i="2"/>
  <c r="AL326" i="2"/>
  <c r="AO326" i="2"/>
  <c r="AR326" i="2"/>
  <c r="AS326" i="2"/>
  <c r="BT326" i="2"/>
  <c r="Z326" i="2" s="1"/>
  <c r="BU326" i="2"/>
  <c r="BV326" i="2" s="1"/>
  <c r="BX326" i="2"/>
  <c r="BY326" i="2"/>
  <c r="BZ326" i="2"/>
  <c r="CA326" i="2"/>
  <c r="CB326" i="2"/>
  <c r="CD326" i="2" s="1"/>
  <c r="CC326" i="2"/>
  <c r="CN326" i="2"/>
  <c r="CO326" i="2"/>
  <c r="CP326" i="2"/>
  <c r="CQ326" i="2"/>
  <c r="CR326" i="2"/>
  <c r="CS326" i="2"/>
  <c r="DE326" i="2"/>
  <c r="DH326" i="2" s="1"/>
  <c r="DF326" i="2"/>
  <c r="DG326" i="2"/>
  <c r="I327" i="2"/>
  <c r="L327" i="2"/>
  <c r="S327" i="2"/>
  <c r="T327" i="2"/>
  <c r="Y327" i="2"/>
  <c r="AD327" i="2"/>
  <c r="AF327" i="2" s="1"/>
  <c r="AE327" i="2"/>
  <c r="AI327" i="2"/>
  <c r="AL327" i="2"/>
  <c r="AO327" i="2"/>
  <c r="AR327" i="2"/>
  <c r="AS327" i="2"/>
  <c r="BT327" i="2"/>
  <c r="BU327" i="2"/>
  <c r="BX327" i="2"/>
  <c r="BY327" i="2"/>
  <c r="BZ327" i="2"/>
  <c r="CA327" i="2"/>
  <c r="CB327" i="2"/>
  <c r="CD327" i="2" s="1"/>
  <c r="CC327" i="2"/>
  <c r="CN327" i="2"/>
  <c r="CO327" i="2"/>
  <c r="CP327" i="2"/>
  <c r="CQ327" i="2"/>
  <c r="CR327" i="2"/>
  <c r="CS327" i="2"/>
  <c r="DE327" i="2"/>
  <c r="DH327" i="2" s="1"/>
  <c r="DF327" i="2"/>
  <c r="DG327" i="2"/>
  <c r="I328" i="2"/>
  <c r="L328" i="2"/>
  <c r="S328" i="2"/>
  <c r="T328" i="2"/>
  <c r="Y328" i="2"/>
  <c r="Z328" i="2"/>
  <c r="AD328" i="2"/>
  <c r="AE328" i="2"/>
  <c r="AF328" i="2"/>
  <c r="AI328" i="2"/>
  <c r="AL328" i="2"/>
  <c r="AO328" i="2"/>
  <c r="AR328" i="2"/>
  <c r="AS328" i="2"/>
  <c r="BT328" i="2"/>
  <c r="BU328" i="2"/>
  <c r="BV328" i="2"/>
  <c r="BW328" i="2"/>
  <c r="BX328" i="2"/>
  <c r="BY328" i="2"/>
  <c r="BZ328" i="2"/>
  <c r="CA328" i="2"/>
  <c r="CB328" i="2"/>
  <c r="CC328" i="2"/>
  <c r="CD328" i="2"/>
  <c r="CM328" i="2"/>
  <c r="CN328" i="2"/>
  <c r="CO328" i="2"/>
  <c r="CP328" i="2"/>
  <c r="CQ328" i="2"/>
  <c r="CR328" i="2"/>
  <c r="CS328" i="2"/>
  <c r="CT328" i="2"/>
  <c r="DE328" i="2"/>
  <c r="DH328" i="2" s="1"/>
  <c r="DF328" i="2"/>
  <c r="DG328" i="2"/>
  <c r="I329" i="2"/>
  <c r="L329" i="2" s="1"/>
  <c r="S329" i="2"/>
  <c r="T329" i="2"/>
  <c r="Y329" i="2"/>
  <c r="AD329" i="2"/>
  <c r="AE329" i="2"/>
  <c r="AF329" i="2"/>
  <c r="AI329" i="2"/>
  <c r="AL329" i="2"/>
  <c r="AO329" i="2"/>
  <c r="AR329" i="2"/>
  <c r="AS329" i="2"/>
  <c r="BT329" i="2"/>
  <c r="Z329" i="2" s="1"/>
  <c r="BU329" i="2"/>
  <c r="BV329" i="2"/>
  <c r="BX329" i="2"/>
  <c r="BY329" i="2"/>
  <c r="BZ329" i="2"/>
  <c r="CA329" i="2"/>
  <c r="CB329" i="2"/>
  <c r="CC329" i="2"/>
  <c r="CD329" i="2"/>
  <c r="CM329" i="2" s="1"/>
  <c r="CN329" i="2"/>
  <c r="CO329" i="2"/>
  <c r="CP329" i="2"/>
  <c r="CQ329" i="2"/>
  <c r="CR329" i="2"/>
  <c r="CS329" i="2"/>
  <c r="DE329" i="2"/>
  <c r="DF329" i="2"/>
  <c r="DG329" i="2"/>
  <c r="DH329" i="2"/>
  <c r="I330" i="2"/>
  <c r="L330" i="2"/>
  <c r="S330" i="2"/>
  <c r="T330" i="2"/>
  <c r="Y330" i="2"/>
  <c r="AD330" i="2"/>
  <c r="AE330" i="2"/>
  <c r="AI330" i="2"/>
  <c r="AL330" i="2"/>
  <c r="AO330" i="2"/>
  <c r="AR330" i="2"/>
  <c r="AS330" i="2"/>
  <c r="BT330" i="2"/>
  <c r="Z330" i="2" s="1"/>
  <c r="BU330" i="2"/>
  <c r="BV330" i="2" s="1"/>
  <c r="BX330" i="2"/>
  <c r="BY330" i="2"/>
  <c r="BZ330" i="2"/>
  <c r="CA330" i="2"/>
  <c r="CB330" i="2"/>
  <c r="CC330" i="2"/>
  <c r="CN330" i="2"/>
  <c r="CO330" i="2"/>
  <c r="CP330" i="2"/>
  <c r="CQ330" i="2"/>
  <c r="CR330" i="2"/>
  <c r="CS330" i="2"/>
  <c r="DE330" i="2"/>
  <c r="DH330" i="2" s="1"/>
  <c r="DF330" i="2"/>
  <c r="DG330" i="2"/>
  <c r="I331" i="2"/>
  <c r="L331" i="2"/>
  <c r="S331" i="2"/>
  <c r="T331" i="2"/>
  <c r="Y331" i="2"/>
  <c r="AD331" i="2"/>
  <c r="AF331" i="2" s="1"/>
  <c r="AE331" i="2"/>
  <c r="AI331" i="2"/>
  <c r="AL331" i="2"/>
  <c r="AO331" i="2"/>
  <c r="AR331" i="2"/>
  <c r="AS331" i="2"/>
  <c r="BT331" i="2"/>
  <c r="BU331" i="2"/>
  <c r="BX331" i="2"/>
  <c r="BY331" i="2"/>
  <c r="BZ331" i="2"/>
  <c r="CA331" i="2"/>
  <c r="CB331" i="2"/>
  <c r="CD331" i="2" s="1"/>
  <c r="CC331" i="2"/>
  <c r="CN331" i="2"/>
  <c r="CO331" i="2"/>
  <c r="CP331" i="2"/>
  <c r="CQ331" i="2"/>
  <c r="CR331" i="2"/>
  <c r="CS331" i="2"/>
  <c r="DE331" i="2"/>
  <c r="DH331" i="2" s="1"/>
  <c r="DF331" i="2"/>
  <c r="DG331" i="2"/>
  <c r="I332" i="2"/>
  <c r="L332" i="2"/>
  <c r="S332" i="2"/>
  <c r="T332" i="2"/>
  <c r="Y332" i="2"/>
  <c r="Z332" i="2"/>
  <c r="AD332" i="2"/>
  <c r="AE332" i="2"/>
  <c r="AF332" i="2"/>
  <c r="AI332" i="2"/>
  <c r="AL332" i="2"/>
  <c r="AO332" i="2"/>
  <c r="AR332" i="2"/>
  <c r="AS332" i="2"/>
  <c r="BT332" i="2"/>
  <c r="BU332" i="2"/>
  <c r="BV332" i="2"/>
  <c r="BW332" i="2"/>
  <c r="BX332" i="2"/>
  <c r="BY332" i="2"/>
  <c r="BZ332" i="2"/>
  <c r="CA332" i="2"/>
  <c r="CB332" i="2"/>
  <c r="CC332" i="2"/>
  <c r="CD332" i="2"/>
  <c r="CM332" i="2"/>
  <c r="CN332" i="2"/>
  <c r="CO332" i="2"/>
  <c r="CP332" i="2"/>
  <c r="CQ332" i="2"/>
  <c r="CR332" i="2"/>
  <c r="CS332" i="2"/>
  <c r="CT332" i="2"/>
  <c r="DE332" i="2"/>
  <c r="DH332" i="2" s="1"/>
  <c r="DF332" i="2"/>
  <c r="DG332" i="2"/>
  <c r="I333" i="2"/>
  <c r="L333" i="2" s="1"/>
  <c r="S333" i="2"/>
  <c r="T333" i="2"/>
  <c r="Y333" i="2"/>
  <c r="AD333" i="2"/>
  <c r="AE333" i="2"/>
  <c r="AF333" i="2"/>
  <c r="AI333" i="2"/>
  <c r="AL333" i="2"/>
  <c r="AO333" i="2"/>
  <c r="AR333" i="2"/>
  <c r="AS333" i="2"/>
  <c r="BT333" i="2"/>
  <c r="Z333" i="2" s="1"/>
  <c r="BU333" i="2"/>
  <c r="BV333" i="2"/>
  <c r="BX333" i="2"/>
  <c r="BY333" i="2"/>
  <c r="BZ333" i="2"/>
  <c r="CA333" i="2"/>
  <c r="CB333" i="2"/>
  <c r="CC333" i="2"/>
  <c r="CD333" i="2"/>
  <c r="CM333" i="2" s="1"/>
  <c r="CN333" i="2"/>
  <c r="CO333" i="2"/>
  <c r="CP333" i="2"/>
  <c r="CQ333" i="2"/>
  <c r="CR333" i="2"/>
  <c r="CS333" i="2"/>
  <c r="DE333" i="2"/>
  <c r="DF333" i="2"/>
  <c r="DG333" i="2"/>
  <c r="DH333" i="2"/>
  <c r="I334" i="2"/>
  <c r="L334" i="2"/>
  <c r="S334" i="2"/>
  <c r="T334" i="2"/>
  <c r="Y334" i="2"/>
  <c r="AD334" i="2"/>
  <c r="AE334" i="2"/>
  <c r="AI334" i="2"/>
  <c r="AL334" i="2"/>
  <c r="AO334" i="2"/>
  <c r="AR334" i="2"/>
  <c r="AS334" i="2"/>
  <c r="BT334" i="2"/>
  <c r="BU334" i="2"/>
  <c r="BX334" i="2"/>
  <c r="BY334" i="2"/>
  <c r="BZ334" i="2"/>
  <c r="CA334" i="2"/>
  <c r="CB334" i="2"/>
  <c r="CD334" i="2" s="1"/>
  <c r="CC334" i="2"/>
  <c r="CN334" i="2"/>
  <c r="CO334" i="2"/>
  <c r="CP334" i="2"/>
  <c r="CQ334" i="2"/>
  <c r="CR334" i="2"/>
  <c r="CS334" i="2"/>
  <c r="DE334" i="2"/>
  <c r="DH334" i="2" s="1"/>
  <c r="DF334" i="2"/>
  <c r="DG334" i="2"/>
  <c r="I335" i="2"/>
  <c r="L335" i="2"/>
  <c r="S335" i="2"/>
  <c r="T335" i="2"/>
  <c r="Y335" i="2"/>
  <c r="AD335" i="2"/>
  <c r="AF335" i="2" s="1"/>
  <c r="AE335" i="2"/>
  <c r="AI335" i="2"/>
  <c r="AL335" i="2"/>
  <c r="AO335" i="2"/>
  <c r="AR335" i="2"/>
  <c r="AS335" i="2"/>
  <c r="BT335" i="2"/>
  <c r="BV335" i="2" s="1"/>
  <c r="BU335" i="2"/>
  <c r="BW335" i="2"/>
  <c r="BX335" i="2"/>
  <c r="BY335" i="2"/>
  <c r="BZ335" i="2"/>
  <c r="CA335" i="2"/>
  <c r="CB335" i="2"/>
  <c r="CD335" i="2" s="1"/>
  <c r="CM335" i="2" s="1"/>
  <c r="CC335" i="2"/>
  <c r="CN335" i="2"/>
  <c r="CO335" i="2"/>
  <c r="CP335" i="2"/>
  <c r="CQ335" i="2"/>
  <c r="CR335" i="2"/>
  <c r="CS335" i="2"/>
  <c r="DE335" i="2"/>
  <c r="DH335" i="2" s="1"/>
  <c r="DF335" i="2"/>
  <c r="DG335" i="2"/>
  <c r="I336" i="2"/>
  <c r="L336" i="2"/>
  <c r="S336" i="2"/>
  <c r="T336" i="2"/>
  <c r="Y336" i="2"/>
  <c r="Z336" i="2"/>
  <c r="AD336" i="2"/>
  <c r="AE336" i="2"/>
  <c r="AF336" i="2"/>
  <c r="AI336" i="2"/>
  <c r="AL336" i="2"/>
  <c r="AO336" i="2"/>
  <c r="AR336" i="2"/>
  <c r="AS336" i="2"/>
  <c r="BT336" i="2"/>
  <c r="BU336" i="2"/>
  <c r="BV336" i="2"/>
  <c r="BW336" i="2"/>
  <c r="BX336" i="2"/>
  <c r="BY336" i="2"/>
  <c r="BZ336" i="2"/>
  <c r="CA336" i="2"/>
  <c r="CB336" i="2"/>
  <c r="CC336" i="2"/>
  <c r="CD336" i="2"/>
  <c r="CM336" i="2"/>
  <c r="CN336" i="2"/>
  <c r="CO336" i="2"/>
  <c r="CP336" i="2"/>
  <c r="CQ336" i="2"/>
  <c r="CR336" i="2"/>
  <c r="CS336" i="2"/>
  <c r="CT336" i="2"/>
  <c r="DE336" i="2"/>
  <c r="DH336" i="2" s="1"/>
  <c r="DF336" i="2"/>
  <c r="DG336" i="2"/>
  <c r="I337" i="2"/>
  <c r="L337" i="2" s="1"/>
  <c r="S337" i="2"/>
  <c r="T337" i="2"/>
  <c r="Y337" i="2"/>
  <c r="AD337" i="2"/>
  <c r="AE337" i="2"/>
  <c r="AF337" i="2"/>
  <c r="AI337" i="2"/>
  <c r="AL337" i="2"/>
  <c r="AO337" i="2"/>
  <c r="AR337" i="2"/>
  <c r="AS337" i="2"/>
  <c r="BT337" i="2"/>
  <c r="BU337" i="2"/>
  <c r="BX337" i="2"/>
  <c r="BY337" i="2"/>
  <c r="BZ337" i="2"/>
  <c r="CA337" i="2"/>
  <c r="CB337" i="2"/>
  <c r="CD337" i="2" s="1"/>
  <c r="CC337" i="2"/>
  <c r="CN337" i="2"/>
  <c r="CO337" i="2"/>
  <c r="CP337" i="2"/>
  <c r="CQ337" i="2"/>
  <c r="CR337" i="2"/>
  <c r="CS337" i="2"/>
  <c r="DE337" i="2"/>
  <c r="DF337" i="2"/>
  <c r="DG337" i="2"/>
  <c r="DH337" i="2"/>
  <c r="I338" i="2"/>
  <c r="L338" i="2"/>
  <c r="S338" i="2"/>
  <c r="T338" i="2"/>
  <c r="Y338" i="2"/>
  <c r="AD338" i="2"/>
  <c r="AE338" i="2"/>
  <c r="AI338" i="2"/>
  <c r="AL338" i="2"/>
  <c r="AO338" i="2"/>
  <c r="AR338" i="2"/>
  <c r="AS338" i="2"/>
  <c r="BT338" i="2"/>
  <c r="Z338" i="2" s="1"/>
  <c r="BU338" i="2"/>
  <c r="BW338" i="2"/>
  <c r="BX338" i="2"/>
  <c r="BY338" i="2"/>
  <c r="BZ338" i="2"/>
  <c r="CA338" i="2"/>
  <c r="CB338" i="2"/>
  <c r="CC338" i="2"/>
  <c r="CN338" i="2"/>
  <c r="CO338" i="2"/>
  <c r="CP338" i="2"/>
  <c r="CQ338" i="2"/>
  <c r="CR338" i="2"/>
  <c r="CS338" i="2"/>
  <c r="DE338" i="2"/>
  <c r="DH338" i="2" s="1"/>
  <c r="DF338" i="2"/>
  <c r="DG338" i="2"/>
  <c r="I339" i="2"/>
  <c r="L339" i="2"/>
  <c r="S339" i="2"/>
  <c r="T339" i="2"/>
  <c r="Y339" i="2"/>
  <c r="AD339" i="2"/>
  <c r="AF339" i="2" s="1"/>
  <c r="AE339" i="2"/>
  <c r="AI339" i="2"/>
  <c r="AL339" i="2"/>
  <c r="AO339" i="2"/>
  <c r="AR339" i="2"/>
  <c r="AS339" i="2"/>
  <c r="BT339" i="2"/>
  <c r="Z339" i="2" s="1"/>
  <c r="BU339" i="2"/>
  <c r="BW339" i="2"/>
  <c r="BX339" i="2"/>
  <c r="BY339" i="2"/>
  <c r="BZ339" i="2"/>
  <c r="CA339" i="2"/>
  <c r="CB339" i="2"/>
  <c r="CD339" i="2" s="1"/>
  <c r="CC339" i="2"/>
  <c r="CN339" i="2"/>
  <c r="CO339" i="2"/>
  <c r="CP339" i="2"/>
  <c r="CQ339" i="2"/>
  <c r="CR339" i="2"/>
  <c r="CS339" i="2"/>
  <c r="DE339" i="2"/>
  <c r="DH339" i="2" s="1"/>
  <c r="DF339" i="2"/>
  <c r="DG339" i="2"/>
  <c r="I340" i="2"/>
  <c r="L340" i="2" s="1"/>
  <c r="S340" i="2"/>
  <c r="T340" i="2"/>
  <c r="Y340" i="2"/>
  <c r="Z340" i="2"/>
  <c r="AD340" i="2"/>
  <c r="AE340" i="2"/>
  <c r="AF340" i="2"/>
  <c r="AI340" i="2"/>
  <c r="AL340" i="2"/>
  <c r="AO340" i="2"/>
  <c r="AR340" i="2"/>
  <c r="AS340" i="2"/>
  <c r="BT340" i="2"/>
  <c r="BU340" i="2"/>
  <c r="BV340" i="2"/>
  <c r="BW340" i="2"/>
  <c r="BX340" i="2"/>
  <c r="BY340" i="2"/>
  <c r="BZ340" i="2"/>
  <c r="CA340" i="2"/>
  <c r="CB340" i="2"/>
  <c r="CC340" i="2"/>
  <c r="CD340" i="2"/>
  <c r="CM340" i="2" s="1"/>
  <c r="CN340" i="2"/>
  <c r="CO340" i="2"/>
  <c r="CP340" i="2"/>
  <c r="CQ340" i="2"/>
  <c r="CR340" i="2"/>
  <c r="CS340" i="2"/>
  <c r="CT340" i="2"/>
  <c r="DE340" i="2"/>
  <c r="DF340" i="2"/>
  <c r="DG340" i="2"/>
  <c r="DH340" i="2"/>
  <c r="I341" i="2"/>
  <c r="L341" i="2" s="1"/>
  <c r="S341" i="2"/>
  <c r="T341" i="2"/>
  <c r="Y341" i="2"/>
  <c r="AD341" i="2"/>
  <c r="AF341" i="2" s="1"/>
  <c r="AE341" i="2"/>
  <c r="AI341" i="2"/>
  <c r="AL341" i="2"/>
  <c r="AO341" i="2"/>
  <c r="AR341" i="2"/>
  <c r="AS341" i="2"/>
  <c r="BT341" i="2"/>
  <c r="BV341" i="2" s="1"/>
  <c r="BU341" i="2"/>
  <c r="BX341" i="2"/>
  <c r="BY341" i="2"/>
  <c r="BZ341" i="2"/>
  <c r="CA341" i="2"/>
  <c r="CB341" i="2"/>
  <c r="CD341" i="2" s="1"/>
  <c r="CC341" i="2"/>
  <c r="CN341" i="2"/>
  <c r="CO341" i="2"/>
  <c r="CP341" i="2"/>
  <c r="CQ341" i="2"/>
  <c r="CR341" i="2"/>
  <c r="CS341" i="2"/>
  <c r="DE341" i="2"/>
  <c r="DF341" i="2"/>
  <c r="DG341" i="2"/>
  <c r="DH341" i="2"/>
  <c r="I342" i="2"/>
  <c r="L342" i="2"/>
  <c r="S342" i="2"/>
  <c r="T342" i="2"/>
  <c r="Y342" i="2"/>
  <c r="AD342" i="2"/>
  <c r="AE342" i="2"/>
  <c r="AI342" i="2"/>
  <c r="AL342" i="2"/>
  <c r="AO342" i="2"/>
  <c r="AR342" i="2"/>
  <c r="AS342" i="2"/>
  <c r="BT342" i="2"/>
  <c r="Z342" i="2" s="1"/>
  <c r="BU342" i="2"/>
  <c r="BV342" i="2" s="1"/>
  <c r="BX342" i="2"/>
  <c r="BY342" i="2"/>
  <c r="BZ342" i="2"/>
  <c r="CA342" i="2"/>
  <c r="CB342" i="2"/>
  <c r="CC342" i="2"/>
  <c r="CD342" i="2"/>
  <c r="CM342" i="2" s="1"/>
  <c r="CN342" i="2"/>
  <c r="CO342" i="2"/>
  <c r="CP342" i="2"/>
  <c r="CQ342" i="2"/>
  <c r="CR342" i="2"/>
  <c r="CS342" i="2"/>
  <c r="CT342" i="2"/>
  <c r="DE342" i="2"/>
  <c r="DF342" i="2"/>
  <c r="DG342" i="2"/>
  <c r="DH342" i="2"/>
  <c r="I343" i="2"/>
  <c r="L343" i="2" s="1"/>
  <c r="S343" i="2"/>
  <c r="T343" i="2"/>
  <c r="Y343" i="2"/>
  <c r="AD343" i="2"/>
  <c r="AE343" i="2"/>
  <c r="AF343" i="2" s="1"/>
  <c r="AI343" i="2"/>
  <c r="AL343" i="2"/>
  <c r="AO343" i="2"/>
  <c r="AR343" i="2"/>
  <c r="AS343" i="2"/>
  <c r="BT343" i="2"/>
  <c r="Z343" i="2" s="1"/>
  <c r="BU343" i="2"/>
  <c r="BV343" i="2" s="1"/>
  <c r="BX343" i="2"/>
  <c r="BY343" i="2"/>
  <c r="BZ343" i="2"/>
  <c r="CA343" i="2"/>
  <c r="CB343" i="2"/>
  <c r="CC343" i="2"/>
  <c r="CD343" i="2" s="1"/>
  <c r="CN343" i="2"/>
  <c r="CO343" i="2"/>
  <c r="CP343" i="2"/>
  <c r="CQ343" i="2"/>
  <c r="CR343" i="2"/>
  <c r="CS343" i="2"/>
  <c r="DE343" i="2"/>
  <c r="DF343" i="2"/>
  <c r="DG343" i="2"/>
  <c r="DH343" i="2"/>
  <c r="I344" i="2"/>
  <c r="L344" i="2"/>
  <c r="S344" i="2"/>
  <c r="T344" i="2"/>
  <c r="Y344" i="2"/>
  <c r="AD344" i="2"/>
  <c r="AF344" i="2" s="1"/>
  <c r="AE344" i="2"/>
  <c r="AI344" i="2"/>
  <c r="AL344" i="2"/>
  <c r="AO344" i="2"/>
  <c r="AR344" i="2"/>
  <c r="AS344" i="2"/>
  <c r="BT344" i="2"/>
  <c r="Z344" i="2" s="1"/>
  <c r="BU344" i="2"/>
  <c r="BV344" i="2" s="1"/>
  <c r="BX344" i="2"/>
  <c r="BY344" i="2"/>
  <c r="BZ344" i="2"/>
  <c r="CA344" i="2"/>
  <c r="CB344" i="2"/>
  <c r="CD344" i="2" s="1"/>
  <c r="CC344" i="2"/>
  <c r="CN344" i="2"/>
  <c r="CO344" i="2"/>
  <c r="CP344" i="2"/>
  <c r="CQ344" i="2"/>
  <c r="CR344" i="2"/>
  <c r="CS344" i="2"/>
  <c r="DE344" i="2"/>
  <c r="DH344" i="2" s="1"/>
  <c r="DF344" i="2"/>
  <c r="DG344" i="2"/>
  <c r="I345" i="2"/>
  <c r="L345" i="2"/>
  <c r="S345" i="2"/>
  <c r="T345" i="2"/>
  <c r="Y345" i="2"/>
  <c r="Z345" i="2"/>
  <c r="AD345" i="2"/>
  <c r="AF345" i="2" s="1"/>
  <c r="AE345" i="2"/>
  <c r="AI345" i="2"/>
  <c r="AL345" i="2"/>
  <c r="AO345" i="2"/>
  <c r="AR345" i="2"/>
  <c r="AS345" i="2"/>
  <c r="BT345" i="2"/>
  <c r="BV345" i="2" s="1"/>
  <c r="BU345" i="2"/>
  <c r="BW345" i="2"/>
  <c r="BX345" i="2"/>
  <c r="BY345" i="2"/>
  <c r="BZ345" i="2"/>
  <c r="CA345" i="2"/>
  <c r="CB345" i="2"/>
  <c r="CD345" i="2" s="1"/>
  <c r="CC345" i="2"/>
  <c r="CN345" i="2"/>
  <c r="CO345" i="2"/>
  <c r="CP345" i="2"/>
  <c r="CQ345" i="2"/>
  <c r="CR345" i="2"/>
  <c r="CS345" i="2"/>
  <c r="DE345" i="2"/>
  <c r="DH345" i="2" s="1"/>
  <c r="DF345" i="2"/>
  <c r="DG345" i="2"/>
  <c r="I346" i="2"/>
  <c r="L346" i="2" s="1"/>
  <c r="S346" i="2"/>
  <c r="T346" i="2"/>
  <c r="Y346" i="2"/>
  <c r="Z346" i="2"/>
  <c r="AD346" i="2"/>
  <c r="AE346" i="2"/>
  <c r="AF346" i="2"/>
  <c r="AI346" i="2"/>
  <c r="AL346" i="2"/>
  <c r="AO346" i="2"/>
  <c r="AR346" i="2"/>
  <c r="AS346" i="2"/>
  <c r="BT346" i="2"/>
  <c r="BU346" i="2"/>
  <c r="BV346" i="2"/>
  <c r="BW346" i="2"/>
  <c r="BX346" i="2"/>
  <c r="BY346" i="2"/>
  <c r="BZ346" i="2"/>
  <c r="CA346" i="2"/>
  <c r="CB346" i="2"/>
  <c r="CC346" i="2"/>
  <c r="CD346" i="2"/>
  <c r="CM346" i="2" s="1"/>
  <c r="CN346" i="2"/>
  <c r="CO346" i="2"/>
  <c r="CP346" i="2"/>
  <c r="CQ346" i="2"/>
  <c r="CR346" i="2"/>
  <c r="CS346" i="2"/>
  <c r="CT346" i="2"/>
  <c r="DE346" i="2"/>
  <c r="DF346" i="2"/>
  <c r="DG346" i="2"/>
  <c r="DH346" i="2"/>
  <c r="I347" i="2"/>
  <c r="L347" i="2" s="1"/>
  <c r="S347" i="2"/>
  <c r="T347" i="2"/>
  <c r="Y347" i="2"/>
  <c r="AD347" i="2"/>
  <c r="AE347" i="2"/>
  <c r="AF347" i="2" s="1"/>
  <c r="AI347" i="2"/>
  <c r="AL347" i="2"/>
  <c r="AO347" i="2"/>
  <c r="AR347" i="2"/>
  <c r="AS347" i="2"/>
  <c r="BT347" i="2"/>
  <c r="Z347" i="2" s="1"/>
  <c r="BU347" i="2"/>
  <c r="BV347" i="2" s="1"/>
  <c r="BX347" i="2"/>
  <c r="BY347" i="2"/>
  <c r="BZ347" i="2"/>
  <c r="CA347" i="2"/>
  <c r="CB347" i="2"/>
  <c r="CC347" i="2"/>
  <c r="CD347" i="2" s="1"/>
  <c r="CN347" i="2"/>
  <c r="CO347" i="2"/>
  <c r="CP347" i="2"/>
  <c r="CQ347" i="2"/>
  <c r="CR347" i="2"/>
  <c r="CS347" i="2"/>
  <c r="DE347" i="2"/>
  <c r="DF347" i="2"/>
  <c r="DG347" i="2"/>
  <c r="DH347" i="2"/>
  <c r="I348" i="2"/>
  <c r="L348" i="2"/>
  <c r="S348" i="2"/>
  <c r="T348" i="2"/>
  <c r="Y348" i="2"/>
  <c r="AD348" i="2"/>
  <c r="AF348" i="2" s="1"/>
  <c r="AE348" i="2"/>
  <c r="AI348" i="2"/>
  <c r="AL348" i="2"/>
  <c r="AO348" i="2"/>
  <c r="AR348" i="2"/>
  <c r="AS348" i="2"/>
  <c r="BT348" i="2"/>
  <c r="Z348" i="2" s="1"/>
  <c r="BU348" i="2"/>
  <c r="BV348" i="2" s="1"/>
  <c r="BX348" i="2"/>
  <c r="BY348" i="2"/>
  <c r="BZ348" i="2"/>
  <c r="CA348" i="2"/>
  <c r="CB348" i="2"/>
  <c r="CD348" i="2" s="1"/>
  <c r="CC348" i="2"/>
  <c r="CN348" i="2"/>
  <c r="CO348" i="2"/>
  <c r="CP348" i="2"/>
  <c r="CQ348" i="2"/>
  <c r="CR348" i="2"/>
  <c r="CS348" i="2"/>
  <c r="DE348" i="2"/>
  <c r="DH348" i="2" s="1"/>
  <c r="DF348" i="2"/>
  <c r="DG348" i="2"/>
  <c r="I349" i="2"/>
  <c r="L349" i="2"/>
  <c r="S349" i="2"/>
  <c r="T349" i="2"/>
  <c r="Y349" i="2"/>
  <c r="Z349" i="2"/>
  <c r="AD349" i="2"/>
  <c r="AF349" i="2" s="1"/>
  <c r="AE349" i="2"/>
  <c r="AI349" i="2"/>
  <c r="AL349" i="2"/>
  <c r="AO349" i="2"/>
  <c r="AR349" i="2"/>
  <c r="AS349" i="2"/>
  <c r="BT349" i="2"/>
  <c r="BV349" i="2" s="1"/>
  <c r="BU349" i="2"/>
  <c r="BW349" i="2"/>
  <c r="BX349" i="2"/>
  <c r="BY349" i="2"/>
  <c r="BZ349" i="2"/>
  <c r="CA349" i="2"/>
  <c r="CB349" i="2"/>
  <c r="CD349" i="2" s="1"/>
  <c r="CC349" i="2"/>
  <c r="CN349" i="2"/>
  <c r="CO349" i="2"/>
  <c r="CP349" i="2"/>
  <c r="CQ349" i="2"/>
  <c r="CR349" i="2"/>
  <c r="CS349" i="2"/>
  <c r="DE349" i="2"/>
  <c r="DH349" i="2" s="1"/>
  <c r="DF349" i="2"/>
  <c r="DG349" i="2"/>
  <c r="I350" i="2"/>
  <c r="L350" i="2" s="1"/>
  <c r="S350" i="2"/>
  <c r="T350" i="2"/>
  <c r="Y350" i="2"/>
  <c r="Z350" i="2"/>
  <c r="AD350" i="2"/>
  <c r="AE350" i="2"/>
  <c r="AF350" i="2"/>
  <c r="AI350" i="2"/>
  <c r="AL350" i="2"/>
  <c r="AO350" i="2"/>
  <c r="AR350" i="2"/>
  <c r="AS350" i="2"/>
  <c r="BT350" i="2"/>
  <c r="BU350" i="2"/>
  <c r="BV350" i="2"/>
  <c r="BW350" i="2"/>
  <c r="BX350" i="2"/>
  <c r="BY350" i="2"/>
  <c r="BZ350" i="2"/>
  <c r="CA350" i="2"/>
  <c r="CB350" i="2"/>
  <c r="CC350" i="2"/>
  <c r="CD350" i="2"/>
  <c r="CM350" i="2" s="1"/>
  <c r="CN350" i="2"/>
  <c r="CO350" i="2"/>
  <c r="CP350" i="2"/>
  <c r="CQ350" i="2"/>
  <c r="CR350" i="2"/>
  <c r="CS350" i="2"/>
  <c r="CT350" i="2"/>
  <c r="DE350" i="2"/>
  <c r="DF350" i="2"/>
  <c r="DG350" i="2"/>
  <c r="DH350" i="2"/>
  <c r="I351" i="2"/>
  <c r="L351" i="2" s="1"/>
  <c r="S351" i="2"/>
  <c r="T351" i="2"/>
  <c r="Y351" i="2"/>
  <c r="AD351" i="2"/>
  <c r="AE351" i="2"/>
  <c r="AF351" i="2" s="1"/>
  <c r="AI351" i="2"/>
  <c r="AL351" i="2"/>
  <c r="AO351" i="2"/>
  <c r="AR351" i="2"/>
  <c r="AS351" i="2"/>
  <c r="BT351" i="2"/>
  <c r="Z351" i="2" s="1"/>
  <c r="BU351" i="2"/>
  <c r="BV351" i="2" s="1"/>
  <c r="BX351" i="2"/>
  <c r="BY351" i="2"/>
  <c r="BZ351" i="2"/>
  <c r="CA351" i="2"/>
  <c r="CB351" i="2"/>
  <c r="CC351" i="2"/>
  <c r="CD351" i="2" s="1"/>
  <c r="CN351" i="2"/>
  <c r="CO351" i="2"/>
  <c r="CP351" i="2"/>
  <c r="CQ351" i="2"/>
  <c r="CR351" i="2"/>
  <c r="CS351" i="2"/>
  <c r="DE351" i="2"/>
  <c r="DF351" i="2"/>
  <c r="DG351" i="2"/>
  <c r="DH351" i="2"/>
  <c r="I352" i="2"/>
  <c r="L352" i="2"/>
  <c r="S352" i="2"/>
  <c r="T352" i="2"/>
  <c r="Y352" i="2"/>
  <c r="AD352" i="2"/>
  <c r="AF352" i="2" s="1"/>
  <c r="AE352" i="2"/>
  <c r="AI352" i="2"/>
  <c r="AL352" i="2"/>
  <c r="AO352" i="2"/>
  <c r="AR352" i="2"/>
  <c r="AS352" i="2"/>
  <c r="BT352" i="2"/>
  <c r="Z352" i="2" s="1"/>
  <c r="BU352" i="2"/>
  <c r="BV352" i="2" s="1"/>
  <c r="BX352" i="2"/>
  <c r="BY352" i="2"/>
  <c r="BZ352" i="2"/>
  <c r="CA352" i="2"/>
  <c r="CB352" i="2"/>
  <c r="CD352" i="2" s="1"/>
  <c r="CC352" i="2"/>
  <c r="CN352" i="2"/>
  <c r="CO352" i="2"/>
  <c r="CP352" i="2"/>
  <c r="CQ352" i="2"/>
  <c r="CR352" i="2"/>
  <c r="CS352" i="2"/>
  <c r="DE352" i="2"/>
  <c r="DH352" i="2" s="1"/>
  <c r="DF352" i="2"/>
  <c r="DG352" i="2"/>
  <c r="I353" i="2"/>
  <c r="L353" i="2"/>
  <c r="S353" i="2"/>
  <c r="T353" i="2"/>
  <c r="Y353" i="2"/>
  <c r="Z353" i="2"/>
  <c r="AD353" i="2"/>
  <c r="AF353" i="2" s="1"/>
  <c r="AE353" i="2"/>
  <c r="AI353" i="2"/>
  <c r="AL353" i="2"/>
  <c r="AO353" i="2"/>
  <c r="AR353" i="2"/>
  <c r="AS353" i="2"/>
  <c r="BT353" i="2"/>
  <c r="BV353" i="2" s="1"/>
  <c r="BU353" i="2"/>
  <c r="BW353" i="2"/>
  <c r="BX353" i="2"/>
  <c r="BY353" i="2"/>
  <c r="BZ353" i="2"/>
  <c r="CA353" i="2"/>
  <c r="CB353" i="2"/>
  <c r="CD353" i="2" s="1"/>
  <c r="CC353" i="2"/>
  <c r="CN353" i="2"/>
  <c r="CO353" i="2"/>
  <c r="CP353" i="2"/>
  <c r="CQ353" i="2"/>
  <c r="CR353" i="2"/>
  <c r="CS353" i="2"/>
  <c r="DE353" i="2"/>
  <c r="DH353" i="2" s="1"/>
  <c r="DF353" i="2"/>
  <c r="DG353" i="2"/>
  <c r="I354" i="2"/>
  <c r="L354" i="2" s="1"/>
  <c r="S354" i="2"/>
  <c r="T354" i="2"/>
  <c r="Y354" i="2"/>
  <c r="Z354" i="2"/>
  <c r="AD354" i="2"/>
  <c r="AE354" i="2"/>
  <c r="AF354" i="2"/>
  <c r="AI354" i="2"/>
  <c r="AL354" i="2"/>
  <c r="AO354" i="2"/>
  <c r="AR354" i="2"/>
  <c r="AS354" i="2"/>
  <c r="BT354" i="2"/>
  <c r="BU354" i="2"/>
  <c r="BV354" i="2"/>
  <c r="BW354" i="2"/>
  <c r="BX354" i="2"/>
  <c r="BY354" i="2"/>
  <c r="BZ354" i="2"/>
  <c r="CA354" i="2"/>
  <c r="CB354" i="2"/>
  <c r="CC354" i="2"/>
  <c r="CD354" i="2"/>
  <c r="CM354" i="2" s="1"/>
  <c r="CN354" i="2"/>
  <c r="CO354" i="2"/>
  <c r="CP354" i="2"/>
  <c r="CQ354" i="2"/>
  <c r="CR354" i="2"/>
  <c r="CS354" i="2"/>
  <c r="CT354" i="2"/>
  <c r="DE354" i="2"/>
  <c r="DF354" i="2"/>
  <c r="DG354" i="2"/>
  <c r="DH354" i="2"/>
  <c r="I355" i="2"/>
  <c r="L355" i="2" s="1"/>
  <c r="S355" i="2"/>
  <c r="T355" i="2"/>
  <c r="Y355" i="2"/>
  <c r="AD355" i="2"/>
  <c r="AE355" i="2"/>
  <c r="AF355" i="2" s="1"/>
  <c r="AI355" i="2"/>
  <c r="AL355" i="2"/>
  <c r="AO355" i="2"/>
  <c r="AR355" i="2"/>
  <c r="AS355" i="2"/>
  <c r="BT355" i="2"/>
  <c r="Z355" i="2" s="1"/>
  <c r="BU355" i="2"/>
  <c r="BV355" i="2" s="1"/>
  <c r="BX355" i="2"/>
  <c r="BY355" i="2"/>
  <c r="BZ355" i="2"/>
  <c r="CA355" i="2"/>
  <c r="CB355" i="2"/>
  <c r="CC355" i="2"/>
  <c r="CD355" i="2" s="1"/>
  <c r="CN355" i="2"/>
  <c r="CO355" i="2"/>
  <c r="CP355" i="2"/>
  <c r="CQ355" i="2"/>
  <c r="CR355" i="2"/>
  <c r="CS355" i="2"/>
  <c r="DE355" i="2"/>
  <c r="DF355" i="2"/>
  <c r="DG355" i="2"/>
  <c r="DH355" i="2"/>
  <c r="I356" i="2"/>
  <c r="L356" i="2"/>
  <c r="S356" i="2"/>
  <c r="T356" i="2"/>
  <c r="Y356" i="2"/>
  <c r="AD356" i="2"/>
  <c r="AF356" i="2" s="1"/>
  <c r="AE356" i="2"/>
  <c r="AI356" i="2"/>
  <c r="AL356" i="2"/>
  <c r="AO356" i="2"/>
  <c r="AR356" i="2"/>
  <c r="AS356" i="2"/>
  <c r="BT356" i="2"/>
  <c r="Z356" i="2" s="1"/>
  <c r="BU356" i="2"/>
  <c r="BV356" i="2" s="1"/>
  <c r="BX356" i="2"/>
  <c r="BY356" i="2"/>
  <c r="BZ356" i="2"/>
  <c r="CA356" i="2"/>
  <c r="CB356" i="2"/>
  <c r="CD356" i="2" s="1"/>
  <c r="CC356" i="2"/>
  <c r="CN356" i="2"/>
  <c r="CO356" i="2"/>
  <c r="CP356" i="2"/>
  <c r="CQ356" i="2"/>
  <c r="CR356" i="2"/>
  <c r="CS356" i="2"/>
  <c r="DE356" i="2"/>
  <c r="DH356" i="2" s="1"/>
  <c r="DF356" i="2"/>
  <c r="DG356" i="2"/>
  <c r="I357" i="2"/>
  <c r="L357" i="2"/>
  <c r="S357" i="2"/>
  <c r="T357" i="2"/>
  <c r="Y357" i="2"/>
  <c r="Z357" i="2"/>
  <c r="AD357" i="2"/>
  <c r="AF357" i="2" s="1"/>
  <c r="AE357" i="2"/>
  <c r="AI357" i="2"/>
  <c r="AL357" i="2"/>
  <c r="AO357" i="2"/>
  <c r="AR357" i="2"/>
  <c r="AS357" i="2"/>
  <c r="BT357" i="2"/>
  <c r="BV357" i="2" s="1"/>
  <c r="BU357" i="2"/>
  <c r="BW357" i="2"/>
  <c r="BX357" i="2"/>
  <c r="BY357" i="2"/>
  <c r="BZ357" i="2"/>
  <c r="CA357" i="2"/>
  <c r="CB357" i="2"/>
  <c r="CD357" i="2" s="1"/>
  <c r="CC357" i="2"/>
  <c r="CN357" i="2"/>
  <c r="CO357" i="2"/>
  <c r="CP357" i="2"/>
  <c r="CQ357" i="2"/>
  <c r="CR357" i="2"/>
  <c r="CS357" i="2"/>
  <c r="DE357" i="2"/>
  <c r="DH357" i="2" s="1"/>
  <c r="DF357" i="2"/>
  <c r="DG357" i="2"/>
  <c r="I358" i="2"/>
  <c r="L358" i="2" s="1"/>
  <c r="S358" i="2"/>
  <c r="T358" i="2"/>
  <c r="Y358" i="2"/>
  <c r="Z358" i="2"/>
  <c r="AD358" i="2"/>
  <c r="AE358" i="2"/>
  <c r="AF358" i="2"/>
  <c r="AI358" i="2"/>
  <c r="AL358" i="2"/>
  <c r="AO358" i="2"/>
  <c r="AR358" i="2"/>
  <c r="AS358" i="2"/>
  <c r="BT358" i="2"/>
  <c r="BU358" i="2"/>
  <c r="BV358" i="2"/>
  <c r="BW358" i="2"/>
  <c r="BX358" i="2"/>
  <c r="BY358" i="2"/>
  <c r="BZ358" i="2"/>
  <c r="CA358" i="2"/>
  <c r="CB358" i="2"/>
  <c r="CC358" i="2"/>
  <c r="CD358" i="2"/>
  <c r="CM358" i="2" s="1"/>
  <c r="CN358" i="2"/>
  <c r="CO358" i="2"/>
  <c r="CP358" i="2"/>
  <c r="CQ358" i="2"/>
  <c r="CR358" i="2"/>
  <c r="CS358" i="2"/>
  <c r="CT358" i="2"/>
  <c r="DE358" i="2"/>
  <c r="DF358" i="2"/>
  <c r="DG358" i="2"/>
  <c r="DH358" i="2"/>
  <c r="I359" i="2"/>
  <c r="L359" i="2" s="1"/>
  <c r="S359" i="2"/>
  <c r="T359" i="2"/>
  <c r="Y359" i="2"/>
  <c r="AD359" i="2"/>
  <c r="AE359" i="2"/>
  <c r="AF359" i="2" s="1"/>
  <c r="AI359" i="2"/>
  <c r="AL359" i="2"/>
  <c r="AO359" i="2"/>
  <c r="AR359" i="2"/>
  <c r="AS359" i="2"/>
  <c r="BT359" i="2"/>
  <c r="Z359" i="2" s="1"/>
  <c r="BU359" i="2"/>
  <c r="BV359" i="2" s="1"/>
  <c r="BX359" i="2"/>
  <c r="BY359" i="2"/>
  <c r="BZ359" i="2"/>
  <c r="CA359" i="2"/>
  <c r="CB359" i="2"/>
  <c r="CC359" i="2"/>
  <c r="CD359" i="2" s="1"/>
  <c r="CN359" i="2"/>
  <c r="CO359" i="2"/>
  <c r="CP359" i="2"/>
  <c r="CQ359" i="2"/>
  <c r="CR359" i="2"/>
  <c r="CS359" i="2"/>
  <c r="DE359" i="2"/>
  <c r="DF359" i="2"/>
  <c r="DG359" i="2"/>
  <c r="DH359" i="2"/>
  <c r="I360" i="2"/>
  <c r="L360" i="2"/>
  <c r="S360" i="2"/>
  <c r="T360" i="2"/>
  <c r="Y360" i="2"/>
  <c r="AD360" i="2"/>
  <c r="AF360" i="2" s="1"/>
  <c r="AE360" i="2"/>
  <c r="AI360" i="2"/>
  <c r="AL360" i="2"/>
  <c r="AO360" i="2"/>
  <c r="AR360" i="2"/>
  <c r="AS360" i="2"/>
  <c r="BT360" i="2"/>
  <c r="Z360" i="2" s="1"/>
  <c r="BU360" i="2"/>
  <c r="BV360" i="2" s="1"/>
  <c r="BX360" i="2"/>
  <c r="BY360" i="2"/>
  <c r="BZ360" i="2"/>
  <c r="CA360" i="2"/>
  <c r="CB360" i="2"/>
  <c r="CD360" i="2" s="1"/>
  <c r="CC360" i="2"/>
  <c r="CN360" i="2"/>
  <c r="CO360" i="2"/>
  <c r="CP360" i="2"/>
  <c r="CQ360" i="2"/>
  <c r="CR360" i="2"/>
  <c r="CS360" i="2"/>
  <c r="DE360" i="2"/>
  <c r="DH360" i="2" s="1"/>
  <c r="DF360" i="2"/>
  <c r="DG360" i="2"/>
  <c r="I361" i="2"/>
  <c r="L361" i="2"/>
  <c r="S361" i="2"/>
  <c r="T361" i="2"/>
  <c r="Y361" i="2"/>
  <c r="Z361" i="2"/>
  <c r="AD361" i="2"/>
  <c r="AF361" i="2" s="1"/>
  <c r="AE361" i="2"/>
  <c r="AI361" i="2"/>
  <c r="AL361" i="2"/>
  <c r="AO361" i="2"/>
  <c r="AR361" i="2"/>
  <c r="AS361" i="2"/>
  <c r="BT361" i="2"/>
  <c r="BV361" i="2" s="1"/>
  <c r="BU361" i="2"/>
  <c r="BW361" i="2"/>
  <c r="BX361" i="2"/>
  <c r="BY361" i="2"/>
  <c r="BZ361" i="2"/>
  <c r="CA361" i="2"/>
  <c r="CB361" i="2"/>
  <c r="CD361" i="2" s="1"/>
  <c r="CC361" i="2"/>
  <c r="CN361" i="2"/>
  <c r="CO361" i="2"/>
  <c r="CP361" i="2"/>
  <c r="CQ361" i="2"/>
  <c r="CR361" i="2"/>
  <c r="CS361" i="2"/>
  <c r="DE361" i="2"/>
  <c r="DH361" i="2" s="1"/>
  <c r="DF361" i="2"/>
  <c r="DG361" i="2"/>
  <c r="I362" i="2"/>
  <c r="L362" i="2" s="1"/>
  <c r="S362" i="2"/>
  <c r="T362" i="2"/>
  <c r="Y362" i="2"/>
  <c r="Z362" i="2"/>
  <c r="AD362" i="2"/>
  <c r="AE362" i="2"/>
  <c r="AF362" i="2"/>
  <c r="AI362" i="2"/>
  <c r="AL362" i="2"/>
  <c r="AO362" i="2"/>
  <c r="AR362" i="2"/>
  <c r="AS362" i="2"/>
  <c r="BT362" i="2"/>
  <c r="BU362" i="2"/>
  <c r="BV362" i="2"/>
  <c r="BW362" i="2"/>
  <c r="BX362" i="2"/>
  <c r="BY362" i="2"/>
  <c r="BZ362" i="2"/>
  <c r="CA362" i="2"/>
  <c r="CB362" i="2"/>
  <c r="CC362" i="2"/>
  <c r="CD362" i="2"/>
  <c r="CM362" i="2" s="1"/>
  <c r="CN362" i="2"/>
  <c r="CO362" i="2"/>
  <c r="CP362" i="2"/>
  <c r="CQ362" i="2"/>
  <c r="CR362" i="2"/>
  <c r="CS362" i="2"/>
  <c r="CT362" i="2"/>
  <c r="DE362" i="2"/>
  <c r="DF362" i="2"/>
  <c r="DG362" i="2"/>
  <c r="DH362" i="2"/>
  <c r="I363" i="2"/>
  <c r="L363" i="2" s="1"/>
  <c r="S363" i="2"/>
  <c r="T363" i="2"/>
  <c r="Y363" i="2"/>
  <c r="AD363" i="2"/>
  <c r="AE363" i="2"/>
  <c r="AF363" i="2" s="1"/>
  <c r="AI363" i="2"/>
  <c r="AL363" i="2"/>
  <c r="AO363" i="2"/>
  <c r="AR363" i="2"/>
  <c r="AS363" i="2"/>
  <c r="BT363" i="2"/>
  <c r="Z363" i="2" s="1"/>
  <c r="BU363" i="2"/>
  <c r="BV363" i="2" s="1"/>
  <c r="BX363" i="2"/>
  <c r="BY363" i="2"/>
  <c r="BZ363" i="2"/>
  <c r="CA363" i="2"/>
  <c r="CB363" i="2"/>
  <c r="CC363" i="2"/>
  <c r="CD363" i="2" s="1"/>
  <c r="CN363" i="2"/>
  <c r="CO363" i="2"/>
  <c r="CP363" i="2"/>
  <c r="CQ363" i="2"/>
  <c r="CR363" i="2"/>
  <c r="CS363" i="2"/>
  <c r="DE363" i="2"/>
  <c r="DF363" i="2"/>
  <c r="DG363" i="2"/>
  <c r="DH363" i="2"/>
  <c r="I364" i="2"/>
  <c r="L364" i="2"/>
  <c r="S364" i="2"/>
  <c r="T364" i="2"/>
  <c r="Y364" i="2"/>
  <c r="AD364" i="2"/>
  <c r="AF364" i="2" s="1"/>
  <c r="AE364" i="2"/>
  <c r="AI364" i="2"/>
  <c r="AL364" i="2"/>
  <c r="AO364" i="2"/>
  <c r="AR364" i="2"/>
  <c r="AS364" i="2"/>
  <c r="BT364" i="2"/>
  <c r="Z364" i="2" s="1"/>
  <c r="BU364" i="2"/>
  <c r="BV364" i="2" s="1"/>
  <c r="BX364" i="2"/>
  <c r="BY364" i="2"/>
  <c r="BZ364" i="2"/>
  <c r="CA364" i="2"/>
  <c r="CB364" i="2"/>
  <c r="CD364" i="2" s="1"/>
  <c r="CC364" i="2"/>
  <c r="CN364" i="2"/>
  <c r="CO364" i="2"/>
  <c r="CP364" i="2"/>
  <c r="CQ364" i="2"/>
  <c r="CR364" i="2"/>
  <c r="CS364" i="2"/>
  <c r="DE364" i="2"/>
  <c r="DH364" i="2" s="1"/>
  <c r="DF364" i="2"/>
  <c r="DG364" i="2"/>
  <c r="I365" i="2"/>
  <c r="L365" i="2"/>
  <c r="S365" i="2"/>
  <c r="T365" i="2"/>
  <c r="Y365" i="2"/>
  <c r="Z365" i="2"/>
  <c r="AD365" i="2"/>
  <c r="AF365" i="2" s="1"/>
  <c r="AE365" i="2"/>
  <c r="AI365" i="2"/>
  <c r="AL365" i="2"/>
  <c r="AO365" i="2"/>
  <c r="AR365" i="2"/>
  <c r="AS365" i="2"/>
  <c r="BT365" i="2"/>
  <c r="BV365" i="2" s="1"/>
  <c r="BU365" i="2"/>
  <c r="BW365" i="2"/>
  <c r="BX365" i="2"/>
  <c r="BY365" i="2"/>
  <c r="BZ365" i="2"/>
  <c r="CA365" i="2"/>
  <c r="CB365" i="2"/>
  <c r="CD365" i="2" s="1"/>
  <c r="CC365" i="2"/>
  <c r="CN365" i="2"/>
  <c r="CO365" i="2"/>
  <c r="CP365" i="2"/>
  <c r="CQ365" i="2"/>
  <c r="CR365" i="2"/>
  <c r="CS365" i="2"/>
  <c r="DE365" i="2"/>
  <c r="DH365" i="2" s="1"/>
  <c r="DF365" i="2"/>
  <c r="DG365" i="2"/>
  <c r="I366" i="2"/>
  <c r="L366" i="2" s="1"/>
  <c r="S366" i="2"/>
  <c r="T366" i="2"/>
  <c r="Y366" i="2"/>
  <c r="Z366" i="2"/>
  <c r="AD366" i="2"/>
  <c r="AE366" i="2"/>
  <c r="AF366" i="2"/>
  <c r="AI366" i="2"/>
  <c r="AL366" i="2"/>
  <c r="AO366" i="2"/>
  <c r="AR366" i="2"/>
  <c r="AS366" i="2"/>
  <c r="BT366" i="2"/>
  <c r="BU366" i="2"/>
  <c r="BV366" i="2"/>
  <c r="BW366" i="2"/>
  <c r="BX366" i="2"/>
  <c r="BY366" i="2"/>
  <c r="BZ366" i="2"/>
  <c r="CA366" i="2"/>
  <c r="CB366" i="2"/>
  <c r="CC366" i="2"/>
  <c r="CD366" i="2"/>
  <c r="CM366" i="2" s="1"/>
  <c r="CN366" i="2"/>
  <c r="CO366" i="2"/>
  <c r="CP366" i="2"/>
  <c r="CQ366" i="2"/>
  <c r="CR366" i="2"/>
  <c r="CS366" i="2"/>
  <c r="CT366" i="2"/>
  <c r="DE366" i="2"/>
  <c r="DF366" i="2"/>
  <c r="DG366" i="2"/>
  <c r="DH366" i="2"/>
  <c r="I367" i="2"/>
  <c r="L367" i="2" s="1"/>
  <c r="S367" i="2"/>
  <c r="T367" i="2"/>
  <c r="Y367" i="2"/>
  <c r="AD367" i="2"/>
  <c r="AE367" i="2"/>
  <c r="AF367" i="2" s="1"/>
  <c r="AI367" i="2"/>
  <c r="AL367" i="2"/>
  <c r="AO367" i="2"/>
  <c r="AR367" i="2"/>
  <c r="AS367" i="2"/>
  <c r="BT367" i="2"/>
  <c r="Z367" i="2" s="1"/>
  <c r="BU367" i="2"/>
  <c r="BV367" i="2" s="1"/>
  <c r="BX367" i="2"/>
  <c r="BY367" i="2"/>
  <c r="BZ367" i="2"/>
  <c r="CA367" i="2"/>
  <c r="CB367" i="2"/>
  <c r="CC367" i="2"/>
  <c r="CD367" i="2" s="1"/>
  <c r="CN367" i="2"/>
  <c r="CO367" i="2"/>
  <c r="CP367" i="2"/>
  <c r="CQ367" i="2"/>
  <c r="CR367" i="2"/>
  <c r="CS367" i="2"/>
  <c r="DE367" i="2"/>
  <c r="DF367" i="2"/>
  <c r="DG367" i="2"/>
  <c r="DH367" i="2"/>
  <c r="I368" i="2"/>
  <c r="L368" i="2"/>
  <c r="S368" i="2"/>
  <c r="T368" i="2"/>
  <c r="Y368" i="2"/>
  <c r="AD368" i="2"/>
  <c r="AF368" i="2" s="1"/>
  <c r="AE368" i="2"/>
  <c r="AI368" i="2"/>
  <c r="AL368" i="2"/>
  <c r="AO368" i="2"/>
  <c r="AR368" i="2"/>
  <c r="AS368" i="2"/>
  <c r="BT368" i="2"/>
  <c r="Z368" i="2" s="1"/>
  <c r="BU368" i="2"/>
  <c r="BV368" i="2" s="1"/>
  <c r="BX368" i="2"/>
  <c r="BY368" i="2"/>
  <c r="BZ368" i="2"/>
  <c r="CA368" i="2"/>
  <c r="CB368" i="2"/>
  <c r="CD368" i="2" s="1"/>
  <c r="CC368" i="2"/>
  <c r="CN368" i="2"/>
  <c r="CO368" i="2"/>
  <c r="CP368" i="2"/>
  <c r="CQ368" i="2"/>
  <c r="CR368" i="2"/>
  <c r="CS368" i="2"/>
  <c r="DE368" i="2"/>
  <c r="DH368" i="2" s="1"/>
  <c r="DF368" i="2"/>
  <c r="DG368" i="2"/>
  <c r="I369" i="2"/>
  <c r="L369" i="2"/>
  <c r="S369" i="2"/>
  <c r="T369" i="2"/>
  <c r="Y369" i="2"/>
  <c r="Z369" i="2"/>
  <c r="AD369" i="2"/>
  <c r="AF369" i="2" s="1"/>
  <c r="AE369" i="2"/>
  <c r="AI369" i="2"/>
  <c r="AL369" i="2"/>
  <c r="AO369" i="2"/>
  <c r="AR369" i="2"/>
  <c r="AS369" i="2"/>
  <c r="BT369" i="2"/>
  <c r="BV369" i="2" s="1"/>
  <c r="BU369" i="2"/>
  <c r="BW369" i="2"/>
  <c r="BX369" i="2"/>
  <c r="BY369" i="2"/>
  <c r="BZ369" i="2"/>
  <c r="CA369" i="2"/>
  <c r="CB369" i="2"/>
  <c r="CD369" i="2" s="1"/>
  <c r="CC369" i="2"/>
  <c r="CN369" i="2"/>
  <c r="CO369" i="2"/>
  <c r="CP369" i="2"/>
  <c r="CQ369" i="2"/>
  <c r="CR369" i="2"/>
  <c r="CS369" i="2"/>
  <c r="DE369" i="2"/>
  <c r="DH369" i="2" s="1"/>
  <c r="DF369" i="2"/>
  <c r="DG369" i="2"/>
  <c r="I370" i="2"/>
  <c r="L370" i="2" s="1"/>
  <c r="S370" i="2"/>
  <c r="T370" i="2"/>
  <c r="Y370" i="2"/>
  <c r="Z370" i="2"/>
  <c r="AD370" i="2"/>
  <c r="AE370" i="2"/>
  <c r="AF370" i="2"/>
  <c r="AI370" i="2"/>
  <c r="AL370" i="2"/>
  <c r="AO370" i="2"/>
  <c r="AR370" i="2"/>
  <c r="AS370" i="2"/>
  <c r="BT370" i="2"/>
  <c r="BU370" i="2"/>
  <c r="BV370" i="2"/>
  <c r="BW370" i="2"/>
  <c r="BX370" i="2"/>
  <c r="BY370" i="2"/>
  <c r="BZ370" i="2"/>
  <c r="CA370" i="2"/>
  <c r="CB370" i="2"/>
  <c r="CC370" i="2"/>
  <c r="CD370" i="2"/>
  <c r="CM370" i="2" s="1"/>
  <c r="CN370" i="2"/>
  <c r="CO370" i="2"/>
  <c r="CP370" i="2"/>
  <c r="CQ370" i="2"/>
  <c r="CR370" i="2"/>
  <c r="CS370" i="2"/>
  <c r="CT370" i="2"/>
  <c r="DE370" i="2"/>
  <c r="DF370" i="2"/>
  <c r="DG370" i="2"/>
  <c r="DH370" i="2"/>
  <c r="I371" i="2"/>
  <c r="L371" i="2" s="1"/>
  <c r="S371" i="2"/>
  <c r="T371" i="2"/>
  <c r="Y371" i="2"/>
  <c r="AD371" i="2"/>
  <c r="AE371" i="2"/>
  <c r="AF371" i="2" s="1"/>
  <c r="AI371" i="2"/>
  <c r="AL371" i="2"/>
  <c r="AO371" i="2"/>
  <c r="AR371" i="2"/>
  <c r="AS371" i="2"/>
  <c r="BT371" i="2"/>
  <c r="Z371" i="2" s="1"/>
  <c r="BU371" i="2"/>
  <c r="BV371" i="2" s="1"/>
  <c r="BX371" i="2"/>
  <c r="BY371" i="2"/>
  <c r="BZ371" i="2"/>
  <c r="CA371" i="2"/>
  <c r="CB371" i="2"/>
  <c r="CC371" i="2"/>
  <c r="CD371" i="2" s="1"/>
  <c r="CN371" i="2"/>
  <c r="CO371" i="2"/>
  <c r="CP371" i="2"/>
  <c r="CQ371" i="2"/>
  <c r="CR371" i="2"/>
  <c r="CS371" i="2"/>
  <c r="DE371" i="2"/>
  <c r="DF371" i="2"/>
  <c r="DG371" i="2"/>
  <c r="DH371" i="2"/>
  <c r="I372" i="2"/>
  <c r="L372" i="2"/>
  <c r="S372" i="2"/>
  <c r="T372" i="2"/>
  <c r="Y372" i="2"/>
  <c r="AD372" i="2"/>
  <c r="AF372" i="2" s="1"/>
  <c r="AE372" i="2"/>
  <c r="AI372" i="2"/>
  <c r="AL372" i="2"/>
  <c r="AO372" i="2"/>
  <c r="AR372" i="2"/>
  <c r="AS372" i="2"/>
  <c r="BT372" i="2"/>
  <c r="Z372" i="2" s="1"/>
  <c r="BU372" i="2"/>
  <c r="BV372" i="2" s="1"/>
  <c r="BX372" i="2"/>
  <c r="BY372" i="2"/>
  <c r="BZ372" i="2"/>
  <c r="CA372" i="2"/>
  <c r="CB372" i="2"/>
  <c r="CD372" i="2" s="1"/>
  <c r="CC372" i="2"/>
  <c r="CN372" i="2"/>
  <c r="CO372" i="2"/>
  <c r="CP372" i="2"/>
  <c r="CQ372" i="2"/>
  <c r="CR372" i="2"/>
  <c r="CS372" i="2"/>
  <c r="DE372" i="2"/>
  <c r="DH372" i="2" s="1"/>
  <c r="DF372" i="2"/>
  <c r="DG372" i="2"/>
  <c r="I373" i="2"/>
  <c r="L373" i="2"/>
  <c r="S373" i="2"/>
  <c r="T373" i="2"/>
  <c r="Y373" i="2"/>
  <c r="Z373" i="2"/>
  <c r="AD373" i="2"/>
  <c r="AF373" i="2" s="1"/>
  <c r="AE373" i="2"/>
  <c r="AI373" i="2"/>
  <c r="AL373" i="2"/>
  <c r="AO373" i="2"/>
  <c r="AR373" i="2"/>
  <c r="AS373" i="2"/>
  <c r="BT373" i="2"/>
  <c r="BV373" i="2" s="1"/>
  <c r="BU373" i="2"/>
  <c r="BW373" i="2"/>
  <c r="BX373" i="2"/>
  <c r="BY373" i="2"/>
  <c r="BZ373" i="2"/>
  <c r="CA373" i="2"/>
  <c r="CB373" i="2"/>
  <c r="CD373" i="2" s="1"/>
  <c r="CC373" i="2"/>
  <c r="CN373" i="2"/>
  <c r="CO373" i="2"/>
  <c r="CP373" i="2"/>
  <c r="CQ373" i="2"/>
  <c r="CR373" i="2"/>
  <c r="CS373" i="2"/>
  <c r="DE373" i="2"/>
  <c r="DH373" i="2" s="1"/>
  <c r="DF373" i="2"/>
  <c r="DG373" i="2"/>
  <c r="I374" i="2"/>
  <c r="L374" i="2" s="1"/>
  <c r="S374" i="2"/>
  <c r="T374" i="2"/>
  <c r="Y374" i="2"/>
  <c r="Z374" i="2"/>
  <c r="AD374" i="2"/>
  <c r="AE374" i="2"/>
  <c r="AF374" i="2"/>
  <c r="AI374" i="2"/>
  <c r="AL374" i="2"/>
  <c r="AO374" i="2"/>
  <c r="AR374" i="2"/>
  <c r="AS374" i="2"/>
  <c r="BT374" i="2"/>
  <c r="BU374" i="2"/>
  <c r="BV374" i="2"/>
  <c r="BW374" i="2"/>
  <c r="BX374" i="2"/>
  <c r="BY374" i="2"/>
  <c r="BZ374" i="2"/>
  <c r="CA374" i="2"/>
  <c r="CB374" i="2"/>
  <c r="CC374" i="2"/>
  <c r="CD374" i="2"/>
  <c r="CM374" i="2" s="1"/>
  <c r="CN374" i="2"/>
  <c r="CO374" i="2"/>
  <c r="CP374" i="2"/>
  <c r="CQ374" i="2"/>
  <c r="CR374" i="2"/>
  <c r="CS374" i="2"/>
  <c r="CT374" i="2"/>
  <c r="DE374" i="2"/>
  <c r="DF374" i="2"/>
  <c r="DG374" i="2"/>
  <c r="DH374" i="2"/>
  <c r="I375" i="2"/>
  <c r="L375" i="2" s="1"/>
  <c r="S375" i="2"/>
  <c r="T375" i="2"/>
  <c r="Y375" i="2"/>
  <c r="AD375" i="2"/>
  <c r="AE375" i="2"/>
  <c r="AF375" i="2" s="1"/>
  <c r="AI375" i="2"/>
  <c r="AL375" i="2"/>
  <c r="AO375" i="2"/>
  <c r="AR375" i="2"/>
  <c r="AS375" i="2"/>
  <c r="BT375" i="2"/>
  <c r="Z375" i="2" s="1"/>
  <c r="BU375" i="2"/>
  <c r="BV375" i="2" s="1"/>
  <c r="BX375" i="2"/>
  <c r="BY375" i="2"/>
  <c r="BZ375" i="2"/>
  <c r="CA375" i="2"/>
  <c r="CB375" i="2"/>
  <c r="CC375" i="2"/>
  <c r="CD375" i="2" s="1"/>
  <c r="CN375" i="2"/>
  <c r="CO375" i="2"/>
  <c r="CP375" i="2"/>
  <c r="CQ375" i="2"/>
  <c r="CR375" i="2"/>
  <c r="CS375" i="2"/>
  <c r="DE375" i="2"/>
  <c r="DF375" i="2"/>
  <c r="DG375" i="2"/>
  <c r="DH375" i="2"/>
  <c r="I376" i="2"/>
  <c r="L376" i="2"/>
  <c r="S376" i="2"/>
  <c r="T376" i="2"/>
  <c r="Y376" i="2"/>
  <c r="AD376" i="2"/>
  <c r="AF376" i="2" s="1"/>
  <c r="AE376" i="2"/>
  <c r="AI376" i="2"/>
  <c r="AL376" i="2"/>
  <c r="AO376" i="2"/>
  <c r="AR376" i="2"/>
  <c r="AS376" i="2"/>
  <c r="BT376" i="2"/>
  <c r="Z376" i="2" s="1"/>
  <c r="BU376" i="2"/>
  <c r="BV376" i="2" s="1"/>
  <c r="BX376" i="2"/>
  <c r="BY376" i="2"/>
  <c r="BZ376" i="2"/>
  <c r="CA376" i="2"/>
  <c r="CB376" i="2"/>
  <c r="CD376" i="2" s="1"/>
  <c r="CC376" i="2"/>
  <c r="CN376" i="2"/>
  <c r="CO376" i="2"/>
  <c r="CP376" i="2"/>
  <c r="CQ376" i="2"/>
  <c r="CR376" i="2"/>
  <c r="CS376" i="2"/>
  <c r="DE376" i="2"/>
  <c r="DH376" i="2" s="1"/>
  <c r="DF376" i="2"/>
  <c r="DG376" i="2"/>
  <c r="I377" i="2"/>
  <c r="L377" i="2"/>
  <c r="S377" i="2"/>
  <c r="T377" i="2"/>
  <c r="Y377" i="2"/>
  <c r="Z377" i="2"/>
  <c r="AD377" i="2"/>
  <c r="AF377" i="2" s="1"/>
  <c r="AE377" i="2"/>
  <c r="AI377" i="2"/>
  <c r="AL377" i="2"/>
  <c r="AO377" i="2"/>
  <c r="AR377" i="2"/>
  <c r="AS377" i="2"/>
  <c r="BT377" i="2"/>
  <c r="BV377" i="2" s="1"/>
  <c r="BU377" i="2"/>
  <c r="BW377" i="2"/>
  <c r="BX377" i="2"/>
  <c r="BY377" i="2"/>
  <c r="BZ377" i="2"/>
  <c r="CA377" i="2"/>
  <c r="CB377" i="2"/>
  <c r="CD377" i="2" s="1"/>
  <c r="CC377" i="2"/>
  <c r="CN377" i="2"/>
  <c r="CO377" i="2"/>
  <c r="CP377" i="2"/>
  <c r="CQ377" i="2"/>
  <c r="CR377" i="2"/>
  <c r="CS377" i="2"/>
  <c r="DE377" i="2"/>
  <c r="DH377" i="2" s="1"/>
  <c r="DF377" i="2"/>
  <c r="DG377" i="2"/>
  <c r="I378" i="2"/>
  <c r="L378" i="2" s="1"/>
  <c r="S378" i="2"/>
  <c r="T378" i="2"/>
  <c r="Y378" i="2"/>
  <c r="Z378" i="2"/>
  <c r="AD378" i="2"/>
  <c r="AE378" i="2"/>
  <c r="AF378" i="2"/>
  <c r="AI378" i="2"/>
  <c r="AL378" i="2"/>
  <c r="AO378" i="2"/>
  <c r="AR378" i="2"/>
  <c r="AS378" i="2"/>
  <c r="BT378" i="2"/>
  <c r="BU378" i="2"/>
  <c r="BV378" i="2"/>
  <c r="BW378" i="2"/>
  <c r="BX378" i="2"/>
  <c r="BY378" i="2"/>
  <c r="BZ378" i="2"/>
  <c r="CA378" i="2"/>
  <c r="CB378" i="2"/>
  <c r="CC378" i="2"/>
  <c r="CD378" i="2"/>
  <c r="CM378" i="2" s="1"/>
  <c r="CN378" i="2"/>
  <c r="CO378" i="2"/>
  <c r="CP378" i="2"/>
  <c r="CQ378" i="2"/>
  <c r="CR378" i="2"/>
  <c r="CS378" i="2"/>
  <c r="CT378" i="2"/>
  <c r="DE378" i="2"/>
  <c r="DF378" i="2"/>
  <c r="DG378" i="2"/>
  <c r="DH378" i="2"/>
  <c r="I379" i="2"/>
  <c r="L379" i="2" s="1"/>
  <c r="S379" i="2"/>
  <c r="T379" i="2"/>
  <c r="Y379" i="2"/>
  <c r="AD379" i="2"/>
  <c r="AE379" i="2"/>
  <c r="AF379" i="2" s="1"/>
  <c r="AI379" i="2"/>
  <c r="AL379" i="2"/>
  <c r="AO379" i="2"/>
  <c r="AR379" i="2"/>
  <c r="AS379" i="2"/>
  <c r="BT379" i="2"/>
  <c r="Z379" i="2" s="1"/>
  <c r="BU379" i="2"/>
  <c r="BV379" i="2" s="1"/>
  <c r="BX379" i="2"/>
  <c r="BY379" i="2"/>
  <c r="BZ379" i="2"/>
  <c r="CA379" i="2"/>
  <c r="CB379" i="2"/>
  <c r="CC379" i="2"/>
  <c r="CD379" i="2" s="1"/>
  <c r="CN379" i="2"/>
  <c r="CO379" i="2"/>
  <c r="CP379" i="2"/>
  <c r="CQ379" i="2"/>
  <c r="CR379" i="2"/>
  <c r="CS379" i="2"/>
  <c r="DE379" i="2"/>
  <c r="DF379" i="2"/>
  <c r="DG379" i="2"/>
  <c r="DH379" i="2"/>
  <c r="I380" i="2"/>
  <c r="L380" i="2"/>
  <c r="S380" i="2"/>
  <c r="T380" i="2"/>
  <c r="Y380" i="2"/>
  <c r="AD380" i="2"/>
  <c r="AF380" i="2" s="1"/>
  <c r="AE380" i="2"/>
  <c r="AI380" i="2"/>
  <c r="AL380" i="2"/>
  <c r="AO380" i="2"/>
  <c r="AR380" i="2"/>
  <c r="AS380" i="2"/>
  <c r="BT380" i="2"/>
  <c r="Z380" i="2" s="1"/>
  <c r="BU380" i="2"/>
  <c r="BV380" i="2" s="1"/>
  <c r="BX380" i="2"/>
  <c r="BY380" i="2"/>
  <c r="BZ380" i="2"/>
  <c r="CA380" i="2"/>
  <c r="CB380" i="2"/>
  <c r="CD380" i="2" s="1"/>
  <c r="CC380" i="2"/>
  <c r="CN380" i="2"/>
  <c r="CO380" i="2"/>
  <c r="CP380" i="2"/>
  <c r="CQ380" i="2"/>
  <c r="CR380" i="2"/>
  <c r="CS380" i="2"/>
  <c r="DE380" i="2"/>
  <c r="DH380" i="2" s="1"/>
  <c r="DF380" i="2"/>
  <c r="DG380" i="2"/>
  <c r="I381" i="2"/>
  <c r="L381" i="2"/>
  <c r="S381" i="2"/>
  <c r="T381" i="2"/>
  <c r="Y381" i="2"/>
  <c r="Z381" i="2"/>
  <c r="AD381" i="2"/>
  <c r="AF381" i="2" s="1"/>
  <c r="AE381" i="2"/>
  <c r="AI381" i="2"/>
  <c r="AL381" i="2"/>
  <c r="AO381" i="2"/>
  <c r="AR381" i="2"/>
  <c r="AS381" i="2"/>
  <c r="BT381" i="2"/>
  <c r="BV381" i="2" s="1"/>
  <c r="BU381" i="2"/>
  <c r="BW381" i="2"/>
  <c r="BX381" i="2"/>
  <c r="BY381" i="2"/>
  <c r="BZ381" i="2"/>
  <c r="CA381" i="2"/>
  <c r="CB381" i="2"/>
  <c r="CD381" i="2" s="1"/>
  <c r="CC381" i="2"/>
  <c r="CN381" i="2"/>
  <c r="CO381" i="2"/>
  <c r="CP381" i="2"/>
  <c r="CQ381" i="2"/>
  <c r="CR381" i="2"/>
  <c r="CS381" i="2"/>
  <c r="DE381" i="2"/>
  <c r="DH381" i="2" s="1"/>
  <c r="DF381" i="2"/>
  <c r="DG381" i="2"/>
  <c r="I382" i="2"/>
  <c r="L382" i="2" s="1"/>
  <c r="S382" i="2"/>
  <c r="T382" i="2"/>
  <c r="Y382" i="2"/>
  <c r="Z382" i="2"/>
  <c r="AD382" i="2"/>
  <c r="AE382" i="2"/>
  <c r="AF382" i="2"/>
  <c r="AI382" i="2"/>
  <c r="AL382" i="2"/>
  <c r="AO382" i="2"/>
  <c r="AR382" i="2"/>
  <c r="AS382" i="2"/>
  <c r="BT382" i="2"/>
  <c r="BU382" i="2"/>
  <c r="BV382" i="2"/>
  <c r="BW382" i="2"/>
  <c r="BX382" i="2"/>
  <c r="BY382" i="2"/>
  <c r="BZ382" i="2"/>
  <c r="CA382" i="2"/>
  <c r="CB382" i="2"/>
  <c r="CC382" i="2"/>
  <c r="CD382" i="2"/>
  <c r="CM382" i="2" s="1"/>
  <c r="CN382" i="2"/>
  <c r="CO382" i="2"/>
  <c r="CP382" i="2"/>
  <c r="CQ382" i="2"/>
  <c r="CR382" i="2"/>
  <c r="CS382" i="2"/>
  <c r="CT382" i="2"/>
  <c r="DE382" i="2"/>
  <c r="DF382" i="2"/>
  <c r="DG382" i="2"/>
  <c r="DH382" i="2"/>
  <c r="I383" i="2"/>
  <c r="L383" i="2" s="1"/>
  <c r="S383" i="2"/>
  <c r="T383" i="2"/>
  <c r="Y383" i="2"/>
  <c r="AD383" i="2"/>
  <c r="AE383" i="2"/>
  <c r="AF383" i="2" s="1"/>
  <c r="AI383" i="2"/>
  <c r="AL383" i="2"/>
  <c r="AO383" i="2"/>
  <c r="AR383" i="2"/>
  <c r="AS383" i="2"/>
  <c r="BT383" i="2"/>
  <c r="Z383" i="2" s="1"/>
  <c r="BU383" i="2"/>
  <c r="BV383" i="2" s="1"/>
  <c r="BX383" i="2"/>
  <c r="BY383" i="2"/>
  <c r="BZ383" i="2"/>
  <c r="CA383" i="2"/>
  <c r="CB383" i="2"/>
  <c r="CC383" i="2"/>
  <c r="CD383" i="2" s="1"/>
  <c r="CN383" i="2"/>
  <c r="CO383" i="2"/>
  <c r="CP383" i="2"/>
  <c r="CQ383" i="2"/>
  <c r="CR383" i="2"/>
  <c r="CS383" i="2"/>
  <c r="DE383" i="2"/>
  <c r="DF383" i="2"/>
  <c r="DG383" i="2"/>
  <c r="DH383" i="2"/>
  <c r="I384" i="2"/>
  <c r="L384" i="2"/>
  <c r="S384" i="2"/>
  <c r="T384" i="2"/>
  <c r="Y384" i="2"/>
  <c r="AD384" i="2"/>
  <c r="AF384" i="2" s="1"/>
  <c r="AE384" i="2"/>
  <c r="AI384" i="2"/>
  <c r="AL384" i="2"/>
  <c r="AO384" i="2"/>
  <c r="AR384" i="2"/>
  <c r="AS384" i="2"/>
  <c r="BT384" i="2"/>
  <c r="Z384" i="2" s="1"/>
  <c r="BU384" i="2"/>
  <c r="BV384" i="2" s="1"/>
  <c r="BX384" i="2"/>
  <c r="BY384" i="2"/>
  <c r="BZ384" i="2"/>
  <c r="CA384" i="2"/>
  <c r="CB384" i="2"/>
  <c r="CD384" i="2" s="1"/>
  <c r="CC384" i="2"/>
  <c r="CN384" i="2"/>
  <c r="CO384" i="2"/>
  <c r="CP384" i="2"/>
  <c r="CQ384" i="2"/>
  <c r="CR384" i="2"/>
  <c r="CS384" i="2"/>
  <c r="DE384" i="2"/>
  <c r="DH384" i="2" s="1"/>
  <c r="DF384" i="2"/>
  <c r="DG384" i="2"/>
  <c r="I385" i="2"/>
  <c r="L385" i="2"/>
  <c r="S385" i="2"/>
  <c r="T385" i="2"/>
  <c r="Y385" i="2"/>
  <c r="Z385" i="2"/>
  <c r="AD385" i="2"/>
  <c r="AF385" i="2" s="1"/>
  <c r="AE385" i="2"/>
  <c r="AI385" i="2"/>
  <c r="AL385" i="2"/>
  <c r="AO385" i="2"/>
  <c r="AR385" i="2"/>
  <c r="AS385" i="2"/>
  <c r="BT385" i="2"/>
  <c r="BV385" i="2" s="1"/>
  <c r="BU385" i="2"/>
  <c r="BW385" i="2"/>
  <c r="BX385" i="2"/>
  <c r="BY385" i="2"/>
  <c r="BZ385" i="2"/>
  <c r="CA385" i="2"/>
  <c r="CB385" i="2"/>
  <c r="CD385" i="2" s="1"/>
  <c r="CC385" i="2"/>
  <c r="CN385" i="2"/>
  <c r="CO385" i="2"/>
  <c r="CP385" i="2"/>
  <c r="CQ385" i="2"/>
  <c r="CR385" i="2"/>
  <c r="CS385" i="2"/>
  <c r="DE385" i="2"/>
  <c r="DH385" i="2" s="1"/>
  <c r="DF385" i="2"/>
  <c r="DG385" i="2"/>
  <c r="I386" i="2"/>
  <c r="L386" i="2" s="1"/>
  <c r="S386" i="2"/>
  <c r="T386" i="2"/>
  <c r="Y386" i="2"/>
  <c r="Z386" i="2"/>
  <c r="AD386" i="2"/>
  <c r="AE386" i="2"/>
  <c r="AF386" i="2"/>
  <c r="AI386" i="2"/>
  <c r="AL386" i="2"/>
  <c r="AO386" i="2"/>
  <c r="AR386" i="2"/>
  <c r="AS386" i="2"/>
  <c r="BT386" i="2"/>
  <c r="BU386" i="2"/>
  <c r="BV386" i="2"/>
  <c r="BW386" i="2"/>
  <c r="BX386" i="2"/>
  <c r="BY386" i="2"/>
  <c r="BZ386" i="2"/>
  <c r="CA386" i="2"/>
  <c r="CB386" i="2"/>
  <c r="CC386" i="2"/>
  <c r="CD386" i="2"/>
  <c r="CM386" i="2" s="1"/>
  <c r="CN386" i="2"/>
  <c r="CO386" i="2"/>
  <c r="CP386" i="2"/>
  <c r="CQ386" i="2"/>
  <c r="CR386" i="2"/>
  <c r="CS386" i="2"/>
  <c r="CT386" i="2"/>
  <c r="DE386" i="2"/>
  <c r="DF386" i="2"/>
  <c r="DG386" i="2"/>
  <c r="DH386" i="2"/>
  <c r="I387" i="2"/>
  <c r="L387" i="2" s="1"/>
  <c r="S387" i="2"/>
  <c r="T387" i="2"/>
  <c r="Y387" i="2"/>
  <c r="AD387" i="2"/>
  <c r="AE387" i="2"/>
  <c r="AF387" i="2" s="1"/>
  <c r="AI387" i="2"/>
  <c r="AL387" i="2"/>
  <c r="AO387" i="2"/>
  <c r="AR387" i="2"/>
  <c r="AS387" i="2"/>
  <c r="BT387" i="2"/>
  <c r="Z387" i="2" s="1"/>
  <c r="BU387" i="2"/>
  <c r="BV387" i="2" s="1"/>
  <c r="BX387" i="2"/>
  <c r="BY387" i="2"/>
  <c r="BZ387" i="2"/>
  <c r="CA387" i="2"/>
  <c r="CB387" i="2"/>
  <c r="CC387" i="2"/>
  <c r="CD387" i="2" s="1"/>
  <c r="CN387" i="2"/>
  <c r="CO387" i="2"/>
  <c r="CP387" i="2"/>
  <c r="CQ387" i="2"/>
  <c r="CR387" i="2"/>
  <c r="CS387" i="2"/>
  <c r="DE387" i="2"/>
  <c r="DF387" i="2"/>
  <c r="DG387" i="2"/>
  <c r="DH387" i="2"/>
  <c r="I388" i="2"/>
  <c r="L388" i="2"/>
  <c r="S388" i="2"/>
  <c r="T388" i="2"/>
  <c r="Y388" i="2"/>
  <c r="AD388" i="2"/>
  <c r="AF388" i="2" s="1"/>
  <c r="AE388" i="2"/>
  <c r="AI388" i="2"/>
  <c r="AL388" i="2"/>
  <c r="AO388" i="2"/>
  <c r="AR388" i="2"/>
  <c r="AS388" i="2"/>
  <c r="BT388" i="2"/>
  <c r="Z388" i="2" s="1"/>
  <c r="BU388" i="2"/>
  <c r="BV388" i="2" s="1"/>
  <c r="BX388" i="2"/>
  <c r="BY388" i="2"/>
  <c r="BZ388" i="2"/>
  <c r="CA388" i="2"/>
  <c r="CB388" i="2"/>
  <c r="CD388" i="2" s="1"/>
  <c r="CC388" i="2"/>
  <c r="CN388" i="2"/>
  <c r="CO388" i="2"/>
  <c r="CP388" i="2"/>
  <c r="CQ388" i="2"/>
  <c r="CR388" i="2"/>
  <c r="CS388" i="2"/>
  <c r="DE388" i="2"/>
  <c r="DH388" i="2" s="1"/>
  <c r="DF388" i="2"/>
  <c r="DG388" i="2"/>
  <c r="I389" i="2"/>
  <c r="L389" i="2"/>
  <c r="S389" i="2"/>
  <c r="T389" i="2"/>
  <c r="Y389" i="2"/>
  <c r="Z389" i="2"/>
  <c r="AD389" i="2"/>
  <c r="AF389" i="2" s="1"/>
  <c r="AE389" i="2"/>
  <c r="AI389" i="2"/>
  <c r="AL389" i="2"/>
  <c r="AO389" i="2"/>
  <c r="AR389" i="2"/>
  <c r="AS389" i="2"/>
  <c r="BT389" i="2"/>
  <c r="BV389" i="2" s="1"/>
  <c r="BU389" i="2"/>
  <c r="BW389" i="2"/>
  <c r="BX389" i="2"/>
  <c r="BY389" i="2"/>
  <c r="BZ389" i="2"/>
  <c r="CA389" i="2"/>
  <c r="CB389" i="2"/>
  <c r="CD389" i="2" s="1"/>
  <c r="CC389" i="2"/>
  <c r="CN389" i="2"/>
  <c r="CO389" i="2"/>
  <c r="CP389" i="2"/>
  <c r="CQ389" i="2"/>
  <c r="CR389" i="2"/>
  <c r="CS389" i="2"/>
  <c r="DE389" i="2"/>
  <c r="DH389" i="2" s="1"/>
  <c r="DF389" i="2"/>
  <c r="DG389" i="2"/>
  <c r="I390" i="2"/>
  <c r="L390" i="2" s="1"/>
  <c r="S390" i="2"/>
  <c r="T390" i="2"/>
  <c r="Y390" i="2"/>
  <c r="Z390" i="2"/>
  <c r="AD390" i="2"/>
  <c r="AE390" i="2"/>
  <c r="AF390" i="2"/>
  <c r="AI390" i="2"/>
  <c r="AL390" i="2"/>
  <c r="AO390" i="2"/>
  <c r="AR390" i="2"/>
  <c r="AS390" i="2"/>
  <c r="BT390" i="2"/>
  <c r="BU390" i="2"/>
  <c r="BV390" i="2"/>
  <c r="BW390" i="2"/>
  <c r="BX390" i="2"/>
  <c r="BY390" i="2"/>
  <c r="BZ390" i="2"/>
  <c r="CA390" i="2"/>
  <c r="CB390" i="2"/>
  <c r="CC390" i="2"/>
  <c r="CD390" i="2"/>
  <c r="CM390" i="2" s="1"/>
  <c r="CN390" i="2"/>
  <c r="CO390" i="2"/>
  <c r="CP390" i="2"/>
  <c r="CQ390" i="2"/>
  <c r="CR390" i="2"/>
  <c r="CS390" i="2"/>
  <c r="CT390" i="2"/>
  <c r="DE390" i="2"/>
  <c r="DF390" i="2"/>
  <c r="DG390" i="2"/>
  <c r="DH390" i="2"/>
  <c r="I391" i="2"/>
  <c r="L391" i="2" s="1"/>
  <c r="S391" i="2"/>
  <c r="T391" i="2"/>
  <c r="Y391" i="2"/>
  <c r="AD391" i="2"/>
  <c r="AE391" i="2"/>
  <c r="AF391" i="2" s="1"/>
  <c r="AI391" i="2"/>
  <c r="AL391" i="2"/>
  <c r="AO391" i="2"/>
  <c r="AR391" i="2"/>
  <c r="AS391" i="2"/>
  <c r="BT391" i="2"/>
  <c r="Z391" i="2" s="1"/>
  <c r="BU391" i="2"/>
  <c r="BV391" i="2" s="1"/>
  <c r="BX391" i="2"/>
  <c r="BY391" i="2"/>
  <c r="BZ391" i="2"/>
  <c r="CA391" i="2"/>
  <c r="CB391" i="2"/>
  <c r="CC391" i="2"/>
  <c r="CD391" i="2" s="1"/>
  <c r="CN391" i="2"/>
  <c r="CO391" i="2"/>
  <c r="CP391" i="2"/>
  <c r="CQ391" i="2"/>
  <c r="CR391" i="2"/>
  <c r="CS391" i="2"/>
  <c r="DE391" i="2"/>
  <c r="DF391" i="2"/>
  <c r="DG391" i="2"/>
  <c r="DH391" i="2"/>
  <c r="I392" i="2"/>
  <c r="L392" i="2"/>
  <c r="S392" i="2"/>
  <c r="T392" i="2"/>
  <c r="Y392" i="2"/>
  <c r="AD392" i="2"/>
  <c r="AF392" i="2" s="1"/>
  <c r="AE392" i="2"/>
  <c r="AI392" i="2"/>
  <c r="AL392" i="2"/>
  <c r="AO392" i="2"/>
  <c r="AR392" i="2"/>
  <c r="AS392" i="2"/>
  <c r="BT392" i="2"/>
  <c r="Z392" i="2" s="1"/>
  <c r="BU392" i="2"/>
  <c r="BV392" i="2" s="1"/>
  <c r="BX392" i="2"/>
  <c r="BY392" i="2"/>
  <c r="BZ392" i="2"/>
  <c r="CA392" i="2"/>
  <c r="CB392" i="2"/>
  <c r="CD392" i="2" s="1"/>
  <c r="CC392" i="2"/>
  <c r="CN392" i="2"/>
  <c r="CO392" i="2"/>
  <c r="CP392" i="2"/>
  <c r="CQ392" i="2"/>
  <c r="CR392" i="2"/>
  <c r="CS392" i="2"/>
  <c r="DE392" i="2"/>
  <c r="DH392" i="2" s="1"/>
  <c r="DF392" i="2"/>
  <c r="DG392" i="2"/>
  <c r="I393" i="2"/>
  <c r="L393" i="2"/>
  <c r="S393" i="2"/>
  <c r="T393" i="2"/>
  <c r="Y393" i="2"/>
  <c r="Z393" i="2"/>
  <c r="AD393" i="2"/>
  <c r="AF393" i="2" s="1"/>
  <c r="AE393" i="2"/>
  <c r="AI393" i="2"/>
  <c r="AL393" i="2"/>
  <c r="AO393" i="2"/>
  <c r="AR393" i="2"/>
  <c r="AS393" i="2"/>
  <c r="BT393" i="2"/>
  <c r="BV393" i="2" s="1"/>
  <c r="BU393" i="2"/>
  <c r="BW393" i="2"/>
  <c r="BX393" i="2"/>
  <c r="BY393" i="2"/>
  <c r="BZ393" i="2"/>
  <c r="CA393" i="2"/>
  <c r="CB393" i="2"/>
  <c r="CD393" i="2" s="1"/>
  <c r="CC393" i="2"/>
  <c r="CN393" i="2"/>
  <c r="CO393" i="2"/>
  <c r="CP393" i="2"/>
  <c r="CQ393" i="2"/>
  <c r="CR393" i="2"/>
  <c r="CS393" i="2"/>
  <c r="DE393" i="2"/>
  <c r="DH393" i="2" s="1"/>
  <c r="DF393" i="2"/>
  <c r="DG393" i="2"/>
  <c r="I394" i="2"/>
  <c r="L394" i="2" s="1"/>
  <c r="S394" i="2"/>
  <c r="T394" i="2"/>
  <c r="Y394" i="2"/>
  <c r="Z394" i="2"/>
  <c r="AD394" i="2"/>
  <c r="AE394" i="2"/>
  <c r="AF394" i="2"/>
  <c r="AI394" i="2"/>
  <c r="AL394" i="2"/>
  <c r="AO394" i="2"/>
  <c r="AR394" i="2"/>
  <c r="AS394" i="2"/>
  <c r="BT394" i="2"/>
  <c r="BU394" i="2"/>
  <c r="BV394" i="2"/>
  <c r="BW394" i="2"/>
  <c r="BX394" i="2"/>
  <c r="BY394" i="2"/>
  <c r="BZ394" i="2"/>
  <c r="CA394" i="2"/>
  <c r="CB394" i="2"/>
  <c r="CC394" i="2"/>
  <c r="CD394" i="2"/>
  <c r="CM394" i="2" s="1"/>
  <c r="CN394" i="2"/>
  <c r="CO394" i="2"/>
  <c r="CP394" i="2"/>
  <c r="CQ394" i="2"/>
  <c r="CR394" i="2"/>
  <c r="CS394" i="2"/>
  <c r="CT394" i="2"/>
  <c r="DE394" i="2"/>
  <c r="DF394" i="2"/>
  <c r="DG394" i="2"/>
  <c r="DH394" i="2"/>
  <c r="I395" i="2"/>
  <c r="L395" i="2" s="1"/>
  <c r="S395" i="2"/>
  <c r="T395" i="2"/>
  <c r="Y395" i="2"/>
  <c r="AD395" i="2"/>
  <c r="AE395" i="2"/>
  <c r="AF395" i="2" s="1"/>
  <c r="AI395" i="2"/>
  <c r="AL395" i="2"/>
  <c r="AO395" i="2"/>
  <c r="AR395" i="2"/>
  <c r="AS395" i="2"/>
  <c r="BT395" i="2"/>
  <c r="Z395" i="2" s="1"/>
  <c r="BU395" i="2"/>
  <c r="BV395" i="2" s="1"/>
  <c r="BX395" i="2"/>
  <c r="BY395" i="2"/>
  <c r="BZ395" i="2"/>
  <c r="CA395" i="2"/>
  <c r="CB395" i="2"/>
  <c r="CC395" i="2"/>
  <c r="CD395" i="2" s="1"/>
  <c r="CN395" i="2"/>
  <c r="CO395" i="2"/>
  <c r="CP395" i="2"/>
  <c r="CQ395" i="2"/>
  <c r="CR395" i="2"/>
  <c r="CS395" i="2"/>
  <c r="DE395" i="2"/>
  <c r="DF395" i="2"/>
  <c r="DG395" i="2"/>
  <c r="DH395" i="2"/>
  <c r="I396" i="2"/>
  <c r="L396" i="2"/>
  <c r="S396" i="2"/>
  <c r="T396" i="2"/>
  <c r="Y396" i="2"/>
  <c r="AD396" i="2"/>
  <c r="AF396" i="2" s="1"/>
  <c r="AE396" i="2"/>
  <c r="AI396" i="2"/>
  <c r="AL396" i="2"/>
  <c r="AO396" i="2"/>
  <c r="AR396" i="2"/>
  <c r="AS396" i="2"/>
  <c r="BT396" i="2"/>
  <c r="Z396" i="2" s="1"/>
  <c r="BU396" i="2"/>
  <c r="BV396" i="2" s="1"/>
  <c r="BX396" i="2"/>
  <c r="BY396" i="2"/>
  <c r="BZ396" i="2"/>
  <c r="CA396" i="2"/>
  <c r="CB396" i="2"/>
  <c r="CD396" i="2" s="1"/>
  <c r="CC396" i="2"/>
  <c r="CN396" i="2"/>
  <c r="CO396" i="2"/>
  <c r="CP396" i="2"/>
  <c r="CQ396" i="2"/>
  <c r="CR396" i="2"/>
  <c r="CS396" i="2"/>
  <c r="DE396" i="2"/>
  <c r="DH396" i="2" s="1"/>
  <c r="DF396" i="2"/>
  <c r="DG396" i="2"/>
  <c r="I397" i="2"/>
  <c r="L397" i="2"/>
  <c r="S397" i="2"/>
  <c r="T397" i="2"/>
  <c r="Y397" i="2"/>
  <c r="Z397" i="2"/>
  <c r="AD397" i="2"/>
  <c r="AF397" i="2" s="1"/>
  <c r="AE397" i="2"/>
  <c r="AI397" i="2"/>
  <c r="AL397" i="2"/>
  <c r="AO397" i="2"/>
  <c r="AR397" i="2"/>
  <c r="AS397" i="2"/>
  <c r="BT397" i="2"/>
  <c r="BV397" i="2" s="1"/>
  <c r="BU397" i="2"/>
  <c r="BW397" i="2"/>
  <c r="BX397" i="2"/>
  <c r="BY397" i="2"/>
  <c r="BZ397" i="2"/>
  <c r="CA397" i="2"/>
  <c r="CB397" i="2"/>
  <c r="CD397" i="2" s="1"/>
  <c r="CC397" i="2"/>
  <c r="CN397" i="2"/>
  <c r="CO397" i="2"/>
  <c r="CP397" i="2"/>
  <c r="CQ397" i="2"/>
  <c r="CR397" i="2"/>
  <c r="CS397" i="2"/>
  <c r="DE397" i="2"/>
  <c r="DH397" i="2" s="1"/>
  <c r="DF397" i="2"/>
  <c r="DG397" i="2"/>
  <c r="I398" i="2"/>
  <c r="L398" i="2" s="1"/>
  <c r="S398" i="2"/>
  <c r="T398" i="2"/>
  <c r="Y398" i="2"/>
  <c r="Z398" i="2"/>
  <c r="AD398" i="2"/>
  <c r="AE398" i="2"/>
  <c r="AF398" i="2"/>
  <c r="AI398" i="2"/>
  <c r="AL398" i="2"/>
  <c r="AO398" i="2"/>
  <c r="AR398" i="2"/>
  <c r="AS398" i="2"/>
  <c r="BT398" i="2"/>
  <c r="BU398" i="2"/>
  <c r="BV398" i="2"/>
  <c r="BW398" i="2"/>
  <c r="BX398" i="2"/>
  <c r="BY398" i="2"/>
  <c r="BZ398" i="2"/>
  <c r="CA398" i="2"/>
  <c r="CB398" i="2"/>
  <c r="CC398" i="2"/>
  <c r="CD398" i="2"/>
  <c r="CM398" i="2" s="1"/>
  <c r="CN398" i="2"/>
  <c r="CO398" i="2"/>
  <c r="CP398" i="2"/>
  <c r="CQ398" i="2"/>
  <c r="CR398" i="2"/>
  <c r="CS398" i="2"/>
  <c r="CT398" i="2"/>
  <c r="DE398" i="2"/>
  <c r="DF398" i="2"/>
  <c r="DG398" i="2"/>
  <c r="DH398" i="2"/>
  <c r="I399" i="2"/>
  <c r="L399" i="2" s="1"/>
  <c r="S399" i="2"/>
  <c r="T399" i="2"/>
  <c r="Y399" i="2"/>
  <c r="AD399" i="2"/>
  <c r="AE399" i="2"/>
  <c r="AF399" i="2" s="1"/>
  <c r="AI399" i="2"/>
  <c r="AL399" i="2"/>
  <c r="AO399" i="2"/>
  <c r="AR399" i="2"/>
  <c r="AS399" i="2"/>
  <c r="BT399" i="2"/>
  <c r="Z399" i="2" s="1"/>
  <c r="BU399" i="2"/>
  <c r="BV399" i="2" s="1"/>
  <c r="BX399" i="2"/>
  <c r="BY399" i="2"/>
  <c r="BZ399" i="2"/>
  <c r="CA399" i="2"/>
  <c r="CB399" i="2"/>
  <c r="CC399" i="2"/>
  <c r="CD399" i="2" s="1"/>
  <c r="CN399" i="2"/>
  <c r="CO399" i="2"/>
  <c r="CP399" i="2"/>
  <c r="CQ399" i="2"/>
  <c r="CR399" i="2"/>
  <c r="CS399" i="2"/>
  <c r="DE399" i="2"/>
  <c r="DF399" i="2"/>
  <c r="DG399" i="2"/>
  <c r="DH399" i="2"/>
  <c r="I400" i="2"/>
  <c r="L400" i="2"/>
  <c r="S400" i="2"/>
  <c r="T400" i="2"/>
  <c r="Y400" i="2"/>
  <c r="AD400" i="2"/>
  <c r="AF400" i="2" s="1"/>
  <c r="AE400" i="2"/>
  <c r="AI400" i="2"/>
  <c r="AL400" i="2"/>
  <c r="AO400" i="2"/>
  <c r="AR400" i="2"/>
  <c r="AS400" i="2"/>
  <c r="BT400" i="2"/>
  <c r="Z400" i="2" s="1"/>
  <c r="BU400" i="2"/>
  <c r="BV400" i="2" s="1"/>
  <c r="BX400" i="2"/>
  <c r="BY400" i="2"/>
  <c r="BZ400" i="2"/>
  <c r="CA400" i="2"/>
  <c r="CB400" i="2"/>
  <c r="CD400" i="2" s="1"/>
  <c r="CC400" i="2"/>
  <c r="CN400" i="2"/>
  <c r="CO400" i="2"/>
  <c r="CP400" i="2"/>
  <c r="CQ400" i="2"/>
  <c r="CR400" i="2"/>
  <c r="CS400" i="2"/>
  <c r="DE400" i="2"/>
  <c r="DH400" i="2" s="1"/>
  <c r="DF400" i="2"/>
  <c r="DG400" i="2"/>
  <c r="I401" i="2"/>
  <c r="L401" i="2"/>
  <c r="S401" i="2"/>
  <c r="T401" i="2"/>
  <c r="Y401" i="2"/>
  <c r="Z401" i="2"/>
  <c r="AD401" i="2"/>
  <c r="AF401" i="2" s="1"/>
  <c r="AE401" i="2"/>
  <c r="AI401" i="2"/>
  <c r="AL401" i="2"/>
  <c r="AO401" i="2"/>
  <c r="AR401" i="2"/>
  <c r="AS401" i="2"/>
  <c r="BT401" i="2"/>
  <c r="BV401" i="2" s="1"/>
  <c r="BU401" i="2"/>
  <c r="BW401" i="2"/>
  <c r="BX401" i="2"/>
  <c r="BY401" i="2"/>
  <c r="BZ401" i="2"/>
  <c r="CA401" i="2"/>
  <c r="CB401" i="2"/>
  <c r="CD401" i="2" s="1"/>
  <c r="CC401" i="2"/>
  <c r="CN401" i="2"/>
  <c r="CO401" i="2"/>
  <c r="CP401" i="2"/>
  <c r="CQ401" i="2"/>
  <c r="CR401" i="2"/>
  <c r="CS401" i="2"/>
  <c r="DE401" i="2"/>
  <c r="DH401" i="2" s="1"/>
  <c r="DF401" i="2"/>
  <c r="DG401" i="2"/>
  <c r="I402" i="2"/>
  <c r="L402" i="2" s="1"/>
  <c r="S402" i="2"/>
  <c r="T402" i="2"/>
  <c r="Y402" i="2"/>
  <c r="Z402" i="2"/>
  <c r="AD402" i="2"/>
  <c r="AE402" i="2"/>
  <c r="AF402" i="2"/>
  <c r="AI402" i="2"/>
  <c r="AL402" i="2"/>
  <c r="AO402" i="2"/>
  <c r="AR402" i="2"/>
  <c r="AS402" i="2"/>
  <c r="BT402" i="2"/>
  <c r="BU402" i="2"/>
  <c r="BV402" i="2"/>
  <c r="BW402" i="2"/>
  <c r="BX402" i="2"/>
  <c r="BY402" i="2"/>
  <c r="BZ402" i="2"/>
  <c r="CA402" i="2"/>
  <c r="CB402" i="2"/>
  <c r="CC402" i="2"/>
  <c r="CD402" i="2"/>
  <c r="CM402" i="2" s="1"/>
  <c r="CN402" i="2"/>
  <c r="CO402" i="2"/>
  <c r="CP402" i="2"/>
  <c r="CQ402" i="2"/>
  <c r="CR402" i="2"/>
  <c r="CS402" i="2"/>
  <c r="CT402" i="2"/>
  <c r="DE402" i="2"/>
  <c r="DF402" i="2"/>
  <c r="DG402" i="2"/>
  <c r="DH402" i="2"/>
  <c r="I403" i="2"/>
  <c r="L403" i="2" s="1"/>
  <c r="S403" i="2"/>
  <c r="T403" i="2"/>
  <c r="Y403" i="2"/>
  <c r="AD403" i="2"/>
  <c r="AE403" i="2"/>
  <c r="AF403" i="2" s="1"/>
  <c r="AI403" i="2"/>
  <c r="AL403" i="2"/>
  <c r="AO403" i="2"/>
  <c r="AR403" i="2"/>
  <c r="AS403" i="2"/>
  <c r="BT403" i="2"/>
  <c r="Z403" i="2" s="1"/>
  <c r="BU403" i="2"/>
  <c r="BV403" i="2" s="1"/>
  <c r="BX403" i="2"/>
  <c r="BY403" i="2"/>
  <c r="BZ403" i="2"/>
  <c r="CA403" i="2"/>
  <c r="CB403" i="2"/>
  <c r="CC403" i="2"/>
  <c r="CD403" i="2" s="1"/>
  <c r="CN403" i="2"/>
  <c r="CO403" i="2"/>
  <c r="CP403" i="2"/>
  <c r="CQ403" i="2"/>
  <c r="CR403" i="2"/>
  <c r="CS403" i="2"/>
  <c r="DE403" i="2"/>
  <c r="DF403" i="2"/>
  <c r="DG403" i="2"/>
  <c r="DH403" i="2"/>
  <c r="I404" i="2"/>
  <c r="L404" i="2"/>
  <c r="S404" i="2"/>
  <c r="T404" i="2"/>
  <c r="Y404" i="2"/>
  <c r="AD404" i="2"/>
  <c r="AF404" i="2" s="1"/>
  <c r="AE404" i="2"/>
  <c r="AI404" i="2"/>
  <c r="AL404" i="2"/>
  <c r="AO404" i="2"/>
  <c r="AR404" i="2"/>
  <c r="AS404" i="2"/>
  <c r="BT404" i="2"/>
  <c r="Z404" i="2" s="1"/>
  <c r="BU404" i="2"/>
  <c r="BV404" i="2" s="1"/>
  <c r="BX404" i="2"/>
  <c r="BY404" i="2"/>
  <c r="BZ404" i="2"/>
  <c r="CA404" i="2"/>
  <c r="CB404" i="2"/>
  <c r="CD404" i="2" s="1"/>
  <c r="CC404" i="2"/>
  <c r="CN404" i="2"/>
  <c r="CO404" i="2"/>
  <c r="CP404" i="2"/>
  <c r="CQ404" i="2"/>
  <c r="CR404" i="2"/>
  <c r="CS404" i="2"/>
  <c r="DE404" i="2"/>
  <c r="DH404" i="2" s="1"/>
  <c r="DF404" i="2"/>
  <c r="DG404" i="2"/>
  <c r="I405" i="2"/>
  <c r="L405" i="2"/>
  <c r="S405" i="2"/>
  <c r="T405" i="2"/>
  <c r="Y405" i="2"/>
  <c r="Z405" i="2"/>
  <c r="AD405" i="2"/>
  <c r="AF405" i="2" s="1"/>
  <c r="AE405" i="2"/>
  <c r="AI405" i="2"/>
  <c r="AL405" i="2"/>
  <c r="AO405" i="2"/>
  <c r="AR405" i="2"/>
  <c r="AS405" i="2"/>
  <c r="BT405" i="2"/>
  <c r="BU405" i="2"/>
  <c r="BV405" i="2" s="1"/>
  <c r="BW405" i="2"/>
  <c r="BX405" i="2"/>
  <c r="BY405" i="2"/>
  <c r="BZ405" i="2"/>
  <c r="CA405" i="2"/>
  <c r="CB405" i="2"/>
  <c r="CD405" i="2" s="1"/>
  <c r="CC405" i="2"/>
  <c r="CN405" i="2"/>
  <c r="CO405" i="2"/>
  <c r="CP405" i="2"/>
  <c r="CQ405" i="2"/>
  <c r="CR405" i="2"/>
  <c r="CS405" i="2"/>
  <c r="DE405" i="2"/>
  <c r="DH405" i="2" s="1"/>
  <c r="DF405" i="2"/>
  <c r="DG405" i="2"/>
  <c r="I406" i="2"/>
  <c r="L406" i="2" s="1"/>
  <c r="S406" i="2"/>
  <c r="T406" i="2"/>
  <c r="Y406" i="2"/>
  <c r="Z406" i="2"/>
  <c r="AD406" i="2"/>
  <c r="AE406" i="2"/>
  <c r="AF406" i="2"/>
  <c r="AI406" i="2"/>
  <c r="AL406" i="2"/>
  <c r="AO406" i="2"/>
  <c r="AR406" i="2"/>
  <c r="AS406" i="2"/>
  <c r="BT406" i="2"/>
  <c r="BU406" i="2"/>
  <c r="BV406" i="2"/>
  <c r="BW406" i="2"/>
  <c r="BX406" i="2"/>
  <c r="BY406" i="2"/>
  <c r="BZ406" i="2"/>
  <c r="CA406" i="2"/>
  <c r="CB406" i="2"/>
  <c r="CC406" i="2"/>
  <c r="CD406" i="2"/>
  <c r="CM406" i="2" s="1"/>
  <c r="CN406" i="2"/>
  <c r="CO406" i="2"/>
  <c r="CP406" i="2"/>
  <c r="CQ406" i="2"/>
  <c r="CR406" i="2"/>
  <c r="CS406" i="2"/>
  <c r="CT406" i="2"/>
  <c r="DE406" i="2"/>
  <c r="DF406" i="2"/>
  <c r="DG406" i="2"/>
  <c r="DH406" i="2"/>
  <c r="I407" i="2"/>
  <c r="L407" i="2" s="1"/>
  <c r="S407" i="2"/>
  <c r="T407" i="2"/>
  <c r="Y407" i="2"/>
  <c r="AD407" i="2"/>
  <c r="AE407" i="2"/>
  <c r="AF407" i="2" s="1"/>
  <c r="AI407" i="2"/>
  <c r="AL407" i="2"/>
  <c r="AO407" i="2"/>
  <c r="AR407" i="2"/>
  <c r="AS407" i="2"/>
  <c r="BT407" i="2"/>
  <c r="Z407" i="2" s="1"/>
  <c r="BU407" i="2"/>
  <c r="BV407" i="2" s="1"/>
  <c r="BX407" i="2"/>
  <c r="BY407" i="2"/>
  <c r="BZ407" i="2"/>
  <c r="CA407" i="2"/>
  <c r="CB407" i="2"/>
  <c r="CC407" i="2"/>
  <c r="CD407" i="2" s="1"/>
  <c r="CN407" i="2"/>
  <c r="CO407" i="2"/>
  <c r="CP407" i="2"/>
  <c r="CQ407" i="2"/>
  <c r="CR407" i="2"/>
  <c r="CS407" i="2"/>
  <c r="DE407" i="2"/>
  <c r="DF407" i="2"/>
  <c r="DG407" i="2"/>
  <c r="DH407" i="2"/>
  <c r="I408" i="2"/>
  <c r="L408" i="2"/>
  <c r="S408" i="2"/>
  <c r="T408" i="2"/>
  <c r="Y408" i="2"/>
  <c r="AD408" i="2"/>
  <c r="AF408" i="2" s="1"/>
  <c r="AE408" i="2"/>
  <c r="AI408" i="2"/>
  <c r="AL408" i="2"/>
  <c r="AO408" i="2"/>
  <c r="AR408" i="2"/>
  <c r="AS408" i="2"/>
  <c r="BT408" i="2"/>
  <c r="Z408" i="2" s="1"/>
  <c r="BU408" i="2"/>
  <c r="BV408" i="2" s="1"/>
  <c r="BX408" i="2"/>
  <c r="BY408" i="2"/>
  <c r="BZ408" i="2"/>
  <c r="CA408" i="2"/>
  <c r="CB408" i="2"/>
  <c r="CD408" i="2" s="1"/>
  <c r="CC408" i="2"/>
  <c r="CN408" i="2"/>
  <c r="CO408" i="2"/>
  <c r="CP408" i="2"/>
  <c r="CQ408" i="2"/>
  <c r="CR408" i="2"/>
  <c r="CS408" i="2"/>
  <c r="DE408" i="2"/>
  <c r="DH408" i="2" s="1"/>
  <c r="DF408" i="2"/>
  <c r="DG408" i="2"/>
  <c r="I409" i="2"/>
  <c r="L409" i="2"/>
  <c r="S409" i="2"/>
  <c r="T409" i="2"/>
  <c r="Y409" i="2"/>
  <c r="Z409" i="2"/>
  <c r="AD409" i="2"/>
  <c r="AF409" i="2" s="1"/>
  <c r="AE409" i="2"/>
  <c r="AI409" i="2"/>
  <c r="AL409" i="2"/>
  <c r="AO409" i="2"/>
  <c r="AR409" i="2"/>
  <c r="AS409" i="2"/>
  <c r="BT409" i="2"/>
  <c r="BU409" i="2"/>
  <c r="BV409" i="2" s="1"/>
  <c r="BW409" i="2"/>
  <c r="BX409" i="2"/>
  <c r="BY409" i="2"/>
  <c r="BZ409" i="2"/>
  <c r="CA409" i="2"/>
  <c r="CB409" i="2"/>
  <c r="CD409" i="2" s="1"/>
  <c r="CC409" i="2"/>
  <c r="CN409" i="2"/>
  <c r="CO409" i="2"/>
  <c r="CP409" i="2"/>
  <c r="CQ409" i="2"/>
  <c r="CR409" i="2"/>
  <c r="CS409" i="2"/>
  <c r="DE409" i="2"/>
  <c r="DH409" i="2" s="1"/>
  <c r="DF409" i="2"/>
  <c r="DG409" i="2"/>
  <c r="I410" i="2"/>
  <c r="L410" i="2" s="1"/>
  <c r="S410" i="2"/>
  <c r="T410" i="2"/>
  <c r="Y410" i="2"/>
  <c r="Z410" i="2"/>
  <c r="AD410" i="2"/>
  <c r="AE410" i="2"/>
  <c r="AF410" i="2"/>
  <c r="AI410" i="2"/>
  <c r="AL410" i="2"/>
  <c r="AO410" i="2"/>
  <c r="AR410" i="2"/>
  <c r="AS410" i="2"/>
  <c r="BT410" i="2"/>
  <c r="BU410" i="2"/>
  <c r="BV410" i="2"/>
  <c r="BW410" i="2"/>
  <c r="BX410" i="2"/>
  <c r="BY410" i="2"/>
  <c r="BZ410" i="2"/>
  <c r="CA410" i="2"/>
  <c r="CB410" i="2"/>
  <c r="CC410" i="2"/>
  <c r="CD410" i="2"/>
  <c r="CM410" i="2" s="1"/>
  <c r="CN410" i="2"/>
  <c r="CO410" i="2"/>
  <c r="CP410" i="2"/>
  <c r="CQ410" i="2"/>
  <c r="CR410" i="2"/>
  <c r="CS410" i="2"/>
  <c r="CT410" i="2"/>
  <c r="DE410" i="2"/>
  <c r="DF410" i="2"/>
  <c r="DG410" i="2"/>
  <c r="DH410" i="2"/>
  <c r="I411" i="2"/>
  <c r="L411" i="2" s="1"/>
  <c r="S411" i="2"/>
  <c r="T411" i="2"/>
  <c r="Y411" i="2"/>
  <c r="AD411" i="2"/>
  <c r="AE411" i="2"/>
  <c r="AF411" i="2" s="1"/>
  <c r="AI411" i="2"/>
  <c r="AL411" i="2"/>
  <c r="AO411" i="2"/>
  <c r="AR411" i="2"/>
  <c r="AS411" i="2"/>
  <c r="BT411" i="2"/>
  <c r="Z411" i="2" s="1"/>
  <c r="BU411" i="2"/>
  <c r="BV411" i="2" s="1"/>
  <c r="BX411" i="2"/>
  <c r="BY411" i="2"/>
  <c r="BZ411" i="2"/>
  <c r="CA411" i="2"/>
  <c r="CB411" i="2"/>
  <c r="CC411" i="2"/>
  <c r="CD411" i="2" s="1"/>
  <c r="CN411" i="2"/>
  <c r="CO411" i="2"/>
  <c r="CP411" i="2"/>
  <c r="CQ411" i="2"/>
  <c r="CR411" i="2"/>
  <c r="CS411" i="2"/>
  <c r="DE411" i="2"/>
  <c r="DF411" i="2"/>
  <c r="DG411" i="2"/>
  <c r="DH411" i="2"/>
  <c r="I412" i="2"/>
  <c r="L412" i="2" s="1"/>
  <c r="S412" i="2"/>
  <c r="T412" i="2"/>
  <c r="Y412" i="2"/>
  <c r="AD412" i="2"/>
  <c r="AF412" i="2" s="1"/>
  <c r="AE412" i="2"/>
  <c r="AI412" i="2"/>
  <c r="AL412" i="2"/>
  <c r="AO412" i="2"/>
  <c r="AR412" i="2"/>
  <c r="AS412" i="2"/>
  <c r="BT412" i="2"/>
  <c r="Z412" i="2" s="1"/>
  <c r="BU412" i="2"/>
  <c r="BV412" i="2" s="1"/>
  <c r="BX412" i="2"/>
  <c r="BY412" i="2"/>
  <c r="BZ412" i="2"/>
  <c r="CA412" i="2"/>
  <c r="CB412" i="2"/>
  <c r="CD412" i="2" s="1"/>
  <c r="CC412" i="2"/>
  <c r="CN412" i="2"/>
  <c r="CO412" i="2"/>
  <c r="CP412" i="2"/>
  <c r="CQ412" i="2"/>
  <c r="CR412" i="2"/>
  <c r="CS412" i="2"/>
  <c r="DE412" i="2"/>
  <c r="DF412" i="2"/>
  <c r="DG412" i="2"/>
  <c r="DH412" i="2"/>
  <c r="I413" i="2"/>
  <c r="L413" i="2"/>
  <c r="S413" i="2"/>
  <c r="T413" i="2"/>
  <c r="Y413" i="2"/>
  <c r="Z413" i="2"/>
  <c r="AD413" i="2"/>
  <c r="AF413" i="2" s="1"/>
  <c r="AE413" i="2"/>
  <c r="AI413" i="2"/>
  <c r="AL413" i="2"/>
  <c r="AO413" i="2"/>
  <c r="AR413" i="2"/>
  <c r="AS413" i="2"/>
  <c r="BT413" i="2"/>
  <c r="BU413" i="2"/>
  <c r="BV413" i="2" s="1"/>
  <c r="BW413" i="2"/>
  <c r="BX413" i="2"/>
  <c r="BY413" i="2"/>
  <c r="BZ413" i="2"/>
  <c r="CA413" i="2"/>
  <c r="CB413" i="2"/>
  <c r="CD413" i="2" s="1"/>
  <c r="CC413" i="2"/>
  <c r="CN413" i="2"/>
  <c r="CO413" i="2"/>
  <c r="CP413" i="2"/>
  <c r="CQ413" i="2"/>
  <c r="CR413" i="2"/>
  <c r="CS413" i="2"/>
  <c r="DE413" i="2"/>
  <c r="DH413" i="2" s="1"/>
  <c r="DF413" i="2"/>
  <c r="DG413" i="2"/>
  <c r="I414" i="2"/>
  <c r="L414" i="2" s="1"/>
  <c r="S414" i="2"/>
  <c r="T414" i="2"/>
  <c r="Y414" i="2"/>
  <c r="Z414" i="2"/>
  <c r="AD414" i="2"/>
  <c r="AE414" i="2"/>
  <c r="AF414" i="2"/>
  <c r="AI414" i="2"/>
  <c r="AL414" i="2"/>
  <c r="AO414" i="2"/>
  <c r="AR414" i="2"/>
  <c r="AS414" i="2"/>
  <c r="BT414" i="2"/>
  <c r="BU414" i="2"/>
  <c r="BV414" i="2"/>
  <c r="BW414" i="2"/>
  <c r="BX414" i="2"/>
  <c r="BY414" i="2"/>
  <c r="BZ414" i="2"/>
  <c r="CA414" i="2"/>
  <c r="CB414" i="2"/>
  <c r="CC414" i="2"/>
  <c r="CD414" i="2"/>
  <c r="CM414" i="2" s="1"/>
  <c r="CN414" i="2"/>
  <c r="CO414" i="2"/>
  <c r="CP414" i="2"/>
  <c r="CQ414" i="2"/>
  <c r="CR414" i="2"/>
  <c r="CS414" i="2"/>
  <c r="CT414" i="2"/>
  <c r="DE414" i="2"/>
  <c r="DF414" i="2"/>
  <c r="DG414" i="2"/>
  <c r="DH414" i="2"/>
  <c r="I415" i="2"/>
  <c r="L415" i="2" s="1"/>
  <c r="S415" i="2"/>
  <c r="T415" i="2"/>
  <c r="Y415" i="2"/>
  <c r="AD415" i="2"/>
  <c r="AE415" i="2"/>
  <c r="AF415" i="2" s="1"/>
  <c r="AI415" i="2"/>
  <c r="AL415" i="2"/>
  <c r="AO415" i="2"/>
  <c r="AR415" i="2"/>
  <c r="AS415" i="2"/>
  <c r="BT415" i="2"/>
  <c r="Z415" i="2" s="1"/>
  <c r="BU415" i="2"/>
  <c r="BV415" i="2" s="1"/>
  <c r="BX415" i="2"/>
  <c r="BY415" i="2"/>
  <c r="BZ415" i="2"/>
  <c r="CA415" i="2"/>
  <c r="CB415" i="2"/>
  <c r="CC415" i="2"/>
  <c r="CD415" i="2" s="1"/>
  <c r="CN415" i="2"/>
  <c r="CO415" i="2"/>
  <c r="CP415" i="2"/>
  <c r="CQ415" i="2"/>
  <c r="CR415" i="2"/>
  <c r="CS415" i="2"/>
  <c r="DE415" i="2"/>
  <c r="DF415" i="2"/>
  <c r="DG415" i="2"/>
  <c r="DH415" i="2"/>
  <c r="I416" i="2"/>
  <c r="L416" i="2"/>
  <c r="S416" i="2"/>
  <c r="T416" i="2"/>
  <c r="Y416" i="2"/>
  <c r="AD416" i="2"/>
  <c r="AF416" i="2" s="1"/>
  <c r="AE416" i="2"/>
  <c r="AI416" i="2"/>
  <c r="AL416" i="2"/>
  <c r="AO416" i="2"/>
  <c r="AR416" i="2"/>
  <c r="AS416" i="2"/>
  <c r="BT416" i="2"/>
  <c r="Z416" i="2" s="1"/>
  <c r="BU416" i="2"/>
  <c r="BV416" i="2" s="1"/>
  <c r="BX416" i="2"/>
  <c r="BY416" i="2"/>
  <c r="BZ416" i="2"/>
  <c r="CA416" i="2"/>
  <c r="CB416" i="2"/>
  <c r="CD416" i="2" s="1"/>
  <c r="CC416" i="2"/>
  <c r="CN416" i="2"/>
  <c r="CO416" i="2"/>
  <c r="CP416" i="2"/>
  <c r="CQ416" i="2"/>
  <c r="CR416" i="2"/>
  <c r="CS416" i="2"/>
  <c r="DE416" i="2"/>
  <c r="DH416" i="2" s="1"/>
  <c r="DF416" i="2"/>
  <c r="DG416" i="2"/>
  <c r="I417" i="2"/>
  <c r="L417" i="2"/>
  <c r="S417" i="2"/>
  <c r="T417" i="2"/>
  <c r="Y417" i="2"/>
  <c r="Z417" i="2"/>
  <c r="AD417" i="2"/>
  <c r="AF417" i="2" s="1"/>
  <c r="AE417" i="2"/>
  <c r="AI417" i="2"/>
  <c r="AL417" i="2"/>
  <c r="AO417" i="2"/>
  <c r="AR417" i="2"/>
  <c r="AS417" i="2"/>
  <c r="BT417" i="2"/>
  <c r="BU417" i="2"/>
  <c r="BV417" i="2" s="1"/>
  <c r="BW417" i="2"/>
  <c r="BX417" i="2"/>
  <c r="BY417" i="2"/>
  <c r="BZ417" i="2"/>
  <c r="CA417" i="2"/>
  <c r="CB417" i="2"/>
  <c r="CD417" i="2" s="1"/>
  <c r="CC417" i="2"/>
  <c r="CN417" i="2"/>
  <c r="CO417" i="2"/>
  <c r="CP417" i="2"/>
  <c r="CQ417" i="2"/>
  <c r="CR417" i="2"/>
  <c r="CS417" i="2"/>
  <c r="DE417" i="2"/>
  <c r="DH417" i="2" s="1"/>
  <c r="DF417" i="2"/>
  <c r="DG417" i="2"/>
  <c r="I418" i="2"/>
  <c r="L418" i="2" s="1"/>
  <c r="S418" i="2"/>
  <c r="T418" i="2"/>
  <c r="Y418" i="2"/>
  <c r="Z418" i="2"/>
  <c r="AD418" i="2"/>
  <c r="AE418" i="2"/>
  <c r="AF418" i="2"/>
  <c r="AI418" i="2"/>
  <c r="AL418" i="2"/>
  <c r="AO418" i="2"/>
  <c r="AR418" i="2"/>
  <c r="AS418" i="2"/>
  <c r="BT418" i="2"/>
  <c r="BU418" i="2"/>
  <c r="BV418" i="2"/>
  <c r="BW418" i="2"/>
  <c r="BX418" i="2"/>
  <c r="BY418" i="2"/>
  <c r="BZ418" i="2"/>
  <c r="CA418" i="2"/>
  <c r="CB418" i="2"/>
  <c r="CC418" i="2"/>
  <c r="CD418" i="2"/>
  <c r="CM418" i="2" s="1"/>
  <c r="CN418" i="2"/>
  <c r="CO418" i="2"/>
  <c r="CP418" i="2"/>
  <c r="CQ418" i="2"/>
  <c r="CR418" i="2"/>
  <c r="CS418" i="2"/>
  <c r="CT418" i="2"/>
  <c r="DE418" i="2"/>
  <c r="DF418" i="2"/>
  <c r="DG418" i="2"/>
  <c r="DH418" i="2"/>
  <c r="I419" i="2"/>
  <c r="L419" i="2" s="1"/>
  <c r="S419" i="2"/>
  <c r="T419" i="2"/>
  <c r="Y419" i="2"/>
  <c r="AD419" i="2"/>
  <c r="AE419" i="2"/>
  <c r="AF419" i="2" s="1"/>
  <c r="AI419" i="2"/>
  <c r="AL419" i="2"/>
  <c r="AO419" i="2"/>
  <c r="AR419" i="2"/>
  <c r="AS419" i="2"/>
  <c r="BT419" i="2"/>
  <c r="Z419" i="2" s="1"/>
  <c r="BU419" i="2"/>
  <c r="BV419" i="2" s="1"/>
  <c r="BX419" i="2"/>
  <c r="BY419" i="2"/>
  <c r="BZ419" i="2"/>
  <c r="CA419" i="2"/>
  <c r="CB419" i="2"/>
  <c r="CC419" i="2"/>
  <c r="CD419" i="2" s="1"/>
  <c r="CN419" i="2"/>
  <c r="CO419" i="2"/>
  <c r="CP419" i="2"/>
  <c r="CQ419" i="2"/>
  <c r="CR419" i="2"/>
  <c r="CS419" i="2"/>
  <c r="DE419" i="2"/>
  <c r="DF419" i="2"/>
  <c r="DG419" i="2"/>
  <c r="DH419" i="2"/>
  <c r="I420" i="2"/>
  <c r="L420" i="2"/>
  <c r="S420" i="2"/>
  <c r="T420" i="2"/>
  <c r="Y420" i="2"/>
  <c r="AD420" i="2"/>
  <c r="AF420" i="2" s="1"/>
  <c r="AE420" i="2"/>
  <c r="AI420" i="2"/>
  <c r="AL420" i="2"/>
  <c r="AO420" i="2"/>
  <c r="AR420" i="2"/>
  <c r="AS420" i="2"/>
  <c r="BT420" i="2"/>
  <c r="Z420" i="2" s="1"/>
  <c r="BU420" i="2"/>
  <c r="BV420" i="2" s="1"/>
  <c r="BX420" i="2"/>
  <c r="BY420" i="2"/>
  <c r="BZ420" i="2"/>
  <c r="CA420" i="2"/>
  <c r="CB420" i="2"/>
  <c r="CD420" i="2" s="1"/>
  <c r="CC420" i="2"/>
  <c r="CN420" i="2"/>
  <c r="CO420" i="2"/>
  <c r="CP420" i="2"/>
  <c r="CQ420" i="2"/>
  <c r="CR420" i="2"/>
  <c r="CS420" i="2"/>
  <c r="DE420" i="2"/>
  <c r="DH420" i="2" s="1"/>
  <c r="DF420" i="2"/>
  <c r="DG420" i="2"/>
  <c r="I421" i="2"/>
  <c r="L421" i="2"/>
  <c r="S421" i="2"/>
  <c r="T421" i="2"/>
  <c r="Y421" i="2"/>
  <c r="Z421" i="2"/>
  <c r="AD421" i="2"/>
  <c r="AF421" i="2" s="1"/>
  <c r="AE421" i="2"/>
  <c r="AI421" i="2"/>
  <c r="AL421" i="2"/>
  <c r="AO421" i="2"/>
  <c r="AR421" i="2"/>
  <c r="AS421" i="2"/>
  <c r="BT421" i="2"/>
  <c r="BU421" i="2"/>
  <c r="BV421" i="2" s="1"/>
  <c r="BW421" i="2"/>
  <c r="BX421" i="2"/>
  <c r="BY421" i="2"/>
  <c r="BZ421" i="2"/>
  <c r="CA421" i="2"/>
  <c r="CB421" i="2"/>
  <c r="CD421" i="2" s="1"/>
  <c r="CC421" i="2"/>
  <c r="CN421" i="2"/>
  <c r="CO421" i="2"/>
  <c r="CP421" i="2"/>
  <c r="CQ421" i="2"/>
  <c r="CR421" i="2"/>
  <c r="CS421" i="2"/>
  <c r="DE421" i="2"/>
  <c r="DH421" i="2" s="1"/>
  <c r="DF421" i="2"/>
  <c r="DG421" i="2"/>
  <c r="I422" i="2"/>
  <c r="L422" i="2" s="1"/>
  <c r="S422" i="2"/>
  <c r="T422" i="2"/>
  <c r="Y422" i="2"/>
  <c r="Z422" i="2"/>
  <c r="AD422" i="2"/>
  <c r="AE422" i="2"/>
  <c r="AF422" i="2"/>
  <c r="AI422" i="2"/>
  <c r="AL422" i="2"/>
  <c r="AO422" i="2"/>
  <c r="AR422" i="2"/>
  <c r="AS422" i="2"/>
  <c r="BT422" i="2"/>
  <c r="BU422" i="2"/>
  <c r="BV422" i="2"/>
  <c r="BW422" i="2"/>
  <c r="BX422" i="2"/>
  <c r="BY422" i="2"/>
  <c r="BZ422" i="2"/>
  <c r="CA422" i="2"/>
  <c r="CB422" i="2"/>
  <c r="CC422" i="2"/>
  <c r="CD422" i="2"/>
  <c r="CM422" i="2" s="1"/>
  <c r="CN422" i="2"/>
  <c r="CO422" i="2"/>
  <c r="CP422" i="2"/>
  <c r="CQ422" i="2"/>
  <c r="CR422" i="2"/>
  <c r="CS422" i="2"/>
  <c r="CT422" i="2"/>
  <c r="DE422" i="2"/>
  <c r="DF422" i="2"/>
  <c r="DG422" i="2"/>
  <c r="DH422" i="2"/>
  <c r="I423" i="2"/>
  <c r="L423" i="2" s="1"/>
  <c r="S423" i="2"/>
  <c r="T423" i="2"/>
  <c r="Y423" i="2"/>
  <c r="AD423" i="2"/>
  <c r="AE423" i="2"/>
  <c r="AF423" i="2" s="1"/>
  <c r="AI423" i="2"/>
  <c r="AL423" i="2"/>
  <c r="AO423" i="2"/>
  <c r="AR423" i="2"/>
  <c r="AS423" i="2"/>
  <c r="BT423" i="2"/>
  <c r="Z423" i="2" s="1"/>
  <c r="BU423" i="2"/>
  <c r="BV423" i="2" s="1"/>
  <c r="BX423" i="2"/>
  <c r="BY423" i="2"/>
  <c r="BZ423" i="2"/>
  <c r="CA423" i="2"/>
  <c r="CB423" i="2"/>
  <c r="CC423" i="2"/>
  <c r="CD423" i="2" s="1"/>
  <c r="CN423" i="2"/>
  <c r="CO423" i="2"/>
  <c r="CP423" i="2"/>
  <c r="CQ423" i="2"/>
  <c r="CR423" i="2"/>
  <c r="CS423" i="2"/>
  <c r="DE423" i="2"/>
  <c r="DF423" i="2"/>
  <c r="DG423" i="2"/>
  <c r="DH423" i="2"/>
  <c r="I424" i="2"/>
  <c r="L424" i="2"/>
  <c r="S424" i="2"/>
  <c r="T424" i="2"/>
  <c r="Y424" i="2"/>
  <c r="AD424" i="2"/>
  <c r="AF424" i="2" s="1"/>
  <c r="AE424" i="2"/>
  <c r="AI424" i="2"/>
  <c r="AL424" i="2"/>
  <c r="AO424" i="2"/>
  <c r="AR424" i="2"/>
  <c r="AS424" i="2"/>
  <c r="BT424" i="2"/>
  <c r="Z424" i="2" s="1"/>
  <c r="BU424" i="2"/>
  <c r="BV424" i="2" s="1"/>
  <c r="BX424" i="2"/>
  <c r="BY424" i="2"/>
  <c r="BZ424" i="2"/>
  <c r="CA424" i="2"/>
  <c r="CB424" i="2"/>
  <c r="CD424" i="2" s="1"/>
  <c r="CC424" i="2"/>
  <c r="CN424" i="2"/>
  <c r="CO424" i="2"/>
  <c r="CP424" i="2"/>
  <c r="CQ424" i="2"/>
  <c r="CR424" i="2"/>
  <c r="CS424" i="2"/>
  <c r="DE424" i="2"/>
  <c r="DH424" i="2" s="1"/>
  <c r="DF424" i="2"/>
  <c r="DG424" i="2"/>
  <c r="I425" i="2"/>
  <c r="L425" i="2"/>
  <c r="S425" i="2"/>
  <c r="T425" i="2"/>
  <c r="Y425" i="2"/>
  <c r="Z425" i="2"/>
  <c r="AD425" i="2"/>
  <c r="AF425" i="2" s="1"/>
  <c r="AE425" i="2"/>
  <c r="AI425" i="2"/>
  <c r="AL425" i="2"/>
  <c r="AO425" i="2"/>
  <c r="AR425" i="2"/>
  <c r="AS425" i="2"/>
  <c r="BT425" i="2"/>
  <c r="BV425" i="2" s="1"/>
  <c r="BU425" i="2"/>
  <c r="BW425" i="2"/>
  <c r="BX425" i="2"/>
  <c r="BY425" i="2"/>
  <c r="BZ425" i="2"/>
  <c r="CA425" i="2"/>
  <c r="CB425" i="2"/>
  <c r="CD425" i="2" s="1"/>
  <c r="CC425" i="2"/>
  <c r="CN425" i="2"/>
  <c r="CO425" i="2"/>
  <c r="CP425" i="2"/>
  <c r="CQ425" i="2"/>
  <c r="CR425" i="2"/>
  <c r="CS425" i="2"/>
  <c r="DE425" i="2"/>
  <c r="DH425" i="2" s="1"/>
  <c r="DF425" i="2"/>
  <c r="DG425" i="2"/>
  <c r="I426" i="2"/>
  <c r="L426" i="2" s="1"/>
  <c r="S426" i="2"/>
  <c r="T426" i="2"/>
  <c r="Y426" i="2"/>
  <c r="Z426" i="2"/>
  <c r="AD426" i="2"/>
  <c r="AE426" i="2"/>
  <c r="AF426" i="2"/>
  <c r="AI426" i="2"/>
  <c r="AL426" i="2"/>
  <c r="AO426" i="2"/>
  <c r="AR426" i="2"/>
  <c r="AS426" i="2"/>
  <c r="BT426" i="2"/>
  <c r="BU426" i="2"/>
  <c r="BV426" i="2"/>
  <c r="BW426" i="2"/>
  <c r="BX426" i="2"/>
  <c r="BY426" i="2"/>
  <c r="BZ426" i="2"/>
  <c r="CA426" i="2"/>
  <c r="CB426" i="2"/>
  <c r="CC426" i="2"/>
  <c r="CD426" i="2"/>
  <c r="CM426" i="2" s="1"/>
  <c r="CN426" i="2"/>
  <c r="CO426" i="2"/>
  <c r="CP426" i="2"/>
  <c r="CQ426" i="2"/>
  <c r="CR426" i="2"/>
  <c r="CS426" i="2"/>
  <c r="CT426" i="2"/>
  <c r="DE426" i="2"/>
  <c r="DF426" i="2"/>
  <c r="DG426" i="2"/>
  <c r="DH426" i="2"/>
  <c r="I427" i="2"/>
  <c r="L427" i="2" s="1"/>
  <c r="S427" i="2"/>
  <c r="T427" i="2"/>
  <c r="Y427" i="2"/>
  <c r="AD427" i="2"/>
  <c r="AE427" i="2"/>
  <c r="AF427" i="2" s="1"/>
  <c r="AI427" i="2"/>
  <c r="AL427" i="2"/>
  <c r="AO427" i="2"/>
  <c r="AR427" i="2"/>
  <c r="AS427" i="2"/>
  <c r="BT427" i="2"/>
  <c r="Z427" i="2" s="1"/>
  <c r="BU427" i="2"/>
  <c r="BV427" i="2" s="1"/>
  <c r="BX427" i="2"/>
  <c r="BY427" i="2"/>
  <c r="BZ427" i="2"/>
  <c r="CA427" i="2"/>
  <c r="CB427" i="2"/>
  <c r="CC427" i="2"/>
  <c r="CD427" i="2" s="1"/>
  <c r="CN427" i="2"/>
  <c r="CO427" i="2"/>
  <c r="CP427" i="2"/>
  <c r="CQ427" i="2"/>
  <c r="CR427" i="2"/>
  <c r="CS427" i="2"/>
  <c r="DE427" i="2"/>
  <c r="DF427" i="2"/>
  <c r="DG427" i="2"/>
  <c r="DH427" i="2"/>
  <c r="I428" i="2"/>
  <c r="L428" i="2"/>
  <c r="S428" i="2"/>
  <c r="T428" i="2"/>
  <c r="Y428" i="2"/>
  <c r="AD428" i="2"/>
  <c r="AF428" i="2" s="1"/>
  <c r="AE428" i="2"/>
  <c r="AI428" i="2"/>
  <c r="AL428" i="2"/>
  <c r="AO428" i="2"/>
  <c r="AR428" i="2"/>
  <c r="AS428" i="2"/>
  <c r="BT428" i="2"/>
  <c r="Z428" i="2" s="1"/>
  <c r="BU428" i="2"/>
  <c r="BV428" i="2" s="1"/>
  <c r="BX428" i="2"/>
  <c r="BY428" i="2"/>
  <c r="BZ428" i="2"/>
  <c r="CA428" i="2"/>
  <c r="CB428" i="2"/>
  <c r="CD428" i="2" s="1"/>
  <c r="CC428" i="2"/>
  <c r="CN428" i="2"/>
  <c r="CO428" i="2"/>
  <c r="CP428" i="2"/>
  <c r="CQ428" i="2"/>
  <c r="CR428" i="2"/>
  <c r="CS428" i="2"/>
  <c r="DE428" i="2"/>
  <c r="DH428" i="2" s="1"/>
  <c r="DF428" i="2"/>
  <c r="DG428" i="2"/>
  <c r="I429" i="2"/>
  <c r="L429" i="2"/>
  <c r="S429" i="2"/>
  <c r="T429" i="2"/>
  <c r="Y429" i="2"/>
  <c r="Z429" i="2"/>
  <c r="AD429" i="2"/>
  <c r="AF429" i="2" s="1"/>
  <c r="AE429" i="2"/>
  <c r="AI429" i="2"/>
  <c r="AL429" i="2"/>
  <c r="AO429" i="2"/>
  <c r="AR429" i="2"/>
  <c r="AS429" i="2"/>
  <c r="BT429" i="2"/>
  <c r="BV429" i="2" s="1"/>
  <c r="BU429" i="2"/>
  <c r="BW429" i="2"/>
  <c r="BX429" i="2"/>
  <c r="BY429" i="2"/>
  <c r="BZ429" i="2"/>
  <c r="CA429" i="2"/>
  <c r="CB429" i="2"/>
  <c r="CD429" i="2" s="1"/>
  <c r="CC429" i="2"/>
  <c r="CN429" i="2"/>
  <c r="CO429" i="2"/>
  <c r="CP429" i="2"/>
  <c r="CQ429" i="2"/>
  <c r="CR429" i="2"/>
  <c r="CS429" i="2"/>
  <c r="DE429" i="2"/>
  <c r="DH429" i="2" s="1"/>
  <c r="DF429" i="2"/>
  <c r="DG429" i="2"/>
  <c r="I430" i="2"/>
  <c r="L430" i="2" s="1"/>
  <c r="S430" i="2"/>
  <c r="T430" i="2"/>
  <c r="Y430" i="2"/>
  <c r="Z430" i="2"/>
  <c r="AD430" i="2"/>
  <c r="AE430" i="2"/>
  <c r="AF430" i="2"/>
  <c r="AI430" i="2"/>
  <c r="AL430" i="2"/>
  <c r="AO430" i="2"/>
  <c r="AR430" i="2"/>
  <c r="AS430" i="2"/>
  <c r="BT430" i="2"/>
  <c r="BU430" i="2"/>
  <c r="BV430" i="2"/>
  <c r="BW430" i="2"/>
  <c r="BX430" i="2"/>
  <c r="BY430" i="2"/>
  <c r="BZ430" i="2"/>
  <c r="CA430" i="2"/>
  <c r="CB430" i="2"/>
  <c r="CC430" i="2"/>
  <c r="CD430" i="2"/>
  <c r="CM430" i="2" s="1"/>
  <c r="CN430" i="2"/>
  <c r="CO430" i="2"/>
  <c r="CP430" i="2"/>
  <c r="CQ430" i="2"/>
  <c r="CR430" i="2"/>
  <c r="CS430" i="2"/>
  <c r="CT430" i="2"/>
  <c r="DE430" i="2"/>
  <c r="DF430" i="2"/>
  <c r="DG430" i="2"/>
  <c r="DH430" i="2"/>
  <c r="I431" i="2"/>
  <c r="L431" i="2" s="1"/>
  <c r="S431" i="2"/>
  <c r="T431" i="2"/>
  <c r="Y431" i="2"/>
  <c r="AD431" i="2"/>
  <c r="AE431" i="2"/>
  <c r="AF431" i="2" s="1"/>
  <c r="AI431" i="2"/>
  <c r="AL431" i="2"/>
  <c r="AO431" i="2"/>
  <c r="AR431" i="2"/>
  <c r="AS431" i="2"/>
  <c r="BT431" i="2"/>
  <c r="Z431" i="2" s="1"/>
  <c r="BU431" i="2"/>
  <c r="BV431" i="2" s="1"/>
  <c r="BX431" i="2"/>
  <c r="BY431" i="2"/>
  <c r="BZ431" i="2"/>
  <c r="CA431" i="2"/>
  <c r="CB431" i="2"/>
  <c r="CC431" i="2"/>
  <c r="CD431" i="2" s="1"/>
  <c r="CN431" i="2"/>
  <c r="CO431" i="2"/>
  <c r="CP431" i="2"/>
  <c r="CQ431" i="2"/>
  <c r="CR431" i="2"/>
  <c r="CS431" i="2"/>
  <c r="DE431" i="2"/>
  <c r="DF431" i="2"/>
  <c r="DG431" i="2"/>
  <c r="DH431" i="2"/>
  <c r="I432" i="2"/>
  <c r="L432" i="2"/>
  <c r="S432" i="2"/>
  <c r="T432" i="2"/>
  <c r="Y432" i="2"/>
  <c r="AD432" i="2"/>
  <c r="AF432" i="2" s="1"/>
  <c r="AE432" i="2"/>
  <c r="AI432" i="2"/>
  <c r="AL432" i="2"/>
  <c r="AO432" i="2"/>
  <c r="AR432" i="2"/>
  <c r="AS432" i="2"/>
  <c r="BT432" i="2"/>
  <c r="Z432" i="2" s="1"/>
  <c r="BU432" i="2"/>
  <c r="BV432" i="2" s="1"/>
  <c r="BX432" i="2"/>
  <c r="BY432" i="2"/>
  <c r="BZ432" i="2"/>
  <c r="CA432" i="2"/>
  <c r="CB432" i="2"/>
  <c r="CD432" i="2" s="1"/>
  <c r="CC432" i="2"/>
  <c r="CN432" i="2"/>
  <c r="CO432" i="2"/>
  <c r="CP432" i="2"/>
  <c r="CQ432" i="2"/>
  <c r="CR432" i="2"/>
  <c r="CS432" i="2"/>
  <c r="DE432" i="2"/>
  <c r="DH432" i="2" s="1"/>
  <c r="DF432" i="2"/>
  <c r="DG432" i="2"/>
  <c r="I433" i="2"/>
  <c r="L433" i="2"/>
  <c r="S433" i="2"/>
  <c r="T433" i="2"/>
  <c r="Y433" i="2"/>
  <c r="Z433" i="2"/>
  <c r="AD433" i="2"/>
  <c r="AF433" i="2" s="1"/>
  <c r="AE433" i="2"/>
  <c r="AI433" i="2"/>
  <c r="AL433" i="2"/>
  <c r="AO433" i="2"/>
  <c r="AR433" i="2"/>
  <c r="AS433" i="2"/>
  <c r="BT433" i="2"/>
  <c r="BV433" i="2" s="1"/>
  <c r="BU433" i="2"/>
  <c r="BW433" i="2"/>
  <c r="BX433" i="2"/>
  <c r="BY433" i="2"/>
  <c r="BZ433" i="2"/>
  <c r="CA433" i="2"/>
  <c r="CB433" i="2"/>
  <c r="CD433" i="2" s="1"/>
  <c r="CC433" i="2"/>
  <c r="CN433" i="2"/>
  <c r="CO433" i="2"/>
  <c r="CP433" i="2"/>
  <c r="CQ433" i="2"/>
  <c r="CR433" i="2"/>
  <c r="CS433" i="2"/>
  <c r="DE433" i="2"/>
  <c r="DH433" i="2" s="1"/>
  <c r="DF433" i="2"/>
  <c r="DG433" i="2"/>
  <c r="I434" i="2"/>
  <c r="L434" i="2" s="1"/>
  <c r="S434" i="2"/>
  <c r="T434" i="2"/>
  <c r="Y434" i="2"/>
  <c r="Z434" i="2"/>
  <c r="AD434" i="2"/>
  <c r="AE434" i="2"/>
  <c r="AF434" i="2"/>
  <c r="AI434" i="2"/>
  <c r="AL434" i="2"/>
  <c r="AO434" i="2"/>
  <c r="AR434" i="2"/>
  <c r="AS434" i="2"/>
  <c r="BT434" i="2"/>
  <c r="BU434" i="2"/>
  <c r="BV434" i="2"/>
  <c r="BW434" i="2"/>
  <c r="BX434" i="2"/>
  <c r="BY434" i="2"/>
  <c r="BZ434" i="2"/>
  <c r="CA434" i="2"/>
  <c r="CB434" i="2"/>
  <c r="CC434" i="2"/>
  <c r="CD434" i="2"/>
  <c r="CM434" i="2" s="1"/>
  <c r="CN434" i="2"/>
  <c r="CO434" i="2"/>
  <c r="CP434" i="2"/>
  <c r="CQ434" i="2"/>
  <c r="CR434" i="2"/>
  <c r="CS434" i="2"/>
  <c r="CT434" i="2"/>
  <c r="DE434" i="2"/>
  <c r="DF434" i="2"/>
  <c r="DG434" i="2"/>
  <c r="DH434" i="2"/>
  <c r="I435" i="2"/>
  <c r="L435" i="2" s="1"/>
  <c r="S435" i="2"/>
  <c r="T435" i="2"/>
  <c r="Y435" i="2"/>
  <c r="AD435" i="2"/>
  <c r="AE435" i="2"/>
  <c r="AF435" i="2" s="1"/>
  <c r="AI435" i="2"/>
  <c r="AL435" i="2"/>
  <c r="AO435" i="2"/>
  <c r="AR435" i="2"/>
  <c r="AS435" i="2"/>
  <c r="BT435" i="2"/>
  <c r="Z435" i="2" s="1"/>
  <c r="BU435" i="2"/>
  <c r="BV435" i="2" s="1"/>
  <c r="BX435" i="2"/>
  <c r="BY435" i="2"/>
  <c r="BZ435" i="2"/>
  <c r="CA435" i="2"/>
  <c r="CB435" i="2"/>
  <c r="CC435" i="2"/>
  <c r="CD435" i="2" s="1"/>
  <c r="CN435" i="2"/>
  <c r="CO435" i="2"/>
  <c r="CP435" i="2"/>
  <c r="CQ435" i="2"/>
  <c r="CR435" i="2"/>
  <c r="CS435" i="2"/>
  <c r="DE435" i="2"/>
  <c r="DF435" i="2"/>
  <c r="DG435" i="2"/>
  <c r="DH435" i="2"/>
  <c r="I436" i="2"/>
  <c r="L436" i="2"/>
  <c r="S436" i="2"/>
  <c r="T436" i="2"/>
  <c r="Y436" i="2"/>
  <c r="AD436" i="2"/>
  <c r="AF436" i="2" s="1"/>
  <c r="AE436" i="2"/>
  <c r="AI436" i="2"/>
  <c r="AL436" i="2"/>
  <c r="AO436" i="2"/>
  <c r="AR436" i="2"/>
  <c r="AS436" i="2"/>
  <c r="BT436" i="2"/>
  <c r="Z436" i="2" s="1"/>
  <c r="BU436" i="2"/>
  <c r="BV436" i="2" s="1"/>
  <c r="BX436" i="2"/>
  <c r="BY436" i="2"/>
  <c r="BZ436" i="2"/>
  <c r="CA436" i="2"/>
  <c r="CB436" i="2"/>
  <c r="CD436" i="2" s="1"/>
  <c r="CC436" i="2"/>
  <c r="CN436" i="2"/>
  <c r="CO436" i="2"/>
  <c r="CP436" i="2"/>
  <c r="CQ436" i="2"/>
  <c r="CR436" i="2"/>
  <c r="CS436" i="2"/>
  <c r="DE436" i="2"/>
  <c r="DH436" i="2" s="1"/>
  <c r="DF436" i="2"/>
  <c r="DG436" i="2"/>
  <c r="I437" i="2"/>
  <c r="L437" i="2"/>
  <c r="S437" i="2"/>
  <c r="T437" i="2"/>
  <c r="Y437" i="2"/>
  <c r="Z437" i="2"/>
  <c r="AD437" i="2"/>
  <c r="AF437" i="2" s="1"/>
  <c r="AE437" i="2"/>
  <c r="AI437" i="2"/>
  <c r="AL437" i="2"/>
  <c r="AO437" i="2"/>
  <c r="AR437" i="2"/>
  <c r="AS437" i="2"/>
  <c r="BT437" i="2"/>
  <c r="BV437" i="2" s="1"/>
  <c r="BU437" i="2"/>
  <c r="BW437" i="2"/>
  <c r="BX437" i="2"/>
  <c r="BY437" i="2"/>
  <c r="BZ437" i="2"/>
  <c r="CA437" i="2"/>
  <c r="CB437" i="2"/>
  <c r="CD437" i="2" s="1"/>
  <c r="CC437" i="2"/>
  <c r="CN437" i="2"/>
  <c r="CO437" i="2"/>
  <c r="CP437" i="2"/>
  <c r="CQ437" i="2"/>
  <c r="CR437" i="2"/>
  <c r="CS437" i="2"/>
  <c r="DE437" i="2"/>
  <c r="DH437" i="2" s="1"/>
  <c r="DF437" i="2"/>
  <c r="DG437" i="2"/>
  <c r="I438" i="2"/>
  <c r="L438" i="2" s="1"/>
  <c r="S438" i="2"/>
  <c r="T438" i="2"/>
  <c r="Y438" i="2"/>
  <c r="Z438" i="2"/>
  <c r="AD438" i="2"/>
  <c r="AE438" i="2"/>
  <c r="AF438" i="2"/>
  <c r="AI438" i="2"/>
  <c r="AL438" i="2"/>
  <c r="AO438" i="2"/>
  <c r="AR438" i="2"/>
  <c r="AS438" i="2"/>
  <c r="BT438" i="2"/>
  <c r="BU438" i="2"/>
  <c r="BV438" i="2"/>
  <c r="BW438" i="2"/>
  <c r="BX438" i="2"/>
  <c r="BY438" i="2"/>
  <c r="BZ438" i="2"/>
  <c r="CA438" i="2"/>
  <c r="CB438" i="2"/>
  <c r="CC438" i="2"/>
  <c r="CD438" i="2"/>
  <c r="CM438" i="2" s="1"/>
  <c r="CN438" i="2"/>
  <c r="CO438" i="2"/>
  <c r="CP438" i="2"/>
  <c r="CQ438" i="2"/>
  <c r="CR438" i="2"/>
  <c r="CS438" i="2"/>
  <c r="CT438" i="2"/>
  <c r="DE438" i="2"/>
  <c r="DF438" i="2"/>
  <c r="DG438" i="2"/>
  <c r="DH438" i="2"/>
  <c r="I439" i="2"/>
  <c r="L439" i="2" s="1"/>
  <c r="S439" i="2"/>
  <c r="T439" i="2"/>
  <c r="Y439" i="2"/>
  <c r="AD439" i="2"/>
  <c r="AE439" i="2"/>
  <c r="AF439" i="2" s="1"/>
  <c r="AI439" i="2"/>
  <c r="AL439" i="2"/>
  <c r="AO439" i="2"/>
  <c r="AR439" i="2"/>
  <c r="AS439" i="2"/>
  <c r="BT439" i="2"/>
  <c r="Z439" i="2" s="1"/>
  <c r="BU439" i="2"/>
  <c r="BV439" i="2" s="1"/>
  <c r="BX439" i="2"/>
  <c r="BY439" i="2"/>
  <c r="BZ439" i="2"/>
  <c r="CA439" i="2"/>
  <c r="CB439" i="2"/>
  <c r="CC439" i="2"/>
  <c r="CD439" i="2" s="1"/>
  <c r="CN439" i="2"/>
  <c r="CO439" i="2"/>
  <c r="CP439" i="2"/>
  <c r="CQ439" i="2"/>
  <c r="CR439" i="2"/>
  <c r="CS439" i="2"/>
  <c r="DE439" i="2"/>
  <c r="DF439" i="2"/>
  <c r="DG439" i="2"/>
  <c r="DH439" i="2"/>
  <c r="I440" i="2"/>
  <c r="L440" i="2"/>
  <c r="S440" i="2"/>
  <c r="T440" i="2"/>
  <c r="Y440" i="2"/>
  <c r="AD440" i="2"/>
  <c r="AF440" i="2" s="1"/>
  <c r="AE440" i="2"/>
  <c r="AI440" i="2"/>
  <c r="AL440" i="2"/>
  <c r="AO440" i="2"/>
  <c r="AR440" i="2"/>
  <c r="AS440" i="2"/>
  <c r="BT440" i="2"/>
  <c r="Z440" i="2" s="1"/>
  <c r="BU440" i="2"/>
  <c r="BV440" i="2" s="1"/>
  <c r="BX440" i="2"/>
  <c r="BY440" i="2"/>
  <c r="BZ440" i="2"/>
  <c r="CA440" i="2"/>
  <c r="CB440" i="2"/>
  <c r="CD440" i="2" s="1"/>
  <c r="CC440" i="2"/>
  <c r="CN440" i="2"/>
  <c r="CO440" i="2"/>
  <c r="CP440" i="2"/>
  <c r="CQ440" i="2"/>
  <c r="CR440" i="2"/>
  <c r="CS440" i="2"/>
  <c r="DE440" i="2"/>
  <c r="DH440" i="2" s="1"/>
  <c r="DF440" i="2"/>
  <c r="DG440" i="2"/>
  <c r="I441" i="2"/>
  <c r="L441" i="2"/>
  <c r="S441" i="2"/>
  <c r="T441" i="2"/>
  <c r="Y441" i="2"/>
  <c r="Z441" i="2"/>
  <c r="AD441" i="2"/>
  <c r="AF441" i="2" s="1"/>
  <c r="AE441" i="2"/>
  <c r="AI441" i="2"/>
  <c r="AL441" i="2"/>
  <c r="AO441" i="2"/>
  <c r="AR441" i="2"/>
  <c r="AS441" i="2"/>
  <c r="BT441" i="2"/>
  <c r="BV441" i="2" s="1"/>
  <c r="BU441" i="2"/>
  <c r="BW441" i="2"/>
  <c r="BX441" i="2"/>
  <c r="BY441" i="2"/>
  <c r="BZ441" i="2"/>
  <c r="CA441" i="2"/>
  <c r="CB441" i="2"/>
  <c r="CD441" i="2" s="1"/>
  <c r="CC441" i="2"/>
  <c r="CN441" i="2"/>
  <c r="CO441" i="2"/>
  <c r="CP441" i="2"/>
  <c r="CQ441" i="2"/>
  <c r="CR441" i="2"/>
  <c r="CS441" i="2"/>
  <c r="DE441" i="2"/>
  <c r="DH441" i="2" s="1"/>
  <c r="DF441" i="2"/>
  <c r="DG441" i="2"/>
  <c r="I442" i="2"/>
  <c r="L442" i="2" s="1"/>
  <c r="S442" i="2"/>
  <c r="T442" i="2"/>
  <c r="Y442" i="2"/>
  <c r="Z442" i="2"/>
  <c r="AD442" i="2"/>
  <c r="AE442" i="2"/>
  <c r="AF442" i="2"/>
  <c r="AI442" i="2"/>
  <c r="AL442" i="2"/>
  <c r="AO442" i="2"/>
  <c r="AR442" i="2"/>
  <c r="AS442" i="2"/>
  <c r="BT442" i="2"/>
  <c r="BU442" i="2"/>
  <c r="BV442" i="2"/>
  <c r="BW442" i="2"/>
  <c r="BX442" i="2"/>
  <c r="BY442" i="2"/>
  <c r="BZ442" i="2"/>
  <c r="CA442" i="2"/>
  <c r="CB442" i="2"/>
  <c r="CC442" i="2"/>
  <c r="CD442" i="2"/>
  <c r="CM442" i="2" s="1"/>
  <c r="CN442" i="2"/>
  <c r="CO442" i="2"/>
  <c r="CP442" i="2"/>
  <c r="CQ442" i="2"/>
  <c r="CR442" i="2"/>
  <c r="CS442" i="2"/>
  <c r="CT442" i="2"/>
  <c r="DE442" i="2"/>
  <c r="DF442" i="2"/>
  <c r="DG442" i="2"/>
  <c r="DH442" i="2"/>
  <c r="I443" i="2"/>
  <c r="L443" i="2" s="1"/>
  <c r="S443" i="2"/>
  <c r="T443" i="2"/>
  <c r="Y443" i="2"/>
  <c r="AD443" i="2"/>
  <c r="AE443" i="2"/>
  <c r="AF443" i="2" s="1"/>
  <c r="AI443" i="2"/>
  <c r="AL443" i="2"/>
  <c r="AO443" i="2"/>
  <c r="AR443" i="2"/>
  <c r="AS443" i="2"/>
  <c r="BT443" i="2"/>
  <c r="Z443" i="2" s="1"/>
  <c r="BU443" i="2"/>
  <c r="BV443" i="2" s="1"/>
  <c r="BX443" i="2"/>
  <c r="BY443" i="2"/>
  <c r="BZ443" i="2"/>
  <c r="CA443" i="2"/>
  <c r="CB443" i="2"/>
  <c r="CC443" i="2"/>
  <c r="CD443" i="2" s="1"/>
  <c r="CN443" i="2"/>
  <c r="CO443" i="2"/>
  <c r="CP443" i="2"/>
  <c r="CQ443" i="2"/>
  <c r="CR443" i="2"/>
  <c r="CS443" i="2"/>
  <c r="DE443" i="2"/>
  <c r="DF443" i="2"/>
  <c r="DG443" i="2"/>
  <c r="DH443" i="2"/>
  <c r="I444" i="2"/>
  <c r="L444" i="2"/>
  <c r="S444" i="2"/>
  <c r="T444" i="2"/>
  <c r="Y444" i="2"/>
  <c r="AD444" i="2"/>
  <c r="AF444" i="2" s="1"/>
  <c r="AE444" i="2"/>
  <c r="AI444" i="2"/>
  <c r="AL444" i="2"/>
  <c r="AO444" i="2"/>
  <c r="AR444" i="2"/>
  <c r="AS444" i="2"/>
  <c r="BT444" i="2"/>
  <c r="Z444" i="2" s="1"/>
  <c r="BU444" i="2"/>
  <c r="BV444" i="2" s="1"/>
  <c r="BX444" i="2"/>
  <c r="BY444" i="2"/>
  <c r="BZ444" i="2"/>
  <c r="CA444" i="2"/>
  <c r="CB444" i="2"/>
  <c r="CD444" i="2" s="1"/>
  <c r="CC444" i="2"/>
  <c r="CN444" i="2"/>
  <c r="CO444" i="2"/>
  <c r="CP444" i="2"/>
  <c r="CQ444" i="2"/>
  <c r="CR444" i="2"/>
  <c r="CS444" i="2"/>
  <c r="DE444" i="2"/>
  <c r="DH444" i="2" s="1"/>
  <c r="DF444" i="2"/>
  <c r="DG444" i="2"/>
  <c r="I445" i="2"/>
  <c r="L445" i="2"/>
  <c r="S445" i="2"/>
  <c r="T445" i="2"/>
  <c r="Y445" i="2"/>
  <c r="Z445" i="2"/>
  <c r="AD445" i="2"/>
  <c r="AF445" i="2" s="1"/>
  <c r="AE445" i="2"/>
  <c r="AI445" i="2"/>
  <c r="AL445" i="2"/>
  <c r="AO445" i="2"/>
  <c r="AR445" i="2"/>
  <c r="AS445" i="2"/>
  <c r="BT445" i="2"/>
  <c r="BV445" i="2" s="1"/>
  <c r="BU445" i="2"/>
  <c r="BW445" i="2"/>
  <c r="BX445" i="2"/>
  <c r="BY445" i="2"/>
  <c r="BZ445" i="2"/>
  <c r="CA445" i="2"/>
  <c r="CB445" i="2"/>
  <c r="CD445" i="2" s="1"/>
  <c r="CC445" i="2"/>
  <c r="CN445" i="2"/>
  <c r="CO445" i="2"/>
  <c r="CP445" i="2"/>
  <c r="CQ445" i="2"/>
  <c r="CR445" i="2"/>
  <c r="CS445" i="2"/>
  <c r="DE445" i="2"/>
  <c r="DH445" i="2" s="1"/>
  <c r="DF445" i="2"/>
  <c r="DG445" i="2"/>
  <c r="I446" i="2"/>
  <c r="L446" i="2" s="1"/>
  <c r="S446" i="2"/>
  <c r="T446" i="2"/>
  <c r="Y446" i="2"/>
  <c r="Z446" i="2"/>
  <c r="AD446" i="2"/>
  <c r="AE446" i="2"/>
  <c r="AF446" i="2"/>
  <c r="AI446" i="2"/>
  <c r="AL446" i="2"/>
  <c r="AO446" i="2"/>
  <c r="AR446" i="2"/>
  <c r="AS446" i="2"/>
  <c r="BT446" i="2"/>
  <c r="BU446" i="2"/>
  <c r="BV446" i="2"/>
  <c r="BW446" i="2"/>
  <c r="BX446" i="2"/>
  <c r="BY446" i="2"/>
  <c r="BZ446" i="2"/>
  <c r="CA446" i="2"/>
  <c r="CB446" i="2"/>
  <c r="CC446" i="2"/>
  <c r="CD446" i="2"/>
  <c r="CM446" i="2" s="1"/>
  <c r="CN446" i="2"/>
  <c r="CO446" i="2"/>
  <c r="CP446" i="2"/>
  <c r="CQ446" i="2"/>
  <c r="CR446" i="2"/>
  <c r="CS446" i="2"/>
  <c r="CT446" i="2"/>
  <c r="DE446" i="2"/>
  <c r="DF446" i="2"/>
  <c r="DG446" i="2"/>
  <c r="DH446" i="2"/>
  <c r="I447" i="2"/>
  <c r="L447" i="2" s="1"/>
  <c r="S447" i="2"/>
  <c r="T447" i="2"/>
  <c r="Y447" i="2"/>
  <c r="AD447" i="2"/>
  <c r="AE447" i="2"/>
  <c r="AF447" i="2" s="1"/>
  <c r="AI447" i="2"/>
  <c r="AL447" i="2"/>
  <c r="AO447" i="2"/>
  <c r="AR447" i="2"/>
  <c r="AS447" i="2"/>
  <c r="BT447" i="2"/>
  <c r="Z447" i="2" s="1"/>
  <c r="BU447" i="2"/>
  <c r="BV447" i="2" s="1"/>
  <c r="BX447" i="2"/>
  <c r="BY447" i="2"/>
  <c r="BZ447" i="2"/>
  <c r="CA447" i="2"/>
  <c r="CB447" i="2"/>
  <c r="CC447" i="2"/>
  <c r="CD447" i="2" s="1"/>
  <c r="CN447" i="2"/>
  <c r="CO447" i="2"/>
  <c r="CP447" i="2"/>
  <c r="CQ447" i="2"/>
  <c r="CR447" i="2"/>
  <c r="CS447" i="2"/>
  <c r="DE447" i="2"/>
  <c r="DF447" i="2"/>
  <c r="DG447" i="2"/>
  <c r="DH447" i="2"/>
  <c r="I448" i="2"/>
  <c r="L448" i="2"/>
  <c r="S448" i="2"/>
  <c r="T448" i="2"/>
  <c r="Y448" i="2"/>
  <c r="AD448" i="2"/>
  <c r="AF448" i="2" s="1"/>
  <c r="AE448" i="2"/>
  <c r="AI448" i="2"/>
  <c r="AL448" i="2"/>
  <c r="AO448" i="2"/>
  <c r="AR448" i="2"/>
  <c r="AS448" i="2"/>
  <c r="BT448" i="2"/>
  <c r="Z448" i="2" s="1"/>
  <c r="BU448" i="2"/>
  <c r="BV448" i="2" s="1"/>
  <c r="BX448" i="2"/>
  <c r="BY448" i="2"/>
  <c r="BZ448" i="2"/>
  <c r="CA448" i="2"/>
  <c r="CB448" i="2"/>
  <c r="CD448" i="2" s="1"/>
  <c r="CC448" i="2"/>
  <c r="CN448" i="2"/>
  <c r="CO448" i="2"/>
  <c r="CP448" i="2"/>
  <c r="CQ448" i="2"/>
  <c r="CR448" i="2"/>
  <c r="CS448" i="2"/>
  <c r="DE448" i="2"/>
  <c r="DH448" i="2" s="1"/>
  <c r="DF448" i="2"/>
  <c r="DG448" i="2"/>
  <c r="I449" i="2"/>
  <c r="L449" i="2"/>
  <c r="S449" i="2"/>
  <c r="T449" i="2"/>
  <c r="Y449" i="2"/>
  <c r="Z449" i="2"/>
  <c r="AD449" i="2"/>
  <c r="AF449" i="2" s="1"/>
  <c r="AE449" i="2"/>
  <c r="AI449" i="2"/>
  <c r="AL449" i="2"/>
  <c r="AO449" i="2"/>
  <c r="AR449" i="2"/>
  <c r="AS449" i="2"/>
  <c r="BT449" i="2"/>
  <c r="BV449" i="2" s="1"/>
  <c r="BU449" i="2"/>
  <c r="BW449" i="2"/>
  <c r="BX449" i="2"/>
  <c r="BY449" i="2"/>
  <c r="BZ449" i="2"/>
  <c r="CA449" i="2"/>
  <c r="CB449" i="2"/>
  <c r="CD449" i="2" s="1"/>
  <c r="CC449" i="2"/>
  <c r="CN449" i="2"/>
  <c r="CO449" i="2"/>
  <c r="CP449" i="2"/>
  <c r="CQ449" i="2"/>
  <c r="CR449" i="2"/>
  <c r="CS449" i="2"/>
  <c r="DE449" i="2"/>
  <c r="DH449" i="2" s="1"/>
  <c r="DF449" i="2"/>
  <c r="DG449" i="2"/>
  <c r="I450" i="2"/>
  <c r="L450" i="2" s="1"/>
  <c r="S450" i="2"/>
  <c r="T450" i="2"/>
  <c r="Y450" i="2"/>
  <c r="Z450" i="2"/>
  <c r="AD450" i="2"/>
  <c r="AE450" i="2"/>
  <c r="AF450" i="2"/>
  <c r="AI450" i="2"/>
  <c r="AL450" i="2"/>
  <c r="AO450" i="2"/>
  <c r="AR450" i="2"/>
  <c r="AS450" i="2"/>
  <c r="BT450" i="2"/>
  <c r="BU450" i="2"/>
  <c r="BV450" i="2"/>
  <c r="BW450" i="2"/>
  <c r="BX450" i="2"/>
  <c r="BY450" i="2"/>
  <c r="BZ450" i="2"/>
  <c r="CA450" i="2"/>
  <c r="CB450" i="2"/>
  <c r="CC450" i="2"/>
  <c r="CD450" i="2"/>
  <c r="CM450" i="2" s="1"/>
  <c r="CN450" i="2"/>
  <c r="CO450" i="2"/>
  <c r="CP450" i="2"/>
  <c r="CQ450" i="2"/>
  <c r="CR450" i="2"/>
  <c r="CS450" i="2"/>
  <c r="CT450" i="2"/>
  <c r="DE450" i="2"/>
  <c r="DF450" i="2"/>
  <c r="DG450" i="2"/>
  <c r="DH450" i="2"/>
  <c r="I451" i="2"/>
  <c r="L451" i="2" s="1"/>
  <c r="S451" i="2"/>
  <c r="T451" i="2"/>
  <c r="Y451" i="2"/>
  <c r="AD451" i="2"/>
  <c r="AE451" i="2"/>
  <c r="AF451" i="2" s="1"/>
  <c r="AI451" i="2"/>
  <c r="AL451" i="2"/>
  <c r="AO451" i="2"/>
  <c r="AR451" i="2"/>
  <c r="AS451" i="2"/>
  <c r="BT451" i="2"/>
  <c r="Z451" i="2" s="1"/>
  <c r="BU451" i="2"/>
  <c r="BV451" i="2" s="1"/>
  <c r="BX451" i="2"/>
  <c r="BY451" i="2"/>
  <c r="BZ451" i="2"/>
  <c r="CA451" i="2"/>
  <c r="CB451" i="2"/>
  <c r="CC451" i="2"/>
  <c r="CD451" i="2" s="1"/>
  <c r="CN451" i="2"/>
  <c r="CO451" i="2"/>
  <c r="CP451" i="2"/>
  <c r="CQ451" i="2"/>
  <c r="CR451" i="2"/>
  <c r="CS451" i="2"/>
  <c r="DE451" i="2"/>
  <c r="DF451" i="2"/>
  <c r="DG451" i="2"/>
  <c r="DH451" i="2"/>
  <c r="I452" i="2"/>
  <c r="L452" i="2" s="1"/>
  <c r="S452" i="2"/>
  <c r="T452" i="2"/>
  <c r="Y452" i="2"/>
  <c r="AD452" i="2"/>
  <c r="AF452" i="2" s="1"/>
  <c r="AE452" i="2"/>
  <c r="AI452" i="2"/>
  <c r="AL452" i="2"/>
  <c r="AO452" i="2"/>
  <c r="AR452" i="2"/>
  <c r="AS452" i="2"/>
  <c r="BT452" i="2"/>
  <c r="Z452" i="2" s="1"/>
  <c r="BU452" i="2"/>
  <c r="BV452" i="2" s="1"/>
  <c r="BX452" i="2"/>
  <c r="BY452" i="2"/>
  <c r="BZ452" i="2"/>
  <c r="CA452" i="2"/>
  <c r="CB452" i="2"/>
  <c r="CD452" i="2" s="1"/>
  <c r="CC452" i="2"/>
  <c r="CN452" i="2"/>
  <c r="CO452" i="2"/>
  <c r="CP452" i="2"/>
  <c r="CQ452" i="2"/>
  <c r="CR452" i="2"/>
  <c r="CS452" i="2"/>
  <c r="DE452" i="2"/>
  <c r="DF452" i="2"/>
  <c r="DG452" i="2"/>
  <c r="DH452" i="2"/>
  <c r="I453" i="2"/>
  <c r="L453" i="2"/>
  <c r="S453" i="2"/>
  <c r="T453" i="2"/>
  <c r="Y453" i="2"/>
  <c r="Z453" i="2"/>
  <c r="AD453" i="2"/>
  <c r="AF453" i="2" s="1"/>
  <c r="AE453" i="2"/>
  <c r="AI453" i="2"/>
  <c r="AL453" i="2"/>
  <c r="AO453" i="2"/>
  <c r="AR453" i="2"/>
  <c r="AS453" i="2"/>
  <c r="BT453" i="2"/>
  <c r="BU453" i="2"/>
  <c r="BV453" i="2" s="1"/>
  <c r="BW453" i="2"/>
  <c r="BX453" i="2"/>
  <c r="BY453" i="2"/>
  <c r="BZ453" i="2"/>
  <c r="CA453" i="2"/>
  <c r="CB453" i="2"/>
  <c r="CD453" i="2" s="1"/>
  <c r="CC453" i="2"/>
  <c r="CN453" i="2"/>
  <c r="CO453" i="2"/>
  <c r="CP453" i="2"/>
  <c r="CQ453" i="2"/>
  <c r="CR453" i="2"/>
  <c r="CS453" i="2"/>
  <c r="DE453" i="2"/>
  <c r="DH453" i="2" s="1"/>
  <c r="DF453" i="2"/>
  <c r="DG453" i="2"/>
  <c r="I454" i="2"/>
  <c r="L454" i="2" s="1"/>
  <c r="S454" i="2"/>
  <c r="T454" i="2"/>
  <c r="Y454" i="2"/>
  <c r="Z454" i="2"/>
  <c r="AD454" i="2"/>
  <c r="AE454" i="2"/>
  <c r="AF454" i="2"/>
  <c r="AI454" i="2"/>
  <c r="AL454" i="2"/>
  <c r="AO454" i="2"/>
  <c r="AR454" i="2"/>
  <c r="AS454" i="2"/>
  <c r="BT454" i="2"/>
  <c r="BU454" i="2"/>
  <c r="BV454" i="2"/>
  <c r="BW454" i="2"/>
  <c r="BX454" i="2"/>
  <c r="BY454" i="2"/>
  <c r="BZ454" i="2"/>
  <c r="CA454" i="2"/>
  <c r="CB454" i="2"/>
  <c r="CC454" i="2"/>
  <c r="CD454" i="2"/>
  <c r="CM454" i="2" s="1"/>
  <c r="CN454" i="2"/>
  <c r="CO454" i="2"/>
  <c r="CP454" i="2"/>
  <c r="CQ454" i="2"/>
  <c r="CR454" i="2"/>
  <c r="CS454" i="2"/>
  <c r="CT454" i="2"/>
  <c r="DE454" i="2"/>
  <c r="DF454" i="2"/>
  <c r="DG454" i="2"/>
  <c r="DH454" i="2"/>
  <c r="I455" i="2"/>
  <c r="L455" i="2" s="1"/>
  <c r="S455" i="2"/>
  <c r="T455" i="2"/>
  <c r="Y455" i="2"/>
  <c r="AD455" i="2"/>
  <c r="AE455" i="2"/>
  <c r="AF455" i="2" s="1"/>
  <c r="AI455" i="2"/>
  <c r="AL455" i="2"/>
  <c r="AO455" i="2"/>
  <c r="AR455" i="2"/>
  <c r="AS455" i="2"/>
  <c r="BT455" i="2"/>
  <c r="Z455" i="2" s="1"/>
  <c r="BU455" i="2"/>
  <c r="BV455" i="2" s="1"/>
  <c r="BX455" i="2"/>
  <c r="BY455" i="2"/>
  <c r="BZ455" i="2"/>
  <c r="CA455" i="2"/>
  <c r="CB455" i="2"/>
  <c r="CC455" i="2"/>
  <c r="CD455" i="2" s="1"/>
  <c r="CN455" i="2"/>
  <c r="CO455" i="2"/>
  <c r="CP455" i="2"/>
  <c r="CQ455" i="2"/>
  <c r="CR455" i="2"/>
  <c r="CS455" i="2"/>
  <c r="DE455" i="2"/>
  <c r="DF455" i="2"/>
  <c r="DG455" i="2"/>
  <c r="DH455" i="2"/>
  <c r="I456" i="2"/>
  <c r="L456" i="2" s="1"/>
  <c r="S456" i="2"/>
  <c r="T456" i="2"/>
  <c r="Y456" i="2"/>
  <c r="AD456" i="2"/>
  <c r="AF456" i="2" s="1"/>
  <c r="AE456" i="2"/>
  <c r="AI456" i="2"/>
  <c r="AL456" i="2"/>
  <c r="AO456" i="2"/>
  <c r="AR456" i="2"/>
  <c r="AS456" i="2"/>
  <c r="BT456" i="2"/>
  <c r="Z456" i="2" s="1"/>
  <c r="BU456" i="2"/>
  <c r="BV456" i="2" s="1"/>
  <c r="BX456" i="2"/>
  <c r="BY456" i="2"/>
  <c r="BZ456" i="2"/>
  <c r="CA456" i="2"/>
  <c r="CB456" i="2"/>
  <c r="CD456" i="2" s="1"/>
  <c r="CC456" i="2"/>
  <c r="CN456" i="2"/>
  <c r="CO456" i="2"/>
  <c r="CP456" i="2"/>
  <c r="CQ456" i="2"/>
  <c r="CR456" i="2"/>
  <c r="CS456" i="2"/>
  <c r="DE456" i="2"/>
  <c r="DH456" i="2" s="1"/>
  <c r="DF456" i="2"/>
  <c r="DG456" i="2"/>
  <c r="I457" i="2"/>
  <c r="L457" i="2"/>
  <c r="S457" i="2"/>
  <c r="T457" i="2"/>
  <c r="Y457" i="2"/>
  <c r="Z457" i="2"/>
  <c r="AD457" i="2"/>
  <c r="AF457" i="2" s="1"/>
  <c r="AE457" i="2"/>
  <c r="AI457" i="2"/>
  <c r="AL457" i="2"/>
  <c r="AO457" i="2"/>
  <c r="AR457" i="2"/>
  <c r="AS457" i="2"/>
  <c r="BT457" i="2"/>
  <c r="BU457" i="2"/>
  <c r="BV457" i="2" s="1"/>
  <c r="BW457" i="2"/>
  <c r="BX457" i="2"/>
  <c r="BY457" i="2"/>
  <c r="BZ457" i="2"/>
  <c r="CA457" i="2"/>
  <c r="CB457" i="2"/>
  <c r="CD457" i="2" s="1"/>
  <c r="CC457" i="2"/>
  <c r="CN457" i="2"/>
  <c r="CO457" i="2"/>
  <c r="CP457" i="2"/>
  <c r="CQ457" i="2"/>
  <c r="CR457" i="2"/>
  <c r="CS457" i="2"/>
  <c r="DE457" i="2"/>
  <c r="DH457" i="2" s="1"/>
  <c r="DF457" i="2"/>
  <c r="DG457" i="2"/>
  <c r="I458" i="2"/>
  <c r="L458" i="2" s="1"/>
  <c r="S458" i="2"/>
  <c r="T458" i="2"/>
  <c r="Y458" i="2"/>
  <c r="Z458" i="2"/>
  <c r="AD458" i="2"/>
  <c r="AE458" i="2"/>
  <c r="AF458" i="2"/>
  <c r="AI458" i="2"/>
  <c r="AL458" i="2"/>
  <c r="AO458" i="2"/>
  <c r="AR458" i="2"/>
  <c r="AS458" i="2"/>
  <c r="BT458" i="2"/>
  <c r="BU458" i="2"/>
  <c r="BV458" i="2"/>
  <c r="BW458" i="2"/>
  <c r="BX458" i="2"/>
  <c r="BY458" i="2"/>
  <c r="BZ458" i="2"/>
  <c r="CA458" i="2"/>
  <c r="CB458" i="2"/>
  <c r="CC458" i="2"/>
  <c r="CD458" i="2"/>
  <c r="CM458" i="2" s="1"/>
  <c r="CN458" i="2"/>
  <c r="CO458" i="2"/>
  <c r="CP458" i="2"/>
  <c r="CQ458" i="2"/>
  <c r="CR458" i="2"/>
  <c r="CS458" i="2"/>
  <c r="CT458" i="2"/>
  <c r="DE458" i="2"/>
  <c r="DF458" i="2"/>
  <c r="DG458" i="2"/>
  <c r="DH458" i="2"/>
  <c r="I459" i="2"/>
  <c r="L459" i="2" s="1"/>
  <c r="S459" i="2"/>
  <c r="T459" i="2"/>
  <c r="Y459" i="2"/>
  <c r="AD459" i="2"/>
  <c r="AE459" i="2"/>
  <c r="AF459" i="2" s="1"/>
  <c r="AI459" i="2"/>
  <c r="AL459" i="2"/>
  <c r="AO459" i="2"/>
  <c r="AR459" i="2"/>
  <c r="AS459" i="2"/>
  <c r="BT459" i="2"/>
  <c r="Z459" i="2" s="1"/>
  <c r="BU459" i="2"/>
  <c r="BV459" i="2" s="1"/>
  <c r="BX459" i="2"/>
  <c r="BY459" i="2"/>
  <c r="BZ459" i="2"/>
  <c r="CA459" i="2"/>
  <c r="CB459" i="2"/>
  <c r="CC459" i="2"/>
  <c r="CD459" i="2" s="1"/>
  <c r="CN459" i="2"/>
  <c r="CO459" i="2"/>
  <c r="CP459" i="2"/>
  <c r="CQ459" i="2"/>
  <c r="CR459" i="2"/>
  <c r="CS459" i="2"/>
  <c r="DE459" i="2"/>
  <c r="DF459" i="2"/>
  <c r="DG459" i="2"/>
  <c r="DH459" i="2"/>
  <c r="I460" i="2"/>
  <c r="L460" i="2"/>
  <c r="S460" i="2"/>
  <c r="T460" i="2"/>
  <c r="Y460" i="2"/>
  <c r="AD460" i="2"/>
  <c r="AF460" i="2" s="1"/>
  <c r="AE460" i="2"/>
  <c r="AI460" i="2"/>
  <c r="AL460" i="2"/>
  <c r="AO460" i="2"/>
  <c r="AR460" i="2"/>
  <c r="AS460" i="2"/>
  <c r="BT460" i="2"/>
  <c r="Z460" i="2" s="1"/>
  <c r="BU460" i="2"/>
  <c r="BV460" i="2" s="1"/>
  <c r="BX460" i="2"/>
  <c r="BY460" i="2"/>
  <c r="BZ460" i="2"/>
  <c r="CA460" i="2"/>
  <c r="CB460" i="2"/>
  <c r="CD460" i="2" s="1"/>
  <c r="CC460" i="2"/>
  <c r="CN460" i="2"/>
  <c r="CO460" i="2"/>
  <c r="CP460" i="2"/>
  <c r="CQ460" i="2"/>
  <c r="CR460" i="2"/>
  <c r="CS460" i="2"/>
  <c r="DE460" i="2"/>
  <c r="DF460" i="2"/>
  <c r="DG460" i="2"/>
  <c r="DH460" i="2"/>
  <c r="I461" i="2"/>
  <c r="L461" i="2"/>
  <c r="S461" i="2"/>
  <c r="T461" i="2"/>
  <c r="Y461" i="2"/>
  <c r="Z461" i="2"/>
  <c r="AD461" i="2"/>
  <c r="AF461" i="2" s="1"/>
  <c r="AE461" i="2"/>
  <c r="AI461" i="2"/>
  <c r="AL461" i="2"/>
  <c r="AO461" i="2"/>
  <c r="AR461" i="2"/>
  <c r="AS461" i="2"/>
  <c r="BT461" i="2"/>
  <c r="BU461" i="2"/>
  <c r="BV461" i="2" s="1"/>
  <c r="BW461" i="2"/>
  <c r="BX461" i="2"/>
  <c r="BY461" i="2"/>
  <c r="BZ461" i="2"/>
  <c r="CA461" i="2"/>
  <c r="CB461" i="2"/>
  <c r="CD461" i="2" s="1"/>
  <c r="CC461" i="2"/>
  <c r="CN461" i="2"/>
  <c r="CO461" i="2"/>
  <c r="CP461" i="2"/>
  <c r="CQ461" i="2"/>
  <c r="CR461" i="2"/>
  <c r="CS461" i="2"/>
  <c r="DE461" i="2"/>
  <c r="DH461" i="2" s="1"/>
  <c r="DF461" i="2"/>
  <c r="DG461" i="2"/>
  <c r="I462" i="2"/>
  <c r="L462" i="2" s="1"/>
  <c r="S462" i="2"/>
  <c r="T462" i="2"/>
  <c r="Y462" i="2"/>
  <c r="Z462" i="2"/>
  <c r="AD462" i="2"/>
  <c r="AE462" i="2"/>
  <c r="AF462" i="2"/>
  <c r="AI462" i="2"/>
  <c r="AL462" i="2"/>
  <c r="AO462" i="2"/>
  <c r="AR462" i="2"/>
  <c r="AS462" i="2"/>
  <c r="BT462" i="2"/>
  <c r="BU462" i="2"/>
  <c r="BV462" i="2"/>
  <c r="BW462" i="2"/>
  <c r="BX462" i="2"/>
  <c r="BY462" i="2"/>
  <c r="BZ462" i="2"/>
  <c r="CA462" i="2"/>
  <c r="CB462" i="2"/>
  <c r="CC462" i="2"/>
  <c r="CD462" i="2"/>
  <c r="CM462" i="2" s="1"/>
  <c r="CN462" i="2"/>
  <c r="CO462" i="2"/>
  <c r="CP462" i="2"/>
  <c r="CQ462" i="2"/>
  <c r="CR462" i="2"/>
  <c r="CS462" i="2"/>
  <c r="CT462" i="2"/>
  <c r="DE462" i="2"/>
  <c r="DF462" i="2"/>
  <c r="DG462" i="2"/>
  <c r="DH462" i="2"/>
  <c r="I463" i="2"/>
  <c r="L463" i="2" s="1"/>
  <c r="S463" i="2"/>
  <c r="T463" i="2"/>
  <c r="Y463" i="2"/>
  <c r="AD463" i="2"/>
  <c r="AE463" i="2"/>
  <c r="AF463" i="2" s="1"/>
  <c r="AI463" i="2"/>
  <c r="AL463" i="2"/>
  <c r="AO463" i="2"/>
  <c r="AR463" i="2"/>
  <c r="AS463" i="2"/>
  <c r="BT463" i="2"/>
  <c r="Z463" i="2" s="1"/>
  <c r="BU463" i="2"/>
  <c r="BV463" i="2" s="1"/>
  <c r="BX463" i="2"/>
  <c r="BY463" i="2"/>
  <c r="BZ463" i="2"/>
  <c r="CA463" i="2"/>
  <c r="CB463" i="2"/>
  <c r="CC463" i="2"/>
  <c r="CD463" i="2" s="1"/>
  <c r="CN463" i="2"/>
  <c r="CO463" i="2"/>
  <c r="CP463" i="2"/>
  <c r="CQ463" i="2"/>
  <c r="CR463" i="2"/>
  <c r="CS463" i="2"/>
  <c r="DE463" i="2"/>
  <c r="DF463" i="2"/>
  <c r="DG463" i="2"/>
  <c r="DH463" i="2"/>
  <c r="I464" i="2"/>
  <c r="L464" i="2"/>
  <c r="S464" i="2"/>
  <c r="T464" i="2"/>
  <c r="Y464" i="2"/>
  <c r="AD464" i="2"/>
  <c r="AF464" i="2" s="1"/>
  <c r="AE464" i="2"/>
  <c r="AI464" i="2"/>
  <c r="AL464" i="2"/>
  <c r="AO464" i="2"/>
  <c r="AR464" i="2"/>
  <c r="AS464" i="2"/>
  <c r="BT464" i="2"/>
  <c r="Z464" i="2" s="1"/>
  <c r="BU464" i="2"/>
  <c r="BV464" i="2" s="1"/>
  <c r="BX464" i="2"/>
  <c r="BY464" i="2"/>
  <c r="BZ464" i="2"/>
  <c r="CA464" i="2"/>
  <c r="CB464" i="2"/>
  <c r="CD464" i="2" s="1"/>
  <c r="CC464" i="2"/>
  <c r="CN464" i="2"/>
  <c r="CO464" i="2"/>
  <c r="CP464" i="2"/>
  <c r="CQ464" i="2"/>
  <c r="CR464" i="2"/>
  <c r="CS464" i="2"/>
  <c r="DE464" i="2"/>
  <c r="DH464" i="2" s="1"/>
  <c r="DF464" i="2"/>
  <c r="DG464" i="2"/>
  <c r="I465" i="2"/>
  <c r="L465" i="2"/>
  <c r="S465" i="2"/>
  <c r="T465" i="2"/>
  <c r="Y465" i="2"/>
  <c r="Z465" i="2"/>
  <c r="AD465" i="2"/>
  <c r="AF465" i="2" s="1"/>
  <c r="AE465" i="2"/>
  <c r="AI465" i="2"/>
  <c r="AL465" i="2"/>
  <c r="AO465" i="2"/>
  <c r="AR465" i="2"/>
  <c r="AS465" i="2"/>
  <c r="BT465" i="2"/>
  <c r="BV465" i="2" s="1"/>
  <c r="BU465" i="2"/>
  <c r="BW465" i="2"/>
  <c r="BX465" i="2"/>
  <c r="BY465" i="2"/>
  <c r="BZ465" i="2"/>
  <c r="CA465" i="2"/>
  <c r="CB465" i="2"/>
  <c r="CD465" i="2" s="1"/>
  <c r="CC465" i="2"/>
  <c r="CN465" i="2"/>
  <c r="CO465" i="2"/>
  <c r="CP465" i="2"/>
  <c r="CQ465" i="2"/>
  <c r="CR465" i="2"/>
  <c r="CS465" i="2"/>
  <c r="DE465" i="2"/>
  <c r="DH465" i="2" s="1"/>
  <c r="DF465" i="2"/>
  <c r="DG465" i="2"/>
  <c r="I466" i="2"/>
  <c r="L466" i="2" s="1"/>
  <c r="S466" i="2"/>
  <c r="T466" i="2"/>
  <c r="Y466" i="2"/>
  <c r="Z466" i="2"/>
  <c r="AD466" i="2"/>
  <c r="AE466" i="2"/>
  <c r="AF466" i="2"/>
  <c r="AI466" i="2"/>
  <c r="AL466" i="2"/>
  <c r="AO466" i="2"/>
  <c r="AR466" i="2"/>
  <c r="AS466" i="2"/>
  <c r="BT466" i="2"/>
  <c r="BU466" i="2"/>
  <c r="BV466" i="2"/>
  <c r="BW466" i="2"/>
  <c r="BX466" i="2"/>
  <c r="BY466" i="2"/>
  <c r="BZ466" i="2"/>
  <c r="CA466" i="2"/>
  <c r="CB466" i="2"/>
  <c r="CC466" i="2"/>
  <c r="CD466" i="2"/>
  <c r="CM466" i="2" s="1"/>
  <c r="CN466" i="2"/>
  <c r="CO466" i="2"/>
  <c r="CP466" i="2"/>
  <c r="CQ466" i="2"/>
  <c r="CR466" i="2"/>
  <c r="CS466" i="2"/>
  <c r="CT466" i="2"/>
  <c r="DE466" i="2"/>
  <c r="DF466" i="2"/>
  <c r="DG466" i="2"/>
  <c r="DH466" i="2"/>
  <c r="I467" i="2"/>
  <c r="L467" i="2" s="1"/>
  <c r="S467" i="2"/>
  <c r="T467" i="2"/>
  <c r="Y467" i="2"/>
  <c r="AD467" i="2"/>
  <c r="AE467" i="2"/>
  <c r="AF467" i="2" s="1"/>
  <c r="AI467" i="2"/>
  <c r="AL467" i="2"/>
  <c r="AO467" i="2"/>
  <c r="AR467" i="2"/>
  <c r="AS467" i="2"/>
  <c r="BT467" i="2"/>
  <c r="Z467" i="2" s="1"/>
  <c r="BU467" i="2"/>
  <c r="BV467" i="2" s="1"/>
  <c r="BX467" i="2"/>
  <c r="BY467" i="2"/>
  <c r="BZ467" i="2"/>
  <c r="CA467" i="2"/>
  <c r="CB467" i="2"/>
  <c r="CC467" i="2"/>
  <c r="CD467" i="2" s="1"/>
  <c r="CN467" i="2"/>
  <c r="CO467" i="2"/>
  <c r="CP467" i="2"/>
  <c r="CQ467" i="2"/>
  <c r="CR467" i="2"/>
  <c r="CS467" i="2"/>
  <c r="DE467" i="2"/>
  <c r="DF467" i="2"/>
  <c r="DG467" i="2"/>
  <c r="DH467" i="2"/>
  <c r="I468" i="2"/>
  <c r="L468" i="2"/>
  <c r="S468" i="2"/>
  <c r="T468" i="2"/>
  <c r="Y468" i="2"/>
  <c r="AD468" i="2"/>
  <c r="AF468" i="2" s="1"/>
  <c r="AE468" i="2"/>
  <c r="AI468" i="2"/>
  <c r="AL468" i="2"/>
  <c r="AO468" i="2"/>
  <c r="AR468" i="2"/>
  <c r="AS468" i="2"/>
  <c r="BT468" i="2"/>
  <c r="Z468" i="2" s="1"/>
  <c r="BU468" i="2"/>
  <c r="BV468" i="2" s="1"/>
  <c r="BX468" i="2"/>
  <c r="BY468" i="2"/>
  <c r="BZ468" i="2"/>
  <c r="CA468" i="2"/>
  <c r="CB468" i="2"/>
  <c r="CD468" i="2" s="1"/>
  <c r="CC468" i="2"/>
  <c r="CN468" i="2"/>
  <c r="CO468" i="2"/>
  <c r="CP468" i="2"/>
  <c r="CQ468" i="2"/>
  <c r="CR468" i="2"/>
  <c r="CS468" i="2"/>
  <c r="DE468" i="2"/>
  <c r="DH468" i="2" s="1"/>
  <c r="DF468" i="2"/>
  <c r="DG468" i="2"/>
  <c r="I469" i="2"/>
  <c r="L469" i="2"/>
  <c r="S469" i="2"/>
  <c r="T469" i="2"/>
  <c r="Y469" i="2"/>
  <c r="Z469" i="2"/>
  <c r="AD469" i="2"/>
  <c r="AF469" i="2" s="1"/>
  <c r="AE469" i="2"/>
  <c r="AI469" i="2"/>
  <c r="AL469" i="2"/>
  <c r="AO469" i="2"/>
  <c r="AR469" i="2"/>
  <c r="AS469" i="2"/>
  <c r="BT469" i="2"/>
  <c r="BU469" i="2"/>
  <c r="BV469" i="2" s="1"/>
  <c r="BW469" i="2"/>
  <c r="BX469" i="2"/>
  <c r="BY469" i="2"/>
  <c r="BZ469" i="2"/>
  <c r="CA469" i="2"/>
  <c r="CB469" i="2"/>
  <c r="CD469" i="2" s="1"/>
  <c r="CC469" i="2"/>
  <c r="CN469" i="2"/>
  <c r="CO469" i="2"/>
  <c r="CP469" i="2"/>
  <c r="CQ469" i="2"/>
  <c r="CR469" i="2"/>
  <c r="CS469" i="2"/>
  <c r="DE469" i="2"/>
  <c r="DH469" i="2" s="1"/>
  <c r="DF469" i="2"/>
  <c r="DG469" i="2"/>
  <c r="I470" i="2"/>
  <c r="L470" i="2" s="1"/>
  <c r="S470" i="2"/>
  <c r="T470" i="2"/>
  <c r="Y470" i="2"/>
  <c r="Z470" i="2"/>
  <c r="AD470" i="2"/>
  <c r="AE470" i="2"/>
  <c r="AF470" i="2"/>
  <c r="AI470" i="2"/>
  <c r="AL470" i="2"/>
  <c r="AO470" i="2"/>
  <c r="AR470" i="2"/>
  <c r="AS470" i="2"/>
  <c r="BT470" i="2"/>
  <c r="BU470" i="2"/>
  <c r="BV470" i="2"/>
  <c r="BW470" i="2"/>
  <c r="BX470" i="2"/>
  <c r="BY470" i="2"/>
  <c r="BZ470" i="2"/>
  <c r="CA470" i="2"/>
  <c r="CB470" i="2"/>
  <c r="CC470" i="2"/>
  <c r="CD470" i="2"/>
  <c r="CM470" i="2" s="1"/>
  <c r="CN470" i="2"/>
  <c r="CO470" i="2"/>
  <c r="CP470" i="2"/>
  <c r="CQ470" i="2"/>
  <c r="CR470" i="2"/>
  <c r="CS470" i="2"/>
  <c r="CT470" i="2"/>
  <c r="DE470" i="2"/>
  <c r="DF470" i="2"/>
  <c r="DG470" i="2"/>
  <c r="DH470" i="2"/>
  <c r="I471" i="2"/>
  <c r="L471" i="2" s="1"/>
  <c r="S471" i="2"/>
  <c r="T471" i="2"/>
  <c r="Y471" i="2"/>
  <c r="AD471" i="2"/>
  <c r="AE471" i="2"/>
  <c r="AF471" i="2" s="1"/>
  <c r="AI471" i="2"/>
  <c r="AL471" i="2"/>
  <c r="AO471" i="2"/>
  <c r="AR471" i="2"/>
  <c r="AS471" i="2"/>
  <c r="BT471" i="2"/>
  <c r="Z471" i="2" s="1"/>
  <c r="BU471" i="2"/>
  <c r="BV471" i="2" s="1"/>
  <c r="BX471" i="2"/>
  <c r="BY471" i="2"/>
  <c r="BZ471" i="2"/>
  <c r="CA471" i="2"/>
  <c r="CB471" i="2"/>
  <c r="CC471" i="2"/>
  <c r="CD471" i="2" s="1"/>
  <c r="CN471" i="2"/>
  <c r="CO471" i="2"/>
  <c r="CP471" i="2"/>
  <c r="CQ471" i="2"/>
  <c r="CR471" i="2"/>
  <c r="CS471" i="2"/>
  <c r="DE471" i="2"/>
  <c r="DF471" i="2"/>
  <c r="DG471" i="2"/>
  <c r="DH471" i="2"/>
  <c r="I472" i="2"/>
  <c r="L472" i="2"/>
  <c r="S472" i="2"/>
  <c r="T472" i="2"/>
  <c r="Y472" i="2"/>
  <c r="AD472" i="2"/>
  <c r="AF472" i="2" s="1"/>
  <c r="AE472" i="2"/>
  <c r="AI472" i="2"/>
  <c r="AL472" i="2"/>
  <c r="AO472" i="2"/>
  <c r="AR472" i="2"/>
  <c r="AS472" i="2"/>
  <c r="BT472" i="2"/>
  <c r="Z472" i="2" s="1"/>
  <c r="BU472" i="2"/>
  <c r="BV472" i="2" s="1"/>
  <c r="BX472" i="2"/>
  <c r="BY472" i="2"/>
  <c r="BZ472" i="2"/>
  <c r="CA472" i="2"/>
  <c r="CB472" i="2"/>
  <c r="CD472" i="2" s="1"/>
  <c r="CC472" i="2"/>
  <c r="CN472" i="2"/>
  <c r="CO472" i="2"/>
  <c r="CP472" i="2"/>
  <c r="CQ472" i="2"/>
  <c r="CR472" i="2"/>
  <c r="CS472" i="2"/>
  <c r="DE472" i="2"/>
  <c r="DH472" i="2" s="1"/>
  <c r="DF472" i="2"/>
  <c r="DG472" i="2"/>
  <c r="I473" i="2"/>
  <c r="L473" i="2"/>
  <c r="S473" i="2"/>
  <c r="T473" i="2"/>
  <c r="Y473" i="2"/>
  <c r="Z473" i="2"/>
  <c r="AD473" i="2"/>
  <c r="AF473" i="2" s="1"/>
  <c r="AE473" i="2"/>
  <c r="AI473" i="2"/>
  <c r="AL473" i="2"/>
  <c r="AO473" i="2"/>
  <c r="AR473" i="2"/>
  <c r="AS473" i="2"/>
  <c r="BT473" i="2"/>
  <c r="BV473" i="2" s="1"/>
  <c r="BU473" i="2"/>
  <c r="BW473" i="2"/>
  <c r="BX473" i="2"/>
  <c r="BY473" i="2"/>
  <c r="BZ473" i="2"/>
  <c r="CA473" i="2"/>
  <c r="CB473" i="2"/>
  <c r="CD473" i="2" s="1"/>
  <c r="CT473" i="2" s="1"/>
  <c r="CC473" i="2"/>
  <c r="CM473" i="2"/>
  <c r="CN473" i="2"/>
  <c r="CO473" i="2"/>
  <c r="CP473" i="2"/>
  <c r="CQ473" i="2"/>
  <c r="CR473" i="2"/>
  <c r="CS473" i="2"/>
  <c r="DE473" i="2"/>
  <c r="DH473" i="2" s="1"/>
  <c r="DF473" i="2"/>
  <c r="DG473" i="2"/>
  <c r="I474" i="2"/>
  <c r="L474" i="2" s="1"/>
  <c r="S474" i="2"/>
  <c r="T474" i="2"/>
  <c r="Y474" i="2"/>
  <c r="Z474" i="2"/>
  <c r="AD474" i="2"/>
  <c r="AE474" i="2"/>
  <c r="AF474" i="2"/>
  <c r="AI474" i="2"/>
  <c r="AL474" i="2"/>
  <c r="AO474" i="2"/>
  <c r="AR474" i="2"/>
  <c r="AS474" i="2"/>
  <c r="BT474" i="2"/>
  <c r="BU474" i="2"/>
  <c r="BV474" i="2"/>
  <c r="BW474" i="2"/>
  <c r="BX474" i="2"/>
  <c r="BY474" i="2"/>
  <c r="BZ474" i="2"/>
  <c r="CA474" i="2"/>
  <c r="CB474" i="2"/>
  <c r="CC474" i="2"/>
  <c r="CD474" i="2"/>
  <c r="CM474" i="2" s="1"/>
  <c r="CN474" i="2"/>
  <c r="CO474" i="2"/>
  <c r="CP474" i="2"/>
  <c r="CQ474" i="2"/>
  <c r="CR474" i="2"/>
  <c r="CS474" i="2"/>
  <c r="CT474" i="2"/>
  <c r="DE474" i="2"/>
  <c r="DF474" i="2"/>
  <c r="DG474" i="2"/>
  <c r="DH474" i="2"/>
  <c r="I475" i="2"/>
  <c r="L475" i="2" s="1"/>
  <c r="S475" i="2"/>
  <c r="T475" i="2"/>
  <c r="Y475" i="2"/>
  <c r="AD475" i="2"/>
  <c r="AE475" i="2"/>
  <c r="AF475" i="2" s="1"/>
  <c r="AI475" i="2"/>
  <c r="AL475" i="2"/>
  <c r="AO475" i="2"/>
  <c r="AR475" i="2"/>
  <c r="AS475" i="2"/>
  <c r="BT475" i="2"/>
  <c r="Z475" i="2" s="1"/>
  <c r="BU475" i="2"/>
  <c r="BX475" i="2"/>
  <c r="BY475" i="2"/>
  <c r="BZ475" i="2"/>
  <c r="CA475" i="2"/>
  <c r="CB475" i="2"/>
  <c r="CC475" i="2"/>
  <c r="CD475" i="2" s="1"/>
  <c r="CN475" i="2"/>
  <c r="CO475" i="2"/>
  <c r="CP475" i="2"/>
  <c r="CQ475" i="2"/>
  <c r="CR475" i="2"/>
  <c r="CS475" i="2"/>
  <c r="DE475" i="2"/>
  <c r="DF475" i="2"/>
  <c r="DG475" i="2"/>
  <c r="DH475" i="2"/>
  <c r="I476" i="2"/>
  <c r="L476" i="2"/>
  <c r="S476" i="2"/>
  <c r="T476" i="2"/>
  <c r="Y476" i="2"/>
  <c r="AD476" i="2"/>
  <c r="AF476" i="2" s="1"/>
  <c r="AE476" i="2"/>
  <c r="AI476" i="2"/>
  <c r="AL476" i="2"/>
  <c r="AO476" i="2"/>
  <c r="AR476" i="2"/>
  <c r="AS476" i="2"/>
  <c r="BT476" i="2"/>
  <c r="BU476" i="2"/>
  <c r="BX476" i="2"/>
  <c r="BY476" i="2"/>
  <c r="BZ476" i="2"/>
  <c r="CA476" i="2"/>
  <c r="CB476" i="2"/>
  <c r="CD476" i="2" s="1"/>
  <c r="CC476" i="2"/>
  <c r="CN476" i="2"/>
  <c r="CO476" i="2"/>
  <c r="CP476" i="2"/>
  <c r="CQ476" i="2"/>
  <c r="CR476" i="2"/>
  <c r="CS476" i="2"/>
  <c r="DE476" i="2"/>
  <c r="DH476" i="2" s="1"/>
  <c r="DF476" i="2"/>
  <c r="DG476" i="2"/>
  <c r="I477" i="2"/>
  <c r="L477" i="2"/>
  <c r="S477" i="2"/>
  <c r="T477" i="2"/>
  <c r="Y477" i="2"/>
  <c r="Z477" i="2"/>
  <c r="AD477" i="2"/>
  <c r="AF477" i="2" s="1"/>
  <c r="AE477" i="2"/>
  <c r="AI477" i="2"/>
  <c r="AL477" i="2"/>
  <c r="AO477" i="2"/>
  <c r="AR477" i="2"/>
  <c r="AS477" i="2"/>
  <c r="BT477" i="2"/>
  <c r="BU477" i="2"/>
  <c r="BV477" i="2" s="1"/>
  <c r="BW477" i="2"/>
  <c r="BX477" i="2"/>
  <c r="BY477" i="2"/>
  <c r="BZ477" i="2"/>
  <c r="CA477" i="2"/>
  <c r="CB477" i="2"/>
  <c r="CD477" i="2" s="1"/>
  <c r="CT477" i="2" s="1"/>
  <c r="CC477" i="2"/>
  <c r="CN477" i="2"/>
  <c r="CO477" i="2"/>
  <c r="CP477" i="2"/>
  <c r="CQ477" i="2"/>
  <c r="CR477" i="2"/>
  <c r="CS477" i="2"/>
  <c r="DE477" i="2"/>
  <c r="DH477" i="2" s="1"/>
  <c r="DF477" i="2"/>
  <c r="DG477" i="2"/>
  <c r="I478" i="2"/>
  <c r="L478" i="2" s="1"/>
  <c r="S478" i="2"/>
  <c r="T478" i="2"/>
  <c r="Y478" i="2"/>
  <c r="Z478" i="2"/>
  <c r="AD478" i="2"/>
  <c r="AE478" i="2"/>
  <c r="AF478" i="2"/>
  <c r="AI478" i="2"/>
  <c r="AL478" i="2"/>
  <c r="AO478" i="2"/>
  <c r="AR478" i="2"/>
  <c r="AS478" i="2"/>
  <c r="BT478" i="2"/>
  <c r="BU478" i="2"/>
  <c r="BV478" i="2"/>
  <c r="BW478" i="2"/>
  <c r="BX478" i="2"/>
  <c r="BY478" i="2"/>
  <c r="BZ478" i="2"/>
  <c r="CA478" i="2"/>
  <c r="CB478" i="2"/>
  <c r="CC478" i="2"/>
  <c r="CD478" i="2"/>
  <c r="CM478" i="2" s="1"/>
  <c r="CN478" i="2"/>
  <c r="CO478" i="2"/>
  <c r="CP478" i="2"/>
  <c r="CQ478" i="2"/>
  <c r="CR478" i="2"/>
  <c r="CS478" i="2"/>
  <c r="DE478" i="2"/>
  <c r="DF478" i="2"/>
  <c r="DG478" i="2"/>
  <c r="DH478" i="2"/>
  <c r="I479" i="2"/>
  <c r="L479" i="2" s="1"/>
  <c r="S479" i="2"/>
  <c r="T479" i="2"/>
  <c r="Y479" i="2"/>
  <c r="AD479" i="2"/>
  <c r="AE479" i="2"/>
  <c r="AF479" i="2" s="1"/>
  <c r="AI479" i="2"/>
  <c r="AL479" i="2"/>
  <c r="AO479" i="2"/>
  <c r="AR479" i="2"/>
  <c r="AS479" i="2"/>
  <c r="BT479" i="2"/>
  <c r="Z479" i="2" s="1"/>
  <c r="BU479" i="2"/>
  <c r="BX479" i="2"/>
  <c r="BY479" i="2"/>
  <c r="BZ479" i="2"/>
  <c r="CA479" i="2"/>
  <c r="CB479" i="2"/>
  <c r="CC479" i="2"/>
  <c r="CD479" i="2" s="1"/>
  <c r="CN479" i="2"/>
  <c r="CO479" i="2"/>
  <c r="CP479" i="2"/>
  <c r="CQ479" i="2"/>
  <c r="CR479" i="2"/>
  <c r="CS479" i="2"/>
  <c r="DE479" i="2"/>
  <c r="DF479" i="2"/>
  <c r="DG479" i="2"/>
  <c r="DH479" i="2"/>
  <c r="I480" i="2"/>
  <c r="L480" i="2"/>
  <c r="S480" i="2"/>
  <c r="T480" i="2"/>
  <c r="Y480" i="2"/>
  <c r="AD480" i="2"/>
  <c r="AF480" i="2" s="1"/>
  <c r="AE480" i="2"/>
  <c r="AI480" i="2"/>
  <c r="AL480" i="2"/>
  <c r="AO480" i="2"/>
  <c r="AR480" i="2"/>
  <c r="AS480" i="2"/>
  <c r="BT480" i="2"/>
  <c r="BU480" i="2"/>
  <c r="BV480" i="2" s="1"/>
  <c r="BX480" i="2"/>
  <c r="BY480" i="2"/>
  <c r="BZ480" i="2"/>
  <c r="CA480" i="2"/>
  <c r="CB480" i="2"/>
  <c r="CC480" i="2"/>
  <c r="CN480" i="2"/>
  <c r="CO480" i="2"/>
  <c r="CP480" i="2"/>
  <c r="CQ480" i="2"/>
  <c r="CR480" i="2"/>
  <c r="CS480" i="2"/>
  <c r="DE480" i="2"/>
  <c r="DH480" i="2" s="1"/>
  <c r="DF480" i="2"/>
  <c r="DG480" i="2"/>
  <c r="I481" i="2"/>
  <c r="L481" i="2"/>
  <c r="S481" i="2"/>
  <c r="T481" i="2"/>
  <c r="Y481" i="2"/>
  <c r="AD481" i="2"/>
  <c r="AF481" i="2" s="1"/>
  <c r="AE481" i="2"/>
  <c r="AI481" i="2"/>
  <c r="AL481" i="2"/>
  <c r="AO481" i="2"/>
  <c r="AR481" i="2"/>
  <c r="AS481" i="2"/>
  <c r="BT481" i="2"/>
  <c r="BV481" i="2" s="1"/>
  <c r="BU481" i="2"/>
  <c r="BW481" i="2"/>
  <c r="BX481" i="2"/>
  <c r="BY481" i="2"/>
  <c r="BZ481" i="2"/>
  <c r="CA481" i="2"/>
  <c r="CB481" i="2"/>
  <c r="CD481" i="2" s="1"/>
  <c r="CT481" i="2" s="1"/>
  <c r="CC481" i="2"/>
  <c r="CN481" i="2"/>
  <c r="CO481" i="2"/>
  <c r="CP481" i="2"/>
  <c r="CQ481" i="2"/>
  <c r="CR481" i="2"/>
  <c r="CS481" i="2"/>
  <c r="DE481" i="2"/>
  <c r="DH481" i="2" s="1"/>
  <c r="DF481" i="2"/>
  <c r="DG481" i="2"/>
  <c r="I482" i="2"/>
  <c r="L482" i="2" s="1"/>
  <c r="S482" i="2"/>
  <c r="T482" i="2"/>
  <c r="Y482" i="2"/>
  <c r="Z482" i="2"/>
  <c r="AD482" i="2"/>
  <c r="AE482" i="2"/>
  <c r="AF482" i="2"/>
  <c r="AI482" i="2"/>
  <c r="AL482" i="2"/>
  <c r="AO482" i="2"/>
  <c r="AR482" i="2"/>
  <c r="AS482" i="2"/>
  <c r="BT482" i="2"/>
  <c r="BU482" i="2"/>
  <c r="BV482" i="2"/>
  <c r="BW482" i="2"/>
  <c r="BX482" i="2"/>
  <c r="BY482" i="2"/>
  <c r="BZ482" i="2"/>
  <c r="CA482" i="2"/>
  <c r="CB482" i="2"/>
  <c r="CC482" i="2"/>
  <c r="CD482" i="2"/>
  <c r="CM482" i="2" s="1"/>
  <c r="CN482" i="2"/>
  <c r="CO482" i="2"/>
  <c r="CP482" i="2"/>
  <c r="CQ482" i="2"/>
  <c r="CR482" i="2"/>
  <c r="CS482" i="2"/>
  <c r="CT482" i="2"/>
  <c r="DE482" i="2"/>
  <c r="DF482" i="2"/>
  <c r="DG482" i="2"/>
  <c r="DH482" i="2"/>
  <c r="I483" i="2"/>
  <c r="L483" i="2" s="1"/>
  <c r="S483" i="2"/>
  <c r="T483" i="2"/>
  <c r="Y483" i="2"/>
  <c r="AD483" i="2"/>
  <c r="AE483" i="2"/>
  <c r="AF483" i="2" s="1"/>
  <c r="AI483" i="2"/>
  <c r="AL483" i="2"/>
  <c r="AO483" i="2"/>
  <c r="AR483" i="2"/>
  <c r="AS483" i="2"/>
  <c r="BT483" i="2"/>
  <c r="Z483" i="2" s="1"/>
  <c r="BU483" i="2"/>
  <c r="BW483" i="2" s="1"/>
  <c r="BX483" i="2"/>
  <c r="BY483" i="2"/>
  <c r="BZ483" i="2"/>
  <c r="CA483" i="2"/>
  <c r="CB483" i="2"/>
  <c r="CC483" i="2"/>
  <c r="CD483" i="2"/>
  <c r="CM483" i="2" s="1"/>
  <c r="CN483" i="2"/>
  <c r="CO483" i="2"/>
  <c r="CP483" i="2"/>
  <c r="CQ483" i="2"/>
  <c r="CR483" i="2"/>
  <c r="CS483" i="2"/>
  <c r="DE483" i="2"/>
  <c r="DF483" i="2"/>
  <c r="DG483" i="2"/>
  <c r="DH483" i="2"/>
  <c r="I484" i="2"/>
  <c r="L484" i="2"/>
  <c r="S484" i="2"/>
  <c r="T484" i="2"/>
  <c r="Y484" i="2"/>
  <c r="AD484" i="2"/>
  <c r="AE484" i="2"/>
  <c r="AI484" i="2"/>
  <c r="AL484" i="2"/>
  <c r="AO484" i="2"/>
  <c r="AR484" i="2"/>
  <c r="AS484" i="2"/>
  <c r="BT484" i="2"/>
  <c r="BU484" i="2"/>
  <c r="BX484" i="2"/>
  <c r="BY484" i="2"/>
  <c r="BZ484" i="2"/>
  <c r="CA484" i="2"/>
  <c r="CB484" i="2"/>
  <c r="CD484" i="2" s="1"/>
  <c r="CC484" i="2"/>
  <c r="CN484" i="2"/>
  <c r="CO484" i="2"/>
  <c r="CP484" i="2"/>
  <c r="CQ484" i="2"/>
  <c r="CR484" i="2"/>
  <c r="CS484" i="2"/>
  <c r="DE484" i="2"/>
  <c r="DF484" i="2"/>
  <c r="DG484" i="2"/>
  <c r="DH484" i="2"/>
  <c r="I485" i="2"/>
  <c r="L485" i="2"/>
  <c r="S485" i="2"/>
  <c r="T485" i="2"/>
  <c r="Y485" i="2"/>
  <c r="AD485" i="2"/>
  <c r="AF485" i="2" s="1"/>
  <c r="AE485" i="2"/>
  <c r="AI485" i="2"/>
  <c r="AL485" i="2"/>
  <c r="AO485" i="2"/>
  <c r="AR485" i="2"/>
  <c r="AS485" i="2"/>
  <c r="BT485" i="2"/>
  <c r="Z485" i="2" s="1"/>
  <c r="BU485" i="2"/>
  <c r="BV485" i="2" s="1"/>
  <c r="BW485" i="2"/>
  <c r="BX485" i="2"/>
  <c r="BY485" i="2"/>
  <c r="BZ485" i="2"/>
  <c r="CA485" i="2"/>
  <c r="CB485" i="2"/>
  <c r="CD485" i="2" s="1"/>
  <c r="CT485" i="2" s="1"/>
  <c r="CC485" i="2"/>
  <c r="CN485" i="2"/>
  <c r="CO485" i="2"/>
  <c r="CP485" i="2"/>
  <c r="CQ485" i="2"/>
  <c r="CR485" i="2"/>
  <c r="CS485" i="2"/>
  <c r="DE485" i="2"/>
  <c r="DH485" i="2" s="1"/>
  <c r="DF485" i="2"/>
  <c r="DG485" i="2"/>
  <c r="I486" i="2"/>
  <c r="L486" i="2" s="1"/>
  <c r="S486" i="2"/>
  <c r="T486" i="2"/>
  <c r="Y486" i="2"/>
  <c r="Z486" i="2"/>
  <c r="AD486" i="2"/>
  <c r="AE486" i="2"/>
  <c r="AF486" i="2"/>
  <c r="AI486" i="2"/>
  <c r="AL486" i="2"/>
  <c r="AO486" i="2"/>
  <c r="AR486" i="2"/>
  <c r="AS486" i="2"/>
  <c r="BT486" i="2"/>
  <c r="BU486" i="2"/>
  <c r="BV486" i="2"/>
  <c r="BW486" i="2"/>
  <c r="BX486" i="2"/>
  <c r="BY486" i="2"/>
  <c r="BZ486" i="2"/>
  <c r="CA486" i="2"/>
  <c r="CB486" i="2"/>
  <c r="CC486" i="2"/>
  <c r="CD486" i="2"/>
  <c r="CM486" i="2" s="1"/>
  <c r="CN486" i="2"/>
  <c r="CO486" i="2"/>
  <c r="CP486" i="2"/>
  <c r="CQ486" i="2"/>
  <c r="CR486" i="2"/>
  <c r="CS486" i="2"/>
  <c r="CT486" i="2"/>
  <c r="DE486" i="2"/>
  <c r="DF486" i="2"/>
  <c r="DG486" i="2"/>
  <c r="DH486" i="2"/>
  <c r="I487" i="2"/>
  <c r="L487" i="2" s="1"/>
  <c r="S487" i="2"/>
  <c r="T487" i="2"/>
  <c r="Y487" i="2"/>
  <c r="AD487" i="2"/>
  <c r="AE487" i="2"/>
  <c r="AF487" i="2" s="1"/>
  <c r="AI487" i="2"/>
  <c r="AL487" i="2"/>
  <c r="AO487" i="2"/>
  <c r="AR487" i="2"/>
  <c r="AS487" i="2"/>
  <c r="BT487" i="2"/>
  <c r="Z487" i="2" s="1"/>
  <c r="BU487" i="2"/>
  <c r="BW487" i="2" s="1"/>
  <c r="BX487" i="2"/>
  <c r="BY487" i="2"/>
  <c r="BZ487" i="2"/>
  <c r="CA487" i="2"/>
  <c r="CB487" i="2"/>
  <c r="CC487" i="2"/>
  <c r="CD487" i="2"/>
  <c r="CM487" i="2" s="1"/>
  <c r="CN487" i="2"/>
  <c r="CO487" i="2"/>
  <c r="CP487" i="2"/>
  <c r="CQ487" i="2"/>
  <c r="CR487" i="2"/>
  <c r="CS487" i="2"/>
  <c r="DE487" i="2"/>
  <c r="DF487" i="2"/>
  <c r="DG487" i="2"/>
  <c r="DH487" i="2"/>
  <c r="I488" i="2"/>
  <c r="L488" i="2"/>
  <c r="S488" i="2"/>
  <c r="T488" i="2"/>
  <c r="Y488" i="2"/>
  <c r="AD488" i="2"/>
  <c r="AE488" i="2"/>
  <c r="AI488" i="2"/>
  <c r="AL488" i="2"/>
  <c r="AO488" i="2"/>
  <c r="AR488" i="2"/>
  <c r="AS488" i="2"/>
  <c r="BT488" i="2"/>
  <c r="BU488" i="2"/>
  <c r="BX488" i="2"/>
  <c r="BY488" i="2"/>
  <c r="BZ488" i="2"/>
  <c r="CA488" i="2"/>
  <c r="CB488" i="2"/>
  <c r="CD488" i="2" s="1"/>
  <c r="CC488" i="2"/>
  <c r="CN488" i="2"/>
  <c r="CO488" i="2"/>
  <c r="CP488" i="2"/>
  <c r="CQ488" i="2"/>
  <c r="CR488" i="2"/>
  <c r="CS488" i="2"/>
  <c r="DE488" i="2"/>
  <c r="DH488" i="2" s="1"/>
  <c r="DF488" i="2"/>
  <c r="DG488" i="2"/>
  <c r="I489" i="2"/>
  <c r="L489" i="2" s="1"/>
  <c r="S489" i="2"/>
  <c r="T489" i="2"/>
  <c r="Y489" i="2"/>
  <c r="AD489" i="2"/>
  <c r="AE489" i="2"/>
  <c r="AF489" i="2"/>
  <c r="AI489" i="2"/>
  <c r="AL489" i="2"/>
  <c r="AO489" i="2"/>
  <c r="AR489" i="2"/>
  <c r="AS489" i="2"/>
  <c r="BT489" i="2"/>
  <c r="Z489" i="2" s="1"/>
  <c r="BU489" i="2"/>
  <c r="BV489" i="2"/>
  <c r="BX489" i="2"/>
  <c r="BY489" i="2"/>
  <c r="BZ489" i="2"/>
  <c r="CA489" i="2"/>
  <c r="CB489" i="2"/>
  <c r="CC489" i="2"/>
  <c r="CD489" i="2"/>
  <c r="CM489" i="2" s="1"/>
  <c r="CN489" i="2"/>
  <c r="CO489" i="2"/>
  <c r="CP489" i="2"/>
  <c r="CQ489" i="2"/>
  <c r="CR489" i="2"/>
  <c r="CS489" i="2"/>
  <c r="CT489" i="2"/>
  <c r="DE489" i="2"/>
  <c r="DF489" i="2"/>
  <c r="DG489" i="2"/>
  <c r="DH489" i="2"/>
  <c r="I490" i="2"/>
  <c r="L490" i="2"/>
  <c r="S490" i="2"/>
  <c r="T490" i="2"/>
  <c r="Y490" i="2"/>
  <c r="Z490" i="2"/>
  <c r="AD490" i="2"/>
  <c r="AE490" i="2"/>
  <c r="AF490" i="2" s="1"/>
  <c r="AI490" i="2"/>
  <c r="AL490" i="2"/>
  <c r="AO490" i="2"/>
  <c r="AR490" i="2"/>
  <c r="AS490" i="2"/>
  <c r="BT490" i="2"/>
  <c r="BU490" i="2"/>
  <c r="BV490" i="2" s="1"/>
  <c r="BX490" i="2"/>
  <c r="BY490" i="2"/>
  <c r="BZ490" i="2"/>
  <c r="CA490" i="2"/>
  <c r="CB490" i="2"/>
  <c r="CC490" i="2"/>
  <c r="CD490" i="2" s="1"/>
  <c r="CN490" i="2"/>
  <c r="CO490" i="2"/>
  <c r="CP490" i="2"/>
  <c r="CQ490" i="2"/>
  <c r="CR490" i="2"/>
  <c r="CS490" i="2"/>
  <c r="DE490" i="2"/>
  <c r="DH490" i="2" s="1"/>
  <c r="DF490" i="2"/>
  <c r="DG490" i="2"/>
  <c r="I491" i="2"/>
  <c r="L491" i="2" s="1"/>
  <c r="S491" i="2"/>
  <c r="T491" i="2"/>
  <c r="Y491" i="2"/>
  <c r="AD491" i="2"/>
  <c r="AF491" i="2" s="1"/>
  <c r="AE491" i="2"/>
  <c r="AI491" i="2"/>
  <c r="AL491" i="2"/>
  <c r="AO491" i="2"/>
  <c r="AR491" i="2"/>
  <c r="AS491" i="2"/>
  <c r="BT491" i="2"/>
  <c r="BV491" i="2" s="1"/>
  <c r="BU491" i="2"/>
  <c r="BX491" i="2"/>
  <c r="BY491" i="2"/>
  <c r="BZ491" i="2"/>
  <c r="CA491" i="2"/>
  <c r="CB491" i="2"/>
  <c r="CD491" i="2" s="1"/>
  <c r="CC491" i="2"/>
  <c r="CN491" i="2"/>
  <c r="CO491" i="2"/>
  <c r="CP491" i="2"/>
  <c r="CQ491" i="2"/>
  <c r="CR491" i="2"/>
  <c r="CS491" i="2"/>
  <c r="DE491" i="2"/>
  <c r="DF491" i="2"/>
  <c r="DG491" i="2"/>
  <c r="DH491" i="2"/>
  <c r="I492" i="2"/>
  <c r="L492" i="2"/>
  <c r="S492" i="2"/>
  <c r="T492" i="2"/>
  <c r="Y492" i="2"/>
  <c r="Z492" i="2"/>
  <c r="AD492" i="2"/>
  <c r="AF492" i="2" s="1"/>
  <c r="AE492" i="2"/>
  <c r="AI492" i="2"/>
  <c r="AL492" i="2"/>
  <c r="AO492" i="2"/>
  <c r="AR492" i="2"/>
  <c r="AS492" i="2"/>
  <c r="BT492" i="2"/>
  <c r="BU492" i="2"/>
  <c r="BV492" i="2" s="1"/>
  <c r="BW492" i="2"/>
  <c r="BX492" i="2"/>
  <c r="BY492" i="2"/>
  <c r="BZ492" i="2"/>
  <c r="CA492" i="2"/>
  <c r="CB492" i="2"/>
  <c r="CD492" i="2" s="1"/>
  <c r="CC492" i="2"/>
  <c r="CN492" i="2"/>
  <c r="CO492" i="2"/>
  <c r="CP492" i="2"/>
  <c r="CQ492" i="2"/>
  <c r="CR492" i="2"/>
  <c r="CS492" i="2"/>
  <c r="DE492" i="2"/>
  <c r="DH492" i="2" s="1"/>
  <c r="DF492" i="2"/>
  <c r="DG492" i="2"/>
  <c r="I493" i="2"/>
  <c r="L493" i="2" s="1"/>
  <c r="S493" i="2"/>
  <c r="T493" i="2"/>
  <c r="Y493" i="2"/>
  <c r="AD493" i="2"/>
  <c r="AE493" i="2"/>
  <c r="AF493" i="2"/>
  <c r="AI493" i="2"/>
  <c r="AL493" i="2"/>
  <c r="AO493" i="2"/>
  <c r="AR493" i="2"/>
  <c r="AS493" i="2"/>
  <c r="BT493" i="2"/>
  <c r="Z493" i="2" s="1"/>
  <c r="BU493" i="2"/>
  <c r="BV493" i="2"/>
  <c r="BX493" i="2"/>
  <c r="BY493" i="2"/>
  <c r="BZ493" i="2"/>
  <c r="CA493" i="2"/>
  <c r="CB493" i="2"/>
  <c r="CC493" i="2"/>
  <c r="CD493" i="2"/>
  <c r="CM493" i="2" s="1"/>
  <c r="CN493" i="2"/>
  <c r="CO493" i="2"/>
  <c r="CP493" i="2"/>
  <c r="CQ493" i="2"/>
  <c r="CR493" i="2"/>
  <c r="CS493" i="2"/>
  <c r="CT493" i="2"/>
  <c r="DE493" i="2"/>
  <c r="DF493" i="2"/>
  <c r="DG493" i="2"/>
  <c r="DH493" i="2"/>
  <c r="I494" i="2"/>
  <c r="L494" i="2"/>
  <c r="S494" i="2"/>
  <c r="T494" i="2"/>
  <c r="Y494" i="2"/>
  <c r="Z494" i="2"/>
  <c r="AD494" i="2"/>
  <c r="AE494" i="2"/>
  <c r="AF494" i="2" s="1"/>
  <c r="AI494" i="2"/>
  <c r="AL494" i="2"/>
  <c r="AO494" i="2"/>
  <c r="AR494" i="2"/>
  <c r="AS494" i="2"/>
  <c r="BT494" i="2"/>
  <c r="BU494" i="2"/>
  <c r="BV494" i="2" s="1"/>
  <c r="BX494" i="2"/>
  <c r="BY494" i="2"/>
  <c r="BZ494" i="2"/>
  <c r="CA494" i="2"/>
  <c r="CB494" i="2"/>
  <c r="CC494" i="2"/>
  <c r="CD494" i="2" s="1"/>
  <c r="CN494" i="2"/>
  <c r="CO494" i="2"/>
  <c r="CP494" i="2"/>
  <c r="CQ494" i="2"/>
  <c r="CR494" i="2"/>
  <c r="CS494" i="2"/>
  <c r="DE494" i="2"/>
  <c r="DH494" i="2" s="1"/>
  <c r="DF494" i="2"/>
  <c r="DG494" i="2"/>
  <c r="I495" i="2"/>
  <c r="L495" i="2" s="1"/>
  <c r="S495" i="2"/>
  <c r="T495" i="2"/>
  <c r="Y495" i="2"/>
  <c r="AD495" i="2"/>
  <c r="AF495" i="2" s="1"/>
  <c r="AE495" i="2"/>
  <c r="AI495" i="2"/>
  <c r="AL495" i="2"/>
  <c r="AO495" i="2"/>
  <c r="AR495" i="2"/>
  <c r="AS495" i="2"/>
  <c r="BT495" i="2"/>
  <c r="BV495" i="2" s="1"/>
  <c r="BU495" i="2"/>
  <c r="BX495" i="2"/>
  <c r="BY495" i="2"/>
  <c r="BZ495" i="2"/>
  <c r="CA495" i="2"/>
  <c r="CB495" i="2"/>
  <c r="CD495" i="2" s="1"/>
  <c r="CC495" i="2"/>
  <c r="CN495" i="2"/>
  <c r="CO495" i="2"/>
  <c r="CP495" i="2"/>
  <c r="CQ495" i="2"/>
  <c r="CR495" i="2"/>
  <c r="CS495" i="2"/>
  <c r="DE495" i="2"/>
  <c r="DF495" i="2"/>
  <c r="DG495" i="2"/>
  <c r="DH495" i="2"/>
  <c r="I496" i="2"/>
  <c r="L496" i="2"/>
  <c r="S496" i="2"/>
  <c r="T496" i="2"/>
  <c r="Y496" i="2"/>
  <c r="Z496" i="2"/>
  <c r="AD496" i="2"/>
  <c r="AF496" i="2" s="1"/>
  <c r="AE496" i="2"/>
  <c r="AI496" i="2"/>
  <c r="AL496" i="2"/>
  <c r="AO496" i="2"/>
  <c r="AR496" i="2"/>
  <c r="AS496" i="2"/>
  <c r="BT496" i="2"/>
  <c r="BU496" i="2"/>
  <c r="BV496" i="2" s="1"/>
  <c r="BW496" i="2"/>
  <c r="BX496" i="2"/>
  <c r="BY496" i="2"/>
  <c r="BZ496" i="2"/>
  <c r="CA496" i="2"/>
  <c r="CB496" i="2"/>
  <c r="CD496" i="2" s="1"/>
  <c r="CC496" i="2"/>
  <c r="CN496" i="2"/>
  <c r="CO496" i="2"/>
  <c r="CP496" i="2"/>
  <c r="CQ496" i="2"/>
  <c r="CR496" i="2"/>
  <c r="CS496" i="2"/>
  <c r="DE496" i="2"/>
  <c r="DH496" i="2" s="1"/>
  <c r="DF496" i="2"/>
  <c r="DG496" i="2"/>
  <c r="I497" i="2"/>
  <c r="L497" i="2" s="1"/>
  <c r="S497" i="2"/>
  <c r="T497" i="2"/>
  <c r="Y497" i="2"/>
  <c r="AD497" i="2"/>
  <c r="AE497" i="2"/>
  <c r="AF497" i="2"/>
  <c r="AI497" i="2"/>
  <c r="AL497" i="2"/>
  <c r="AO497" i="2"/>
  <c r="AR497" i="2"/>
  <c r="AS497" i="2"/>
  <c r="BT497" i="2"/>
  <c r="Z497" i="2" s="1"/>
  <c r="BU497" i="2"/>
  <c r="BV497" i="2"/>
  <c r="BX497" i="2"/>
  <c r="BY497" i="2"/>
  <c r="BZ497" i="2"/>
  <c r="CA497" i="2"/>
  <c r="CB497" i="2"/>
  <c r="CC497" i="2"/>
  <c r="CD497" i="2"/>
  <c r="CM497" i="2" s="1"/>
  <c r="CN497" i="2"/>
  <c r="CO497" i="2"/>
  <c r="CP497" i="2"/>
  <c r="CQ497" i="2"/>
  <c r="CR497" i="2"/>
  <c r="CS497" i="2"/>
  <c r="CT497" i="2"/>
  <c r="DE497" i="2"/>
  <c r="DF497" i="2"/>
  <c r="DG497" i="2"/>
  <c r="DH497" i="2"/>
  <c r="I498" i="2"/>
  <c r="L498" i="2"/>
  <c r="S498" i="2"/>
  <c r="T498" i="2"/>
  <c r="Y498" i="2"/>
  <c r="Z498" i="2"/>
  <c r="AD498" i="2"/>
  <c r="AE498" i="2"/>
  <c r="AF498" i="2" s="1"/>
  <c r="AI498" i="2"/>
  <c r="AL498" i="2"/>
  <c r="AO498" i="2"/>
  <c r="AR498" i="2"/>
  <c r="AS498" i="2"/>
  <c r="BT498" i="2"/>
  <c r="BU498" i="2"/>
  <c r="BV498" i="2" s="1"/>
  <c r="BX498" i="2"/>
  <c r="BY498" i="2"/>
  <c r="BZ498" i="2"/>
  <c r="CA498" i="2"/>
  <c r="CB498" i="2"/>
  <c r="CC498" i="2"/>
  <c r="CD498" i="2" s="1"/>
  <c r="CN498" i="2"/>
  <c r="CO498" i="2"/>
  <c r="CP498" i="2"/>
  <c r="CQ498" i="2"/>
  <c r="CR498" i="2"/>
  <c r="CS498" i="2"/>
  <c r="DE498" i="2"/>
  <c r="DH498" i="2" s="1"/>
  <c r="DF498" i="2"/>
  <c r="DG498" i="2"/>
  <c r="I499" i="2"/>
  <c r="L499" i="2" s="1"/>
  <c r="S499" i="2"/>
  <c r="T499" i="2"/>
  <c r="Y499" i="2"/>
  <c r="AD499" i="2"/>
  <c r="AF499" i="2" s="1"/>
  <c r="AE499" i="2"/>
  <c r="AI499" i="2"/>
  <c r="AL499" i="2"/>
  <c r="AO499" i="2"/>
  <c r="AR499" i="2"/>
  <c r="AS499" i="2"/>
  <c r="BT499" i="2"/>
  <c r="BV499" i="2" s="1"/>
  <c r="BU499" i="2"/>
  <c r="BX499" i="2"/>
  <c r="BY499" i="2"/>
  <c r="BZ499" i="2"/>
  <c r="CA499" i="2"/>
  <c r="CB499" i="2"/>
  <c r="CD499" i="2" s="1"/>
  <c r="CC499" i="2"/>
  <c r="CN499" i="2"/>
  <c r="CO499" i="2"/>
  <c r="CP499" i="2"/>
  <c r="CQ499" i="2"/>
  <c r="CR499" i="2"/>
  <c r="CS499" i="2"/>
  <c r="DE499" i="2"/>
  <c r="DF499" i="2"/>
  <c r="DG499" i="2"/>
  <c r="DH499" i="2"/>
  <c r="I500" i="2"/>
  <c r="L500" i="2"/>
  <c r="S500" i="2"/>
  <c r="T500" i="2"/>
  <c r="Y500" i="2"/>
  <c r="Z500" i="2"/>
  <c r="AD500" i="2"/>
  <c r="AF500" i="2" s="1"/>
  <c r="AE500" i="2"/>
  <c r="AI500" i="2"/>
  <c r="AL500" i="2"/>
  <c r="AO500" i="2"/>
  <c r="AR500" i="2"/>
  <c r="AS500" i="2"/>
  <c r="BT500" i="2"/>
  <c r="BU500" i="2"/>
  <c r="BV500" i="2" s="1"/>
  <c r="BW500" i="2"/>
  <c r="BX500" i="2"/>
  <c r="BY500" i="2"/>
  <c r="BZ500" i="2"/>
  <c r="CA500" i="2"/>
  <c r="CB500" i="2"/>
  <c r="CD500" i="2" s="1"/>
  <c r="CC500" i="2"/>
  <c r="CN500" i="2"/>
  <c r="CO500" i="2"/>
  <c r="CP500" i="2"/>
  <c r="CQ500" i="2"/>
  <c r="CR500" i="2"/>
  <c r="CS500" i="2"/>
  <c r="DE500" i="2"/>
  <c r="DH500" i="2" s="1"/>
  <c r="DF500" i="2"/>
  <c r="DG500" i="2"/>
  <c r="I501" i="2"/>
  <c r="L501" i="2" s="1"/>
  <c r="S501" i="2"/>
  <c r="T501" i="2"/>
  <c r="Y501" i="2"/>
  <c r="AD501" i="2"/>
  <c r="AE501" i="2"/>
  <c r="AF501" i="2"/>
  <c r="AI501" i="2"/>
  <c r="AL501" i="2"/>
  <c r="AO501" i="2"/>
  <c r="AR501" i="2"/>
  <c r="AS501" i="2"/>
  <c r="BT501" i="2"/>
  <c r="Z501" i="2" s="1"/>
  <c r="BU501" i="2"/>
  <c r="BV501" i="2"/>
  <c r="BX501" i="2"/>
  <c r="BY501" i="2"/>
  <c r="BZ501" i="2"/>
  <c r="CA501" i="2"/>
  <c r="CB501" i="2"/>
  <c r="CC501" i="2"/>
  <c r="CD501" i="2"/>
  <c r="CM501" i="2" s="1"/>
  <c r="CN501" i="2"/>
  <c r="CO501" i="2"/>
  <c r="CP501" i="2"/>
  <c r="CQ501" i="2"/>
  <c r="CR501" i="2"/>
  <c r="CS501" i="2"/>
  <c r="CT501" i="2"/>
  <c r="DE501" i="2"/>
  <c r="DF501" i="2"/>
  <c r="DG501" i="2"/>
  <c r="DH501" i="2"/>
  <c r="I502" i="2"/>
  <c r="L502" i="2"/>
  <c r="S502" i="2"/>
  <c r="T502" i="2"/>
  <c r="Y502" i="2"/>
  <c r="Z502" i="2"/>
  <c r="AD502" i="2"/>
  <c r="AE502" i="2"/>
  <c r="AF502" i="2" s="1"/>
  <c r="AI502" i="2"/>
  <c r="AL502" i="2"/>
  <c r="AO502" i="2"/>
  <c r="AR502" i="2"/>
  <c r="AS502" i="2"/>
  <c r="BT502" i="2"/>
  <c r="BU502" i="2"/>
  <c r="BV502" i="2" s="1"/>
  <c r="BX502" i="2"/>
  <c r="BY502" i="2"/>
  <c r="BZ502" i="2"/>
  <c r="CA502" i="2"/>
  <c r="CB502" i="2"/>
  <c r="CC502" i="2"/>
  <c r="CD502" i="2" s="1"/>
  <c r="CN502" i="2"/>
  <c r="CO502" i="2"/>
  <c r="CP502" i="2"/>
  <c r="CQ502" i="2"/>
  <c r="CR502" i="2"/>
  <c r="CS502" i="2"/>
  <c r="DE502" i="2"/>
  <c r="DH502" i="2" s="1"/>
  <c r="DF502" i="2"/>
  <c r="DG502" i="2"/>
  <c r="I503" i="2"/>
  <c r="L503" i="2" s="1"/>
  <c r="S503" i="2"/>
  <c r="T503" i="2"/>
  <c r="Y503" i="2"/>
  <c r="AD503" i="2"/>
  <c r="AF503" i="2" s="1"/>
  <c r="AE503" i="2"/>
  <c r="AI503" i="2"/>
  <c r="AL503" i="2"/>
  <c r="AO503" i="2"/>
  <c r="AR503" i="2"/>
  <c r="AS503" i="2"/>
  <c r="BT503" i="2"/>
  <c r="BV503" i="2" s="1"/>
  <c r="BU503" i="2"/>
  <c r="BX503" i="2"/>
  <c r="BY503" i="2"/>
  <c r="BZ503" i="2"/>
  <c r="CA503" i="2"/>
  <c r="CB503" i="2"/>
  <c r="CD503" i="2" s="1"/>
  <c r="CC503" i="2"/>
  <c r="CN503" i="2"/>
  <c r="CO503" i="2"/>
  <c r="CP503" i="2"/>
  <c r="CQ503" i="2"/>
  <c r="CR503" i="2"/>
  <c r="CS503" i="2"/>
  <c r="DE503" i="2"/>
  <c r="DF503" i="2"/>
  <c r="DG503" i="2"/>
  <c r="DH503" i="2"/>
  <c r="I504" i="2"/>
  <c r="L504" i="2"/>
  <c r="S504" i="2"/>
  <c r="T504" i="2"/>
  <c r="Y504" i="2"/>
  <c r="Z504" i="2"/>
  <c r="AD504" i="2"/>
  <c r="AF504" i="2" s="1"/>
  <c r="AE504" i="2"/>
  <c r="AI504" i="2"/>
  <c r="AL504" i="2"/>
  <c r="AO504" i="2"/>
  <c r="AR504" i="2"/>
  <c r="AS504" i="2"/>
  <c r="BT504" i="2"/>
  <c r="BU504" i="2"/>
  <c r="BV504" i="2" s="1"/>
  <c r="BW504" i="2"/>
  <c r="BX504" i="2"/>
  <c r="BY504" i="2"/>
  <c r="BZ504" i="2"/>
  <c r="CA504" i="2"/>
  <c r="CB504" i="2"/>
  <c r="CD504" i="2" s="1"/>
  <c r="CC504" i="2"/>
  <c r="CN504" i="2"/>
  <c r="CO504" i="2"/>
  <c r="CP504" i="2"/>
  <c r="CQ504" i="2"/>
  <c r="CR504" i="2"/>
  <c r="CS504" i="2"/>
  <c r="DE504" i="2"/>
  <c r="DH504" i="2" s="1"/>
  <c r="DF504" i="2"/>
  <c r="DG504" i="2"/>
  <c r="I505" i="2"/>
  <c r="L505" i="2" s="1"/>
  <c r="S505" i="2"/>
  <c r="T505" i="2"/>
  <c r="Y505" i="2"/>
  <c r="AD505" i="2"/>
  <c r="AE505" i="2"/>
  <c r="AF505" i="2"/>
  <c r="AI505" i="2"/>
  <c r="AL505" i="2"/>
  <c r="AO505" i="2"/>
  <c r="AR505" i="2"/>
  <c r="AS505" i="2"/>
  <c r="BT505" i="2"/>
  <c r="Z505" i="2" s="1"/>
  <c r="BU505" i="2"/>
  <c r="BV505" i="2"/>
  <c r="BX505" i="2"/>
  <c r="BY505" i="2"/>
  <c r="BZ505" i="2"/>
  <c r="CA505" i="2"/>
  <c r="CB505" i="2"/>
  <c r="CC505" i="2"/>
  <c r="CD505" i="2"/>
  <c r="CM505" i="2" s="1"/>
  <c r="CN505" i="2"/>
  <c r="CO505" i="2"/>
  <c r="CP505" i="2"/>
  <c r="CQ505" i="2"/>
  <c r="CR505" i="2"/>
  <c r="CS505" i="2"/>
  <c r="CT505" i="2"/>
  <c r="DE505" i="2"/>
  <c r="DF505" i="2"/>
  <c r="DG505" i="2"/>
  <c r="DH505" i="2"/>
  <c r="I506" i="2"/>
  <c r="L506" i="2"/>
  <c r="S506" i="2"/>
  <c r="T506" i="2"/>
  <c r="Y506" i="2"/>
  <c r="Z506" i="2"/>
  <c r="AD506" i="2"/>
  <c r="AE506" i="2"/>
  <c r="AF506" i="2" s="1"/>
  <c r="AI506" i="2"/>
  <c r="AL506" i="2"/>
  <c r="AO506" i="2"/>
  <c r="AR506" i="2"/>
  <c r="AS506" i="2"/>
  <c r="BT506" i="2"/>
  <c r="BU506" i="2"/>
  <c r="BV506" i="2" s="1"/>
  <c r="BX506" i="2"/>
  <c r="BY506" i="2"/>
  <c r="BZ506" i="2"/>
  <c r="CA506" i="2"/>
  <c r="CB506" i="2"/>
  <c r="CC506" i="2"/>
  <c r="CD506" i="2" s="1"/>
  <c r="CN506" i="2"/>
  <c r="CO506" i="2"/>
  <c r="CP506" i="2"/>
  <c r="CQ506" i="2"/>
  <c r="CR506" i="2"/>
  <c r="CS506" i="2"/>
  <c r="DE506" i="2"/>
  <c r="DH506" i="2" s="1"/>
  <c r="DF506" i="2"/>
  <c r="DG506" i="2"/>
  <c r="I507" i="2"/>
  <c r="L507" i="2" s="1"/>
  <c r="S507" i="2"/>
  <c r="T507" i="2"/>
  <c r="Y507" i="2"/>
  <c r="AD507" i="2"/>
  <c r="AF507" i="2" s="1"/>
  <c r="AE507" i="2"/>
  <c r="AI507" i="2"/>
  <c r="AL507" i="2"/>
  <c r="AO507" i="2"/>
  <c r="AR507" i="2"/>
  <c r="AS507" i="2"/>
  <c r="BT507" i="2"/>
  <c r="BV507" i="2" s="1"/>
  <c r="BU507" i="2"/>
  <c r="BX507" i="2"/>
  <c r="BY507" i="2"/>
  <c r="BZ507" i="2"/>
  <c r="CA507" i="2"/>
  <c r="CB507" i="2"/>
  <c r="CD507" i="2" s="1"/>
  <c r="CC507" i="2"/>
  <c r="CN507" i="2"/>
  <c r="CO507" i="2"/>
  <c r="CP507" i="2"/>
  <c r="CQ507" i="2"/>
  <c r="CR507" i="2"/>
  <c r="CS507" i="2"/>
  <c r="DE507" i="2"/>
  <c r="DF507" i="2"/>
  <c r="DG507" i="2"/>
  <c r="DH507" i="2"/>
  <c r="I508" i="2"/>
  <c r="L508" i="2"/>
  <c r="S508" i="2"/>
  <c r="T508" i="2"/>
  <c r="Y508" i="2"/>
  <c r="Z508" i="2"/>
  <c r="AD508" i="2"/>
  <c r="AF508" i="2" s="1"/>
  <c r="AE508" i="2"/>
  <c r="AI508" i="2"/>
  <c r="AL508" i="2"/>
  <c r="AO508" i="2"/>
  <c r="AR508" i="2"/>
  <c r="AS508" i="2"/>
  <c r="BT508" i="2"/>
  <c r="BU508" i="2"/>
  <c r="BV508" i="2" s="1"/>
  <c r="BW508" i="2"/>
  <c r="BX508" i="2"/>
  <c r="BY508" i="2"/>
  <c r="BZ508" i="2"/>
  <c r="CA508" i="2"/>
  <c r="CB508" i="2"/>
  <c r="CD508" i="2" s="1"/>
  <c r="CC508" i="2"/>
  <c r="CN508" i="2"/>
  <c r="CO508" i="2"/>
  <c r="CP508" i="2"/>
  <c r="CQ508" i="2"/>
  <c r="CR508" i="2"/>
  <c r="CS508" i="2"/>
  <c r="DE508" i="2"/>
  <c r="DH508" i="2" s="1"/>
  <c r="DF508" i="2"/>
  <c r="DG508" i="2"/>
  <c r="I509" i="2"/>
  <c r="L509" i="2" s="1"/>
  <c r="S509" i="2"/>
  <c r="T509" i="2"/>
  <c r="Y509" i="2"/>
  <c r="AD509" i="2"/>
  <c r="AE509" i="2"/>
  <c r="AF509" i="2"/>
  <c r="AI509" i="2"/>
  <c r="AL509" i="2"/>
  <c r="AO509" i="2"/>
  <c r="AR509" i="2"/>
  <c r="AS509" i="2"/>
  <c r="BT509" i="2"/>
  <c r="Z509" i="2" s="1"/>
  <c r="BU509" i="2"/>
  <c r="BV509" i="2"/>
  <c r="BX509" i="2"/>
  <c r="BY509" i="2"/>
  <c r="BZ509" i="2"/>
  <c r="CA509" i="2"/>
  <c r="CB509" i="2"/>
  <c r="CC509" i="2"/>
  <c r="CD509" i="2"/>
  <c r="CM509" i="2" s="1"/>
  <c r="CN509" i="2"/>
  <c r="CO509" i="2"/>
  <c r="CP509" i="2"/>
  <c r="CQ509" i="2"/>
  <c r="CR509" i="2"/>
  <c r="CS509" i="2"/>
  <c r="CT509" i="2"/>
  <c r="DE509" i="2"/>
  <c r="DF509" i="2"/>
  <c r="DG509" i="2"/>
  <c r="DH509" i="2"/>
  <c r="I510" i="2"/>
  <c r="L510" i="2"/>
  <c r="S510" i="2"/>
  <c r="T510" i="2"/>
  <c r="Y510" i="2"/>
  <c r="Z510" i="2"/>
  <c r="AD510" i="2"/>
  <c r="AE510" i="2"/>
  <c r="AF510" i="2" s="1"/>
  <c r="AI510" i="2"/>
  <c r="AL510" i="2"/>
  <c r="AO510" i="2"/>
  <c r="AR510" i="2"/>
  <c r="AS510" i="2"/>
  <c r="BT510" i="2"/>
  <c r="BU510" i="2"/>
  <c r="BV510" i="2" s="1"/>
  <c r="BX510" i="2"/>
  <c r="BY510" i="2"/>
  <c r="BZ510" i="2"/>
  <c r="CA510" i="2"/>
  <c r="CB510" i="2"/>
  <c r="CC510" i="2"/>
  <c r="CD510" i="2" s="1"/>
  <c r="CN510" i="2"/>
  <c r="CO510" i="2"/>
  <c r="CP510" i="2"/>
  <c r="CQ510" i="2"/>
  <c r="CR510" i="2"/>
  <c r="CS510" i="2"/>
  <c r="DE510" i="2"/>
  <c r="DH510" i="2" s="1"/>
  <c r="DF510" i="2"/>
  <c r="DG510" i="2"/>
  <c r="I511" i="2"/>
  <c r="L511" i="2" s="1"/>
  <c r="S511" i="2"/>
  <c r="T511" i="2"/>
  <c r="Y511" i="2"/>
  <c r="AD511" i="2"/>
  <c r="AF511" i="2" s="1"/>
  <c r="AE511" i="2"/>
  <c r="AI511" i="2"/>
  <c r="AL511" i="2"/>
  <c r="AO511" i="2"/>
  <c r="AR511" i="2"/>
  <c r="AS511" i="2"/>
  <c r="BT511" i="2"/>
  <c r="BV511" i="2" s="1"/>
  <c r="BU511" i="2"/>
  <c r="BX511" i="2"/>
  <c r="BY511" i="2"/>
  <c r="BZ511" i="2"/>
  <c r="CA511" i="2"/>
  <c r="CB511" i="2"/>
  <c r="CD511" i="2" s="1"/>
  <c r="CC511" i="2"/>
  <c r="CN511" i="2"/>
  <c r="CO511" i="2"/>
  <c r="CP511" i="2"/>
  <c r="CQ511" i="2"/>
  <c r="CR511" i="2"/>
  <c r="CS511" i="2"/>
  <c r="DE511" i="2"/>
  <c r="DF511" i="2"/>
  <c r="DG511" i="2"/>
  <c r="DH511" i="2"/>
  <c r="I512" i="2"/>
  <c r="L512" i="2"/>
  <c r="S512" i="2"/>
  <c r="T512" i="2"/>
  <c r="Y512" i="2"/>
  <c r="Z512" i="2"/>
  <c r="AD512" i="2"/>
  <c r="AF512" i="2" s="1"/>
  <c r="AE512" i="2"/>
  <c r="AI512" i="2"/>
  <c r="AL512" i="2"/>
  <c r="AO512" i="2"/>
  <c r="AR512" i="2"/>
  <c r="AS512" i="2"/>
  <c r="BT512" i="2"/>
  <c r="BU512" i="2"/>
  <c r="BV512" i="2" s="1"/>
  <c r="BW512" i="2"/>
  <c r="BX512" i="2"/>
  <c r="BY512" i="2"/>
  <c r="BZ512" i="2"/>
  <c r="CA512" i="2"/>
  <c r="CB512" i="2"/>
  <c r="CD512" i="2" s="1"/>
  <c r="CC512" i="2"/>
  <c r="CN512" i="2"/>
  <c r="CO512" i="2"/>
  <c r="CP512" i="2"/>
  <c r="CQ512" i="2"/>
  <c r="CR512" i="2"/>
  <c r="CS512" i="2"/>
  <c r="DE512" i="2"/>
  <c r="DH512" i="2" s="1"/>
  <c r="DF512" i="2"/>
  <c r="DG512" i="2"/>
  <c r="I513" i="2"/>
  <c r="L513" i="2" s="1"/>
  <c r="S513" i="2"/>
  <c r="T513" i="2"/>
  <c r="Y513" i="2"/>
  <c r="AD513" i="2"/>
  <c r="AE513" i="2"/>
  <c r="AF513" i="2"/>
  <c r="AI513" i="2"/>
  <c r="AL513" i="2"/>
  <c r="AO513" i="2"/>
  <c r="AR513" i="2"/>
  <c r="AS513" i="2"/>
  <c r="BT513" i="2"/>
  <c r="Z513" i="2" s="1"/>
  <c r="BU513" i="2"/>
  <c r="BV513" i="2"/>
  <c r="BX513" i="2"/>
  <c r="BY513" i="2"/>
  <c r="BZ513" i="2"/>
  <c r="CA513" i="2"/>
  <c r="CB513" i="2"/>
  <c r="CC513" i="2"/>
  <c r="CD513" i="2"/>
  <c r="CM513" i="2" s="1"/>
  <c r="CN513" i="2"/>
  <c r="CO513" i="2"/>
  <c r="CP513" i="2"/>
  <c r="CQ513" i="2"/>
  <c r="CR513" i="2"/>
  <c r="CS513" i="2"/>
  <c r="CT513" i="2"/>
  <c r="DE513" i="2"/>
  <c r="DF513" i="2"/>
  <c r="DG513" i="2"/>
  <c r="DH513" i="2"/>
  <c r="I514" i="2"/>
  <c r="L514" i="2"/>
  <c r="S514" i="2"/>
  <c r="T514" i="2"/>
  <c r="Y514" i="2"/>
  <c r="Z514" i="2"/>
  <c r="AD514" i="2"/>
  <c r="AE514" i="2"/>
  <c r="AF514" i="2" s="1"/>
  <c r="AI514" i="2"/>
  <c r="AL514" i="2"/>
  <c r="AO514" i="2"/>
  <c r="AR514" i="2"/>
  <c r="AS514" i="2"/>
  <c r="BT514" i="2"/>
  <c r="BU514" i="2"/>
  <c r="BV514" i="2" s="1"/>
  <c r="BX514" i="2"/>
  <c r="BY514" i="2"/>
  <c r="BZ514" i="2"/>
  <c r="CA514" i="2"/>
  <c r="CB514" i="2"/>
  <c r="CC514" i="2"/>
  <c r="CD514" i="2" s="1"/>
  <c r="CN514" i="2"/>
  <c r="CO514" i="2"/>
  <c r="CP514" i="2"/>
  <c r="CQ514" i="2"/>
  <c r="CR514" i="2"/>
  <c r="CS514" i="2"/>
  <c r="DE514" i="2"/>
  <c r="DH514" i="2" s="1"/>
  <c r="DF514" i="2"/>
  <c r="DG514" i="2"/>
  <c r="I515" i="2"/>
  <c r="L515" i="2" s="1"/>
  <c r="S515" i="2"/>
  <c r="T515" i="2"/>
  <c r="Y515" i="2"/>
  <c r="AD515" i="2"/>
  <c r="AF515" i="2" s="1"/>
  <c r="AE515" i="2"/>
  <c r="AI515" i="2"/>
  <c r="AL515" i="2"/>
  <c r="AO515" i="2"/>
  <c r="AR515" i="2"/>
  <c r="AS515" i="2"/>
  <c r="BT515" i="2"/>
  <c r="BV515" i="2" s="1"/>
  <c r="BU515" i="2"/>
  <c r="BX515" i="2"/>
  <c r="BY515" i="2"/>
  <c r="BZ515" i="2"/>
  <c r="CA515" i="2"/>
  <c r="CB515" i="2"/>
  <c r="CD515" i="2" s="1"/>
  <c r="CC515" i="2"/>
  <c r="CN515" i="2"/>
  <c r="CO515" i="2"/>
  <c r="CP515" i="2"/>
  <c r="CQ515" i="2"/>
  <c r="CR515" i="2"/>
  <c r="CS515" i="2"/>
  <c r="DE515" i="2"/>
  <c r="DF515" i="2"/>
  <c r="DG515" i="2"/>
  <c r="DH515" i="2"/>
  <c r="I516" i="2"/>
  <c r="L516" i="2"/>
  <c r="S516" i="2"/>
  <c r="T516" i="2"/>
  <c r="Y516" i="2"/>
  <c r="Z516" i="2"/>
  <c r="AD516" i="2"/>
  <c r="AF516" i="2" s="1"/>
  <c r="AE516" i="2"/>
  <c r="AI516" i="2"/>
  <c r="AL516" i="2"/>
  <c r="AO516" i="2"/>
  <c r="AR516" i="2"/>
  <c r="AS516" i="2"/>
  <c r="BT516" i="2"/>
  <c r="BU516" i="2"/>
  <c r="BV516" i="2" s="1"/>
  <c r="BW516" i="2"/>
  <c r="BX516" i="2"/>
  <c r="BY516" i="2"/>
  <c r="BZ516" i="2"/>
  <c r="CA516" i="2"/>
  <c r="CB516" i="2"/>
  <c r="CD516" i="2" s="1"/>
  <c r="CC516" i="2"/>
  <c r="CN516" i="2"/>
  <c r="CO516" i="2"/>
  <c r="CP516" i="2"/>
  <c r="CQ516" i="2"/>
  <c r="CR516" i="2"/>
  <c r="CS516" i="2"/>
  <c r="DE516" i="2"/>
  <c r="DH516" i="2" s="1"/>
  <c r="DF516" i="2"/>
  <c r="DG516" i="2"/>
  <c r="I517" i="2"/>
  <c r="L517" i="2" s="1"/>
  <c r="S517" i="2"/>
  <c r="T517" i="2"/>
  <c r="Y517" i="2"/>
  <c r="AD517" i="2"/>
  <c r="AE517" i="2"/>
  <c r="AF517" i="2"/>
  <c r="AI517" i="2"/>
  <c r="AL517" i="2"/>
  <c r="AO517" i="2"/>
  <c r="AR517" i="2"/>
  <c r="AS517" i="2"/>
  <c r="BT517" i="2"/>
  <c r="Z517" i="2" s="1"/>
  <c r="BU517" i="2"/>
  <c r="BV517" i="2"/>
  <c r="BX517" i="2"/>
  <c r="BY517" i="2"/>
  <c r="BZ517" i="2"/>
  <c r="CA517" i="2"/>
  <c r="CB517" i="2"/>
  <c r="CC517" i="2"/>
  <c r="CD517" i="2"/>
  <c r="CM517" i="2" s="1"/>
  <c r="CN517" i="2"/>
  <c r="CO517" i="2"/>
  <c r="CP517" i="2"/>
  <c r="CQ517" i="2"/>
  <c r="CR517" i="2"/>
  <c r="CS517" i="2"/>
  <c r="CT517" i="2"/>
  <c r="DE517" i="2"/>
  <c r="DF517" i="2"/>
  <c r="DG517" i="2"/>
  <c r="DH517" i="2"/>
  <c r="I518" i="2"/>
  <c r="L518" i="2"/>
  <c r="S518" i="2"/>
  <c r="T518" i="2"/>
  <c r="Y518" i="2"/>
  <c r="Z518" i="2"/>
  <c r="AD518" i="2"/>
  <c r="AE518" i="2"/>
  <c r="AF518" i="2" s="1"/>
  <c r="AI518" i="2"/>
  <c r="AL518" i="2"/>
  <c r="AO518" i="2"/>
  <c r="AR518" i="2"/>
  <c r="AS518" i="2"/>
  <c r="BT518" i="2"/>
  <c r="BU518" i="2"/>
  <c r="BV518" i="2" s="1"/>
  <c r="BX518" i="2"/>
  <c r="BY518" i="2"/>
  <c r="BZ518" i="2"/>
  <c r="CA518" i="2"/>
  <c r="CB518" i="2"/>
  <c r="CC518" i="2"/>
  <c r="CD518" i="2" s="1"/>
  <c r="CN518" i="2"/>
  <c r="CO518" i="2"/>
  <c r="CP518" i="2"/>
  <c r="CQ518" i="2"/>
  <c r="CR518" i="2"/>
  <c r="CS518" i="2"/>
  <c r="DE518" i="2"/>
  <c r="DH518" i="2" s="1"/>
  <c r="DF518" i="2"/>
  <c r="DG518" i="2"/>
  <c r="I519" i="2"/>
  <c r="L519" i="2" s="1"/>
  <c r="S519" i="2"/>
  <c r="T519" i="2"/>
  <c r="Y519" i="2"/>
  <c r="AD519" i="2"/>
  <c r="AF519" i="2" s="1"/>
  <c r="AE519" i="2"/>
  <c r="AI519" i="2"/>
  <c r="AL519" i="2"/>
  <c r="AO519" i="2"/>
  <c r="AR519" i="2"/>
  <c r="AS519" i="2"/>
  <c r="BT519" i="2"/>
  <c r="BV519" i="2" s="1"/>
  <c r="BU519" i="2"/>
  <c r="BX519" i="2"/>
  <c r="BY519" i="2"/>
  <c r="BZ519" i="2"/>
  <c r="CA519" i="2"/>
  <c r="CB519" i="2"/>
  <c r="CD519" i="2" s="1"/>
  <c r="CC519" i="2"/>
  <c r="CN519" i="2"/>
  <c r="CO519" i="2"/>
  <c r="CP519" i="2"/>
  <c r="CQ519" i="2"/>
  <c r="CR519" i="2"/>
  <c r="CS519" i="2"/>
  <c r="DE519" i="2"/>
  <c r="DF519" i="2"/>
  <c r="DG519" i="2"/>
  <c r="DH519" i="2"/>
  <c r="I520" i="2"/>
  <c r="L520" i="2"/>
  <c r="S520" i="2"/>
  <c r="T520" i="2"/>
  <c r="Y520" i="2"/>
  <c r="Z520" i="2"/>
  <c r="AD520" i="2"/>
  <c r="AF520" i="2" s="1"/>
  <c r="AE520" i="2"/>
  <c r="AI520" i="2"/>
  <c r="AL520" i="2"/>
  <c r="AO520" i="2"/>
  <c r="AR520" i="2"/>
  <c r="AS520" i="2"/>
  <c r="BT520" i="2"/>
  <c r="BU520" i="2"/>
  <c r="BV520" i="2" s="1"/>
  <c r="BW520" i="2"/>
  <c r="BX520" i="2"/>
  <c r="BY520" i="2"/>
  <c r="BZ520" i="2"/>
  <c r="CA520" i="2"/>
  <c r="CB520" i="2"/>
  <c r="CD520" i="2" s="1"/>
  <c r="CC520" i="2"/>
  <c r="CN520" i="2"/>
  <c r="CO520" i="2"/>
  <c r="CP520" i="2"/>
  <c r="CQ520" i="2"/>
  <c r="CR520" i="2"/>
  <c r="CS520" i="2"/>
  <c r="DE520" i="2"/>
  <c r="DH520" i="2" s="1"/>
  <c r="DF520" i="2"/>
  <c r="DG520" i="2"/>
  <c r="I521" i="2"/>
  <c r="L521" i="2" s="1"/>
  <c r="S521" i="2"/>
  <c r="T521" i="2"/>
  <c r="Y521" i="2"/>
  <c r="AD521" i="2"/>
  <c r="AE521" i="2"/>
  <c r="AF521" i="2"/>
  <c r="AI521" i="2"/>
  <c r="AL521" i="2"/>
  <c r="AO521" i="2"/>
  <c r="AR521" i="2"/>
  <c r="AS521" i="2"/>
  <c r="BT521" i="2"/>
  <c r="Z521" i="2" s="1"/>
  <c r="BU521" i="2"/>
  <c r="BV521" i="2"/>
  <c r="BX521" i="2"/>
  <c r="BY521" i="2"/>
  <c r="BZ521" i="2"/>
  <c r="CA521" i="2"/>
  <c r="CB521" i="2"/>
  <c r="CC521" i="2"/>
  <c r="CD521" i="2"/>
  <c r="CM521" i="2" s="1"/>
  <c r="CN521" i="2"/>
  <c r="CO521" i="2"/>
  <c r="CP521" i="2"/>
  <c r="CQ521" i="2"/>
  <c r="CR521" i="2"/>
  <c r="CS521" i="2"/>
  <c r="CT521" i="2"/>
  <c r="DE521" i="2"/>
  <c r="DF521" i="2"/>
  <c r="DG521" i="2"/>
  <c r="DH521" i="2"/>
  <c r="I522" i="2"/>
  <c r="L522" i="2"/>
  <c r="S522" i="2"/>
  <c r="T522" i="2"/>
  <c r="Y522" i="2"/>
  <c r="Z522" i="2"/>
  <c r="AD522" i="2"/>
  <c r="AE522" i="2"/>
  <c r="AF522" i="2" s="1"/>
  <c r="AI522" i="2"/>
  <c r="AL522" i="2"/>
  <c r="AO522" i="2"/>
  <c r="AR522" i="2"/>
  <c r="AS522" i="2"/>
  <c r="BT522" i="2"/>
  <c r="BU522" i="2"/>
  <c r="BV522" i="2" s="1"/>
  <c r="BX522" i="2"/>
  <c r="BY522" i="2"/>
  <c r="BZ522" i="2"/>
  <c r="CA522" i="2"/>
  <c r="CB522" i="2"/>
  <c r="CC522" i="2"/>
  <c r="CD522" i="2" s="1"/>
  <c r="CN522" i="2"/>
  <c r="CO522" i="2"/>
  <c r="CP522" i="2"/>
  <c r="CQ522" i="2"/>
  <c r="CR522" i="2"/>
  <c r="CS522" i="2"/>
  <c r="DE522" i="2"/>
  <c r="DH522" i="2" s="1"/>
  <c r="DF522" i="2"/>
  <c r="DG522" i="2"/>
  <c r="I523" i="2"/>
  <c r="L523" i="2" s="1"/>
  <c r="S523" i="2"/>
  <c r="T523" i="2"/>
  <c r="Y523" i="2"/>
  <c r="AD523" i="2"/>
  <c r="AF523" i="2" s="1"/>
  <c r="AE523" i="2"/>
  <c r="AI523" i="2"/>
  <c r="AL523" i="2"/>
  <c r="AO523" i="2"/>
  <c r="AR523" i="2"/>
  <c r="AS523" i="2"/>
  <c r="BT523" i="2"/>
  <c r="BV523" i="2" s="1"/>
  <c r="BU523" i="2"/>
  <c r="BX523" i="2"/>
  <c r="BY523" i="2"/>
  <c r="BZ523" i="2"/>
  <c r="CA523" i="2"/>
  <c r="CB523" i="2"/>
  <c r="CD523" i="2" s="1"/>
  <c r="CC523" i="2"/>
  <c r="CN523" i="2"/>
  <c r="CO523" i="2"/>
  <c r="CP523" i="2"/>
  <c r="CQ523" i="2"/>
  <c r="CR523" i="2"/>
  <c r="CS523" i="2"/>
  <c r="DE523" i="2"/>
  <c r="DF523" i="2"/>
  <c r="DG523" i="2"/>
  <c r="DH523" i="2"/>
  <c r="I524" i="2"/>
  <c r="L524" i="2"/>
  <c r="S524" i="2"/>
  <c r="T524" i="2"/>
  <c r="Y524" i="2"/>
  <c r="Z524" i="2"/>
  <c r="AD524" i="2"/>
  <c r="AF524" i="2" s="1"/>
  <c r="AE524" i="2"/>
  <c r="AI524" i="2"/>
  <c r="AL524" i="2"/>
  <c r="AO524" i="2"/>
  <c r="AR524" i="2"/>
  <c r="AS524" i="2"/>
  <c r="BT524" i="2"/>
  <c r="BU524" i="2"/>
  <c r="BV524" i="2" s="1"/>
  <c r="BW524" i="2"/>
  <c r="BX524" i="2"/>
  <c r="BY524" i="2"/>
  <c r="BZ524" i="2"/>
  <c r="CA524" i="2"/>
  <c r="CB524" i="2"/>
  <c r="CD524" i="2" s="1"/>
  <c r="CC524" i="2"/>
  <c r="CN524" i="2"/>
  <c r="CO524" i="2"/>
  <c r="CP524" i="2"/>
  <c r="CQ524" i="2"/>
  <c r="CR524" i="2"/>
  <c r="CS524" i="2"/>
  <c r="DE524" i="2"/>
  <c r="DH524" i="2" s="1"/>
  <c r="DF524" i="2"/>
  <c r="DG524" i="2"/>
  <c r="I525" i="2"/>
  <c r="L525" i="2" s="1"/>
  <c r="S525" i="2"/>
  <c r="T525" i="2"/>
  <c r="Y525" i="2"/>
  <c r="AD525" i="2"/>
  <c r="AE525" i="2"/>
  <c r="AF525" i="2"/>
  <c r="AI525" i="2"/>
  <c r="AL525" i="2"/>
  <c r="AO525" i="2"/>
  <c r="AR525" i="2"/>
  <c r="AS525" i="2"/>
  <c r="BT525" i="2"/>
  <c r="Z525" i="2" s="1"/>
  <c r="BU525" i="2"/>
  <c r="BV525" i="2"/>
  <c r="BX525" i="2"/>
  <c r="BY525" i="2"/>
  <c r="BZ525" i="2"/>
  <c r="CA525" i="2"/>
  <c r="CB525" i="2"/>
  <c r="CC525" i="2"/>
  <c r="CD525" i="2"/>
  <c r="CM525" i="2" s="1"/>
  <c r="CN525" i="2"/>
  <c r="CO525" i="2"/>
  <c r="CP525" i="2"/>
  <c r="CQ525" i="2"/>
  <c r="CR525" i="2"/>
  <c r="CS525" i="2"/>
  <c r="CT525" i="2"/>
  <c r="DE525" i="2"/>
  <c r="DF525" i="2"/>
  <c r="DG525" i="2"/>
  <c r="DH525" i="2"/>
  <c r="I526" i="2"/>
  <c r="L526" i="2"/>
  <c r="S526" i="2"/>
  <c r="T526" i="2"/>
  <c r="Y526" i="2"/>
  <c r="Z526" i="2"/>
  <c r="AD526" i="2"/>
  <c r="AE526" i="2"/>
  <c r="AF526" i="2" s="1"/>
  <c r="AI526" i="2"/>
  <c r="AL526" i="2"/>
  <c r="AO526" i="2"/>
  <c r="AR526" i="2"/>
  <c r="AS526" i="2"/>
  <c r="BT526" i="2"/>
  <c r="BU526" i="2"/>
  <c r="BV526" i="2" s="1"/>
  <c r="BX526" i="2"/>
  <c r="BY526" i="2"/>
  <c r="BZ526" i="2"/>
  <c r="CA526" i="2"/>
  <c r="CB526" i="2"/>
  <c r="CC526" i="2"/>
  <c r="CD526" i="2" s="1"/>
  <c r="CN526" i="2"/>
  <c r="CO526" i="2"/>
  <c r="CP526" i="2"/>
  <c r="CQ526" i="2"/>
  <c r="CR526" i="2"/>
  <c r="CS526" i="2"/>
  <c r="DE526" i="2"/>
  <c r="DH526" i="2" s="1"/>
  <c r="DF526" i="2"/>
  <c r="DG526" i="2"/>
  <c r="I527" i="2"/>
  <c r="L527" i="2" s="1"/>
  <c r="S527" i="2"/>
  <c r="T527" i="2"/>
  <c r="Y527" i="2"/>
  <c r="AD527" i="2"/>
  <c r="AF527" i="2" s="1"/>
  <c r="AE527" i="2"/>
  <c r="AI527" i="2"/>
  <c r="AL527" i="2"/>
  <c r="AO527" i="2"/>
  <c r="AR527" i="2"/>
  <c r="AS527" i="2"/>
  <c r="BT527" i="2"/>
  <c r="BV527" i="2" s="1"/>
  <c r="BU527" i="2"/>
  <c r="BX527" i="2"/>
  <c r="BY527" i="2"/>
  <c r="BZ527" i="2"/>
  <c r="CA527" i="2"/>
  <c r="CB527" i="2"/>
  <c r="CD527" i="2" s="1"/>
  <c r="CC527" i="2"/>
  <c r="CN527" i="2"/>
  <c r="CO527" i="2"/>
  <c r="CP527" i="2"/>
  <c r="CQ527" i="2"/>
  <c r="CR527" i="2"/>
  <c r="CS527" i="2"/>
  <c r="DE527" i="2"/>
  <c r="DF527" i="2"/>
  <c r="DG527" i="2"/>
  <c r="DH527" i="2"/>
  <c r="I528" i="2"/>
  <c r="L528" i="2"/>
  <c r="S528" i="2"/>
  <c r="T528" i="2"/>
  <c r="Y528" i="2"/>
  <c r="Z528" i="2"/>
  <c r="AD528" i="2"/>
  <c r="AF528" i="2" s="1"/>
  <c r="AE528" i="2"/>
  <c r="AI528" i="2"/>
  <c r="AL528" i="2"/>
  <c r="AO528" i="2"/>
  <c r="AR528" i="2"/>
  <c r="AS528" i="2"/>
  <c r="BT528" i="2"/>
  <c r="BU528" i="2"/>
  <c r="BV528" i="2" s="1"/>
  <c r="BW528" i="2"/>
  <c r="BX528" i="2"/>
  <c r="BY528" i="2"/>
  <c r="BZ528" i="2"/>
  <c r="CA528" i="2"/>
  <c r="CB528" i="2"/>
  <c r="CD528" i="2" s="1"/>
  <c r="CC528" i="2"/>
  <c r="CN528" i="2"/>
  <c r="CO528" i="2"/>
  <c r="CP528" i="2"/>
  <c r="CQ528" i="2"/>
  <c r="CR528" i="2"/>
  <c r="CS528" i="2"/>
  <c r="DE528" i="2"/>
  <c r="DH528" i="2" s="1"/>
  <c r="DF528" i="2"/>
  <c r="DG528" i="2"/>
  <c r="I529" i="2"/>
  <c r="L529" i="2" s="1"/>
  <c r="S529" i="2"/>
  <c r="T529" i="2"/>
  <c r="Y529" i="2"/>
  <c r="AD529" i="2"/>
  <c r="AE529" i="2"/>
  <c r="AF529" i="2"/>
  <c r="AI529" i="2"/>
  <c r="AL529" i="2"/>
  <c r="AO529" i="2"/>
  <c r="AR529" i="2"/>
  <c r="AS529" i="2"/>
  <c r="BT529" i="2"/>
  <c r="Z529" i="2" s="1"/>
  <c r="BU529" i="2"/>
  <c r="BV529" i="2"/>
  <c r="BX529" i="2"/>
  <c r="BY529" i="2"/>
  <c r="BZ529" i="2"/>
  <c r="CA529" i="2"/>
  <c r="CB529" i="2"/>
  <c r="CC529" i="2"/>
  <c r="CD529" i="2"/>
  <c r="CM529" i="2" s="1"/>
  <c r="CN529" i="2"/>
  <c r="CO529" i="2"/>
  <c r="CP529" i="2"/>
  <c r="CQ529" i="2"/>
  <c r="CR529" i="2"/>
  <c r="CS529" i="2"/>
  <c r="CT529" i="2"/>
  <c r="DE529" i="2"/>
  <c r="DF529" i="2"/>
  <c r="DG529" i="2"/>
  <c r="DH529" i="2"/>
  <c r="I530" i="2"/>
  <c r="L530" i="2"/>
  <c r="S530" i="2"/>
  <c r="T530" i="2"/>
  <c r="Y530" i="2"/>
  <c r="Z530" i="2"/>
  <c r="AD530" i="2"/>
  <c r="AE530" i="2"/>
  <c r="AF530" i="2" s="1"/>
  <c r="AI530" i="2"/>
  <c r="AL530" i="2"/>
  <c r="AO530" i="2"/>
  <c r="AR530" i="2"/>
  <c r="AS530" i="2"/>
  <c r="BT530" i="2"/>
  <c r="BU530" i="2"/>
  <c r="BV530" i="2" s="1"/>
  <c r="BX530" i="2"/>
  <c r="BY530" i="2"/>
  <c r="BZ530" i="2"/>
  <c r="CA530" i="2"/>
  <c r="CB530" i="2"/>
  <c r="CC530" i="2"/>
  <c r="CD530" i="2" s="1"/>
  <c r="CN530" i="2"/>
  <c r="CO530" i="2"/>
  <c r="CP530" i="2"/>
  <c r="CQ530" i="2"/>
  <c r="CR530" i="2"/>
  <c r="CS530" i="2"/>
  <c r="DE530" i="2"/>
  <c r="DH530" i="2" s="1"/>
  <c r="DF530" i="2"/>
  <c r="DG530" i="2"/>
  <c r="I531" i="2"/>
  <c r="L531" i="2" s="1"/>
  <c r="S531" i="2"/>
  <c r="T531" i="2"/>
  <c r="Y531" i="2"/>
  <c r="AD531" i="2"/>
  <c r="AF531" i="2" s="1"/>
  <c r="AE531" i="2"/>
  <c r="AI531" i="2"/>
  <c r="AL531" i="2"/>
  <c r="AO531" i="2"/>
  <c r="AR531" i="2"/>
  <c r="AS531" i="2"/>
  <c r="BT531" i="2"/>
  <c r="BV531" i="2" s="1"/>
  <c r="BU531" i="2"/>
  <c r="BX531" i="2"/>
  <c r="BY531" i="2"/>
  <c r="BZ531" i="2"/>
  <c r="CA531" i="2"/>
  <c r="CB531" i="2"/>
  <c r="CD531" i="2" s="1"/>
  <c r="CC531" i="2"/>
  <c r="CN531" i="2"/>
  <c r="CO531" i="2"/>
  <c r="CP531" i="2"/>
  <c r="CQ531" i="2"/>
  <c r="CR531" i="2"/>
  <c r="CS531" i="2"/>
  <c r="DE531" i="2"/>
  <c r="DF531" i="2"/>
  <c r="DG531" i="2"/>
  <c r="DH531" i="2"/>
  <c r="I532" i="2"/>
  <c r="L532" i="2"/>
  <c r="S532" i="2"/>
  <c r="T532" i="2"/>
  <c r="Y532" i="2"/>
  <c r="Z532" i="2"/>
  <c r="AD532" i="2"/>
  <c r="AF532" i="2" s="1"/>
  <c r="AE532" i="2"/>
  <c r="AI532" i="2"/>
  <c r="AL532" i="2"/>
  <c r="AO532" i="2"/>
  <c r="AR532" i="2"/>
  <c r="AS532" i="2"/>
  <c r="BT532" i="2"/>
  <c r="BU532" i="2"/>
  <c r="BV532" i="2" s="1"/>
  <c r="BW532" i="2"/>
  <c r="BX532" i="2"/>
  <c r="BY532" i="2"/>
  <c r="BZ532" i="2"/>
  <c r="CA532" i="2"/>
  <c r="CB532" i="2"/>
  <c r="CD532" i="2" s="1"/>
  <c r="CC532" i="2"/>
  <c r="CN532" i="2"/>
  <c r="CO532" i="2"/>
  <c r="CP532" i="2"/>
  <c r="CQ532" i="2"/>
  <c r="CR532" i="2"/>
  <c r="CS532" i="2"/>
  <c r="DE532" i="2"/>
  <c r="DH532" i="2" s="1"/>
  <c r="DF532" i="2"/>
  <c r="DG532" i="2"/>
  <c r="I533" i="2"/>
  <c r="L533" i="2" s="1"/>
  <c r="S533" i="2"/>
  <c r="T533" i="2"/>
  <c r="Y533" i="2"/>
  <c r="AD533" i="2"/>
  <c r="AE533" i="2"/>
  <c r="AF533" i="2"/>
  <c r="AI533" i="2"/>
  <c r="AL533" i="2"/>
  <c r="AO533" i="2"/>
  <c r="AR533" i="2"/>
  <c r="AS533" i="2"/>
  <c r="BT533" i="2"/>
  <c r="Z533" i="2" s="1"/>
  <c r="BU533" i="2"/>
  <c r="BV533" i="2"/>
  <c r="BX533" i="2"/>
  <c r="BY533" i="2"/>
  <c r="BZ533" i="2"/>
  <c r="CA533" i="2"/>
  <c r="CB533" i="2"/>
  <c r="CC533" i="2"/>
  <c r="CD533" i="2"/>
  <c r="CM533" i="2" s="1"/>
  <c r="CN533" i="2"/>
  <c r="CO533" i="2"/>
  <c r="CP533" i="2"/>
  <c r="CQ533" i="2"/>
  <c r="CR533" i="2"/>
  <c r="CS533" i="2"/>
  <c r="CT533" i="2"/>
  <c r="DE533" i="2"/>
  <c r="DF533" i="2"/>
  <c r="DG533" i="2"/>
  <c r="DH533" i="2"/>
  <c r="I534" i="2"/>
  <c r="L534" i="2"/>
  <c r="S534" i="2"/>
  <c r="T534" i="2"/>
  <c r="Y534" i="2"/>
  <c r="Z534" i="2"/>
  <c r="AD534" i="2"/>
  <c r="AE534" i="2"/>
  <c r="AF534" i="2" s="1"/>
  <c r="AI534" i="2"/>
  <c r="AL534" i="2"/>
  <c r="AO534" i="2"/>
  <c r="AR534" i="2"/>
  <c r="AS534" i="2"/>
  <c r="BT534" i="2"/>
  <c r="BU534" i="2"/>
  <c r="BV534" i="2" s="1"/>
  <c r="BX534" i="2"/>
  <c r="BY534" i="2"/>
  <c r="BZ534" i="2"/>
  <c r="CA534" i="2"/>
  <c r="CB534" i="2"/>
  <c r="CC534" i="2"/>
  <c r="CD534" i="2" s="1"/>
  <c r="CN534" i="2"/>
  <c r="CO534" i="2"/>
  <c r="CP534" i="2"/>
  <c r="CQ534" i="2"/>
  <c r="CR534" i="2"/>
  <c r="CS534" i="2"/>
  <c r="DE534" i="2"/>
  <c r="DH534" i="2" s="1"/>
  <c r="DF534" i="2"/>
  <c r="DG534" i="2"/>
  <c r="I535" i="2"/>
  <c r="L535" i="2" s="1"/>
  <c r="S535" i="2"/>
  <c r="T535" i="2"/>
  <c r="Y535" i="2"/>
  <c r="AD535" i="2"/>
  <c r="AF535" i="2" s="1"/>
  <c r="AE535" i="2"/>
  <c r="AI535" i="2"/>
  <c r="AL535" i="2"/>
  <c r="AO535" i="2"/>
  <c r="AR535" i="2"/>
  <c r="AS535" i="2"/>
  <c r="BT535" i="2"/>
  <c r="BV535" i="2" s="1"/>
  <c r="BU535" i="2"/>
  <c r="BX535" i="2"/>
  <c r="BY535" i="2"/>
  <c r="BZ535" i="2"/>
  <c r="CA535" i="2"/>
  <c r="CB535" i="2"/>
  <c r="CD535" i="2" s="1"/>
  <c r="CC535" i="2"/>
  <c r="CN535" i="2"/>
  <c r="CO535" i="2"/>
  <c r="CP535" i="2"/>
  <c r="CQ535" i="2"/>
  <c r="CR535" i="2"/>
  <c r="CS535" i="2"/>
  <c r="DE535" i="2"/>
  <c r="DF535" i="2"/>
  <c r="DG535" i="2"/>
  <c r="DH535" i="2"/>
  <c r="I536" i="2"/>
  <c r="L536" i="2"/>
  <c r="S536" i="2"/>
  <c r="T536" i="2"/>
  <c r="Y536" i="2"/>
  <c r="Z536" i="2"/>
  <c r="AD536" i="2"/>
  <c r="AF536" i="2" s="1"/>
  <c r="AE536" i="2"/>
  <c r="AI536" i="2"/>
  <c r="AL536" i="2"/>
  <c r="AO536" i="2"/>
  <c r="AR536" i="2"/>
  <c r="AS536" i="2"/>
  <c r="BT536" i="2"/>
  <c r="BU536" i="2"/>
  <c r="BV536" i="2" s="1"/>
  <c r="BW536" i="2"/>
  <c r="BX536" i="2"/>
  <c r="BY536" i="2"/>
  <c r="BZ536" i="2"/>
  <c r="CA536" i="2"/>
  <c r="CB536" i="2"/>
  <c r="CD536" i="2" s="1"/>
  <c r="CC536" i="2"/>
  <c r="CN536" i="2"/>
  <c r="CO536" i="2"/>
  <c r="CP536" i="2"/>
  <c r="CQ536" i="2"/>
  <c r="CR536" i="2"/>
  <c r="CS536" i="2"/>
  <c r="DE536" i="2"/>
  <c r="DH536" i="2" s="1"/>
  <c r="DF536" i="2"/>
  <c r="DG536" i="2"/>
  <c r="I537" i="2"/>
  <c r="L537" i="2" s="1"/>
  <c r="S537" i="2"/>
  <c r="T537" i="2"/>
  <c r="Y537" i="2"/>
  <c r="AD537" i="2"/>
  <c r="AE537" i="2"/>
  <c r="AF537" i="2"/>
  <c r="AI537" i="2"/>
  <c r="AL537" i="2"/>
  <c r="AO537" i="2"/>
  <c r="AR537" i="2"/>
  <c r="AS537" i="2"/>
  <c r="BT537" i="2"/>
  <c r="Z537" i="2" s="1"/>
  <c r="BU537" i="2"/>
  <c r="BV537" i="2"/>
  <c r="BX537" i="2"/>
  <c r="BY537" i="2"/>
  <c r="BZ537" i="2"/>
  <c r="CA537" i="2"/>
  <c r="CB537" i="2"/>
  <c r="CC537" i="2"/>
  <c r="CD537" i="2"/>
  <c r="CM537" i="2" s="1"/>
  <c r="CN537" i="2"/>
  <c r="CO537" i="2"/>
  <c r="CP537" i="2"/>
  <c r="CQ537" i="2"/>
  <c r="CR537" i="2"/>
  <c r="CS537" i="2"/>
  <c r="CT537" i="2"/>
  <c r="DE537" i="2"/>
  <c r="DF537" i="2"/>
  <c r="DG537" i="2"/>
  <c r="DH537" i="2"/>
  <c r="I538" i="2"/>
  <c r="L538" i="2"/>
  <c r="S538" i="2"/>
  <c r="T538" i="2"/>
  <c r="Y538" i="2"/>
  <c r="Z538" i="2"/>
  <c r="AD538" i="2"/>
  <c r="AE538" i="2"/>
  <c r="AF538" i="2" s="1"/>
  <c r="AI538" i="2"/>
  <c r="AL538" i="2"/>
  <c r="AO538" i="2"/>
  <c r="AR538" i="2"/>
  <c r="AS538" i="2"/>
  <c r="BT538" i="2"/>
  <c r="BU538" i="2"/>
  <c r="BV538" i="2" s="1"/>
  <c r="BX538" i="2"/>
  <c r="BY538" i="2"/>
  <c r="BZ538" i="2"/>
  <c r="CA538" i="2"/>
  <c r="CB538" i="2"/>
  <c r="CC538" i="2"/>
  <c r="CD538" i="2" s="1"/>
  <c r="CN538" i="2"/>
  <c r="CO538" i="2"/>
  <c r="CP538" i="2"/>
  <c r="CQ538" i="2"/>
  <c r="CR538" i="2"/>
  <c r="CS538" i="2"/>
  <c r="DE538" i="2"/>
  <c r="DH538" i="2" s="1"/>
  <c r="DF538" i="2"/>
  <c r="DG538" i="2"/>
  <c r="I539" i="2"/>
  <c r="L539" i="2" s="1"/>
  <c r="S539" i="2"/>
  <c r="T539" i="2"/>
  <c r="Y539" i="2"/>
  <c r="AD539" i="2"/>
  <c r="AF539" i="2" s="1"/>
  <c r="AE539" i="2"/>
  <c r="AI539" i="2"/>
  <c r="AL539" i="2"/>
  <c r="AO539" i="2"/>
  <c r="AR539" i="2"/>
  <c r="AS539" i="2"/>
  <c r="BT539" i="2"/>
  <c r="BV539" i="2" s="1"/>
  <c r="BU539" i="2"/>
  <c r="BX539" i="2"/>
  <c r="BY539" i="2"/>
  <c r="BZ539" i="2"/>
  <c r="CA539" i="2"/>
  <c r="CB539" i="2"/>
  <c r="CD539" i="2" s="1"/>
  <c r="CC539" i="2"/>
  <c r="CN539" i="2"/>
  <c r="CO539" i="2"/>
  <c r="CP539" i="2"/>
  <c r="CQ539" i="2"/>
  <c r="CR539" i="2"/>
  <c r="CS539" i="2"/>
  <c r="DE539" i="2"/>
  <c r="DF539" i="2"/>
  <c r="DG539" i="2"/>
  <c r="DH539" i="2"/>
  <c r="I540" i="2"/>
  <c r="L540" i="2"/>
  <c r="S540" i="2"/>
  <c r="T540" i="2"/>
  <c r="Y540" i="2"/>
  <c r="Z540" i="2"/>
  <c r="AD540" i="2"/>
  <c r="AF540" i="2" s="1"/>
  <c r="AE540" i="2"/>
  <c r="AI540" i="2"/>
  <c r="AL540" i="2"/>
  <c r="AO540" i="2"/>
  <c r="AR540" i="2"/>
  <c r="AS540" i="2"/>
  <c r="BT540" i="2"/>
  <c r="BU540" i="2"/>
  <c r="BV540" i="2" s="1"/>
  <c r="BW540" i="2"/>
  <c r="BX540" i="2"/>
  <c r="BY540" i="2"/>
  <c r="BZ540" i="2"/>
  <c r="CA540" i="2"/>
  <c r="CB540" i="2"/>
  <c r="CD540" i="2" s="1"/>
  <c r="CC540" i="2"/>
  <c r="CN540" i="2"/>
  <c r="CO540" i="2"/>
  <c r="CP540" i="2"/>
  <c r="CQ540" i="2"/>
  <c r="CR540" i="2"/>
  <c r="CS540" i="2"/>
  <c r="DE540" i="2"/>
  <c r="DH540" i="2" s="1"/>
  <c r="DF540" i="2"/>
  <c r="DG540" i="2"/>
  <c r="I541" i="2"/>
  <c r="L541" i="2" s="1"/>
  <c r="S541" i="2"/>
  <c r="T541" i="2"/>
  <c r="Y541" i="2"/>
  <c r="AD541" i="2"/>
  <c r="AE541" i="2"/>
  <c r="AF541" i="2"/>
  <c r="AI541" i="2"/>
  <c r="AL541" i="2"/>
  <c r="AO541" i="2"/>
  <c r="AR541" i="2"/>
  <c r="AS541" i="2"/>
  <c r="BT541" i="2"/>
  <c r="Z541" i="2" s="1"/>
  <c r="BU541" i="2"/>
  <c r="BV541" i="2"/>
  <c r="BX541" i="2"/>
  <c r="BY541" i="2"/>
  <c r="BZ541" i="2"/>
  <c r="CA541" i="2"/>
  <c r="CB541" i="2"/>
  <c r="CC541" i="2"/>
  <c r="CD541" i="2"/>
  <c r="CM541" i="2" s="1"/>
  <c r="CN541" i="2"/>
  <c r="CO541" i="2"/>
  <c r="CP541" i="2"/>
  <c r="CQ541" i="2"/>
  <c r="CR541" i="2"/>
  <c r="CS541" i="2"/>
  <c r="CT541" i="2"/>
  <c r="DE541" i="2"/>
  <c r="DF541" i="2"/>
  <c r="DG541" i="2"/>
  <c r="DH541" i="2"/>
  <c r="I542" i="2"/>
  <c r="L542" i="2"/>
  <c r="S542" i="2"/>
  <c r="T542" i="2"/>
  <c r="Y542" i="2"/>
  <c r="Z542" i="2"/>
  <c r="AD542" i="2"/>
  <c r="AE542" i="2"/>
  <c r="AF542" i="2" s="1"/>
  <c r="AI542" i="2"/>
  <c r="AL542" i="2"/>
  <c r="AO542" i="2"/>
  <c r="AR542" i="2"/>
  <c r="AS542" i="2"/>
  <c r="BT542" i="2"/>
  <c r="BU542" i="2"/>
  <c r="BV542" i="2" s="1"/>
  <c r="BX542" i="2"/>
  <c r="BY542" i="2"/>
  <c r="BZ542" i="2"/>
  <c r="CA542" i="2"/>
  <c r="CB542" i="2"/>
  <c r="CC542" i="2"/>
  <c r="CD542" i="2" s="1"/>
  <c r="CN542" i="2"/>
  <c r="CO542" i="2"/>
  <c r="CP542" i="2"/>
  <c r="CQ542" i="2"/>
  <c r="CR542" i="2"/>
  <c r="CS542" i="2"/>
  <c r="DE542" i="2"/>
  <c r="DH542" i="2" s="1"/>
  <c r="DF542" i="2"/>
  <c r="DG542" i="2"/>
  <c r="I543" i="2"/>
  <c r="L543" i="2" s="1"/>
  <c r="S543" i="2"/>
  <c r="T543" i="2"/>
  <c r="Y543" i="2"/>
  <c r="AD543" i="2"/>
  <c r="AF543" i="2" s="1"/>
  <c r="AE543" i="2"/>
  <c r="AI543" i="2"/>
  <c r="AL543" i="2"/>
  <c r="AO543" i="2"/>
  <c r="AR543" i="2"/>
  <c r="AS543" i="2"/>
  <c r="BT543" i="2"/>
  <c r="BV543" i="2" s="1"/>
  <c r="BU543" i="2"/>
  <c r="BX543" i="2"/>
  <c r="BY543" i="2"/>
  <c r="BZ543" i="2"/>
  <c r="CA543" i="2"/>
  <c r="CB543" i="2"/>
  <c r="CD543" i="2" s="1"/>
  <c r="CC543" i="2"/>
  <c r="CN543" i="2"/>
  <c r="CO543" i="2"/>
  <c r="CP543" i="2"/>
  <c r="CQ543" i="2"/>
  <c r="CR543" i="2"/>
  <c r="CS543" i="2"/>
  <c r="DE543" i="2"/>
  <c r="DF543" i="2"/>
  <c r="DG543" i="2"/>
  <c r="DH543" i="2"/>
  <c r="I544" i="2"/>
  <c r="L544" i="2"/>
  <c r="S544" i="2"/>
  <c r="T544" i="2"/>
  <c r="Y544" i="2"/>
  <c r="Z544" i="2"/>
  <c r="AD544" i="2"/>
  <c r="AF544" i="2" s="1"/>
  <c r="AE544" i="2"/>
  <c r="AI544" i="2"/>
  <c r="AL544" i="2"/>
  <c r="AO544" i="2"/>
  <c r="AR544" i="2"/>
  <c r="AS544" i="2"/>
  <c r="BT544" i="2"/>
  <c r="BU544" i="2"/>
  <c r="BV544" i="2" s="1"/>
  <c r="BW544" i="2"/>
  <c r="BX544" i="2"/>
  <c r="BY544" i="2"/>
  <c r="BZ544" i="2"/>
  <c r="CA544" i="2"/>
  <c r="CB544" i="2"/>
  <c r="CD544" i="2" s="1"/>
  <c r="CC544" i="2"/>
  <c r="CN544" i="2"/>
  <c r="CO544" i="2"/>
  <c r="CP544" i="2"/>
  <c r="CQ544" i="2"/>
  <c r="CR544" i="2"/>
  <c r="CS544" i="2"/>
  <c r="DE544" i="2"/>
  <c r="DH544" i="2" s="1"/>
  <c r="DF544" i="2"/>
  <c r="DG544" i="2"/>
  <c r="I545" i="2"/>
  <c r="L545" i="2" s="1"/>
  <c r="S545" i="2"/>
  <c r="T545" i="2"/>
  <c r="Y545" i="2"/>
  <c r="AD545" i="2"/>
  <c r="AE545" i="2"/>
  <c r="AF545" i="2"/>
  <c r="AI545" i="2"/>
  <c r="AL545" i="2"/>
  <c r="AO545" i="2"/>
  <c r="AR545" i="2"/>
  <c r="AS545" i="2"/>
  <c r="BT545" i="2"/>
  <c r="Z545" i="2" s="1"/>
  <c r="BU545" i="2"/>
  <c r="BV545" i="2"/>
  <c r="BX545" i="2"/>
  <c r="BY545" i="2"/>
  <c r="BZ545" i="2"/>
  <c r="CA545" i="2"/>
  <c r="CB545" i="2"/>
  <c r="CC545" i="2"/>
  <c r="CD545" i="2"/>
  <c r="CM545" i="2" s="1"/>
  <c r="CN545" i="2"/>
  <c r="CO545" i="2"/>
  <c r="CP545" i="2"/>
  <c r="CQ545" i="2"/>
  <c r="CR545" i="2"/>
  <c r="CS545" i="2"/>
  <c r="CT545" i="2"/>
  <c r="DE545" i="2"/>
  <c r="DF545" i="2"/>
  <c r="DG545" i="2"/>
  <c r="DH545" i="2"/>
  <c r="I546" i="2"/>
  <c r="L546" i="2"/>
  <c r="S546" i="2"/>
  <c r="T546" i="2"/>
  <c r="Y546" i="2"/>
  <c r="Z546" i="2"/>
  <c r="AD546" i="2"/>
  <c r="AE546" i="2"/>
  <c r="AF546" i="2" s="1"/>
  <c r="AI546" i="2"/>
  <c r="AL546" i="2"/>
  <c r="AO546" i="2"/>
  <c r="AR546" i="2"/>
  <c r="AS546" i="2"/>
  <c r="BT546" i="2"/>
  <c r="BU546" i="2"/>
  <c r="BV546" i="2" s="1"/>
  <c r="BX546" i="2"/>
  <c r="BY546" i="2"/>
  <c r="BZ546" i="2"/>
  <c r="CA546" i="2"/>
  <c r="CB546" i="2"/>
  <c r="CC546" i="2"/>
  <c r="CD546" i="2" s="1"/>
  <c r="CN546" i="2"/>
  <c r="CO546" i="2"/>
  <c r="CP546" i="2"/>
  <c r="CQ546" i="2"/>
  <c r="CR546" i="2"/>
  <c r="CS546" i="2"/>
  <c r="DE546" i="2"/>
  <c r="DH546" i="2" s="1"/>
  <c r="DF546" i="2"/>
  <c r="DG546" i="2"/>
  <c r="I547" i="2"/>
  <c r="L547" i="2" s="1"/>
  <c r="S547" i="2"/>
  <c r="T547" i="2"/>
  <c r="Y547" i="2"/>
  <c r="AD547" i="2"/>
  <c r="AF547" i="2" s="1"/>
  <c r="AE547" i="2"/>
  <c r="AI547" i="2"/>
  <c r="AL547" i="2"/>
  <c r="AO547" i="2"/>
  <c r="AR547" i="2"/>
  <c r="AS547" i="2"/>
  <c r="BT547" i="2"/>
  <c r="BV547" i="2" s="1"/>
  <c r="BU547" i="2"/>
  <c r="BX547" i="2"/>
  <c r="BY547" i="2"/>
  <c r="BZ547" i="2"/>
  <c r="CA547" i="2"/>
  <c r="CB547" i="2"/>
  <c r="CD547" i="2" s="1"/>
  <c r="CC547" i="2"/>
  <c r="CN547" i="2"/>
  <c r="CO547" i="2"/>
  <c r="CP547" i="2"/>
  <c r="CQ547" i="2"/>
  <c r="CR547" i="2"/>
  <c r="CS547" i="2"/>
  <c r="DE547" i="2"/>
  <c r="DF547" i="2"/>
  <c r="DG547" i="2"/>
  <c r="DH547" i="2"/>
  <c r="I548" i="2"/>
  <c r="L548" i="2"/>
  <c r="S548" i="2"/>
  <c r="T548" i="2"/>
  <c r="Y548" i="2"/>
  <c r="Z548" i="2"/>
  <c r="AD548" i="2"/>
  <c r="AF548" i="2" s="1"/>
  <c r="AE548" i="2"/>
  <c r="AI548" i="2"/>
  <c r="AL548" i="2"/>
  <c r="AO548" i="2"/>
  <c r="AR548" i="2"/>
  <c r="AS548" i="2"/>
  <c r="BT548" i="2"/>
  <c r="BU548" i="2"/>
  <c r="BV548" i="2" s="1"/>
  <c r="BW548" i="2"/>
  <c r="BX548" i="2"/>
  <c r="BY548" i="2"/>
  <c r="BZ548" i="2"/>
  <c r="CA548" i="2"/>
  <c r="CB548" i="2"/>
  <c r="CD548" i="2" s="1"/>
  <c r="CC548" i="2"/>
  <c r="CN548" i="2"/>
  <c r="CO548" i="2"/>
  <c r="CP548" i="2"/>
  <c r="CQ548" i="2"/>
  <c r="CR548" i="2"/>
  <c r="CS548" i="2"/>
  <c r="DE548" i="2"/>
  <c r="DH548" i="2" s="1"/>
  <c r="DF548" i="2"/>
  <c r="DG548" i="2"/>
  <c r="I549" i="2"/>
  <c r="L549" i="2" s="1"/>
  <c r="S549" i="2"/>
  <c r="T549" i="2"/>
  <c r="Y549" i="2"/>
  <c r="AD549" i="2"/>
  <c r="AE549" i="2"/>
  <c r="AF549" i="2"/>
  <c r="AI549" i="2"/>
  <c r="AL549" i="2"/>
  <c r="AO549" i="2"/>
  <c r="AR549" i="2"/>
  <c r="AS549" i="2"/>
  <c r="BT549" i="2"/>
  <c r="Z549" i="2" s="1"/>
  <c r="BU549" i="2"/>
  <c r="BV549" i="2"/>
  <c r="BX549" i="2"/>
  <c r="BY549" i="2"/>
  <c r="BZ549" i="2"/>
  <c r="CA549" i="2"/>
  <c r="CB549" i="2"/>
  <c r="CC549" i="2"/>
  <c r="CD549" i="2"/>
  <c r="CM549" i="2" s="1"/>
  <c r="CN549" i="2"/>
  <c r="CO549" i="2"/>
  <c r="CP549" i="2"/>
  <c r="CQ549" i="2"/>
  <c r="CR549" i="2"/>
  <c r="CS549" i="2"/>
  <c r="CT549" i="2"/>
  <c r="DE549" i="2"/>
  <c r="DF549" i="2"/>
  <c r="DG549" i="2"/>
  <c r="DH549" i="2"/>
  <c r="I550" i="2"/>
  <c r="L550" i="2"/>
  <c r="S550" i="2"/>
  <c r="T550" i="2"/>
  <c r="Y550" i="2"/>
  <c r="Z550" i="2"/>
  <c r="AD550" i="2"/>
  <c r="AE550" i="2"/>
  <c r="AF550" i="2" s="1"/>
  <c r="AI550" i="2"/>
  <c r="AL550" i="2"/>
  <c r="AO550" i="2"/>
  <c r="AR550" i="2"/>
  <c r="AS550" i="2"/>
  <c r="BT550" i="2"/>
  <c r="BU550" i="2"/>
  <c r="BV550" i="2" s="1"/>
  <c r="BX550" i="2"/>
  <c r="BY550" i="2"/>
  <c r="BZ550" i="2"/>
  <c r="CA550" i="2"/>
  <c r="CB550" i="2"/>
  <c r="CC550" i="2"/>
  <c r="CD550" i="2" s="1"/>
  <c r="CN550" i="2"/>
  <c r="CO550" i="2"/>
  <c r="CP550" i="2"/>
  <c r="CQ550" i="2"/>
  <c r="CR550" i="2"/>
  <c r="CS550" i="2"/>
  <c r="DE550" i="2"/>
  <c r="DH550" i="2" s="1"/>
  <c r="DF550" i="2"/>
  <c r="DG550" i="2"/>
  <c r="I551" i="2"/>
  <c r="L551" i="2" s="1"/>
  <c r="S551" i="2"/>
  <c r="T551" i="2"/>
  <c r="Y551" i="2"/>
  <c r="AD551" i="2"/>
  <c r="AF551" i="2" s="1"/>
  <c r="AE551" i="2"/>
  <c r="AI551" i="2"/>
  <c r="AL551" i="2"/>
  <c r="AO551" i="2"/>
  <c r="AR551" i="2"/>
  <c r="AS551" i="2"/>
  <c r="BT551" i="2"/>
  <c r="BV551" i="2" s="1"/>
  <c r="BU551" i="2"/>
  <c r="BX551" i="2"/>
  <c r="BY551" i="2"/>
  <c r="BZ551" i="2"/>
  <c r="CA551" i="2"/>
  <c r="CB551" i="2"/>
  <c r="CD551" i="2" s="1"/>
  <c r="CC551" i="2"/>
  <c r="CN551" i="2"/>
  <c r="CO551" i="2"/>
  <c r="CP551" i="2"/>
  <c r="CQ551" i="2"/>
  <c r="CR551" i="2"/>
  <c r="CS551" i="2"/>
  <c r="DE551" i="2"/>
  <c r="DF551" i="2"/>
  <c r="DG551" i="2"/>
  <c r="DH551" i="2"/>
  <c r="I552" i="2"/>
  <c r="L552" i="2"/>
  <c r="S552" i="2"/>
  <c r="T552" i="2"/>
  <c r="Y552" i="2"/>
  <c r="Z552" i="2"/>
  <c r="AD552" i="2"/>
  <c r="AF552" i="2" s="1"/>
  <c r="AE552" i="2"/>
  <c r="AI552" i="2"/>
  <c r="AL552" i="2"/>
  <c r="AO552" i="2"/>
  <c r="AR552" i="2"/>
  <c r="AS552" i="2"/>
  <c r="BT552" i="2"/>
  <c r="BU552" i="2"/>
  <c r="BV552" i="2" s="1"/>
  <c r="BW552" i="2"/>
  <c r="BX552" i="2"/>
  <c r="BY552" i="2"/>
  <c r="BZ552" i="2"/>
  <c r="CA552" i="2"/>
  <c r="CB552" i="2"/>
  <c r="CD552" i="2" s="1"/>
  <c r="CC552" i="2"/>
  <c r="CN552" i="2"/>
  <c r="CO552" i="2"/>
  <c r="CP552" i="2"/>
  <c r="CQ552" i="2"/>
  <c r="CR552" i="2"/>
  <c r="CS552" i="2"/>
  <c r="DE552" i="2"/>
  <c r="DH552" i="2" s="1"/>
  <c r="DF552" i="2"/>
  <c r="DG552" i="2"/>
  <c r="I553" i="2"/>
  <c r="L553" i="2" s="1"/>
  <c r="S553" i="2"/>
  <c r="T553" i="2"/>
  <c r="Y553" i="2"/>
  <c r="AD553" i="2"/>
  <c r="AE553" i="2"/>
  <c r="AF553" i="2"/>
  <c r="AI553" i="2"/>
  <c r="AL553" i="2"/>
  <c r="AO553" i="2"/>
  <c r="AR553" i="2"/>
  <c r="AS553" i="2"/>
  <c r="BT553" i="2"/>
  <c r="Z553" i="2" s="1"/>
  <c r="BU553" i="2"/>
  <c r="BV553" i="2"/>
  <c r="BX553" i="2"/>
  <c r="BY553" i="2"/>
  <c r="BZ553" i="2"/>
  <c r="CA553" i="2"/>
  <c r="CB553" i="2"/>
  <c r="CC553" i="2"/>
  <c r="CD553" i="2"/>
  <c r="CM553" i="2" s="1"/>
  <c r="CN553" i="2"/>
  <c r="CO553" i="2"/>
  <c r="CP553" i="2"/>
  <c r="CQ553" i="2"/>
  <c r="CR553" i="2"/>
  <c r="CS553" i="2"/>
  <c r="CT553" i="2"/>
  <c r="DE553" i="2"/>
  <c r="DF553" i="2"/>
  <c r="DG553" i="2"/>
  <c r="DH553" i="2"/>
  <c r="I554" i="2"/>
  <c r="L554" i="2"/>
  <c r="S554" i="2"/>
  <c r="T554" i="2"/>
  <c r="Y554" i="2"/>
  <c r="Z554" i="2"/>
  <c r="AD554" i="2"/>
  <c r="AE554" i="2"/>
  <c r="AF554" i="2" s="1"/>
  <c r="AI554" i="2"/>
  <c r="AL554" i="2"/>
  <c r="AO554" i="2"/>
  <c r="AR554" i="2"/>
  <c r="AS554" i="2"/>
  <c r="BT554" i="2"/>
  <c r="BU554" i="2"/>
  <c r="BV554" i="2" s="1"/>
  <c r="BX554" i="2"/>
  <c r="BY554" i="2"/>
  <c r="BZ554" i="2"/>
  <c r="CA554" i="2"/>
  <c r="CB554" i="2"/>
  <c r="CC554" i="2"/>
  <c r="CD554" i="2" s="1"/>
  <c r="CN554" i="2"/>
  <c r="CO554" i="2"/>
  <c r="CP554" i="2"/>
  <c r="CQ554" i="2"/>
  <c r="CR554" i="2"/>
  <c r="CS554" i="2"/>
  <c r="DE554" i="2"/>
  <c r="DH554" i="2" s="1"/>
  <c r="DF554" i="2"/>
  <c r="DG554" i="2"/>
  <c r="I555" i="2"/>
  <c r="L555" i="2" s="1"/>
  <c r="S555" i="2"/>
  <c r="T555" i="2"/>
  <c r="Y555" i="2"/>
  <c r="AD555" i="2"/>
  <c r="AF555" i="2" s="1"/>
  <c r="AE555" i="2"/>
  <c r="AI555" i="2"/>
  <c r="AL555" i="2"/>
  <c r="AO555" i="2"/>
  <c r="AR555" i="2"/>
  <c r="AS555" i="2"/>
  <c r="BT555" i="2"/>
  <c r="BV555" i="2" s="1"/>
  <c r="BU555" i="2"/>
  <c r="BX555" i="2"/>
  <c r="BY555" i="2"/>
  <c r="BZ555" i="2"/>
  <c r="CA555" i="2"/>
  <c r="CB555" i="2"/>
  <c r="CD555" i="2" s="1"/>
  <c r="CC555" i="2"/>
  <c r="CN555" i="2"/>
  <c r="CO555" i="2"/>
  <c r="CP555" i="2"/>
  <c r="CQ555" i="2"/>
  <c r="CR555" i="2"/>
  <c r="CS555" i="2"/>
  <c r="DE555" i="2"/>
  <c r="DF555" i="2"/>
  <c r="DG555" i="2"/>
  <c r="DH555" i="2"/>
  <c r="I556" i="2"/>
  <c r="L556" i="2"/>
  <c r="S556" i="2"/>
  <c r="T556" i="2"/>
  <c r="Y556" i="2"/>
  <c r="Z556" i="2"/>
  <c r="AD556" i="2"/>
  <c r="AF556" i="2" s="1"/>
  <c r="AE556" i="2"/>
  <c r="AI556" i="2"/>
  <c r="AL556" i="2"/>
  <c r="AO556" i="2"/>
  <c r="AR556" i="2"/>
  <c r="AS556" i="2"/>
  <c r="BT556" i="2"/>
  <c r="BU556" i="2"/>
  <c r="BV556" i="2" s="1"/>
  <c r="BW556" i="2"/>
  <c r="BX556" i="2"/>
  <c r="BY556" i="2"/>
  <c r="BZ556" i="2"/>
  <c r="CA556" i="2"/>
  <c r="CB556" i="2"/>
  <c r="CD556" i="2" s="1"/>
  <c r="CC556" i="2"/>
  <c r="CN556" i="2"/>
  <c r="CO556" i="2"/>
  <c r="CP556" i="2"/>
  <c r="CQ556" i="2"/>
  <c r="CR556" i="2"/>
  <c r="CS556" i="2"/>
  <c r="DE556" i="2"/>
  <c r="DH556" i="2" s="1"/>
  <c r="DF556" i="2"/>
  <c r="DG556" i="2"/>
  <c r="I557" i="2"/>
  <c r="L557" i="2" s="1"/>
  <c r="S557" i="2"/>
  <c r="T557" i="2"/>
  <c r="Y557" i="2"/>
  <c r="AD557" i="2"/>
  <c r="AE557" i="2"/>
  <c r="AF557" i="2"/>
  <c r="AI557" i="2"/>
  <c r="AL557" i="2"/>
  <c r="AO557" i="2"/>
  <c r="AR557" i="2"/>
  <c r="AS557" i="2"/>
  <c r="BT557" i="2"/>
  <c r="Z557" i="2" s="1"/>
  <c r="BU557" i="2"/>
  <c r="BV557" i="2"/>
  <c r="BX557" i="2"/>
  <c r="BY557" i="2"/>
  <c r="BZ557" i="2"/>
  <c r="CA557" i="2"/>
  <c r="CB557" i="2"/>
  <c r="CC557" i="2"/>
  <c r="CD557" i="2"/>
  <c r="CM557" i="2" s="1"/>
  <c r="CN557" i="2"/>
  <c r="CO557" i="2"/>
  <c r="CP557" i="2"/>
  <c r="CQ557" i="2"/>
  <c r="CR557" i="2"/>
  <c r="CS557" i="2"/>
  <c r="CT557" i="2"/>
  <c r="DE557" i="2"/>
  <c r="DF557" i="2"/>
  <c r="DG557" i="2"/>
  <c r="DH557" i="2"/>
  <c r="I558" i="2"/>
  <c r="L558" i="2"/>
  <c r="S558" i="2"/>
  <c r="T558" i="2"/>
  <c r="Y558" i="2"/>
  <c r="Z558" i="2"/>
  <c r="AD558" i="2"/>
  <c r="AE558" i="2"/>
  <c r="AF558" i="2" s="1"/>
  <c r="AI558" i="2"/>
  <c r="AL558" i="2"/>
  <c r="AO558" i="2"/>
  <c r="AR558" i="2"/>
  <c r="AS558" i="2"/>
  <c r="BT558" i="2"/>
  <c r="BU558" i="2"/>
  <c r="BV558" i="2" s="1"/>
  <c r="BX558" i="2"/>
  <c r="BY558" i="2"/>
  <c r="BZ558" i="2"/>
  <c r="CA558" i="2"/>
  <c r="CB558" i="2"/>
  <c r="CC558" i="2"/>
  <c r="CD558" i="2" s="1"/>
  <c r="CN558" i="2"/>
  <c r="CO558" i="2"/>
  <c r="CP558" i="2"/>
  <c r="CQ558" i="2"/>
  <c r="CR558" i="2"/>
  <c r="CS558" i="2"/>
  <c r="DE558" i="2"/>
  <c r="DH558" i="2" s="1"/>
  <c r="DF558" i="2"/>
  <c r="DG558" i="2"/>
  <c r="I559" i="2"/>
  <c r="L559" i="2" s="1"/>
  <c r="S559" i="2"/>
  <c r="T559" i="2"/>
  <c r="Y559" i="2"/>
  <c r="AD559" i="2"/>
  <c r="AF559" i="2" s="1"/>
  <c r="AE559" i="2"/>
  <c r="AI559" i="2"/>
  <c r="AL559" i="2"/>
  <c r="AO559" i="2"/>
  <c r="AR559" i="2"/>
  <c r="AS559" i="2"/>
  <c r="BT559" i="2"/>
  <c r="BV559" i="2" s="1"/>
  <c r="BU559" i="2"/>
  <c r="BX559" i="2"/>
  <c r="BY559" i="2"/>
  <c r="BZ559" i="2"/>
  <c r="CA559" i="2"/>
  <c r="CB559" i="2"/>
  <c r="CD559" i="2" s="1"/>
  <c r="CC559" i="2"/>
  <c r="CN559" i="2"/>
  <c r="CO559" i="2"/>
  <c r="CP559" i="2"/>
  <c r="CQ559" i="2"/>
  <c r="CR559" i="2"/>
  <c r="CS559" i="2"/>
  <c r="DE559" i="2"/>
  <c r="DF559" i="2"/>
  <c r="DG559" i="2"/>
  <c r="DH559" i="2"/>
  <c r="I560" i="2"/>
  <c r="L560" i="2"/>
  <c r="S560" i="2"/>
  <c r="T560" i="2"/>
  <c r="Y560" i="2"/>
  <c r="Z560" i="2"/>
  <c r="AD560" i="2"/>
  <c r="AF560" i="2" s="1"/>
  <c r="AE560" i="2"/>
  <c r="AI560" i="2"/>
  <c r="AL560" i="2"/>
  <c r="AO560" i="2"/>
  <c r="AR560" i="2"/>
  <c r="AS560" i="2"/>
  <c r="BT560" i="2"/>
  <c r="BU560" i="2"/>
  <c r="BV560" i="2" s="1"/>
  <c r="BW560" i="2"/>
  <c r="BX560" i="2"/>
  <c r="BY560" i="2"/>
  <c r="BZ560" i="2"/>
  <c r="CA560" i="2"/>
  <c r="CB560" i="2"/>
  <c r="CD560" i="2" s="1"/>
  <c r="CC560" i="2"/>
  <c r="CN560" i="2"/>
  <c r="CO560" i="2"/>
  <c r="CP560" i="2"/>
  <c r="CQ560" i="2"/>
  <c r="CR560" i="2"/>
  <c r="CS560" i="2"/>
  <c r="DE560" i="2"/>
  <c r="DH560" i="2" s="1"/>
  <c r="DF560" i="2"/>
  <c r="DG560" i="2"/>
  <c r="I561" i="2"/>
  <c r="L561" i="2" s="1"/>
  <c r="S561" i="2"/>
  <c r="T561" i="2"/>
  <c r="Y561" i="2"/>
  <c r="AD561" i="2"/>
  <c r="AE561" i="2"/>
  <c r="AF561" i="2"/>
  <c r="AI561" i="2"/>
  <c r="AL561" i="2"/>
  <c r="AO561" i="2"/>
  <c r="AR561" i="2"/>
  <c r="AS561" i="2"/>
  <c r="BT561" i="2"/>
  <c r="Z561" i="2" s="1"/>
  <c r="BU561" i="2"/>
  <c r="BV561" i="2"/>
  <c r="BX561" i="2"/>
  <c r="BY561" i="2"/>
  <c r="BZ561" i="2"/>
  <c r="CA561" i="2"/>
  <c r="CB561" i="2"/>
  <c r="CC561" i="2"/>
  <c r="CD561" i="2"/>
  <c r="CM561" i="2" s="1"/>
  <c r="CN561" i="2"/>
  <c r="CO561" i="2"/>
  <c r="CP561" i="2"/>
  <c r="CQ561" i="2"/>
  <c r="CR561" i="2"/>
  <c r="CS561" i="2"/>
  <c r="CT561" i="2"/>
  <c r="DE561" i="2"/>
  <c r="DF561" i="2"/>
  <c r="DG561" i="2"/>
  <c r="DH561" i="2"/>
  <c r="I562" i="2"/>
  <c r="L562" i="2"/>
  <c r="S562" i="2"/>
  <c r="T562" i="2"/>
  <c r="Y562" i="2"/>
  <c r="Z562" i="2"/>
  <c r="AD562" i="2"/>
  <c r="AE562" i="2"/>
  <c r="AF562" i="2" s="1"/>
  <c r="AI562" i="2"/>
  <c r="AL562" i="2"/>
  <c r="AO562" i="2"/>
  <c r="AR562" i="2"/>
  <c r="AS562" i="2"/>
  <c r="BT562" i="2"/>
  <c r="BU562" i="2"/>
  <c r="BV562" i="2" s="1"/>
  <c r="BX562" i="2"/>
  <c r="BY562" i="2"/>
  <c r="BZ562" i="2"/>
  <c r="CA562" i="2"/>
  <c r="CB562" i="2"/>
  <c r="CC562" i="2"/>
  <c r="CD562" i="2" s="1"/>
  <c r="CN562" i="2"/>
  <c r="CO562" i="2"/>
  <c r="CP562" i="2"/>
  <c r="CQ562" i="2"/>
  <c r="CR562" i="2"/>
  <c r="CS562" i="2"/>
  <c r="DE562" i="2"/>
  <c r="DH562" i="2" s="1"/>
  <c r="DF562" i="2"/>
  <c r="DG562" i="2"/>
  <c r="I563" i="2"/>
  <c r="L563" i="2" s="1"/>
  <c r="S563" i="2"/>
  <c r="T563" i="2"/>
  <c r="Y563" i="2"/>
  <c r="AD563" i="2"/>
  <c r="AF563" i="2" s="1"/>
  <c r="AE563" i="2"/>
  <c r="AI563" i="2"/>
  <c r="AL563" i="2"/>
  <c r="AO563" i="2"/>
  <c r="AR563" i="2"/>
  <c r="AS563" i="2"/>
  <c r="BT563" i="2"/>
  <c r="BV563" i="2" s="1"/>
  <c r="BU563" i="2"/>
  <c r="BX563" i="2"/>
  <c r="BY563" i="2"/>
  <c r="BZ563" i="2"/>
  <c r="CA563" i="2"/>
  <c r="CB563" i="2"/>
  <c r="CD563" i="2" s="1"/>
  <c r="CC563" i="2"/>
  <c r="CN563" i="2"/>
  <c r="CO563" i="2"/>
  <c r="CP563" i="2"/>
  <c r="CQ563" i="2"/>
  <c r="CR563" i="2"/>
  <c r="CS563" i="2"/>
  <c r="DE563" i="2"/>
  <c r="DF563" i="2"/>
  <c r="DG563" i="2"/>
  <c r="DH563" i="2"/>
  <c r="I564" i="2"/>
  <c r="L564" i="2"/>
  <c r="S564" i="2"/>
  <c r="T564" i="2"/>
  <c r="Y564" i="2"/>
  <c r="Z564" i="2"/>
  <c r="AD564" i="2"/>
  <c r="AF564" i="2" s="1"/>
  <c r="AE564" i="2"/>
  <c r="AI564" i="2"/>
  <c r="AL564" i="2"/>
  <c r="AO564" i="2"/>
  <c r="AR564" i="2"/>
  <c r="AS564" i="2"/>
  <c r="BT564" i="2"/>
  <c r="BU564" i="2"/>
  <c r="BV564" i="2" s="1"/>
  <c r="BW564" i="2"/>
  <c r="BX564" i="2"/>
  <c r="BY564" i="2"/>
  <c r="BZ564" i="2"/>
  <c r="CA564" i="2"/>
  <c r="CB564" i="2"/>
  <c r="CD564" i="2" s="1"/>
  <c r="CC564" i="2"/>
  <c r="CN564" i="2"/>
  <c r="CO564" i="2"/>
  <c r="CP564" i="2"/>
  <c r="CQ564" i="2"/>
  <c r="CR564" i="2"/>
  <c r="CS564" i="2"/>
  <c r="DE564" i="2"/>
  <c r="DH564" i="2" s="1"/>
  <c r="DF564" i="2"/>
  <c r="DG564" i="2"/>
  <c r="I565" i="2"/>
  <c r="L565" i="2" s="1"/>
  <c r="S565" i="2"/>
  <c r="T565" i="2"/>
  <c r="Y565" i="2"/>
  <c r="AD565" i="2"/>
  <c r="AE565" i="2"/>
  <c r="AF565" i="2"/>
  <c r="AI565" i="2"/>
  <c r="AL565" i="2"/>
  <c r="AO565" i="2"/>
  <c r="AR565" i="2"/>
  <c r="AS565" i="2"/>
  <c r="BT565" i="2"/>
  <c r="Z565" i="2" s="1"/>
  <c r="BU565" i="2"/>
  <c r="BV565" i="2"/>
  <c r="BX565" i="2"/>
  <c r="BY565" i="2"/>
  <c r="BZ565" i="2"/>
  <c r="CA565" i="2"/>
  <c r="CB565" i="2"/>
  <c r="CC565" i="2"/>
  <c r="CD565" i="2"/>
  <c r="CM565" i="2" s="1"/>
  <c r="CN565" i="2"/>
  <c r="CO565" i="2"/>
  <c r="CP565" i="2"/>
  <c r="CQ565" i="2"/>
  <c r="CR565" i="2"/>
  <c r="CS565" i="2"/>
  <c r="CT565" i="2"/>
  <c r="DE565" i="2"/>
  <c r="DF565" i="2"/>
  <c r="DG565" i="2"/>
  <c r="DH565" i="2"/>
  <c r="I566" i="2"/>
  <c r="L566" i="2"/>
  <c r="S566" i="2"/>
  <c r="T566" i="2"/>
  <c r="Y566" i="2"/>
  <c r="Z566" i="2"/>
  <c r="AD566" i="2"/>
  <c r="AE566" i="2"/>
  <c r="AF566" i="2" s="1"/>
  <c r="AI566" i="2"/>
  <c r="AL566" i="2"/>
  <c r="AO566" i="2"/>
  <c r="AR566" i="2"/>
  <c r="AS566" i="2"/>
  <c r="BT566" i="2"/>
  <c r="BU566" i="2"/>
  <c r="BV566" i="2" s="1"/>
  <c r="BX566" i="2"/>
  <c r="BY566" i="2"/>
  <c r="BZ566" i="2"/>
  <c r="CA566" i="2"/>
  <c r="CB566" i="2"/>
  <c r="CC566" i="2"/>
  <c r="CD566" i="2" s="1"/>
  <c r="CN566" i="2"/>
  <c r="CO566" i="2"/>
  <c r="CP566" i="2"/>
  <c r="CQ566" i="2"/>
  <c r="CR566" i="2"/>
  <c r="CS566" i="2"/>
  <c r="DE566" i="2"/>
  <c r="DH566" i="2" s="1"/>
  <c r="DF566" i="2"/>
  <c r="DG566" i="2"/>
  <c r="I567" i="2"/>
  <c r="L567" i="2" s="1"/>
  <c r="S567" i="2"/>
  <c r="T567" i="2"/>
  <c r="Y567" i="2"/>
  <c r="AD567" i="2"/>
  <c r="AF567" i="2" s="1"/>
  <c r="AE567" i="2"/>
  <c r="AI567" i="2"/>
  <c r="AL567" i="2"/>
  <c r="AO567" i="2"/>
  <c r="AR567" i="2"/>
  <c r="AS567" i="2"/>
  <c r="BT567" i="2"/>
  <c r="BV567" i="2" s="1"/>
  <c r="BU567" i="2"/>
  <c r="BX567" i="2"/>
  <c r="BY567" i="2"/>
  <c r="BZ567" i="2"/>
  <c r="CA567" i="2"/>
  <c r="CB567" i="2"/>
  <c r="CD567" i="2" s="1"/>
  <c r="CC567" i="2"/>
  <c r="CN567" i="2"/>
  <c r="CO567" i="2"/>
  <c r="CP567" i="2"/>
  <c r="CQ567" i="2"/>
  <c r="CR567" i="2"/>
  <c r="CS567" i="2"/>
  <c r="DE567" i="2"/>
  <c r="DF567" i="2"/>
  <c r="DG567" i="2"/>
  <c r="DH567" i="2"/>
  <c r="I568" i="2"/>
  <c r="L568" i="2"/>
  <c r="S568" i="2"/>
  <c r="T568" i="2"/>
  <c r="Y568" i="2"/>
  <c r="Z568" i="2"/>
  <c r="AD568" i="2"/>
  <c r="AF568" i="2" s="1"/>
  <c r="AE568" i="2"/>
  <c r="AI568" i="2"/>
  <c r="AL568" i="2"/>
  <c r="AO568" i="2"/>
  <c r="AR568" i="2"/>
  <c r="AS568" i="2"/>
  <c r="BT568" i="2"/>
  <c r="BU568" i="2"/>
  <c r="BV568" i="2" s="1"/>
  <c r="BW568" i="2"/>
  <c r="BX568" i="2"/>
  <c r="BY568" i="2"/>
  <c r="BZ568" i="2"/>
  <c r="CA568" i="2"/>
  <c r="CB568" i="2"/>
  <c r="CD568" i="2" s="1"/>
  <c r="CC568" i="2"/>
  <c r="CN568" i="2"/>
  <c r="CO568" i="2"/>
  <c r="CP568" i="2"/>
  <c r="CQ568" i="2"/>
  <c r="CR568" i="2"/>
  <c r="CS568" i="2"/>
  <c r="DE568" i="2"/>
  <c r="DH568" i="2" s="1"/>
  <c r="DF568" i="2"/>
  <c r="DG568" i="2"/>
  <c r="I569" i="2"/>
  <c r="L569" i="2" s="1"/>
  <c r="S569" i="2"/>
  <c r="T569" i="2"/>
  <c r="Y569" i="2"/>
  <c r="AD569" i="2"/>
  <c r="AE569" i="2"/>
  <c r="AF569" i="2"/>
  <c r="AI569" i="2"/>
  <c r="AL569" i="2"/>
  <c r="AO569" i="2"/>
  <c r="AR569" i="2"/>
  <c r="AS569" i="2"/>
  <c r="BT569" i="2"/>
  <c r="Z569" i="2" s="1"/>
  <c r="BU569" i="2"/>
  <c r="BV569" i="2"/>
  <c r="BX569" i="2"/>
  <c r="BY569" i="2"/>
  <c r="BZ569" i="2"/>
  <c r="CA569" i="2"/>
  <c r="CB569" i="2"/>
  <c r="CC569" i="2"/>
  <c r="CD569" i="2"/>
  <c r="CM569" i="2" s="1"/>
  <c r="CN569" i="2"/>
  <c r="CO569" i="2"/>
  <c r="CP569" i="2"/>
  <c r="CQ569" i="2"/>
  <c r="CR569" i="2"/>
  <c r="CS569" i="2"/>
  <c r="CT569" i="2"/>
  <c r="DE569" i="2"/>
  <c r="DF569" i="2"/>
  <c r="DG569" i="2"/>
  <c r="DH569" i="2"/>
  <c r="I570" i="2"/>
  <c r="L570" i="2"/>
  <c r="S570" i="2"/>
  <c r="T570" i="2"/>
  <c r="Y570" i="2"/>
  <c r="Z570" i="2"/>
  <c r="AD570" i="2"/>
  <c r="AE570" i="2"/>
  <c r="AF570" i="2" s="1"/>
  <c r="AI570" i="2"/>
  <c r="AL570" i="2"/>
  <c r="AO570" i="2"/>
  <c r="AR570" i="2"/>
  <c r="AS570" i="2"/>
  <c r="BT570" i="2"/>
  <c r="BU570" i="2"/>
  <c r="BV570" i="2" s="1"/>
  <c r="BX570" i="2"/>
  <c r="BY570" i="2"/>
  <c r="BZ570" i="2"/>
  <c r="CA570" i="2"/>
  <c r="CB570" i="2"/>
  <c r="CC570" i="2"/>
  <c r="CD570" i="2" s="1"/>
  <c r="CN570" i="2"/>
  <c r="CO570" i="2"/>
  <c r="CP570" i="2"/>
  <c r="CQ570" i="2"/>
  <c r="CR570" i="2"/>
  <c r="CS570" i="2"/>
  <c r="DE570" i="2"/>
  <c r="DH570" i="2" s="1"/>
  <c r="DF570" i="2"/>
  <c r="DG570" i="2"/>
  <c r="I571" i="2"/>
  <c r="L571" i="2" s="1"/>
  <c r="S571" i="2"/>
  <c r="T571" i="2"/>
  <c r="Y571" i="2"/>
  <c r="AD571" i="2"/>
  <c r="AF571" i="2" s="1"/>
  <c r="AE571" i="2"/>
  <c r="AI571" i="2"/>
  <c r="AL571" i="2"/>
  <c r="AO571" i="2"/>
  <c r="AR571" i="2"/>
  <c r="AS571" i="2"/>
  <c r="BT571" i="2"/>
  <c r="BV571" i="2" s="1"/>
  <c r="BU571" i="2"/>
  <c r="BX571" i="2"/>
  <c r="BY571" i="2"/>
  <c r="BZ571" i="2"/>
  <c r="CA571" i="2"/>
  <c r="CB571" i="2"/>
  <c r="CD571" i="2" s="1"/>
  <c r="CC571" i="2"/>
  <c r="CN571" i="2"/>
  <c r="CO571" i="2"/>
  <c r="CP571" i="2"/>
  <c r="CQ571" i="2"/>
  <c r="CR571" i="2"/>
  <c r="CS571" i="2"/>
  <c r="DE571" i="2"/>
  <c r="DF571" i="2"/>
  <c r="DG571" i="2"/>
  <c r="DH571" i="2"/>
  <c r="I572" i="2"/>
  <c r="L572" i="2"/>
  <c r="S572" i="2"/>
  <c r="T572" i="2"/>
  <c r="Y572" i="2"/>
  <c r="Z572" i="2"/>
  <c r="AD572" i="2"/>
  <c r="AF572" i="2" s="1"/>
  <c r="AE572" i="2"/>
  <c r="AI572" i="2"/>
  <c r="AL572" i="2"/>
  <c r="AO572" i="2"/>
  <c r="AR572" i="2"/>
  <c r="AS572" i="2"/>
  <c r="BT572" i="2"/>
  <c r="BU572" i="2"/>
  <c r="BV572" i="2" s="1"/>
  <c r="BW572" i="2"/>
  <c r="BX572" i="2"/>
  <c r="BY572" i="2"/>
  <c r="BZ572" i="2"/>
  <c r="CA572" i="2"/>
  <c r="CB572" i="2"/>
  <c r="CD572" i="2" s="1"/>
  <c r="CC572" i="2"/>
  <c r="CN572" i="2"/>
  <c r="CO572" i="2"/>
  <c r="CP572" i="2"/>
  <c r="CQ572" i="2"/>
  <c r="CR572" i="2"/>
  <c r="CS572" i="2"/>
  <c r="DE572" i="2"/>
  <c r="DH572" i="2" s="1"/>
  <c r="DF572" i="2"/>
  <c r="DG572" i="2"/>
  <c r="I573" i="2"/>
  <c r="L573" i="2" s="1"/>
  <c r="S573" i="2"/>
  <c r="T573" i="2"/>
  <c r="Y573" i="2"/>
  <c r="AD573" i="2"/>
  <c r="AE573" i="2"/>
  <c r="AF573" i="2"/>
  <c r="AI573" i="2"/>
  <c r="AL573" i="2"/>
  <c r="AO573" i="2"/>
  <c r="AR573" i="2"/>
  <c r="AS573" i="2"/>
  <c r="BT573" i="2"/>
  <c r="Z573" i="2" s="1"/>
  <c r="BU573" i="2"/>
  <c r="BV573" i="2"/>
  <c r="BX573" i="2"/>
  <c r="BY573" i="2"/>
  <c r="BZ573" i="2"/>
  <c r="CA573" i="2"/>
  <c r="CB573" i="2"/>
  <c r="CC573" i="2"/>
  <c r="CD573" i="2"/>
  <c r="CM573" i="2" s="1"/>
  <c r="CN573" i="2"/>
  <c r="CO573" i="2"/>
  <c r="CP573" i="2"/>
  <c r="CQ573" i="2"/>
  <c r="CR573" i="2"/>
  <c r="CS573" i="2"/>
  <c r="CT573" i="2"/>
  <c r="DE573" i="2"/>
  <c r="DF573" i="2"/>
  <c r="DG573" i="2"/>
  <c r="DH573" i="2"/>
  <c r="I574" i="2"/>
  <c r="L574" i="2"/>
  <c r="S574" i="2"/>
  <c r="T574" i="2"/>
  <c r="Y574" i="2"/>
  <c r="Z574" i="2"/>
  <c r="AD574" i="2"/>
  <c r="AE574" i="2"/>
  <c r="AF574" i="2" s="1"/>
  <c r="AI574" i="2"/>
  <c r="AL574" i="2"/>
  <c r="AO574" i="2"/>
  <c r="AR574" i="2"/>
  <c r="AS574" i="2"/>
  <c r="BT574" i="2"/>
  <c r="BU574" i="2"/>
  <c r="BV574" i="2" s="1"/>
  <c r="BX574" i="2"/>
  <c r="BY574" i="2"/>
  <c r="BZ574" i="2"/>
  <c r="CA574" i="2"/>
  <c r="CB574" i="2"/>
  <c r="CC574" i="2"/>
  <c r="CD574" i="2" s="1"/>
  <c r="CN574" i="2"/>
  <c r="CO574" i="2"/>
  <c r="CP574" i="2"/>
  <c r="CQ574" i="2"/>
  <c r="CR574" i="2"/>
  <c r="CS574" i="2"/>
  <c r="DE574" i="2"/>
  <c r="DH574" i="2" s="1"/>
  <c r="DF574" i="2"/>
  <c r="DG574" i="2"/>
  <c r="I575" i="2"/>
  <c r="L575" i="2" s="1"/>
  <c r="S575" i="2"/>
  <c r="T575" i="2"/>
  <c r="Y575" i="2"/>
  <c r="AD575" i="2"/>
  <c r="AF575" i="2" s="1"/>
  <c r="AE575" i="2"/>
  <c r="AI575" i="2"/>
  <c r="AL575" i="2"/>
  <c r="AO575" i="2"/>
  <c r="AR575" i="2"/>
  <c r="AS575" i="2"/>
  <c r="BT575" i="2"/>
  <c r="BV575" i="2" s="1"/>
  <c r="BU575" i="2"/>
  <c r="BX575" i="2"/>
  <c r="BY575" i="2"/>
  <c r="BZ575" i="2"/>
  <c r="CA575" i="2"/>
  <c r="CB575" i="2"/>
  <c r="CD575" i="2" s="1"/>
  <c r="CC575" i="2"/>
  <c r="CN575" i="2"/>
  <c r="CO575" i="2"/>
  <c r="CP575" i="2"/>
  <c r="CQ575" i="2"/>
  <c r="CR575" i="2"/>
  <c r="CS575" i="2"/>
  <c r="DE575" i="2"/>
  <c r="DF575" i="2"/>
  <c r="DG575" i="2"/>
  <c r="DH575" i="2"/>
  <c r="I576" i="2"/>
  <c r="L576" i="2"/>
  <c r="S576" i="2"/>
  <c r="T576" i="2"/>
  <c r="Y576" i="2"/>
  <c r="Z576" i="2"/>
  <c r="AD576" i="2"/>
  <c r="AF576" i="2" s="1"/>
  <c r="AE576" i="2"/>
  <c r="AI576" i="2"/>
  <c r="AL576" i="2"/>
  <c r="AO576" i="2"/>
  <c r="AR576" i="2"/>
  <c r="AS576" i="2"/>
  <c r="BT576" i="2"/>
  <c r="BU576" i="2"/>
  <c r="BV576" i="2" s="1"/>
  <c r="BW576" i="2"/>
  <c r="BX576" i="2"/>
  <c r="BY576" i="2"/>
  <c r="BZ576" i="2"/>
  <c r="CA576" i="2"/>
  <c r="CB576" i="2"/>
  <c r="CD576" i="2" s="1"/>
  <c r="CC576" i="2"/>
  <c r="CN576" i="2"/>
  <c r="CO576" i="2"/>
  <c r="CP576" i="2"/>
  <c r="CQ576" i="2"/>
  <c r="CR576" i="2"/>
  <c r="CS576" i="2"/>
  <c r="DE576" i="2"/>
  <c r="DH576" i="2" s="1"/>
  <c r="DF576" i="2"/>
  <c r="DG576" i="2"/>
  <c r="I577" i="2"/>
  <c r="L577" i="2" s="1"/>
  <c r="S577" i="2"/>
  <c r="T577" i="2"/>
  <c r="Y577" i="2"/>
  <c r="AD577" i="2"/>
  <c r="AE577" i="2"/>
  <c r="AF577" i="2"/>
  <c r="AI577" i="2"/>
  <c r="AL577" i="2"/>
  <c r="AO577" i="2"/>
  <c r="AR577" i="2"/>
  <c r="AS577" i="2"/>
  <c r="BT577" i="2"/>
  <c r="Z577" i="2" s="1"/>
  <c r="BU577" i="2"/>
  <c r="BV577" i="2"/>
  <c r="BX577" i="2"/>
  <c r="BY577" i="2"/>
  <c r="BZ577" i="2"/>
  <c r="CA577" i="2"/>
  <c r="CB577" i="2"/>
  <c r="CC577" i="2"/>
  <c r="CD577" i="2"/>
  <c r="CM577" i="2" s="1"/>
  <c r="CN577" i="2"/>
  <c r="CO577" i="2"/>
  <c r="CP577" i="2"/>
  <c r="CQ577" i="2"/>
  <c r="CR577" i="2"/>
  <c r="CS577" i="2"/>
  <c r="CT577" i="2"/>
  <c r="DE577" i="2"/>
  <c r="DF577" i="2"/>
  <c r="DG577" i="2"/>
  <c r="DH577" i="2"/>
  <c r="I578" i="2"/>
  <c r="L578" i="2"/>
  <c r="S578" i="2"/>
  <c r="T578" i="2"/>
  <c r="Y578" i="2"/>
  <c r="Z578" i="2"/>
  <c r="AD578" i="2"/>
  <c r="AE578" i="2"/>
  <c r="AF578" i="2" s="1"/>
  <c r="AI578" i="2"/>
  <c r="AL578" i="2"/>
  <c r="AO578" i="2"/>
  <c r="AR578" i="2"/>
  <c r="AS578" i="2"/>
  <c r="BT578" i="2"/>
  <c r="BU578" i="2"/>
  <c r="BV578" i="2" s="1"/>
  <c r="BX578" i="2"/>
  <c r="BY578" i="2"/>
  <c r="BZ578" i="2"/>
  <c r="CA578" i="2"/>
  <c r="CB578" i="2"/>
  <c r="CC578" i="2"/>
  <c r="CD578" i="2" s="1"/>
  <c r="CN578" i="2"/>
  <c r="CO578" i="2"/>
  <c r="CP578" i="2"/>
  <c r="CQ578" i="2"/>
  <c r="CR578" i="2"/>
  <c r="CS578" i="2"/>
  <c r="DE578" i="2"/>
  <c r="DH578" i="2" s="1"/>
  <c r="DF578" i="2"/>
  <c r="DG578" i="2"/>
  <c r="I579" i="2"/>
  <c r="L579" i="2" s="1"/>
  <c r="S579" i="2"/>
  <c r="T579" i="2"/>
  <c r="Y579" i="2"/>
  <c r="AD579" i="2"/>
  <c r="AF579" i="2" s="1"/>
  <c r="AE579" i="2"/>
  <c r="AI579" i="2"/>
  <c r="AL579" i="2"/>
  <c r="AO579" i="2"/>
  <c r="AR579" i="2"/>
  <c r="AS579" i="2"/>
  <c r="BT579" i="2"/>
  <c r="BV579" i="2" s="1"/>
  <c r="BU579" i="2"/>
  <c r="BX579" i="2"/>
  <c r="BY579" i="2"/>
  <c r="BZ579" i="2"/>
  <c r="CA579" i="2"/>
  <c r="CB579" i="2"/>
  <c r="CD579" i="2" s="1"/>
  <c r="CC579" i="2"/>
  <c r="CN579" i="2"/>
  <c r="CO579" i="2"/>
  <c r="CP579" i="2"/>
  <c r="CQ579" i="2"/>
  <c r="CR579" i="2"/>
  <c r="CS579" i="2"/>
  <c r="DE579" i="2"/>
  <c r="DF579" i="2"/>
  <c r="DG579" i="2"/>
  <c r="DH579" i="2"/>
  <c r="I580" i="2"/>
  <c r="L580" i="2"/>
  <c r="S580" i="2"/>
  <c r="T580" i="2"/>
  <c r="Y580" i="2"/>
  <c r="Z580" i="2"/>
  <c r="AD580" i="2"/>
  <c r="AF580" i="2" s="1"/>
  <c r="AE580" i="2"/>
  <c r="AI580" i="2"/>
  <c r="AL580" i="2"/>
  <c r="AO580" i="2"/>
  <c r="AR580" i="2"/>
  <c r="AS580" i="2"/>
  <c r="BT580" i="2"/>
  <c r="BU580" i="2"/>
  <c r="BV580" i="2" s="1"/>
  <c r="BW580" i="2"/>
  <c r="BX580" i="2"/>
  <c r="BY580" i="2"/>
  <c r="BZ580" i="2"/>
  <c r="CA580" i="2"/>
  <c r="CB580" i="2"/>
  <c r="CD580" i="2" s="1"/>
  <c r="CC580" i="2"/>
  <c r="CN580" i="2"/>
  <c r="CO580" i="2"/>
  <c r="CP580" i="2"/>
  <c r="CQ580" i="2"/>
  <c r="CR580" i="2"/>
  <c r="CS580" i="2"/>
  <c r="DE580" i="2"/>
  <c r="DH580" i="2" s="1"/>
  <c r="DF580" i="2"/>
  <c r="DG580" i="2"/>
  <c r="I581" i="2"/>
  <c r="L581" i="2" s="1"/>
  <c r="S581" i="2"/>
  <c r="T581" i="2"/>
  <c r="Y581" i="2"/>
  <c r="AD581" i="2"/>
  <c r="AE581" i="2"/>
  <c r="AF581" i="2"/>
  <c r="AI581" i="2"/>
  <c r="AL581" i="2"/>
  <c r="AO581" i="2"/>
  <c r="AR581" i="2"/>
  <c r="AS581" i="2"/>
  <c r="BT581" i="2"/>
  <c r="Z581" i="2" s="1"/>
  <c r="BU581" i="2"/>
  <c r="BV581" i="2"/>
  <c r="BX581" i="2"/>
  <c r="BY581" i="2"/>
  <c r="BZ581" i="2"/>
  <c r="CA581" i="2"/>
  <c r="CB581" i="2"/>
  <c r="CC581" i="2"/>
  <c r="CD581" i="2"/>
  <c r="CM581" i="2" s="1"/>
  <c r="CN581" i="2"/>
  <c r="CO581" i="2"/>
  <c r="CP581" i="2"/>
  <c r="CQ581" i="2"/>
  <c r="CR581" i="2"/>
  <c r="CS581" i="2"/>
  <c r="CT581" i="2"/>
  <c r="DE581" i="2"/>
  <c r="DF581" i="2"/>
  <c r="DG581" i="2"/>
  <c r="DH581" i="2"/>
  <c r="I582" i="2"/>
  <c r="L582" i="2"/>
  <c r="S582" i="2"/>
  <c r="T582" i="2"/>
  <c r="Y582" i="2"/>
  <c r="Z582" i="2"/>
  <c r="AD582" i="2"/>
  <c r="AE582" i="2"/>
  <c r="AF582" i="2" s="1"/>
  <c r="AI582" i="2"/>
  <c r="AL582" i="2"/>
  <c r="AO582" i="2"/>
  <c r="AR582" i="2"/>
  <c r="AS582" i="2"/>
  <c r="BT582" i="2"/>
  <c r="BU582" i="2"/>
  <c r="BV582" i="2" s="1"/>
  <c r="BX582" i="2"/>
  <c r="BY582" i="2"/>
  <c r="BZ582" i="2"/>
  <c r="CA582" i="2"/>
  <c r="CB582" i="2"/>
  <c r="CC582" i="2"/>
  <c r="CD582" i="2" s="1"/>
  <c r="CN582" i="2"/>
  <c r="CO582" i="2"/>
  <c r="CP582" i="2"/>
  <c r="CQ582" i="2"/>
  <c r="CR582" i="2"/>
  <c r="CS582" i="2"/>
  <c r="DE582" i="2"/>
  <c r="DH582" i="2" s="1"/>
  <c r="DF582" i="2"/>
  <c r="DG582" i="2"/>
  <c r="I583" i="2"/>
  <c r="L583" i="2" s="1"/>
  <c r="S583" i="2"/>
  <c r="T583" i="2"/>
  <c r="Y583" i="2"/>
  <c r="AD583" i="2"/>
  <c r="AF583" i="2" s="1"/>
  <c r="AE583" i="2"/>
  <c r="AI583" i="2"/>
  <c r="AL583" i="2"/>
  <c r="AO583" i="2"/>
  <c r="AR583" i="2"/>
  <c r="AS583" i="2"/>
  <c r="BT583" i="2"/>
  <c r="BV583" i="2" s="1"/>
  <c r="BU583" i="2"/>
  <c r="BX583" i="2"/>
  <c r="BY583" i="2"/>
  <c r="BZ583" i="2"/>
  <c r="CA583" i="2"/>
  <c r="CB583" i="2"/>
  <c r="CD583" i="2" s="1"/>
  <c r="CC583" i="2"/>
  <c r="CN583" i="2"/>
  <c r="CO583" i="2"/>
  <c r="CP583" i="2"/>
  <c r="CQ583" i="2"/>
  <c r="CR583" i="2"/>
  <c r="CS583" i="2"/>
  <c r="DE583" i="2"/>
  <c r="DF583" i="2"/>
  <c r="DG583" i="2"/>
  <c r="DH583" i="2"/>
  <c r="I584" i="2"/>
  <c r="L584" i="2"/>
  <c r="S584" i="2"/>
  <c r="T584" i="2"/>
  <c r="Y584" i="2"/>
  <c r="Z584" i="2"/>
  <c r="AD584" i="2"/>
  <c r="AF584" i="2" s="1"/>
  <c r="AE584" i="2"/>
  <c r="AI584" i="2"/>
  <c r="AL584" i="2"/>
  <c r="AO584" i="2"/>
  <c r="AR584" i="2"/>
  <c r="AS584" i="2"/>
  <c r="BT584" i="2"/>
  <c r="BU584" i="2"/>
  <c r="BV584" i="2" s="1"/>
  <c r="BW584" i="2"/>
  <c r="BX584" i="2"/>
  <c r="BY584" i="2"/>
  <c r="BZ584" i="2"/>
  <c r="CA584" i="2"/>
  <c r="CB584" i="2"/>
  <c r="CD584" i="2" s="1"/>
  <c r="CC584" i="2"/>
  <c r="CN584" i="2"/>
  <c r="CO584" i="2"/>
  <c r="CP584" i="2"/>
  <c r="CQ584" i="2"/>
  <c r="CR584" i="2"/>
  <c r="CS584" i="2"/>
  <c r="DE584" i="2"/>
  <c r="DH584" i="2" s="1"/>
  <c r="DF584" i="2"/>
  <c r="DG584" i="2"/>
  <c r="I585" i="2"/>
  <c r="L585" i="2" s="1"/>
  <c r="S585" i="2"/>
  <c r="T585" i="2"/>
  <c r="Y585" i="2"/>
  <c r="AD585" i="2"/>
  <c r="AE585" i="2"/>
  <c r="AF585" i="2"/>
  <c r="AI585" i="2"/>
  <c r="AL585" i="2"/>
  <c r="AO585" i="2"/>
  <c r="AR585" i="2"/>
  <c r="AS585" i="2"/>
  <c r="BT585" i="2"/>
  <c r="Z585" i="2" s="1"/>
  <c r="BU585" i="2"/>
  <c r="BV585" i="2"/>
  <c r="BX585" i="2"/>
  <c r="BY585" i="2"/>
  <c r="BZ585" i="2"/>
  <c r="CA585" i="2"/>
  <c r="CB585" i="2"/>
  <c r="CC585" i="2"/>
  <c r="CD585" i="2"/>
  <c r="CM585" i="2" s="1"/>
  <c r="CN585" i="2"/>
  <c r="CO585" i="2"/>
  <c r="CP585" i="2"/>
  <c r="CQ585" i="2"/>
  <c r="CR585" i="2"/>
  <c r="CS585" i="2"/>
  <c r="CT585" i="2"/>
  <c r="DE585" i="2"/>
  <c r="DF585" i="2"/>
  <c r="DG585" i="2"/>
  <c r="DH585" i="2"/>
  <c r="I586" i="2"/>
  <c r="L586" i="2"/>
  <c r="S586" i="2"/>
  <c r="T586" i="2"/>
  <c r="Y586" i="2"/>
  <c r="Z586" i="2"/>
  <c r="AD586" i="2"/>
  <c r="AE586" i="2"/>
  <c r="AF586" i="2" s="1"/>
  <c r="AI586" i="2"/>
  <c r="AL586" i="2"/>
  <c r="AO586" i="2"/>
  <c r="AR586" i="2"/>
  <c r="AS586" i="2"/>
  <c r="BT586" i="2"/>
  <c r="BU586" i="2"/>
  <c r="BV586" i="2" s="1"/>
  <c r="BX586" i="2"/>
  <c r="BY586" i="2"/>
  <c r="BZ586" i="2"/>
  <c r="CA586" i="2"/>
  <c r="CB586" i="2"/>
  <c r="CC586" i="2"/>
  <c r="CD586" i="2" s="1"/>
  <c r="CN586" i="2"/>
  <c r="CO586" i="2"/>
  <c r="CP586" i="2"/>
  <c r="CQ586" i="2"/>
  <c r="CR586" i="2"/>
  <c r="CS586" i="2"/>
  <c r="DE586" i="2"/>
  <c r="DH586" i="2" s="1"/>
  <c r="DF586" i="2"/>
  <c r="DG586" i="2"/>
  <c r="I587" i="2"/>
  <c r="L587" i="2" s="1"/>
  <c r="S587" i="2"/>
  <c r="T587" i="2"/>
  <c r="Y587" i="2"/>
  <c r="AD587" i="2"/>
  <c r="AF587" i="2" s="1"/>
  <c r="AE587" i="2"/>
  <c r="AI587" i="2"/>
  <c r="AL587" i="2"/>
  <c r="AO587" i="2"/>
  <c r="AR587" i="2"/>
  <c r="AS587" i="2"/>
  <c r="BT587" i="2"/>
  <c r="BV587" i="2" s="1"/>
  <c r="BU587" i="2"/>
  <c r="BX587" i="2"/>
  <c r="BY587" i="2"/>
  <c r="BZ587" i="2"/>
  <c r="CA587" i="2"/>
  <c r="CB587" i="2"/>
  <c r="CD587" i="2" s="1"/>
  <c r="CC587" i="2"/>
  <c r="CN587" i="2"/>
  <c r="CO587" i="2"/>
  <c r="CP587" i="2"/>
  <c r="CQ587" i="2"/>
  <c r="CR587" i="2"/>
  <c r="CS587" i="2"/>
  <c r="DE587" i="2"/>
  <c r="DF587" i="2"/>
  <c r="DG587" i="2"/>
  <c r="DH587" i="2"/>
  <c r="I588" i="2"/>
  <c r="L588" i="2"/>
  <c r="S588" i="2"/>
  <c r="T588" i="2"/>
  <c r="Y588" i="2"/>
  <c r="Z588" i="2"/>
  <c r="AD588" i="2"/>
  <c r="AF588" i="2" s="1"/>
  <c r="AE588" i="2"/>
  <c r="AI588" i="2"/>
  <c r="AL588" i="2"/>
  <c r="AO588" i="2"/>
  <c r="AR588" i="2"/>
  <c r="AS588" i="2"/>
  <c r="BT588" i="2"/>
  <c r="BU588" i="2"/>
  <c r="BV588" i="2" s="1"/>
  <c r="BW588" i="2"/>
  <c r="BX588" i="2"/>
  <c r="BY588" i="2"/>
  <c r="BZ588" i="2"/>
  <c r="CA588" i="2"/>
  <c r="CB588" i="2"/>
  <c r="CD588" i="2" s="1"/>
  <c r="CC588" i="2"/>
  <c r="CN588" i="2"/>
  <c r="CO588" i="2"/>
  <c r="CP588" i="2"/>
  <c r="CQ588" i="2"/>
  <c r="CR588" i="2"/>
  <c r="CS588" i="2"/>
  <c r="DE588" i="2"/>
  <c r="DH588" i="2" s="1"/>
  <c r="DF588" i="2"/>
  <c r="DG588" i="2"/>
  <c r="I589" i="2"/>
  <c r="L589" i="2" s="1"/>
  <c r="S589" i="2"/>
  <c r="T589" i="2"/>
  <c r="Y589" i="2"/>
  <c r="AD589" i="2"/>
  <c r="AE589" i="2"/>
  <c r="AF589" i="2"/>
  <c r="AI589" i="2"/>
  <c r="AL589" i="2"/>
  <c r="AO589" i="2"/>
  <c r="AR589" i="2"/>
  <c r="AS589" i="2"/>
  <c r="BT589" i="2"/>
  <c r="Z589" i="2" s="1"/>
  <c r="BU589" i="2"/>
  <c r="BV589" i="2"/>
  <c r="BX589" i="2"/>
  <c r="BY589" i="2"/>
  <c r="BZ589" i="2"/>
  <c r="CA589" i="2"/>
  <c r="CB589" i="2"/>
  <c r="CC589" i="2"/>
  <c r="CD589" i="2"/>
  <c r="CM589" i="2" s="1"/>
  <c r="CN589" i="2"/>
  <c r="CO589" i="2"/>
  <c r="CP589" i="2"/>
  <c r="CQ589" i="2"/>
  <c r="CR589" i="2"/>
  <c r="CS589" i="2"/>
  <c r="CT589" i="2"/>
  <c r="DE589" i="2"/>
  <c r="DF589" i="2"/>
  <c r="DG589" i="2"/>
  <c r="DH589" i="2"/>
  <c r="I590" i="2"/>
  <c r="L590" i="2"/>
  <c r="S590" i="2"/>
  <c r="T590" i="2"/>
  <c r="Y590" i="2"/>
  <c r="Z590" i="2"/>
  <c r="AD590" i="2"/>
  <c r="AE590" i="2"/>
  <c r="AF590" i="2" s="1"/>
  <c r="AI590" i="2"/>
  <c r="AL590" i="2"/>
  <c r="AO590" i="2"/>
  <c r="AR590" i="2"/>
  <c r="AS590" i="2"/>
  <c r="BT590" i="2"/>
  <c r="BU590" i="2"/>
  <c r="BV590" i="2" s="1"/>
  <c r="BX590" i="2"/>
  <c r="BY590" i="2"/>
  <c r="BZ590" i="2"/>
  <c r="CA590" i="2"/>
  <c r="CB590" i="2"/>
  <c r="CC590" i="2"/>
  <c r="CD590" i="2" s="1"/>
  <c r="CN590" i="2"/>
  <c r="CO590" i="2"/>
  <c r="CP590" i="2"/>
  <c r="CQ590" i="2"/>
  <c r="CR590" i="2"/>
  <c r="CS590" i="2"/>
  <c r="DE590" i="2"/>
  <c r="DH590" i="2" s="1"/>
  <c r="DF590" i="2"/>
  <c r="DG590" i="2"/>
  <c r="I591" i="2"/>
  <c r="L591" i="2" s="1"/>
  <c r="S591" i="2"/>
  <c r="T591" i="2"/>
  <c r="Y591" i="2"/>
  <c r="AD591" i="2"/>
  <c r="AF591" i="2" s="1"/>
  <c r="AE591" i="2"/>
  <c r="AI591" i="2"/>
  <c r="AL591" i="2"/>
  <c r="AO591" i="2"/>
  <c r="AR591" i="2"/>
  <c r="AS591" i="2"/>
  <c r="BT591" i="2"/>
  <c r="BV591" i="2" s="1"/>
  <c r="BU591" i="2"/>
  <c r="BX591" i="2"/>
  <c r="BY591" i="2"/>
  <c r="BZ591" i="2"/>
  <c r="CA591" i="2"/>
  <c r="CB591" i="2"/>
  <c r="CD591" i="2" s="1"/>
  <c r="CC591" i="2"/>
  <c r="CN591" i="2"/>
  <c r="CO591" i="2"/>
  <c r="CP591" i="2"/>
  <c r="CQ591" i="2"/>
  <c r="CR591" i="2"/>
  <c r="CS591" i="2"/>
  <c r="DE591" i="2"/>
  <c r="DF591" i="2"/>
  <c r="DG591" i="2"/>
  <c r="DH591" i="2"/>
  <c r="I592" i="2"/>
  <c r="L592" i="2"/>
  <c r="S592" i="2"/>
  <c r="T592" i="2"/>
  <c r="Y592" i="2"/>
  <c r="Z592" i="2"/>
  <c r="AD592" i="2"/>
  <c r="AF592" i="2" s="1"/>
  <c r="AE592" i="2"/>
  <c r="AI592" i="2"/>
  <c r="AL592" i="2"/>
  <c r="AO592" i="2"/>
  <c r="AR592" i="2"/>
  <c r="AS592" i="2"/>
  <c r="BT592" i="2"/>
  <c r="BU592" i="2"/>
  <c r="BV592" i="2" s="1"/>
  <c r="BW592" i="2"/>
  <c r="BX592" i="2"/>
  <c r="BY592" i="2"/>
  <c r="BZ592" i="2"/>
  <c r="CA592" i="2"/>
  <c r="CB592" i="2"/>
  <c r="CD592" i="2" s="1"/>
  <c r="CC592" i="2"/>
  <c r="CN592" i="2"/>
  <c r="CO592" i="2"/>
  <c r="CP592" i="2"/>
  <c r="CQ592" i="2"/>
  <c r="CR592" i="2"/>
  <c r="CS592" i="2"/>
  <c r="DE592" i="2"/>
  <c r="DH592" i="2" s="1"/>
  <c r="DF592" i="2"/>
  <c r="DG592" i="2"/>
  <c r="I593" i="2"/>
  <c r="L593" i="2" s="1"/>
  <c r="S593" i="2"/>
  <c r="T593" i="2"/>
  <c r="Y593" i="2"/>
  <c r="AD593" i="2"/>
  <c r="AE593" i="2"/>
  <c r="AF593" i="2"/>
  <c r="AI593" i="2"/>
  <c r="AL593" i="2"/>
  <c r="AO593" i="2"/>
  <c r="AR593" i="2"/>
  <c r="AS593" i="2"/>
  <c r="BT593" i="2"/>
  <c r="Z593" i="2" s="1"/>
  <c r="BU593" i="2"/>
  <c r="BV593" i="2"/>
  <c r="BX593" i="2"/>
  <c r="BY593" i="2"/>
  <c r="BZ593" i="2"/>
  <c r="CA593" i="2"/>
  <c r="CB593" i="2"/>
  <c r="CC593" i="2"/>
  <c r="CD593" i="2"/>
  <c r="CM593" i="2" s="1"/>
  <c r="CN593" i="2"/>
  <c r="CO593" i="2"/>
  <c r="CP593" i="2"/>
  <c r="CQ593" i="2"/>
  <c r="CR593" i="2"/>
  <c r="CS593" i="2"/>
  <c r="CT593" i="2"/>
  <c r="DE593" i="2"/>
  <c r="DF593" i="2"/>
  <c r="DG593" i="2"/>
  <c r="DH593" i="2"/>
  <c r="I594" i="2"/>
  <c r="L594" i="2"/>
  <c r="S594" i="2"/>
  <c r="T594" i="2"/>
  <c r="Y594" i="2"/>
  <c r="Z594" i="2"/>
  <c r="AD594" i="2"/>
  <c r="AE594" i="2"/>
  <c r="AF594" i="2" s="1"/>
  <c r="AI594" i="2"/>
  <c r="AL594" i="2"/>
  <c r="AO594" i="2"/>
  <c r="AR594" i="2"/>
  <c r="AS594" i="2"/>
  <c r="BT594" i="2"/>
  <c r="BU594" i="2"/>
  <c r="BV594" i="2" s="1"/>
  <c r="BX594" i="2"/>
  <c r="BY594" i="2"/>
  <c r="BZ594" i="2"/>
  <c r="CA594" i="2"/>
  <c r="CB594" i="2"/>
  <c r="CC594" i="2"/>
  <c r="CD594" i="2" s="1"/>
  <c r="CN594" i="2"/>
  <c r="CO594" i="2"/>
  <c r="CP594" i="2"/>
  <c r="CQ594" i="2"/>
  <c r="CR594" i="2"/>
  <c r="CS594" i="2"/>
  <c r="DE594" i="2"/>
  <c r="DH594" i="2" s="1"/>
  <c r="DF594" i="2"/>
  <c r="DG594" i="2"/>
  <c r="I595" i="2"/>
  <c r="L595" i="2" s="1"/>
  <c r="S595" i="2"/>
  <c r="T595" i="2"/>
  <c r="Y595" i="2"/>
  <c r="AD595" i="2"/>
  <c r="AF595" i="2" s="1"/>
  <c r="AE595" i="2"/>
  <c r="AI595" i="2"/>
  <c r="AL595" i="2"/>
  <c r="AO595" i="2"/>
  <c r="AR595" i="2"/>
  <c r="AS595" i="2"/>
  <c r="BT595" i="2"/>
  <c r="BV595" i="2" s="1"/>
  <c r="BU595" i="2"/>
  <c r="BX595" i="2"/>
  <c r="BY595" i="2"/>
  <c r="BZ595" i="2"/>
  <c r="CA595" i="2"/>
  <c r="CB595" i="2"/>
  <c r="CD595" i="2" s="1"/>
  <c r="CC595" i="2"/>
  <c r="CN595" i="2"/>
  <c r="CO595" i="2"/>
  <c r="CP595" i="2"/>
  <c r="CQ595" i="2"/>
  <c r="CR595" i="2"/>
  <c r="CS595" i="2"/>
  <c r="DE595" i="2"/>
  <c r="DF595" i="2"/>
  <c r="DG595" i="2"/>
  <c r="DH595" i="2"/>
  <c r="I596" i="2"/>
  <c r="L596" i="2"/>
  <c r="S596" i="2"/>
  <c r="T596" i="2"/>
  <c r="Y596" i="2"/>
  <c r="Z596" i="2"/>
  <c r="AD596" i="2"/>
  <c r="AF596" i="2" s="1"/>
  <c r="AE596" i="2"/>
  <c r="AI596" i="2"/>
  <c r="AL596" i="2"/>
  <c r="AO596" i="2"/>
  <c r="AR596" i="2"/>
  <c r="AS596" i="2"/>
  <c r="BT596" i="2"/>
  <c r="BU596" i="2"/>
  <c r="BV596" i="2" s="1"/>
  <c r="BW596" i="2"/>
  <c r="BX596" i="2"/>
  <c r="BY596" i="2"/>
  <c r="BZ596" i="2"/>
  <c r="CA596" i="2"/>
  <c r="CB596" i="2"/>
  <c r="CD596" i="2" s="1"/>
  <c r="CC596" i="2"/>
  <c r="CN596" i="2"/>
  <c r="CO596" i="2"/>
  <c r="CP596" i="2"/>
  <c r="CQ596" i="2"/>
  <c r="CR596" i="2"/>
  <c r="CS596" i="2"/>
  <c r="DE596" i="2"/>
  <c r="DH596" i="2" s="1"/>
  <c r="DF596" i="2"/>
  <c r="DG596" i="2"/>
  <c r="I597" i="2"/>
  <c r="L597" i="2" s="1"/>
  <c r="S597" i="2"/>
  <c r="T597" i="2"/>
  <c r="Y597" i="2"/>
  <c r="AD597" i="2"/>
  <c r="AE597" i="2"/>
  <c r="AF597" i="2"/>
  <c r="AI597" i="2"/>
  <c r="AL597" i="2"/>
  <c r="AO597" i="2"/>
  <c r="AR597" i="2"/>
  <c r="AS597" i="2"/>
  <c r="BT597" i="2"/>
  <c r="Z597" i="2" s="1"/>
  <c r="BU597" i="2"/>
  <c r="BV597" i="2"/>
  <c r="BX597" i="2"/>
  <c r="BY597" i="2"/>
  <c r="BZ597" i="2"/>
  <c r="CA597" i="2"/>
  <c r="CB597" i="2"/>
  <c r="CC597" i="2"/>
  <c r="CD597" i="2"/>
  <c r="CM597" i="2" s="1"/>
  <c r="CN597" i="2"/>
  <c r="CO597" i="2"/>
  <c r="CP597" i="2"/>
  <c r="CQ597" i="2"/>
  <c r="CR597" i="2"/>
  <c r="CS597" i="2"/>
  <c r="CT597" i="2"/>
  <c r="DE597" i="2"/>
  <c r="DF597" i="2"/>
  <c r="DG597" i="2"/>
  <c r="DH597" i="2"/>
  <c r="I598" i="2"/>
  <c r="L598" i="2"/>
  <c r="S598" i="2"/>
  <c r="T598" i="2"/>
  <c r="Y598" i="2"/>
  <c r="Z598" i="2"/>
  <c r="AD598" i="2"/>
  <c r="AE598" i="2"/>
  <c r="AF598" i="2" s="1"/>
  <c r="AI598" i="2"/>
  <c r="AL598" i="2"/>
  <c r="AO598" i="2"/>
  <c r="AR598" i="2"/>
  <c r="AS598" i="2"/>
  <c r="BT598" i="2"/>
  <c r="BU598" i="2"/>
  <c r="BV598" i="2" s="1"/>
  <c r="BX598" i="2"/>
  <c r="BY598" i="2"/>
  <c r="BZ598" i="2"/>
  <c r="CA598" i="2"/>
  <c r="CB598" i="2"/>
  <c r="CC598" i="2"/>
  <c r="CD598" i="2" s="1"/>
  <c r="CN598" i="2"/>
  <c r="CO598" i="2"/>
  <c r="CP598" i="2"/>
  <c r="CQ598" i="2"/>
  <c r="CR598" i="2"/>
  <c r="CS598" i="2"/>
  <c r="DE598" i="2"/>
  <c r="DH598" i="2" s="1"/>
  <c r="DF598" i="2"/>
  <c r="DG598" i="2"/>
  <c r="I599" i="2"/>
  <c r="L599" i="2" s="1"/>
  <c r="S599" i="2"/>
  <c r="T599" i="2"/>
  <c r="Y599" i="2"/>
  <c r="AD599" i="2"/>
  <c r="AF599" i="2" s="1"/>
  <c r="AE599" i="2"/>
  <c r="AI599" i="2"/>
  <c r="AL599" i="2"/>
  <c r="AO599" i="2"/>
  <c r="AR599" i="2"/>
  <c r="AS599" i="2"/>
  <c r="BT599" i="2"/>
  <c r="BV599" i="2" s="1"/>
  <c r="BU599" i="2"/>
  <c r="BX599" i="2"/>
  <c r="BY599" i="2"/>
  <c r="BZ599" i="2"/>
  <c r="CA599" i="2"/>
  <c r="CB599" i="2"/>
  <c r="CD599" i="2" s="1"/>
  <c r="CC599" i="2"/>
  <c r="CN599" i="2"/>
  <c r="CO599" i="2"/>
  <c r="CP599" i="2"/>
  <c r="CQ599" i="2"/>
  <c r="CR599" i="2"/>
  <c r="CS599" i="2"/>
  <c r="DE599" i="2"/>
  <c r="DF599" i="2"/>
  <c r="DG599" i="2"/>
  <c r="DH599" i="2"/>
  <c r="I600" i="2"/>
  <c r="L600" i="2"/>
  <c r="S600" i="2"/>
  <c r="T600" i="2"/>
  <c r="Y600" i="2"/>
  <c r="Z600" i="2"/>
  <c r="AD600" i="2"/>
  <c r="AF600" i="2" s="1"/>
  <c r="AE600" i="2"/>
  <c r="AI600" i="2"/>
  <c r="AL600" i="2"/>
  <c r="AO600" i="2"/>
  <c r="AR600" i="2"/>
  <c r="AS600" i="2"/>
  <c r="BT600" i="2"/>
  <c r="BU600" i="2"/>
  <c r="BV600" i="2" s="1"/>
  <c r="BW600" i="2"/>
  <c r="BX600" i="2"/>
  <c r="BY600" i="2"/>
  <c r="BZ600" i="2"/>
  <c r="CA600" i="2"/>
  <c r="CB600" i="2"/>
  <c r="CD600" i="2" s="1"/>
  <c r="CC600" i="2"/>
  <c r="CN600" i="2"/>
  <c r="CO600" i="2"/>
  <c r="CP600" i="2"/>
  <c r="CQ600" i="2"/>
  <c r="CR600" i="2"/>
  <c r="CS600" i="2"/>
  <c r="DE600" i="2"/>
  <c r="DH600" i="2" s="1"/>
  <c r="DF600" i="2"/>
  <c r="DG600" i="2"/>
  <c r="I601" i="2"/>
  <c r="L601" i="2" s="1"/>
  <c r="S601" i="2"/>
  <c r="T601" i="2"/>
  <c r="Y601" i="2"/>
  <c r="AD601" i="2"/>
  <c r="AE601" i="2"/>
  <c r="AF601" i="2"/>
  <c r="AI601" i="2"/>
  <c r="AL601" i="2"/>
  <c r="AO601" i="2"/>
  <c r="AR601" i="2"/>
  <c r="AS601" i="2"/>
  <c r="BT601" i="2"/>
  <c r="Z601" i="2" s="1"/>
  <c r="BU601" i="2"/>
  <c r="BV601" i="2"/>
  <c r="BX601" i="2"/>
  <c r="BY601" i="2"/>
  <c r="BZ601" i="2"/>
  <c r="CA601" i="2"/>
  <c r="CB601" i="2"/>
  <c r="CC601" i="2"/>
  <c r="CD601" i="2"/>
  <c r="CM601" i="2" s="1"/>
  <c r="CN601" i="2"/>
  <c r="CO601" i="2"/>
  <c r="CP601" i="2"/>
  <c r="CQ601" i="2"/>
  <c r="CR601" i="2"/>
  <c r="CS601" i="2"/>
  <c r="CT601" i="2"/>
  <c r="DE601" i="2"/>
  <c r="DF601" i="2"/>
  <c r="DG601" i="2"/>
  <c r="DH601" i="2"/>
  <c r="I602" i="2"/>
  <c r="L602" i="2"/>
  <c r="S602" i="2"/>
  <c r="T602" i="2"/>
  <c r="Y602" i="2"/>
  <c r="Z602" i="2"/>
  <c r="AD602" i="2"/>
  <c r="AE602" i="2"/>
  <c r="AF602" i="2" s="1"/>
  <c r="AI602" i="2"/>
  <c r="AL602" i="2"/>
  <c r="AO602" i="2"/>
  <c r="AR602" i="2"/>
  <c r="AS602" i="2"/>
  <c r="BT602" i="2"/>
  <c r="BU602" i="2"/>
  <c r="BV602" i="2" s="1"/>
  <c r="BX602" i="2"/>
  <c r="BY602" i="2"/>
  <c r="BZ602" i="2"/>
  <c r="CA602" i="2"/>
  <c r="CB602" i="2"/>
  <c r="CC602" i="2"/>
  <c r="CD602" i="2" s="1"/>
  <c r="CN602" i="2"/>
  <c r="CO602" i="2"/>
  <c r="CP602" i="2"/>
  <c r="CQ602" i="2"/>
  <c r="CR602" i="2"/>
  <c r="CS602" i="2"/>
  <c r="DE602" i="2"/>
  <c r="DH602" i="2" s="1"/>
  <c r="DF602" i="2"/>
  <c r="DG602" i="2"/>
  <c r="I603" i="2"/>
  <c r="L603" i="2" s="1"/>
  <c r="S603" i="2"/>
  <c r="T603" i="2"/>
  <c r="Y603" i="2"/>
  <c r="AD603" i="2"/>
  <c r="AF603" i="2" s="1"/>
  <c r="AE603" i="2"/>
  <c r="AI603" i="2"/>
  <c r="AL603" i="2"/>
  <c r="AO603" i="2"/>
  <c r="AR603" i="2"/>
  <c r="AS603" i="2"/>
  <c r="BT603" i="2"/>
  <c r="BV603" i="2" s="1"/>
  <c r="BU603" i="2"/>
  <c r="BX603" i="2"/>
  <c r="BY603" i="2"/>
  <c r="BZ603" i="2"/>
  <c r="CA603" i="2"/>
  <c r="CB603" i="2"/>
  <c r="CD603" i="2" s="1"/>
  <c r="CC603" i="2"/>
  <c r="CN603" i="2"/>
  <c r="CO603" i="2"/>
  <c r="CP603" i="2"/>
  <c r="CQ603" i="2"/>
  <c r="CR603" i="2"/>
  <c r="CS603" i="2"/>
  <c r="DE603" i="2"/>
  <c r="DF603" i="2"/>
  <c r="DG603" i="2"/>
  <c r="DH603" i="2"/>
  <c r="I604" i="2"/>
  <c r="L604" i="2"/>
  <c r="S604" i="2"/>
  <c r="T604" i="2"/>
  <c r="Y604" i="2"/>
  <c r="Z604" i="2"/>
  <c r="AD604" i="2"/>
  <c r="AF604" i="2" s="1"/>
  <c r="AE604" i="2"/>
  <c r="AI604" i="2"/>
  <c r="AL604" i="2"/>
  <c r="AO604" i="2"/>
  <c r="AR604" i="2"/>
  <c r="AS604" i="2"/>
  <c r="BT604" i="2"/>
  <c r="BU604" i="2"/>
  <c r="BV604" i="2" s="1"/>
  <c r="BW604" i="2"/>
  <c r="BX604" i="2"/>
  <c r="BY604" i="2"/>
  <c r="BZ604" i="2"/>
  <c r="CA604" i="2"/>
  <c r="CB604" i="2"/>
  <c r="CD604" i="2" s="1"/>
  <c r="CC604" i="2"/>
  <c r="CN604" i="2"/>
  <c r="CO604" i="2"/>
  <c r="CP604" i="2"/>
  <c r="CQ604" i="2"/>
  <c r="CR604" i="2"/>
  <c r="CS604" i="2"/>
  <c r="DE604" i="2"/>
  <c r="DH604" i="2" s="1"/>
  <c r="DF604" i="2"/>
  <c r="DG604" i="2"/>
  <c r="I605" i="2"/>
  <c r="L605" i="2" s="1"/>
  <c r="S605" i="2"/>
  <c r="T605" i="2"/>
  <c r="Y605" i="2"/>
  <c r="AD605" i="2"/>
  <c r="AE605" i="2"/>
  <c r="AF605" i="2"/>
  <c r="AI605" i="2"/>
  <c r="AL605" i="2"/>
  <c r="AO605" i="2"/>
  <c r="AR605" i="2"/>
  <c r="AS605" i="2"/>
  <c r="BT605" i="2"/>
  <c r="Z605" i="2" s="1"/>
  <c r="BU605" i="2"/>
  <c r="BV605" i="2"/>
  <c r="BX605" i="2"/>
  <c r="BY605" i="2"/>
  <c r="BZ605" i="2"/>
  <c r="CA605" i="2"/>
  <c r="CB605" i="2"/>
  <c r="CC605" i="2"/>
  <c r="CD605" i="2"/>
  <c r="CM605" i="2" s="1"/>
  <c r="CN605" i="2"/>
  <c r="CO605" i="2"/>
  <c r="CP605" i="2"/>
  <c r="CQ605" i="2"/>
  <c r="CR605" i="2"/>
  <c r="CS605" i="2"/>
  <c r="CT605" i="2"/>
  <c r="DE605" i="2"/>
  <c r="DF605" i="2"/>
  <c r="DG605" i="2"/>
  <c r="DH605" i="2"/>
  <c r="I606" i="2"/>
  <c r="L606" i="2"/>
  <c r="S606" i="2"/>
  <c r="T606" i="2"/>
  <c r="Y606" i="2"/>
  <c r="Z606" i="2"/>
  <c r="AD606" i="2"/>
  <c r="AE606" i="2"/>
  <c r="AF606" i="2" s="1"/>
  <c r="AI606" i="2"/>
  <c r="AL606" i="2"/>
  <c r="AO606" i="2"/>
  <c r="AR606" i="2"/>
  <c r="AS606" i="2"/>
  <c r="BT606" i="2"/>
  <c r="BU606" i="2"/>
  <c r="BV606" i="2" s="1"/>
  <c r="BX606" i="2"/>
  <c r="BY606" i="2"/>
  <c r="BZ606" i="2"/>
  <c r="CA606" i="2"/>
  <c r="CB606" i="2"/>
  <c r="CC606" i="2"/>
  <c r="CD606" i="2" s="1"/>
  <c r="CN606" i="2"/>
  <c r="CO606" i="2"/>
  <c r="CP606" i="2"/>
  <c r="CQ606" i="2"/>
  <c r="CR606" i="2"/>
  <c r="CS606" i="2"/>
  <c r="DE606" i="2"/>
  <c r="DH606" i="2" s="1"/>
  <c r="DF606" i="2"/>
  <c r="DG606" i="2"/>
  <c r="I607" i="2"/>
  <c r="L607" i="2" s="1"/>
  <c r="S607" i="2"/>
  <c r="T607" i="2"/>
  <c r="Y607" i="2"/>
  <c r="AD607" i="2"/>
  <c r="AF607" i="2" s="1"/>
  <c r="AE607" i="2"/>
  <c r="AI607" i="2"/>
  <c r="AL607" i="2"/>
  <c r="AO607" i="2"/>
  <c r="AR607" i="2"/>
  <c r="AS607" i="2"/>
  <c r="BT607" i="2"/>
  <c r="BV607" i="2" s="1"/>
  <c r="BU607" i="2"/>
  <c r="BX607" i="2"/>
  <c r="BY607" i="2"/>
  <c r="BZ607" i="2"/>
  <c r="CA607" i="2"/>
  <c r="CB607" i="2"/>
  <c r="CD607" i="2" s="1"/>
  <c r="CC607" i="2"/>
  <c r="CN607" i="2"/>
  <c r="CO607" i="2"/>
  <c r="CP607" i="2"/>
  <c r="CQ607" i="2"/>
  <c r="CR607" i="2"/>
  <c r="CS607" i="2"/>
  <c r="DE607" i="2"/>
  <c r="DF607" i="2"/>
  <c r="DG607" i="2"/>
  <c r="DH607" i="2"/>
  <c r="I608" i="2"/>
  <c r="L608" i="2"/>
  <c r="S608" i="2"/>
  <c r="T608" i="2"/>
  <c r="Y608" i="2"/>
  <c r="Z608" i="2"/>
  <c r="AD608" i="2"/>
  <c r="AF608" i="2" s="1"/>
  <c r="AE608" i="2"/>
  <c r="AI608" i="2"/>
  <c r="AL608" i="2"/>
  <c r="AO608" i="2"/>
  <c r="AR608" i="2"/>
  <c r="AS608" i="2"/>
  <c r="BT608" i="2"/>
  <c r="BU608" i="2"/>
  <c r="BV608" i="2" s="1"/>
  <c r="BW608" i="2"/>
  <c r="BX608" i="2"/>
  <c r="BY608" i="2"/>
  <c r="BZ608" i="2"/>
  <c r="CA608" i="2"/>
  <c r="CB608" i="2"/>
  <c r="CD608" i="2" s="1"/>
  <c r="CC608" i="2"/>
  <c r="CN608" i="2"/>
  <c r="CO608" i="2"/>
  <c r="CP608" i="2"/>
  <c r="CQ608" i="2"/>
  <c r="CR608" i="2"/>
  <c r="CS608" i="2"/>
  <c r="DE608" i="2"/>
  <c r="DH608" i="2" s="1"/>
  <c r="DF608" i="2"/>
  <c r="DG608" i="2"/>
  <c r="I609" i="2"/>
  <c r="L609" i="2" s="1"/>
  <c r="S609" i="2"/>
  <c r="T609" i="2"/>
  <c r="Y609" i="2"/>
  <c r="AD609" i="2"/>
  <c r="AE609" i="2"/>
  <c r="AF609" i="2"/>
  <c r="AI609" i="2"/>
  <c r="AL609" i="2"/>
  <c r="AO609" i="2"/>
  <c r="AR609" i="2"/>
  <c r="AS609" i="2"/>
  <c r="BT609" i="2"/>
  <c r="Z609" i="2" s="1"/>
  <c r="BU609" i="2"/>
  <c r="BV609" i="2"/>
  <c r="BX609" i="2"/>
  <c r="BY609" i="2"/>
  <c r="BZ609" i="2"/>
  <c r="CA609" i="2"/>
  <c r="CB609" i="2"/>
  <c r="CC609" i="2"/>
  <c r="CD609" i="2"/>
  <c r="CM609" i="2" s="1"/>
  <c r="CN609" i="2"/>
  <c r="CO609" i="2"/>
  <c r="CP609" i="2"/>
  <c r="CQ609" i="2"/>
  <c r="CR609" i="2"/>
  <c r="CS609" i="2"/>
  <c r="CT609" i="2"/>
  <c r="DE609" i="2"/>
  <c r="DF609" i="2"/>
  <c r="DG609" i="2"/>
  <c r="DH609" i="2"/>
  <c r="I610" i="2"/>
  <c r="L610" i="2"/>
  <c r="S610" i="2"/>
  <c r="T610" i="2"/>
  <c r="Y610" i="2"/>
  <c r="Z610" i="2"/>
  <c r="AD610" i="2"/>
  <c r="AE610" i="2"/>
  <c r="AF610" i="2" s="1"/>
  <c r="AI610" i="2"/>
  <c r="AL610" i="2"/>
  <c r="AO610" i="2"/>
  <c r="AR610" i="2"/>
  <c r="AS610" i="2"/>
  <c r="BT610" i="2"/>
  <c r="BU610" i="2"/>
  <c r="BX610" i="2"/>
  <c r="BY610" i="2"/>
  <c r="BZ610" i="2"/>
  <c r="CA610" i="2"/>
  <c r="CB610" i="2"/>
  <c r="CC610" i="2"/>
  <c r="CD610" i="2" s="1"/>
  <c r="CN610" i="2"/>
  <c r="CO610" i="2"/>
  <c r="CP610" i="2"/>
  <c r="CQ610" i="2"/>
  <c r="CR610" i="2"/>
  <c r="CS610" i="2"/>
  <c r="DE610" i="2"/>
  <c r="DH610" i="2" s="1"/>
  <c r="DF610" i="2"/>
  <c r="DG610" i="2"/>
  <c r="I611" i="2"/>
  <c r="L611" i="2" s="1"/>
  <c r="S611" i="2"/>
  <c r="T611" i="2"/>
  <c r="Y611" i="2"/>
  <c r="AD611" i="2"/>
  <c r="AF611" i="2" s="1"/>
  <c r="AE611" i="2"/>
  <c r="AI611" i="2"/>
  <c r="AL611" i="2"/>
  <c r="AO611" i="2"/>
  <c r="AR611" i="2"/>
  <c r="AS611" i="2"/>
  <c r="BT611" i="2"/>
  <c r="BU611" i="2"/>
  <c r="BX611" i="2"/>
  <c r="BY611" i="2"/>
  <c r="BZ611" i="2"/>
  <c r="CA611" i="2"/>
  <c r="CB611" i="2"/>
  <c r="CD611" i="2" s="1"/>
  <c r="CC611" i="2"/>
  <c r="CN611" i="2"/>
  <c r="CO611" i="2"/>
  <c r="CP611" i="2"/>
  <c r="CQ611" i="2"/>
  <c r="CR611" i="2"/>
  <c r="CS611" i="2"/>
  <c r="DE611" i="2"/>
  <c r="DF611" i="2"/>
  <c r="DG611" i="2"/>
  <c r="DH611" i="2"/>
  <c r="I612" i="2"/>
  <c r="L612" i="2"/>
  <c r="S612" i="2"/>
  <c r="T612" i="2"/>
  <c r="Y612" i="2"/>
  <c r="Z612" i="2"/>
  <c r="AD612" i="2"/>
  <c r="AF612" i="2" s="1"/>
  <c r="AE612" i="2"/>
  <c r="AI612" i="2"/>
  <c r="AL612" i="2"/>
  <c r="AO612" i="2"/>
  <c r="AR612" i="2"/>
  <c r="AS612" i="2"/>
  <c r="BT612" i="2"/>
  <c r="BU612" i="2"/>
  <c r="BV612" i="2" s="1"/>
  <c r="BW612" i="2"/>
  <c r="BX612" i="2"/>
  <c r="BY612" i="2"/>
  <c r="BZ612" i="2"/>
  <c r="CA612" i="2"/>
  <c r="CB612" i="2"/>
  <c r="CD612" i="2" s="1"/>
  <c r="CT612" i="2" s="1"/>
  <c r="CC612" i="2"/>
  <c r="CM612" i="2"/>
  <c r="CN612" i="2"/>
  <c r="CO612" i="2"/>
  <c r="CP612" i="2"/>
  <c r="CQ612" i="2"/>
  <c r="CR612" i="2"/>
  <c r="CS612" i="2"/>
  <c r="DE612" i="2"/>
  <c r="DH612" i="2" s="1"/>
  <c r="DF612" i="2"/>
  <c r="DG612" i="2"/>
  <c r="I613" i="2"/>
  <c r="L613" i="2" s="1"/>
  <c r="S613" i="2"/>
  <c r="T613" i="2"/>
  <c r="Y613" i="2"/>
  <c r="AD613" i="2"/>
  <c r="AE613" i="2"/>
  <c r="AF613" i="2"/>
  <c r="AI613" i="2"/>
  <c r="AL613" i="2"/>
  <c r="AO613" i="2"/>
  <c r="AR613" i="2"/>
  <c r="AS613" i="2"/>
  <c r="BT613" i="2"/>
  <c r="Z613" i="2" s="1"/>
  <c r="BU613" i="2"/>
  <c r="BV613" i="2"/>
  <c r="BX613" i="2"/>
  <c r="BY613" i="2"/>
  <c r="BZ613" i="2"/>
  <c r="CA613" i="2"/>
  <c r="CB613" i="2"/>
  <c r="CC613" i="2"/>
  <c r="CD613" i="2"/>
  <c r="CM613" i="2" s="1"/>
  <c r="CN613" i="2"/>
  <c r="CO613" i="2"/>
  <c r="CP613" i="2"/>
  <c r="CQ613" i="2"/>
  <c r="CR613" i="2"/>
  <c r="CS613" i="2"/>
  <c r="CT613" i="2"/>
  <c r="DE613" i="2"/>
  <c r="DF613" i="2"/>
  <c r="DG613" i="2"/>
  <c r="DH613" i="2"/>
  <c r="I614" i="2"/>
  <c r="L614" i="2"/>
  <c r="S614" i="2"/>
  <c r="T614" i="2"/>
  <c r="Y614" i="2"/>
  <c r="Z614" i="2"/>
  <c r="AD614" i="2"/>
  <c r="AE614" i="2"/>
  <c r="AF614" i="2" s="1"/>
  <c r="AI614" i="2"/>
  <c r="AL614" i="2"/>
  <c r="AO614" i="2"/>
  <c r="AR614" i="2"/>
  <c r="AS614" i="2"/>
  <c r="BT614" i="2"/>
  <c r="BU614" i="2"/>
  <c r="BX614" i="2"/>
  <c r="BY614" i="2"/>
  <c r="BZ614" i="2"/>
  <c r="CA614" i="2"/>
  <c r="CB614" i="2"/>
  <c r="CC614" i="2"/>
  <c r="CD614" i="2" s="1"/>
  <c r="CN614" i="2"/>
  <c r="CO614" i="2"/>
  <c r="CP614" i="2"/>
  <c r="CQ614" i="2"/>
  <c r="CR614" i="2"/>
  <c r="CS614" i="2"/>
  <c r="DE614" i="2"/>
  <c r="DH614" i="2" s="1"/>
  <c r="DF614" i="2"/>
  <c r="DG614" i="2"/>
  <c r="I615" i="2"/>
  <c r="L615" i="2" s="1"/>
  <c r="S615" i="2"/>
  <c r="T615" i="2"/>
  <c r="Y615" i="2"/>
  <c r="AD615" i="2"/>
  <c r="AF615" i="2" s="1"/>
  <c r="AE615" i="2"/>
  <c r="AI615" i="2"/>
  <c r="AL615" i="2"/>
  <c r="AO615" i="2"/>
  <c r="AR615" i="2"/>
  <c r="AS615" i="2"/>
  <c r="BT615" i="2"/>
  <c r="BU615" i="2"/>
  <c r="BX615" i="2"/>
  <c r="BY615" i="2"/>
  <c r="BZ615" i="2"/>
  <c r="CA615" i="2"/>
  <c r="CB615" i="2"/>
  <c r="CD615" i="2" s="1"/>
  <c r="CC615" i="2"/>
  <c r="CN615" i="2"/>
  <c r="CO615" i="2"/>
  <c r="CP615" i="2"/>
  <c r="CQ615" i="2"/>
  <c r="CR615" i="2"/>
  <c r="CS615" i="2"/>
  <c r="DE615" i="2"/>
  <c r="DF615" i="2"/>
  <c r="DG615" i="2"/>
  <c r="DH615" i="2"/>
  <c r="I616" i="2"/>
  <c r="L616" i="2"/>
  <c r="S616" i="2"/>
  <c r="T616" i="2"/>
  <c r="Y616" i="2"/>
  <c r="Z616" i="2"/>
  <c r="AD616" i="2"/>
  <c r="AF616" i="2" s="1"/>
  <c r="AE616" i="2"/>
  <c r="AI616" i="2"/>
  <c r="AL616" i="2"/>
  <c r="AO616" i="2"/>
  <c r="AR616" i="2"/>
  <c r="AS616" i="2"/>
  <c r="BT616" i="2"/>
  <c r="BU616" i="2"/>
  <c r="BV616" i="2" s="1"/>
  <c r="BW616" i="2"/>
  <c r="BX616" i="2"/>
  <c r="BY616" i="2"/>
  <c r="BZ616" i="2"/>
  <c r="CA616" i="2"/>
  <c r="CB616" i="2"/>
  <c r="CD616" i="2" s="1"/>
  <c r="CT616" i="2" s="1"/>
  <c r="CC616" i="2"/>
  <c r="CM616" i="2"/>
  <c r="CN616" i="2"/>
  <c r="CO616" i="2"/>
  <c r="CP616" i="2"/>
  <c r="CQ616" i="2"/>
  <c r="CR616" i="2"/>
  <c r="CS616" i="2"/>
  <c r="DE616" i="2"/>
  <c r="DH616" i="2" s="1"/>
  <c r="DF616" i="2"/>
  <c r="DG616" i="2"/>
  <c r="I617" i="2"/>
  <c r="L617" i="2" s="1"/>
  <c r="S617" i="2"/>
  <c r="T617" i="2"/>
  <c r="Y617" i="2"/>
  <c r="AD617" i="2"/>
  <c r="AE617" i="2"/>
  <c r="AF617" i="2"/>
  <c r="AI617" i="2"/>
  <c r="AL617" i="2"/>
  <c r="AO617" i="2"/>
  <c r="AR617" i="2"/>
  <c r="AS617" i="2"/>
  <c r="BT617" i="2"/>
  <c r="Z617" i="2" s="1"/>
  <c r="BU617" i="2"/>
  <c r="BV617" i="2"/>
  <c r="BX617" i="2"/>
  <c r="BY617" i="2"/>
  <c r="BZ617" i="2"/>
  <c r="CA617" i="2"/>
  <c r="CB617" i="2"/>
  <c r="CC617" i="2"/>
  <c r="CD617" i="2"/>
  <c r="CM617" i="2" s="1"/>
  <c r="CN617" i="2"/>
  <c r="CO617" i="2"/>
  <c r="CP617" i="2"/>
  <c r="CQ617" i="2"/>
  <c r="CR617" i="2"/>
  <c r="CS617" i="2"/>
  <c r="CT617" i="2"/>
  <c r="DE617" i="2"/>
  <c r="DF617" i="2"/>
  <c r="DG617" i="2"/>
  <c r="DH617" i="2"/>
  <c r="I618" i="2"/>
  <c r="L618" i="2"/>
  <c r="S618" i="2"/>
  <c r="T618" i="2"/>
  <c r="Y618" i="2"/>
  <c r="Z618" i="2"/>
  <c r="AD618" i="2"/>
  <c r="AE618" i="2"/>
  <c r="AF618" i="2" s="1"/>
  <c r="AI618" i="2"/>
  <c r="AL618" i="2"/>
  <c r="AO618" i="2"/>
  <c r="AR618" i="2"/>
  <c r="AS618" i="2"/>
  <c r="BT618" i="2"/>
  <c r="BU618" i="2"/>
  <c r="BX618" i="2"/>
  <c r="BY618" i="2"/>
  <c r="BZ618" i="2"/>
  <c r="CA618" i="2"/>
  <c r="CB618" i="2"/>
  <c r="CC618" i="2"/>
  <c r="CD618" i="2" s="1"/>
  <c r="CN618" i="2"/>
  <c r="CO618" i="2"/>
  <c r="CP618" i="2"/>
  <c r="CQ618" i="2"/>
  <c r="CR618" i="2"/>
  <c r="CS618" i="2"/>
  <c r="DE618" i="2"/>
  <c r="DH618" i="2" s="1"/>
  <c r="DF618" i="2"/>
  <c r="DG618" i="2"/>
  <c r="I619" i="2"/>
  <c r="L619" i="2" s="1"/>
  <c r="S619" i="2"/>
  <c r="T619" i="2"/>
  <c r="Y619" i="2"/>
  <c r="AD619" i="2"/>
  <c r="AF619" i="2" s="1"/>
  <c r="AE619" i="2"/>
  <c r="AI619" i="2"/>
  <c r="AL619" i="2"/>
  <c r="AO619" i="2"/>
  <c r="AR619" i="2"/>
  <c r="AS619" i="2"/>
  <c r="BT619" i="2"/>
  <c r="BU619" i="2"/>
  <c r="BX619" i="2"/>
  <c r="BY619" i="2"/>
  <c r="BZ619" i="2"/>
  <c r="CA619" i="2"/>
  <c r="CB619" i="2"/>
  <c r="CD619" i="2" s="1"/>
  <c r="CC619" i="2"/>
  <c r="CN619" i="2"/>
  <c r="CO619" i="2"/>
  <c r="CP619" i="2"/>
  <c r="CQ619" i="2"/>
  <c r="CR619" i="2"/>
  <c r="CS619" i="2"/>
  <c r="DE619" i="2"/>
  <c r="DF619" i="2"/>
  <c r="DG619" i="2"/>
  <c r="DH619" i="2"/>
  <c r="I620" i="2"/>
  <c r="L620" i="2"/>
  <c r="S620" i="2"/>
  <c r="T620" i="2"/>
  <c r="Y620" i="2"/>
  <c r="Z620" i="2"/>
  <c r="AD620" i="2"/>
  <c r="AF620" i="2" s="1"/>
  <c r="AE620" i="2"/>
  <c r="AI620" i="2"/>
  <c r="AL620" i="2"/>
  <c r="AO620" i="2"/>
  <c r="AR620" i="2"/>
  <c r="AS620" i="2"/>
  <c r="BT620" i="2"/>
  <c r="BU620" i="2"/>
  <c r="BV620" i="2" s="1"/>
  <c r="BW620" i="2"/>
  <c r="BX620" i="2"/>
  <c r="BY620" i="2"/>
  <c r="BZ620" i="2"/>
  <c r="CA620" i="2"/>
  <c r="CB620" i="2"/>
  <c r="CD620" i="2" s="1"/>
  <c r="CT620" i="2" s="1"/>
  <c r="CC620" i="2"/>
  <c r="CN620" i="2"/>
  <c r="CO620" i="2"/>
  <c r="CP620" i="2"/>
  <c r="CQ620" i="2"/>
  <c r="CR620" i="2"/>
  <c r="CS620" i="2"/>
  <c r="DE620" i="2"/>
  <c r="DH620" i="2" s="1"/>
  <c r="DF620" i="2"/>
  <c r="DG620" i="2"/>
  <c r="I621" i="2"/>
  <c r="L621" i="2" s="1"/>
  <c r="S621" i="2"/>
  <c r="T621" i="2"/>
  <c r="Y621" i="2"/>
  <c r="AD621" i="2"/>
  <c r="AE621" i="2"/>
  <c r="AF621" i="2"/>
  <c r="AI621" i="2"/>
  <c r="AL621" i="2"/>
  <c r="AO621" i="2"/>
  <c r="AR621" i="2"/>
  <c r="AS621" i="2"/>
  <c r="BT621" i="2"/>
  <c r="Z621" i="2" s="1"/>
  <c r="BU621" i="2"/>
  <c r="BV621" i="2"/>
  <c r="BX621" i="2"/>
  <c r="BY621" i="2"/>
  <c r="BZ621" i="2"/>
  <c r="CA621" i="2"/>
  <c r="CB621" i="2"/>
  <c r="CC621" i="2"/>
  <c r="CD621" i="2"/>
  <c r="CM621" i="2" s="1"/>
  <c r="CN621" i="2"/>
  <c r="CO621" i="2"/>
  <c r="CP621" i="2"/>
  <c r="CQ621" i="2"/>
  <c r="CR621" i="2"/>
  <c r="CS621" i="2"/>
  <c r="CT621" i="2"/>
  <c r="DE621" i="2"/>
  <c r="DF621" i="2"/>
  <c r="DG621" i="2"/>
  <c r="DH621" i="2"/>
  <c r="I622" i="2"/>
  <c r="L622" i="2"/>
  <c r="S622" i="2"/>
  <c r="T622" i="2"/>
  <c r="Y622" i="2"/>
  <c r="Z622" i="2"/>
  <c r="AD622" i="2"/>
  <c r="AE622" i="2"/>
  <c r="AF622" i="2" s="1"/>
  <c r="AI622" i="2"/>
  <c r="AL622" i="2"/>
  <c r="AO622" i="2"/>
  <c r="AR622" i="2"/>
  <c r="AS622" i="2"/>
  <c r="BT622" i="2"/>
  <c r="BU622" i="2"/>
  <c r="BX622" i="2"/>
  <c r="BY622" i="2"/>
  <c r="BZ622" i="2"/>
  <c r="CA622" i="2"/>
  <c r="CB622" i="2"/>
  <c r="CC622" i="2"/>
  <c r="CD622" i="2" s="1"/>
  <c r="CN622" i="2"/>
  <c r="CO622" i="2"/>
  <c r="CP622" i="2"/>
  <c r="CQ622" i="2"/>
  <c r="CR622" i="2"/>
  <c r="CS622" i="2"/>
  <c r="DE622" i="2"/>
  <c r="DH622" i="2" s="1"/>
  <c r="DF622" i="2"/>
  <c r="DG622" i="2"/>
  <c r="I623" i="2"/>
  <c r="L623" i="2" s="1"/>
  <c r="S623" i="2"/>
  <c r="T623" i="2"/>
  <c r="Y623" i="2"/>
  <c r="AD623" i="2"/>
  <c r="AF623" i="2" s="1"/>
  <c r="AE623" i="2"/>
  <c r="AI623" i="2"/>
  <c r="AL623" i="2"/>
  <c r="AO623" i="2"/>
  <c r="AR623" i="2"/>
  <c r="AS623" i="2"/>
  <c r="BT623" i="2"/>
  <c r="BU623" i="2"/>
  <c r="BX623" i="2"/>
  <c r="BY623" i="2"/>
  <c r="BZ623" i="2"/>
  <c r="CA623" i="2"/>
  <c r="CB623" i="2"/>
  <c r="CD623" i="2" s="1"/>
  <c r="CC623" i="2"/>
  <c r="CN623" i="2"/>
  <c r="CO623" i="2"/>
  <c r="CP623" i="2"/>
  <c r="CQ623" i="2"/>
  <c r="CR623" i="2"/>
  <c r="CS623" i="2"/>
  <c r="DE623" i="2"/>
  <c r="DF623" i="2"/>
  <c r="DG623" i="2"/>
  <c r="DH623" i="2"/>
  <c r="I624" i="2"/>
  <c r="L624" i="2"/>
  <c r="S624" i="2"/>
  <c r="T624" i="2"/>
  <c r="Y624" i="2"/>
  <c r="Z624" i="2"/>
  <c r="AD624" i="2"/>
  <c r="AF624" i="2" s="1"/>
  <c r="AE624" i="2"/>
  <c r="AI624" i="2"/>
  <c r="AL624" i="2"/>
  <c r="AO624" i="2"/>
  <c r="AR624" i="2"/>
  <c r="AS624" i="2"/>
  <c r="BT624" i="2"/>
  <c r="BU624" i="2"/>
  <c r="BV624" i="2" s="1"/>
  <c r="BW624" i="2"/>
  <c r="BX624" i="2"/>
  <c r="BY624" i="2"/>
  <c r="BZ624" i="2"/>
  <c r="CA624" i="2"/>
  <c r="CB624" i="2"/>
  <c r="CD624" i="2" s="1"/>
  <c r="CT624" i="2" s="1"/>
  <c r="CC624" i="2"/>
  <c r="CN624" i="2"/>
  <c r="CO624" i="2"/>
  <c r="CP624" i="2"/>
  <c r="CQ624" i="2"/>
  <c r="CR624" i="2"/>
  <c r="CS624" i="2"/>
  <c r="DE624" i="2"/>
  <c r="DH624" i="2" s="1"/>
  <c r="DF624" i="2"/>
  <c r="DG624" i="2"/>
  <c r="I625" i="2"/>
  <c r="L625" i="2" s="1"/>
  <c r="S625" i="2"/>
  <c r="T625" i="2"/>
  <c r="Y625" i="2"/>
  <c r="AD625" i="2"/>
  <c r="AE625" i="2"/>
  <c r="AF625" i="2"/>
  <c r="AI625" i="2"/>
  <c r="AL625" i="2"/>
  <c r="AO625" i="2"/>
  <c r="AR625" i="2"/>
  <c r="AS625" i="2"/>
  <c r="BT625" i="2"/>
  <c r="Z625" i="2" s="1"/>
  <c r="BU625" i="2"/>
  <c r="BV625" i="2"/>
  <c r="BX625" i="2"/>
  <c r="BY625" i="2"/>
  <c r="BZ625" i="2"/>
  <c r="CA625" i="2"/>
  <c r="CB625" i="2"/>
  <c r="CC625" i="2"/>
  <c r="CD625" i="2"/>
  <c r="CM625" i="2" s="1"/>
  <c r="CN625" i="2"/>
  <c r="CO625" i="2"/>
  <c r="CP625" i="2"/>
  <c r="CQ625" i="2"/>
  <c r="CR625" i="2"/>
  <c r="CS625" i="2"/>
  <c r="CT625" i="2"/>
  <c r="DE625" i="2"/>
  <c r="DF625" i="2"/>
  <c r="DG625" i="2"/>
  <c r="DH625" i="2"/>
  <c r="I626" i="2"/>
  <c r="L626" i="2"/>
  <c r="S626" i="2"/>
  <c r="T626" i="2"/>
  <c r="Y626" i="2"/>
  <c r="Z626" i="2"/>
  <c r="AD626" i="2"/>
  <c r="AE626" i="2"/>
  <c r="AF626" i="2" s="1"/>
  <c r="AI626" i="2"/>
  <c r="AL626" i="2"/>
  <c r="AO626" i="2"/>
  <c r="AR626" i="2"/>
  <c r="AS626" i="2"/>
  <c r="BT626" i="2"/>
  <c r="BU626" i="2"/>
  <c r="BX626" i="2"/>
  <c r="BY626" i="2"/>
  <c r="BZ626" i="2"/>
  <c r="CA626" i="2"/>
  <c r="CB626" i="2"/>
  <c r="CC626" i="2"/>
  <c r="CD626" i="2" s="1"/>
  <c r="CN626" i="2"/>
  <c r="CO626" i="2"/>
  <c r="CP626" i="2"/>
  <c r="CQ626" i="2"/>
  <c r="CR626" i="2"/>
  <c r="CS626" i="2"/>
  <c r="DE626" i="2"/>
  <c r="DH626" i="2" s="1"/>
  <c r="DF626" i="2"/>
  <c r="DG626" i="2"/>
  <c r="I627" i="2"/>
  <c r="L627" i="2" s="1"/>
  <c r="S627" i="2"/>
  <c r="T627" i="2"/>
  <c r="Y627" i="2"/>
  <c r="AD627" i="2"/>
  <c r="AF627" i="2" s="1"/>
  <c r="AE627" i="2"/>
  <c r="AI627" i="2"/>
  <c r="AL627" i="2"/>
  <c r="AO627" i="2"/>
  <c r="AR627" i="2"/>
  <c r="AS627" i="2"/>
  <c r="BT627" i="2"/>
  <c r="BU627" i="2"/>
  <c r="BX627" i="2"/>
  <c r="BY627" i="2"/>
  <c r="BZ627" i="2"/>
  <c r="CA627" i="2"/>
  <c r="CB627" i="2"/>
  <c r="CD627" i="2" s="1"/>
  <c r="CC627" i="2"/>
  <c r="CN627" i="2"/>
  <c r="CO627" i="2"/>
  <c r="CP627" i="2"/>
  <c r="CQ627" i="2"/>
  <c r="CR627" i="2"/>
  <c r="CS627" i="2"/>
  <c r="DE627" i="2"/>
  <c r="DF627" i="2"/>
  <c r="DG627" i="2"/>
  <c r="DH627" i="2"/>
  <c r="I628" i="2"/>
  <c r="L628" i="2"/>
  <c r="S628" i="2"/>
  <c r="T628" i="2"/>
  <c r="Y628" i="2"/>
  <c r="Z628" i="2"/>
  <c r="AD628" i="2"/>
  <c r="AF628" i="2" s="1"/>
  <c r="AE628" i="2"/>
  <c r="AI628" i="2"/>
  <c r="AL628" i="2"/>
  <c r="AO628" i="2"/>
  <c r="AR628" i="2"/>
  <c r="AS628" i="2"/>
  <c r="BT628" i="2"/>
  <c r="BU628" i="2"/>
  <c r="BV628" i="2" s="1"/>
  <c r="BW628" i="2"/>
  <c r="BX628" i="2"/>
  <c r="BY628" i="2"/>
  <c r="BZ628" i="2"/>
  <c r="CA628" i="2"/>
  <c r="CB628" i="2"/>
  <c r="CD628" i="2" s="1"/>
  <c r="CM628" i="2" s="1"/>
  <c r="CC628" i="2"/>
  <c r="CN628" i="2"/>
  <c r="CO628" i="2"/>
  <c r="CP628" i="2"/>
  <c r="CQ628" i="2"/>
  <c r="CR628" i="2"/>
  <c r="CS628" i="2"/>
  <c r="DE628" i="2"/>
  <c r="DH628" i="2" s="1"/>
  <c r="DF628" i="2"/>
  <c r="DG628" i="2"/>
  <c r="I629" i="2"/>
  <c r="L629" i="2" s="1"/>
  <c r="S629" i="2"/>
  <c r="T629" i="2"/>
  <c r="Y629" i="2"/>
  <c r="AD629" i="2"/>
  <c r="AF629" i="2" s="1"/>
  <c r="AE629" i="2"/>
  <c r="AI629" i="2"/>
  <c r="AL629" i="2"/>
  <c r="AO629" i="2"/>
  <c r="AR629" i="2"/>
  <c r="AS629" i="2"/>
  <c r="BT629" i="2"/>
  <c r="BV629" i="2" s="1"/>
  <c r="BU629" i="2"/>
  <c r="BX629" i="2"/>
  <c r="BY629" i="2"/>
  <c r="BZ629" i="2"/>
  <c r="CA629" i="2"/>
  <c r="CB629" i="2"/>
  <c r="CC629" i="2"/>
  <c r="CD629" i="2"/>
  <c r="CM629" i="2" s="1"/>
  <c r="CN629" i="2"/>
  <c r="CO629" i="2"/>
  <c r="CP629" i="2"/>
  <c r="CQ629" i="2"/>
  <c r="CR629" i="2"/>
  <c r="CS629" i="2"/>
  <c r="CT629" i="2"/>
  <c r="DE629" i="2"/>
  <c r="DF629" i="2"/>
  <c r="DG629" i="2"/>
  <c r="DH629" i="2"/>
  <c r="I630" i="2"/>
  <c r="L630" i="2"/>
  <c r="S630" i="2"/>
  <c r="T630" i="2"/>
  <c r="Y630" i="2"/>
  <c r="Z630" i="2"/>
  <c r="AD630" i="2"/>
  <c r="AE630" i="2"/>
  <c r="AF630" i="2" s="1"/>
  <c r="AI630" i="2"/>
  <c r="AL630" i="2"/>
  <c r="AO630" i="2"/>
  <c r="AR630" i="2"/>
  <c r="AS630" i="2"/>
  <c r="BT630" i="2"/>
  <c r="BU630" i="2"/>
  <c r="BV630" i="2" s="1"/>
  <c r="BW630" i="2"/>
  <c r="BX630" i="2"/>
  <c r="BY630" i="2"/>
  <c r="BZ630" i="2"/>
  <c r="CA630" i="2"/>
  <c r="CB630" i="2"/>
  <c r="CC630" i="2"/>
  <c r="CD630" i="2" s="1"/>
  <c r="CT630" i="2" s="1"/>
  <c r="CN630" i="2"/>
  <c r="CO630" i="2"/>
  <c r="CP630" i="2"/>
  <c r="CQ630" i="2"/>
  <c r="CR630" i="2"/>
  <c r="CS630" i="2"/>
  <c r="DE630" i="2"/>
  <c r="DH630" i="2" s="1"/>
  <c r="DF630" i="2"/>
  <c r="DG630" i="2"/>
  <c r="I631" i="2"/>
  <c r="L631" i="2" s="1"/>
  <c r="S631" i="2"/>
  <c r="T631" i="2"/>
  <c r="Y631" i="2"/>
  <c r="AD631" i="2"/>
  <c r="AF631" i="2" s="1"/>
  <c r="AE631" i="2"/>
  <c r="AI631" i="2"/>
  <c r="AL631" i="2"/>
  <c r="AO631" i="2"/>
  <c r="AR631" i="2"/>
  <c r="AS631" i="2"/>
  <c r="BT631" i="2"/>
  <c r="BU631" i="2"/>
  <c r="BX631" i="2"/>
  <c r="BY631" i="2"/>
  <c r="BZ631" i="2"/>
  <c r="CA631" i="2"/>
  <c r="CB631" i="2"/>
  <c r="CD631" i="2" s="1"/>
  <c r="CC631" i="2"/>
  <c r="CN631" i="2"/>
  <c r="CO631" i="2"/>
  <c r="CP631" i="2"/>
  <c r="CQ631" i="2"/>
  <c r="CR631" i="2"/>
  <c r="CS631" i="2"/>
  <c r="DE631" i="2"/>
  <c r="DF631" i="2"/>
  <c r="DG631" i="2"/>
  <c r="DH631" i="2"/>
  <c r="I632" i="2"/>
  <c r="L632" i="2"/>
  <c r="S632" i="2"/>
  <c r="T632" i="2"/>
  <c r="Y632" i="2"/>
  <c r="AD632" i="2"/>
  <c r="AF632" i="2" s="1"/>
  <c r="AE632" i="2"/>
  <c r="AI632" i="2"/>
  <c r="AL632" i="2"/>
  <c r="AO632" i="2"/>
  <c r="AR632" i="2"/>
  <c r="AS632" i="2"/>
  <c r="BT632" i="2"/>
  <c r="Z632" i="2" s="1"/>
  <c r="BU632" i="2"/>
  <c r="BV632" i="2" s="1"/>
  <c r="BX632" i="2"/>
  <c r="BY632" i="2"/>
  <c r="BZ632" i="2"/>
  <c r="CA632" i="2"/>
  <c r="CB632" i="2"/>
  <c r="CC632" i="2"/>
  <c r="CD632" i="2"/>
  <c r="CM632" i="2" s="1"/>
  <c r="CN632" i="2"/>
  <c r="CO632" i="2"/>
  <c r="CP632" i="2"/>
  <c r="CQ632" i="2"/>
  <c r="CR632" i="2"/>
  <c r="CS632" i="2"/>
  <c r="CT632" i="2"/>
  <c r="DE632" i="2"/>
  <c r="DF632" i="2"/>
  <c r="DG632" i="2"/>
  <c r="DH632" i="2"/>
  <c r="I633" i="2"/>
  <c r="L633" i="2"/>
  <c r="S633" i="2"/>
  <c r="T633" i="2"/>
  <c r="Y633" i="2"/>
  <c r="Z633" i="2"/>
  <c r="AD633" i="2"/>
  <c r="AE633" i="2"/>
  <c r="AF633" i="2" s="1"/>
  <c r="AI633" i="2"/>
  <c r="AL633" i="2"/>
  <c r="AO633" i="2"/>
  <c r="AR633" i="2"/>
  <c r="AS633" i="2"/>
  <c r="BT633" i="2"/>
  <c r="BU633" i="2"/>
  <c r="BV633" i="2" s="1"/>
  <c r="BX633" i="2"/>
  <c r="BY633" i="2"/>
  <c r="BZ633" i="2"/>
  <c r="CA633" i="2"/>
  <c r="CB633" i="2"/>
  <c r="CD633" i="2" s="1"/>
  <c r="CC633" i="2"/>
  <c r="CN633" i="2"/>
  <c r="CO633" i="2"/>
  <c r="CP633" i="2"/>
  <c r="CQ633" i="2"/>
  <c r="CR633" i="2"/>
  <c r="CS633" i="2"/>
  <c r="DE633" i="2"/>
  <c r="DH633" i="2" s="1"/>
  <c r="DF633" i="2"/>
  <c r="DG633" i="2"/>
  <c r="I634" i="2"/>
  <c r="L634" i="2" s="1"/>
  <c r="S634" i="2"/>
  <c r="T634" i="2"/>
  <c r="Y634" i="2"/>
  <c r="AD634" i="2"/>
  <c r="AF634" i="2" s="1"/>
  <c r="AE634" i="2"/>
  <c r="AI634" i="2"/>
  <c r="AL634" i="2"/>
  <c r="AO634" i="2"/>
  <c r="AR634" i="2"/>
  <c r="AS634" i="2"/>
  <c r="BT634" i="2"/>
  <c r="Z634" i="2" s="1"/>
  <c r="BU634" i="2"/>
  <c r="BX634" i="2"/>
  <c r="BY634" i="2"/>
  <c r="BZ634" i="2"/>
  <c r="CA634" i="2"/>
  <c r="CB634" i="2"/>
  <c r="CD634" i="2" s="1"/>
  <c r="CC634" i="2"/>
  <c r="CN634" i="2"/>
  <c r="CO634" i="2"/>
  <c r="CP634" i="2"/>
  <c r="CQ634" i="2"/>
  <c r="CR634" i="2"/>
  <c r="CS634" i="2"/>
  <c r="DE634" i="2"/>
  <c r="DF634" i="2"/>
  <c r="DG634" i="2"/>
  <c r="DH634" i="2"/>
  <c r="I635" i="2"/>
  <c r="L635" i="2"/>
  <c r="S635" i="2"/>
  <c r="T635" i="2"/>
  <c r="Y635" i="2"/>
  <c r="Z635" i="2"/>
  <c r="AD635" i="2"/>
  <c r="AE635" i="2"/>
  <c r="AF635" i="2" s="1"/>
  <c r="AI635" i="2"/>
  <c r="AL635" i="2"/>
  <c r="AO635" i="2"/>
  <c r="AR635" i="2"/>
  <c r="AS635" i="2"/>
  <c r="BT635" i="2"/>
  <c r="BU635" i="2"/>
  <c r="BV635" i="2" s="1"/>
  <c r="BW635" i="2"/>
  <c r="BX635" i="2"/>
  <c r="BY635" i="2"/>
  <c r="BZ635" i="2"/>
  <c r="CA635" i="2"/>
  <c r="CB635" i="2"/>
  <c r="CD635" i="2" s="1"/>
  <c r="CC635" i="2"/>
  <c r="CN635" i="2"/>
  <c r="CO635" i="2"/>
  <c r="CP635" i="2"/>
  <c r="CQ635" i="2"/>
  <c r="CR635" i="2"/>
  <c r="CS635" i="2"/>
  <c r="DE635" i="2"/>
  <c r="DH635" i="2" s="1"/>
  <c r="DF635" i="2"/>
  <c r="DG635" i="2"/>
  <c r="I636" i="2"/>
  <c r="L636" i="2" s="1"/>
  <c r="S636" i="2"/>
  <c r="T636" i="2"/>
  <c r="Y636" i="2"/>
  <c r="AD636" i="2"/>
  <c r="AE636" i="2"/>
  <c r="AF636" i="2"/>
  <c r="AI636" i="2"/>
  <c r="AL636" i="2"/>
  <c r="AO636" i="2"/>
  <c r="AR636" i="2"/>
  <c r="AS636" i="2"/>
  <c r="BT636" i="2"/>
  <c r="Z636" i="2" s="1"/>
  <c r="BU636" i="2"/>
  <c r="BV636" i="2"/>
  <c r="BX636" i="2"/>
  <c r="BY636" i="2"/>
  <c r="BZ636" i="2"/>
  <c r="CA636" i="2"/>
  <c r="CB636" i="2"/>
  <c r="CC636" i="2"/>
  <c r="CD636" i="2"/>
  <c r="CM636" i="2" s="1"/>
  <c r="CN636" i="2"/>
  <c r="CO636" i="2"/>
  <c r="CP636" i="2"/>
  <c r="CQ636" i="2"/>
  <c r="CR636" i="2"/>
  <c r="CS636" i="2"/>
  <c r="CT636" i="2"/>
  <c r="DE636" i="2"/>
  <c r="DF636" i="2"/>
  <c r="DG636" i="2"/>
  <c r="DH636" i="2"/>
  <c r="I637" i="2"/>
  <c r="L637" i="2"/>
  <c r="S637" i="2"/>
  <c r="T637" i="2"/>
  <c r="Y637" i="2"/>
  <c r="Z637" i="2"/>
  <c r="AD637" i="2"/>
  <c r="AF637" i="2" s="1"/>
  <c r="AE637" i="2"/>
  <c r="AI637" i="2"/>
  <c r="AL637" i="2"/>
  <c r="AO637" i="2"/>
  <c r="AR637" i="2"/>
  <c r="AS637" i="2"/>
  <c r="BT637" i="2"/>
  <c r="BU637" i="2"/>
  <c r="BV637" i="2" s="1"/>
  <c r="BX637" i="2"/>
  <c r="BY637" i="2"/>
  <c r="BZ637" i="2"/>
  <c r="CA637" i="2"/>
  <c r="CB637" i="2"/>
  <c r="CD637" i="2" s="1"/>
  <c r="CC637" i="2"/>
  <c r="CN637" i="2"/>
  <c r="CO637" i="2"/>
  <c r="CP637" i="2"/>
  <c r="CQ637" i="2"/>
  <c r="CR637" i="2"/>
  <c r="CS637" i="2"/>
  <c r="DE637" i="2"/>
  <c r="DH637" i="2" s="1"/>
  <c r="DF637" i="2"/>
  <c r="DG637" i="2"/>
  <c r="I638" i="2"/>
  <c r="L638" i="2" s="1"/>
  <c r="S638" i="2"/>
  <c r="T638" i="2"/>
  <c r="Y638" i="2"/>
  <c r="AD638" i="2"/>
  <c r="AF638" i="2" s="1"/>
  <c r="AE638" i="2"/>
  <c r="AI638" i="2"/>
  <c r="AL638" i="2"/>
  <c r="AO638" i="2"/>
  <c r="AR638" i="2"/>
  <c r="AS638" i="2"/>
  <c r="BT638" i="2"/>
  <c r="Z638" i="2" s="1"/>
  <c r="BU638" i="2"/>
  <c r="BX638" i="2"/>
  <c r="BY638" i="2"/>
  <c r="BZ638" i="2"/>
  <c r="CA638" i="2"/>
  <c r="CB638" i="2"/>
  <c r="CD638" i="2" s="1"/>
  <c r="CC638" i="2"/>
  <c r="CN638" i="2"/>
  <c r="CO638" i="2"/>
  <c r="CP638" i="2"/>
  <c r="CQ638" i="2"/>
  <c r="CR638" i="2"/>
  <c r="CS638" i="2"/>
  <c r="DE638" i="2"/>
  <c r="DF638" i="2"/>
  <c r="DG638" i="2"/>
  <c r="DH638" i="2"/>
  <c r="I639" i="2"/>
  <c r="L639" i="2"/>
  <c r="S639" i="2"/>
  <c r="T639" i="2"/>
  <c r="Y639" i="2"/>
  <c r="Z639" i="2"/>
  <c r="AD639" i="2"/>
  <c r="AE639" i="2"/>
  <c r="AF639" i="2" s="1"/>
  <c r="AI639" i="2"/>
  <c r="AL639" i="2"/>
  <c r="AO639" i="2"/>
  <c r="AR639" i="2"/>
  <c r="AS639" i="2"/>
  <c r="BT639" i="2"/>
  <c r="BU639" i="2"/>
  <c r="BV639" i="2" s="1"/>
  <c r="BW639" i="2"/>
  <c r="BX639" i="2"/>
  <c r="BY639" i="2"/>
  <c r="BZ639" i="2"/>
  <c r="CA639" i="2"/>
  <c r="CB639" i="2"/>
  <c r="CC639" i="2"/>
  <c r="CD639" i="2" s="1"/>
  <c r="CN639" i="2"/>
  <c r="CO639" i="2"/>
  <c r="CP639" i="2"/>
  <c r="CQ639" i="2"/>
  <c r="CR639" i="2"/>
  <c r="CS639" i="2"/>
  <c r="DE639" i="2"/>
  <c r="DH639" i="2" s="1"/>
  <c r="DF639" i="2"/>
  <c r="DG639" i="2"/>
  <c r="I640" i="2"/>
  <c r="L640" i="2" s="1"/>
  <c r="S640" i="2"/>
  <c r="T640" i="2"/>
  <c r="Y640" i="2"/>
  <c r="AD640" i="2"/>
  <c r="AE640" i="2"/>
  <c r="AF640" i="2"/>
  <c r="AI640" i="2"/>
  <c r="AL640" i="2"/>
  <c r="AO640" i="2"/>
  <c r="AR640" i="2"/>
  <c r="AS640" i="2"/>
  <c r="BT640" i="2"/>
  <c r="Z640" i="2" s="1"/>
  <c r="BU640" i="2"/>
  <c r="BV640" i="2"/>
  <c r="BX640" i="2"/>
  <c r="BY640" i="2"/>
  <c r="BZ640" i="2"/>
  <c r="CA640" i="2"/>
  <c r="CB640" i="2"/>
  <c r="CC640" i="2"/>
  <c r="CD640" i="2"/>
  <c r="CM640" i="2" s="1"/>
  <c r="CN640" i="2"/>
  <c r="CO640" i="2"/>
  <c r="CP640" i="2"/>
  <c r="CQ640" i="2"/>
  <c r="CR640" i="2"/>
  <c r="CS640" i="2"/>
  <c r="CT640" i="2"/>
  <c r="DE640" i="2"/>
  <c r="DF640" i="2"/>
  <c r="DG640" i="2"/>
  <c r="DH640" i="2"/>
  <c r="I641" i="2"/>
  <c r="L641" i="2"/>
  <c r="S641" i="2"/>
  <c r="T641" i="2"/>
  <c r="Y641" i="2"/>
  <c r="Z641" i="2"/>
  <c r="AD641" i="2"/>
  <c r="AF641" i="2" s="1"/>
  <c r="AE641" i="2"/>
  <c r="AI641" i="2"/>
  <c r="AL641" i="2"/>
  <c r="AO641" i="2"/>
  <c r="AR641" i="2"/>
  <c r="AS641" i="2"/>
  <c r="BT641" i="2"/>
  <c r="BU641" i="2"/>
  <c r="BV641" i="2" s="1"/>
  <c r="BX641" i="2"/>
  <c r="BY641" i="2"/>
  <c r="BZ641" i="2"/>
  <c r="CA641" i="2"/>
  <c r="CB641" i="2"/>
  <c r="CD641" i="2" s="1"/>
  <c r="CC641" i="2"/>
  <c r="CN641" i="2"/>
  <c r="CO641" i="2"/>
  <c r="CP641" i="2"/>
  <c r="CQ641" i="2"/>
  <c r="CR641" i="2"/>
  <c r="CS641" i="2"/>
  <c r="DE641" i="2"/>
  <c r="DH641" i="2" s="1"/>
  <c r="DF641" i="2"/>
  <c r="DG641" i="2"/>
  <c r="I642" i="2"/>
  <c r="L642" i="2" s="1"/>
  <c r="S642" i="2"/>
  <c r="T642" i="2"/>
  <c r="Y642" i="2"/>
  <c r="AD642" i="2"/>
  <c r="AF642" i="2" s="1"/>
  <c r="AE642" i="2"/>
  <c r="AI642" i="2"/>
  <c r="AL642" i="2"/>
  <c r="AO642" i="2"/>
  <c r="AR642" i="2"/>
  <c r="AS642" i="2"/>
  <c r="BT642" i="2"/>
  <c r="Z642" i="2" s="1"/>
  <c r="BU642" i="2"/>
  <c r="BX642" i="2"/>
  <c r="BY642" i="2"/>
  <c r="BZ642" i="2"/>
  <c r="CA642" i="2"/>
  <c r="CB642" i="2"/>
  <c r="CD642" i="2" s="1"/>
  <c r="CC642" i="2"/>
  <c r="CN642" i="2"/>
  <c r="CO642" i="2"/>
  <c r="CP642" i="2"/>
  <c r="CQ642" i="2"/>
  <c r="CR642" i="2"/>
  <c r="CS642" i="2"/>
  <c r="DE642" i="2"/>
  <c r="DF642" i="2"/>
  <c r="DG642" i="2"/>
  <c r="DH642" i="2"/>
  <c r="I643" i="2"/>
  <c r="L643" i="2"/>
  <c r="S643" i="2"/>
  <c r="T643" i="2"/>
  <c r="Y643" i="2"/>
  <c r="Z643" i="2"/>
  <c r="AD643" i="2"/>
  <c r="AE643" i="2"/>
  <c r="AF643" i="2" s="1"/>
  <c r="AI643" i="2"/>
  <c r="AL643" i="2"/>
  <c r="AO643" i="2"/>
  <c r="AR643" i="2"/>
  <c r="AS643" i="2"/>
  <c r="BT643" i="2"/>
  <c r="BU643" i="2"/>
  <c r="BV643" i="2" s="1"/>
  <c r="BW643" i="2"/>
  <c r="BX643" i="2"/>
  <c r="BY643" i="2"/>
  <c r="BZ643" i="2"/>
  <c r="CA643" i="2"/>
  <c r="CB643" i="2"/>
  <c r="CC643" i="2"/>
  <c r="CD643" i="2" s="1"/>
  <c r="CN643" i="2"/>
  <c r="CO643" i="2"/>
  <c r="CP643" i="2"/>
  <c r="CQ643" i="2"/>
  <c r="CR643" i="2"/>
  <c r="CS643" i="2"/>
  <c r="DE643" i="2"/>
  <c r="DH643" i="2" s="1"/>
  <c r="DF643" i="2"/>
  <c r="DG643" i="2"/>
  <c r="I644" i="2"/>
  <c r="L644" i="2" s="1"/>
  <c r="S644" i="2"/>
  <c r="T644" i="2"/>
  <c r="Y644" i="2"/>
  <c r="AD644" i="2"/>
  <c r="AE644" i="2"/>
  <c r="AF644" i="2"/>
  <c r="AI644" i="2"/>
  <c r="AL644" i="2"/>
  <c r="AO644" i="2"/>
  <c r="AR644" i="2"/>
  <c r="AS644" i="2"/>
  <c r="BT644" i="2"/>
  <c r="Z644" i="2" s="1"/>
  <c r="BU644" i="2"/>
  <c r="BV644" i="2"/>
  <c r="BX644" i="2"/>
  <c r="BY644" i="2"/>
  <c r="BZ644" i="2"/>
  <c r="CA644" i="2"/>
  <c r="CB644" i="2"/>
  <c r="CC644" i="2"/>
  <c r="CD644" i="2"/>
  <c r="CM644" i="2" s="1"/>
  <c r="CN644" i="2"/>
  <c r="CO644" i="2"/>
  <c r="CP644" i="2"/>
  <c r="CQ644" i="2"/>
  <c r="CR644" i="2"/>
  <c r="CS644" i="2"/>
  <c r="CT644" i="2"/>
  <c r="DE644" i="2"/>
  <c r="DF644" i="2"/>
  <c r="DG644" i="2"/>
  <c r="DH644" i="2"/>
  <c r="I645" i="2"/>
  <c r="L645" i="2"/>
  <c r="S645" i="2"/>
  <c r="T645" i="2"/>
  <c r="Y645" i="2"/>
  <c r="Z645" i="2"/>
  <c r="AD645" i="2"/>
  <c r="AF645" i="2" s="1"/>
  <c r="AE645" i="2"/>
  <c r="AI645" i="2"/>
  <c r="AL645" i="2"/>
  <c r="AO645" i="2"/>
  <c r="AR645" i="2"/>
  <c r="AS645" i="2"/>
  <c r="BT645" i="2"/>
  <c r="BU645" i="2"/>
  <c r="BV645" i="2" s="1"/>
  <c r="BX645" i="2"/>
  <c r="BY645" i="2"/>
  <c r="BZ645" i="2"/>
  <c r="CA645" i="2"/>
  <c r="CB645" i="2"/>
  <c r="CD645" i="2" s="1"/>
  <c r="CC645" i="2"/>
  <c r="CN645" i="2"/>
  <c r="CO645" i="2"/>
  <c r="CP645" i="2"/>
  <c r="CQ645" i="2"/>
  <c r="CR645" i="2"/>
  <c r="CS645" i="2"/>
  <c r="DE645" i="2"/>
  <c r="DH645" i="2" s="1"/>
  <c r="DF645" i="2"/>
  <c r="DG645" i="2"/>
  <c r="I646" i="2"/>
  <c r="L646" i="2" s="1"/>
  <c r="S646" i="2"/>
  <c r="T646" i="2"/>
  <c r="Y646" i="2"/>
  <c r="AD646" i="2"/>
  <c r="AF646" i="2" s="1"/>
  <c r="AE646" i="2"/>
  <c r="AI646" i="2"/>
  <c r="AL646" i="2"/>
  <c r="AO646" i="2"/>
  <c r="AR646" i="2"/>
  <c r="AS646" i="2"/>
  <c r="BT646" i="2"/>
  <c r="Z646" i="2" s="1"/>
  <c r="BU646" i="2"/>
  <c r="BX646" i="2"/>
  <c r="BY646" i="2"/>
  <c r="BZ646" i="2"/>
  <c r="CA646" i="2"/>
  <c r="CB646" i="2"/>
  <c r="CD646" i="2" s="1"/>
  <c r="CC646" i="2"/>
  <c r="CN646" i="2"/>
  <c r="CO646" i="2"/>
  <c r="CP646" i="2"/>
  <c r="CQ646" i="2"/>
  <c r="CR646" i="2"/>
  <c r="CS646" i="2"/>
  <c r="DE646" i="2"/>
  <c r="DF646" i="2"/>
  <c r="DG646" i="2"/>
  <c r="DH646" i="2"/>
  <c r="I647" i="2"/>
  <c r="L647" i="2"/>
  <c r="S647" i="2"/>
  <c r="T647" i="2"/>
  <c r="Y647" i="2"/>
  <c r="Z647" i="2"/>
  <c r="AD647" i="2"/>
  <c r="AE647" i="2"/>
  <c r="AF647" i="2" s="1"/>
  <c r="AI647" i="2"/>
  <c r="AL647" i="2"/>
  <c r="AO647" i="2"/>
  <c r="AR647" i="2"/>
  <c r="AS647" i="2"/>
  <c r="BT647" i="2"/>
  <c r="BU647" i="2"/>
  <c r="BV647" i="2" s="1"/>
  <c r="BW647" i="2"/>
  <c r="BX647" i="2"/>
  <c r="BY647" i="2"/>
  <c r="BZ647" i="2"/>
  <c r="CA647" i="2"/>
  <c r="CB647" i="2"/>
  <c r="CC647" i="2"/>
  <c r="CD647" i="2" s="1"/>
  <c r="CN647" i="2"/>
  <c r="CO647" i="2"/>
  <c r="CP647" i="2"/>
  <c r="CQ647" i="2"/>
  <c r="CR647" i="2"/>
  <c r="CS647" i="2"/>
  <c r="DE647" i="2"/>
  <c r="DH647" i="2" s="1"/>
  <c r="DF647" i="2"/>
  <c r="DG647" i="2"/>
  <c r="I648" i="2"/>
  <c r="L648" i="2" s="1"/>
  <c r="S648" i="2"/>
  <c r="T648" i="2"/>
  <c r="Y648" i="2"/>
  <c r="AD648" i="2"/>
  <c r="AE648" i="2"/>
  <c r="AF648" i="2"/>
  <c r="AI648" i="2"/>
  <c r="AL648" i="2"/>
  <c r="AO648" i="2"/>
  <c r="AR648" i="2"/>
  <c r="AS648" i="2"/>
  <c r="BT648" i="2"/>
  <c r="Z648" i="2" s="1"/>
  <c r="BU648" i="2"/>
  <c r="BV648" i="2"/>
  <c r="BX648" i="2"/>
  <c r="BY648" i="2"/>
  <c r="BZ648" i="2"/>
  <c r="CA648" i="2"/>
  <c r="CB648" i="2"/>
  <c r="CC648" i="2"/>
  <c r="CD648" i="2"/>
  <c r="CM648" i="2" s="1"/>
  <c r="CN648" i="2"/>
  <c r="CO648" i="2"/>
  <c r="CP648" i="2"/>
  <c r="CQ648" i="2"/>
  <c r="CR648" i="2"/>
  <c r="CS648" i="2"/>
  <c r="CT648" i="2"/>
  <c r="DE648" i="2"/>
  <c r="DF648" i="2"/>
  <c r="DG648" i="2"/>
  <c r="DH648" i="2"/>
  <c r="I649" i="2"/>
  <c r="L649" i="2"/>
  <c r="S649" i="2"/>
  <c r="T649" i="2"/>
  <c r="Y649" i="2"/>
  <c r="Z649" i="2"/>
  <c r="AD649" i="2"/>
  <c r="AF649" i="2" s="1"/>
  <c r="AE649" i="2"/>
  <c r="AI649" i="2"/>
  <c r="AL649" i="2"/>
  <c r="AO649" i="2"/>
  <c r="AR649" i="2"/>
  <c r="AS649" i="2"/>
  <c r="BT649" i="2"/>
  <c r="BU649" i="2"/>
  <c r="BV649" i="2" s="1"/>
  <c r="BX649" i="2"/>
  <c r="BY649" i="2"/>
  <c r="BZ649" i="2"/>
  <c r="CA649" i="2"/>
  <c r="CB649" i="2"/>
  <c r="CD649" i="2" s="1"/>
  <c r="CC649" i="2"/>
  <c r="CN649" i="2"/>
  <c r="CO649" i="2"/>
  <c r="CP649" i="2"/>
  <c r="CQ649" i="2"/>
  <c r="CR649" i="2"/>
  <c r="CS649" i="2"/>
  <c r="DE649" i="2"/>
  <c r="DH649" i="2" s="1"/>
  <c r="DF649" i="2"/>
  <c r="DG649" i="2"/>
  <c r="I650" i="2"/>
  <c r="L650" i="2" s="1"/>
  <c r="S650" i="2"/>
  <c r="T650" i="2"/>
  <c r="Y650" i="2"/>
  <c r="AD650" i="2"/>
  <c r="AF650" i="2" s="1"/>
  <c r="AE650" i="2"/>
  <c r="AI650" i="2"/>
  <c r="AL650" i="2"/>
  <c r="AO650" i="2"/>
  <c r="AR650" i="2"/>
  <c r="AS650" i="2"/>
  <c r="BT650" i="2"/>
  <c r="Z650" i="2" s="1"/>
  <c r="BU650" i="2"/>
  <c r="BX650" i="2"/>
  <c r="BY650" i="2"/>
  <c r="BZ650" i="2"/>
  <c r="CA650" i="2"/>
  <c r="CB650" i="2"/>
  <c r="CD650" i="2" s="1"/>
  <c r="CC650" i="2"/>
  <c r="CN650" i="2"/>
  <c r="CO650" i="2"/>
  <c r="CP650" i="2"/>
  <c r="CQ650" i="2"/>
  <c r="CR650" i="2"/>
  <c r="CS650" i="2"/>
  <c r="DE650" i="2"/>
  <c r="DF650" i="2"/>
  <c r="DG650" i="2"/>
  <c r="DH650" i="2"/>
  <c r="I651" i="2"/>
  <c r="L651" i="2"/>
  <c r="S651" i="2"/>
  <c r="T651" i="2"/>
  <c r="Y651" i="2"/>
  <c r="Z651" i="2"/>
  <c r="AD651" i="2"/>
  <c r="AE651" i="2"/>
  <c r="AF651" i="2" s="1"/>
  <c r="AI651" i="2"/>
  <c r="AL651" i="2"/>
  <c r="AO651" i="2"/>
  <c r="AR651" i="2"/>
  <c r="AS651" i="2"/>
  <c r="BT651" i="2"/>
  <c r="BU651" i="2"/>
  <c r="BV651" i="2" s="1"/>
  <c r="BW651" i="2"/>
  <c r="BX651" i="2"/>
  <c r="BY651" i="2"/>
  <c r="BZ651" i="2"/>
  <c r="CA651" i="2"/>
  <c r="CB651" i="2"/>
  <c r="CC651" i="2"/>
  <c r="CD651" i="2" s="1"/>
  <c r="CN651" i="2"/>
  <c r="CO651" i="2"/>
  <c r="CP651" i="2"/>
  <c r="CQ651" i="2"/>
  <c r="CR651" i="2"/>
  <c r="CS651" i="2"/>
  <c r="DE651" i="2"/>
  <c r="DH651" i="2" s="1"/>
  <c r="DF651" i="2"/>
  <c r="DG651" i="2"/>
  <c r="I652" i="2"/>
  <c r="L652" i="2" s="1"/>
  <c r="S652" i="2"/>
  <c r="T652" i="2"/>
  <c r="Y652" i="2"/>
  <c r="AD652" i="2"/>
  <c r="AE652" i="2"/>
  <c r="AF652" i="2"/>
  <c r="AI652" i="2"/>
  <c r="AL652" i="2"/>
  <c r="AO652" i="2"/>
  <c r="AR652" i="2"/>
  <c r="AS652" i="2"/>
  <c r="BT652" i="2"/>
  <c r="Z652" i="2" s="1"/>
  <c r="BU652" i="2"/>
  <c r="BV652" i="2"/>
  <c r="BX652" i="2"/>
  <c r="BY652" i="2"/>
  <c r="BZ652" i="2"/>
  <c r="CA652" i="2"/>
  <c r="CB652" i="2"/>
  <c r="CC652" i="2"/>
  <c r="CD652" i="2"/>
  <c r="CM652" i="2" s="1"/>
  <c r="CN652" i="2"/>
  <c r="CO652" i="2"/>
  <c r="CP652" i="2"/>
  <c r="CQ652" i="2"/>
  <c r="CR652" i="2"/>
  <c r="CS652" i="2"/>
  <c r="CT652" i="2"/>
  <c r="DE652" i="2"/>
  <c r="DF652" i="2"/>
  <c r="DG652" i="2"/>
  <c r="DH652" i="2"/>
  <c r="I653" i="2"/>
  <c r="L653" i="2"/>
  <c r="S653" i="2"/>
  <c r="T653" i="2"/>
  <c r="Y653" i="2"/>
  <c r="Z653" i="2"/>
  <c r="AD653" i="2"/>
  <c r="AF653" i="2" s="1"/>
  <c r="AE653" i="2"/>
  <c r="AI653" i="2"/>
  <c r="AL653" i="2"/>
  <c r="AO653" i="2"/>
  <c r="AR653" i="2"/>
  <c r="AS653" i="2"/>
  <c r="BT653" i="2"/>
  <c r="BU653" i="2"/>
  <c r="BV653" i="2" s="1"/>
  <c r="BX653" i="2"/>
  <c r="BY653" i="2"/>
  <c r="BZ653" i="2"/>
  <c r="CA653" i="2"/>
  <c r="CB653" i="2"/>
  <c r="CD653" i="2" s="1"/>
  <c r="CC653" i="2"/>
  <c r="CN653" i="2"/>
  <c r="CO653" i="2"/>
  <c r="CP653" i="2"/>
  <c r="CQ653" i="2"/>
  <c r="CR653" i="2"/>
  <c r="CS653" i="2"/>
  <c r="DE653" i="2"/>
  <c r="DH653" i="2" s="1"/>
  <c r="DF653" i="2"/>
  <c r="DG653" i="2"/>
  <c r="I654" i="2"/>
  <c r="L654" i="2" s="1"/>
  <c r="S654" i="2"/>
  <c r="T654" i="2"/>
  <c r="Y654" i="2"/>
  <c r="AD654" i="2"/>
  <c r="AF654" i="2" s="1"/>
  <c r="AE654" i="2"/>
  <c r="AI654" i="2"/>
  <c r="AL654" i="2"/>
  <c r="AO654" i="2"/>
  <c r="AR654" i="2"/>
  <c r="AS654" i="2"/>
  <c r="BT654" i="2"/>
  <c r="Z654" i="2" s="1"/>
  <c r="BU654" i="2"/>
  <c r="BX654" i="2"/>
  <c r="BY654" i="2"/>
  <c r="BZ654" i="2"/>
  <c r="CA654" i="2"/>
  <c r="CB654" i="2"/>
  <c r="CD654" i="2" s="1"/>
  <c r="CC654" i="2"/>
  <c r="CN654" i="2"/>
  <c r="CO654" i="2"/>
  <c r="CP654" i="2"/>
  <c r="CQ654" i="2"/>
  <c r="CR654" i="2"/>
  <c r="CS654" i="2"/>
  <c r="DE654" i="2"/>
  <c r="DF654" i="2"/>
  <c r="DG654" i="2"/>
  <c r="DH654" i="2"/>
  <c r="I655" i="2"/>
  <c r="L655" i="2"/>
  <c r="S655" i="2"/>
  <c r="T655" i="2"/>
  <c r="Y655" i="2"/>
  <c r="Z655" i="2"/>
  <c r="AD655" i="2"/>
  <c r="AE655" i="2"/>
  <c r="AF655" i="2" s="1"/>
  <c r="AI655" i="2"/>
  <c r="AL655" i="2"/>
  <c r="AO655" i="2"/>
  <c r="AR655" i="2"/>
  <c r="AS655" i="2"/>
  <c r="BT655" i="2"/>
  <c r="BU655" i="2"/>
  <c r="BV655" i="2" s="1"/>
  <c r="BW655" i="2"/>
  <c r="BX655" i="2"/>
  <c r="BY655" i="2"/>
  <c r="BZ655" i="2"/>
  <c r="CA655" i="2"/>
  <c r="CB655" i="2"/>
  <c r="CC655" i="2"/>
  <c r="CD655" i="2" s="1"/>
  <c r="CN655" i="2"/>
  <c r="CO655" i="2"/>
  <c r="CP655" i="2"/>
  <c r="CQ655" i="2"/>
  <c r="CR655" i="2"/>
  <c r="CS655" i="2"/>
  <c r="DE655" i="2"/>
  <c r="DH655" i="2" s="1"/>
  <c r="DF655" i="2"/>
  <c r="DG655" i="2"/>
  <c r="I656" i="2"/>
  <c r="L656" i="2" s="1"/>
  <c r="S656" i="2"/>
  <c r="T656" i="2"/>
  <c r="Y656" i="2"/>
  <c r="AD656" i="2"/>
  <c r="AE656" i="2"/>
  <c r="AF656" i="2"/>
  <c r="AI656" i="2"/>
  <c r="AL656" i="2"/>
  <c r="AO656" i="2"/>
  <c r="AR656" i="2"/>
  <c r="AS656" i="2"/>
  <c r="BT656" i="2"/>
  <c r="Z656" i="2" s="1"/>
  <c r="BU656" i="2"/>
  <c r="BV656" i="2"/>
  <c r="BX656" i="2"/>
  <c r="BY656" i="2"/>
  <c r="BZ656" i="2"/>
  <c r="CA656" i="2"/>
  <c r="CB656" i="2"/>
  <c r="CC656" i="2"/>
  <c r="CD656" i="2"/>
  <c r="CM656" i="2" s="1"/>
  <c r="CN656" i="2"/>
  <c r="CO656" i="2"/>
  <c r="CP656" i="2"/>
  <c r="CQ656" i="2"/>
  <c r="CR656" i="2"/>
  <c r="CS656" i="2"/>
  <c r="CT656" i="2"/>
  <c r="DE656" i="2"/>
  <c r="DF656" i="2"/>
  <c r="DG656" i="2"/>
  <c r="DH656" i="2"/>
  <c r="I657" i="2"/>
  <c r="L657" i="2"/>
  <c r="S657" i="2"/>
  <c r="T657" i="2"/>
  <c r="Y657" i="2"/>
  <c r="Z657" i="2"/>
  <c r="AD657" i="2"/>
  <c r="AF657" i="2" s="1"/>
  <c r="AE657" i="2"/>
  <c r="AI657" i="2"/>
  <c r="AL657" i="2"/>
  <c r="AO657" i="2"/>
  <c r="AR657" i="2"/>
  <c r="AS657" i="2"/>
  <c r="BT657" i="2"/>
  <c r="BU657" i="2"/>
  <c r="BV657" i="2" s="1"/>
  <c r="BX657" i="2"/>
  <c r="BY657" i="2"/>
  <c r="BZ657" i="2"/>
  <c r="CA657" i="2"/>
  <c r="CB657" i="2"/>
  <c r="CD657" i="2" s="1"/>
  <c r="CC657" i="2"/>
  <c r="CN657" i="2"/>
  <c r="CO657" i="2"/>
  <c r="CP657" i="2"/>
  <c r="CQ657" i="2"/>
  <c r="CR657" i="2"/>
  <c r="CS657" i="2"/>
  <c r="DE657" i="2"/>
  <c r="DH657" i="2" s="1"/>
  <c r="DF657" i="2"/>
  <c r="DG657" i="2"/>
  <c r="I658" i="2"/>
  <c r="L658" i="2" s="1"/>
  <c r="S658" i="2"/>
  <c r="T658" i="2"/>
  <c r="Y658" i="2"/>
  <c r="AD658" i="2"/>
  <c r="AF658" i="2" s="1"/>
  <c r="AE658" i="2"/>
  <c r="AI658" i="2"/>
  <c r="AL658" i="2"/>
  <c r="AO658" i="2"/>
  <c r="AR658" i="2"/>
  <c r="AS658" i="2"/>
  <c r="BT658" i="2"/>
  <c r="Z658" i="2" s="1"/>
  <c r="BU658" i="2"/>
  <c r="BX658" i="2"/>
  <c r="BY658" i="2"/>
  <c r="BZ658" i="2"/>
  <c r="CA658" i="2"/>
  <c r="CB658" i="2"/>
  <c r="CD658" i="2" s="1"/>
  <c r="CC658" i="2"/>
  <c r="CN658" i="2"/>
  <c r="CO658" i="2"/>
  <c r="CP658" i="2"/>
  <c r="CQ658" i="2"/>
  <c r="CR658" i="2"/>
  <c r="CS658" i="2"/>
  <c r="DE658" i="2"/>
  <c r="DF658" i="2"/>
  <c r="DG658" i="2"/>
  <c r="DH658" i="2"/>
  <c r="I659" i="2"/>
  <c r="L659" i="2"/>
  <c r="S659" i="2"/>
  <c r="T659" i="2"/>
  <c r="Y659" i="2"/>
  <c r="Z659" i="2"/>
  <c r="AD659" i="2"/>
  <c r="AE659" i="2"/>
  <c r="AF659" i="2" s="1"/>
  <c r="AI659" i="2"/>
  <c r="AL659" i="2"/>
  <c r="AO659" i="2"/>
  <c r="AR659" i="2"/>
  <c r="AS659" i="2"/>
  <c r="BT659" i="2"/>
  <c r="BU659" i="2"/>
  <c r="BV659" i="2" s="1"/>
  <c r="BW659" i="2"/>
  <c r="BX659" i="2"/>
  <c r="BY659" i="2"/>
  <c r="BZ659" i="2"/>
  <c r="CA659" i="2"/>
  <c r="CB659" i="2"/>
  <c r="CC659" i="2"/>
  <c r="CD659" i="2" s="1"/>
  <c r="CN659" i="2"/>
  <c r="CO659" i="2"/>
  <c r="CP659" i="2"/>
  <c r="CQ659" i="2"/>
  <c r="CR659" i="2"/>
  <c r="CS659" i="2"/>
  <c r="DE659" i="2"/>
  <c r="DH659" i="2" s="1"/>
  <c r="DF659" i="2"/>
  <c r="DG659" i="2"/>
  <c r="I660" i="2"/>
  <c r="L660" i="2" s="1"/>
  <c r="S660" i="2"/>
  <c r="T660" i="2"/>
  <c r="Y660" i="2"/>
  <c r="AD660" i="2"/>
  <c r="AE660" i="2"/>
  <c r="AF660" i="2"/>
  <c r="AI660" i="2"/>
  <c r="AL660" i="2"/>
  <c r="AO660" i="2"/>
  <c r="AR660" i="2"/>
  <c r="AS660" i="2"/>
  <c r="BT660" i="2"/>
  <c r="Z660" i="2" s="1"/>
  <c r="BU660" i="2"/>
  <c r="BV660" i="2"/>
  <c r="BX660" i="2"/>
  <c r="BY660" i="2"/>
  <c r="BZ660" i="2"/>
  <c r="CA660" i="2"/>
  <c r="CB660" i="2"/>
  <c r="CC660" i="2"/>
  <c r="CD660" i="2"/>
  <c r="CM660" i="2" s="1"/>
  <c r="CN660" i="2"/>
  <c r="CO660" i="2"/>
  <c r="CP660" i="2"/>
  <c r="CQ660" i="2"/>
  <c r="CR660" i="2"/>
  <c r="CS660" i="2"/>
  <c r="CT660" i="2"/>
  <c r="DE660" i="2"/>
  <c r="DF660" i="2"/>
  <c r="DG660" i="2"/>
  <c r="DH660" i="2"/>
  <c r="I661" i="2"/>
  <c r="L661" i="2"/>
  <c r="S661" i="2"/>
  <c r="T661" i="2"/>
  <c r="Y661" i="2"/>
  <c r="Z661" i="2"/>
  <c r="AD661" i="2"/>
  <c r="AF661" i="2" s="1"/>
  <c r="AE661" i="2"/>
  <c r="AI661" i="2"/>
  <c r="AL661" i="2"/>
  <c r="AO661" i="2"/>
  <c r="AR661" i="2"/>
  <c r="AS661" i="2"/>
  <c r="BT661" i="2"/>
  <c r="BU661" i="2"/>
  <c r="BV661" i="2" s="1"/>
  <c r="BX661" i="2"/>
  <c r="BY661" i="2"/>
  <c r="BZ661" i="2"/>
  <c r="CA661" i="2"/>
  <c r="CB661" i="2"/>
  <c r="CD661" i="2" s="1"/>
  <c r="CC661" i="2"/>
  <c r="CN661" i="2"/>
  <c r="CO661" i="2"/>
  <c r="CP661" i="2"/>
  <c r="CQ661" i="2"/>
  <c r="CR661" i="2"/>
  <c r="CS661" i="2"/>
  <c r="DE661" i="2"/>
  <c r="DH661" i="2" s="1"/>
  <c r="DF661" i="2"/>
  <c r="DG661" i="2"/>
  <c r="I662" i="2"/>
  <c r="L662" i="2" s="1"/>
  <c r="S662" i="2"/>
  <c r="T662" i="2"/>
  <c r="Y662" i="2"/>
  <c r="AD662" i="2"/>
  <c r="AF662" i="2" s="1"/>
  <c r="AE662" i="2"/>
  <c r="AI662" i="2"/>
  <c r="AL662" i="2"/>
  <c r="AO662" i="2"/>
  <c r="AR662" i="2"/>
  <c r="AS662" i="2"/>
  <c r="BT662" i="2"/>
  <c r="Z662" i="2" s="1"/>
  <c r="BU662" i="2"/>
  <c r="BX662" i="2"/>
  <c r="BY662" i="2"/>
  <c r="BZ662" i="2"/>
  <c r="CA662" i="2"/>
  <c r="CB662" i="2"/>
  <c r="CD662" i="2" s="1"/>
  <c r="CC662" i="2"/>
  <c r="CN662" i="2"/>
  <c r="CO662" i="2"/>
  <c r="CP662" i="2"/>
  <c r="CQ662" i="2"/>
  <c r="CR662" i="2"/>
  <c r="CS662" i="2"/>
  <c r="DE662" i="2"/>
  <c r="DF662" i="2"/>
  <c r="DG662" i="2"/>
  <c r="DH662" i="2"/>
  <c r="I663" i="2"/>
  <c r="L663" i="2"/>
  <c r="S663" i="2"/>
  <c r="T663" i="2"/>
  <c r="Y663" i="2"/>
  <c r="Z663" i="2"/>
  <c r="AD663" i="2"/>
  <c r="AE663" i="2"/>
  <c r="AF663" i="2" s="1"/>
  <c r="AI663" i="2"/>
  <c r="AL663" i="2"/>
  <c r="AO663" i="2"/>
  <c r="AR663" i="2"/>
  <c r="AS663" i="2"/>
  <c r="BT663" i="2"/>
  <c r="BU663" i="2"/>
  <c r="BV663" i="2" s="1"/>
  <c r="BW663" i="2"/>
  <c r="BX663" i="2"/>
  <c r="BY663" i="2"/>
  <c r="BZ663" i="2"/>
  <c r="CA663" i="2"/>
  <c r="CB663" i="2"/>
  <c r="CD663" i="2" s="1"/>
  <c r="CC663" i="2"/>
  <c r="CN663" i="2"/>
  <c r="CO663" i="2"/>
  <c r="CP663" i="2"/>
  <c r="CQ663" i="2"/>
  <c r="CR663" i="2"/>
  <c r="CS663" i="2"/>
  <c r="DE663" i="2"/>
  <c r="DH663" i="2" s="1"/>
  <c r="DF663" i="2"/>
  <c r="DG663" i="2"/>
  <c r="I664" i="2"/>
  <c r="L664" i="2" s="1"/>
  <c r="S664" i="2"/>
  <c r="T664" i="2"/>
  <c r="Y664" i="2"/>
  <c r="AD664" i="2"/>
  <c r="AE664" i="2"/>
  <c r="AF664" i="2"/>
  <c r="AI664" i="2"/>
  <c r="AL664" i="2"/>
  <c r="AO664" i="2"/>
  <c r="AR664" i="2"/>
  <c r="AS664" i="2"/>
  <c r="BT664" i="2"/>
  <c r="Z664" i="2" s="1"/>
  <c r="BU664" i="2"/>
  <c r="BV664" i="2"/>
  <c r="BX664" i="2"/>
  <c r="BY664" i="2"/>
  <c r="BZ664" i="2"/>
  <c r="CA664" i="2"/>
  <c r="CB664" i="2"/>
  <c r="CC664" i="2"/>
  <c r="CD664" i="2"/>
  <c r="CM664" i="2" s="1"/>
  <c r="CN664" i="2"/>
  <c r="CO664" i="2"/>
  <c r="CP664" i="2"/>
  <c r="CQ664" i="2"/>
  <c r="CR664" i="2"/>
  <c r="CS664" i="2"/>
  <c r="CT664" i="2"/>
  <c r="DE664" i="2"/>
  <c r="DF664" i="2"/>
  <c r="DG664" i="2"/>
  <c r="DH664" i="2"/>
  <c r="I665" i="2"/>
  <c r="L665" i="2"/>
  <c r="S665" i="2"/>
  <c r="T665" i="2"/>
  <c r="Y665" i="2"/>
  <c r="Z665" i="2"/>
  <c r="AD665" i="2"/>
  <c r="AF665" i="2" s="1"/>
  <c r="AE665" i="2"/>
  <c r="AI665" i="2"/>
  <c r="AL665" i="2"/>
  <c r="AO665" i="2"/>
  <c r="AR665" i="2"/>
  <c r="AS665" i="2"/>
  <c r="BT665" i="2"/>
  <c r="BU665" i="2"/>
  <c r="BV665" i="2" s="1"/>
  <c r="BX665" i="2"/>
  <c r="BY665" i="2"/>
  <c r="BZ665" i="2"/>
  <c r="CA665" i="2"/>
  <c r="CB665" i="2"/>
  <c r="CD665" i="2" s="1"/>
  <c r="CC665" i="2"/>
  <c r="CN665" i="2"/>
  <c r="CO665" i="2"/>
  <c r="CP665" i="2"/>
  <c r="CQ665" i="2"/>
  <c r="CR665" i="2"/>
  <c r="CS665" i="2"/>
  <c r="DE665" i="2"/>
  <c r="DH665" i="2" s="1"/>
  <c r="DF665" i="2"/>
  <c r="DG665" i="2"/>
  <c r="I666" i="2"/>
  <c r="L666" i="2" s="1"/>
  <c r="S666" i="2"/>
  <c r="T666" i="2"/>
  <c r="Y666" i="2"/>
  <c r="AD666" i="2"/>
  <c r="AF666" i="2" s="1"/>
  <c r="AE666" i="2"/>
  <c r="AI666" i="2"/>
  <c r="AL666" i="2"/>
  <c r="AO666" i="2"/>
  <c r="AR666" i="2"/>
  <c r="AS666" i="2"/>
  <c r="BT666" i="2"/>
  <c r="Z666" i="2" s="1"/>
  <c r="BU666" i="2"/>
  <c r="BX666" i="2"/>
  <c r="BY666" i="2"/>
  <c r="BZ666" i="2"/>
  <c r="CA666" i="2"/>
  <c r="CB666" i="2"/>
  <c r="CD666" i="2" s="1"/>
  <c r="CC666" i="2"/>
  <c r="CN666" i="2"/>
  <c r="CO666" i="2"/>
  <c r="CP666" i="2"/>
  <c r="CQ666" i="2"/>
  <c r="CR666" i="2"/>
  <c r="CS666" i="2"/>
  <c r="DE666" i="2"/>
  <c r="DF666" i="2"/>
  <c r="DG666" i="2"/>
  <c r="DH666" i="2"/>
  <c r="I667" i="2"/>
  <c r="L667" i="2"/>
  <c r="S667" i="2"/>
  <c r="T667" i="2"/>
  <c r="Y667" i="2"/>
  <c r="Z667" i="2"/>
  <c r="AD667" i="2"/>
  <c r="AE667" i="2"/>
  <c r="AF667" i="2" s="1"/>
  <c r="AI667" i="2"/>
  <c r="AL667" i="2"/>
  <c r="AO667" i="2"/>
  <c r="AR667" i="2"/>
  <c r="AS667" i="2"/>
  <c r="BT667" i="2"/>
  <c r="BU667" i="2"/>
  <c r="BV667" i="2" s="1"/>
  <c r="BW667" i="2"/>
  <c r="BX667" i="2"/>
  <c r="BY667" i="2"/>
  <c r="BZ667" i="2"/>
  <c r="CA667" i="2"/>
  <c r="CB667" i="2"/>
  <c r="CC667" i="2"/>
  <c r="CD667" i="2" s="1"/>
  <c r="CN667" i="2"/>
  <c r="CO667" i="2"/>
  <c r="CP667" i="2"/>
  <c r="CQ667" i="2"/>
  <c r="CR667" i="2"/>
  <c r="CS667" i="2"/>
  <c r="DE667" i="2"/>
  <c r="DH667" i="2" s="1"/>
  <c r="DF667" i="2"/>
  <c r="DG667" i="2"/>
  <c r="I668" i="2"/>
  <c r="L668" i="2" s="1"/>
  <c r="S668" i="2"/>
  <c r="T668" i="2"/>
  <c r="Y668" i="2"/>
  <c r="AD668" i="2"/>
  <c r="AE668" i="2"/>
  <c r="AF668" i="2"/>
  <c r="AI668" i="2"/>
  <c r="AL668" i="2"/>
  <c r="AO668" i="2"/>
  <c r="AR668" i="2"/>
  <c r="AS668" i="2"/>
  <c r="BT668" i="2"/>
  <c r="Z668" i="2" s="1"/>
  <c r="BU668" i="2"/>
  <c r="BV668" i="2"/>
  <c r="BX668" i="2"/>
  <c r="BY668" i="2"/>
  <c r="BZ668" i="2"/>
  <c r="CA668" i="2"/>
  <c r="CB668" i="2"/>
  <c r="CC668" i="2"/>
  <c r="CD668" i="2"/>
  <c r="CM668" i="2" s="1"/>
  <c r="CN668" i="2"/>
  <c r="CO668" i="2"/>
  <c r="CP668" i="2"/>
  <c r="CQ668" i="2"/>
  <c r="CR668" i="2"/>
  <c r="CS668" i="2"/>
  <c r="CT668" i="2"/>
  <c r="DE668" i="2"/>
  <c r="DF668" i="2"/>
  <c r="DG668" i="2"/>
  <c r="DH668" i="2"/>
  <c r="I669" i="2"/>
  <c r="L669" i="2"/>
  <c r="S669" i="2"/>
  <c r="T669" i="2"/>
  <c r="Y669" i="2"/>
  <c r="Z669" i="2"/>
  <c r="AD669" i="2"/>
  <c r="AF669" i="2" s="1"/>
  <c r="AE669" i="2"/>
  <c r="AI669" i="2"/>
  <c r="AL669" i="2"/>
  <c r="AO669" i="2"/>
  <c r="AR669" i="2"/>
  <c r="AS669" i="2"/>
  <c r="BT669" i="2"/>
  <c r="BU669" i="2"/>
  <c r="BV669" i="2" s="1"/>
  <c r="BX669" i="2"/>
  <c r="BY669" i="2"/>
  <c r="BZ669" i="2"/>
  <c r="CA669" i="2"/>
  <c r="CB669" i="2"/>
  <c r="CD669" i="2" s="1"/>
  <c r="CC669" i="2"/>
  <c r="CN669" i="2"/>
  <c r="CO669" i="2"/>
  <c r="CP669" i="2"/>
  <c r="CQ669" i="2"/>
  <c r="CR669" i="2"/>
  <c r="CS669" i="2"/>
  <c r="DE669" i="2"/>
  <c r="DH669" i="2" s="1"/>
  <c r="DF669" i="2"/>
  <c r="DG669" i="2"/>
  <c r="I670" i="2"/>
  <c r="L670" i="2" s="1"/>
  <c r="S670" i="2"/>
  <c r="T670" i="2"/>
  <c r="Y670" i="2"/>
  <c r="AD670" i="2"/>
  <c r="AF670" i="2" s="1"/>
  <c r="AE670" i="2"/>
  <c r="AI670" i="2"/>
  <c r="AL670" i="2"/>
  <c r="AO670" i="2"/>
  <c r="AR670" i="2"/>
  <c r="AS670" i="2"/>
  <c r="BT670" i="2"/>
  <c r="Z670" i="2" s="1"/>
  <c r="BU670" i="2"/>
  <c r="BX670" i="2"/>
  <c r="BY670" i="2"/>
  <c r="BZ670" i="2"/>
  <c r="CA670" i="2"/>
  <c r="CB670" i="2"/>
  <c r="CD670" i="2" s="1"/>
  <c r="CC670" i="2"/>
  <c r="CN670" i="2"/>
  <c r="CO670" i="2"/>
  <c r="CP670" i="2"/>
  <c r="CQ670" i="2"/>
  <c r="CR670" i="2"/>
  <c r="CS670" i="2"/>
  <c r="DE670" i="2"/>
  <c r="DF670" i="2"/>
  <c r="DG670" i="2"/>
  <c r="DH670" i="2"/>
  <c r="I671" i="2"/>
  <c r="L671" i="2"/>
  <c r="S671" i="2"/>
  <c r="T671" i="2"/>
  <c r="Y671" i="2"/>
  <c r="Z671" i="2"/>
  <c r="AD671" i="2"/>
  <c r="AE671" i="2"/>
  <c r="AF671" i="2" s="1"/>
  <c r="AI671" i="2"/>
  <c r="AL671" i="2"/>
  <c r="AO671" i="2"/>
  <c r="AR671" i="2"/>
  <c r="AS671" i="2"/>
  <c r="BT671" i="2"/>
  <c r="BU671" i="2"/>
  <c r="BV671" i="2" s="1"/>
  <c r="BW671" i="2"/>
  <c r="BX671" i="2"/>
  <c r="BY671" i="2"/>
  <c r="BZ671" i="2"/>
  <c r="CA671" i="2"/>
  <c r="CB671" i="2"/>
  <c r="CC671" i="2"/>
  <c r="CD671" i="2" s="1"/>
  <c r="CN671" i="2"/>
  <c r="CO671" i="2"/>
  <c r="CP671" i="2"/>
  <c r="CQ671" i="2"/>
  <c r="CR671" i="2"/>
  <c r="CS671" i="2"/>
  <c r="DE671" i="2"/>
  <c r="DH671" i="2" s="1"/>
  <c r="DF671" i="2"/>
  <c r="DG671" i="2"/>
  <c r="I672" i="2"/>
  <c r="L672" i="2" s="1"/>
  <c r="S672" i="2"/>
  <c r="T672" i="2"/>
  <c r="Y672" i="2"/>
  <c r="AD672" i="2"/>
  <c r="AE672" i="2"/>
  <c r="AF672" i="2"/>
  <c r="AI672" i="2"/>
  <c r="AL672" i="2"/>
  <c r="AO672" i="2"/>
  <c r="AR672" i="2"/>
  <c r="AS672" i="2"/>
  <c r="BT672" i="2"/>
  <c r="Z672" i="2" s="1"/>
  <c r="BU672" i="2"/>
  <c r="BV672" i="2"/>
  <c r="BX672" i="2"/>
  <c r="BY672" i="2"/>
  <c r="BZ672" i="2"/>
  <c r="CA672" i="2"/>
  <c r="CB672" i="2"/>
  <c r="CC672" i="2"/>
  <c r="CD672" i="2"/>
  <c r="CM672" i="2" s="1"/>
  <c r="CN672" i="2"/>
  <c r="CO672" i="2"/>
  <c r="CP672" i="2"/>
  <c r="CQ672" i="2"/>
  <c r="CR672" i="2"/>
  <c r="CS672" i="2"/>
  <c r="CT672" i="2"/>
  <c r="DE672" i="2"/>
  <c r="DF672" i="2"/>
  <c r="DG672" i="2"/>
  <c r="DH672" i="2"/>
  <c r="I673" i="2"/>
  <c r="L673" i="2"/>
  <c r="S673" i="2"/>
  <c r="T673" i="2"/>
  <c r="Y673" i="2"/>
  <c r="Z673" i="2"/>
  <c r="AD673" i="2"/>
  <c r="AF673" i="2" s="1"/>
  <c r="AE673" i="2"/>
  <c r="AI673" i="2"/>
  <c r="AL673" i="2"/>
  <c r="AO673" i="2"/>
  <c r="AR673" i="2"/>
  <c r="AS673" i="2"/>
  <c r="BT673" i="2"/>
  <c r="BU673" i="2"/>
  <c r="BV673" i="2" s="1"/>
  <c r="BX673" i="2"/>
  <c r="BY673" i="2"/>
  <c r="BZ673" i="2"/>
  <c r="CA673" i="2"/>
  <c r="CB673" i="2"/>
  <c r="CD673" i="2" s="1"/>
  <c r="CC673" i="2"/>
  <c r="CN673" i="2"/>
  <c r="CO673" i="2"/>
  <c r="CP673" i="2"/>
  <c r="CQ673" i="2"/>
  <c r="CR673" i="2"/>
  <c r="CS673" i="2"/>
  <c r="DE673" i="2"/>
  <c r="DH673" i="2" s="1"/>
  <c r="DF673" i="2"/>
  <c r="DG673" i="2"/>
  <c r="I674" i="2"/>
  <c r="L674" i="2" s="1"/>
  <c r="S674" i="2"/>
  <c r="T674" i="2"/>
  <c r="Y674" i="2"/>
  <c r="AD674" i="2"/>
  <c r="AF674" i="2" s="1"/>
  <c r="AE674" i="2"/>
  <c r="AI674" i="2"/>
  <c r="AL674" i="2"/>
  <c r="AO674" i="2"/>
  <c r="AR674" i="2"/>
  <c r="AS674" i="2"/>
  <c r="BT674" i="2"/>
  <c r="Z674" i="2" s="1"/>
  <c r="BU674" i="2"/>
  <c r="BX674" i="2"/>
  <c r="BY674" i="2"/>
  <c r="BZ674" i="2"/>
  <c r="CA674" i="2"/>
  <c r="CB674" i="2"/>
  <c r="CD674" i="2" s="1"/>
  <c r="CC674" i="2"/>
  <c r="CN674" i="2"/>
  <c r="CO674" i="2"/>
  <c r="CP674" i="2"/>
  <c r="CQ674" i="2"/>
  <c r="CR674" i="2"/>
  <c r="CS674" i="2"/>
  <c r="DE674" i="2"/>
  <c r="DF674" i="2"/>
  <c r="DG674" i="2"/>
  <c r="DH674" i="2"/>
  <c r="I675" i="2"/>
  <c r="L675" i="2"/>
  <c r="S675" i="2"/>
  <c r="T675" i="2"/>
  <c r="Y675" i="2"/>
  <c r="Z675" i="2"/>
  <c r="AD675" i="2"/>
  <c r="AE675" i="2"/>
  <c r="AF675" i="2" s="1"/>
  <c r="AI675" i="2"/>
  <c r="AL675" i="2"/>
  <c r="AO675" i="2"/>
  <c r="AR675" i="2"/>
  <c r="AS675" i="2"/>
  <c r="BT675" i="2"/>
  <c r="BU675" i="2"/>
  <c r="BV675" i="2" s="1"/>
  <c r="BW675" i="2"/>
  <c r="BX675" i="2"/>
  <c r="BY675" i="2"/>
  <c r="BZ675" i="2"/>
  <c r="CA675" i="2"/>
  <c r="CB675" i="2"/>
  <c r="CC675" i="2"/>
  <c r="CD675" i="2" s="1"/>
  <c r="CN675" i="2"/>
  <c r="CO675" i="2"/>
  <c r="CP675" i="2"/>
  <c r="CQ675" i="2"/>
  <c r="CR675" i="2"/>
  <c r="CS675" i="2"/>
  <c r="DE675" i="2"/>
  <c r="DH675" i="2" s="1"/>
  <c r="DF675" i="2"/>
  <c r="DG675" i="2"/>
  <c r="I676" i="2"/>
  <c r="L676" i="2" s="1"/>
  <c r="S676" i="2"/>
  <c r="T676" i="2"/>
  <c r="Y676" i="2"/>
  <c r="AD676" i="2"/>
  <c r="AE676" i="2"/>
  <c r="AF676" i="2"/>
  <c r="AI676" i="2"/>
  <c r="AL676" i="2"/>
  <c r="AO676" i="2"/>
  <c r="AR676" i="2"/>
  <c r="AS676" i="2"/>
  <c r="BT676" i="2"/>
  <c r="Z676" i="2" s="1"/>
  <c r="BU676" i="2"/>
  <c r="BV676" i="2"/>
  <c r="BX676" i="2"/>
  <c r="BY676" i="2"/>
  <c r="BZ676" i="2"/>
  <c r="CA676" i="2"/>
  <c r="CB676" i="2"/>
  <c r="CC676" i="2"/>
  <c r="CD676" i="2"/>
  <c r="CM676" i="2" s="1"/>
  <c r="CN676" i="2"/>
  <c r="CO676" i="2"/>
  <c r="CP676" i="2"/>
  <c r="CQ676" i="2"/>
  <c r="CR676" i="2"/>
  <c r="CS676" i="2"/>
  <c r="CT676" i="2"/>
  <c r="DE676" i="2"/>
  <c r="DF676" i="2"/>
  <c r="DG676" i="2"/>
  <c r="DH676" i="2"/>
  <c r="I677" i="2"/>
  <c r="L677" i="2"/>
  <c r="S677" i="2"/>
  <c r="T677" i="2"/>
  <c r="Y677" i="2"/>
  <c r="Z677" i="2"/>
  <c r="AD677" i="2"/>
  <c r="AF677" i="2" s="1"/>
  <c r="AE677" i="2"/>
  <c r="AI677" i="2"/>
  <c r="AL677" i="2"/>
  <c r="AO677" i="2"/>
  <c r="AR677" i="2"/>
  <c r="AS677" i="2"/>
  <c r="BT677" i="2"/>
  <c r="BU677" i="2"/>
  <c r="BV677" i="2" s="1"/>
  <c r="BX677" i="2"/>
  <c r="BY677" i="2"/>
  <c r="BZ677" i="2"/>
  <c r="CA677" i="2"/>
  <c r="CB677" i="2"/>
  <c r="CD677" i="2" s="1"/>
  <c r="CC677" i="2"/>
  <c r="CN677" i="2"/>
  <c r="CO677" i="2"/>
  <c r="CP677" i="2"/>
  <c r="CQ677" i="2"/>
  <c r="CR677" i="2"/>
  <c r="CS677" i="2"/>
  <c r="DE677" i="2"/>
  <c r="DH677" i="2" s="1"/>
  <c r="DF677" i="2"/>
  <c r="DG677" i="2"/>
  <c r="I678" i="2"/>
  <c r="L678" i="2" s="1"/>
  <c r="S678" i="2"/>
  <c r="T678" i="2"/>
  <c r="Y678" i="2"/>
  <c r="AD678" i="2"/>
  <c r="AF678" i="2" s="1"/>
  <c r="AE678" i="2"/>
  <c r="AI678" i="2"/>
  <c r="AL678" i="2"/>
  <c r="AO678" i="2"/>
  <c r="AR678" i="2"/>
  <c r="AS678" i="2"/>
  <c r="BT678" i="2"/>
  <c r="Z678" i="2" s="1"/>
  <c r="BU678" i="2"/>
  <c r="BX678" i="2"/>
  <c r="BY678" i="2"/>
  <c r="BZ678" i="2"/>
  <c r="CA678" i="2"/>
  <c r="CB678" i="2"/>
  <c r="CD678" i="2" s="1"/>
  <c r="CC678" i="2"/>
  <c r="CN678" i="2"/>
  <c r="CO678" i="2"/>
  <c r="CP678" i="2"/>
  <c r="CQ678" i="2"/>
  <c r="CR678" i="2"/>
  <c r="CS678" i="2"/>
  <c r="DE678" i="2"/>
  <c r="DF678" i="2"/>
  <c r="DG678" i="2"/>
  <c r="DH678" i="2"/>
  <c r="I679" i="2"/>
  <c r="L679" i="2"/>
  <c r="S679" i="2"/>
  <c r="T679" i="2"/>
  <c r="Y679" i="2"/>
  <c r="Z679" i="2"/>
  <c r="AD679" i="2"/>
  <c r="AE679" i="2"/>
  <c r="AF679" i="2" s="1"/>
  <c r="AI679" i="2"/>
  <c r="AL679" i="2"/>
  <c r="AO679" i="2"/>
  <c r="AR679" i="2"/>
  <c r="AS679" i="2"/>
  <c r="BT679" i="2"/>
  <c r="BU679" i="2"/>
  <c r="BV679" i="2" s="1"/>
  <c r="BW679" i="2"/>
  <c r="BX679" i="2"/>
  <c r="BY679" i="2"/>
  <c r="BZ679" i="2"/>
  <c r="CA679" i="2"/>
  <c r="CB679" i="2"/>
  <c r="CC679" i="2"/>
  <c r="CD679" i="2" s="1"/>
  <c r="CN679" i="2"/>
  <c r="CO679" i="2"/>
  <c r="CP679" i="2"/>
  <c r="CQ679" i="2"/>
  <c r="CR679" i="2"/>
  <c r="CS679" i="2"/>
  <c r="DE679" i="2"/>
  <c r="DH679" i="2" s="1"/>
  <c r="DF679" i="2"/>
  <c r="DG679" i="2"/>
  <c r="I680" i="2"/>
  <c r="L680" i="2" s="1"/>
  <c r="S680" i="2"/>
  <c r="T680" i="2"/>
  <c r="Y680" i="2"/>
  <c r="AD680" i="2"/>
  <c r="AE680" i="2"/>
  <c r="AF680" i="2"/>
  <c r="AI680" i="2"/>
  <c r="AL680" i="2"/>
  <c r="AO680" i="2"/>
  <c r="AR680" i="2"/>
  <c r="AS680" i="2"/>
  <c r="BT680" i="2"/>
  <c r="Z680" i="2" s="1"/>
  <c r="BU680" i="2"/>
  <c r="BV680" i="2"/>
  <c r="BX680" i="2"/>
  <c r="BY680" i="2"/>
  <c r="BZ680" i="2"/>
  <c r="CA680" i="2"/>
  <c r="CB680" i="2"/>
  <c r="CC680" i="2"/>
  <c r="CD680" i="2"/>
  <c r="CM680" i="2" s="1"/>
  <c r="CN680" i="2"/>
  <c r="CO680" i="2"/>
  <c r="CP680" i="2"/>
  <c r="CQ680" i="2"/>
  <c r="CR680" i="2"/>
  <c r="CS680" i="2"/>
  <c r="CT680" i="2"/>
  <c r="DE680" i="2"/>
  <c r="DF680" i="2"/>
  <c r="DG680" i="2"/>
  <c r="DH680" i="2"/>
  <c r="I681" i="2"/>
  <c r="L681" i="2"/>
  <c r="S681" i="2"/>
  <c r="T681" i="2"/>
  <c r="Y681" i="2"/>
  <c r="Z681" i="2"/>
  <c r="AD681" i="2"/>
  <c r="AF681" i="2" s="1"/>
  <c r="AE681" i="2"/>
  <c r="AI681" i="2"/>
  <c r="AL681" i="2"/>
  <c r="AO681" i="2"/>
  <c r="AR681" i="2"/>
  <c r="AS681" i="2"/>
  <c r="BT681" i="2"/>
  <c r="BU681" i="2"/>
  <c r="BV681" i="2" s="1"/>
  <c r="BX681" i="2"/>
  <c r="BY681" i="2"/>
  <c r="BZ681" i="2"/>
  <c r="CA681" i="2"/>
  <c r="CB681" i="2"/>
  <c r="CD681" i="2" s="1"/>
  <c r="CC681" i="2"/>
  <c r="CN681" i="2"/>
  <c r="CO681" i="2"/>
  <c r="CP681" i="2"/>
  <c r="CQ681" i="2"/>
  <c r="CR681" i="2"/>
  <c r="CS681" i="2"/>
  <c r="DE681" i="2"/>
  <c r="DH681" i="2" s="1"/>
  <c r="DF681" i="2"/>
  <c r="DG681" i="2"/>
  <c r="I682" i="2"/>
  <c r="L682" i="2" s="1"/>
  <c r="S682" i="2"/>
  <c r="T682" i="2"/>
  <c r="Y682" i="2"/>
  <c r="AD682" i="2"/>
  <c r="AF682" i="2" s="1"/>
  <c r="AE682" i="2"/>
  <c r="AI682" i="2"/>
  <c r="AL682" i="2"/>
  <c r="AO682" i="2"/>
  <c r="AR682" i="2"/>
  <c r="AS682" i="2"/>
  <c r="BT682" i="2"/>
  <c r="Z682" i="2" s="1"/>
  <c r="BU682" i="2"/>
  <c r="BX682" i="2"/>
  <c r="BY682" i="2"/>
  <c r="BZ682" i="2"/>
  <c r="CA682" i="2"/>
  <c r="CB682" i="2"/>
  <c r="CD682" i="2" s="1"/>
  <c r="CC682" i="2"/>
  <c r="CN682" i="2"/>
  <c r="CO682" i="2"/>
  <c r="CP682" i="2"/>
  <c r="CQ682" i="2"/>
  <c r="CR682" i="2"/>
  <c r="CS682" i="2"/>
  <c r="DE682" i="2"/>
  <c r="DF682" i="2"/>
  <c r="DG682" i="2"/>
  <c r="DH682" i="2"/>
  <c r="I683" i="2"/>
  <c r="L683" i="2"/>
  <c r="S683" i="2"/>
  <c r="T683" i="2"/>
  <c r="Y683" i="2"/>
  <c r="Z683" i="2"/>
  <c r="AD683" i="2"/>
  <c r="AE683" i="2"/>
  <c r="AF683" i="2" s="1"/>
  <c r="AI683" i="2"/>
  <c r="AL683" i="2"/>
  <c r="AO683" i="2"/>
  <c r="AR683" i="2"/>
  <c r="AS683" i="2"/>
  <c r="BT683" i="2"/>
  <c r="BU683" i="2"/>
  <c r="BV683" i="2" s="1"/>
  <c r="BW683" i="2"/>
  <c r="BX683" i="2"/>
  <c r="BY683" i="2"/>
  <c r="BZ683" i="2"/>
  <c r="CA683" i="2"/>
  <c r="CB683" i="2"/>
  <c r="CC683" i="2"/>
  <c r="CD683" i="2" s="1"/>
  <c r="CN683" i="2"/>
  <c r="CO683" i="2"/>
  <c r="CP683" i="2"/>
  <c r="CQ683" i="2"/>
  <c r="CR683" i="2"/>
  <c r="CS683" i="2"/>
  <c r="DE683" i="2"/>
  <c r="DH683" i="2" s="1"/>
  <c r="DF683" i="2"/>
  <c r="DG683" i="2"/>
  <c r="I684" i="2"/>
  <c r="L684" i="2" s="1"/>
  <c r="S684" i="2"/>
  <c r="T684" i="2"/>
  <c r="Y684" i="2"/>
  <c r="AD684" i="2"/>
  <c r="AE684" i="2"/>
  <c r="AF684" i="2"/>
  <c r="AI684" i="2"/>
  <c r="AL684" i="2"/>
  <c r="AO684" i="2"/>
  <c r="AR684" i="2"/>
  <c r="AS684" i="2"/>
  <c r="BT684" i="2"/>
  <c r="Z684" i="2" s="1"/>
  <c r="BU684" i="2"/>
  <c r="BV684" i="2"/>
  <c r="BX684" i="2"/>
  <c r="BY684" i="2"/>
  <c r="BZ684" i="2"/>
  <c r="CA684" i="2"/>
  <c r="CB684" i="2"/>
  <c r="CC684" i="2"/>
  <c r="CD684" i="2"/>
  <c r="CM684" i="2" s="1"/>
  <c r="CN684" i="2"/>
  <c r="CO684" i="2"/>
  <c r="CP684" i="2"/>
  <c r="CQ684" i="2"/>
  <c r="CR684" i="2"/>
  <c r="CS684" i="2"/>
  <c r="CT684" i="2"/>
  <c r="DE684" i="2"/>
  <c r="DF684" i="2"/>
  <c r="DG684" i="2"/>
  <c r="DH684" i="2"/>
  <c r="I685" i="2"/>
  <c r="L685" i="2"/>
  <c r="S685" i="2"/>
  <c r="T685" i="2"/>
  <c r="Y685" i="2"/>
  <c r="Z685" i="2"/>
  <c r="AD685" i="2"/>
  <c r="AF685" i="2" s="1"/>
  <c r="AE685" i="2"/>
  <c r="AI685" i="2"/>
  <c r="AL685" i="2"/>
  <c r="AO685" i="2"/>
  <c r="AR685" i="2"/>
  <c r="AS685" i="2"/>
  <c r="BT685" i="2"/>
  <c r="BU685" i="2"/>
  <c r="BV685" i="2" s="1"/>
  <c r="BX685" i="2"/>
  <c r="BY685" i="2"/>
  <c r="BZ685" i="2"/>
  <c r="CA685" i="2"/>
  <c r="CB685" i="2"/>
  <c r="CD685" i="2" s="1"/>
  <c r="CC685" i="2"/>
  <c r="CN685" i="2"/>
  <c r="CO685" i="2"/>
  <c r="CP685" i="2"/>
  <c r="CQ685" i="2"/>
  <c r="CR685" i="2"/>
  <c r="CS685" i="2"/>
  <c r="DE685" i="2"/>
  <c r="DH685" i="2" s="1"/>
  <c r="DF685" i="2"/>
  <c r="DG685" i="2"/>
  <c r="I686" i="2"/>
  <c r="L686" i="2" s="1"/>
  <c r="S686" i="2"/>
  <c r="T686" i="2"/>
  <c r="Y686" i="2"/>
  <c r="AD686" i="2"/>
  <c r="AF686" i="2" s="1"/>
  <c r="AE686" i="2"/>
  <c r="AI686" i="2"/>
  <c r="AL686" i="2"/>
  <c r="AO686" i="2"/>
  <c r="AR686" i="2"/>
  <c r="AS686" i="2"/>
  <c r="BT686" i="2"/>
  <c r="Z686" i="2" s="1"/>
  <c r="BU686" i="2"/>
  <c r="BX686" i="2"/>
  <c r="BY686" i="2"/>
  <c r="BZ686" i="2"/>
  <c r="CA686" i="2"/>
  <c r="CB686" i="2"/>
  <c r="CD686" i="2" s="1"/>
  <c r="CC686" i="2"/>
  <c r="CN686" i="2"/>
  <c r="CO686" i="2"/>
  <c r="CP686" i="2"/>
  <c r="CQ686" i="2"/>
  <c r="CR686" i="2"/>
  <c r="CS686" i="2"/>
  <c r="DE686" i="2"/>
  <c r="DF686" i="2"/>
  <c r="DG686" i="2"/>
  <c r="DH686" i="2"/>
  <c r="I687" i="2"/>
  <c r="L687" i="2"/>
  <c r="S687" i="2"/>
  <c r="T687" i="2"/>
  <c r="Y687" i="2"/>
  <c r="Z687" i="2"/>
  <c r="AD687" i="2"/>
  <c r="AE687" i="2"/>
  <c r="AF687" i="2" s="1"/>
  <c r="AI687" i="2"/>
  <c r="AL687" i="2"/>
  <c r="AO687" i="2"/>
  <c r="AR687" i="2"/>
  <c r="AS687" i="2"/>
  <c r="BT687" i="2"/>
  <c r="BU687" i="2"/>
  <c r="BV687" i="2" s="1"/>
  <c r="BW687" i="2"/>
  <c r="BX687" i="2"/>
  <c r="BY687" i="2"/>
  <c r="BZ687" i="2"/>
  <c r="CA687" i="2"/>
  <c r="CB687" i="2"/>
  <c r="CC687" i="2"/>
  <c r="CD687" i="2" s="1"/>
  <c r="CN687" i="2"/>
  <c r="CO687" i="2"/>
  <c r="CP687" i="2"/>
  <c r="CQ687" i="2"/>
  <c r="CR687" i="2"/>
  <c r="CS687" i="2"/>
  <c r="DE687" i="2"/>
  <c r="DH687" i="2" s="1"/>
  <c r="DF687" i="2"/>
  <c r="DG687" i="2"/>
  <c r="I688" i="2"/>
  <c r="L688" i="2" s="1"/>
  <c r="S688" i="2"/>
  <c r="T688" i="2"/>
  <c r="Y688" i="2"/>
  <c r="AD688" i="2"/>
  <c r="AE688" i="2"/>
  <c r="AF688" i="2"/>
  <c r="AI688" i="2"/>
  <c r="AL688" i="2"/>
  <c r="AO688" i="2"/>
  <c r="AR688" i="2"/>
  <c r="AS688" i="2"/>
  <c r="BT688" i="2"/>
  <c r="Z688" i="2" s="1"/>
  <c r="BU688" i="2"/>
  <c r="BV688" i="2"/>
  <c r="BX688" i="2"/>
  <c r="BY688" i="2"/>
  <c r="BZ688" i="2"/>
  <c r="CA688" i="2"/>
  <c r="CB688" i="2"/>
  <c r="CC688" i="2"/>
  <c r="CD688" i="2"/>
  <c r="CM688" i="2" s="1"/>
  <c r="CN688" i="2"/>
  <c r="CO688" i="2"/>
  <c r="CP688" i="2"/>
  <c r="CQ688" i="2"/>
  <c r="CR688" i="2"/>
  <c r="CS688" i="2"/>
  <c r="CT688" i="2"/>
  <c r="DE688" i="2"/>
  <c r="DF688" i="2"/>
  <c r="DG688" i="2"/>
  <c r="DH688" i="2"/>
  <c r="I689" i="2"/>
  <c r="L689" i="2"/>
  <c r="S689" i="2"/>
  <c r="T689" i="2"/>
  <c r="Y689" i="2"/>
  <c r="Z689" i="2"/>
  <c r="AD689" i="2"/>
  <c r="AF689" i="2" s="1"/>
  <c r="AE689" i="2"/>
  <c r="AI689" i="2"/>
  <c r="AL689" i="2"/>
  <c r="AO689" i="2"/>
  <c r="AR689" i="2"/>
  <c r="AS689" i="2"/>
  <c r="BT689" i="2"/>
  <c r="BU689" i="2"/>
  <c r="BV689" i="2" s="1"/>
  <c r="BX689" i="2"/>
  <c r="BY689" i="2"/>
  <c r="BZ689" i="2"/>
  <c r="CA689" i="2"/>
  <c r="CB689" i="2"/>
  <c r="CD689" i="2" s="1"/>
  <c r="CC689" i="2"/>
  <c r="CN689" i="2"/>
  <c r="CO689" i="2"/>
  <c r="CP689" i="2"/>
  <c r="CQ689" i="2"/>
  <c r="CR689" i="2"/>
  <c r="CS689" i="2"/>
  <c r="DE689" i="2"/>
  <c r="DH689" i="2" s="1"/>
  <c r="DF689" i="2"/>
  <c r="DG689" i="2"/>
  <c r="I690" i="2"/>
  <c r="L690" i="2" s="1"/>
  <c r="S690" i="2"/>
  <c r="T690" i="2"/>
  <c r="Y690" i="2"/>
  <c r="AD690" i="2"/>
  <c r="AF690" i="2" s="1"/>
  <c r="AE690" i="2"/>
  <c r="AI690" i="2"/>
  <c r="AL690" i="2"/>
  <c r="AO690" i="2"/>
  <c r="AR690" i="2"/>
  <c r="AS690" i="2"/>
  <c r="BT690" i="2"/>
  <c r="Z690" i="2" s="1"/>
  <c r="BU690" i="2"/>
  <c r="BX690" i="2"/>
  <c r="BY690" i="2"/>
  <c r="BZ690" i="2"/>
  <c r="CA690" i="2"/>
  <c r="CB690" i="2"/>
  <c r="CD690" i="2" s="1"/>
  <c r="CC690" i="2"/>
  <c r="CN690" i="2"/>
  <c r="CO690" i="2"/>
  <c r="CP690" i="2"/>
  <c r="CQ690" i="2"/>
  <c r="CR690" i="2"/>
  <c r="CS690" i="2"/>
  <c r="DE690" i="2"/>
  <c r="DF690" i="2"/>
  <c r="DG690" i="2"/>
  <c r="DH690" i="2"/>
  <c r="I691" i="2"/>
  <c r="L691" i="2"/>
  <c r="S691" i="2"/>
  <c r="T691" i="2"/>
  <c r="Y691" i="2"/>
  <c r="Z691" i="2"/>
  <c r="AD691" i="2"/>
  <c r="AE691" i="2"/>
  <c r="AF691" i="2" s="1"/>
  <c r="AI691" i="2"/>
  <c r="AL691" i="2"/>
  <c r="AO691" i="2"/>
  <c r="AR691" i="2"/>
  <c r="AS691" i="2"/>
  <c r="BT691" i="2"/>
  <c r="BU691" i="2"/>
  <c r="BV691" i="2" s="1"/>
  <c r="BW691" i="2"/>
  <c r="BX691" i="2"/>
  <c r="BY691" i="2"/>
  <c r="BZ691" i="2"/>
  <c r="CA691" i="2"/>
  <c r="CB691" i="2"/>
  <c r="CC691" i="2"/>
  <c r="CD691" i="2" s="1"/>
  <c r="CN691" i="2"/>
  <c r="CO691" i="2"/>
  <c r="CP691" i="2"/>
  <c r="CQ691" i="2"/>
  <c r="CR691" i="2"/>
  <c r="CS691" i="2"/>
  <c r="DE691" i="2"/>
  <c r="DH691" i="2" s="1"/>
  <c r="DF691" i="2"/>
  <c r="DG691" i="2"/>
  <c r="I692" i="2"/>
  <c r="L692" i="2" s="1"/>
  <c r="S692" i="2"/>
  <c r="T692" i="2"/>
  <c r="Y692" i="2"/>
  <c r="AD692" i="2"/>
  <c r="AE692" i="2"/>
  <c r="AF692" i="2"/>
  <c r="AI692" i="2"/>
  <c r="AL692" i="2"/>
  <c r="AO692" i="2"/>
  <c r="AR692" i="2"/>
  <c r="AS692" i="2"/>
  <c r="BT692" i="2"/>
  <c r="Z692" i="2" s="1"/>
  <c r="BU692" i="2"/>
  <c r="BV692" i="2"/>
  <c r="BX692" i="2"/>
  <c r="BY692" i="2"/>
  <c r="BZ692" i="2"/>
  <c r="CA692" i="2"/>
  <c r="CB692" i="2"/>
  <c r="CC692" i="2"/>
  <c r="CD692" i="2"/>
  <c r="CM692" i="2" s="1"/>
  <c r="CN692" i="2"/>
  <c r="CO692" i="2"/>
  <c r="CP692" i="2"/>
  <c r="CQ692" i="2"/>
  <c r="CR692" i="2"/>
  <c r="CS692" i="2"/>
  <c r="CT692" i="2"/>
  <c r="DE692" i="2"/>
  <c r="DF692" i="2"/>
  <c r="DG692" i="2"/>
  <c r="DH692" i="2"/>
  <c r="I693" i="2"/>
  <c r="L693" i="2"/>
  <c r="S693" i="2"/>
  <c r="T693" i="2"/>
  <c r="Y693" i="2"/>
  <c r="Z693" i="2"/>
  <c r="AD693" i="2"/>
  <c r="AF693" i="2" s="1"/>
  <c r="AE693" i="2"/>
  <c r="AI693" i="2"/>
  <c r="AL693" i="2"/>
  <c r="AO693" i="2"/>
  <c r="AR693" i="2"/>
  <c r="AS693" i="2"/>
  <c r="BT693" i="2"/>
  <c r="BU693" i="2"/>
  <c r="BV693" i="2" s="1"/>
  <c r="BX693" i="2"/>
  <c r="BY693" i="2"/>
  <c r="BZ693" i="2"/>
  <c r="CA693" i="2"/>
  <c r="CB693" i="2"/>
  <c r="CD693" i="2" s="1"/>
  <c r="CC693" i="2"/>
  <c r="CN693" i="2"/>
  <c r="CO693" i="2"/>
  <c r="CP693" i="2"/>
  <c r="CQ693" i="2"/>
  <c r="CR693" i="2"/>
  <c r="CS693" i="2"/>
  <c r="DE693" i="2"/>
  <c r="DH693" i="2" s="1"/>
  <c r="DF693" i="2"/>
  <c r="DG693" i="2"/>
  <c r="I694" i="2"/>
  <c r="L694" i="2" s="1"/>
  <c r="S694" i="2"/>
  <c r="T694" i="2"/>
  <c r="Y694" i="2"/>
  <c r="AD694" i="2"/>
  <c r="AF694" i="2" s="1"/>
  <c r="AE694" i="2"/>
  <c r="AI694" i="2"/>
  <c r="AL694" i="2"/>
  <c r="AO694" i="2"/>
  <c r="AR694" i="2"/>
  <c r="AS694" i="2"/>
  <c r="BT694" i="2"/>
  <c r="Z694" i="2" s="1"/>
  <c r="BU694" i="2"/>
  <c r="BX694" i="2"/>
  <c r="BY694" i="2"/>
  <c r="BZ694" i="2"/>
  <c r="CA694" i="2"/>
  <c r="CB694" i="2"/>
  <c r="CD694" i="2" s="1"/>
  <c r="CC694" i="2"/>
  <c r="CN694" i="2"/>
  <c r="CO694" i="2"/>
  <c r="CP694" i="2"/>
  <c r="CQ694" i="2"/>
  <c r="CR694" i="2"/>
  <c r="CS694" i="2"/>
  <c r="DE694" i="2"/>
  <c r="DF694" i="2"/>
  <c r="DG694" i="2"/>
  <c r="DH694" i="2"/>
  <c r="I695" i="2"/>
  <c r="L695" i="2"/>
  <c r="S695" i="2"/>
  <c r="T695" i="2"/>
  <c r="Y695" i="2"/>
  <c r="Z695" i="2"/>
  <c r="AD695" i="2"/>
  <c r="AE695" i="2"/>
  <c r="AF695" i="2" s="1"/>
  <c r="AI695" i="2"/>
  <c r="AL695" i="2"/>
  <c r="AO695" i="2"/>
  <c r="AR695" i="2"/>
  <c r="AS695" i="2"/>
  <c r="BT695" i="2"/>
  <c r="BU695" i="2"/>
  <c r="BV695" i="2" s="1"/>
  <c r="BW695" i="2"/>
  <c r="BX695" i="2"/>
  <c r="BY695" i="2"/>
  <c r="BZ695" i="2"/>
  <c r="CA695" i="2"/>
  <c r="CB695" i="2"/>
  <c r="CC695" i="2"/>
  <c r="CD695" i="2" s="1"/>
  <c r="CT695" i="2" s="1"/>
  <c r="CN695" i="2"/>
  <c r="CO695" i="2"/>
  <c r="CP695" i="2"/>
  <c r="CQ695" i="2"/>
  <c r="CR695" i="2"/>
  <c r="CS695" i="2"/>
  <c r="DE695" i="2"/>
  <c r="DH695" i="2" s="1"/>
  <c r="DF695" i="2"/>
  <c r="DG695" i="2"/>
  <c r="I696" i="2"/>
  <c r="L696" i="2" s="1"/>
  <c r="S696" i="2"/>
  <c r="T696" i="2"/>
  <c r="Y696" i="2"/>
  <c r="AD696" i="2"/>
  <c r="AE696" i="2"/>
  <c r="AF696" i="2"/>
  <c r="AI696" i="2"/>
  <c r="AL696" i="2"/>
  <c r="AO696" i="2"/>
  <c r="AR696" i="2"/>
  <c r="AS696" i="2"/>
  <c r="BT696" i="2"/>
  <c r="Z696" i="2" s="1"/>
  <c r="BU696" i="2"/>
  <c r="BV696" i="2"/>
  <c r="BX696" i="2"/>
  <c r="BY696" i="2"/>
  <c r="BZ696" i="2"/>
  <c r="CA696" i="2"/>
  <c r="CB696" i="2"/>
  <c r="CC696" i="2"/>
  <c r="CD696" i="2"/>
  <c r="CM696" i="2" s="1"/>
  <c r="CN696" i="2"/>
  <c r="CO696" i="2"/>
  <c r="CP696" i="2"/>
  <c r="CQ696" i="2"/>
  <c r="CR696" i="2"/>
  <c r="CS696" i="2"/>
  <c r="DE696" i="2"/>
  <c r="DF696" i="2"/>
  <c r="DG696" i="2"/>
  <c r="DH696" i="2"/>
  <c r="I697" i="2"/>
  <c r="L697" i="2"/>
  <c r="S697" i="2"/>
  <c r="T697" i="2"/>
  <c r="Y697" i="2"/>
  <c r="Z697" i="2"/>
  <c r="AD697" i="2"/>
  <c r="AE697" i="2"/>
  <c r="AI697" i="2"/>
  <c r="AL697" i="2"/>
  <c r="AO697" i="2"/>
  <c r="AR697" i="2"/>
  <c r="AS697" i="2"/>
  <c r="BT697" i="2"/>
  <c r="BU697" i="2"/>
  <c r="BX697" i="2"/>
  <c r="BY697" i="2"/>
  <c r="BZ697" i="2"/>
  <c r="CA697" i="2"/>
  <c r="CB697" i="2"/>
  <c r="CC697" i="2"/>
  <c r="CN697" i="2"/>
  <c r="CO697" i="2"/>
  <c r="CP697" i="2"/>
  <c r="CQ697" i="2"/>
  <c r="CR697" i="2"/>
  <c r="CS697" i="2"/>
  <c r="DE697" i="2"/>
  <c r="DH697" i="2" s="1"/>
  <c r="DF697" i="2"/>
  <c r="DG697" i="2"/>
  <c r="I698" i="2"/>
  <c r="L698" i="2" s="1"/>
  <c r="S698" i="2"/>
  <c r="T698" i="2"/>
  <c r="Y698" i="2"/>
  <c r="AD698" i="2"/>
  <c r="AF698" i="2" s="1"/>
  <c r="AE698" i="2"/>
  <c r="AI698" i="2"/>
  <c r="AL698" i="2"/>
  <c r="AO698" i="2"/>
  <c r="AR698" i="2"/>
  <c r="AS698" i="2"/>
  <c r="BT698" i="2"/>
  <c r="BU698" i="2"/>
  <c r="BX698" i="2"/>
  <c r="BY698" i="2"/>
  <c r="BZ698" i="2"/>
  <c r="CA698" i="2"/>
  <c r="CB698" i="2"/>
  <c r="CD698" i="2" s="1"/>
  <c r="CC698" i="2"/>
  <c r="CN698" i="2"/>
  <c r="CO698" i="2"/>
  <c r="CP698" i="2"/>
  <c r="CQ698" i="2"/>
  <c r="CR698" i="2"/>
  <c r="CS698" i="2"/>
  <c r="DE698" i="2"/>
  <c r="DF698" i="2"/>
  <c r="DG698" i="2"/>
  <c r="DH698" i="2"/>
  <c r="I699" i="2"/>
  <c r="L699" i="2"/>
  <c r="S699" i="2"/>
  <c r="T699" i="2"/>
  <c r="Y699" i="2"/>
  <c r="Z699" i="2"/>
  <c r="AD699" i="2"/>
  <c r="AE699" i="2"/>
  <c r="AF699" i="2" s="1"/>
  <c r="AI699" i="2"/>
  <c r="AL699" i="2"/>
  <c r="AO699" i="2"/>
  <c r="AR699" i="2"/>
  <c r="AS699" i="2"/>
  <c r="BT699" i="2"/>
  <c r="BU699" i="2"/>
  <c r="BV699" i="2" s="1"/>
  <c r="BW699" i="2"/>
  <c r="BX699" i="2"/>
  <c r="BY699" i="2"/>
  <c r="BZ699" i="2"/>
  <c r="CA699" i="2"/>
  <c r="CB699" i="2"/>
  <c r="CC699" i="2"/>
  <c r="CD699" i="2" s="1"/>
  <c r="CT699" i="2" s="1"/>
  <c r="CN699" i="2"/>
  <c r="CO699" i="2"/>
  <c r="CP699" i="2"/>
  <c r="CQ699" i="2"/>
  <c r="CR699" i="2"/>
  <c r="CS699" i="2"/>
  <c r="DE699" i="2"/>
  <c r="DH699" i="2" s="1"/>
  <c r="DF699" i="2"/>
  <c r="DG699" i="2"/>
  <c r="I700" i="2"/>
  <c r="L700" i="2" s="1"/>
  <c r="S700" i="2"/>
  <c r="T700" i="2"/>
  <c r="Y700" i="2"/>
  <c r="AD700" i="2"/>
  <c r="AE700" i="2"/>
  <c r="AF700" i="2"/>
  <c r="AI700" i="2"/>
  <c r="AL700" i="2"/>
  <c r="AO700" i="2"/>
  <c r="AR700" i="2"/>
  <c r="AS700" i="2"/>
  <c r="BT700" i="2"/>
  <c r="Z700" i="2" s="1"/>
  <c r="BU700" i="2"/>
  <c r="BV700" i="2"/>
  <c r="BX700" i="2"/>
  <c r="BY700" i="2"/>
  <c r="BZ700" i="2"/>
  <c r="CA700" i="2"/>
  <c r="CB700" i="2"/>
  <c r="CC700" i="2"/>
  <c r="CD700" i="2"/>
  <c r="CM700" i="2" s="1"/>
  <c r="CN700" i="2"/>
  <c r="CO700" i="2"/>
  <c r="CP700" i="2"/>
  <c r="CQ700" i="2"/>
  <c r="CR700" i="2"/>
  <c r="CS700" i="2"/>
  <c r="DE700" i="2"/>
  <c r="DF700" i="2"/>
  <c r="DG700" i="2"/>
  <c r="DH700" i="2"/>
  <c r="I701" i="2"/>
  <c r="L701" i="2"/>
  <c r="S701" i="2"/>
  <c r="T701" i="2"/>
  <c r="Y701" i="2"/>
  <c r="Z701" i="2"/>
  <c r="AD701" i="2"/>
  <c r="AE701" i="2"/>
  <c r="AI701" i="2"/>
  <c r="AL701" i="2"/>
  <c r="AO701" i="2"/>
  <c r="AR701" i="2"/>
  <c r="AS701" i="2"/>
  <c r="BT701" i="2"/>
  <c r="BU701" i="2"/>
  <c r="BX701" i="2"/>
  <c r="BY701" i="2"/>
  <c r="BZ701" i="2"/>
  <c r="CA701" i="2"/>
  <c r="CB701" i="2"/>
  <c r="CC701" i="2"/>
  <c r="CN701" i="2"/>
  <c r="CO701" i="2"/>
  <c r="CP701" i="2"/>
  <c r="CQ701" i="2"/>
  <c r="CR701" i="2"/>
  <c r="CS701" i="2"/>
  <c r="DE701" i="2"/>
  <c r="DH701" i="2" s="1"/>
  <c r="DF701" i="2"/>
  <c r="DG701" i="2"/>
  <c r="I702" i="2"/>
  <c r="L702" i="2" s="1"/>
  <c r="S702" i="2"/>
  <c r="T702" i="2"/>
  <c r="Y702" i="2"/>
  <c r="AD702" i="2"/>
  <c r="AE702" i="2"/>
  <c r="AF702" i="2"/>
  <c r="AI702" i="2"/>
  <c r="AL702" i="2"/>
  <c r="AO702" i="2"/>
  <c r="AR702" i="2"/>
  <c r="AS702" i="2"/>
  <c r="BT702" i="2"/>
  <c r="BU702" i="2"/>
  <c r="BV702" i="2"/>
  <c r="BX702" i="2"/>
  <c r="BY702" i="2"/>
  <c r="BZ702" i="2"/>
  <c r="CA702" i="2"/>
  <c r="CB702" i="2"/>
  <c r="CC702" i="2"/>
  <c r="CD702" i="2"/>
  <c r="CM702" i="2" s="1"/>
  <c r="CN702" i="2"/>
  <c r="CO702" i="2"/>
  <c r="CP702" i="2"/>
  <c r="CQ702" i="2"/>
  <c r="CR702" i="2"/>
  <c r="CS702" i="2"/>
  <c r="DE702" i="2"/>
  <c r="DH702" i="2" s="1"/>
  <c r="DF702" i="2"/>
  <c r="DG702" i="2"/>
  <c r="I703" i="2"/>
  <c r="L703" i="2"/>
  <c r="S703" i="2"/>
  <c r="T703" i="2"/>
  <c r="Y703" i="2"/>
  <c r="Z703" i="2"/>
  <c r="AD703" i="2"/>
  <c r="AE703" i="2"/>
  <c r="AF703" i="2"/>
  <c r="AI703" i="2"/>
  <c r="AL703" i="2"/>
  <c r="AO703" i="2"/>
  <c r="AR703" i="2"/>
  <c r="AS703" i="2"/>
  <c r="BT703" i="2"/>
  <c r="BU703" i="2"/>
  <c r="BV703" i="2"/>
  <c r="BW703" i="2"/>
  <c r="BX703" i="2"/>
  <c r="BY703" i="2"/>
  <c r="BZ703" i="2"/>
  <c r="CA703" i="2"/>
  <c r="CB703" i="2"/>
  <c r="CC703" i="2"/>
  <c r="CD703" i="2"/>
  <c r="CM703" i="2"/>
  <c r="CN703" i="2"/>
  <c r="CO703" i="2"/>
  <c r="CP703" i="2"/>
  <c r="CQ703" i="2"/>
  <c r="CR703" i="2"/>
  <c r="CS703" i="2"/>
  <c r="CT703" i="2"/>
  <c r="DE703" i="2"/>
  <c r="DH703" i="2" s="1"/>
  <c r="DF703" i="2"/>
  <c r="DG703" i="2"/>
  <c r="I704" i="2"/>
  <c r="L704" i="2" s="1"/>
  <c r="S704" i="2"/>
  <c r="T704" i="2"/>
  <c r="Y704" i="2"/>
  <c r="AD704" i="2"/>
  <c r="AE704" i="2"/>
  <c r="AF704" i="2"/>
  <c r="AI704" i="2"/>
  <c r="AL704" i="2"/>
  <c r="AO704" i="2"/>
  <c r="AR704" i="2"/>
  <c r="AS704" i="2"/>
  <c r="BT704" i="2"/>
  <c r="Z704" i="2" s="1"/>
  <c r="BU704" i="2"/>
  <c r="BV704" i="2"/>
  <c r="BX704" i="2"/>
  <c r="BY704" i="2"/>
  <c r="BZ704" i="2"/>
  <c r="CA704" i="2"/>
  <c r="CB704" i="2"/>
  <c r="CC704" i="2"/>
  <c r="CD704" i="2"/>
  <c r="CM704" i="2" s="1"/>
  <c r="CN704" i="2"/>
  <c r="CO704" i="2"/>
  <c r="CP704" i="2"/>
  <c r="CQ704" i="2"/>
  <c r="CR704" i="2"/>
  <c r="CS704" i="2"/>
  <c r="CT704" i="2"/>
  <c r="DE704" i="2"/>
  <c r="DF704" i="2"/>
  <c r="DG704" i="2"/>
  <c r="DH704" i="2"/>
  <c r="I705" i="2"/>
  <c r="L705" i="2"/>
  <c r="S705" i="2"/>
  <c r="T705" i="2"/>
  <c r="Y705" i="2"/>
  <c r="AD705" i="2"/>
  <c r="AF705" i="2" s="1"/>
  <c r="AE705" i="2"/>
  <c r="AI705" i="2"/>
  <c r="AL705" i="2"/>
  <c r="AO705" i="2"/>
  <c r="AR705" i="2"/>
  <c r="AS705" i="2"/>
  <c r="BT705" i="2"/>
  <c r="Z705" i="2" s="1"/>
  <c r="BU705" i="2"/>
  <c r="BV705" i="2" s="1"/>
  <c r="BX705" i="2"/>
  <c r="BY705" i="2"/>
  <c r="BZ705" i="2"/>
  <c r="CA705" i="2"/>
  <c r="CB705" i="2"/>
  <c r="CD705" i="2" s="1"/>
  <c r="CC705" i="2"/>
  <c r="CN705" i="2"/>
  <c r="CO705" i="2"/>
  <c r="CP705" i="2"/>
  <c r="CQ705" i="2"/>
  <c r="CR705" i="2"/>
  <c r="CS705" i="2"/>
  <c r="DE705" i="2"/>
  <c r="DH705" i="2" s="1"/>
  <c r="DF705" i="2"/>
  <c r="DG705" i="2"/>
  <c r="I706" i="2"/>
  <c r="L706" i="2"/>
  <c r="S706" i="2"/>
  <c r="T706" i="2"/>
  <c r="Y706" i="2"/>
  <c r="AD706" i="2"/>
  <c r="AF706" i="2" s="1"/>
  <c r="AE706" i="2"/>
  <c r="AI706" i="2"/>
  <c r="AL706" i="2"/>
  <c r="AO706" i="2"/>
  <c r="AR706" i="2"/>
  <c r="AS706" i="2"/>
  <c r="BT706" i="2"/>
  <c r="BV706" i="2" s="1"/>
  <c r="BU706" i="2"/>
  <c r="BX706" i="2"/>
  <c r="BY706" i="2"/>
  <c r="BZ706" i="2"/>
  <c r="CA706" i="2"/>
  <c r="CB706" i="2"/>
  <c r="CD706" i="2" s="1"/>
  <c r="CC706" i="2"/>
  <c r="CN706" i="2"/>
  <c r="CO706" i="2"/>
  <c r="CP706" i="2"/>
  <c r="CQ706" i="2"/>
  <c r="CR706" i="2"/>
  <c r="CS706" i="2"/>
  <c r="DE706" i="2"/>
  <c r="DH706" i="2" s="1"/>
  <c r="DF706" i="2"/>
  <c r="DG706" i="2"/>
  <c r="I707" i="2"/>
  <c r="L707" i="2"/>
  <c r="S707" i="2"/>
  <c r="T707" i="2"/>
  <c r="Y707" i="2"/>
  <c r="Z707" i="2"/>
  <c r="AD707" i="2"/>
  <c r="AE707" i="2"/>
  <c r="AF707" i="2"/>
  <c r="AI707" i="2"/>
  <c r="AL707" i="2"/>
  <c r="AO707" i="2"/>
  <c r="AR707" i="2"/>
  <c r="AS707" i="2"/>
  <c r="BT707" i="2"/>
  <c r="BU707" i="2"/>
  <c r="BV707" i="2"/>
  <c r="BW707" i="2"/>
  <c r="BX707" i="2"/>
  <c r="BY707" i="2"/>
  <c r="BZ707" i="2"/>
  <c r="CA707" i="2"/>
  <c r="CB707" i="2"/>
  <c r="CC707" i="2"/>
  <c r="CD707" i="2"/>
  <c r="CM707" i="2"/>
  <c r="CN707" i="2"/>
  <c r="CO707" i="2"/>
  <c r="CP707" i="2"/>
  <c r="CQ707" i="2"/>
  <c r="CR707" i="2"/>
  <c r="CS707" i="2"/>
  <c r="CT707" i="2"/>
  <c r="DE707" i="2"/>
  <c r="DH707" i="2" s="1"/>
  <c r="DF707" i="2"/>
  <c r="DG707" i="2"/>
  <c r="I708" i="2"/>
  <c r="L708" i="2" s="1"/>
  <c r="S708" i="2"/>
  <c r="T708" i="2"/>
  <c r="Y708" i="2"/>
  <c r="AD708" i="2"/>
  <c r="AE708" i="2"/>
  <c r="AF708" i="2"/>
  <c r="AI708" i="2"/>
  <c r="AL708" i="2"/>
  <c r="AO708" i="2"/>
  <c r="AR708" i="2"/>
  <c r="AS708" i="2"/>
  <c r="BT708" i="2"/>
  <c r="Z708" i="2" s="1"/>
  <c r="BU708" i="2"/>
  <c r="BV708" i="2"/>
  <c r="BX708" i="2"/>
  <c r="BY708" i="2"/>
  <c r="BZ708" i="2"/>
  <c r="CA708" i="2"/>
  <c r="CB708" i="2"/>
  <c r="CC708" i="2"/>
  <c r="CD708" i="2"/>
  <c r="CM708" i="2" s="1"/>
  <c r="CN708" i="2"/>
  <c r="CO708" i="2"/>
  <c r="CP708" i="2"/>
  <c r="CQ708" i="2"/>
  <c r="CR708" i="2"/>
  <c r="CS708" i="2"/>
  <c r="CT708" i="2"/>
  <c r="DE708" i="2"/>
  <c r="DF708" i="2"/>
  <c r="DG708" i="2"/>
  <c r="DH708" i="2"/>
  <c r="I709" i="2"/>
  <c r="L709" i="2"/>
  <c r="S709" i="2"/>
  <c r="T709" i="2"/>
  <c r="Y709" i="2"/>
  <c r="AD709" i="2"/>
  <c r="AF709" i="2" s="1"/>
  <c r="AE709" i="2"/>
  <c r="AI709" i="2"/>
  <c r="AL709" i="2"/>
  <c r="AO709" i="2"/>
  <c r="AR709" i="2"/>
  <c r="AS709" i="2"/>
  <c r="BT709" i="2"/>
  <c r="Z709" i="2" s="1"/>
  <c r="BU709" i="2"/>
  <c r="BV709" i="2" s="1"/>
  <c r="BX709" i="2"/>
  <c r="BY709" i="2"/>
  <c r="BZ709" i="2"/>
  <c r="CA709" i="2"/>
  <c r="CB709" i="2"/>
  <c r="CD709" i="2" s="1"/>
  <c r="CC709" i="2"/>
  <c r="CN709" i="2"/>
  <c r="CO709" i="2"/>
  <c r="CP709" i="2"/>
  <c r="CQ709" i="2"/>
  <c r="CR709" i="2"/>
  <c r="CS709" i="2"/>
  <c r="DE709" i="2"/>
  <c r="DH709" i="2" s="1"/>
  <c r="DF709" i="2"/>
  <c r="DG709" i="2"/>
  <c r="I710" i="2"/>
  <c r="L710" i="2"/>
  <c r="S710" i="2"/>
  <c r="T710" i="2"/>
  <c r="Y710" i="2"/>
  <c r="AD710" i="2"/>
  <c r="AF710" i="2" s="1"/>
  <c r="AE710" i="2"/>
  <c r="AI710" i="2"/>
  <c r="AL710" i="2"/>
  <c r="AO710" i="2"/>
  <c r="AR710" i="2"/>
  <c r="AS710" i="2"/>
  <c r="BT710" i="2"/>
  <c r="BV710" i="2" s="1"/>
  <c r="BU710" i="2"/>
  <c r="BX710" i="2"/>
  <c r="BY710" i="2"/>
  <c r="BZ710" i="2"/>
  <c r="CA710" i="2"/>
  <c r="CB710" i="2"/>
  <c r="CD710" i="2" s="1"/>
  <c r="CC710" i="2"/>
  <c r="CN710" i="2"/>
  <c r="CO710" i="2"/>
  <c r="CP710" i="2"/>
  <c r="CQ710" i="2"/>
  <c r="CR710" i="2"/>
  <c r="CS710" i="2"/>
  <c r="DE710" i="2"/>
  <c r="DH710" i="2" s="1"/>
  <c r="DF710" i="2"/>
  <c r="DG710" i="2"/>
  <c r="I711" i="2"/>
  <c r="L711" i="2"/>
  <c r="S711" i="2"/>
  <c r="T711" i="2"/>
  <c r="Y711" i="2"/>
  <c r="Z711" i="2"/>
  <c r="AD711" i="2"/>
  <c r="AE711" i="2"/>
  <c r="AF711" i="2"/>
  <c r="AI711" i="2"/>
  <c r="AL711" i="2"/>
  <c r="AO711" i="2"/>
  <c r="AR711" i="2"/>
  <c r="AS711" i="2"/>
  <c r="BT711" i="2"/>
  <c r="BU711" i="2"/>
  <c r="BV711" i="2"/>
  <c r="BW711" i="2"/>
  <c r="BX711" i="2"/>
  <c r="BY711" i="2"/>
  <c r="BZ711" i="2"/>
  <c r="CA711" i="2"/>
  <c r="CB711" i="2"/>
  <c r="CC711" i="2"/>
  <c r="CD711" i="2"/>
  <c r="CM711" i="2"/>
  <c r="CN711" i="2"/>
  <c r="CO711" i="2"/>
  <c r="CP711" i="2"/>
  <c r="CQ711" i="2"/>
  <c r="CR711" i="2"/>
  <c r="CS711" i="2"/>
  <c r="CT711" i="2"/>
  <c r="DE711" i="2"/>
  <c r="DH711" i="2" s="1"/>
  <c r="DF711" i="2"/>
  <c r="DG711" i="2"/>
  <c r="I712" i="2"/>
  <c r="L712" i="2" s="1"/>
  <c r="S712" i="2"/>
  <c r="T712" i="2"/>
  <c r="Y712" i="2"/>
  <c r="AD712" i="2"/>
  <c r="AE712" i="2"/>
  <c r="AF712" i="2"/>
  <c r="AI712" i="2"/>
  <c r="AL712" i="2"/>
  <c r="AO712" i="2"/>
  <c r="AR712" i="2"/>
  <c r="AS712" i="2"/>
  <c r="BT712" i="2"/>
  <c r="Z712" i="2" s="1"/>
  <c r="BU712" i="2"/>
  <c r="BV712" i="2"/>
  <c r="BX712" i="2"/>
  <c r="BY712" i="2"/>
  <c r="BZ712" i="2"/>
  <c r="CA712" i="2"/>
  <c r="CB712" i="2"/>
  <c r="CC712" i="2"/>
  <c r="CD712" i="2"/>
  <c r="CM712" i="2" s="1"/>
  <c r="CN712" i="2"/>
  <c r="CO712" i="2"/>
  <c r="CP712" i="2"/>
  <c r="CQ712" i="2"/>
  <c r="CR712" i="2"/>
  <c r="CS712" i="2"/>
  <c r="CT712" i="2"/>
  <c r="DE712" i="2"/>
  <c r="DF712" i="2"/>
  <c r="DG712" i="2"/>
  <c r="DH712" i="2"/>
  <c r="I713" i="2"/>
  <c r="L713" i="2"/>
  <c r="S713" i="2"/>
  <c r="T713" i="2"/>
  <c r="Y713" i="2"/>
  <c r="AD713" i="2"/>
  <c r="AF713" i="2" s="1"/>
  <c r="AE713" i="2"/>
  <c r="AI713" i="2"/>
  <c r="AL713" i="2"/>
  <c r="AO713" i="2"/>
  <c r="AR713" i="2"/>
  <c r="AS713" i="2"/>
  <c r="BT713" i="2"/>
  <c r="Z713" i="2" s="1"/>
  <c r="BU713" i="2"/>
  <c r="BV713" i="2" s="1"/>
  <c r="BX713" i="2"/>
  <c r="BY713" i="2"/>
  <c r="BZ713" i="2"/>
  <c r="CA713" i="2"/>
  <c r="CB713" i="2"/>
  <c r="CD713" i="2" s="1"/>
  <c r="CC713" i="2"/>
  <c r="CN713" i="2"/>
  <c r="CO713" i="2"/>
  <c r="CP713" i="2"/>
  <c r="CQ713" i="2"/>
  <c r="CR713" i="2"/>
  <c r="CS713" i="2"/>
  <c r="DE713" i="2"/>
  <c r="DH713" i="2" s="1"/>
  <c r="DF713" i="2"/>
  <c r="DG713" i="2"/>
  <c r="I714" i="2"/>
  <c r="L714" i="2"/>
  <c r="S714" i="2"/>
  <c r="T714" i="2"/>
  <c r="Y714" i="2"/>
  <c r="AD714" i="2"/>
  <c r="AF714" i="2" s="1"/>
  <c r="AE714" i="2"/>
  <c r="AI714" i="2"/>
  <c r="AL714" i="2"/>
  <c r="AO714" i="2"/>
  <c r="AR714" i="2"/>
  <c r="AS714" i="2"/>
  <c r="BT714" i="2"/>
  <c r="BV714" i="2" s="1"/>
  <c r="BU714" i="2"/>
  <c r="BX714" i="2"/>
  <c r="BY714" i="2"/>
  <c r="BZ714" i="2"/>
  <c r="CA714" i="2"/>
  <c r="CB714" i="2"/>
  <c r="CD714" i="2" s="1"/>
  <c r="CC714" i="2"/>
  <c r="CN714" i="2"/>
  <c r="CO714" i="2"/>
  <c r="CP714" i="2"/>
  <c r="CQ714" i="2"/>
  <c r="CR714" i="2"/>
  <c r="CS714" i="2"/>
  <c r="DE714" i="2"/>
  <c r="DH714" i="2" s="1"/>
  <c r="DF714" i="2"/>
  <c r="DG714" i="2"/>
  <c r="I715" i="2"/>
  <c r="L715" i="2"/>
  <c r="S715" i="2"/>
  <c r="T715" i="2"/>
  <c r="Y715" i="2"/>
  <c r="Z715" i="2"/>
  <c r="AD715" i="2"/>
  <c r="AE715" i="2"/>
  <c r="AF715" i="2"/>
  <c r="AI715" i="2"/>
  <c r="AL715" i="2"/>
  <c r="AO715" i="2"/>
  <c r="AR715" i="2"/>
  <c r="AS715" i="2"/>
  <c r="BT715" i="2"/>
  <c r="BU715" i="2"/>
  <c r="BV715" i="2"/>
  <c r="BW715" i="2"/>
  <c r="BX715" i="2"/>
  <c r="BY715" i="2"/>
  <c r="BZ715" i="2"/>
  <c r="CA715" i="2"/>
  <c r="CB715" i="2"/>
  <c r="CC715" i="2"/>
  <c r="CD715" i="2"/>
  <c r="CM715" i="2"/>
  <c r="CN715" i="2"/>
  <c r="CO715" i="2"/>
  <c r="CP715" i="2"/>
  <c r="CQ715" i="2"/>
  <c r="CR715" i="2"/>
  <c r="CS715" i="2"/>
  <c r="CT715" i="2"/>
  <c r="DE715" i="2"/>
  <c r="DH715" i="2" s="1"/>
  <c r="DF715" i="2"/>
  <c r="DG715" i="2"/>
  <c r="I716" i="2"/>
  <c r="L716" i="2" s="1"/>
  <c r="S716" i="2"/>
  <c r="T716" i="2"/>
  <c r="Y716" i="2"/>
  <c r="AD716" i="2"/>
  <c r="AE716" i="2"/>
  <c r="AF716" i="2"/>
  <c r="AI716" i="2"/>
  <c r="AL716" i="2"/>
  <c r="AO716" i="2"/>
  <c r="AR716" i="2"/>
  <c r="AS716" i="2"/>
  <c r="BT716" i="2"/>
  <c r="Z716" i="2" s="1"/>
  <c r="BU716" i="2"/>
  <c r="BV716" i="2"/>
  <c r="BX716" i="2"/>
  <c r="BY716" i="2"/>
  <c r="BZ716" i="2"/>
  <c r="CA716" i="2"/>
  <c r="CB716" i="2"/>
  <c r="CC716" i="2"/>
  <c r="CD716" i="2"/>
  <c r="CM716" i="2" s="1"/>
  <c r="CN716" i="2"/>
  <c r="CO716" i="2"/>
  <c r="CP716" i="2"/>
  <c r="CQ716" i="2"/>
  <c r="CR716" i="2"/>
  <c r="CS716" i="2"/>
  <c r="CT716" i="2"/>
  <c r="DE716" i="2"/>
  <c r="DF716" i="2"/>
  <c r="DG716" i="2"/>
  <c r="DH716" i="2"/>
  <c r="I717" i="2"/>
  <c r="L717" i="2"/>
  <c r="S717" i="2"/>
  <c r="T717" i="2"/>
  <c r="Y717" i="2"/>
  <c r="AD717" i="2"/>
  <c r="AF717" i="2" s="1"/>
  <c r="AE717" i="2"/>
  <c r="AI717" i="2"/>
  <c r="AL717" i="2"/>
  <c r="AO717" i="2"/>
  <c r="AR717" i="2"/>
  <c r="AS717" i="2"/>
  <c r="BT717" i="2"/>
  <c r="Z717" i="2" s="1"/>
  <c r="BU717" i="2"/>
  <c r="BV717" i="2" s="1"/>
  <c r="BX717" i="2"/>
  <c r="BY717" i="2"/>
  <c r="BZ717" i="2"/>
  <c r="CA717" i="2"/>
  <c r="CB717" i="2"/>
  <c r="CD717" i="2" s="1"/>
  <c r="CC717" i="2"/>
  <c r="CN717" i="2"/>
  <c r="CO717" i="2"/>
  <c r="CP717" i="2"/>
  <c r="CQ717" i="2"/>
  <c r="CR717" i="2"/>
  <c r="CS717" i="2"/>
  <c r="DE717" i="2"/>
  <c r="DH717" i="2" s="1"/>
  <c r="DF717" i="2"/>
  <c r="DG717" i="2"/>
  <c r="I718" i="2"/>
  <c r="L718" i="2"/>
  <c r="S718" i="2"/>
  <c r="T718" i="2"/>
  <c r="Y718" i="2"/>
  <c r="AD718" i="2"/>
  <c r="AF718" i="2" s="1"/>
  <c r="AE718" i="2"/>
  <c r="AI718" i="2"/>
  <c r="AL718" i="2"/>
  <c r="AO718" i="2"/>
  <c r="AR718" i="2"/>
  <c r="AS718" i="2"/>
  <c r="BT718" i="2"/>
  <c r="BV718" i="2" s="1"/>
  <c r="BU718" i="2"/>
  <c r="BX718" i="2"/>
  <c r="BY718" i="2"/>
  <c r="BZ718" i="2"/>
  <c r="CA718" i="2"/>
  <c r="CB718" i="2"/>
  <c r="CD718" i="2" s="1"/>
  <c r="CC718" i="2"/>
  <c r="CN718" i="2"/>
  <c r="CO718" i="2"/>
  <c r="CP718" i="2"/>
  <c r="CQ718" i="2"/>
  <c r="CR718" i="2"/>
  <c r="CS718" i="2"/>
  <c r="DE718" i="2"/>
  <c r="DH718" i="2" s="1"/>
  <c r="DF718" i="2"/>
  <c r="DG718" i="2"/>
  <c r="I719" i="2"/>
  <c r="L719" i="2"/>
  <c r="S719" i="2"/>
  <c r="T719" i="2"/>
  <c r="Y719" i="2"/>
  <c r="Z719" i="2"/>
  <c r="AD719" i="2"/>
  <c r="AE719" i="2"/>
  <c r="AF719" i="2"/>
  <c r="AI719" i="2"/>
  <c r="AL719" i="2"/>
  <c r="AO719" i="2"/>
  <c r="AR719" i="2"/>
  <c r="AS719" i="2"/>
  <c r="BT719" i="2"/>
  <c r="BU719" i="2"/>
  <c r="BV719" i="2"/>
  <c r="BW719" i="2"/>
  <c r="BX719" i="2"/>
  <c r="BY719" i="2"/>
  <c r="BZ719" i="2"/>
  <c r="CA719" i="2"/>
  <c r="CB719" i="2"/>
  <c r="CC719" i="2"/>
  <c r="CD719" i="2"/>
  <c r="CM719" i="2"/>
  <c r="CN719" i="2"/>
  <c r="CO719" i="2"/>
  <c r="CP719" i="2"/>
  <c r="CQ719" i="2"/>
  <c r="CR719" i="2"/>
  <c r="CS719" i="2"/>
  <c r="CT719" i="2"/>
  <c r="DE719" i="2"/>
  <c r="DH719" i="2" s="1"/>
  <c r="DF719" i="2"/>
  <c r="DG719" i="2"/>
  <c r="I720" i="2"/>
  <c r="L720" i="2" s="1"/>
  <c r="S720" i="2"/>
  <c r="T720" i="2"/>
  <c r="Y720" i="2"/>
  <c r="AD720" i="2"/>
  <c r="AE720" i="2"/>
  <c r="AF720" i="2"/>
  <c r="AI720" i="2"/>
  <c r="AL720" i="2"/>
  <c r="AO720" i="2"/>
  <c r="AR720" i="2"/>
  <c r="AS720" i="2"/>
  <c r="BT720" i="2"/>
  <c r="Z720" i="2" s="1"/>
  <c r="BU720" i="2"/>
  <c r="BV720" i="2"/>
  <c r="BX720" i="2"/>
  <c r="BY720" i="2"/>
  <c r="BZ720" i="2"/>
  <c r="CA720" i="2"/>
  <c r="CB720" i="2"/>
  <c r="CC720" i="2"/>
  <c r="CD720" i="2"/>
  <c r="CM720" i="2" s="1"/>
  <c r="CN720" i="2"/>
  <c r="CO720" i="2"/>
  <c r="CP720" i="2"/>
  <c r="CQ720" i="2"/>
  <c r="CR720" i="2"/>
  <c r="CS720" i="2"/>
  <c r="CT720" i="2"/>
  <c r="DE720" i="2"/>
  <c r="DF720" i="2"/>
  <c r="DG720" i="2"/>
  <c r="DH720" i="2"/>
  <c r="I721" i="2"/>
  <c r="L721" i="2"/>
  <c r="S721" i="2"/>
  <c r="T721" i="2"/>
  <c r="Y721" i="2"/>
  <c r="AD721" i="2"/>
  <c r="AF721" i="2" s="1"/>
  <c r="AE721" i="2"/>
  <c r="AI721" i="2"/>
  <c r="AL721" i="2"/>
  <c r="AO721" i="2"/>
  <c r="AR721" i="2"/>
  <c r="AS721" i="2"/>
  <c r="BT721" i="2"/>
  <c r="Z721" i="2" s="1"/>
  <c r="BU721" i="2"/>
  <c r="BV721" i="2" s="1"/>
  <c r="BX721" i="2"/>
  <c r="BY721" i="2"/>
  <c r="BZ721" i="2"/>
  <c r="CA721" i="2"/>
  <c r="CB721" i="2"/>
  <c r="CD721" i="2" s="1"/>
  <c r="CC721" i="2"/>
  <c r="CN721" i="2"/>
  <c r="CO721" i="2"/>
  <c r="CP721" i="2"/>
  <c r="CQ721" i="2"/>
  <c r="CR721" i="2"/>
  <c r="CS721" i="2"/>
  <c r="DE721" i="2"/>
  <c r="DH721" i="2" s="1"/>
  <c r="DF721" i="2"/>
  <c r="DG721" i="2"/>
  <c r="I722" i="2"/>
  <c r="L722" i="2"/>
  <c r="S722" i="2"/>
  <c r="T722" i="2"/>
  <c r="Y722" i="2"/>
  <c r="AD722" i="2"/>
  <c r="AF722" i="2" s="1"/>
  <c r="AE722" i="2"/>
  <c r="AI722" i="2"/>
  <c r="AL722" i="2"/>
  <c r="AO722" i="2"/>
  <c r="AR722" i="2"/>
  <c r="AS722" i="2"/>
  <c r="BT722" i="2"/>
  <c r="BV722" i="2" s="1"/>
  <c r="BU722" i="2"/>
  <c r="BX722" i="2"/>
  <c r="BY722" i="2"/>
  <c r="BZ722" i="2"/>
  <c r="CA722" i="2"/>
  <c r="CB722" i="2"/>
  <c r="CD722" i="2" s="1"/>
  <c r="CC722" i="2"/>
  <c r="CN722" i="2"/>
  <c r="CO722" i="2"/>
  <c r="CP722" i="2"/>
  <c r="CQ722" i="2"/>
  <c r="CR722" i="2"/>
  <c r="CS722" i="2"/>
  <c r="DE722" i="2"/>
  <c r="DH722" i="2" s="1"/>
  <c r="DF722" i="2"/>
  <c r="DG722" i="2"/>
  <c r="I723" i="2"/>
  <c r="L723" i="2"/>
  <c r="S723" i="2"/>
  <c r="T723" i="2"/>
  <c r="Y723" i="2"/>
  <c r="Z723" i="2"/>
  <c r="AD723" i="2"/>
  <c r="AE723" i="2"/>
  <c r="AF723" i="2"/>
  <c r="AI723" i="2"/>
  <c r="AL723" i="2"/>
  <c r="AO723" i="2"/>
  <c r="AR723" i="2"/>
  <c r="AS723" i="2"/>
  <c r="BT723" i="2"/>
  <c r="BU723" i="2"/>
  <c r="BV723" i="2"/>
  <c r="BW723" i="2"/>
  <c r="BX723" i="2"/>
  <c r="BY723" i="2"/>
  <c r="BZ723" i="2"/>
  <c r="CA723" i="2"/>
  <c r="CB723" i="2"/>
  <c r="CC723" i="2"/>
  <c r="CD723" i="2"/>
  <c r="CM723" i="2"/>
  <c r="CN723" i="2"/>
  <c r="CO723" i="2"/>
  <c r="CP723" i="2"/>
  <c r="CQ723" i="2"/>
  <c r="CR723" i="2"/>
  <c r="CS723" i="2"/>
  <c r="CT723" i="2"/>
  <c r="DE723" i="2"/>
  <c r="DH723" i="2" s="1"/>
  <c r="DF723" i="2"/>
  <c r="DG723" i="2"/>
  <c r="I724" i="2"/>
  <c r="L724" i="2" s="1"/>
  <c r="S724" i="2"/>
  <c r="T724" i="2"/>
  <c r="Y724" i="2"/>
  <c r="AD724" i="2"/>
  <c r="AE724" i="2"/>
  <c r="AF724" i="2"/>
  <c r="AI724" i="2"/>
  <c r="AL724" i="2"/>
  <c r="AO724" i="2"/>
  <c r="AR724" i="2"/>
  <c r="AS724" i="2"/>
  <c r="BT724" i="2"/>
  <c r="Z724" i="2" s="1"/>
  <c r="BU724" i="2"/>
  <c r="BV724" i="2"/>
  <c r="BX724" i="2"/>
  <c r="BY724" i="2"/>
  <c r="BZ724" i="2"/>
  <c r="CA724" i="2"/>
  <c r="CB724" i="2"/>
  <c r="CC724" i="2"/>
  <c r="CD724" i="2"/>
  <c r="CM724" i="2" s="1"/>
  <c r="CN724" i="2"/>
  <c r="CO724" i="2"/>
  <c r="CP724" i="2"/>
  <c r="CQ724" i="2"/>
  <c r="CR724" i="2"/>
  <c r="CS724" i="2"/>
  <c r="CT724" i="2"/>
  <c r="DE724" i="2"/>
  <c r="DF724" i="2"/>
  <c r="DG724" i="2"/>
  <c r="DH724" i="2"/>
  <c r="I725" i="2"/>
  <c r="L725" i="2"/>
  <c r="S725" i="2"/>
  <c r="T725" i="2"/>
  <c r="Y725" i="2"/>
  <c r="AD725" i="2"/>
  <c r="AF725" i="2" s="1"/>
  <c r="AE725" i="2"/>
  <c r="AI725" i="2"/>
  <c r="AL725" i="2"/>
  <c r="AO725" i="2"/>
  <c r="AR725" i="2"/>
  <c r="AS725" i="2"/>
  <c r="BT725" i="2"/>
  <c r="Z725" i="2" s="1"/>
  <c r="BU725" i="2"/>
  <c r="BV725" i="2" s="1"/>
  <c r="BX725" i="2"/>
  <c r="BY725" i="2"/>
  <c r="BZ725" i="2"/>
  <c r="CA725" i="2"/>
  <c r="CB725" i="2"/>
  <c r="CD725" i="2" s="1"/>
  <c r="CC725" i="2"/>
  <c r="CN725" i="2"/>
  <c r="CO725" i="2"/>
  <c r="CP725" i="2"/>
  <c r="CQ725" i="2"/>
  <c r="CR725" i="2"/>
  <c r="CS725" i="2"/>
  <c r="DE725" i="2"/>
  <c r="DH725" i="2" s="1"/>
  <c r="DF725" i="2"/>
  <c r="DG725" i="2"/>
  <c r="I726" i="2"/>
  <c r="L726" i="2"/>
  <c r="S726" i="2"/>
  <c r="T726" i="2"/>
  <c r="Y726" i="2"/>
  <c r="AD726" i="2"/>
  <c r="AF726" i="2" s="1"/>
  <c r="AE726" i="2"/>
  <c r="AI726" i="2"/>
  <c r="AL726" i="2"/>
  <c r="AO726" i="2"/>
  <c r="AR726" i="2"/>
  <c r="AS726" i="2"/>
  <c r="BT726" i="2"/>
  <c r="BV726" i="2" s="1"/>
  <c r="BU726" i="2"/>
  <c r="BX726" i="2"/>
  <c r="BY726" i="2"/>
  <c r="BZ726" i="2"/>
  <c r="CA726" i="2"/>
  <c r="CB726" i="2"/>
  <c r="CD726" i="2" s="1"/>
  <c r="CC726" i="2"/>
  <c r="CN726" i="2"/>
  <c r="CO726" i="2"/>
  <c r="CP726" i="2"/>
  <c r="CQ726" i="2"/>
  <c r="CR726" i="2"/>
  <c r="CS726" i="2"/>
  <c r="DE726" i="2"/>
  <c r="DH726" i="2" s="1"/>
  <c r="DF726" i="2"/>
  <c r="DG726" i="2"/>
  <c r="I727" i="2"/>
  <c r="L727" i="2"/>
  <c r="S727" i="2"/>
  <c r="T727" i="2"/>
  <c r="Y727" i="2"/>
  <c r="Z727" i="2"/>
  <c r="AD727" i="2"/>
  <c r="AE727" i="2"/>
  <c r="AF727" i="2"/>
  <c r="AI727" i="2"/>
  <c r="AL727" i="2"/>
  <c r="AO727" i="2"/>
  <c r="AR727" i="2"/>
  <c r="AS727" i="2"/>
  <c r="BT727" i="2"/>
  <c r="BU727" i="2"/>
  <c r="BV727" i="2"/>
  <c r="BW727" i="2"/>
  <c r="BX727" i="2"/>
  <c r="BY727" i="2"/>
  <c r="BZ727" i="2"/>
  <c r="CA727" i="2"/>
  <c r="CB727" i="2"/>
  <c r="CC727" i="2"/>
  <c r="CD727" i="2"/>
  <c r="CM727" i="2"/>
  <c r="CN727" i="2"/>
  <c r="CO727" i="2"/>
  <c r="CP727" i="2"/>
  <c r="CQ727" i="2"/>
  <c r="CR727" i="2"/>
  <c r="CS727" i="2"/>
  <c r="CT727" i="2"/>
  <c r="DE727" i="2"/>
  <c r="DH727" i="2" s="1"/>
  <c r="DF727" i="2"/>
  <c r="DG727" i="2"/>
  <c r="I728" i="2"/>
  <c r="L728" i="2" s="1"/>
  <c r="S728" i="2"/>
  <c r="T728" i="2"/>
  <c r="Y728" i="2"/>
  <c r="AD728" i="2"/>
  <c r="AE728" i="2"/>
  <c r="AF728" i="2"/>
  <c r="AI728" i="2"/>
  <c r="AL728" i="2"/>
  <c r="AO728" i="2"/>
  <c r="AR728" i="2"/>
  <c r="AS728" i="2"/>
  <c r="BT728" i="2"/>
  <c r="Z728" i="2" s="1"/>
  <c r="BU728" i="2"/>
  <c r="BV728" i="2"/>
  <c r="BX728" i="2"/>
  <c r="BY728" i="2"/>
  <c r="BZ728" i="2"/>
  <c r="CA728" i="2"/>
  <c r="CB728" i="2"/>
  <c r="CC728" i="2"/>
  <c r="CD728" i="2"/>
  <c r="CM728" i="2" s="1"/>
  <c r="CN728" i="2"/>
  <c r="CO728" i="2"/>
  <c r="CP728" i="2"/>
  <c r="CQ728" i="2"/>
  <c r="CR728" i="2"/>
  <c r="CS728" i="2"/>
  <c r="CT728" i="2"/>
  <c r="DE728" i="2"/>
  <c r="DF728" i="2"/>
  <c r="DG728" i="2"/>
  <c r="DH728" i="2"/>
  <c r="I729" i="2"/>
  <c r="L729" i="2"/>
  <c r="S729" i="2"/>
  <c r="T729" i="2"/>
  <c r="Y729" i="2"/>
  <c r="AD729" i="2"/>
  <c r="AF729" i="2" s="1"/>
  <c r="AE729" i="2"/>
  <c r="AI729" i="2"/>
  <c r="AL729" i="2"/>
  <c r="AO729" i="2"/>
  <c r="AR729" i="2"/>
  <c r="AS729" i="2"/>
  <c r="BT729" i="2"/>
  <c r="Z729" i="2" s="1"/>
  <c r="BU729" i="2"/>
  <c r="BV729" i="2" s="1"/>
  <c r="BX729" i="2"/>
  <c r="BY729" i="2"/>
  <c r="BZ729" i="2"/>
  <c r="CA729" i="2"/>
  <c r="CB729" i="2"/>
  <c r="CD729" i="2" s="1"/>
  <c r="CC729" i="2"/>
  <c r="CN729" i="2"/>
  <c r="CO729" i="2"/>
  <c r="CP729" i="2"/>
  <c r="CQ729" i="2"/>
  <c r="CR729" i="2"/>
  <c r="CS729" i="2"/>
  <c r="DE729" i="2"/>
  <c r="DH729" i="2" s="1"/>
  <c r="DF729" i="2"/>
  <c r="DG729" i="2"/>
  <c r="I730" i="2"/>
  <c r="L730" i="2"/>
  <c r="S730" i="2"/>
  <c r="T730" i="2"/>
  <c r="Y730" i="2"/>
  <c r="AD730" i="2"/>
  <c r="AF730" i="2" s="1"/>
  <c r="AE730" i="2"/>
  <c r="AI730" i="2"/>
  <c r="AL730" i="2"/>
  <c r="AO730" i="2"/>
  <c r="AR730" i="2"/>
  <c r="AS730" i="2"/>
  <c r="BT730" i="2"/>
  <c r="BV730" i="2" s="1"/>
  <c r="BU730" i="2"/>
  <c r="BX730" i="2"/>
  <c r="BY730" i="2"/>
  <c r="BZ730" i="2"/>
  <c r="CA730" i="2"/>
  <c r="CB730" i="2"/>
  <c r="CD730" i="2" s="1"/>
  <c r="CC730" i="2"/>
  <c r="CN730" i="2"/>
  <c r="CO730" i="2"/>
  <c r="CP730" i="2"/>
  <c r="CQ730" i="2"/>
  <c r="CR730" i="2"/>
  <c r="CS730" i="2"/>
  <c r="DE730" i="2"/>
  <c r="DH730" i="2" s="1"/>
  <c r="DF730" i="2"/>
  <c r="DG730" i="2"/>
  <c r="I731" i="2"/>
  <c r="L731" i="2"/>
  <c r="S731" i="2"/>
  <c r="T731" i="2"/>
  <c r="Y731" i="2"/>
  <c r="Z731" i="2"/>
  <c r="AD731" i="2"/>
  <c r="AE731" i="2"/>
  <c r="AF731" i="2"/>
  <c r="AI731" i="2"/>
  <c r="AL731" i="2"/>
  <c r="AO731" i="2"/>
  <c r="AR731" i="2"/>
  <c r="AS731" i="2"/>
  <c r="BT731" i="2"/>
  <c r="BU731" i="2"/>
  <c r="BV731" i="2"/>
  <c r="BW731" i="2"/>
  <c r="BX731" i="2"/>
  <c r="BY731" i="2"/>
  <c r="BZ731" i="2"/>
  <c r="CA731" i="2"/>
  <c r="CB731" i="2"/>
  <c r="CC731" i="2"/>
  <c r="CD731" i="2"/>
  <c r="CM731" i="2"/>
  <c r="CN731" i="2"/>
  <c r="CO731" i="2"/>
  <c r="CP731" i="2"/>
  <c r="CQ731" i="2"/>
  <c r="CR731" i="2"/>
  <c r="CS731" i="2"/>
  <c r="CT731" i="2"/>
  <c r="DE731" i="2"/>
  <c r="DH731" i="2" s="1"/>
  <c r="DF731" i="2"/>
  <c r="DG731" i="2"/>
  <c r="I732" i="2"/>
  <c r="L732" i="2" s="1"/>
  <c r="S732" i="2"/>
  <c r="T732" i="2"/>
  <c r="Y732" i="2"/>
  <c r="AD732" i="2"/>
  <c r="AE732" i="2"/>
  <c r="AF732" i="2"/>
  <c r="AI732" i="2"/>
  <c r="AL732" i="2"/>
  <c r="AO732" i="2"/>
  <c r="AR732" i="2"/>
  <c r="AS732" i="2"/>
  <c r="BT732" i="2"/>
  <c r="Z732" i="2" s="1"/>
  <c r="BU732" i="2"/>
  <c r="BV732" i="2"/>
  <c r="BX732" i="2"/>
  <c r="BY732" i="2"/>
  <c r="BZ732" i="2"/>
  <c r="CA732" i="2"/>
  <c r="CB732" i="2"/>
  <c r="CC732" i="2"/>
  <c r="CD732" i="2"/>
  <c r="CM732" i="2" s="1"/>
  <c r="CN732" i="2"/>
  <c r="CO732" i="2"/>
  <c r="CP732" i="2"/>
  <c r="CQ732" i="2"/>
  <c r="CR732" i="2"/>
  <c r="CS732" i="2"/>
  <c r="CT732" i="2"/>
  <c r="DE732" i="2"/>
  <c r="DF732" i="2"/>
  <c r="DG732" i="2"/>
  <c r="DH732" i="2"/>
  <c r="I733" i="2"/>
  <c r="L733" i="2"/>
  <c r="S733" i="2"/>
  <c r="T733" i="2"/>
  <c r="Y733" i="2"/>
  <c r="AD733" i="2"/>
  <c r="AF733" i="2" s="1"/>
  <c r="AE733" i="2"/>
  <c r="AI733" i="2"/>
  <c r="AL733" i="2"/>
  <c r="AO733" i="2"/>
  <c r="AR733" i="2"/>
  <c r="AS733" i="2"/>
  <c r="BT733" i="2"/>
  <c r="Z733" i="2" s="1"/>
  <c r="BU733" i="2"/>
  <c r="BV733" i="2" s="1"/>
  <c r="BX733" i="2"/>
  <c r="BY733" i="2"/>
  <c r="BZ733" i="2"/>
  <c r="CA733" i="2"/>
  <c r="CB733" i="2"/>
  <c r="CD733" i="2" s="1"/>
  <c r="CC733" i="2"/>
  <c r="CN733" i="2"/>
  <c r="CO733" i="2"/>
  <c r="CP733" i="2"/>
  <c r="CQ733" i="2"/>
  <c r="CR733" i="2"/>
  <c r="CS733" i="2"/>
  <c r="DE733" i="2"/>
  <c r="DH733" i="2" s="1"/>
  <c r="DF733" i="2"/>
  <c r="DG733" i="2"/>
  <c r="I734" i="2"/>
  <c r="L734" i="2"/>
  <c r="S734" i="2"/>
  <c r="T734" i="2"/>
  <c r="Y734" i="2"/>
  <c r="AD734" i="2"/>
  <c r="AF734" i="2" s="1"/>
  <c r="AE734" i="2"/>
  <c r="AI734" i="2"/>
  <c r="AL734" i="2"/>
  <c r="AO734" i="2"/>
  <c r="AR734" i="2"/>
  <c r="AS734" i="2"/>
  <c r="BT734" i="2"/>
  <c r="BV734" i="2" s="1"/>
  <c r="BU734" i="2"/>
  <c r="BX734" i="2"/>
  <c r="BY734" i="2"/>
  <c r="BZ734" i="2"/>
  <c r="CA734" i="2"/>
  <c r="CB734" i="2"/>
  <c r="CD734" i="2" s="1"/>
  <c r="CC734" i="2"/>
  <c r="CN734" i="2"/>
  <c r="CO734" i="2"/>
  <c r="CP734" i="2"/>
  <c r="CQ734" i="2"/>
  <c r="CR734" i="2"/>
  <c r="CS734" i="2"/>
  <c r="DE734" i="2"/>
  <c r="DH734" i="2" s="1"/>
  <c r="DF734" i="2"/>
  <c r="DG734" i="2"/>
  <c r="I735" i="2"/>
  <c r="L735" i="2"/>
  <c r="S735" i="2"/>
  <c r="T735" i="2"/>
  <c r="Y735" i="2"/>
  <c r="Z735" i="2"/>
  <c r="AD735" i="2"/>
  <c r="AE735" i="2"/>
  <c r="AF735" i="2"/>
  <c r="AI735" i="2"/>
  <c r="AL735" i="2"/>
  <c r="AO735" i="2"/>
  <c r="AR735" i="2"/>
  <c r="AS735" i="2"/>
  <c r="BT735" i="2"/>
  <c r="BU735" i="2"/>
  <c r="BV735" i="2"/>
  <c r="BW735" i="2"/>
  <c r="BX735" i="2"/>
  <c r="BY735" i="2"/>
  <c r="BZ735" i="2"/>
  <c r="CA735" i="2"/>
  <c r="CB735" i="2"/>
  <c r="CC735" i="2"/>
  <c r="CD735" i="2"/>
  <c r="CM735" i="2"/>
  <c r="CN735" i="2"/>
  <c r="CO735" i="2"/>
  <c r="CP735" i="2"/>
  <c r="CQ735" i="2"/>
  <c r="CR735" i="2"/>
  <c r="CS735" i="2"/>
  <c r="CT735" i="2"/>
  <c r="DE735" i="2"/>
  <c r="DH735" i="2" s="1"/>
  <c r="DF735" i="2"/>
  <c r="DG735" i="2"/>
  <c r="I736" i="2"/>
  <c r="L736" i="2" s="1"/>
  <c r="S736" i="2"/>
  <c r="T736" i="2"/>
  <c r="Y736" i="2"/>
  <c r="AD736" i="2"/>
  <c r="AE736" i="2"/>
  <c r="AF736" i="2"/>
  <c r="AI736" i="2"/>
  <c r="AL736" i="2"/>
  <c r="AO736" i="2"/>
  <c r="AR736" i="2"/>
  <c r="AS736" i="2"/>
  <c r="BT736" i="2"/>
  <c r="Z736" i="2" s="1"/>
  <c r="BU736" i="2"/>
  <c r="BV736" i="2"/>
  <c r="BX736" i="2"/>
  <c r="BY736" i="2"/>
  <c r="BZ736" i="2"/>
  <c r="CA736" i="2"/>
  <c r="CB736" i="2"/>
  <c r="CC736" i="2"/>
  <c r="CD736" i="2"/>
  <c r="CM736" i="2" s="1"/>
  <c r="CN736" i="2"/>
  <c r="CO736" i="2"/>
  <c r="CP736" i="2"/>
  <c r="CQ736" i="2"/>
  <c r="CR736" i="2"/>
  <c r="CS736" i="2"/>
  <c r="CT736" i="2"/>
  <c r="DE736" i="2"/>
  <c r="DF736" i="2"/>
  <c r="DG736" i="2"/>
  <c r="DH736" i="2"/>
  <c r="I737" i="2"/>
  <c r="L737" i="2"/>
  <c r="S737" i="2"/>
  <c r="T737" i="2"/>
  <c r="Y737" i="2"/>
  <c r="AD737" i="2"/>
  <c r="AF737" i="2" s="1"/>
  <c r="AE737" i="2"/>
  <c r="AI737" i="2"/>
  <c r="AL737" i="2"/>
  <c r="AO737" i="2"/>
  <c r="AR737" i="2"/>
  <c r="AS737" i="2"/>
  <c r="BT737" i="2"/>
  <c r="Z737" i="2" s="1"/>
  <c r="BU737" i="2"/>
  <c r="BV737" i="2" s="1"/>
  <c r="BX737" i="2"/>
  <c r="BY737" i="2"/>
  <c r="BZ737" i="2"/>
  <c r="CA737" i="2"/>
  <c r="CB737" i="2"/>
  <c r="CD737" i="2" s="1"/>
  <c r="CC737" i="2"/>
  <c r="CN737" i="2"/>
  <c r="CO737" i="2"/>
  <c r="CP737" i="2"/>
  <c r="CQ737" i="2"/>
  <c r="CR737" i="2"/>
  <c r="CS737" i="2"/>
  <c r="DE737" i="2"/>
  <c r="DH737" i="2" s="1"/>
  <c r="DF737" i="2"/>
  <c r="DG737" i="2"/>
  <c r="I738" i="2"/>
  <c r="L738" i="2"/>
  <c r="S738" i="2"/>
  <c r="T738" i="2"/>
  <c r="Y738" i="2"/>
  <c r="AD738" i="2"/>
  <c r="AF738" i="2" s="1"/>
  <c r="AE738" i="2"/>
  <c r="AI738" i="2"/>
  <c r="AL738" i="2"/>
  <c r="AO738" i="2"/>
  <c r="AR738" i="2"/>
  <c r="AS738" i="2"/>
  <c r="BT738" i="2"/>
  <c r="BV738" i="2" s="1"/>
  <c r="BU738" i="2"/>
  <c r="BX738" i="2"/>
  <c r="BY738" i="2"/>
  <c r="BZ738" i="2"/>
  <c r="CA738" i="2"/>
  <c r="CB738" i="2"/>
  <c r="CD738" i="2" s="1"/>
  <c r="CC738" i="2"/>
  <c r="CN738" i="2"/>
  <c r="CO738" i="2"/>
  <c r="CP738" i="2"/>
  <c r="CQ738" i="2"/>
  <c r="CR738" i="2"/>
  <c r="CS738" i="2"/>
  <c r="DE738" i="2"/>
  <c r="DH738" i="2" s="1"/>
  <c r="DF738" i="2"/>
  <c r="DG738" i="2"/>
  <c r="I739" i="2"/>
  <c r="L739" i="2"/>
  <c r="S739" i="2"/>
  <c r="T739" i="2"/>
  <c r="Y739" i="2"/>
  <c r="Z739" i="2"/>
  <c r="AD739" i="2"/>
  <c r="AE739" i="2"/>
  <c r="AF739" i="2"/>
  <c r="AI739" i="2"/>
  <c r="AL739" i="2"/>
  <c r="AO739" i="2"/>
  <c r="AR739" i="2"/>
  <c r="AS739" i="2"/>
  <c r="BT739" i="2"/>
  <c r="BU739" i="2"/>
  <c r="BV739" i="2"/>
  <c r="BW739" i="2"/>
  <c r="BX739" i="2"/>
  <c r="BY739" i="2"/>
  <c r="BZ739" i="2"/>
  <c r="CA739" i="2"/>
  <c r="CB739" i="2"/>
  <c r="CC739" i="2"/>
  <c r="CD739" i="2"/>
  <c r="CM739" i="2"/>
  <c r="CN739" i="2"/>
  <c r="CO739" i="2"/>
  <c r="CP739" i="2"/>
  <c r="CQ739" i="2"/>
  <c r="CR739" i="2"/>
  <c r="CS739" i="2"/>
  <c r="CT739" i="2"/>
  <c r="DE739" i="2"/>
  <c r="DH739" i="2" s="1"/>
  <c r="DF739" i="2"/>
  <c r="DG739" i="2"/>
  <c r="I740" i="2"/>
  <c r="L740" i="2" s="1"/>
  <c r="S740" i="2"/>
  <c r="T740" i="2"/>
  <c r="Y740" i="2"/>
  <c r="AD740" i="2"/>
  <c r="AE740" i="2"/>
  <c r="AF740" i="2"/>
  <c r="AI740" i="2"/>
  <c r="AL740" i="2"/>
  <c r="AO740" i="2"/>
  <c r="AR740" i="2"/>
  <c r="AS740" i="2"/>
  <c r="BT740" i="2"/>
  <c r="Z740" i="2" s="1"/>
  <c r="BU740" i="2"/>
  <c r="BV740" i="2"/>
  <c r="BX740" i="2"/>
  <c r="BY740" i="2"/>
  <c r="BZ740" i="2"/>
  <c r="CA740" i="2"/>
  <c r="CB740" i="2"/>
  <c r="CC740" i="2"/>
  <c r="CD740" i="2"/>
  <c r="CM740" i="2" s="1"/>
  <c r="CN740" i="2"/>
  <c r="CO740" i="2"/>
  <c r="CP740" i="2"/>
  <c r="CQ740" i="2"/>
  <c r="CR740" i="2"/>
  <c r="CS740" i="2"/>
  <c r="CT740" i="2"/>
  <c r="DE740" i="2"/>
  <c r="DF740" i="2"/>
  <c r="DG740" i="2"/>
  <c r="DH740" i="2"/>
  <c r="I741" i="2"/>
  <c r="L741" i="2"/>
  <c r="S741" i="2"/>
  <c r="T741" i="2"/>
  <c r="Y741" i="2"/>
  <c r="AD741" i="2"/>
  <c r="AF741" i="2" s="1"/>
  <c r="AE741" i="2"/>
  <c r="AI741" i="2"/>
  <c r="AL741" i="2"/>
  <c r="AO741" i="2"/>
  <c r="AR741" i="2"/>
  <c r="AS741" i="2"/>
  <c r="BT741" i="2"/>
  <c r="Z741" i="2" s="1"/>
  <c r="BU741" i="2"/>
  <c r="BV741" i="2" s="1"/>
  <c r="BX741" i="2"/>
  <c r="BY741" i="2"/>
  <c r="BZ741" i="2"/>
  <c r="CA741" i="2"/>
  <c r="CB741" i="2"/>
  <c r="CD741" i="2" s="1"/>
  <c r="CC741" i="2"/>
  <c r="CN741" i="2"/>
  <c r="CO741" i="2"/>
  <c r="CP741" i="2"/>
  <c r="CQ741" i="2"/>
  <c r="CR741" i="2"/>
  <c r="CS741" i="2"/>
  <c r="DE741" i="2"/>
  <c r="DH741" i="2" s="1"/>
  <c r="DF741" i="2"/>
  <c r="DG741" i="2"/>
  <c r="I742" i="2"/>
  <c r="L742" i="2"/>
  <c r="S742" i="2"/>
  <c r="T742" i="2"/>
  <c r="Y742" i="2"/>
  <c r="AD742" i="2"/>
  <c r="AF742" i="2" s="1"/>
  <c r="AE742" i="2"/>
  <c r="AI742" i="2"/>
  <c r="AL742" i="2"/>
  <c r="AO742" i="2"/>
  <c r="AR742" i="2"/>
  <c r="AS742" i="2"/>
  <c r="BT742" i="2"/>
  <c r="BV742" i="2" s="1"/>
  <c r="BU742" i="2"/>
  <c r="BX742" i="2"/>
  <c r="BY742" i="2"/>
  <c r="BZ742" i="2"/>
  <c r="CA742" i="2"/>
  <c r="CB742" i="2"/>
  <c r="CD742" i="2" s="1"/>
  <c r="CC742" i="2"/>
  <c r="CN742" i="2"/>
  <c r="CO742" i="2"/>
  <c r="CP742" i="2"/>
  <c r="CQ742" i="2"/>
  <c r="CR742" i="2"/>
  <c r="CS742" i="2"/>
  <c r="DE742" i="2"/>
  <c r="DH742" i="2" s="1"/>
  <c r="DF742" i="2"/>
  <c r="DG742" i="2"/>
  <c r="I743" i="2"/>
  <c r="L743" i="2"/>
  <c r="S743" i="2"/>
  <c r="T743" i="2"/>
  <c r="Y743" i="2"/>
  <c r="Z743" i="2"/>
  <c r="AD743" i="2"/>
  <c r="AE743" i="2"/>
  <c r="AF743" i="2"/>
  <c r="AI743" i="2"/>
  <c r="AL743" i="2"/>
  <c r="AO743" i="2"/>
  <c r="AR743" i="2"/>
  <c r="AS743" i="2"/>
  <c r="BT743" i="2"/>
  <c r="BU743" i="2"/>
  <c r="BV743" i="2"/>
  <c r="BW743" i="2"/>
  <c r="BX743" i="2"/>
  <c r="BY743" i="2"/>
  <c r="BZ743" i="2"/>
  <c r="CA743" i="2"/>
  <c r="CB743" i="2"/>
  <c r="CC743" i="2"/>
  <c r="CD743" i="2"/>
  <c r="CM743" i="2"/>
  <c r="CN743" i="2"/>
  <c r="CO743" i="2"/>
  <c r="CP743" i="2"/>
  <c r="CQ743" i="2"/>
  <c r="CR743" i="2"/>
  <c r="CS743" i="2"/>
  <c r="CT743" i="2"/>
  <c r="DE743" i="2"/>
  <c r="DH743" i="2" s="1"/>
  <c r="DF743" i="2"/>
  <c r="DG743" i="2"/>
  <c r="I744" i="2"/>
  <c r="L744" i="2" s="1"/>
  <c r="S744" i="2"/>
  <c r="T744" i="2"/>
  <c r="Y744" i="2"/>
  <c r="AD744" i="2"/>
  <c r="AE744" i="2"/>
  <c r="AF744" i="2"/>
  <c r="AI744" i="2"/>
  <c r="AL744" i="2"/>
  <c r="AO744" i="2"/>
  <c r="AR744" i="2"/>
  <c r="AS744" i="2"/>
  <c r="BT744" i="2"/>
  <c r="Z744" i="2" s="1"/>
  <c r="BU744" i="2"/>
  <c r="BV744" i="2"/>
  <c r="BX744" i="2"/>
  <c r="BY744" i="2"/>
  <c r="BZ744" i="2"/>
  <c r="CA744" i="2"/>
  <c r="CB744" i="2"/>
  <c r="CC744" i="2"/>
  <c r="CD744" i="2"/>
  <c r="CM744" i="2" s="1"/>
  <c r="CN744" i="2"/>
  <c r="CO744" i="2"/>
  <c r="CP744" i="2"/>
  <c r="CQ744" i="2"/>
  <c r="CR744" i="2"/>
  <c r="CS744" i="2"/>
  <c r="CT744" i="2"/>
  <c r="DE744" i="2"/>
  <c r="DF744" i="2"/>
  <c r="DG744" i="2"/>
  <c r="DH744" i="2"/>
  <c r="I745" i="2"/>
  <c r="L745" i="2"/>
  <c r="S745" i="2"/>
  <c r="T745" i="2"/>
  <c r="Y745" i="2"/>
  <c r="AD745" i="2"/>
  <c r="AF745" i="2" s="1"/>
  <c r="AE745" i="2"/>
  <c r="AI745" i="2"/>
  <c r="AL745" i="2"/>
  <c r="AO745" i="2"/>
  <c r="AR745" i="2"/>
  <c r="AS745" i="2"/>
  <c r="BT745" i="2"/>
  <c r="Z745" i="2" s="1"/>
  <c r="BU745" i="2"/>
  <c r="BV745" i="2" s="1"/>
  <c r="BX745" i="2"/>
  <c r="BY745" i="2"/>
  <c r="BZ745" i="2"/>
  <c r="CA745" i="2"/>
  <c r="CB745" i="2"/>
  <c r="CD745" i="2" s="1"/>
  <c r="CC745" i="2"/>
  <c r="CN745" i="2"/>
  <c r="CO745" i="2"/>
  <c r="CP745" i="2"/>
  <c r="CQ745" i="2"/>
  <c r="CR745" i="2"/>
  <c r="CS745" i="2"/>
  <c r="DE745" i="2"/>
  <c r="DH745" i="2" s="1"/>
  <c r="DF745" i="2"/>
  <c r="DG745" i="2"/>
  <c r="I746" i="2"/>
  <c r="L746" i="2"/>
  <c r="S746" i="2"/>
  <c r="T746" i="2"/>
  <c r="Y746" i="2"/>
  <c r="AD746" i="2"/>
  <c r="AF746" i="2" s="1"/>
  <c r="AE746" i="2"/>
  <c r="AI746" i="2"/>
  <c r="AL746" i="2"/>
  <c r="AO746" i="2"/>
  <c r="AR746" i="2"/>
  <c r="AS746" i="2"/>
  <c r="BT746" i="2"/>
  <c r="BV746" i="2" s="1"/>
  <c r="BU746" i="2"/>
  <c r="BX746" i="2"/>
  <c r="BY746" i="2"/>
  <c r="BZ746" i="2"/>
  <c r="CA746" i="2"/>
  <c r="CB746" i="2"/>
  <c r="CD746" i="2" s="1"/>
  <c r="CC746" i="2"/>
  <c r="CN746" i="2"/>
  <c r="CO746" i="2"/>
  <c r="CP746" i="2"/>
  <c r="CQ746" i="2"/>
  <c r="CR746" i="2"/>
  <c r="CS746" i="2"/>
  <c r="DE746" i="2"/>
  <c r="DH746" i="2" s="1"/>
  <c r="DF746" i="2"/>
  <c r="DG746" i="2"/>
  <c r="I747" i="2"/>
  <c r="L747" i="2"/>
  <c r="S747" i="2"/>
  <c r="T747" i="2"/>
  <c r="Y747" i="2"/>
  <c r="Z747" i="2"/>
  <c r="AD747" i="2"/>
  <c r="AE747" i="2"/>
  <c r="AF747" i="2"/>
  <c r="AI747" i="2"/>
  <c r="AL747" i="2"/>
  <c r="AO747" i="2"/>
  <c r="AR747" i="2"/>
  <c r="AS747" i="2"/>
  <c r="BT747" i="2"/>
  <c r="BU747" i="2"/>
  <c r="BV747" i="2"/>
  <c r="BW747" i="2"/>
  <c r="BX747" i="2"/>
  <c r="BY747" i="2"/>
  <c r="BZ747" i="2"/>
  <c r="CA747" i="2"/>
  <c r="CB747" i="2"/>
  <c r="CC747" i="2"/>
  <c r="CD747" i="2"/>
  <c r="CM747" i="2"/>
  <c r="CN747" i="2"/>
  <c r="CO747" i="2"/>
  <c r="CP747" i="2"/>
  <c r="CQ747" i="2"/>
  <c r="CR747" i="2"/>
  <c r="CS747" i="2"/>
  <c r="CT747" i="2"/>
  <c r="DE747" i="2"/>
  <c r="DH747" i="2" s="1"/>
  <c r="DF747" i="2"/>
  <c r="DG747" i="2"/>
  <c r="I748" i="2"/>
  <c r="L748" i="2" s="1"/>
  <c r="S748" i="2"/>
  <c r="T748" i="2"/>
  <c r="Y748" i="2"/>
  <c r="AD748" i="2"/>
  <c r="AE748" i="2"/>
  <c r="AF748" i="2"/>
  <c r="AI748" i="2"/>
  <c r="AL748" i="2"/>
  <c r="AO748" i="2"/>
  <c r="AR748" i="2"/>
  <c r="AS748" i="2"/>
  <c r="BT748" i="2"/>
  <c r="Z748" i="2" s="1"/>
  <c r="BU748" i="2"/>
  <c r="BV748" i="2"/>
  <c r="BX748" i="2"/>
  <c r="BY748" i="2"/>
  <c r="BZ748" i="2"/>
  <c r="CA748" i="2"/>
  <c r="CB748" i="2"/>
  <c r="CC748" i="2"/>
  <c r="CD748" i="2"/>
  <c r="CM748" i="2" s="1"/>
  <c r="CN748" i="2"/>
  <c r="CO748" i="2"/>
  <c r="CP748" i="2"/>
  <c r="CQ748" i="2"/>
  <c r="CR748" i="2"/>
  <c r="CS748" i="2"/>
  <c r="CT748" i="2"/>
  <c r="DE748" i="2"/>
  <c r="DF748" i="2"/>
  <c r="DG748" i="2"/>
  <c r="DH748" i="2"/>
  <c r="I749" i="2"/>
  <c r="L749" i="2"/>
  <c r="S749" i="2"/>
  <c r="T749" i="2"/>
  <c r="Y749" i="2"/>
  <c r="AD749" i="2"/>
  <c r="AF749" i="2" s="1"/>
  <c r="AE749" i="2"/>
  <c r="AI749" i="2"/>
  <c r="AL749" i="2"/>
  <c r="AO749" i="2"/>
  <c r="AR749" i="2"/>
  <c r="AS749" i="2"/>
  <c r="BT749" i="2"/>
  <c r="Z749" i="2" s="1"/>
  <c r="BU749" i="2"/>
  <c r="BV749" i="2" s="1"/>
  <c r="BX749" i="2"/>
  <c r="BY749" i="2"/>
  <c r="BZ749" i="2"/>
  <c r="CA749" i="2"/>
  <c r="CB749" i="2"/>
  <c r="CD749" i="2" s="1"/>
  <c r="CC749" i="2"/>
  <c r="CN749" i="2"/>
  <c r="CO749" i="2"/>
  <c r="CP749" i="2"/>
  <c r="CQ749" i="2"/>
  <c r="CR749" i="2"/>
  <c r="CS749" i="2"/>
  <c r="DE749" i="2"/>
  <c r="DH749" i="2" s="1"/>
  <c r="DF749" i="2"/>
  <c r="DG749" i="2"/>
  <c r="I750" i="2"/>
  <c r="L750" i="2"/>
  <c r="S750" i="2"/>
  <c r="T750" i="2"/>
  <c r="Y750" i="2"/>
  <c r="AD750" i="2"/>
  <c r="AF750" i="2" s="1"/>
  <c r="AE750" i="2"/>
  <c r="AI750" i="2"/>
  <c r="AL750" i="2"/>
  <c r="AO750" i="2"/>
  <c r="AR750" i="2"/>
  <c r="AS750" i="2"/>
  <c r="BT750" i="2"/>
  <c r="BV750" i="2" s="1"/>
  <c r="BU750" i="2"/>
  <c r="BX750" i="2"/>
  <c r="BY750" i="2"/>
  <c r="BZ750" i="2"/>
  <c r="CA750" i="2"/>
  <c r="CB750" i="2"/>
  <c r="CD750" i="2" s="1"/>
  <c r="CC750" i="2"/>
  <c r="CN750" i="2"/>
  <c r="CO750" i="2"/>
  <c r="CP750" i="2"/>
  <c r="CQ750" i="2"/>
  <c r="CR750" i="2"/>
  <c r="CS750" i="2"/>
  <c r="DE750" i="2"/>
  <c r="DH750" i="2" s="1"/>
  <c r="DF750" i="2"/>
  <c r="DG750" i="2"/>
  <c r="I751" i="2"/>
  <c r="L751" i="2"/>
  <c r="S751" i="2"/>
  <c r="T751" i="2"/>
  <c r="Y751" i="2"/>
  <c r="Z751" i="2"/>
  <c r="AD751" i="2"/>
  <c r="AE751" i="2"/>
  <c r="AF751" i="2"/>
  <c r="AI751" i="2"/>
  <c r="AL751" i="2"/>
  <c r="AO751" i="2"/>
  <c r="AR751" i="2"/>
  <c r="AS751" i="2"/>
  <c r="BT751" i="2"/>
  <c r="BU751" i="2"/>
  <c r="BV751" i="2"/>
  <c r="BW751" i="2"/>
  <c r="BX751" i="2"/>
  <c r="BY751" i="2"/>
  <c r="BZ751" i="2"/>
  <c r="CA751" i="2"/>
  <c r="CB751" i="2"/>
  <c r="CC751" i="2"/>
  <c r="CD751" i="2"/>
  <c r="CM751" i="2"/>
  <c r="CN751" i="2"/>
  <c r="CO751" i="2"/>
  <c r="CP751" i="2"/>
  <c r="CQ751" i="2"/>
  <c r="CR751" i="2"/>
  <c r="CS751" i="2"/>
  <c r="CT751" i="2"/>
  <c r="DE751" i="2"/>
  <c r="DH751" i="2" s="1"/>
  <c r="DF751" i="2"/>
  <c r="DG751" i="2"/>
  <c r="I752" i="2"/>
  <c r="L752" i="2" s="1"/>
  <c r="S752" i="2"/>
  <c r="T752" i="2"/>
  <c r="Y752" i="2"/>
  <c r="AD752" i="2"/>
  <c r="AE752" i="2"/>
  <c r="AF752" i="2"/>
  <c r="AI752" i="2"/>
  <c r="AL752" i="2"/>
  <c r="AO752" i="2"/>
  <c r="AR752" i="2"/>
  <c r="AS752" i="2"/>
  <c r="BT752" i="2"/>
  <c r="Z752" i="2" s="1"/>
  <c r="BU752" i="2"/>
  <c r="BV752" i="2"/>
  <c r="BX752" i="2"/>
  <c r="BY752" i="2"/>
  <c r="BZ752" i="2"/>
  <c r="CA752" i="2"/>
  <c r="CB752" i="2"/>
  <c r="CC752" i="2"/>
  <c r="CD752" i="2"/>
  <c r="CM752" i="2" s="1"/>
  <c r="CN752" i="2"/>
  <c r="CO752" i="2"/>
  <c r="CP752" i="2"/>
  <c r="CQ752" i="2"/>
  <c r="CR752" i="2"/>
  <c r="CS752" i="2"/>
  <c r="CT752" i="2"/>
  <c r="DE752" i="2"/>
  <c r="DF752" i="2"/>
  <c r="DG752" i="2"/>
  <c r="DH752" i="2"/>
  <c r="I753" i="2"/>
  <c r="L753" i="2"/>
  <c r="S753" i="2"/>
  <c r="T753" i="2"/>
  <c r="Y753" i="2"/>
  <c r="AD753" i="2"/>
  <c r="AF753" i="2" s="1"/>
  <c r="AE753" i="2"/>
  <c r="AI753" i="2"/>
  <c r="AL753" i="2"/>
  <c r="AO753" i="2"/>
  <c r="AR753" i="2"/>
  <c r="AS753" i="2"/>
  <c r="BT753" i="2"/>
  <c r="Z753" i="2" s="1"/>
  <c r="BU753" i="2"/>
  <c r="BV753" i="2" s="1"/>
  <c r="BX753" i="2"/>
  <c r="BY753" i="2"/>
  <c r="BZ753" i="2"/>
  <c r="CA753" i="2"/>
  <c r="CB753" i="2"/>
  <c r="CD753" i="2" s="1"/>
  <c r="CC753" i="2"/>
  <c r="CN753" i="2"/>
  <c r="CO753" i="2"/>
  <c r="CP753" i="2"/>
  <c r="CQ753" i="2"/>
  <c r="CR753" i="2"/>
  <c r="CS753" i="2"/>
  <c r="DE753" i="2"/>
  <c r="DH753" i="2" s="1"/>
  <c r="DF753" i="2"/>
  <c r="DG753" i="2"/>
  <c r="I754" i="2"/>
  <c r="L754" i="2"/>
  <c r="S754" i="2"/>
  <c r="T754" i="2"/>
  <c r="Y754" i="2"/>
  <c r="AD754" i="2"/>
  <c r="AF754" i="2" s="1"/>
  <c r="AE754" i="2"/>
  <c r="AI754" i="2"/>
  <c r="AL754" i="2"/>
  <c r="AO754" i="2"/>
  <c r="AR754" i="2"/>
  <c r="AS754" i="2"/>
  <c r="BT754" i="2"/>
  <c r="BV754" i="2" s="1"/>
  <c r="BU754" i="2"/>
  <c r="BX754" i="2"/>
  <c r="BY754" i="2"/>
  <c r="BZ754" i="2"/>
  <c r="CA754" i="2"/>
  <c r="CB754" i="2"/>
  <c r="CD754" i="2" s="1"/>
  <c r="CC754" i="2"/>
  <c r="CN754" i="2"/>
  <c r="CO754" i="2"/>
  <c r="CP754" i="2"/>
  <c r="CQ754" i="2"/>
  <c r="CR754" i="2"/>
  <c r="CS754" i="2"/>
  <c r="DE754" i="2"/>
  <c r="DH754" i="2" s="1"/>
  <c r="DF754" i="2"/>
  <c r="DG754" i="2"/>
  <c r="I755" i="2"/>
  <c r="L755" i="2"/>
  <c r="S755" i="2"/>
  <c r="T755" i="2"/>
  <c r="Y755" i="2"/>
  <c r="Z755" i="2"/>
  <c r="AD755" i="2"/>
  <c r="AE755" i="2"/>
  <c r="AF755" i="2"/>
  <c r="AI755" i="2"/>
  <c r="AL755" i="2"/>
  <c r="AO755" i="2"/>
  <c r="AR755" i="2"/>
  <c r="AS755" i="2"/>
  <c r="BT755" i="2"/>
  <c r="BU755" i="2"/>
  <c r="BV755" i="2"/>
  <c r="BW755" i="2"/>
  <c r="BX755" i="2"/>
  <c r="BY755" i="2"/>
  <c r="BZ755" i="2"/>
  <c r="CA755" i="2"/>
  <c r="CB755" i="2"/>
  <c r="CC755" i="2"/>
  <c r="CD755" i="2"/>
  <c r="CM755" i="2"/>
  <c r="CN755" i="2"/>
  <c r="CO755" i="2"/>
  <c r="CP755" i="2"/>
  <c r="CQ755" i="2"/>
  <c r="CR755" i="2"/>
  <c r="CS755" i="2"/>
  <c r="CT755" i="2"/>
  <c r="DE755" i="2"/>
  <c r="DH755" i="2" s="1"/>
  <c r="DF755" i="2"/>
  <c r="DG755" i="2"/>
  <c r="I756" i="2"/>
  <c r="L756" i="2" s="1"/>
  <c r="S756" i="2"/>
  <c r="T756" i="2"/>
  <c r="Y756" i="2"/>
  <c r="AD756" i="2"/>
  <c r="AE756" i="2"/>
  <c r="AF756" i="2"/>
  <c r="AI756" i="2"/>
  <c r="AL756" i="2"/>
  <c r="AO756" i="2"/>
  <c r="AR756" i="2"/>
  <c r="AS756" i="2"/>
  <c r="BT756" i="2"/>
  <c r="Z756" i="2" s="1"/>
  <c r="BU756" i="2"/>
  <c r="BV756" i="2"/>
  <c r="BX756" i="2"/>
  <c r="BY756" i="2"/>
  <c r="BZ756" i="2"/>
  <c r="CA756" i="2"/>
  <c r="CB756" i="2"/>
  <c r="CC756" i="2"/>
  <c r="CD756" i="2"/>
  <c r="CM756" i="2" s="1"/>
  <c r="CN756" i="2"/>
  <c r="CO756" i="2"/>
  <c r="CP756" i="2"/>
  <c r="CQ756" i="2"/>
  <c r="CR756" i="2"/>
  <c r="CS756" i="2"/>
  <c r="CT756" i="2"/>
  <c r="DE756" i="2"/>
  <c r="DF756" i="2"/>
  <c r="DG756" i="2"/>
  <c r="DH756" i="2"/>
  <c r="I757" i="2"/>
  <c r="L757" i="2"/>
  <c r="S757" i="2"/>
  <c r="T757" i="2"/>
  <c r="Y757" i="2"/>
  <c r="AD757" i="2"/>
  <c r="AF757" i="2" s="1"/>
  <c r="AE757" i="2"/>
  <c r="AI757" i="2"/>
  <c r="AL757" i="2"/>
  <c r="AO757" i="2"/>
  <c r="AR757" i="2"/>
  <c r="AS757" i="2"/>
  <c r="BT757" i="2"/>
  <c r="Z757" i="2" s="1"/>
  <c r="BU757" i="2"/>
  <c r="BV757" i="2" s="1"/>
  <c r="BX757" i="2"/>
  <c r="BY757" i="2"/>
  <c r="BZ757" i="2"/>
  <c r="CA757" i="2"/>
  <c r="CB757" i="2"/>
  <c r="CD757" i="2" s="1"/>
  <c r="CC757" i="2"/>
  <c r="CN757" i="2"/>
  <c r="CO757" i="2"/>
  <c r="CP757" i="2"/>
  <c r="CQ757" i="2"/>
  <c r="CR757" i="2"/>
  <c r="CS757" i="2"/>
  <c r="DE757" i="2"/>
  <c r="DH757" i="2" s="1"/>
  <c r="DF757" i="2"/>
  <c r="DG757" i="2"/>
  <c r="I758" i="2"/>
  <c r="L758" i="2"/>
  <c r="S758" i="2"/>
  <c r="T758" i="2"/>
  <c r="Y758" i="2"/>
  <c r="AD758" i="2"/>
  <c r="AF758" i="2" s="1"/>
  <c r="AE758" i="2"/>
  <c r="AI758" i="2"/>
  <c r="AL758" i="2"/>
  <c r="AO758" i="2"/>
  <c r="AR758" i="2"/>
  <c r="AS758" i="2"/>
  <c r="BT758" i="2"/>
  <c r="BV758" i="2" s="1"/>
  <c r="BU758" i="2"/>
  <c r="BX758" i="2"/>
  <c r="BY758" i="2"/>
  <c r="BZ758" i="2"/>
  <c r="CA758" i="2"/>
  <c r="CB758" i="2"/>
  <c r="CD758" i="2" s="1"/>
  <c r="CC758" i="2"/>
  <c r="CN758" i="2"/>
  <c r="CO758" i="2"/>
  <c r="CP758" i="2"/>
  <c r="CQ758" i="2"/>
  <c r="CR758" i="2"/>
  <c r="CS758" i="2"/>
  <c r="DE758" i="2"/>
  <c r="DH758" i="2" s="1"/>
  <c r="DF758" i="2"/>
  <c r="DG758" i="2"/>
  <c r="I759" i="2"/>
  <c r="L759" i="2"/>
  <c r="S759" i="2"/>
  <c r="T759" i="2"/>
  <c r="Y759" i="2"/>
  <c r="Z759" i="2"/>
  <c r="AD759" i="2"/>
  <c r="AE759" i="2"/>
  <c r="AF759" i="2"/>
  <c r="AI759" i="2"/>
  <c r="AL759" i="2"/>
  <c r="AO759" i="2"/>
  <c r="AR759" i="2"/>
  <c r="AS759" i="2"/>
  <c r="BT759" i="2"/>
  <c r="BU759" i="2"/>
  <c r="BV759" i="2"/>
  <c r="BW759" i="2"/>
  <c r="BX759" i="2"/>
  <c r="BY759" i="2"/>
  <c r="BZ759" i="2"/>
  <c r="CA759" i="2"/>
  <c r="CB759" i="2"/>
  <c r="CC759" i="2"/>
  <c r="CD759" i="2"/>
  <c r="CM759" i="2"/>
  <c r="CN759" i="2"/>
  <c r="CO759" i="2"/>
  <c r="CP759" i="2"/>
  <c r="CQ759" i="2"/>
  <c r="CR759" i="2"/>
  <c r="CS759" i="2"/>
  <c r="CT759" i="2"/>
  <c r="DE759" i="2"/>
  <c r="DH759" i="2" s="1"/>
  <c r="DF759" i="2"/>
  <c r="DG759" i="2"/>
  <c r="I760" i="2"/>
  <c r="L760" i="2" s="1"/>
  <c r="S760" i="2"/>
  <c r="T760" i="2"/>
  <c r="Y760" i="2"/>
  <c r="AD760" i="2"/>
  <c r="AE760" i="2"/>
  <c r="AF760" i="2"/>
  <c r="AI760" i="2"/>
  <c r="AL760" i="2"/>
  <c r="AO760" i="2"/>
  <c r="AR760" i="2"/>
  <c r="AS760" i="2"/>
  <c r="BT760" i="2"/>
  <c r="Z760" i="2" s="1"/>
  <c r="BU760" i="2"/>
  <c r="BV760" i="2"/>
  <c r="BX760" i="2"/>
  <c r="BY760" i="2"/>
  <c r="BZ760" i="2"/>
  <c r="CA760" i="2"/>
  <c r="CB760" i="2"/>
  <c r="CC760" i="2"/>
  <c r="CD760" i="2"/>
  <c r="CM760" i="2" s="1"/>
  <c r="CN760" i="2"/>
  <c r="CO760" i="2"/>
  <c r="CP760" i="2"/>
  <c r="CQ760" i="2"/>
  <c r="CR760" i="2"/>
  <c r="CS760" i="2"/>
  <c r="CT760" i="2"/>
  <c r="DE760" i="2"/>
  <c r="DF760" i="2"/>
  <c r="DG760" i="2"/>
  <c r="DH760" i="2"/>
  <c r="I761" i="2"/>
  <c r="L761" i="2"/>
  <c r="S761" i="2"/>
  <c r="T761" i="2"/>
  <c r="Y761" i="2"/>
  <c r="AD761" i="2"/>
  <c r="AF761" i="2" s="1"/>
  <c r="AE761" i="2"/>
  <c r="AI761" i="2"/>
  <c r="AL761" i="2"/>
  <c r="AO761" i="2"/>
  <c r="AR761" i="2"/>
  <c r="AS761" i="2"/>
  <c r="BT761" i="2"/>
  <c r="Z761" i="2" s="1"/>
  <c r="BU761" i="2"/>
  <c r="BV761" i="2" s="1"/>
  <c r="BX761" i="2"/>
  <c r="BY761" i="2"/>
  <c r="BZ761" i="2"/>
  <c r="CA761" i="2"/>
  <c r="CB761" i="2"/>
  <c r="CD761" i="2" s="1"/>
  <c r="CC761" i="2"/>
  <c r="CN761" i="2"/>
  <c r="CO761" i="2"/>
  <c r="CP761" i="2"/>
  <c r="CQ761" i="2"/>
  <c r="CR761" i="2"/>
  <c r="CS761" i="2"/>
  <c r="DE761" i="2"/>
  <c r="DH761" i="2" s="1"/>
  <c r="DF761" i="2"/>
  <c r="DG761" i="2"/>
  <c r="I762" i="2"/>
  <c r="L762" i="2"/>
  <c r="S762" i="2"/>
  <c r="T762" i="2"/>
  <c r="Y762" i="2"/>
  <c r="AD762" i="2"/>
  <c r="AF762" i="2" s="1"/>
  <c r="AE762" i="2"/>
  <c r="AI762" i="2"/>
  <c r="AL762" i="2"/>
  <c r="AO762" i="2"/>
  <c r="AR762" i="2"/>
  <c r="AS762" i="2"/>
  <c r="BT762" i="2"/>
  <c r="BV762" i="2" s="1"/>
  <c r="BU762" i="2"/>
  <c r="BX762" i="2"/>
  <c r="BY762" i="2"/>
  <c r="BZ762" i="2"/>
  <c r="CA762" i="2"/>
  <c r="CB762" i="2"/>
  <c r="CD762" i="2" s="1"/>
  <c r="CC762" i="2"/>
  <c r="CN762" i="2"/>
  <c r="CO762" i="2"/>
  <c r="CP762" i="2"/>
  <c r="CQ762" i="2"/>
  <c r="CR762" i="2"/>
  <c r="CS762" i="2"/>
  <c r="DE762" i="2"/>
  <c r="DH762" i="2" s="1"/>
  <c r="DF762" i="2"/>
  <c r="DG762" i="2"/>
  <c r="I763" i="2"/>
  <c r="L763" i="2"/>
  <c r="S763" i="2"/>
  <c r="T763" i="2"/>
  <c r="Y763" i="2"/>
  <c r="Z763" i="2"/>
  <c r="AD763" i="2"/>
  <c r="AE763" i="2"/>
  <c r="AF763" i="2"/>
  <c r="AI763" i="2"/>
  <c r="AL763" i="2"/>
  <c r="AO763" i="2"/>
  <c r="AR763" i="2"/>
  <c r="AS763" i="2"/>
  <c r="BT763" i="2"/>
  <c r="BU763" i="2"/>
  <c r="BV763" i="2"/>
  <c r="BW763" i="2"/>
  <c r="BX763" i="2"/>
  <c r="BY763" i="2"/>
  <c r="BZ763" i="2"/>
  <c r="CA763" i="2"/>
  <c r="CB763" i="2"/>
  <c r="CC763" i="2"/>
  <c r="CD763" i="2"/>
  <c r="CM763" i="2"/>
  <c r="CN763" i="2"/>
  <c r="CO763" i="2"/>
  <c r="CP763" i="2"/>
  <c r="CQ763" i="2"/>
  <c r="CR763" i="2"/>
  <c r="CS763" i="2"/>
  <c r="CT763" i="2"/>
  <c r="DE763" i="2"/>
  <c r="DH763" i="2" s="1"/>
  <c r="DF763" i="2"/>
  <c r="DG763" i="2"/>
  <c r="I764" i="2"/>
  <c r="L764" i="2" s="1"/>
  <c r="S764" i="2"/>
  <c r="T764" i="2"/>
  <c r="Y764" i="2"/>
  <c r="AD764" i="2"/>
  <c r="AE764" i="2"/>
  <c r="AF764" i="2"/>
  <c r="AI764" i="2"/>
  <c r="AL764" i="2"/>
  <c r="AO764" i="2"/>
  <c r="AR764" i="2"/>
  <c r="AS764" i="2"/>
  <c r="BT764" i="2"/>
  <c r="Z764" i="2" s="1"/>
  <c r="BU764" i="2"/>
  <c r="BV764" i="2"/>
  <c r="BX764" i="2"/>
  <c r="BY764" i="2"/>
  <c r="BZ764" i="2"/>
  <c r="CA764" i="2"/>
  <c r="CB764" i="2"/>
  <c r="CC764" i="2"/>
  <c r="CD764" i="2"/>
  <c r="CM764" i="2" s="1"/>
  <c r="CN764" i="2"/>
  <c r="CO764" i="2"/>
  <c r="CP764" i="2"/>
  <c r="CQ764" i="2"/>
  <c r="CR764" i="2"/>
  <c r="CS764" i="2"/>
  <c r="CT764" i="2"/>
  <c r="DE764" i="2"/>
  <c r="DF764" i="2"/>
  <c r="DG764" i="2"/>
  <c r="DH764" i="2"/>
  <c r="I765" i="2"/>
  <c r="L765" i="2"/>
  <c r="S765" i="2"/>
  <c r="T765" i="2"/>
  <c r="Y765" i="2"/>
  <c r="AD765" i="2"/>
  <c r="AF765" i="2" s="1"/>
  <c r="AE765" i="2"/>
  <c r="AI765" i="2"/>
  <c r="AL765" i="2"/>
  <c r="AO765" i="2"/>
  <c r="AR765" i="2"/>
  <c r="AS765" i="2"/>
  <c r="BT765" i="2"/>
  <c r="Z765" i="2" s="1"/>
  <c r="BU765" i="2"/>
  <c r="BV765" i="2" s="1"/>
  <c r="BX765" i="2"/>
  <c r="BY765" i="2"/>
  <c r="BZ765" i="2"/>
  <c r="CA765" i="2"/>
  <c r="CB765" i="2"/>
  <c r="CD765" i="2" s="1"/>
  <c r="CC765" i="2"/>
  <c r="CN765" i="2"/>
  <c r="CO765" i="2"/>
  <c r="CP765" i="2"/>
  <c r="CQ765" i="2"/>
  <c r="CR765" i="2"/>
  <c r="CS765" i="2"/>
  <c r="DE765" i="2"/>
  <c r="DH765" i="2" s="1"/>
  <c r="DF765" i="2"/>
  <c r="DG765" i="2"/>
  <c r="I766" i="2"/>
  <c r="L766" i="2"/>
  <c r="S766" i="2"/>
  <c r="T766" i="2"/>
  <c r="Y766" i="2"/>
  <c r="AD766" i="2"/>
  <c r="AF766" i="2" s="1"/>
  <c r="AE766" i="2"/>
  <c r="AI766" i="2"/>
  <c r="AL766" i="2"/>
  <c r="AO766" i="2"/>
  <c r="AR766" i="2"/>
  <c r="AS766" i="2"/>
  <c r="BT766" i="2"/>
  <c r="BV766" i="2" s="1"/>
  <c r="BU766" i="2"/>
  <c r="BX766" i="2"/>
  <c r="BY766" i="2"/>
  <c r="BZ766" i="2"/>
  <c r="CA766" i="2"/>
  <c r="CB766" i="2"/>
  <c r="CD766" i="2" s="1"/>
  <c r="CC766" i="2"/>
  <c r="CN766" i="2"/>
  <c r="CO766" i="2"/>
  <c r="CP766" i="2"/>
  <c r="CQ766" i="2"/>
  <c r="CR766" i="2"/>
  <c r="CS766" i="2"/>
  <c r="DE766" i="2"/>
  <c r="DH766" i="2" s="1"/>
  <c r="DF766" i="2"/>
  <c r="DG766" i="2"/>
  <c r="I767" i="2"/>
  <c r="L767" i="2"/>
  <c r="S767" i="2"/>
  <c r="T767" i="2"/>
  <c r="Y767" i="2"/>
  <c r="Z767" i="2"/>
  <c r="AD767" i="2"/>
  <c r="AE767" i="2"/>
  <c r="AF767" i="2"/>
  <c r="AI767" i="2"/>
  <c r="AL767" i="2"/>
  <c r="AO767" i="2"/>
  <c r="AR767" i="2"/>
  <c r="AS767" i="2"/>
  <c r="BT767" i="2"/>
  <c r="BU767" i="2"/>
  <c r="BV767" i="2"/>
  <c r="BW767" i="2"/>
  <c r="BX767" i="2"/>
  <c r="BY767" i="2"/>
  <c r="BZ767" i="2"/>
  <c r="CA767" i="2"/>
  <c r="CB767" i="2"/>
  <c r="CC767" i="2"/>
  <c r="CD767" i="2"/>
  <c r="CM767" i="2"/>
  <c r="CN767" i="2"/>
  <c r="CO767" i="2"/>
  <c r="CP767" i="2"/>
  <c r="CQ767" i="2"/>
  <c r="CR767" i="2"/>
  <c r="CS767" i="2"/>
  <c r="CT767" i="2"/>
  <c r="DE767" i="2"/>
  <c r="DH767" i="2" s="1"/>
  <c r="DF767" i="2"/>
  <c r="DG767" i="2"/>
  <c r="I768" i="2"/>
  <c r="L768" i="2" s="1"/>
  <c r="S768" i="2"/>
  <c r="T768" i="2"/>
  <c r="Y768" i="2"/>
  <c r="AD768" i="2"/>
  <c r="AE768" i="2"/>
  <c r="AF768" i="2"/>
  <c r="AI768" i="2"/>
  <c r="AL768" i="2"/>
  <c r="AO768" i="2"/>
  <c r="AR768" i="2"/>
  <c r="AS768" i="2"/>
  <c r="BT768" i="2"/>
  <c r="Z768" i="2" s="1"/>
  <c r="BU768" i="2"/>
  <c r="BV768" i="2"/>
  <c r="BX768" i="2"/>
  <c r="BY768" i="2"/>
  <c r="BZ768" i="2"/>
  <c r="CA768" i="2"/>
  <c r="CB768" i="2"/>
  <c r="CC768" i="2"/>
  <c r="CD768" i="2"/>
  <c r="CM768" i="2" s="1"/>
  <c r="CN768" i="2"/>
  <c r="CO768" i="2"/>
  <c r="CP768" i="2"/>
  <c r="CQ768" i="2"/>
  <c r="CR768" i="2"/>
  <c r="CS768" i="2"/>
  <c r="CT768" i="2"/>
  <c r="DE768" i="2"/>
  <c r="DF768" i="2"/>
  <c r="DG768" i="2"/>
  <c r="DH768" i="2"/>
  <c r="I769" i="2"/>
  <c r="L769" i="2"/>
  <c r="S769" i="2"/>
  <c r="T769" i="2"/>
  <c r="Y769" i="2"/>
  <c r="AD769" i="2"/>
  <c r="AF769" i="2" s="1"/>
  <c r="AE769" i="2"/>
  <c r="AI769" i="2"/>
  <c r="AL769" i="2"/>
  <c r="AO769" i="2"/>
  <c r="AR769" i="2"/>
  <c r="AS769" i="2"/>
  <c r="BT769" i="2"/>
  <c r="Z769" i="2" s="1"/>
  <c r="BU769" i="2"/>
  <c r="BV769" i="2" s="1"/>
  <c r="BX769" i="2"/>
  <c r="BY769" i="2"/>
  <c r="BZ769" i="2"/>
  <c r="CA769" i="2"/>
  <c r="CB769" i="2"/>
  <c r="CD769" i="2" s="1"/>
  <c r="CC769" i="2"/>
  <c r="CN769" i="2"/>
  <c r="CO769" i="2"/>
  <c r="CP769" i="2"/>
  <c r="CQ769" i="2"/>
  <c r="CR769" i="2"/>
  <c r="CS769" i="2"/>
  <c r="DE769" i="2"/>
  <c r="DH769" i="2" s="1"/>
  <c r="DF769" i="2"/>
  <c r="DG769" i="2"/>
  <c r="I770" i="2"/>
  <c r="L770" i="2"/>
  <c r="S770" i="2"/>
  <c r="T770" i="2"/>
  <c r="Y770" i="2"/>
  <c r="AD770" i="2"/>
  <c r="AF770" i="2" s="1"/>
  <c r="AE770" i="2"/>
  <c r="AI770" i="2"/>
  <c r="AL770" i="2"/>
  <c r="AO770" i="2"/>
  <c r="AR770" i="2"/>
  <c r="AS770" i="2"/>
  <c r="BT770" i="2"/>
  <c r="BV770" i="2" s="1"/>
  <c r="BU770" i="2"/>
  <c r="BX770" i="2"/>
  <c r="BY770" i="2"/>
  <c r="BZ770" i="2"/>
  <c r="CA770" i="2"/>
  <c r="CB770" i="2"/>
  <c r="CD770" i="2" s="1"/>
  <c r="CC770" i="2"/>
  <c r="CN770" i="2"/>
  <c r="CO770" i="2"/>
  <c r="CP770" i="2"/>
  <c r="CQ770" i="2"/>
  <c r="CR770" i="2"/>
  <c r="CS770" i="2"/>
  <c r="DE770" i="2"/>
  <c r="DH770" i="2" s="1"/>
  <c r="DF770" i="2"/>
  <c r="DG770" i="2"/>
  <c r="I771" i="2"/>
  <c r="L771" i="2"/>
  <c r="S771" i="2"/>
  <c r="T771" i="2"/>
  <c r="Y771" i="2"/>
  <c r="Z771" i="2"/>
  <c r="AD771" i="2"/>
  <c r="AE771" i="2"/>
  <c r="AF771" i="2"/>
  <c r="AI771" i="2"/>
  <c r="AL771" i="2"/>
  <c r="AO771" i="2"/>
  <c r="AR771" i="2"/>
  <c r="AS771" i="2"/>
  <c r="BT771" i="2"/>
  <c r="BU771" i="2"/>
  <c r="BV771" i="2"/>
  <c r="BW771" i="2"/>
  <c r="BX771" i="2"/>
  <c r="BY771" i="2"/>
  <c r="BZ771" i="2"/>
  <c r="CA771" i="2"/>
  <c r="CB771" i="2"/>
  <c r="CC771" i="2"/>
  <c r="CD771" i="2"/>
  <c r="CM771" i="2"/>
  <c r="CN771" i="2"/>
  <c r="CO771" i="2"/>
  <c r="CP771" i="2"/>
  <c r="CQ771" i="2"/>
  <c r="CR771" i="2"/>
  <c r="CS771" i="2"/>
  <c r="CT771" i="2"/>
  <c r="DE771" i="2"/>
  <c r="DH771" i="2" s="1"/>
  <c r="DF771" i="2"/>
  <c r="DG771" i="2"/>
  <c r="I772" i="2"/>
  <c r="L772" i="2" s="1"/>
  <c r="S772" i="2"/>
  <c r="T772" i="2"/>
  <c r="Y772" i="2"/>
  <c r="AD772" i="2"/>
  <c r="AE772" i="2"/>
  <c r="AF772" i="2"/>
  <c r="AI772" i="2"/>
  <c r="AL772" i="2"/>
  <c r="AO772" i="2"/>
  <c r="AR772" i="2"/>
  <c r="AS772" i="2"/>
  <c r="BT772" i="2"/>
  <c r="Z772" i="2" s="1"/>
  <c r="BU772" i="2"/>
  <c r="BV772" i="2"/>
  <c r="BX772" i="2"/>
  <c r="BY772" i="2"/>
  <c r="BZ772" i="2"/>
  <c r="CA772" i="2"/>
  <c r="CB772" i="2"/>
  <c r="CC772" i="2"/>
  <c r="CD772" i="2"/>
  <c r="CM772" i="2" s="1"/>
  <c r="CN772" i="2"/>
  <c r="CO772" i="2"/>
  <c r="CP772" i="2"/>
  <c r="CQ772" i="2"/>
  <c r="CR772" i="2"/>
  <c r="CS772" i="2"/>
  <c r="CT772" i="2"/>
  <c r="DE772" i="2"/>
  <c r="DF772" i="2"/>
  <c r="DG772" i="2"/>
  <c r="DH772" i="2"/>
  <c r="I773" i="2"/>
  <c r="L773" i="2"/>
  <c r="S773" i="2"/>
  <c r="T773" i="2"/>
  <c r="Y773" i="2"/>
  <c r="AD773" i="2"/>
  <c r="AF773" i="2" s="1"/>
  <c r="AE773" i="2"/>
  <c r="AI773" i="2"/>
  <c r="AL773" i="2"/>
  <c r="AO773" i="2"/>
  <c r="AR773" i="2"/>
  <c r="AS773" i="2"/>
  <c r="BT773" i="2"/>
  <c r="Z773" i="2" s="1"/>
  <c r="BU773" i="2"/>
  <c r="BV773" i="2" s="1"/>
  <c r="BX773" i="2"/>
  <c r="BY773" i="2"/>
  <c r="BZ773" i="2"/>
  <c r="CA773" i="2"/>
  <c r="CB773" i="2"/>
  <c r="CD773" i="2" s="1"/>
  <c r="CC773" i="2"/>
  <c r="CN773" i="2"/>
  <c r="CO773" i="2"/>
  <c r="CP773" i="2"/>
  <c r="CQ773" i="2"/>
  <c r="CR773" i="2"/>
  <c r="CS773" i="2"/>
  <c r="DE773" i="2"/>
  <c r="DH773" i="2" s="1"/>
  <c r="DF773" i="2"/>
  <c r="DG773" i="2"/>
  <c r="I774" i="2"/>
  <c r="L774" i="2"/>
  <c r="S774" i="2"/>
  <c r="T774" i="2"/>
  <c r="Y774" i="2"/>
  <c r="AD774" i="2"/>
  <c r="AF774" i="2" s="1"/>
  <c r="AE774" i="2"/>
  <c r="AI774" i="2"/>
  <c r="AL774" i="2"/>
  <c r="AO774" i="2"/>
  <c r="AR774" i="2"/>
  <c r="AS774" i="2"/>
  <c r="BT774" i="2"/>
  <c r="BV774" i="2" s="1"/>
  <c r="BU774" i="2"/>
  <c r="BX774" i="2"/>
  <c r="BY774" i="2"/>
  <c r="BZ774" i="2"/>
  <c r="CA774" i="2"/>
  <c r="CB774" i="2"/>
  <c r="CD774" i="2" s="1"/>
  <c r="CC774" i="2"/>
  <c r="CN774" i="2"/>
  <c r="CO774" i="2"/>
  <c r="CP774" i="2"/>
  <c r="CQ774" i="2"/>
  <c r="CR774" i="2"/>
  <c r="CS774" i="2"/>
  <c r="DE774" i="2"/>
  <c r="DH774" i="2" s="1"/>
  <c r="DF774" i="2"/>
  <c r="DG774" i="2"/>
  <c r="I775" i="2"/>
  <c r="L775" i="2"/>
  <c r="S775" i="2"/>
  <c r="T775" i="2"/>
  <c r="Y775" i="2"/>
  <c r="Z775" i="2"/>
  <c r="AD775" i="2"/>
  <c r="AE775" i="2"/>
  <c r="AF775" i="2"/>
  <c r="AI775" i="2"/>
  <c r="AL775" i="2"/>
  <c r="AO775" i="2"/>
  <c r="AR775" i="2"/>
  <c r="AS775" i="2"/>
  <c r="BT775" i="2"/>
  <c r="BU775" i="2"/>
  <c r="BV775" i="2"/>
  <c r="BW775" i="2"/>
  <c r="BX775" i="2"/>
  <c r="BY775" i="2"/>
  <c r="BZ775" i="2"/>
  <c r="CA775" i="2"/>
  <c r="CB775" i="2"/>
  <c r="CC775" i="2"/>
  <c r="CD775" i="2"/>
  <c r="CM775" i="2"/>
  <c r="CN775" i="2"/>
  <c r="CO775" i="2"/>
  <c r="CP775" i="2"/>
  <c r="CQ775" i="2"/>
  <c r="CR775" i="2"/>
  <c r="CS775" i="2"/>
  <c r="CT775" i="2"/>
  <c r="DE775" i="2"/>
  <c r="DH775" i="2" s="1"/>
  <c r="DF775" i="2"/>
  <c r="DG775" i="2"/>
  <c r="I776" i="2"/>
  <c r="L776" i="2" s="1"/>
  <c r="S776" i="2"/>
  <c r="T776" i="2"/>
  <c r="Y776" i="2"/>
  <c r="AD776" i="2"/>
  <c r="AE776" i="2"/>
  <c r="AF776" i="2"/>
  <c r="AI776" i="2"/>
  <c r="AL776" i="2"/>
  <c r="AO776" i="2"/>
  <c r="AR776" i="2"/>
  <c r="AS776" i="2"/>
  <c r="BT776" i="2"/>
  <c r="Z776" i="2" s="1"/>
  <c r="BU776" i="2"/>
  <c r="BV776" i="2"/>
  <c r="BX776" i="2"/>
  <c r="BY776" i="2"/>
  <c r="BZ776" i="2"/>
  <c r="CA776" i="2"/>
  <c r="CB776" i="2"/>
  <c r="CC776" i="2"/>
  <c r="CD776" i="2"/>
  <c r="CM776" i="2" s="1"/>
  <c r="CN776" i="2"/>
  <c r="CO776" i="2"/>
  <c r="CP776" i="2"/>
  <c r="CQ776" i="2"/>
  <c r="CR776" i="2"/>
  <c r="CS776" i="2"/>
  <c r="CT776" i="2"/>
  <c r="DE776" i="2"/>
  <c r="DF776" i="2"/>
  <c r="DG776" i="2"/>
  <c r="DH776" i="2"/>
  <c r="I777" i="2"/>
  <c r="L777" i="2"/>
  <c r="S777" i="2"/>
  <c r="T777" i="2"/>
  <c r="Y777" i="2"/>
  <c r="AD777" i="2"/>
  <c r="AF777" i="2" s="1"/>
  <c r="AE777" i="2"/>
  <c r="AI777" i="2"/>
  <c r="AL777" i="2"/>
  <c r="AO777" i="2"/>
  <c r="AR777" i="2"/>
  <c r="AS777" i="2"/>
  <c r="BT777" i="2"/>
  <c r="Z777" i="2" s="1"/>
  <c r="BU777" i="2"/>
  <c r="BV777" i="2" s="1"/>
  <c r="BX777" i="2"/>
  <c r="BY777" i="2"/>
  <c r="BZ777" i="2"/>
  <c r="CA777" i="2"/>
  <c r="CB777" i="2"/>
  <c r="CD777" i="2" s="1"/>
  <c r="CC777" i="2"/>
  <c r="CN777" i="2"/>
  <c r="CO777" i="2"/>
  <c r="CP777" i="2"/>
  <c r="CQ777" i="2"/>
  <c r="CR777" i="2"/>
  <c r="CS777" i="2"/>
  <c r="DE777" i="2"/>
  <c r="DH777" i="2" s="1"/>
  <c r="DF777" i="2"/>
  <c r="DG777" i="2"/>
  <c r="I778" i="2"/>
  <c r="L778" i="2"/>
  <c r="S778" i="2"/>
  <c r="T778" i="2"/>
  <c r="Y778" i="2"/>
  <c r="AD778" i="2"/>
  <c r="AF778" i="2" s="1"/>
  <c r="AE778" i="2"/>
  <c r="AI778" i="2"/>
  <c r="AL778" i="2"/>
  <c r="AO778" i="2"/>
  <c r="AR778" i="2"/>
  <c r="AS778" i="2"/>
  <c r="BT778" i="2"/>
  <c r="BV778" i="2" s="1"/>
  <c r="BU778" i="2"/>
  <c r="BX778" i="2"/>
  <c r="BY778" i="2"/>
  <c r="BZ778" i="2"/>
  <c r="CA778" i="2"/>
  <c r="CB778" i="2"/>
  <c r="CD778" i="2" s="1"/>
  <c r="CC778" i="2"/>
  <c r="CN778" i="2"/>
  <c r="CO778" i="2"/>
  <c r="CP778" i="2"/>
  <c r="CQ778" i="2"/>
  <c r="CR778" i="2"/>
  <c r="CS778" i="2"/>
  <c r="DE778" i="2"/>
  <c r="DH778" i="2" s="1"/>
  <c r="DF778" i="2"/>
  <c r="DG778" i="2"/>
  <c r="I779" i="2"/>
  <c r="L779" i="2"/>
  <c r="S779" i="2"/>
  <c r="T779" i="2"/>
  <c r="Y779" i="2"/>
  <c r="Z779" i="2"/>
  <c r="AD779" i="2"/>
  <c r="AE779" i="2"/>
  <c r="AF779" i="2"/>
  <c r="AI779" i="2"/>
  <c r="AL779" i="2"/>
  <c r="AO779" i="2"/>
  <c r="AR779" i="2"/>
  <c r="AS779" i="2"/>
  <c r="BT779" i="2"/>
  <c r="BU779" i="2"/>
  <c r="BV779" i="2"/>
  <c r="BW779" i="2"/>
  <c r="BX779" i="2"/>
  <c r="BY779" i="2"/>
  <c r="BZ779" i="2"/>
  <c r="CA779" i="2"/>
  <c r="CB779" i="2"/>
  <c r="CC779" i="2"/>
  <c r="CD779" i="2"/>
  <c r="CM779" i="2"/>
  <c r="CN779" i="2"/>
  <c r="CO779" i="2"/>
  <c r="CP779" i="2"/>
  <c r="CQ779" i="2"/>
  <c r="CR779" i="2"/>
  <c r="CS779" i="2"/>
  <c r="CT779" i="2"/>
  <c r="DE779" i="2"/>
  <c r="DH779" i="2" s="1"/>
  <c r="DF779" i="2"/>
  <c r="DG779" i="2"/>
  <c r="I780" i="2"/>
  <c r="L780" i="2" s="1"/>
  <c r="S780" i="2"/>
  <c r="T780" i="2"/>
  <c r="Y780" i="2"/>
  <c r="AD780" i="2"/>
  <c r="AE780" i="2"/>
  <c r="AF780" i="2"/>
  <c r="AI780" i="2"/>
  <c r="AL780" i="2"/>
  <c r="AO780" i="2"/>
  <c r="AR780" i="2"/>
  <c r="AS780" i="2"/>
  <c r="BT780" i="2"/>
  <c r="Z780" i="2" s="1"/>
  <c r="BU780" i="2"/>
  <c r="BV780" i="2"/>
  <c r="BX780" i="2"/>
  <c r="BY780" i="2"/>
  <c r="BZ780" i="2"/>
  <c r="CA780" i="2"/>
  <c r="CB780" i="2"/>
  <c r="CC780" i="2"/>
  <c r="CD780" i="2"/>
  <c r="CM780" i="2" s="1"/>
  <c r="CN780" i="2"/>
  <c r="CO780" i="2"/>
  <c r="CP780" i="2"/>
  <c r="CQ780" i="2"/>
  <c r="CR780" i="2"/>
  <c r="CS780" i="2"/>
  <c r="CT780" i="2"/>
  <c r="DE780" i="2"/>
  <c r="DF780" i="2"/>
  <c r="DG780" i="2"/>
  <c r="DH780" i="2"/>
  <c r="I781" i="2"/>
  <c r="L781" i="2"/>
  <c r="S781" i="2"/>
  <c r="T781" i="2"/>
  <c r="Y781" i="2"/>
  <c r="AD781" i="2"/>
  <c r="AF781" i="2" s="1"/>
  <c r="AE781" i="2"/>
  <c r="AI781" i="2"/>
  <c r="AL781" i="2"/>
  <c r="AO781" i="2"/>
  <c r="AR781" i="2"/>
  <c r="AS781" i="2"/>
  <c r="BT781" i="2"/>
  <c r="Z781" i="2" s="1"/>
  <c r="BU781" i="2"/>
  <c r="BV781" i="2" s="1"/>
  <c r="BX781" i="2"/>
  <c r="BY781" i="2"/>
  <c r="BZ781" i="2"/>
  <c r="CA781" i="2"/>
  <c r="CB781" i="2"/>
  <c r="CD781" i="2" s="1"/>
  <c r="CC781" i="2"/>
  <c r="CN781" i="2"/>
  <c r="CO781" i="2"/>
  <c r="CP781" i="2"/>
  <c r="CQ781" i="2"/>
  <c r="CR781" i="2"/>
  <c r="CS781" i="2"/>
  <c r="DE781" i="2"/>
  <c r="DH781" i="2" s="1"/>
  <c r="DF781" i="2"/>
  <c r="DG781" i="2"/>
  <c r="I782" i="2"/>
  <c r="L782" i="2"/>
  <c r="S782" i="2"/>
  <c r="T782" i="2"/>
  <c r="Y782" i="2"/>
  <c r="AD782" i="2"/>
  <c r="AF782" i="2" s="1"/>
  <c r="AE782" i="2"/>
  <c r="AI782" i="2"/>
  <c r="AL782" i="2"/>
  <c r="AO782" i="2"/>
  <c r="AR782" i="2"/>
  <c r="AS782" i="2"/>
  <c r="BT782" i="2"/>
  <c r="BV782" i="2" s="1"/>
  <c r="BU782" i="2"/>
  <c r="BX782" i="2"/>
  <c r="BY782" i="2"/>
  <c r="BZ782" i="2"/>
  <c r="CA782" i="2"/>
  <c r="CB782" i="2"/>
  <c r="CD782" i="2" s="1"/>
  <c r="CC782" i="2"/>
  <c r="CN782" i="2"/>
  <c r="CO782" i="2"/>
  <c r="CP782" i="2"/>
  <c r="CQ782" i="2"/>
  <c r="CR782" i="2"/>
  <c r="CS782" i="2"/>
  <c r="DE782" i="2"/>
  <c r="DH782" i="2" s="1"/>
  <c r="DF782" i="2"/>
  <c r="DG782" i="2"/>
  <c r="I783" i="2"/>
  <c r="L783" i="2"/>
  <c r="S783" i="2"/>
  <c r="T783" i="2"/>
  <c r="Y783" i="2"/>
  <c r="Z783" i="2"/>
  <c r="AD783" i="2"/>
  <c r="AE783" i="2"/>
  <c r="AF783" i="2"/>
  <c r="AI783" i="2"/>
  <c r="AL783" i="2"/>
  <c r="AO783" i="2"/>
  <c r="AR783" i="2"/>
  <c r="AS783" i="2"/>
  <c r="BT783" i="2"/>
  <c r="BU783" i="2"/>
  <c r="BV783" i="2"/>
  <c r="BW783" i="2"/>
  <c r="BX783" i="2"/>
  <c r="BY783" i="2"/>
  <c r="BZ783" i="2"/>
  <c r="CA783" i="2"/>
  <c r="CB783" i="2"/>
  <c r="CC783" i="2"/>
  <c r="CD783" i="2"/>
  <c r="CM783" i="2"/>
  <c r="CN783" i="2"/>
  <c r="CO783" i="2"/>
  <c r="CP783" i="2"/>
  <c r="CQ783" i="2"/>
  <c r="CR783" i="2"/>
  <c r="CS783" i="2"/>
  <c r="CT783" i="2"/>
  <c r="DE783" i="2"/>
  <c r="DH783" i="2" s="1"/>
  <c r="DF783" i="2"/>
  <c r="DG783" i="2"/>
  <c r="I784" i="2"/>
  <c r="L784" i="2" s="1"/>
  <c r="S784" i="2"/>
  <c r="T784" i="2"/>
  <c r="Y784" i="2"/>
  <c r="AD784" i="2"/>
  <c r="AE784" i="2"/>
  <c r="AF784" i="2"/>
  <c r="AI784" i="2"/>
  <c r="AL784" i="2"/>
  <c r="AO784" i="2"/>
  <c r="AR784" i="2"/>
  <c r="AS784" i="2"/>
  <c r="BT784" i="2"/>
  <c r="Z784" i="2" s="1"/>
  <c r="BU784" i="2"/>
  <c r="BV784" i="2"/>
  <c r="BX784" i="2"/>
  <c r="BY784" i="2"/>
  <c r="BZ784" i="2"/>
  <c r="CA784" i="2"/>
  <c r="CB784" i="2"/>
  <c r="CC784" i="2"/>
  <c r="CD784" i="2"/>
  <c r="CM784" i="2" s="1"/>
  <c r="CN784" i="2"/>
  <c r="CO784" i="2"/>
  <c r="CP784" i="2"/>
  <c r="CQ784" i="2"/>
  <c r="CR784" i="2"/>
  <c r="CS784" i="2"/>
  <c r="CT784" i="2"/>
  <c r="DE784" i="2"/>
  <c r="DF784" i="2"/>
  <c r="DG784" i="2"/>
  <c r="DH784" i="2"/>
  <c r="I785" i="2"/>
  <c r="L785" i="2"/>
  <c r="S785" i="2"/>
  <c r="T785" i="2"/>
  <c r="Y785" i="2"/>
  <c r="AD785" i="2"/>
  <c r="AF785" i="2" s="1"/>
  <c r="AE785" i="2"/>
  <c r="AI785" i="2"/>
  <c r="AL785" i="2"/>
  <c r="AO785" i="2"/>
  <c r="AR785" i="2"/>
  <c r="AS785" i="2"/>
  <c r="BT785" i="2"/>
  <c r="Z785" i="2" s="1"/>
  <c r="BU785" i="2"/>
  <c r="BV785" i="2" s="1"/>
  <c r="BX785" i="2"/>
  <c r="BY785" i="2"/>
  <c r="BZ785" i="2"/>
  <c r="CA785" i="2"/>
  <c r="CB785" i="2"/>
  <c r="CD785" i="2" s="1"/>
  <c r="CC785" i="2"/>
  <c r="CN785" i="2"/>
  <c r="CO785" i="2"/>
  <c r="CP785" i="2"/>
  <c r="CQ785" i="2"/>
  <c r="CR785" i="2"/>
  <c r="CS785" i="2"/>
  <c r="DE785" i="2"/>
  <c r="DH785" i="2" s="1"/>
  <c r="DF785" i="2"/>
  <c r="DG785" i="2"/>
  <c r="I786" i="2"/>
  <c r="L786" i="2"/>
  <c r="S786" i="2"/>
  <c r="T786" i="2"/>
  <c r="Y786" i="2"/>
  <c r="AD786" i="2"/>
  <c r="AF786" i="2" s="1"/>
  <c r="AE786" i="2"/>
  <c r="AI786" i="2"/>
  <c r="AL786" i="2"/>
  <c r="AO786" i="2"/>
  <c r="AR786" i="2"/>
  <c r="AS786" i="2"/>
  <c r="BT786" i="2"/>
  <c r="BV786" i="2" s="1"/>
  <c r="BU786" i="2"/>
  <c r="BX786" i="2"/>
  <c r="BY786" i="2"/>
  <c r="BZ786" i="2"/>
  <c r="CA786" i="2"/>
  <c r="CB786" i="2"/>
  <c r="CD786" i="2" s="1"/>
  <c r="CC786" i="2"/>
  <c r="CN786" i="2"/>
  <c r="CO786" i="2"/>
  <c r="CP786" i="2"/>
  <c r="CQ786" i="2"/>
  <c r="CR786" i="2"/>
  <c r="CS786" i="2"/>
  <c r="DE786" i="2"/>
  <c r="DH786" i="2" s="1"/>
  <c r="DF786" i="2"/>
  <c r="DG786" i="2"/>
  <c r="I787" i="2"/>
  <c r="L787" i="2"/>
  <c r="S787" i="2"/>
  <c r="T787" i="2"/>
  <c r="Y787" i="2"/>
  <c r="Z787" i="2"/>
  <c r="AD787" i="2"/>
  <c r="AE787" i="2"/>
  <c r="AF787" i="2"/>
  <c r="AI787" i="2"/>
  <c r="AL787" i="2"/>
  <c r="AO787" i="2"/>
  <c r="AR787" i="2"/>
  <c r="AS787" i="2"/>
  <c r="BT787" i="2"/>
  <c r="BU787" i="2"/>
  <c r="BV787" i="2"/>
  <c r="BW787" i="2"/>
  <c r="BX787" i="2"/>
  <c r="BY787" i="2"/>
  <c r="BZ787" i="2"/>
  <c r="CA787" i="2"/>
  <c r="CB787" i="2"/>
  <c r="CC787" i="2"/>
  <c r="CD787" i="2"/>
  <c r="CM787" i="2"/>
  <c r="CN787" i="2"/>
  <c r="CO787" i="2"/>
  <c r="CP787" i="2"/>
  <c r="CQ787" i="2"/>
  <c r="CR787" i="2"/>
  <c r="CS787" i="2"/>
  <c r="CT787" i="2"/>
  <c r="DE787" i="2"/>
  <c r="DH787" i="2" s="1"/>
  <c r="DF787" i="2"/>
  <c r="DG787" i="2"/>
  <c r="I788" i="2"/>
  <c r="L788" i="2" s="1"/>
  <c r="S788" i="2"/>
  <c r="T788" i="2"/>
  <c r="Y788" i="2"/>
  <c r="AD788" i="2"/>
  <c r="AE788" i="2"/>
  <c r="AF788" i="2"/>
  <c r="AI788" i="2"/>
  <c r="AL788" i="2"/>
  <c r="AO788" i="2"/>
  <c r="AR788" i="2"/>
  <c r="AS788" i="2"/>
  <c r="BT788" i="2"/>
  <c r="Z788" i="2" s="1"/>
  <c r="BU788" i="2"/>
  <c r="BV788" i="2"/>
  <c r="BX788" i="2"/>
  <c r="BY788" i="2"/>
  <c r="BZ788" i="2"/>
  <c r="CA788" i="2"/>
  <c r="CB788" i="2"/>
  <c r="CC788" i="2"/>
  <c r="CD788" i="2"/>
  <c r="CM788" i="2" s="1"/>
  <c r="CN788" i="2"/>
  <c r="CO788" i="2"/>
  <c r="CP788" i="2"/>
  <c r="CQ788" i="2"/>
  <c r="CR788" i="2"/>
  <c r="CS788" i="2"/>
  <c r="CT788" i="2"/>
  <c r="DE788" i="2"/>
  <c r="DF788" i="2"/>
  <c r="DG788" i="2"/>
  <c r="DH788" i="2"/>
  <c r="I789" i="2"/>
  <c r="L789" i="2"/>
  <c r="S789" i="2"/>
  <c r="T789" i="2"/>
  <c r="Y789" i="2"/>
  <c r="AD789" i="2"/>
  <c r="AF789" i="2" s="1"/>
  <c r="AE789" i="2"/>
  <c r="AI789" i="2"/>
  <c r="AL789" i="2"/>
  <c r="AO789" i="2"/>
  <c r="AR789" i="2"/>
  <c r="AS789" i="2"/>
  <c r="BT789" i="2"/>
  <c r="Z789" i="2" s="1"/>
  <c r="BU789" i="2"/>
  <c r="BV789" i="2" s="1"/>
  <c r="BX789" i="2"/>
  <c r="BY789" i="2"/>
  <c r="BZ789" i="2"/>
  <c r="CA789" i="2"/>
  <c r="CB789" i="2"/>
  <c r="CD789" i="2" s="1"/>
  <c r="CC789" i="2"/>
  <c r="CN789" i="2"/>
  <c r="CO789" i="2"/>
  <c r="CP789" i="2"/>
  <c r="CQ789" i="2"/>
  <c r="CR789" i="2"/>
  <c r="CS789" i="2"/>
  <c r="DE789" i="2"/>
  <c r="DH789" i="2" s="1"/>
  <c r="DF789" i="2"/>
  <c r="DG789" i="2"/>
  <c r="I790" i="2"/>
  <c r="L790" i="2"/>
  <c r="S790" i="2"/>
  <c r="T790" i="2"/>
  <c r="Y790" i="2"/>
  <c r="AD790" i="2"/>
  <c r="AF790" i="2" s="1"/>
  <c r="AE790" i="2"/>
  <c r="AI790" i="2"/>
  <c r="AL790" i="2"/>
  <c r="AO790" i="2"/>
  <c r="AR790" i="2"/>
  <c r="AS790" i="2"/>
  <c r="BT790" i="2"/>
  <c r="BV790" i="2" s="1"/>
  <c r="BU790" i="2"/>
  <c r="BX790" i="2"/>
  <c r="BY790" i="2"/>
  <c r="BZ790" i="2"/>
  <c r="CA790" i="2"/>
  <c r="CB790" i="2"/>
  <c r="CD790" i="2" s="1"/>
  <c r="CC790" i="2"/>
  <c r="CN790" i="2"/>
  <c r="CO790" i="2"/>
  <c r="CP790" i="2"/>
  <c r="CQ790" i="2"/>
  <c r="CR790" i="2"/>
  <c r="CS790" i="2"/>
  <c r="DE790" i="2"/>
  <c r="DH790" i="2" s="1"/>
  <c r="DF790" i="2"/>
  <c r="DG790" i="2"/>
  <c r="I791" i="2"/>
  <c r="L791" i="2"/>
  <c r="S791" i="2"/>
  <c r="T791" i="2"/>
  <c r="Y791" i="2"/>
  <c r="Z791" i="2"/>
  <c r="AD791" i="2"/>
  <c r="AE791" i="2"/>
  <c r="AF791" i="2"/>
  <c r="AI791" i="2"/>
  <c r="AL791" i="2"/>
  <c r="AO791" i="2"/>
  <c r="AR791" i="2"/>
  <c r="AS791" i="2"/>
  <c r="BT791" i="2"/>
  <c r="BU791" i="2"/>
  <c r="BV791" i="2"/>
  <c r="BW791" i="2"/>
  <c r="BX791" i="2"/>
  <c r="BY791" i="2"/>
  <c r="BZ791" i="2"/>
  <c r="CA791" i="2"/>
  <c r="CB791" i="2"/>
  <c r="CC791" i="2"/>
  <c r="CD791" i="2"/>
  <c r="CM791" i="2"/>
  <c r="CN791" i="2"/>
  <c r="CO791" i="2"/>
  <c r="CP791" i="2"/>
  <c r="CQ791" i="2"/>
  <c r="CR791" i="2"/>
  <c r="CS791" i="2"/>
  <c r="CT791" i="2"/>
  <c r="DE791" i="2"/>
  <c r="DH791" i="2" s="1"/>
  <c r="DF791" i="2"/>
  <c r="DG791" i="2"/>
  <c r="I792" i="2"/>
  <c r="L792" i="2" s="1"/>
  <c r="S792" i="2"/>
  <c r="T792" i="2"/>
  <c r="Y792" i="2"/>
  <c r="AD792" i="2"/>
  <c r="AE792" i="2"/>
  <c r="AF792" i="2"/>
  <c r="AI792" i="2"/>
  <c r="AL792" i="2"/>
  <c r="AO792" i="2"/>
  <c r="AR792" i="2"/>
  <c r="AS792" i="2"/>
  <c r="BT792" i="2"/>
  <c r="Z792" i="2" s="1"/>
  <c r="BU792" i="2"/>
  <c r="BV792" i="2"/>
  <c r="BX792" i="2"/>
  <c r="BY792" i="2"/>
  <c r="BZ792" i="2"/>
  <c r="CA792" i="2"/>
  <c r="CB792" i="2"/>
  <c r="CC792" i="2"/>
  <c r="CD792" i="2"/>
  <c r="CM792" i="2" s="1"/>
  <c r="CN792" i="2"/>
  <c r="CO792" i="2"/>
  <c r="CP792" i="2"/>
  <c r="CQ792" i="2"/>
  <c r="CR792" i="2"/>
  <c r="CS792" i="2"/>
  <c r="CT792" i="2"/>
  <c r="DE792" i="2"/>
  <c r="DF792" i="2"/>
  <c r="DG792" i="2"/>
  <c r="DH792" i="2"/>
  <c r="I793" i="2"/>
  <c r="L793" i="2"/>
  <c r="S793" i="2"/>
  <c r="T793" i="2"/>
  <c r="Y793" i="2"/>
  <c r="AD793" i="2"/>
  <c r="AF793" i="2" s="1"/>
  <c r="AE793" i="2"/>
  <c r="AI793" i="2"/>
  <c r="AL793" i="2"/>
  <c r="AO793" i="2"/>
  <c r="AR793" i="2"/>
  <c r="AS793" i="2"/>
  <c r="BT793" i="2"/>
  <c r="Z793" i="2" s="1"/>
  <c r="BU793" i="2"/>
  <c r="BV793" i="2" s="1"/>
  <c r="BX793" i="2"/>
  <c r="BY793" i="2"/>
  <c r="BZ793" i="2"/>
  <c r="CA793" i="2"/>
  <c r="CB793" i="2"/>
  <c r="CD793" i="2" s="1"/>
  <c r="CC793" i="2"/>
  <c r="CN793" i="2"/>
  <c r="CO793" i="2"/>
  <c r="CP793" i="2"/>
  <c r="CQ793" i="2"/>
  <c r="CR793" i="2"/>
  <c r="CS793" i="2"/>
  <c r="DE793" i="2"/>
  <c r="DH793" i="2" s="1"/>
  <c r="DF793" i="2"/>
  <c r="DG793" i="2"/>
  <c r="I794" i="2"/>
  <c r="L794" i="2"/>
  <c r="S794" i="2"/>
  <c r="T794" i="2"/>
  <c r="Y794" i="2"/>
  <c r="AD794" i="2"/>
  <c r="AF794" i="2" s="1"/>
  <c r="AE794" i="2"/>
  <c r="AI794" i="2"/>
  <c r="AL794" i="2"/>
  <c r="AO794" i="2"/>
  <c r="AR794" i="2"/>
  <c r="AS794" i="2"/>
  <c r="BT794" i="2"/>
  <c r="BV794" i="2" s="1"/>
  <c r="BU794" i="2"/>
  <c r="BX794" i="2"/>
  <c r="BY794" i="2"/>
  <c r="BZ794" i="2"/>
  <c r="CA794" i="2"/>
  <c r="CB794" i="2"/>
  <c r="CD794" i="2" s="1"/>
  <c r="CC794" i="2"/>
  <c r="CN794" i="2"/>
  <c r="CO794" i="2"/>
  <c r="CP794" i="2"/>
  <c r="CQ794" i="2"/>
  <c r="CR794" i="2"/>
  <c r="CS794" i="2"/>
  <c r="DE794" i="2"/>
  <c r="DH794" i="2" s="1"/>
  <c r="DF794" i="2"/>
  <c r="DG794" i="2"/>
  <c r="I795" i="2"/>
  <c r="L795" i="2"/>
  <c r="S795" i="2"/>
  <c r="T795" i="2"/>
  <c r="Y795" i="2"/>
  <c r="Z795" i="2"/>
  <c r="AD795" i="2"/>
  <c r="AE795" i="2"/>
  <c r="AF795" i="2"/>
  <c r="AI795" i="2"/>
  <c r="AL795" i="2"/>
  <c r="AO795" i="2"/>
  <c r="AR795" i="2"/>
  <c r="AS795" i="2"/>
  <c r="BT795" i="2"/>
  <c r="BU795" i="2"/>
  <c r="BV795" i="2"/>
  <c r="BW795" i="2"/>
  <c r="BX795" i="2"/>
  <c r="BY795" i="2"/>
  <c r="BZ795" i="2"/>
  <c r="CA795" i="2"/>
  <c r="CB795" i="2"/>
  <c r="CC795" i="2"/>
  <c r="CD795" i="2"/>
  <c r="CM795" i="2"/>
  <c r="CN795" i="2"/>
  <c r="CO795" i="2"/>
  <c r="CP795" i="2"/>
  <c r="CQ795" i="2"/>
  <c r="CR795" i="2"/>
  <c r="CS795" i="2"/>
  <c r="CT795" i="2"/>
  <c r="DE795" i="2"/>
  <c r="DH795" i="2" s="1"/>
  <c r="DF795" i="2"/>
  <c r="DG795" i="2"/>
  <c r="I796" i="2"/>
  <c r="L796" i="2" s="1"/>
  <c r="S796" i="2"/>
  <c r="T796" i="2"/>
  <c r="Y796" i="2"/>
  <c r="AD796" i="2"/>
  <c r="AE796" i="2"/>
  <c r="AF796" i="2"/>
  <c r="AI796" i="2"/>
  <c r="AL796" i="2"/>
  <c r="AO796" i="2"/>
  <c r="AR796" i="2"/>
  <c r="AS796" i="2"/>
  <c r="BT796" i="2"/>
  <c r="Z796" i="2" s="1"/>
  <c r="BU796" i="2"/>
  <c r="BV796" i="2"/>
  <c r="BX796" i="2"/>
  <c r="BY796" i="2"/>
  <c r="BZ796" i="2"/>
  <c r="CA796" i="2"/>
  <c r="CB796" i="2"/>
  <c r="CC796" i="2"/>
  <c r="CD796" i="2"/>
  <c r="CM796" i="2" s="1"/>
  <c r="CN796" i="2"/>
  <c r="CO796" i="2"/>
  <c r="CP796" i="2"/>
  <c r="CQ796" i="2"/>
  <c r="CR796" i="2"/>
  <c r="CS796" i="2"/>
  <c r="CT796" i="2"/>
  <c r="DE796" i="2"/>
  <c r="DF796" i="2"/>
  <c r="DG796" i="2"/>
  <c r="DH796" i="2"/>
  <c r="I797" i="2"/>
  <c r="L797" i="2"/>
  <c r="S797" i="2"/>
  <c r="T797" i="2"/>
  <c r="Y797" i="2"/>
  <c r="AD797" i="2"/>
  <c r="AF797" i="2" s="1"/>
  <c r="AE797" i="2"/>
  <c r="AI797" i="2"/>
  <c r="AL797" i="2"/>
  <c r="AO797" i="2"/>
  <c r="AR797" i="2"/>
  <c r="AS797" i="2"/>
  <c r="BT797" i="2"/>
  <c r="Z797" i="2" s="1"/>
  <c r="BU797" i="2"/>
  <c r="BV797" i="2" s="1"/>
  <c r="BX797" i="2"/>
  <c r="BY797" i="2"/>
  <c r="BZ797" i="2"/>
  <c r="CA797" i="2"/>
  <c r="CB797" i="2"/>
  <c r="CD797" i="2" s="1"/>
  <c r="CC797" i="2"/>
  <c r="CN797" i="2"/>
  <c r="CO797" i="2"/>
  <c r="CP797" i="2"/>
  <c r="CQ797" i="2"/>
  <c r="CR797" i="2"/>
  <c r="CS797" i="2"/>
  <c r="DE797" i="2"/>
  <c r="DH797" i="2" s="1"/>
  <c r="DF797" i="2"/>
  <c r="DG797" i="2"/>
  <c r="I798" i="2"/>
  <c r="L798" i="2"/>
  <c r="S798" i="2"/>
  <c r="T798" i="2"/>
  <c r="Y798" i="2"/>
  <c r="AD798" i="2"/>
  <c r="AF798" i="2" s="1"/>
  <c r="AE798" i="2"/>
  <c r="AI798" i="2"/>
  <c r="AL798" i="2"/>
  <c r="AO798" i="2"/>
  <c r="AR798" i="2"/>
  <c r="AS798" i="2"/>
  <c r="BT798" i="2"/>
  <c r="BV798" i="2" s="1"/>
  <c r="BU798" i="2"/>
  <c r="BX798" i="2"/>
  <c r="BY798" i="2"/>
  <c r="BZ798" i="2"/>
  <c r="CA798" i="2"/>
  <c r="CB798" i="2"/>
  <c r="CD798" i="2" s="1"/>
  <c r="CC798" i="2"/>
  <c r="CN798" i="2"/>
  <c r="CO798" i="2"/>
  <c r="CP798" i="2"/>
  <c r="CQ798" i="2"/>
  <c r="CR798" i="2"/>
  <c r="CS798" i="2"/>
  <c r="DE798" i="2"/>
  <c r="DH798" i="2" s="1"/>
  <c r="DF798" i="2"/>
  <c r="DG798" i="2"/>
  <c r="I799" i="2"/>
  <c r="L799" i="2"/>
  <c r="S799" i="2"/>
  <c r="T799" i="2"/>
  <c r="Y799" i="2"/>
  <c r="Z799" i="2"/>
  <c r="AD799" i="2"/>
  <c r="AE799" i="2"/>
  <c r="AF799" i="2"/>
  <c r="AI799" i="2"/>
  <c r="AL799" i="2"/>
  <c r="AO799" i="2"/>
  <c r="AR799" i="2"/>
  <c r="AS799" i="2"/>
  <c r="BT799" i="2"/>
  <c r="BU799" i="2"/>
  <c r="BV799" i="2"/>
  <c r="BW799" i="2"/>
  <c r="BX799" i="2"/>
  <c r="BY799" i="2"/>
  <c r="BZ799" i="2"/>
  <c r="CA799" i="2"/>
  <c r="CB799" i="2"/>
  <c r="CC799" i="2"/>
  <c r="CD799" i="2"/>
  <c r="CM799" i="2"/>
  <c r="CN799" i="2"/>
  <c r="CO799" i="2"/>
  <c r="CP799" i="2"/>
  <c r="CQ799" i="2"/>
  <c r="CR799" i="2"/>
  <c r="CS799" i="2"/>
  <c r="CT799" i="2"/>
  <c r="DE799" i="2"/>
  <c r="DH799" i="2" s="1"/>
  <c r="DF799" i="2"/>
  <c r="DG799" i="2"/>
  <c r="I800" i="2"/>
  <c r="L800" i="2" s="1"/>
  <c r="S800" i="2"/>
  <c r="T800" i="2"/>
  <c r="Y800" i="2"/>
  <c r="AD800" i="2"/>
  <c r="AE800" i="2"/>
  <c r="AF800" i="2"/>
  <c r="AI800" i="2"/>
  <c r="AL800" i="2"/>
  <c r="AO800" i="2"/>
  <c r="AR800" i="2"/>
  <c r="AS800" i="2"/>
  <c r="BT800" i="2"/>
  <c r="Z800" i="2" s="1"/>
  <c r="BU800" i="2"/>
  <c r="BV800" i="2"/>
  <c r="BX800" i="2"/>
  <c r="BY800" i="2"/>
  <c r="BZ800" i="2"/>
  <c r="CA800" i="2"/>
  <c r="CB800" i="2"/>
  <c r="CC800" i="2"/>
  <c r="CD800" i="2"/>
  <c r="CM800" i="2" s="1"/>
  <c r="CN800" i="2"/>
  <c r="CO800" i="2"/>
  <c r="CP800" i="2"/>
  <c r="CQ800" i="2"/>
  <c r="CR800" i="2"/>
  <c r="CS800" i="2"/>
  <c r="CT800" i="2"/>
  <c r="DE800" i="2"/>
  <c r="DF800" i="2"/>
  <c r="DG800" i="2"/>
  <c r="DH800" i="2"/>
  <c r="I801" i="2"/>
  <c r="L801" i="2"/>
  <c r="S801" i="2"/>
  <c r="T801" i="2"/>
  <c r="Y801" i="2"/>
  <c r="AD801" i="2"/>
  <c r="AF801" i="2" s="1"/>
  <c r="AE801" i="2"/>
  <c r="AI801" i="2"/>
  <c r="AL801" i="2"/>
  <c r="AO801" i="2"/>
  <c r="AR801" i="2"/>
  <c r="AS801" i="2"/>
  <c r="BT801" i="2"/>
  <c r="Z801" i="2" s="1"/>
  <c r="BU801" i="2"/>
  <c r="BV801" i="2" s="1"/>
  <c r="BX801" i="2"/>
  <c r="BY801" i="2"/>
  <c r="BZ801" i="2"/>
  <c r="CA801" i="2"/>
  <c r="CB801" i="2"/>
  <c r="CD801" i="2" s="1"/>
  <c r="CC801" i="2"/>
  <c r="CN801" i="2"/>
  <c r="CO801" i="2"/>
  <c r="CP801" i="2"/>
  <c r="CQ801" i="2"/>
  <c r="CR801" i="2"/>
  <c r="CS801" i="2"/>
  <c r="DE801" i="2"/>
  <c r="DH801" i="2" s="1"/>
  <c r="DF801" i="2"/>
  <c r="DG801" i="2"/>
  <c r="I802" i="2"/>
  <c r="L802" i="2"/>
  <c r="S802" i="2"/>
  <c r="T802" i="2"/>
  <c r="Y802" i="2"/>
  <c r="AD802" i="2"/>
  <c r="AF802" i="2" s="1"/>
  <c r="AE802" i="2"/>
  <c r="AI802" i="2"/>
  <c r="AL802" i="2"/>
  <c r="AO802" i="2"/>
  <c r="AR802" i="2"/>
  <c r="AS802" i="2"/>
  <c r="BT802" i="2"/>
  <c r="BV802" i="2" s="1"/>
  <c r="BU802" i="2"/>
  <c r="BX802" i="2"/>
  <c r="BY802" i="2"/>
  <c r="BZ802" i="2"/>
  <c r="CA802" i="2"/>
  <c r="CB802" i="2"/>
  <c r="CD802" i="2" s="1"/>
  <c r="CC802" i="2"/>
  <c r="CN802" i="2"/>
  <c r="CO802" i="2"/>
  <c r="CP802" i="2"/>
  <c r="CQ802" i="2"/>
  <c r="CR802" i="2"/>
  <c r="CS802" i="2"/>
  <c r="DE802" i="2"/>
  <c r="DH802" i="2" s="1"/>
  <c r="DF802" i="2"/>
  <c r="DG802" i="2"/>
  <c r="I803" i="2"/>
  <c r="L803" i="2"/>
  <c r="S803" i="2"/>
  <c r="T803" i="2"/>
  <c r="Y803" i="2"/>
  <c r="Z803" i="2"/>
  <c r="AD803" i="2"/>
  <c r="AE803" i="2"/>
  <c r="AF803" i="2"/>
  <c r="AI803" i="2"/>
  <c r="AL803" i="2"/>
  <c r="AO803" i="2"/>
  <c r="AR803" i="2"/>
  <c r="AS803" i="2"/>
  <c r="BT803" i="2"/>
  <c r="BU803" i="2"/>
  <c r="BV803" i="2"/>
  <c r="BW803" i="2"/>
  <c r="BX803" i="2"/>
  <c r="BY803" i="2"/>
  <c r="BZ803" i="2"/>
  <c r="CA803" i="2"/>
  <c r="CB803" i="2"/>
  <c r="CC803" i="2"/>
  <c r="CD803" i="2"/>
  <c r="CM803" i="2"/>
  <c r="CN803" i="2"/>
  <c r="CO803" i="2"/>
  <c r="CP803" i="2"/>
  <c r="CQ803" i="2"/>
  <c r="CR803" i="2"/>
  <c r="CS803" i="2"/>
  <c r="CT803" i="2"/>
  <c r="DE803" i="2"/>
  <c r="DH803" i="2" s="1"/>
  <c r="DF803" i="2"/>
  <c r="DG803" i="2"/>
  <c r="I804" i="2"/>
  <c r="L804" i="2" s="1"/>
  <c r="S804" i="2"/>
  <c r="T804" i="2"/>
  <c r="Y804" i="2"/>
  <c r="AD804" i="2"/>
  <c r="AE804" i="2"/>
  <c r="AF804" i="2"/>
  <c r="AI804" i="2"/>
  <c r="AL804" i="2"/>
  <c r="AO804" i="2"/>
  <c r="AR804" i="2"/>
  <c r="AS804" i="2"/>
  <c r="BT804" i="2"/>
  <c r="Z804" i="2" s="1"/>
  <c r="BU804" i="2"/>
  <c r="BV804" i="2"/>
  <c r="BX804" i="2"/>
  <c r="BY804" i="2"/>
  <c r="BZ804" i="2"/>
  <c r="CA804" i="2"/>
  <c r="CB804" i="2"/>
  <c r="CC804" i="2"/>
  <c r="CD804" i="2"/>
  <c r="CM804" i="2" s="1"/>
  <c r="CN804" i="2"/>
  <c r="CO804" i="2"/>
  <c r="CP804" i="2"/>
  <c r="CQ804" i="2"/>
  <c r="CR804" i="2"/>
  <c r="CS804" i="2"/>
  <c r="CT804" i="2"/>
  <c r="DE804" i="2"/>
  <c r="DF804" i="2"/>
  <c r="DG804" i="2"/>
  <c r="DH804" i="2"/>
  <c r="I805" i="2"/>
  <c r="L805" i="2"/>
  <c r="S805" i="2"/>
  <c r="T805" i="2"/>
  <c r="Y805" i="2"/>
  <c r="AD805" i="2"/>
  <c r="AF805" i="2" s="1"/>
  <c r="AE805" i="2"/>
  <c r="AI805" i="2"/>
  <c r="AL805" i="2"/>
  <c r="AO805" i="2"/>
  <c r="AR805" i="2"/>
  <c r="AS805" i="2"/>
  <c r="BT805" i="2"/>
  <c r="Z805" i="2" s="1"/>
  <c r="BU805" i="2"/>
  <c r="BV805" i="2" s="1"/>
  <c r="BX805" i="2"/>
  <c r="BY805" i="2"/>
  <c r="BZ805" i="2"/>
  <c r="CA805" i="2"/>
  <c r="CB805" i="2"/>
  <c r="CD805" i="2" s="1"/>
  <c r="CC805" i="2"/>
  <c r="CN805" i="2"/>
  <c r="CO805" i="2"/>
  <c r="CP805" i="2"/>
  <c r="CQ805" i="2"/>
  <c r="CR805" i="2"/>
  <c r="CS805" i="2"/>
  <c r="DE805" i="2"/>
  <c r="DH805" i="2" s="1"/>
  <c r="DF805" i="2"/>
  <c r="DG805" i="2"/>
  <c r="I806" i="2"/>
  <c r="L806" i="2"/>
  <c r="S806" i="2"/>
  <c r="T806" i="2"/>
  <c r="Y806" i="2"/>
  <c r="AD806" i="2"/>
  <c r="AF806" i="2" s="1"/>
  <c r="AE806" i="2"/>
  <c r="AI806" i="2"/>
  <c r="AL806" i="2"/>
  <c r="AO806" i="2"/>
  <c r="AR806" i="2"/>
  <c r="AS806" i="2"/>
  <c r="BT806" i="2"/>
  <c r="BV806" i="2" s="1"/>
  <c r="BU806" i="2"/>
  <c r="BX806" i="2"/>
  <c r="BY806" i="2"/>
  <c r="BZ806" i="2"/>
  <c r="CA806" i="2"/>
  <c r="CB806" i="2"/>
  <c r="CD806" i="2" s="1"/>
  <c r="CC806" i="2"/>
  <c r="CN806" i="2"/>
  <c r="CO806" i="2"/>
  <c r="CP806" i="2"/>
  <c r="CQ806" i="2"/>
  <c r="CR806" i="2"/>
  <c r="CS806" i="2"/>
  <c r="DE806" i="2"/>
  <c r="DH806" i="2" s="1"/>
  <c r="DF806" i="2"/>
  <c r="DG806" i="2"/>
  <c r="I807" i="2"/>
  <c r="L807" i="2"/>
  <c r="S807" i="2"/>
  <c r="T807" i="2"/>
  <c r="Y807" i="2"/>
  <c r="Z807" i="2"/>
  <c r="AD807" i="2"/>
  <c r="AE807" i="2"/>
  <c r="AF807" i="2"/>
  <c r="AI807" i="2"/>
  <c r="AL807" i="2"/>
  <c r="AO807" i="2"/>
  <c r="AR807" i="2"/>
  <c r="AS807" i="2"/>
  <c r="BT807" i="2"/>
  <c r="BU807" i="2"/>
  <c r="BV807" i="2"/>
  <c r="BW807" i="2"/>
  <c r="BX807" i="2"/>
  <c r="BY807" i="2"/>
  <c r="BZ807" i="2"/>
  <c r="CA807" i="2"/>
  <c r="CB807" i="2"/>
  <c r="CC807" i="2"/>
  <c r="CD807" i="2"/>
  <c r="CM807" i="2"/>
  <c r="CN807" i="2"/>
  <c r="CO807" i="2"/>
  <c r="CP807" i="2"/>
  <c r="CQ807" i="2"/>
  <c r="CR807" i="2"/>
  <c r="CS807" i="2"/>
  <c r="CT807" i="2"/>
  <c r="DE807" i="2"/>
  <c r="DH807" i="2" s="1"/>
  <c r="DF807" i="2"/>
  <c r="DG807" i="2"/>
  <c r="I808" i="2"/>
  <c r="L808" i="2" s="1"/>
  <c r="S808" i="2"/>
  <c r="T808" i="2"/>
  <c r="Y808" i="2"/>
  <c r="AD808" i="2"/>
  <c r="AE808" i="2"/>
  <c r="AF808" i="2"/>
  <c r="AI808" i="2"/>
  <c r="AL808" i="2"/>
  <c r="AO808" i="2"/>
  <c r="AR808" i="2"/>
  <c r="AS808" i="2"/>
  <c r="BT808" i="2"/>
  <c r="Z808" i="2" s="1"/>
  <c r="BU808" i="2"/>
  <c r="BV808" i="2"/>
  <c r="BX808" i="2"/>
  <c r="BY808" i="2"/>
  <c r="BZ808" i="2"/>
  <c r="CA808" i="2"/>
  <c r="CB808" i="2"/>
  <c r="CC808" i="2"/>
  <c r="CD808" i="2"/>
  <c r="CM808" i="2" s="1"/>
  <c r="CN808" i="2"/>
  <c r="CO808" i="2"/>
  <c r="CP808" i="2"/>
  <c r="CQ808" i="2"/>
  <c r="CR808" i="2"/>
  <c r="CS808" i="2"/>
  <c r="CT808" i="2"/>
  <c r="DE808" i="2"/>
  <c r="DF808" i="2"/>
  <c r="DG808" i="2"/>
  <c r="DH808" i="2"/>
  <c r="I809" i="2"/>
  <c r="L809" i="2"/>
  <c r="S809" i="2"/>
  <c r="T809" i="2"/>
  <c r="Y809" i="2"/>
  <c r="AD809" i="2"/>
  <c r="AF809" i="2" s="1"/>
  <c r="AE809" i="2"/>
  <c r="AI809" i="2"/>
  <c r="AL809" i="2"/>
  <c r="AO809" i="2"/>
  <c r="AR809" i="2"/>
  <c r="AS809" i="2"/>
  <c r="BT809" i="2"/>
  <c r="Z809" i="2" s="1"/>
  <c r="BU809" i="2"/>
  <c r="BV809" i="2" s="1"/>
  <c r="BX809" i="2"/>
  <c r="BY809" i="2"/>
  <c r="BZ809" i="2"/>
  <c r="CA809" i="2"/>
  <c r="CB809" i="2"/>
  <c r="CD809" i="2" s="1"/>
  <c r="CC809" i="2"/>
  <c r="CN809" i="2"/>
  <c r="CO809" i="2"/>
  <c r="CP809" i="2"/>
  <c r="CQ809" i="2"/>
  <c r="CR809" i="2"/>
  <c r="CS809" i="2"/>
  <c r="DE809" i="2"/>
  <c r="DH809" i="2" s="1"/>
  <c r="DF809" i="2"/>
  <c r="DG809" i="2"/>
  <c r="I810" i="2"/>
  <c r="L810" i="2"/>
  <c r="S810" i="2"/>
  <c r="T810" i="2"/>
  <c r="Y810" i="2"/>
  <c r="AD810" i="2"/>
  <c r="AF810" i="2" s="1"/>
  <c r="AE810" i="2"/>
  <c r="AI810" i="2"/>
  <c r="AL810" i="2"/>
  <c r="AO810" i="2"/>
  <c r="AR810" i="2"/>
  <c r="AS810" i="2"/>
  <c r="BT810" i="2"/>
  <c r="BV810" i="2" s="1"/>
  <c r="BU810" i="2"/>
  <c r="BX810" i="2"/>
  <c r="BY810" i="2"/>
  <c r="BZ810" i="2"/>
  <c r="CA810" i="2"/>
  <c r="CB810" i="2"/>
  <c r="CD810" i="2" s="1"/>
  <c r="CC810" i="2"/>
  <c r="CN810" i="2"/>
  <c r="CO810" i="2"/>
  <c r="CP810" i="2"/>
  <c r="CQ810" i="2"/>
  <c r="CR810" i="2"/>
  <c r="CS810" i="2"/>
  <c r="DE810" i="2"/>
  <c r="DH810" i="2" s="1"/>
  <c r="DF810" i="2"/>
  <c r="DG810" i="2"/>
  <c r="I811" i="2"/>
  <c r="L811" i="2"/>
  <c r="S811" i="2"/>
  <c r="T811" i="2"/>
  <c r="Y811" i="2"/>
  <c r="Z811" i="2"/>
  <c r="AD811" i="2"/>
  <c r="AE811" i="2"/>
  <c r="AF811" i="2"/>
  <c r="AI811" i="2"/>
  <c r="AL811" i="2"/>
  <c r="AO811" i="2"/>
  <c r="AR811" i="2"/>
  <c r="AS811" i="2"/>
  <c r="BT811" i="2"/>
  <c r="BU811" i="2"/>
  <c r="BV811" i="2"/>
  <c r="BW811" i="2"/>
  <c r="BX811" i="2"/>
  <c r="BY811" i="2"/>
  <c r="BZ811" i="2"/>
  <c r="CA811" i="2"/>
  <c r="CB811" i="2"/>
  <c r="CC811" i="2"/>
  <c r="CD811" i="2"/>
  <c r="CM811" i="2"/>
  <c r="CN811" i="2"/>
  <c r="CO811" i="2"/>
  <c r="CP811" i="2"/>
  <c r="CQ811" i="2"/>
  <c r="CR811" i="2"/>
  <c r="CS811" i="2"/>
  <c r="CT811" i="2"/>
  <c r="DE811" i="2"/>
  <c r="DH811" i="2" s="1"/>
  <c r="DF811" i="2"/>
  <c r="DG811" i="2"/>
  <c r="I812" i="2"/>
  <c r="L812" i="2" s="1"/>
  <c r="S812" i="2"/>
  <c r="T812" i="2"/>
  <c r="Y812" i="2"/>
  <c r="AD812" i="2"/>
  <c r="AE812" i="2"/>
  <c r="AF812" i="2"/>
  <c r="AI812" i="2"/>
  <c r="AL812" i="2"/>
  <c r="AO812" i="2"/>
  <c r="AR812" i="2"/>
  <c r="AS812" i="2"/>
  <c r="BT812" i="2"/>
  <c r="Z812" i="2" s="1"/>
  <c r="BU812" i="2"/>
  <c r="BV812" i="2"/>
  <c r="BX812" i="2"/>
  <c r="BY812" i="2"/>
  <c r="BZ812" i="2"/>
  <c r="CA812" i="2"/>
  <c r="CB812" i="2"/>
  <c r="CC812" i="2"/>
  <c r="CD812" i="2"/>
  <c r="CM812" i="2" s="1"/>
  <c r="CN812" i="2"/>
  <c r="CO812" i="2"/>
  <c r="CP812" i="2"/>
  <c r="CQ812" i="2"/>
  <c r="CR812" i="2"/>
  <c r="CS812" i="2"/>
  <c r="CT812" i="2"/>
  <c r="DE812" i="2"/>
  <c r="DF812" i="2"/>
  <c r="DG812" i="2"/>
  <c r="DH812" i="2"/>
  <c r="I813" i="2"/>
  <c r="L813" i="2"/>
  <c r="S813" i="2"/>
  <c r="T813" i="2"/>
  <c r="Y813" i="2"/>
  <c r="AD813" i="2"/>
  <c r="AF813" i="2" s="1"/>
  <c r="AE813" i="2"/>
  <c r="AI813" i="2"/>
  <c r="AL813" i="2"/>
  <c r="AO813" i="2"/>
  <c r="AR813" i="2"/>
  <c r="AS813" i="2"/>
  <c r="BT813" i="2"/>
  <c r="Z813" i="2" s="1"/>
  <c r="BU813" i="2"/>
  <c r="BV813" i="2" s="1"/>
  <c r="BX813" i="2"/>
  <c r="BY813" i="2"/>
  <c r="BZ813" i="2"/>
  <c r="CA813" i="2"/>
  <c r="CB813" i="2"/>
  <c r="CD813" i="2" s="1"/>
  <c r="CC813" i="2"/>
  <c r="CN813" i="2"/>
  <c r="CO813" i="2"/>
  <c r="CP813" i="2"/>
  <c r="CQ813" i="2"/>
  <c r="CR813" i="2"/>
  <c r="CS813" i="2"/>
  <c r="DE813" i="2"/>
  <c r="DH813" i="2" s="1"/>
  <c r="DF813" i="2"/>
  <c r="DG813" i="2"/>
  <c r="I814" i="2"/>
  <c r="L814" i="2"/>
  <c r="S814" i="2"/>
  <c r="T814" i="2"/>
  <c r="Y814" i="2"/>
  <c r="AD814" i="2"/>
  <c r="AF814" i="2" s="1"/>
  <c r="AE814" i="2"/>
  <c r="AI814" i="2"/>
  <c r="AL814" i="2"/>
  <c r="AO814" i="2"/>
  <c r="AR814" i="2"/>
  <c r="AS814" i="2"/>
  <c r="BT814" i="2"/>
  <c r="BV814" i="2" s="1"/>
  <c r="BU814" i="2"/>
  <c r="BX814" i="2"/>
  <c r="BY814" i="2"/>
  <c r="BZ814" i="2"/>
  <c r="CA814" i="2"/>
  <c r="CB814" i="2"/>
  <c r="CD814" i="2" s="1"/>
  <c r="CC814" i="2"/>
  <c r="CN814" i="2"/>
  <c r="CO814" i="2"/>
  <c r="CP814" i="2"/>
  <c r="CQ814" i="2"/>
  <c r="CR814" i="2"/>
  <c r="CS814" i="2"/>
  <c r="DE814" i="2"/>
  <c r="DH814" i="2" s="1"/>
  <c r="DF814" i="2"/>
  <c r="DG814" i="2"/>
  <c r="I815" i="2"/>
  <c r="L815" i="2"/>
  <c r="S815" i="2"/>
  <c r="T815" i="2"/>
  <c r="Y815" i="2"/>
  <c r="Z815" i="2"/>
  <c r="AD815" i="2"/>
  <c r="AE815" i="2"/>
  <c r="AF815" i="2"/>
  <c r="AI815" i="2"/>
  <c r="AL815" i="2"/>
  <c r="AO815" i="2"/>
  <c r="AR815" i="2"/>
  <c r="AS815" i="2"/>
  <c r="BT815" i="2"/>
  <c r="BU815" i="2"/>
  <c r="BV815" i="2"/>
  <c r="BW815" i="2"/>
  <c r="BX815" i="2"/>
  <c r="BY815" i="2"/>
  <c r="BZ815" i="2"/>
  <c r="CA815" i="2"/>
  <c r="CB815" i="2"/>
  <c r="CC815" i="2"/>
  <c r="CD815" i="2"/>
  <c r="CM815" i="2"/>
  <c r="CN815" i="2"/>
  <c r="CO815" i="2"/>
  <c r="CP815" i="2"/>
  <c r="CQ815" i="2"/>
  <c r="CR815" i="2"/>
  <c r="CS815" i="2"/>
  <c r="CT815" i="2"/>
  <c r="DE815" i="2"/>
  <c r="DH815" i="2" s="1"/>
  <c r="DF815" i="2"/>
  <c r="DG815" i="2"/>
  <c r="I816" i="2"/>
  <c r="L816" i="2" s="1"/>
  <c r="S816" i="2"/>
  <c r="T816" i="2"/>
  <c r="Y816" i="2"/>
  <c r="AD816" i="2"/>
  <c r="AE816" i="2"/>
  <c r="AF816" i="2"/>
  <c r="AI816" i="2"/>
  <c r="AL816" i="2"/>
  <c r="AO816" i="2"/>
  <c r="AR816" i="2"/>
  <c r="AS816" i="2"/>
  <c r="BT816" i="2"/>
  <c r="Z816" i="2" s="1"/>
  <c r="BU816" i="2"/>
  <c r="BV816" i="2"/>
  <c r="BX816" i="2"/>
  <c r="BY816" i="2"/>
  <c r="BZ816" i="2"/>
  <c r="CA816" i="2"/>
  <c r="CB816" i="2"/>
  <c r="CC816" i="2"/>
  <c r="CD816" i="2"/>
  <c r="CM816" i="2" s="1"/>
  <c r="CN816" i="2"/>
  <c r="CO816" i="2"/>
  <c r="CP816" i="2"/>
  <c r="CQ816" i="2"/>
  <c r="CR816" i="2"/>
  <c r="CS816" i="2"/>
  <c r="CT816" i="2"/>
  <c r="DE816" i="2"/>
  <c r="DF816" i="2"/>
  <c r="DG816" i="2"/>
  <c r="DH816" i="2"/>
  <c r="I817" i="2"/>
  <c r="L817" i="2"/>
  <c r="S817" i="2"/>
  <c r="T817" i="2"/>
  <c r="Y817" i="2"/>
  <c r="AD817" i="2"/>
  <c r="AF817" i="2" s="1"/>
  <c r="AE817" i="2"/>
  <c r="AI817" i="2"/>
  <c r="AL817" i="2"/>
  <c r="AO817" i="2"/>
  <c r="AR817" i="2"/>
  <c r="AS817" i="2"/>
  <c r="BT817" i="2"/>
  <c r="Z817" i="2" s="1"/>
  <c r="BU817" i="2"/>
  <c r="BV817" i="2" s="1"/>
  <c r="BX817" i="2"/>
  <c r="BY817" i="2"/>
  <c r="BZ817" i="2"/>
  <c r="CA817" i="2"/>
  <c r="CB817" i="2"/>
  <c r="CD817" i="2" s="1"/>
  <c r="CC817" i="2"/>
  <c r="CN817" i="2"/>
  <c r="CO817" i="2"/>
  <c r="CP817" i="2"/>
  <c r="CQ817" i="2"/>
  <c r="CR817" i="2"/>
  <c r="CS817" i="2"/>
  <c r="DE817" i="2"/>
  <c r="DH817" i="2" s="1"/>
  <c r="DF817" i="2"/>
  <c r="DG817" i="2"/>
  <c r="I818" i="2"/>
  <c r="L818" i="2"/>
  <c r="S818" i="2"/>
  <c r="T818" i="2"/>
  <c r="Y818" i="2"/>
  <c r="AD818" i="2"/>
  <c r="AF818" i="2" s="1"/>
  <c r="AE818" i="2"/>
  <c r="AI818" i="2"/>
  <c r="AL818" i="2"/>
  <c r="AO818" i="2"/>
  <c r="AR818" i="2"/>
  <c r="AS818" i="2"/>
  <c r="BT818" i="2"/>
  <c r="BV818" i="2" s="1"/>
  <c r="BU818" i="2"/>
  <c r="BX818" i="2"/>
  <c r="BY818" i="2"/>
  <c r="BZ818" i="2"/>
  <c r="CA818" i="2"/>
  <c r="CB818" i="2"/>
  <c r="CD818" i="2" s="1"/>
  <c r="CC818" i="2"/>
  <c r="CN818" i="2"/>
  <c r="CO818" i="2"/>
  <c r="CP818" i="2"/>
  <c r="CQ818" i="2"/>
  <c r="CR818" i="2"/>
  <c r="CS818" i="2"/>
  <c r="DE818" i="2"/>
  <c r="DH818" i="2" s="1"/>
  <c r="DF818" i="2"/>
  <c r="DG818" i="2"/>
  <c r="I819" i="2"/>
  <c r="L819" i="2"/>
  <c r="S819" i="2"/>
  <c r="T819" i="2"/>
  <c r="Y819" i="2"/>
  <c r="Z819" i="2"/>
  <c r="AD819" i="2"/>
  <c r="AE819" i="2"/>
  <c r="AF819" i="2"/>
  <c r="AI819" i="2"/>
  <c r="AL819" i="2"/>
  <c r="AO819" i="2"/>
  <c r="AR819" i="2"/>
  <c r="AS819" i="2"/>
  <c r="BT819" i="2"/>
  <c r="BU819" i="2"/>
  <c r="BV819" i="2"/>
  <c r="BW819" i="2"/>
  <c r="BX819" i="2"/>
  <c r="BY819" i="2"/>
  <c r="BZ819" i="2"/>
  <c r="CA819" i="2"/>
  <c r="CB819" i="2"/>
  <c r="CC819" i="2"/>
  <c r="CD819" i="2"/>
  <c r="CM819" i="2"/>
  <c r="CN819" i="2"/>
  <c r="CO819" i="2"/>
  <c r="CP819" i="2"/>
  <c r="CQ819" i="2"/>
  <c r="CR819" i="2"/>
  <c r="CS819" i="2"/>
  <c r="CT819" i="2"/>
  <c r="DE819" i="2"/>
  <c r="DH819" i="2" s="1"/>
  <c r="DF819" i="2"/>
  <c r="DG819" i="2"/>
  <c r="I820" i="2"/>
  <c r="L820" i="2" s="1"/>
  <c r="S820" i="2"/>
  <c r="T820" i="2"/>
  <c r="Y820" i="2"/>
  <c r="AD820" i="2"/>
  <c r="AE820" i="2"/>
  <c r="AF820" i="2"/>
  <c r="AI820" i="2"/>
  <c r="AL820" i="2"/>
  <c r="AO820" i="2"/>
  <c r="AR820" i="2"/>
  <c r="AS820" i="2"/>
  <c r="BT820" i="2"/>
  <c r="Z820" i="2" s="1"/>
  <c r="BU820" i="2"/>
  <c r="BV820" i="2"/>
  <c r="BX820" i="2"/>
  <c r="BY820" i="2"/>
  <c r="BZ820" i="2"/>
  <c r="CA820" i="2"/>
  <c r="CB820" i="2"/>
  <c r="CC820" i="2"/>
  <c r="CD820" i="2"/>
  <c r="CM820" i="2" s="1"/>
  <c r="CN820" i="2"/>
  <c r="CO820" i="2"/>
  <c r="CP820" i="2"/>
  <c r="CQ820" i="2"/>
  <c r="CR820" i="2"/>
  <c r="CS820" i="2"/>
  <c r="CT820" i="2"/>
  <c r="DE820" i="2"/>
  <c r="DF820" i="2"/>
  <c r="DG820" i="2"/>
  <c r="DH820" i="2"/>
  <c r="I821" i="2"/>
  <c r="L821" i="2"/>
  <c r="S821" i="2"/>
  <c r="T821" i="2"/>
  <c r="Y821" i="2"/>
  <c r="AD821" i="2"/>
  <c r="AF821" i="2" s="1"/>
  <c r="AE821" i="2"/>
  <c r="AI821" i="2"/>
  <c r="AL821" i="2"/>
  <c r="AO821" i="2"/>
  <c r="AR821" i="2"/>
  <c r="AS821" i="2"/>
  <c r="BT821" i="2"/>
  <c r="Z821" i="2" s="1"/>
  <c r="BU821" i="2"/>
  <c r="BV821" i="2" s="1"/>
  <c r="BX821" i="2"/>
  <c r="BY821" i="2"/>
  <c r="BZ821" i="2"/>
  <c r="CA821" i="2"/>
  <c r="CB821" i="2"/>
  <c r="CD821" i="2" s="1"/>
  <c r="CC821" i="2"/>
  <c r="CN821" i="2"/>
  <c r="CO821" i="2"/>
  <c r="CP821" i="2"/>
  <c r="CQ821" i="2"/>
  <c r="CR821" i="2"/>
  <c r="CS821" i="2"/>
  <c r="DE821" i="2"/>
  <c r="DH821" i="2" s="1"/>
  <c r="DF821" i="2"/>
  <c r="DG821" i="2"/>
  <c r="I822" i="2"/>
  <c r="L822" i="2"/>
  <c r="S822" i="2"/>
  <c r="T822" i="2"/>
  <c r="Y822" i="2"/>
  <c r="AD822" i="2"/>
  <c r="AF822" i="2" s="1"/>
  <c r="AE822" i="2"/>
  <c r="AI822" i="2"/>
  <c r="AL822" i="2"/>
  <c r="AO822" i="2"/>
  <c r="AR822" i="2"/>
  <c r="AS822" i="2"/>
  <c r="BT822" i="2"/>
  <c r="BV822" i="2" s="1"/>
  <c r="BU822" i="2"/>
  <c r="BX822" i="2"/>
  <c r="BY822" i="2"/>
  <c r="BZ822" i="2"/>
  <c r="CA822" i="2"/>
  <c r="CB822" i="2"/>
  <c r="CD822" i="2" s="1"/>
  <c r="CC822" i="2"/>
  <c r="CN822" i="2"/>
  <c r="CO822" i="2"/>
  <c r="CP822" i="2"/>
  <c r="CQ822" i="2"/>
  <c r="CR822" i="2"/>
  <c r="CS822" i="2"/>
  <c r="DE822" i="2"/>
  <c r="DH822" i="2" s="1"/>
  <c r="DF822" i="2"/>
  <c r="DG822" i="2"/>
  <c r="I823" i="2"/>
  <c r="L823" i="2"/>
  <c r="S823" i="2"/>
  <c r="T823" i="2"/>
  <c r="Y823" i="2"/>
  <c r="Z823" i="2"/>
  <c r="AD823" i="2"/>
  <c r="AE823" i="2"/>
  <c r="AF823" i="2"/>
  <c r="AI823" i="2"/>
  <c r="AL823" i="2"/>
  <c r="AO823" i="2"/>
  <c r="AR823" i="2"/>
  <c r="AS823" i="2"/>
  <c r="BT823" i="2"/>
  <c r="BU823" i="2"/>
  <c r="BV823" i="2"/>
  <c r="BW823" i="2"/>
  <c r="BX823" i="2"/>
  <c r="BY823" i="2"/>
  <c r="BZ823" i="2"/>
  <c r="CA823" i="2"/>
  <c r="CB823" i="2"/>
  <c r="CC823" i="2"/>
  <c r="CD823" i="2"/>
  <c r="CM823" i="2"/>
  <c r="CN823" i="2"/>
  <c r="CO823" i="2"/>
  <c r="CP823" i="2"/>
  <c r="CQ823" i="2"/>
  <c r="CR823" i="2"/>
  <c r="CS823" i="2"/>
  <c r="CT823" i="2"/>
  <c r="DE823" i="2"/>
  <c r="DH823" i="2" s="1"/>
  <c r="DF823" i="2"/>
  <c r="DG823" i="2"/>
  <c r="I824" i="2"/>
  <c r="L824" i="2" s="1"/>
  <c r="S824" i="2"/>
  <c r="T824" i="2"/>
  <c r="Y824" i="2"/>
  <c r="AD824" i="2"/>
  <c r="AE824" i="2"/>
  <c r="AF824" i="2"/>
  <c r="AI824" i="2"/>
  <c r="AL824" i="2"/>
  <c r="AO824" i="2"/>
  <c r="AR824" i="2"/>
  <c r="AS824" i="2"/>
  <c r="BT824" i="2"/>
  <c r="Z824" i="2" s="1"/>
  <c r="BU824" i="2"/>
  <c r="BV824" i="2"/>
  <c r="BX824" i="2"/>
  <c r="BY824" i="2"/>
  <c r="BZ824" i="2"/>
  <c r="CA824" i="2"/>
  <c r="CB824" i="2"/>
  <c r="CC824" i="2"/>
  <c r="CD824" i="2"/>
  <c r="CM824" i="2" s="1"/>
  <c r="CN824" i="2"/>
  <c r="CO824" i="2"/>
  <c r="CP824" i="2"/>
  <c r="CQ824" i="2"/>
  <c r="CR824" i="2"/>
  <c r="CS824" i="2"/>
  <c r="CT824" i="2"/>
  <c r="DE824" i="2"/>
  <c r="DF824" i="2"/>
  <c r="DG824" i="2"/>
  <c r="DH824" i="2"/>
  <c r="I825" i="2"/>
  <c r="L825" i="2"/>
  <c r="S825" i="2"/>
  <c r="T825" i="2"/>
  <c r="Y825" i="2"/>
  <c r="AD825" i="2"/>
  <c r="AF825" i="2" s="1"/>
  <c r="AE825" i="2"/>
  <c r="AI825" i="2"/>
  <c r="AL825" i="2"/>
  <c r="AO825" i="2"/>
  <c r="AR825" i="2"/>
  <c r="AS825" i="2"/>
  <c r="BT825" i="2"/>
  <c r="Z825" i="2" s="1"/>
  <c r="BU825" i="2"/>
  <c r="BV825" i="2" s="1"/>
  <c r="BX825" i="2"/>
  <c r="BY825" i="2"/>
  <c r="BZ825" i="2"/>
  <c r="CA825" i="2"/>
  <c r="CB825" i="2"/>
  <c r="CD825" i="2" s="1"/>
  <c r="CC825" i="2"/>
  <c r="CN825" i="2"/>
  <c r="CO825" i="2"/>
  <c r="CP825" i="2"/>
  <c r="CQ825" i="2"/>
  <c r="CR825" i="2"/>
  <c r="CS825" i="2"/>
  <c r="DE825" i="2"/>
  <c r="DH825" i="2" s="1"/>
  <c r="DF825" i="2"/>
  <c r="DG825" i="2"/>
  <c r="I826" i="2"/>
  <c r="L826" i="2"/>
  <c r="S826" i="2"/>
  <c r="T826" i="2"/>
  <c r="Y826" i="2"/>
  <c r="AD826" i="2"/>
  <c r="AF826" i="2" s="1"/>
  <c r="AE826" i="2"/>
  <c r="AI826" i="2"/>
  <c r="AL826" i="2"/>
  <c r="AO826" i="2"/>
  <c r="AR826" i="2"/>
  <c r="AS826" i="2"/>
  <c r="BT826" i="2"/>
  <c r="BV826" i="2" s="1"/>
  <c r="BU826" i="2"/>
  <c r="BX826" i="2"/>
  <c r="BY826" i="2"/>
  <c r="BZ826" i="2"/>
  <c r="CA826" i="2"/>
  <c r="CB826" i="2"/>
  <c r="CD826" i="2" s="1"/>
  <c r="CC826" i="2"/>
  <c r="CN826" i="2"/>
  <c r="CO826" i="2"/>
  <c r="CP826" i="2"/>
  <c r="CQ826" i="2"/>
  <c r="CR826" i="2"/>
  <c r="CS826" i="2"/>
  <c r="DE826" i="2"/>
  <c r="DH826" i="2" s="1"/>
  <c r="DF826" i="2"/>
  <c r="DG826" i="2"/>
  <c r="I827" i="2"/>
  <c r="L827" i="2"/>
  <c r="S827" i="2"/>
  <c r="T827" i="2"/>
  <c r="Y827" i="2"/>
  <c r="Z827" i="2"/>
  <c r="AD827" i="2"/>
  <c r="AE827" i="2"/>
  <c r="AF827" i="2"/>
  <c r="AI827" i="2"/>
  <c r="AL827" i="2"/>
  <c r="AO827" i="2"/>
  <c r="AR827" i="2"/>
  <c r="AS827" i="2"/>
  <c r="BT827" i="2"/>
  <c r="BU827" i="2"/>
  <c r="BV827" i="2"/>
  <c r="BW827" i="2"/>
  <c r="BX827" i="2"/>
  <c r="BY827" i="2"/>
  <c r="BZ827" i="2"/>
  <c r="CA827" i="2"/>
  <c r="CB827" i="2"/>
  <c r="CC827" i="2"/>
  <c r="CD827" i="2"/>
  <c r="CM827" i="2"/>
  <c r="CN827" i="2"/>
  <c r="CO827" i="2"/>
  <c r="CP827" i="2"/>
  <c r="CQ827" i="2"/>
  <c r="CR827" i="2"/>
  <c r="CS827" i="2"/>
  <c r="CT827" i="2"/>
  <c r="DE827" i="2"/>
  <c r="DH827" i="2" s="1"/>
  <c r="DF827" i="2"/>
  <c r="DG827" i="2"/>
  <c r="I828" i="2"/>
  <c r="L828" i="2" s="1"/>
  <c r="S828" i="2"/>
  <c r="T828" i="2"/>
  <c r="Y828" i="2"/>
  <c r="AD828" i="2"/>
  <c r="AE828" i="2"/>
  <c r="AF828" i="2"/>
  <c r="AI828" i="2"/>
  <c r="AL828" i="2"/>
  <c r="AO828" i="2"/>
  <c r="AR828" i="2"/>
  <c r="AS828" i="2"/>
  <c r="BT828" i="2"/>
  <c r="Z828" i="2" s="1"/>
  <c r="BU828" i="2"/>
  <c r="BV828" i="2"/>
  <c r="BX828" i="2"/>
  <c r="BY828" i="2"/>
  <c r="BZ828" i="2"/>
  <c r="CA828" i="2"/>
  <c r="CB828" i="2"/>
  <c r="CC828" i="2"/>
  <c r="CD828" i="2"/>
  <c r="CM828" i="2" s="1"/>
  <c r="CN828" i="2"/>
  <c r="CO828" i="2"/>
  <c r="CP828" i="2"/>
  <c r="CQ828" i="2"/>
  <c r="CR828" i="2"/>
  <c r="CS828" i="2"/>
  <c r="CT828" i="2"/>
  <c r="DE828" i="2"/>
  <c r="DF828" i="2"/>
  <c r="DG828" i="2"/>
  <c r="DH828" i="2"/>
  <c r="I829" i="2"/>
  <c r="L829" i="2"/>
  <c r="S829" i="2"/>
  <c r="T829" i="2"/>
  <c r="Y829" i="2"/>
  <c r="AD829" i="2"/>
  <c r="AF829" i="2" s="1"/>
  <c r="AE829" i="2"/>
  <c r="AI829" i="2"/>
  <c r="AL829" i="2"/>
  <c r="AO829" i="2"/>
  <c r="AR829" i="2"/>
  <c r="AS829" i="2"/>
  <c r="BT829" i="2"/>
  <c r="Z829" i="2" s="1"/>
  <c r="BU829" i="2"/>
  <c r="BV829" i="2" s="1"/>
  <c r="BX829" i="2"/>
  <c r="BY829" i="2"/>
  <c r="BZ829" i="2"/>
  <c r="CA829" i="2"/>
  <c r="CB829" i="2"/>
  <c r="CD829" i="2" s="1"/>
  <c r="CC829" i="2"/>
  <c r="CN829" i="2"/>
  <c r="CO829" i="2"/>
  <c r="CP829" i="2"/>
  <c r="CQ829" i="2"/>
  <c r="CR829" i="2"/>
  <c r="CS829" i="2"/>
  <c r="DE829" i="2"/>
  <c r="DH829" i="2" s="1"/>
  <c r="DF829" i="2"/>
  <c r="DG829" i="2"/>
  <c r="I830" i="2"/>
  <c r="L830" i="2"/>
  <c r="S830" i="2"/>
  <c r="T830" i="2"/>
  <c r="Y830" i="2"/>
  <c r="AD830" i="2"/>
  <c r="AF830" i="2" s="1"/>
  <c r="AE830" i="2"/>
  <c r="AI830" i="2"/>
  <c r="AL830" i="2"/>
  <c r="AO830" i="2"/>
  <c r="AR830" i="2"/>
  <c r="AS830" i="2"/>
  <c r="BT830" i="2"/>
  <c r="BV830" i="2" s="1"/>
  <c r="BU830" i="2"/>
  <c r="BX830" i="2"/>
  <c r="BY830" i="2"/>
  <c r="BZ830" i="2"/>
  <c r="CA830" i="2"/>
  <c r="CB830" i="2"/>
  <c r="CD830" i="2" s="1"/>
  <c r="CC830" i="2"/>
  <c r="CN830" i="2"/>
  <c r="CO830" i="2"/>
  <c r="CP830" i="2"/>
  <c r="CQ830" i="2"/>
  <c r="CR830" i="2"/>
  <c r="CS830" i="2"/>
  <c r="DE830" i="2"/>
  <c r="DH830" i="2" s="1"/>
  <c r="DF830" i="2"/>
  <c r="DG830" i="2"/>
  <c r="I831" i="2"/>
  <c r="L831" i="2"/>
  <c r="S831" i="2"/>
  <c r="T831" i="2"/>
  <c r="Y831" i="2"/>
  <c r="Z831" i="2"/>
  <c r="AD831" i="2"/>
  <c r="AE831" i="2"/>
  <c r="AF831" i="2"/>
  <c r="AI831" i="2"/>
  <c r="AL831" i="2"/>
  <c r="AO831" i="2"/>
  <c r="AR831" i="2"/>
  <c r="AS831" i="2"/>
  <c r="BT831" i="2"/>
  <c r="BU831" i="2"/>
  <c r="BV831" i="2"/>
  <c r="BW831" i="2"/>
  <c r="BX831" i="2"/>
  <c r="BY831" i="2"/>
  <c r="BZ831" i="2"/>
  <c r="CA831" i="2"/>
  <c r="CB831" i="2"/>
  <c r="CC831" i="2"/>
  <c r="CD831" i="2"/>
  <c r="CM831" i="2"/>
  <c r="CN831" i="2"/>
  <c r="CO831" i="2"/>
  <c r="CP831" i="2"/>
  <c r="CQ831" i="2"/>
  <c r="CR831" i="2"/>
  <c r="CS831" i="2"/>
  <c r="CT831" i="2"/>
  <c r="DE831" i="2"/>
  <c r="DH831" i="2" s="1"/>
  <c r="DF831" i="2"/>
  <c r="DG831" i="2"/>
  <c r="I832" i="2"/>
  <c r="L832" i="2" s="1"/>
  <c r="S832" i="2"/>
  <c r="T832" i="2"/>
  <c r="Y832" i="2"/>
  <c r="AD832" i="2"/>
  <c r="AE832" i="2"/>
  <c r="AF832" i="2"/>
  <c r="AI832" i="2"/>
  <c r="AL832" i="2"/>
  <c r="AO832" i="2"/>
  <c r="AR832" i="2"/>
  <c r="AS832" i="2"/>
  <c r="BT832" i="2"/>
  <c r="Z832" i="2" s="1"/>
  <c r="BU832" i="2"/>
  <c r="BV832" i="2"/>
  <c r="BX832" i="2"/>
  <c r="BY832" i="2"/>
  <c r="BZ832" i="2"/>
  <c r="CA832" i="2"/>
  <c r="CB832" i="2"/>
  <c r="CC832" i="2"/>
  <c r="CD832" i="2"/>
  <c r="CM832" i="2" s="1"/>
  <c r="CN832" i="2"/>
  <c r="CO832" i="2"/>
  <c r="CP832" i="2"/>
  <c r="CQ832" i="2"/>
  <c r="CR832" i="2"/>
  <c r="CS832" i="2"/>
  <c r="CT832" i="2"/>
  <c r="DE832" i="2"/>
  <c r="DF832" i="2"/>
  <c r="DG832" i="2"/>
  <c r="DH832" i="2"/>
  <c r="I833" i="2"/>
  <c r="L833" i="2"/>
  <c r="S833" i="2"/>
  <c r="T833" i="2"/>
  <c r="Y833" i="2"/>
  <c r="AD833" i="2"/>
  <c r="AF833" i="2" s="1"/>
  <c r="AE833" i="2"/>
  <c r="AI833" i="2"/>
  <c r="AL833" i="2"/>
  <c r="AO833" i="2"/>
  <c r="AR833" i="2"/>
  <c r="AS833" i="2"/>
  <c r="BT833" i="2"/>
  <c r="Z833" i="2" s="1"/>
  <c r="BU833" i="2"/>
  <c r="BV833" i="2" s="1"/>
  <c r="BX833" i="2"/>
  <c r="BY833" i="2"/>
  <c r="BZ833" i="2"/>
  <c r="CA833" i="2"/>
  <c r="CB833" i="2"/>
  <c r="CD833" i="2" s="1"/>
  <c r="CC833" i="2"/>
  <c r="CN833" i="2"/>
  <c r="CO833" i="2"/>
  <c r="CP833" i="2"/>
  <c r="CQ833" i="2"/>
  <c r="CR833" i="2"/>
  <c r="CS833" i="2"/>
  <c r="DE833" i="2"/>
  <c r="DH833" i="2" s="1"/>
  <c r="DF833" i="2"/>
  <c r="DG833" i="2"/>
  <c r="I834" i="2"/>
  <c r="L834" i="2"/>
  <c r="S834" i="2"/>
  <c r="T834" i="2"/>
  <c r="Y834" i="2"/>
  <c r="AD834" i="2"/>
  <c r="AF834" i="2" s="1"/>
  <c r="AE834" i="2"/>
  <c r="AI834" i="2"/>
  <c r="AL834" i="2"/>
  <c r="AO834" i="2"/>
  <c r="AR834" i="2"/>
  <c r="AS834" i="2"/>
  <c r="BT834" i="2"/>
  <c r="BV834" i="2" s="1"/>
  <c r="BU834" i="2"/>
  <c r="BX834" i="2"/>
  <c r="BY834" i="2"/>
  <c r="BZ834" i="2"/>
  <c r="CA834" i="2"/>
  <c r="CB834" i="2"/>
  <c r="CD834" i="2" s="1"/>
  <c r="CC834" i="2"/>
  <c r="CN834" i="2"/>
  <c r="CO834" i="2"/>
  <c r="CP834" i="2"/>
  <c r="CQ834" i="2"/>
  <c r="CR834" i="2"/>
  <c r="CS834" i="2"/>
  <c r="DE834" i="2"/>
  <c r="DH834" i="2" s="1"/>
  <c r="DF834" i="2"/>
  <c r="DG834" i="2"/>
  <c r="I835" i="2"/>
  <c r="L835" i="2"/>
  <c r="S835" i="2"/>
  <c r="T835" i="2"/>
  <c r="Y835" i="2"/>
  <c r="Z835" i="2"/>
  <c r="AD835" i="2"/>
  <c r="AE835" i="2"/>
  <c r="AF835" i="2"/>
  <c r="AI835" i="2"/>
  <c r="AL835" i="2"/>
  <c r="AO835" i="2"/>
  <c r="AR835" i="2"/>
  <c r="AS835" i="2"/>
  <c r="BT835" i="2"/>
  <c r="BU835" i="2"/>
  <c r="BV835" i="2"/>
  <c r="BW835" i="2"/>
  <c r="BX835" i="2"/>
  <c r="BY835" i="2"/>
  <c r="BZ835" i="2"/>
  <c r="CA835" i="2"/>
  <c r="CB835" i="2"/>
  <c r="CC835" i="2"/>
  <c r="CD835" i="2"/>
  <c r="CM835" i="2"/>
  <c r="CN835" i="2"/>
  <c r="CO835" i="2"/>
  <c r="CP835" i="2"/>
  <c r="CQ835" i="2"/>
  <c r="CR835" i="2"/>
  <c r="CS835" i="2"/>
  <c r="CT835" i="2"/>
  <c r="DE835" i="2"/>
  <c r="DH835" i="2" s="1"/>
  <c r="DF835" i="2"/>
  <c r="DG835" i="2"/>
  <c r="I836" i="2"/>
  <c r="L836" i="2" s="1"/>
  <c r="S836" i="2"/>
  <c r="T836" i="2"/>
  <c r="Y836" i="2"/>
  <c r="AD836" i="2"/>
  <c r="AE836" i="2"/>
  <c r="AF836" i="2"/>
  <c r="AI836" i="2"/>
  <c r="AL836" i="2"/>
  <c r="AO836" i="2"/>
  <c r="AR836" i="2"/>
  <c r="AS836" i="2"/>
  <c r="BT836" i="2"/>
  <c r="Z836" i="2" s="1"/>
  <c r="BU836" i="2"/>
  <c r="BV836" i="2"/>
  <c r="BX836" i="2"/>
  <c r="BY836" i="2"/>
  <c r="BZ836" i="2"/>
  <c r="CA836" i="2"/>
  <c r="CB836" i="2"/>
  <c r="CC836" i="2"/>
  <c r="CD836" i="2"/>
  <c r="CM836" i="2" s="1"/>
  <c r="CN836" i="2"/>
  <c r="CO836" i="2"/>
  <c r="CP836" i="2"/>
  <c r="CQ836" i="2"/>
  <c r="CR836" i="2"/>
  <c r="CS836" i="2"/>
  <c r="CT836" i="2"/>
  <c r="DE836" i="2"/>
  <c r="DF836" i="2"/>
  <c r="DG836" i="2"/>
  <c r="DH836" i="2"/>
  <c r="I837" i="2"/>
  <c r="L837" i="2"/>
  <c r="S837" i="2"/>
  <c r="T837" i="2"/>
  <c r="Y837" i="2"/>
  <c r="AD837" i="2"/>
  <c r="AF837" i="2" s="1"/>
  <c r="AE837" i="2"/>
  <c r="AI837" i="2"/>
  <c r="AL837" i="2"/>
  <c r="AO837" i="2"/>
  <c r="AR837" i="2"/>
  <c r="AS837" i="2"/>
  <c r="BT837" i="2"/>
  <c r="Z837" i="2" s="1"/>
  <c r="BU837" i="2"/>
  <c r="BV837" i="2" s="1"/>
  <c r="BX837" i="2"/>
  <c r="BY837" i="2"/>
  <c r="BZ837" i="2"/>
  <c r="CA837" i="2"/>
  <c r="CB837" i="2"/>
  <c r="CD837" i="2" s="1"/>
  <c r="CC837" i="2"/>
  <c r="CN837" i="2"/>
  <c r="CO837" i="2"/>
  <c r="CP837" i="2"/>
  <c r="CQ837" i="2"/>
  <c r="CR837" i="2"/>
  <c r="CS837" i="2"/>
  <c r="DE837" i="2"/>
  <c r="DH837" i="2" s="1"/>
  <c r="DF837" i="2"/>
  <c r="DG837" i="2"/>
  <c r="I838" i="2"/>
  <c r="L838" i="2"/>
  <c r="S838" i="2"/>
  <c r="T838" i="2"/>
  <c r="Y838" i="2"/>
  <c r="AD838" i="2"/>
  <c r="AF838" i="2" s="1"/>
  <c r="AE838" i="2"/>
  <c r="AI838" i="2"/>
  <c r="AL838" i="2"/>
  <c r="AO838" i="2"/>
  <c r="AR838" i="2"/>
  <c r="AS838" i="2"/>
  <c r="BT838" i="2"/>
  <c r="BV838" i="2" s="1"/>
  <c r="BU838" i="2"/>
  <c r="BX838" i="2"/>
  <c r="BY838" i="2"/>
  <c r="BZ838" i="2"/>
  <c r="CA838" i="2"/>
  <c r="CB838" i="2"/>
  <c r="CD838" i="2" s="1"/>
  <c r="CC838" i="2"/>
  <c r="CN838" i="2"/>
  <c r="CO838" i="2"/>
  <c r="CP838" i="2"/>
  <c r="CQ838" i="2"/>
  <c r="CR838" i="2"/>
  <c r="CS838" i="2"/>
  <c r="DE838" i="2"/>
  <c r="DH838" i="2" s="1"/>
  <c r="DF838" i="2"/>
  <c r="DG838" i="2"/>
  <c r="I839" i="2"/>
  <c r="L839" i="2"/>
  <c r="S839" i="2"/>
  <c r="T839" i="2"/>
  <c r="Y839" i="2"/>
  <c r="Z839" i="2"/>
  <c r="AD839" i="2"/>
  <c r="AE839" i="2"/>
  <c r="AF839" i="2"/>
  <c r="AI839" i="2"/>
  <c r="AL839" i="2"/>
  <c r="AO839" i="2"/>
  <c r="AR839" i="2"/>
  <c r="AS839" i="2"/>
  <c r="BT839" i="2"/>
  <c r="BU839" i="2"/>
  <c r="BV839" i="2"/>
  <c r="BW839" i="2"/>
  <c r="BX839" i="2"/>
  <c r="BY839" i="2"/>
  <c r="BZ839" i="2"/>
  <c r="CA839" i="2"/>
  <c r="CB839" i="2"/>
  <c r="CC839" i="2"/>
  <c r="CD839" i="2"/>
  <c r="CM839" i="2"/>
  <c r="CN839" i="2"/>
  <c r="CO839" i="2"/>
  <c r="CP839" i="2"/>
  <c r="CQ839" i="2"/>
  <c r="CR839" i="2"/>
  <c r="CS839" i="2"/>
  <c r="CT839" i="2"/>
  <c r="DE839" i="2"/>
  <c r="DH839" i="2" s="1"/>
  <c r="DF839" i="2"/>
  <c r="DG839" i="2"/>
  <c r="I840" i="2"/>
  <c r="L840" i="2" s="1"/>
  <c r="S840" i="2"/>
  <c r="T840" i="2"/>
  <c r="Y840" i="2"/>
  <c r="AD840" i="2"/>
  <c r="AE840" i="2"/>
  <c r="AF840" i="2"/>
  <c r="AI840" i="2"/>
  <c r="AL840" i="2"/>
  <c r="AO840" i="2"/>
  <c r="AR840" i="2"/>
  <c r="AS840" i="2"/>
  <c r="BT840" i="2"/>
  <c r="Z840" i="2" s="1"/>
  <c r="BU840" i="2"/>
  <c r="BV840" i="2"/>
  <c r="BX840" i="2"/>
  <c r="BY840" i="2"/>
  <c r="BZ840" i="2"/>
  <c r="CA840" i="2"/>
  <c r="CB840" i="2"/>
  <c r="CC840" i="2"/>
  <c r="CD840" i="2"/>
  <c r="CM840" i="2" s="1"/>
  <c r="CN840" i="2"/>
  <c r="CO840" i="2"/>
  <c r="CP840" i="2"/>
  <c r="CQ840" i="2"/>
  <c r="CR840" i="2"/>
  <c r="CS840" i="2"/>
  <c r="CT840" i="2"/>
  <c r="DE840" i="2"/>
  <c r="DF840" i="2"/>
  <c r="DG840" i="2"/>
  <c r="DH840" i="2"/>
  <c r="I841" i="2"/>
  <c r="L841" i="2"/>
  <c r="S841" i="2"/>
  <c r="T841" i="2"/>
  <c r="Y841" i="2"/>
  <c r="AD841" i="2"/>
  <c r="AF841" i="2" s="1"/>
  <c r="AE841" i="2"/>
  <c r="AI841" i="2"/>
  <c r="AL841" i="2"/>
  <c r="AO841" i="2"/>
  <c r="AR841" i="2"/>
  <c r="AS841" i="2"/>
  <c r="BT841" i="2"/>
  <c r="Z841" i="2" s="1"/>
  <c r="BU841" i="2"/>
  <c r="BV841" i="2" s="1"/>
  <c r="BX841" i="2"/>
  <c r="BY841" i="2"/>
  <c r="BZ841" i="2"/>
  <c r="CA841" i="2"/>
  <c r="CB841" i="2"/>
  <c r="CD841" i="2" s="1"/>
  <c r="CC841" i="2"/>
  <c r="CN841" i="2"/>
  <c r="CO841" i="2"/>
  <c r="CP841" i="2"/>
  <c r="CQ841" i="2"/>
  <c r="CR841" i="2"/>
  <c r="CS841" i="2"/>
  <c r="DE841" i="2"/>
  <c r="DH841" i="2" s="1"/>
  <c r="DF841" i="2"/>
  <c r="DG841" i="2"/>
  <c r="I842" i="2"/>
  <c r="L842" i="2"/>
  <c r="S842" i="2"/>
  <c r="T842" i="2"/>
  <c r="Y842" i="2"/>
  <c r="AD842" i="2"/>
  <c r="AF842" i="2" s="1"/>
  <c r="AE842" i="2"/>
  <c r="AI842" i="2"/>
  <c r="AL842" i="2"/>
  <c r="AO842" i="2"/>
  <c r="AR842" i="2"/>
  <c r="AS842" i="2"/>
  <c r="BT842" i="2"/>
  <c r="BV842" i="2" s="1"/>
  <c r="BU842" i="2"/>
  <c r="BX842" i="2"/>
  <c r="BY842" i="2"/>
  <c r="BZ842" i="2"/>
  <c r="CA842" i="2"/>
  <c r="CB842" i="2"/>
  <c r="CD842" i="2" s="1"/>
  <c r="CC842" i="2"/>
  <c r="CN842" i="2"/>
  <c r="CO842" i="2"/>
  <c r="CP842" i="2"/>
  <c r="CQ842" i="2"/>
  <c r="CR842" i="2"/>
  <c r="CS842" i="2"/>
  <c r="DE842" i="2"/>
  <c r="DH842" i="2" s="1"/>
  <c r="DF842" i="2"/>
  <c r="DG842" i="2"/>
  <c r="I843" i="2"/>
  <c r="L843" i="2"/>
  <c r="S843" i="2"/>
  <c r="T843" i="2"/>
  <c r="Y843" i="2"/>
  <c r="Z843" i="2"/>
  <c r="AD843" i="2"/>
  <c r="AE843" i="2"/>
  <c r="AF843" i="2"/>
  <c r="AI843" i="2"/>
  <c r="AL843" i="2"/>
  <c r="AO843" i="2"/>
  <c r="AR843" i="2"/>
  <c r="AS843" i="2"/>
  <c r="BT843" i="2"/>
  <c r="BU843" i="2"/>
  <c r="BV843" i="2"/>
  <c r="BW843" i="2"/>
  <c r="BX843" i="2"/>
  <c r="BY843" i="2"/>
  <c r="BZ843" i="2"/>
  <c r="CA843" i="2"/>
  <c r="CB843" i="2"/>
  <c r="CC843" i="2"/>
  <c r="CD843" i="2"/>
  <c r="CM843" i="2"/>
  <c r="CN843" i="2"/>
  <c r="CO843" i="2"/>
  <c r="CP843" i="2"/>
  <c r="CQ843" i="2"/>
  <c r="CR843" i="2"/>
  <c r="CS843" i="2"/>
  <c r="CT843" i="2"/>
  <c r="DE843" i="2"/>
  <c r="DH843" i="2" s="1"/>
  <c r="DF843" i="2"/>
  <c r="DG843" i="2"/>
  <c r="I844" i="2"/>
  <c r="L844" i="2" s="1"/>
  <c r="S844" i="2"/>
  <c r="T844" i="2"/>
  <c r="Y844" i="2"/>
  <c r="AD844" i="2"/>
  <c r="AE844" i="2"/>
  <c r="AF844" i="2"/>
  <c r="AI844" i="2"/>
  <c r="AL844" i="2"/>
  <c r="AO844" i="2"/>
  <c r="AR844" i="2"/>
  <c r="AS844" i="2"/>
  <c r="BT844" i="2"/>
  <c r="Z844" i="2" s="1"/>
  <c r="BU844" i="2"/>
  <c r="BV844" i="2"/>
  <c r="BX844" i="2"/>
  <c r="BY844" i="2"/>
  <c r="BZ844" i="2"/>
  <c r="CA844" i="2"/>
  <c r="CB844" i="2"/>
  <c r="CC844" i="2"/>
  <c r="CD844" i="2"/>
  <c r="CM844" i="2" s="1"/>
  <c r="CN844" i="2"/>
  <c r="CO844" i="2"/>
  <c r="CP844" i="2"/>
  <c r="CQ844" i="2"/>
  <c r="CR844" i="2"/>
  <c r="CS844" i="2"/>
  <c r="CT844" i="2"/>
  <c r="DE844" i="2"/>
  <c r="DF844" i="2"/>
  <c r="DG844" i="2"/>
  <c r="DH844" i="2"/>
  <c r="I845" i="2"/>
  <c r="L845" i="2"/>
  <c r="S845" i="2"/>
  <c r="T845" i="2"/>
  <c r="Y845" i="2"/>
  <c r="AD845" i="2"/>
  <c r="AF845" i="2" s="1"/>
  <c r="AE845" i="2"/>
  <c r="AI845" i="2"/>
  <c r="AL845" i="2"/>
  <c r="AO845" i="2"/>
  <c r="AR845" i="2"/>
  <c r="AS845" i="2"/>
  <c r="BT845" i="2"/>
  <c r="Z845" i="2" s="1"/>
  <c r="BU845" i="2"/>
  <c r="BV845" i="2" s="1"/>
  <c r="BX845" i="2"/>
  <c r="BY845" i="2"/>
  <c r="BZ845" i="2"/>
  <c r="CA845" i="2"/>
  <c r="CB845" i="2"/>
  <c r="CD845" i="2" s="1"/>
  <c r="CC845" i="2"/>
  <c r="CN845" i="2"/>
  <c r="CO845" i="2"/>
  <c r="CP845" i="2"/>
  <c r="CQ845" i="2"/>
  <c r="CR845" i="2"/>
  <c r="CS845" i="2"/>
  <c r="DE845" i="2"/>
  <c r="DH845" i="2" s="1"/>
  <c r="DF845" i="2"/>
  <c r="DG845" i="2"/>
  <c r="I846" i="2"/>
  <c r="L846" i="2"/>
  <c r="S846" i="2"/>
  <c r="T846" i="2"/>
  <c r="Y846" i="2"/>
  <c r="AD846" i="2"/>
  <c r="AF846" i="2" s="1"/>
  <c r="AE846" i="2"/>
  <c r="AI846" i="2"/>
  <c r="AL846" i="2"/>
  <c r="AO846" i="2"/>
  <c r="AR846" i="2"/>
  <c r="AS846" i="2"/>
  <c r="BT846" i="2"/>
  <c r="BV846" i="2" s="1"/>
  <c r="BU846" i="2"/>
  <c r="BX846" i="2"/>
  <c r="BY846" i="2"/>
  <c r="BZ846" i="2"/>
  <c r="CA846" i="2"/>
  <c r="CB846" i="2"/>
  <c r="CD846" i="2" s="1"/>
  <c r="CC846" i="2"/>
  <c r="CN846" i="2"/>
  <c r="CO846" i="2"/>
  <c r="CP846" i="2"/>
  <c r="CQ846" i="2"/>
  <c r="CR846" i="2"/>
  <c r="CS846" i="2"/>
  <c r="DE846" i="2"/>
  <c r="DH846" i="2" s="1"/>
  <c r="DF846" i="2"/>
  <c r="DG846" i="2"/>
  <c r="I847" i="2"/>
  <c r="L847" i="2"/>
  <c r="S847" i="2"/>
  <c r="T847" i="2"/>
  <c r="Y847" i="2"/>
  <c r="Z847" i="2"/>
  <c r="AD847" i="2"/>
  <c r="AE847" i="2"/>
  <c r="AF847" i="2"/>
  <c r="AI847" i="2"/>
  <c r="AL847" i="2"/>
  <c r="AO847" i="2"/>
  <c r="AR847" i="2"/>
  <c r="AS847" i="2"/>
  <c r="BT847" i="2"/>
  <c r="BU847" i="2"/>
  <c r="BV847" i="2"/>
  <c r="BW847" i="2"/>
  <c r="BX847" i="2"/>
  <c r="BY847" i="2"/>
  <c r="BZ847" i="2"/>
  <c r="CA847" i="2"/>
  <c r="CB847" i="2"/>
  <c r="CC847" i="2"/>
  <c r="CD847" i="2"/>
  <c r="CM847" i="2"/>
  <c r="CN847" i="2"/>
  <c r="CO847" i="2"/>
  <c r="CP847" i="2"/>
  <c r="CQ847" i="2"/>
  <c r="CR847" i="2"/>
  <c r="CS847" i="2"/>
  <c r="CT847" i="2"/>
  <c r="DE847" i="2"/>
  <c r="DH847" i="2" s="1"/>
  <c r="DF847" i="2"/>
  <c r="DG847" i="2"/>
  <c r="I848" i="2"/>
  <c r="L848" i="2" s="1"/>
  <c r="S848" i="2"/>
  <c r="T848" i="2"/>
  <c r="Y848" i="2"/>
  <c r="AD848" i="2"/>
  <c r="AE848" i="2"/>
  <c r="AF848" i="2"/>
  <c r="AI848" i="2"/>
  <c r="AL848" i="2"/>
  <c r="AO848" i="2"/>
  <c r="AR848" i="2"/>
  <c r="AS848" i="2"/>
  <c r="BT848" i="2"/>
  <c r="Z848" i="2" s="1"/>
  <c r="BU848" i="2"/>
  <c r="BV848" i="2"/>
  <c r="BX848" i="2"/>
  <c r="BY848" i="2"/>
  <c r="BZ848" i="2"/>
  <c r="CA848" i="2"/>
  <c r="CB848" i="2"/>
  <c r="CC848" i="2"/>
  <c r="CD848" i="2"/>
  <c r="CM848" i="2" s="1"/>
  <c r="CN848" i="2"/>
  <c r="CO848" i="2"/>
  <c r="CP848" i="2"/>
  <c r="CQ848" i="2"/>
  <c r="CR848" i="2"/>
  <c r="CS848" i="2"/>
  <c r="CT848" i="2"/>
  <c r="DE848" i="2"/>
  <c r="DF848" i="2"/>
  <c r="DG848" i="2"/>
  <c r="DH848" i="2"/>
  <c r="I849" i="2"/>
  <c r="L849" i="2"/>
  <c r="S849" i="2"/>
  <c r="T849" i="2"/>
  <c r="Y849" i="2"/>
  <c r="AD849" i="2"/>
  <c r="AF849" i="2" s="1"/>
  <c r="AE849" i="2"/>
  <c r="AI849" i="2"/>
  <c r="AL849" i="2"/>
  <c r="AO849" i="2"/>
  <c r="AR849" i="2"/>
  <c r="AS849" i="2"/>
  <c r="BT849" i="2"/>
  <c r="Z849" i="2" s="1"/>
  <c r="BU849" i="2"/>
  <c r="BV849" i="2" s="1"/>
  <c r="BX849" i="2"/>
  <c r="BY849" i="2"/>
  <c r="BZ849" i="2"/>
  <c r="CA849" i="2"/>
  <c r="CB849" i="2"/>
  <c r="CD849" i="2" s="1"/>
  <c r="CC849" i="2"/>
  <c r="CN849" i="2"/>
  <c r="CO849" i="2"/>
  <c r="CP849" i="2"/>
  <c r="CQ849" i="2"/>
  <c r="CR849" i="2"/>
  <c r="CS849" i="2"/>
  <c r="DE849" i="2"/>
  <c r="DH849" i="2" s="1"/>
  <c r="DF849" i="2"/>
  <c r="DG849" i="2"/>
  <c r="I850" i="2"/>
  <c r="L850" i="2"/>
  <c r="S850" i="2"/>
  <c r="T850" i="2"/>
  <c r="Y850" i="2"/>
  <c r="AD850" i="2"/>
  <c r="AF850" i="2" s="1"/>
  <c r="AE850" i="2"/>
  <c r="AI850" i="2"/>
  <c r="AL850" i="2"/>
  <c r="AO850" i="2"/>
  <c r="AR850" i="2"/>
  <c r="AS850" i="2"/>
  <c r="BT850" i="2"/>
  <c r="BV850" i="2" s="1"/>
  <c r="BU850" i="2"/>
  <c r="BX850" i="2"/>
  <c r="BY850" i="2"/>
  <c r="BZ850" i="2"/>
  <c r="CA850" i="2"/>
  <c r="CB850" i="2"/>
  <c r="CD850" i="2" s="1"/>
  <c r="CC850" i="2"/>
  <c r="CN850" i="2"/>
  <c r="CO850" i="2"/>
  <c r="CP850" i="2"/>
  <c r="CQ850" i="2"/>
  <c r="CR850" i="2"/>
  <c r="CS850" i="2"/>
  <c r="DE850" i="2"/>
  <c r="DH850" i="2" s="1"/>
  <c r="DF850" i="2"/>
  <c r="DG850" i="2"/>
  <c r="I851" i="2"/>
  <c r="L851" i="2"/>
  <c r="S851" i="2"/>
  <c r="T851" i="2"/>
  <c r="Y851" i="2"/>
  <c r="Z851" i="2"/>
  <c r="AD851" i="2"/>
  <c r="AE851" i="2"/>
  <c r="AF851" i="2"/>
  <c r="AI851" i="2"/>
  <c r="AL851" i="2"/>
  <c r="AO851" i="2"/>
  <c r="AR851" i="2"/>
  <c r="AS851" i="2"/>
  <c r="BT851" i="2"/>
  <c r="BU851" i="2"/>
  <c r="BV851" i="2"/>
  <c r="BW851" i="2"/>
  <c r="BX851" i="2"/>
  <c r="BY851" i="2"/>
  <c r="BZ851" i="2"/>
  <c r="CA851" i="2"/>
  <c r="CB851" i="2"/>
  <c r="CC851" i="2"/>
  <c r="CD851" i="2"/>
  <c r="CM851" i="2"/>
  <c r="CN851" i="2"/>
  <c r="CO851" i="2"/>
  <c r="CP851" i="2"/>
  <c r="CQ851" i="2"/>
  <c r="CR851" i="2"/>
  <c r="CS851" i="2"/>
  <c r="CT851" i="2"/>
  <c r="DE851" i="2"/>
  <c r="DH851" i="2" s="1"/>
  <c r="DF851" i="2"/>
  <c r="DG851" i="2"/>
  <c r="I852" i="2"/>
  <c r="L852" i="2" s="1"/>
  <c r="S852" i="2"/>
  <c r="T852" i="2"/>
  <c r="Y852" i="2"/>
  <c r="AD852" i="2"/>
  <c r="AE852" i="2"/>
  <c r="AF852" i="2"/>
  <c r="AI852" i="2"/>
  <c r="AL852" i="2"/>
  <c r="AO852" i="2"/>
  <c r="AR852" i="2"/>
  <c r="AS852" i="2"/>
  <c r="BT852" i="2"/>
  <c r="Z852" i="2" s="1"/>
  <c r="BU852" i="2"/>
  <c r="BV852" i="2"/>
  <c r="BX852" i="2"/>
  <c r="BY852" i="2"/>
  <c r="BZ852" i="2"/>
  <c r="CA852" i="2"/>
  <c r="CB852" i="2"/>
  <c r="CC852" i="2"/>
  <c r="CD852" i="2"/>
  <c r="CM852" i="2" s="1"/>
  <c r="CN852" i="2"/>
  <c r="CO852" i="2"/>
  <c r="CP852" i="2"/>
  <c r="CQ852" i="2"/>
  <c r="CR852" i="2"/>
  <c r="CS852" i="2"/>
  <c r="DE852" i="2"/>
  <c r="DF852" i="2"/>
  <c r="DG852" i="2"/>
  <c r="DH852" i="2"/>
  <c r="I853" i="2"/>
  <c r="L853" i="2"/>
  <c r="S853" i="2"/>
  <c r="T853" i="2"/>
  <c r="Y853" i="2"/>
  <c r="AD853" i="2"/>
  <c r="AF853" i="2" s="1"/>
  <c r="AE853" i="2"/>
  <c r="AI853" i="2"/>
  <c r="AL853" i="2"/>
  <c r="AO853" i="2"/>
  <c r="AR853" i="2"/>
  <c r="AS853" i="2"/>
  <c r="BT853" i="2"/>
  <c r="Z853" i="2" s="1"/>
  <c r="BU853" i="2"/>
  <c r="BV853" i="2" s="1"/>
  <c r="BX853" i="2"/>
  <c r="BY853" i="2"/>
  <c r="BZ853" i="2"/>
  <c r="CA853" i="2"/>
  <c r="CB853" i="2"/>
  <c r="CC853" i="2"/>
  <c r="CN853" i="2"/>
  <c r="CO853" i="2"/>
  <c r="CP853" i="2"/>
  <c r="CQ853" i="2"/>
  <c r="CR853" i="2"/>
  <c r="CS853" i="2"/>
  <c r="DE853" i="2"/>
  <c r="DH853" i="2" s="1"/>
  <c r="DF853" i="2"/>
  <c r="DG853" i="2"/>
  <c r="I854" i="2"/>
  <c r="L854" i="2"/>
  <c r="S854" i="2"/>
  <c r="T854" i="2"/>
  <c r="Y854" i="2"/>
  <c r="AD854" i="2"/>
  <c r="AF854" i="2" s="1"/>
  <c r="AE854" i="2"/>
  <c r="AI854" i="2"/>
  <c r="AL854" i="2"/>
  <c r="AO854" i="2"/>
  <c r="AR854" i="2"/>
  <c r="AS854" i="2"/>
  <c r="BT854" i="2"/>
  <c r="BU854" i="2"/>
  <c r="BX854" i="2"/>
  <c r="BY854" i="2"/>
  <c r="BZ854" i="2"/>
  <c r="CA854" i="2"/>
  <c r="CB854" i="2"/>
  <c r="CD854" i="2" s="1"/>
  <c r="CC854" i="2"/>
  <c r="CN854" i="2"/>
  <c r="CO854" i="2"/>
  <c r="CP854" i="2"/>
  <c r="CQ854" i="2"/>
  <c r="CR854" i="2"/>
  <c r="CS854" i="2"/>
  <c r="DE854" i="2"/>
  <c r="DH854" i="2" s="1"/>
  <c r="DF854" i="2"/>
  <c r="DG854" i="2"/>
  <c r="I855" i="2"/>
  <c r="L855" i="2"/>
  <c r="S855" i="2"/>
  <c r="T855" i="2"/>
  <c r="Y855" i="2"/>
  <c r="Z855" i="2"/>
  <c r="AD855" i="2"/>
  <c r="AE855" i="2"/>
  <c r="AF855" i="2"/>
  <c r="AI855" i="2"/>
  <c r="AL855" i="2"/>
  <c r="AO855" i="2"/>
  <c r="AR855" i="2"/>
  <c r="AS855" i="2"/>
  <c r="BT855" i="2"/>
  <c r="BU855" i="2"/>
  <c r="BV855" i="2"/>
  <c r="BW855" i="2"/>
  <c r="BX855" i="2"/>
  <c r="BY855" i="2"/>
  <c r="BZ855" i="2"/>
  <c r="CA855" i="2"/>
  <c r="CB855" i="2"/>
  <c r="CC855" i="2"/>
  <c r="CD855" i="2"/>
  <c r="CM855" i="2"/>
  <c r="CN855" i="2"/>
  <c r="CO855" i="2"/>
  <c r="CP855" i="2"/>
  <c r="CQ855" i="2"/>
  <c r="CR855" i="2"/>
  <c r="CS855" i="2"/>
  <c r="CT855" i="2"/>
  <c r="DE855" i="2"/>
  <c r="DH855" i="2" s="1"/>
  <c r="DF855" i="2"/>
  <c r="DG855" i="2"/>
  <c r="I856" i="2"/>
  <c r="L856" i="2" s="1"/>
  <c r="S856" i="2"/>
  <c r="T856" i="2"/>
  <c r="Y856" i="2"/>
  <c r="AD856" i="2"/>
  <c r="AE856" i="2"/>
  <c r="AF856" i="2"/>
  <c r="AI856" i="2"/>
  <c r="AL856" i="2"/>
  <c r="AO856" i="2"/>
  <c r="AR856" i="2"/>
  <c r="AS856" i="2"/>
  <c r="BT856" i="2"/>
  <c r="Z856" i="2" s="1"/>
  <c r="BU856" i="2"/>
  <c r="BV856" i="2"/>
  <c r="BX856" i="2"/>
  <c r="BY856" i="2"/>
  <c r="BZ856" i="2"/>
  <c r="CA856" i="2"/>
  <c r="CB856" i="2"/>
  <c r="CC856" i="2"/>
  <c r="CD856" i="2"/>
  <c r="CM856" i="2" s="1"/>
  <c r="CN856" i="2"/>
  <c r="CO856" i="2"/>
  <c r="CP856" i="2"/>
  <c r="CQ856" i="2"/>
  <c r="CR856" i="2"/>
  <c r="CS856" i="2"/>
  <c r="DE856" i="2"/>
  <c r="DF856" i="2"/>
  <c r="DG856" i="2"/>
  <c r="DH856" i="2"/>
  <c r="I857" i="2"/>
  <c r="L857" i="2"/>
  <c r="S857" i="2"/>
  <c r="T857" i="2"/>
  <c r="Y857" i="2"/>
  <c r="AD857" i="2"/>
  <c r="AE857" i="2"/>
  <c r="AI857" i="2"/>
  <c r="AL857" i="2"/>
  <c r="AO857" i="2"/>
  <c r="AR857" i="2"/>
  <c r="AS857" i="2"/>
  <c r="BT857" i="2"/>
  <c r="Z857" i="2" s="1"/>
  <c r="BU857" i="2"/>
  <c r="BV857" i="2" s="1"/>
  <c r="BX857" i="2"/>
  <c r="BY857" i="2"/>
  <c r="BZ857" i="2"/>
  <c r="CA857" i="2"/>
  <c r="CB857" i="2"/>
  <c r="CD857" i="2" s="1"/>
  <c r="CC857" i="2"/>
  <c r="CN857" i="2"/>
  <c r="CO857" i="2"/>
  <c r="CP857" i="2"/>
  <c r="CQ857" i="2"/>
  <c r="CR857" i="2"/>
  <c r="CS857" i="2"/>
  <c r="DE857" i="2"/>
  <c r="DH857" i="2" s="1"/>
  <c r="DF857" i="2"/>
  <c r="DG857" i="2"/>
  <c r="I858" i="2"/>
  <c r="L858" i="2"/>
  <c r="S858" i="2"/>
  <c r="T858" i="2"/>
  <c r="Y858" i="2"/>
  <c r="AD858" i="2"/>
  <c r="AF858" i="2" s="1"/>
  <c r="AE858" i="2"/>
  <c r="AI858" i="2"/>
  <c r="AL858" i="2"/>
  <c r="AO858" i="2"/>
  <c r="AR858" i="2"/>
  <c r="AS858" i="2"/>
  <c r="BT858" i="2"/>
  <c r="BU858" i="2"/>
  <c r="BX858" i="2"/>
  <c r="BY858" i="2"/>
  <c r="BZ858" i="2"/>
  <c r="CA858" i="2"/>
  <c r="CB858" i="2"/>
  <c r="CD858" i="2" s="1"/>
  <c r="CC858" i="2"/>
  <c r="CN858" i="2"/>
  <c r="CO858" i="2"/>
  <c r="CP858" i="2"/>
  <c r="CQ858" i="2"/>
  <c r="CR858" i="2"/>
  <c r="CS858" i="2"/>
  <c r="DE858" i="2"/>
  <c r="DH858" i="2" s="1"/>
  <c r="DF858" i="2"/>
  <c r="DG858" i="2"/>
  <c r="I859" i="2"/>
  <c r="L859" i="2"/>
  <c r="S859" i="2"/>
  <c r="T859" i="2"/>
  <c r="Y859" i="2"/>
  <c r="Z859" i="2"/>
  <c r="AD859" i="2"/>
  <c r="AE859" i="2"/>
  <c r="AF859" i="2"/>
  <c r="AI859" i="2"/>
  <c r="AL859" i="2"/>
  <c r="AO859" i="2"/>
  <c r="AR859" i="2"/>
  <c r="AS859" i="2"/>
  <c r="BT859" i="2"/>
  <c r="BU859" i="2"/>
  <c r="BV859" i="2"/>
  <c r="BW859" i="2"/>
  <c r="BX859" i="2"/>
  <c r="BY859" i="2"/>
  <c r="BZ859" i="2"/>
  <c r="CA859" i="2"/>
  <c r="CB859" i="2"/>
  <c r="CC859" i="2"/>
  <c r="CD859" i="2"/>
  <c r="CM859" i="2"/>
  <c r="CN859" i="2"/>
  <c r="CO859" i="2"/>
  <c r="CP859" i="2"/>
  <c r="CQ859" i="2"/>
  <c r="CR859" i="2"/>
  <c r="CS859" i="2"/>
  <c r="CT859" i="2"/>
  <c r="DE859" i="2"/>
  <c r="DH859" i="2" s="1"/>
  <c r="DF859" i="2"/>
  <c r="DG859" i="2"/>
  <c r="I860" i="2"/>
  <c r="L860" i="2" s="1"/>
  <c r="S860" i="2"/>
  <c r="T860" i="2"/>
  <c r="Y860" i="2"/>
  <c r="AD860" i="2"/>
  <c r="AE860" i="2"/>
  <c r="AF860" i="2"/>
  <c r="AI860" i="2"/>
  <c r="AL860" i="2"/>
  <c r="AO860" i="2"/>
  <c r="AR860" i="2"/>
  <c r="AS860" i="2"/>
  <c r="BT860" i="2"/>
  <c r="Z860" i="2" s="1"/>
  <c r="BU860" i="2"/>
  <c r="BV860" i="2"/>
  <c r="BX860" i="2"/>
  <c r="BY860" i="2"/>
  <c r="BZ860" i="2"/>
  <c r="CA860" i="2"/>
  <c r="CB860" i="2"/>
  <c r="CC860" i="2"/>
  <c r="CD860" i="2"/>
  <c r="CM860" i="2" s="1"/>
  <c r="CN860" i="2"/>
  <c r="CO860" i="2"/>
  <c r="CP860" i="2"/>
  <c r="CQ860" i="2"/>
  <c r="CR860" i="2"/>
  <c r="CS860" i="2"/>
  <c r="DE860" i="2"/>
  <c r="DF860" i="2"/>
  <c r="DG860" i="2"/>
  <c r="DH860" i="2"/>
  <c r="I861" i="2"/>
  <c r="L861" i="2"/>
  <c r="S861" i="2"/>
  <c r="T861" i="2"/>
  <c r="Y861" i="2"/>
  <c r="AD861" i="2"/>
  <c r="AF861" i="2" s="1"/>
  <c r="AE861" i="2"/>
  <c r="AI861" i="2"/>
  <c r="AL861" i="2"/>
  <c r="AO861" i="2"/>
  <c r="AR861" i="2"/>
  <c r="AS861" i="2"/>
  <c r="BT861" i="2"/>
  <c r="Z861" i="2" s="1"/>
  <c r="BU861" i="2"/>
  <c r="BV861" i="2" s="1"/>
  <c r="BX861" i="2"/>
  <c r="BY861" i="2"/>
  <c r="BZ861" i="2"/>
  <c r="CA861" i="2"/>
  <c r="CB861" i="2"/>
  <c r="CC861" i="2"/>
  <c r="CN861" i="2"/>
  <c r="CO861" i="2"/>
  <c r="CP861" i="2"/>
  <c r="CQ861" i="2"/>
  <c r="CR861" i="2"/>
  <c r="CS861" i="2"/>
  <c r="DE861" i="2"/>
  <c r="DH861" i="2" s="1"/>
  <c r="DF861" i="2"/>
  <c r="DG861" i="2"/>
  <c r="I862" i="2"/>
  <c r="L862" i="2"/>
  <c r="S862" i="2"/>
  <c r="T862" i="2"/>
  <c r="Y862" i="2"/>
  <c r="AD862" i="2"/>
  <c r="AF862" i="2" s="1"/>
  <c r="AE862" i="2"/>
  <c r="AI862" i="2"/>
  <c r="AL862" i="2"/>
  <c r="AO862" i="2"/>
  <c r="AR862" i="2"/>
  <c r="AS862" i="2"/>
  <c r="BT862" i="2"/>
  <c r="BU862" i="2"/>
  <c r="BX862" i="2"/>
  <c r="BY862" i="2"/>
  <c r="BZ862" i="2"/>
  <c r="CA862" i="2"/>
  <c r="CB862" i="2"/>
  <c r="CD862" i="2" s="1"/>
  <c r="CC862" i="2"/>
  <c r="CN862" i="2"/>
  <c r="CO862" i="2"/>
  <c r="CP862" i="2"/>
  <c r="CQ862" i="2"/>
  <c r="CR862" i="2"/>
  <c r="CS862" i="2"/>
  <c r="DE862" i="2"/>
  <c r="DH862" i="2" s="1"/>
  <c r="DF862" i="2"/>
  <c r="DG862" i="2"/>
  <c r="I863" i="2"/>
  <c r="L863" i="2"/>
  <c r="S863" i="2"/>
  <c r="T863" i="2"/>
  <c r="Y863" i="2"/>
  <c r="Z863" i="2"/>
  <c r="AD863" i="2"/>
  <c r="AE863" i="2"/>
  <c r="AF863" i="2"/>
  <c r="AI863" i="2"/>
  <c r="AL863" i="2"/>
  <c r="AO863" i="2"/>
  <c r="AR863" i="2"/>
  <c r="AS863" i="2"/>
  <c r="BT863" i="2"/>
  <c r="BU863" i="2"/>
  <c r="BV863" i="2"/>
  <c r="BW863" i="2"/>
  <c r="BX863" i="2"/>
  <c r="BY863" i="2"/>
  <c r="BZ863" i="2"/>
  <c r="CA863" i="2"/>
  <c r="CB863" i="2"/>
  <c r="CC863" i="2"/>
  <c r="CD863" i="2"/>
  <c r="CM863" i="2"/>
  <c r="CN863" i="2"/>
  <c r="CO863" i="2"/>
  <c r="CP863" i="2"/>
  <c r="CQ863" i="2"/>
  <c r="CR863" i="2"/>
  <c r="CS863" i="2"/>
  <c r="CT863" i="2"/>
  <c r="DE863" i="2"/>
  <c r="DH863" i="2" s="1"/>
  <c r="DF863" i="2"/>
  <c r="DG863" i="2"/>
  <c r="I864" i="2"/>
  <c r="L864" i="2" s="1"/>
  <c r="S864" i="2"/>
  <c r="T864" i="2"/>
  <c r="Y864" i="2"/>
  <c r="AD864" i="2"/>
  <c r="AE864" i="2"/>
  <c r="AF864" i="2"/>
  <c r="AI864" i="2"/>
  <c r="AL864" i="2"/>
  <c r="AO864" i="2"/>
  <c r="AR864" i="2"/>
  <c r="AS864" i="2"/>
  <c r="BT864" i="2"/>
  <c r="Z864" i="2" s="1"/>
  <c r="BU864" i="2"/>
  <c r="BV864" i="2"/>
  <c r="BX864" i="2"/>
  <c r="BY864" i="2"/>
  <c r="BZ864" i="2"/>
  <c r="CA864" i="2"/>
  <c r="CB864" i="2"/>
  <c r="CC864" i="2"/>
  <c r="CD864" i="2" s="1"/>
  <c r="CN864" i="2"/>
  <c r="CO864" i="2"/>
  <c r="CP864" i="2"/>
  <c r="CQ864" i="2"/>
  <c r="CR864" i="2"/>
  <c r="CS864" i="2"/>
  <c r="DE864" i="2"/>
  <c r="DF864" i="2"/>
  <c r="DG864" i="2"/>
  <c r="DH864" i="2"/>
  <c r="I865" i="2"/>
  <c r="L865" i="2"/>
  <c r="S865" i="2"/>
  <c r="T865" i="2"/>
  <c r="Y865" i="2"/>
  <c r="AD865" i="2"/>
  <c r="AF865" i="2" s="1"/>
  <c r="AE865" i="2"/>
  <c r="AI865" i="2"/>
  <c r="AL865" i="2"/>
  <c r="AO865" i="2"/>
  <c r="AR865" i="2"/>
  <c r="AS865" i="2"/>
  <c r="BT865" i="2"/>
  <c r="BU865" i="2"/>
  <c r="BV865" i="2" s="1"/>
  <c r="BX865" i="2"/>
  <c r="BY865" i="2"/>
  <c r="BZ865" i="2"/>
  <c r="CA865" i="2"/>
  <c r="CB865" i="2"/>
  <c r="CC865" i="2"/>
  <c r="CN865" i="2"/>
  <c r="CO865" i="2"/>
  <c r="CP865" i="2"/>
  <c r="CQ865" i="2"/>
  <c r="CR865" i="2"/>
  <c r="CS865" i="2"/>
  <c r="DE865" i="2"/>
  <c r="DH865" i="2" s="1"/>
  <c r="DF865" i="2"/>
  <c r="DG865" i="2"/>
  <c r="I866" i="2"/>
  <c r="L866" i="2"/>
  <c r="S866" i="2"/>
  <c r="T866" i="2"/>
  <c r="Y866" i="2"/>
  <c r="AD866" i="2"/>
  <c r="AF866" i="2" s="1"/>
  <c r="AE866" i="2"/>
  <c r="AI866" i="2"/>
  <c r="AL866" i="2"/>
  <c r="AO866" i="2"/>
  <c r="AR866" i="2"/>
  <c r="AS866" i="2"/>
  <c r="BT866" i="2"/>
  <c r="BV866" i="2" s="1"/>
  <c r="BU866" i="2"/>
  <c r="BX866" i="2"/>
  <c r="BY866" i="2"/>
  <c r="BZ866" i="2"/>
  <c r="CA866" i="2"/>
  <c r="CB866" i="2"/>
  <c r="CD866" i="2" s="1"/>
  <c r="CT866" i="2" s="1"/>
  <c r="CC866" i="2"/>
  <c r="CN866" i="2"/>
  <c r="CO866" i="2"/>
  <c r="CP866" i="2"/>
  <c r="CQ866" i="2"/>
  <c r="CR866" i="2"/>
  <c r="CS866" i="2"/>
  <c r="DE866" i="2"/>
  <c r="DH866" i="2" s="1"/>
  <c r="DF866" i="2"/>
  <c r="DG866" i="2"/>
  <c r="I867" i="2"/>
  <c r="L867" i="2" s="1"/>
  <c r="S867" i="2"/>
  <c r="T867" i="2"/>
  <c r="Y867" i="2"/>
  <c r="Z867" i="2"/>
  <c r="AD867" i="2"/>
  <c r="AE867" i="2"/>
  <c r="AF867" i="2"/>
  <c r="AI867" i="2"/>
  <c r="AL867" i="2"/>
  <c r="AO867" i="2"/>
  <c r="AR867" i="2"/>
  <c r="AS867" i="2"/>
  <c r="BT867" i="2"/>
  <c r="BU867" i="2"/>
  <c r="BV867" i="2"/>
  <c r="BW867" i="2"/>
  <c r="BX867" i="2"/>
  <c r="BY867" i="2"/>
  <c r="BZ867" i="2"/>
  <c r="CA867" i="2"/>
  <c r="CB867" i="2"/>
  <c r="CC867" i="2"/>
  <c r="CD867" i="2"/>
  <c r="CM867" i="2" s="1"/>
  <c r="CN867" i="2"/>
  <c r="CO867" i="2"/>
  <c r="CP867" i="2"/>
  <c r="CQ867" i="2"/>
  <c r="CR867" i="2"/>
  <c r="CS867" i="2"/>
  <c r="CT867" i="2"/>
  <c r="DE867" i="2"/>
  <c r="DF867" i="2"/>
  <c r="DG867" i="2"/>
  <c r="DH867" i="2"/>
  <c r="I868" i="2"/>
  <c r="L868" i="2" s="1"/>
  <c r="S868" i="2"/>
  <c r="T868" i="2"/>
  <c r="Y868" i="2"/>
  <c r="AD868" i="2"/>
  <c r="AE868" i="2"/>
  <c r="AF868" i="2" s="1"/>
  <c r="AI868" i="2"/>
  <c r="AL868" i="2"/>
  <c r="AO868" i="2"/>
  <c r="AR868" i="2"/>
  <c r="AS868" i="2"/>
  <c r="BT868" i="2"/>
  <c r="Z868" i="2" s="1"/>
  <c r="BU868" i="2"/>
  <c r="BV868" i="2" s="1"/>
  <c r="BX868" i="2"/>
  <c r="BY868" i="2"/>
  <c r="BZ868" i="2"/>
  <c r="CA868" i="2"/>
  <c r="CB868" i="2"/>
  <c r="CC868" i="2"/>
  <c r="CD868" i="2"/>
  <c r="CM868" i="2" s="1"/>
  <c r="CN868" i="2"/>
  <c r="CO868" i="2"/>
  <c r="CP868" i="2"/>
  <c r="CQ868" i="2"/>
  <c r="CR868" i="2"/>
  <c r="CS868" i="2"/>
  <c r="DE868" i="2"/>
  <c r="DF868" i="2"/>
  <c r="DG868" i="2"/>
  <c r="DH868" i="2"/>
  <c r="I869" i="2"/>
  <c r="L869" i="2"/>
  <c r="S869" i="2"/>
  <c r="T869" i="2"/>
  <c r="Y869" i="2"/>
  <c r="AD869" i="2"/>
  <c r="AE869" i="2"/>
  <c r="AI869" i="2"/>
  <c r="AL869" i="2"/>
  <c r="AO869" i="2"/>
  <c r="AR869" i="2"/>
  <c r="AS869" i="2"/>
  <c r="BT869" i="2"/>
  <c r="BU869" i="2"/>
  <c r="BX869" i="2"/>
  <c r="BY869" i="2"/>
  <c r="BZ869" i="2"/>
  <c r="CA869" i="2"/>
  <c r="CB869" i="2"/>
  <c r="CD869" i="2" s="1"/>
  <c r="CC869" i="2"/>
  <c r="CN869" i="2"/>
  <c r="CO869" i="2"/>
  <c r="CP869" i="2"/>
  <c r="CQ869" i="2"/>
  <c r="CR869" i="2"/>
  <c r="CS869" i="2"/>
  <c r="DE869" i="2"/>
  <c r="DH869" i="2" s="1"/>
  <c r="DF869" i="2"/>
  <c r="DG869" i="2"/>
  <c r="I870" i="2"/>
  <c r="L870" i="2"/>
  <c r="S870" i="2"/>
  <c r="T870" i="2"/>
  <c r="Y870" i="2"/>
  <c r="AD870" i="2"/>
  <c r="AF870" i="2" s="1"/>
  <c r="AE870" i="2"/>
  <c r="AI870" i="2"/>
  <c r="AL870" i="2"/>
  <c r="AO870" i="2"/>
  <c r="AR870" i="2"/>
  <c r="AS870" i="2"/>
  <c r="BT870" i="2"/>
  <c r="BV870" i="2" s="1"/>
  <c r="BU870" i="2"/>
  <c r="BX870" i="2"/>
  <c r="BY870" i="2"/>
  <c r="BZ870" i="2"/>
  <c r="CA870" i="2"/>
  <c r="CB870" i="2"/>
  <c r="CD870" i="2" s="1"/>
  <c r="CC870" i="2"/>
  <c r="CN870" i="2"/>
  <c r="CO870" i="2"/>
  <c r="CP870" i="2"/>
  <c r="CQ870" i="2"/>
  <c r="CR870" i="2"/>
  <c r="CS870" i="2"/>
  <c r="DE870" i="2"/>
  <c r="DF870" i="2"/>
  <c r="DG870" i="2"/>
  <c r="DH870" i="2"/>
  <c r="I871" i="2"/>
  <c r="L871" i="2"/>
  <c r="S871" i="2"/>
  <c r="T871" i="2"/>
  <c r="Y871" i="2"/>
  <c r="Z871" i="2"/>
  <c r="AD871" i="2"/>
  <c r="AE871" i="2"/>
  <c r="AF871" i="2" s="1"/>
  <c r="AI871" i="2"/>
  <c r="AL871" i="2"/>
  <c r="AO871" i="2"/>
  <c r="AR871" i="2"/>
  <c r="AS871" i="2"/>
  <c r="BT871" i="2"/>
  <c r="BU871" i="2"/>
  <c r="BV871" i="2" s="1"/>
  <c r="BW871" i="2"/>
  <c r="BX871" i="2"/>
  <c r="BY871" i="2"/>
  <c r="BZ871" i="2"/>
  <c r="CA871" i="2"/>
  <c r="CB871" i="2"/>
  <c r="CC871" i="2"/>
  <c r="CD871" i="2" s="1"/>
  <c r="CN871" i="2"/>
  <c r="CO871" i="2"/>
  <c r="CP871" i="2"/>
  <c r="CQ871" i="2"/>
  <c r="CR871" i="2"/>
  <c r="CS871" i="2"/>
  <c r="DE871" i="2"/>
  <c r="DH871" i="2" s="1"/>
  <c r="DF871" i="2"/>
  <c r="DG871" i="2"/>
  <c r="I872" i="2"/>
  <c r="L872" i="2" s="1"/>
  <c r="S872" i="2"/>
  <c r="T872" i="2"/>
  <c r="Y872" i="2"/>
  <c r="AD872" i="2"/>
  <c r="AF872" i="2" s="1"/>
  <c r="AE872" i="2"/>
  <c r="AI872" i="2"/>
  <c r="AL872" i="2"/>
  <c r="AO872" i="2"/>
  <c r="AR872" i="2"/>
  <c r="AS872" i="2"/>
  <c r="BT872" i="2"/>
  <c r="BU872" i="2"/>
  <c r="BX872" i="2"/>
  <c r="BY872" i="2"/>
  <c r="BZ872" i="2"/>
  <c r="CA872" i="2"/>
  <c r="CB872" i="2"/>
  <c r="CC872" i="2"/>
  <c r="CD872" i="2" s="1"/>
  <c r="CN872" i="2"/>
  <c r="CO872" i="2"/>
  <c r="CP872" i="2"/>
  <c r="CQ872" i="2"/>
  <c r="CR872" i="2"/>
  <c r="CS872" i="2"/>
  <c r="DE872" i="2"/>
  <c r="DF872" i="2"/>
  <c r="DG872" i="2"/>
  <c r="DH872" i="2"/>
  <c r="I873" i="2"/>
  <c r="L873" i="2"/>
  <c r="S873" i="2"/>
  <c r="T873" i="2"/>
  <c r="Y873" i="2"/>
  <c r="AD873" i="2"/>
  <c r="AE873" i="2"/>
  <c r="AI873" i="2"/>
  <c r="AL873" i="2"/>
  <c r="AO873" i="2"/>
  <c r="AR873" i="2"/>
  <c r="AS873" i="2"/>
  <c r="BT873" i="2"/>
  <c r="Z873" i="2" s="1"/>
  <c r="BU873" i="2"/>
  <c r="BW873" i="2"/>
  <c r="BX873" i="2"/>
  <c r="BY873" i="2"/>
  <c r="BZ873" i="2"/>
  <c r="CA873" i="2"/>
  <c r="CB873" i="2"/>
  <c r="CC873" i="2"/>
  <c r="CN873" i="2"/>
  <c r="CO873" i="2"/>
  <c r="CP873" i="2"/>
  <c r="CQ873" i="2"/>
  <c r="CR873" i="2"/>
  <c r="CS873" i="2"/>
  <c r="DE873" i="2"/>
  <c r="DH873" i="2" s="1"/>
  <c r="DF873" i="2"/>
  <c r="DG873" i="2"/>
  <c r="I874" i="2"/>
  <c r="L874" i="2"/>
  <c r="S874" i="2"/>
  <c r="T874" i="2"/>
  <c r="Y874" i="2"/>
  <c r="Z874" i="2"/>
  <c r="AD874" i="2"/>
  <c r="AF874" i="2" s="1"/>
  <c r="AE874" i="2"/>
  <c r="AI874" i="2"/>
  <c r="AL874" i="2"/>
  <c r="AO874" i="2"/>
  <c r="AR874" i="2"/>
  <c r="AS874" i="2"/>
  <c r="BT874" i="2"/>
  <c r="BV874" i="2" s="1"/>
  <c r="BU874" i="2"/>
  <c r="BW874" i="2"/>
  <c r="BX874" i="2"/>
  <c r="BY874" i="2"/>
  <c r="BZ874" i="2"/>
  <c r="CA874" i="2"/>
  <c r="CB874" i="2"/>
  <c r="CD874" i="2" s="1"/>
  <c r="CC874" i="2"/>
  <c r="CN874" i="2"/>
  <c r="CO874" i="2"/>
  <c r="CP874" i="2"/>
  <c r="CQ874" i="2"/>
  <c r="CR874" i="2"/>
  <c r="CS874" i="2"/>
  <c r="DE874" i="2"/>
  <c r="DH874" i="2" s="1"/>
  <c r="DF874" i="2"/>
  <c r="DG874" i="2"/>
  <c r="I875" i="2"/>
  <c r="L875" i="2" s="1"/>
  <c r="S875" i="2"/>
  <c r="T875" i="2"/>
  <c r="Y875" i="2"/>
  <c r="AD875" i="2"/>
  <c r="AE875" i="2"/>
  <c r="AF875" i="2"/>
  <c r="AI875" i="2"/>
  <c r="AL875" i="2"/>
  <c r="AO875" i="2"/>
  <c r="AR875" i="2"/>
  <c r="AS875" i="2"/>
  <c r="BT875" i="2"/>
  <c r="Z875" i="2" s="1"/>
  <c r="BU875" i="2"/>
  <c r="BV875" i="2"/>
  <c r="BX875" i="2"/>
  <c r="BY875" i="2"/>
  <c r="BZ875" i="2"/>
  <c r="CA875" i="2"/>
  <c r="CB875" i="2"/>
  <c r="CC875" i="2"/>
  <c r="CD875" i="2"/>
  <c r="CM875" i="2" s="1"/>
  <c r="CN875" i="2"/>
  <c r="CO875" i="2"/>
  <c r="CP875" i="2"/>
  <c r="CQ875" i="2"/>
  <c r="CR875" i="2"/>
  <c r="CS875" i="2"/>
  <c r="CT875" i="2"/>
  <c r="DE875" i="2"/>
  <c r="DF875" i="2"/>
  <c r="DG875" i="2"/>
  <c r="DH875" i="2"/>
  <c r="I876" i="2"/>
  <c r="L876" i="2"/>
  <c r="S876" i="2"/>
  <c r="T876" i="2"/>
  <c r="Y876" i="2"/>
  <c r="Z876" i="2"/>
  <c r="AD876" i="2"/>
  <c r="AE876" i="2"/>
  <c r="AF876" i="2" s="1"/>
  <c r="AI876" i="2"/>
  <c r="AL876" i="2"/>
  <c r="AO876" i="2"/>
  <c r="AR876" i="2"/>
  <c r="AS876" i="2"/>
  <c r="BT876" i="2"/>
  <c r="BU876" i="2"/>
  <c r="BV876" i="2" s="1"/>
  <c r="BX876" i="2"/>
  <c r="BY876" i="2"/>
  <c r="BZ876" i="2"/>
  <c r="CA876" i="2"/>
  <c r="CB876" i="2"/>
  <c r="CD876" i="2" s="1"/>
  <c r="CC876" i="2"/>
  <c r="CN876" i="2"/>
  <c r="CO876" i="2"/>
  <c r="CP876" i="2"/>
  <c r="CQ876" i="2"/>
  <c r="CR876" i="2"/>
  <c r="CS876" i="2"/>
  <c r="DE876" i="2"/>
  <c r="DH876" i="2" s="1"/>
  <c r="DF876" i="2"/>
  <c r="DG876" i="2"/>
  <c r="I877" i="2"/>
  <c r="L877" i="2" s="1"/>
  <c r="S877" i="2"/>
  <c r="T877" i="2"/>
  <c r="Y877" i="2"/>
  <c r="AD877" i="2"/>
  <c r="AF877" i="2" s="1"/>
  <c r="AE877" i="2"/>
  <c r="AI877" i="2"/>
  <c r="AL877" i="2"/>
  <c r="AO877" i="2"/>
  <c r="AR877" i="2"/>
  <c r="AS877" i="2"/>
  <c r="BT877" i="2"/>
  <c r="BV877" i="2" s="1"/>
  <c r="BU877" i="2"/>
  <c r="BX877" i="2"/>
  <c r="BY877" i="2"/>
  <c r="BZ877" i="2"/>
  <c r="CA877" i="2"/>
  <c r="CB877" i="2"/>
  <c r="CD877" i="2" s="1"/>
  <c r="CC877" i="2"/>
  <c r="CN877" i="2"/>
  <c r="CO877" i="2"/>
  <c r="CP877" i="2"/>
  <c r="CQ877" i="2"/>
  <c r="CR877" i="2"/>
  <c r="CS877" i="2"/>
  <c r="DE877" i="2"/>
  <c r="DF877" i="2"/>
  <c r="DG877" i="2"/>
  <c r="DH877" i="2"/>
  <c r="I878" i="2"/>
  <c r="L878" i="2"/>
  <c r="S878" i="2"/>
  <c r="T878" i="2"/>
  <c r="Y878" i="2"/>
  <c r="Z878" i="2"/>
  <c r="AD878" i="2"/>
  <c r="AF878" i="2" s="1"/>
  <c r="AE878" i="2"/>
  <c r="AI878" i="2"/>
  <c r="AL878" i="2"/>
  <c r="AO878" i="2"/>
  <c r="AR878" i="2"/>
  <c r="AS878" i="2"/>
  <c r="BT878" i="2"/>
  <c r="BU878" i="2"/>
  <c r="BV878" i="2" s="1"/>
  <c r="BW878" i="2"/>
  <c r="BX878" i="2"/>
  <c r="BY878" i="2"/>
  <c r="BZ878" i="2"/>
  <c r="CA878" i="2"/>
  <c r="CB878" i="2"/>
  <c r="CD878" i="2" s="1"/>
  <c r="CC878" i="2"/>
  <c r="CN878" i="2"/>
  <c r="CO878" i="2"/>
  <c r="CP878" i="2"/>
  <c r="CQ878" i="2"/>
  <c r="CR878" i="2"/>
  <c r="CS878" i="2"/>
  <c r="DE878" i="2"/>
  <c r="DH878" i="2" s="1"/>
  <c r="DF878" i="2"/>
  <c r="DG878" i="2"/>
  <c r="I879" i="2"/>
  <c r="L879" i="2" s="1"/>
  <c r="S879" i="2"/>
  <c r="T879" i="2"/>
  <c r="Y879" i="2"/>
  <c r="AD879" i="2"/>
  <c r="AE879" i="2"/>
  <c r="AF879" i="2"/>
  <c r="AI879" i="2"/>
  <c r="AL879" i="2"/>
  <c r="AO879" i="2"/>
  <c r="AR879" i="2"/>
  <c r="AS879" i="2"/>
  <c r="BT879" i="2"/>
  <c r="Z879" i="2" s="1"/>
  <c r="BU879" i="2"/>
  <c r="BV879" i="2"/>
  <c r="BX879" i="2"/>
  <c r="BY879" i="2"/>
  <c r="BZ879" i="2"/>
  <c r="CA879" i="2"/>
  <c r="CB879" i="2"/>
  <c r="CC879" i="2"/>
  <c r="CD879" i="2"/>
  <c r="CM879" i="2" s="1"/>
  <c r="CN879" i="2"/>
  <c r="CO879" i="2"/>
  <c r="CP879" i="2"/>
  <c r="CQ879" i="2"/>
  <c r="CR879" i="2"/>
  <c r="CS879" i="2"/>
  <c r="CT879" i="2"/>
  <c r="DE879" i="2"/>
  <c r="DF879" i="2"/>
  <c r="DG879" i="2"/>
  <c r="DH879" i="2"/>
  <c r="I880" i="2"/>
  <c r="L880" i="2"/>
  <c r="S880" i="2"/>
  <c r="T880" i="2"/>
  <c r="Y880" i="2"/>
  <c r="Z880" i="2"/>
  <c r="AD880" i="2"/>
  <c r="AE880" i="2"/>
  <c r="AF880" i="2" s="1"/>
  <c r="AI880" i="2"/>
  <c r="AL880" i="2"/>
  <c r="AO880" i="2"/>
  <c r="AR880" i="2"/>
  <c r="AS880" i="2"/>
  <c r="BT880" i="2"/>
  <c r="BU880" i="2"/>
  <c r="BV880" i="2" s="1"/>
  <c r="BX880" i="2"/>
  <c r="BY880" i="2"/>
  <c r="BZ880" i="2"/>
  <c r="CA880" i="2"/>
  <c r="CB880" i="2"/>
  <c r="CD880" i="2" s="1"/>
  <c r="CC880" i="2"/>
  <c r="CN880" i="2"/>
  <c r="CO880" i="2"/>
  <c r="CP880" i="2"/>
  <c r="CQ880" i="2"/>
  <c r="CR880" i="2"/>
  <c r="CS880" i="2"/>
  <c r="DE880" i="2"/>
  <c r="DH880" i="2" s="1"/>
  <c r="DF880" i="2"/>
  <c r="DG880" i="2"/>
  <c r="I881" i="2"/>
  <c r="L881" i="2" s="1"/>
  <c r="S881" i="2"/>
  <c r="T881" i="2"/>
  <c r="Y881" i="2"/>
  <c r="AD881" i="2"/>
  <c r="AF881" i="2" s="1"/>
  <c r="AE881" i="2"/>
  <c r="AI881" i="2"/>
  <c r="AL881" i="2"/>
  <c r="AO881" i="2"/>
  <c r="AR881" i="2"/>
  <c r="AS881" i="2"/>
  <c r="BT881" i="2"/>
  <c r="BV881" i="2" s="1"/>
  <c r="BU881" i="2"/>
  <c r="BX881" i="2"/>
  <c r="BY881" i="2"/>
  <c r="BZ881" i="2"/>
  <c r="CA881" i="2"/>
  <c r="CB881" i="2"/>
  <c r="CD881" i="2" s="1"/>
  <c r="CC881" i="2"/>
  <c r="CN881" i="2"/>
  <c r="CO881" i="2"/>
  <c r="CP881" i="2"/>
  <c r="CQ881" i="2"/>
  <c r="CR881" i="2"/>
  <c r="CS881" i="2"/>
  <c r="DE881" i="2"/>
  <c r="DF881" i="2"/>
  <c r="DG881" i="2"/>
  <c r="DH881" i="2"/>
  <c r="I882" i="2"/>
  <c r="L882" i="2"/>
  <c r="S882" i="2"/>
  <c r="T882" i="2"/>
  <c r="Y882" i="2"/>
  <c r="Z882" i="2"/>
  <c r="AD882" i="2"/>
  <c r="AF882" i="2" s="1"/>
  <c r="AE882" i="2"/>
  <c r="AI882" i="2"/>
  <c r="AL882" i="2"/>
  <c r="AO882" i="2"/>
  <c r="AR882" i="2"/>
  <c r="AS882" i="2"/>
  <c r="BT882" i="2"/>
  <c r="BU882" i="2"/>
  <c r="BV882" i="2" s="1"/>
  <c r="BW882" i="2"/>
  <c r="BX882" i="2"/>
  <c r="BY882" i="2"/>
  <c r="BZ882" i="2"/>
  <c r="CA882" i="2"/>
  <c r="CB882" i="2"/>
  <c r="CD882" i="2" s="1"/>
  <c r="CC882" i="2"/>
  <c r="CN882" i="2"/>
  <c r="CO882" i="2"/>
  <c r="CP882" i="2"/>
  <c r="CQ882" i="2"/>
  <c r="CR882" i="2"/>
  <c r="CS882" i="2"/>
  <c r="DE882" i="2"/>
  <c r="DH882" i="2" s="1"/>
  <c r="DF882" i="2"/>
  <c r="DG882" i="2"/>
  <c r="I883" i="2"/>
  <c r="L883" i="2" s="1"/>
  <c r="S883" i="2"/>
  <c r="T883" i="2"/>
  <c r="Y883" i="2"/>
  <c r="AD883" i="2"/>
  <c r="AE883" i="2"/>
  <c r="AF883" i="2"/>
  <c r="AI883" i="2"/>
  <c r="AL883" i="2"/>
  <c r="AO883" i="2"/>
  <c r="AR883" i="2"/>
  <c r="AS883" i="2"/>
  <c r="BT883" i="2"/>
  <c r="Z883" i="2" s="1"/>
  <c r="BU883" i="2"/>
  <c r="BV883" i="2"/>
  <c r="BX883" i="2"/>
  <c r="BY883" i="2"/>
  <c r="BZ883" i="2"/>
  <c r="CA883" i="2"/>
  <c r="CB883" i="2"/>
  <c r="CC883" i="2"/>
  <c r="CD883" i="2"/>
  <c r="CM883" i="2" s="1"/>
  <c r="CN883" i="2"/>
  <c r="CO883" i="2"/>
  <c r="CP883" i="2"/>
  <c r="CQ883" i="2"/>
  <c r="CR883" i="2"/>
  <c r="CS883" i="2"/>
  <c r="CT883" i="2"/>
  <c r="DE883" i="2"/>
  <c r="DF883" i="2"/>
  <c r="DG883" i="2"/>
  <c r="DH883" i="2"/>
  <c r="I884" i="2"/>
  <c r="L884" i="2"/>
  <c r="S884" i="2"/>
  <c r="T884" i="2"/>
  <c r="Y884" i="2"/>
  <c r="Z884" i="2"/>
  <c r="AD884" i="2"/>
  <c r="AE884" i="2"/>
  <c r="AF884" i="2" s="1"/>
  <c r="AI884" i="2"/>
  <c r="AL884" i="2"/>
  <c r="AO884" i="2"/>
  <c r="AR884" i="2"/>
  <c r="AS884" i="2"/>
  <c r="BT884" i="2"/>
  <c r="BU884" i="2"/>
  <c r="BV884" i="2" s="1"/>
  <c r="BX884" i="2"/>
  <c r="BY884" i="2"/>
  <c r="BZ884" i="2"/>
  <c r="CA884" i="2"/>
  <c r="CB884" i="2"/>
  <c r="CC884" i="2"/>
  <c r="CD884" i="2" s="1"/>
  <c r="CN884" i="2"/>
  <c r="CO884" i="2"/>
  <c r="CP884" i="2"/>
  <c r="CQ884" i="2"/>
  <c r="CR884" i="2"/>
  <c r="CS884" i="2"/>
  <c r="DE884" i="2"/>
  <c r="DH884" i="2" s="1"/>
  <c r="DF884" i="2"/>
  <c r="DG884" i="2"/>
  <c r="I885" i="2"/>
  <c r="L885" i="2" s="1"/>
  <c r="S885" i="2"/>
  <c r="T885" i="2"/>
  <c r="Y885" i="2"/>
  <c r="AD885" i="2"/>
  <c r="AF885" i="2" s="1"/>
  <c r="AE885" i="2"/>
  <c r="AI885" i="2"/>
  <c r="AL885" i="2"/>
  <c r="AO885" i="2"/>
  <c r="AR885" i="2"/>
  <c r="AS885" i="2"/>
  <c r="BT885" i="2"/>
  <c r="BV885" i="2" s="1"/>
  <c r="BU885" i="2"/>
  <c r="BX885" i="2"/>
  <c r="BY885" i="2"/>
  <c r="BZ885" i="2"/>
  <c r="CA885" i="2"/>
  <c r="CB885" i="2"/>
  <c r="CD885" i="2" s="1"/>
  <c r="CC885" i="2"/>
  <c r="CN885" i="2"/>
  <c r="CO885" i="2"/>
  <c r="CP885" i="2"/>
  <c r="CQ885" i="2"/>
  <c r="CR885" i="2"/>
  <c r="CS885" i="2"/>
  <c r="DE885" i="2"/>
  <c r="DF885" i="2"/>
  <c r="DG885" i="2"/>
  <c r="DH885" i="2"/>
  <c r="I886" i="2"/>
  <c r="L886" i="2"/>
  <c r="S886" i="2"/>
  <c r="T886" i="2"/>
  <c r="Y886" i="2"/>
  <c r="Z886" i="2"/>
  <c r="AD886" i="2"/>
  <c r="AF886" i="2" s="1"/>
  <c r="AE886" i="2"/>
  <c r="AI886" i="2"/>
  <c r="AL886" i="2"/>
  <c r="AO886" i="2"/>
  <c r="AR886" i="2"/>
  <c r="AS886" i="2"/>
  <c r="BT886" i="2"/>
  <c r="BU886" i="2"/>
  <c r="BV886" i="2" s="1"/>
  <c r="BW886" i="2"/>
  <c r="BX886" i="2"/>
  <c r="BY886" i="2"/>
  <c r="BZ886" i="2"/>
  <c r="CA886" i="2"/>
  <c r="CB886" i="2"/>
  <c r="CD886" i="2" s="1"/>
  <c r="CC886" i="2"/>
  <c r="CN886" i="2"/>
  <c r="CO886" i="2"/>
  <c r="CP886" i="2"/>
  <c r="CQ886" i="2"/>
  <c r="CR886" i="2"/>
  <c r="CS886" i="2"/>
  <c r="DE886" i="2"/>
  <c r="DH886" i="2" s="1"/>
  <c r="DF886" i="2"/>
  <c r="DG886" i="2"/>
  <c r="I887" i="2"/>
  <c r="L887" i="2" s="1"/>
  <c r="S887" i="2"/>
  <c r="T887" i="2"/>
  <c r="Y887" i="2"/>
  <c r="AD887" i="2"/>
  <c r="AE887" i="2"/>
  <c r="AF887" i="2"/>
  <c r="AI887" i="2"/>
  <c r="AL887" i="2"/>
  <c r="AO887" i="2"/>
  <c r="AR887" i="2"/>
  <c r="AS887" i="2"/>
  <c r="BT887" i="2"/>
  <c r="Z887" i="2" s="1"/>
  <c r="BU887" i="2"/>
  <c r="BV887" i="2"/>
  <c r="BX887" i="2"/>
  <c r="BY887" i="2"/>
  <c r="BZ887" i="2"/>
  <c r="CA887" i="2"/>
  <c r="CB887" i="2"/>
  <c r="CC887" i="2"/>
  <c r="CD887" i="2"/>
  <c r="CM887" i="2" s="1"/>
  <c r="CN887" i="2"/>
  <c r="CO887" i="2"/>
  <c r="CP887" i="2"/>
  <c r="CQ887" i="2"/>
  <c r="CR887" i="2"/>
  <c r="CS887" i="2"/>
  <c r="CT887" i="2"/>
  <c r="DE887" i="2"/>
  <c r="DF887" i="2"/>
  <c r="DG887" i="2"/>
  <c r="DH887" i="2"/>
  <c r="M2" i="5"/>
  <c r="W2" i="5"/>
  <c r="AG2" i="5"/>
  <c r="AQ2" i="5"/>
  <c r="M3" i="5"/>
  <c r="W3" i="5"/>
  <c r="AG3" i="5"/>
  <c r="AQ3" i="5"/>
  <c r="M4" i="5"/>
  <c r="W4" i="5"/>
  <c r="AG4" i="5"/>
  <c r="AQ4" i="5"/>
  <c r="M5" i="5"/>
  <c r="W5" i="5"/>
  <c r="AG5" i="5"/>
  <c r="AQ5" i="5"/>
  <c r="M6" i="5"/>
  <c r="W6" i="5"/>
  <c r="AG6" i="5"/>
  <c r="AQ6" i="5"/>
  <c r="M7" i="5"/>
  <c r="W7" i="5"/>
  <c r="AG7" i="5"/>
  <c r="AQ7" i="5"/>
  <c r="M8" i="5"/>
  <c r="W8" i="5"/>
  <c r="AG8" i="5"/>
  <c r="AQ8" i="5"/>
  <c r="M9" i="5"/>
  <c r="W9" i="5"/>
  <c r="AG9" i="5"/>
  <c r="AQ9" i="5"/>
  <c r="M10" i="5"/>
  <c r="W10" i="5"/>
  <c r="AG10" i="5"/>
  <c r="AQ10" i="5"/>
  <c r="M11" i="5"/>
  <c r="W11" i="5"/>
  <c r="AG11" i="5"/>
  <c r="AQ11" i="5"/>
  <c r="M12" i="5"/>
  <c r="W12" i="5"/>
  <c r="AG12" i="5"/>
  <c r="AQ12" i="5"/>
  <c r="M13" i="5"/>
  <c r="W13" i="5"/>
  <c r="AG13" i="5"/>
  <c r="AQ13" i="5"/>
  <c r="M14" i="5"/>
  <c r="W14" i="5"/>
  <c r="AG14" i="5"/>
  <c r="AQ14" i="5"/>
  <c r="M15" i="5"/>
  <c r="W15" i="5"/>
  <c r="AG15" i="5"/>
  <c r="AQ15" i="5"/>
  <c r="M16" i="5"/>
  <c r="W16" i="5"/>
  <c r="AG16" i="5"/>
  <c r="AQ16" i="5"/>
  <c r="M17" i="5"/>
  <c r="W17" i="5"/>
  <c r="AG17" i="5"/>
  <c r="AQ17" i="5"/>
  <c r="M18" i="5"/>
  <c r="W18" i="5"/>
  <c r="AG18" i="5"/>
  <c r="AQ18" i="5"/>
  <c r="M19" i="5"/>
  <c r="W19" i="5"/>
  <c r="AG19" i="5"/>
  <c r="AQ19" i="5"/>
  <c r="M20" i="5"/>
  <c r="W20" i="5"/>
  <c r="AG20" i="5"/>
  <c r="AQ20" i="5"/>
  <c r="M21" i="5"/>
  <c r="W21" i="5"/>
  <c r="AG21" i="5"/>
  <c r="AQ21" i="5"/>
  <c r="M22" i="5"/>
  <c r="W22" i="5"/>
  <c r="AG22" i="5"/>
  <c r="AQ22" i="5"/>
  <c r="M23" i="5"/>
  <c r="W23" i="5"/>
  <c r="AG23" i="5"/>
  <c r="AQ23" i="5"/>
  <c r="M24" i="5"/>
  <c r="W24" i="5"/>
  <c r="AG24" i="5"/>
  <c r="AQ24" i="5"/>
  <c r="M25" i="5"/>
  <c r="W25" i="5"/>
  <c r="AG25" i="5"/>
  <c r="AQ25" i="5"/>
  <c r="M26" i="5"/>
  <c r="W26" i="5"/>
  <c r="AG26" i="5"/>
  <c r="AQ26" i="5"/>
  <c r="M27" i="5"/>
  <c r="W27" i="5"/>
  <c r="AG27" i="5"/>
  <c r="AQ27" i="5"/>
  <c r="M28" i="5"/>
  <c r="W28" i="5"/>
  <c r="AG28" i="5"/>
  <c r="AQ28" i="5"/>
  <c r="M29" i="5"/>
  <c r="W29" i="5"/>
  <c r="AG29" i="5"/>
  <c r="AQ29" i="5"/>
  <c r="M30" i="5"/>
  <c r="W30" i="5"/>
  <c r="AG30" i="5"/>
  <c r="AQ30" i="5"/>
  <c r="M31" i="5"/>
  <c r="W31" i="5"/>
  <c r="AG31" i="5"/>
  <c r="AQ31" i="5"/>
  <c r="M32" i="5"/>
  <c r="W32" i="5"/>
  <c r="AG32" i="5"/>
  <c r="AQ32" i="5"/>
  <c r="M33" i="5"/>
  <c r="W33" i="5"/>
  <c r="AG33" i="5"/>
  <c r="AQ33" i="5"/>
  <c r="M34" i="5"/>
  <c r="W34" i="5"/>
  <c r="AG34" i="5"/>
  <c r="AQ34" i="5"/>
  <c r="M35" i="5"/>
  <c r="W35" i="5"/>
  <c r="AG35" i="5"/>
  <c r="AQ35" i="5"/>
  <c r="M36" i="5"/>
  <c r="W36" i="5"/>
  <c r="AG36" i="5"/>
  <c r="AQ36" i="5"/>
  <c r="M37" i="5"/>
  <c r="W37" i="5"/>
  <c r="AG37" i="5"/>
  <c r="AQ37" i="5"/>
  <c r="M38" i="5"/>
  <c r="W38" i="5"/>
  <c r="AG38" i="5"/>
  <c r="AQ38" i="5"/>
  <c r="M39" i="5"/>
  <c r="W39" i="5"/>
  <c r="AG39" i="5"/>
  <c r="AQ39" i="5"/>
  <c r="M40" i="5"/>
  <c r="W40" i="5"/>
  <c r="AG40" i="5"/>
  <c r="AQ40" i="5"/>
  <c r="M41" i="5"/>
  <c r="W41" i="5"/>
  <c r="AG41" i="5"/>
  <c r="AQ41" i="5"/>
  <c r="M42" i="5"/>
  <c r="W42" i="5"/>
  <c r="AG42" i="5"/>
  <c r="AQ42" i="5"/>
  <c r="M43" i="5"/>
  <c r="W43" i="5"/>
  <c r="AG43" i="5"/>
  <c r="AQ43" i="5"/>
  <c r="M44" i="5"/>
  <c r="W44" i="5"/>
  <c r="AG44" i="5"/>
  <c r="AQ44" i="5"/>
  <c r="M45" i="5"/>
  <c r="W45" i="5"/>
  <c r="AG45" i="5"/>
  <c r="AQ45" i="5"/>
  <c r="M46" i="5"/>
  <c r="W46" i="5"/>
  <c r="AG46" i="5"/>
  <c r="AQ46" i="5"/>
  <c r="M47" i="5"/>
  <c r="W47" i="5"/>
  <c r="AG47" i="5"/>
  <c r="AQ47" i="5"/>
  <c r="M48" i="5"/>
  <c r="W48" i="5"/>
  <c r="AG48" i="5"/>
  <c r="AQ48" i="5"/>
  <c r="M49" i="5"/>
  <c r="W49" i="5"/>
  <c r="AG49" i="5"/>
  <c r="AQ49" i="5"/>
  <c r="M50" i="5"/>
  <c r="W50" i="5"/>
  <c r="AG50" i="5"/>
  <c r="AQ50" i="5"/>
  <c r="M51" i="5"/>
  <c r="W51" i="5"/>
  <c r="AG51" i="5"/>
  <c r="AQ51" i="5"/>
  <c r="M52" i="5"/>
  <c r="W52" i="5"/>
  <c r="AG52" i="5"/>
  <c r="AQ52" i="5"/>
  <c r="M53" i="5"/>
  <c r="W53" i="5"/>
  <c r="AG53" i="5"/>
  <c r="AQ53" i="5"/>
  <c r="M54" i="5"/>
  <c r="W54" i="5"/>
  <c r="AG54" i="5"/>
  <c r="AQ54" i="5"/>
  <c r="M55" i="5"/>
  <c r="W55" i="5"/>
  <c r="AG55" i="5"/>
  <c r="AQ55" i="5"/>
  <c r="M56" i="5"/>
  <c r="W56" i="5"/>
  <c r="AG56" i="5"/>
  <c r="AQ56" i="5"/>
  <c r="M57" i="5"/>
  <c r="W57" i="5"/>
  <c r="AG57" i="5"/>
  <c r="AQ57" i="5"/>
  <c r="M58" i="5"/>
  <c r="W58" i="5"/>
  <c r="AG58" i="5"/>
  <c r="AQ58" i="5"/>
  <c r="M59" i="5"/>
  <c r="W59" i="5"/>
  <c r="AG59" i="5"/>
  <c r="AQ59" i="5"/>
  <c r="M60" i="5"/>
  <c r="W60" i="5"/>
  <c r="AG60" i="5"/>
  <c r="AQ60" i="5"/>
  <c r="M61" i="5"/>
  <c r="W61" i="5"/>
  <c r="AG61" i="5"/>
  <c r="AQ61" i="5"/>
  <c r="M62" i="5"/>
  <c r="W62" i="5"/>
  <c r="AG62" i="5"/>
  <c r="AQ62" i="5"/>
  <c r="M63" i="5"/>
  <c r="W63" i="5"/>
  <c r="AG63" i="5"/>
  <c r="AQ63" i="5"/>
  <c r="M64" i="5"/>
  <c r="W64" i="5"/>
  <c r="AG64" i="5"/>
  <c r="AQ64" i="5"/>
  <c r="M65" i="5"/>
  <c r="W65" i="5"/>
  <c r="AG65" i="5"/>
  <c r="AQ65" i="5"/>
  <c r="M66" i="5"/>
  <c r="W66" i="5"/>
  <c r="AG66" i="5"/>
  <c r="AQ66" i="5"/>
  <c r="M67" i="5"/>
  <c r="W67" i="5"/>
  <c r="AG67" i="5"/>
  <c r="AQ67" i="5"/>
  <c r="M68" i="5"/>
  <c r="W68" i="5"/>
  <c r="AG68" i="5"/>
  <c r="AQ68" i="5"/>
  <c r="M69" i="5"/>
  <c r="W69" i="5"/>
  <c r="AG69" i="5"/>
  <c r="AQ69" i="5"/>
  <c r="M70" i="5"/>
  <c r="W70" i="5"/>
  <c r="AG70" i="5"/>
  <c r="AQ70" i="5"/>
  <c r="M71" i="5"/>
  <c r="W71" i="5"/>
  <c r="AG71" i="5"/>
  <c r="AQ71" i="5"/>
  <c r="M72" i="5"/>
  <c r="W72" i="5"/>
  <c r="AG72" i="5"/>
  <c r="AQ72" i="5"/>
  <c r="M73" i="5"/>
  <c r="W73" i="5"/>
  <c r="AG73" i="5"/>
  <c r="AQ73" i="5"/>
  <c r="M74" i="5"/>
  <c r="W74" i="5"/>
  <c r="AG74" i="5"/>
  <c r="AQ74" i="5"/>
  <c r="M75" i="5"/>
  <c r="W75" i="5"/>
  <c r="AG75" i="5"/>
  <c r="AQ75" i="5"/>
  <c r="M76" i="5"/>
  <c r="W76" i="5"/>
  <c r="AG76" i="5"/>
  <c r="AQ76" i="5"/>
  <c r="M77" i="5"/>
  <c r="W77" i="5"/>
  <c r="AG77" i="5"/>
  <c r="AQ77" i="5"/>
  <c r="M78" i="5"/>
  <c r="W78" i="5"/>
  <c r="AG78" i="5"/>
  <c r="AQ78" i="5"/>
  <c r="M79" i="5"/>
  <c r="W79" i="5"/>
  <c r="AG79" i="5"/>
  <c r="AQ79" i="5"/>
  <c r="M80" i="5"/>
  <c r="W80" i="5"/>
  <c r="AG80" i="5"/>
  <c r="AQ80" i="5"/>
  <c r="M81" i="5"/>
  <c r="W81" i="5"/>
  <c r="AG81" i="5"/>
  <c r="AQ81" i="5"/>
  <c r="M82" i="5"/>
  <c r="W82" i="5"/>
  <c r="AG82" i="5"/>
  <c r="AQ82" i="5"/>
  <c r="M83" i="5"/>
  <c r="W83" i="5"/>
  <c r="AG83" i="5"/>
  <c r="AQ83" i="5"/>
  <c r="M84" i="5"/>
  <c r="W84" i="5"/>
  <c r="AG84" i="5"/>
  <c r="AQ84" i="5"/>
  <c r="M85" i="5"/>
  <c r="W85" i="5"/>
  <c r="AG85" i="5"/>
  <c r="AQ85" i="5"/>
  <c r="M86" i="5"/>
  <c r="W86" i="5"/>
  <c r="AG86" i="5"/>
  <c r="AQ86" i="5"/>
  <c r="M87" i="5"/>
  <c r="W87" i="5"/>
  <c r="AG87" i="5"/>
  <c r="AQ87" i="5"/>
  <c r="M88" i="5"/>
  <c r="W88" i="5"/>
  <c r="AG88" i="5"/>
  <c r="AQ88" i="5"/>
  <c r="M89" i="5"/>
  <c r="W89" i="5"/>
  <c r="AG89" i="5"/>
  <c r="AQ89" i="5"/>
  <c r="M90" i="5"/>
  <c r="W90" i="5"/>
  <c r="AG90" i="5"/>
  <c r="AQ90" i="5"/>
  <c r="M91" i="5"/>
  <c r="W91" i="5"/>
  <c r="AG91" i="5"/>
  <c r="AQ91" i="5"/>
  <c r="M92" i="5"/>
  <c r="W92" i="5"/>
  <c r="AG92" i="5"/>
  <c r="AQ92" i="5"/>
  <c r="M93" i="5"/>
  <c r="W93" i="5"/>
  <c r="AG93" i="5"/>
  <c r="AQ93" i="5"/>
  <c r="M94" i="5"/>
  <c r="W94" i="5"/>
  <c r="AG94" i="5"/>
  <c r="AQ94" i="5"/>
  <c r="M95" i="5"/>
  <c r="W95" i="5"/>
  <c r="AG95" i="5"/>
  <c r="AQ95" i="5"/>
  <c r="M96" i="5"/>
  <c r="W96" i="5"/>
  <c r="AG96" i="5"/>
  <c r="AQ96" i="5"/>
  <c r="M97" i="5"/>
  <c r="W97" i="5"/>
  <c r="AG97" i="5"/>
  <c r="AQ97" i="5"/>
  <c r="M98" i="5"/>
  <c r="W98" i="5"/>
  <c r="AG98" i="5"/>
  <c r="AQ98" i="5"/>
  <c r="M99" i="5"/>
  <c r="W99" i="5"/>
  <c r="AG99" i="5"/>
  <c r="AQ99" i="5"/>
  <c r="M100" i="5"/>
  <c r="W100" i="5"/>
  <c r="AG100" i="5"/>
  <c r="AQ100" i="5"/>
  <c r="M101" i="5"/>
  <c r="W101" i="5"/>
  <c r="AG101" i="5"/>
  <c r="AQ101" i="5"/>
  <c r="M102" i="5"/>
  <c r="W102" i="5"/>
  <c r="AG102" i="5"/>
  <c r="AQ102" i="5"/>
  <c r="M103" i="5"/>
  <c r="W103" i="5"/>
  <c r="AG103" i="5"/>
  <c r="AQ103" i="5"/>
  <c r="M104" i="5"/>
  <c r="W104" i="5"/>
  <c r="AG104" i="5"/>
  <c r="AQ104" i="5"/>
  <c r="M105" i="5"/>
  <c r="W105" i="5"/>
  <c r="AG105" i="5"/>
  <c r="AQ105" i="5"/>
  <c r="M106" i="5"/>
  <c r="W106" i="5"/>
  <c r="AG106" i="5"/>
  <c r="AQ106" i="5"/>
  <c r="M107" i="5"/>
  <c r="W107" i="5"/>
  <c r="AG107" i="5"/>
  <c r="AQ107" i="5"/>
  <c r="M108" i="5"/>
  <c r="W108" i="5"/>
  <c r="AG108" i="5"/>
  <c r="AQ108" i="5"/>
  <c r="M109" i="5"/>
  <c r="W109" i="5"/>
  <c r="AG109" i="5"/>
  <c r="AQ109" i="5"/>
  <c r="M110" i="5"/>
  <c r="W110" i="5"/>
  <c r="AG110" i="5"/>
  <c r="AQ110" i="5"/>
  <c r="M111" i="5"/>
  <c r="W111" i="5"/>
  <c r="AG111" i="5"/>
  <c r="AQ111" i="5"/>
  <c r="M112" i="5"/>
  <c r="W112" i="5"/>
  <c r="AG112" i="5"/>
  <c r="AQ112" i="5"/>
  <c r="M113" i="5"/>
  <c r="W113" i="5"/>
  <c r="AG113" i="5"/>
  <c r="AQ113" i="5"/>
  <c r="M114" i="5"/>
  <c r="W114" i="5"/>
  <c r="AG114" i="5"/>
  <c r="AQ114" i="5"/>
  <c r="M115" i="5"/>
  <c r="W115" i="5"/>
  <c r="AG115" i="5"/>
  <c r="AQ115" i="5"/>
  <c r="M116" i="5"/>
  <c r="W116" i="5"/>
  <c r="AG116" i="5"/>
  <c r="AQ116" i="5"/>
  <c r="M117" i="5"/>
  <c r="W117" i="5"/>
  <c r="AG117" i="5"/>
  <c r="AQ117" i="5"/>
  <c r="M118" i="5"/>
  <c r="W118" i="5"/>
  <c r="AG118" i="5"/>
  <c r="AQ118" i="5"/>
  <c r="M119" i="5"/>
  <c r="W119" i="5"/>
  <c r="AG119" i="5"/>
  <c r="AQ119" i="5"/>
  <c r="M120" i="5"/>
  <c r="W120" i="5"/>
  <c r="AG120" i="5"/>
  <c r="AQ120" i="5"/>
  <c r="M121" i="5"/>
  <c r="W121" i="5"/>
  <c r="AG121" i="5"/>
  <c r="AQ121" i="5"/>
  <c r="M122" i="5"/>
  <c r="W122" i="5"/>
  <c r="AG122" i="5"/>
  <c r="AQ122" i="5"/>
  <c r="M123" i="5"/>
  <c r="W123" i="5"/>
  <c r="AG123" i="5"/>
  <c r="AQ123" i="5"/>
  <c r="M124" i="5"/>
  <c r="W124" i="5"/>
  <c r="AG124" i="5"/>
  <c r="AQ124" i="5"/>
  <c r="M125" i="5"/>
  <c r="W125" i="5"/>
  <c r="AG125" i="5"/>
  <c r="AQ125" i="5"/>
  <c r="M126" i="5"/>
  <c r="W126" i="5"/>
  <c r="AG126" i="5"/>
  <c r="AQ126" i="5"/>
  <c r="M127" i="5"/>
  <c r="W127" i="5"/>
  <c r="AG127" i="5"/>
  <c r="AQ127" i="5"/>
  <c r="M128" i="5"/>
  <c r="W128" i="5"/>
  <c r="AG128" i="5"/>
  <c r="AQ128" i="5"/>
  <c r="M129" i="5"/>
  <c r="W129" i="5"/>
  <c r="AG129" i="5"/>
  <c r="AQ129" i="5"/>
  <c r="M130" i="5"/>
  <c r="W130" i="5"/>
  <c r="AG130" i="5"/>
  <c r="AQ130" i="5"/>
  <c r="M131" i="5"/>
  <c r="W131" i="5"/>
  <c r="AG131" i="5"/>
  <c r="AQ131" i="5"/>
  <c r="M132" i="5"/>
  <c r="W132" i="5"/>
  <c r="AG132" i="5"/>
  <c r="AQ132" i="5"/>
  <c r="M133" i="5"/>
  <c r="W133" i="5"/>
  <c r="AG133" i="5"/>
  <c r="AQ133" i="5"/>
  <c r="M134" i="5"/>
  <c r="W134" i="5"/>
  <c r="AG134" i="5"/>
  <c r="AQ134" i="5"/>
  <c r="M135" i="5"/>
  <c r="W135" i="5"/>
  <c r="AG135" i="5"/>
  <c r="AQ135" i="5"/>
  <c r="M136" i="5"/>
  <c r="W136" i="5"/>
  <c r="AG136" i="5"/>
  <c r="AQ136" i="5"/>
  <c r="M137" i="5"/>
  <c r="W137" i="5"/>
  <c r="AG137" i="5"/>
  <c r="AQ137" i="5"/>
  <c r="M138" i="5"/>
  <c r="W138" i="5"/>
  <c r="AG138" i="5"/>
  <c r="AQ138" i="5"/>
  <c r="M139" i="5"/>
  <c r="W139" i="5"/>
  <c r="AG139" i="5"/>
  <c r="AQ139" i="5"/>
  <c r="M140" i="5"/>
  <c r="W140" i="5"/>
  <c r="AG140" i="5"/>
  <c r="AQ140" i="5"/>
  <c r="M141" i="5"/>
  <c r="W141" i="5"/>
  <c r="AG141" i="5"/>
  <c r="AQ141" i="5"/>
  <c r="M142" i="5"/>
  <c r="W142" i="5"/>
  <c r="AG142" i="5"/>
  <c r="AQ142" i="5"/>
  <c r="M143" i="5"/>
  <c r="W143" i="5"/>
  <c r="AG143" i="5"/>
  <c r="AQ143" i="5"/>
  <c r="M144" i="5"/>
  <c r="W144" i="5"/>
  <c r="AG144" i="5"/>
  <c r="AQ144" i="5"/>
  <c r="M145" i="5"/>
  <c r="W145" i="5"/>
  <c r="AG145" i="5"/>
  <c r="AQ145" i="5"/>
  <c r="M146" i="5"/>
  <c r="W146" i="5"/>
  <c r="AG146" i="5"/>
  <c r="AQ146" i="5"/>
  <c r="M147" i="5"/>
  <c r="W147" i="5"/>
  <c r="AG147" i="5"/>
  <c r="AQ147" i="5"/>
  <c r="M148" i="5"/>
  <c r="W148" i="5"/>
  <c r="AG148" i="5"/>
  <c r="AQ148" i="5"/>
  <c r="M149" i="5"/>
  <c r="W149" i="5"/>
  <c r="AG149" i="5"/>
  <c r="AQ149" i="5"/>
  <c r="M150" i="5"/>
  <c r="W150" i="5"/>
  <c r="AG150" i="5"/>
  <c r="AQ150" i="5"/>
  <c r="M151" i="5"/>
  <c r="W151" i="5"/>
  <c r="AG151" i="5"/>
  <c r="AQ151" i="5"/>
  <c r="M152" i="5"/>
  <c r="W152" i="5"/>
  <c r="AG152" i="5"/>
  <c r="AQ152" i="5"/>
  <c r="M153" i="5"/>
  <c r="W153" i="5"/>
  <c r="AG153" i="5"/>
  <c r="AQ153" i="5"/>
  <c r="M154" i="5"/>
  <c r="W154" i="5"/>
  <c r="AG154" i="5"/>
  <c r="AQ154" i="5"/>
  <c r="M155" i="5"/>
  <c r="W155" i="5"/>
  <c r="AG155" i="5"/>
  <c r="AQ155" i="5"/>
  <c r="M156" i="5"/>
  <c r="W156" i="5"/>
  <c r="AG156" i="5"/>
  <c r="AQ156" i="5"/>
  <c r="M157" i="5"/>
  <c r="W157" i="5"/>
  <c r="AG157" i="5"/>
  <c r="AQ157" i="5"/>
  <c r="M158" i="5"/>
  <c r="W158" i="5"/>
  <c r="AG158" i="5"/>
  <c r="AQ158" i="5"/>
  <c r="M159" i="5"/>
  <c r="W159" i="5"/>
  <c r="AG159" i="5"/>
  <c r="AQ159" i="5"/>
  <c r="M160" i="5"/>
  <c r="W160" i="5"/>
  <c r="AG160" i="5"/>
  <c r="AQ160" i="5"/>
  <c r="M161" i="5"/>
  <c r="W161" i="5"/>
  <c r="AG161" i="5"/>
  <c r="AQ161" i="5"/>
  <c r="M162" i="5"/>
  <c r="W162" i="5"/>
  <c r="AG162" i="5"/>
  <c r="AQ162" i="5"/>
  <c r="M163" i="5"/>
  <c r="W163" i="5"/>
  <c r="AG163" i="5"/>
  <c r="AQ163" i="5"/>
  <c r="M164" i="5"/>
  <c r="W164" i="5"/>
  <c r="AG164" i="5"/>
  <c r="AQ164" i="5"/>
  <c r="M165" i="5"/>
  <c r="W165" i="5"/>
  <c r="AG165" i="5"/>
  <c r="AQ165" i="5"/>
  <c r="M166" i="5"/>
  <c r="W166" i="5"/>
  <c r="AG166" i="5"/>
  <c r="AQ166" i="5"/>
  <c r="M167" i="5"/>
  <c r="W167" i="5"/>
  <c r="AG167" i="5"/>
  <c r="AQ167" i="5"/>
  <c r="M168" i="5"/>
  <c r="W168" i="5"/>
  <c r="AG168" i="5"/>
  <c r="AQ168" i="5"/>
  <c r="M169" i="5"/>
  <c r="W169" i="5"/>
  <c r="AG169" i="5"/>
  <c r="AQ169" i="5"/>
  <c r="M170" i="5"/>
  <c r="W170" i="5"/>
  <c r="AG170" i="5"/>
  <c r="AQ170" i="5"/>
  <c r="M171" i="5"/>
  <c r="W171" i="5"/>
  <c r="AG171" i="5"/>
  <c r="AQ171" i="5"/>
  <c r="M172" i="5"/>
  <c r="W172" i="5"/>
  <c r="AG172" i="5"/>
  <c r="AQ172" i="5"/>
  <c r="M173" i="5"/>
  <c r="W173" i="5"/>
  <c r="AG173" i="5"/>
  <c r="AQ173" i="5"/>
  <c r="M174" i="5"/>
  <c r="W174" i="5"/>
  <c r="AG174" i="5"/>
  <c r="AQ174" i="5"/>
  <c r="M175" i="5"/>
  <c r="W175" i="5"/>
  <c r="AG175" i="5"/>
  <c r="AQ175" i="5"/>
  <c r="M176" i="5"/>
  <c r="W176" i="5"/>
  <c r="AG176" i="5"/>
  <c r="AQ176" i="5"/>
  <c r="M177" i="5"/>
  <c r="W177" i="5"/>
  <c r="AG177" i="5"/>
  <c r="AQ177" i="5"/>
  <c r="M178" i="5"/>
  <c r="W178" i="5"/>
  <c r="AG178" i="5"/>
  <c r="AQ178" i="5"/>
  <c r="M179" i="5"/>
  <c r="W179" i="5"/>
  <c r="AG179" i="5"/>
  <c r="AQ179" i="5"/>
  <c r="M180" i="5"/>
  <c r="W180" i="5"/>
  <c r="AG180" i="5"/>
  <c r="AQ180" i="5"/>
  <c r="M181" i="5"/>
  <c r="W181" i="5"/>
  <c r="AG181" i="5"/>
  <c r="AQ181" i="5"/>
  <c r="M182" i="5"/>
  <c r="W182" i="5"/>
  <c r="AG182" i="5"/>
  <c r="AQ182" i="5"/>
  <c r="M183" i="5"/>
  <c r="W183" i="5"/>
  <c r="AG183" i="5"/>
  <c r="AQ183" i="5"/>
  <c r="M184" i="5"/>
  <c r="W184" i="5"/>
  <c r="AG184" i="5"/>
  <c r="AQ184" i="5"/>
  <c r="M185" i="5"/>
  <c r="W185" i="5"/>
  <c r="AG185" i="5"/>
  <c r="AQ185" i="5"/>
  <c r="M186" i="5"/>
  <c r="W186" i="5"/>
  <c r="AG186" i="5"/>
  <c r="AQ186" i="5"/>
  <c r="M187" i="5"/>
  <c r="W187" i="5"/>
  <c r="AG187" i="5"/>
  <c r="AQ187" i="5"/>
  <c r="M188" i="5"/>
  <c r="W188" i="5"/>
  <c r="AG188" i="5"/>
  <c r="AQ188" i="5"/>
  <c r="M189" i="5"/>
  <c r="W189" i="5"/>
  <c r="AG189" i="5"/>
  <c r="AQ189" i="5"/>
  <c r="M190" i="5"/>
  <c r="W190" i="5"/>
  <c r="AG190" i="5"/>
  <c r="AQ190" i="5"/>
  <c r="M191" i="5"/>
  <c r="W191" i="5"/>
  <c r="AG191" i="5"/>
  <c r="AQ191" i="5"/>
  <c r="M192" i="5"/>
  <c r="W192" i="5"/>
  <c r="AG192" i="5"/>
  <c r="AQ192" i="5"/>
  <c r="M193" i="5"/>
  <c r="W193" i="5"/>
  <c r="AG193" i="5"/>
  <c r="AQ193" i="5"/>
  <c r="M194" i="5"/>
  <c r="W194" i="5"/>
  <c r="AG194" i="5"/>
  <c r="AQ194" i="5"/>
  <c r="M195" i="5"/>
  <c r="W195" i="5"/>
  <c r="AG195" i="5"/>
  <c r="AQ195" i="5"/>
  <c r="M196" i="5"/>
  <c r="W196" i="5"/>
  <c r="AG196" i="5"/>
  <c r="AQ196" i="5"/>
  <c r="M197" i="5"/>
  <c r="W197" i="5"/>
  <c r="AG197" i="5"/>
  <c r="AQ197" i="5"/>
  <c r="M198" i="5"/>
  <c r="W198" i="5"/>
  <c r="AG198" i="5"/>
  <c r="AQ198" i="5"/>
  <c r="M199" i="5"/>
  <c r="W199" i="5"/>
  <c r="AG199" i="5"/>
  <c r="AQ199" i="5"/>
  <c r="M200" i="5"/>
  <c r="W200" i="5"/>
  <c r="AG200" i="5"/>
  <c r="AQ200" i="5"/>
  <c r="M201" i="5"/>
  <c r="W201" i="5"/>
  <c r="AG201" i="5"/>
  <c r="AQ201" i="5"/>
  <c r="M202" i="5"/>
  <c r="W202" i="5"/>
  <c r="AG202" i="5"/>
  <c r="AQ202" i="5"/>
  <c r="M203" i="5"/>
  <c r="W203" i="5"/>
  <c r="AG203" i="5"/>
  <c r="AQ203" i="5"/>
  <c r="M204" i="5"/>
  <c r="W204" i="5"/>
  <c r="AG204" i="5"/>
  <c r="AQ204" i="5"/>
  <c r="M205" i="5"/>
  <c r="W205" i="5"/>
  <c r="AG205" i="5"/>
  <c r="AQ205" i="5"/>
  <c r="M206" i="5"/>
  <c r="W206" i="5"/>
  <c r="AG206" i="5"/>
  <c r="AQ206" i="5"/>
  <c r="M207" i="5"/>
  <c r="W207" i="5"/>
  <c r="AG207" i="5"/>
  <c r="AQ207" i="5"/>
  <c r="M208" i="5"/>
  <c r="W208" i="5"/>
  <c r="AG208" i="5"/>
  <c r="AQ208" i="5"/>
  <c r="M209" i="5"/>
  <c r="W209" i="5"/>
  <c r="AG209" i="5"/>
  <c r="AQ209" i="5"/>
  <c r="M210" i="5"/>
  <c r="W210" i="5"/>
  <c r="AG210" i="5"/>
  <c r="AQ210" i="5"/>
  <c r="M211" i="5"/>
  <c r="W211" i="5"/>
  <c r="AG211" i="5"/>
  <c r="AQ211" i="5"/>
  <c r="M212" i="5"/>
  <c r="W212" i="5"/>
  <c r="AG212" i="5"/>
  <c r="AQ212" i="5"/>
  <c r="M213" i="5"/>
  <c r="W213" i="5"/>
  <c r="AG213" i="5"/>
  <c r="AQ213" i="5"/>
  <c r="M214" i="5"/>
  <c r="W214" i="5"/>
  <c r="AG214" i="5"/>
  <c r="AQ214" i="5"/>
  <c r="M215" i="5"/>
  <c r="W215" i="5"/>
  <c r="AG215" i="5"/>
  <c r="AQ215" i="5"/>
  <c r="M216" i="5"/>
  <c r="W216" i="5"/>
  <c r="AG216" i="5"/>
  <c r="AQ216" i="5"/>
  <c r="M217" i="5"/>
  <c r="W217" i="5"/>
  <c r="AG217" i="5"/>
  <c r="AQ217" i="5"/>
  <c r="M218" i="5"/>
  <c r="W218" i="5"/>
  <c r="AG218" i="5"/>
  <c r="AQ218" i="5"/>
  <c r="M219" i="5"/>
  <c r="W219" i="5"/>
  <c r="AG219" i="5"/>
  <c r="AQ219" i="5"/>
  <c r="M220" i="5"/>
  <c r="W220" i="5"/>
  <c r="AG220" i="5"/>
  <c r="AQ220" i="5"/>
  <c r="M221" i="5"/>
  <c r="W221" i="5"/>
  <c r="AG221" i="5"/>
  <c r="AQ221" i="5"/>
  <c r="M222" i="5"/>
  <c r="W222" i="5"/>
  <c r="AG222" i="5"/>
  <c r="AQ222" i="5"/>
  <c r="M223" i="5"/>
  <c r="W223" i="5"/>
  <c r="AG223" i="5"/>
  <c r="AQ223" i="5"/>
  <c r="M224" i="5"/>
  <c r="W224" i="5"/>
  <c r="AG224" i="5"/>
  <c r="AQ224" i="5"/>
  <c r="M225" i="5"/>
  <c r="W225" i="5"/>
  <c r="AG225" i="5"/>
  <c r="AQ225" i="5"/>
  <c r="M226" i="5"/>
  <c r="W226" i="5"/>
  <c r="AG226" i="5"/>
  <c r="AQ226" i="5"/>
  <c r="M227" i="5"/>
  <c r="W227" i="5"/>
  <c r="AG227" i="5"/>
  <c r="AQ227" i="5"/>
  <c r="M228" i="5"/>
  <c r="W228" i="5"/>
  <c r="AG228" i="5"/>
  <c r="AQ228" i="5"/>
  <c r="M229" i="5"/>
  <c r="W229" i="5"/>
  <c r="AG229" i="5"/>
  <c r="AQ229" i="5"/>
  <c r="M230" i="5"/>
  <c r="W230" i="5"/>
  <c r="AG230" i="5"/>
  <c r="AQ230" i="5"/>
  <c r="M231" i="5"/>
  <c r="W231" i="5"/>
  <c r="AG231" i="5"/>
  <c r="AQ231" i="5"/>
  <c r="M232" i="5"/>
  <c r="W232" i="5"/>
  <c r="AG232" i="5"/>
  <c r="AQ232" i="5"/>
  <c r="M233" i="5"/>
  <c r="W233" i="5"/>
  <c r="AG233" i="5"/>
  <c r="AQ233" i="5"/>
  <c r="M234" i="5"/>
  <c r="W234" i="5"/>
  <c r="AG234" i="5"/>
  <c r="AQ234" i="5"/>
  <c r="M235" i="5"/>
  <c r="W235" i="5"/>
  <c r="AG235" i="5"/>
  <c r="AQ235" i="5"/>
  <c r="M236" i="5"/>
  <c r="W236" i="5"/>
  <c r="AG236" i="5"/>
  <c r="AQ236" i="5"/>
  <c r="M237" i="5"/>
  <c r="W237" i="5"/>
  <c r="AG237" i="5"/>
  <c r="AQ237" i="5"/>
  <c r="M238" i="5"/>
  <c r="W238" i="5"/>
  <c r="AG238" i="5"/>
  <c r="AQ238" i="5"/>
  <c r="M239" i="5"/>
  <c r="W239" i="5"/>
  <c r="AG239" i="5"/>
  <c r="AQ239" i="5"/>
  <c r="M240" i="5"/>
  <c r="W240" i="5"/>
  <c r="AG240" i="5"/>
  <c r="AQ240" i="5"/>
  <c r="M241" i="5"/>
  <c r="W241" i="5"/>
  <c r="AG241" i="5"/>
  <c r="AQ241" i="5"/>
  <c r="M242" i="5"/>
  <c r="W242" i="5"/>
  <c r="AG242" i="5"/>
  <c r="AQ242" i="5"/>
  <c r="M243" i="5"/>
  <c r="W243" i="5"/>
  <c r="AG243" i="5"/>
  <c r="AQ243" i="5"/>
  <c r="M244" i="5"/>
  <c r="W244" i="5"/>
  <c r="AG244" i="5"/>
  <c r="AQ244" i="5"/>
  <c r="M245" i="5"/>
  <c r="W245" i="5"/>
  <c r="AG245" i="5"/>
  <c r="AQ245" i="5"/>
  <c r="M246" i="5"/>
  <c r="W246" i="5"/>
  <c r="AG246" i="5"/>
  <c r="AQ246" i="5"/>
  <c r="M247" i="5"/>
  <c r="W247" i="5"/>
  <c r="AG247" i="5"/>
  <c r="AQ247" i="5"/>
  <c r="M248" i="5"/>
  <c r="W248" i="5"/>
  <c r="AG248" i="5"/>
  <c r="AQ248" i="5"/>
  <c r="M249" i="5"/>
  <c r="W249" i="5"/>
  <c r="AG249" i="5"/>
  <c r="AQ249" i="5"/>
  <c r="M250" i="5"/>
  <c r="W250" i="5"/>
  <c r="AG250" i="5"/>
  <c r="AQ250" i="5"/>
  <c r="M251" i="5"/>
  <c r="W251" i="5"/>
  <c r="AG251" i="5"/>
  <c r="AQ251" i="5"/>
  <c r="M252" i="5"/>
  <c r="W252" i="5"/>
  <c r="AG252" i="5"/>
  <c r="AQ252" i="5"/>
  <c r="M253" i="5"/>
  <c r="W253" i="5"/>
  <c r="AG253" i="5"/>
  <c r="AQ253" i="5"/>
  <c r="M254" i="5"/>
  <c r="W254" i="5"/>
  <c r="AG254" i="5"/>
  <c r="AQ254" i="5"/>
  <c r="M255" i="5"/>
  <c r="W255" i="5"/>
  <c r="AG255" i="5"/>
  <c r="AQ255" i="5"/>
  <c r="M256" i="5"/>
  <c r="W256" i="5"/>
  <c r="AG256" i="5"/>
  <c r="AQ256" i="5"/>
  <c r="M257" i="5"/>
  <c r="W257" i="5"/>
  <c r="AG257" i="5"/>
  <c r="AQ257" i="5"/>
  <c r="M258" i="5"/>
  <c r="W258" i="5"/>
  <c r="AG258" i="5"/>
  <c r="AQ258" i="5"/>
  <c r="M259" i="5"/>
  <c r="W259" i="5"/>
  <c r="AG259" i="5"/>
  <c r="AQ259" i="5"/>
  <c r="M260" i="5"/>
  <c r="W260" i="5"/>
  <c r="AG260" i="5"/>
  <c r="AQ260" i="5"/>
  <c r="M261" i="5"/>
  <c r="W261" i="5"/>
  <c r="AG261" i="5"/>
  <c r="AQ261" i="5"/>
  <c r="M262" i="5"/>
  <c r="W262" i="5"/>
  <c r="AG262" i="5"/>
  <c r="AQ262" i="5"/>
  <c r="M263" i="5"/>
  <c r="W263" i="5"/>
  <c r="AG263" i="5"/>
  <c r="AQ263" i="5"/>
  <c r="M264" i="5"/>
  <c r="W264" i="5"/>
  <c r="AG264" i="5"/>
  <c r="AQ264" i="5"/>
  <c r="M265" i="5"/>
  <c r="W265" i="5"/>
  <c r="AG265" i="5"/>
  <c r="AQ265" i="5"/>
  <c r="M266" i="5"/>
  <c r="W266" i="5"/>
  <c r="AG266" i="5"/>
  <c r="AQ266" i="5"/>
  <c r="M267" i="5"/>
  <c r="W267" i="5"/>
  <c r="AG267" i="5"/>
  <c r="AQ267" i="5"/>
  <c r="M268" i="5"/>
  <c r="W268" i="5"/>
  <c r="AG268" i="5"/>
  <c r="AQ268" i="5"/>
  <c r="M269" i="5"/>
  <c r="W269" i="5"/>
  <c r="AG269" i="5"/>
  <c r="AQ269" i="5"/>
  <c r="M270" i="5"/>
  <c r="W270" i="5"/>
  <c r="AG270" i="5"/>
  <c r="AQ270" i="5"/>
  <c r="M271" i="5"/>
  <c r="W271" i="5"/>
  <c r="AG271" i="5"/>
  <c r="AQ271" i="5"/>
  <c r="M272" i="5"/>
  <c r="W272" i="5"/>
  <c r="AG272" i="5"/>
  <c r="AQ272" i="5"/>
  <c r="M273" i="5"/>
  <c r="W273" i="5"/>
  <c r="AG273" i="5"/>
  <c r="AQ273" i="5"/>
  <c r="M274" i="5"/>
  <c r="W274" i="5"/>
  <c r="AG274" i="5"/>
  <c r="AQ274" i="5"/>
  <c r="M275" i="5"/>
  <c r="W275" i="5"/>
  <c r="AG275" i="5"/>
  <c r="AQ275" i="5"/>
  <c r="M276" i="5"/>
  <c r="W276" i="5"/>
  <c r="AG276" i="5"/>
  <c r="AQ276" i="5"/>
  <c r="M277" i="5"/>
  <c r="W277" i="5"/>
  <c r="AG277" i="5"/>
  <c r="AQ277" i="5"/>
  <c r="M278" i="5"/>
  <c r="W278" i="5"/>
  <c r="AG278" i="5"/>
  <c r="AQ278" i="5"/>
  <c r="M279" i="5"/>
  <c r="W279" i="5"/>
  <c r="AG279" i="5"/>
  <c r="AQ279" i="5"/>
  <c r="M280" i="5"/>
  <c r="W280" i="5"/>
  <c r="AG280" i="5"/>
  <c r="AQ280" i="5"/>
  <c r="M281" i="5"/>
  <c r="W281" i="5"/>
  <c r="AG281" i="5"/>
  <c r="AQ281" i="5"/>
  <c r="M282" i="5"/>
  <c r="W282" i="5"/>
  <c r="AG282" i="5"/>
  <c r="AQ282" i="5"/>
  <c r="M283" i="5"/>
  <c r="W283" i="5"/>
  <c r="AG283" i="5"/>
  <c r="AQ283" i="5"/>
  <c r="M284" i="5"/>
  <c r="W284" i="5"/>
  <c r="AG284" i="5"/>
  <c r="AQ284" i="5"/>
  <c r="M285" i="5"/>
  <c r="W285" i="5"/>
  <c r="AG285" i="5"/>
  <c r="AQ285" i="5"/>
  <c r="M286" i="5"/>
  <c r="W286" i="5"/>
  <c r="AG286" i="5"/>
  <c r="AQ286" i="5"/>
  <c r="M287" i="5"/>
  <c r="W287" i="5"/>
  <c r="AG287" i="5"/>
  <c r="AQ287" i="5"/>
  <c r="M288" i="5"/>
  <c r="W288" i="5"/>
  <c r="AG288" i="5"/>
  <c r="AQ288" i="5"/>
  <c r="M289" i="5"/>
  <c r="W289" i="5"/>
  <c r="AG289" i="5"/>
  <c r="AQ289" i="5"/>
  <c r="M290" i="5"/>
  <c r="W290" i="5"/>
  <c r="AG290" i="5"/>
  <c r="AQ290" i="5"/>
  <c r="M291" i="5"/>
  <c r="W291" i="5"/>
  <c r="AG291" i="5"/>
  <c r="AQ291" i="5"/>
  <c r="M292" i="5"/>
  <c r="W292" i="5"/>
  <c r="AG292" i="5"/>
  <c r="AQ292" i="5"/>
  <c r="M293" i="5"/>
  <c r="W293" i="5"/>
  <c r="AG293" i="5"/>
  <c r="AQ293" i="5"/>
  <c r="M294" i="5"/>
  <c r="W294" i="5"/>
  <c r="AG294" i="5"/>
  <c r="AQ294" i="5"/>
  <c r="M295" i="5"/>
  <c r="W295" i="5"/>
  <c r="AG295" i="5"/>
  <c r="AQ295" i="5"/>
  <c r="M296" i="5"/>
  <c r="W296" i="5"/>
  <c r="AG296" i="5"/>
  <c r="AQ296" i="5"/>
  <c r="M297" i="5"/>
  <c r="W297" i="5"/>
  <c r="AG297" i="5"/>
  <c r="AQ297" i="5"/>
  <c r="M298" i="5"/>
  <c r="W298" i="5"/>
  <c r="AG298" i="5"/>
  <c r="AQ298" i="5"/>
  <c r="M299" i="5"/>
  <c r="W299" i="5"/>
  <c r="AG299" i="5"/>
  <c r="AQ299" i="5"/>
  <c r="M300" i="5"/>
  <c r="W300" i="5"/>
  <c r="AG300" i="5"/>
  <c r="AQ300" i="5"/>
  <c r="M301" i="5"/>
  <c r="W301" i="5"/>
  <c r="AG301" i="5"/>
  <c r="AQ301" i="5"/>
  <c r="M302" i="5"/>
  <c r="W302" i="5"/>
  <c r="AG302" i="5"/>
  <c r="AQ302" i="5"/>
  <c r="M303" i="5"/>
  <c r="W303" i="5"/>
  <c r="AG303" i="5"/>
  <c r="AQ303" i="5"/>
  <c r="M304" i="5"/>
  <c r="W304" i="5"/>
  <c r="AG304" i="5"/>
  <c r="AQ304" i="5"/>
  <c r="M305" i="5"/>
  <c r="W305" i="5"/>
  <c r="AG305" i="5"/>
  <c r="AQ305" i="5"/>
  <c r="M306" i="5"/>
  <c r="W306" i="5"/>
  <c r="AG306" i="5"/>
  <c r="AQ306" i="5"/>
  <c r="M307" i="5"/>
  <c r="W307" i="5"/>
  <c r="AG307" i="5"/>
  <c r="AQ307" i="5"/>
  <c r="M308" i="5"/>
  <c r="W308" i="5"/>
  <c r="AG308" i="5"/>
  <c r="AQ308" i="5"/>
  <c r="M309" i="5"/>
  <c r="W309" i="5"/>
  <c r="AG309" i="5"/>
  <c r="AQ309" i="5"/>
  <c r="M310" i="5"/>
  <c r="W310" i="5"/>
  <c r="AG310" i="5"/>
  <c r="AQ310" i="5"/>
  <c r="M311" i="5"/>
  <c r="W311" i="5"/>
  <c r="AG311" i="5"/>
  <c r="AQ311" i="5"/>
  <c r="M312" i="5"/>
  <c r="W312" i="5"/>
  <c r="AG312" i="5"/>
  <c r="AQ312" i="5"/>
  <c r="M313" i="5"/>
  <c r="W313" i="5"/>
  <c r="AG313" i="5"/>
  <c r="AQ313" i="5"/>
  <c r="M314" i="5"/>
  <c r="W314" i="5"/>
  <c r="AG314" i="5"/>
  <c r="AQ314" i="5"/>
  <c r="M315" i="5"/>
  <c r="W315" i="5"/>
  <c r="AG315" i="5"/>
  <c r="AQ315" i="5"/>
  <c r="M316" i="5"/>
  <c r="W316" i="5"/>
  <c r="AG316" i="5"/>
  <c r="AQ316" i="5"/>
  <c r="M317" i="5"/>
  <c r="W317" i="5"/>
  <c r="AG317" i="5"/>
  <c r="AQ317" i="5"/>
  <c r="M318" i="5"/>
  <c r="W318" i="5"/>
  <c r="AG318" i="5"/>
  <c r="AQ318" i="5"/>
  <c r="M319" i="5"/>
  <c r="W319" i="5"/>
  <c r="AG319" i="5"/>
  <c r="AQ319" i="5"/>
  <c r="M320" i="5"/>
  <c r="W320" i="5"/>
  <c r="AG320" i="5"/>
  <c r="AQ320" i="5"/>
  <c r="M321" i="5"/>
  <c r="W321" i="5"/>
  <c r="AG321" i="5"/>
  <c r="AQ321" i="5"/>
  <c r="M322" i="5"/>
  <c r="W322" i="5"/>
  <c r="AG322" i="5"/>
  <c r="AQ322" i="5"/>
  <c r="M323" i="5"/>
  <c r="W323" i="5"/>
  <c r="AG323" i="5"/>
  <c r="AQ323" i="5"/>
  <c r="M324" i="5"/>
  <c r="W324" i="5"/>
  <c r="AG324" i="5"/>
  <c r="AQ324" i="5"/>
  <c r="M325" i="5"/>
  <c r="W325" i="5"/>
  <c r="AG325" i="5"/>
  <c r="AQ325" i="5"/>
  <c r="M326" i="5"/>
  <c r="W326" i="5"/>
  <c r="AG326" i="5"/>
  <c r="AQ326" i="5"/>
  <c r="M327" i="5"/>
  <c r="W327" i="5"/>
  <c r="AG327" i="5"/>
  <c r="AQ327" i="5"/>
  <c r="M328" i="5"/>
  <c r="W328" i="5"/>
  <c r="AG328" i="5"/>
  <c r="AQ328" i="5"/>
  <c r="M329" i="5"/>
  <c r="W329" i="5"/>
  <c r="AG329" i="5"/>
  <c r="AQ329" i="5"/>
  <c r="M330" i="5"/>
  <c r="W330" i="5"/>
  <c r="AG330" i="5"/>
  <c r="AQ330" i="5"/>
  <c r="M331" i="5"/>
  <c r="W331" i="5"/>
  <c r="AG331" i="5"/>
  <c r="AQ331" i="5"/>
  <c r="M332" i="5"/>
  <c r="W332" i="5"/>
  <c r="AG332" i="5"/>
  <c r="AQ332" i="5"/>
  <c r="M333" i="5"/>
  <c r="W333" i="5"/>
  <c r="AG333" i="5"/>
  <c r="AQ333" i="5"/>
  <c r="M334" i="5"/>
  <c r="W334" i="5"/>
  <c r="AG334" i="5"/>
  <c r="AQ334" i="5"/>
  <c r="M335" i="5"/>
  <c r="W335" i="5"/>
  <c r="AG335" i="5"/>
  <c r="AQ335" i="5"/>
  <c r="M336" i="5"/>
  <c r="W336" i="5"/>
  <c r="AG336" i="5"/>
  <c r="AQ336" i="5"/>
  <c r="M337" i="5"/>
  <c r="W337" i="5"/>
  <c r="AG337" i="5"/>
  <c r="AQ337" i="5"/>
  <c r="M338" i="5"/>
  <c r="W338" i="5"/>
  <c r="AG338" i="5"/>
  <c r="AQ338" i="5"/>
  <c r="M339" i="5"/>
  <c r="W339" i="5"/>
  <c r="AG339" i="5"/>
  <c r="AQ339" i="5"/>
  <c r="M340" i="5"/>
  <c r="W340" i="5"/>
  <c r="AG340" i="5"/>
  <c r="AQ340" i="5"/>
  <c r="M341" i="5"/>
  <c r="W341" i="5"/>
  <c r="AG341" i="5"/>
  <c r="AQ341" i="5"/>
  <c r="M342" i="5"/>
  <c r="W342" i="5"/>
  <c r="AG342" i="5"/>
  <c r="AQ342" i="5"/>
  <c r="M343" i="5"/>
  <c r="W343" i="5"/>
  <c r="AG343" i="5"/>
  <c r="AQ343" i="5"/>
  <c r="M344" i="5"/>
  <c r="W344" i="5"/>
  <c r="AG344" i="5"/>
  <c r="AQ344" i="5"/>
  <c r="M345" i="5"/>
  <c r="W345" i="5"/>
  <c r="AG345" i="5"/>
  <c r="AQ345" i="5"/>
  <c r="M346" i="5"/>
  <c r="W346" i="5"/>
  <c r="AG346" i="5"/>
  <c r="AQ346" i="5"/>
  <c r="M347" i="5"/>
  <c r="W347" i="5"/>
  <c r="AG347" i="5"/>
  <c r="AQ347" i="5"/>
  <c r="M348" i="5"/>
  <c r="W348" i="5"/>
  <c r="AG348" i="5"/>
  <c r="AQ348" i="5"/>
  <c r="M349" i="5"/>
  <c r="W349" i="5"/>
  <c r="AG349" i="5"/>
  <c r="AQ349" i="5"/>
  <c r="M350" i="5"/>
  <c r="W350" i="5"/>
  <c r="AG350" i="5"/>
  <c r="AQ350" i="5"/>
  <c r="M351" i="5"/>
  <c r="W351" i="5"/>
  <c r="AG351" i="5"/>
  <c r="AQ351" i="5"/>
  <c r="M352" i="5"/>
  <c r="W352" i="5"/>
  <c r="AG352" i="5"/>
  <c r="AQ352" i="5"/>
  <c r="M353" i="5"/>
  <c r="W353" i="5"/>
  <c r="AG353" i="5"/>
  <c r="AQ353" i="5"/>
  <c r="M354" i="5"/>
  <c r="W354" i="5"/>
  <c r="AG354" i="5"/>
  <c r="AQ354" i="5"/>
  <c r="M355" i="5"/>
  <c r="W355" i="5"/>
  <c r="AG355" i="5"/>
  <c r="AQ355" i="5"/>
  <c r="M356" i="5"/>
  <c r="W356" i="5"/>
  <c r="AG356" i="5"/>
  <c r="AQ356" i="5"/>
  <c r="M357" i="5"/>
  <c r="W357" i="5"/>
  <c r="AG357" i="5"/>
  <c r="AQ357" i="5"/>
  <c r="M358" i="5"/>
  <c r="W358" i="5"/>
  <c r="AG358" i="5"/>
  <c r="AQ358" i="5"/>
  <c r="M359" i="5"/>
  <c r="W359" i="5"/>
  <c r="AG359" i="5"/>
  <c r="AQ359" i="5"/>
  <c r="M360" i="5"/>
  <c r="W360" i="5"/>
  <c r="AG360" i="5"/>
  <c r="AQ360" i="5"/>
  <c r="M361" i="5"/>
  <c r="W361" i="5"/>
  <c r="AG361" i="5"/>
  <c r="AQ361" i="5"/>
  <c r="M362" i="5"/>
  <c r="W362" i="5"/>
  <c r="AG362" i="5"/>
  <c r="AQ362" i="5"/>
  <c r="M363" i="5"/>
  <c r="W363" i="5"/>
  <c r="AG363" i="5"/>
  <c r="AQ363" i="5"/>
  <c r="M364" i="5"/>
  <c r="W364" i="5"/>
  <c r="AG364" i="5"/>
  <c r="AQ364" i="5"/>
  <c r="M365" i="5"/>
  <c r="W365" i="5"/>
  <c r="AG365" i="5"/>
  <c r="AQ365" i="5"/>
  <c r="M366" i="5"/>
  <c r="W366" i="5"/>
  <c r="AG366" i="5"/>
  <c r="AQ366" i="5"/>
  <c r="M367" i="5"/>
  <c r="W367" i="5"/>
  <c r="AG367" i="5"/>
  <c r="AQ367" i="5"/>
  <c r="M368" i="5"/>
  <c r="W368" i="5"/>
  <c r="AG368" i="5"/>
  <c r="AQ368" i="5"/>
  <c r="M369" i="5"/>
  <c r="W369" i="5"/>
  <c r="AG369" i="5"/>
  <c r="AQ369" i="5"/>
  <c r="M370" i="5"/>
  <c r="W370" i="5"/>
  <c r="AG370" i="5"/>
  <c r="AQ370" i="5"/>
  <c r="M371" i="5"/>
  <c r="W371" i="5"/>
  <c r="AG371" i="5"/>
  <c r="AQ371" i="5"/>
  <c r="M372" i="5"/>
  <c r="W372" i="5"/>
  <c r="AG372" i="5"/>
  <c r="AQ372" i="5"/>
  <c r="M373" i="5"/>
  <c r="W373" i="5"/>
  <c r="AG373" i="5"/>
  <c r="AQ373" i="5"/>
  <c r="M374" i="5"/>
  <c r="W374" i="5"/>
  <c r="AG374" i="5"/>
  <c r="AQ374" i="5"/>
  <c r="M375" i="5"/>
  <c r="W375" i="5"/>
  <c r="AG375" i="5"/>
  <c r="AQ375" i="5"/>
  <c r="M376" i="5"/>
  <c r="W376" i="5"/>
  <c r="AG376" i="5"/>
  <c r="AQ376" i="5"/>
  <c r="M377" i="5"/>
  <c r="W377" i="5"/>
  <c r="AG377" i="5"/>
  <c r="AQ377" i="5"/>
  <c r="M378" i="5"/>
  <c r="W378" i="5"/>
  <c r="AG378" i="5"/>
  <c r="AQ378" i="5"/>
  <c r="M379" i="5"/>
  <c r="W379" i="5"/>
  <c r="AG379" i="5"/>
  <c r="AQ379" i="5"/>
  <c r="M380" i="5"/>
  <c r="W380" i="5"/>
  <c r="AG380" i="5"/>
  <c r="AQ380" i="5"/>
  <c r="M381" i="5"/>
  <c r="W381" i="5"/>
  <c r="AG381" i="5"/>
  <c r="AQ381" i="5"/>
  <c r="M382" i="5"/>
  <c r="W382" i="5"/>
  <c r="AG382" i="5"/>
  <c r="AQ382" i="5"/>
  <c r="M383" i="5"/>
  <c r="W383" i="5"/>
  <c r="AG383" i="5"/>
  <c r="AQ383" i="5"/>
  <c r="M384" i="5"/>
  <c r="W384" i="5"/>
  <c r="AG384" i="5"/>
  <c r="AQ384" i="5"/>
  <c r="M385" i="5"/>
  <c r="W385" i="5"/>
  <c r="AG385" i="5"/>
  <c r="AQ385" i="5"/>
  <c r="M386" i="5"/>
  <c r="W386" i="5"/>
  <c r="AG386" i="5"/>
  <c r="AQ386" i="5"/>
  <c r="M387" i="5"/>
  <c r="W387" i="5"/>
  <c r="AG387" i="5"/>
  <c r="AQ387" i="5"/>
  <c r="M388" i="5"/>
  <c r="W388" i="5"/>
  <c r="AG388" i="5"/>
  <c r="AQ388" i="5"/>
  <c r="M389" i="5"/>
  <c r="W389" i="5"/>
  <c r="AG389" i="5"/>
  <c r="AQ389" i="5"/>
  <c r="M390" i="5"/>
  <c r="W390" i="5"/>
  <c r="AG390" i="5"/>
  <c r="AQ390" i="5"/>
  <c r="M391" i="5"/>
  <c r="W391" i="5"/>
  <c r="AG391" i="5"/>
  <c r="AQ391" i="5"/>
  <c r="M392" i="5"/>
  <c r="W392" i="5"/>
  <c r="AG392" i="5"/>
  <c r="AQ392" i="5"/>
  <c r="M393" i="5"/>
  <c r="W393" i="5"/>
  <c r="AG393" i="5"/>
  <c r="AQ393" i="5"/>
  <c r="M394" i="5"/>
  <c r="W394" i="5"/>
  <c r="AG394" i="5"/>
  <c r="AQ394" i="5"/>
  <c r="M395" i="5"/>
  <c r="W395" i="5"/>
  <c r="AG395" i="5"/>
  <c r="AQ395" i="5"/>
  <c r="M396" i="5"/>
  <c r="W396" i="5"/>
  <c r="AG396" i="5"/>
  <c r="AQ396" i="5"/>
  <c r="M397" i="5"/>
  <c r="W397" i="5"/>
  <c r="AG397" i="5"/>
  <c r="AQ397" i="5"/>
  <c r="M398" i="5"/>
  <c r="W398" i="5"/>
  <c r="AG398" i="5"/>
  <c r="AQ398" i="5"/>
  <c r="M399" i="5"/>
  <c r="W399" i="5"/>
  <c r="AG399" i="5"/>
  <c r="AQ399" i="5"/>
  <c r="M400" i="5"/>
  <c r="W400" i="5"/>
  <c r="AG400" i="5"/>
  <c r="AQ400" i="5"/>
  <c r="M401" i="5"/>
  <c r="W401" i="5"/>
  <c r="AG401" i="5"/>
  <c r="AQ401" i="5"/>
  <c r="M402" i="5"/>
  <c r="W402" i="5"/>
  <c r="AG402" i="5"/>
  <c r="AQ402" i="5"/>
  <c r="M403" i="5"/>
  <c r="W403" i="5"/>
  <c r="AG403" i="5"/>
  <c r="AQ403" i="5"/>
  <c r="M404" i="5"/>
  <c r="W404" i="5"/>
  <c r="AG404" i="5"/>
  <c r="AQ404" i="5"/>
  <c r="M405" i="5"/>
  <c r="W405" i="5"/>
  <c r="AG405" i="5"/>
  <c r="AQ405" i="5"/>
  <c r="M406" i="5"/>
  <c r="W406" i="5"/>
  <c r="AG406" i="5"/>
  <c r="AQ406" i="5"/>
  <c r="M407" i="5"/>
  <c r="W407" i="5"/>
  <c r="AG407" i="5"/>
  <c r="AQ407" i="5"/>
  <c r="M408" i="5"/>
  <c r="W408" i="5"/>
  <c r="AG408" i="5"/>
  <c r="AQ408" i="5"/>
  <c r="M409" i="5"/>
  <c r="W409" i="5"/>
  <c r="AG409" i="5"/>
  <c r="AQ409" i="5"/>
  <c r="M410" i="5"/>
  <c r="W410" i="5"/>
  <c r="AG410" i="5"/>
  <c r="AQ410" i="5"/>
  <c r="M411" i="5"/>
  <c r="W411" i="5"/>
  <c r="AG411" i="5"/>
  <c r="AQ411" i="5"/>
  <c r="M412" i="5"/>
  <c r="W412" i="5"/>
  <c r="AG412" i="5"/>
  <c r="AQ412" i="5"/>
  <c r="M413" i="5"/>
  <c r="W413" i="5"/>
  <c r="AG413" i="5"/>
  <c r="AQ413" i="5"/>
  <c r="M414" i="5"/>
  <c r="W414" i="5"/>
  <c r="AG414" i="5"/>
  <c r="AQ414" i="5"/>
  <c r="M415" i="5"/>
  <c r="W415" i="5"/>
  <c r="AG415" i="5"/>
  <c r="AQ415" i="5"/>
  <c r="M416" i="5"/>
  <c r="W416" i="5"/>
  <c r="AG416" i="5"/>
  <c r="AQ416" i="5"/>
  <c r="M417" i="5"/>
  <c r="W417" i="5"/>
  <c r="AG417" i="5"/>
  <c r="AQ417" i="5"/>
  <c r="M418" i="5"/>
  <c r="W418" i="5"/>
  <c r="AG418" i="5"/>
  <c r="AQ418" i="5"/>
  <c r="M419" i="5"/>
  <c r="W419" i="5"/>
  <c r="AG419" i="5"/>
  <c r="AQ419" i="5"/>
  <c r="M420" i="5"/>
  <c r="W420" i="5"/>
  <c r="AG420" i="5"/>
  <c r="AQ420" i="5"/>
  <c r="M421" i="5"/>
  <c r="W421" i="5"/>
  <c r="AG421" i="5"/>
  <c r="AQ421" i="5"/>
  <c r="M422" i="5"/>
  <c r="W422" i="5"/>
  <c r="AG422" i="5"/>
  <c r="AQ422" i="5"/>
  <c r="M423" i="5"/>
  <c r="W423" i="5"/>
  <c r="AG423" i="5"/>
  <c r="AQ423" i="5"/>
  <c r="M424" i="5"/>
  <c r="W424" i="5"/>
  <c r="AG424" i="5"/>
  <c r="AQ424" i="5"/>
  <c r="M425" i="5"/>
  <c r="W425" i="5"/>
  <c r="AG425" i="5"/>
  <c r="AQ425" i="5"/>
  <c r="M426" i="5"/>
  <c r="W426" i="5"/>
  <c r="AG426" i="5"/>
  <c r="AQ426" i="5"/>
  <c r="M427" i="5"/>
  <c r="W427" i="5"/>
  <c r="AG427" i="5"/>
  <c r="AQ427" i="5"/>
  <c r="M428" i="5"/>
  <c r="W428" i="5"/>
  <c r="AG428" i="5"/>
  <c r="AQ428" i="5"/>
  <c r="M429" i="5"/>
  <c r="W429" i="5"/>
  <c r="AG429" i="5"/>
  <c r="AQ429" i="5"/>
  <c r="M430" i="5"/>
  <c r="W430" i="5"/>
  <c r="AG430" i="5"/>
  <c r="AQ430" i="5"/>
  <c r="M431" i="5"/>
  <c r="W431" i="5"/>
  <c r="AG431" i="5"/>
  <c r="AQ431" i="5"/>
  <c r="M432" i="5"/>
  <c r="W432" i="5"/>
  <c r="AG432" i="5"/>
  <c r="AQ432" i="5"/>
  <c r="M433" i="5"/>
  <c r="W433" i="5"/>
  <c r="AG433" i="5"/>
  <c r="AQ433" i="5"/>
  <c r="M434" i="5"/>
  <c r="W434" i="5"/>
  <c r="AG434" i="5"/>
  <c r="AQ434" i="5"/>
  <c r="M435" i="5"/>
  <c r="W435" i="5"/>
  <c r="AG435" i="5"/>
  <c r="AQ435" i="5"/>
  <c r="M436" i="5"/>
  <c r="W436" i="5"/>
  <c r="AG436" i="5"/>
  <c r="AQ436" i="5"/>
  <c r="M437" i="5"/>
  <c r="W437" i="5"/>
  <c r="AG437" i="5"/>
  <c r="AQ437" i="5"/>
  <c r="M438" i="5"/>
  <c r="W438" i="5"/>
  <c r="AG438" i="5"/>
  <c r="AQ438" i="5"/>
  <c r="M439" i="5"/>
  <c r="W439" i="5"/>
  <c r="AG439" i="5"/>
  <c r="AQ439" i="5"/>
  <c r="M440" i="5"/>
  <c r="W440" i="5"/>
  <c r="AG440" i="5"/>
  <c r="AQ440" i="5"/>
  <c r="M441" i="5"/>
  <c r="W441" i="5"/>
  <c r="AG441" i="5"/>
  <c r="AQ441" i="5"/>
  <c r="M442" i="5"/>
  <c r="W442" i="5"/>
  <c r="AG442" i="5"/>
  <c r="AQ442" i="5"/>
  <c r="M443" i="5"/>
  <c r="W443" i="5"/>
  <c r="AG443" i="5"/>
  <c r="AQ443" i="5"/>
  <c r="M444" i="5"/>
  <c r="W444" i="5"/>
  <c r="AG444" i="5"/>
  <c r="AQ444" i="5"/>
  <c r="M445" i="5"/>
  <c r="W445" i="5"/>
  <c r="AG445" i="5"/>
  <c r="AQ445" i="5"/>
  <c r="M446" i="5"/>
  <c r="W446" i="5"/>
  <c r="AG446" i="5"/>
  <c r="AQ446" i="5"/>
  <c r="M447" i="5"/>
  <c r="W447" i="5"/>
  <c r="AG447" i="5"/>
  <c r="AQ447" i="5"/>
  <c r="M448" i="5"/>
  <c r="W448" i="5"/>
  <c r="AG448" i="5"/>
  <c r="AQ448" i="5"/>
  <c r="M449" i="5"/>
  <c r="W449" i="5"/>
  <c r="AG449" i="5"/>
  <c r="AQ449" i="5"/>
  <c r="M450" i="5"/>
  <c r="W450" i="5"/>
  <c r="AG450" i="5"/>
  <c r="AQ450" i="5"/>
  <c r="M451" i="5"/>
  <c r="W451" i="5"/>
  <c r="AG451" i="5"/>
  <c r="AQ451" i="5"/>
  <c r="M452" i="5"/>
  <c r="W452" i="5"/>
  <c r="AG452" i="5"/>
  <c r="AQ452" i="5"/>
  <c r="M453" i="5"/>
  <c r="W453" i="5"/>
  <c r="AG453" i="5"/>
  <c r="AQ453" i="5"/>
  <c r="M454" i="5"/>
  <c r="W454" i="5"/>
  <c r="AG454" i="5"/>
  <c r="AQ454" i="5"/>
  <c r="M455" i="5"/>
  <c r="W455" i="5"/>
  <c r="AG455" i="5"/>
  <c r="AQ455" i="5"/>
  <c r="M456" i="5"/>
  <c r="W456" i="5"/>
  <c r="AG456" i="5"/>
  <c r="AQ456" i="5"/>
  <c r="M457" i="5"/>
  <c r="W457" i="5"/>
  <c r="AG457" i="5"/>
  <c r="AQ457" i="5"/>
  <c r="M458" i="5"/>
  <c r="W458" i="5"/>
  <c r="AG458" i="5"/>
  <c r="AQ458" i="5"/>
  <c r="M459" i="5"/>
  <c r="W459" i="5"/>
  <c r="AG459" i="5"/>
  <c r="AQ459" i="5"/>
  <c r="M460" i="5"/>
  <c r="W460" i="5"/>
  <c r="AG460" i="5"/>
  <c r="AQ460" i="5"/>
  <c r="M461" i="5"/>
  <c r="W461" i="5"/>
  <c r="AG461" i="5"/>
  <c r="AQ461" i="5"/>
  <c r="M462" i="5"/>
  <c r="W462" i="5"/>
  <c r="AG462" i="5"/>
  <c r="AQ462" i="5"/>
  <c r="M463" i="5"/>
  <c r="W463" i="5"/>
  <c r="AG463" i="5"/>
  <c r="AQ463" i="5"/>
  <c r="M464" i="5"/>
  <c r="W464" i="5"/>
  <c r="AG464" i="5"/>
  <c r="AQ464" i="5"/>
  <c r="M465" i="5"/>
  <c r="W465" i="5"/>
  <c r="AG465" i="5"/>
  <c r="AQ465" i="5"/>
  <c r="M466" i="5"/>
  <c r="W466" i="5"/>
  <c r="AG466" i="5"/>
  <c r="AQ466" i="5"/>
  <c r="M467" i="5"/>
  <c r="W467" i="5"/>
  <c r="AG467" i="5"/>
  <c r="AQ467" i="5"/>
  <c r="M468" i="5"/>
  <c r="W468" i="5"/>
  <c r="AG468" i="5"/>
  <c r="AQ468" i="5"/>
  <c r="M469" i="5"/>
  <c r="W469" i="5"/>
  <c r="AG469" i="5"/>
  <c r="AQ469" i="5"/>
  <c r="M470" i="5"/>
  <c r="W470" i="5"/>
  <c r="AG470" i="5"/>
  <c r="AQ470" i="5"/>
  <c r="M471" i="5"/>
  <c r="W471" i="5"/>
  <c r="AG471" i="5"/>
  <c r="AQ471" i="5"/>
  <c r="M472" i="5"/>
  <c r="W472" i="5"/>
  <c r="AG472" i="5"/>
  <c r="AQ472" i="5"/>
  <c r="M473" i="5"/>
  <c r="W473" i="5"/>
  <c r="AG473" i="5"/>
  <c r="AQ473" i="5"/>
  <c r="M474" i="5"/>
  <c r="W474" i="5"/>
  <c r="AG474" i="5"/>
  <c r="AQ474" i="5"/>
  <c r="M475" i="5"/>
  <c r="W475" i="5"/>
  <c r="AG475" i="5"/>
  <c r="AQ475" i="5"/>
  <c r="M476" i="5"/>
  <c r="W476" i="5"/>
  <c r="AG476" i="5"/>
  <c r="AQ476" i="5"/>
  <c r="M477" i="5"/>
  <c r="W477" i="5"/>
  <c r="AG477" i="5"/>
  <c r="AQ477" i="5"/>
  <c r="M478" i="5"/>
  <c r="W478" i="5"/>
  <c r="AG478" i="5"/>
  <c r="AQ478" i="5"/>
  <c r="M479" i="5"/>
  <c r="W479" i="5"/>
  <c r="AG479" i="5"/>
  <c r="AQ479" i="5"/>
  <c r="M480" i="5"/>
  <c r="W480" i="5"/>
  <c r="AG480" i="5"/>
  <c r="AQ480" i="5"/>
  <c r="M481" i="5"/>
  <c r="W481" i="5"/>
  <c r="AG481" i="5"/>
  <c r="AQ481" i="5"/>
  <c r="M482" i="5"/>
  <c r="W482" i="5"/>
  <c r="AG482" i="5"/>
  <c r="AQ482" i="5"/>
  <c r="M483" i="5"/>
  <c r="W483" i="5"/>
  <c r="AG483" i="5"/>
  <c r="AQ483" i="5"/>
  <c r="M484" i="5"/>
  <c r="W484" i="5"/>
  <c r="AG484" i="5"/>
  <c r="AQ484" i="5"/>
  <c r="M485" i="5"/>
  <c r="W485" i="5"/>
  <c r="AG485" i="5"/>
  <c r="AQ485" i="5"/>
  <c r="M486" i="5"/>
  <c r="W486" i="5"/>
  <c r="AG486" i="5"/>
  <c r="AQ486" i="5"/>
  <c r="M487" i="5"/>
  <c r="W487" i="5"/>
  <c r="AG487" i="5"/>
  <c r="AQ487" i="5"/>
  <c r="M488" i="5"/>
  <c r="W488" i="5"/>
  <c r="AG488" i="5"/>
  <c r="AQ488" i="5"/>
  <c r="M489" i="5"/>
  <c r="W489" i="5"/>
  <c r="AG489" i="5"/>
  <c r="AQ489" i="5"/>
  <c r="M490" i="5"/>
  <c r="W490" i="5"/>
  <c r="AG490" i="5"/>
  <c r="AQ490" i="5"/>
  <c r="M491" i="5"/>
  <c r="W491" i="5"/>
  <c r="AG491" i="5"/>
  <c r="AQ491" i="5"/>
  <c r="M492" i="5"/>
  <c r="W492" i="5"/>
  <c r="AG492" i="5"/>
  <c r="AQ492" i="5"/>
  <c r="M493" i="5"/>
  <c r="W493" i="5"/>
  <c r="AG493" i="5"/>
  <c r="AQ493" i="5"/>
  <c r="M494" i="5"/>
  <c r="W494" i="5"/>
  <c r="AG494" i="5"/>
  <c r="AQ494" i="5"/>
  <c r="M495" i="5"/>
  <c r="W495" i="5"/>
  <c r="AG495" i="5"/>
  <c r="AQ495" i="5"/>
  <c r="M496" i="5"/>
  <c r="W496" i="5"/>
  <c r="AG496" i="5"/>
  <c r="AQ496" i="5"/>
  <c r="M497" i="5"/>
  <c r="W497" i="5"/>
  <c r="AG497" i="5"/>
  <c r="AQ497" i="5"/>
  <c r="M498" i="5"/>
  <c r="W498" i="5"/>
  <c r="AG498" i="5"/>
  <c r="AQ498" i="5"/>
  <c r="M499" i="5"/>
  <c r="W499" i="5"/>
  <c r="AG499" i="5"/>
  <c r="AQ499" i="5"/>
  <c r="M500" i="5"/>
  <c r="W500" i="5"/>
  <c r="AG500" i="5"/>
  <c r="AQ500" i="5"/>
  <c r="M501" i="5"/>
  <c r="W501" i="5"/>
  <c r="AG501" i="5"/>
  <c r="AQ501" i="5"/>
  <c r="M502" i="5"/>
  <c r="W502" i="5"/>
  <c r="AG502" i="5"/>
  <c r="AQ502" i="5"/>
  <c r="M503" i="5"/>
  <c r="W503" i="5"/>
  <c r="AG503" i="5"/>
  <c r="AQ503" i="5"/>
  <c r="M504" i="5"/>
  <c r="W504" i="5"/>
  <c r="AG504" i="5"/>
  <c r="AQ504" i="5"/>
  <c r="M505" i="5"/>
  <c r="W505" i="5"/>
  <c r="AG505" i="5"/>
  <c r="AQ505" i="5"/>
  <c r="M506" i="5"/>
  <c r="W506" i="5"/>
  <c r="AG506" i="5"/>
  <c r="AQ506" i="5"/>
  <c r="M507" i="5"/>
  <c r="W507" i="5"/>
  <c r="AG507" i="5"/>
  <c r="AQ507" i="5"/>
  <c r="M508" i="5"/>
  <c r="W508" i="5"/>
  <c r="AG508" i="5"/>
  <c r="AQ508" i="5"/>
  <c r="M509" i="5"/>
  <c r="W509" i="5"/>
  <c r="AG509" i="5"/>
  <c r="AQ509" i="5"/>
  <c r="M510" i="5"/>
  <c r="W510" i="5"/>
  <c r="AG510" i="5"/>
  <c r="AQ510" i="5"/>
  <c r="M511" i="5"/>
  <c r="W511" i="5"/>
  <c r="AG511" i="5"/>
  <c r="AQ511" i="5"/>
  <c r="M512" i="5"/>
  <c r="W512" i="5"/>
  <c r="AG512" i="5"/>
  <c r="AQ512" i="5"/>
  <c r="M513" i="5"/>
  <c r="W513" i="5"/>
  <c r="AG513" i="5"/>
  <c r="AQ513" i="5"/>
  <c r="M514" i="5"/>
  <c r="W514" i="5"/>
  <c r="AG514" i="5"/>
  <c r="AQ514" i="5"/>
  <c r="M515" i="5"/>
  <c r="W515" i="5"/>
  <c r="AG515" i="5"/>
  <c r="AQ515" i="5"/>
  <c r="M516" i="5"/>
  <c r="W516" i="5"/>
  <c r="AG516" i="5"/>
  <c r="AQ516" i="5"/>
  <c r="M517" i="5"/>
  <c r="W517" i="5"/>
  <c r="AG517" i="5"/>
  <c r="AQ517" i="5"/>
  <c r="M518" i="5"/>
  <c r="W518" i="5"/>
  <c r="AG518" i="5"/>
  <c r="AQ518" i="5"/>
  <c r="M519" i="5"/>
  <c r="W519" i="5"/>
  <c r="AG519" i="5"/>
  <c r="AQ519" i="5"/>
  <c r="M520" i="5"/>
  <c r="W520" i="5"/>
  <c r="AG520" i="5"/>
  <c r="AQ520" i="5"/>
  <c r="M521" i="5"/>
  <c r="W521" i="5"/>
  <c r="AG521" i="5"/>
  <c r="AQ521" i="5"/>
  <c r="M522" i="5"/>
  <c r="W522" i="5"/>
  <c r="AG522" i="5"/>
  <c r="AQ522" i="5"/>
  <c r="M523" i="5"/>
  <c r="W523" i="5"/>
  <c r="AG523" i="5"/>
  <c r="AQ523" i="5"/>
  <c r="M524" i="5"/>
  <c r="W524" i="5"/>
  <c r="AG524" i="5"/>
  <c r="AQ524" i="5"/>
  <c r="M525" i="5"/>
  <c r="W525" i="5"/>
  <c r="AG525" i="5"/>
  <c r="AQ525" i="5"/>
  <c r="M526" i="5"/>
  <c r="W526" i="5"/>
  <c r="AG526" i="5"/>
  <c r="AQ526" i="5"/>
  <c r="M527" i="5"/>
  <c r="W527" i="5"/>
  <c r="AG527" i="5"/>
  <c r="AQ527" i="5"/>
  <c r="M528" i="5"/>
  <c r="W528" i="5"/>
  <c r="AG528" i="5"/>
  <c r="AQ528" i="5"/>
  <c r="M529" i="5"/>
  <c r="W529" i="5"/>
  <c r="AG529" i="5"/>
  <c r="AQ529" i="5"/>
  <c r="M530" i="5"/>
  <c r="W530" i="5"/>
  <c r="AG530" i="5"/>
  <c r="AQ530" i="5"/>
  <c r="M531" i="5"/>
  <c r="W531" i="5"/>
  <c r="AG531" i="5"/>
  <c r="AQ531" i="5"/>
  <c r="M532" i="5"/>
  <c r="W532" i="5"/>
  <c r="AG532" i="5"/>
  <c r="AQ532" i="5"/>
  <c r="M533" i="5"/>
  <c r="W533" i="5"/>
  <c r="AG533" i="5"/>
  <c r="AQ533" i="5"/>
  <c r="M534" i="5"/>
  <c r="W534" i="5"/>
  <c r="AG534" i="5"/>
  <c r="AQ534" i="5"/>
  <c r="M535" i="5"/>
  <c r="W535" i="5"/>
  <c r="AG535" i="5"/>
  <c r="AQ535" i="5"/>
  <c r="M536" i="5"/>
  <c r="W536" i="5"/>
  <c r="AG536" i="5"/>
  <c r="AQ536" i="5"/>
  <c r="M537" i="5"/>
  <c r="W537" i="5"/>
  <c r="AG537" i="5"/>
  <c r="AQ537" i="5"/>
  <c r="M538" i="5"/>
  <c r="W538" i="5"/>
  <c r="AG538" i="5"/>
  <c r="AQ538" i="5"/>
  <c r="M539" i="5"/>
  <c r="W539" i="5"/>
  <c r="AG539" i="5"/>
  <c r="AQ539" i="5"/>
  <c r="M540" i="5"/>
  <c r="W540" i="5"/>
  <c r="AG540" i="5"/>
  <c r="AQ540" i="5"/>
  <c r="M541" i="5"/>
  <c r="W541" i="5"/>
  <c r="AG541" i="5"/>
  <c r="AQ541" i="5"/>
  <c r="M542" i="5"/>
  <c r="W542" i="5"/>
  <c r="AG542" i="5"/>
  <c r="AQ542" i="5"/>
  <c r="M543" i="5"/>
  <c r="W543" i="5"/>
  <c r="AG543" i="5"/>
  <c r="AQ543" i="5"/>
  <c r="M544" i="5"/>
  <c r="W544" i="5"/>
  <c r="AG544" i="5"/>
  <c r="AQ544" i="5"/>
  <c r="M545" i="5"/>
  <c r="W545" i="5"/>
  <c r="AG545" i="5"/>
  <c r="AQ545" i="5"/>
  <c r="M546" i="5"/>
  <c r="W546" i="5"/>
  <c r="AG546" i="5"/>
  <c r="AQ546" i="5"/>
  <c r="M547" i="5"/>
  <c r="W547" i="5"/>
  <c r="AG547" i="5"/>
  <c r="AQ547" i="5"/>
  <c r="M548" i="5"/>
  <c r="W548" i="5"/>
  <c r="AG548" i="5"/>
  <c r="AQ548" i="5"/>
  <c r="M549" i="5"/>
  <c r="W549" i="5"/>
  <c r="AG549" i="5"/>
  <c r="AQ549" i="5"/>
  <c r="M550" i="5"/>
  <c r="W550" i="5"/>
  <c r="AG550" i="5"/>
  <c r="AQ550" i="5"/>
  <c r="M551" i="5"/>
  <c r="W551" i="5"/>
  <c r="AG551" i="5"/>
  <c r="AQ551" i="5"/>
  <c r="M552" i="5"/>
  <c r="W552" i="5"/>
  <c r="AG552" i="5"/>
  <c r="AQ552" i="5"/>
  <c r="M553" i="5"/>
  <c r="W553" i="5"/>
  <c r="AG553" i="5"/>
  <c r="AQ553" i="5"/>
  <c r="M554" i="5"/>
  <c r="W554" i="5"/>
  <c r="AG554" i="5"/>
  <c r="AQ554" i="5"/>
  <c r="M555" i="5"/>
  <c r="W555" i="5"/>
  <c r="AG555" i="5"/>
  <c r="AQ555" i="5"/>
  <c r="M556" i="5"/>
  <c r="W556" i="5"/>
  <c r="AG556" i="5"/>
  <c r="AQ556" i="5"/>
  <c r="M557" i="5"/>
  <c r="W557" i="5"/>
  <c r="AG557" i="5"/>
  <c r="AQ557" i="5"/>
  <c r="M558" i="5"/>
  <c r="W558" i="5"/>
  <c r="AG558" i="5"/>
  <c r="AQ558" i="5"/>
  <c r="M559" i="5"/>
  <c r="W559" i="5"/>
  <c r="AG559" i="5"/>
  <c r="AQ559" i="5"/>
  <c r="M560" i="5"/>
  <c r="W560" i="5"/>
  <c r="AG560" i="5"/>
  <c r="AQ560" i="5"/>
  <c r="M561" i="5"/>
  <c r="W561" i="5"/>
  <c r="AG561" i="5"/>
  <c r="AQ561" i="5"/>
  <c r="M562" i="5"/>
  <c r="W562" i="5"/>
  <c r="AG562" i="5"/>
  <c r="AQ562" i="5"/>
  <c r="M563" i="5"/>
  <c r="W563" i="5"/>
  <c r="AG563" i="5"/>
  <c r="AQ563" i="5"/>
  <c r="M564" i="5"/>
  <c r="W564" i="5"/>
  <c r="AG564" i="5"/>
  <c r="AQ564" i="5"/>
  <c r="M565" i="5"/>
  <c r="W565" i="5"/>
  <c r="AG565" i="5"/>
  <c r="AQ565" i="5"/>
  <c r="M566" i="5"/>
  <c r="W566" i="5"/>
  <c r="AG566" i="5"/>
  <c r="AQ566" i="5"/>
  <c r="M567" i="5"/>
  <c r="W567" i="5"/>
  <c r="AG567" i="5"/>
  <c r="AQ567" i="5"/>
  <c r="M568" i="5"/>
  <c r="W568" i="5"/>
  <c r="AG568" i="5"/>
  <c r="AQ568" i="5"/>
  <c r="M569" i="5"/>
  <c r="W569" i="5"/>
  <c r="AG569" i="5"/>
  <c r="AQ569" i="5"/>
  <c r="M570" i="5"/>
  <c r="W570" i="5"/>
  <c r="AG570" i="5"/>
  <c r="AQ570" i="5"/>
  <c r="M571" i="5"/>
  <c r="W571" i="5"/>
  <c r="AG571" i="5"/>
  <c r="AQ571" i="5"/>
  <c r="M572" i="5"/>
  <c r="W572" i="5"/>
  <c r="AG572" i="5"/>
  <c r="AQ572" i="5"/>
  <c r="M573" i="5"/>
  <c r="W573" i="5"/>
  <c r="AG573" i="5"/>
  <c r="AQ573" i="5"/>
  <c r="M574" i="5"/>
  <c r="W574" i="5"/>
  <c r="AG574" i="5"/>
  <c r="AQ574" i="5"/>
  <c r="M575" i="5"/>
  <c r="W575" i="5"/>
  <c r="AG575" i="5"/>
  <c r="AQ575" i="5"/>
  <c r="M576" i="5"/>
  <c r="W576" i="5"/>
  <c r="AG576" i="5"/>
  <c r="AQ576" i="5"/>
  <c r="M577" i="5"/>
  <c r="W577" i="5"/>
  <c r="AG577" i="5"/>
  <c r="AQ577" i="5"/>
  <c r="M578" i="5"/>
  <c r="W578" i="5"/>
  <c r="AG578" i="5"/>
  <c r="AQ578" i="5"/>
  <c r="M579" i="5"/>
  <c r="W579" i="5"/>
  <c r="AG579" i="5"/>
  <c r="AQ579" i="5"/>
  <c r="M580" i="5"/>
  <c r="W580" i="5"/>
  <c r="AG580" i="5"/>
  <c r="AQ580" i="5"/>
  <c r="M581" i="5"/>
  <c r="W581" i="5"/>
  <c r="AG581" i="5"/>
  <c r="AQ581" i="5"/>
  <c r="M582" i="5"/>
  <c r="W582" i="5"/>
  <c r="AG582" i="5"/>
  <c r="AQ582" i="5"/>
  <c r="M583" i="5"/>
  <c r="W583" i="5"/>
  <c r="AG583" i="5"/>
  <c r="AQ583" i="5"/>
  <c r="M584" i="5"/>
  <c r="W584" i="5"/>
  <c r="AG584" i="5"/>
  <c r="AQ584" i="5"/>
  <c r="M585" i="5"/>
  <c r="W585" i="5"/>
  <c r="AG585" i="5"/>
  <c r="AQ585" i="5"/>
  <c r="M586" i="5"/>
  <c r="W586" i="5"/>
  <c r="AG586" i="5"/>
  <c r="AQ586" i="5"/>
  <c r="M587" i="5"/>
  <c r="W587" i="5"/>
  <c r="AG587" i="5"/>
  <c r="AQ587" i="5"/>
  <c r="M588" i="5"/>
  <c r="W588" i="5"/>
  <c r="AG588" i="5"/>
  <c r="AQ588" i="5"/>
  <c r="M589" i="5"/>
  <c r="W589" i="5"/>
  <c r="AG589" i="5"/>
  <c r="AQ589" i="5"/>
  <c r="M590" i="5"/>
  <c r="W590" i="5"/>
  <c r="AG590" i="5"/>
  <c r="AQ590" i="5"/>
  <c r="M591" i="5"/>
  <c r="W591" i="5"/>
  <c r="AG591" i="5"/>
  <c r="AQ591" i="5"/>
  <c r="M592" i="5"/>
  <c r="W592" i="5"/>
  <c r="AG592" i="5"/>
  <c r="AQ592" i="5"/>
  <c r="M593" i="5"/>
  <c r="W593" i="5"/>
  <c r="AG593" i="5"/>
  <c r="AQ593" i="5"/>
  <c r="M594" i="5"/>
  <c r="W594" i="5"/>
  <c r="AG594" i="5"/>
  <c r="AQ594" i="5"/>
  <c r="M595" i="5"/>
  <c r="W595" i="5"/>
  <c r="AG595" i="5"/>
  <c r="AQ595" i="5"/>
  <c r="M596" i="5"/>
  <c r="W596" i="5"/>
  <c r="AG596" i="5"/>
  <c r="AQ596" i="5"/>
  <c r="M597" i="5"/>
  <c r="W597" i="5"/>
  <c r="AG597" i="5"/>
  <c r="AQ597" i="5"/>
  <c r="M598" i="5"/>
  <c r="W598" i="5"/>
  <c r="AG598" i="5"/>
  <c r="AQ598" i="5"/>
  <c r="M599" i="5"/>
  <c r="W599" i="5"/>
  <c r="AG599" i="5"/>
  <c r="AQ599" i="5"/>
  <c r="M600" i="5"/>
  <c r="W600" i="5"/>
  <c r="AG600" i="5"/>
  <c r="AQ600" i="5"/>
  <c r="M601" i="5"/>
  <c r="W601" i="5"/>
  <c r="AG601" i="5"/>
  <c r="AQ601" i="5"/>
  <c r="M602" i="5"/>
  <c r="W602" i="5"/>
  <c r="AG602" i="5"/>
  <c r="AQ602" i="5"/>
  <c r="M603" i="5"/>
  <c r="W603" i="5"/>
  <c r="AG603" i="5"/>
  <c r="AQ603" i="5"/>
  <c r="M604" i="5"/>
  <c r="W604" i="5"/>
  <c r="AG604" i="5"/>
  <c r="AQ604" i="5"/>
  <c r="M605" i="5"/>
  <c r="W605" i="5"/>
  <c r="AG605" i="5"/>
  <c r="AQ605" i="5"/>
  <c r="M606" i="5"/>
  <c r="W606" i="5"/>
  <c r="AG606" i="5"/>
  <c r="AQ606" i="5"/>
  <c r="M607" i="5"/>
  <c r="W607" i="5"/>
  <c r="AG607" i="5"/>
  <c r="AQ607" i="5"/>
  <c r="M608" i="5"/>
  <c r="W608" i="5"/>
  <c r="AG608" i="5"/>
  <c r="AQ608" i="5"/>
  <c r="M609" i="5"/>
  <c r="W609" i="5"/>
  <c r="AG609" i="5"/>
  <c r="AQ609" i="5"/>
  <c r="M610" i="5"/>
  <c r="W610" i="5"/>
  <c r="AG610" i="5"/>
  <c r="AQ610" i="5"/>
  <c r="M611" i="5"/>
  <c r="W611" i="5"/>
  <c r="AG611" i="5"/>
  <c r="AQ611" i="5"/>
  <c r="M612" i="5"/>
  <c r="W612" i="5"/>
  <c r="AG612" i="5"/>
  <c r="AQ612" i="5"/>
  <c r="M613" i="5"/>
  <c r="W613" i="5"/>
  <c r="AG613" i="5"/>
  <c r="AQ613" i="5"/>
  <c r="M614" i="5"/>
  <c r="W614" i="5"/>
  <c r="AG614" i="5"/>
  <c r="AQ614" i="5"/>
  <c r="M615" i="5"/>
  <c r="W615" i="5"/>
  <c r="AG615" i="5"/>
  <c r="AQ615" i="5"/>
  <c r="M616" i="5"/>
  <c r="W616" i="5"/>
  <c r="AG616" i="5"/>
  <c r="AQ616" i="5"/>
  <c r="M617" i="5"/>
  <c r="W617" i="5"/>
  <c r="AG617" i="5"/>
  <c r="AQ617" i="5"/>
  <c r="M618" i="5"/>
  <c r="W618" i="5"/>
  <c r="AG618" i="5"/>
  <c r="AQ618" i="5"/>
  <c r="M619" i="5"/>
  <c r="W619" i="5"/>
  <c r="AG619" i="5"/>
  <c r="AQ619" i="5"/>
  <c r="M620" i="5"/>
  <c r="W620" i="5"/>
  <c r="AG620" i="5"/>
  <c r="AQ620" i="5"/>
  <c r="M621" i="5"/>
  <c r="W621" i="5"/>
  <c r="AG621" i="5"/>
  <c r="AQ621" i="5"/>
  <c r="M622" i="5"/>
  <c r="W622" i="5"/>
  <c r="AG622" i="5"/>
  <c r="AQ622" i="5"/>
  <c r="M623" i="5"/>
  <c r="W623" i="5"/>
  <c r="AG623" i="5"/>
  <c r="AQ623" i="5"/>
  <c r="M624" i="5"/>
  <c r="W624" i="5"/>
  <c r="AG624" i="5"/>
  <c r="AQ624" i="5"/>
  <c r="M625" i="5"/>
  <c r="W625" i="5"/>
  <c r="AG625" i="5"/>
  <c r="AQ625" i="5"/>
  <c r="M626" i="5"/>
  <c r="W626" i="5"/>
  <c r="AG626" i="5"/>
  <c r="AQ626" i="5"/>
  <c r="M627" i="5"/>
  <c r="W627" i="5"/>
  <c r="AG627" i="5"/>
  <c r="AQ627" i="5"/>
  <c r="M628" i="5"/>
  <c r="W628" i="5"/>
  <c r="AG628" i="5"/>
  <c r="AQ628" i="5"/>
  <c r="M629" i="5"/>
  <c r="W629" i="5"/>
  <c r="AG629" i="5"/>
  <c r="AQ629" i="5"/>
  <c r="M630" i="5"/>
  <c r="W630" i="5"/>
  <c r="AG630" i="5"/>
  <c r="AQ630" i="5"/>
  <c r="M631" i="5"/>
  <c r="W631" i="5"/>
  <c r="AG631" i="5"/>
  <c r="AQ631" i="5"/>
  <c r="M632" i="5"/>
  <c r="W632" i="5"/>
  <c r="AG632" i="5"/>
  <c r="AQ632" i="5"/>
  <c r="M633" i="5"/>
  <c r="W633" i="5"/>
  <c r="AG633" i="5"/>
  <c r="AQ633" i="5"/>
  <c r="M634" i="5"/>
  <c r="W634" i="5"/>
  <c r="AG634" i="5"/>
  <c r="AQ634" i="5"/>
  <c r="M635" i="5"/>
  <c r="W635" i="5"/>
  <c r="AG635" i="5"/>
  <c r="AQ635" i="5"/>
  <c r="M636" i="5"/>
  <c r="W636" i="5"/>
  <c r="AG636" i="5"/>
  <c r="AQ636" i="5"/>
  <c r="M637" i="5"/>
  <c r="W637" i="5"/>
  <c r="AG637" i="5"/>
  <c r="AQ637" i="5"/>
  <c r="M638" i="5"/>
  <c r="W638" i="5"/>
  <c r="AG638" i="5"/>
  <c r="AQ638" i="5"/>
  <c r="M639" i="5"/>
  <c r="W639" i="5"/>
  <c r="AG639" i="5"/>
  <c r="AQ639" i="5"/>
  <c r="M640" i="5"/>
  <c r="W640" i="5"/>
  <c r="AG640" i="5"/>
  <c r="AQ640" i="5"/>
  <c r="M641" i="5"/>
  <c r="W641" i="5"/>
  <c r="AG641" i="5"/>
  <c r="AQ641" i="5"/>
  <c r="M642" i="5"/>
  <c r="W642" i="5"/>
  <c r="AG642" i="5"/>
  <c r="AQ642" i="5"/>
  <c r="M643" i="5"/>
  <c r="W643" i="5"/>
  <c r="AG643" i="5"/>
  <c r="AQ643" i="5"/>
  <c r="M644" i="5"/>
  <c r="W644" i="5"/>
  <c r="AG644" i="5"/>
  <c r="AQ644" i="5"/>
  <c r="M645" i="5"/>
  <c r="W645" i="5"/>
  <c r="AG645" i="5"/>
  <c r="AQ645" i="5"/>
  <c r="M646" i="5"/>
  <c r="W646" i="5"/>
  <c r="AG646" i="5"/>
  <c r="AQ646" i="5"/>
  <c r="M647" i="5"/>
  <c r="W647" i="5"/>
  <c r="AG647" i="5"/>
  <c r="AQ647" i="5"/>
  <c r="M648" i="5"/>
  <c r="W648" i="5"/>
  <c r="AG648" i="5"/>
  <c r="AQ648" i="5"/>
  <c r="M649" i="5"/>
  <c r="W649" i="5"/>
  <c r="AG649" i="5"/>
  <c r="AQ649" i="5"/>
  <c r="M650" i="5"/>
  <c r="W650" i="5"/>
  <c r="AG650" i="5"/>
  <c r="AQ650" i="5"/>
  <c r="M651" i="5"/>
  <c r="W651" i="5"/>
  <c r="AG651" i="5"/>
  <c r="AQ651" i="5"/>
  <c r="M652" i="5"/>
  <c r="W652" i="5"/>
  <c r="AG652" i="5"/>
  <c r="AQ652" i="5"/>
  <c r="M653" i="5"/>
  <c r="W653" i="5"/>
  <c r="AG653" i="5"/>
  <c r="AQ653" i="5"/>
  <c r="M654" i="5"/>
  <c r="W654" i="5"/>
  <c r="AG654" i="5"/>
  <c r="AQ654" i="5"/>
  <c r="M655" i="5"/>
  <c r="W655" i="5"/>
  <c r="AG655" i="5"/>
  <c r="AQ655" i="5"/>
  <c r="M656" i="5"/>
  <c r="W656" i="5"/>
  <c r="AG656" i="5"/>
  <c r="AQ656" i="5"/>
  <c r="M657" i="5"/>
  <c r="W657" i="5"/>
  <c r="AG657" i="5"/>
  <c r="AQ657" i="5"/>
  <c r="M658" i="5"/>
  <c r="W658" i="5"/>
  <c r="AG658" i="5"/>
  <c r="AQ658" i="5"/>
  <c r="M659" i="5"/>
  <c r="W659" i="5"/>
  <c r="AG659" i="5"/>
  <c r="AQ659" i="5"/>
  <c r="M660" i="5"/>
  <c r="W660" i="5"/>
  <c r="AG660" i="5"/>
  <c r="AQ660" i="5"/>
  <c r="M661" i="5"/>
  <c r="W661" i="5"/>
  <c r="AG661" i="5"/>
  <c r="AQ661" i="5"/>
  <c r="M662" i="5"/>
  <c r="W662" i="5"/>
  <c r="AG662" i="5"/>
  <c r="AQ662" i="5"/>
  <c r="M663" i="5"/>
  <c r="W663" i="5"/>
  <c r="AG663" i="5"/>
  <c r="AQ663" i="5"/>
  <c r="M664" i="5"/>
  <c r="W664" i="5"/>
  <c r="AG664" i="5"/>
  <c r="AQ664" i="5"/>
  <c r="M665" i="5"/>
  <c r="W665" i="5"/>
  <c r="AG665" i="5"/>
  <c r="AQ665" i="5"/>
  <c r="M666" i="5"/>
  <c r="W666" i="5"/>
  <c r="AG666" i="5"/>
  <c r="AQ666" i="5"/>
  <c r="M667" i="5"/>
  <c r="W667" i="5"/>
  <c r="AG667" i="5"/>
  <c r="AQ667" i="5"/>
  <c r="M668" i="5"/>
  <c r="W668" i="5"/>
  <c r="AG668" i="5"/>
  <c r="AQ668" i="5"/>
  <c r="M669" i="5"/>
  <c r="W669" i="5"/>
  <c r="AG669" i="5"/>
  <c r="AQ669" i="5"/>
  <c r="M670" i="5"/>
  <c r="W670" i="5"/>
  <c r="AG670" i="5"/>
  <c r="AQ670" i="5"/>
  <c r="M671" i="5"/>
  <c r="W671" i="5"/>
  <c r="AG671" i="5"/>
  <c r="AQ671" i="5"/>
  <c r="M672" i="5"/>
  <c r="W672" i="5"/>
  <c r="AG672" i="5"/>
  <c r="AQ672" i="5"/>
  <c r="M673" i="5"/>
  <c r="W673" i="5"/>
  <c r="AG673" i="5"/>
  <c r="AQ673" i="5"/>
  <c r="M674" i="5"/>
  <c r="W674" i="5"/>
  <c r="AG674" i="5"/>
  <c r="AQ674" i="5"/>
  <c r="M675" i="5"/>
  <c r="W675" i="5"/>
  <c r="AG675" i="5"/>
  <c r="AQ675" i="5"/>
  <c r="M676" i="5"/>
  <c r="W676" i="5"/>
  <c r="AG676" i="5"/>
  <c r="AQ676" i="5"/>
  <c r="M677" i="5"/>
  <c r="W677" i="5"/>
  <c r="AG677" i="5"/>
  <c r="AQ677" i="5"/>
  <c r="M678" i="5"/>
  <c r="W678" i="5"/>
  <c r="AG678" i="5"/>
  <c r="AQ678" i="5"/>
  <c r="M679" i="5"/>
  <c r="W679" i="5"/>
  <c r="AG679" i="5"/>
  <c r="AQ679" i="5"/>
  <c r="M680" i="5"/>
  <c r="W680" i="5"/>
  <c r="AG680" i="5"/>
  <c r="AQ680" i="5"/>
  <c r="M681" i="5"/>
  <c r="W681" i="5"/>
  <c r="AG681" i="5"/>
  <c r="AQ681" i="5"/>
  <c r="M682" i="5"/>
  <c r="W682" i="5"/>
  <c r="AG682" i="5"/>
  <c r="AQ682" i="5"/>
  <c r="M683" i="5"/>
  <c r="W683" i="5"/>
  <c r="AG683" i="5"/>
  <c r="AQ683" i="5"/>
  <c r="M684" i="5"/>
  <c r="W684" i="5"/>
  <c r="AG684" i="5"/>
  <c r="AQ684" i="5"/>
  <c r="M685" i="5"/>
  <c r="W685" i="5"/>
  <c r="AG685" i="5"/>
  <c r="AQ685" i="5"/>
  <c r="M686" i="5"/>
  <c r="W686" i="5"/>
  <c r="AG686" i="5"/>
  <c r="AQ686" i="5"/>
  <c r="M687" i="5"/>
  <c r="W687" i="5"/>
  <c r="AG687" i="5"/>
  <c r="AQ687" i="5"/>
  <c r="M688" i="5"/>
  <c r="W688" i="5"/>
  <c r="AG688" i="5"/>
  <c r="AQ688" i="5"/>
  <c r="M689" i="5"/>
  <c r="W689" i="5"/>
  <c r="AG689" i="5"/>
  <c r="AQ689" i="5"/>
  <c r="M690" i="5"/>
  <c r="W690" i="5"/>
  <c r="AG690" i="5"/>
  <c r="AQ690" i="5"/>
  <c r="M691" i="5"/>
  <c r="W691" i="5"/>
  <c r="AG691" i="5"/>
  <c r="AQ691" i="5"/>
  <c r="M692" i="5"/>
  <c r="W692" i="5"/>
  <c r="AG692" i="5"/>
  <c r="AQ692" i="5"/>
  <c r="M693" i="5"/>
  <c r="W693" i="5"/>
  <c r="AG693" i="5"/>
  <c r="AQ693" i="5"/>
  <c r="M694" i="5"/>
  <c r="W694" i="5"/>
  <c r="AG694" i="5"/>
  <c r="AQ694" i="5"/>
  <c r="M695" i="5"/>
  <c r="W695" i="5"/>
  <c r="AG695" i="5"/>
  <c r="AQ695" i="5"/>
  <c r="M696" i="5"/>
  <c r="W696" i="5"/>
  <c r="AG696" i="5"/>
  <c r="AQ696" i="5"/>
  <c r="M697" i="5"/>
  <c r="W697" i="5"/>
  <c r="AG697" i="5"/>
  <c r="AQ697" i="5"/>
  <c r="M698" i="5"/>
  <c r="W698" i="5"/>
  <c r="AG698" i="5"/>
  <c r="AQ698" i="5"/>
  <c r="M699" i="5"/>
  <c r="W699" i="5"/>
  <c r="AG699" i="5"/>
  <c r="AQ699" i="5"/>
  <c r="M700" i="5"/>
  <c r="W700" i="5"/>
  <c r="AG700" i="5"/>
  <c r="AQ700" i="5"/>
  <c r="M701" i="5"/>
  <c r="W701" i="5"/>
  <c r="AG701" i="5"/>
  <c r="AQ701" i="5"/>
  <c r="M702" i="5"/>
  <c r="W702" i="5"/>
  <c r="AG702" i="5"/>
  <c r="AQ702" i="5"/>
  <c r="M703" i="5"/>
  <c r="W703" i="5"/>
  <c r="AG703" i="5"/>
  <c r="AQ703" i="5"/>
  <c r="M704" i="5"/>
  <c r="W704" i="5"/>
  <c r="AG704" i="5"/>
  <c r="AQ704" i="5"/>
  <c r="M705" i="5"/>
  <c r="W705" i="5"/>
  <c r="AG705" i="5"/>
  <c r="AQ705" i="5"/>
  <c r="M706" i="5"/>
  <c r="W706" i="5"/>
  <c r="AG706" i="5"/>
  <c r="AQ706" i="5"/>
  <c r="M707" i="5"/>
  <c r="W707" i="5"/>
  <c r="AG707" i="5"/>
  <c r="AQ707" i="5"/>
  <c r="M708" i="5"/>
  <c r="W708" i="5"/>
  <c r="AG708" i="5"/>
  <c r="AQ708" i="5"/>
  <c r="M709" i="5"/>
  <c r="W709" i="5"/>
  <c r="AG709" i="5"/>
  <c r="AQ709" i="5"/>
  <c r="M710" i="5"/>
  <c r="W710" i="5"/>
  <c r="AG710" i="5"/>
  <c r="AQ710" i="5"/>
  <c r="M711" i="5"/>
  <c r="W711" i="5"/>
  <c r="AG711" i="5"/>
  <c r="AQ711" i="5"/>
  <c r="M712" i="5"/>
  <c r="W712" i="5"/>
  <c r="AG712" i="5"/>
  <c r="AQ712" i="5"/>
  <c r="M713" i="5"/>
  <c r="W713" i="5"/>
  <c r="AG713" i="5"/>
  <c r="AQ713" i="5"/>
  <c r="M714" i="5"/>
  <c r="W714" i="5"/>
  <c r="AG714" i="5"/>
  <c r="AQ714" i="5"/>
  <c r="M715" i="5"/>
  <c r="W715" i="5"/>
  <c r="AG715" i="5"/>
  <c r="AQ715" i="5"/>
  <c r="M716" i="5"/>
  <c r="W716" i="5"/>
  <c r="AG716" i="5"/>
  <c r="AQ716" i="5"/>
  <c r="M717" i="5"/>
  <c r="W717" i="5"/>
  <c r="AG717" i="5"/>
  <c r="AQ717" i="5"/>
  <c r="M718" i="5"/>
  <c r="W718" i="5"/>
  <c r="AG718" i="5"/>
  <c r="AQ718" i="5"/>
  <c r="M719" i="5"/>
  <c r="W719" i="5"/>
  <c r="AG719" i="5"/>
  <c r="AQ719" i="5"/>
  <c r="M720" i="5"/>
  <c r="W720" i="5"/>
  <c r="AG720" i="5"/>
  <c r="AQ720" i="5"/>
  <c r="M721" i="5"/>
  <c r="W721" i="5"/>
  <c r="AG721" i="5"/>
  <c r="AQ721" i="5"/>
  <c r="M722" i="5"/>
  <c r="W722" i="5"/>
  <c r="AG722" i="5"/>
  <c r="AQ722" i="5"/>
  <c r="M723" i="5"/>
  <c r="W723" i="5"/>
  <c r="AG723" i="5"/>
  <c r="AQ723" i="5"/>
  <c r="M724" i="5"/>
  <c r="W724" i="5"/>
  <c r="AG724" i="5"/>
  <c r="AQ724" i="5"/>
  <c r="M725" i="5"/>
  <c r="W725" i="5"/>
  <c r="AG725" i="5"/>
  <c r="AQ725" i="5"/>
  <c r="M726" i="5"/>
  <c r="W726" i="5"/>
  <c r="AG726" i="5"/>
  <c r="AQ726" i="5"/>
  <c r="M727" i="5"/>
  <c r="W727" i="5"/>
  <c r="AG727" i="5"/>
  <c r="AQ727" i="5"/>
  <c r="M728" i="5"/>
  <c r="W728" i="5"/>
  <c r="AG728" i="5"/>
  <c r="AQ728" i="5"/>
  <c r="M729" i="5"/>
  <c r="W729" i="5"/>
  <c r="AG729" i="5"/>
  <c r="AQ729" i="5"/>
  <c r="M730" i="5"/>
  <c r="W730" i="5"/>
  <c r="AG730" i="5"/>
  <c r="AQ730" i="5"/>
  <c r="M731" i="5"/>
  <c r="W731" i="5"/>
  <c r="AG731" i="5"/>
  <c r="AQ731" i="5"/>
  <c r="M732" i="5"/>
  <c r="W732" i="5"/>
  <c r="AG732" i="5"/>
  <c r="AQ732" i="5"/>
  <c r="M733" i="5"/>
  <c r="W733" i="5"/>
  <c r="AG733" i="5"/>
  <c r="AQ733" i="5"/>
  <c r="M734" i="5"/>
  <c r="W734" i="5"/>
  <c r="AG734" i="5"/>
  <c r="AQ734" i="5"/>
  <c r="M735" i="5"/>
  <c r="W735" i="5"/>
  <c r="AG735" i="5"/>
  <c r="AQ735" i="5"/>
  <c r="M736" i="5"/>
  <c r="W736" i="5"/>
  <c r="AG736" i="5"/>
  <c r="AQ736" i="5"/>
  <c r="M737" i="5"/>
  <c r="W737" i="5"/>
  <c r="AG737" i="5"/>
  <c r="AQ737" i="5"/>
  <c r="M738" i="5"/>
  <c r="W738" i="5"/>
  <c r="AG738" i="5"/>
  <c r="AQ738" i="5"/>
  <c r="M739" i="5"/>
  <c r="W739" i="5"/>
  <c r="AG739" i="5"/>
  <c r="AQ739" i="5"/>
  <c r="M740" i="5"/>
  <c r="W740" i="5"/>
  <c r="AG740" i="5"/>
  <c r="AQ740" i="5"/>
  <c r="M741" i="5"/>
  <c r="W741" i="5"/>
  <c r="AG741" i="5"/>
  <c r="AQ741" i="5"/>
  <c r="M742" i="5"/>
  <c r="W742" i="5"/>
  <c r="AG742" i="5"/>
  <c r="AQ742" i="5"/>
  <c r="M743" i="5"/>
  <c r="W743" i="5"/>
  <c r="AG743" i="5"/>
  <c r="AQ743" i="5"/>
  <c r="M744" i="5"/>
  <c r="W744" i="5"/>
  <c r="AG744" i="5"/>
  <c r="AQ744" i="5"/>
  <c r="M745" i="5"/>
  <c r="W745" i="5"/>
  <c r="AG745" i="5"/>
  <c r="AQ745" i="5"/>
  <c r="M746" i="5"/>
  <c r="W746" i="5"/>
  <c r="AG746" i="5"/>
  <c r="AQ746" i="5"/>
  <c r="M747" i="5"/>
  <c r="W747" i="5"/>
  <c r="AG747" i="5"/>
  <c r="AQ747" i="5"/>
  <c r="M748" i="5"/>
  <c r="W748" i="5"/>
  <c r="AG748" i="5"/>
  <c r="AQ748" i="5"/>
  <c r="M749" i="5"/>
  <c r="W749" i="5"/>
  <c r="AG749" i="5"/>
  <c r="AQ749" i="5"/>
  <c r="M750" i="5"/>
  <c r="W750" i="5"/>
  <c r="AG750" i="5"/>
  <c r="AQ750" i="5"/>
  <c r="M751" i="5"/>
  <c r="W751" i="5"/>
  <c r="AG751" i="5"/>
  <c r="AQ751" i="5"/>
  <c r="M752" i="5"/>
  <c r="W752" i="5"/>
  <c r="AG752" i="5"/>
  <c r="AQ752" i="5"/>
  <c r="M753" i="5"/>
  <c r="W753" i="5"/>
  <c r="AG753" i="5"/>
  <c r="AQ753" i="5"/>
  <c r="M754" i="5"/>
  <c r="W754" i="5"/>
  <c r="AG754" i="5"/>
  <c r="AQ754" i="5"/>
  <c r="M755" i="5"/>
  <c r="W755" i="5"/>
  <c r="AG755" i="5"/>
  <c r="AQ755" i="5"/>
  <c r="M756" i="5"/>
  <c r="W756" i="5"/>
  <c r="AG756" i="5"/>
  <c r="AQ756" i="5"/>
  <c r="M757" i="5"/>
  <c r="W757" i="5"/>
  <c r="AG757" i="5"/>
  <c r="AQ757" i="5"/>
  <c r="M758" i="5"/>
  <c r="W758" i="5"/>
  <c r="AG758" i="5"/>
  <c r="AQ758" i="5"/>
  <c r="M759" i="5"/>
  <c r="W759" i="5"/>
  <c r="AG759" i="5"/>
  <c r="AQ759" i="5"/>
  <c r="M760" i="5"/>
  <c r="W760" i="5"/>
  <c r="AG760" i="5"/>
  <c r="AQ760" i="5"/>
  <c r="M761" i="5"/>
  <c r="W761" i="5"/>
  <c r="AG761" i="5"/>
  <c r="AQ761" i="5"/>
  <c r="M762" i="5"/>
  <c r="W762" i="5"/>
  <c r="AG762" i="5"/>
  <c r="AQ762" i="5"/>
  <c r="M763" i="5"/>
  <c r="W763" i="5"/>
  <c r="AG763" i="5"/>
  <c r="AQ763" i="5"/>
  <c r="M764" i="5"/>
  <c r="W764" i="5"/>
  <c r="AG764" i="5"/>
  <c r="AQ764" i="5"/>
  <c r="M765" i="5"/>
  <c r="W765" i="5"/>
  <c r="AG765" i="5"/>
  <c r="AQ765" i="5"/>
  <c r="M766" i="5"/>
  <c r="W766" i="5"/>
  <c r="AG766" i="5"/>
  <c r="AQ766" i="5"/>
  <c r="M767" i="5"/>
  <c r="W767" i="5"/>
  <c r="AG767" i="5"/>
  <c r="AQ767" i="5"/>
  <c r="M768" i="5"/>
  <c r="W768" i="5"/>
  <c r="AG768" i="5"/>
  <c r="AQ768" i="5"/>
  <c r="M769" i="5"/>
  <c r="W769" i="5"/>
  <c r="AG769" i="5"/>
  <c r="AQ769" i="5"/>
  <c r="M770" i="5"/>
  <c r="W770" i="5"/>
  <c r="AG770" i="5"/>
  <c r="AQ770" i="5"/>
  <c r="M771" i="5"/>
  <c r="W771" i="5"/>
  <c r="AG771" i="5"/>
  <c r="AQ771" i="5"/>
  <c r="M772" i="5"/>
  <c r="W772" i="5"/>
  <c r="AG772" i="5"/>
  <c r="AQ772" i="5"/>
  <c r="M773" i="5"/>
  <c r="W773" i="5"/>
  <c r="AG773" i="5"/>
  <c r="AQ773" i="5"/>
  <c r="M774" i="5"/>
  <c r="W774" i="5"/>
  <c r="AG774" i="5"/>
  <c r="AQ774" i="5"/>
  <c r="M775" i="5"/>
  <c r="W775" i="5"/>
  <c r="AG775" i="5"/>
  <c r="AQ775" i="5"/>
  <c r="M776" i="5"/>
  <c r="W776" i="5"/>
  <c r="AG776" i="5"/>
  <c r="AQ776" i="5"/>
  <c r="M777" i="5"/>
  <c r="W777" i="5"/>
  <c r="AG777" i="5"/>
  <c r="AQ777" i="5"/>
  <c r="M778" i="5"/>
  <c r="W778" i="5"/>
  <c r="AG778" i="5"/>
  <c r="AQ778" i="5"/>
  <c r="M779" i="5"/>
  <c r="W779" i="5"/>
  <c r="AG779" i="5"/>
  <c r="AQ779" i="5"/>
  <c r="M780" i="5"/>
  <c r="W780" i="5"/>
  <c r="AG780" i="5"/>
  <c r="AQ780" i="5"/>
  <c r="M781" i="5"/>
  <c r="W781" i="5"/>
  <c r="AG781" i="5"/>
  <c r="AQ781" i="5"/>
  <c r="M782" i="5"/>
  <c r="W782" i="5"/>
  <c r="AG782" i="5"/>
  <c r="AQ782" i="5"/>
  <c r="M783" i="5"/>
  <c r="W783" i="5"/>
  <c r="AG783" i="5"/>
  <c r="AQ783" i="5"/>
  <c r="M784" i="5"/>
  <c r="W784" i="5"/>
  <c r="AG784" i="5"/>
  <c r="AQ784" i="5"/>
  <c r="M785" i="5"/>
  <c r="W785" i="5"/>
  <c r="AG785" i="5"/>
  <c r="AQ785" i="5"/>
  <c r="M786" i="5"/>
  <c r="W786" i="5"/>
  <c r="AG786" i="5"/>
  <c r="AQ786" i="5"/>
  <c r="M787" i="5"/>
  <c r="W787" i="5"/>
  <c r="AG787" i="5"/>
  <c r="AQ787" i="5"/>
  <c r="M788" i="5"/>
  <c r="W788" i="5"/>
  <c r="AG788" i="5"/>
  <c r="AQ788" i="5"/>
  <c r="M789" i="5"/>
  <c r="W789" i="5"/>
  <c r="AG789" i="5"/>
  <c r="AQ789" i="5"/>
  <c r="M790" i="5"/>
  <c r="W790" i="5"/>
  <c r="AG790" i="5"/>
  <c r="AQ790" i="5"/>
  <c r="M791" i="5"/>
  <c r="W791" i="5"/>
  <c r="AG791" i="5"/>
  <c r="AQ791" i="5"/>
  <c r="M792" i="5"/>
  <c r="W792" i="5"/>
  <c r="AG792" i="5"/>
  <c r="AQ792" i="5"/>
  <c r="M793" i="5"/>
  <c r="W793" i="5"/>
  <c r="AG793" i="5"/>
  <c r="AQ793" i="5"/>
  <c r="M794" i="5"/>
  <c r="W794" i="5"/>
  <c r="AG794" i="5"/>
  <c r="AQ794" i="5"/>
  <c r="M795" i="5"/>
  <c r="W795" i="5"/>
  <c r="AG795" i="5"/>
  <c r="AQ795" i="5"/>
  <c r="M796" i="5"/>
  <c r="W796" i="5"/>
  <c r="AG796" i="5"/>
  <c r="AQ796" i="5"/>
  <c r="M797" i="5"/>
  <c r="W797" i="5"/>
  <c r="AG797" i="5"/>
  <c r="AQ797" i="5"/>
  <c r="M798" i="5"/>
  <c r="W798" i="5"/>
  <c r="AG798" i="5"/>
  <c r="AQ798" i="5"/>
  <c r="M799" i="5"/>
  <c r="W799" i="5"/>
  <c r="AG799" i="5"/>
  <c r="AQ799" i="5"/>
  <c r="M800" i="5"/>
  <c r="W800" i="5"/>
  <c r="AG800" i="5"/>
  <c r="AQ800" i="5"/>
  <c r="M801" i="5"/>
  <c r="W801" i="5"/>
  <c r="AG801" i="5"/>
  <c r="AQ801" i="5"/>
  <c r="M802" i="5"/>
  <c r="W802" i="5"/>
  <c r="AG802" i="5"/>
  <c r="AQ802" i="5"/>
  <c r="M803" i="5"/>
  <c r="W803" i="5"/>
  <c r="AG803" i="5"/>
  <c r="AQ803" i="5"/>
  <c r="M804" i="5"/>
  <c r="W804" i="5"/>
  <c r="AG804" i="5"/>
  <c r="AQ804" i="5"/>
  <c r="M805" i="5"/>
  <c r="W805" i="5"/>
  <c r="AG805" i="5"/>
  <c r="AQ805" i="5"/>
  <c r="M806" i="5"/>
  <c r="W806" i="5"/>
  <c r="AG806" i="5"/>
  <c r="AQ806" i="5"/>
  <c r="M807" i="5"/>
  <c r="W807" i="5"/>
  <c r="AG807" i="5"/>
  <c r="AQ807" i="5"/>
  <c r="M808" i="5"/>
  <c r="W808" i="5"/>
  <c r="AG808" i="5"/>
  <c r="AQ808" i="5"/>
  <c r="M809" i="5"/>
  <c r="W809" i="5"/>
  <c r="AG809" i="5"/>
  <c r="AQ809" i="5"/>
  <c r="M810" i="5"/>
  <c r="W810" i="5"/>
  <c r="AG810" i="5"/>
  <c r="AQ810" i="5"/>
  <c r="M811" i="5"/>
  <c r="W811" i="5"/>
  <c r="AG811" i="5"/>
  <c r="AQ811" i="5"/>
  <c r="M812" i="5"/>
  <c r="W812" i="5"/>
  <c r="AG812" i="5"/>
  <c r="AQ812" i="5"/>
  <c r="M813" i="5"/>
  <c r="W813" i="5"/>
  <c r="AG813" i="5"/>
  <c r="AQ813" i="5"/>
  <c r="M814" i="5"/>
  <c r="W814" i="5"/>
  <c r="AG814" i="5"/>
  <c r="AQ814" i="5"/>
  <c r="M815" i="5"/>
  <c r="W815" i="5"/>
  <c r="AG815" i="5"/>
  <c r="AQ815" i="5"/>
  <c r="M816" i="5"/>
  <c r="W816" i="5"/>
  <c r="AG816" i="5"/>
  <c r="AQ816" i="5"/>
  <c r="M817" i="5"/>
  <c r="W817" i="5"/>
  <c r="AG817" i="5"/>
  <c r="AQ817" i="5"/>
  <c r="M818" i="5"/>
  <c r="W818" i="5"/>
  <c r="AG818" i="5"/>
  <c r="AQ818" i="5"/>
  <c r="M819" i="5"/>
  <c r="W819" i="5"/>
  <c r="AG819" i="5"/>
  <c r="AQ819" i="5"/>
  <c r="M820" i="5"/>
  <c r="W820" i="5"/>
  <c r="AG820" i="5"/>
  <c r="AQ820" i="5"/>
  <c r="M821" i="5"/>
  <c r="W821" i="5"/>
  <c r="AG821" i="5"/>
  <c r="AQ821" i="5"/>
  <c r="M822" i="5"/>
  <c r="W822" i="5"/>
  <c r="AG822" i="5"/>
  <c r="AQ822" i="5"/>
  <c r="M823" i="5"/>
  <c r="W823" i="5"/>
  <c r="AG823" i="5"/>
  <c r="AQ823" i="5"/>
  <c r="M824" i="5"/>
  <c r="W824" i="5"/>
  <c r="AG824" i="5"/>
  <c r="AQ824" i="5"/>
  <c r="M825" i="5"/>
  <c r="W825" i="5"/>
  <c r="AG825" i="5"/>
  <c r="AQ825" i="5"/>
  <c r="M826" i="5"/>
  <c r="W826" i="5"/>
  <c r="AG826" i="5"/>
  <c r="AQ826" i="5"/>
  <c r="M827" i="5"/>
  <c r="W827" i="5"/>
  <c r="AG827" i="5"/>
  <c r="AQ827" i="5"/>
  <c r="M828" i="5"/>
  <c r="W828" i="5"/>
  <c r="AG828" i="5"/>
  <c r="AQ828" i="5"/>
  <c r="M829" i="5"/>
  <c r="W829" i="5"/>
  <c r="AG829" i="5"/>
  <c r="AQ829" i="5"/>
  <c r="M830" i="5"/>
  <c r="W830" i="5"/>
  <c r="AG830" i="5"/>
  <c r="AQ830" i="5"/>
  <c r="M831" i="5"/>
  <c r="W831" i="5"/>
  <c r="AG831" i="5"/>
  <c r="AQ831" i="5"/>
  <c r="M832" i="5"/>
  <c r="W832" i="5"/>
  <c r="AG832" i="5"/>
  <c r="AQ832" i="5"/>
  <c r="M833" i="5"/>
  <c r="W833" i="5"/>
  <c r="AG833" i="5"/>
  <c r="AQ833" i="5"/>
  <c r="M834" i="5"/>
  <c r="W834" i="5"/>
  <c r="AG834" i="5"/>
  <c r="AQ834" i="5"/>
  <c r="M835" i="5"/>
  <c r="W835" i="5"/>
  <c r="AG835" i="5"/>
  <c r="AQ835" i="5"/>
  <c r="M836" i="5"/>
  <c r="W836" i="5"/>
  <c r="AG836" i="5"/>
  <c r="AQ836" i="5"/>
  <c r="M837" i="5"/>
  <c r="W837" i="5"/>
  <c r="AG837" i="5"/>
  <c r="AQ837" i="5"/>
  <c r="M838" i="5"/>
  <c r="W838" i="5"/>
  <c r="AG838" i="5"/>
  <c r="AQ838" i="5"/>
  <c r="M839" i="5"/>
  <c r="W839" i="5"/>
  <c r="AG839" i="5"/>
  <c r="AQ839" i="5"/>
  <c r="M840" i="5"/>
  <c r="W840" i="5"/>
  <c r="AG840" i="5"/>
  <c r="AQ840" i="5"/>
  <c r="M841" i="5"/>
  <c r="W841" i="5"/>
  <c r="AG841" i="5"/>
  <c r="AQ841" i="5"/>
  <c r="M842" i="5"/>
  <c r="W842" i="5"/>
  <c r="AG842" i="5"/>
  <c r="AQ842" i="5"/>
  <c r="M843" i="5"/>
  <c r="W843" i="5"/>
  <c r="AG843" i="5"/>
  <c r="AQ843" i="5"/>
  <c r="M844" i="5"/>
  <c r="W844" i="5"/>
  <c r="AG844" i="5"/>
  <c r="AQ844" i="5"/>
  <c r="M845" i="5"/>
  <c r="W845" i="5"/>
  <c r="AG845" i="5"/>
  <c r="AQ845" i="5"/>
  <c r="M846" i="5"/>
  <c r="W846" i="5"/>
  <c r="AG846" i="5"/>
  <c r="AQ846" i="5"/>
  <c r="M847" i="5"/>
  <c r="W847" i="5"/>
  <c r="AG847" i="5"/>
  <c r="AQ847" i="5"/>
  <c r="M848" i="5"/>
  <c r="W848" i="5"/>
  <c r="AG848" i="5"/>
  <c r="AQ848" i="5"/>
  <c r="M849" i="5"/>
  <c r="W849" i="5"/>
  <c r="AG849" i="5"/>
  <c r="AQ849" i="5"/>
  <c r="M850" i="5"/>
  <c r="W850" i="5"/>
  <c r="AG850" i="5"/>
  <c r="AQ850" i="5"/>
  <c r="M851" i="5"/>
  <c r="W851" i="5"/>
  <c r="AG851" i="5"/>
  <c r="AQ851" i="5"/>
  <c r="M852" i="5"/>
  <c r="W852" i="5"/>
  <c r="AG852" i="5"/>
  <c r="AQ852" i="5"/>
  <c r="M853" i="5"/>
  <c r="W853" i="5"/>
  <c r="AG853" i="5"/>
  <c r="AQ853" i="5"/>
  <c r="M854" i="5"/>
  <c r="W854" i="5"/>
  <c r="AG854" i="5"/>
  <c r="AQ854" i="5"/>
  <c r="M855" i="5"/>
  <c r="W855" i="5"/>
  <c r="AG855" i="5"/>
  <c r="AQ855" i="5"/>
  <c r="M856" i="5"/>
  <c r="W856" i="5"/>
  <c r="AG856" i="5"/>
  <c r="AQ856" i="5"/>
  <c r="M857" i="5"/>
  <c r="W857" i="5"/>
  <c r="AG857" i="5"/>
  <c r="AQ857" i="5"/>
  <c r="M858" i="5"/>
  <c r="W858" i="5"/>
  <c r="AG858" i="5"/>
  <c r="AQ858" i="5"/>
  <c r="M859" i="5"/>
  <c r="W859" i="5"/>
  <c r="AG859" i="5"/>
  <c r="AQ859" i="5"/>
  <c r="M860" i="5"/>
  <c r="W860" i="5"/>
  <c r="AG860" i="5"/>
  <c r="AQ860" i="5"/>
  <c r="M861" i="5"/>
  <c r="W861" i="5"/>
  <c r="AG861" i="5"/>
  <c r="AQ861" i="5"/>
  <c r="M862" i="5"/>
  <c r="W862" i="5"/>
  <c r="AG862" i="5"/>
  <c r="AQ862" i="5"/>
  <c r="M863" i="5"/>
  <c r="W863" i="5"/>
  <c r="AG863" i="5"/>
  <c r="AQ863" i="5"/>
  <c r="M864" i="5"/>
  <c r="W864" i="5"/>
  <c r="AG864" i="5"/>
  <c r="AQ864" i="5"/>
  <c r="M865" i="5"/>
  <c r="W865" i="5"/>
  <c r="AG865" i="5"/>
  <c r="AQ865" i="5"/>
  <c r="M866" i="5"/>
  <c r="W866" i="5"/>
  <c r="AG866" i="5"/>
  <c r="AQ866" i="5"/>
  <c r="M867" i="5"/>
  <c r="W867" i="5"/>
  <c r="AG867" i="5"/>
  <c r="AQ867" i="5"/>
  <c r="M868" i="5"/>
  <c r="W868" i="5"/>
  <c r="AG868" i="5"/>
  <c r="AQ868" i="5"/>
  <c r="M869" i="5"/>
  <c r="W869" i="5"/>
  <c r="AG869" i="5"/>
  <c r="AQ869" i="5"/>
  <c r="M870" i="5"/>
  <c r="W870" i="5"/>
  <c r="AG870" i="5"/>
  <c r="AQ870" i="5"/>
  <c r="M871" i="5"/>
  <c r="W871" i="5"/>
  <c r="AG871" i="5"/>
  <c r="AQ871" i="5"/>
  <c r="M872" i="5"/>
  <c r="W872" i="5"/>
  <c r="AG872" i="5"/>
  <c r="AQ872" i="5"/>
  <c r="M873" i="5"/>
  <c r="W873" i="5"/>
  <c r="AG873" i="5"/>
  <c r="AQ873" i="5"/>
  <c r="M874" i="5"/>
  <c r="W874" i="5"/>
  <c r="AG874" i="5"/>
  <c r="AQ874" i="5"/>
  <c r="M875" i="5"/>
  <c r="W875" i="5"/>
  <c r="AG875" i="5"/>
  <c r="AQ875" i="5"/>
  <c r="M876" i="5"/>
  <c r="W876" i="5"/>
  <c r="AG876" i="5"/>
  <c r="AQ876" i="5"/>
  <c r="M877" i="5"/>
  <c r="W877" i="5"/>
  <c r="AG877" i="5"/>
  <c r="AQ877" i="5"/>
  <c r="M878" i="5"/>
  <c r="W878" i="5"/>
  <c r="AG878" i="5"/>
  <c r="AQ878" i="5"/>
  <c r="M879" i="5"/>
  <c r="W879" i="5"/>
  <c r="AG879" i="5"/>
  <c r="AQ879" i="5"/>
  <c r="M880" i="5"/>
  <c r="W880" i="5"/>
  <c r="AG880" i="5"/>
  <c r="AQ880" i="5"/>
  <c r="M881" i="5"/>
  <c r="W881" i="5"/>
  <c r="AG881" i="5"/>
  <c r="AQ881" i="5"/>
  <c r="M882" i="5"/>
  <c r="W882" i="5"/>
  <c r="AG882" i="5"/>
  <c r="AQ882" i="5"/>
  <c r="M883" i="5"/>
  <c r="W883" i="5"/>
  <c r="AG883" i="5"/>
  <c r="AQ883" i="5"/>
  <c r="M884" i="5"/>
  <c r="W884" i="5"/>
  <c r="AG884" i="5"/>
  <c r="AQ884" i="5"/>
  <c r="M885" i="5"/>
  <c r="W885" i="5"/>
  <c r="AG885" i="5"/>
  <c r="AQ885" i="5"/>
  <c r="M886" i="5"/>
  <c r="W886" i="5"/>
  <c r="AG886" i="5"/>
  <c r="AQ886" i="5"/>
  <c r="M887" i="5"/>
  <c r="W887" i="5"/>
  <c r="AG887" i="5"/>
  <c r="AQ887" i="5"/>
  <c r="AC2" i="1"/>
  <c r="AD2" i="1"/>
  <c r="AJ2" i="1"/>
  <c r="AL2" i="1"/>
  <c r="AM2" i="1"/>
  <c r="AO2" i="1"/>
  <c r="AP2" i="1"/>
  <c r="AR2" i="1" s="1"/>
  <c r="AQ2" i="1"/>
  <c r="AU2" i="1"/>
  <c r="BC2" i="1"/>
  <c r="BD2" i="1"/>
  <c r="BE2" i="1"/>
  <c r="BF2" i="1"/>
  <c r="BG2" i="1"/>
  <c r="BH2" i="1"/>
  <c r="BR2" i="1"/>
  <c r="CB2" i="1"/>
  <c r="CG2" i="1"/>
  <c r="CH2" i="1"/>
  <c r="CP2" i="1"/>
  <c r="CQ2" i="1"/>
  <c r="CY2" i="1"/>
  <c r="AC3" i="1"/>
  <c r="AD3" i="1"/>
  <c r="AJ3" i="1"/>
  <c r="AL3" i="1"/>
  <c r="AM3" i="1"/>
  <c r="AO3" i="1"/>
  <c r="AP3" i="1"/>
  <c r="AQ3" i="1"/>
  <c r="AR3" i="1" s="1"/>
  <c r="AU3" i="1"/>
  <c r="BC3" i="1"/>
  <c r="BD3" i="1"/>
  <c r="BE3" i="1"/>
  <c r="BF3" i="1"/>
  <c r="BG3" i="1"/>
  <c r="BH3" i="1"/>
  <c r="BR3" i="1"/>
  <c r="CB3" i="1"/>
  <c r="CG3" i="1"/>
  <c r="CH3" i="1"/>
  <c r="CP3" i="1"/>
  <c r="CQ3" i="1"/>
  <c r="CY3" i="1"/>
  <c r="AC4" i="1"/>
  <c r="AD4" i="1"/>
  <c r="AJ4" i="1"/>
  <c r="AL4" i="1"/>
  <c r="AM4" i="1"/>
  <c r="AO4" i="1"/>
  <c r="AP4" i="1"/>
  <c r="AQ4" i="1"/>
  <c r="AR4" i="1"/>
  <c r="AU4" i="1"/>
  <c r="BC4" i="1"/>
  <c r="BD4" i="1"/>
  <c r="BE4" i="1"/>
  <c r="BF4" i="1"/>
  <c r="BG4" i="1"/>
  <c r="BH4" i="1"/>
  <c r="BR4" i="1"/>
  <c r="CB4" i="1"/>
  <c r="CG4" i="1"/>
  <c r="CH4" i="1"/>
  <c r="CP4" i="1"/>
  <c r="CQ4" i="1"/>
  <c r="CY4" i="1"/>
  <c r="AC5" i="1"/>
  <c r="AD5" i="1"/>
  <c r="AJ5" i="1"/>
  <c r="AL5" i="1"/>
  <c r="AM5" i="1"/>
  <c r="AO5" i="1"/>
  <c r="AP5" i="1"/>
  <c r="AR5" i="1" s="1"/>
  <c r="AQ5" i="1"/>
  <c r="AU5" i="1"/>
  <c r="BC5" i="1"/>
  <c r="BD5" i="1"/>
  <c r="BE5" i="1"/>
  <c r="BF5" i="1"/>
  <c r="BG5" i="1"/>
  <c r="BH5" i="1"/>
  <c r="BR5" i="1"/>
  <c r="CB5" i="1"/>
  <c r="CG5" i="1"/>
  <c r="CH5" i="1"/>
  <c r="CP5" i="1"/>
  <c r="CQ5" i="1"/>
  <c r="CY5" i="1"/>
  <c r="AC6" i="1"/>
  <c r="AD6" i="1"/>
  <c r="AJ6" i="1"/>
  <c r="AL6" i="1"/>
  <c r="AM6" i="1"/>
  <c r="AO6" i="1"/>
  <c r="AP6" i="1"/>
  <c r="AR6" i="1" s="1"/>
  <c r="AQ6" i="1"/>
  <c r="AU6" i="1"/>
  <c r="BC6" i="1"/>
  <c r="BD6" i="1"/>
  <c r="BE6" i="1"/>
  <c r="BF6" i="1"/>
  <c r="BG6" i="1"/>
  <c r="BH6" i="1"/>
  <c r="BR6" i="1"/>
  <c r="CB6" i="1"/>
  <c r="CG6" i="1"/>
  <c r="CH6" i="1"/>
  <c r="CP6" i="1"/>
  <c r="CQ6" i="1"/>
  <c r="CY6" i="1"/>
  <c r="AC7" i="1"/>
  <c r="AD7" i="1"/>
  <c r="AJ7" i="1"/>
  <c r="AL7" i="1"/>
  <c r="AM7" i="1"/>
  <c r="AO7" i="1"/>
  <c r="AP7" i="1"/>
  <c r="AQ7" i="1"/>
  <c r="AR7" i="1" s="1"/>
  <c r="AU7" i="1"/>
  <c r="BC7" i="1"/>
  <c r="BD7" i="1"/>
  <c r="BE7" i="1"/>
  <c r="BF7" i="1"/>
  <c r="BG7" i="1"/>
  <c r="BH7" i="1"/>
  <c r="BR7" i="1"/>
  <c r="CB7" i="1"/>
  <c r="CG7" i="1"/>
  <c r="CH7" i="1"/>
  <c r="CP7" i="1"/>
  <c r="CQ7" i="1"/>
  <c r="CY7" i="1"/>
  <c r="AC8" i="1"/>
  <c r="AD8" i="1"/>
  <c r="AJ8" i="1"/>
  <c r="AL8" i="1"/>
  <c r="AM8" i="1"/>
  <c r="AO8" i="1"/>
  <c r="AP8" i="1"/>
  <c r="AQ8" i="1"/>
  <c r="AR8" i="1"/>
  <c r="AU8" i="1"/>
  <c r="BC8" i="1"/>
  <c r="BD8" i="1"/>
  <c r="BE8" i="1"/>
  <c r="BF8" i="1"/>
  <c r="BG8" i="1"/>
  <c r="BH8" i="1"/>
  <c r="BR8" i="1"/>
  <c r="CB8" i="1"/>
  <c r="CG8" i="1"/>
  <c r="CH8" i="1"/>
  <c r="CP8" i="1"/>
  <c r="CQ8" i="1"/>
  <c r="CY8" i="1"/>
  <c r="AC9" i="1"/>
  <c r="AD9" i="1"/>
  <c r="AJ9" i="1"/>
  <c r="AL9" i="1"/>
  <c r="AM9" i="1"/>
  <c r="AO9" i="1"/>
  <c r="AP9" i="1"/>
  <c r="AR9" i="1" s="1"/>
  <c r="AQ9" i="1"/>
  <c r="AU9" i="1"/>
  <c r="BC9" i="1"/>
  <c r="BD9" i="1"/>
  <c r="BE9" i="1"/>
  <c r="BF9" i="1"/>
  <c r="BG9" i="1"/>
  <c r="BH9" i="1"/>
  <c r="BR9" i="1"/>
  <c r="CB9" i="1"/>
  <c r="CG9" i="1"/>
  <c r="CH9" i="1"/>
  <c r="CP9" i="1"/>
  <c r="CQ9" i="1"/>
  <c r="CY9" i="1"/>
  <c r="AC10" i="1"/>
  <c r="AD10" i="1"/>
  <c r="AJ10" i="1"/>
  <c r="AL10" i="1"/>
  <c r="AM10" i="1"/>
  <c r="AO10" i="1"/>
  <c r="AP10" i="1"/>
  <c r="AR10" i="1" s="1"/>
  <c r="AQ10" i="1"/>
  <c r="AU10" i="1"/>
  <c r="BC10" i="1"/>
  <c r="BD10" i="1"/>
  <c r="BE10" i="1"/>
  <c r="BF10" i="1"/>
  <c r="BG10" i="1"/>
  <c r="BH10" i="1"/>
  <c r="BR10" i="1"/>
  <c r="CB10" i="1"/>
  <c r="CG10" i="1"/>
  <c r="CH10" i="1"/>
  <c r="CP10" i="1"/>
  <c r="CQ10" i="1"/>
  <c r="CY10" i="1"/>
  <c r="AC11" i="1"/>
  <c r="AD11" i="1"/>
  <c r="AJ11" i="1"/>
  <c r="AL11" i="1"/>
  <c r="AM11" i="1"/>
  <c r="AO11" i="1"/>
  <c r="AP11" i="1"/>
  <c r="AQ11" i="1"/>
  <c r="AR11" i="1" s="1"/>
  <c r="AU11" i="1"/>
  <c r="BC11" i="1"/>
  <c r="BD11" i="1"/>
  <c r="BE11" i="1"/>
  <c r="BF11" i="1"/>
  <c r="BG11" i="1"/>
  <c r="BH11" i="1"/>
  <c r="BR11" i="1"/>
  <c r="CB11" i="1"/>
  <c r="CG11" i="1"/>
  <c r="CH11" i="1"/>
  <c r="CP11" i="1"/>
  <c r="CQ11" i="1"/>
  <c r="CY11" i="1"/>
  <c r="AC12" i="1"/>
  <c r="AD12" i="1"/>
  <c r="AJ12" i="1"/>
  <c r="AL12" i="1"/>
  <c r="AM12" i="1"/>
  <c r="AO12" i="1"/>
  <c r="AP12" i="1"/>
  <c r="AQ12" i="1"/>
  <c r="AR12" i="1"/>
  <c r="AU12" i="1"/>
  <c r="BC12" i="1"/>
  <c r="BD12" i="1"/>
  <c r="BE12" i="1"/>
  <c r="BF12" i="1"/>
  <c r="BG12" i="1"/>
  <c r="BH12" i="1"/>
  <c r="BR12" i="1"/>
  <c r="CB12" i="1"/>
  <c r="CG12" i="1"/>
  <c r="CH12" i="1"/>
  <c r="CP12" i="1"/>
  <c r="CQ12" i="1"/>
  <c r="CY12" i="1"/>
  <c r="AC13" i="1"/>
  <c r="AD13" i="1"/>
  <c r="AJ13" i="1"/>
  <c r="AL13" i="1"/>
  <c r="AM13" i="1"/>
  <c r="AO13" i="1"/>
  <c r="AP13" i="1"/>
  <c r="AR13" i="1" s="1"/>
  <c r="AQ13" i="1"/>
  <c r="AU13" i="1"/>
  <c r="BC13" i="1"/>
  <c r="BD13" i="1"/>
  <c r="BE13" i="1"/>
  <c r="BF13" i="1"/>
  <c r="BG13" i="1"/>
  <c r="BH13" i="1"/>
  <c r="BR13" i="1"/>
  <c r="CB13" i="1"/>
  <c r="CG13" i="1"/>
  <c r="CH13" i="1"/>
  <c r="CP13" i="1"/>
  <c r="CQ13" i="1"/>
  <c r="CY13" i="1"/>
  <c r="AC14" i="1"/>
  <c r="AD14" i="1"/>
  <c r="AJ14" i="1"/>
  <c r="AL14" i="1"/>
  <c r="AM14" i="1"/>
  <c r="AO14" i="1"/>
  <c r="AP14" i="1"/>
  <c r="AR14" i="1" s="1"/>
  <c r="AQ14" i="1"/>
  <c r="AU14" i="1"/>
  <c r="BC14" i="1"/>
  <c r="BD14" i="1"/>
  <c r="BE14" i="1"/>
  <c r="BF14" i="1"/>
  <c r="BG14" i="1"/>
  <c r="BH14" i="1"/>
  <c r="BR14" i="1"/>
  <c r="CB14" i="1"/>
  <c r="CG14" i="1"/>
  <c r="CH14" i="1"/>
  <c r="CP14" i="1"/>
  <c r="CQ14" i="1"/>
  <c r="CY14" i="1"/>
  <c r="AC15" i="1"/>
  <c r="AD15" i="1"/>
  <c r="AJ15" i="1"/>
  <c r="AL15" i="1"/>
  <c r="AM15" i="1"/>
  <c r="AO15" i="1"/>
  <c r="AP15" i="1"/>
  <c r="AQ15" i="1"/>
  <c r="AR15" i="1" s="1"/>
  <c r="AU15" i="1"/>
  <c r="BC15" i="1"/>
  <c r="BD15" i="1"/>
  <c r="BE15" i="1"/>
  <c r="BF15" i="1"/>
  <c r="BG15" i="1"/>
  <c r="BH15" i="1"/>
  <c r="BR15" i="1"/>
  <c r="CB15" i="1"/>
  <c r="CG15" i="1"/>
  <c r="CH15" i="1"/>
  <c r="CP15" i="1"/>
  <c r="CQ15" i="1"/>
  <c r="CY15" i="1"/>
  <c r="AC16" i="1"/>
  <c r="AD16" i="1"/>
  <c r="AJ16" i="1"/>
  <c r="AL16" i="1"/>
  <c r="AM16" i="1"/>
  <c r="AO16" i="1"/>
  <c r="AP16" i="1"/>
  <c r="AQ16" i="1"/>
  <c r="AR16" i="1"/>
  <c r="AU16" i="1"/>
  <c r="BC16" i="1"/>
  <c r="BD16" i="1"/>
  <c r="BE16" i="1"/>
  <c r="BF16" i="1"/>
  <c r="BG16" i="1"/>
  <c r="BH16" i="1"/>
  <c r="BR16" i="1"/>
  <c r="CB16" i="1"/>
  <c r="CG16" i="1"/>
  <c r="CH16" i="1"/>
  <c r="CP16" i="1"/>
  <c r="CQ16" i="1"/>
  <c r="CY16" i="1"/>
  <c r="AC17" i="1"/>
  <c r="AD17" i="1"/>
  <c r="AJ17" i="1"/>
  <c r="AL17" i="1"/>
  <c r="AM17" i="1"/>
  <c r="AO17" i="1"/>
  <c r="AP17" i="1"/>
  <c r="AR17" i="1" s="1"/>
  <c r="AQ17" i="1"/>
  <c r="AU17" i="1"/>
  <c r="BC17" i="1"/>
  <c r="BD17" i="1"/>
  <c r="BE17" i="1"/>
  <c r="BF17" i="1"/>
  <c r="BG17" i="1"/>
  <c r="BH17" i="1"/>
  <c r="BR17" i="1"/>
  <c r="CB17" i="1"/>
  <c r="CG17" i="1"/>
  <c r="CH17" i="1"/>
  <c r="CP17" i="1"/>
  <c r="CQ17" i="1"/>
  <c r="CY17" i="1"/>
  <c r="AC18" i="1"/>
  <c r="AD18" i="1"/>
  <c r="AJ18" i="1"/>
  <c r="AL18" i="1"/>
  <c r="AM18" i="1"/>
  <c r="AO18" i="1"/>
  <c r="AP18" i="1"/>
  <c r="AR18" i="1" s="1"/>
  <c r="AQ18" i="1"/>
  <c r="AU18" i="1"/>
  <c r="BC18" i="1"/>
  <c r="BD18" i="1"/>
  <c r="BE18" i="1"/>
  <c r="BF18" i="1"/>
  <c r="BG18" i="1"/>
  <c r="BH18" i="1"/>
  <c r="BR18" i="1"/>
  <c r="CB18" i="1"/>
  <c r="CG18" i="1"/>
  <c r="CH18" i="1"/>
  <c r="CP18" i="1"/>
  <c r="CQ18" i="1"/>
  <c r="CY18" i="1"/>
  <c r="AC19" i="1"/>
  <c r="AD19" i="1"/>
  <c r="AJ19" i="1"/>
  <c r="AL19" i="1"/>
  <c r="AM19" i="1"/>
  <c r="AO19" i="1"/>
  <c r="AP19" i="1"/>
  <c r="AQ19" i="1"/>
  <c r="AR19" i="1" s="1"/>
  <c r="AU19" i="1"/>
  <c r="BC19" i="1"/>
  <c r="BD19" i="1"/>
  <c r="BE19" i="1"/>
  <c r="BF19" i="1"/>
  <c r="BG19" i="1"/>
  <c r="BH19" i="1"/>
  <c r="BR19" i="1"/>
  <c r="CB19" i="1"/>
  <c r="CG19" i="1"/>
  <c r="CH19" i="1"/>
  <c r="CP19" i="1"/>
  <c r="CQ19" i="1"/>
  <c r="CY19" i="1"/>
  <c r="AC20" i="1"/>
  <c r="AD20" i="1"/>
  <c r="AJ20" i="1"/>
  <c r="AL20" i="1"/>
  <c r="AM20" i="1"/>
  <c r="AO20" i="1"/>
  <c r="AP20" i="1"/>
  <c r="AQ20" i="1"/>
  <c r="AR20" i="1"/>
  <c r="AU20" i="1"/>
  <c r="BC20" i="1"/>
  <c r="BD20" i="1"/>
  <c r="BE20" i="1"/>
  <c r="BF20" i="1"/>
  <c r="BG20" i="1"/>
  <c r="BH20" i="1"/>
  <c r="BR20" i="1"/>
  <c r="CB20" i="1"/>
  <c r="CG20" i="1"/>
  <c r="CH20" i="1"/>
  <c r="CP20" i="1"/>
  <c r="CQ20" i="1"/>
  <c r="CY20" i="1"/>
  <c r="AC21" i="1"/>
  <c r="AD21" i="1"/>
  <c r="AJ21" i="1"/>
  <c r="AL21" i="1"/>
  <c r="AM21" i="1"/>
  <c r="AO21" i="1"/>
  <c r="AP21" i="1"/>
  <c r="AR21" i="1" s="1"/>
  <c r="AQ21" i="1"/>
  <c r="AU21" i="1"/>
  <c r="BC21" i="1"/>
  <c r="BD21" i="1"/>
  <c r="BE21" i="1"/>
  <c r="BF21" i="1"/>
  <c r="BG21" i="1"/>
  <c r="BH21" i="1"/>
  <c r="BR21" i="1"/>
  <c r="CB21" i="1"/>
  <c r="CG21" i="1"/>
  <c r="CH21" i="1"/>
  <c r="CP21" i="1"/>
  <c r="CQ21" i="1"/>
  <c r="CY21" i="1"/>
  <c r="AC22" i="1"/>
  <c r="AD22" i="1"/>
  <c r="AJ22" i="1"/>
  <c r="AL22" i="1"/>
  <c r="AM22" i="1"/>
  <c r="AO22" i="1"/>
  <c r="AP22" i="1"/>
  <c r="AR22" i="1" s="1"/>
  <c r="AQ22" i="1"/>
  <c r="AU22" i="1"/>
  <c r="BC22" i="1"/>
  <c r="BD22" i="1"/>
  <c r="BE22" i="1"/>
  <c r="BF22" i="1"/>
  <c r="BG22" i="1"/>
  <c r="BH22" i="1"/>
  <c r="BR22" i="1"/>
  <c r="CB22" i="1"/>
  <c r="CG22" i="1"/>
  <c r="CH22" i="1"/>
  <c r="CP22" i="1"/>
  <c r="CQ22" i="1"/>
  <c r="CY22" i="1"/>
  <c r="AC23" i="1"/>
  <c r="AD23" i="1"/>
  <c r="AJ23" i="1"/>
  <c r="AL23" i="1"/>
  <c r="AM23" i="1"/>
  <c r="AO23" i="1"/>
  <c r="AP23" i="1"/>
  <c r="AQ23" i="1"/>
  <c r="AR23" i="1"/>
  <c r="AU23" i="1"/>
  <c r="BC23" i="1"/>
  <c r="BD23" i="1"/>
  <c r="BE23" i="1"/>
  <c r="BF23" i="1"/>
  <c r="BG23" i="1"/>
  <c r="BH23" i="1"/>
  <c r="BR23" i="1"/>
  <c r="CB23" i="1"/>
  <c r="CG23" i="1"/>
  <c r="CH23" i="1"/>
  <c r="CP23" i="1"/>
  <c r="CQ23" i="1"/>
  <c r="CY23" i="1"/>
  <c r="AC24" i="1"/>
  <c r="AD24" i="1"/>
  <c r="AJ24" i="1"/>
  <c r="AL24" i="1"/>
  <c r="AM24" i="1"/>
  <c r="AO24" i="1"/>
  <c r="AP24" i="1"/>
  <c r="AQ24" i="1"/>
  <c r="AR24" i="1"/>
  <c r="AU24" i="1"/>
  <c r="BC24" i="1"/>
  <c r="BD24" i="1"/>
  <c r="BE24" i="1"/>
  <c r="BF24" i="1"/>
  <c r="BG24" i="1"/>
  <c r="BH24" i="1"/>
  <c r="BR24" i="1"/>
  <c r="CB24" i="1"/>
  <c r="CG24" i="1"/>
  <c r="CH24" i="1"/>
  <c r="CP24" i="1"/>
  <c r="CQ24" i="1"/>
  <c r="CY24" i="1"/>
  <c r="AC25" i="1"/>
  <c r="AD25" i="1"/>
  <c r="AJ25" i="1"/>
  <c r="AL25" i="1"/>
  <c r="AM25" i="1"/>
  <c r="AO25" i="1"/>
  <c r="AP25" i="1"/>
  <c r="AR25" i="1" s="1"/>
  <c r="AQ25" i="1"/>
  <c r="AU25" i="1"/>
  <c r="BC25" i="1"/>
  <c r="BD25" i="1"/>
  <c r="BE25" i="1"/>
  <c r="BF25" i="1"/>
  <c r="BG25" i="1"/>
  <c r="BH25" i="1"/>
  <c r="BR25" i="1"/>
  <c r="CB25" i="1"/>
  <c r="CG25" i="1"/>
  <c r="CH25" i="1"/>
  <c r="CP25" i="1"/>
  <c r="CQ25" i="1"/>
  <c r="CY25" i="1"/>
  <c r="AC26" i="1"/>
  <c r="AD26" i="1"/>
  <c r="AJ26" i="1"/>
  <c r="AL26" i="1"/>
  <c r="AM26" i="1"/>
  <c r="AO26" i="1"/>
  <c r="AP26" i="1"/>
  <c r="AR26" i="1" s="1"/>
  <c r="AQ26" i="1"/>
  <c r="AU26" i="1"/>
  <c r="BC26" i="1"/>
  <c r="BD26" i="1"/>
  <c r="BE26" i="1"/>
  <c r="BF26" i="1"/>
  <c r="BG26" i="1"/>
  <c r="BH26" i="1"/>
  <c r="BR26" i="1"/>
  <c r="CB26" i="1"/>
  <c r="CG26" i="1"/>
  <c r="CH26" i="1"/>
  <c r="CP26" i="1"/>
  <c r="CQ26" i="1"/>
  <c r="CY26" i="1"/>
  <c r="AC27" i="1"/>
  <c r="AD27" i="1"/>
  <c r="AJ27" i="1"/>
  <c r="AL27" i="1"/>
  <c r="AM27" i="1"/>
  <c r="AO27" i="1"/>
  <c r="AP27" i="1"/>
  <c r="AQ27" i="1"/>
  <c r="AR27" i="1"/>
  <c r="AU27" i="1"/>
  <c r="BC27" i="1"/>
  <c r="BD27" i="1"/>
  <c r="BE27" i="1"/>
  <c r="BF27" i="1"/>
  <c r="BG27" i="1"/>
  <c r="BH27" i="1"/>
  <c r="BR27" i="1"/>
  <c r="CB27" i="1"/>
  <c r="CG27" i="1"/>
  <c r="CH27" i="1"/>
  <c r="CP27" i="1"/>
  <c r="CQ27" i="1"/>
  <c r="CY27" i="1"/>
  <c r="AC28" i="1"/>
  <c r="AD28" i="1"/>
  <c r="AJ28" i="1"/>
  <c r="AL28" i="1"/>
  <c r="AM28" i="1"/>
  <c r="AO28" i="1"/>
  <c r="AP28" i="1"/>
  <c r="AQ28" i="1"/>
  <c r="AR28" i="1"/>
  <c r="AU28" i="1"/>
  <c r="BC28" i="1"/>
  <c r="BD28" i="1"/>
  <c r="BE28" i="1"/>
  <c r="BF28" i="1"/>
  <c r="BG28" i="1"/>
  <c r="BH28" i="1"/>
  <c r="BR28" i="1"/>
  <c r="CB28" i="1"/>
  <c r="CG28" i="1"/>
  <c r="CH28" i="1"/>
  <c r="CP28" i="1"/>
  <c r="CQ28" i="1"/>
  <c r="CY28" i="1"/>
  <c r="AC29" i="1"/>
  <c r="AD29" i="1"/>
  <c r="AJ29" i="1"/>
  <c r="AL29" i="1"/>
  <c r="AM29" i="1"/>
  <c r="AO29" i="1"/>
  <c r="AP29" i="1"/>
  <c r="AR29" i="1" s="1"/>
  <c r="AQ29" i="1"/>
  <c r="AU29" i="1"/>
  <c r="BC29" i="1"/>
  <c r="BD29" i="1"/>
  <c r="BE29" i="1"/>
  <c r="BF29" i="1"/>
  <c r="BG29" i="1"/>
  <c r="BH29" i="1"/>
  <c r="BR29" i="1"/>
  <c r="CB29" i="1"/>
  <c r="CG29" i="1"/>
  <c r="CH29" i="1"/>
  <c r="CP29" i="1"/>
  <c r="CQ29" i="1"/>
  <c r="CY29" i="1"/>
  <c r="AC30" i="1"/>
  <c r="AD30" i="1"/>
  <c r="AJ30" i="1"/>
  <c r="AL30" i="1"/>
  <c r="AM30" i="1"/>
  <c r="AO30" i="1"/>
  <c r="AP30" i="1"/>
  <c r="AR30" i="1" s="1"/>
  <c r="AQ30" i="1"/>
  <c r="AU30" i="1"/>
  <c r="BC30" i="1"/>
  <c r="BD30" i="1"/>
  <c r="BE30" i="1"/>
  <c r="BF30" i="1"/>
  <c r="BG30" i="1"/>
  <c r="BH30" i="1"/>
  <c r="BR30" i="1"/>
  <c r="CB30" i="1"/>
  <c r="CG30" i="1"/>
  <c r="CH30" i="1"/>
  <c r="CP30" i="1"/>
  <c r="CQ30" i="1"/>
  <c r="CY30" i="1"/>
  <c r="AC31" i="1"/>
  <c r="AD31" i="1"/>
  <c r="AJ31" i="1"/>
  <c r="AL31" i="1"/>
  <c r="AM31" i="1"/>
  <c r="AO31" i="1"/>
  <c r="AP31" i="1"/>
  <c r="AQ31" i="1"/>
  <c r="AR31" i="1" s="1"/>
  <c r="AU31" i="1"/>
  <c r="BC31" i="1"/>
  <c r="BD31" i="1"/>
  <c r="BE31" i="1"/>
  <c r="BF31" i="1"/>
  <c r="BG31" i="1"/>
  <c r="BH31" i="1"/>
  <c r="BR31" i="1"/>
  <c r="CB31" i="1"/>
  <c r="CG31" i="1"/>
  <c r="CH31" i="1"/>
  <c r="CP31" i="1"/>
  <c r="CQ31" i="1"/>
  <c r="CY31" i="1"/>
  <c r="AC32" i="1"/>
  <c r="AD32" i="1"/>
  <c r="AJ32" i="1"/>
  <c r="AL32" i="1"/>
  <c r="AM32" i="1"/>
  <c r="AO32" i="1"/>
  <c r="AP32" i="1"/>
  <c r="AQ32" i="1"/>
  <c r="AR32" i="1"/>
  <c r="AU32" i="1"/>
  <c r="BC32" i="1"/>
  <c r="BD32" i="1"/>
  <c r="BE32" i="1"/>
  <c r="BF32" i="1"/>
  <c r="BG32" i="1"/>
  <c r="BH32" i="1"/>
  <c r="BR32" i="1"/>
  <c r="CB32" i="1"/>
  <c r="CG32" i="1"/>
  <c r="CH32" i="1"/>
  <c r="CP32" i="1"/>
  <c r="CQ32" i="1"/>
  <c r="CY32" i="1"/>
  <c r="AC33" i="1"/>
  <c r="AD33" i="1"/>
  <c r="AJ33" i="1"/>
  <c r="AL33" i="1"/>
  <c r="AM33" i="1"/>
  <c r="AO33" i="1"/>
  <c r="AP33" i="1"/>
  <c r="AR33" i="1" s="1"/>
  <c r="AQ33" i="1"/>
  <c r="AU33" i="1"/>
  <c r="BC33" i="1"/>
  <c r="BD33" i="1"/>
  <c r="BE33" i="1"/>
  <c r="BF33" i="1"/>
  <c r="BG33" i="1"/>
  <c r="BH33" i="1"/>
  <c r="BR33" i="1"/>
  <c r="CB33" i="1"/>
  <c r="CG33" i="1"/>
  <c r="CH33" i="1"/>
  <c r="CP33" i="1"/>
  <c r="CQ33" i="1"/>
  <c r="CY33" i="1"/>
  <c r="AC34" i="1"/>
  <c r="AD34" i="1"/>
  <c r="AJ34" i="1"/>
  <c r="AL34" i="1"/>
  <c r="AM34" i="1"/>
  <c r="AO34" i="1"/>
  <c r="AP34" i="1"/>
  <c r="AR34" i="1" s="1"/>
  <c r="AQ34" i="1"/>
  <c r="AU34" i="1"/>
  <c r="BC34" i="1"/>
  <c r="BD34" i="1"/>
  <c r="BE34" i="1"/>
  <c r="BF34" i="1"/>
  <c r="BG34" i="1"/>
  <c r="BH34" i="1"/>
  <c r="BR34" i="1"/>
  <c r="CB34" i="1"/>
  <c r="CG34" i="1"/>
  <c r="CH34" i="1"/>
  <c r="CP34" i="1"/>
  <c r="CQ34" i="1"/>
  <c r="CY34" i="1"/>
  <c r="AC35" i="1"/>
  <c r="AD35" i="1"/>
  <c r="AJ35" i="1"/>
  <c r="AL35" i="1"/>
  <c r="AM35" i="1"/>
  <c r="AO35" i="1"/>
  <c r="AP35" i="1"/>
  <c r="AQ35" i="1"/>
  <c r="AR35" i="1" s="1"/>
  <c r="AU35" i="1"/>
  <c r="BC35" i="1"/>
  <c r="BD35" i="1"/>
  <c r="BE35" i="1"/>
  <c r="BF35" i="1"/>
  <c r="BG35" i="1"/>
  <c r="BH35" i="1"/>
  <c r="BR35" i="1"/>
  <c r="CB35" i="1"/>
  <c r="CG35" i="1"/>
  <c r="CH35" i="1"/>
  <c r="CP35" i="1"/>
  <c r="CQ35" i="1"/>
  <c r="CY35" i="1"/>
  <c r="AC36" i="1"/>
  <c r="AD36" i="1"/>
  <c r="AJ36" i="1"/>
  <c r="AL36" i="1"/>
  <c r="AM36" i="1"/>
  <c r="AO36" i="1"/>
  <c r="AP36" i="1"/>
  <c r="AQ36" i="1"/>
  <c r="AR36" i="1"/>
  <c r="AU36" i="1"/>
  <c r="BC36" i="1"/>
  <c r="BD36" i="1"/>
  <c r="BE36" i="1"/>
  <c r="BF36" i="1"/>
  <c r="BG36" i="1"/>
  <c r="BH36" i="1"/>
  <c r="BR36" i="1"/>
  <c r="CB36" i="1"/>
  <c r="CG36" i="1"/>
  <c r="CH36" i="1"/>
  <c r="CP36" i="1"/>
  <c r="CQ36" i="1"/>
  <c r="CY36" i="1"/>
  <c r="AC37" i="1"/>
  <c r="AD37" i="1"/>
  <c r="AJ37" i="1"/>
  <c r="AL37" i="1"/>
  <c r="AM37" i="1"/>
  <c r="AO37" i="1"/>
  <c r="AP37" i="1"/>
  <c r="AR37" i="1" s="1"/>
  <c r="AQ37" i="1"/>
  <c r="AU37" i="1"/>
  <c r="BC37" i="1"/>
  <c r="BD37" i="1"/>
  <c r="BE37" i="1"/>
  <c r="BF37" i="1"/>
  <c r="BG37" i="1"/>
  <c r="BH37" i="1"/>
  <c r="BR37" i="1"/>
  <c r="CB37" i="1"/>
  <c r="CG37" i="1"/>
  <c r="CH37" i="1"/>
  <c r="CP37" i="1"/>
  <c r="CQ37" i="1"/>
  <c r="CY37" i="1"/>
  <c r="AC38" i="1"/>
  <c r="AD38" i="1"/>
  <c r="AJ38" i="1"/>
  <c r="AL38" i="1"/>
  <c r="AM38" i="1"/>
  <c r="AO38" i="1"/>
  <c r="AP38" i="1"/>
  <c r="AR38" i="1" s="1"/>
  <c r="AQ38" i="1"/>
  <c r="AU38" i="1"/>
  <c r="BC38" i="1"/>
  <c r="BD38" i="1"/>
  <c r="BE38" i="1"/>
  <c r="BF38" i="1"/>
  <c r="BG38" i="1"/>
  <c r="BH38" i="1"/>
  <c r="BR38" i="1"/>
  <c r="CB38" i="1"/>
  <c r="CG38" i="1"/>
  <c r="CH38" i="1"/>
  <c r="CP38" i="1"/>
  <c r="CQ38" i="1"/>
  <c r="CY38" i="1"/>
  <c r="AC39" i="1"/>
  <c r="AD39" i="1"/>
  <c r="AJ39" i="1"/>
  <c r="AL39" i="1"/>
  <c r="AM39" i="1"/>
  <c r="AO39" i="1"/>
  <c r="AP39" i="1"/>
  <c r="AQ39" i="1"/>
  <c r="AR39" i="1" s="1"/>
  <c r="AU39" i="1"/>
  <c r="BC39" i="1"/>
  <c r="BD39" i="1"/>
  <c r="BE39" i="1"/>
  <c r="BF39" i="1"/>
  <c r="BG39" i="1"/>
  <c r="BH39" i="1"/>
  <c r="BR39" i="1"/>
  <c r="CB39" i="1"/>
  <c r="CG39" i="1"/>
  <c r="CH39" i="1"/>
  <c r="CP39" i="1"/>
  <c r="CQ39" i="1"/>
  <c r="CY39" i="1"/>
  <c r="AC40" i="1"/>
  <c r="AD40" i="1"/>
  <c r="AJ40" i="1"/>
  <c r="AL40" i="1"/>
  <c r="AM40" i="1"/>
  <c r="AO40" i="1"/>
  <c r="AP40" i="1"/>
  <c r="AQ40" i="1"/>
  <c r="AR40" i="1"/>
  <c r="AU40" i="1"/>
  <c r="BC40" i="1"/>
  <c r="BD40" i="1"/>
  <c r="BE40" i="1"/>
  <c r="BF40" i="1"/>
  <c r="BG40" i="1"/>
  <c r="BH40" i="1"/>
  <c r="BR40" i="1"/>
  <c r="CB40" i="1"/>
  <c r="CG40" i="1"/>
  <c r="CH40" i="1"/>
  <c r="CP40" i="1"/>
  <c r="CQ40" i="1"/>
  <c r="CY40" i="1"/>
  <c r="AC41" i="1"/>
  <c r="AD41" i="1"/>
  <c r="AJ41" i="1"/>
  <c r="AL41" i="1"/>
  <c r="AM41" i="1"/>
  <c r="AO41" i="1"/>
  <c r="AP41" i="1"/>
  <c r="AR41" i="1" s="1"/>
  <c r="AQ41" i="1"/>
  <c r="AU41" i="1"/>
  <c r="BC41" i="1"/>
  <c r="BD41" i="1"/>
  <c r="BE41" i="1"/>
  <c r="BF41" i="1"/>
  <c r="BG41" i="1"/>
  <c r="BH41" i="1"/>
  <c r="BR41" i="1"/>
  <c r="CB41" i="1"/>
  <c r="CG41" i="1"/>
  <c r="CH41" i="1"/>
  <c r="CP41" i="1"/>
  <c r="CQ41" i="1"/>
  <c r="CY41" i="1"/>
  <c r="AC42" i="1"/>
  <c r="AD42" i="1"/>
  <c r="AJ42" i="1"/>
  <c r="AL42" i="1"/>
  <c r="AM42" i="1"/>
  <c r="AO42" i="1"/>
  <c r="AP42" i="1"/>
  <c r="AR42" i="1" s="1"/>
  <c r="AQ42" i="1"/>
  <c r="AU42" i="1"/>
  <c r="BC42" i="1"/>
  <c r="BD42" i="1"/>
  <c r="BE42" i="1"/>
  <c r="BF42" i="1"/>
  <c r="BG42" i="1"/>
  <c r="BH42" i="1"/>
  <c r="BR42" i="1"/>
  <c r="CB42" i="1"/>
  <c r="CG42" i="1"/>
  <c r="CH42" i="1"/>
  <c r="CP42" i="1"/>
  <c r="CQ42" i="1"/>
  <c r="CY42" i="1"/>
  <c r="AC43" i="1"/>
  <c r="AD43" i="1"/>
  <c r="AJ43" i="1"/>
  <c r="AL43" i="1"/>
  <c r="AM43" i="1"/>
  <c r="AO43" i="1"/>
  <c r="AP43" i="1"/>
  <c r="AQ43" i="1"/>
  <c r="AR43" i="1" s="1"/>
  <c r="AU43" i="1"/>
  <c r="BC43" i="1"/>
  <c r="BD43" i="1"/>
  <c r="BE43" i="1"/>
  <c r="BF43" i="1"/>
  <c r="BG43" i="1"/>
  <c r="BH43" i="1"/>
  <c r="BR43" i="1"/>
  <c r="CB43" i="1"/>
  <c r="CG43" i="1"/>
  <c r="CH43" i="1"/>
  <c r="CP43" i="1"/>
  <c r="CQ43" i="1"/>
  <c r="CY43" i="1"/>
  <c r="AC44" i="1"/>
  <c r="AD44" i="1"/>
  <c r="AJ44" i="1"/>
  <c r="AL44" i="1"/>
  <c r="AM44" i="1"/>
  <c r="AO44" i="1"/>
  <c r="AP44" i="1"/>
  <c r="AQ44" i="1"/>
  <c r="AR44" i="1"/>
  <c r="AU44" i="1"/>
  <c r="BC44" i="1"/>
  <c r="BD44" i="1"/>
  <c r="BE44" i="1"/>
  <c r="BF44" i="1"/>
  <c r="BG44" i="1"/>
  <c r="BH44" i="1"/>
  <c r="BR44" i="1"/>
  <c r="CB44" i="1"/>
  <c r="CG44" i="1"/>
  <c r="CH44" i="1"/>
  <c r="CP44" i="1"/>
  <c r="CQ44" i="1"/>
  <c r="CY44" i="1"/>
  <c r="AC45" i="1"/>
  <c r="AD45" i="1"/>
  <c r="AJ45" i="1"/>
  <c r="AL45" i="1"/>
  <c r="AM45" i="1"/>
  <c r="AO45" i="1"/>
  <c r="AP45" i="1"/>
  <c r="AR45" i="1" s="1"/>
  <c r="AQ45" i="1"/>
  <c r="AU45" i="1"/>
  <c r="BC45" i="1"/>
  <c r="BD45" i="1"/>
  <c r="BE45" i="1"/>
  <c r="BF45" i="1"/>
  <c r="BG45" i="1"/>
  <c r="BH45" i="1"/>
  <c r="BR45" i="1"/>
  <c r="CB45" i="1"/>
  <c r="CG45" i="1"/>
  <c r="CH45" i="1"/>
  <c r="CP45" i="1"/>
  <c r="CQ45" i="1"/>
  <c r="CY45" i="1"/>
  <c r="AC46" i="1"/>
  <c r="AD46" i="1"/>
  <c r="AJ46" i="1"/>
  <c r="AL46" i="1"/>
  <c r="AM46" i="1"/>
  <c r="AO46" i="1"/>
  <c r="AP46" i="1"/>
  <c r="AR46" i="1" s="1"/>
  <c r="AQ46" i="1"/>
  <c r="AU46" i="1"/>
  <c r="BC46" i="1"/>
  <c r="BD46" i="1"/>
  <c r="BE46" i="1"/>
  <c r="BF46" i="1"/>
  <c r="BG46" i="1"/>
  <c r="BH46" i="1"/>
  <c r="BR46" i="1"/>
  <c r="CB46" i="1"/>
  <c r="CG46" i="1"/>
  <c r="CH46" i="1"/>
  <c r="CP46" i="1"/>
  <c r="CQ46" i="1"/>
  <c r="CY46" i="1"/>
  <c r="AC47" i="1"/>
  <c r="AD47" i="1"/>
  <c r="AJ47" i="1"/>
  <c r="AL47" i="1"/>
  <c r="AM47" i="1"/>
  <c r="AO47" i="1"/>
  <c r="AP47" i="1"/>
  <c r="AQ47" i="1"/>
  <c r="AR47" i="1" s="1"/>
  <c r="AU47" i="1"/>
  <c r="BC47" i="1"/>
  <c r="BD47" i="1"/>
  <c r="BE47" i="1"/>
  <c r="BF47" i="1"/>
  <c r="BG47" i="1"/>
  <c r="BH47" i="1"/>
  <c r="BR47" i="1"/>
  <c r="CB47" i="1"/>
  <c r="CG47" i="1"/>
  <c r="CH47" i="1"/>
  <c r="CP47" i="1"/>
  <c r="CQ47" i="1"/>
  <c r="CY47" i="1"/>
  <c r="AC48" i="1"/>
  <c r="AD48" i="1"/>
  <c r="AJ48" i="1"/>
  <c r="AL48" i="1"/>
  <c r="AM48" i="1"/>
  <c r="AO48" i="1"/>
  <c r="AP48" i="1"/>
  <c r="AQ48" i="1"/>
  <c r="AR48" i="1"/>
  <c r="AU48" i="1"/>
  <c r="BC48" i="1"/>
  <c r="BD48" i="1"/>
  <c r="BE48" i="1"/>
  <c r="BF48" i="1"/>
  <c r="BG48" i="1"/>
  <c r="BH48" i="1"/>
  <c r="BR48" i="1"/>
  <c r="CB48" i="1"/>
  <c r="CG48" i="1"/>
  <c r="CH48" i="1"/>
  <c r="CP48" i="1"/>
  <c r="CQ48" i="1"/>
  <c r="CY48" i="1"/>
  <c r="AC49" i="1"/>
  <c r="AD49" i="1"/>
  <c r="AJ49" i="1"/>
  <c r="AL49" i="1"/>
  <c r="AM49" i="1"/>
  <c r="AO49" i="1"/>
  <c r="AP49" i="1"/>
  <c r="AR49" i="1" s="1"/>
  <c r="AQ49" i="1"/>
  <c r="AU49" i="1"/>
  <c r="BC49" i="1"/>
  <c r="BD49" i="1"/>
  <c r="BE49" i="1"/>
  <c r="BF49" i="1"/>
  <c r="BG49" i="1"/>
  <c r="BH49" i="1"/>
  <c r="BR49" i="1"/>
  <c r="CB49" i="1"/>
  <c r="CG49" i="1"/>
  <c r="CH49" i="1"/>
  <c r="CP49" i="1"/>
  <c r="CQ49" i="1"/>
  <c r="CY49" i="1"/>
  <c r="AC50" i="1"/>
  <c r="AD50" i="1"/>
  <c r="AJ50" i="1"/>
  <c r="AL50" i="1"/>
  <c r="AM50" i="1"/>
  <c r="AO50" i="1"/>
  <c r="AP50" i="1"/>
  <c r="AR50" i="1" s="1"/>
  <c r="AQ50" i="1"/>
  <c r="AU50" i="1"/>
  <c r="BC50" i="1"/>
  <c r="BD50" i="1"/>
  <c r="BE50" i="1"/>
  <c r="BF50" i="1"/>
  <c r="BG50" i="1"/>
  <c r="BH50" i="1"/>
  <c r="BR50" i="1"/>
  <c r="CB50" i="1"/>
  <c r="CG50" i="1"/>
  <c r="CH50" i="1"/>
  <c r="CP50" i="1"/>
  <c r="CQ50" i="1"/>
  <c r="CY50" i="1"/>
  <c r="AC51" i="1"/>
  <c r="AD51" i="1"/>
  <c r="AJ51" i="1"/>
  <c r="AL51" i="1"/>
  <c r="AM51" i="1"/>
  <c r="AO51" i="1"/>
  <c r="AP51" i="1"/>
  <c r="AQ51" i="1"/>
  <c r="AR51" i="1" s="1"/>
  <c r="AU51" i="1"/>
  <c r="BC51" i="1"/>
  <c r="BD51" i="1"/>
  <c r="BE51" i="1"/>
  <c r="BF51" i="1"/>
  <c r="BG51" i="1"/>
  <c r="BH51" i="1"/>
  <c r="BR51" i="1"/>
  <c r="CB51" i="1"/>
  <c r="CG51" i="1"/>
  <c r="CH51" i="1"/>
  <c r="CP51" i="1"/>
  <c r="CQ51" i="1"/>
  <c r="CY51" i="1"/>
  <c r="AC52" i="1"/>
  <c r="AD52" i="1"/>
  <c r="AJ52" i="1"/>
  <c r="AL52" i="1"/>
  <c r="AM52" i="1"/>
  <c r="AO52" i="1"/>
  <c r="AP52" i="1"/>
  <c r="AQ52" i="1"/>
  <c r="AR52" i="1"/>
  <c r="AU52" i="1"/>
  <c r="BC52" i="1"/>
  <c r="BD52" i="1"/>
  <c r="BE52" i="1"/>
  <c r="BF52" i="1"/>
  <c r="BG52" i="1"/>
  <c r="BH52" i="1"/>
  <c r="BR52" i="1"/>
  <c r="CB52" i="1"/>
  <c r="CG52" i="1"/>
  <c r="CH52" i="1"/>
  <c r="CP52" i="1"/>
  <c r="CQ52" i="1"/>
  <c r="CY52" i="1"/>
  <c r="AC53" i="1"/>
  <c r="AD53" i="1"/>
  <c r="AJ53" i="1"/>
  <c r="AL53" i="1"/>
  <c r="AM53" i="1"/>
  <c r="AO53" i="1"/>
  <c r="AP53" i="1"/>
  <c r="AR53" i="1" s="1"/>
  <c r="AQ53" i="1"/>
  <c r="AU53" i="1"/>
  <c r="BC53" i="1"/>
  <c r="BD53" i="1"/>
  <c r="BE53" i="1"/>
  <c r="BF53" i="1"/>
  <c r="BG53" i="1"/>
  <c r="BH53" i="1"/>
  <c r="BR53" i="1"/>
  <c r="CB53" i="1"/>
  <c r="CG53" i="1"/>
  <c r="CH53" i="1"/>
  <c r="CP53" i="1"/>
  <c r="CQ53" i="1"/>
  <c r="CY53" i="1"/>
  <c r="AC54" i="1"/>
  <c r="AD54" i="1"/>
  <c r="AJ54" i="1"/>
  <c r="AL54" i="1"/>
  <c r="AM54" i="1"/>
  <c r="AO54" i="1"/>
  <c r="AP54" i="1"/>
  <c r="AR54" i="1" s="1"/>
  <c r="AQ54" i="1"/>
  <c r="AU54" i="1"/>
  <c r="BC54" i="1"/>
  <c r="BD54" i="1"/>
  <c r="BE54" i="1"/>
  <c r="BF54" i="1"/>
  <c r="BG54" i="1"/>
  <c r="BH54" i="1"/>
  <c r="BR54" i="1"/>
  <c r="CB54" i="1"/>
  <c r="CG54" i="1"/>
  <c r="CH54" i="1"/>
  <c r="CP54" i="1"/>
  <c r="CQ54" i="1"/>
  <c r="CY54" i="1"/>
  <c r="AC55" i="1"/>
  <c r="AD55" i="1"/>
  <c r="AJ55" i="1"/>
  <c r="AL55" i="1"/>
  <c r="AM55" i="1"/>
  <c r="AO55" i="1"/>
  <c r="AP55" i="1"/>
  <c r="AQ55" i="1"/>
  <c r="AR55" i="1" s="1"/>
  <c r="AU55" i="1"/>
  <c r="BC55" i="1"/>
  <c r="BD55" i="1"/>
  <c r="BE55" i="1"/>
  <c r="BF55" i="1"/>
  <c r="BG55" i="1"/>
  <c r="BH55" i="1"/>
  <c r="BR55" i="1"/>
  <c r="CB55" i="1"/>
  <c r="CG55" i="1"/>
  <c r="CH55" i="1"/>
  <c r="CP55" i="1"/>
  <c r="CQ55" i="1"/>
  <c r="CY55" i="1"/>
  <c r="AC56" i="1"/>
  <c r="AD56" i="1"/>
  <c r="AJ56" i="1"/>
  <c r="AL56" i="1"/>
  <c r="AM56" i="1"/>
  <c r="AO56" i="1"/>
  <c r="AP56" i="1"/>
  <c r="AQ56" i="1"/>
  <c r="AR56" i="1"/>
  <c r="AU56" i="1"/>
  <c r="BC56" i="1"/>
  <c r="BD56" i="1"/>
  <c r="BE56" i="1"/>
  <c r="BF56" i="1"/>
  <c r="BG56" i="1"/>
  <c r="BH56" i="1"/>
  <c r="BR56" i="1"/>
  <c r="CB56" i="1"/>
  <c r="CG56" i="1"/>
  <c r="CH56" i="1"/>
  <c r="CP56" i="1"/>
  <c r="CQ56" i="1"/>
  <c r="CY56" i="1"/>
  <c r="AC57" i="1"/>
  <c r="AD57" i="1"/>
  <c r="AJ57" i="1"/>
  <c r="AL57" i="1"/>
  <c r="AM57" i="1"/>
  <c r="AO57" i="1"/>
  <c r="AP57" i="1"/>
  <c r="AR57" i="1" s="1"/>
  <c r="AQ57" i="1"/>
  <c r="AU57" i="1"/>
  <c r="BC57" i="1"/>
  <c r="BD57" i="1"/>
  <c r="BE57" i="1"/>
  <c r="BF57" i="1"/>
  <c r="BG57" i="1"/>
  <c r="BH57" i="1"/>
  <c r="BR57" i="1"/>
  <c r="CB57" i="1"/>
  <c r="CG57" i="1"/>
  <c r="CH57" i="1"/>
  <c r="CP57" i="1"/>
  <c r="CQ57" i="1"/>
  <c r="CY57" i="1"/>
  <c r="AC58" i="1"/>
  <c r="AD58" i="1"/>
  <c r="AJ58" i="1"/>
  <c r="AL58" i="1"/>
  <c r="AM58" i="1"/>
  <c r="AO58" i="1"/>
  <c r="AP58" i="1"/>
  <c r="AR58" i="1" s="1"/>
  <c r="AQ58" i="1"/>
  <c r="AU58" i="1"/>
  <c r="BC58" i="1"/>
  <c r="BD58" i="1"/>
  <c r="BE58" i="1"/>
  <c r="BF58" i="1"/>
  <c r="BG58" i="1"/>
  <c r="BH58" i="1"/>
  <c r="BR58" i="1"/>
  <c r="CB58" i="1"/>
  <c r="CG58" i="1"/>
  <c r="CH58" i="1"/>
  <c r="CP58" i="1"/>
  <c r="CQ58" i="1"/>
  <c r="CY58" i="1"/>
  <c r="AC59" i="1"/>
  <c r="AD59" i="1"/>
  <c r="AJ59" i="1"/>
  <c r="AL59" i="1"/>
  <c r="AM59" i="1"/>
  <c r="AO59" i="1"/>
  <c r="AP59" i="1"/>
  <c r="AQ59" i="1"/>
  <c r="AR59" i="1" s="1"/>
  <c r="AU59" i="1"/>
  <c r="BC59" i="1"/>
  <c r="BD59" i="1"/>
  <c r="BE59" i="1"/>
  <c r="BF59" i="1"/>
  <c r="BG59" i="1"/>
  <c r="BH59" i="1"/>
  <c r="BR59" i="1"/>
  <c r="CB59" i="1"/>
  <c r="CG59" i="1"/>
  <c r="CH59" i="1"/>
  <c r="CP59" i="1"/>
  <c r="CQ59" i="1"/>
  <c r="CY59" i="1"/>
  <c r="AC60" i="1"/>
  <c r="AD60" i="1"/>
  <c r="AJ60" i="1"/>
  <c r="AL60" i="1"/>
  <c r="AM60" i="1"/>
  <c r="AO60" i="1"/>
  <c r="AP60" i="1"/>
  <c r="AQ60" i="1"/>
  <c r="AR60" i="1"/>
  <c r="AU60" i="1"/>
  <c r="BC60" i="1"/>
  <c r="BD60" i="1"/>
  <c r="BE60" i="1"/>
  <c r="BF60" i="1"/>
  <c r="BG60" i="1"/>
  <c r="BH60" i="1"/>
  <c r="BR60" i="1"/>
  <c r="CB60" i="1"/>
  <c r="CG60" i="1"/>
  <c r="CH60" i="1"/>
  <c r="CP60" i="1"/>
  <c r="CQ60" i="1"/>
  <c r="CY60" i="1"/>
  <c r="AC61" i="1"/>
  <c r="AD61" i="1"/>
  <c r="AJ61" i="1"/>
  <c r="AL61" i="1"/>
  <c r="AM61" i="1"/>
  <c r="AO61" i="1"/>
  <c r="AP61" i="1"/>
  <c r="AR61" i="1" s="1"/>
  <c r="AQ61" i="1"/>
  <c r="AU61" i="1"/>
  <c r="BC61" i="1"/>
  <c r="BD61" i="1"/>
  <c r="BE61" i="1"/>
  <c r="BF61" i="1"/>
  <c r="BG61" i="1"/>
  <c r="BH61" i="1"/>
  <c r="BR61" i="1"/>
  <c r="CB61" i="1"/>
  <c r="CG61" i="1"/>
  <c r="CH61" i="1"/>
  <c r="CP61" i="1"/>
  <c r="CQ61" i="1"/>
  <c r="CY61" i="1"/>
  <c r="AC62" i="1"/>
  <c r="AD62" i="1"/>
  <c r="AJ62" i="1"/>
  <c r="AL62" i="1"/>
  <c r="AM62" i="1"/>
  <c r="AO62" i="1"/>
  <c r="AP62" i="1"/>
  <c r="AR62" i="1" s="1"/>
  <c r="AQ62" i="1"/>
  <c r="AU62" i="1"/>
  <c r="BC62" i="1"/>
  <c r="BD62" i="1"/>
  <c r="BE62" i="1"/>
  <c r="BF62" i="1"/>
  <c r="BG62" i="1"/>
  <c r="BH62" i="1"/>
  <c r="BR62" i="1"/>
  <c r="CB62" i="1"/>
  <c r="CG62" i="1"/>
  <c r="CH62" i="1"/>
  <c r="CP62" i="1"/>
  <c r="CQ62" i="1"/>
  <c r="CY62" i="1"/>
  <c r="AC63" i="1"/>
  <c r="AD63" i="1"/>
  <c r="AJ63" i="1"/>
  <c r="AL63" i="1"/>
  <c r="AM63" i="1"/>
  <c r="AO63" i="1"/>
  <c r="AP63" i="1"/>
  <c r="AQ63" i="1"/>
  <c r="AR63" i="1" s="1"/>
  <c r="AU63" i="1"/>
  <c r="BC63" i="1"/>
  <c r="BD63" i="1"/>
  <c r="BE63" i="1"/>
  <c r="BF63" i="1"/>
  <c r="BG63" i="1"/>
  <c r="BH63" i="1"/>
  <c r="BR63" i="1"/>
  <c r="CB63" i="1"/>
  <c r="CG63" i="1"/>
  <c r="CH63" i="1"/>
  <c r="CP63" i="1"/>
  <c r="CQ63" i="1"/>
  <c r="CY63" i="1"/>
  <c r="AC64" i="1"/>
  <c r="AD64" i="1"/>
  <c r="AJ64" i="1"/>
  <c r="AL64" i="1"/>
  <c r="AM64" i="1"/>
  <c r="AO64" i="1"/>
  <c r="AP64" i="1"/>
  <c r="AQ64" i="1"/>
  <c r="AR64" i="1"/>
  <c r="AU64" i="1"/>
  <c r="BC64" i="1"/>
  <c r="BD64" i="1"/>
  <c r="BE64" i="1"/>
  <c r="BF64" i="1"/>
  <c r="BG64" i="1"/>
  <c r="BH64" i="1"/>
  <c r="BR64" i="1"/>
  <c r="CB64" i="1"/>
  <c r="CG64" i="1"/>
  <c r="CH64" i="1"/>
  <c r="CP64" i="1"/>
  <c r="CQ64" i="1"/>
  <c r="CY64" i="1"/>
  <c r="AC65" i="1"/>
  <c r="AD65" i="1"/>
  <c r="AJ65" i="1"/>
  <c r="AL65" i="1"/>
  <c r="AM65" i="1"/>
  <c r="AO65" i="1"/>
  <c r="AP65" i="1"/>
  <c r="AR65" i="1" s="1"/>
  <c r="AQ65" i="1"/>
  <c r="AU65" i="1"/>
  <c r="BC65" i="1"/>
  <c r="BD65" i="1"/>
  <c r="BE65" i="1"/>
  <c r="BF65" i="1"/>
  <c r="BG65" i="1"/>
  <c r="BH65" i="1"/>
  <c r="BR65" i="1"/>
  <c r="CB65" i="1"/>
  <c r="CG65" i="1"/>
  <c r="CH65" i="1"/>
  <c r="CP65" i="1"/>
  <c r="CQ65" i="1"/>
  <c r="CY65" i="1"/>
  <c r="AC66" i="1"/>
  <c r="AD66" i="1"/>
  <c r="AJ66" i="1"/>
  <c r="AL66" i="1"/>
  <c r="AM66" i="1"/>
  <c r="AO66" i="1"/>
  <c r="AP66" i="1"/>
  <c r="AR66" i="1" s="1"/>
  <c r="AQ66" i="1"/>
  <c r="AU66" i="1"/>
  <c r="BC66" i="1"/>
  <c r="BD66" i="1"/>
  <c r="BE66" i="1"/>
  <c r="BF66" i="1"/>
  <c r="BG66" i="1"/>
  <c r="BH66" i="1"/>
  <c r="BR66" i="1"/>
  <c r="CB66" i="1"/>
  <c r="CG66" i="1"/>
  <c r="CH66" i="1"/>
  <c r="CP66" i="1"/>
  <c r="CQ66" i="1"/>
  <c r="CY66" i="1"/>
  <c r="AC67" i="1"/>
  <c r="AD67" i="1"/>
  <c r="AJ67" i="1"/>
  <c r="AL67" i="1"/>
  <c r="AM67" i="1"/>
  <c r="AO67" i="1"/>
  <c r="AP67" i="1"/>
  <c r="AQ67" i="1"/>
  <c r="AR67" i="1" s="1"/>
  <c r="AU67" i="1"/>
  <c r="BC67" i="1"/>
  <c r="BD67" i="1"/>
  <c r="BE67" i="1"/>
  <c r="BF67" i="1"/>
  <c r="BG67" i="1"/>
  <c r="BH67" i="1"/>
  <c r="BR67" i="1"/>
  <c r="CB67" i="1"/>
  <c r="CG67" i="1"/>
  <c r="CH67" i="1"/>
  <c r="CP67" i="1"/>
  <c r="CQ67" i="1"/>
  <c r="CY67" i="1"/>
  <c r="AC68" i="1"/>
  <c r="AD68" i="1"/>
  <c r="AJ68" i="1"/>
  <c r="AL68" i="1"/>
  <c r="AM68" i="1"/>
  <c r="AO68" i="1"/>
  <c r="AP68" i="1"/>
  <c r="AQ68" i="1"/>
  <c r="AR68" i="1"/>
  <c r="AU68" i="1"/>
  <c r="BC68" i="1"/>
  <c r="BD68" i="1"/>
  <c r="BE68" i="1"/>
  <c r="BF68" i="1"/>
  <c r="BG68" i="1"/>
  <c r="BH68" i="1"/>
  <c r="BR68" i="1"/>
  <c r="CB68" i="1"/>
  <c r="CG68" i="1"/>
  <c r="CH68" i="1"/>
  <c r="CP68" i="1"/>
  <c r="CQ68" i="1"/>
  <c r="CY68" i="1"/>
  <c r="AC69" i="1"/>
  <c r="AD69" i="1"/>
  <c r="AJ69" i="1"/>
  <c r="AL69" i="1"/>
  <c r="AM69" i="1"/>
  <c r="AO69" i="1"/>
  <c r="AP69" i="1"/>
  <c r="AR69" i="1" s="1"/>
  <c r="AQ69" i="1"/>
  <c r="AU69" i="1"/>
  <c r="BC69" i="1"/>
  <c r="BD69" i="1"/>
  <c r="BE69" i="1"/>
  <c r="BF69" i="1"/>
  <c r="BG69" i="1"/>
  <c r="BH69" i="1"/>
  <c r="BR69" i="1"/>
  <c r="CB69" i="1"/>
  <c r="CG69" i="1"/>
  <c r="CH69" i="1"/>
  <c r="CP69" i="1"/>
  <c r="CQ69" i="1"/>
  <c r="CY69" i="1"/>
  <c r="AC70" i="1"/>
  <c r="AD70" i="1"/>
  <c r="AJ70" i="1"/>
  <c r="AL70" i="1"/>
  <c r="AM70" i="1"/>
  <c r="AO70" i="1"/>
  <c r="AP70" i="1"/>
  <c r="AR70" i="1" s="1"/>
  <c r="AQ70" i="1"/>
  <c r="AU70" i="1"/>
  <c r="BC70" i="1"/>
  <c r="BD70" i="1"/>
  <c r="BE70" i="1"/>
  <c r="BF70" i="1"/>
  <c r="BG70" i="1"/>
  <c r="BH70" i="1"/>
  <c r="BR70" i="1"/>
  <c r="CB70" i="1"/>
  <c r="CG70" i="1"/>
  <c r="CH70" i="1"/>
  <c r="CP70" i="1"/>
  <c r="CQ70" i="1"/>
  <c r="CY70" i="1"/>
  <c r="AC71" i="1"/>
  <c r="AD71" i="1"/>
  <c r="AJ71" i="1"/>
  <c r="AL71" i="1"/>
  <c r="AM71" i="1"/>
  <c r="AO71" i="1"/>
  <c r="AP71" i="1"/>
  <c r="AQ71" i="1"/>
  <c r="AR71" i="1"/>
  <c r="AU71" i="1"/>
  <c r="BC71" i="1"/>
  <c r="BD71" i="1"/>
  <c r="BE71" i="1"/>
  <c r="BF71" i="1"/>
  <c r="BG71" i="1"/>
  <c r="BH71" i="1"/>
  <c r="BR71" i="1"/>
  <c r="CB71" i="1"/>
  <c r="CG71" i="1"/>
  <c r="CH71" i="1"/>
  <c r="CP71" i="1"/>
  <c r="CQ71" i="1"/>
  <c r="CY71" i="1"/>
  <c r="AC72" i="1"/>
  <c r="AD72" i="1"/>
  <c r="AJ72" i="1"/>
  <c r="AL72" i="1"/>
  <c r="AM72" i="1"/>
  <c r="AO72" i="1"/>
  <c r="AP72" i="1"/>
  <c r="AR72" i="1" s="1"/>
  <c r="AQ72" i="1"/>
  <c r="AU72" i="1"/>
  <c r="BC72" i="1"/>
  <c r="BD72" i="1"/>
  <c r="BE72" i="1"/>
  <c r="BF72" i="1"/>
  <c r="BG72" i="1"/>
  <c r="BH72" i="1"/>
  <c r="BR72" i="1"/>
  <c r="CB72" i="1"/>
  <c r="CG72" i="1"/>
  <c r="CH72" i="1"/>
  <c r="CP72" i="1"/>
  <c r="CQ72" i="1"/>
  <c r="CY72" i="1"/>
  <c r="AC73" i="1"/>
  <c r="AD73" i="1"/>
  <c r="AJ73" i="1"/>
  <c r="AL73" i="1"/>
  <c r="AM73" i="1"/>
  <c r="AO73" i="1"/>
  <c r="AP73" i="1"/>
  <c r="AR73" i="1" s="1"/>
  <c r="AQ73" i="1"/>
  <c r="AU73" i="1"/>
  <c r="BC73" i="1"/>
  <c r="BD73" i="1"/>
  <c r="BE73" i="1"/>
  <c r="BF73" i="1"/>
  <c r="BG73" i="1"/>
  <c r="BH73" i="1"/>
  <c r="BR73" i="1"/>
  <c r="CB73" i="1"/>
  <c r="CG73" i="1"/>
  <c r="CH73" i="1"/>
  <c r="CP73" i="1"/>
  <c r="CQ73" i="1"/>
  <c r="CY73" i="1"/>
  <c r="AC74" i="1"/>
  <c r="AD74" i="1"/>
  <c r="AJ74" i="1"/>
  <c r="AL74" i="1"/>
  <c r="AM74" i="1"/>
  <c r="AO74" i="1"/>
  <c r="AP74" i="1"/>
  <c r="AQ74" i="1"/>
  <c r="AR74" i="1" s="1"/>
  <c r="AU74" i="1"/>
  <c r="BC74" i="1"/>
  <c r="BD74" i="1"/>
  <c r="BE74" i="1"/>
  <c r="BF74" i="1"/>
  <c r="BG74" i="1"/>
  <c r="BH74" i="1"/>
  <c r="BR74" i="1"/>
  <c r="CB74" i="1"/>
  <c r="CG74" i="1"/>
  <c r="CH74" i="1"/>
  <c r="CP74" i="1"/>
  <c r="CQ74" i="1"/>
  <c r="CY74" i="1"/>
  <c r="AC75" i="1"/>
  <c r="AD75" i="1"/>
  <c r="AJ75" i="1"/>
  <c r="AL75" i="1"/>
  <c r="AM75" i="1"/>
  <c r="AO75" i="1"/>
  <c r="AP75" i="1"/>
  <c r="AQ75" i="1"/>
  <c r="AR75" i="1"/>
  <c r="AU75" i="1"/>
  <c r="BC75" i="1"/>
  <c r="BD75" i="1"/>
  <c r="BE75" i="1"/>
  <c r="BF75" i="1"/>
  <c r="BG75" i="1"/>
  <c r="BH75" i="1"/>
  <c r="BR75" i="1"/>
  <c r="CB75" i="1"/>
  <c r="CG75" i="1"/>
  <c r="CH75" i="1"/>
  <c r="CP75" i="1"/>
  <c r="CQ75" i="1"/>
  <c r="CY75" i="1"/>
  <c r="AC76" i="1"/>
  <c r="AD76" i="1"/>
  <c r="AJ76" i="1"/>
  <c r="AL76" i="1"/>
  <c r="AM76" i="1"/>
  <c r="AO76" i="1"/>
  <c r="AP76" i="1"/>
  <c r="AR76" i="1" s="1"/>
  <c r="AQ76" i="1"/>
  <c r="AU76" i="1"/>
  <c r="BC76" i="1"/>
  <c r="BD76" i="1"/>
  <c r="BE76" i="1"/>
  <c r="BF76" i="1"/>
  <c r="BG76" i="1"/>
  <c r="BH76" i="1"/>
  <c r="BR76" i="1"/>
  <c r="CB76" i="1"/>
  <c r="CG76" i="1"/>
  <c r="CH76" i="1"/>
  <c r="CP76" i="1"/>
  <c r="CQ76" i="1"/>
  <c r="CY76" i="1"/>
  <c r="AC77" i="1"/>
  <c r="AD77" i="1"/>
  <c r="AJ77" i="1"/>
  <c r="AL77" i="1"/>
  <c r="AM77" i="1"/>
  <c r="AO77" i="1"/>
  <c r="AP77" i="1"/>
  <c r="AR77" i="1" s="1"/>
  <c r="AQ77" i="1"/>
  <c r="AU77" i="1"/>
  <c r="BC77" i="1"/>
  <c r="BD77" i="1"/>
  <c r="BE77" i="1"/>
  <c r="BF77" i="1"/>
  <c r="BG77" i="1"/>
  <c r="BH77" i="1"/>
  <c r="BR77" i="1"/>
  <c r="CB77" i="1"/>
  <c r="CG77" i="1"/>
  <c r="CH77" i="1"/>
  <c r="CP77" i="1"/>
  <c r="CQ77" i="1"/>
  <c r="CY77" i="1"/>
  <c r="AC78" i="1"/>
  <c r="AD78" i="1"/>
  <c r="AJ78" i="1"/>
  <c r="AL78" i="1"/>
  <c r="AM78" i="1"/>
  <c r="AO78" i="1"/>
  <c r="AP78" i="1"/>
  <c r="AQ78" i="1"/>
  <c r="AR78" i="1" s="1"/>
  <c r="AU78" i="1"/>
  <c r="BC78" i="1"/>
  <c r="BD78" i="1"/>
  <c r="BE78" i="1"/>
  <c r="BF78" i="1"/>
  <c r="BG78" i="1"/>
  <c r="BH78" i="1"/>
  <c r="BR78" i="1"/>
  <c r="CB78" i="1"/>
  <c r="CG78" i="1"/>
  <c r="CH78" i="1"/>
  <c r="CP78" i="1"/>
  <c r="CQ78" i="1"/>
  <c r="CY78" i="1"/>
  <c r="AC79" i="1"/>
  <c r="AD79" i="1"/>
  <c r="AJ79" i="1"/>
  <c r="AL79" i="1"/>
  <c r="AM79" i="1"/>
  <c r="AO79" i="1"/>
  <c r="AP79" i="1"/>
  <c r="AQ79" i="1"/>
  <c r="AR79" i="1"/>
  <c r="AU79" i="1"/>
  <c r="BC79" i="1"/>
  <c r="BD79" i="1"/>
  <c r="BE79" i="1"/>
  <c r="BF79" i="1"/>
  <c r="BG79" i="1"/>
  <c r="BH79" i="1"/>
  <c r="BR79" i="1"/>
  <c r="CB79" i="1"/>
  <c r="CG79" i="1"/>
  <c r="CH79" i="1"/>
  <c r="CP79" i="1"/>
  <c r="CQ79" i="1"/>
  <c r="CY79" i="1"/>
  <c r="AC80" i="1"/>
  <c r="AD80" i="1"/>
  <c r="AJ80" i="1"/>
  <c r="AL80" i="1"/>
  <c r="AM80" i="1"/>
  <c r="AO80" i="1"/>
  <c r="AP80" i="1"/>
  <c r="AR80" i="1" s="1"/>
  <c r="AQ80" i="1"/>
  <c r="AU80" i="1"/>
  <c r="BC80" i="1"/>
  <c r="BD80" i="1"/>
  <c r="BE80" i="1"/>
  <c r="BF80" i="1"/>
  <c r="BG80" i="1"/>
  <c r="BH80" i="1"/>
  <c r="BR80" i="1"/>
  <c r="CB80" i="1"/>
  <c r="CG80" i="1"/>
  <c r="CH80" i="1"/>
  <c r="CP80" i="1"/>
  <c r="CQ80" i="1"/>
  <c r="CY80" i="1"/>
  <c r="AC81" i="1"/>
  <c r="AD81" i="1"/>
  <c r="AJ81" i="1"/>
  <c r="AL81" i="1"/>
  <c r="AM81" i="1"/>
  <c r="AO81" i="1"/>
  <c r="AP81" i="1"/>
  <c r="AR81" i="1" s="1"/>
  <c r="AQ81" i="1"/>
  <c r="AU81" i="1"/>
  <c r="BC81" i="1"/>
  <c r="BD81" i="1"/>
  <c r="BE81" i="1"/>
  <c r="BF81" i="1"/>
  <c r="BG81" i="1"/>
  <c r="BH81" i="1"/>
  <c r="BR81" i="1"/>
  <c r="CB81" i="1"/>
  <c r="CG81" i="1"/>
  <c r="CH81" i="1"/>
  <c r="CP81" i="1"/>
  <c r="CQ81" i="1"/>
  <c r="CY81" i="1"/>
  <c r="AC82" i="1"/>
  <c r="AD82" i="1"/>
  <c r="AJ82" i="1"/>
  <c r="AL82" i="1"/>
  <c r="AM82" i="1"/>
  <c r="AO82" i="1"/>
  <c r="AP82" i="1"/>
  <c r="AQ82" i="1"/>
  <c r="AR82" i="1" s="1"/>
  <c r="AU82" i="1"/>
  <c r="BC82" i="1"/>
  <c r="BD82" i="1"/>
  <c r="BE82" i="1"/>
  <c r="BF82" i="1"/>
  <c r="BG82" i="1"/>
  <c r="BH82" i="1"/>
  <c r="BR82" i="1"/>
  <c r="CB82" i="1"/>
  <c r="CG82" i="1"/>
  <c r="CH82" i="1"/>
  <c r="CP82" i="1"/>
  <c r="CQ82" i="1"/>
  <c r="CY82" i="1"/>
  <c r="AC83" i="1"/>
  <c r="AD83" i="1"/>
  <c r="AJ83" i="1"/>
  <c r="AL83" i="1"/>
  <c r="AM83" i="1"/>
  <c r="AO83" i="1"/>
  <c r="AP83" i="1"/>
  <c r="AQ83" i="1"/>
  <c r="AR83" i="1"/>
  <c r="AU83" i="1"/>
  <c r="BC83" i="1"/>
  <c r="BD83" i="1"/>
  <c r="BE83" i="1"/>
  <c r="BF83" i="1"/>
  <c r="BG83" i="1"/>
  <c r="BH83" i="1"/>
  <c r="BR83" i="1"/>
  <c r="CB83" i="1"/>
  <c r="CG83" i="1"/>
  <c r="CH83" i="1"/>
  <c r="CP83" i="1"/>
  <c r="CQ83" i="1"/>
  <c r="CY83" i="1"/>
  <c r="AC84" i="1"/>
  <c r="AD84" i="1"/>
  <c r="AJ84" i="1"/>
  <c r="AL84" i="1"/>
  <c r="AM84" i="1"/>
  <c r="AO84" i="1"/>
  <c r="AP84" i="1"/>
  <c r="AR84" i="1" s="1"/>
  <c r="AQ84" i="1"/>
  <c r="AU84" i="1"/>
  <c r="BC84" i="1"/>
  <c r="BD84" i="1"/>
  <c r="BE84" i="1"/>
  <c r="BF84" i="1"/>
  <c r="BG84" i="1"/>
  <c r="BH84" i="1"/>
  <c r="BR84" i="1"/>
  <c r="CB84" i="1"/>
  <c r="CG84" i="1"/>
  <c r="CH84" i="1"/>
  <c r="CP84" i="1"/>
  <c r="CQ84" i="1"/>
  <c r="CY84" i="1"/>
  <c r="AC85" i="1"/>
  <c r="AD85" i="1"/>
  <c r="AJ85" i="1"/>
  <c r="AL85" i="1"/>
  <c r="AM85" i="1"/>
  <c r="AO85" i="1"/>
  <c r="AP85" i="1"/>
  <c r="AR85" i="1" s="1"/>
  <c r="AQ85" i="1"/>
  <c r="AU85" i="1"/>
  <c r="BC85" i="1"/>
  <c r="BD85" i="1"/>
  <c r="BE85" i="1"/>
  <c r="BF85" i="1"/>
  <c r="BG85" i="1"/>
  <c r="BH85" i="1"/>
  <c r="BR85" i="1"/>
  <c r="CB85" i="1"/>
  <c r="CG85" i="1"/>
  <c r="CH85" i="1"/>
  <c r="CP85" i="1"/>
  <c r="CQ85" i="1"/>
  <c r="CY85" i="1"/>
  <c r="AC86" i="1"/>
  <c r="AD86" i="1"/>
  <c r="AJ86" i="1"/>
  <c r="AL86" i="1"/>
  <c r="AM86" i="1"/>
  <c r="AO86" i="1"/>
  <c r="AP86" i="1"/>
  <c r="AQ86" i="1"/>
  <c r="AR86" i="1" s="1"/>
  <c r="AU86" i="1"/>
  <c r="BC86" i="1"/>
  <c r="BD86" i="1"/>
  <c r="BE86" i="1"/>
  <c r="BF86" i="1"/>
  <c r="BG86" i="1"/>
  <c r="BH86" i="1"/>
  <c r="BR86" i="1"/>
  <c r="CB86" i="1"/>
  <c r="CG86" i="1"/>
  <c r="CH86" i="1"/>
  <c r="CP86" i="1"/>
  <c r="CQ86" i="1"/>
  <c r="CY86" i="1"/>
  <c r="AC87" i="1"/>
  <c r="AD87" i="1"/>
  <c r="AJ87" i="1"/>
  <c r="AL87" i="1"/>
  <c r="AM87" i="1"/>
  <c r="AO87" i="1"/>
  <c r="AP87" i="1"/>
  <c r="AQ87" i="1"/>
  <c r="AR87" i="1"/>
  <c r="AU87" i="1"/>
  <c r="BC87" i="1"/>
  <c r="BD87" i="1"/>
  <c r="BE87" i="1"/>
  <c r="BF87" i="1"/>
  <c r="BG87" i="1"/>
  <c r="BH87" i="1"/>
  <c r="BR87" i="1"/>
  <c r="CB87" i="1"/>
  <c r="CG87" i="1"/>
  <c r="CH87" i="1"/>
  <c r="CP87" i="1"/>
  <c r="CQ87" i="1"/>
  <c r="CY87" i="1"/>
  <c r="AC88" i="1"/>
  <c r="AD88" i="1"/>
  <c r="AJ88" i="1"/>
  <c r="AL88" i="1"/>
  <c r="AM88" i="1"/>
  <c r="AO88" i="1"/>
  <c r="AP88" i="1"/>
  <c r="AR88" i="1" s="1"/>
  <c r="AQ88" i="1"/>
  <c r="AU88" i="1"/>
  <c r="BC88" i="1"/>
  <c r="BD88" i="1"/>
  <c r="BE88" i="1"/>
  <c r="BF88" i="1"/>
  <c r="BG88" i="1"/>
  <c r="BH88" i="1"/>
  <c r="BR88" i="1"/>
  <c r="CB88" i="1"/>
  <c r="CG88" i="1"/>
  <c r="CH88" i="1"/>
  <c r="CP88" i="1"/>
  <c r="CQ88" i="1"/>
  <c r="CY88" i="1"/>
  <c r="AC89" i="1"/>
  <c r="AD89" i="1"/>
  <c r="AJ89" i="1"/>
  <c r="AL89" i="1"/>
  <c r="AM89" i="1"/>
  <c r="AO89" i="1"/>
  <c r="AP89" i="1"/>
  <c r="AR89" i="1" s="1"/>
  <c r="AQ89" i="1"/>
  <c r="AU89" i="1"/>
  <c r="BC89" i="1"/>
  <c r="BD89" i="1"/>
  <c r="BE89" i="1"/>
  <c r="BF89" i="1"/>
  <c r="BG89" i="1"/>
  <c r="BH89" i="1"/>
  <c r="BR89" i="1"/>
  <c r="CB89" i="1"/>
  <c r="CG89" i="1"/>
  <c r="CH89" i="1"/>
  <c r="CP89" i="1"/>
  <c r="CQ89" i="1"/>
  <c r="CY89" i="1"/>
  <c r="AC90" i="1"/>
  <c r="AD90" i="1"/>
  <c r="AJ90" i="1"/>
  <c r="AL90" i="1"/>
  <c r="AM90" i="1"/>
  <c r="AO90" i="1"/>
  <c r="AP90" i="1"/>
  <c r="AQ90" i="1"/>
  <c r="AR90" i="1" s="1"/>
  <c r="AU90" i="1"/>
  <c r="BC90" i="1"/>
  <c r="BD90" i="1"/>
  <c r="BE90" i="1"/>
  <c r="BF90" i="1"/>
  <c r="BG90" i="1"/>
  <c r="BH90" i="1"/>
  <c r="BR90" i="1"/>
  <c r="CB90" i="1"/>
  <c r="CG90" i="1"/>
  <c r="CH90" i="1"/>
  <c r="CP90" i="1"/>
  <c r="CQ90" i="1"/>
  <c r="CY90" i="1"/>
  <c r="AC91" i="1"/>
  <c r="AD91" i="1"/>
  <c r="AJ91" i="1"/>
  <c r="AL91" i="1"/>
  <c r="AM91" i="1"/>
  <c r="AO91" i="1"/>
  <c r="AP91" i="1"/>
  <c r="AQ91" i="1"/>
  <c r="AR91" i="1"/>
  <c r="AU91" i="1"/>
  <c r="BC91" i="1"/>
  <c r="BD91" i="1"/>
  <c r="BE91" i="1"/>
  <c r="BF91" i="1"/>
  <c r="BG91" i="1"/>
  <c r="BH91" i="1"/>
  <c r="BR91" i="1"/>
  <c r="CB91" i="1"/>
  <c r="CG91" i="1"/>
  <c r="CH91" i="1"/>
  <c r="CP91" i="1"/>
  <c r="CQ91" i="1"/>
  <c r="CY91" i="1"/>
  <c r="AC92" i="1"/>
  <c r="AD92" i="1"/>
  <c r="AJ92" i="1"/>
  <c r="AL92" i="1"/>
  <c r="AM92" i="1"/>
  <c r="AO92" i="1"/>
  <c r="AP92" i="1"/>
  <c r="AR92" i="1" s="1"/>
  <c r="AQ92" i="1"/>
  <c r="AU92" i="1"/>
  <c r="BC92" i="1"/>
  <c r="BD92" i="1"/>
  <c r="BE92" i="1"/>
  <c r="BF92" i="1"/>
  <c r="BG92" i="1"/>
  <c r="BH92" i="1"/>
  <c r="BR92" i="1"/>
  <c r="CB92" i="1"/>
  <c r="CG92" i="1"/>
  <c r="CH92" i="1"/>
  <c r="CP92" i="1"/>
  <c r="CQ92" i="1"/>
  <c r="CY92" i="1"/>
  <c r="AC93" i="1"/>
  <c r="AD93" i="1"/>
  <c r="AJ93" i="1"/>
  <c r="AL93" i="1"/>
  <c r="AM93" i="1"/>
  <c r="AO93" i="1"/>
  <c r="AP93" i="1"/>
  <c r="AR93" i="1" s="1"/>
  <c r="AQ93" i="1"/>
  <c r="AU93" i="1"/>
  <c r="BC93" i="1"/>
  <c r="BD93" i="1"/>
  <c r="BE93" i="1"/>
  <c r="BF93" i="1"/>
  <c r="BG93" i="1"/>
  <c r="BH93" i="1"/>
  <c r="BR93" i="1"/>
  <c r="CB93" i="1"/>
  <c r="CG93" i="1"/>
  <c r="CH93" i="1"/>
  <c r="CP93" i="1"/>
  <c r="CQ93" i="1"/>
  <c r="CY93" i="1"/>
  <c r="AC94" i="1"/>
  <c r="AD94" i="1"/>
  <c r="AJ94" i="1"/>
  <c r="AL94" i="1"/>
  <c r="AM94" i="1"/>
  <c r="AO94" i="1"/>
  <c r="AP94" i="1"/>
  <c r="AR94" i="1" s="1"/>
  <c r="AQ94" i="1"/>
  <c r="AU94" i="1"/>
  <c r="BC94" i="1"/>
  <c r="BD94" i="1"/>
  <c r="BE94" i="1"/>
  <c r="BF94" i="1"/>
  <c r="BG94" i="1"/>
  <c r="BH94" i="1"/>
  <c r="BR94" i="1"/>
  <c r="CB94" i="1"/>
  <c r="CG94" i="1"/>
  <c r="CH94" i="1"/>
  <c r="CP94" i="1"/>
  <c r="CQ94" i="1"/>
  <c r="CY94" i="1"/>
  <c r="AC95" i="1"/>
  <c r="AD95" i="1"/>
  <c r="AJ95" i="1"/>
  <c r="AL95" i="1"/>
  <c r="AM95" i="1"/>
  <c r="AO95" i="1"/>
  <c r="AP95" i="1"/>
  <c r="AQ95" i="1"/>
  <c r="AR95" i="1" s="1"/>
  <c r="AU95" i="1"/>
  <c r="BC95" i="1"/>
  <c r="BD95" i="1"/>
  <c r="BE95" i="1"/>
  <c r="BF95" i="1"/>
  <c r="BG95" i="1"/>
  <c r="BH95" i="1"/>
  <c r="BR95" i="1"/>
  <c r="CB95" i="1"/>
  <c r="CG95" i="1"/>
  <c r="CH95" i="1"/>
  <c r="CP95" i="1"/>
  <c r="CQ95" i="1"/>
  <c r="CY95" i="1"/>
  <c r="AC96" i="1"/>
  <c r="AD96" i="1"/>
  <c r="AJ96" i="1"/>
  <c r="AL96" i="1"/>
  <c r="AM96" i="1"/>
  <c r="AO96" i="1"/>
  <c r="AP96" i="1"/>
  <c r="AR96" i="1" s="1"/>
  <c r="AQ96" i="1"/>
  <c r="AU96" i="1"/>
  <c r="BC96" i="1"/>
  <c r="BD96" i="1"/>
  <c r="BE96" i="1"/>
  <c r="BF96" i="1"/>
  <c r="BG96" i="1"/>
  <c r="BH96" i="1"/>
  <c r="BR96" i="1"/>
  <c r="CB96" i="1"/>
  <c r="CG96" i="1"/>
  <c r="CH96" i="1"/>
  <c r="CP96" i="1"/>
  <c r="CQ96" i="1"/>
  <c r="CY96" i="1"/>
  <c r="AC97" i="1"/>
  <c r="AD97" i="1"/>
  <c r="AJ97" i="1"/>
  <c r="AL97" i="1"/>
  <c r="AM97" i="1"/>
  <c r="AO97" i="1"/>
  <c r="AP97" i="1"/>
  <c r="AR97" i="1" s="1"/>
  <c r="AQ97" i="1"/>
  <c r="AU97" i="1"/>
  <c r="BC97" i="1"/>
  <c r="BD97" i="1"/>
  <c r="BE97" i="1"/>
  <c r="BF97" i="1"/>
  <c r="BG97" i="1"/>
  <c r="BH97" i="1"/>
  <c r="BR97" i="1"/>
  <c r="CB97" i="1"/>
  <c r="CG97" i="1"/>
  <c r="CH97" i="1"/>
  <c r="CP97" i="1"/>
  <c r="CQ97" i="1"/>
  <c r="CY97" i="1"/>
  <c r="AC98" i="1"/>
  <c r="AD98" i="1"/>
  <c r="AJ98" i="1"/>
  <c r="AL98" i="1"/>
  <c r="AM98" i="1"/>
  <c r="AO98" i="1"/>
  <c r="AP98" i="1"/>
  <c r="AR98" i="1" s="1"/>
  <c r="AQ98" i="1"/>
  <c r="AU98" i="1"/>
  <c r="BC98" i="1"/>
  <c r="BD98" i="1"/>
  <c r="BE98" i="1"/>
  <c r="BF98" i="1"/>
  <c r="BG98" i="1"/>
  <c r="BH98" i="1"/>
  <c r="BR98" i="1"/>
  <c r="CB98" i="1"/>
  <c r="CG98" i="1"/>
  <c r="CH98" i="1"/>
  <c r="CP98" i="1"/>
  <c r="CQ98" i="1"/>
  <c r="CY98" i="1"/>
  <c r="AC99" i="1"/>
  <c r="AD99" i="1"/>
  <c r="AJ99" i="1"/>
  <c r="AL99" i="1"/>
  <c r="AM99" i="1"/>
  <c r="AO99" i="1"/>
  <c r="AP99" i="1"/>
  <c r="AR99" i="1" s="1"/>
  <c r="AQ99" i="1"/>
  <c r="AU99" i="1"/>
  <c r="BC99" i="1"/>
  <c r="BD99" i="1"/>
  <c r="BE99" i="1"/>
  <c r="BF99" i="1"/>
  <c r="BG99" i="1"/>
  <c r="BH99" i="1"/>
  <c r="BR99" i="1"/>
  <c r="CB99" i="1"/>
  <c r="CG99" i="1"/>
  <c r="CH99" i="1"/>
  <c r="CP99" i="1"/>
  <c r="CQ99" i="1"/>
  <c r="CY99" i="1"/>
  <c r="AC100" i="1"/>
  <c r="AD100" i="1"/>
  <c r="AJ100" i="1"/>
  <c r="AL100" i="1"/>
  <c r="AM100" i="1"/>
  <c r="AO100" i="1"/>
  <c r="AP100" i="1"/>
  <c r="AR100" i="1" s="1"/>
  <c r="AQ100" i="1"/>
  <c r="AU100" i="1"/>
  <c r="BC100" i="1"/>
  <c r="BD100" i="1"/>
  <c r="BE100" i="1"/>
  <c r="BF100" i="1"/>
  <c r="BG100" i="1"/>
  <c r="BH100" i="1"/>
  <c r="BR100" i="1"/>
  <c r="CB100" i="1"/>
  <c r="CG100" i="1"/>
  <c r="CH100" i="1"/>
  <c r="CP100" i="1"/>
  <c r="CQ100" i="1"/>
  <c r="CY100" i="1"/>
  <c r="AC101" i="1"/>
  <c r="AD101" i="1"/>
  <c r="AJ101" i="1"/>
  <c r="AL101" i="1"/>
  <c r="AM101" i="1"/>
  <c r="AO101" i="1"/>
  <c r="AP101" i="1"/>
  <c r="AR101" i="1" s="1"/>
  <c r="AQ101" i="1"/>
  <c r="AU101" i="1"/>
  <c r="BC101" i="1"/>
  <c r="BD101" i="1"/>
  <c r="BE101" i="1"/>
  <c r="BF101" i="1"/>
  <c r="BG101" i="1"/>
  <c r="BH101" i="1"/>
  <c r="BR101" i="1"/>
  <c r="CB101" i="1"/>
  <c r="CG101" i="1"/>
  <c r="CH101" i="1"/>
  <c r="CP101" i="1"/>
  <c r="CQ101" i="1"/>
  <c r="CY101" i="1"/>
  <c r="AC102" i="1"/>
  <c r="AD102" i="1"/>
  <c r="AJ102" i="1"/>
  <c r="AL102" i="1"/>
  <c r="AM102" i="1"/>
  <c r="AO102" i="1"/>
  <c r="AP102" i="1"/>
  <c r="AQ102" i="1"/>
  <c r="AR102" i="1" s="1"/>
  <c r="AU102" i="1"/>
  <c r="BC102" i="1"/>
  <c r="BD102" i="1"/>
  <c r="BE102" i="1"/>
  <c r="BF102" i="1"/>
  <c r="BG102" i="1"/>
  <c r="BH102" i="1"/>
  <c r="BR102" i="1"/>
  <c r="CB102" i="1"/>
  <c r="CG102" i="1"/>
  <c r="CH102" i="1"/>
  <c r="CP102" i="1"/>
  <c r="CQ102" i="1"/>
  <c r="CY102" i="1"/>
  <c r="AC103" i="1"/>
  <c r="AD103" i="1"/>
  <c r="AJ103" i="1"/>
  <c r="AL103" i="1"/>
  <c r="AM103" i="1"/>
  <c r="AO103" i="1"/>
  <c r="AP103" i="1"/>
  <c r="AR103" i="1" s="1"/>
  <c r="AQ103" i="1"/>
  <c r="AU103" i="1"/>
  <c r="BC103" i="1"/>
  <c r="BD103" i="1"/>
  <c r="BE103" i="1"/>
  <c r="BF103" i="1"/>
  <c r="BG103" i="1"/>
  <c r="BH103" i="1"/>
  <c r="BR103" i="1"/>
  <c r="CB103" i="1"/>
  <c r="CG103" i="1"/>
  <c r="CH103" i="1"/>
  <c r="CP103" i="1"/>
  <c r="CQ103" i="1"/>
  <c r="CY103" i="1"/>
  <c r="AC104" i="1"/>
  <c r="AD104" i="1"/>
  <c r="AJ104" i="1"/>
  <c r="AL104" i="1"/>
  <c r="AM104" i="1"/>
  <c r="AO104" i="1"/>
  <c r="AP104" i="1"/>
  <c r="AR104" i="1" s="1"/>
  <c r="AQ104" i="1"/>
  <c r="AU104" i="1"/>
  <c r="BC104" i="1"/>
  <c r="BD104" i="1"/>
  <c r="BE104" i="1"/>
  <c r="BF104" i="1"/>
  <c r="BG104" i="1"/>
  <c r="BH104" i="1"/>
  <c r="BR104" i="1"/>
  <c r="CB104" i="1"/>
  <c r="CG104" i="1"/>
  <c r="CH104" i="1"/>
  <c r="CP104" i="1"/>
  <c r="CQ104" i="1"/>
  <c r="CY104" i="1"/>
  <c r="AC105" i="1"/>
  <c r="AD105" i="1"/>
  <c r="AJ105" i="1"/>
  <c r="AL105" i="1"/>
  <c r="AM105" i="1"/>
  <c r="AO105" i="1"/>
  <c r="AP105" i="1"/>
  <c r="AQ105" i="1"/>
  <c r="AR105" i="1" s="1"/>
  <c r="AU105" i="1"/>
  <c r="BC105" i="1"/>
  <c r="BD105" i="1"/>
  <c r="BE105" i="1"/>
  <c r="BF105" i="1"/>
  <c r="BG105" i="1"/>
  <c r="BH105" i="1"/>
  <c r="BR105" i="1"/>
  <c r="CB105" i="1"/>
  <c r="CG105" i="1"/>
  <c r="CH105" i="1"/>
  <c r="CP105" i="1"/>
  <c r="CQ105" i="1"/>
  <c r="CY105" i="1"/>
  <c r="AC106" i="1"/>
  <c r="AD106" i="1"/>
  <c r="AJ106" i="1"/>
  <c r="AL106" i="1"/>
  <c r="AM106" i="1"/>
  <c r="AO106" i="1"/>
  <c r="AP106" i="1"/>
  <c r="AR106" i="1" s="1"/>
  <c r="AQ106" i="1"/>
  <c r="AU106" i="1"/>
  <c r="BC106" i="1"/>
  <c r="BD106" i="1"/>
  <c r="BE106" i="1"/>
  <c r="BF106" i="1"/>
  <c r="BG106" i="1"/>
  <c r="BH106" i="1"/>
  <c r="BR106" i="1"/>
  <c r="CB106" i="1"/>
  <c r="CG106" i="1"/>
  <c r="CH106" i="1"/>
  <c r="CP106" i="1"/>
  <c r="CQ106" i="1"/>
  <c r="CY106" i="1"/>
  <c r="AC107" i="1"/>
  <c r="AD107" i="1"/>
  <c r="AJ107" i="1"/>
  <c r="AL107" i="1"/>
  <c r="AM107" i="1"/>
  <c r="AO107" i="1"/>
  <c r="AP107" i="1"/>
  <c r="AR107" i="1" s="1"/>
  <c r="AQ107" i="1"/>
  <c r="AU107" i="1"/>
  <c r="BC107" i="1"/>
  <c r="BD107" i="1"/>
  <c r="BE107" i="1"/>
  <c r="BF107" i="1"/>
  <c r="BG107" i="1"/>
  <c r="BH107" i="1"/>
  <c r="BR107" i="1"/>
  <c r="CB107" i="1"/>
  <c r="CG107" i="1"/>
  <c r="CH107" i="1"/>
  <c r="CP107" i="1"/>
  <c r="CQ107" i="1"/>
  <c r="CY107" i="1"/>
  <c r="AC108" i="1"/>
  <c r="AD108" i="1"/>
  <c r="AJ108" i="1"/>
  <c r="AL108" i="1"/>
  <c r="AM108" i="1"/>
  <c r="AO108" i="1"/>
  <c r="AP108" i="1"/>
  <c r="AR108" i="1" s="1"/>
  <c r="AQ108" i="1"/>
  <c r="AU108" i="1"/>
  <c r="BC108" i="1"/>
  <c r="BD108" i="1"/>
  <c r="BE108" i="1"/>
  <c r="BF108" i="1"/>
  <c r="BG108" i="1"/>
  <c r="BH108" i="1"/>
  <c r="BR108" i="1"/>
  <c r="CB108" i="1"/>
  <c r="CG108" i="1"/>
  <c r="CH108" i="1"/>
  <c r="CP108" i="1"/>
  <c r="CQ108" i="1"/>
  <c r="CY108" i="1"/>
  <c r="AC109" i="1"/>
  <c r="AD109" i="1"/>
  <c r="AJ109" i="1"/>
  <c r="AL109" i="1"/>
  <c r="AM109" i="1"/>
  <c r="AO109" i="1"/>
  <c r="AP109" i="1"/>
  <c r="AQ109" i="1"/>
  <c r="AR109" i="1" s="1"/>
  <c r="AU109" i="1"/>
  <c r="BC109" i="1"/>
  <c r="BD109" i="1"/>
  <c r="BE109" i="1"/>
  <c r="BF109" i="1"/>
  <c r="BG109" i="1"/>
  <c r="BH109" i="1"/>
  <c r="BR109" i="1"/>
  <c r="CB109" i="1"/>
  <c r="CG109" i="1"/>
  <c r="CH109" i="1"/>
  <c r="CP109" i="1"/>
  <c r="CQ109" i="1"/>
  <c r="CY109" i="1"/>
  <c r="AC110" i="1"/>
  <c r="AD110" i="1"/>
  <c r="AJ110" i="1"/>
  <c r="AL110" i="1"/>
  <c r="AM110" i="1"/>
  <c r="AO110" i="1"/>
  <c r="AP110" i="1"/>
  <c r="AR110" i="1" s="1"/>
  <c r="AQ110" i="1"/>
  <c r="AU110" i="1"/>
  <c r="BC110" i="1"/>
  <c r="BD110" i="1"/>
  <c r="BE110" i="1"/>
  <c r="BF110" i="1"/>
  <c r="BG110" i="1"/>
  <c r="BH110" i="1"/>
  <c r="BR110" i="1"/>
  <c r="CB110" i="1"/>
  <c r="CG110" i="1"/>
  <c r="CH110" i="1"/>
  <c r="CP110" i="1"/>
  <c r="CQ110" i="1"/>
  <c r="CY110" i="1"/>
  <c r="AC111" i="1"/>
  <c r="AD111" i="1"/>
  <c r="AJ111" i="1"/>
  <c r="AL111" i="1"/>
  <c r="AM111" i="1"/>
  <c r="AO111" i="1"/>
  <c r="AP111" i="1"/>
  <c r="AR111" i="1" s="1"/>
  <c r="AQ111" i="1"/>
  <c r="AU111" i="1"/>
  <c r="BC111" i="1"/>
  <c r="BD111" i="1"/>
  <c r="BE111" i="1"/>
  <c r="BF111" i="1"/>
  <c r="BG111" i="1"/>
  <c r="BH111" i="1"/>
  <c r="BR111" i="1"/>
  <c r="CB111" i="1"/>
  <c r="CG111" i="1"/>
  <c r="CH111" i="1"/>
  <c r="CP111" i="1"/>
  <c r="CQ111" i="1"/>
  <c r="CY111" i="1"/>
  <c r="AC112" i="1"/>
  <c r="AD112" i="1"/>
  <c r="AJ112" i="1"/>
  <c r="AL112" i="1"/>
  <c r="AM112" i="1"/>
  <c r="AO112" i="1"/>
  <c r="AP112" i="1"/>
  <c r="AR112" i="1" s="1"/>
  <c r="AQ112" i="1"/>
  <c r="AU112" i="1"/>
  <c r="BC112" i="1"/>
  <c r="BD112" i="1"/>
  <c r="BE112" i="1"/>
  <c r="BF112" i="1"/>
  <c r="BG112" i="1"/>
  <c r="BH112" i="1"/>
  <c r="BR112" i="1"/>
  <c r="CB112" i="1"/>
  <c r="CG112" i="1"/>
  <c r="CH112" i="1"/>
  <c r="CP112" i="1"/>
  <c r="CQ112" i="1"/>
  <c r="CY112" i="1"/>
  <c r="AC113" i="1"/>
  <c r="AD113" i="1"/>
  <c r="AJ113" i="1"/>
  <c r="AL113" i="1"/>
  <c r="AM113" i="1"/>
  <c r="AO113" i="1"/>
  <c r="AP113" i="1"/>
  <c r="AR113" i="1" s="1"/>
  <c r="AQ113" i="1"/>
  <c r="AU113" i="1"/>
  <c r="BC113" i="1"/>
  <c r="BD113" i="1"/>
  <c r="BE113" i="1"/>
  <c r="BF113" i="1"/>
  <c r="BG113" i="1"/>
  <c r="BH113" i="1"/>
  <c r="BR113" i="1"/>
  <c r="CB113" i="1"/>
  <c r="CG113" i="1"/>
  <c r="CH113" i="1"/>
  <c r="CP113" i="1"/>
  <c r="CQ113" i="1"/>
  <c r="CY113" i="1"/>
  <c r="AC114" i="1"/>
  <c r="AD114" i="1"/>
  <c r="AJ114" i="1"/>
  <c r="AL114" i="1"/>
  <c r="AM114" i="1"/>
  <c r="AO114" i="1"/>
  <c r="AP114" i="1"/>
  <c r="AR114" i="1" s="1"/>
  <c r="AQ114" i="1"/>
  <c r="AU114" i="1"/>
  <c r="BC114" i="1"/>
  <c r="BD114" i="1"/>
  <c r="BE114" i="1"/>
  <c r="BF114" i="1"/>
  <c r="BG114" i="1"/>
  <c r="BH114" i="1"/>
  <c r="BR114" i="1"/>
  <c r="CB114" i="1"/>
  <c r="CG114" i="1"/>
  <c r="CH114" i="1"/>
  <c r="CP114" i="1"/>
  <c r="CQ114" i="1"/>
  <c r="CY114" i="1"/>
  <c r="AC115" i="1"/>
  <c r="AD115" i="1"/>
  <c r="AJ115" i="1"/>
  <c r="AL115" i="1"/>
  <c r="AM115" i="1"/>
  <c r="AO115" i="1"/>
  <c r="AP115" i="1"/>
  <c r="AQ115" i="1"/>
  <c r="AR115" i="1" s="1"/>
  <c r="AU115" i="1"/>
  <c r="BC115" i="1"/>
  <c r="BD115" i="1"/>
  <c r="BE115" i="1"/>
  <c r="BF115" i="1"/>
  <c r="BG115" i="1"/>
  <c r="BH115" i="1"/>
  <c r="BR115" i="1"/>
  <c r="CB115" i="1"/>
  <c r="CG115" i="1"/>
  <c r="CH115" i="1"/>
  <c r="CP115" i="1"/>
  <c r="CQ115" i="1"/>
  <c r="CY115" i="1"/>
  <c r="AC116" i="1"/>
  <c r="AD116" i="1"/>
  <c r="AJ116" i="1"/>
  <c r="AL116" i="1"/>
  <c r="AM116" i="1"/>
  <c r="AO116" i="1"/>
  <c r="AP116" i="1"/>
  <c r="AR116" i="1" s="1"/>
  <c r="AQ116" i="1"/>
  <c r="AU116" i="1"/>
  <c r="BC116" i="1"/>
  <c r="BD116" i="1"/>
  <c r="BE116" i="1"/>
  <c r="BF116" i="1"/>
  <c r="BG116" i="1"/>
  <c r="BH116" i="1"/>
  <c r="BR116" i="1"/>
  <c r="CB116" i="1"/>
  <c r="CG116" i="1"/>
  <c r="CH116" i="1"/>
  <c r="CP116" i="1"/>
  <c r="CQ116" i="1"/>
  <c r="CY116" i="1"/>
  <c r="AC117" i="1"/>
  <c r="AD117" i="1"/>
  <c r="AJ117" i="1"/>
  <c r="AL117" i="1"/>
  <c r="AM117" i="1"/>
  <c r="AO117" i="1"/>
  <c r="AP117" i="1"/>
  <c r="AR117" i="1" s="1"/>
  <c r="AQ117" i="1"/>
  <c r="AU117" i="1"/>
  <c r="BC117" i="1"/>
  <c r="BD117" i="1"/>
  <c r="BE117" i="1"/>
  <c r="BF117" i="1"/>
  <c r="BG117" i="1"/>
  <c r="BH117" i="1"/>
  <c r="BR117" i="1"/>
  <c r="CB117" i="1"/>
  <c r="CG117" i="1"/>
  <c r="CH117" i="1"/>
  <c r="CP117" i="1"/>
  <c r="CQ117" i="1"/>
  <c r="CY117" i="1"/>
  <c r="AC118" i="1"/>
  <c r="AD118" i="1"/>
  <c r="AJ118" i="1"/>
  <c r="AL118" i="1"/>
  <c r="AM118" i="1"/>
  <c r="AO118" i="1"/>
  <c r="AP118" i="1"/>
  <c r="AQ118" i="1"/>
  <c r="AR118" i="1" s="1"/>
  <c r="AU118" i="1"/>
  <c r="BC118" i="1"/>
  <c r="BD118" i="1"/>
  <c r="BE118" i="1"/>
  <c r="BF118" i="1"/>
  <c r="BG118" i="1"/>
  <c r="BH118" i="1"/>
  <c r="BR118" i="1"/>
  <c r="CB118" i="1"/>
  <c r="CG118" i="1"/>
  <c r="CH118" i="1"/>
  <c r="CP118" i="1"/>
  <c r="CQ118" i="1"/>
  <c r="CY118" i="1"/>
  <c r="AC119" i="1"/>
  <c r="AD119" i="1"/>
  <c r="AJ119" i="1"/>
  <c r="AL119" i="1"/>
  <c r="AM119" i="1"/>
  <c r="AO119" i="1"/>
  <c r="AP119" i="1"/>
  <c r="AQ119" i="1"/>
  <c r="AR119" i="1"/>
  <c r="AU119" i="1"/>
  <c r="BC119" i="1"/>
  <c r="BD119" i="1"/>
  <c r="BE119" i="1"/>
  <c r="BF119" i="1"/>
  <c r="BG119" i="1"/>
  <c r="BH119" i="1"/>
  <c r="BR119" i="1"/>
  <c r="CB119" i="1"/>
  <c r="CG119" i="1"/>
  <c r="CH119" i="1"/>
  <c r="CP119" i="1"/>
  <c r="CQ119" i="1"/>
  <c r="CY119" i="1"/>
  <c r="AC120" i="1"/>
  <c r="AD120" i="1"/>
  <c r="AJ120" i="1"/>
  <c r="AL120" i="1"/>
  <c r="AM120" i="1"/>
  <c r="AO120" i="1"/>
  <c r="AP120" i="1"/>
  <c r="AR120" i="1" s="1"/>
  <c r="AQ120" i="1"/>
  <c r="AU120" i="1"/>
  <c r="BC120" i="1"/>
  <c r="BD120" i="1"/>
  <c r="BE120" i="1"/>
  <c r="BF120" i="1"/>
  <c r="BG120" i="1"/>
  <c r="BH120" i="1"/>
  <c r="BR120" i="1"/>
  <c r="CB120" i="1"/>
  <c r="CG120" i="1"/>
  <c r="CH120" i="1"/>
  <c r="CP120" i="1"/>
  <c r="CQ120" i="1"/>
  <c r="CY120" i="1"/>
  <c r="AC121" i="1"/>
  <c r="AD121" i="1"/>
  <c r="AJ121" i="1"/>
  <c r="AL121" i="1"/>
  <c r="AM121" i="1"/>
  <c r="AO121" i="1"/>
  <c r="AP121" i="1"/>
  <c r="AR121" i="1" s="1"/>
  <c r="AQ121" i="1"/>
  <c r="AU121" i="1"/>
  <c r="BC121" i="1"/>
  <c r="BD121" i="1"/>
  <c r="BE121" i="1"/>
  <c r="BF121" i="1"/>
  <c r="BG121" i="1"/>
  <c r="BH121" i="1"/>
  <c r="BR121" i="1"/>
  <c r="CB121" i="1"/>
  <c r="CG121" i="1"/>
  <c r="CH121" i="1"/>
  <c r="CP121" i="1"/>
  <c r="CQ121" i="1"/>
  <c r="CY121" i="1"/>
  <c r="AC122" i="1"/>
  <c r="AD122" i="1"/>
  <c r="AJ122" i="1"/>
  <c r="AL122" i="1"/>
  <c r="AM122" i="1"/>
  <c r="AO122" i="1"/>
  <c r="AP122" i="1"/>
  <c r="AQ122" i="1"/>
  <c r="AR122" i="1" s="1"/>
  <c r="AU122" i="1"/>
  <c r="BC122" i="1"/>
  <c r="BD122" i="1"/>
  <c r="BE122" i="1"/>
  <c r="BF122" i="1"/>
  <c r="BG122" i="1"/>
  <c r="BH122" i="1"/>
  <c r="BR122" i="1"/>
  <c r="CB122" i="1"/>
  <c r="CG122" i="1"/>
  <c r="CH122" i="1"/>
  <c r="CP122" i="1"/>
  <c r="CQ122" i="1"/>
  <c r="CY122" i="1"/>
  <c r="AC123" i="1"/>
  <c r="AD123" i="1"/>
  <c r="AJ123" i="1"/>
  <c r="AL123" i="1"/>
  <c r="AM123" i="1"/>
  <c r="AO123" i="1"/>
  <c r="AP123" i="1"/>
  <c r="AQ123" i="1"/>
  <c r="AR123" i="1"/>
  <c r="AU123" i="1"/>
  <c r="BC123" i="1"/>
  <c r="BD123" i="1"/>
  <c r="BE123" i="1"/>
  <c r="BF123" i="1"/>
  <c r="BG123" i="1"/>
  <c r="BH123" i="1"/>
  <c r="BR123" i="1"/>
  <c r="CB123" i="1"/>
  <c r="CG123" i="1"/>
  <c r="CH123" i="1"/>
  <c r="CP123" i="1"/>
  <c r="CQ123" i="1"/>
  <c r="CY123" i="1"/>
  <c r="AC124" i="1"/>
  <c r="AD124" i="1"/>
  <c r="AJ124" i="1"/>
  <c r="AL124" i="1"/>
  <c r="AM124" i="1"/>
  <c r="AO124" i="1"/>
  <c r="AP124" i="1"/>
  <c r="AR124" i="1" s="1"/>
  <c r="AQ124" i="1"/>
  <c r="AU124" i="1"/>
  <c r="BC124" i="1"/>
  <c r="BD124" i="1"/>
  <c r="BE124" i="1"/>
  <c r="BF124" i="1"/>
  <c r="BG124" i="1"/>
  <c r="BH124" i="1"/>
  <c r="BR124" i="1"/>
  <c r="CB124" i="1"/>
  <c r="CG124" i="1"/>
  <c r="CH124" i="1"/>
  <c r="CP124" i="1"/>
  <c r="CQ124" i="1"/>
  <c r="CY124" i="1"/>
  <c r="AC125" i="1"/>
  <c r="AD125" i="1"/>
  <c r="AJ125" i="1"/>
  <c r="AL125" i="1"/>
  <c r="AM125" i="1"/>
  <c r="AO125" i="1"/>
  <c r="AP125" i="1"/>
  <c r="AR125" i="1" s="1"/>
  <c r="AQ125" i="1"/>
  <c r="AU125" i="1"/>
  <c r="BC125" i="1"/>
  <c r="BD125" i="1"/>
  <c r="BE125" i="1"/>
  <c r="BF125" i="1"/>
  <c r="BG125" i="1"/>
  <c r="BH125" i="1"/>
  <c r="BR125" i="1"/>
  <c r="CB125" i="1"/>
  <c r="CG125" i="1"/>
  <c r="CH125" i="1"/>
  <c r="CP125" i="1"/>
  <c r="CQ125" i="1"/>
  <c r="CY125" i="1"/>
  <c r="AC126" i="1"/>
  <c r="AD126" i="1"/>
  <c r="AJ126" i="1"/>
  <c r="AL126" i="1"/>
  <c r="AM126" i="1"/>
  <c r="AO126" i="1"/>
  <c r="AP126" i="1"/>
  <c r="AQ126" i="1"/>
  <c r="AR126" i="1" s="1"/>
  <c r="AU126" i="1"/>
  <c r="BC126" i="1"/>
  <c r="BD126" i="1"/>
  <c r="BE126" i="1"/>
  <c r="BF126" i="1"/>
  <c r="BG126" i="1"/>
  <c r="BH126" i="1"/>
  <c r="BR126" i="1"/>
  <c r="CB126" i="1"/>
  <c r="CG126" i="1"/>
  <c r="CH126" i="1"/>
  <c r="CP126" i="1"/>
  <c r="CQ126" i="1"/>
  <c r="CY126" i="1"/>
  <c r="AC127" i="1"/>
  <c r="AD127" i="1"/>
  <c r="AJ127" i="1"/>
  <c r="AL127" i="1"/>
  <c r="AM127" i="1"/>
  <c r="AO127" i="1"/>
  <c r="AP127" i="1"/>
  <c r="AR127" i="1" s="1"/>
  <c r="AQ127" i="1"/>
  <c r="AU127" i="1"/>
  <c r="BC127" i="1"/>
  <c r="BD127" i="1"/>
  <c r="BE127" i="1"/>
  <c r="BF127" i="1"/>
  <c r="BG127" i="1"/>
  <c r="BH127" i="1"/>
  <c r="BR127" i="1"/>
  <c r="CB127" i="1"/>
  <c r="CG127" i="1"/>
  <c r="CH127" i="1"/>
  <c r="CP127" i="1"/>
  <c r="CQ127" i="1"/>
  <c r="CY127" i="1"/>
  <c r="AC128" i="1"/>
  <c r="AD128" i="1"/>
  <c r="AJ128" i="1"/>
  <c r="AL128" i="1"/>
  <c r="AM128" i="1"/>
  <c r="AO128" i="1"/>
  <c r="AP128" i="1"/>
  <c r="AR128" i="1" s="1"/>
  <c r="AQ128" i="1"/>
  <c r="AU128" i="1"/>
  <c r="BC128" i="1"/>
  <c r="BD128" i="1"/>
  <c r="BE128" i="1"/>
  <c r="BF128" i="1"/>
  <c r="BG128" i="1"/>
  <c r="BH128" i="1"/>
  <c r="BR128" i="1"/>
  <c r="CB128" i="1"/>
  <c r="CG128" i="1"/>
  <c r="CH128" i="1"/>
  <c r="CP128" i="1"/>
  <c r="CQ128" i="1"/>
  <c r="CY128" i="1"/>
  <c r="AC129" i="1"/>
  <c r="AD129" i="1"/>
  <c r="AJ129" i="1"/>
  <c r="AL129" i="1"/>
  <c r="AM129" i="1"/>
  <c r="AO129" i="1"/>
  <c r="AP129" i="1"/>
  <c r="AR129" i="1" s="1"/>
  <c r="AQ129" i="1"/>
  <c r="AU129" i="1"/>
  <c r="BC129" i="1"/>
  <c r="BD129" i="1"/>
  <c r="BE129" i="1"/>
  <c r="BF129" i="1"/>
  <c r="BG129" i="1"/>
  <c r="BH129" i="1"/>
  <c r="BR129" i="1"/>
  <c r="CB129" i="1"/>
  <c r="CG129" i="1"/>
  <c r="CH129" i="1"/>
  <c r="CP129" i="1"/>
  <c r="CQ129" i="1"/>
  <c r="CY129" i="1"/>
  <c r="AC130" i="1"/>
  <c r="AD130" i="1"/>
  <c r="AJ130" i="1"/>
  <c r="AL130" i="1"/>
  <c r="AM130" i="1"/>
  <c r="AO130" i="1"/>
  <c r="AP130" i="1"/>
  <c r="AQ130" i="1"/>
  <c r="AR130" i="1" s="1"/>
  <c r="AU130" i="1"/>
  <c r="BC130" i="1"/>
  <c r="BD130" i="1"/>
  <c r="BE130" i="1"/>
  <c r="BF130" i="1"/>
  <c r="BG130" i="1"/>
  <c r="BH130" i="1"/>
  <c r="BR130" i="1"/>
  <c r="CB130" i="1"/>
  <c r="CG130" i="1"/>
  <c r="CH130" i="1"/>
  <c r="CP130" i="1"/>
  <c r="CQ130" i="1"/>
  <c r="CY130" i="1"/>
  <c r="AC131" i="1"/>
  <c r="AD131" i="1"/>
  <c r="AJ131" i="1"/>
  <c r="AL131" i="1"/>
  <c r="AM131" i="1"/>
  <c r="AO131" i="1"/>
  <c r="AP131" i="1"/>
  <c r="AQ131" i="1"/>
  <c r="AR131" i="1"/>
  <c r="AU131" i="1"/>
  <c r="BC131" i="1"/>
  <c r="BD131" i="1"/>
  <c r="BE131" i="1"/>
  <c r="BF131" i="1"/>
  <c r="BG131" i="1"/>
  <c r="BH131" i="1"/>
  <c r="BR131" i="1"/>
  <c r="CB131" i="1"/>
  <c r="CG131" i="1"/>
  <c r="CH131" i="1"/>
  <c r="CP131" i="1"/>
  <c r="CQ131" i="1"/>
  <c r="CY131" i="1"/>
  <c r="AC132" i="1"/>
  <c r="AD132" i="1"/>
  <c r="AJ132" i="1"/>
  <c r="AL132" i="1"/>
  <c r="AM132" i="1"/>
  <c r="AO132" i="1"/>
  <c r="AP132" i="1"/>
  <c r="AR132" i="1" s="1"/>
  <c r="AQ132" i="1"/>
  <c r="AU132" i="1"/>
  <c r="BC132" i="1"/>
  <c r="BD132" i="1"/>
  <c r="BE132" i="1"/>
  <c r="BF132" i="1"/>
  <c r="BG132" i="1"/>
  <c r="BH132" i="1"/>
  <c r="BR132" i="1"/>
  <c r="CB132" i="1"/>
  <c r="CG132" i="1"/>
  <c r="CH132" i="1"/>
  <c r="CP132" i="1"/>
  <c r="CQ132" i="1"/>
  <c r="CY132" i="1"/>
  <c r="AC133" i="1"/>
  <c r="AD133" i="1"/>
  <c r="AJ133" i="1"/>
  <c r="AL133" i="1"/>
  <c r="AM133" i="1"/>
  <c r="AO133" i="1"/>
  <c r="AP133" i="1"/>
  <c r="AR133" i="1" s="1"/>
  <c r="AQ133" i="1"/>
  <c r="AU133" i="1"/>
  <c r="BC133" i="1"/>
  <c r="BD133" i="1"/>
  <c r="BE133" i="1"/>
  <c r="BF133" i="1"/>
  <c r="BG133" i="1"/>
  <c r="BH133" i="1"/>
  <c r="BR133" i="1"/>
  <c r="CB133" i="1"/>
  <c r="CG133" i="1"/>
  <c r="CH133" i="1"/>
  <c r="CP133" i="1"/>
  <c r="CQ133" i="1"/>
  <c r="CY133" i="1"/>
  <c r="AC134" i="1"/>
  <c r="AD134" i="1"/>
  <c r="AJ134" i="1"/>
  <c r="AL134" i="1"/>
  <c r="AM134" i="1"/>
  <c r="AO134" i="1"/>
  <c r="AP134" i="1"/>
  <c r="AQ134" i="1"/>
  <c r="AR134" i="1" s="1"/>
  <c r="AU134" i="1"/>
  <c r="BC134" i="1"/>
  <c r="BD134" i="1"/>
  <c r="BE134" i="1"/>
  <c r="BF134" i="1"/>
  <c r="BG134" i="1"/>
  <c r="BH134" i="1"/>
  <c r="BR134" i="1"/>
  <c r="CB134" i="1"/>
  <c r="CG134" i="1"/>
  <c r="CH134" i="1"/>
  <c r="CP134" i="1"/>
  <c r="CQ134" i="1"/>
  <c r="CY134" i="1"/>
  <c r="AC135" i="1"/>
  <c r="AD135" i="1"/>
  <c r="AJ135" i="1"/>
  <c r="AL135" i="1"/>
  <c r="AM135" i="1"/>
  <c r="AO135" i="1"/>
  <c r="AP135" i="1"/>
  <c r="AR135" i="1" s="1"/>
  <c r="AQ135" i="1"/>
  <c r="AU135" i="1"/>
  <c r="BC135" i="1"/>
  <c r="BD135" i="1"/>
  <c r="BE135" i="1"/>
  <c r="BF135" i="1"/>
  <c r="BG135" i="1"/>
  <c r="BH135" i="1"/>
  <c r="BR135" i="1"/>
  <c r="CB135" i="1"/>
  <c r="CG135" i="1"/>
  <c r="CH135" i="1"/>
  <c r="CP135" i="1"/>
  <c r="CQ135" i="1"/>
  <c r="CY135" i="1"/>
  <c r="AC136" i="1"/>
  <c r="AD136" i="1"/>
  <c r="AJ136" i="1"/>
  <c r="AL136" i="1"/>
  <c r="AM136" i="1"/>
  <c r="AO136" i="1"/>
  <c r="AP136" i="1"/>
  <c r="AR136" i="1" s="1"/>
  <c r="AQ136" i="1"/>
  <c r="AU136" i="1"/>
  <c r="BC136" i="1"/>
  <c r="BD136" i="1"/>
  <c r="BE136" i="1"/>
  <c r="BF136" i="1"/>
  <c r="BG136" i="1"/>
  <c r="BH136" i="1"/>
  <c r="BR136" i="1"/>
  <c r="CB136" i="1"/>
  <c r="CG136" i="1"/>
  <c r="CH136" i="1"/>
  <c r="CP136" i="1"/>
  <c r="CQ136" i="1"/>
  <c r="CY136" i="1"/>
  <c r="AC137" i="1"/>
  <c r="AD137" i="1"/>
  <c r="AJ137" i="1"/>
  <c r="AL137" i="1"/>
  <c r="AM137" i="1"/>
  <c r="AO137" i="1"/>
  <c r="AP137" i="1"/>
  <c r="AR137" i="1" s="1"/>
  <c r="AQ137" i="1"/>
  <c r="AU137" i="1"/>
  <c r="BC137" i="1"/>
  <c r="BD137" i="1"/>
  <c r="BE137" i="1"/>
  <c r="BF137" i="1"/>
  <c r="BG137" i="1"/>
  <c r="BH137" i="1"/>
  <c r="BR137" i="1"/>
  <c r="CB137" i="1"/>
  <c r="CG137" i="1"/>
  <c r="CH137" i="1"/>
  <c r="CP137" i="1"/>
  <c r="CQ137" i="1"/>
  <c r="CY137" i="1"/>
  <c r="AC138" i="1"/>
  <c r="AD138" i="1"/>
  <c r="AJ138" i="1"/>
  <c r="AL138" i="1"/>
  <c r="AM138" i="1"/>
  <c r="AO138" i="1"/>
  <c r="AP138" i="1"/>
  <c r="AQ138" i="1"/>
  <c r="AR138" i="1" s="1"/>
  <c r="AU138" i="1"/>
  <c r="BC138" i="1"/>
  <c r="BD138" i="1"/>
  <c r="BE138" i="1"/>
  <c r="BF138" i="1"/>
  <c r="BG138" i="1"/>
  <c r="BH138" i="1"/>
  <c r="BR138" i="1"/>
  <c r="CB138" i="1"/>
  <c r="CG138" i="1"/>
  <c r="CH138" i="1"/>
  <c r="CP138" i="1"/>
  <c r="CQ138" i="1"/>
  <c r="CY138" i="1"/>
  <c r="AC139" i="1"/>
  <c r="AD139" i="1"/>
  <c r="AJ139" i="1"/>
  <c r="AL139" i="1"/>
  <c r="AM139" i="1"/>
  <c r="AO139" i="1"/>
  <c r="AP139" i="1"/>
  <c r="AQ139" i="1"/>
  <c r="AR139" i="1"/>
  <c r="AU139" i="1"/>
  <c r="BC139" i="1"/>
  <c r="BD139" i="1"/>
  <c r="BE139" i="1"/>
  <c r="BF139" i="1"/>
  <c r="BG139" i="1"/>
  <c r="BH139" i="1"/>
  <c r="BR139" i="1"/>
  <c r="CB139" i="1"/>
  <c r="CG139" i="1"/>
  <c r="CH139" i="1"/>
  <c r="CP139" i="1"/>
  <c r="CQ139" i="1"/>
  <c r="CY139" i="1"/>
  <c r="AC140" i="1"/>
  <c r="AD140" i="1"/>
  <c r="AJ140" i="1"/>
  <c r="AL140" i="1"/>
  <c r="AM140" i="1"/>
  <c r="AO140" i="1"/>
  <c r="AP140" i="1"/>
  <c r="AR140" i="1" s="1"/>
  <c r="AQ140" i="1"/>
  <c r="AU140" i="1"/>
  <c r="BC140" i="1"/>
  <c r="BD140" i="1"/>
  <c r="BE140" i="1"/>
  <c r="BF140" i="1"/>
  <c r="BG140" i="1"/>
  <c r="BH140" i="1"/>
  <c r="BR140" i="1"/>
  <c r="CB140" i="1"/>
  <c r="CG140" i="1"/>
  <c r="CH140" i="1"/>
  <c r="CP140" i="1"/>
  <c r="CQ140" i="1"/>
  <c r="CY140" i="1"/>
  <c r="AC141" i="1"/>
  <c r="AD141" i="1"/>
  <c r="AJ141" i="1"/>
  <c r="AL141" i="1"/>
  <c r="AM141" i="1"/>
  <c r="AO141" i="1"/>
  <c r="AP141" i="1"/>
  <c r="AR141" i="1" s="1"/>
  <c r="AQ141" i="1"/>
  <c r="AU141" i="1"/>
  <c r="BC141" i="1"/>
  <c r="BD141" i="1"/>
  <c r="BE141" i="1"/>
  <c r="BF141" i="1"/>
  <c r="BG141" i="1"/>
  <c r="BH141" i="1"/>
  <c r="BR141" i="1"/>
  <c r="CB141" i="1"/>
  <c r="CG141" i="1"/>
  <c r="CH141" i="1"/>
  <c r="CP141" i="1"/>
  <c r="CQ141" i="1"/>
  <c r="CY141" i="1"/>
  <c r="AC142" i="1"/>
  <c r="AD142" i="1"/>
  <c r="AJ142" i="1"/>
  <c r="AL142" i="1"/>
  <c r="AM142" i="1"/>
  <c r="AO142" i="1"/>
  <c r="AP142" i="1"/>
  <c r="AQ142" i="1"/>
  <c r="AR142" i="1" s="1"/>
  <c r="AU142" i="1"/>
  <c r="BC142" i="1"/>
  <c r="BD142" i="1"/>
  <c r="BE142" i="1"/>
  <c r="BF142" i="1"/>
  <c r="BG142" i="1"/>
  <c r="BH142" i="1"/>
  <c r="BR142" i="1"/>
  <c r="CB142" i="1"/>
  <c r="CG142" i="1"/>
  <c r="CH142" i="1"/>
  <c r="CP142" i="1"/>
  <c r="CQ142" i="1"/>
  <c r="CY142" i="1"/>
  <c r="AC143" i="1"/>
  <c r="AD143" i="1"/>
  <c r="AJ143" i="1"/>
  <c r="AL143" i="1"/>
  <c r="AM143" i="1"/>
  <c r="AO143" i="1"/>
  <c r="AP143" i="1"/>
  <c r="AR143" i="1" s="1"/>
  <c r="AQ143" i="1"/>
  <c r="AU143" i="1"/>
  <c r="BC143" i="1"/>
  <c r="BD143" i="1"/>
  <c r="BE143" i="1"/>
  <c r="BF143" i="1"/>
  <c r="BG143" i="1"/>
  <c r="BH143" i="1"/>
  <c r="BR143" i="1"/>
  <c r="CB143" i="1"/>
  <c r="CG143" i="1"/>
  <c r="CH143" i="1"/>
  <c r="CP143" i="1"/>
  <c r="CQ143" i="1"/>
  <c r="CY143" i="1"/>
  <c r="AC144" i="1"/>
  <c r="AD144" i="1"/>
  <c r="AJ144" i="1"/>
  <c r="AL144" i="1"/>
  <c r="AM144" i="1"/>
  <c r="AO144" i="1"/>
  <c r="AP144" i="1"/>
  <c r="AR144" i="1" s="1"/>
  <c r="AQ144" i="1"/>
  <c r="AU144" i="1"/>
  <c r="BC144" i="1"/>
  <c r="BD144" i="1"/>
  <c r="BE144" i="1"/>
  <c r="BF144" i="1"/>
  <c r="BG144" i="1"/>
  <c r="BH144" i="1"/>
  <c r="BR144" i="1"/>
  <c r="CB144" i="1"/>
  <c r="CG144" i="1"/>
  <c r="CH144" i="1"/>
  <c r="CP144" i="1"/>
  <c r="CQ144" i="1"/>
  <c r="CY144" i="1"/>
  <c r="AC145" i="1"/>
  <c r="AD145" i="1"/>
  <c r="AJ145" i="1"/>
  <c r="AL145" i="1"/>
  <c r="AM145" i="1"/>
  <c r="AO145" i="1"/>
  <c r="AP145" i="1"/>
  <c r="AR145" i="1" s="1"/>
  <c r="AQ145" i="1"/>
  <c r="AU145" i="1"/>
  <c r="BC145" i="1"/>
  <c r="BD145" i="1"/>
  <c r="BE145" i="1"/>
  <c r="BF145" i="1"/>
  <c r="BG145" i="1"/>
  <c r="BH145" i="1"/>
  <c r="BR145" i="1"/>
  <c r="CB145" i="1"/>
  <c r="CG145" i="1"/>
  <c r="CH145" i="1"/>
  <c r="CP145" i="1"/>
  <c r="CQ145" i="1"/>
  <c r="CY145" i="1"/>
  <c r="AC146" i="1"/>
  <c r="AD146" i="1"/>
  <c r="AJ146" i="1"/>
  <c r="AL146" i="1"/>
  <c r="AM146" i="1"/>
  <c r="AO146" i="1"/>
  <c r="AP146" i="1"/>
  <c r="AQ146" i="1"/>
  <c r="AR146" i="1" s="1"/>
  <c r="AU146" i="1"/>
  <c r="BC146" i="1"/>
  <c r="BD146" i="1"/>
  <c r="BE146" i="1"/>
  <c r="BF146" i="1"/>
  <c r="BG146" i="1"/>
  <c r="BH146" i="1"/>
  <c r="BR146" i="1"/>
  <c r="CB146" i="1"/>
  <c r="CG146" i="1"/>
  <c r="CH146" i="1"/>
  <c r="CP146" i="1"/>
  <c r="CQ146" i="1"/>
  <c r="CY146" i="1"/>
  <c r="AC147" i="1"/>
  <c r="AD147" i="1"/>
  <c r="AJ147" i="1"/>
  <c r="AL147" i="1"/>
  <c r="AM147" i="1"/>
  <c r="AO147" i="1"/>
  <c r="AP147" i="1"/>
  <c r="AR147" i="1" s="1"/>
  <c r="AQ147" i="1"/>
  <c r="AU147" i="1"/>
  <c r="BC147" i="1"/>
  <c r="BD147" i="1"/>
  <c r="BE147" i="1"/>
  <c r="BF147" i="1"/>
  <c r="BG147" i="1"/>
  <c r="BH147" i="1"/>
  <c r="BR147" i="1"/>
  <c r="CB147" i="1"/>
  <c r="CG147" i="1"/>
  <c r="CH147" i="1"/>
  <c r="CP147" i="1"/>
  <c r="CQ147" i="1"/>
  <c r="CY147" i="1"/>
  <c r="AC148" i="1"/>
  <c r="AD148" i="1"/>
  <c r="AJ148" i="1"/>
  <c r="AL148" i="1"/>
  <c r="AM148" i="1"/>
  <c r="AO148" i="1"/>
  <c r="AP148" i="1"/>
  <c r="AR148" i="1" s="1"/>
  <c r="AQ148" i="1"/>
  <c r="AU148" i="1"/>
  <c r="BC148" i="1"/>
  <c r="BD148" i="1"/>
  <c r="BE148" i="1"/>
  <c r="BF148" i="1"/>
  <c r="BG148" i="1"/>
  <c r="BH148" i="1"/>
  <c r="BR148" i="1"/>
  <c r="CB148" i="1"/>
  <c r="CG148" i="1"/>
  <c r="CH148" i="1"/>
  <c r="CP148" i="1"/>
  <c r="CQ148" i="1"/>
  <c r="CY148" i="1"/>
  <c r="AC149" i="1"/>
  <c r="AD149" i="1"/>
  <c r="AJ149" i="1"/>
  <c r="AL149" i="1"/>
  <c r="AM149" i="1"/>
  <c r="AO149" i="1"/>
  <c r="AP149" i="1"/>
  <c r="AR149" i="1" s="1"/>
  <c r="AQ149" i="1"/>
  <c r="AU149" i="1"/>
  <c r="BC149" i="1"/>
  <c r="BD149" i="1"/>
  <c r="BE149" i="1"/>
  <c r="BF149" i="1"/>
  <c r="BG149" i="1"/>
  <c r="BH149" i="1"/>
  <c r="BR149" i="1"/>
  <c r="CB149" i="1"/>
  <c r="CG149" i="1"/>
  <c r="CH149" i="1"/>
  <c r="CP149" i="1"/>
  <c r="CQ149" i="1"/>
  <c r="CY149" i="1"/>
  <c r="AC150" i="1"/>
  <c r="AD150" i="1"/>
  <c r="AJ150" i="1"/>
  <c r="AL150" i="1"/>
  <c r="AM150" i="1"/>
  <c r="AO150" i="1"/>
  <c r="AP150" i="1"/>
  <c r="AR150" i="1" s="1"/>
  <c r="AQ150" i="1"/>
  <c r="AU150" i="1"/>
  <c r="BC150" i="1"/>
  <c r="BD150" i="1"/>
  <c r="BE150" i="1"/>
  <c r="BF150" i="1"/>
  <c r="BG150" i="1"/>
  <c r="BH150" i="1"/>
  <c r="BR150" i="1"/>
  <c r="CB150" i="1"/>
  <c r="CG150" i="1"/>
  <c r="CH150" i="1"/>
  <c r="CP150" i="1"/>
  <c r="CQ150" i="1"/>
  <c r="CY150" i="1"/>
  <c r="AC151" i="1"/>
  <c r="AD151" i="1"/>
  <c r="AJ151" i="1"/>
  <c r="AL151" i="1"/>
  <c r="AM151" i="1"/>
  <c r="AO151" i="1"/>
  <c r="AP151" i="1"/>
  <c r="AR151" i="1" s="1"/>
  <c r="AQ151" i="1"/>
  <c r="AU151" i="1"/>
  <c r="BC151" i="1"/>
  <c r="BD151" i="1"/>
  <c r="BE151" i="1"/>
  <c r="BF151" i="1"/>
  <c r="BG151" i="1"/>
  <c r="BH151" i="1"/>
  <c r="BR151" i="1"/>
  <c r="CB151" i="1"/>
  <c r="CG151" i="1"/>
  <c r="CH151" i="1"/>
  <c r="CP151" i="1"/>
  <c r="CQ151" i="1"/>
  <c r="CY151" i="1"/>
  <c r="AC152" i="1"/>
  <c r="AD152" i="1"/>
  <c r="AJ152" i="1"/>
  <c r="AL152" i="1"/>
  <c r="AM152" i="1"/>
  <c r="AO152" i="1"/>
  <c r="AP152" i="1"/>
  <c r="AR152" i="1" s="1"/>
  <c r="AQ152" i="1"/>
  <c r="AU152" i="1"/>
  <c r="BC152" i="1"/>
  <c r="BD152" i="1"/>
  <c r="BE152" i="1"/>
  <c r="BF152" i="1"/>
  <c r="BG152" i="1"/>
  <c r="BH152" i="1"/>
  <c r="BR152" i="1"/>
  <c r="CB152" i="1"/>
  <c r="CG152" i="1"/>
  <c r="CH152" i="1"/>
  <c r="CP152" i="1"/>
  <c r="CQ152" i="1"/>
  <c r="CY152" i="1"/>
  <c r="AC153" i="1"/>
  <c r="AD153" i="1"/>
  <c r="AJ153" i="1"/>
  <c r="AL153" i="1"/>
  <c r="AM153" i="1"/>
  <c r="AO153" i="1"/>
  <c r="AP153" i="1"/>
  <c r="AQ153" i="1"/>
  <c r="AR153" i="1" s="1"/>
  <c r="AU153" i="1"/>
  <c r="BC153" i="1"/>
  <c r="BD153" i="1"/>
  <c r="BE153" i="1"/>
  <c r="BF153" i="1"/>
  <c r="BG153" i="1"/>
  <c r="BH153" i="1"/>
  <c r="BR153" i="1"/>
  <c r="CB153" i="1"/>
  <c r="CG153" i="1"/>
  <c r="CH153" i="1"/>
  <c r="CP153" i="1"/>
  <c r="CQ153" i="1"/>
  <c r="CY153" i="1"/>
  <c r="AC154" i="1"/>
  <c r="AD154" i="1"/>
  <c r="AJ154" i="1"/>
  <c r="AL154" i="1"/>
  <c r="AM154" i="1"/>
  <c r="AO154" i="1"/>
  <c r="AP154" i="1"/>
  <c r="AQ154" i="1"/>
  <c r="AR154" i="1" s="1"/>
  <c r="AU154" i="1"/>
  <c r="BC154" i="1"/>
  <c r="BD154" i="1"/>
  <c r="BE154" i="1"/>
  <c r="BF154" i="1"/>
  <c r="BG154" i="1"/>
  <c r="BH154" i="1"/>
  <c r="BR154" i="1"/>
  <c r="CB154" i="1"/>
  <c r="CG154" i="1"/>
  <c r="CH154" i="1"/>
  <c r="CP154" i="1"/>
  <c r="CQ154" i="1"/>
  <c r="CY154" i="1"/>
  <c r="AC155" i="1"/>
  <c r="AD155" i="1"/>
  <c r="AJ155" i="1"/>
  <c r="AL155" i="1"/>
  <c r="AM155" i="1"/>
  <c r="AO155" i="1"/>
  <c r="AP155" i="1"/>
  <c r="AR155" i="1" s="1"/>
  <c r="AQ155" i="1"/>
  <c r="AU155" i="1"/>
  <c r="BC155" i="1"/>
  <c r="BD155" i="1"/>
  <c r="BE155" i="1"/>
  <c r="BF155" i="1"/>
  <c r="BG155" i="1"/>
  <c r="BH155" i="1"/>
  <c r="BR155" i="1"/>
  <c r="CB155" i="1"/>
  <c r="CG155" i="1"/>
  <c r="CH155" i="1"/>
  <c r="CP155" i="1"/>
  <c r="CQ155" i="1"/>
  <c r="CY155" i="1"/>
  <c r="AC156" i="1"/>
  <c r="AD156" i="1"/>
  <c r="AJ156" i="1"/>
  <c r="AL156" i="1"/>
  <c r="AM156" i="1"/>
  <c r="AO156" i="1"/>
  <c r="AP156" i="1"/>
  <c r="AR156" i="1" s="1"/>
  <c r="AQ156" i="1"/>
  <c r="AU156" i="1"/>
  <c r="BC156" i="1"/>
  <c r="BD156" i="1"/>
  <c r="BE156" i="1"/>
  <c r="BF156" i="1"/>
  <c r="BG156" i="1"/>
  <c r="BH156" i="1"/>
  <c r="BR156" i="1"/>
  <c r="CB156" i="1"/>
  <c r="CG156" i="1"/>
  <c r="CH156" i="1"/>
  <c r="CP156" i="1"/>
  <c r="CQ156" i="1"/>
  <c r="CY156" i="1"/>
  <c r="AC157" i="1"/>
  <c r="AD157" i="1"/>
  <c r="AJ157" i="1"/>
  <c r="AL157" i="1"/>
  <c r="AM157" i="1"/>
  <c r="AO157" i="1"/>
  <c r="AP157" i="1"/>
  <c r="AQ157" i="1"/>
  <c r="AR157" i="1" s="1"/>
  <c r="AU157" i="1"/>
  <c r="BC157" i="1"/>
  <c r="BD157" i="1"/>
  <c r="BE157" i="1"/>
  <c r="BF157" i="1"/>
  <c r="BG157" i="1"/>
  <c r="BH157" i="1"/>
  <c r="BR157" i="1"/>
  <c r="CB157" i="1"/>
  <c r="CG157" i="1"/>
  <c r="CH157" i="1"/>
  <c r="CP157" i="1"/>
  <c r="CQ157" i="1"/>
  <c r="CY157" i="1"/>
  <c r="AC158" i="1"/>
  <c r="AD158" i="1"/>
  <c r="AJ158" i="1"/>
  <c r="AL158" i="1"/>
  <c r="AM158" i="1"/>
  <c r="AO158" i="1"/>
  <c r="AP158" i="1"/>
  <c r="AR158" i="1" s="1"/>
  <c r="AQ158" i="1"/>
  <c r="AU158" i="1"/>
  <c r="BC158" i="1"/>
  <c r="BD158" i="1"/>
  <c r="BE158" i="1"/>
  <c r="BF158" i="1"/>
  <c r="BG158" i="1"/>
  <c r="BH158" i="1"/>
  <c r="BR158" i="1"/>
  <c r="CB158" i="1"/>
  <c r="CG158" i="1"/>
  <c r="CH158" i="1"/>
  <c r="CP158" i="1"/>
  <c r="CQ158" i="1"/>
  <c r="CY158" i="1"/>
  <c r="AC159" i="1"/>
  <c r="AD159" i="1"/>
  <c r="AJ159" i="1"/>
  <c r="AL159" i="1"/>
  <c r="AM159" i="1"/>
  <c r="AO159" i="1"/>
  <c r="AP159" i="1"/>
  <c r="AR159" i="1" s="1"/>
  <c r="AQ159" i="1"/>
  <c r="AU159" i="1"/>
  <c r="BC159" i="1"/>
  <c r="BD159" i="1"/>
  <c r="BE159" i="1"/>
  <c r="BF159" i="1"/>
  <c r="BG159" i="1"/>
  <c r="BH159" i="1"/>
  <c r="BR159" i="1"/>
  <c r="CB159" i="1"/>
  <c r="CG159" i="1"/>
  <c r="CH159" i="1"/>
  <c r="CP159" i="1"/>
  <c r="CQ159" i="1"/>
  <c r="CY159" i="1"/>
  <c r="AC160" i="1"/>
  <c r="AD160" i="1"/>
  <c r="AJ160" i="1"/>
  <c r="AL160" i="1"/>
  <c r="AM160" i="1"/>
  <c r="AO160" i="1"/>
  <c r="AP160" i="1"/>
  <c r="AR160" i="1" s="1"/>
  <c r="AQ160" i="1"/>
  <c r="AU160" i="1"/>
  <c r="BC160" i="1"/>
  <c r="BD160" i="1"/>
  <c r="BE160" i="1"/>
  <c r="BF160" i="1"/>
  <c r="BG160" i="1"/>
  <c r="BH160" i="1"/>
  <c r="BR160" i="1"/>
  <c r="CB160" i="1"/>
  <c r="CG160" i="1"/>
  <c r="CH160" i="1"/>
  <c r="CP160" i="1"/>
  <c r="CQ160" i="1"/>
  <c r="CY160" i="1"/>
  <c r="AC161" i="1"/>
  <c r="AD161" i="1"/>
  <c r="AJ161" i="1"/>
  <c r="AL161" i="1"/>
  <c r="AM161" i="1"/>
  <c r="AO161" i="1"/>
  <c r="AP161" i="1"/>
  <c r="AR161" i="1" s="1"/>
  <c r="AQ161" i="1"/>
  <c r="AU161" i="1"/>
  <c r="BC161" i="1"/>
  <c r="BD161" i="1"/>
  <c r="BE161" i="1"/>
  <c r="BF161" i="1"/>
  <c r="BG161" i="1"/>
  <c r="BH161" i="1"/>
  <c r="BR161" i="1"/>
  <c r="CB161" i="1"/>
  <c r="CG161" i="1"/>
  <c r="CH161" i="1"/>
  <c r="CP161" i="1"/>
  <c r="CQ161" i="1"/>
  <c r="CY161" i="1"/>
  <c r="AC162" i="1"/>
  <c r="AD162" i="1"/>
  <c r="AJ162" i="1"/>
  <c r="AL162" i="1"/>
  <c r="AM162" i="1"/>
  <c r="AO162" i="1"/>
  <c r="AP162" i="1"/>
  <c r="AR162" i="1" s="1"/>
  <c r="AQ162" i="1"/>
  <c r="AU162" i="1"/>
  <c r="BC162" i="1"/>
  <c r="BD162" i="1"/>
  <c r="BE162" i="1"/>
  <c r="BF162" i="1"/>
  <c r="BG162" i="1"/>
  <c r="BH162" i="1"/>
  <c r="BR162" i="1"/>
  <c r="CB162" i="1"/>
  <c r="CG162" i="1"/>
  <c r="CH162" i="1"/>
  <c r="CP162" i="1"/>
  <c r="CQ162" i="1"/>
  <c r="CY162" i="1"/>
  <c r="AC163" i="1"/>
  <c r="AD163" i="1"/>
  <c r="AJ163" i="1"/>
  <c r="AL163" i="1"/>
  <c r="AM163" i="1"/>
  <c r="AO163" i="1"/>
  <c r="AP163" i="1"/>
  <c r="AQ163" i="1"/>
  <c r="AR163" i="1" s="1"/>
  <c r="AU163" i="1"/>
  <c r="BC163" i="1"/>
  <c r="BD163" i="1"/>
  <c r="BE163" i="1"/>
  <c r="BF163" i="1"/>
  <c r="BG163" i="1"/>
  <c r="BH163" i="1"/>
  <c r="BR163" i="1"/>
  <c r="CB163" i="1"/>
  <c r="CG163" i="1"/>
  <c r="CH163" i="1"/>
  <c r="CP163" i="1"/>
  <c r="CQ163" i="1"/>
  <c r="CY163" i="1"/>
  <c r="AC164" i="1"/>
  <c r="AD164" i="1"/>
  <c r="AJ164" i="1"/>
  <c r="AL164" i="1"/>
  <c r="AM164" i="1"/>
  <c r="AO164" i="1"/>
  <c r="AP164" i="1"/>
  <c r="AR164" i="1" s="1"/>
  <c r="AQ164" i="1"/>
  <c r="AU164" i="1"/>
  <c r="BC164" i="1"/>
  <c r="BD164" i="1"/>
  <c r="BE164" i="1"/>
  <c r="BF164" i="1"/>
  <c r="BG164" i="1"/>
  <c r="BH164" i="1"/>
  <c r="BR164" i="1"/>
  <c r="CB164" i="1"/>
  <c r="CG164" i="1"/>
  <c r="CH164" i="1"/>
  <c r="CP164" i="1"/>
  <c r="CQ164" i="1"/>
  <c r="CY164" i="1"/>
  <c r="AC165" i="1"/>
  <c r="AD165" i="1"/>
  <c r="AJ165" i="1"/>
  <c r="AL165" i="1"/>
  <c r="AM165" i="1"/>
  <c r="AO165" i="1"/>
  <c r="AP165" i="1"/>
  <c r="AR165" i="1" s="1"/>
  <c r="AQ165" i="1"/>
  <c r="AU165" i="1"/>
  <c r="BC165" i="1"/>
  <c r="BD165" i="1"/>
  <c r="BE165" i="1"/>
  <c r="BF165" i="1"/>
  <c r="BG165" i="1"/>
  <c r="BH165" i="1"/>
  <c r="BR165" i="1"/>
  <c r="CB165" i="1"/>
  <c r="CG165" i="1"/>
  <c r="CH165" i="1"/>
  <c r="CP165" i="1"/>
  <c r="CQ165" i="1"/>
  <c r="CY165" i="1"/>
  <c r="AC166" i="1"/>
  <c r="AD166" i="1"/>
  <c r="AJ166" i="1"/>
  <c r="AL166" i="1"/>
  <c r="AM166" i="1"/>
  <c r="AO166" i="1"/>
  <c r="AP166" i="1"/>
  <c r="AR166" i="1" s="1"/>
  <c r="AQ166" i="1"/>
  <c r="AU166" i="1"/>
  <c r="BC166" i="1"/>
  <c r="BD166" i="1"/>
  <c r="BE166" i="1"/>
  <c r="BF166" i="1"/>
  <c r="BG166" i="1"/>
  <c r="BH166" i="1"/>
  <c r="BR166" i="1"/>
  <c r="CB166" i="1"/>
  <c r="CG166" i="1"/>
  <c r="CH166" i="1"/>
  <c r="CP166" i="1"/>
  <c r="CQ166" i="1"/>
  <c r="CY166" i="1"/>
  <c r="AC167" i="1"/>
  <c r="AD167" i="1"/>
  <c r="AJ167" i="1"/>
  <c r="AL167" i="1"/>
  <c r="AM167" i="1"/>
  <c r="AO167" i="1"/>
  <c r="AP167" i="1"/>
  <c r="AQ167" i="1"/>
  <c r="AR167" i="1" s="1"/>
  <c r="AU167" i="1"/>
  <c r="BC167" i="1"/>
  <c r="BD167" i="1"/>
  <c r="BE167" i="1"/>
  <c r="BF167" i="1"/>
  <c r="BG167" i="1"/>
  <c r="BH167" i="1"/>
  <c r="BR167" i="1"/>
  <c r="CB167" i="1"/>
  <c r="CG167" i="1"/>
  <c r="CH167" i="1"/>
  <c r="CP167" i="1"/>
  <c r="CQ167" i="1"/>
  <c r="CY167" i="1"/>
  <c r="AC168" i="1"/>
  <c r="AD168" i="1"/>
  <c r="AJ168" i="1"/>
  <c r="AL168" i="1"/>
  <c r="AM168" i="1"/>
  <c r="AO168" i="1"/>
  <c r="AP168" i="1"/>
  <c r="AR168" i="1" s="1"/>
  <c r="AQ168" i="1"/>
  <c r="AU168" i="1"/>
  <c r="BC168" i="1"/>
  <c r="BD168" i="1"/>
  <c r="BE168" i="1"/>
  <c r="BF168" i="1"/>
  <c r="BG168" i="1"/>
  <c r="BH168" i="1"/>
  <c r="BR168" i="1"/>
  <c r="CB168" i="1"/>
  <c r="CG168" i="1"/>
  <c r="CH168" i="1"/>
  <c r="CP168" i="1"/>
  <c r="CQ168" i="1"/>
  <c r="CY168" i="1"/>
  <c r="AC169" i="1"/>
  <c r="AD169" i="1"/>
  <c r="AJ169" i="1"/>
  <c r="AL169" i="1"/>
  <c r="AM169" i="1"/>
  <c r="AO169" i="1"/>
  <c r="AP169" i="1"/>
  <c r="AR169" i="1" s="1"/>
  <c r="AQ169" i="1"/>
  <c r="AU169" i="1"/>
  <c r="BC169" i="1"/>
  <c r="BD169" i="1"/>
  <c r="BE169" i="1"/>
  <c r="BF169" i="1"/>
  <c r="BG169" i="1"/>
  <c r="BH169" i="1"/>
  <c r="BR169" i="1"/>
  <c r="CB169" i="1"/>
  <c r="CG169" i="1"/>
  <c r="CH169" i="1"/>
  <c r="CP169" i="1"/>
  <c r="CQ169" i="1"/>
  <c r="CY169" i="1"/>
  <c r="AC170" i="1"/>
  <c r="AD170" i="1"/>
  <c r="AJ170" i="1"/>
  <c r="AL170" i="1"/>
  <c r="AM170" i="1"/>
  <c r="AO170" i="1"/>
  <c r="AP170" i="1"/>
  <c r="AR170" i="1" s="1"/>
  <c r="AQ170" i="1"/>
  <c r="AU170" i="1"/>
  <c r="BC170" i="1"/>
  <c r="BD170" i="1"/>
  <c r="BE170" i="1"/>
  <c r="BF170" i="1"/>
  <c r="BG170" i="1"/>
  <c r="BH170" i="1"/>
  <c r="BR170" i="1"/>
  <c r="CB170" i="1"/>
  <c r="CG170" i="1"/>
  <c r="CH170" i="1"/>
  <c r="CP170" i="1"/>
  <c r="CQ170" i="1"/>
  <c r="CY170" i="1"/>
  <c r="AC171" i="1"/>
  <c r="AD171" i="1"/>
  <c r="AJ171" i="1"/>
  <c r="AL171" i="1"/>
  <c r="AM171" i="1"/>
  <c r="AO171" i="1"/>
  <c r="AP171" i="1"/>
  <c r="AQ171" i="1"/>
  <c r="AR171" i="1" s="1"/>
  <c r="AU171" i="1"/>
  <c r="BC171" i="1"/>
  <c r="BD171" i="1"/>
  <c r="BE171" i="1"/>
  <c r="BF171" i="1"/>
  <c r="BG171" i="1"/>
  <c r="BH171" i="1"/>
  <c r="BR171" i="1"/>
  <c r="CB171" i="1"/>
  <c r="CG171" i="1"/>
  <c r="CH171" i="1"/>
  <c r="CP171" i="1"/>
  <c r="CQ171" i="1"/>
  <c r="CY171" i="1"/>
  <c r="AC172" i="1"/>
  <c r="AD172" i="1"/>
  <c r="AJ172" i="1"/>
  <c r="AL172" i="1"/>
  <c r="AM172" i="1"/>
  <c r="AO172" i="1"/>
  <c r="AP172" i="1"/>
  <c r="AR172" i="1" s="1"/>
  <c r="AQ172" i="1"/>
  <c r="AU172" i="1"/>
  <c r="BC172" i="1"/>
  <c r="BD172" i="1"/>
  <c r="BE172" i="1"/>
  <c r="BF172" i="1"/>
  <c r="BG172" i="1"/>
  <c r="BH172" i="1"/>
  <c r="BR172" i="1"/>
  <c r="CB172" i="1"/>
  <c r="CG172" i="1"/>
  <c r="CH172" i="1"/>
  <c r="CP172" i="1"/>
  <c r="CQ172" i="1"/>
  <c r="CY172" i="1"/>
  <c r="AC173" i="1"/>
  <c r="AD173" i="1"/>
  <c r="AJ173" i="1"/>
  <c r="AL173" i="1"/>
  <c r="AM173" i="1"/>
  <c r="AO173" i="1"/>
  <c r="AP173" i="1"/>
  <c r="AR173" i="1" s="1"/>
  <c r="AQ173" i="1"/>
  <c r="AU173" i="1"/>
  <c r="BC173" i="1"/>
  <c r="BD173" i="1"/>
  <c r="BE173" i="1"/>
  <c r="BF173" i="1"/>
  <c r="BG173" i="1"/>
  <c r="BH173" i="1"/>
  <c r="BR173" i="1"/>
  <c r="CB173" i="1"/>
  <c r="CG173" i="1"/>
  <c r="CH173" i="1"/>
  <c r="CP173" i="1"/>
  <c r="CQ173" i="1"/>
  <c r="CY173" i="1"/>
  <c r="AC174" i="1"/>
  <c r="AD174" i="1"/>
  <c r="AJ174" i="1"/>
  <c r="AL174" i="1"/>
  <c r="AM174" i="1"/>
  <c r="AO174" i="1"/>
  <c r="AP174" i="1"/>
  <c r="AR174" i="1" s="1"/>
  <c r="AQ174" i="1"/>
  <c r="AU174" i="1"/>
  <c r="BC174" i="1"/>
  <c r="BD174" i="1"/>
  <c r="BE174" i="1"/>
  <c r="BF174" i="1"/>
  <c r="BG174" i="1"/>
  <c r="BH174" i="1"/>
  <c r="BR174" i="1"/>
  <c r="CB174" i="1"/>
  <c r="CG174" i="1"/>
  <c r="CH174" i="1"/>
  <c r="CP174" i="1"/>
  <c r="CQ174" i="1"/>
  <c r="CY174" i="1"/>
  <c r="AC175" i="1"/>
  <c r="AD175" i="1"/>
  <c r="AJ175" i="1"/>
  <c r="AL175" i="1"/>
  <c r="AM175" i="1"/>
  <c r="AO175" i="1"/>
  <c r="AP175" i="1"/>
  <c r="AQ175" i="1"/>
  <c r="AR175" i="1" s="1"/>
  <c r="AU175" i="1"/>
  <c r="BC175" i="1"/>
  <c r="BD175" i="1"/>
  <c r="BE175" i="1"/>
  <c r="BF175" i="1"/>
  <c r="BG175" i="1"/>
  <c r="BH175" i="1"/>
  <c r="BR175" i="1"/>
  <c r="CB175" i="1"/>
  <c r="CG175" i="1"/>
  <c r="CH175" i="1"/>
  <c r="CP175" i="1"/>
  <c r="CQ175" i="1"/>
  <c r="CY175" i="1"/>
  <c r="AC176" i="1"/>
  <c r="AD176" i="1"/>
  <c r="AJ176" i="1"/>
  <c r="AL176" i="1"/>
  <c r="AM176" i="1"/>
  <c r="AO176" i="1"/>
  <c r="AP176" i="1"/>
  <c r="AR176" i="1" s="1"/>
  <c r="AQ176" i="1"/>
  <c r="AU176" i="1"/>
  <c r="BC176" i="1"/>
  <c r="BD176" i="1"/>
  <c r="BE176" i="1"/>
  <c r="BF176" i="1"/>
  <c r="BG176" i="1"/>
  <c r="BH176" i="1"/>
  <c r="BR176" i="1"/>
  <c r="CB176" i="1"/>
  <c r="CG176" i="1"/>
  <c r="CH176" i="1"/>
  <c r="CP176" i="1"/>
  <c r="CQ176" i="1"/>
  <c r="CY176" i="1"/>
  <c r="AC177" i="1"/>
  <c r="AD177" i="1"/>
  <c r="AJ177" i="1"/>
  <c r="AL177" i="1"/>
  <c r="AM177" i="1"/>
  <c r="AO177" i="1"/>
  <c r="AP177" i="1"/>
  <c r="AR177" i="1" s="1"/>
  <c r="AQ177" i="1"/>
  <c r="AU177" i="1"/>
  <c r="BC177" i="1"/>
  <c r="BD177" i="1"/>
  <c r="BE177" i="1"/>
  <c r="BF177" i="1"/>
  <c r="BG177" i="1"/>
  <c r="BH177" i="1"/>
  <c r="BR177" i="1"/>
  <c r="CB177" i="1"/>
  <c r="CG177" i="1"/>
  <c r="CH177" i="1"/>
  <c r="CP177" i="1"/>
  <c r="CQ177" i="1"/>
  <c r="CY177" i="1"/>
  <c r="AC178" i="1"/>
  <c r="AD178" i="1"/>
  <c r="AJ178" i="1"/>
  <c r="AL178" i="1"/>
  <c r="AM178" i="1"/>
  <c r="AO178" i="1"/>
  <c r="AP178" i="1"/>
  <c r="AR178" i="1" s="1"/>
  <c r="AQ178" i="1"/>
  <c r="AU178" i="1"/>
  <c r="BC178" i="1"/>
  <c r="BD178" i="1"/>
  <c r="BE178" i="1"/>
  <c r="BF178" i="1"/>
  <c r="BG178" i="1"/>
  <c r="BH178" i="1"/>
  <c r="BR178" i="1"/>
  <c r="CB178" i="1"/>
  <c r="CG178" i="1"/>
  <c r="CH178" i="1"/>
  <c r="CP178" i="1"/>
  <c r="CQ178" i="1"/>
  <c r="CY178" i="1"/>
  <c r="AC179" i="1"/>
  <c r="AD179" i="1"/>
  <c r="AJ179" i="1"/>
  <c r="AL179" i="1"/>
  <c r="AM179" i="1"/>
  <c r="AO179" i="1"/>
  <c r="AP179" i="1"/>
  <c r="AQ179" i="1"/>
  <c r="AR179" i="1" s="1"/>
  <c r="AU179" i="1"/>
  <c r="BC179" i="1"/>
  <c r="BD179" i="1"/>
  <c r="BE179" i="1"/>
  <c r="BF179" i="1"/>
  <c r="BG179" i="1"/>
  <c r="BH179" i="1"/>
  <c r="BR179" i="1"/>
  <c r="CB179" i="1"/>
  <c r="CG179" i="1"/>
  <c r="CH179" i="1"/>
  <c r="CP179" i="1"/>
  <c r="CQ179" i="1"/>
  <c r="CY179" i="1"/>
  <c r="AC180" i="1"/>
  <c r="AD180" i="1"/>
  <c r="AJ180" i="1"/>
  <c r="AL180" i="1"/>
  <c r="AM180" i="1"/>
  <c r="AO180" i="1"/>
  <c r="AP180" i="1"/>
  <c r="AR180" i="1" s="1"/>
  <c r="AQ180" i="1"/>
  <c r="AU180" i="1"/>
  <c r="BC180" i="1"/>
  <c r="BD180" i="1"/>
  <c r="BE180" i="1"/>
  <c r="BF180" i="1"/>
  <c r="BG180" i="1"/>
  <c r="BH180" i="1"/>
  <c r="BR180" i="1"/>
  <c r="CB180" i="1"/>
  <c r="CG180" i="1"/>
  <c r="CH180" i="1"/>
  <c r="CP180" i="1"/>
  <c r="CQ180" i="1"/>
  <c r="CY180" i="1"/>
  <c r="AC181" i="1"/>
  <c r="AD181" i="1"/>
  <c r="AJ181" i="1"/>
  <c r="AL181" i="1"/>
  <c r="AM181" i="1"/>
  <c r="AO181" i="1"/>
  <c r="AP181" i="1"/>
  <c r="AR181" i="1" s="1"/>
  <c r="AQ181" i="1"/>
  <c r="AU181" i="1"/>
  <c r="BC181" i="1"/>
  <c r="BD181" i="1"/>
  <c r="BE181" i="1"/>
  <c r="BF181" i="1"/>
  <c r="BG181" i="1"/>
  <c r="BH181" i="1"/>
  <c r="BR181" i="1"/>
  <c r="CB181" i="1"/>
  <c r="CG181" i="1"/>
  <c r="CH181" i="1"/>
  <c r="CP181" i="1"/>
  <c r="CQ181" i="1"/>
  <c r="CY181" i="1"/>
  <c r="AC182" i="1"/>
  <c r="AD182" i="1"/>
  <c r="AJ182" i="1"/>
  <c r="AL182" i="1"/>
  <c r="AM182" i="1"/>
  <c r="AO182" i="1"/>
  <c r="AP182" i="1"/>
  <c r="AQ182" i="1"/>
  <c r="AR182" i="1" s="1"/>
  <c r="AU182" i="1"/>
  <c r="BC182" i="1"/>
  <c r="BD182" i="1"/>
  <c r="BE182" i="1"/>
  <c r="BF182" i="1"/>
  <c r="BG182" i="1"/>
  <c r="BH182" i="1"/>
  <c r="BR182" i="1"/>
  <c r="CB182" i="1"/>
  <c r="CG182" i="1"/>
  <c r="CH182" i="1"/>
  <c r="CP182" i="1"/>
  <c r="CQ182" i="1"/>
  <c r="CY182" i="1"/>
  <c r="AC183" i="1"/>
  <c r="AD183" i="1"/>
  <c r="AJ183" i="1"/>
  <c r="AL183" i="1"/>
  <c r="AM183" i="1"/>
  <c r="AO183" i="1"/>
  <c r="AP183" i="1"/>
  <c r="AQ183" i="1"/>
  <c r="AR183" i="1"/>
  <c r="AU183" i="1"/>
  <c r="BC183" i="1"/>
  <c r="BD183" i="1"/>
  <c r="BE183" i="1"/>
  <c r="BF183" i="1"/>
  <c r="BG183" i="1"/>
  <c r="BH183" i="1"/>
  <c r="BR183" i="1"/>
  <c r="CB183" i="1"/>
  <c r="CG183" i="1"/>
  <c r="CH183" i="1"/>
  <c r="CP183" i="1"/>
  <c r="CQ183" i="1"/>
  <c r="CY183" i="1"/>
  <c r="AC184" i="1"/>
  <c r="AD184" i="1"/>
  <c r="AJ184" i="1"/>
  <c r="AL184" i="1"/>
  <c r="AM184" i="1"/>
  <c r="AO184" i="1"/>
  <c r="AP184" i="1"/>
  <c r="AR184" i="1" s="1"/>
  <c r="AQ184" i="1"/>
  <c r="AU184" i="1"/>
  <c r="BC184" i="1"/>
  <c r="BD184" i="1"/>
  <c r="BE184" i="1"/>
  <c r="BF184" i="1"/>
  <c r="BG184" i="1"/>
  <c r="BH184" i="1"/>
  <c r="BR184" i="1"/>
  <c r="CB184" i="1"/>
  <c r="CG184" i="1"/>
  <c r="CH184" i="1"/>
  <c r="CP184" i="1"/>
  <c r="CQ184" i="1"/>
  <c r="CY184" i="1"/>
  <c r="AC185" i="1"/>
  <c r="AD185" i="1"/>
  <c r="AJ185" i="1"/>
  <c r="AL185" i="1"/>
  <c r="AM185" i="1"/>
  <c r="AO185" i="1"/>
  <c r="AP185" i="1"/>
  <c r="AR185" i="1" s="1"/>
  <c r="AQ185" i="1"/>
  <c r="AU185" i="1"/>
  <c r="BC185" i="1"/>
  <c r="BD185" i="1"/>
  <c r="BE185" i="1"/>
  <c r="BF185" i="1"/>
  <c r="BG185" i="1"/>
  <c r="BH185" i="1"/>
  <c r="BR185" i="1"/>
  <c r="CB185" i="1"/>
  <c r="CG185" i="1"/>
  <c r="CH185" i="1"/>
  <c r="CP185" i="1"/>
  <c r="CQ185" i="1"/>
  <c r="CY185" i="1"/>
  <c r="AC186" i="1"/>
  <c r="AD186" i="1"/>
  <c r="AJ186" i="1"/>
  <c r="AL186" i="1"/>
  <c r="AM186" i="1"/>
  <c r="AO186" i="1"/>
  <c r="AP186" i="1"/>
  <c r="AQ186" i="1"/>
  <c r="AR186" i="1" s="1"/>
  <c r="AU186" i="1"/>
  <c r="BC186" i="1"/>
  <c r="BD186" i="1"/>
  <c r="BE186" i="1"/>
  <c r="BF186" i="1"/>
  <c r="BG186" i="1"/>
  <c r="BH186" i="1"/>
  <c r="BR186" i="1"/>
  <c r="CB186" i="1"/>
  <c r="CG186" i="1"/>
  <c r="CH186" i="1"/>
  <c r="CP186" i="1"/>
  <c r="CQ186" i="1"/>
  <c r="CY186" i="1"/>
  <c r="AC187" i="1"/>
  <c r="AD187" i="1"/>
  <c r="AJ187" i="1"/>
  <c r="AL187" i="1"/>
  <c r="AM187" i="1"/>
  <c r="AO187" i="1"/>
  <c r="AP187" i="1"/>
  <c r="AR187" i="1" s="1"/>
  <c r="AQ187" i="1"/>
  <c r="AU187" i="1"/>
  <c r="BC187" i="1"/>
  <c r="BD187" i="1"/>
  <c r="BE187" i="1"/>
  <c r="BF187" i="1"/>
  <c r="BG187" i="1"/>
  <c r="BH187" i="1"/>
  <c r="BR187" i="1"/>
  <c r="CB187" i="1"/>
  <c r="CG187" i="1"/>
  <c r="CH187" i="1"/>
  <c r="CP187" i="1"/>
  <c r="CQ187" i="1"/>
  <c r="CY187" i="1"/>
  <c r="AC188" i="1"/>
  <c r="AD188" i="1"/>
  <c r="AJ188" i="1"/>
  <c r="AL188" i="1"/>
  <c r="AM188" i="1"/>
  <c r="AO188" i="1"/>
  <c r="AP188" i="1"/>
  <c r="AR188" i="1" s="1"/>
  <c r="AQ188" i="1"/>
  <c r="AU188" i="1"/>
  <c r="BC188" i="1"/>
  <c r="BD188" i="1"/>
  <c r="BE188" i="1"/>
  <c r="BF188" i="1"/>
  <c r="BG188" i="1"/>
  <c r="BH188" i="1"/>
  <c r="BR188" i="1"/>
  <c r="CB188" i="1"/>
  <c r="CG188" i="1"/>
  <c r="CH188" i="1"/>
  <c r="CP188" i="1"/>
  <c r="CQ188" i="1"/>
  <c r="CY188" i="1"/>
  <c r="AC189" i="1"/>
  <c r="AD189" i="1"/>
  <c r="AJ189" i="1"/>
  <c r="AL189" i="1"/>
  <c r="AM189" i="1"/>
  <c r="AO189" i="1"/>
  <c r="AP189" i="1"/>
  <c r="AR189" i="1" s="1"/>
  <c r="AQ189" i="1"/>
  <c r="AU189" i="1"/>
  <c r="BC189" i="1"/>
  <c r="BD189" i="1"/>
  <c r="BE189" i="1"/>
  <c r="BF189" i="1"/>
  <c r="BG189" i="1"/>
  <c r="BH189" i="1"/>
  <c r="BR189" i="1"/>
  <c r="CB189" i="1"/>
  <c r="CG189" i="1"/>
  <c r="CH189" i="1"/>
  <c r="CP189" i="1"/>
  <c r="CQ189" i="1"/>
  <c r="CY189" i="1"/>
  <c r="AC190" i="1"/>
  <c r="AD190" i="1"/>
  <c r="AJ190" i="1"/>
  <c r="AL190" i="1"/>
  <c r="AM190" i="1"/>
  <c r="AO190" i="1"/>
  <c r="AP190" i="1"/>
  <c r="AQ190" i="1"/>
  <c r="AR190" i="1" s="1"/>
  <c r="AU190" i="1"/>
  <c r="BC190" i="1"/>
  <c r="BD190" i="1"/>
  <c r="BE190" i="1"/>
  <c r="BF190" i="1"/>
  <c r="BG190" i="1"/>
  <c r="BH190" i="1"/>
  <c r="BR190" i="1"/>
  <c r="CB190" i="1"/>
  <c r="CG190" i="1"/>
  <c r="CH190" i="1"/>
  <c r="CP190" i="1"/>
  <c r="CQ190" i="1"/>
  <c r="CY190" i="1"/>
  <c r="AC191" i="1"/>
  <c r="AD191" i="1"/>
  <c r="AJ191" i="1"/>
  <c r="AL191" i="1"/>
  <c r="AM191" i="1"/>
  <c r="AO191" i="1"/>
  <c r="AP191" i="1"/>
  <c r="AR191" i="1" s="1"/>
  <c r="AQ191" i="1"/>
  <c r="AU191" i="1"/>
  <c r="BC191" i="1"/>
  <c r="BD191" i="1"/>
  <c r="BE191" i="1"/>
  <c r="BF191" i="1"/>
  <c r="BG191" i="1"/>
  <c r="BH191" i="1"/>
  <c r="BR191" i="1"/>
  <c r="CB191" i="1"/>
  <c r="CG191" i="1"/>
  <c r="CH191" i="1"/>
  <c r="CP191" i="1"/>
  <c r="CQ191" i="1"/>
  <c r="CY191" i="1"/>
  <c r="AC192" i="1"/>
  <c r="AD192" i="1"/>
  <c r="AJ192" i="1"/>
  <c r="AL192" i="1"/>
  <c r="AM192" i="1"/>
  <c r="AO192" i="1"/>
  <c r="AP192" i="1"/>
  <c r="AR192" i="1" s="1"/>
  <c r="AQ192" i="1"/>
  <c r="AU192" i="1"/>
  <c r="BC192" i="1"/>
  <c r="BD192" i="1"/>
  <c r="BE192" i="1"/>
  <c r="BF192" i="1"/>
  <c r="BG192" i="1"/>
  <c r="BH192" i="1"/>
  <c r="BR192" i="1"/>
  <c r="CB192" i="1"/>
  <c r="CG192" i="1"/>
  <c r="CH192" i="1"/>
  <c r="CP192" i="1"/>
  <c r="CQ192" i="1"/>
  <c r="CY192" i="1"/>
  <c r="AC193" i="1"/>
  <c r="AD193" i="1"/>
  <c r="AJ193" i="1"/>
  <c r="AL193" i="1"/>
  <c r="AM193" i="1"/>
  <c r="AO193" i="1"/>
  <c r="AP193" i="1"/>
  <c r="AR193" i="1" s="1"/>
  <c r="AQ193" i="1"/>
  <c r="AU193" i="1"/>
  <c r="BC193" i="1"/>
  <c r="BD193" i="1"/>
  <c r="BE193" i="1"/>
  <c r="BF193" i="1"/>
  <c r="BG193" i="1"/>
  <c r="BH193" i="1"/>
  <c r="BR193" i="1"/>
  <c r="CB193" i="1"/>
  <c r="CG193" i="1"/>
  <c r="CH193" i="1"/>
  <c r="CP193" i="1"/>
  <c r="CQ193" i="1"/>
  <c r="CY193" i="1"/>
  <c r="AC194" i="1"/>
  <c r="AD194" i="1"/>
  <c r="AJ194" i="1"/>
  <c r="AL194" i="1"/>
  <c r="AM194" i="1"/>
  <c r="AO194" i="1"/>
  <c r="AP194" i="1"/>
  <c r="AQ194" i="1"/>
  <c r="AR194" i="1" s="1"/>
  <c r="AU194" i="1"/>
  <c r="BC194" i="1"/>
  <c r="BD194" i="1"/>
  <c r="BE194" i="1"/>
  <c r="BF194" i="1"/>
  <c r="BG194" i="1"/>
  <c r="BH194" i="1"/>
  <c r="BR194" i="1"/>
  <c r="CB194" i="1"/>
  <c r="CG194" i="1"/>
  <c r="CH194" i="1"/>
  <c r="CP194" i="1"/>
  <c r="CQ194" i="1"/>
  <c r="CY194" i="1"/>
  <c r="AC195" i="1"/>
  <c r="AD195" i="1"/>
  <c r="AJ195" i="1"/>
  <c r="AL195" i="1"/>
  <c r="AM195" i="1"/>
  <c r="AO195" i="1"/>
  <c r="AP195" i="1"/>
  <c r="AQ195" i="1"/>
  <c r="AR195" i="1" s="1"/>
  <c r="AU195" i="1"/>
  <c r="BC195" i="1"/>
  <c r="BD195" i="1"/>
  <c r="BE195" i="1"/>
  <c r="BF195" i="1"/>
  <c r="BG195" i="1"/>
  <c r="BH195" i="1"/>
  <c r="BR195" i="1"/>
  <c r="CB195" i="1"/>
  <c r="CG195" i="1"/>
  <c r="CH195" i="1"/>
  <c r="CP195" i="1"/>
  <c r="CQ195" i="1"/>
  <c r="CY195" i="1"/>
  <c r="AC196" i="1"/>
  <c r="AD196" i="1"/>
  <c r="AJ196" i="1"/>
  <c r="AL196" i="1"/>
  <c r="AM196" i="1"/>
  <c r="AO196" i="1"/>
  <c r="AP196" i="1"/>
  <c r="AR196" i="1" s="1"/>
  <c r="AQ196" i="1"/>
  <c r="AU196" i="1"/>
  <c r="BC196" i="1"/>
  <c r="BD196" i="1"/>
  <c r="BE196" i="1"/>
  <c r="BF196" i="1"/>
  <c r="BG196" i="1"/>
  <c r="BH196" i="1"/>
  <c r="BR196" i="1"/>
  <c r="CB196" i="1"/>
  <c r="CG196" i="1"/>
  <c r="CH196" i="1"/>
  <c r="CP196" i="1"/>
  <c r="CQ196" i="1"/>
  <c r="CY196" i="1"/>
  <c r="AC197" i="1"/>
  <c r="AD197" i="1"/>
  <c r="AJ197" i="1"/>
  <c r="AL197" i="1"/>
  <c r="AM197" i="1"/>
  <c r="AO197" i="1"/>
  <c r="AP197" i="1"/>
  <c r="AR197" i="1" s="1"/>
  <c r="AQ197" i="1"/>
  <c r="AU197" i="1"/>
  <c r="BC197" i="1"/>
  <c r="BD197" i="1"/>
  <c r="BE197" i="1"/>
  <c r="BF197" i="1"/>
  <c r="BG197" i="1"/>
  <c r="BH197" i="1"/>
  <c r="BR197" i="1"/>
  <c r="CB197" i="1"/>
  <c r="CG197" i="1"/>
  <c r="CH197" i="1"/>
  <c r="CP197" i="1"/>
  <c r="CQ197" i="1"/>
  <c r="CY197" i="1"/>
  <c r="AC198" i="1"/>
  <c r="AD198" i="1"/>
  <c r="AJ198" i="1"/>
  <c r="AL198" i="1"/>
  <c r="AM198" i="1"/>
  <c r="AO198" i="1"/>
  <c r="AP198" i="1"/>
  <c r="AR198" i="1" s="1"/>
  <c r="AQ198" i="1"/>
  <c r="AU198" i="1"/>
  <c r="BC198" i="1"/>
  <c r="BD198" i="1"/>
  <c r="BE198" i="1"/>
  <c r="BF198" i="1"/>
  <c r="BG198" i="1"/>
  <c r="BH198" i="1"/>
  <c r="BR198" i="1"/>
  <c r="CB198" i="1"/>
  <c r="CG198" i="1"/>
  <c r="CH198" i="1"/>
  <c r="CP198" i="1"/>
  <c r="CQ198" i="1"/>
  <c r="CY198" i="1"/>
  <c r="AC199" i="1"/>
  <c r="AD199" i="1"/>
  <c r="AJ199" i="1"/>
  <c r="AL199" i="1"/>
  <c r="AM199" i="1"/>
  <c r="AO199" i="1"/>
  <c r="AP199" i="1"/>
  <c r="AQ199" i="1"/>
  <c r="AR199" i="1" s="1"/>
  <c r="AU199" i="1"/>
  <c r="BC199" i="1"/>
  <c r="BD199" i="1"/>
  <c r="BE199" i="1"/>
  <c r="BF199" i="1"/>
  <c r="BG199" i="1"/>
  <c r="BH199" i="1"/>
  <c r="BR199" i="1"/>
  <c r="CB199" i="1"/>
  <c r="CG199" i="1"/>
  <c r="CH199" i="1"/>
  <c r="CP199" i="1"/>
  <c r="CQ199" i="1"/>
  <c r="CY199" i="1"/>
  <c r="AC200" i="1"/>
  <c r="AD200" i="1"/>
  <c r="AJ200" i="1"/>
  <c r="AL200" i="1"/>
  <c r="AM200" i="1"/>
  <c r="AO200" i="1"/>
  <c r="AP200" i="1"/>
  <c r="AR200" i="1" s="1"/>
  <c r="AQ200" i="1"/>
  <c r="AU200" i="1"/>
  <c r="BC200" i="1"/>
  <c r="BD200" i="1"/>
  <c r="BE200" i="1"/>
  <c r="BF200" i="1"/>
  <c r="BG200" i="1"/>
  <c r="BH200" i="1"/>
  <c r="BR200" i="1"/>
  <c r="CB200" i="1"/>
  <c r="CG200" i="1"/>
  <c r="CH200" i="1"/>
  <c r="CP200" i="1"/>
  <c r="CQ200" i="1"/>
  <c r="CY200" i="1"/>
  <c r="AC201" i="1"/>
  <c r="AD201" i="1"/>
  <c r="AJ201" i="1"/>
  <c r="AL201" i="1"/>
  <c r="AM201" i="1"/>
  <c r="AO201" i="1"/>
  <c r="AP201" i="1"/>
  <c r="AR201" i="1" s="1"/>
  <c r="AQ201" i="1"/>
  <c r="AU201" i="1"/>
  <c r="BC201" i="1"/>
  <c r="BD201" i="1"/>
  <c r="BE201" i="1"/>
  <c r="BF201" i="1"/>
  <c r="BG201" i="1"/>
  <c r="BH201" i="1"/>
  <c r="BR201" i="1"/>
  <c r="CB201" i="1"/>
  <c r="CG201" i="1"/>
  <c r="CH201" i="1"/>
  <c r="CP201" i="1"/>
  <c r="CQ201" i="1"/>
  <c r="CY201" i="1"/>
  <c r="AC202" i="1"/>
  <c r="AD202" i="1"/>
  <c r="AJ202" i="1"/>
  <c r="AL202" i="1"/>
  <c r="AM202" i="1"/>
  <c r="AO202" i="1"/>
  <c r="AP202" i="1"/>
  <c r="AQ202" i="1"/>
  <c r="AR202" i="1" s="1"/>
  <c r="AU202" i="1"/>
  <c r="BC202" i="1"/>
  <c r="BD202" i="1"/>
  <c r="BE202" i="1"/>
  <c r="BF202" i="1"/>
  <c r="BG202" i="1"/>
  <c r="BH202" i="1"/>
  <c r="BR202" i="1"/>
  <c r="CB202" i="1"/>
  <c r="CG202" i="1"/>
  <c r="CH202" i="1"/>
  <c r="CP202" i="1"/>
  <c r="CQ202" i="1"/>
  <c r="CY202" i="1"/>
  <c r="AC203" i="1"/>
  <c r="AD203" i="1"/>
  <c r="AJ203" i="1"/>
  <c r="AL203" i="1"/>
  <c r="AM203" i="1"/>
  <c r="AO203" i="1"/>
  <c r="AP203" i="1"/>
  <c r="AQ203" i="1"/>
  <c r="AR203" i="1"/>
  <c r="AU203" i="1"/>
  <c r="BC203" i="1"/>
  <c r="BD203" i="1"/>
  <c r="BE203" i="1"/>
  <c r="BF203" i="1"/>
  <c r="BG203" i="1"/>
  <c r="BH203" i="1"/>
  <c r="BR203" i="1"/>
  <c r="CB203" i="1"/>
  <c r="CG203" i="1"/>
  <c r="CH203" i="1"/>
  <c r="CP203" i="1"/>
  <c r="CQ203" i="1"/>
  <c r="CY203" i="1"/>
  <c r="AC204" i="1"/>
  <c r="AD204" i="1"/>
  <c r="AJ204" i="1"/>
  <c r="AL204" i="1"/>
  <c r="AM204" i="1"/>
  <c r="AO204" i="1"/>
  <c r="AP204" i="1"/>
  <c r="AR204" i="1" s="1"/>
  <c r="AQ204" i="1"/>
  <c r="AU204" i="1"/>
  <c r="BC204" i="1"/>
  <c r="BD204" i="1"/>
  <c r="BE204" i="1"/>
  <c r="BF204" i="1"/>
  <c r="BG204" i="1"/>
  <c r="BH204" i="1"/>
  <c r="BR204" i="1"/>
  <c r="CB204" i="1"/>
  <c r="CG204" i="1"/>
  <c r="CH204" i="1"/>
  <c r="CP204" i="1"/>
  <c r="CQ204" i="1"/>
  <c r="CY204" i="1"/>
  <c r="AC205" i="1"/>
  <c r="AD205" i="1"/>
  <c r="AJ205" i="1"/>
  <c r="AL205" i="1"/>
  <c r="AM205" i="1"/>
  <c r="AO205" i="1"/>
  <c r="AP205" i="1"/>
  <c r="AR205" i="1" s="1"/>
  <c r="AQ205" i="1"/>
  <c r="AU205" i="1"/>
  <c r="BC205" i="1"/>
  <c r="BD205" i="1"/>
  <c r="BE205" i="1"/>
  <c r="BF205" i="1"/>
  <c r="BG205" i="1"/>
  <c r="BH205" i="1"/>
  <c r="BR205" i="1"/>
  <c r="CB205" i="1"/>
  <c r="CG205" i="1"/>
  <c r="CH205" i="1"/>
  <c r="CP205" i="1"/>
  <c r="CQ205" i="1"/>
  <c r="CY205" i="1"/>
  <c r="AC206" i="1"/>
  <c r="AD206" i="1"/>
  <c r="AJ206" i="1"/>
  <c r="AL206" i="1"/>
  <c r="AM206" i="1"/>
  <c r="AO206" i="1"/>
  <c r="AP206" i="1"/>
  <c r="AQ206" i="1"/>
  <c r="AR206" i="1" s="1"/>
  <c r="AU206" i="1"/>
  <c r="BC206" i="1"/>
  <c r="BD206" i="1"/>
  <c r="BE206" i="1"/>
  <c r="BF206" i="1"/>
  <c r="BG206" i="1"/>
  <c r="BH206" i="1"/>
  <c r="BR206" i="1"/>
  <c r="CB206" i="1"/>
  <c r="CG206" i="1"/>
  <c r="CH206" i="1"/>
  <c r="CP206" i="1"/>
  <c r="CQ206" i="1"/>
  <c r="CY206" i="1"/>
  <c r="AC207" i="1"/>
  <c r="AD207" i="1"/>
  <c r="AJ207" i="1"/>
  <c r="AL207" i="1"/>
  <c r="AM207" i="1"/>
  <c r="AO207" i="1"/>
  <c r="AP207" i="1"/>
  <c r="AQ207" i="1"/>
  <c r="AR207" i="1"/>
  <c r="AU207" i="1"/>
  <c r="BC207" i="1"/>
  <c r="BD207" i="1"/>
  <c r="BE207" i="1"/>
  <c r="BF207" i="1"/>
  <c r="BG207" i="1"/>
  <c r="BH207" i="1"/>
  <c r="BR207" i="1"/>
  <c r="CB207" i="1"/>
  <c r="CG207" i="1"/>
  <c r="CH207" i="1"/>
  <c r="CP207" i="1"/>
  <c r="CQ207" i="1"/>
  <c r="CY207" i="1"/>
  <c r="AC208" i="1"/>
  <c r="AD208" i="1"/>
  <c r="AJ208" i="1"/>
  <c r="AL208" i="1"/>
  <c r="AM208" i="1"/>
  <c r="AO208" i="1"/>
  <c r="AP208" i="1"/>
  <c r="AR208" i="1" s="1"/>
  <c r="AQ208" i="1"/>
  <c r="AU208" i="1"/>
  <c r="BC208" i="1"/>
  <c r="BD208" i="1"/>
  <c r="BE208" i="1"/>
  <c r="BF208" i="1"/>
  <c r="BG208" i="1"/>
  <c r="BH208" i="1"/>
  <c r="BR208" i="1"/>
  <c r="CB208" i="1"/>
  <c r="CG208" i="1"/>
  <c r="CH208" i="1"/>
  <c r="CP208" i="1"/>
  <c r="CQ208" i="1"/>
  <c r="CY208" i="1"/>
  <c r="AC209" i="1"/>
  <c r="AD209" i="1"/>
  <c r="AJ209" i="1"/>
  <c r="AL209" i="1"/>
  <c r="AM209" i="1"/>
  <c r="AO209" i="1"/>
  <c r="AP209" i="1"/>
  <c r="AR209" i="1" s="1"/>
  <c r="AQ209" i="1"/>
  <c r="AU209" i="1"/>
  <c r="BC209" i="1"/>
  <c r="BD209" i="1"/>
  <c r="BE209" i="1"/>
  <c r="BF209" i="1"/>
  <c r="BG209" i="1"/>
  <c r="BH209" i="1"/>
  <c r="BR209" i="1"/>
  <c r="CB209" i="1"/>
  <c r="CG209" i="1"/>
  <c r="CH209" i="1"/>
  <c r="CP209" i="1"/>
  <c r="CQ209" i="1"/>
  <c r="CY209" i="1"/>
  <c r="AC210" i="1"/>
  <c r="AD210" i="1"/>
  <c r="AJ210" i="1"/>
  <c r="AL210" i="1"/>
  <c r="AM210" i="1"/>
  <c r="AO210" i="1"/>
  <c r="AP210" i="1"/>
  <c r="AQ210" i="1"/>
  <c r="AR210" i="1" s="1"/>
  <c r="AU210" i="1"/>
  <c r="BC210" i="1"/>
  <c r="BD210" i="1"/>
  <c r="BE210" i="1"/>
  <c r="BF210" i="1"/>
  <c r="BG210" i="1"/>
  <c r="BH210" i="1"/>
  <c r="BR210" i="1"/>
  <c r="CB210" i="1"/>
  <c r="CG210" i="1"/>
  <c r="CH210" i="1"/>
  <c r="CP210" i="1"/>
  <c r="CQ210" i="1"/>
  <c r="CY210" i="1"/>
  <c r="AC211" i="1"/>
  <c r="AD211" i="1"/>
  <c r="AJ211" i="1"/>
  <c r="AL211" i="1"/>
  <c r="AM211" i="1"/>
  <c r="AO211" i="1"/>
  <c r="AP211" i="1"/>
  <c r="AQ211" i="1"/>
  <c r="AR211" i="1"/>
  <c r="AU211" i="1"/>
  <c r="BC211" i="1"/>
  <c r="BD211" i="1"/>
  <c r="BE211" i="1"/>
  <c r="BF211" i="1"/>
  <c r="BG211" i="1"/>
  <c r="BH211" i="1"/>
  <c r="BR211" i="1"/>
  <c r="CB211" i="1"/>
  <c r="CG211" i="1"/>
  <c r="CH211" i="1"/>
  <c r="CP211" i="1"/>
  <c r="CQ211" i="1"/>
  <c r="CY211" i="1"/>
  <c r="AC212" i="1"/>
  <c r="AD212" i="1"/>
  <c r="AJ212" i="1"/>
  <c r="AL212" i="1"/>
  <c r="AM212" i="1"/>
  <c r="AO212" i="1"/>
  <c r="AP212" i="1"/>
  <c r="AR212" i="1" s="1"/>
  <c r="AQ212" i="1"/>
  <c r="AU212" i="1"/>
  <c r="BC212" i="1"/>
  <c r="BD212" i="1"/>
  <c r="BE212" i="1"/>
  <c r="BF212" i="1"/>
  <c r="BG212" i="1"/>
  <c r="BH212" i="1"/>
  <c r="BR212" i="1"/>
  <c r="CB212" i="1"/>
  <c r="CG212" i="1"/>
  <c r="CH212" i="1"/>
  <c r="CP212" i="1"/>
  <c r="CQ212" i="1"/>
  <c r="CY212" i="1"/>
  <c r="AC213" i="1"/>
  <c r="AD213" i="1"/>
  <c r="AJ213" i="1"/>
  <c r="AL213" i="1"/>
  <c r="AM213" i="1"/>
  <c r="AO213" i="1"/>
  <c r="AP213" i="1"/>
  <c r="AR213" i="1" s="1"/>
  <c r="AQ213" i="1"/>
  <c r="AU213" i="1"/>
  <c r="BC213" i="1"/>
  <c r="BD213" i="1"/>
  <c r="BE213" i="1"/>
  <c r="BF213" i="1"/>
  <c r="BG213" i="1"/>
  <c r="BH213" i="1"/>
  <c r="BR213" i="1"/>
  <c r="CB213" i="1"/>
  <c r="CG213" i="1"/>
  <c r="CH213" i="1"/>
  <c r="CP213" i="1"/>
  <c r="CQ213" i="1"/>
  <c r="CY213" i="1"/>
  <c r="AC214" i="1"/>
  <c r="AD214" i="1"/>
  <c r="AJ214" i="1"/>
  <c r="AL214" i="1"/>
  <c r="AM214" i="1"/>
  <c r="AO214" i="1"/>
  <c r="AP214" i="1"/>
  <c r="AQ214" i="1"/>
  <c r="AR214" i="1"/>
  <c r="AU214" i="1"/>
  <c r="BC214" i="1"/>
  <c r="BD214" i="1"/>
  <c r="BE214" i="1"/>
  <c r="BF214" i="1"/>
  <c r="BG214" i="1"/>
  <c r="BH214" i="1"/>
  <c r="BR214" i="1"/>
  <c r="CB214" i="1"/>
  <c r="CG214" i="1"/>
  <c r="CH214" i="1"/>
  <c r="CP214" i="1"/>
  <c r="CQ214" i="1"/>
  <c r="CY214" i="1"/>
  <c r="AC215" i="1"/>
  <c r="AD215" i="1"/>
  <c r="AJ215" i="1"/>
  <c r="AL215" i="1"/>
  <c r="AM215" i="1"/>
  <c r="AO215" i="1"/>
  <c r="AP215" i="1"/>
  <c r="AQ215" i="1"/>
  <c r="AR215" i="1"/>
  <c r="AU215" i="1"/>
  <c r="BC215" i="1"/>
  <c r="BD215" i="1"/>
  <c r="BE215" i="1"/>
  <c r="BF215" i="1"/>
  <c r="BG215" i="1"/>
  <c r="BH215" i="1"/>
  <c r="BR215" i="1"/>
  <c r="CB215" i="1"/>
  <c r="CG215" i="1"/>
  <c r="CH215" i="1"/>
  <c r="CP215" i="1"/>
  <c r="CQ215" i="1"/>
  <c r="CY215" i="1"/>
  <c r="AC216" i="1"/>
  <c r="AD216" i="1"/>
  <c r="AJ216" i="1"/>
  <c r="AL216" i="1"/>
  <c r="AM216" i="1"/>
  <c r="AO216" i="1"/>
  <c r="AP216" i="1"/>
  <c r="AR216" i="1" s="1"/>
  <c r="AQ216" i="1"/>
  <c r="AU216" i="1"/>
  <c r="BC216" i="1"/>
  <c r="BD216" i="1"/>
  <c r="BE216" i="1"/>
  <c r="BF216" i="1"/>
  <c r="BG216" i="1"/>
  <c r="BH216" i="1"/>
  <c r="BR216" i="1"/>
  <c r="CB216" i="1"/>
  <c r="CG216" i="1"/>
  <c r="CH216" i="1"/>
  <c r="CP216" i="1"/>
  <c r="CQ216" i="1"/>
  <c r="CY216" i="1"/>
  <c r="AC217" i="1"/>
  <c r="AD217" i="1"/>
  <c r="AJ217" i="1"/>
  <c r="AL217" i="1"/>
  <c r="AM217" i="1"/>
  <c r="AO217" i="1"/>
  <c r="AP217" i="1"/>
  <c r="AR217" i="1" s="1"/>
  <c r="AQ217" i="1"/>
  <c r="AU217" i="1"/>
  <c r="BC217" i="1"/>
  <c r="BD217" i="1"/>
  <c r="BE217" i="1"/>
  <c r="BF217" i="1"/>
  <c r="BG217" i="1"/>
  <c r="BH217" i="1"/>
  <c r="BR217" i="1"/>
  <c r="CB217" i="1"/>
  <c r="CG217" i="1"/>
  <c r="CH217" i="1"/>
  <c r="CP217" i="1"/>
  <c r="CQ217" i="1"/>
  <c r="CY217" i="1"/>
  <c r="AC218" i="1"/>
  <c r="AD218" i="1"/>
  <c r="AJ218" i="1"/>
  <c r="AL218" i="1"/>
  <c r="AM218" i="1"/>
  <c r="AO218" i="1"/>
  <c r="AP218" i="1"/>
  <c r="AQ218" i="1"/>
  <c r="AR218" i="1"/>
  <c r="AU218" i="1"/>
  <c r="BC218" i="1"/>
  <c r="BD218" i="1"/>
  <c r="BE218" i="1"/>
  <c r="BF218" i="1"/>
  <c r="BG218" i="1"/>
  <c r="BH218" i="1"/>
  <c r="BR218" i="1"/>
  <c r="CB218" i="1"/>
  <c r="CG218" i="1"/>
  <c r="CH218" i="1"/>
  <c r="CP218" i="1"/>
  <c r="CQ218" i="1"/>
  <c r="CY218" i="1"/>
  <c r="AC219" i="1"/>
  <c r="AD219" i="1"/>
  <c r="AJ219" i="1"/>
  <c r="AL219" i="1"/>
  <c r="AM219" i="1"/>
  <c r="AO219" i="1"/>
  <c r="AP219" i="1"/>
  <c r="AQ219" i="1"/>
  <c r="AR219" i="1"/>
  <c r="AU219" i="1"/>
  <c r="BC219" i="1"/>
  <c r="BD219" i="1"/>
  <c r="BE219" i="1"/>
  <c r="BF219" i="1"/>
  <c r="BG219" i="1"/>
  <c r="BH219" i="1"/>
  <c r="BR219" i="1"/>
  <c r="CB219" i="1"/>
  <c r="CG219" i="1"/>
  <c r="CH219" i="1"/>
  <c r="CP219" i="1"/>
  <c r="CQ219" i="1"/>
  <c r="CY219" i="1"/>
  <c r="AC220" i="1"/>
  <c r="AD220" i="1"/>
  <c r="AJ220" i="1"/>
  <c r="AL220" i="1"/>
  <c r="AM220" i="1"/>
  <c r="AO220" i="1"/>
  <c r="AP220" i="1"/>
  <c r="AR220" i="1" s="1"/>
  <c r="AQ220" i="1"/>
  <c r="AU220" i="1"/>
  <c r="BC220" i="1"/>
  <c r="BD220" i="1"/>
  <c r="BE220" i="1"/>
  <c r="BF220" i="1"/>
  <c r="BG220" i="1"/>
  <c r="BH220" i="1"/>
  <c r="BR220" i="1"/>
  <c r="CB220" i="1"/>
  <c r="CG220" i="1"/>
  <c r="CH220" i="1"/>
  <c r="CP220" i="1"/>
  <c r="CQ220" i="1"/>
  <c r="CY220" i="1"/>
  <c r="AC221" i="1"/>
  <c r="AD221" i="1"/>
  <c r="AJ221" i="1"/>
  <c r="AL221" i="1"/>
  <c r="AM221" i="1"/>
  <c r="AO221" i="1"/>
  <c r="AP221" i="1"/>
  <c r="AR221" i="1" s="1"/>
  <c r="AQ221" i="1"/>
  <c r="AU221" i="1"/>
  <c r="BC221" i="1"/>
  <c r="BD221" i="1"/>
  <c r="BE221" i="1"/>
  <c r="BF221" i="1"/>
  <c r="BG221" i="1"/>
  <c r="BH221" i="1"/>
  <c r="BR221" i="1"/>
  <c r="CB221" i="1"/>
  <c r="CG221" i="1"/>
  <c r="CH221" i="1"/>
  <c r="CP221" i="1"/>
  <c r="CQ221" i="1"/>
  <c r="CY221" i="1"/>
  <c r="AC222" i="1"/>
  <c r="AD222" i="1"/>
  <c r="AJ222" i="1"/>
  <c r="AL222" i="1"/>
  <c r="AM222" i="1"/>
  <c r="AO222" i="1"/>
  <c r="AP222" i="1"/>
  <c r="AQ222" i="1"/>
  <c r="AR222" i="1"/>
  <c r="AU222" i="1"/>
  <c r="BC222" i="1"/>
  <c r="BD222" i="1"/>
  <c r="BE222" i="1"/>
  <c r="BF222" i="1"/>
  <c r="BG222" i="1"/>
  <c r="BH222" i="1"/>
  <c r="BR222" i="1"/>
  <c r="CB222" i="1"/>
  <c r="CG222" i="1"/>
  <c r="CH222" i="1"/>
  <c r="CP222" i="1"/>
  <c r="CQ222" i="1"/>
  <c r="CY222" i="1"/>
  <c r="AC223" i="1"/>
  <c r="AD223" i="1"/>
  <c r="AJ223" i="1"/>
  <c r="AL223" i="1"/>
  <c r="AM223" i="1"/>
  <c r="AO223" i="1"/>
  <c r="AP223" i="1"/>
  <c r="AQ223" i="1"/>
  <c r="AR223" i="1"/>
  <c r="AU223" i="1"/>
  <c r="BC223" i="1"/>
  <c r="BD223" i="1"/>
  <c r="BE223" i="1"/>
  <c r="BF223" i="1"/>
  <c r="BG223" i="1"/>
  <c r="BH223" i="1"/>
  <c r="BR223" i="1"/>
  <c r="CB223" i="1"/>
  <c r="CG223" i="1"/>
  <c r="CH223" i="1"/>
  <c r="CP223" i="1"/>
  <c r="CQ223" i="1"/>
  <c r="CY223" i="1"/>
  <c r="AC224" i="1"/>
  <c r="AD224" i="1"/>
  <c r="AJ224" i="1"/>
  <c r="AL224" i="1"/>
  <c r="AM224" i="1"/>
  <c r="AO224" i="1"/>
  <c r="AP224" i="1"/>
  <c r="AR224" i="1" s="1"/>
  <c r="AQ224" i="1"/>
  <c r="AU224" i="1"/>
  <c r="BC224" i="1"/>
  <c r="BD224" i="1"/>
  <c r="BE224" i="1"/>
  <c r="BF224" i="1"/>
  <c r="BG224" i="1"/>
  <c r="BH224" i="1"/>
  <c r="BR224" i="1"/>
  <c r="CB224" i="1"/>
  <c r="CG224" i="1"/>
  <c r="CH224" i="1"/>
  <c r="CP224" i="1"/>
  <c r="CQ224" i="1"/>
  <c r="CY224" i="1"/>
  <c r="AC225" i="1"/>
  <c r="AD225" i="1"/>
  <c r="AJ225" i="1"/>
  <c r="AL225" i="1"/>
  <c r="AM225" i="1"/>
  <c r="AO225" i="1"/>
  <c r="AP225" i="1"/>
  <c r="AR225" i="1" s="1"/>
  <c r="AQ225" i="1"/>
  <c r="AU225" i="1"/>
  <c r="BC225" i="1"/>
  <c r="BD225" i="1"/>
  <c r="BE225" i="1"/>
  <c r="BF225" i="1"/>
  <c r="BG225" i="1"/>
  <c r="BH225" i="1"/>
  <c r="BR225" i="1"/>
  <c r="CB225" i="1"/>
  <c r="CG225" i="1"/>
  <c r="CH225" i="1"/>
  <c r="CP225" i="1"/>
  <c r="CQ225" i="1"/>
  <c r="CY225" i="1"/>
  <c r="AC226" i="1"/>
  <c r="AD226" i="1"/>
  <c r="AJ226" i="1"/>
  <c r="AL226" i="1"/>
  <c r="AM226" i="1"/>
  <c r="AO226" i="1"/>
  <c r="AP226" i="1"/>
  <c r="AQ226" i="1"/>
  <c r="AR226" i="1"/>
  <c r="AU226" i="1"/>
  <c r="BC226" i="1"/>
  <c r="BD226" i="1"/>
  <c r="BE226" i="1"/>
  <c r="BF226" i="1"/>
  <c r="BG226" i="1"/>
  <c r="BH226" i="1"/>
  <c r="BR226" i="1"/>
  <c r="CB226" i="1"/>
  <c r="CG226" i="1"/>
  <c r="CH226" i="1"/>
  <c r="CP226" i="1"/>
  <c r="CQ226" i="1"/>
  <c r="CY226" i="1"/>
  <c r="AC227" i="1"/>
  <c r="AD227" i="1"/>
  <c r="AJ227" i="1"/>
  <c r="AL227" i="1"/>
  <c r="AM227" i="1"/>
  <c r="AO227" i="1"/>
  <c r="AP227" i="1"/>
  <c r="AQ227" i="1"/>
  <c r="AR227" i="1"/>
  <c r="AU227" i="1"/>
  <c r="BC227" i="1"/>
  <c r="BD227" i="1"/>
  <c r="BE227" i="1"/>
  <c r="BF227" i="1"/>
  <c r="BG227" i="1"/>
  <c r="BH227" i="1"/>
  <c r="BR227" i="1"/>
  <c r="CB227" i="1"/>
  <c r="CG227" i="1"/>
  <c r="CH227" i="1"/>
  <c r="CP227" i="1"/>
  <c r="CQ227" i="1"/>
  <c r="CY227" i="1"/>
  <c r="AC228" i="1"/>
  <c r="AD228" i="1"/>
  <c r="AJ228" i="1"/>
  <c r="AL228" i="1"/>
  <c r="AM228" i="1"/>
  <c r="AO228" i="1"/>
  <c r="AP228" i="1"/>
  <c r="AR228" i="1" s="1"/>
  <c r="AQ228" i="1"/>
  <c r="AU228" i="1"/>
  <c r="BC228" i="1"/>
  <c r="BD228" i="1"/>
  <c r="BE228" i="1"/>
  <c r="BF228" i="1"/>
  <c r="BG228" i="1"/>
  <c r="BH228" i="1"/>
  <c r="BR228" i="1"/>
  <c r="CB228" i="1"/>
  <c r="CG228" i="1"/>
  <c r="CH228" i="1"/>
  <c r="CP228" i="1"/>
  <c r="CQ228" i="1"/>
  <c r="CY228" i="1"/>
  <c r="AC229" i="1"/>
  <c r="AD229" i="1"/>
  <c r="AJ229" i="1"/>
  <c r="AL229" i="1"/>
  <c r="AM229" i="1"/>
  <c r="AO229" i="1"/>
  <c r="AP229" i="1"/>
  <c r="AR229" i="1" s="1"/>
  <c r="AQ229" i="1"/>
  <c r="AU229" i="1"/>
  <c r="BC229" i="1"/>
  <c r="BD229" i="1"/>
  <c r="BE229" i="1"/>
  <c r="BF229" i="1"/>
  <c r="BG229" i="1"/>
  <c r="BH229" i="1"/>
  <c r="BR229" i="1"/>
  <c r="CB229" i="1"/>
  <c r="CG229" i="1"/>
  <c r="CH229" i="1"/>
  <c r="CP229" i="1"/>
  <c r="CQ229" i="1"/>
  <c r="CY229" i="1"/>
  <c r="AC230" i="1"/>
  <c r="AD230" i="1"/>
  <c r="AJ230" i="1"/>
  <c r="AL230" i="1"/>
  <c r="AM230" i="1"/>
  <c r="AO230" i="1"/>
  <c r="AP230" i="1"/>
  <c r="AQ230" i="1"/>
  <c r="AR230" i="1"/>
  <c r="AU230" i="1"/>
  <c r="BC230" i="1"/>
  <c r="BD230" i="1"/>
  <c r="BE230" i="1"/>
  <c r="BF230" i="1"/>
  <c r="BG230" i="1"/>
  <c r="BH230" i="1"/>
  <c r="BR230" i="1"/>
  <c r="CB230" i="1"/>
  <c r="CG230" i="1"/>
  <c r="CH230" i="1"/>
  <c r="CP230" i="1"/>
  <c r="CQ230" i="1"/>
  <c r="CY230" i="1"/>
  <c r="AC231" i="1"/>
  <c r="AD231" i="1"/>
  <c r="AJ231" i="1"/>
  <c r="AL231" i="1"/>
  <c r="AM231" i="1"/>
  <c r="AO231" i="1"/>
  <c r="AP231" i="1"/>
  <c r="AQ231" i="1"/>
  <c r="AR231" i="1"/>
  <c r="AU231" i="1"/>
  <c r="BC231" i="1"/>
  <c r="BD231" i="1"/>
  <c r="BE231" i="1"/>
  <c r="BF231" i="1"/>
  <c r="BG231" i="1"/>
  <c r="BH231" i="1"/>
  <c r="BR231" i="1"/>
  <c r="CB231" i="1"/>
  <c r="CG231" i="1"/>
  <c r="CH231" i="1"/>
  <c r="CP231" i="1"/>
  <c r="CQ231" i="1"/>
  <c r="CY231" i="1"/>
  <c r="AC232" i="1"/>
  <c r="AD232" i="1"/>
  <c r="AJ232" i="1"/>
  <c r="AL232" i="1"/>
  <c r="AM232" i="1"/>
  <c r="AO232" i="1"/>
  <c r="AP232" i="1"/>
  <c r="AR232" i="1" s="1"/>
  <c r="AQ232" i="1"/>
  <c r="AU232" i="1"/>
  <c r="BC232" i="1"/>
  <c r="BD232" i="1"/>
  <c r="BE232" i="1"/>
  <c r="BF232" i="1"/>
  <c r="BG232" i="1"/>
  <c r="BH232" i="1"/>
  <c r="BR232" i="1"/>
  <c r="CB232" i="1"/>
  <c r="CG232" i="1"/>
  <c r="CH232" i="1"/>
  <c r="CP232" i="1"/>
  <c r="CQ232" i="1"/>
  <c r="CY232" i="1"/>
  <c r="AC233" i="1"/>
  <c r="AD233" i="1"/>
  <c r="AJ233" i="1"/>
  <c r="AL233" i="1"/>
  <c r="AM233" i="1"/>
  <c r="AO233" i="1"/>
  <c r="AP233" i="1"/>
  <c r="AR233" i="1" s="1"/>
  <c r="AQ233" i="1"/>
  <c r="AU233" i="1"/>
  <c r="BC233" i="1"/>
  <c r="BD233" i="1"/>
  <c r="BE233" i="1"/>
  <c r="BF233" i="1"/>
  <c r="BG233" i="1"/>
  <c r="BH233" i="1"/>
  <c r="BR233" i="1"/>
  <c r="CB233" i="1"/>
  <c r="CG233" i="1"/>
  <c r="CH233" i="1"/>
  <c r="CP233" i="1"/>
  <c r="CQ233" i="1"/>
  <c r="CY233" i="1"/>
  <c r="AC234" i="1"/>
  <c r="AD234" i="1"/>
  <c r="AJ234" i="1"/>
  <c r="AL234" i="1"/>
  <c r="AM234" i="1"/>
  <c r="AO234" i="1"/>
  <c r="AP234" i="1"/>
  <c r="AQ234" i="1"/>
  <c r="AR234" i="1"/>
  <c r="AU234" i="1"/>
  <c r="BC234" i="1"/>
  <c r="BD234" i="1"/>
  <c r="BE234" i="1"/>
  <c r="BF234" i="1"/>
  <c r="BG234" i="1"/>
  <c r="BH234" i="1"/>
  <c r="BR234" i="1"/>
  <c r="CB234" i="1"/>
  <c r="CG234" i="1"/>
  <c r="CH234" i="1"/>
  <c r="CP234" i="1"/>
  <c r="CQ234" i="1"/>
  <c r="CY234" i="1"/>
  <c r="AC235" i="1"/>
  <c r="AD235" i="1"/>
  <c r="AJ235" i="1"/>
  <c r="AL235" i="1"/>
  <c r="AM235" i="1"/>
  <c r="AO235" i="1"/>
  <c r="AP235" i="1"/>
  <c r="AQ235" i="1"/>
  <c r="AR235" i="1"/>
  <c r="AU235" i="1"/>
  <c r="BC235" i="1"/>
  <c r="BD235" i="1"/>
  <c r="BE235" i="1"/>
  <c r="BF235" i="1"/>
  <c r="BG235" i="1"/>
  <c r="BH235" i="1"/>
  <c r="BR235" i="1"/>
  <c r="CB235" i="1"/>
  <c r="CG235" i="1"/>
  <c r="CH235" i="1"/>
  <c r="CP235" i="1"/>
  <c r="CQ235" i="1"/>
  <c r="CY235" i="1"/>
  <c r="AC236" i="1"/>
  <c r="AD236" i="1"/>
  <c r="AJ236" i="1"/>
  <c r="AL236" i="1"/>
  <c r="AM236" i="1"/>
  <c r="AO236" i="1"/>
  <c r="AP236" i="1"/>
  <c r="AR236" i="1" s="1"/>
  <c r="AQ236" i="1"/>
  <c r="AU236" i="1"/>
  <c r="BC236" i="1"/>
  <c r="BD236" i="1"/>
  <c r="BE236" i="1"/>
  <c r="BF236" i="1"/>
  <c r="BG236" i="1"/>
  <c r="BH236" i="1"/>
  <c r="BR236" i="1"/>
  <c r="CB236" i="1"/>
  <c r="CG236" i="1"/>
  <c r="CH236" i="1"/>
  <c r="CP236" i="1"/>
  <c r="CQ236" i="1"/>
  <c r="CY236" i="1"/>
  <c r="AC237" i="1"/>
  <c r="AD237" i="1"/>
  <c r="AJ237" i="1"/>
  <c r="AL237" i="1"/>
  <c r="AM237" i="1"/>
  <c r="AO237" i="1"/>
  <c r="AP237" i="1"/>
  <c r="AR237" i="1" s="1"/>
  <c r="AQ237" i="1"/>
  <c r="AU237" i="1"/>
  <c r="BC237" i="1"/>
  <c r="BD237" i="1"/>
  <c r="BE237" i="1"/>
  <c r="BF237" i="1"/>
  <c r="BG237" i="1"/>
  <c r="BH237" i="1"/>
  <c r="BR237" i="1"/>
  <c r="CB237" i="1"/>
  <c r="CG237" i="1"/>
  <c r="CH237" i="1"/>
  <c r="CP237" i="1"/>
  <c r="CQ237" i="1"/>
  <c r="CY237" i="1"/>
  <c r="AC238" i="1"/>
  <c r="AD238" i="1"/>
  <c r="AJ238" i="1"/>
  <c r="AL238" i="1"/>
  <c r="AM238" i="1"/>
  <c r="AO238" i="1"/>
  <c r="AP238" i="1"/>
  <c r="AQ238" i="1"/>
  <c r="AR238" i="1"/>
  <c r="AU238" i="1"/>
  <c r="BC238" i="1"/>
  <c r="BD238" i="1"/>
  <c r="BE238" i="1"/>
  <c r="BF238" i="1"/>
  <c r="BG238" i="1"/>
  <c r="BH238" i="1"/>
  <c r="BR238" i="1"/>
  <c r="CB238" i="1"/>
  <c r="CG238" i="1"/>
  <c r="CH238" i="1"/>
  <c r="CP238" i="1"/>
  <c r="CQ238" i="1"/>
  <c r="CY238" i="1"/>
  <c r="AC239" i="1"/>
  <c r="AD239" i="1"/>
  <c r="AJ239" i="1"/>
  <c r="AL239" i="1"/>
  <c r="AM239" i="1"/>
  <c r="AO239" i="1"/>
  <c r="AP239" i="1"/>
  <c r="AQ239" i="1"/>
  <c r="AR239" i="1"/>
  <c r="AU239" i="1"/>
  <c r="BC239" i="1"/>
  <c r="BD239" i="1"/>
  <c r="BE239" i="1"/>
  <c r="BF239" i="1"/>
  <c r="BG239" i="1"/>
  <c r="BH239" i="1"/>
  <c r="BR239" i="1"/>
  <c r="CB239" i="1"/>
  <c r="CG239" i="1"/>
  <c r="CH239" i="1"/>
  <c r="CP239" i="1"/>
  <c r="CQ239" i="1"/>
  <c r="CY239" i="1"/>
  <c r="AC240" i="1"/>
  <c r="AD240" i="1"/>
  <c r="AJ240" i="1"/>
  <c r="AL240" i="1"/>
  <c r="AM240" i="1"/>
  <c r="AO240" i="1"/>
  <c r="AP240" i="1"/>
  <c r="AR240" i="1" s="1"/>
  <c r="AQ240" i="1"/>
  <c r="AU240" i="1"/>
  <c r="BC240" i="1"/>
  <c r="BD240" i="1"/>
  <c r="BE240" i="1"/>
  <c r="BF240" i="1"/>
  <c r="BG240" i="1"/>
  <c r="BH240" i="1"/>
  <c r="BR240" i="1"/>
  <c r="CB240" i="1"/>
  <c r="CG240" i="1"/>
  <c r="CH240" i="1"/>
  <c r="CP240" i="1"/>
  <c r="CQ240" i="1"/>
  <c r="CY240" i="1"/>
  <c r="AC241" i="1"/>
  <c r="AD241" i="1"/>
  <c r="AJ241" i="1"/>
  <c r="AL241" i="1"/>
  <c r="AM241" i="1"/>
  <c r="AO241" i="1"/>
  <c r="AP241" i="1"/>
  <c r="AR241" i="1" s="1"/>
  <c r="AQ241" i="1"/>
  <c r="AU241" i="1"/>
  <c r="BC241" i="1"/>
  <c r="BD241" i="1"/>
  <c r="BE241" i="1"/>
  <c r="BF241" i="1"/>
  <c r="BG241" i="1"/>
  <c r="BH241" i="1"/>
  <c r="BR241" i="1"/>
  <c r="CB241" i="1"/>
  <c r="CG241" i="1"/>
  <c r="CH241" i="1"/>
  <c r="CP241" i="1"/>
  <c r="CQ241" i="1"/>
  <c r="CY241" i="1"/>
  <c r="AC242" i="1"/>
  <c r="AD242" i="1"/>
  <c r="AJ242" i="1"/>
  <c r="AL242" i="1"/>
  <c r="AM242" i="1"/>
  <c r="AO242" i="1"/>
  <c r="AP242" i="1"/>
  <c r="AQ242" i="1"/>
  <c r="AR242" i="1"/>
  <c r="AU242" i="1"/>
  <c r="BC242" i="1"/>
  <c r="BD242" i="1"/>
  <c r="BE242" i="1"/>
  <c r="BF242" i="1"/>
  <c r="BG242" i="1"/>
  <c r="BH242" i="1"/>
  <c r="BR242" i="1"/>
  <c r="CB242" i="1"/>
  <c r="CG242" i="1"/>
  <c r="CH242" i="1"/>
  <c r="CP242" i="1"/>
  <c r="CQ242" i="1"/>
  <c r="CY242" i="1"/>
  <c r="AC243" i="1"/>
  <c r="AD243" i="1"/>
  <c r="AJ243" i="1"/>
  <c r="AL243" i="1"/>
  <c r="AM243" i="1"/>
  <c r="AO243" i="1"/>
  <c r="AP243" i="1"/>
  <c r="AQ243" i="1"/>
  <c r="AR243" i="1"/>
  <c r="AU243" i="1"/>
  <c r="BC243" i="1"/>
  <c r="BD243" i="1"/>
  <c r="BE243" i="1"/>
  <c r="BF243" i="1"/>
  <c r="BG243" i="1"/>
  <c r="BH243" i="1"/>
  <c r="BR243" i="1"/>
  <c r="CB243" i="1"/>
  <c r="CG243" i="1"/>
  <c r="CH243" i="1"/>
  <c r="CP243" i="1"/>
  <c r="CQ243" i="1"/>
  <c r="CY243" i="1"/>
  <c r="AC244" i="1"/>
  <c r="AD244" i="1"/>
  <c r="AJ244" i="1"/>
  <c r="AL244" i="1"/>
  <c r="AM244" i="1"/>
  <c r="AO244" i="1"/>
  <c r="AP244" i="1"/>
  <c r="AR244" i="1" s="1"/>
  <c r="AQ244" i="1"/>
  <c r="AU244" i="1"/>
  <c r="BC244" i="1"/>
  <c r="BD244" i="1"/>
  <c r="BE244" i="1"/>
  <c r="BF244" i="1"/>
  <c r="BG244" i="1"/>
  <c r="BH244" i="1"/>
  <c r="BR244" i="1"/>
  <c r="CB244" i="1"/>
  <c r="CG244" i="1"/>
  <c r="CH244" i="1"/>
  <c r="CP244" i="1"/>
  <c r="CQ244" i="1"/>
  <c r="CY244" i="1"/>
  <c r="AC245" i="1"/>
  <c r="AD245" i="1"/>
  <c r="AJ245" i="1"/>
  <c r="AL245" i="1"/>
  <c r="AM245" i="1"/>
  <c r="AO245" i="1"/>
  <c r="AP245" i="1"/>
  <c r="AR245" i="1" s="1"/>
  <c r="AQ245" i="1"/>
  <c r="AU245" i="1"/>
  <c r="BC245" i="1"/>
  <c r="BD245" i="1"/>
  <c r="BE245" i="1"/>
  <c r="BF245" i="1"/>
  <c r="BG245" i="1"/>
  <c r="BH245" i="1"/>
  <c r="BR245" i="1"/>
  <c r="CB245" i="1"/>
  <c r="CG245" i="1"/>
  <c r="CH245" i="1"/>
  <c r="CP245" i="1"/>
  <c r="CQ245" i="1"/>
  <c r="CY245" i="1"/>
  <c r="AC246" i="1"/>
  <c r="AD246" i="1"/>
  <c r="AJ246" i="1"/>
  <c r="AL246" i="1"/>
  <c r="AM246" i="1"/>
  <c r="AO246" i="1"/>
  <c r="AP246" i="1"/>
  <c r="AQ246" i="1"/>
  <c r="AR246" i="1"/>
  <c r="AU246" i="1"/>
  <c r="BC246" i="1"/>
  <c r="BD246" i="1"/>
  <c r="BE246" i="1"/>
  <c r="BF246" i="1"/>
  <c r="BG246" i="1"/>
  <c r="BH246" i="1"/>
  <c r="BR246" i="1"/>
  <c r="CB246" i="1"/>
  <c r="CG246" i="1"/>
  <c r="CH246" i="1"/>
  <c r="CP246" i="1"/>
  <c r="CQ246" i="1"/>
  <c r="CY246" i="1"/>
  <c r="AC247" i="1"/>
  <c r="AD247" i="1"/>
  <c r="AJ247" i="1"/>
  <c r="AL247" i="1"/>
  <c r="AM247" i="1"/>
  <c r="AO247" i="1"/>
  <c r="AP247" i="1"/>
  <c r="AQ247" i="1"/>
  <c r="AR247" i="1"/>
  <c r="AU247" i="1"/>
  <c r="BC247" i="1"/>
  <c r="BD247" i="1"/>
  <c r="BE247" i="1"/>
  <c r="BF247" i="1"/>
  <c r="BG247" i="1"/>
  <c r="BH247" i="1"/>
  <c r="BR247" i="1"/>
  <c r="CB247" i="1"/>
  <c r="CG247" i="1"/>
  <c r="CH247" i="1"/>
  <c r="CP247" i="1"/>
  <c r="CQ247" i="1"/>
  <c r="CY247" i="1"/>
  <c r="AC248" i="1"/>
  <c r="AD248" i="1"/>
  <c r="AJ248" i="1"/>
  <c r="AL248" i="1"/>
  <c r="AM248" i="1"/>
  <c r="AO248" i="1"/>
  <c r="AP248" i="1"/>
  <c r="AR248" i="1" s="1"/>
  <c r="AQ248" i="1"/>
  <c r="AU248" i="1"/>
  <c r="BC248" i="1"/>
  <c r="BD248" i="1"/>
  <c r="BE248" i="1"/>
  <c r="BF248" i="1"/>
  <c r="BG248" i="1"/>
  <c r="BH248" i="1"/>
  <c r="BR248" i="1"/>
  <c r="CB248" i="1"/>
  <c r="CG248" i="1"/>
  <c r="CH248" i="1"/>
  <c r="CP248" i="1"/>
  <c r="CQ248" i="1"/>
  <c r="CY248" i="1"/>
  <c r="AC249" i="1"/>
  <c r="AD249" i="1"/>
  <c r="AJ249" i="1"/>
  <c r="AL249" i="1"/>
  <c r="AM249" i="1"/>
  <c r="AO249" i="1"/>
  <c r="AP249" i="1"/>
  <c r="AQ249" i="1"/>
  <c r="AR249" i="1" s="1"/>
  <c r="AU249" i="1"/>
  <c r="BC249" i="1"/>
  <c r="BD249" i="1"/>
  <c r="BE249" i="1"/>
  <c r="BF249" i="1"/>
  <c r="BG249" i="1"/>
  <c r="BH249" i="1"/>
  <c r="BR249" i="1"/>
  <c r="CB249" i="1"/>
  <c r="CG249" i="1"/>
  <c r="CH249" i="1"/>
  <c r="CP249" i="1"/>
  <c r="CQ249" i="1"/>
  <c r="CY249" i="1"/>
  <c r="AC250" i="1"/>
  <c r="AD250" i="1"/>
  <c r="AJ250" i="1"/>
  <c r="AL250" i="1"/>
  <c r="AM250" i="1"/>
  <c r="AO250" i="1"/>
  <c r="AP250" i="1"/>
  <c r="AQ250" i="1"/>
  <c r="AR250" i="1"/>
  <c r="AU250" i="1"/>
  <c r="BC250" i="1"/>
  <c r="BD250" i="1"/>
  <c r="BE250" i="1"/>
  <c r="BF250" i="1"/>
  <c r="BG250" i="1"/>
  <c r="BH250" i="1"/>
  <c r="BR250" i="1"/>
  <c r="CB250" i="1"/>
  <c r="CG250" i="1"/>
  <c r="CH250" i="1"/>
  <c r="CP250" i="1"/>
  <c r="CQ250" i="1"/>
  <c r="CY250" i="1"/>
  <c r="AC251" i="1"/>
  <c r="AD251" i="1"/>
  <c r="AJ251" i="1"/>
  <c r="AL251" i="1"/>
  <c r="AM251" i="1"/>
  <c r="AO251" i="1"/>
  <c r="AP251" i="1"/>
  <c r="AR251" i="1" s="1"/>
  <c r="AQ251" i="1"/>
  <c r="AU251" i="1"/>
  <c r="BC251" i="1"/>
  <c r="BD251" i="1"/>
  <c r="BE251" i="1"/>
  <c r="BF251" i="1"/>
  <c r="BG251" i="1"/>
  <c r="BH251" i="1"/>
  <c r="BR251" i="1"/>
  <c r="CB251" i="1"/>
  <c r="CG251" i="1"/>
  <c r="CH251" i="1"/>
  <c r="CP251" i="1"/>
  <c r="CQ251" i="1"/>
  <c r="CY251" i="1"/>
  <c r="AC252" i="1"/>
  <c r="AD252" i="1"/>
  <c r="AJ252" i="1"/>
  <c r="AL252" i="1"/>
  <c r="AM252" i="1"/>
  <c r="AO252" i="1"/>
  <c r="AP252" i="1"/>
  <c r="AR252" i="1" s="1"/>
  <c r="AQ252" i="1"/>
  <c r="AU252" i="1"/>
  <c r="BC252" i="1"/>
  <c r="BD252" i="1"/>
  <c r="BE252" i="1"/>
  <c r="BF252" i="1"/>
  <c r="BG252" i="1"/>
  <c r="BH252" i="1"/>
  <c r="BR252" i="1"/>
  <c r="CB252" i="1"/>
  <c r="CG252" i="1"/>
  <c r="CH252" i="1"/>
  <c r="CP252" i="1"/>
  <c r="CQ252" i="1"/>
  <c r="CY252" i="1"/>
  <c r="AC253" i="1"/>
  <c r="AD253" i="1"/>
  <c r="AJ253" i="1"/>
  <c r="AL253" i="1"/>
  <c r="AM253" i="1"/>
  <c r="AO253" i="1"/>
  <c r="AP253" i="1"/>
  <c r="AQ253" i="1"/>
  <c r="AR253" i="1" s="1"/>
  <c r="AU253" i="1"/>
  <c r="BC253" i="1"/>
  <c r="BD253" i="1"/>
  <c r="BE253" i="1"/>
  <c r="BF253" i="1"/>
  <c r="BG253" i="1"/>
  <c r="BH253" i="1"/>
  <c r="BR253" i="1"/>
  <c r="CB253" i="1"/>
  <c r="CG253" i="1"/>
  <c r="CH253" i="1"/>
  <c r="CP253" i="1"/>
  <c r="CQ253" i="1"/>
  <c r="CY253" i="1"/>
  <c r="AC254" i="1"/>
  <c r="AD254" i="1"/>
  <c r="AJ254" i="1"/>
  <c r="AL254" i="1"/>
  <c r="AM254" i="1"/>
  <c r="AO254" i="1"/>
  <c r="AP254" i="1"/>
  <c r="AQ254" i="1"/>
  <c r="AR254" i="1"/>
  <c r="AU254" i="1"/>
  <c r="BC254" i="1"/>
  <c r="BD254" i="1"/>
  <c r="BE254" i="1"/>
  <c r="BF254" i="1"/>
  <c r="BG254" i="1"/>
  <c r="BH254" i="1"/>
  <c r="BR254" i="1"/>
  <c r="CB254" i="1"/>
  <c r="CG254" i="1"/>
  <c r="CH254" i="1"/>
  <c r="CP254" i="1"/>
  <c r="CQ254" i="1"/>
  <c r="CY254" i="1"/>
  <c r="AC255" i="1"/>
  <c r="AD255" i="1"/>
  <c r="AJ255" i="1"/>
  <c r="AL255" i="1"/>
  <c r="AM255" i="1"/>
  <c r="AO255" i="1"/>
  <c r="AP255" i="1"/>
  <c r="AR255" i="1" s="1"/>
  <c r="AQ255" i="1"/>
  <c r="AU255" i="1"/>
  <c r="BC255" i="1"/>
  <c r="BD255" i="1"/>
  <c r="BE255" i="1"/>
  <c r="BF255" i="1"/>
  <c r="BG255" i="1"/>
  <c r="BH255" i="1"/>
  <c r="BR255" i="1"/>
  <c r="CB255" i="1"/>
  <c r="CG255" i="1"/>
  <c r="CH255" i="1"/>
  <c r="CP255" i="1"/>
  <c r="CQ255" i="1"/>
  <c r="CY255" i="1"/>
  <c r="AC256" i="1"/>
  <c r="AD256" i="1"/>
  <c r="AJ256" i="1"/>
  <c r="AL256" i="1"/>
  <c r="AM256" i="1"/>
  <c r="AO256" i="1"/>
  <c r="AP256" i="1"/>
  <c r="AR256" i="1" s="1"/>
  <c r="AQ256" i="1"/>
  <c r="AU256" i="1"/>
  <c r="BC256" i="1"/>
  <c r="BD256" i="1"/>
  <c r="BE256" i="1"/>
  <c r="BF256" i="1"/>
  <c r="BG256" i="1"/>
  <c r="BH256" i="1"/>
  <c r="BR256" i="1"/>
  <c r="CB256" i="1"/>
  <c r="CG256" i="1"/>
  <c r="CH256" i="1"/>
  <c r="CP256" i="1"/>
  <c r="CQ256" i="1"/>
  <c r="CY256" i="1"/>
  <c r="AC257" i="1"/>
  <c r="AD257" i="1"/>
  <c r="AJ257" i="1"/>
  <c r="AL257" i="1"/>
  <c r="AM257" i="1"/>
  <c r="AO257" i="1"/>
  <c r="AP257" i="1"/>
  <c r="AQ257" i="1"/>
  <c r="AR257" i="1" s="1"/>
  <c r="AU257" i="1"/>
  <c r="BC257" i="1"/>
  <c r="BD257" i="1"/>
  <c r="BE257" i="1"/>
  <c r="BF257" i="1"/>
  <c r="BG257" i="1"/>
  <c r="BH257" i="1"/>
  <c r="BR257" i="1"/>
  <c r="CB257" i="1"/>
  <c r="CG257" i="1"/>
  <c r="CH257" i="1"/>
  <c r="CP257" i="1"/>
  <c r="CQ257" i="1"/>
  <c r="CY257" i="1"/>
  <c r="AC258" i="1"/>
  <c r="AD258" i="1"/>
  <c r="AJ258" i="1"/>
  <c r="AL258" i="1"/>
  <c r="AM258" i="1"/>
  <c r="AO258" i="1"/>
  <c r="AP258" i="1"/>
  <c r="AQ258" i="1"/>
  <c r="AR258" i="1"/>
  <c r="AU258" i="1"/>
  <c r="BC258" i="1"/>
  <c r="BD258" i="1"/>
  <c r="BE258" i="1"/>
  <c r="BF258" i="1"/>
  <c r="BG258" i="1"/>
  <c r="BH258" i="1"/>
  <c r="BR258" i="1"/>
  <c r="CB258" i="1"/>
  <c r="CG258" i="1"/>
  <c r="CH258" i="1"/>
  <c r="CP258" i="1"/>
  <c r="CQ258" i="1"/>
  <c r="CY258" i="1"/>
  <c r="AC259" i="1"/>
  <c r="AD259" i="1"/>
  <c r="AJ259" i="1"/>
  <c r="AL259" i="1"/>
  <c r="AM259" i="1"/>
  <c r="AO259" i="1"/>
  <c r="AP259" i="1"/>
  <c r="AR259" i="1" s="1"/>
  <c r="AQ259" i="1"/>
  <c r="AU259" i="1"/>
  <c r="BC259" i="1"/>
  <c r="BD259" i="1"/>
  <c r="BE259" i="1"/>
  <c r="BF259" i="1"/>
  <c r="BG259" i="1"/>
  <c r="BH259" i="1"/>
  <c r="BR259" i="1"/>
  <c r="CB259" i="1"/>
  <c r="CG259" i="1"/>
  <c r="CH259" i="1"/>
  <c r="CP259" i="1"/>
  <c r="CQ259" i="1"/>
  <c r="CY259" i="1"/>
  <c r="AC260" i="1"/>
  <c r="AD260" i="1"/>
  <c r="AJ260" i="1"/>
  <c r="AL260" i="1"/>
  <c r="AM260" i="1"/>
  <c r="AO260" i="1"/>
  <c r="AP260" i="1"/>
  <c r="AR260" i="1" s="1"/>
  <c r="AQ260" i="1"/>
  <c r="AU260" i="1"/>
  <c r="BC260" i="1"/>
  <c r="BD260" i="1"/>
  <c r="BE260" i="1"/>
  <c r="BF260" i="1"/>
  <c r="BG260" i="1"/>
  <c r="BH260" i="1"/>
  <c r="BR260" i="1"/>
  <c r="CB260" i="1"/>
  <c r="CG260" i="1"/>
  <c r="CH260" i="1"/>
  <c r="CP260" i="1"/>
  <c r="CQ260" i="1"/>
  <c r="CY260" i="1"/>
  <c r="AC261" i="1"/>
  <c r="AD261" i="1"/>
  <c r="AJ261" i="1"/>
  <c r="AL261" i="1"/>
  <c r="AM261" i="1"/>
  <c r="AO261" i="1"/>
  <c r="AP261" i="1"/>
  <c r="AQ261" i="1"/>
  <c r="AR261" i="1" s="1"/>
  <c r="AU261" i="1"/>
  <c r="BC261" i="1"/>
  <c r="BD261" i="1"/>
  <c r="BE261" i="1"/>
  <c r="BF261" i="1"/>
  <c r="BG261" i="1"/>
  <c r="BH261" i="1"/>
  <c r="BR261" i="1"/>
  <c r="CB261" i="1"/>
  <c r="CG261" i="1"/>
  <c r="CH261" i="1"/>
  <c r="CP261" i="1"/>
  <c r="CQ261" i="1"/>
  <c r="CY261" i="1"/>
  <c r="AC262" i="1"/>
  <c r="AD262" i="1"/>
  <c r="AJ262" i="1"/>
  <c r="AL262" i="1"/>
  <c r="AM262" i="1"/>
  <c r="AO262" i="1"/>
  <c r="AP262" i="1"/>
  <c r="AQ262" i="1"/>
  <c r="AR262" i="1"/>
  <c r="AU262" i="1"/>
  <c r="BC262" i="1"/>
  <c r="BD262" i="1"/>
  <c r="BE262" i="1"/>
  <c r="BF262" i="1"/>
  <c r="BG262" i="1"/>
  <c r="BH262" i="1"/>
  <c r="BR262" i="1"/>
  <c r="CB262" i="1"/>
  <c r="CG262" i="1"/>
  <c r="CH262" i="1"/>
  <c r="CP262" i="1"/>
  <c r="CQ262" i="1"/>
  <c r="CY262" i="1"/>
  <c r="AC263" i="1"/>
  <c r="AD263" i="1"/>
  <c r="AJ263" i="1"/>
  <c r="AL263" i="1"/>
  <c r="AM263" i="1"/>
  <c r="AO263" i="1"/>
  <c r="AP263" i="1"/>
  <c r="AR263" i="1" s="1"/>
  <c r="AQ263" i="1"/>
  <c r="AU263" i="1"/>
  <c r="BC263" i="1"/>
  <c r="BD263" i="1"/>
  <c r="BE263" i="1"/>
  <c r="BF263" i="1"/>
  <c r="BG263" i="1"/>
  <c r="BH263" i="1"/>
  <c r="BR263" i="1"/>
  <c r="CB263" i="1"/>
  <c r="CG263" i="1"/>
  <c r="CH263" i="1"/>
  <c r="CP263" i="1"/>
  <c r="CQ263" i="1"/>
  <c r="CY263" i="1"/>
  <c r="AC264" i="1"/>
  <c r="AD264" i="1"/>
  <c r="AJ264" i="1"/>
  <c r="AL264" i="1"/>
  <c r="AM264" i="1"/>
  <c r="AO264" i="1"/>
  <c r="AP264" i="1"/>
  <c r="AR264" i="1" s="1"/>
  <c r="AQ264" i="1"/>
  <c r="AU264" i="1"/>
  <c r="BC264" i="1"/>
  <c r="BD264" i="1"/>
  <c r="BE264" i="1"/>
  <c r="BF264" i="1"/>
  <c r="BG264" i="1"/>
  <c r="BH264" i="1"/>
  <c r="BR264" i="1"/>
  <c r="CB264" i="1"/>
  <c r="CG264" i="1"/>
  <c r="CH264" i="1"/>
  <c r="CP264" i="1"/>
  <c r="CQ264" i="1"/>
  <c r="CY264" i="1"/>
  <c r="AC265" i="1"/>
  <c r="AD265" i="1"/>
  <c r="AJ265" i="1"/>
  <c r="AL265" i="1"/>
  <c r="AM265" i="1"/>
  <c r="AO265" i="1"/>
  <c r="AP265" i="1"/>
  <c r="AQ265" i="1"/>
  <c r="AR265" i="1" s="1"/>
  <c r="AU265" i="1"/>
  <c r="BC265" i="1"/>
  <c r="BD265" i="1"/>
  <c r="BE265" i="1"/>
  <c r="BF265" i="1"/>
  <c r="BG265" i="1"/>
  <c r="BH265" i="1"/>
  <c r="BR265" i="1"/>
  <c r="CB265" i="1"/>
  <c r="CG265" i="1"/>
  <c r="CH265" i="1"/>
  <c r="CP265" i="1"/>
  <c r="CQ265" i="1"/>
  <c r="CY265" i="1"/>
  <c r="AC266" i="1"/>
  <c r="AD266" i="1"/>
  <c r="AJ266" i="1"/>
  <c r="AL266" i="1"/>
  <c r="AM266" i="1"/>
  <c r="AO266" i="1"/>
  <c r="AP266" i="1"/>
  <c r="AQ266" i="1"/>
  <c r="AR266" i="1"/>
  <c r="AU266" i="1"/>
  <c r="BC266" i="1"/>
  <c r="BD266" i="1"/>
  <c r="BE266" i="1"/>
  <c r="BF266" i="1"/>
  <c r="BG266" i="1"/>
  <c r="BH266" i="1"/>
  <c r="BR266" i="1"/>
  <c r="CB266" i="1"/>
  <c r="CG266" i="1"/>
  <c r="CH266" i="1"/>
  <c r="CP266" i="1"/>
  <c r="CQ266" i="1"/>
  <c r="CY266" i="1"/>
  <c r="AC267" i="1"/>
  <c r="AD267" i="1"/>
  <c r="AJ267" i="1"/>
  <c r="AL267" i="1"/>
  <c r="AM267" i="1"/>
  <c r="AO267" i="1"/>
  <c r="AP267" i="1"/>
  <c r="AR267" i="1" s="1"/>
  <c r="AQ267" i="1"/>
  <c r="AU267" i="1"/>
  <c r="BC267" i="1"/>
  <c r="BD267" i="1"/>
  <c r="BE267" i="1"/>
  <c r="BF267" i="1"/>
  <c r="BG267" i="1"/>
  <c r="BH267" i="1"/>
  <c r="BR267" i="1"/>
  <c r="CB267" i="1"/>
  <c r="CG267" i="1"/>
  <c r="CH267" i="1"/>
  <c r="CP267" i="1"/>
  <c r="CQ267" i="1"/>
  <c r="CY267" i="1"/>
  <c r="AC268" i="1"/>
  <c r="AD268" i="1"/>
  <c r="AJ268" i="1"/>
  <c r="AL268" i="1"/>
  <c r="AM268" i="1"/>
  <c r="AO268" i="1"/>
  <c r="AP268" i="1"/>
  <c r="AR268" i="1" s="1"/>
  <c r="AQ268" i="1"/>
  <c r="AU268" i="1"/>
  <c r="BC268" i="1"/>
  <c r="BD268" i="1"/>
  <c r="BE268" i="1"/>
  <c r="BF268" i="1"/>
  <c r="BG268" i="1"/>
  <c r="BH268" i="1"/>
  <c r="BR268" i="1"/>
  <c r="CB268" i="1"/>
  <c r="CG268" i="1"/>
  <c r="CH268" i="1"/>
  <c r="CP268" i="1"/>
  <c r="CQ268" i="1"/>
  <c r="CY268" i="1"/>
  <c r="AC269" i="1"/>
  <c r="AD269" i="1"/>
  <c r="AJ269" i="1"/>
  <c r="AL269" i="1"/>
  <c r="AM269" i="1"/>
  <c r="AO269" i="1"/>
  <c r="AP269" i="1"/>
  <c r="AQ269" i="1"/>
  <c r="AR269" i="1" s="1"/>
  <c r="AU269" i="1"/>
  <c r="BC269" i="1"/>
  <c r="BD269" i="1"/>
  <c r="BE269" i="1"/>
  <c r="BF269" i="1"/>
  <c r="BG269" i="1"/>
  <c r="BH269" i="1"/>
  <c r="BR269" i="1"/>
  <c r="CB269" i="1"/>
  <c r="CG269" i="1"/>
  <c r="CH269" i="1"/>
  <c r="CP269" i="1"/>
  <c r="CQ269" i="1"/>
  <c r="CY269" i="1"/>
  <c r="AC270" i="1"/>
  <c r="AD270" i="1"/>
  <c r="AJ270" i="1"/>
  <c r="AL270" i="1"/>
  <c r="AM270" i="1"/>
  <c r="AO270" i="1"/>
  <c r="AP270" i="1"/>
  <c r="AQ270" i="1"/>
  <c r="AR270" i="1"/>
  <c r="AU270" i="1"/>
  <c r="BC270" i="1"/>
  <c r="BD270" i="1"/>
  <c r="BE270" i="1"/>
  <c r="BF270" i="1"/>
  <c r="BG270" i="1"/>
  <c r="BH270" i="1"/>
  <c r="BR270" i="1"/>
  <c r="CB270" i="1"/>
  <c r="CG270" i="1"/>
  <c r="CH270" i="1"/>
  <c r="CP270" i="1"/>
  <c r="CQ270" i="1"/>
  <c r="CY270" i="1"/>
  <c r="AC271" i="1"/>
  <c r="AD271" i="1"/>
  <c r="AJ271" i="1"/>
  <c r="AL271" i="1"/>
  <c r="AM271" i="1"/>
  <c r="AO271" i="1"/>
  <c r="AP271" i="1"/>
  <c r="AR271" i="1" s="1"/>
  <c r="AQ271" i="1"/>
  <c r="AU271" i="1"/>
  <c r="BC271" i="1"/>
  <c r="BD271" i="1"/>
  <c r="BE271" i="1"/>
  <c r="BF271" i="1"/>
  <c r="BG271" i="1"/>
  <c r="BH271" i="1"/>
  <c r="BR271" i="1"/>
  <c r="CB271" i="1"/>
  <c r="CG271" i="1"/>
  <c r="CH271" i="1"/>
  <c r="CP271" i="1"/>
  <c r="CQ271" i="1"/>
  <c r="CY271" i="1"/>
  <c r="AC272" i="1"/>
  <c r="AD272" i="1"/>
  <c r="AJ272" i="1"/>
  <c r="AL272" i="1"/>
  <c r="AM272" i="1"/>
  <c r="AO272" i="1"/>
  <c r="AP272" i="1"/>
  <c r="AR272" i="1" s="1"/>
  <c r="AQ272" i="1"/>
  <c r="AU272" i="1"/>
  <c r="BC272" i="1"/>
  <c r="BD272" i="1"/>
  <c r="BE272" i="1"/>
  <c r="BF272" i="1"/>
  <c r="BG272" i="1"/>
  <c r="BH272" i="1"/>
  <c r="BR272" i="1"/>
  <c r="CB272" i="1"/>
  <c r="CG272" i="1"/>
  <c r="CH272" i="1"/>
  <c r="CP272" i="1"/>
  <c r="CQ272" i="1"/>
  <c r="CY272" i="1"/>
  <c r="AC273" i="1"/>
  <c r="AD273" i="1"/>
  <c r="AJ273" i="1"/>
  <c r="AL273" i="1"/>
  <c r="AM273" i="1"/>
  <c r="AO273" i="1"/>
  <c r="AP273" i="1"/>
  <c r="AQ273" i="1"/>
  <c r="AR273" i="1" s="1"/>
  <c r="AU273" i="1"/>
  <c r="BC273" i="1"/>
  <c r="BD273" i="1"/>
  <c r="BE273" i="1"/>
  <c r="BF273" i="1"/>
  <c r="BG273" i="1"/>
  <c r="BH273" i="1"/>
  <c r="BR273" i="1"/>
  <c r="CB273" i="1"/>
  <c r="CG273" i="1"/>
  <c r="CH273" i="1"/>
  <c r="CP273" i="1"/>
  <c r="CQ273" i="1"/>
  <c r="CY273" i="1"/>
  <c r="AC274" i="1"/>
  <c r="AD274" i="1"/>
  <c r="AJ274" i="1"/>
  <c r="AL274" i="1"/>
  <c r="AM274" i="1"/>
  <c r="AO274" i="1"/>
  <c r="AP274" i="1"/>
  <c r="AQ274" i="1"/>
  <c r="AR274" i="1"/>
  <c r="AU274" i="1"/>
  <c r="BC274" i="1"/>
  <c r="BD274" i="1"/>
  <c r="BE274" i="1"/>
  <c r="BF274" i="1"/>
  <c r="BG274" i="1"/>
  <c r="BH274" i="1"/>
  <c r="BR274" i="1"/>
  <c r="CB274" i="1"/>
  <c r="CG274" i="1"/>
  <c r="CH274" i="1"/>
  <c r="CP274" i="1"/>
  <c r="CQ274" i="1"/>
  <c r="CY274" i="1"/>
  <c r="AC275" i="1"/>
  <c r="AD275" i="1"/>
  <c r="AJ275" i="1"/>
  <c r="AL275" i="1"/>
  <c r="AM275" i="1"/>
  <c r="AO275" i="1"/>
  <c r="AP275" i="1"/>
  <c r="AR275" i="1" s="1"/>
  <c r="AQ275" i="1"/>
  <c r="AU275" i="1"/>
  <c r="BC275" i="1"/>
  <c r="BD275" i="1"/>
  <c r="BE275" i="1"/>
  <c r="BF275" i="1"/>
  <c r="BG275" i="1"/>
  <c r="BH275" i="1"/>
  <c r="BR275" i="1"/>
  <c r="CB275" i="1"/>
  <c r="CG275" i="1"/>
  <c r="CH275" i="1"/>
  <c r="CP275" i="1"/>
  <c r="CQ275" i="1"/>
  <c r="CY275" i="1"/>
  <c r="AC276" i="1"/>
  <c r="AD276" i="1"/>
  <c r="AJ276" i="1"/>
  <c r="AL276" i="1"/>
  <c r="AM276" i="1"/>
  <c r="AO276" i="1"/>
  <c r="AP276" i="1"/>
  <c r="AR276" i="1" s="1"/>
  <c r="AQ276" i="1"/>
  <c r="AU276" i="1"/>
  <c r="BC276" i="1"/>
  <c r="BD276" i="1"/>
  <c r="BE276" i="1"/>
  <c r="BF276" i="1"/>
  <c r="BG276" i="1"/>
  <c r="BH276" i="1"/>
  <c r="BR276" i="1"/>
  <c r="CB276" i="1"/>
  <c r="CG276" i="1"/>
  <c r="CH276" i="1"/>
  <c r="CP276" i="1"/>
  <c r="CQ276" i="1"/>
  <c r="CY276" i="1"/>
  <c r="AC277" i="1"/>
  <c r="AD277" i="1"/>
  <c r="AJ277" i="1"/>
  <c r="AL277" i="1"/>
  <c r="AM277" i="1"/>
  <c r="AO277" i="1"/>
  <c r="AP277" i="1"/>
  <c r="AQ277" i="1"/>
  <c r="AR277" i="1" s="1"/>
  <c r="AU277" i="1"/>
  <c r="BC277" i="1"/>
  <c r="BD277" i="1"/>
  <c r="BE277" i="1"/>
  <c r="BF277" i="1"/>
  <c r="BG277" i="1"/>
  <c r="BH277" i="1"/>
  <c r="BR277" i="1"/>
  <c r="CB277" i="1"/>
  <c r="CG277" i="1"/>
  <c r="CH277" i="1"/>
  <c r="CP277" i="1"/>
  <c r="CQ277" i="1"/>
  <c r="CY277" i="1"/>
  <c r="AC278" i="1"/>
  <c r="AD278" i="1"/>
  <c r="AJ278" i="1"/>
  <c r="AL278" i="1"/>
  <c r="AM278" i="1"/>
  <c r="AO278" i="1"/>
  <c r="AP278" i="1"/>
  <c r="AQ278" i="1"/>
  <c r="AR278" i="1"/>
  <c r="AU278" i="1"/>
  <c r="BC278" i="1"/>
  <c r="BD278" i="1"/>
  <c r="BE278" i="1"/>
  <c r="BF278" i="1"/>
  <c r="BG278" i="1"/>
  <c r="BH278" i="1"/>
  <c r="BR278" i="1"/>
  <c r="CB278" i="1"/>
  <c r="CG278" i="1"/>
  <c r="CH278" i="1"/>
  <c r="CP278" i="1"/>
  <c r="CQ278" i="1"/>
  <c r="CY278" i="1"/>
  <c r="AC279" i="1"/>
  <c r="AD279" i="1"/>
  <c r="AJ279" i="1"/>
  <c r="AL279" i="1"/>
  <c r="AM279" i="1"/>
  <c r="AO279" i="1"/>
  <c r="AP279" i="1"/>
  <c r="AR279" i="1" s="1"/>
  <c r="AQ279" i="1"/>
  <c r="AU279" i="1"/>
  <c r="BC279" i="1"/>
  <c r="BD279" i="1"/>
  <c r="BE279" i="1"/>
  <c r="BF279" i="1"/>
  <c r="BG279" i="1"/>
  <c r="BH279" i="1"/>
  <c r="BR279" i="1"/>
  <c r="CB279" i="1"/>
  <c r="CG279" i="1"/>
  <c r="CH279" i="1"/>
  <c r="CP279" i="1"/>
  <c r="CQ279" i="1"/>
  <c r="CY279" i="1"/>
  <c r="AC280" i="1"/>
  <c r="AD280" i="1"/>
  <c r="AJ280" i="1"/>
  <c r="AL280" i="1"/>
  <c r="AM280" i="1"/>
  <c r="AO280" i="1"/>
  <c r="AP280" i="1"/>
  <c r="AR280" i="1" s="1"/>
  <c r="AQ280" i="1"/>
  <c r="AU280" i="1"/>
  <c r="BC280" i="1"/>
  <c r="BD280" i="1"/>
  <c r="BE280" i="1"/>
  <c r="BF280" i="1"/>
  <c r="BG280" i="1"/>
  <c r="BH280" i="1"/>
  <c r="BR280" i="1"/>
  <c r="CB280" i="1"/>
  <c r="CG280" i="1"/>
  <c r="CH280" i="1"/>
  <c r="CP280" i="1"/>
  <c r="CQ280" i="1"/>
  <c r="CY280" i="1"/>
  <c r="AC281" i="1"/>
  <c r="AD281" i="1"/>
  <c r="AJ281" i="1"/>
  <c r="AL281" i="1"/>
  <c r="AM281" i="1"/>
  <c r="AO281" i="1"/>
  <c r="AP281" i="1"/>
  <c r="AQ281" i="1"/>
  <c r="AR281" i="1" s="1"/>
  <c r="AU281" i="1"/>
  <c r="BC281" i="1"/>
  <c r="BD281" i="1"/>
  <c r="BE281" i="1"/>
  <c r="BF281" i="1"/>
  <c r="BG281" i="1"/>
  <c r="BH281" i="1"/>
  <c r="BR281" i="1"/>
  <c r="CB281" i="1"/>
  <c r="CG281" i="1"/>
  <c r="CH281" i="1"/>
  <c r="CP281" i="1"/>
  <c r="CQ281" i="1"/>
  <c r="CY281" i="1"/>
  <c r="AC282" i="1"/>
  <c r="AD282" i="1"/>
  <c r="AJ282" i="1"/>
  <c r="AL282" i="1"/>
  <c r="AM282" i="1"/>
  <c r="AO282" i="1"/>
  <c r="AP282" i="1"/>
  <c r="AQ282" i="1"/>
  <c r="AR282" i="1"/>
  <c r="AU282" i="1"/>
  <c r="BC282" i="1"/>
  <c r="BD282" i="1"/>
  <c r="BE282" i="1"/>
  <c r="BF282" i="1"/>
  <c r="BG282" i="1"/>
  <c r="BH282" i="1"/>
  <c r="BR282" i="1"/>
  <c r="CB282" i="1"/>
  <c r="CG282" i="1"/>
  <c r="CH282" i="1"/>
  <c r="CP282" i="1"/>
  <c r="CQ282" i="1"/>
  <c r="CY282" i="1"/>
  <c r="AC283" i="1"/>
  <c r="AD283" i="1"/>
  <c r="AJ283" i="1"/>
  <c r="AL283" i="1"/>
  <c r="AM283" i="1"/>
  <c r="AO283" i="1"/>
  <c r="AP283" i="1"/>
  <c r="AR283" i="1" s="1"/>
  <c r="AQ283" i="1"/>
  <c r="AU283" i="1"/>
  <c r="BC283" i="1"/>
  <c r="BD283" i="1"/>
  <c r="BE283" i="1"/>
  <c r="BF283" i="1"/>
  <c r="BG283" i="1"/>
  <c r="BH283" i="1"/>
  <c r="BR283" i="1"/>
  <c r="CB283" i="1"/>
  <c r="CG283" i="1"/>
  <c r="CH283" i="1"/>
  <c r="CP283" i="1"/>
  <c r="CQ283" i="1"/>
  <c r="CY283" i="1"/>
  <c r="AC284" i="1"/>
  <c r="AD284" i="1"/>
  <c r="AJ284" i="1"/>
  <c r="AL284" i="1"/>
  <c r="AM284" i="1"/>
  <c r="AO284" i="1"/>
  <c r="AP284" i="1"/>
  <c r="AR284" i="1" s="1"/>
  <c r="AQ284" i="1"/>
  <c r="AU284" i="1"/>
  <c r="BC284" i="1"/>
  <c r="BD284" i="1"/>
  <c r="BE284" i="1"/>
  <c r="BF284" i="1"/>
  <c r="BG284" i="1"/>
  <c r="BH284" i="1"/>
  <c r="BR284" i="1"/>
  <c r="CB284" i="1"/>
  <c r="CG284" i="1"/>
  <c r="CH284" i="1"/>
  <c r="CP284" i="1"/>
  <c r="CQ284" i="1"/>
  <c r="CY284" i="1"/>
  <c r="AC285" i="1"/>
  <c r="AD285" i="1"/>
  <c r="AJ285" i="1"/>
  <c r="AL285" i="1"/>
  <c r="AM285" i="1"/>
  <c r="AO285" i="1"/>
  <c r="AP285" i="1"/>
  <c r="AR285" i="1" s="1"/>
  <c r="AQ285" i="1"/>
  <c r="AU285" i="1"/>
  <c r="BC285" i="1"/>
  <c r="BD285" i="1"/>
  <c r="BE285" i="1"/>
  <c r="BF285" i="1"/>
  <c r="BG285" i="1"/>
  <c r="BH285" i="1"/>
  <c r="BR285" i="1"/>
  <c r="CB285" i="1"/>
  <c r="CG285" i="1"/>
  <c r="CH285" i="1"/>
  <c r="CP285" i="1"/>
  <c r="CQ285" i="1"/>
  <c r="CY285" i="1"/>
  <c r="AC286" i="1"/>
  <c r="AD286" i="1"/>
  <c r="AJ286" i="1"/>
  <c r="AL286" i="1"/>
  <c r="AM286" i="1"/>
  <c r="AO286" i="1"/>
  <c r="AP286" i="1"/>
  <c r="AQ286" i="1"/>
  <c r="AR286" i="1"/>
  <c r="AU286" i="1"/>
  <c r="BC286" i="1"/>
  <c r="BD286" i="1"/>
  <c r="BE286" i="1"/>
  <c r="BF286" i="1"/>
  <c r="BG286" i="1"/>
  <c r="BH286" i="1"/>
  <c r="BR286" i="1"/>
  <c r="CB286" i="1"/>
  <c r="CG286" i="1"/>
  <c r="CH286" i="1"/>
  <c r="CP286" i="1"/>
  <c r="CQ286" i="1"/>
  <c r="CY286" i="1"/>
  <c r="AC287" i="1"/>
  <c r="AD287" i="1"/>
  <c r="AJ287" i="1"/>
  <c r="AL287" i="1"/>
  <c r="AM287" i="1"/>
  <c r="AO287" i="1"/>
  <c r="AP287" i="1"/>
  <c r="AR287" i="1" s="1"/>
  <c r="AQ287" i="1"/>
  <c r="AU287" i="1"/>
  <c r="BC287" i="1"/>
  <c r="BD287" i="1"/>
  <c r="BE287" i="1"/>
  <c r="BF287" i="1"/>
  <c r="BG287" i="1"/>
  <c r="BH287" i="1"/>
  <c r="BR287" i="1"/>
  <c r="CB287" i="1"/>
  <c r="CG287" i="1"/>
  <c r="CH287" i="1"/>
  <c r="CP287" i="1"/>
  <c r="CQ287" i="1"/>
  <c r="CY287" i="1"/>
  <c r="AC288" i="1"/>
  <c r="AD288" i="1"/>
  <c r="AJ288" i="1"/>
  <c r="AL288" i="1"/>
  <c r="AM288" i="1"/>
  <c r="AO288" i="1"/>
  <c r="AP288" i="1"/>
  <c r="AR288" i="1" s="1"/>
  <c r="AQ288" i="1"/>
  <c r="AU288" i="1"/>
  <c r="BC288" i="1"/>
  <c r="BD288" i="1"/>
  <c r="BE288" i="1"/>
  <c r="BF288" i="1"/>
  <c r="BG288" i="1"/>
  <c r="BH288" i="1"/>
  <c r="BR288" i="1"/>
  <c r="CB288" i="1"/>
  <c r="CG288" i="1"/>
  <c r="CH288" i="1"/>
  <c r="CP288" i="1"/>
  <c r="CQ288" i="1"/>
  <c r="CY288" i="1"/>
  <c r="AC289" i="1"/>
  <c r="AD289" i="1"/>
  <c r="AJ289" i="1"/>
  <c r="AL289" i="1"/>
  <c r="AM289" i="1"/>
  <c r="AO289" i="1"/>
  <c r="AP289" i="1"/>
  <c r="AR289" i="1" s="1"/>
  <c r="AQ289" i="1"/>
  <c r="AU289" i="1"/>
  <c r="BC289" i="1"/>
  <c r="BD289" i="1"/>
  <c r="BE289" i="1"/>
  <c r="BF289" i="1"/>
  <c r="BG289" i="1"/>
  <c r="BH289" i="1"/>
  <c r="BR289" i="1"/>
  <c r="CB289" i="1"/>
  <c r="CG289" i="1"/>
  <c r="CH289" i="1"/>
  <c r="CP289" i="1"/>
  <c r="CQ289" i="1"/>
  <c r="CY289" i="1"/>
  <c r="AC290" i="1"/>
  <c r="AD290" i="1"/>
  <c r="AJ290" i="1"/>
  <c r="AL290" i="1"/>
  <c r="AM290" i="1"/>
  <c r="AO290" i="1"/>
  <c r="AP290" i="1"/>
  <c r="AQ290" i="1"/>
  <c r="AR290" i="1"/>
  <c r="AU290" i="1"/>
  <c r="BC290" i="1"/>
  <c r="BD290" i="1"/>
  <c r="BE290" i="1"/>
  <c r="BF290" i="1"/>
  <c r="BG290" i="1"/>
  <c r="BH290" i="1"/>
  <c r="BR290" i="1"/>
  <c r="CB290" i="1"/>
  <c r="CG290" i="1"/>
  <c r="CH290" i="1"/>
  <c r="CP290" i="1"/>
  <c r="CQ290" i="1"/>
  <c r="CY290" i="1"/>
  <c r="AC291" i="1"/>
  <c r="AD291" i="1"/>
  <c r="AJ291" i="1"/>
  <c r="AL291" i="1"/>
  <c r="AM291" i="1"/>
  <c r="AO291" i="1"/>
  <c r="AP291" i="1"/>
  <c r="AR291" i="1" s="1"/>
  <c r="AQ291" i="1"/>
  <c r="AU291" i="1"/>
  <c r="BC291" i="1"/>
  <c r="BD291" i="1"/>
  <c r="BE291" i="1"/>
  <c r="BF291" i="1"/>
  <c r="BG291" i="1"/>
  <c r="BH291" i="1"/>
  <c r="BR291" i="1"/>
  <c r="CB291" i="1"/>
  <c r="CG291" i="1"/>
  <c r="CH291" i="1"/>
  <c r="CP291" i="1"/>
  <c r="CQ291" i="1"/>
  <c r="CY291" i="1"/>
  <c r="AC292" i="1"/>
  <c r="AD292" i="1"/>
  <c r="AJ292" i="1"/>
  <c r="AL292" i="1"/>
  <c r="AM292" i="1"/>
  <c r="AO292" i="1"/>
  <c r="AP292" i="1"/>
  <c r="AR292" i="1" s="1"/>
  <c r="AQ292" i="1"/>
  <c r="AU292" i="1"/>
  <c r="BC292" i="1"/>
  <c r="BD292" i="1"/>
  <c r="BE292" i="1"/>
  <c r="BF292" i="1"/>
  <c r="BG292" i="1"/>
  <c r="BH292" i="1"/>
  <c r="BR292" i="1"/>
  <c r="CB292" i="1"/>
  <c r="CG292" i="1"/>
  <c r="CH292" i="1"/>
  <c r="CP292" i="1"/>
  <c r="CQ292" i="1"/>
  <c r="CY292" i="1"/>
  <c r="AC293" i="1"/>
  <c r="AD293" i="1"/>
  <c r="AJ293" i="1"/>
  <c r="AL293" i="1"/>
  <c r="AM293" i="1"/>
  <c r="AO293" i="1"/>
  <c r="AP293" i="1"/>
  <c r="AR293" i="1" s="1"/>
  <c r="AQ293" i="1"/>
  <c r="AU293" i="1"/>
  <c r="BC293" i="1"/>
  <c r="BD293" i="1"/>
  <c r="BE293" i="1"/>
  <c r="BF293" i="1"/>
  <c r="BG293" i="1"/>
  <c r="BH293" i="1"/>
  <c r="BR293" i="1"/>
  <c r="CB293" i="1"/>
  <c r="CG293" i="1"/>
  <c r="CH293" i="1"/>
  <c r="CP293" i="1"/>
  <c r="CQ293" i="1"/>
  <c r="CY293" i="1"/>
  <c r="AC294" i="1"/>
  <c r="AD294" i="1"/>
  <c r="AJ294" i="1"/>
  <c r="AL294" i="1"/>
  <c r="AM294" i="1"/>
  <c r="AO294" i="1"/>
  <c r="AP294" i="1"/>
  <c r="AQ294" i="1"/>
  <c r="AR294" i="1"/>
  <c r="AU294" i="1"/>
  <c r="BC294" i="1"/>
  <c r="BD294" i="1"/>
  <c r="BE294" i="1"/>
  <c r="BF294" i="1"/>
  <c r="BG294" i="1"/>
  <c r="BH294" i="1"/>
  <c r="BR294" i="1"/>
  <c r="CB294" i="1"/>
  <c r="CG294" i="1"/>
  <c r="CH294" i="1"/>
  <c r="CP294" i="1"/>
  <c r="CQ294" i="1"/>
  <c r="CY294" i="1"/>
  <c r="AC295" i="1"/>
  <c r="AD295" i="1"/>
  <c r="AJ295" i="1"/>
  <c r="AL295" i="1"/>
  <c r="AM295" i="1"/>
  <c r="AO295" i="1"/>
  <c r="AP295" i="1"/>
  <c r="AQ295" i="1"/>
  <c r="AR295" i="1"/>
  <c r="AU295" i="1"/>
  <c r="BC295" i="1"/>
  <c r="BD295" i="1"/>
  <c r="BE295" i="1"/>
  <c r="BF295" i="1"/>
  <c r="BG295" i="1"/>
  <c r="BH295" i="1"/>
  <c r="BR295" i="1"/>
  <c r="CB295" i="1"/>
  <c r="CG295" i="1"/>
  <c r="CH295" i="1"/>
  <c r="CP295" i="1"/>
  <c r="CQ295" i="1"/>
  <c r="CY295" i="1"/>
  <c r="AC296" i="1"/>
  <c r="AD296" i="1"/>
  <c r="AJ296" i="1"/>
  <c r="AL296" i="1"/>
  <c r="AM296" i="1"/>
  <c r="AO296" i="1"/>
  <c r="AP296" i="1"/>
  <c r="AR296" i="1" s="1"/>
  <c r="AQ296" i="1"/>
  <c r="AU296" i="1"/>
  <c r="BC296" i="1"/>
  <c r="BD296" i="1"/>
  <c r="BE296" i="1"/>
  <c r="BF296" i="1"/>
  <c r="BG296" i="1"/>
  <c r="BH296" i="1"/>
  <c r="BR296" i="1"/>
  <c r="CB296" i="1"/>
  <c r="CG296" i="1"/>
  <c r="CH296" i="1"/>
  <c r="CP296" i="1"/>
  <c r="CQ296" i="1"/>
  <c r="CY296" i="1"/>
  <c r="AC297" i="1"/>
  <c r="AD297" i="1"/>
  <c r="AJ297" i="1"/>
  <c r="AL297" i="1"/>
  <c r="AM297" i="1"/>
  <c r="AO297" i="1"/>
  <c r="AP297" i="1"/>
  <c r="AR297" i="1" s="1"/>
  <c r="AQ297" i="1"/>
  <c r="AU297" i="1"/>
  <c r="BC297" i="1"/>
  <c r="BD297" i="1"/>
  <c r="BE297" i="1"/>
  <c r="BF297" i="1"/>
  <c r="BG297" i="1"/>
  <c r="BH297" i="1"/>
  <c r="BR297" i="1"/>
  <c r="CB297" i="1"/>
  <c r="CG297" i="1"/>
  <c r="CH297" i="1"/>
  <c r="CP297" i="1"/>
  <c r="CQ297" i="1"/>
  <c r="CY297" i="1"/>
  <c r="AC298" i="1"/>
  <c r="AD298" i="1"/>
  <c r="AJ298" i="1"/>
  <c r="AL298" i="1"/>
  <c r="AM298" i="1"/>
  <c r="AO298" i="1"/>
  <c r="AP298" i="1"/>
  <c r="AQ298" i="1"/>
  <c r="AR298" i="1"/>
  <c r="AU298" i="1"/>
  <c r="BC298" i="1"/>
  <c r="BD298" i="1"/>
  <c r="BE298" i="1"/>
  <c r="BF298" i="1"/>
  <c r="BG298" i="1"/>
  <c r="BH298" i="1"/>
  <c r="BR298" i="1"/>
  <c r="CB298" i="1"/>
  <c r="CG298" i="1"/>
  <c r="CH298" i="1"/>
  <c r="CP298" i="1"/>
  <c r="CQ298" i="1"/>
  <c r="CY298" i="1"/>
  <c r="AC299" i="1"/>
  <c r="AD299" i="1"/>
  <c r="AJ299" i="1"/>
  <c r="AL299" i="1"/>
  <c r="AM299" i="1"/>
  <c r="AO299" i="1"/>
  <c r="AP299" i="1"/>
  <c r="AR299" i="1" s="1"/>
  <c r="AQ299" i="1"/>
  <c r="AU299" i="1"/>
  <c r="BC299" i="1"/>
  <c r="BD299" i="1"/>
  <c r="BE299" i="1"/>
  <c r="BF299" i="1"/>
  <c r="BG299" i="1"/>
  <c r="BH299" i="1"/>
  <c r="BR299" i="1"/>
  <c r="CB299" i="1"/>
  <c r="CG299" i="1"/>
  <c r="CH299" i="1"/>
  <c r="CP299" i="1"/>
  <c r="CQ299" i="1"/>
  <c r="CY299" i="1"/>
  <c r="AC300" i="1"/>
  <c r="AD300" i="1"/>
  <c r="AJ300" i="1"/>
  <c r="AL300" i="1"/>
  <c r="AM300" i="1"/>
  <c r="AO300" i="1"/>
  <c r="AP300" i="1"/>
  <c r="AR300" i="1" s="1"/>
  <c r="AQ300" i="1"/>
  <c r="AU300" i="1"/>
  <c r="BC300" i="1"/>
  <c r="BD300" i="1"/>
  <c r="BE300" i="1"/>
  <c r="BF300" i="1"/>
  <c r="BG300" i="1"/>
  <c r="BH300" i="1"/>
  <c r="BR300" i="1"/>
  <c r="CB300" i="1"/>
  <c r="CG300" i="1"/>
  <c r="CH300" i="1"/>
  <c r="CP300" i="1"/>
  <c r="CQ300" i="1"/>
  <c r="CY300" i="1"/>
  <c r="AC301" i="1"/>
  <c r="AD301" i="1"/>
  <c r="AJ301" i="1"/>
  <c r="AL301" i="1"/>
  <c r="AM301" i="1"/>
  <c r="AO301" i="1"/>
  <c r="AP301" i="1"/>
  <c r="AR301" i="1" s="1"/>
  <c r="AQ301" i="1"/>
  <c r="AU301" i="1"/>
  <c r="BC301" i="1"/>
  <c r="BD301" i="1"/>
  <c r="BE301" i="1"/>
  <c r="BF301" i="1"/>
  <c r="BG301" i="1"/>
  <c r="BH301" i="1"/>
  <c r="BR301" i="1"/>
  <c r="CB301" i="1"/>
  <c r="CG301" i="1"/>
  <c r="CH301" i="1"/>
  <c r="CP301" i="1"/>
  <c r="CQ301" i="1"/>
  <c r="CY301" i="1"/>
  <c r="AC302" i="1"/>
  <c r="AD302" i="1"/>
  <c r="AJ302" i="1"/>
  <c r="AL302" i="1"/>
  <c r="AM302" i="1"/>
  <c r="AO302" i="1"/>
  <c r="AP302" i="1"/>
  <c r="AQ302" i="1"/>
  <c r="AR302" i="1"/>
  <c r="AU302" i="1"/>
  <c r="BC302" i="1"/>
  <c r="BD302" i="1"/>
  <c r="BE302" i="1"/>
  <c r="BF302" i="1"/>
  <c r="BG302" i="1"/>
  <c r="BH302" i="1"/>
  <c r="BR302" i="1"/>
  <c r="CB302" i="1"/>
  <c r="CG302" i="1"/>
  <c r="CH302" i="1"/>
  <c r="CP302" i="1"/>
  <c r="CQ302" i="1"/>
  <c r="CY302" i="1"/>
  <c r="AC303" i="1"/>
  <c r="AD303" i="1"/>
  <c r="AJ303" i="1"/>
  <c r="AL303" i="1"/>
  <c r="AM303" i="1"/>
  <c r="AO303" i="1"/>
  <c r="AP303" i="1"/>
  <c r="AR303" i="1" s="1"/>
  <c r="AQ303" i="1"/>
  <c r="AU303" i="1"/>
  <c r="BC303" i="1"/>
  <c r="BD303" i="1"/>
  <c r="BE303" i="1"/>
  <c r="BF303" i="1"/>
  <c r="BG303" i="1"/>
  <c r="BH303" i="1"/>
  <c r="BR303" i="1"/>
  <c r="CB303" i="1"/>
  <c r="CG303" i="1"/>
  <c r="CH303" i="1"/>
  <c r="CP303" i="1"/>
  <c r="CQ303" i="1"/>
  <c r="CY303" i="1"/>
  <c r="AC304" i="1"/>
  <c r="AD304" i="1"/>
  <c r="AJ304" i="1"/>
  <c r="AL304" i="1"/>
  <c r="AM304" i="1"/>
  <c r="AO304" i="1"/>
  <c r="AP304" i="1"/>
  <c r="AR304" i="1" s="1"/>
  <c r="AQ304" i="1"/>
  <c r="AU304" i="1"/>
  <c r="BC304" i="1"/>
  <c r="BD304" i="1"/>
  <c r="BE304" i="1"/>
  <c r="BF304" i="1"/>
  <c r="BG304" i="1"/>
  <c r="BH304" i="1"/>
  <c r="BR304" i="1"/>
  <c r="CB304" i="1"/>
  <c r="CG304" i="1"/>
  <c r="CH304" i="1"/>
  <c r="CP304" i="1"/>
  <c r="CQ304" i="1"/>
  <c r="CY304" i="1"/>
  <c r="AC305" i="1"/>
  <c r="AD305" i="1"/>
  <c r="AJ305" i="1"/>
  <c r="AL305" i="1"/>
  <c r="AM305" i="1"/>
  <c r="AO305" i="1"/>
  <c r="AP305" i="1"/>
  <c r="AR305" i="1" s="1"/>
  <c r="AQ305" i="1"/>
  <c r="AU305" i="1"/>
  <c r="BC305" i="1"/>
  <c r="BD305" i="1"/>
  <c r="BE305" i="1"/>
  <c r="BF305" i="1"/>
  <c r="BG305" i="1"/>
  <c r="BH305" i="1"/>
  <c r="BR305" i="1"/>
  <c r="CB305" i="1"/>
  <c r="CG305" i="1"/>
  <c r="CH305" i="1"/>
  <c r="CP305" i="1"/>
  <c r="CQ305" i="1"/>
  <c r="CY305" i="1"/>
  <c r="AC306" i="1"/>
  <c r="AD306" i="1"/>
  <c r="AJ306" i="1"/>
  <c r="AL306" i="1"/>
  <c r="AM306" i="1"/>
  <c r="AO306" i="1"/>
  <c r="AP306" i="1"/>
  <c r="AQ306" i="1"/>
  <c r="AR306" i="1"/>
  <c r="AU306" i="1"/>
  <c r="BC306" i="1"/>
  <c r="BD306" i="1"/>
  <c r="BE306" i="1"/>
  <c r="BF306" i="1"/>
  <c r="BG306" i="1"/>
  <c r="BH306" i="1"/>
  <c r="BR306" i="1"/>
  <c r="CB306" i="1"/>
  <c r="CG306" i="1"/>
  <c r="CH306" i="1"/>
  <c r="CP306" i="1"/>
  <c r="CQ306" i="1"/>
  <c r="CY306" i="1"/>
  <c r="AC307" i="1"/>
  <c r="AD307" i="1"/>
  <c r="AJ307" i="1"/>
  <c r="AL307" i="1"/>
  <c r="AM307" i="1"/>
  <c r="AO307" i="1"/>
  <c r="AP307" i="1"/>
  <c r="AQ307" i="1"/>
  <c r="AR307" i="1" s="1"/>
  <c r="AU307" i="1"/>
  <c r="BC307" i="1"/>
  <c r="BD307" i="1"/>
  <c r="BE307" i="1"/>
  <c r="BF307" i="1"/>
  <c r="BG307" i="1"/>
  <c r="BH307" i="1"/>
  <c r="BR307" i="1"/>
  <c r="CB307" i="1"/>
  <c r="CG307" i="1"/>
  <c r="CH307" i="1"/>
  <c r="CP307" i="1"/>
  <c r="CQ307" i="1"/>
  <c r="CY307" i="1"/>
  <c r="AC308" i="1"/>
  <c r="AD308" i="1"/>
  <c r="AJ308" i="1"/>
  <c r="AL308" i="1"/>
  <c r="AM308" i="1"/>
  <c r="AO308" i="1"/>
  <c r="AP308" i="1"/>
  <c r="AR308" i="1" s="1"/>
  <c r="AQ308" i="1"/>
  <c r="AU308" i="1"/>
  <c r="BC308" i="1"/>
  <c r="BD308" i="1"/>
  <c r="BE308" i="1"/>
  <c r="BF308" i="1"/>
  <c r="BG308" i="1"/>
  <c r="BH308" i="1"/>
  <c r="BR308" i="1"/>
  <c r="CB308" i="1"/>
  <c r="CG308" i="1"/>
  <c r="CH308" i="1"/>
  <c r="CP308" i="1"/>
  <c r="CQ308" i="1"/>
  <c r="CY308" i="1"/>
  <c r="AC309" i="1"/>
  <c r="AD309" i="1"/>
  <c r="AJ309" i="1"/>
  <c r="AL309" i="1"/>
  <c r="AM309" i="1"/>
  <c r="AO309" i="1"/>
  <c r="AP309" i="1"/>
  <c r="AR309" i="1" s="1"/>
  <c r="AQ309" i="1"/>
  <c r="AU309" i="1"/>
  <c r="BC309" i="1"/>
  <c r="BD309" i="1"/>
  <c r="BE309" i="1"/>
  <c r="BF309" i="1"/>
  <c r="BG309" i="1"/>
  <c r="BH309" i="1"/>
  <c r="BR309" i="1"/>
  <c r="CB309" i="1"/>
  <c r="CG309" i="1"/>
  <c r="CH309" i="1"/>
  <c r="CP309" i="1"/>
  <c r="CQ309" i="1"/>
  <c r="CY309" i="1"/>
  <c r="AC310" i="1"/>
  <c r="AD310" i="1"/>
  <c r="AJ310" i="1"/>
  <c r="AL310" i="1"/>
  <c r="AM310" i="1"/>
  <c r="AO310" i="1"/>
  <c r="AP310" i="1"/>
  <c r="AQ310" i="1"/>
  <c r="AR310" i="1" s="1"/>
  <c r="AU310" i="1"/>
  <c r="BC310" i="1"/>
  <c r="BD310" i="1"/>
  <c r="BE310" i="1"/>
  <c r="BF310" i="1"/>
  <c r="BG310" i="1"/>
  <c r="BH310" i="1"/>
  <c r="BR310" i="1"/>
  <c r="CB310" i="1"/>
  <c r="CG310" i="1"/>
  <c r="CH310" i="1"/>
  <c r="CP310" i="1"/>
  <c r="CQ310" i="1"/>
  <c r="CY310" i="1"/>
  <c r="AC311" i="1"/>
  <c r="AD311" i="1"/>
  <c r="AJ311" i="1"/>
  <c r="AL311" i="1"/>
  <c r="AM311" i="1"/>
  <c r="AO311" i="1"/>
  <c r="AP311" i="1"/>
  <c r="AQ311" i="1"/>
  <c r="AR311" i="1" s="1"/>
  <c r="AU311" i="1"/>
  <c r="BC311" i="1"/>
  <c r="BD311" i="1"/>
  <c r="BE311" i="1"/>
  <c r="BF311" i="1"/>
  <c r="BG311" i="1"/>
  <c r="BH311" i="1"/>
  <c r="BR311" i="1"/>
  <c r="CB311" i="1"/>
  <c r="CG311" i="1"/>
  <c r="CH311" i="1"/>
  <c r="CP311" i="1"/>
  <c r="CQ311" i="1"/>
  <c r="CY311" i="1"/>
  <c r="AC312" i="1"/>
  <c r="AD312" i="1"/>
  <c r="AJ312" i="1"/>
  <c r="AL312" i="1"/>
  <c r="AM312" i="1"/>
  <c r="AO312" i="1"/>
  <c r="AP312" i="1"/>
  <c r="AR312" i="1" s="1"/>
  <c r="AQ312" i="1"/>
  <c r="AU312" i="1"/>
  <c r="BC312" i="1"/>
  <c r="BD312" i="1"/>
  <c r="BE312" i="1"/>
  <c r="BF312" i="1"/>
  <c r="BG312" i="1"/>
  <c r="BH312" i="1"/>
  <c r="BR312" i="1"/>
  <c r="CB312" i="1"/>
  <c r="CG312" i="1"/>
  <c r="CH312" i="1"/>
  <c r="CP312" i="1"/>
  <c r="CQ312" i="1"/>
  <c r="CY312" i="1"/>
  <c r="AC313" i="1"/>
  <c r="AD313" i="1"/>
  <c r="AJ313" i="1"/>
  <c r="AL313" i="1"/>
  <c r="AM313" i="1"/>
  <c r="AO313" i="1"/>
  <c r="AP313" i="1"/>
  <c r="AR313" i="1" s="1"/>
  <c r="AQ313" i="1"/>
  <c r="AU313" i="1"/>
  <c r="BC313" i="1"/>
  <c r="BD313" i="1"/>
  <c r="BE313" i="1"/>
  <c r="BF313" i="1"/>
  <c r="BG313" i="1"/>
  <c r="BH313" i="1"/>
  <c r="BR313" i="1"/>
  <c r="CB313" i="1"/>
  <c r="CG313" i="1"/>
  <c r="CH313" i="1"/>
  <c r="CP313" i="1"/>
  <c r="CQ313" i="1"/>
  <c r="CY313" i="1"/>
  <c r="AC314" i="1"/>
  <c r="AD314" i="1"/>
  <c r="AJ314" i="1"/>
  <c r="AL314" i="1"/>
  <c r="AM314" i="1"/>
  <c r="AO314" i="1"/>
  <c r="AP314" i="1"/>
  <c r="AR314" i="1" s="1"/>
  <c r="AQ314" i="1"/>
  <c r="AU314" i="1"/>
  <c r="BC314" i="1"/>
  <c r="BD314" i="1"/>
  <c r="BE314" i="1"/>
  <c r="BF314" i="1"/>
  <c r="BG314" i="1"/>
  <c r="BH314" i="1"/>
  <c r="BR314" i="1"/>
  <c r="CB314" i="1"/>
  <c r="CG314" i="1"/>
  <c r="CH314" i="1"/>
  <c r="CP314" i="1"/>
  <c r="CQ314" i="1"/>
  <c r="CY314" i="1"/>
  <c r="AC315" i="1"/>
  <c r="AD315" i="1"/>
  <c r="AJ315" i="1"/>
  <c r="AL315" i="1"/>
  <c r="AM315" i="1"/>
  <c r="AO315" i="1"/>
  <c r="AP315" i="1"/>
  <c r="AQ315" i="1"/>
  <c r="AR315" i="1" s="1"/>
  <c r="AU315" i="1"/>
  <c r="BC315" i="1"/>
  <c r="BD315" i="1"/>
  <c r="BE315" i="1"/>
  <c r="BF315" i="1"/>
  <c r="BG315" i="1"/>
  <c r="BH315" i="1"/>
  <c r="BR315" i="1"/>
  <c r="CB315" i="1"/>
  <c r="CG315" i="1"/>
  <c r="CH315" i="1"/>
  <c r="CP315" i="1"/>
  <c r="CQ315" i="1"/>
  <c r="CY315" i="1"/>
  <c r="AC316" i="1"/>
  <c r="AD316" i="1"/>
  <c r="AJ316" i="1"/>
  <c r="AL316" i="1"/>
  <c r="AM316" i="1"/>
  <c r="AO316" i="1"/>
  <c r="AP316" i="1"/>
  <c r="AR316" i="1" s="1"/>
  <c r="AQ316" i="1"/>
  <c r="AU316" i="1"/>
  <c r="BC316" i="1"/>
  <c r="BD316" i="1"/>
  <c r="BE316" i="1"/>
  <c r="BF316" i="1"/>
  <c r="BG316" i="1"/>
  <c r="BH316" i="1"/>
  <c r="BR316" i="1"/>
  <c r="CB316" i="1"/>
  <c r="CG316" i="1"/>
  <c r="CH316" i="1"/>
  <c r="CP316" i="1"/>
  <c r="CQ316" i="1"/>
  <c r="CY316" i="1"/>
  <c r="AC317" i="1"/>
  <c r="AD317" i="1"/>
  <c r="AJ317" i="1"/>
  <c r="AL317" i="1"/>
  <c r="AM317" i="1"/>
  <c r="AO317" i="1"/>
  <c r="AP317" i="1"/>
  <c r="AR317" i="1" s="1"/>
  <c r="AQ317" i="1"/>
  <c r="AU317" i="1"/>
  <c r="BC317" i="1"/>
  <c r="BD317" i="1"/>
  <c r="BE317" i="1"/>
  <c r="BF317" i="1"/>
  <c r="BG317" i="1"/>
  <c r="BH317" i="1"/>
  <c r="BR317" i="1"/>
  <c r="CB317" i="1"/>
  <c r="CG317" i="1"/>
  <c r="CH317" i="1"/>
  <c r="CP317" i="1"/>
  <c r="CQ317" i="1"/>
  <c r="CY317" i="1"/>
  <c r="AC318" i="1"/>
  <c r="AD318" i="1"/>
  <c r="AJ318" i="1"/>
  <c r="AL318" i="1"/>
  <c r="AM318" i="1"/>
  <c r="AO318" i="1"/>
  <c r="AP318" i="1"/>
  <c r="AR318" i="1" s="1"/>
  <c r="AQ318" i="1"/>
  <c r="AU318" i="1"/>
  <c r="BC318" i="1"/>
  <c r="BD318" i="1"/>
  <c r="BE318" i="1"/>
  <c r="BF318" i="1"/>
  <c r="BG318" i="1"/>
  <c r="BH318" i="1"/>
  <c r="BR318" i="1"/>
  <c r="CB318" i="1"/>
  <c r="CG318" i="1"/>
  <c r="CH318" i="1"/>
  <c r="CP318" i="1"/>
  <c r="CQ318" i="1"/>
  <c r="CY318" i="1"/>
  <c r="AC319" i="1"/>
  <c r="AD319" i="1"/>
  <c r="AJ319" i="1"/>
  <c r="AL319" i="1"/>
  <c r="AM319" i="1"/>
  <c r="AO319" i="1"/>
  <c r="AP319" i="1"/>
  <c r="AR319" i="1" s="1"/>
  <c r="AQ319" i="1"/>
  <c r="AU319" i="1"/>
  <c r="BC319" i="1"/>
  <c r="BD319" i="1"/>
  <c r="BE319" i="1"/>
  <c r="BF319" i="1"/>
  <c r="BG319" i="1"/>
  <c r="BH319" i="1"/>
  <c r="BR319" i="1"/>
  <c r="CB319" i="1"/>
  <c r="CG319" i="1"/>
  <c r="CH319" i="1"/>
  <c r="CP319" i="1"/>
  <c r="CQ319" i="1"/>
  <c r="CY319" i="1"/>
  <c r="AC320" i="1"/>
  <c r="AD320" i="1"/>
  <c r="AJ320" i="1"/>
  <c r="AL320" i="1"/>
  <c r="AM320" i="1"/>
  <c r="AO320" i="1"/>
  <c r="AP320" i="1"/>
  <c r="AR320" i="1" s="1"/>
  <c r="AQ320" i="1"/>
  <c r="AU320" i="1"/>
  <c r="BC320" i="1"/>
  <c r="BD320" i="1"/>
  <c r="BE320" i="1"/>
  <c r="BF320" i="1"/>
  <c r="BG320" i="1"/>
  <c r="BH320" i="1"/>
  <c r="BR320" i="1"/>
  <c r="CB320" i="1"/>
  <c r="CG320" i="1"/>
  <c r="CH320" i="1"/>
  <c r="CP320" i="1"/>
  <c r="CQ320" i="1"/>
  <c r="CY320" i="1"/>
  <c r="AC321" i="1"/>
  <c r="AD321" i="1"/>
  <c r="AJ321" i="1"/>
  <c r="AL321" i="1"/>
  <c r="AM321" i="1"/>
  <c r="AO321" i="1"/>
  <c r="AP321" i="1"/>
  <c r="AR321" i="1" s="1"/>
  <c r="AQ321" i="1"/>
  <c r="AU321" i="1"/>
  <c r="BC321" i="1"/>
  <c r="BD321" i="1"/>
  <c r="BE321" i="1"/>
  <c r="BF321" i="1"/>
  <c r="BG321" i="1"/>
  <c r="BH321" i="1"/>
  <c r="BR321" i="1"/>
  <c r="CB321" i="1"/>
  <c r="CG321" i="1"/>
  <c r="CH321" i="1"/>
  <c r="CP321" i="1"/>
  <c r="CQ321" i="1"/>
  <c r="CY321" i="1"/>
  <c r="AC322" i="1"/>
  <c r="AD322" i="1"/>
  <c r="AJ322" i="1"/>
  <c r="AL322" i="1"/>
  <c r="AM322" i="1"/>
  <c r="AO322" i="1"/>
  <c r="AP322" i="1"/>
  <c r="AR322" i="1" s="1"/>
  <c r="AQ322" i="1"/>
  <c r="AU322" i="1"/>
  <c r="BC322" i="1"/>
  <c r="BD322" i="1"/>
  <c r="BE322" i="1"/>
  <c r="BF322" i="1"/>
  <c r="BG322" i="1"/>
  <c r="BH322" i="1"/>
  <c r="BR322" i="1"/>
  <c r="CB322" i="1"/>
  <c r="CG322" i="1"/>
  <c r="CH322" i="1"/>
  <c r="CP322" i="1"/>
  <c r="CQ322" i="1"/>
  <c r="CY322" i="1"/>
  <c r="AC323" i="1"/>
  <c r="AD323" i="1"/>
  <c r="AJ323" i="1"/>
  <c r="AL323" i="1"/>
  <c r="AM323" i="1"/>
  <c r="AO323" i="1"/>
  <c r="AP323" i="1"/>
  <c r="AR323" i="1" s="1"/>
  <c r="AQ323" i="1"/>
  <c r="AU323" i="1"/>
  <c r="BC323" i="1"/>
  <c r="BD323" i="1"/>
  <c r="BE323" i="1"/>
  <c r="BF323" i="1"/>
  <c r="BG323" i="1"/>
  <c r="BH323" i="1"/>
  <c r="BR323" i="1"/>
  <c r="CB323" i="1"/>
  <c r="CG323" i="1"/>
  <c r="CH323" i="1"/>
  <c r="CP323" i="1"/>
  <c r="CQ323" i="1"/>
  <c r="CY323" i="1"/>
  <c r="AC324" i="1"/>
  <c r="AD324" i="1"/>
  <c r="AJ324" i="1"/>
  <c r="AL324" i="1"/>
  <c r="AM324" i="1"/>
  <c r="AO324" i="1"/>
  <c r="AP324" i="1"/>
  <c r="AQ324" i="1"/>
  <c r="AR324" i="1" s="1"/>
  <c r="AU324" i="1"/>
  <c r="BC324" i="1"/>
  <c r="BD324" i="1"/>
  <c r="BE324" i="1"/>
  <c r="BF324" i="1"/>
  <c r="BG324" i="1"/>
  <c r="BH324" i="1"/>
  <c r="BR324" i="1"/>
  <c r="CB324" i="1"/>
  <c r="CG324" i="1"/>
  <c r="CH324" i="1"/>
  <c r="CP324" i="1"/>
  <c r="CQ324" i="1"/>
  <c r="CY324" i="1"/>
  <c r="AC325" i="1"/>
  <c r="AD325" i="1"/>
  <c r="AJ325" i="1"/>
  <c r="AL325" i="1"/>
  <c r="AM325" i="1"/>
  <c r="AO325" i="1"/>
  <c r="AP325" i="1"/>
  <c r="AR325" i="1" s="1"/>
  <c r="AQ325" i="1"/>
  <c r="AU325" i="1"/>
  <c r="BC325" i="1"/>
  <c r="BD325" i="1"/>
  <c r="BE325" i="1"/>
  <c r="BF325" i="1"/>
  <c r="BG325" i="1"/>
  <c r="BH325" i="1"/>
  <c r="BR325" i="1"/>
  <c r="CB325" i="1"/>
  <c r="CG325" i="1"/>
  <c r="CH325" i="1"/>
  <c r="CP325" i="1"/>
  <c r="CQ325" i="1"/>
  <c r="CY325" i="1"/>
  <c r="AC326" i="1"/>
  <c r="AD326" i="1"/>
  <c r="AJ326" i="1"/>
  <c r="AL326" i="1"/>
  <c r="AM326" i="1"/>
  <c r="AO326" i="1"/>
  <c r="AP326" i="1"/>
  <c r="AR326" i="1" s="1"/>
  <c r="AQ326" i="1"/>
  <c r="AU326" i="1"/>
  <c r="BC326" i="1"/>
  <c r="BD326" i="1"/>
  <c r="BE326" i="1"/>
  <c r="BF326" i="1"/>
  <c r="BG326" i="1"/>
  <c r="BH326" i="1"/>
  <c r="BR326" i="1"/>
  <c r="CB326" i="1"/>
  <c r="CG326" i="1"/>
  <c r="CH326" i="1"/>
  <c r="CP326" i="1"/>
  <c r="CQ326" i="1"/>
  <c r="CY326" i="1"/>
  <c r="AC327" i="1"/>
  <c r="AD327" i="1"/>
  <c r="AJ327" i="1"/>
  <c r="AL327" i="1"/>
  <c r="AM327" i="1"/>
  <c r="AO327" i="1"/>
  <c r="AP327" i="1"/>
  <c r="AR327" i="1" s="1"/>
  <c r="AQ327" i="1"/>
  <c r="AU327" i="1"/>
  <c r="BC327" i="1"/>
  <c r="BD327" i="1"/>
  <c r="BE327" i="1"/>
  <c r="BF327" i="1"/>
  <c r="BG327" i="1"/>
  <c r="BH327" i="1"/>
  <c r="BR327" i="1"/>
  <c r="CB327" i="1"/>
  <c r="CG327" i="1"/>
  <c r="CH327" i="1"/>
  <c r="CP327" i="1"/>
  <c r="CQ327" i="1"/>
  <c r="CY327" i="1"/>
  <c r="AC328" i="1"/>
  <c r="AD328" i="1"/>
  <c r="AJ328" i="1"/>
  <c r="AL328" i="1"/>
  <c r="AM328" i="1"/>
  <c r="AO328" i="1"/>
  <c r="AP328" i="1"/>
  <c r="AR328" i="1" s="1"/>
  <c r="AQ328" i="1"/>
  <c r="AU328" i="1"/>
  <c r="BC328" i="1"/>
  <c r="BD328" i="1"/>
  <c r="BE328" i="1"/>
  <c r="BF328" i="1"/>
  <c r="BG328" i="1"/>
  <c r="BH328" i="1"/>
  <c r="BR328" i="1"/>
  <c r="CB328" i="1"/>
  <c r="CG328" i="1"/>
  <c r="CH328" i="1"/>
  <c r="CP328" i="1"/>
  <c r="CQ328" i="1"/>
  <c r="CY328" i="1"/>
  <c r="AC329" i="1"/>
  <c r="AD329" i="1"/>
  <c r="AJ329" i="1"/>
  <c r="AL329" i="1"/>
  <c r="AM329" i="1"/>
  <c r="AO329" i="1"/>
  <c r="AP329" i="1"/>
  <c r="AR329" i="1" s="1"/>
  <c r="AQ329" i="1"/>
  <c r="AU329" i="1"/>
  <c r="BC329" i="1"/>
  <c r="BD329" i="1"/>
  <c r="BE329" i="1"/>
  <c r="BF329" i="1"/>
  <c r="BG329" i="1"/>
  <c r="BH329" i="1"/>
  <c r="BR329" i="1"/>
  <c r="CB329" i="1"/>
  <c r="CG329" i="1"/>
  <c r="CH329" i="1"/>
  <c r="CP329" i="1"/>
  <c r="CQ329" i="1"/>
  <c r="CY329" i="1"/>
  <c r="AC330" i="1"/>
  <c r="AD330" i="1"/>
  <c r="AJ330" i="1"/>
  <c r="AL330" i="1"/>
  <c r="AM330" i="1"/>
  <c r="AO330" i="1"/>
  <c r="AP330" i="1"/>
  <c r="AR330" i="1" s="1"/>
  <c r="AQ330" i="1"/>
  <c r="AU330" i="1"/>
  <c r="BC330" i="1"/>
  <c r="BD330" i="1"/>
  <c r="BE330" i="1"/>
  <c r="BF330" i="1"/>
  <c r="BG330" i="1"/>
  <c r="BH330" i="1"/>
  <c r="BR330" i="1"/>
  <c r="CB330" i="1"/>
  <c r="CG330" i="1"/>
  <c r="CH330" i="1"/>
  <c r="CP330" i="1"/>
  <c r="CQ330" i="1"/>
  <c r="CY330" i="1"/>
  <c r="AC331" i="1"/>
  <c r="AD331" i="1"/>
  <c r="AJ331" i="1"/>
  <c r="AL331" i="1"/>
  <c r="AM331" i="1"/>
  <c r="AO331" i="1"/>
  <c r="AP331" i="1"/>
  <c r="AR331" i="1" s="1"/>
  <c r="AQ331" i="1"/>
  <c r="AU331" i="1"/>
  <c r="BC331" i="1"/>
  <c r="BD331" i="1"/>
  <c r="BE331" i="1"/>
  <c r="BF331" i="1"/>
  <c r="BG331" i="1"/>
  <c r="BH331" i="1"/>
  <c r="BR331" i="1"/>
  <c r="CB331" i="1"/>
  <c r="CG331" i="1"/>
  <c r="CH331" i="1"/>
  <c r="CP331" i="1"/>
  <c r="CQ331" i="1"/>
  <c r="CY331" i="1"/>
  <c r="AC332" i="1"/>
  <c r="AD332" i="1"/>
  <c r="AJ332" i="1"/>
  <c r="AL332" i="1"/>
  <c r="AM332" i="1"/>
  <c r="AO332" i="1"/>
  <c r="AP332" i="1"/>
  <c r="AQ332" i="1"/>
  <c r="AR332" i="1" s="1"/>
  <c r="AU332" i="1"/>
  <c r="BC332" i="1"/>
  <c r="BD332" i="1"/>
  <c r="BE332" i="1"/>
  <c r="BF332" i="1"/>
  <c r="BG332" i="1"/>
  <c r="BH332" i="1"/>
  <c r="BR332" i="1"/>
  <c r="CB332" i="1"/>
  <c r="CG332" i="1"/>
  <c r="CH332" i="1"/>
  <c r="CP332" i="1"/>
  <c r="CQ332" i="1"/>
  <c r="CY332" i="1"/>
  <c r="AC333" i="1"/>
  <c r="AD333" i="1"/>
  <c r="AJ333" i="1"/>
  <c r="AL333" i="1"/>
  <c r="AM333" i="1"/>
  <c r="AO333" i="1"/>
  <c r="AP333" i="1"/>
  <c r="AR333" i="1" s="1"/>
  <c r="AQ333" i="1"/>
  <c r="AU333" i="1"/>
  <c r="BC333" i="1"/>
  <c r="BD333" i="1"/>
  <c r="BE333" i="1"/>
  <c r="BF333" i="1"/>
  <c r="BG333" i="1"/>
  <c r="BH333" i="1"/>
  <c r="BR333" i="1"/>
  <c r="CB333" i="1"/>
  <c r="CG333" i="1"/>
  <c r="CH333" i="1"/>
  <c r="CP333" i="1"/>
  <c r="CQ333" i="1"/>
  <c r="CY333" i="1"/>
  <c r="AC334" i="1"/>
  <c r="AD334" i="1"/>
  <c r="AJ334" i="1"/>
  <c r="AL334" i="1"/>
  <c r="AM334" i="1"/>
  <c r="AO334" i="1"/>
  <c r="AP334" i="1"/>
  <c r="AR334" i="1" s="1"/>
  <c r="AQ334" i="1"/>
  <c r="AU334" i="1"/>
  <c r="BC334" i="1"/>
  <c r="BD334" i="1"/>
  <c r="BE334" i="1"/>
  <c r="BF334" i="1"/>
  <c r="BG334" i="1"/>
  <c r="BH334" i="1"/>
  <c r="BR334" i="1"/>
  <c r="CB334" i="1"/>
  <c r="CG334" i="1"/>
  <c r="CH334" i="1"/>
  <c r="CP334" i="1"/>
  <c r="CQ334" i="1"/>
  <c r="CY334" i="1"/>
  <c r="AC335" i="1"/>
  <c r="AD335" i="1"/>
  <c r="AJ335" i="1"/>
  <c r="AL335" i="1"/>
  <c r="AM335" i="1"/>
  <c r="AO335" i="1"/>
  <c r="AP335" i="1"/>
  <c r="AR335" i="1" s="1"/>
  <c r="AQ335" i="1"/>
  <c r="AU335" i="1"/>
  <c r="BC335" i="1"/>
  <c r="BD335" i="1"/>
  <c r="BE335" i="1"/>
  <c r="BF335" i="1"/>
  <c r="BG335" i="1"/>
  <c r="BH335" i="1"/>
  <c r="BR335" i="1"/>
  <c r="CB335" i="1"/>
  <c r="CG335" i="1"/>
  <c r="CH335" i="1"/>
  <c r="CP335" i="1"/>
  <c r="CQ335" i="1"/>
  <c r="CY335" i="1"/>
  <c r="AC336" i="1"/>
  <c r="AD336" i="1"/>
  <c r="AJ336" i="1"/>
  <c r="AL336" i="1"/>
  <c r="AM336" i="1"/>
  <c r="AO336" i="1"/>
  <c r="AP336" i="1"/>
  <c r="AR336" i="1" s="1"/>
  <c r="AQ336" i="1"/>
  <c r="AU336" i="1"/>
  <c r="BC336" i="1"/>
  <c r="BD336" i="1"/>
  <c r="BE336" i="1"/>
  <c r="BF336" i="1"/>
  <c r="BG336" i="1"/>
  <c r="BH336" i="1"/>
  <c r="BR336" i="1"/>
  <c r="CB336" i="1"/>
  <c r="CG336" i="1"/>
  <c r="CH336" i="1"/>
  <c r="CP336" i="1"/>
  <c r="CQ336" i="1"/>
  <c r="CY336" i="1"/>
  <c r="AC337" i="1"/>
  <c r="AD337" i="1"/>
  <c r="AJ337" i="1"/>
  <c r="AL337" i="1"/>
  <c r="AM337" i="1"/>
  <c r="AO337" i="1"/>
  <c r="AP337" i="1"/>
  <c r="AQ337" i="1"/>
  <c r="AR337" i="1" s="1"/>
  <c r="AU337" i="1"/>
  <c r="BC337" i="1"/>
  <c r="BD337" i="1"/>
  <c r="BE337" i="1"/>
  <c r="BF337" i="1"/>
  <c r="BG337" i="1"/>
  <c r="BH337" i="1"/>
  <c r="BR337" i="1"/>
  <c r="CB337" i="1"/>
  <c r="CG337" i="1"/>
  <c r="CH337" i="1"/>
  <c r="CP337" i="1"/>
  <c r="CQ337" i="1"/>
  <c r="CY337" i="1"/>
  <c r="AC338" i="1"/>
  <c r="AD338" i="1"/>
  <c r="AJ338" i="1"/>
  <c r="AL338" i="1"/>
  <c r="AM338" i="1"/>
  <c r="AO338" i="1"/>
  <c r="AP338" i="1"/>
  <c r="AR338" i="1" s="1"/>
  <c r="AQ338" i="1"/>
  <c r="AU338" i="1"/>
  <c r="BC338" i="1"/>
  <c r="BD338" i="1"/>
  <c r="BE338" i="1"/>
  <c r="BF338" i="1"/>
  <c r="BG338" i="1"/>
  <c r="BH338" i="1"/>
  <c r="BR338" i="1"/>
  <c r="CB338" i="1"/>
  <c r="CG338" i="1"/>
  <c r="CH338" i="1"/>
  <c r="CP338" i="1"/>
  <c r="CQ338" i="1"/>
  <c r="CY338" i="1"/>
  <c r="AC339" i="1"/>
  <c r="AD339" i="1"/>
  <c r="AJ339" i="1"/>
  <c r="AL339" i="1"/>
  <c r="AM339" i="1"/>
  <c r="AO339" i="1"/>
  <c r="AP339" i="1"/>
  <c r="AR339" i="1" s="1"/>
  <c r="AQ339" i="1"/>
  <c r="AU339" i="1"/>
  <c r="BC339" i="1"/>
  <c r="BD339" i="1"/>
  <c r="BE339" i="1"/>
  <c r="BF339" i="1"/>
  <c r="BG339" i="1"/>
  <c r="BH339" i="1"/>
  <c r="BR339" i="1"/>
  <c r="CB339" i="1"/>
  <c r="CG339" i="1"/>
  <c r="CH339" i="1"/>
  <c r="CP339" i="1"/>
  <c r="CQ339" i="1"/>
  <c r="CY339" i="1"/>
  <c r="AC340" i="1"/>
  <c r="AD340" i="1"/>
  <c r="AJ340" i="1"/>
  <c r="AL340" i="1"/>
  <c r="AM340" i="1"/>
  <c r="AO340" i="1"/>
  <c r="AP340" i="1"/>
  <c r="AR340" i="1" s="1"/>
  <c r="AQ340" i="1"/>
  <c r="AU340" i="1"/>
  <c r="BC340" i="1"/>
  <c r="BD340" i="1"/>
  <c r="BE340" i="1"/>
  <c r="BF340" i="1"/>
  <c r="BG340" i="1"/>
  <c r="BH340" i="1"/>
  <c r="BR340" i="1"/>
  <c r="CB340" i="1"/>
  <c r="CG340" i="1"/>
  <c r="CH340" i="1"/>
  <c r="CP340" i="1"/>
  <c r="CQ340" i="1"/>
  <c r="CY340" i="1"/>
  <c r="AC341" i="1"/>
  <c r="AD341" i="1"/>
  <c r="AJ341" i="1"/>
  <c r="AL341" i="1"/>
  <c r="AM341" i="1"/>
  <c r="AO341" i="1"/>
  <c r="AP341" i="1"/>
  <c r="AR341" i="1" s="1"/>
  <c r="AQ341" i="1"/>
  <c r="AU341" i="1"/>
  <c r="BC341" i="1"/>
  <c r="BD341" i="1"/>
  <c r="BE341" i="1"/>
  <c r="BF341" i="1"/>
  <c r="BG341" i="1"/>
  <c r="BH341" i="1"/>
  <c r="BR341" i="1"/>
  <c r="CB341" i="1"/>
  <c r="CG341" i="1"/>
  <c r="CH341" i="1"/>
  <c r="CP341" i="1"/>
  <c r="CQ341" i="1"/>
  <c r="CY341" i="1"/>
  <c r="AC342" i="1"/>
  <c r="AD342" i="1"/>
  <c r="AJ342" i="1"/>
  <c r="AL342" i="1"/>
  <c r="AM342" i="1"/>
  <c r="AO342" i="1"/>
  <c r="AP342" i="1"/>
  <c r="AR342" i="1" s="1"/>
  <c r="AQ342" i="1"/>
  <c r="AU342" i="1"/>
  <c r="BC342" i="1"/>
  <c r="BD342" i="1"/>
  <c r="BE342" i="1"/>
  <c r="BF342" i="1"/>
  <c r="BG342" i="1"/>
  <c r="BH342" i="1"/>
  <c r="BR342" i="1"/>
  <c r="CB342" i="1"/>
  <c r="CG342" i="1"/>
  <c r="CH342" i="1"/>
  <c r="CP342" i="1"/>
  <c r="CQ342" i="1"/>
  <c r="CY342" i="1"/>
  <c r="AC343" i="1"/>
  <c r="AD343" i="1"/>
  <c r="AJ343" i="1"/>
  <c r="AL343" i="1"/>
  <c r="AM343" i="1"/>
  <c r="AO343" i="1"/>
  <c r="AP343" i="1"/>
  <c r="AR343" i="1" s="1"/>
  <c r="AQ343" i="1"/>
  <c r="AU343" i="1"/>
  <c r="BC343" i="1"/>
  <c r="BD343" i="1"/>
  <c r="BE343" i="1"/>
  <c r="BF343" i="1"/>
  <c r="BG343" i="1"/>
  <c r="BH343" i="1"/>
  <c r="BR343" i="1"/>
  <c r="CB343" i="1"/>
  <c r="CG343" i="1"/>
  <c r="CH343" i="1"/>
  <c r="CP343" i="1"/>
  <c r="CQ343" i="1"/>
  <c r="CY343" i="1"/>
  <c r="AC344" i="1"/>
  <c r="AD344" i="1"/>
  <c r="AJ344" i="1"/>
  <c r="AL344" i="1"/>
  <c r="AM344" i="1"/>
  <c r="AO344" i="1"/>
  <c r="AP344" i="1"/>
  <c r="AR344" i="1" s="1"/>
  <c r="AQ344" i="1"/>
  <c r="AU344" i="1"/>
  <c r="BC344" i="1"/>
  <c r="BD344" i="1"/>
  <c r="BE344" i="1"/>
  <c r="BF344" i="1"/>
  <c r="BG344" i="1"/>
  <c r="BH344" i="1"/>
  <c r="BR344" i="1"/>
  <c r="CB344" i="1"/>
  <c r="CG344" i="1"/>
  <c r="CH344" i="1"/>
  <c r="CP344" i="1"/>
  <c r="CQ344" i="1"/>
  <c r="CY344" i="1"/>
  <c r="AC345" i="1"/>
  <c r="AD345" i="1"/>
  <c r="AJ345" i="1"/>
  <c r="AL345" i="1"/>
  <c r="AM345" i="1"/>
  <c r="AO345" i="1"/>
  <c r="AP345" i="1"/>
  <c r="AR345" i="1" s="1"/>
  <c r="AQ345" i="1"/>
  <c r="AU345" i="1"/>
  <c r="BC345" i="1"/>
  <c r="BD345" i="1"/>
  <c r="BE345" i="1"/>
  <c r="BF345" i="1"/>
  <c r="BG345" i="1"/>
  <c r="BH345" i="1"/>
  <c r="BR345" i="1"/>
  <c r="CB345" i="1"/>
  <c r="CG345" i="1"/>
  <c r="CH345" i="1"/>
  <c r="CP345" i="1"/>
  <c r="CQ345" i="1"/>
  <c r="CY345" i="1"/>
  <c r="AC346" i="1"/>
  <c r="AD346" i="1"/>
  <c r="AJ346" i="1"/>
  <c r="AL346" i="1"/>
  <c r="AM346" i="1"/>
  <c r="AO346" i="1"/>
  <c r="AP346" i="1"/>
  <c r="AR346" i="1" s="1"/>
  <c r="AQ346" i="1"/>
  <c r="AU346" i="1"/>
  <c r="BC346" i="1"/>
  <c r="BD346" i="1"/>
  <c r="BE346" i="1"/>
  <c r="BF346" i="1"/>
  <c r="BG346" i="1"/>
  <c r="BH346" i="1"/>
  <c r="BR346" i="1"/>
  <c r="CB346" i="1"/>
  <c r="CG346" i="1"/>
  <c r="CH346" i="1"/>
  <c r="CP346" i="1"/>
  <c r="CQ346" i="1"/>
  <c r="CY346" i="1"/>
  <c r="AC347" i="1"/>
  <c r="AD347" i="1"/>
  <c r="AJ347" i="1"/>
  <c r="AL347" i="1"/>
  <c r="AM347" i="1"/>
  <c r="AO347" i="1"/>
  <c r="AP347" i="1"/>
  <c r="AQ347" i="1"/>
  <c r="AR347" i="1" s="1"/>
  <c r="AU347" i="1"/>
  <c r="BC347" i="1"/>
  <c r="BD347" i="1"/>
  <c r="BE347" i="1"/>
  <c r="BF347" i="1"/>
  <c r="BG347" i="1"/>
  <c r="BH347" i="1"/>
  <c r="BR347" i="1"/>
  <c r="CB347" i="1"/>
  <c r="CG347" i="1"/>
  <c r="CH347" i="1"/>
  <c r="CP347" i="1"/>
  <c r="CQ347" i="1"/>
  <c r="CY347" i="1"/>
  <c r="AC348" i="1"/>
  <c r="AD348" i="1"/>
  <c r="AJ348" i="1"/>
  <c r="AL348" i="1"/>
  <c r="AM348" i="1"/>
  <c r="AO348" i="1"/>
  <c r="AP348" i="1"/>
  <c r="AR348" i="1" s="1"/>
  <c r="AQ348" i="1"/>
  <c r="AU348" i="1"/>
  <c r="BC348" i="1"/>
  <c r="BD348" i="1"/>
  <c r="BE348" i="1"/>
  <c r="BF348" i="1"/>
  <c r="BG348" i="1"/>
  <c r="BH348" i="1"/>
  <c r="BR348" i="1"/>
  <c r="CB348" i="1"/>
  <c r="CG348" i="1"/>
  <c r="CH348" i="1"/>
  <c r="CP348" i="1"/>
  <c r="CQ348" i="1"/>
  <c r="CY348" i="1"/>
  <c r="AC349" i="1"/>
  <c r="AD349" i="1"/>
  <c r="AJ349" i="1"/>
  <c r="AL349" i="1"/>
  <c r="AM349" i="1"/>
  <c r="AO349" i="1"/>
  <c r="AP349" i="1"/>
  <c r="AR349" i="1" s="1"/>
  <c r="AQ349" i="1"/>
  <c r="AU349" i="1"/>
  <c r="BC349" i="1"/>
  <c r="BD349" i="1"/>
  <c r="BE349" i="1"/>
  <c r="BF349" i="1"/>
  <c r="BG349" i="1"/>
  <c r="BH349" i="1"/>
  <c r="BR349" i="1"/>
  <c r="CB349" i="1"/>
  <c r="CG349" i="1"/>
  <c r="CH349" i="1"/>
  <c r="CP349" i="1"/>
  <c r="CQ349" i="1"/>
  <c r="CY349" i="1"/>
  <c r="AC350" i="1"/>
  <c r="AD350" i="1"/>
  <c r="AJ350" i="1"/>
  <c r="AL350" i="1"/>
  <c r="AM350" i="1"/>
  <c r="AO350" i="1"/>
  <c r="AP350" i="1"/>
  <c r="AR350" i="1" s="1"/>
  <c r="AQ350" i="1"/>
  <c r="AU350" i="1"/>
  <c r="BC350" i="1"/>
  <c r="BD350" i="1"/>
  <c r="BE350" i="1"/>
  <c r="BF350" i="1"/>
  <c r="BG350" i="1"/>
  <c r="BH350" i="1"/>
  <c r="BR350" i="1"/>
  <c r="CB350" i="1"/>
  <c r="CG350" i="1"/>
  <c r="CH350" i="1"/>
  <c r="CP350" i="1"/>
  <c r="CQ350" i="1"/>
  <c r="CY350" i="1"/>
  <c r="AC351" i="1"/>
  <c r="AD351" i="1"/>
  <c r="AJ351" i="1"/>
  <c r="AL351" i="1"/>
  <c r="AM351" i="1"/>
  <c r="AO351" i="1"/>
  <c r="AP351" i="1"/>
  <c r="AQ351" i="1"/>
  <c r="AR351" i="1" s="1"/>
  <c r="AU351" i="1"/>
  <c r="BC351" i="1"/>
  <c r="BD351" i="1"/>
  <c r="BE351" i="1"/>
  <c r="BF351" i="1"/>
  <c r="BG351" i="1"/>
  <c r="BH351" i="1"/>
  <c r="BR351" i="1"/>
  <c r="CB351" i="1"/>
  <c r="CG351" i="1"/>
  <c r="CH351" i="1"/>
  <c r="CP351" i="1"/>
  <c r="CQ351" i="1"/>
  <c r="CY351" i="1"/>
  <c r="AC352" i="1"/>
  <c r="AD352" i="1"/>
  <c r="AJ352" i="1"/>
  <c r="AL352" i="1"/>
  <c r="AM352" i="1"/>
  <c r="AO352" i="1"/>
  <c r="AP352" i="1"/>
  <c r="AR352" i="1" s="1"/>
  <c r="AQ352" i="1"/>
  <c r="AU352" i="1"/>
  <c r="BC352" i="1"/>
  <c r="BD352" i="1"/>
  <c r="BE352" i="1"/>
  <c r="BF352" i="1"/>
  <c r="BG352" i="1"/>
  <c r="BH352" i="1"/>
  <c r="BR352" i="1"/>
  <c r="CB352" i="1"/>
  <c r="CG352" i="1"/>
  <c r="CH352" i="1"/>
  <c r="CP352" i="1"/>
  <c r="CQ352" i="1"/>
  <c r="CY352" i="1"/>
  <c r="AC353" i="1"/>
  <c r="AD353" i="1"/>
  <c r="AJ353" i="1"/>
  <c r="AL353" i="1"/>
  <c r="AM353" i="1"/>
  <c r="AO353" i="1"/>
  <c r="AP353" i="1"/>
  <c r="AR353" i="1" s="1"/>
  <c r="AQ353" i="1"/>
  <c r="AU353" i="1"/>
  <c r="BC353" i="1"/>
  <c r="BD353" i="1"/>
  <c r="BE353" i="1"/>
  <c r="BF353" i="1"/>
  <c r="BG353" i="1"/>
  <c r="BH353" i="1"/>
  <c r="BR353" i="1"/>
  <c r="CB353" i="1"/>
  <c r="CG353" i="1"/>
  <c r="CH353" i="1"/>
  <c r="CP353" i="1"/>
  <c r="CQ353" i="1"/>
  <c r="CY353" i="1"/>
  <c r="AC354" i="1"/>
  <c r="AD354" i="1"/>
  <c r="AJ354" i="1"/>
  <c r="AL354" i="1"/>
  <c r="AM354" i="1"/>
  <c r="AO354" i="1"/>
  <c r="AP354" i="1"/>
  <c r="AR354" i="1" s="1"/>
  <c r="AQ354" i="1"/>
  <c r="AU354" i="1"/>
  <c r="BC354" i="1"/>
  <c r="BD354" i="1"/>
  <c r="BE354" i="1"/>
  <c r="BF354" i="1"/>
  <c r="BG354" i="1"/>
  <c r="BH354" i="1"/>
  <c r="BR354" i="1"/>
  <c r="CB354" i="1"/>
  <c r="CG354" i="1"/>
  <c r="CH354" i="1"/>
  <c r="CP354" i="1"/>
  <c r="CQ354" i="1"/>
  <c r="CY354" i="1"/>
  <c r="AC355" i="1"/>
  <c r="AD355" i="1"/>
  <c r="AJ355" i="1"/>
  <c r="AL355" i="1"/>
  <c r="AM355" i="1"/>
  <c r="AO355" i="1"/>
  <c r="AP355" i="1"/>
  <c r="AQ355" i="1"/>
  <c r="AR355" i="1" s="1"/>
  <c r="AU355" i="1"/>
  <c r="BC355" i="1"/>
  <c r="BD355" i="1"/>
  <c r="BE355" i="1"/>
  <c r="BF355" i="1"/>
  <c r="BG355" i="1"/>
  <c r="BH355" i="1"/>
  <c r="BR355" i="1"/>
  <c r="CB355" i="1"/>
  <c r="CG355" i="1"/>
  <c r="CH355" i="1"/>
  <c r="CP355" i="1"/>
  <c r="CQ355" i="1"/>
  <c r="CY355" i="1"/>
  <c r="AC356" i="1"/>
  <c r="AD356" i="1"/>
  <c r="AJ356" i="1"/>
  <c r="AL356" i="1"/>
  <c r="AM356" i="1"/>
  <c r="AO356" i="1"/>
  <c r="AP356" i="1"/>
  <c r="AR356" i="1" s="1"/>
  <c r="AQ356" i="1"/>
  <c r="AU356" i="1"/>
  <c r="BC356" i="1"/>
  <c r="BD356" i="1"/>
  <c r="BE356" i="1"/>
  <c r="BF356" i="1"/>
  <c r="BG356" i="1"/>
  <c r="BH356" i="1"/>
  <c r="BR356" i="1"/>
  <c r="CB356" i="1"/>
  <c r="CG356" i="1"/>
  <c r="CH356" i="1"/>
  <c r="CP356" i="1"/>
  <c r="CQ356" i="1"/>
  <c r="CY356" i="1"/>
  <c r="AC357" i="1"/>
  <c r="AD357" i="1"/>
  <c r="AJ357" i="1"/>
  <c r="AL357" i="1"/>
  <c r="AM357" i="1"/>
  <c r="AO357" i="1"/>
  <c r="AP357" i="1"/>
  <c r="AR357" i="1" s="1"/>
  <c r="AQ357" i="1"/>
  <c r="AU357" i="1"/>
  <c r="BC357" i="1"/>
  <c r="BD357" i="1"/>
  <c r="BE357" i="1"/>
  <c r="BF357" i="1"/>
  <c r="BG357" i="1"/>
  <c r="BH357" i="1"/>
  <c r="BR357" i="1"/>
  <c r="CB357" i="1"/>
  <c r="CG357" i="1"/>
  <c r="CH357" i="1"/>
  <c r="CP357" i="1"/>
  <c r="CQ357" i="1"/>
  <c r="CY357" i="1"/>
  <c r="AC358" i="1"/>
  <c r="AD358" i="1"/>
  <c r="AJ358" i="1"/>
  <c r="AL358" i="1"/>
  <c r="AM358" i="1"/>
  <c r="AO358" i="1"/>
  <c r="AP358" i="1"/>
  <c r="AR358" i="1" s="1"/>
  <c r="AQ358" i="1"/>
  <c r="AU358" i="1"/>
  <c r="BC358" i="1"/>
  <c r="BD358" i="1"/>
  <c r="BE358" i="1"/>
  <c r="BF358" i="1"/>
  <c r="BG358" i="1"/>
  <c r="BH358" i="1"/>
  <c r="BR358" i="1"/>
  <c r="CB358" i="1"/>
  <c r="CG358" i="1"/>
  <c r="CH358" i="1"/>
  <c r="CP358" i="1"/>
  <c r="CQ358" i="1"/>
  <c r="CY358" i="1"/>
  <c r="AC359" i="1"/>
  <c r="AD359" i="1"/>
  <c r="AJ359" i="1"/>
  <c r="AL359" i="1"/>
  <c r="AM359" i="1"/>
  <c r="AO359" i="1"/>
  <c r="AP359" i="1"/>
  <c r="AR359" i="1" s="1"/>
  <c r="AQ359" i="1"/>
  <c r="AU359" i="1"/>
  <c r="BC359" i="1"/>
  <c r="BD359" i="1"/>
  <c r="BE359" i="1"/>
  <c r="BF359" i="1"/>
  <c r="BG359" i="1"/>
  <c r="BH359" i="1"/>
  <c r="BR359" i="1"/>
  <c r="CB359" i="1"/>
  <c r="CG359" i="1"/>
  <c r="CH359" i="1"/>
  <c r="CP359" i="1"/>
  <c r="CQ359" i="1"/>
  <c r="CY359" i="1"/>
  <c r="AC360" i="1"/>
  <c r="AD360" i="1"/>
  <c r="AJ360" i="1"/>
  <c r="AL360" i="1"/>
  <c r="AM360" i="1"/>
  <c r="AO360" i="1"/>
  <c r="AP360" i="1"/>
  <c r="AR360" i="1" s="1"/>
  <c r="AQ360" i="1"/>
  <c r="AU360" i="1"/>
  <c r="BC360" i="1"/>
  <c r="BD360" i="1"/>
  <c r="BE360" i="1"/>
  <c r="BF360" i="1"/>
  <c r="BG360" i="1"/>
  <c r="BH360" i="1"/>
  <c r="BR360" i="1"/>
  <c r="CB360" i="1"/>
  <c r="CG360" i="1"/>
  <c r="CH360" i="1"/>
  <c r="CP360" i="1"/>
  <c r="CQ360" i="1"/>
  <c r="CY360" i="1"/>
  <c r="AC361" i="1"/>
  <c r="AD361" i="1"/>
  <c r="AJ361" i="1"/>
  <c r="AL361" i="1"/>
  <c r="AM361" i="1"/>
  <c r="AO361" i="1"/>
  <c r="AP361" i="1"/>
  <c r="AR361" i="1" s="1"/>
  <c r="AQ361" i="1"/>
  <c r="AU361" i="1"/>
  <c r="BC361" i="1"/>
  <c r="BD361" i="1"/>
  <c r="BE361" i="1"/>
  <c r="BF361" i="1"/>
  <c r="BG361" i="1"/>
  <c r="BH361" i="1"/>
  <c r="BR361" i="1"/>
  <c r="CB361" i="1"/>
  <c r="CG361" i="1"/>
  <c r="CH361" i="1"/>
  <c r="CP361" i="1"/>
  <c r="CQ361" i="1"/>
  <c r="CY361" i="1"/>
  <c r="AC362" i="1"/>
  <c r="AD362" i="1"/>
  <c r="AJ362" i="1"/>
  <c r="AL362" i="1"/>
  <c r="AM362" i="1"/>
  <c r="AO362" i="1"/>
  <c r="AP362" i="1"/>
  <c r="AR362" i="1" s="1"/>
  <c r="AQ362" i="1"/>
  <c r="AU362" i="1"/>
  <c r="BC362" i="1"/>
  <c r="BD362" i="1"/>
  <c r="BE362" i="1"/>
  <c r="BF362" i="1"/>
  <c r="BG362" i="1"/>
  <c r="BH362" i="1"/>
  <c r="BR362" i="1"/>
  <c r="CB362" i="1"/>
  <c r="CG362" i="1"/>
  <c r="CH362" i="1"/>
  <c r="CP362" i="1"/>
  <c r="CQ362" i="1"/>
  <c r="CY362" i="1"/>
  <c r="AC363" i="1"/>
  <c r="AD363" i="1"/>
  <c r="AJ363" i="1"/>
  <c r="AL363" i="1"/>
  <c r="AM363" i="1"/>
  <c r="AO363" i="1"/>
  <c r="AP363" i="1"/>
  <c r="AR363" i="1" s="1"/>
  <c r="AQ363" i="1"/>
  <c r="AU363" i="1"/>
  <c r="BC363" i="1"/>
  <c r="BD363" i="1"/>
  <c r="BE363" i="1"/>
  <c r="BF363" i="1"/>
  <c r="BG363" i="1"/>
  <c r="BH363" i="1"/>
  <c r="BR363" i="1"/>
  <c r="CB363" i="1"/>
  <c r="CG363" i="1"/>
  <c r="CH363" i="1"/>
  <c r="CP363" i="1"/>
  <c r="CQ363" i="1"/>
  <c r="CY363" i="1"/>
  <c r="AC364" i="1"/>
  <c r="AD364" i="1"/>
  <c r="AJ364" i="1"/>
  <c r="AL364" i="1"/>
  <c r="AM364" i="1"/>
  <c r="AO364" i="1"/>
  <c r="AP364" i="1"/>
  <c r="AR364" i="1" s="1"/>
  <c r="AQ364" i="1"/>
  <c r="AU364" i="1"/>
  <c r="BC364" i="1"/>
  <c r="BD364" i="1"/>
  <c r="BE364" i="1"/>
  <c r="BF364" i="1"/>
  <c r="BG364" i="1"/>
  <c r="BH364" i="1"/>
  <c r="BR364" i="1"/>
  <c r="CB364" i="1"/>
  <c r="CG364" i="1"/>
  <c r="CH364" i="1"/>
  <c r="CP364" i="1"/>
  <c r="CQ364" i="1"/>
  <c r="CY364" i="1"/>
  <c r="AC365" i="1"/>
  <c r="AD365" i="1"/>
  <c r="AJ365" i="1"/>
  <c r="AL365" i="1"/>
  <c r="AM365" i="1"/>
  <c r="AO365" i="1"/>
  <c r="AP365" i="1"/>
  <c r="AR365" i="1" s="1"/>
  <c r="AQ365" i="1"/>
  <c r="AU365" i="1"/>
  <c r="BC365" i="1"/>
  <c r="BD365" i="1"/>
  <c r="BE365" i="1"/>
  <c r="BF365" i="1"/>
  <c r="BG365" i="1"/>
  <c r="BH365" i="1"/>
  <c r="BR365" i="1"/>
  <c r="CB365" i="1"/>
  <c r="CG365" i="1"/>
  <c r="CH365" i="1"/>
  <c r="CP365" i="1"/>
  <c r="CQ365" i="1"/>
  <c r="CY365" i="1"/>
  <c r="AC366" i="1"/>
  <c r="AD366" i="1"/>
  <c r="AJ366" i="1"/>
  <c r="AL366" i="1"/>
  <c r="AM366" i="1"/>
  <c r="AO366" i="1"/>
  <c r="AP366" i="1"/>
  <c r="AR366" i="1" s="1"/>
  <c r="AQ366" i="1"/>
  <c r="AU366" i="1"/>
  <c r="BC366" i="1"/>
  <c r="BD366" i="1"/>
  <c r="BE366" i="1"/>
  <c r="BF366" i="1"/>
  <c r="BG366" i="1"/>
  <c r="BH366" i="1"/>
  <c r="BR366" i="1"/>
  <c r="CB366" i="1"/>
  <c r="CG366" i="1"/>
  <c r="CH366" i="1"/>
  <c r="CP366" i="1"/>
  <c r="CQ366" i="1"/>
  <c r="CY366" i="1"/>
  <c r="AC367" i="1"/>
  <c r="AD367" i="1"/>
  <c r="AJ367" i="1"/>
  <c r="AL367" i="1"/>
  <c r="AM367" i="1"/>
  <c r="AO367" i="1"/>
  <c r="AP367" i="1"/>
  <c r="AR367" i="1" s="1"/>
  <c r="AQ367" i="1"/>
  <c r="AU367" i="1"/>
  <c r="BC367" i="1"/>
  <c r="BD367" i="1"/>
  <c r="BE367" i="1"/>
  <c r="BF367" i="1"/>
  <c r="BG367" i="1"/>
  <c r="BH367" i="1"/>
  <c r="BR367" i="1"/>
  <c r="CB367" i="1"/>
  <c r="CG367" i="1"/>
  <c r="CH367" i="1"/>
  <c r="CP367" i="1"/>
  <c r="CQ367" i="1"/>
  <c r="CY367" i="1"/>
  <c r="AC368" i="1"/>
  <c r="AD368" i="1"/>
  <c r="AJ368" i="1"/>
  <c r="AL368" i="1"/>
  <c r="AM368" i="1"/>
  <c r="AO368" i="1"/>
  <c r="AP368" i="1"/>
  <c r="AR368" i="1" s="1"/>
  <c r="AQ368" i="1"/>
  <c r="AU368" i="1"/>
  <c r="BC368" i="1"/>
  <c r="BD368" i="1"/>
  <c r="BE368" i="1"/>
  <c r="BF368" i="1"/>
  <c r="BG368" i="1"/>
  <c r="BH368" i="1"/>
  <c r="BR368" i="1"/>
  <c r="CB368" i="1"/>
  <c r="CG368" i="1"/>
  <c r="CH368" i="1"/>
  <c r="CP368" i="1"/>
  <c r="CQ368" i="1"/>
  <c r="CY368" i="1"/>
  <c r="AC369" i="1"/>
  <c r="AD369" i="1"/>
  <c r="AJ369" i="1"/>
  <c r="AL369" i="1"/>
  <c r="AM369" i="1"/>
  <c r="AO369" i="1"/>
  <c r="AP369" i="1"/>
  <c r="AR369" i="1" s="1"/>
  <c r="AQ369" i="1"/>
  <c r="AU369" i="1"/>
  <c r="BC369" i="1"/>
  <c r="BD369" i="1"/>
  <c r="BE369" i="1"/>
  <c r="BF369" i="1"/>
  <c r="BG369" i="1"/>
  <c r="BH369" i="1"/>
  <c r="BR369" i="1"/>
  <c r="CB369" i="1"/>
  <c r="CG369" i="1"/>
  <c r="CH369" i="1"/>
  <c r="CP369" i="1"/>
  <c r="CQ369" i="1"/>
  <c r="CY369" i="1"/>
  <c r="AC370" i="1"/>
  <c r="AD370" i="1"/>
  <c r="AJ370" i="1"/>
  <c r="AL370" i="1"/>
  <c r="AM370" i="1"/>
  <c r="AO370" i="1"/>
  <c r="AP370" i="1"/>
  <c r="AR370" i="1" s="1"/>
  <c r="AQ370" i="1"/>
  <c r="AU370" i="1"/>
  <c r="BC370" i="1"/>
  <c r="BD370" i="1"/>
  <c r="BE370" i="1"/>
  <c r="BF370" i="1"/>
  <c r="BG370" i="1"/>
  <c r="BH370" i="1"/>
  <c r="BR370" i="1"/>
  <c r="CB370" i="1"/>
  <c r="CG370" i="1"/>
  <c r="CH370" i="1"/>
  <c r="CP370" i="1"/>
  <c r="CQ370" i="1"/>
  <c r="CY370" i="1"/>
  <c r="AC371" i="1"/>
  <c r="AD371" i="1"/>
  <c r="AJ371" i="1"/>
  <c r="AL371" i="1"/>
  <c r="AM371" i="1"/>
  <c r="AO371" i="1"/>
  <c r="AP371" i="1"/>
  <c r="AR371" i="1" s="1"/>
  <c r="AQ371" i="1"/>
  <c r="AU371" i="1"/>
  <c r="BC371" i="1"/>
  <c r="BD371" i="1"/>
  <c r="BE371" i="1"/>
  <c r="BF371" i="1"/>
  <c r="BG371" i="1"/>
  <c r="BH371" i="1"/>
  <c r="BR371" i="1"/>
  <c r="CB371" i="1"/>
  <c r="CG371" i="1"/>
  <c r="CH371" i="1"/>
  <c r="CP371" i="1"/>
  <c r="CQ371" i="1"/>
  <c r="CY371" i="1"/>
  <c r="AC372" i="1"/>
  <c r="AD372" i="1"/>
  <c r="AJ372" i="1"/>
  <c r="AL372" i="1"/>
  <c r="AM372" i="1"/>
  <c r="AO372" i="1"/>
  <c r="AP372" i="1"/>
  <c r="AR372" i="1" s="1"/>
  <c r="AQ372" i="1"/>
  <c r="AU372" i="1"/>
  <c r="BC372" i="1"/>
  <c r="BD372" i="1"/>
  <c r="BE372" i="1"/>
  <c r="BF372" i="1"/>
  <c r="BG372" i="1"/>
  <c r="BH372" i="1"/>
  <c r="BR372" i="1"/>
  <c r="CB372" i="1"/>
  <c r="CG372" i="1"/>
  <c r="CH372" i="1"/>
  <c r="CP372" i="1"/>
  <c r="CQ372" i="1"/>
  <c r="CY372" i="1"/>
  <c r="AC373" i="1"/>
  <c r="AD373" i="1"/>
  <c r="AJ373" i="1"/>
  <c r="AL373" i="1"/>
  <c r="AM373" i="1"/>
  <c r="AO373" i="1"/>
  <c r="AP373" i="1"/>
  <c r="AQ373" i="1"/>
  <c r="AR373" i="1" s="1"/>
  <c r="AU373" i="1"/>
  <c r="BC373" i="1"/>
  <c r="BD373" i="1"/>
  <c r="BE373" i="1"/>
  <c r="BF373" i="1"/>
  <c r="BG373" i="1"/>
  <c r="BH373" i="1"/>
  <c r="BR373" i="1"/>
  <c r="CB373" i="1"/>
  <c r="CG373" i="1"/>
  <c r="CH373" i="1"/>
  <c r="CP373" i="1"/>
  <c r="CQ373" i="1"/>
  <c r="CY373" i="1"/>
  <c r="AC374" i="1"/>
  <c r="AD374" i="1"/>
  <c r="AJ374" i="1"/>
  <c r="AL374" i="1"/>
  <c r="AM374" i="1"/>
  <c r="AO374" i="1"/>
  <c r="AP374" i="1"/>
  <c r="AQ374" i="1"/>
  <c r="AR374" i="1" s="1"/>
  <c r="AU374" i="1"/>
  <c r="BC374" i="1"/>
  <c r="BD374" i="1"/>
  <c r="BE374" i="1"/>
  <c r="BF374" i="1"/>
  <c r="BG374" i="1"/>
  <c r="BH374" i="1"/>
  <c r="BR374" i="1"/>
  <c r="CB374" i="1"/>
  <c r="CG374" i="1"/>
  <c r="CH374" i="1"/>
  <c r="CP374" i="1"/>
  <c r="CQ374" i="1"/>
  <c r="CY374" i="1"/>
  <c r="AC375" i="1"/>
  <c r="AD375" i="1"/>
  <c r="AJ375" i="1"/>
  <c r="AL375" i="1"/>
  <c r="AM375" i="1"/>
  <c r="AO375" i="1"/>
  <c r="AP375" i="1"/>
  <c r="AR375" i="1" s="1"/>
  <c r="AQ375" i="1"/>
  <c r="AU375" i="1"/>
  <c r="BC375" i="1"/>
  <c r="BD375" i="1"/>
  <c r="BE375" i="1"/>
  <c r="BF375" i="1"/>
  <c r="BG375" i="1"/>
  <c r="BH375" i="1"/>
  <c r="BR375" i="1"/>
  <c r="CB375" i="1"/>
  <c r="CG375" i="1"/>
  <c r="CH375" i="1"/>
  <c r="CP375" i="1"/>
  <c r="CQ375" i="1"/>
  <c r="CY375" i="1"/>
  <c r="AC376" i="1"/>
  <c r="AD376" i="1"/>
  <c r="AJ376" i="1"/>
  <c r="AL376" i="1"/>
  <c r="AM376" i="1"/>
  <c r="AO376" i="1"/>
  <c r="AP376" i="1"/>
  <c r="AR376" i="1" s="1"/>
  <c r="AQ376" i="1"/>
  <c r="AU376" i="1"/>
  <c r="BC376" i="1"/>
  <c r="BD376" i="1"/>
  <c r="BE376" i="1"/>
  <c r="BF376" i="1"/>
  <c r="BG376" i="1"/>
  <c r="BH376" i="1"/>
  <c r="BR376" i="1"/>
  <c r="CB376" i="1"/>
  <c r="CG376" i="1"/>
  <c r="CH376" i="1"/>
  <c r="CP376" i="1"/>
  <c r="CQ376" i="1"/>
  <c r="CY376" i="1"/>
  <c r="AC377" i="1"/>
  <c r="AD377" i="1"/>
  <c r="AJ377" i="1"/>
  <c r="AL377" i="1"/>
  <c r="AM377" i="1"/>
  <c r="AO377" i="1"/>
  <c r="AP377" i="1"/>
  <c r="AR377" i="1" s="1"/>
  <c r="AQ377" i="1"/>
  <c r="AU377" i="1"/>
  <c r="BC377" i="1"/>
  <c r="BD377" i="1"/>
  <c r="BE377" i="1"/>
  <c r="BF377" i="1"/>
  <c r="BG377" i="1"/>
  <c r="BH377" i="1"/>
  <c r="BR377" i="1"/>
  <c r="CB377" i="1"/>
  <c r="CG377" i="1"/>
  <c r="CH377" i="1"/>
  <c r="CP377" i="1"/>
  <c r="CQ377" i="1"/>
  <c r="CY377" i="1"/>
  <c r="AC378" i="1"/>
  <c r="AD378" i="1"/>
  <c r="AJ378" i="1"/>
  <c r="AL378" i="1"/>
  <c r="AM378" i="1"/>
  <c r="AO378" i="1"/>
  <c r="AP378" i="1"/>
  <c r="AR378" i="1" s="1"/>
  <c r="AQ378" i="1"/>
  <c r="AU378" i="1"/>
  <c r="BC378" i="1"/>
  <c r="BD378" i="1"/>
  <c r="BE378" i="1"/>
  <c r="BF378" i="1"/>
  <c r="BG378" i="1"/>
  <c r="BH378" i="1"/>
  <c r="BR378" i="1"/>
  <c r="CB378" i="1"/>
  <c r="CG378" i="1"/>
  <c r="CH378" i="1"/>
  <c r="CP378" i="1"/>
  <c r="CQ378" i="1"/>
  <c r="CY378" i="1"/>
  <c r="AC379" i="1"/>
  <c r="AD379" i="1"/>
  <c r="AJ379" i="1"/>
  <c r="AL379" i="1"/>
  <c r="AM379" i="1"/>
  <c r="AO379" i="1"/>
  <c r="AP379" i="1"/>
  <c r="AQ379" i="1"/>
  <c r="AR379" i="1" s="1"/>
  <c r="AU379" i="1"/>
  <c r="BC379" i="1"/>
  <c r="BD379" i="1"/>
  <c r="BE379" i="1"/>
  <c r="BF379" i="1"/>
  <c r="BG379" i="1"/>
  <c r="BH379" i="1"/>
  <c r="BR379" i="1"/>
  <c r="CB379" i="1"/>
  <c r="CG379" i="1"/>
  <c r="CH379" i="1"/>
  <c r="CP379" i="1"/>
  <c r="CQ379" i="1"/>
  <c r="CY379" i="1"/>
  <c r="AC380" i="1"/>
  <c r="AD380" i="1"/>
  <c r="AJ380" i="1"/>
  <c r="AL380" i="1"/>
  <c r="AM380" i="1"/>
  <c r="AO380" i="1"/>
  <c r="AP380" i="1"/>
  <c r="AR380" i="1" s="1"/>
  <c r="AQ380" i="1"/>
  <c r="AU380" i="1"/>
  <c r="BC380" i="1"/>
  <c r="BD380" i="1"/>
  <c r="BE380" i="1"/>
  <c r="BF380" i="1"/>
  <c r="BG380" i="1"/>
  <c r="BH380" i="1"/>
  <c r="BR380" i="1"/>
  <c r="CB380" i="1"/>
  <c r="CG380" i="1"/>
  <c r="CH380" i="1"/>
  <c r="CP380" i="1"/>
  <c r="CQ380" i="1"/>
  <c r="CY380" i="1"/>
  <c r="AC381" i="1"/>
  <c r="AD381" i="1"/>
  <c r="AJ381" i="1"/>
  <c r="AL381" i="1"/>
  <c r="AM381" i="1"/>
  <c r="AO381" i="1"/>
  <c r="AP381" i="1"/>
  <c r="AR381" i="1" s="1"/>
  <c r="AQ381" i="1"/>
  <c r="AU381" i="1"/>
  <c r="BC381" i="1"/>
  <c r="BD381" i="1"/>
  <c r="BE381" i="1"/>
  <c r="BF381" i="1"/>
  <c r="BG381" i="1"/>
  <c r="BH381" i="1"/>
  <c r="BR381" i="1"/>
  <c r="CB381" i="1"/>
  <c r="CG381" i="1"/>
  <c r="CH381" i="1"/>
  <c r="CP381" i="1"/>
  <c r="CQ381" i="1"/>
  <c r="CY381" i="1"/>
  <c r="AC382" i="1"/>
  <c r="AD382" i="1"/>
  <c r="AJ382" i="1"/>
  <c r="AL382" i="1"/>
  <c r="AM382" i="1"/>
  <c r="AO382" i="1"/>
  <c r="AP382" i="1"/>
  <c r="AR382" i="1" s="1"/>
  <c r="AQ382" i="1"/>
  <c r="AU382" i="1"/>
  <c r="BC382" i="1"/>
  <c r="BD382" i="1"/>
  <c r="BE382" i="1"/>
  <c r="BF382" i="1"/>
  <c r="BG382" i="1"/>
  <c r="BH382" i="1"/>
  <c r="BR382" i="1"/>
  <c r="CB382" i="1"/>
  <c r="CG382" i="1"/>
  <c r="CH382" i="1"/>
  <c r="CP382" i="1"/>
  <c r="CQ382" i="1"/>
  <c r="CY382" i="1"/>
  <c r="AC383" i="1"/>
  <c r="AD383" i="1"/>
  <c r="AJ383" i="1"/>
  <c r="AL383" i="1"/>
  <c r="AM383" i="1"/>
  <c r="AO383" i="1"/>
  <c r="AP383" i="1"/>
  <c r="AQ383" i="1"/>
  <c r="AR383" i="1" s="1"/>
  <c r="AU383" i="1"/>
  <c r="BC383" i="1"/>
  <c r="BD383" i="1"/>
  <c r="BE383" i="1"/>
  <c r="BF383" i="1"/>
  <c r="BG383" i="1"/>
  <c r="BH383" i="1"/>
  <c r="BR383" i="1"/>
  <c r="CB383" i="1"/>
  <c r="CG383" i="1"/>
  <c r="CH383" i="1"/>
  <c r="CP383" i="1"/>
  <c r="CQ383" i="1"/>
  <c r="CY383" i="1"/>
  <c r="AC384" i="1"/>
  <c r="AD384" i="1"/>
  <c r="AJ384" i="1"/>
  <c r="AL384" i="1"/>
  <c r="AM384" i="1"/>
  <c r="AO384" i="1"/>
  <c r="AP384" i="1"/>
  <c r="AR384" i="1" s="1"/>
  <c r="AQ384" i="1"/>
  <c r="AU384" i="1"/>
  <c r="BC384" i="1"/>
  <c r="BD384" i="1"/>
  <c r="BE384" i="1"/>
  <c r="BF384" i="1"/>
  <c r="BG384" i="1"/>
  <c r="BH384" i="1"/>
  <c r="BR384" i="1"/>
  <c r="CB384" i="1"/>
  <c r="CG384" i="1"/>
  <c r="CH384" i="1"/>
  <c r="CP384" i="1"/>
  <c r="CQ384" i="1"/>
  <c r="CY384" i="1"/>
  <c r="AC385" i="1"/>
  <c r="AD385" i="1"/>
  <c r="AJ385" i="1"/>
  <c r="AL385" i="1"/>
  <c r="AM385" i="1"/>
  <c r="AO385" i="1"/>
  <c r="AP385" i="1"/>
  <c r="AR385" i="1" s="1"/>
  <c r="AQ385" i="1"/>
  <c r="AU385" i="1"/>
  <c r="BC385" i="1"/>
  <c r="BD385" i="1"/>
  <c r="BE385" i="1"/>
  <c r="BF385" i="1"/>
  <c r="BG385" i="1"/>
  <c r="BH385" i="1"/>
  <c r="BR385" i="1"/>
  <c r="CB385" i="1"/>
  <c r="CG385" i="1"/>
  <c r="CH385" i="1"/>
  <c r="CP385" i="1"/>
  <c r="CQ385" i="1"/>
  <c r="CY385" i="1"/>
  <c r="AC386" i="1"/>
  <c r="AD386" i="1"/>
  <c r="AJ386" i="1"/>
  <c r="AL386" i="1"/>
  <c r="AM386" i="1"/>
  <c r="AO386" i="1"/>
  <c r="AP386" i="1"/>
  <c r="AR386" i="1" s="1"/>
  <c r="AQ386" i="1"/>
  <c r="AU386" i="1"/>
  <c r="BC386" i="1"/>
  <c r="BD386" i="1"/>
  <c r="BE386" i="1"/>
  <c r="BF386" i="1"/>
  <c r="BG386" i="1"/>
  <c r="BH386" i="1"/>
  <c r="BR386" i="1"/>
  <c r="CB386" i="1"/>
  <c r="CG386" i="1"/>
  <c r="CH386" i="1"/>
  <c r="CP386" i="1"/>
  <c r="CQ386" i="1"/>
  <c r="CY386" i="1"/>
  <c r="AC387" i="1"/>
  <c r="AD387" i="1"/>
  <c r="AJ387" i="1"/>
  <c r="AL387" i="1"/>
  <c r="AM387" i="1"/>
  <c r="AO387" i="1"/>
  <c r="AP387" i="1"/>
  <c r="AR387" i="1" s="1"/>
  <c r="AQ387" i="1"/>
  <c r="AU387" i="1"/>
  <c r="BC387" i="1"/>
  <c r="BD387" i="1"/>
  <c r="BE387" i="1"/>
  <c r="BF387" i="1"/>
  <c r="BG387" i="1"/>
  <c r="BH387" i="1"/>
  <c r="BR387" i="1"/>
  <c r="CB387" i="1"/>
  <c r="CG387" i="1"/>
  <c r="CH387" i="1"/>
  <c r="CP387" i="1"/>
  <c r="CQ387" i="1"/>
  <c r="CY387" i="1"/>
  <c r="AC388" i="1"/>
  <c r="AD388" i="1"/>
  <c r="AJ388" i="1"/>
  <c r="AL388" i="1"/>
  <c r="AM388" i="1"/>
  <c r="AO388" i="1"/>
  <c r="AP388" i="1"/>
  <c r="AR388" i="1" s="1"/>
  <c r="AQ388" i="1"/>
  <c r="AU388" i="1"/>
  <c r="BC388" i="1"/>
  <c r="BD388" i="1"/>
  <c r="BE388" i="1"/>
  <c r="BF388" i="1"/>
  <c r="BG388" i="1"/>
  <c r="BH388" i="1"/>
  <c r="BR388" i="1"/>
  <c r="CB388" i="1"/>
  <c r="CG388" i="1"/>
  <c r="CH388" i="1"/>
  <c r="CP388" i="1"/>
  <c r="CQ388" i="1"/>
  <c r="CY388" i="1"/>
  <c r="AC389" i="1"/>
  <c r="AD389" i="1"/>
  <c r="AJ389" i="1"/>
  <c r="AL389" i="1"/>
  <c r="AM389" i="1"/>
  <c r="AO389" i="1"/>
  <c r="AP389" i="1"/>
  <c r="AR389" i="1" s="1"/>
  <c r="AQ389" i="1"/>
  <c r="AU389" i="1"/>
  <c r="BC389" i="1"/>
  <c r="BD389" i="1"/>
  <c r="BE389" i="1"/>
  <c r="BF389" i="1"/>
  <c r="BG389" i="1"/>
  <c r="BH389" i="1"/>
  <c r="BR389" i="1"/>
  <c r="CB389" i="1"/>
  <c r="CG389" i="1"/>
  <c r="CH389" i="1"/>
  <c r="CP389" i="1"/>
  <c r="CQ389" i="1"/>
  <c r="CY389" i="1"/>
  <c r="AC390" i="1"/>
  <c r="AD390" i="1"/>
  <c r="AJ390" i="1"/>
  <c r="AL390" i="1"/>
  <c r="AM390" i="1"/>
  <c r="AO390" i="1"/>
  <c r="AP390" i="1"/>
  <c r="AR390" i="1" s="1"/>
  <c r="AQ390" i="1"/>
  <c r="AU390" i="1"/>
  <c r="BC390" i="1"/>
  <c r="BD390" i="1"/>
  <c r="BE390" i="1"/>
  <c r="BF390" i="1"/>
  <c r="BG390" i="1"/>
  <c r="BH390" i="1"/>
  <c r="BR390" i="1"/>
  <c r="CB390" i="1"/>
  <c r="CG390" i="1"/>
  <c r="CH390" i="1"/>
  <c r="CP390" i="1"/>
  <c r="CQ390" i="1"/>
  <c r="CY390" i="1"/>
  <c r="AC391" i="1"/>
  <c r="AD391" i="1"/>
  <c r="AJ391" i="1"/>
  <c r="AL391" i="1"/>
  <c r="AM391" i="1"/>
  <c r="AO391" i="1"/>
  <c r="AP391" i="1"/>
  <c r="AR391" i="1" s="1"/>
  <c r="AQ391" i="1"/>
  <c r="AU391" i="1"/>
  <c r="BC391" i="1"/>
  <c r="BD391" i="1"/>
  <c r="BE391" i="1"/>
  <c r="BF391" i="1"/>
  <c r="BG391" i="1"/>
  <c r="BH391" i="1"/>
  <c r="BR391" i="1"/>
  <c r="CB391" i="1"/>
  <c r="CG391" i="1"/>
  <c r="CH391" i="1"/>
  <c r="CP391" i="1"/>
  <c r="CQ391" i="1"/>
  <c r="CY391" i="1"/>
  <c r="AC392" i="1"/>
  <c r="AD392" i="1"/>
  <c r="AJ392" i="1"/>
  <c r="AL392" i="1"/>
  <c r="AM392" i="1"/>
  <c r="AO392" i="1"/>
  <c r="AP392" i="1"/>
  <c r="AR392" i="1" s="1"/>
  <c r="AQ392" i="1"/>
  <c r="AU392" i="1"/>
  <c r="BC392" i="1"/>
  <c r="BD392" i="1"/>
  <c r="BE392" i="1"/>
  <c r="BF392" i="1"/>
  <c r="BG392" i="1"/>
  <c r="BH392" i="1"/>
  <c r="BR392" i="1"/>
  <c r="CB392" i="1"/>
  <c r="CG392" i="1"/>
  <c r="CH392" i="1"/>
  <c r="CP392" i="1"/>
  <c r="CQ392" i="1"/>
  <c r="CY392" i="1"/>
  <c r="AC393" i="1"/>
  <c r="AD393" i="1"/>
  <c r="AJ393" i="1"/>
  <c r="AL393" i="1"/>
  <c r="AM393" i="1"/>
  <c r="AO393" i="1"/>
  <c r="AP393" i="1"/>
  <c r="AR393" i="1" s="1"/>
  <c r="AQ393" i="1"/>
  <c r="AU393" i="1"/>
  <c r="BC393" i="1"/>
  <c r="BD393" i="1"/>
  <c r="BE393" i="1"/>
  <c r="BF393" i="1"/>
  <c r="BG393" i="1"/>
  <c r="BH393" i="1"/>
  <c r="BR393" i="1"/>
  <c r="CB393" i="1"/>
  <c r="CG393" i="1"/>
  <c r="CH393" i="1"/>
  <c r="CP393" i="1"/>
  <c r="CQ393" i="1"/>
  <c r="CY393" i="1"/>
  <c r="AC394" i="1"/>
  <c r="AD394" i="1"/>
  <c r="AJ394" i="1"/>
  <c r="AL394" i="1"/>
  <c r="AM394" i="1"/>
  <c r="AO394" i="1"/>
  <c r="AP394" i="1"/>
  <c r="AR394" i="1" s="1"/>
  <c r="AQ394" i="1"/>
  <c r="AU394" i="1"/>
  <c r="BC394" i="1"/>
  <c r="BD394" i="1"/>
  <c r="BE394" i="1"/>
  <c r="BF394" i="1"/>
  <c r="BG394" i="1"/>
  <c r="BH394" i="1"/>
  <c r="BR394" i="1"/>
  <c r="CB394" i="1"/>
  <c r="CG394" i="1"/>
  <c r="CH394" i="1"/>
  <c r="CP394" i="1"/>
  <c r="CQ394" i="1"/>
  <c r="CY394" i="1"/>
  <c r="AC395" i="1"/>
  <c r="AD395" i="1"/>
  <c r="AJ395" i="1"/>
  <c r="AL395" i="1"/>
  <c r="AM395" i="1"/>
  <c r="AO395" i="1"/>
  <c r="AP395" i="1"/>
  <c r="AR395" i="1" s="1"/>
  <c r="AQ395" i="1"/>
  <c r="AU395" i="1"/>
  <c r="BC395" i="1"/>
  <c r="BD395" i="1"/>
  <c r="BE395" i="1"/>
  <c r="BF395" i="1"/>
  <c r="BG395" i="1"/>
  <c r="BH395" i="1"/>
  <c r="BR395" i="1"/>
  <c r="CB395" i="1"/>
  <c r="CG395" i="1"/>
  <c r="CH395" i="1"/>
  <c r="CP395" i="1"/>
  <c r="CQ395" i="1"/>
  <c r="CY395" i="1"/>
  <c r="AC396" i="1"/>
  <c r="AD396" i="1"/>
  <c r="AJ396" i="1"/>
  <c r="AL396" i="1"/>
  <c r="AM396" i="1"/>
  <c r="AO396" i="1"/>
  <c r="AP396" i="1"/>
  <c r="AR396" i="1" s="1"/>
  <c r="AQ396" i="1"/>
  <c r="AU396" i="1"/>
  <c r="BC396" i="1"/>
  <c r="BD396" i="1"/>
  <c r="BE396" i="1"/>
  <c r="BF396" i="1"/>
  <c r="BG396" i="1"/>
  <c r="BH396" i="1"/>
  <c r="BR396" i="1"/>
  <c r="CB396" i="1"/>
  <c r="CG396" i="1"/>
  <c r="CH396" i="1"/>
  <c r="CP396" i="1"/>
  <c r="CQ396" i="1"/>
  <c r="CY396" i="1"/>
  <c r="AC397" i="1"/>
  <c r="AD397" i="1"/>
  <c r="AJ397" i="1"/>
  <c r="AL397" i="1"/>
  <c r="AM397" i="1"/>
  <c r="AO397" i="1"/>
  <c r="AP397" i="1"/>
  <c r="AQ397" i="1"/>
  <c r="AR397" i="1" s="1"/>
  <c r="AU397" i="1"/>
  <c r="BC397" i="1"/>
  <c r="BD397" i="1"/>
  <c r="BE397" i="1"/>
  <c r="BF397" i="1"/>
  <c r="BG397" i="1"/>
  <c r="BH397" i="1"/>
  <c r="BR397" i="1"/>
  <c r="CB397" i="1"/>
  <c r="CG397" i="1"/>
  <c r="CH397" i="1"/>
  <c r="CP397" i="1"/>
  <c r="CQ397" i="1"/>
  <c r="CY397" i="1"/>
  <c r="AC398" i="1"/>
  <c r="AD398" i="1"/>
  <c r="AJ398" i="1"/>
  <c r="AL398" i="1"/>
  <c r="AM398" i="1"/>
  <c r="AO398" i="1"/>
  <c r="AP398" i="1"/>
  <c r="AR398" i="1" s="1"/>
  <c r="AQ398" i="1"/>
  <c r="AU398" i="1"/>
  <c r="BC398" i="1"/>
  <c r="BD398" i="1"/>
  <c r="BE398" i="1"/>
  <c r="BF398" i="1"/>
  <c r="BG398" i="1"/>
  <c r="BH398" i="1"/>
  <c r="BR398" i="1"/>
  <c r="CB398" i="1"/>
  <c r="CG398" i="1"/>
  <c r="CH398" i="1"/>
  <c r="CP398" i="1"/>
  <c r="CQ398" i="1"/>
  <c r="CY398" i="1"/>
  <c r="AC399" i="1"/>
  <c r="AD399" i="1"/>
  <c r="AJ399" i="1"/>
  <c r="AL399" i="1"/>
  <c r="AM399" i="1"/>
  <c r="AO399" i="1"/>
  <c r="AP399" i="1"/>
  <c r="AR399" i="1" s="1"/>
  <c r="AQ399" i="1"/>
  <c r="AU399" i="1"/>
  <c r="BC399" i="1"/>
  <c r="BD399" i="1"/>
  <c r="BE399" i="1"/>
  <c r="BF399" i="1"/>
  <c r="BG399" i="1"/>
  <c r="BH399" i="1"/>
  <c r="BR399" i="1"/>
  <c r="CB399" i="1"/>
  <c r="CG399" i="1"/>
  <c r="CH399" i="1"/>
  <c r="CP399" i="1"/>
  <c r="CQ399" i="1"/>
  <c r="CY399" i="1"/>
  <c r="AC400" i="1"/>
  <c r="AD400" i="1"/>
  <c r="AJ400" i="1"/>
  <c r="AL400" i="1"/>
  <c r="AM400" i="1"/>
  <c r="AO400" i="1"/>
  <c r="AP400" i="1"/>
  <c r="AR400" i="1" s="1"/>
  <c r="AQ400" i="1"/>
  <c r="AU400" i="1"/>
  <c r="BC400" i="1"/>
  <c r="BD400" i="1"/>
  <c r="BE400" i="1"/>
  <c r="BF400" i="1"/>
  <c r="BG400" i="1"/>
  <c r="BH400" i="1"/>
  <c r="BR400" i="1"/>
  <c r="CB400" i="1"/>
  <c r="CG400" i="1"/>
  <c r="CH400" i="1"/>
  <c r="CP400" i="1"/>
  <c r="CQ400" i="1"/>
  <c r="CY400" i="1"/>
  <c r="AC401" i="1"/>
  <c r="AD401" i="1"/>
  <c r="AJ401" i="1"/>
  <c r="AL401" i="1"/>
  <c r="AM401" i="1"/>
  <c r="AO401" i="1"/>
  <c r="AP401" i="1"/>
  <c r="AR401" i="1" s="1"/>
  <c r="AQ401" i="1"/>
  <c r="AU401" i="1"/>
  <c r="BC401" i="1"/>
  <c r="BD401" i="1"/>
  <c r="BE401" i="1"/>
  <c r="BF401" i="1"/>
  <c r="BG401" i="1"/>
  <c r="BH401" i="1"/>
  <c r="BR401" i="1"/>
  <c r="CB401" i="1"/>
  <c r="CG401" i="1"/>
  <c r="CH401" i="1"/>
  <c r="CP401" i="1"/>
  <c r="CQ401" i="1"/>
  <c r="CY401" i="1"/>
  <c r="AC402" i="1"/>
  <c r="AD402" i="1"/>
  <c r="AJ402" i="1"/>
  <c r="AL402" i="1"/>
  <c r="AM402" i="1"/>
  <c r="AO402" i="1"/>
  <c r="AP402" i="1"/>
  <c r="AR402" i="1" s="1"/>
  <c r="AQ402" i="1"/>
  <c r="AU402" i="1"/>
  <c r="BC402" i="1"/>
  <c r="BD402" i="1"/>
  <c r="BE402" i="1"/>
  <c r="BF402" i="1"/>
  <c r="BG402" i="1"/>
  <c r="BH402" i="1"/>
  <c r="BR402" i="1"/>
  <c r="CB402" i="1"/>
  <c r="CG402" i="1"/>
  <c r="CH402" i="1"/>
  <c r="CP402" i="1"/>
  <c r="CQ402" i="1"/>
  <c r="CY402" i="1"/>
  <c r="AC403" i="1"/>
  <c r="AD403" i="1"/>
  <c r="AJ403" i="1"/>
  <c r="AL403" i="1"/>
  <c r="AM403" i="1"/>
  <c r="AO403" i="1"/>
  <c r="AP403" i="1"/>
  <c r="AR403" i="1" s="1"/>
  <c r="AQ403" i="1"/>
  <c r="AU403" i="1"/>
  <c r="BC403" i="1"/>
  <c r="BD403" i="1"/>
  <c r="BE403" i="1"/>
  <c r="BF403" i="1"/>
  <c r="BG403" i="1"/>
  <c r="BH403" i="1"/>
  <c r="BR403" i="1"/>
  <c r="CB403" i="1"/>
  <c r="CG403" i="1"/>
  <c r="CH403" i="1"/>
  <c r="CP403" i="1"/>
  <c r="CQ403" i="1"/>
  <c r="CY403" i="1"/>
  <c r="AC404" i="1"/>
  <c r="AD404" i="1"/>
  <c r="AJ404" i="1"/>
  <c r="AL404" i="1"/>
  <c r="AM404" i="1"/>
  <c r="AO404" i="1"/>
  <c r="AP404" i="1"/>
  <c r="AR404" i="1" s="1"/>
  <c r="AQ404" i="1"/>
  <c r="AU404" i="1"/>
  <c r="BC404" i="1"/>
  <c r="BD404" i="1"/>
  <c r="BE404" i="1"/>
  <c r="BF404" i="1"/>
  <c r="BG404" i="1"/>
  <c r="BH404" i="1"/>
  <c r="BR404" i="1"/>
  <c r="CB404" i="1"/>
  <c r="CG404" i="1"/>
  <c r="CH404" i="1"/>
  <c r="CP404" i="1"/>
  <c r="CQ404" i="1"/>
  <c r="CY404" i="1"/>
  <c r="AC405" i="1"/>
  <c r="AD405" i="1"/>
  <c r="AJ405" i="1"/>
  <c r="AL405" i="1"/>
  <c r="AM405" i="1"/>
  <c r="AO405" i="1"/>
  <c r="AP405" i="1"/>
  <c r="AR405" i="1" s="1"/>
  <c r="AQ405" i="1"/>
  <c r="AU405" i="1"/>
  <c r="BC405" i="1"/>
  <c r="BD405" i="1"/>
  <c r="BE405" i="1"/>
  <c r="BF405" i="1"/>
  <c r="BG405" i="1"/>
  <c r="BH405" i="1"/>
  <c r="BR405" i="1"/>
  <c r="CB405" i="1"/>
  <c r="CG405" i="1"/>
  <c r="CH405" i="1"/>
  <c r="CP405" i="1"/>
  <c r="CQ405" i="1"/>
  <c r="CY405" i="1"/>
  <c r="AC406" i="1"/>
  <c r="AD406" i="1"/>
  <c r="AJ406" i="1"/>
  <c r="AL406" i="1"/>
  <c r="AM406" i="1"/>
  <c r="AO406" i="1"/>
  <c r="AP406" i="1"/>
  <c r="AR406" i="1" s="1"/>
  <c r="AQ406" i="1"/>
  <c r="AU406" i="1"/>
  <c r="BC406" i="1"/>
  <c r="BD406" i="1"/>
  <c r="BE406" i="1"/>
  <c r="BF406" i="1"/>
  <c r="BG406" i="1"/>
  <c r="BH406" i="1"/>
  <c r="BR406" i="1"/>
  <c r="CB406" i="1"/>
  <c r="CG406" i="1"/>
  <c r="CH406" i="1"/>
  <c r="CP406" i="1"/>
  <c r="CQ406" i="1"/>
  <c r="CY406" i="1"/>
  <c r="AC407" i="1"/>
  <c r="AD407" i="1"/>
  <c r="AJ407" i="1"/>
  <c r="AL407" i="1"/>
  <c r="AM407" i="1"/>
  <c r="AO407" i="1"/>
  <c r="AP407" i="1"/>
  <c r="AQ407" i="1"/>
  <c r="AR407" i="1" s="1"/>
  <c r="AU407" i="1"/>
  <c r="BC407" i="1"/>
  <c r="BD407" i="1"/>
  <c r="BE407" i="1"/>
  <c r="BF407" i="1"/>
  <c r="BG407" i="1"/>
  <c r="BH407" i="1"/>
  <c r="BR407" i="1"/>
  <c r="CB407" i="1"/>
  <c r="CG407" i="1"/>
  <c r="CH407" i="1"/>
  <c r="CP407" i="1"/>
  <c r="CQ407" i="1"/>
  <c r="CY407" i="1"/>
  <c r="AC408" i="1"/>
  <c r="AD408" i="1"/>
  <c r="AJ408" i="1"/>
  <c r="AL408" i="1"/>
  <c r="AM408" i="1"/>
  <c r="AO408" i="1"/>
  <c r="AP408" i="1"/>
  <c r="AR408" i="1" s="1"/>
  <c r="AQ408" i="1"/>
  <c r="AU408" i="1"/>
  <c r="BC408" i="1"/>
  <c r="BD408" i="1"/>
  <c r="BE408" i="1"/>
  <c r="BF408" i="1"/>
  <c r="BG408" i="1"/>
  <c r="BH408" i="1"/>
  <c r="BR408" i="1"/>
  <c r="CB408" i="1"/>
  <c r="CG408" i="1"/>
  <c r="CH408" i="1"/>
  <c r="CP408" i="1"/>
  <c r="CQ408" i="1"/>
  <c r="CY408" i="1"/>
  <c r="AC409" i="1"/>
  <c r="AD409" i="1"/>
  <c r="AJ409" i="1"/>
  <c r="AL409" i="1"/>
  <c r="AM409" i="1"/>
  <c r="AO409" i="1"/>
  <c r="AP409" i="1"/>
  <c r="AR409" i="1" s="1"/>
  <c r="AQ409" i="1"/>
  <c r="AU409" i="1"/>
  <c r="BC409" i="1"/>
  <c r="BD409" i="1"/>
  <c r="BE409" i="1"/>
  <c r="BF409" i="1"/>
  <c r="BG409" i="1"/>
  <c r="BH409" i="1"/>
  <c r="BR409" i="1"/>
  <c r="CB409" i="1"/>
  <c r="CG409" i="1"/>
  <c r="CH409" i="1"/>
  <c r="CP409" i="1"/>
  <c r="CQ409" i="1"/>
  <c r="CY409" i="1"/>
  <c r="AC410" i="1"/>
  <c r="AD410" i="1"/>
  <c r="AJ410" i="1"/>
  <c r="AL410" i="1"/>
  <c r="AM410" i="1"/>
  <c r="AO410" i="1"/>
  <c r="AP410" i="1"/>
  <c r="AR410" i="1" s="1"/>
  <c r="AQ410" i="1"/>
  <c r="AU410" i="1"/>
  <c r="BC410" i="1"/>
  <c r="BD410" i="1"/>
  <c r="BE410" i="1"/>
  <c r="BF410" i="1"/>
  <c r="BG410" i="1"/>
  <c r="BH410" i="1"/>
  <c r="BR410" i="1"/>
  <c r="CB410" i="1"/>
  <c r="CG410" i="1"/>
  <c r="CH410" i="1"/>
  <c r="CP410" i="1"/>
  <c r="CQ410" i="1"/>
  <c r="CY410" i="1"/>
  <c r="AC411" i="1"/>
  <c r="AD411" i="1"/>
  <c r="AJ411" i="1"/>
  <c r="AL411" i="1"/>
  <c r="AM411" i="1"/>
  <c r="AO411" i="1"/>
  <c r="AP411" i="1"/>
  <c r="AQ411" i="1"/>
  <c r="AR411" i="1" s="1"/>
  <c r="AU411" i="1"/>
  <c r="BC411" i="1"/>
  <c r="BD411" i="1"/>
  <c r="BE411" i="1"/>
  <c r="BF411" i="1"/>
  <c r="BG411" i="1"/>
  <c r="BH411" i="1"/>
  <c r="BR411" i="1"/>
  <c r="CB411" i="1"/>
  <c r="CG411" i="1"/>
  <c r="CH411" i="1"/>
  <c r="CP411" i="1"/>
  <c r="CQ411" i="1"/>
  <c r="CY411" i="1"/>
  <c r="AC412" i="1"/>
  <c r="AD412" i="1"/>
  <c r="AJ412" i="1"/>
  <c r="AL412" i="1"/>
  <c r="AM412" i="1"/>
  <c r="AO412" i="1"/>
  <c r="AP412" i="1"/>
  <c r="AR412" i="1" s="1"/>
  <c r="AQ412" i="1"/>
  <c r="AU412" i="1"/>
  <c r="BC412" i="1"/>
  <c r="BD412" i="1"/>
  <c r="BE412" i="1"/>
  <c r="BF412" i="1"/>
  <c r="BG412" i="1"/>
  <c r="BH412" i="1"/>
  <c r="BR412" i="1"/>
  <c r="CB412" i="1"/>
  <c r="CG412" i="1"/>
  <c r="CH412" i="1"/>
  <c r="CP412" i="1"/>
  <c r="CQ412" i="1"/>
  <c r="CY412" i="1"/>
  <c r="AC413" i="1"/>
  <c r="AD413" i="1"/>
  <c r="AJ413" i="1"/>
  <c r="AL413" i="1"/>
  <c r="AM413" i="1"/>
  <c r="AO413" i="1"/>
  <c r="AP413" i="1"/>
  <c r="AR413" i="1" s="1"/>
  <c r="AQ413" i="1"/>
  <c r="AU413" i="1"/>
  <c r="BC413" i="1"/>
  <c r="BD413" i="1"/>
  <c r="BE413" i="1"/>
  <c r="BF413" i="1"/>
  <c r="BG413" i="1"/>
  <c r="BH413" i="1"/>
  <c r="BR413" i="1"/>
  <c r="CB413" i="1"/>
  <c r="CG413" i="1"/>
  <c r="CH413" i="1"/>
  <c r="CP413" i="1"/>
  <c r="CQ413" i="1"/>
  <c r="CY413" i="1"/>
  <c r="AC414" i="1"/>
  <c r="AD414" i="1"/>
  <c r="AJ414" i="1"/>
  <c r="AL414" i="1"/>
  <c r="AM414" i="1"/>
  <c r="AO414" i="1"/>
  <c r="AP414" i="1"/>
  <c r="AQ414" i="1"/>
  <c r="AR414" i="1" s="1"/>
  <c r="AU414" i="1"/>
  <c r="BC414" i="1"/>
  <c r="BD414" i="1"/>
  <c r="BE414" i="1"/>
  <c r="BF414" i="1"/>
  <c r="BG414" i="1"/>
  <c r="BH414" i="1"/>
  <c r="BR414" i="1"/>
  <c r="CB414" i="1"/>
  <c r="CG414" i="1"/>
  <c r="CH414" i="1"/>
  <c r="CP414" i="1"/>
  <c r="CQ414" i="1"/>
  <c r="CY414" i="1"/>
  <c r="AC415" i="1"/>
  <c r="AD415" i="1"/>
  <c r="AJ415" i="1"/>
  <c r="AL415" i="1"/>
  <c r="AM415" i="1"/>
  <c r="AO415" i="1"/>
  <c r="AP415" i="1"/>
  <c r="AQ415" i="1"/>
  <c r="AR415" i="1" s="1"/>
  <c r="AU415" i="1"/>
  <c r="BC415" i="1"/>
  <c r="BD415" i="1"/>
  <c r="BE415" i="1"/>
  <c r="BF415" i="1"/>
  <c r="BG415" i="1"/>
  <c r="BH415" i="1"/>
  <c r="BR415" i="1"/>
  <c r="CB415" i="1"/>
  <c r="CG415" i="1"/>
  <c r="CH415" i="1"/>
  <c r="CP415" i="1"/>
  <c r="CQ415" i="1"/>
  <c r="CY415" i="1"/>
  <c r="AC416" i="1"/>
  <c r="AD416" i="1"/>
  <c r="AJ416" i="1"/>
  <c r="AL416" i="1"/>
  <c r="AM416" i="1"/>
  <c r="AO416" i="1"/>
  <c r="AP416" i="1"/>
  <c r="AR416" i="1" s="1"/>
  <c r="AQ416" i="1"/>
  <c r="AU416" i="1"/>
  <c r="BC416" i="1"/>
  <c r="BD416" i="1"/>
  <c r="BE416" i="1"/>
  <c r="BF416" i="1"/>
  <c r="BG416" i="1"/>
  <c r="BH416" i="1"/>
  <c r="BR416" i="1"/>
  <c r="CB416" i="1"/>
  <c r="CG416" i="1"/>
  <c r="CH416" i="1"/>
  <c r="CP416" i="1"/>
  <c r="CQ416" i="1"/>
  <c r="CY416" i="1"/>
  <c r="AC417" i="1"/>
  <c r="AD417" i="1"/>
  <c r="AJ417" i="1"/>
  <c r="AL417" i="1"/>
  <c r="AM417" i="1"/>
  <c r="AO417" i="1"/>
  <c r="AP417" i="1"/>
  <c r="AR417" i="1" s="1"/>
  <c r="AQ417" i="1"/>
  <c r="AU417" i="1"/>
  <c r="BC417" i="1"/>
  <c r="BD417" i="1"/>
  <c r="BE417" i="1"/>
  <c r="BF417" i="1"/>
  <c r="BG417" i="1"/>
  <c r="BH417" i="1"/>
  <c r="BR417" i="1"/>
  <c r="CB417" i="1"/>
  <c r="CG417" i="1"/>
  <c r="CH417" i="1"/>
  <c r="CP417" i="1"/>
  <c r="CQ417" i="1"/>
  <c r="CY417" i="1"/>
  <c r="AC418" i="1"/>
  <c r="AD418" i="1"/>
  <c r="AJ418" i="1"/>
  <c r="AL418" i="1"/>
  <c r="AM418" i="1"/>
  <c r="AO418" i="1"/>
  <c r="AP418" i="1"/>
  <c r="AQ418" i="1"/>
  <c r="AR418" i="1" s="1"/>
  <c r="AU418" i="1"/>
  <c r="BC418" i="1"/>
  <c r="BD418" i="1"/>
  <c r="BE418" i="1"/>
  <c r="BF418" i="1"/>
  <c r="BG418" i="1"/>
  <c r="BH418" i="1"/>
  <c r="BR418" i="1"/>
  <c r="CB418" i="1"/>
  <c r="CG418" i="1"/>
  <c r="CH418" i="1"/>
  <c r="CP418" i="1"/>
  <c r="CQ418" i="1"/>
  <c r="CY418" i="1"/>
  <c r="AC419" i="1"/>
  <c r="AD419" i="1"/>
  <c r="AJ419" i="1"/>
  <c r="AL419" i="1"/>
  <c r="AM419" i="1"/>
  <c r="AO419" i="1"/>
  <c r="AP419" i="1"/>
  <c r="AQ419" i="1"/>
  <c r="AR419" i="1"/>
  <c r="AU419" i="1"/>
  <c r="BC419" i="1"/>
  <c r="BD419" i="1"/>
  <c r="BE419" i="1"/>
  <c r="BF419" i="1"/>
  <c r="BG419" i="1"/>
  <c r="BH419" i="1"/>
  <c r="BR419" i="1"/>
  <c r="CB419" i="1"/>
  <c r="CG419" i="1"/>
  <c r="CH419" i="1"/>
  <c r="CP419" i="1"/>
  <c r="CQ419" i="1"/>
  <c r="CY419" i="1"/>
  <c r="AC420" i="1"/>
  <c r="AD420" i="1"/>
  <c r="AJ420" i="1"/>
  <c r="AL420" i="1"/>
  <c r="AM420" i="1"/>
  <c r="AO420" i="1"/>
  <c r="AP420" i="1"/>
  <c r="AR420" i="1" s="1"/>
  <c r="AQ420" i="1"/>
  <c r="AU420" i="1"/>
  <c r="BC420" i="1"/>
  <c r="BD420" i="1"/>
  <c r="BE420" i="1"/>
  <c r="BF420" i="1"/>
  <c r="BG420" i="1"/>
  <c r="BH420" i="1"/>
  <c r="BR420" i="1"/>
  <c r="CB420" i="1"/>
  <c r="CG420" i="1"/>
  <c r="CH420" i="1"/>
  <c r="CP420" i="1"/>
  <c r="CQ420" i="1"/>
  <c r="CY420" i="1"/>
  <c r="AC421" i="1"/>
  <c r="AD421" i="1"/>
  <c r="AJ421" i="1"/>
  <c r="AL421" i="1"/>
  <c r="AM421" i="1"/>
  <c r="AO421" i="1"/>
  <c r="AP421" i="1"/>
  <c r="AR421" i="1" s="1"/>
  <c r="AQ421" i="1"/>
  <c r="AU421" i="1"/>
  <c r="BC421" i="1"/>
  <c r="BD421" i="1"/>
  <c r="BE421" i="1"/>
  <c r="BF421" i="1"/>
  <c r="BG421" i="1"/>
  <c r="BH421" i="1"/>
  <c r="BR421" i="1"/>
  <c r="CB421" i="1"/>
  <c r="CG421" i="1"/>
  <c r="CH421" i="1"/>
  <c r="CP421" i="1"/>
  <c r="CQ421" i="1"/>
  <c r="CY421" i="1"/>
  <c r="AC422" i="1"/>
  <c r="AD422" i="1"/>
  <c r="AJ422" i="1"/>
  <c r="AL422" i="1"/>
  <c r="AM422" i="1"/>
  <c r="AO422" i="1"/>
  <c r="AP422" i="1"/>
  <c r="AQ422" i="1"/>
  <c r="AR422" i="1" s="1"/>
  <c r="AU422" i="1"/>
  <c r="BC422" i="1"/>
  <c r="BD422" i="1"/>
  <c r="BE422" i="1"/>
  <c r="BF422" i="1"/>
  <c r="BG422" i="1"/>
  <c r="BH422" i="1"/>
  <c r="BR422" i="1"/>
  <c r="CB422" i="1"/>
  <c r="CG422" i="1"/>
  <c r="CH422" i="1"/>
  <c r="CP422" i="1"/>
  <c r="CQ422" i="1"/>
  <c r="CY422" i="1"/>
  <c r="AC423" i="1"/>
  <c r="AD423" i="1"/>
  <c r="AJ423" i="1"/>
  <c r="AL423" i="1"/>
  <c r="AM423" i="1"/>
  <c r="AO423" i="1"/>
  <c r="AP423" i="1"/>
  <c r="AQ423" i="1"/>
  <c r="AR423" i="1"/>
  <c r="AU423" i="1"/>
  <c r="BC423" i="1"/>
  <c r="BD423" i="1"/>
  <c r="BE423" i="1"/>
  <c r="BF423" i="1"/>
  <c r="BG423" i="1"/>
  <c r="BH423" i="1"/>
  <c r="BR423" i="1"/>
  <c r="CB423" i="1"/>
  <c r="CG423" i="1"/>
  <c r="CH423" i="1"/>
  <c r="CP423" i="1"/>
  <c r="CQ423" i="1"/>
  <c r="CY423" i="1"/>
  <c r="AC424" i="1"/>
  <c r="AD424" i="1"/>
  <c r="AJ424" i="1"/>
  <c r="AL424" i="1"/>
  <c r="AM424" i="1"/>
  <c r="AO424" i="1"/>
  <c r="AP424" i="1"/>
  <c r="AR424" i="1" s="1"/>
  <c r="AQ424" i="1"/>
  <c r="AU424" i="1"/>
  <c r="BC424" i="1"/>
  <c r="BD424" i="1"/>
  <c r="BE424" i="1"/>
  <c r="BF424" i="1"/>
  <c r="BG424" i="1"/>
  <c r="BH424" i="1"/>
  <c r="BR424" i="1"/>
  <c r="CB424" i="1"/>
  <c r="CG424" i="1"/>
  <c r="CH424" i="1"/>
  <c r="CP424" i="1"/>
  <c r="CQ424" i="1"/>
  <c r="CY424" i="1"/>
  <c r="AC425" i="1"/>
  <c r="AD425" i="1"/>
  <c r="AJ425" i="1"/>
  <c r="AL425" i="1"/>
  <c r="AM425" i="1"/>
  <c r="AO425" i="1"/>
  <c r="AP425" i="1"/>
  <c r="AR425" i="1" s="1"/>
  <c r="AQ425" i="1"/>
  <c r="AU425" i="1"/>
  <c r="BC425" i="1"/>
  <c r="BD425" i="1"/>
  <c r="BE425" i="1"/>
  <c r="BF425" i="1"/>
  <c r="BG425" i="1"/>
  <c r="BH425" i="1"/>
  <c r="BR425" i="1"/>
  <c r="CB425" i="1"/>
  <c r="CG425" i="1"/>
  <c r="CH425" i="1"/>
  <c r="CP425" i="1"/>
  <c r="CQ425" i="1"/>
  <c r="CY425" i="1"/>
  <c r="AC426" i="1"/>
  <c r="AD426" i="1"/>
  <c r="AJ426" i="1"/>
  <c r="AL426" i="1"/>
  <c r="AM426" i="1"/>
  <c r="AO426" i="1"/>
  <c r="AP426" i="1"/>
  <c r="AQ426" i="1"/>
  <c r="AR426" i="1" s="1"/>
  <c r="AU426" i="1"/>
  <c r="BC426" i="1"/>
  <c r="BD426" i="1"/>
  <c r="BE426" i="1"/>
  <c r="BF426" i="1"/>
  <c r="BG426" i="1"/>
  <c r="BH426" i="1"/>
  <c r="BR426" i="1"/>
  <c r="CB426" i="1"/>
  <c r="CG426" i="1"/>
  <c r="CH426" i="1"/>
  <c r="CP426" i="1"/>
  <c r="CQ426" i="1"/>
  <c r="CY426" i="1"/>
  <c r="AC427" i="1"/>
  <c r="AD427" i="1"/>
  <c r="AJ427" i="1"/>
  <c r="AL427" i="1"/>
  <c r="AM427" i="1"/>
  <c r="AO427" i="1"/>
  <c r="AP427" i="1"/>
  <c r="AQ427" i="1"/>
  <c r="AR427" i="1"/>
  <c r="AU427" i="1"/>
  <c r="BC427" i="1"/>
  <c r="BD427" i="1"/>
  <c r="BE427" i="1"/>
  <c r="BF427" i="1"/>
  <c r="BG427" i="1"/>
  <c r="BH427" i="1"/>
  <c r="BR427" i="1"/>
  <c r="CB427" i="1"/>
  <c r="CG427" i="1"/>
  <c r="CH427" i="1"/>
  <c r="CP427" i="1"/>
  <c r="CQ427" i="1"/>
  <c r="CY427" i="1"/>
  <c r="AC428" i="1"/>
  <c r="AD428" i="1"/>
  <c r="AJ428" i="1"/>
  <c r="AL428" i="1"/>
  <c r="AM428" i="1"/>
  <c r="AO428" i="1"/>
  <c r="AP428" i="1"/>
  <c r="AR428" i="1" s="1"/>
  <c r="AQ428" i="1"/>
  <c r="AU428" i="1"/>
  <c r="BC428" i="1"/>
  <c r="BD428" i="1"/>
  <c r="BE428" i="1"/>
  <c r="BF428" i="1"/>
  <c r="BG428" i="1"/>
  <c r="BH428" i="1"/>
  <c r="BR428" i="1"/>
  <c r="CB428" i="1"/>
  <c r="CG428" i="1"/>
  <c r="CH428" i="1"/>
  <c r="CP428" i="1"/>
  <c r="CQ428" i="1"/>
  <c r="CY428" i="1"/>
  <c r="AC429" i="1"/>
  <c r="AD429" i="1"/>
  <c r="AJ429" i="1"/>
  <c r="AL429" i="1"/>
  <c r="AM429" i="1"/>
  <c r="AO429" i="1"/>
  <c r="AP429" i="1"/>
  <c r="AR429" i="1" s="1"/>
  <c r="AQ429" i="1"/>
  <c r="AU429" i="1"/>
  <c r="BC429" i="1"/>
  <c r="BD429" i="1"/>
  <c r="BE429" i="1"/>
  <c r="BF429" i="1"/>
  <c r="BG429" i="1"/>
  <c r="BH429" i="1"/>
  <c r="BR429" i="1"/>
  <c r="CB429" i="1"/>
  <c r="CG429" i="1"/>
  <c r="CH429" i="1"/>
  <c r="CP429" i="1"/>
  <c r="CQ429" i="1"/>
  <c r="CY429" i="1"/>
  <c r="AC430" i="1"/>
  <c r="AD430" i="1"/>
  <c r="AJ430" i="1"/>
  <c r="AL430" i="1"/>
  <c r="AM430" i="1"/>
  <c r="AO430" i="1"/>
  <c r="AP430" i="1"/>
  <c r="AR430" i="1" s="1"/>
  <c r="AQ430" i="1"/>
  <c r="AU430" i="1"/>
  <c r="BC430" i="1"/>
  <c r="BD430" i="1"/>
  <c r="BE430" i="1"/>
  <c r="BF430" i="1"/>
  <c r="BG430" i="1"/>
  <c r="BH430" i="1"/>
  <c r="BR430" i="1"/>
  <c r="CB430" i="1"/>
  <c r="CG430" i="1"/>
  <c r="CH430" i="1"/>
  <c r="CP430" i="1"/>
  <c r="CQ430" i="1"/>
  <c r="CY430" i="1"/>
  <c r="AC431" i="1"/>
  <c r="AD431" i="1"/>
  <c r="AJ431" i="1"/>
  <c r="AL431" i="1"/>
  <c r="AM431" i="1"/>
  <c r="AO431" i="1"/>
  <c r="AP431" i="1"/>
  <c r="AQ431" i="1"/>
  <c r="AR431" i="1"/>
  <c r="AU431" i="1"/>
  <c r="BC431" i="1"/>
  <c r="BD431" i="1"/>
  <c r="BE431" i="1"/>
  <c r="BF431" i="1"/>
  <c r="BG431" i="1"/>
  <c r="BH431" i="1"/>
  <c r="BR431" i="1"/>
  <c r="CB431" i="1"/>
  <c r="CG431" i="1"/>
  <c r="CH431" i="1"/>
  <c r="CP431" i="1"/>
  <c r="CQ431" i="1"/>
  <c r="CY431" i="1"/>
  <c r="AC432" i="1"/>
  <c r="AD432" i="1"/>
  <c r="AJ432" i="1"/>
  <c r="AL432" i="1"/>
  <c r="AM432" i="1"/>
  <c r="AO432" i="1"/>
  <c r="AP432" i="1"/>
  <c r="AR432" i="1" s="1"/>
  <c r="AQ432" i="1"/>
  <c r="AU432" i="1"/>
  <c r="BC432" i="1"/>
  <c r="BD432" i="1"/>
  <c r="BE432" i="1"/>
  <c r="BF432" i="1"/>
  <c r="BG432" i="1"/>
  <c r="BH432" i="1"/>
  <c r="BR432" i="1"/>
  <c r="CB432" i="1"/>
  <c r="CG432" i="1"/>
  <c r="CH432" i="1"/>
  <c r="CP432" i="1"/>
  <c r="CQ432" i="1"/>
  <c r="CY432" i="1"/>
  <c r="AC433" i="1"/>
  <c r="AD433" i="1"/>
  <c r="AJ433" i="1"/>
  <c r="AL433" i="1"/>
  <c r="AM433" i="1"/>
  <c r="AO433" i="1"/>
  <c r="AP433" i="1"/>
  <c r="AR433" i="1" s="1"/>
  <c r="AQ433" i="1"/>
  <c r="AU433" i="1"/>
  <c r="BC433" i="1"/>
  <c r="BD433" i="1"/>
  <c r="BE433" i="1"/>
  <c r="BF433" i="1"/>
  <c r="BG433" i="1"/>
  <c r="BH433" i="1"/>
  <c r="BR433" i="1"/>
  <c r="CB433" i="1"/>
  <c r="CG433" i="1"/>
  <c r="CH433" i="1"/>
  <c r="CP433" i="1"/>
  <c r="CQ433" i="1"/>
  <c r="CY433" i="1"/>
  <c r="AC434" i="1"/>
  <c r="AD434" i="1"/>
  <c r="AJ434" i="1"/>
  <c r="AL434" i="1"/>
  <c r="AM434" i="1"/>
  <c r="AO434" i="1"/>
  <c r="AP434" i="1"/>
  <c r="AQ434" i="1"/>
  <c r="AR434" i="1" s="1"/>
  <c r="AU434" i="1"/>
  <c r="BC434" i="1"/>
  <c r="BD434" i="1"/>
  <c r="BE434" i="1"/>
  <c r="BF434" i="1"/>
  <c r="BG434" i="1"/>
  <c r="BH434" i="1"/>
  <c r="BR434" i="1"/>
  <c r="CB434" i="1"/>
  <c r="CG434" i="1"/>
  <c r="CH434" i="1"/>
  <c r="CP434" i="1"/>
  <c r="CQ434" i="1"/>
  <c r="CY434" i="1"/>
  <c r="AC435" i="1"/>
  <c r="AD435" i="1"/>
  <c r="AJ435" i="1"/>
  <c r="AL435" i="1"/>
  <c r="AM435" i="1"/>
  <c r="AO435" i="1"/>
  <c r="AP435" i="1"/>
  <c r="AQ435" i="1"/>
  <c r="AR435" i="1"/>
  <c r="AU435" i="1"/>
  <c r="BC435" i="1"/>
  <c r="BD435" i="1"/>
  <c r="BE435" i="1"/>
  <c r="BF435" i="1"/>
  <c r="BG435" i="1"/>
  <c r="BH435" i="1"/>
  <c r="BR435" i="1"/>
  <c r="CB435" i="1"/>
  <c r="CG435" i="1"/>
  <c r="CH435" i="1"/>
  <c r="CP435" i="1"/>
  <c r="CQ435" i="1"/>
  <c r="CY435" i="1"/>
  <c r="AC436" i="1"/>
  <c r="AD436" i="1"/>
  <c r="AJ436" i="1"/>
  <c r="AL436" i="1"/>
  <c r="AM436" i="1"/>
  <c r="AO436" i="1"/>
  <c r="AP436" i="1"/>
  <c r="AR436" i="1" s="1"/>
  <c r="AQ436" i="1"/>
  <c r="AU436" i="1"/>
  <c r="BC436" i="1"/>
  <c r="BD436" i="1"/>
  <c r="BE436" i="1"/>
  <c r="BF436" i="1"/>
  <c r="BG436" i="1"/>
  <c r="BH436" i="1"/>
  <c r="BR436" i="1"/>
  <c r="CB436" i="1"/>
  <c r="CG436" i="1"/>
  <c r="CH436" i="1"/>
  <c r="CP436" i="1"/>
  <c r="CQ436" i="1"/>
  <c r="CY436" i="1"/>
  <c r="AC437" i="1"/>
  <c r="AD437" i="1"/>
  <c r="AJ437" i="1"/>
  <c r="AL437" i="1"/>
  <c r="AM437" i="1"/>
  <c r="AO437" i="1"/>
  <c r="AP437" i="1"/>
  <c r="AR437" i="1" s="1"/>
  <c r="AQ437" i="1"/>
  <c r="AU437" i="1"/>
  <c r="BC437" i="1"/>
  <c r="BD437" i="1"/>
  <c r="BE437" i="1"/>
  <c r="BF437" i="1"/>
  <c r="BG437" i="1"/>
  <c r="BH437" i="1"/>
  <c r="BR437" i="1"/>
  <c r="CB437" i="1"/>
  <c r="CG437" i="1"/>
  <c r="CH437" i="1"/>
  <c r="CP437" i="1"/>
  <c r="CQ437" i="1"/>
  <c r="CY437" i="1"/>
  <c r="AC438" i="1"/>
  <c r="AD438" i="1"/>
  <c r="AJ438" i="1"/>
  <c r="AL438" i="1"/>
  <c r="AM438" i="1"/>
  <c r="AO438" i="1"/>
  <c r="AP438" i="1"/>
  <c r="AQ438" i="1"/>
  <c r="AR438" i="1" s="1"/>
  <c r="AU438" i="1"/>
  <c r="BC438" i="1"/>
  <c r="BD438" i="1"/>
  <c r="BE438" i="1"/>
  <c r="BF438" i="1"/>
  <c r="BG438" i="1"/>
  <c r="BH438" i="1"/>
  <c r="BR438" i="1"/>
  <c r="CB438" i="1"/>
  <c r="CG438" i="1"/>
  <c r="CH438" i="1"/>
  <c r="CP438" i="1"/>
  <c r="CQ438" i="1"/>
  <c r="CY438" i="1"/>
  <c r="AC439" i="1"/>
  <c r="AD439" i="1"/>
  <c r="AJ439" i="1"/>
  <c r="AL439" i="1"/>
  <c r="AM439" i="1"/>
  <c r="AO439" i="1"/>
  <c r="AP439" i="1"/>
  <c r="AQ439" i="1"/>
  <c r="AR439" i="1"/>
  <c r="AU439" i="1"/>
  <c r="BC439" i="1"/>
  <c r="BD439" i="1"/>
  <c r="BE439" i="1"/>
  <c r="BF439" i="1"/>
  <c r="BG439" i="1"/>
  <c r="BH439" i="1"/>
  <c r="BR439" i="1"/>
  <c r="CB439" i="1"/>
  <c r="CG439" i="1"/>
  <c r="CH439" i="1"/>
  <c r="CP439" i="1"/>
  <c r="CQ439" i="1"/>
  <c r="CY439" i="1"/>
  <c r="AC440" i="1"/>
  <c r="AD440" i="1"/>
  <c r="AJ440" i="1"/>
  <c r="AL440" i="1"/>
  <c r="AM440" i="1"/>
  <c r="AO440" i="1"/>
  <c r="AP440" i="1"/>
  <c r="AR440" i="1" s="1"/>
  <c r="AQ440" i="1"/>
  <c r="AU440" i="1"/>
  <c r="BC440" i="1"/>
  <c r="BD440" i="1"/>
  <c r="BE440" i="1"/>
  <c r="BF440" i="1"/>
  <c r="BG440" i="1"/>
  <c r="BH440" i="1"/>
  <c r="BR440" i="1"/>
  <c r="CB440" i="1"/>
  <c r="CG440" i="1"/>
  <c r="CH440" i="1"/>
  <c r="CP440" i="1"/>
  <c r="CQ440" i="1"/>
  <c r="CY440" i="1"/>
  <c r="AC441" i="1"/>
  <c r="AD441" i="1"/>
  <c r="AJ441" i="1"/>
  <c r="AL441" i="1"/>
  <c r="AM441" i="1"/>
  <c r="AO441" i="1"/>
  <c r="AP441" i="1"/>
  <c r="AR441" i="1" s="1"/>
  <c r="AQ441" i="1"/>
  <c r="AU441" i="1"/>
  <c r="BC441" i="1"/>
  <c r="BD441" i="1"/>
  <c r="BE441" i="1"/>
  <c r="BF441" i="1"/>
  <c r="BG441" i="1"/>
  <c r="BH441" i="1"/>
  <c r="BR441" i="1"/>
  <c r="CB441" i="1"/>
  <c r="CG441" i="1"/>
  <c r="CH441" i="1"/>
  <c r="CP441" i="1"/>
  <c r="CQ441" i="1"/>
  <c r="CY441" i="1"/>
  <c r="AC442" i="1"/>
  <c r="AD442" i="1"/>
  <c r="AJ442" i="1"/>
  <c r="AL442" i="1"/>
  <c r="AM442" i="1"/>
  <c r="AO442" i="1"/>
  <c r="AP442" i="1"/>
  <c r="AQ442" i="1"/>
  <c r="AR442" i="1" s="1"/>
  <c r="AU442" i="1"/>
  <c r="BC442" i="1"/>
  <c r="BD442" i="1"/>
  <c r="BE442" i="1"/>
  <c r="BF442" i="1"/>
  <c r="BG442" i="1"/>
  <c r="BH442" i="1"/>
  <c r="BR442" i="1"/>
  <c r="CB442" i="1"/>
  <c r="CG442" i="1"/>
  <c r="CH442" i="1"/>
  <c r="CP442" i="1"/>
  <c r="CQ442" i="1"/>
  <c r="CY442" i="1"/>
  <c r="AC443" i="1"/>
  <c r="AD443" i="1"/>
  <c r="AJ443" i="1"/>
  <c r="AL443" i="1"/>
  <c r="AM443" i="1"/>
  <c r="AO443" i="1"/>
  <c r="AP443" i="1"/>
  <c r="AQ443" i="1"/>
  <c r="AR443" i="1"/>
  <c r="AU443" i="1"/>
  <c r="BC443" i="1"/>
  <c r="BD443" i="1"/>
  <c r="BE443" i="1"/>
  <c r="BF443" i="1"/>
  <c r="BG443" i="1"/>
  <c r="BH443" i="1"/>
  <c r="BR443" i="1"/>
  <c r="CB443" i="1"/>
  <c r="CG443" i="1"/>
  <c r="CH443" i="1"/>
  <c r="CP443" i="1"/>
  <c r="CQ443" i="1"/>
  <c r="CY443" i="1"/>
  <c r="AC444" i="1"/>
  <c r="AD444" i="1"/>
  <c r="AJ444" i="1"/>
  <c r="AL444" i="1"/>
  <c r="AM444" i="1"/>
  <c r="AO444" i="1"/>
  <c r="AP444" i="1"/>
  <c r="AR444" i="1" s="1"/>
  <c r="AQ444" i="1"/>
  <c r="AU444" i="1"/>
  <c r="BC444" i="1"/>
  <c r="BD444" i="1"/>
  <c r="BE444" i="1"/>
  <c r="BF444" i="1"/>
  <c r="BG444" i="1"/>
  <c r="BH444" i="1"/>
  <c r="BR444" i="1"/>
  <c r="CB444" i="1"/>
  <c r="CG444" i="1"/>
  <c r="CH444" i="1"/>
  <c r="CP444" i="1"/>
  <c r="CQ444" i="1"/>
  <c r="CY444" i="1"/>
  <c r="AC445" i="1"/>
  <c r="AD445" i="1"/>
  <c r="AJ445" i="1"/>
  <c r="AL445" i="1"/>
  <c r="AM445" i="1"/>
  <c r="AO445" i="1"/>
  <c r="AP445" i="1"/>
  <c r="AR445" i="1" s="1"/>
  <c r="AQ445" i="1"/>
  <c r="AU445" i="1"/>
  <c r="BC445" i="1"/>
  <c r="BD445" i="1"/>
  <c r="BE445" i="1"/>
  <c r="BF445" i="1"/>
  <c r="BG445" i="1"/>
  <c r="BH445" i="1"/>
  <c r="BR445" i="1"/>
  <c r="CB445" i="1"/>
  <c r="CG445" i="1"/>
  <c r="CH445" i="1"/>
  <c r="CP445" i="1"/>
  <c r="CQ445" i="1"/>
  <c r="CY445" i="1"/>
  <c r="AC446" i="1"/>
  <c r="AD446" i="1"/>
  <c r="AJ446" i="1"/>
  <c r="AL446" i="1"/>
  <c r="AM446" i="1"/>
  <c r="AO446" i="1"/>
  <c r="AP446" i="1"/>
  <c r="AQ446" i="1"/>
  <c r="AR446" i="1" s="1"/>
  <c r="AU446" i="1"/>
  <c r="BC446" i="1"/>
  <c r="BD446" i="1"/>
  <c r="BE446" i="1"/>
  <c r="BF446" i="1"/>
  <c r="BG446" i="1"/>
  <c r="BH446" i="1"/>
  <c r="BR446" i="1"/>
  <c r="CB446" i="1"/>
  <c r="CG446" i="1"/>
  <c r="CH446" i="1"/>
  <c r="CP446" i="1"/>
  <c r="CQ446" i="1"/>
  <c r="CY446" i="1"/>
  <c r="AC447" i="1"/>
  <c r="AD447" i="1"/>
  <c r="AJ447" i="1"/>
  <c r="AL447" i="1"/>
  <c r="AM447" i="1"/>
  <c r="AO447" i="1"/>
  <c r="AP447" i="1"/>
  <c r="AQ447" i="1"/>
  <c r="AR447" i="1"/>
  <c r="AU447" i="1"/>
  <c r="BC447" i="1"/>
  <c r="BD447" i="1"/>
  <c r="BE447" i="1"/>
  <c r="BF447" i="1"/>
  <c r="BG447" i="1"/>
  <c r="BH447" i="1"/>
  <c r="BR447" i="1"/>
  <c r="CB447" i="1"/>
  <c r="CG447" i="1"/>
  <c r="CH447" i="1"/>
  <c r="CP447" i="1"/>
  <c r="CQ447" i="1"/>
  <c r="CY447" i="1"/>
  <c r="AC448" i="1"/>
  <c r="AD448" i="1"/>
  <c r="AJ448" i="1"/>
  <c r="AL448" i="1"/>
  <c r="AM448" i="1"/>
  <c r="AO448" i="1"/>
  <c r="AP448" i="1"/>
  <c r="AR448" i="1" s="1"/>
  <c r="AQ448" i="1"/>
  <c r="AU448" i="1"/>
  <c r="BC448" i="1"/>
  <c r="BD448" i="1"/>
  <c r="BE448" i="1"/>
  <c r="BF448" i="1"/>
  <c r="BG448" i="1"/>
  <c r="BH448" i="1"/>
  <c r="BR448" i="1"/>
  <c r="CB448" i="1"/>
  <c r="CG448" i="1"/>
  <c r="CH448" i="1"/>
  <c r="CP448" i="1"/>
  <c r="CQ448" i="1"/>
  <c r="CY448" i="1"/>
  <c r="AC449" i="1"/>
  <c r="AD449" i="1"/>
  <c r="AJ449" i="1"/>
  <c r="AL449" i="1"/>
  <c r="AM449" i="1"/>
  <c r="AO449" i="1"/>
  <c r="AP449" i="1"/>
  <c r="AR449" i="1" s="1"/>
  <c r="AQ449" i="1"/>
  <c r="AU449" i="1"/>
  <c r="BC449" i="1"/>
  <c r="BD449" i="1"/>
  <c r="BE449" i="1"/>
  <c r="BF449" i="1"/>
  <c r="BG449" i="1"/>
  <c r="BH449" i="1"/>
  <c r="BR449" i="1"/>
  <c r="CB449" i="1"/>
  <c r="CG449" i="1"/>
  <c r="CH449" i="1"/>
  <c r="CP449" i="1"/>
  <c r="CQ449" i="1"/>
  <c r="CY449" i="1"/>
  <c r="AC450" i="1"/>
  <c r="AD450" i="1"/>
  <c r="AJ450" i="1"/>
  <c r="AL450" i="1"/>
  <c r="AM450" i="1"/>
  <c r="AO450" i="1"/>
  <c r="AP450" i="1"/>
  <c r="AQ450" i="1"/>
  <c r="AR450" i="1" s="1"/>
  <c r="AU450" i="1"/>
  <c r="BC450" i="1"/>
  <c r="BD450" i="1"/>
  <c r="BE450" i="1"/>
  <c r="BF450" i="1"/>
  <c r="BG450" i="1"/>
  <c r="BH450" i="1"/>
  <c r="BR450" i="1"/>
  <c r="CB450" i="1"/>
  <c r="CG450" i="1"/>
  <c r="CH450" i="1"/>
  <c r="CP450" i="1"/>
  <c r="CQ450" i="1"/>
  <c r="CY450" i="1"/>
  <c r="AC451" i="1"/>
  <c r="AD451" i="1"/>
  <c r="AJ451" i="1"/>
  <c r="AL451" i="1"/>
  <c r="AM451" i="1"/>
  <c r="AO451" i="1"/>
  <c r="AP451" i="1"/>
  <c r="AQ451" i="1"/>
  <c r="AR451" i="1"/>
  <c r="AU451" i="1"/>
  <c r="BC451" i="1"/>
  <c r="BD451" i="1"/>
  <c r="BE451" i="1"/>
  <c r="BF451" i="1"/>
  <c r="BG451" i="1"/>
  <c r="BH451" i="1"/>
  <c r="BR451" i="1"/>
  <c r="CB451" i="1"/>
  <c r="CG451" i="1"/>
  <c r="CH451" i="1"/>
  <c r="CP451" i="1"/>
  <c r="CQ451" i="1"/>
  <c r="CY451" i="1"/>
  <c r="AC452" i="1"/>
  <c r="AD452" i="1"/>
  <c r="AJ452" i="1"/>
  <c r="AL452" i="1"/>
  <c r="AM452" i="1"/>
  <c r="AO452" i="1"/>
  <c r="AP452" i="1"/>
  <c r="AR452" i="1" s="1"/>
  <c r="AQ452" i="1"/>
  <c r="AU452" i="1"/>
  <c r="BC452" i="1"/>
  <c r="BD452" i="1"/>
  <c r="BE452" i="1"/>
  <c r="BF452" i="1"/>
  <c r="BG452" i="1"/>
  <c r="BH452" i="1"/>
  <c r="BR452" i="1"/>
  <c r="CB452" i="1"/>
  <c r="CG452" i="1"/>
  <c r="CH452" i="1"/>
  <c r="CP452" i="1"/>
  <c r="CQ452" i="1"/>
  <c r="CY452" i="1"/>
  <c r="AC453" i="1"/>
  <c r="AD453" i="1"/>
  <c r="AJ453" i="1"/>
  <c r="AL453" i="1"/>
  <c r="AM453" i="1"/>
  <c r="AO453" i="1"/>
  <c r="AP453" i="1"/>
  <c r="AR453" i="1" s="1"/>
  <c r="AQ453" i="1"/>
  <c r="AU453" i="1"/>
  <c r="BC453" i="1"/>
  <c r="BD453" i="1"/>
  <c r="BE453" i="1"/>
  <c r="BF453" i="1"/>
  <c r="BG453" i="1"/>
  <c r="BH453" i="1"/>
  <c r="BR453" i="1"/>
  <c r="CB453" i="1"/>
  <c r="CG453" i="1"/>
  <c r="CH453" i="1"/>
  <c r="CP453" i="1"/>
  <c r="CQ453" i="1"/>
  <c r="CY453" i="1"/>
  <c r="AC454" i="1"/>
  <c r="AD454" i="1"/>
  <c r="AJ454" i="1"/>
  <c r="AL454" i="1"/>
  <c r="AM454" i="1"/>
  <c r="AO454" i="1"/>
  <c r="AP454" i="1"/>
  <c r="AQ454" i="1"/>
  <c r="AR454" i="1" s="1"/>
  <c r="AU454" i="1"/>
  <c r="BC454" i="1"/>
  <c r="BD454" i="1"/>
  <c r="BE454" i="1"/>
  <c r="BF454" i="1"/>
  <c r="BG454" i="1"/>
  <c r="BH454" i="1"/>
  <c r="BR454" i="1"/>
  <c r="CB454" i="1"/>
  <c r="CG454" i="1"/>
  <c r="CH454" i="1"/>
  <c r="CP454" i="1"/>
  <c r="CQ454" i="1"/>
  <c r="CY454" i="1"/>
  <c r="AC455" i="1"/>
  <c r="AD455" i="1"/>
  <c r="AJ455" i="1"/>
  <c r="AL455" i="1"/>
  <c r="AM455" i="1"/>
  <c r="AO455" i="1"/>
  <c r="AP455" i="1"/>
  <c r="AQ455" i="1"/>
  <c r="AR455" i="1"/>
  <c r="AU455" i="1"/>
  <c r="BC455" i="1"/>
  <c r="BD455" i="1"/>
  <c r="BE455" i="1"/>
  <c r="BF455" i="1"/>
  <c r="BG455" i="1"/>
  <c r="BH455" i="1"/>
  <c r="BR455" i="1"/>
  <c r="CB455" i="1"/>
  <c r="CG455" i="1"/>
  <c r="CH455" i="1"/>
  <c r="CP455" i="1"/>
  <c r="CQ455" i="1"/>
  <c r="CY455" i="1"/>
  <c r="AC456" i="1"/>
  <c r="AD456" i="1"/>
  <c r="AJ456" i="1"/>
  <c r="AL456" i="1"/>
  <c r="AM456" i="1"/>
  <c r="AO456" i="1"/>
  <c r="AP456" i="1"/>
  <c r="AR456" i="1" s="1"/>
  <c r="AQ456" i="1"/>
  <c r="AU456" i="1"/>
  <c r="BC456" i="1"/>
  <c r="BD456" i="1"/>
  <c r="BE456" i="1"/>
  <c r="BF456" i="1"/>
  <c r="BG456" i="1"/>
  <c r="BH456" i="1"/>
  <c r="BR456" i="1"/>
  <c r="CB456" i="1"/>
  <c r="CG456" i="1"/>
  <c r="CH456" i="1"/>
  <c r="CP456" i="1"/>
  <c r="CQ456" i="1"/>
  <c r="CY456" i="1"/>
  <c r="AC457" i="1"/>
  <c r="AD457" i="1"/>
  <c r="AJ457" i="1"/>
  <c r="AL457" i="1"/>
  <c r="AM457" i="1"/>
  <c r="AO457" i="1"/>
  <c r="AP457" i="1"/>
  <c r="AR457" i="1" s="1"/>
  <c r="AQ457" i="1"/>
  <c r="AU457" i="1"/>
  <c r="BC457" i="1"/>
  <c r="BD457" i="1"/>
  <c r="BE457" i="1"/>
  <c r="BF457" i="1"/>
  <c r="BG457" i="1"/>
  <c r="BH457" i="1"/>
  <c r="BR457" i="1"/>
  <c r="CB457" i="1"/>
  <c r="CG457" i="1"/>
  <c r="CH457" i="1"/>
  <c r="CP457" i="1"/>
  <c r="CQ457" i="1"/>
  <c r="CY457" i="1"/>
  <c r="AC458" i="1"/>
  <c r="AD458" i="1"/>
  <c r="AJ458" i="1"/>
  <c r="AL458" i="1"/>
  <c r="AM458" i="1"/>
  <c r="AO458" i="1"/>
  <c r="AP458" i="1"/>
  <c r="AQ458" i="1"/>
  <c r="AR458" i="1" s="1"/>
  <c r="AU458" i="1"/>
  <c r="BC458" i="1"/>
  <c r="BD458" i="1"/>
  <c r="BE458" i="1"/>
  <c r="BF458" i="1"/>
  <c r="BG458" i="1"/>
  <c r="BH458" i="1"/>
  <c r="BR458" i="1"/>
  <c r="CB458" i="1"/>
  <c r="CG458" i="1"/>
  <c r="CH458" i="1"/>
  <c r="CP458" i="1"/>
  <c r="CQ458" i="1"/>
  <c r="CY458" i="1"/>
  <c r="AC459" i="1"/>
  <c r="AD459" i="1"/>
  <c r="AJ459" i="1"/>
  <c r="AL459" i="1"/>
  <c r="AM459" i="1"/>
  <c r="AO459" i="1"/>
  <c r="AP459" i="1"/>
  <c r="AQ459" i="1"/>
  <c r="AR459" i="1"/>
  <c r="AU459" i="1"/>
  <c r="BC459" i="1"/>
  <c r="BD459" i="1"/>
  <c r="BE459" i="1"/>
  <c r="BF459" i="1"/>
  <c r="BG459" i="1"/>
  <c r="BH459" i="1"/>
  <c r="BR459" i="1"/>
  <c r="CB459" i="1"/>
  <c r="CG459" i="1"/>
  <c r="CH459" i="1"/>
  <c r="CP459" i="1"/>
  <c r="CQ459" i="1"/>
  <c r="CY459" i="1"/>
  <c r="AC460" i="1"/>
  <c r="AD460" i="1"/>
  <c r="AJ460" i="1"/>
  <c r="AL460" i="1"/>
  <c r="AM460" i="1"/>
  <c r="AO460" i="1"/>
  <c r="AP460" i="1"/>
  <c r="AR460" i="1" s="1"/>
  <c r="AQ460" i="1"/>
  <c r="AU460" i="1"/>
  <c r="BC460" i="1"/>
  <c r="BD460" i="1"/>
  <c r="BE460" i="1"/>
  <c r="BF460" i="1"/>
  <c r="BG460" i="1"/>
  <c r="BH460" i="1"/>
  <c r="BR460" i="1"/>
  <c r="CB460" i="1"/>
  <c r="CG460" i="1"/>
  <c r="CH460" i="1"/>
  <c r="CP460" i="1"/>
  <c r="CQ460" i="1"/>
  <c r="CY460" i="1"/>
  <c r="AC461" i="1"/>
  <c r="AD461" i="1"/>
  <c r="AJ461" i="1"/>
  <c r="AL461" i="1"/>
  <c r="AM461" i="1"/>
  <c r="AO461" i="1"/>
  <c r="AP461" i="1"/>
  <c r="AR461" i="1" s="1"/>
  <c r="AQ461" i="1"/>
  <c r="AU461" i="1"/>
  <c r="BC461" i="1"/>
  <c r="BD461" i="1"/>
  <c r="BE461" i="1"/>
  <c r="BF461" i="1"/>
  <c r="BG461" i="1"/>
  <c r="BH461" i="1"/>
  <c r="BR461" i="1"/>
  <c r="CB461" i="1"/>
  <c r="CG461" i="1"/>
  <c r="CH461" i="1"/>
  <c r="CP461" i="1"/>
  <c r="CQ461" i="1"/>
  <c r="CY461" i="1"/>
  <c r="AC462" i="1"/>
  <c r="AD462" i="1"/>
  <c r="AJ462" i="1"/>
  <c r="AL462" i="1"/>
  <c r="AM462" i="1"/>
  <c r="AO462" i="1"/>
  <c r="AP462" i="1"/>
  <c r="AQ462" i="1"/>
  <c r="AR462" i="1" s="1"/>
  <c r="AU462" i="1"/>
  <c r="BC462" i="1"/>
  <c r="BD462" i="1"/>
  <c r="BE462" i="1"/>
  <c r="BF462" i="1"/>
  <c r="BG462" i="1"/>
  <c r="BH462" i="1"/>
  <c r="BR462" i="1"/>
  <c r="CB462" i="1"/>
  <c r="CG462" i="1"/>
  <c r="CH462" i="1"/>
  <c r="CP462" i="1"/>
  <c r="CQ462" i="1"/>
  <c r="CY462" i="1"/>
  <c r="AC463" i="1"/>
  <c r="AD463" i="1"/>
  <c r="AJ463" i="1"/>
  <c r="AL463" i="1"/>
  <c r="AM463" i="1"/>
  <c r="AO463" i="1"/>
  <c r="AP463" i="1"/>
  <c r="AQ463" i="1"/>
  <c r="AR463" i="1"/>
  <c r="AU463" i="1"/>
  <c r="BC463" i="1"/>
  <c r="BD463" i="1"/>
  <c r="BE463" i="1"/>
  <c r="BF463" i="1"/>
  <c r="BG463" i="1"/>
  <c r="BH463" i="1"/>
  <c r="BR463" i="1"/>
  <c r="CB463" i="1"/>
  <c r="CG463" i="1"/>
  <c r="CH463" i="1"/>
  <c r="CP463" i="1"/>
  <c r="CQ463" i="1"/>
  <c r="CY463" i="1"/>
  <c r="AC464" i="1"/>
  <c r="AD464" i="1"/>
  <c r="AJ464" i="1"/>
  <c r="AL464" i="1"/>
  <c r="AM464" i="1"/>
  <c r="AO464" i="1"/>
  <c r="AP464" i="1"/>
  <c r="AR464" i="1" s="1"/>
  <c r="AQ464" i="1"/>
  <c r="AU464" i="1"/>
  <c r="BC464" i="1"/>
  <c r="BD464" i="1"/>
  <c r="BE464" i="1"/>
  <c r="BF464" i="1"/>
  <c r="BG464" i="1"/>
  <c r="BH464" i="1"/>
  <c r="BR464" i="1"/>
  <c r="CB464" i="1"/>
  <c r="CG464" i="1"/>
  <c r="CH464" i="1"/>
  <c r="CP464" i="1"/>
  <c r="CQ464" i="1"/>
  <c r="CY464" i="1"/>
  <c r="AC465" i="1"/>
  <c r="AD465" i="1"/>
  <c r="AJ465" i="1"/>
  <c r="AL465" i="1"/>
  <c r="AM465" i="1"/>
  <c r="AO465" i="1"/>
  <c r="AP465" i="1"/>
  <c r="AR465" i="1" s="1"/>
  <c r="AQ465" i="1"/>
  <c r="AU465" i="1"/>
  <c r="BC465" i="1"/>
  <c r="BD465" i="1"/>
  <c r="BE465" i="1"/>
  <c r="BF465" i="1"/>
  <c r="BG465" i="1"/>
  <c r="BH465" i="1"/>
  <c r="BR465" i="1"/>
  <c r="CB465" i="1"/>
  <c r="CG465" i="1"/>
  <c r="CH465" i="1"/>
  <c r="CP465" i="1"/>
  <c r="CQ465" i="1"/>
  <c r="CY465" i="1"/>
  <c r="AC466" i="1"/>
  <c r="AD466" i="1"/>
  <c r="AJ466" i="1"/>
  <c r="AL466" i="1"/>
  <c r="AM466" i="1"/>
  <c r="AO466" i="1"/>
  <c r="AP466" i="1"/>
  <c r="AQ466" i="1"/>
  <c r="AR466" i="1" s="1"/>
  <c r="AU466" i="1"/>
  <c r="BC466" i="1"/>
  <c r="BD466" i="1"/>
  <c r="BE466" i="1"/>
  <c r="BF466" i="1"/>
  <c r="BG466" i="1"/>
  <c r="BH466" i="1"/>
  <c r="BR466" i="1"/>
  <c r="CB466" i="1"/>
  <c r="CG466" i="1"/>
  <c r="CH466" i="1"/>
  <c r="CP466" i="1"/>
  <c r="CQ466" i="1"/>
  <c r="CY466" i="1"/>
  <c r="AC467" i="1"/>
  <c r="AD467" i="1"/>
  <c r="AJ467" i="1"/>
  <c r="AL467" i="1"/>
  <c r="AM467" i="1"/>
  <c r="AO467" i="1"/>
  <c r="AP467" i="1"/>
  <c r="AQ467" i="1"/>
  <c r="AR467" i="1"/>
  <c r="AU467" i="1"/>
  <c r="BC467" i="1"/>
  <c r="BD467" i="1"/>
  <c r="BE467" i="1"/>
  <c r="BF467" i="1"/>
  <c r="BG467" i="1"/>
  <c r="BH467" i="1"/>
  <c r="BR467" i="1"/>
  <c r="CB467" i="1"/>
  <c r="CG467" i="1"/>
  <c r="CH467" i="1"/>
  <c r="CP467" i="1"/>
  <c r="CQ467" i="1"/>
  <c r="CY467" i="1"/>
  <c r="AC468" i="1"/>
  <c r="AD468" i="1"/>
  <c r="AJ468" i="1"/>
  <c r="AL468" i="1"/>
  <c r="AM468" i="1"/>
  <c r="AO468" i="1"/>
  <c r="AP468" i="1"/>
  <c r="AR468" i="1" s="1"/>
  <c r="AQ468" i="1"/>
  <c r="AU468" i="1"/>
  <c r="BC468" i="1"/>
  <c r="BD468" i="1"/>
  <c r="BE468" i="1"/>
  <c r="BF468" i="1"/>
  <c r="BG468" i="1"/>
  <c r="BH468" i="1"/>
  <c r="BR468" i="1"/>
  <c r="CB468" i="1"/>
  <c r="CG468" i="1"/>
  <c r="CH468" i="1"/>
  <c r="CP468" i="1"/>
  <c r="CQ468" i="1"/>
  <c r="CY468" i="1"/>
  <c r="AC469" i="1"/>
  <c r="AD469" i="1"/>
  <c r="AJ469" i="1"/>
  <c r="AL469" i="1"/>
  <c r="AM469" i="1"/>
  <c r="AO469" i="1"/>
  <c r="AP469" i="1"/>
  <c r="AR469" i="1" s="1"/>
  <c r="AQ469" i="1"/>
  <c r="AU469" i="1"/>
  <c r="BC469" i="1"/>
  <c r="BD469" i="1"/>
  <c r="BE469" i="1"/>
  <c r="BF469" i="1"/>
  <c r="BG469" i="1"/>
  <c r="BH469" i="1"/>
  <c r="BR469" i="1"/>
  <c r="CB469" i="1"/>
  <c r="CG469" i="1"/>
  <c r="CH469" i="1"/>
  <c r="CP469" i="1"/>
  <c r="CQ469" i="1"/>
  <c r="CY469" i="1"/>
  <c r="AC470" i="1"/>
  <c r="AD470" i="1"/>
  <c r="AJ470" i="1"/>
  <c r="AL470" i="1"/>
  <c r="AM470" i="1"/>
  <c r="AO470" i="1"/>
  <c r="AP470" i="1"/>
  <c r="AQ470" i="1"/>
  <c r="AR470" i="1" s="1"/>
  <c r="AU470" i="1"/>
  <c r="BC470" i="1"/>
  <c r="BD470" i="1"/>
  <c r="BE470" i="1"/>
  <c r="BF470" i="1"/>
  <c r="BG470" i="1"/>
  <c r="BH470" i="1"/>
  <c r="BR470" i="1"/>
  <c r="CB470" i="1"/>
  <c r="CG470" i="1"/>
  <c r="CH470" i="1"/>
  <c r="CP470" i="1"/>
  <c r="CQ470" i="1"/>
  <c r="CY470" i="1"/>
  <c r="AC471" i="1"/>
  <c r="AD471" i="1"/>
  <c r="AJ471" i="1"/>
  <c r="AL471" i="1"/>
  <c r="AM471" i="1"/>
  <c r="AO471" i="1"/>
  <c r="AP471" i="1"/>
  <c r="AQ471" i="1"/>
  <c r="AR471" i="1"/>
  <c r="AU471" i="1"/>
  <c r="BC471" i="1"/>
  <c r="BD471" i="1"/>
  <c r="BE471" i="1"/>
  <c r="BF471" i="1"/>
  <c r="BG471" i="1"/>
  <c r="BH471" i="1"/>
  <c r="BR471" i="1"/>
  <c r="CB471" i="1"/>
  <c r="CG471" i="1"/>
  <c r="CH471" i="1"/>
  <c r="CP471" i="1"/>
  <c r="CQ471" i="1"/>
  <c r="CY471" i="1"/>
  <c r="AC472" i="1"/>
  <c r="AD472" i="1"/>
  <c r="AJ472" i="1"/>
  <c r="AL472" i="1"/>
  <c r="AM472" i="1"/>
  <c r="AO472" i="1"/>
  <c r="AP472" i="1"/>
  <c r="AR472" i="1" s="1"/>
  <c r="AQ472" i="1"/>
  <c r="AU472" i="1"/>
  <c r="BC472" i="1"/>
  <c r="BD472" i="1"/>
  <c r="BE472" i="1"/>
  <c r="BF472" i="1"/>
  <c r="BG472" i="1"/>
  <c r="BH472" i="1"/>
  <c r="BR472" i="1"/>
  <c r="CB472" i="1"/>
  <c r="CG472" i="1"/>
  <c r="CH472" i="1"/>
  <c r="CP472" i="1"/>
  <c r="CQ472" i="1"/>
  <c r="CY472" i="1"/>
  <c r="AC473" i="1"/>
  <c r="AD473" i="1"/>
  <c r="AJ473" i="1"/>
  <c r="AL473" i="1"/>
  <c r="AM473" i="1"/>
  <c r="AO473" i="1"/>
  <c r="AP473" i="1"/>
  <c r="AR473" i="1" s="1"/>
  <c r="AQ473" i="1"/>
  <c r="AU473" i="1"/>
  <c r="BC473" i="1"/>
  <c r="BD473" i="1"/>
  <c r="BE473" i="1"/>
  <c r="BF473" i="1"/>
  <c r="BG473" i="1"/>
  <c r="BH473" i="1"/>
  <c r="BR473" i="1"/>
  <c r="CB473" i="1"/>
  <c r="CG473" i="1"/>
  <c r="CH473" i="1"/>
  <c r="CP473" i="1"/>
  <c r="CQ473" i="1"/>
  <c r="CY473" i="1"/>
  <c r="AC474" i="1"/>
  <c r="AD474" i="1"/>
  <c r="AJ474" i="1"/>
  <c r="AL474" i="1"/>
  <c r="AM474" i="1"/>
  <c r="AO474" i="1"/>
  <c r="AP474" i="1"/>
  <c r="AQ474" i="1"/>
  <c r="AR474" i="1" s="1"/>
  <c r="AU474" i="1"/>
  <c r="BC474" i="1"/>
  <c r="BD474" i="1"/>
  <c r="BE474" i="1"/>
  <c r="BF474" i="1"/>
  <c r="BG474" i="1"/>
  <c r="BH474" i="1"/>
  <c r="BR474" i="1"/>
  <c r="CB474" i="1"/>
  <c r="CG474" i="1"/>
  <c r="CH474" i="1"/>
  <c r="CP474" i="1"/>
  <c r="CQ474" i="1"/>
  <c r="CY474" i="1"/>
  <c r="AC475" i="1"/>
  <c r="AD475" i="1"/>
  <c r="AJ475" i="1"/>
  <c r="AL475" i="1"/>
  <c r="AM475" i="1"/>
  <c r="AO475" i="1"/>
  <c r="AP475" i="1"/>
  <c r="AQ475" i="1"/>
  <c r="AR475" i="1"/>
  <c r="AU475" i="1"/>
  <c r="BC475" i="1"/>
  <c r="BD475" i="1"/>
  <c r="BE475" i="1"/>
  <c r="BF475" i="1"/>
  <c r="BG475" i="1"/>
  <c r="BH475" i="1"/>
  <c r="BR475" i="1"/>
  <c r="CB475" i="1"/>
  <c r="CG475" i="1"/>
  <c r="CH475" i="1"/>
  <c r="CP475" i="1"/>
  <c r="CQ475" i="1"/>
  <c r="CY475" i="1"/>
  <c r="AC476" i="1"/>
  <c r="AD476" i="1"/>
  <c r="AJ476" i="1"/>
  <c r="AL476" i="1"/>
  <c r="AM476" i="1"/>
  <c r="AO476" i="1"/>
  <c r="AP476" i="1"/>
  <c r="AR476" i="1" s="1"/>
  <c r="AQ476" i="1"/>
  <c r="AU476" i="1"/>
  <c r="BC476" i="1"/>
  <c r="BD476" i="1"/>
  <c r="BE476" i="1"/>
  <c r="BF476" i="1"/>
  <c r="BG476" i="1"/>
  <c r="BH476" i="1"/>
  <c r="BR476" i="1"/>
  <c r="CB476" i="1"/>
  <c r="CG476" i="1"/>
  <c r="CH476" i="1"/>
  <c r="CP476" i="1"/>
  <c r="CQ476" i="1"/>
  <c r="CY476" i="1"/>
  <c r="AC477" i="1"/>
  <c r="AD477" i="1"/>
  <c r="AJ477" i="1"/>
  <c r="AL477" i="1"/>
  <c r="AM477" i="1"/>
  <c r="AO477" i="1"/>
  <c r="AP477" i="1"/>
  <c r="AR477" i="1" s="1"/>
  <c r="AQ477" i="1"/>
  <c r="AU477" i="1"/>
  <c r="BC477" i="1"/>
  <c r="BD477" i="1"/>
  <c r="BE477" i="1"/>
  <c r="BF477" i="1"/>
  <c r="BG477" i="1"/>
  <c r="BH477" i="1"/>
  <c r="BR477" i="1"/>
  <c r="CB477" i="1"/>
  <c r="CG477" i="1"/>
  <c r="CH477" i="1"/>
  <c r="CP477" i="1"/>
  <c r="CQ477" i="1"/>
  <c r="CY477" i="1"/>
  <c r="AC478" i="1"/>
  <c r="AD478" i="1"/>
  <c r="AJ478" i="1"/>
  <c r="AL478" i="1"/>
  <c r="AM478" i="1"/>
  <c r="AO478" i="1"/>
  <c r="AP478" i="1"/>
  <c r="AQ478" i="1"/>
  <c r="AR478" i="1" s="1"/>
  <c r="AU478" i="1"/>
  <c r="BC478" i="1"/>
  <c r="BD478" i="1"/>
  <c r="BE478" i="1"/>
  <c r="BF478" i="1"/>
  <c r="BG478" i="1"/>
  <c r="BH478" i="1"/>
  <c r="BR478" i="1"/>
  <c r="CB478" i="1"/>
  <c r="CG478" i="1"/>
  <c r="CH478" i="1"/>
  <c r="CP478" i="1"/>
  <c r="CQ478" i="1"/>
  <c r="CY478" i="1"/>
  <c r="AC479" i="1"/>
  <c r="AD479" i="1"/>
  <c r="AJ479" i="1"/>
  <c r="AL479" i="1"/>
  <c r="AM479" i="1"/>
  <c r="AO479" i="1"/>
  <c r="AP479" i="1"/>
  <c r="AQ479" i="1"/>
  <c r="AR479" i="1"/>
  <c r="AU479" i="1"/>
  <c r="BC479" i="1"/>
  <c r="BD479" i="1"/>
  <c r="BE479" i="1"/>
  <c r="BF479" i="1"/>
  <c r="BG479" i="1"/>
  <c r="BH479" i="1"/>
  <c r="BR479" i="1"/>
  <c r="CB479" i="1"/>
  <c r="CG479" i="1"/>
  <c r="CH479" i="1"/>
  <c r="CP479" i="1"/>
  <c r="CQ479" i="1"/>
  <c r="CY479" i="1"/>
  <c r="AC480" i="1"/>
  <c r="AD480" i="1"/>
  <c r="AJ480" i="1"/>
  <c r="AL480" i="1"/>
  <c r="AM480" i="1"/>
  <c r="AO480" i="1"/>
  <c r="AP480" i="1"/>
  <c r="AR480" i="1" s="1"/>
  <c r="AQ480" i="1"/>
  <c r="AU480" i="1"/>
  <c r="BC480" i="1"/>
  <c r="BD480" i="1"/>
  <c r="BE480" i="1"/>
  <c r="BF480" i="1"/>
  <c r="BG480" i="1"/>
  <c r="BH480" i="1"/>
  <c r="BR480" i="1"/>
  <c r="CB480" i="1"/>
  <c r="CG480" i="1"/>
  <c r="CH480" i="1"/>
  <c r="CP480" i="1"/>
  <c r="CQ480" i="1"/>
  <c r="CY480" i="1"/>
  <c r="AC481" i="1"/>
  <c r="AD481" i="1"/>
  <c r="AJ481" i="1"/>
  <c r="AL481" i="1"/>
  <c r="AM481" i="1"/>
  <c r="AO481" i="1"/>
  <c r="AP481" i="1"/>
  <c r="AR481" i="1" s="1"/>
  <c r="AQ481" i="1"/>
  <c r="AU481" i="1"/>
  <c r="BC481" i="1"/>
  <c r="BD481" i="1"/>
  <c r="BE481" i="1"/>
  <c r="BF481" i="1"/>
  <c r="BG481" i="1"/>
  <c r="BH481" i="1"/>
  <c r="BR481" i="1"/>
  <c r="CB481" i="1"/>
  <c r="CG481" i="1"/>
  <c r="CH481" i="1"/>
  <c r="CP481" i="1"/>
  <c r="CQ481" i="1"/>
  <c r="CY481" i="1"/>
  <c r="AC482" i="1"/>
  <c r="AD482" i="1"/>
  <c r="AJ482" i="1"/>
  <c r="AL482" i="1"/>
  <c r="AM482" i="1"/>
  <c r="AO482" i="1"/>
  <c r="AP482" i="1"/>
  <c r="AQ482" i="1"/>
  <c r="AR482" i="1" s="1"/>
  <c r="AU482" i="1"/>
  <c r="BC482" i="1"/>
  <c r="BD482" i="1"/>
  <c r="BE482" i="1"/>
  <c r="BF482" i="1"/>
  <c r="BG482" i="1"/>
  <c r="BH482" i="1"/>
  <c r="BR482" i="1"/>
  <c r="CB482" i="1"/>
  <c r="CG482" i="1"/>
  <c r="CH482" i="1"/>
  <c r="CP482" i="1"/>
  <c r="CQ482" i="1"/>
  <c r="CY482" i="1"/>
  <c r="AC483" i="1"/>
  <c r="AD483" i="1"/>
  <c r="AJ483" i="1"/>
  <c r="AL483" i="1"/>
  <c r="AM483" i="1"/>
  <c r="AO483" i="1"/>
  <c r="AP483" i="1"/>
  <c r="AQ483" i="1"/>
  <c r="AR483" i="1"/>
  <c r="AU483" i="1"/>
  <c r="BC483" i="1"/>
  <c r="BD483" i="1"/>
  <c r="BE483" i="1"/>
  <c r="BF483" i="1"/>
  <c r="BG483" i="1"/>
  <c r="BH483" i="1"/>
  <c r="BR483" i="1"/>
  <c r="CB483" i="1"/>
  <c r="CG483" i="1"/>
  <c r="CH483" i="1"/>
  <c r="CP483" i="1"/>
  <c r="CQ483" i="1"/>
  <c r="CY483" i="1"/>
  <c r="AC484" i="1"/>
  <c r="AD484" i="1"/>
  <c r="AJ484" i="1"/>
  <c r="AL484" i="1"/>
  <c r="AM484" i="1"/>
  <c r="AO484" i="1"/>
  <c r="AP484" i="1"/>
  <c r="AR484" i="1" s="1"/>
  <c r="AQ484" i="1"/>
  <c r="AU484" i="1"/>
  <c r="BC484" i="1"/>
  <c r="BD484" i="1"/>
  <c r="BE484" i="1"/>
  <c r="BF484" i="1"/>
  <c r="BG484" i="1"/>
  <c r="BH484" i="1"/>
  <c r="BR484" i="1"/>
  <c r="CB484" i="1"/>
  <c r="CG484" i="1"/>
  <c r="CH484" i="1"/>
  <c r="CP484" i="1"/>
  <c r="CQ484" i="1"/>
  <c r="CY484" i="1"/>
  <c r="AC485" i="1"/>
  <c r="AD485" i="1"/>
  <c r="AJ485" i="1"/>
  <c r="AL485" i="1"/>
  <c r="AM485" i="1"/>
  <c r="AO485" i="1"/>
  <c r="AP485" i="1"/>
  <c r="AR485" i="1" s="1"/>
  <c r="AQ485" i="1"/>
  <c r="AU485" i="1"/>
  <c r="BC485" i="1"/>
  <c r="BD485" i="1"/>
  <c r="BE485" i="1"/>
  <c r="BF485" i="1"/>
  <c r="BG485" i="1"/>
  <c r="BH485" i="1"/>
  <c r="BR485" i="1"/>
  <c r="CB485" i="1"/>
  <c r="CG485" i="1"/>
  <c r="CH485" i="1"/>
  <c r="CP485" i="1"/>
  <c r="CQ485" i="1"/>
  <c r="CY485" i="1"/>
  <c r="AC486" i="1"/>
  <c r="AD486" i="1"/>
  <c r="AJ486" i="1"/>
  <c r="AL486" i="1"/>
  <c r="AM486" i="1"/>
  <c r="AO486" i="1"/>
  <c r="AP486" i="1"/>
  <c r="AQ486" i="1"/>
  <c r="AR486" i="1" s="1"/>
  <c r="AU486" i="1"/>
  <c r="BC486" i="1"/>
  <c r="BD486" i="1"/>
  <c r="BE486" i="1"/>
  <c r="BF486" i="1"/>
  <c r="BG486" i="1"/>
  <c r="BH486" i="1"/>
  <c r="BR486" i="1"/>
  <c r="CB486" i="1"/>
  <c r="CG486" i="1"/>
  <c r="CH486" i="1"/>
  <c r="CP486" i="1"/>
  <c r="CQ486" i="1"/>
  <c r="CY486" i="1"/>
  <c r="AC487" i="1"/>
  <c r="AD487" i="1"/>
  <c r="AJ487" i="1"/>
  <c r="AL487" i="1"/>
  <c r="AM487" i="1"/>
  <c r="AO487" i="1"/>
  <c r="AP487" i="1"/>
  <c r="AQ487" i="1"/>
  <c r="AR487" i="1"/>
  <c r="AU487" i="1"/>
  <c r="BC487" i="1"/>
  <c r="BD487" i="1"/>
  <c r="BE487" i="1"/>
  <c r="BF487" i="1"/>
  <c r="BG487" i="1"/>
  <c r="BH487" i="1"/>
  <c r="BR487" i="1"/>
  <c r="CB487" i="1"/>
  <c r="CG487" i="1"/>
  <c r="CH487" i="1"/>
  <c r="CP487" i="1"/>
  <c r="CQ487" i="1"/>
  <c r="CY487" i="1"/>
  <c r="AC488" i="1"/>
  <c r="AD488" i="1"/>
  <c r="AJ488" i="1"/>
  <c r="AL488" i="1"/>
  <c r="AM488" i="1"/>
  <c r="AO488" i="1"/>
  <c r="AP488" i="1"/>
  <c r="AR488" i="1" s="1"/>
  <c r="AQ488" i="1"/>
  <c r="AU488" i="1"/>
  <c r="BC488" i="1"/>
  <c r="BD488" i="1"/>
  <c r="BE488" i="1"/>
  <c r="BF488" i="1"/>
  <c r="BG488" i="1"/>
  <c r="BH488" i="1"/>
  <c r="BR488" i="1"/>
  <c r="CB488" i="1"/>
  <c r="CG488" i="1"/>
  <c r="CH488" i="1"/>
  <c r="CP488" i="1"/>
  <c r="CQ488" i="1"/>
  <c r="CY488" i="1"/>
  <c r="AC489" i="1"/>
  <c r="AD489" i="1"/>
  <c r="AJ489" i="1"/>
  <c r="AL489" i="1"/>
  <c r="AM489" i="1"/>
  <c r="AO489" i="1"/>
  <c r="AP489" i="1"/>
  <c r="AR489" i="1" s="1"/>
  <c r="AQ489" i="1"/>
  <c r="AU489" i="1"/>
  <c r="BC489" i="1"/>
  <c r="BD489" i="1"/>
  <c r="BE489" i="1"/>
  <c r="BF489" i="1"/>
  <c r="BG489" i="1"/>
  <c r="BH489" i="1"/>
  <c r="BR489" i="1"/>
  <c r="CB489" i="1"/>
  <c r="CG489" i="1"/>
  <c r="CH489" i="1"/>
  <c r="CP489" i="1"/>
  <c r="CQ489" i="1"/>
  <c r="CY489" i="1"/>
  <c r="AC490" i="1"/>
  <c r="AD490" i="1"/>
  <c r="AJ490" i="1"/>
  <c r="AL490" i="1"/>
  <c r="AM490" i="1"/>
  <c r="AO490" i="1"/>
  <c r="AP490" i="1"/>
  <c r="AQ490" i="1"/>
  <c r="AR490" i="1" s="1"/>
  <c r="AU490" i="1"/>
  <c r="BC490" i="1"/>
  <c r="BD490" i="1"/>
  <c r="BE490" i="1"/>
  <c r="BF490" i="1"/>
  <c r="BG490" i="1"/>
  <c r="BH490" i="1"/>
  <c r="BR490" i="1"/>
  <c r="CB490" i="1"/>
  <c r="CG490" i="1"/>
  <c r="CH490" i="1"/>
  <c r="CP490" i="1"/>
  <c r="CQ490" i="1"/>
  <c r="CY490" i="1"/>
  <c r="AC491" i="1"/>
  <c r="AD491" i="1"/>
  <c r="AJ491" i="1"/>
  <c r="AL491" i="1"/>
  <c r="AM491" i="1"/>
  <c r="AO491" i="1"/>
  <c r="AP491" i="1"/>
  <c r="AQ491" i="1"/>
  <c r="AR491" i="1"/>
  <c r="AU491" i="1"/>
  <c r="BC491" i="1"/>
  <c r="BD491" i="1"/>
  <c r="BE491" i="1"/>
  <c r="BF491" i="1"/>
  <c r="BG491" i="1"/>
  <c r="BH491" i="1"/>
  <c r="BR491" i="1"/>
  <c r="CB491" i="1"/>
  <c r="CG491" i="1"/>
  <c r="CH491" i="1"/>
  <c r="CP491" i="1"/>
  <c r="CQ491" i="1"/>
  <c r="CY491" i="1"/>
  <c r="AC492" i="1"/>
  <c r="AD492" i="1"/>
  <c r="AJ492" i="1"/>
  <c r="AL492" i="1"/>
  <c r="AM492" i="1"/>
  <c r="AO492" i="1"/>
  <c r="AP492" i="1"/>
  <c r="AR492" i="1" s="1"/>
  <c r="AQ492" i="1"/>
  <c r="AU492" i="1"/>
  <c r="BC492" i="1"/>
  <c r="BD492" i="1"/>
  <c r="BE492" i="1"/>
  <c r="BF492" i="1"/>
  <c r="BG492" i="1"/>
  <c r="BH492" i="1"/>
  <c r="BR492" i="1"/>
  <c r="CB492" i="1"/>
  <c r="CG492" i="1"/>
  <c r="CH492" i="1"/>
  <c r="CP492" i="1"/>
  <c r="CQ492" i="1"/>
  <c r="CY492" i="1"/>
  <c r="AC493" i="1"/>
  <c r="AD493" i="1"/>
  <c r="AJ493" i="1"/>
  <c r="AL493" i="1"/>
  <c r="AM493" i="1"/>
  <c r="AO493" i="1"/>
  <c r="AP493" i="1"/>
  <c r="AR493" i="1" s="1"/>
  <c r="AQ493" i="1"/>
  <c r="AU493" i="1"/>
  <c r="BC493" i="1"/>
  <c r="BD493" i="1"/>
  <c r="BE493" i="1"/>
  <c r="BF493" i="1"/>
  <c r="BG493" i="1"/>
  <c r="BH493" i="1"/>
  <c r="BR493" i="1"/>
  <c r="CB493" i="1"/>
  <c r="CG493" i="1"/>
  <c r="CH493" i="1"/>
  <c r="CP493" i="1"/>
  <c r="CQ493" i="1"/>
  <c r="CY493" i="1"/>
  <c r="AC494" i="1"/>
  <c r="AD494" i="1"/>
  <c r="AJ494" i="1"/>
  <c r="AL494" i="1"/>
  <c r="AM494" i="1"/>
  <c r="AO494" i="1"/>
  <c r="AP494" i="1"/>
  <c r="AQ494" i="1"/>
  <c r="AR494" i="1" s="1"/>
  <c r="AU494" i="1"/>
  <c r="BC494" i="1"/>
  <c r="BD494" i="1"/>
  <c r="BE494" i="1"/>
  <c r="BF494" i="1"/>
  <c r="BG494" i="1"/>
  <c r="BH494" i="1"/>
  <c r="BR494" i="1"/>
  <c r="CB494" i="1"/>
  <c r="CG494" i="1"/>
  <c r="CH494" i="1"/>
  <c r="CP494" i="1"/>
  <c r="CQ494" i="1"/>
  <c r="CY494" i="1"/>
  <c r="AC495" i="1"/>
  <c r="AD495" i="1"/>
  <c r="AJ495" i="1"/>
  <c r="AL495" i="1"/>
  <c r="AM495" i="1"/>
  <c r="AO495" i="1"/>
  <c r="AP495" i="1"/>
  <c r="AQ495" i="1"/>
  <c r="AR495" i="1"/>
  <c r="AU495" i="1"/>
  <c r="BC495" i="1"/>
  <c r="BD495" i="1"/>
  <c r="BE495" i="1"/>
  <c r="BF495" i="1"/>
  <c r="BG495" i="1"/>
  <c r="BH495" i="1"/>
  <c r="BR495" i="1"/>
  <c r="CB495" i="1"/>
  <c r="CG495" i="1"/>
  <c r="CH495" i="1"/>
  <c r="CP495" i="1"/>
  <c r="CQ495" i="1"/>
  <c r="CY495" i="1"/>
  <c r="AC496" i="1"/>
  <c r="AD496" i="1"/>
  <c r="AJ496" i="1"/>
  <c r="AL496" i="1"/>
  <c r="AM496" i="1"/>
  <c r="AO496" i="1"/>
  <c r="AP496" i="1"/>
  <c r="AR496" i="1" s="1"/>
  <c r="AQ496" i="1"/>
  <c r="AU496" i="1"/>
  <c r="BC496" i="1"/>
  <c r="BD496" i="1"/>
  <c r="BE496" i="1"/>
  <c r="BF496" i="1"/>
  <c r="BG496" i="1"/>
  <c r="BH496" i="1"/>
  <c r="BR496" i="1"/>
  <c r="CB496" i="1"/>
  <c r="CG496" i="1"/>
  <c r="CH496" i="1"/>
  <c r="CP496" i="1"/>
  <c r="CQ496" i="1"/>
  <c r="CY496" i="1"/>
  <c r="AC497" i="1"/>
  <c r="AD497" i="1"/>
  <c r="AJ497" i="1"/>
  <c r="AL497" i="1"/>
  <c r="AM497" i="1"/>
  <c r="AO497" i="1"/>
  <c r="AP497" i="1"/>
  <c r="AR497" i="1" s="1"/>
  <c r="AQ497" i="1"/>
  <c r="AU497" i="1"/>
  <c r="BC497" i="1"/>
  <c r="BD497" i="1"/>
  <c r="BE497" i="1"/>
  <c r="BF497" i="1"/>
  <c r="BG497" i="1"/>
  <c r="BH497" i="1"/>
  <c r="BR497" i="1"/>
  <c r="CB497" i="1"/>
  <c r="CG497" i="1"/>
  <c r="CH497" i="1"/>
  <c r="CP497" i="1"/>
  <c r="CQ497" i="1"/>
  <c r="CY497" i="1"/>
  <c r="AC498" i="1"/>
  <c r="AD498" i="1"/>
  <c r="AJ498" i="1"/>
  <c r="AL498" i="1"/>
  <c r="AM498" i="1"/>
  <c r="AO498" i="1"/>
  <c r="AP498" i="1"/>
  <c r="AQ498" i="1"/>
  <c r="AR498" i="1" s="1"/>
  <c r="AU498" i="1"/>
  <c r="BC498" i="1"/>
  <c r="BD498" i="1"/>
  <c r="BE498" i="1"/>
  <c r="BF498" i="1"/>
  <c r="BG498" i="1"/>
  <c r="BH498" i="1"/>
  <c r="BR498" i="1"/>
  <c r="CB498" i="1"/>
  <c r="CG498" i="1"/>
  <c r="CH498" i="1"/>
  <c r="CP498" i="1"/>
  <c r="CQ498" i="1"/>
  <c r="CY498" i="1"/>
  <c r="AC499" i="1"/>
  <c r="AD499" i="1"/>
  <c r="AJ499" i="1"/>
  <c r="AL499" i="1"/>
  <c r="AM499" i="1"/>
  <c r="AO499" i="1"/>
  <c r="AP499" i="1"/>
  <c r="AQ499" i="1"/>
  <c r="AR499" i="1"/>
  <c r="AU499" i="1"/>
  <c r="BC499" i="1"/>
  <c r="BD499" i="1"/>
  <c r="BE499" i="1"/>
  <c r="BF499" i="1"/>
  <c r="BG499" i="1"/>
  <c r="BH499" i="1"/>
  <c r="BR499" i="1"/>
  <c r="CB499" i="1"/>
  <c r="CG499" i="1"/>
  <c r="CH499" i="1"/>
  <c r="CP499" i="1"/>
  <c r="CQ499" i="1"/>
  <c r="CY499" i="1"/>
  <c r="AC500" i="1"/>
  <c r="AD500" i="1"/>
  <c r="AJ500" i="1"/>
  <c r="AL500" i="1"/>
  <c r="AM500" i="1"/>
  <c r="AO500" i="1"/>
  <c r="AP500" i="1"/>
  <c r="AR500" i="1" s="1"/>
  <c r="AQ500" i="1"/>
  <c r="AU500" i="1"/>
  <c r="BC500" i="1"/>
  <c r="BD500" i="1"/>
  <c r="BE500" i="1"/>
  <c r="BF500" i="1"/>
  <c r="BG500" i="1"/>
  <c r="BH500" i="1"/>
  <c r="BR500" i="1"/>
  <c r="CB500" i="1"/>
  <c r="CG500" i="1"/>
  <c r="CH500" i="1"/>
  <c r="CP500" i="1"/>
  <c r="CQ500" i="1"/>
  <c r="CY500" i="1"/>
  <c r="AC501" i="1"/>
  <c r="AD501" i="1"/>
  <c r="AJ501" i="1"/>
  <c r="AL501" i="1"/>
  <c r="AM501" i="1"/>
  <c r="AO501" i="1"/>
  <c r="AP501" i="1"/>
  <c r="AR501" i="1" s="1"/>
  <c r="AQ501" i="1"/>
  <c r="AU501" i="1"/>
  <c r="BC501" i="1"/>
  <c r="BD501" i="1"/>
  <c r="BE501" i="1"/>
  <c r="BF501" i="1"/>
  <c r="BG501" i="1"/>
  <c r="BH501" i="1"/>
  <c r="BR501" i="1"/>
  <c r="CB501" i="1"/>
  <c r="CG501" i="1"/>
  <c r="CH501" i="1"/>
  <c r="CP501" i="1"/>
  <c r="CQ501" i="1"/>
  <c r="CY501" i="1"/>
  <c r="AC502" i="1"/>
  <c r="AD502" i="1"/>
  <c r="AJ502" i="1"/>
  <c r="AL502" i="1"/>
  <c r="AM502" i="1"/>
  <c r="AO502" i="1"/>
  <c r="AP502" i="1"/>
  <c r="AQ502" i="1"/>
  <c r="AR502" i="1" s="1"/>
  <c r="AU502" i="1"/>
  <c r="BC502" i="1"/>
  <c r="BD502" i="1"/>
  <c r="BE502" i="1"/>
  <c r="BF502" i="1"/>
  <c r="BG502" i="1"/>
  <c r="BH502" i="1"/>
  <c r="BR502" i="1"/>
  <c r="CB502" i="1"/>
  <c r="CG502" i="1"/>
  <c r="CH502" i="1"/>
  <c r="CP502" i="1"/>
  <c r="CQ502" i="1"/>
  <c r="CY502" i="1"/>
  <c r="AC503" i="1"/>
  <c r="AD503" i="1"/>
  <c r="AJ503" i="1"/>
  <c r="AL503" i="1"/>
  <c r="AM503" i="1"/>
  <c r="AO503" i="1"/>
  <c r="AP503" i="1"/>
  <c r="AQ503" i="1"/>
  <c r="AR503" i="1"/>
  <c r="AU503" i="1"/>
  <c r="BC503" i="1"/>
  <c r="BD503" i="1"/>
  <c r="BE503" i="1"/>
  <c r="BF503" i="1"/>
  <c r="BG503" i="1"/>
  <c r="BH503" i="1"/>
  <c r="BR503" i="1"/>
  <c r="CB503" i="1"/>
  <c r="CG503" i="1"/>
  <c r="CH503" i="1"/>
  <c r="CP503" i="1"/>
  <c r="CQ503" i="1"/>
  <c r="CY503" i="1"/>
  <c r="AC504" i="1"/>
  <c r="AD504" i="1"/>
  <c r="AJ504" i="1"/>
  <c r="AL504" i="1"/>
  <c r="AM504" i="1"/>
  <c r="AO504" i="1"/>
  <c r="AP504" i="1"/>
  <c r="AR504" i="1" s="1"/>
  <c r="AQ504" i="1"/>
  <c r="AU504" i="1"/>
  <c r="BC504" i="1"/>
  <c r="BD504" i="1"/>
  <c r="BE504" i="1"/>
  <c r="BF504" i="1"/>
  <c r="BG504" i="1"/>
  <c r="BH504" i="1"/>
  <c r="BR504" i="1"/>
  <c r="CB504" i="1"/>
  <c r="CG504" i="1"/>
  <c r="CH504" i="1"/>
  <c r="CP504" i="1"/>
  <c r="CQ504" i="1"/>
  <c r="CY504" i="1"/>
  <c r="AC505" i="1"/>
  <c r="AD505" i="1"/>
  <c r="AJ505" i="1"/>
  <c r="AL505" i="1"/>
  <c r="AM505" i="1"/>
  <c r="AO505" i="1"/>
  <c r="AP505" i="1"/>
  <c r="AR505" i="1" s="1"/>
  <c r="AQ505" i="1"/>
  <c r="AU505" i="1"/>
  <c r="BC505" i="1"/>
  <c r="BD505" i="1"/>
  <c r="BE505" i="1"/>
  <c r="BF505" i="1"/>
  <c r="BG505" i="1"/>
  <c r="BH505" i="1"/>
  <c r="BR505" i="1"/>
  <c r="CB505" i="1"/>
  <c r="CG505" i="1"/>
  <c r="CH505" i="1"/>
  <c r="CP505" i="1"/>
  <c r="CQ505" i="1"/>
  <c r="CY505" i="1"/>
  <c r="AC506" i="1"/>
  <c r="AD506" i="1"/>
  <c r="AJ506" i="1"/>
  <c r="AL506" i="1"/>
  <c r="AM506" i="1"/>
  <c r="AO506" i="1"/>
  <c r="AP506" i="1"/>
  <c r="AQ506" i="1"/>
  <c r="AR506" i="1" s="1"/>
  <c r="AU506" i="1"/>
  <c r="BC506" i="1"/>
  <c r="BD506" i="1"/>
  <c r="BE506" i="1"/>
  <c r="BF506" i="1"/>
  <c r="BG506" i="1"/>
  <c r="BH506" i="1"/>
  <c r="BR506" i="1"/>
  <c r="CB506" i="1"/>
  <c r="CG506" i="1"/>
  <c r="CH506" i="1"/>
  <c r="CP506" i="1"/>
  <c r="CQ506" i="1"/>
  <c r="CY506" i="1"/>
  <c r="AC507" i="1"/>
  <c r="AD507" i="1"/>
  <c r="AJ507" i="1"/>
  <c r="AL507" i="1"/>
  <c r="AM507" i="1"/>
  <c r="AO507" i="1"/>
  <c r="AP507" i="1"/>
  <c r="AQ507" i="1"/>
  <c r="AR507" i="1"/>
  <c r="AU507" i="1"/>
  <c r="BC507" i="1"/>
  <c r="BD507" i="1"/>
  <c r="BE507" i="1"/>
  <c r="BF507" i="1"/>
  <c r="BG507" i="1"/>
  <c r="BH507" i="1"/>
  <c r="BR507" i="1"/>
  <c r="CB507" i="1"/>
  <c r="CG507" i="1"/>
  <c r="CH507" i="1"/>
  <c r="CP507" i="1"/>
  <c r="CQ507" i="1"/>
  <c r="CY507" i="1"/>
  <c r="AC508" i="1"/>
  <c r="AD508" i="1"/>
  <c r="AJ508" i="1"/>
  <c r="AL508" i="1"/>
  <c r="AM508" i="1"/>
  <c r="AO508" i="1"/>
  <c r="AP508" i="1"/>
  <c r="AR508" i="1" s="1"/>
  <c r="AQ508" i="1"/>
  <c r="AU508" i="1"/>
  <c r="BC508" i="1"/>
  <c r="BD508" i="1"/>
  <c r="BE508" i="1"/>
  <c r="BF508" i="1"/>
  <c r="BG508" i="1"/>
  <c r="BH508" i="1"/>
  <c r="BR508" i="1"/>
  <c r="CB508" i="1"/>
  <c r="CG508" i="1"/>
  <c r="CH508" i="1"/>
  <c r="CP508" i="1"/>
  <c r="CQ508" i="1"/>
  <c r="CY508" i="1"/>
  <c r="AC509" i="1"/>
  <c r="AD509" i="1"/>
  <c r="AJ509" i="1"/>
  <c r="AL509" i="1"/>
  <c r="AM509" i="1"/>
  <c r="AO509" i="1"/>
  <c r="AP509" i="1"/>
  <c r="AR509" i="1" s="1"/>
  <c r="AQ509" i="1"/>
  <c r="AU509" i="1"/>
  <c r="BC509" i="1"/>
  <c r="BD509" i="1"/>
  <c r="BE509" i="1"/>
  <c r="BF509" i="1"/>
  <c r="BG509" i="1"/>
  <c r="BH509" i="1"/>
  <c r="BR509" i="1"/>
  <c r="CB509" i="1"/>
  <c r="CG509" i="1"/>
  <c r="CH509" i="1"/>
  <c r="CP509" i="1"/>
  <c r="CQ509" i="1"/>
  <c r="CY509" i="1"/>
  <c r="AC510" i="1"/>
  <c r="AD510" i="1"/>
  <c r="AJ510" i="1"/>
  <c r="AL510" i="1"/>
  <c r="AM510" i="1"/>
  <c r="AO510" i="1"/>
  <c r="AP510" i="1"/>
  <c r="AQ510" i="1"/>
  <c r="AR510" i="1" s="1"/>
  <c r="AU510" i="1"/>
  <c r="BC510" i="1"/>
  <c r="BD510" i="1"/>
  <c r="BE510" i="1"/>
  <c r="BF510" i="1"/>
  <c r="BG510" i="1"/>
  <c r="BH510" i="1"/>
  <c r="BR510" i="1"/>
  <c r="CB510" i="1"/>
  <c r="CG510" i="1"/>
  <c r="CH510" i="1"/>
  <c r="CP510" i="1"/>
  <c r="CQ510" i="1"/>
  <c r="CY510" i="1"/>
  <c r="AC511" i="1"/>
  <c r="AD511" i="1"/>
  <c r="AJ511" i="1"/>
  <c r="AL511" i="1"/>
  <c r="AM511" i="1"/>
  <c r="AO511" i="1"/>
  <c r="AP511" i="1"/>
  <c r="AQ511" i="1"/>
  <c r="AR511" i="1"/>
  <c r="AU511" i="1"/>
  <c r="BC511" i="1"/>
  <c r="BD511" i="1"/>
  <c r="BE511" i="1"/>
  <c r="BF511" i="1"/>
  <c r="BG511" i="1"/>
  <c r="BH511" i="1"/>
  <c r="BR511" i="1"/>
  <c r="CB511" i="1"/>
  <c r="CG511" i="1"/>
  <c r="CH511" i="1"/>
  <c r="CP511" i="1"/>
  <c r="CQ511" i="1"/>
  <c r="CY511" i="1"/>
  <c r="AC512" i="1"/>
  <c r="AD512" i="1"/>
  <c r="AJ512" i="1"/>
  <c r="AL512" i="1"/>
  <c r="AM512" i="1"/>
  <c r="AO512" i="1"/>
  <c r="AP512" i="1"/>
  <c r="AR512" i="1" s="1"/>
  <c r="AQ512" i="1"/>
  <c r="AU512" i="1"/>
  <c r="BC512" i="1"/>
  <c r="BD512" i="1"/>
  <c r="BE512" i="1"/>
  <c r="BF512" i="1"/>
  <c r="BG512" i="1"/>
  <c r="BH512" i="1"/>
  <c r="BR512" i="1"/>
  <c r="CB512" i="1"/>
  <c r="CG512" i="1"/>
  <c r="CH512" i="1"/>
  <c r="CP512" i="1"/>
  <c r="CQ512" i="1"/>
  <c r="CY512" i="1"/>
  <c r="AC513" i="1"/>
  <c r="AD513" i="1"/>
  <c r="AJ513" i="1"/>
  <c r="AL513" i="1"/>
  <c r="AM513" i="1"/>
  <c r="AO513" i="1"/>
  <c r="AP513" i="1"/>
  <c r="AR513" i="1" s="1"/>
  <c r="AQ513" i="1"/>
  <c r="AU513" i="1"/>
  <c r="BC513" i="1"/>
  <c r="BD513" i="1"/>
  <c r="BE513" i="1"/>
  <c r="BF513" i="1"/>
  <c r="BG513" i="1"/>
  <c r="BH513" i="1"/>
  <c r="BR513" i="1"/>
  <c r="CB513" i="1"/>
  <c r="CG513" i="1"/>
  <c r="CH513" i="1"/>
  <c r="CP513" i="1"/>
  <c r="CQ513" i="1"/>
  <c r="CY513" i="1"/>
  <c r="AC514" i="1"/>
  <c r="AD514" i="1"/>
  <c r="AJ514" i="1"/>
  <c r="AL514" i="1"/>
  <c r="AM514" i="1"/>
  <c r="AO514" i="1"/>
  <c r="AP514" i="1"/>
  <c r="AQ514" i="1"/>
  <c r="AR514" i="1" s="1"/>
  <c r="AU514" i="1"/>
  <c r="BC514" i="1"/>
  <c r="BD514" i="1"/>
  <c r="BE514" i="1"/>
  <c r="BF514" i="1"/>
  <c r="BG514" i="1"/>
  <c r="BH514" i="1"/>
  <c r="BR514" i="1"/>
  <c r="CB514" i="1"/>
  <c r="CG514" i="1"/>
  <c r="CH514" i="1"/>
  <c r="CP514" i="1"/>
  <c r="CQ514" i="1"/>
  <c r="CY514" i="1"/>
  <c r="AC515" i="1"/>
  <c r="AD515" i="1"/>
  <c r="AJ515" i="1"/>
  <c r="AL515" i="1"/>
  <c r="AM515" i="1"/>
  <c r="AO515" i="1"/>
  <c r="AP515" i="1"/>
  <c r="AQ515" i="1"/>
  <c r="AR515" i="1"/>
  <c r="AU515" i="1"/>
  <c r="BC515" i="1"/>
  <c r="BD515" i="1"/>
  <c r="BE515" i="1"/>
  <c r="BF515" i="1"/>
  <c r="BG515" i="1"/>
  <c r="BH515" i="1"/>
  <c r="BR515" i="1"/>
  <c r="CB515" i="1"/>
  <c r="CG515" i="1"/>
  <c r="CH515" i="1"/>
  <c r="CP515" i="1"/>
  <c r="CQ515" i="1"/>
  <c r="CY515" i="1"/>
  <c r="AC516" i="1"/>
  <c r="AD516" i="1"/>
  <c r="AJ516" i="1"/>
  <c r="AL516" i="1"/>
  <c r="AM516" i="1"/>
  <c r="AO516" i="1"/>
  <c r="AP516" i="1"/>
  <c r="AR516" i="1" s="1"/>
  <c r="AQ516" i="1"/>
  <c r="AU516" i="1"/>
  <c r="BC516" i="1"/>
  <c r="BD516" i="1"/>
  <c r="BE516" i="1"/>
  <c r="BF516" i="1"/>
  <c r="BG516" i="1"/>
  <c r="BH516" i="1"/>
  <c r="BR516" i="1"/>
  <c r="CB516" i="1"/>
  <c r="CG516" i="1"/>
  <c r="CH516" i="1"/>
  <c r="CP516" i="1"/>
  <c r="CQ516" i="1"/>
  <c r="CY516" i="1"/>
  <c r="AC517" i="1"/>
  <c r="AD517" i="1"/>
  <c r="AJ517" i="1"/>
  <c r="AL517" i="1"/>
  <c r="AM517" i="1"/>
  <c r="AO517" i="1"/>
  <c r="AP517" i="1"/>
  <c r="AR517" i="1" s="1"/>
  <c r="AQ517" i="1"/>
  <c r="AU517" i="1"/>
  <c r="BC517" i="1"/>
  <c r="BD517" i="1"/>
  <c r="BE517" i="1"/>
  <c r="BF517" i="1"/>
  <c r="BG517" i="1"/>
  <c r="BH517" i="1"/>
  <c r="BR517" i="1"/>
  <c r="CB517" i="1"/>
  <c r="CG517" i="1"/>
  <c r="CH517" i="1"/>
  <c r="CP517" i="1"/>
  <c r="CQ517" i="1"/>
  <c r="CY517" i="1"/>
  <c r="AC518" i="1"/>
  <c r="AD518" i="1"/>
  <c r="AJ518" i="1"/>
  <c r="AL518" i="1"/>
  <c r="AM518" i="1"/>
  <c r="AO518" i="1"/>
  <c r="AP518" i="1"/>
  <c r="AQ518" i="1"/>
  <c r="AR518" i="1" s="1"/>
  <c r="AU518" i="1"/>
  <c r="BC518" i="1"/>
  <c r="BD518" i="1"/>
  <c r="BE518" i="1"/>
  <c r="BF518" i="1"/>
  <c r="BG518" i="1"/>
  <c r="BH518" i="1"/>
  <c r="BR518" i="1"/>
  <c r="CB518" i="1"/>
  <c r="CG518" i="1"/>
  <c r="CH518" i="1"/>
  <c r="CP518" i="1"/>
  <c r="CQ518" i="1"/>
  <c r="CY518" i="1"/>
  <c r="AC519" i="1"/>
  <c r="AD519" i="1"/>
  <c r="AJ519" i="1"/>
  <c r="AL519" i="1"/>
  <c r="AM519" i="1"/>
  <c r="AO519" i="1"/>
  <c r="AP519" i="1"/>
  <c r="AQ519" i="1"/>
  <c r="AR519" i="1"/>
  <c r="AU519" i="1"/>
  <c r="BC519" i="1"/>
  <c r="BD519" i="1"/>
  <c r="BE519" i="1"/>
  <c r="BF519" i="1"/>
  <c r="BG519" i="1"/>
  <c r="BH519" i="1"/>
  <c r="BR519" i="1"/>
  <c r="CB519" i="1"/>
  <c r="CG519" i="1"/>
  <c r="CH519" i="1"/>
  <c r="CP519" i="1"/>
  <c r="CQ519" i="1"/>
  <c r="CY519" i="1"/>
  <c r="AC520" i="1"/>
  <c r="AD520" i="1"/>
  <c r="AJ520" i="1"/>
  <c r="AL520" i="1"/>
  <c r="AM520" i="1"/>
  <c r="AO520" i="1"/>
  <c r="AP520" i="1"/>
  <c r="AR520" i="1" s="1"/>
  <c r="AQ520" i="1"/>
  <c r="AU520" i="1"/>
  <c r="BC520" i="1"/>
  <c r="BD520" i="1"/>
  <c r="BE520" i="1"/>
  <c r="BF520" i="1"/>
  <c r="BG520" i="1"/>
  <c r="BH520" i="1"/>
  <c r="BR520" i="1"/>
  <c r="CB520" i="1"/>
  <c r="CG520" i="1"/>
  <c r="CH520" i="1"/>
  <c r="CP520" i="1"/>
  <c r="CQ520" i="1"/>
  <c r="CY520" i="1"/>
  <c r="AC521" i="1"/>
  <c r="AD521" i="1"/>
  <c r="AJ521" i="1"/>
  <c r="AL521" i="1"/>
  <c r="AM521" i="1"/>
  <c r="AO521" i="1"/>
  <c r="AP521" i="1"/>
  <c r="AR521" i="1" s="1"/>
  <c r="AQ521" i="1"/>
  <c r="AU521" i="1"/>
  <c r="BC521" i="1"/>
  <c r="BD521" i="1"/>
  <c r="BE521" i="1"/>
  <c r="BF521" i="1"/>
  <c r="BG521" i="1"/>
  <c r="BH521" i="1"/>
  <c r="BR521" i="1"/>
  <c r="CB521" i="1"/>
  <c r="CG521" i="1"/>
  <c r="CH521" i="1"/>
  <c r="CP521" i="1"/>
  <c r="CQ521" i="1"/>
  <c r="CY521" i="1"/>
  <c r="AC522" i="1"/>
  <c r="AD522" i="1"/>
  <c r="AJ522" i="1"/>
  <c r="AL522" i="1"/>
  <c r="AM522" i="1"/>
  <c r="AO522" i="1"/>
  <c r="AP522" i="1"/>
  <c r="AQ522" i="1"/>
  <c r="AR522" i="1" s="1"/>
  <c r="AU522" i="1"/>
  <c r="BC522" i="1"/>
  <c r="BD522" i="1"/>
  <c r="BE522" i="1"/>
  <c r="BF522" i="1"/>
  <c r="BG522" i="1"/>
  <c r="BH522" i="1"/>
  <c r="BR522" i="1"/>
  <c r="CB522" i="1"/>
  <c r="CG522" i="1"/>
  <c r="CH522" i="1"/>
  <c r="CP522" i="1"/>
  <c r="CQ522" i="1"/>
  <c r="CY522" i="1"/>
  <c r="AC523" i="1"/>
  <c r="AD523" i="1"/>
  <c r="AJ523" i="1"/>
  <c r="AL523" i="1"/>
  <c r="AM523" i="1"/>
  <c r="AO523" i="1"/>
  <c r="AP523" i="1"/>
  <c r="AQ523" i="1"/>
  <c r="AR523" i="1"/>
  <c r="AU523" i="1"/>
  <c r="BC523" i="1"/>
  <c r="BD523" i="1"/>
  <c r="BE523" i="1"/>
  <c r="BF523" i="1"/>
  <c r="BG523" i="1"/>
  <c r="BH523" i="1"/>
  <c r="BR523" i="1"/>
  <c r="CB523" i="1"/>
  <c r="CG523" i="1"/>
  <c r="CH523" i="1"/>
  <c r="CP523" i="1"/>
  <c r="CQ523" i="1"/>
  <c r="CY523" i="1"/>
  <c r="AC524" i="1"/>
  <c r="AD524" i="1"/>
  <c r="AJ524" i="1"/>
  <c r="AL524" i="1"/>
  <c r="AM524" i="1"/>
  <c r="AO524" i="1"/>
  <c r="AP524" i="1"/>
  <c r="AR524" i="1" s="1"/>
  <c r="AQ524" i="1"/>
  <c r="AU524" i="1"/>
  <c r="BC524" i="1"/>
  <c r="BD524" i="1"/>
  <c r="BE524" i="1"/>
  <c r="BF524" i="1"/>
  <c r="BG524" i="1"/>
  <c r="BH524" i="1"/>
  <c r="BR524" i="1"/>
  <c r="CB524" i="1"/>
  <c r="CG524" i="1"/>
  <c r="CH524" i="1"/>
  <c r="CP524" i="1"/>
  <c r="CQ524" i="1"/>
  <c r="CY524" i="1"/>
  <c r="AC525" i="1"/>
  <c r="AD525" i="1"/>
  <c r="AJ525" i="1"/>
  <c r="AL525" i="1"/>
  <c r="AM525" i="1"/>
  <c r="AO525" i="1"/>
  <c r="AP525" i="1"/>
  <c r="AR525" i="1" s="1"/>
  <c r="AQ525" i="1"/>
  <c r="AU525" i="1"/>
  <c r="BC525" i="1"/>
  <c r="BD525" i="1"/>
  <c r="BE525" i="1"/>
  <c r="BF525" i="1"/>
  <c r="BG525" i="1"/>
  <c r="BH525" i="1"/>
  <c r="BR525" i="1"/>
  <c r="CB525" i="1"/>
  <c r="CG525" i="1"/>
  <c r="CH525" i="1"/>
  <c r="CP525" i="1"/>
  <c r="CQ525" i="1"/>
  <c r="CY525" i="1"/>
  <c r="AC526" i="1"/>
  <c r="AD526" i="1"/>
  <c r="AJ526" i="1"/>
  <c r="AL526" i="1"/>
  <c r="AM526" i="1"/>
  <c r="AO526" i="1"/>
  <c r="AP526" i="1"/>
  <c r="AQ526" i="1"/>
  <c r="AR526" i="1" s="1"/>
  <c r="AU526" i="1"/>
  <c r="BC526" i="1"/>
  <c r="BD526" i="1"/>
  <c r="BE526" i="1"/>
  <c r="BF526" i="1"/>
  <c r="BG526" i="1"/>
  <c r="BH526" i="1"/>
  <c r="BR526" i="1"/>
  <c r="CB526" i="1"/>
  <c r="CG526" i="1"/>
  <c r="CH526" i="1"/>
  <c r="CP526" i="1"/>
  <c r="CQ526" i="1"/>
  <c r="CY526" i="1"/>
  <c r="AC527" i="1"/>
  <c r="AD527" i="1"/>
  <c r="AJ527" i="1"/>
  <c r="AL527" i="1"/>
  <c r="AM527" i="1"/>
  <c r="AO527" i="1"/>
  <c r="AP527" i="1"/>
  <c r="AQ527" i="1"/>
  <c r="AR527" i="1"/>
  <c r="AU527" i="1"/>
  <c r="BC527" i="1"/>
  <c r="BD527" i="1"/>
  <c r="BE527" i="1"/>
  <c r="BF527" i="1"/>
  <c r="BG527" i="1"/>
  <c r="BH527" i="1"/>
  <c r="BR527" i="1"/>
  <c r="CB527" i="1"/>
  <c r="CG527" i="1"/>
  <c r="CH527" i="1"/>
  <c r="CP527" i="1"/>
  <c r="CQ527" i="1"/>
  <c r="CY527" i="1"/>
  <c r="AC528" i="1"/>
  <c r="AD528" i="1"/>
  <c r="AJ528" i="1"/>
  <c r="AL528" i="1"/>
  <c r="AM528" i="1"/>
  <c r="AO528" i="1"/>
  <c r="AP528" i="1"/>
  <c r="AR528" i="1" s="1"/>
  <c r="AQ528" i="1"/>
  <c r="AU528" i="1"/>
  <c r="BC528" i="1"/>
  <c r="BD528" i="1"/>
  <c r="BE528" i="1"/>
  <c r="BF528" i="1"/>
  <c r="BG528" i="1"/>
  <c r="BH528" i="1"/>
  <c r="BR528" i="1"/>
  <c r="CB528" i="1"/>
  <c r="CG528" i="1"/>
  <c r="CH528" i="1"/>
  <c r="CP528" i="1"/>
  <c r="CQ528" i="1"/>
  <c r="CY528" i="1"/>
  <c r="AC529" i="1"/>
  <c r="AD529" i="1"/>
  <c r="AJ529" i="1"/>
  <c r="AL529" i="1"/>
  <c r="AM529" i="1"/>
  <c r="AO529" i="1"/>
  <c r="AP529" i="1"/>
  <c r="AR529" i="1" s="1"/>
  <c r="AQ529" i="1"/>
  <c r="AU529" i="1"/>
  <c r="BC529" i="1"/>
  <c r="BD529" i="1"/>
  <c r="BE529" i="1"/>
  <c r="BF529" i="1"/>
  <c r="BG529" i="1"/>
  <c r="BH529" i="1"/>
  <c r="BR529" i="1"/>
  <c r="CB529" i="1"/>
  <c r="CG529" i="1"/>
  <c r="CH529" i="1"/>
  <c r="CP529" i="1"/>
  <c r="CQ529" i="1"/>
  <c r="CY529" i="1"/>
  <c r="AC530" i="1"/>
  <c r="AD530" i="1"/>
  <c r="AJ530" i="1"/>
  <c r="AL530" i="1"/>
  <c r="AM530" i="1"/>
  <c r="AO530" i="1"/>
  <c r="AP530" i="1"/>
  <c r="AQ530" i="1"/>
  <c r="AR530" i="1" s="1"/>
  <c r="AU530" i="1"/>
  <c r="BC530" i="1"/>
  <c r="BD530" i="1"/>
  <c r="BE530" i="1"/>
  <c r="BF530" i="1"/>
  <c r="BG530" i="1"/>
  <c r="BH530" i="1"/>
  <c r="BR530" i="1"/>
  <c r="CB530" i="1"/>
  <c r="CG530" i="1"/>
  <c r="CH530" i="1"/>
  <c r="CP530" i="1"/>
  <c r="CQ530" i="1"/>
  <c r="CY530" i="1"/>
  <c r="AC531" i="1"/>
  <c r="AD531" i="1"/>
  <c r="AJ531" i="1"/>
  <c r="AL531" i="1"/>
  <c r="AM531" i="1"/>
  <c r="AO531" i="1"/>
  <c r="AP531" i="1"/>
  <c r="AQ531" i="1"/>
  <c r="AR531" i="1"/>
  <c r="AU531" i="1"/>
  <c r="BC531" i="1"/>
  <c r="BD531" i="1"/>
  <c r="BE531" i="1"/>
  <c r="BF531" i="1"/>
  <c r="BG531" i="1"/>
  <c r="BH531" i="1"/>
  <c r="BR531" i="1"/>
  <c r="CB531" i="1"/>
  <c r="CG531" i="1"/>
  <c r="CH531" i="1"/>
  <c r="CP531" i="1"/>
  <c r="CQ531" i="1"/>
  <c r="CY531" i="1"/>
  <c r="AC532" i="1"/>
  <c r="AD532" i="1"/>
  <c r="AJ532" i="1"/>
  <c r="AL532" i="1"/>
  <c r="AM532" i="1"/>
  <c r="AO532" i="1"/>
  <c r="AP532" i="1"/>
  <c r="AR532" i="1" s="1"/>
  <c r="AQ532" i="1"/>
  <c r="AU532" i="1"/>
  <c r="BC532" i="1"/>
  <c r="BD532" i="1"/>
  <c r="BE532" i="1"/>
  <c r="BF532" i="1"/>
  <c r="BG532" i="1"/>
  <c r="BH532" i="1"/>
  <c r="BR532" i="1"/>
  <c r="CB532" i="1"/>
  <c r="CG532" i="1"/>
  <c r="CH532" i="1"/>
  <c r="CP532" i="1"/>
  <c r="CQ532" i="1"/>
  <c r="CY532" i="1"/>
  <c r="AC533" i="1"/>
  <c r="AD533" i="1"/>
  <c r="AJ533" i="1"/>
  <c r="AL533" i="1"/>
  <c r="AM533" i="1"/>
  <c r="AO533" i="1"/>
  <c r="AP533" i="1"/>
  <c r="AR533" i="1" s="1"/>
  <c r="AQ533" i="1"/>
  <c r="AU533" i="1"/>
  <c r="BC533" i="1"/>
  <c r="BD533" i="1"/>
  <c r="BE533" i="1"/>
  <c r="BF533" i="1"/>
  <c r="BG533" i="1"/>
  <c r="BH533" i="1"/>
  <c r="BR533" i="1"/>
  <c r="CB533" i="1"/>
  <c r="CG533" i="1"/>
  <c r="CH533" i="1"/>
  <c r="CP533" i="1"/>
  <c r="CQ533" i="1"/>
  <c r="CY533" i="1"/>
  <c r="AC534" i="1"/>
  <c r="AD534" i="1"/>
  <c r="AJ534" i="1"/>
  <c r="AL534" i="1"/>
  <c r="AM534" i="1"/>
  <c r="AO534" i="1"/>
  <c r="AP534" i="1"/>
  <c r="AQ534" i="1"/>
  <c r="AR534" i="1" s="1"/>
  <c r="AU534" i="1"/>
  <c r="BC534" i="1"/>
  <c r="BD534" i="1"/>
  <c r="BE534" i="1"/>
  <c r="BF534" i="1"/>
  <c r="BG534" i="1"/>
  <c r="BH534" i="1"/>
  <c r="BR534" i="1"/>
  <c r="CB534" i="1"/>
  <c r="CG534" i="1"/>
  <c r="CH534" i="1"/>
  <c r="CP534" i="1"/>
  <c r="CQ534" i="1"/>
  <c r="CY534" i="1"/>
  <c r="AC535" i="1"/>
  <c r="AD535" i="1"/>
  <c r="AJ535" i="1"/>
  <c r="AL535" i="1"/>
  <c r="AM535" i="1"/>
  <c r="AO535" i="1"/>
  <c r="AP535" i="1"/>
  <c r="AQ535" i="1"/>
  <c r="AR535" i="1"/>
  <c r="AU535" i="1"/>
  <c r="BC535" i="1"/>
  <c r="BD535" i="1"/>
  <c r="BE535" i="1"/>
  <c r="BF535" i="1"/>
  <c r="BG535" i="1"/>
  <c r="BH535" i="1"/>
  <c r="BR535" i="1"/>
  <c r="CB535" i="1"/>
  <c r="CG535" i="1"/>
  <c r="CH535" i="1"/>
  <c r="CP535" i="1"/>
  <c r="CQ535" i="1"/>
  <c r="CY535" i="1"/>
  <c r="AC536" i="1"/>
  <c r="AD536" i="1"/>
  <c r="AJ536" i="1"/>
  <c r="AL536" i="1"/>
  <c r="AM536" i="1"/>
  <c r="AO536" i="1"/>
  <c r="AP536" i="1"/>
  <c r="AR536" i="1" s="1"/>
  <c r="AQ536" i="1"/>
  <c r="AU536" i="1"/>
  <c r="BC536" i="1"/>
  <c r="BD536" i="1"/>
  <c r="BE536" i="1"/>
  <c r="BF536" i="1"/>
  <c r="BG536" i="1"/>
  <c r="BH536" i="1"/>
  <c r="BR536" i="1"/>
  <c r="CB536" i="1"/>
  <c r="CG536" i="1"/>
  <c r="CH536" i="1"/>
  <c r="CP536" i="1"/>
  <c r="CQ536" i="1"/>
  <c r="CY536" i="1"/>
  <c r="AC537" i="1"/>
  <c r="AD537" i="1"/>
  <c r="AJ537" i="1"/>
  <c r="AL537" i="1"/>
  <c r="AM537" i="1"/>
  <c r="AO537" i="1"/>
  <c r="AP537" i="1"/>
  <c r="AR537" i="1" s="1"/>
  <c r="AQ537" i="1"/>
  <c r="AU537" i="1"/>
  <c r="BC537" i="1"/>
  <c r="BD537" i="1"/>
  <c r="BE537" i="1"/>
  <c r="BF537" i="1"/>
  <c r="BG537" i="1"/>
  <c r="BH537" i="1"/>
  <c r="BR537" i="1"/>
  <c r="CB537" i="1"/>
  <c r="CG537" i="1"/>
  <c r="CH537" i="1"/>
  <c r="CP537" i="1"/>
  <c r="CQ537" i="1"/>
  <c r="CY537" i="1"/>
  <c r="AC538" i="1"/>
  <c r="AD538" i="1"/>
  <c r="AJ538" i="1"/>
  <c r="AL538" i="1"/>
  <c r="AM538" i="1"/>
  <c r="AO538" i="1"/>
  <c r="AP538" i="1"/>
  <c r="AR538" i="1" s="1"/>
  <c r="AQ538" i="1"/>
  <c r="AU538" i="1"/>
  <c r="BC538" i="1"/>
  <c r="BD538" i="1"/>
  <c r="BE538" i="1"/>
  <c r="BF538" i="1"/>
  <c r="BG538" i="1"/>
  <c r="BH538" i="1"/>
  <c r="BR538" i="1"/>
  <c r="CB538" i="1"/>
  <c r="CG538" i="1"/>
  <c r="CH538" i="1"/>
  <c r="CP538" i="1"/>
  <c r="CQ538" i="1"/>
  <c r="CY538" i="1"/>
  <c r="AC539" i="1"/>
  <c r="AD539" i="1"/>
  <c r="AJ539" i="1"/>
  <c r="AL539" i="1"/>
  <c r="AM539" i="1"/>
  <c r="AO539" i="1"/>
  <c r="AP539" i="1"/>
  <c r="AQ539" i="1"/>
  <c r="AR539" i="1"/>
  <c r="AU539" i="1"/>
  <c r="BC539" i="1"/>
  <c r="BD539" i="1"/>
  <c r="BE539" i="1"/>
  <c r="BF539" i="1"/>
  <c r="BG539" i="1"/>
  <c r="BH539" i="1"/>
  <c r="BR539" i="1"/>
  <c r="CB539" i="1"/>
  <c r="CG539" i="1"/>
  <c r="CH539" i="1"/>
  <c r="CP539" i="1"/>
  <c r="CQ539" i="1"/>
  <c r="CY539" i="1"/>
  <c r="AC540" i="1"/>
  <c r="AD540" i="1"/>
  <c r="AJ540" i="1"/>
  <c r="AL540" i="1"/>
  <c r="AM540" i="1"/>
  <c r="AO540" i="1"/>
  <c r="AP540" i="1"/>
  <c r="AR540" i="1" s="1"/>
  <c r="AQ540" i="1"/>
  <c r="AU540" i="1"/>
  <c r="BC540" i="1"/>
  <c r="BD540" i="1"/>
  <c r="BE540" i="1"/>
  <c r="BF540" i="1"/>
  <c r="BG540" i="1"/>
  <c r="BH540" i="1"/>
  <c r="BR540" i="1"/>
  <c r="CB540" i="1"/>
  <c r="CG540" i="1"/>
  <c r="CH540" i="1"/>
  <c r="CP540" i="1"/>
  <c r="CQ540" i="1"/>
  <c r="CY540" i="1"/>
  <c r="AC541" i="1"/>
  <c r="AD541" i="1"/>
  <c r="AJ541" i="1"/>
  <c r="AL541" i="1"/>
  <c r="AM541" i="1"/>
  <c r="AO541" i="1"/>
  <c r="AP541" i="1"/>
  <c r="AR541" i="1" s="1"/>
  <c r="AQ541" i="1"/>
  <c r="AU541" i="1"/>
  <c r="BC541" i="1"/>
  <c r="BD541" i="1"/>
  <c r="BE541" i="1"/>
  <c r="BF541" i="1"/>
  <c r="BG541" i="1"/>
  <c r="BH541" i="1"/>
  <c r="BR541" i="1"/>
  <c r="CB541" i="1"/>
  <c r="CG541" i="1"/>
  <c r="CH541" i="1"/>
  <c r="CP541" i="1"/>
  <c r="CQ541" i="1"/>
  <c r="CY541" i="1"/>
  <c r="AC542" i="1"/>
  <c r="AD542" i="1"/>
  <c r="AJ542" i="1"/>
  <c r="AL542" i="1"/>
  <c r="AM542" i="1"/>
  <c r="AO542" i="1"/>
  <c r="AP542" i="1"/>
  <c r="AR542" i="1" s="1"/>
  <c r="AQ542" i="1"/>
  <c r="AU542" i="1"/>
  <c r="BC542" i="1"/>
  <c r="BD542" i="1"/>
  <c r="BE542" i="1"/>
  <c r="BF542" i="1"/>
  <c r="BG542" i="1"/>
  <c r="BH542" i="1"/>
  <c r="BR542" i="1"/>
  <c r="CB542" i="1"/>
  <c r="CG542" i="1"/>
  <c r="CH542" i="1"/>
  <c r="CP542" i="1"/>
  <c r="CQ542" i="1"/>
  <c r="CY542" i="1"/>
  <c r="AC543" i="1"/>
  <c r="AD543" i="1"/>
  <c r="AJ543" i="1"/>
  <c r="AL543" i="1"/>
  <c r="AM543" i="1"/>
  <c r="AO543" i="1"/>
  <c r="AP543" i="1"/>
  <c r="AQ543" i="1"/>
  <c r="AR543" i="1"/>
  <c r="AU543" i="1"/>
  <c r="BC543" i="1"/>
  <c r="BD543" i="1"/>
  <c r="BE543" i="1"/>
  <c r="BF543" i="1"/>
  <c r="BG543" i="1"/>
  <c r="BH543" i="1"/>
  <c r="BR543" i="1"/>
  <c r="CB543" i="1"/>
  <c r="CG543" i="1"/>
  <c r="CH543" i="1"/>
  <c r="CP543" i="1"/>
  <c r="CQ543" i="1"/>
  <c r="CY543" i="1"/>
  <c r="AC544" i="1"/>
  <c r="AD544" i="1"/>
  <c r="AJ544" i="1"/>
  <c r="AL544" i="1"/>
  <c r="AM544" i="1"/>
  <c r="AO544" i="1"/>
  <c r="AP544" i="1"/>
  <c r="AQ544" i="1"/>
  <c r="AR544" i="1" s="1"/>
  <c r="AU544" i="1"/>
  <c r="BC544" i="1"/>
  <c r="BD544" i="1"/>
  <c r="BE544" i="1"/>
  <c r="BF544" i="1"/>
  <c r="BG544" i="1"/>
  <c r="BH544" i="1"/>
  <c r="BR544" i="1"/>
  <c r="CB544" i="1"/>
  <c r="CG544" i="1"/>
  <c r="CH544" i="1"/>
  <c r="CP544" i="1"/>
  <c r="CQ544" i="1"/>
  <c r="CY544" i="1"/>
  <c r="AC545" i="1"/>
  <c r="AD545" i="1"/>
  <c r="AJ545" i="1"/>
  <c r="AL545" i="1"/>
  <c r="AM545" i="1"/>
  <c r="AO545" i="1"/>
  <c r="AP545" i="1"/>
  <c r="AR545" i="1" s="1"/>
  <c r="AQ545" i="1"/>
  <c r="AU545" i="1"/>
  <c r="BC545" i="1"/>
  <c r="BD545" i="1"/>
  <c r="BE545" i="1"/>
  <c r="BF545" i="1"/>
  <c r="BG545" i="1"/>
  <c r="BH545" i="1"/>
  <c r="BR545" i="1"/>
  <c r="CB545" i="1"/>
  <c r="CG545" i="1"/>
  <c r="CH545" i="1"/>
  <c r="CP545" i="1"/>
  <c r="CQ545" i="1"/>
  <c r="CY545" i="1"/>
  <c r="AC546" i="1"/>
  <c r="AD546" i="1"/>
  <c r="AJ546" i="1"/>
  <c r="AL546" i="1"/>
  <c r="AM546" i="1"/>
  <c r="AO546" i="1"/>
  <c r="AP546" i="1"/>
  <c r="AR546" i="1" s="1"/>
  <c r="AQ546" i="1"/>
  <c r="AU546" i="1"/>
  <c r="BC546" i="1"/>
  <c r="BD546" i="1"/>
  <c r="BE546" i="1"/>
  <c r="BF546" i="1"/>
  <c r="BG546" i="1"/>
  <c r="BH546" i="1"/>
  <c r="BR546" i="1"/>
  <c r="CB546" i="1"/>
  <c r="CG546" i="1"/>
  <c r="CH546" i="1"/>
  <c r="CP546" i="1"/>
  <c r="CQ546" i="1"/>
  <c r="CY546" i="1"/>
  <c r="AC547" i="1"/>
  <c r="AD547" i="1"/>
  <c r="AJ547" i="1"/>
  <c r="AL547" i="1"/>
  <c r="AM547" i="1"/>
  <c r="AO547" i="1"/>
  <c r="AP547" i="1"/>
  <c r="AQ547" i="1"/>
  <c r="AR547" i="1"/>
  <c r="AU547" i="1"/>
  <c r="BC547" i="1"/>
  <c r="BD547" i="1"/>
  <c r="BE547" i="1"/>
  <c r="BF547" i="1"/>
  <c r="BG547" i="1"/>
  <c r="BH547" i="1"/>
  <c r="BR547" i="1"/>
  <c r="CB547" i="1"/>
  <c r="CG547" i="1"/>
  <c r="CH547" i="1"/>
  <c r="CP547" i="1"/>
  <c r="CQ547" i="1"/>
  <c r="CY547" i="1"/>
  <c r="AC548" i="1"/>
  <c r="AD548" i="1"/>
  <c r="AJ548" i="1"/>
  <c r="AL548" i="1"/>
  <c r="AM548" i="1"/>
  <c r="AO548" i="1"/>
  <c r="AP548" i="1"/>
  <c r="AR548" i="1" s="1"/>
  <c r="AQ548" i="1"/>
  <c r="AU548" i="1"/>
  <c r="BC548" i="1"/>
  <c r="BD548" i="1"/>
  <c r="BE548" i="1"/>
  <c r="BF548" i="1"/>
  <c r="BG548" i="1"/>
  <c r="BH548" i="1"/>
  <c r="BR548" i="1"/>
  <c r="CB548" i="1"/>
  <c r="CG548" i="1"/>
  <c r="CH548" i="1"/>
  <c r="CP548" i="1"/>
  <c r="CQ548" i="1"/>
  <c r="CY548" i="1"/>
  <c r="AC549" i="1"/>
  <c r="AD549" i="1"/>
  <c r="AJ549" i="1"/>
  <c r="AL549" i="1"/>
  <c r="AM549" i="1"/>
  <c r="AO549" i="1"/>
  <c r="AP549" i="1"/>
  <c r="AR549" i="1" s="1"/>
  <c r="AQ549" i="1"/>
  <c r="AU549" i="1"/>
  <c r="BC549" i="1"/>
  <c r="BD549" i="1"/>
  <c r="BE549" i="1"/>
  <c r="BF549" i="1"/>
  <c r="BG549" i="1"/>
  <c r="BH549" i="1"/>
  <c r="BR549" i="1"/>
  <c r="CB549" i="1"/>
  <c r="CG549" i="1"/>
  <c r="CH549" i="1"/>
  <c r="CP549" i="1"/>
  <c r="CQ549" i="1"/>
  <c r="CY549" i="1"/>
  <c r="AC550" i="1"/>
  <c r="AD550" i="1"/>
  <c r="AJ550" i="1"/>
  <c r="AL550" i="1"/>
  <c r="AM550" i="1"/>
  <c r="AO550" i="1"/>
  <c r="AP550" i="1"/>
  <c r="AR550" i="1" s="1"/>
  <c r="AQ550" i="1"/>
  <c r="AU550" i="1"/>
  <c r="BC550" i="1"/>
  <c r="BD550" i="1"/>
  <c r="BE550" i="1"/>
  <c r="BF550" i="1"/>
  <c r="BG550" i="1"/>
  <c r="BH550" i="1"/>
  <c r="BR550" i="1"/>
  <c r="CB550" i="1"/>
  <c r="CG550" i="1"/>
  <c r="CH550" i="1"/>
  <c r="CP550" i="1"/>
  <c r="CQ550" i="1"/>
  <c r="CY550" i="1"/>
  <c r="AC551" i="1"/>
  <c r="AD551" i="1"/>
  <c r="AJ551" i="1"/>
  <c r="AL551" i="1"/>
  <c r="AM551" i="1"/>
  <c r="AO551" i="1"/>
  <c r="AP551" i="1"/>
  <c r="AQ551" i="1"/>
  <c r="AR551" i="1"/>
  <c r="AU551" i="1"/>
  <c r="BC551" i="1"/>
  <c r="BD551" i="1"/>
  <c r="BE551" i="1"/>
  <c r="BF551" i="1"/>
  <c r="BG551" i="1"/>
  <c r="BH551" i="1"/>
  <c r="BR551" i="1"/>
  <c r="CB551" i="1"/>
  <c r="CG551" i="1"/>
  <c r="CH551" i="1"/>
  <c r="CP551" i="1"/>
  <c r="CQ551" i="1"/>
  <c r="CY551" i="1"/>
  <c r="AC552" i="1"/>
  <c r="AD552" i="1"/>
  <c r="AJ552" i="1"/>
  <c r="AL552" i="1"/>
  <c r="AM552" i="1"/>
  <c r="AO552" i="1"/>
  <c r="AP552" i="1"/>
  <c r="AR552" i="1" s="1"/>
  <c r="AQ552" i="1"/>
  <c r="AU552" i="1"/>
  <c r="BC552" i="1"/>
  <c r="BD552" i="1"/>
  <c r="BE552" i="1"/>
  <c r="BF552" i="1"/>
  <c r="BG552" i="1"/>
  <c r="BH552" i="1"/>
  <c r="BR552" i="1"/>
  <c r="CB552" i="1"/>
  <c r="CG552" i="1"/>
  <c r="CH552" i="1"/>
  <c r="CP552" i="1"/>
  <c r="CQ552" i="1"/>
  <c r="CY552" i="1"/>
  <c r="AC553" i="1"/>
  <c r="AD553" i="1"/>
  <c r="AJ553" i="1"/>
  <c r="AL553" i="1"/>
  <c r="AM553" i="1"/>
  <c r="AO553" i="1"/>
  <c r="AP553" i="1"/>
  <c r="AR553" i="1" s="1"/>
  <c r="AQ553" i="1"/>
  <c r="AU553" i="1"/>
  <c r="BC553" i="1"/>
  <c r="BD553" i="1"/>
  <c r="BE553" i="1"/>
  <c r="BF553" i="1"/>
  <c r="BG553" i="1"/>
  <c r="BH553" i="1"/>
  <c r="BR553" i="1"/>
  <c r="CB553" i="1"/>
  <c r="CG553" i="1"/>
  <c r="CH553" i="1"/>
  <c r="CP553" i="1"/>
  <c r="CQ553" i="1"/>
  <c r="CY553" i="1"/>
  <c r="AC554" i="1"/>
  <c r="AD554" i="1"/>
  <c r="AJ554" i="1"/>
  <c r="AL554" i="1"/>
  <c r="AM554" i="1"/>
  <c r="AO554" i="1"/>
  <c r="AP554" i="1"/>
  <c r="AR554" i="1" s="1"/>
  <c r="AQ554" i="1"/>
  <c r="AU554" i="1"/>
  <c r="BC554" i="1"/>
  <c r="BD554" i="1"/>
  <c r="BE554" i="1"/>
  <c r="BF554" i="1"/>
  <c r="BG554" i="1"/>
  <c r="BH554" i="1"/>
  <c r="BR554" i="1"/>
  <c r="CB554" i="1"/>
  <c r="CG554" i="1"/>
  <c r="CH554" i="1"/>
  <c r="CP554" i="1"/>
  <c r="CQ554" i="1"/>
  <c r="CY554" i="1"/>
  <c r="AC555" i="1"/>
  <c r="AD555" i="1"/>
  <c r="AJ555" i="1"/>
  <c r="AL555" i="1"/>
  <c r="AM555" i="1"/>
  <c r="AO555" i="1"/>
  <c r="AP555" i="1"/>
  <c r="AQ555" i="1"/>
  <c r="AR555" i="1"/>
  <c r="AU555" i="1"/>
  <c r="BC555" i="1"/>
  <c r="BD555" i="1"/>
  <c r="BE555" i="1"/>
  <c r="BF555" i="1"/>
  <c r="BG555" i="1"/>
  <c r="BH555" i="1"/>
  <c r="BR555" i="1"/>
  <c r="CB555" i="1"/>
  <c r="CG555" i="1"/>
  <c r="CH555" i="1"/>
  <c r="CP555" i="1"/>
  <c r="CQ555" i="1"/>
  <c r="CY555" i="1"/>
  <c r="AC556" i="1"/>
  <c r="AD556" i="1"/>
  <c r="AJ556" i="1"/>
  <c r="AL556" i="1"/>
  <c r="AM556" i="1"/>
  <c r="AO556" i="1"/>
  <c r="AP556" i="1"/>
  <c r="AR556" i="1" s="1"/>
  <c r="AQ556" i="1"/>
  <c r="AU556" i="1"/>
  <c r="BC556" i="1"/>
  <c r="BD556" i="1"/>
  <c r="BE556" i="1"/>
  <c r="BF556" i="1"/>
  <c r="BG556" i="1"/>
  <c r="BH556" i="1"/>
  <c r="BR556" i="1"/>
  <c r="CB556" i="1"/>
  <c r="CG556" i="1"/>
  <c r="CH556" i="1"/>
  <c r="CP556" i="1"/>
  <c r="CQ556" i="1"/>
  <c r="CY556" i="1"/>
  <c r="AC557" i="1"/>
  <c r="AD557" i="1"/>
  <c r="AJ557" i="1"/>
  <c r="AL557" i="1"/>
  <c r="AM557" i="1"/>
  <c r="AO557" i="1"/>
  <c r="AP557" i="1"/>
  <c r="AR557" i="1" s="1"/>
  <c r="AQ557" i="1"/>
  <c r="AU557" i="1"/>
  <c r="BC557" i="1"/>
  <c r="BD557" i="1"/>
  <c r="BE557" i="1"/>
  <c r="BF557" i="1"/>
  <c r="BG557" i="1"/>
  <c r="BH557" i="1"/>
  <c r="BR557" i="1"/>
  <c r="CB557" i="1"/>
  <c r="CG557" i="1"/>
  <c r="CH557" i="1"/>
  <c r="CP557" i="1"/>
  <c r="CQ557" i="1"/>
  <c r="CY557" i="1"/>
  <c r="AC558" i="1"/>
  <c r="AD558" i="1"/>
  <c r="AJ558" i="1"/>
  <c r="AL558" i="1"/>
  <c r="AM558" i="1"/>
  <c r="AO558" i="1"/>
  <c r="AP558" i="1"/>
  <c r="AR558" i="1" s="1"/>
  <c r="AQ558" i="1"/>
  <c r="AU558" i="1"/>
  <c r="BC558" i="1"/>
  <c r="BD558" i="1"/>
  <c r="BE558" i="1"/>
  <c r="BF558" i="1"/>
  <c r="BG558" i="1"/>
  <c r="BH558" i="1"/>
  <c r="BR558" i="1"/>
  <c r="CB558" i="1"/>
  <c r="CG558" i="1"/>
  <c r="CH558" i="1"/>
  <c r="CP558" i="1"/>
  <c r="CQ558" i="1"/>
  <c r="CY558" i="1"/>
  <c r="AC559" i="1"/>
  <c r="AD559" i="1"/>
  <c r="AJ559" i="1"/>
  <c r="AL559" i="1"/>
  <c r="AM559" i="1"/>
  <c r="AO559" i="1"/>
  <c r="AP559" i="1"/>
  <c r="AQ559" i="1"/>
  <c r="AR559" i="1"/>
  <c r="AU559" i="1"/>
  <c r="BC559" i="1"/>
  <c r="BD559" i="1"/>
  <c r="BE559" i="1"/>
  <c r="BF559" i="1"/>
  <c r="BG559" i="1"/>
  <c r="BH559" i="1"/>
  <c r="BR559" i="1"/>
  <c r="CB559" i="1"/>
  <c r="CG559" i="1"/>
  <c r="CH559" i="1"/>
  <c r="CP559" i="1"/>
  <c r="CQ559" i="1"/>
  <c r="CY559" i="1"/>
  <c r="AC560" i="1"/>
  <c r="AD560" i="1"/>
  <c r="AJ560" i="1"/>
  <c r="AL560" i="1"/>
  <c r="AM560" i="1"/>
  <c r="AO560" i="1"/>
  <c r="AP560" i="1"/>
  <c r="AR560" i="1" s="1"/>
  <c r="AQ560" i="1"/>
  <c r="AU560" i="1"/>
  <c r="BC560" i="1"/>
  <c r="BD560" i="1"/>
  <c r="BE560" i="1"/>
  <c r="BF560" i="1"/>
  <c r="BG560" i="1"/>
  <c r="BH560" i="1"/>
  <c r="BR560" i="1"/>
  <c r="CB560" i="1"/>
  <c r="CG560" i="1"/>
  <c r="CH560" i="1"/>
  <c r="CP560" i="1"/>
  <c r="CQ560" i="1"/>
  <c r="CY560" i="1"/>
  <c r="AC561" i="1"/>
  <c r="AD561" i="1"/>
  <c r="AJ561" i="1"/>
  <c r="AL561" i="1"/>
  <c r="AM561" i="1"/>
  <c r="AO561" i="1"/>
  <c r="AP561" i="1"/>
  <c r="AR561" i="1" s="1"/>
  <c r="AQ561" i="1"/>
  <c r="AU561" i="1"/>
  <c r="BC561" i="1"/>
  <c r="BD561" i="1"/>
  <c r="BE561" i="1"/>
  <c r="BF561" i="1"/>
  <c r="BG561" i="1"/>
  <c r="BH561" i="1"/>
  <c r="BR561" i="1"/>
  <c r="CB561" i="1"/>
  <c r="CG561" i="1"/>
  <c r="CH561" i="1"/>
  <c r="CP561" i="1"/>
  <c r="CQ561" i="1"/>
  <c r="CY561" i="1"/>
  <c r="AC562" i="1"/>
  <c r="AD562" i="1"/>
  <c r="AJ562" i="1"/>
  <c r="AL562" i="1"/>
  <c r="AM562" i="1"/>
  <c r="AO562" i="1"/>
  <c r="AP562" i="1"/>
  <c r="AR562" i="1" s="1"/>
  <c r="AQ562" i="1"/>
  <c r="AU562" i="1"/>
  <c r="BC562" i="1"/>
  <c r="BD562" i="1"/>
  <c r="BE562" i="1"/>
  <c r="BF562" i="1"/>
  <c r="BG562" i="1"/>
  <c r="BH562" i="1"/>
  <c r="BR562" i="1"/>
  <c r="CB562" i="1"/>
  <c r="CG562" i="1"/>
  <c r="CH562" i="1"/>
  <c r="CP562" i="1"/>
  <c r="CQ562" i="1"/>
  <c r="CY562" i="1"/>
  <c r="AC563" i="1"/>
  <c r="AD563" i="1"/>
  <c r="AJ563" i="1"/>
  <c r="AL563" i="1"/>
  <c r="AM563" i="1"/>
  <c r="AO563" i="1"/>
  <c r="AP563" i="1"/>
  <c r="AQ563" i="1"/>
  <c r="AR563" i="1"/>
  <c r="AU563" i="1"/>
  <c r="BC563" i="1"/>
  <c r="BD563" i="1"/>
  <c r="BE563" i="1"/>
  <c r="BF563" i="1"/>
  <c r="BG563" i="1"/>
  <c r="BH563" i="1"/>
  <c r="BR563" i="1"/>
  <c r="CB563" i="1"/>
  <c r="CG563" i="1"/>
  <c r="CH563" i="1"/>
  <c r="CP563" i="1"/>
  <c r="CQ563" i="1"/>
  <c r="CY563" i="1"/>
  <c r="AC564" i="1"/>
  <c r="AD564" i="1"/>
  <c r="AJ564" i="1"/>
  <c r="AL564" i="1"/>
  <c r="AM564" i="1"/>
  <c r="AO564" i="1"/>
  <c r="AP564" i="1"/>
  <c r="AR564" i="1" s="1"/>
  <c r="AQ564" i="1"/>
  <c r="AU564" i="1"/>
  <c r="BC564" i="1"/>
  <c r="BD564" i="1"/>
  <c r="BE564" i="1"/>
  <c r="BF564" i="1"/>
  <c r="BG564" i="1"/>
  <c r="BH564" i="1"/>
  <c r="BR564" i="1"/>
  <c r="CB564" i="1"/>
  <c r="CG564" i="1"/>
  <c r="CH564" i="1"/>
  <c r="CP564" i="1"/>
  <c r="CQ564" i="1"/>
  <c r="CY564" i="1"/>
  <c r="AC565" i="1"/>
  <c r="AD565" i="1"/>
  <c r="AJ565" i="1"/>
  <c r="AL565" i="1"/>
  <c r="AM565" i="1"/>
  <c r="AO565" i="1"/>
  <c r="AP565" i="1"/>
  <c r="AR565" i="1" s="1"/>
  <c r="AQ565" i="1"/>
  <c r="AU565" i="1"/>
  <c r="BC565" i="1"/>
  <c r="BD565" i="1"/>
  <c r="BE565" i="1"/>
  <c r="BF565" i="1"/>
  <c r="BG565" i="1"/>
  <c r="BH565" i="1"/>
  <c r="BR565" i="1"/>
  <c r="CB565" i="1"/>
  <c r="CG565" i="1"/>
  <c r="CH565" i="1"/>
  <c r="CP565" i="1"/>
  <c r="CQ565" i="1"/>
  <c r="CY565" i="1"/>
  <c r="AC566" i="1"/>
  <c r="AD566" i="1"/>
  <c r="AJ566" i="1"/>
  <c r="AL566" i="1"/>
  <c r="AM566" i="1"/>
  <c r="AO566" i="1"/>
  <c r="AP566" i="1"/>
  <c r="AR566" i="1" s="1"/>
  <c r="AQ566" i="1"/>
  <c r="AU566" i="1"/>
  <c r="BC566" i="1"/>
  <c r="BD566" i="1"/>
  <c r="BE566" i="1"/>
  <c r="BF566" i="1"/>
  <c r="BG566" i="1"/>
  <c r="BH566" i="1"/>
  <c r="BR566" i="1"/>
  <c r="CB566" i="1"/>
  <c r="CG566" i="1"/>
  <c r="CH566" i="1"/>
  <c r="CP566" i="1"/>
  <c r="CQ566" i="1"/>
  <c r="CY566" i="1"/>
  <c r="AC567" i="1"/>
  <c r="AD567" i="1"/>
  <c r="AJ567" i="1"/>
  <c r="AL567" i="1"/>
  <c r="AM567" i="1"/>
  <c r="AO567" i="1"/>
  <c r="AP567" i="1"/>
  <c r="AQ567" i="1"/>
  <c r="AR567" i="1"/>
  <c r="AU567" i="1"/>
  <c r="BC567" i="1"/>
  <c r="BD567" i="1"/>
  <c r="BE567" i="1"/>
  <c r="BF567" i="1"/>
  <c r="BG567" i="1"/>
  <c r="BH567" i="1"/>
  <c r="BR567" i="1"/>
  <c r="CB567" i="1"/>
  <c r="CG567" i="1"/>
  <c r="CH567" i="1"/>
  <c r="CP567" i="1"/>
  <c r="CQ567" i="1"/>
  <c r="CY567" i="1"/>
  <c r="AC568" i="1"/>
  <c r="AD568" i="1"/>
  <c r="AJ568" i="1"/>
  <c r="AL568" i="1"/>
  <c r="AM568" i="1"/>
  <c r="AO568" i="1"/>
  <c r="AP568" i="1"/>
  <c r="AR568" i="1" s="1"/>
  <c r="AQ568" i="1"/>
  <c r="AU568" i="1"/>
  <c r="BC568" i="1"/>
  <c r="BD568" i="1"/>
  <c r="BE568" i="1"/>
  <c r="BF568" i="1"/>
  <c r="BG568" i="1"/>
  <c r="BH568" i="1"/>
  <c r="BR568" i="1"/>
  <c r="CB568" i="1"/>
  <c r="CG568" i="1"/>
  <c r="CH568" i="1"/>
  <c r="CP568" i="1"/>
  <c r="CQ568" i="1"/>
  <c r="CY568" i="1"/>
  <c r="AC569" i="1"/>
  <c r="AD569" i="1"/>
  <c r="AJ569" i="1"/>
  <c r="AL569" i="1"/>
  <c r="AM569" i="1"/>
  <c r="AO569" i="1"/>
  <c r="AP569" i="1"/>
  <c r="AR569" i="1" s="1"/>
  <c r="AQ569" i="1"/>
  <c r="AU569" i="1"/>
  <c r="BC569" i="1"/>
  <c r="BD569" i="1"/>
  <c r="BE569" i="1"/>
  <c r="BF569" i="1"/>
  <c r="BG569" i="1"/>
  <c r="BH569" i="1"/>
  <c r="BR569" i="1"/>
  <c r="CB569" i="1"/>
  <c r="CG569" i="1"/>
  <c r="CH569" i="1"/>
  <c r="CP569" i="1"/>
  <c r="CQ569" i="1"/>
  <c r="CY569" i="1"/>
  <c r="AC570" i="1"/>
  <c r="AD570" i="1"/>
  <c r="AJ570" i="1"/>
  <c r="AL570" i="1"/>
  <c r="AM570" i="1"/>
  <c r="AO570" i="1"/>
  <c r="AP570" i="1"/>
  <c r="AR570" i="1" s="1"/>
  <c r="AQ570" i="1"/>
  <c r="AU570" i="1"/>
  <c r="BC570" i="1"/>
  <c r="BD570" i="1"/>
  <c r="BE570" i="1"/>
  <c r="BF570" i="1"/>
  <c r="BG570" i="1"/>
  <c r="BH570" i="1"/>
  <c r="BR570" i="1"/>
  <c r="CB570" i="1"/>
  <c r="CG570" i="1"/>
  <c r="CH570" i="1"/>
  <c r="CP570" i="1"/>
  <c r="CQ570" i="1"/>
  <c r="CY570" i="1"/>
  <c r="AC571" i="1"/>
  <c r="AD571" i="1"/>
  <c r="AJ571" i="1"/>
  <c r="AL571" i="1"/>
  <c r="AM571" i="1"/>
  <c r="AO571" i="1"/>
  <c r="AP571" i="1"/>
  <c r="AQ571" i="1"/>
  <c r="AR571" i="1"/>
  <c r="AU571" i="1"/>
  <c r="BC571" i="1"/>
  <c r="BD571" i="1"/>
  <c r="BE571" i="1"/>
  <c r="BF571" i="1"/>
  <c r="BG571" i="1"/>
  <c r="BH571" i="1"/>
  <c r="BR571" i="1"/>
  <c r="CB571" i="1"/>
  <c r="CG571" i="1"/>
  <c r="CH571" i="1"/>
  <c r="CP571" i="1"/>
  <c r="CQ571" i="1"/>
  <c r="CY571" i="1"/>
  <c r="AC572" i="1"/>
  <c r="AD572" i="1"/>
  <c r="AJ572" i="1"/>
  <c r="AL572" i="1"/>
  <c r="AM572" i="1"/>
  <c r="AO572" i="1"/>
  <c r="AP572" i="1"/>
  <c r="AR572" i="1" s="1"/>
  <c r="AQ572" i="1"/>
  <c r="AU572" i="1"/>
  <c r="BC572" i="1"/>
  <c r="BD572" i="1"/>
  <c r="BE572" i="1"/>
  <c r="BF572" i="1"/>
  <c r="BG572" i="1"/>
  <c r="BH572" i="1"/>
  <c r="BR572" i="1"/>
  <c r="CB572" i="1"/>
  <c r="CG572" i="1"/>
  <c r="CH572" i="1"/>
  <c r="CP572" i="1"/>
  <c r="CQ572" i="1"/>
  <c r="CY572" i="1"/>
  <c r="AC573" i="1"/>
  <c r="AD573" i="1"/>
  <c r="AJ573" i="1"/>
  <c r="AL573" i="1"/>
  <c r="AM573" i="1"/>
  <c r="AO573" i="1"/>
  <c r="AP573" i="1"/>
  <c r="AR573" i="1" s="1"/>
  <c r="AQ573" i="1"/>
  <c r="AU573" i="1"/>
  <c r="BC573" i="1"/>
  <c r="BD573" i="1"/>
  <c r="BE573" i="1"/>
  <c r="BF573" i="1"/>
  <c r="BG573" i="1"/>
  <c r="BH573" i="1"/>
  <c r="BR573" i="1"/>
  <c r="CB573" i="1"/>
  <c r="CG573" i="1"/>
  <c r="CH573" i="1"/>
  <c r="CP573" i="1"/>
  <c r="CQ573" i="1"/>
  <c r="CY573" i="1"/>
  <c r="AC574" i="1"/>
  <c r="AD574" i="1"/>
  <c r="AJ574" i="1"/>
  <c r="AL574" i="1"/>
  <c r="AM574" i="1"/>
  <c r="AO574" i="1"/>
  <c r="AP574" i="1"/>
  <c r="AR574" i="1" s="1"/>
  <c r="AQ574" i="1"/>
  <c r="AU574" i="1"/>
  <c r="BC574" i="1"/>
  <c r="BD574" i="1"/>
  <c r="BE574" i="1"/>
  <c r="BF574" i="1"/>
  <c r="BG574" i="1"/>
  <c r="BH574" i="1"/>
  <c r="BR574" i="1"/>
  <c r="CB574" i="1"/>
  <c r="CG574" i="1"/>
  <c r="CH574" i="1"/>
  <c r="CP574" i="1"/>
  <c r="CQ574" i="1"/>
  <c r="CY574" i="1"/>
  <c r="AC575" i="1"/>
  <c r="AD575" i="1"/>
  <c r="AJ575" i="1"/>
  <c r="AL575" i="1"/>
  <c r="AM575" i="1"/>
  <c r="AO575" i="1"/>
  <c r="AP575" i="1"/>
  <c r="AQ575" i="1"/>
  <c r="AR575" i="1"/>
  <c r="AU575" i="1"/>
  <c r="BC575" i="1"/>
  <c r="BD575" i="1"/>
  <c r="BE575" i="1"/>
  <c r="BF575" i="1"/>
  <c r="BG575" i="1"/>
  <c r="BH575" i="1"/>
  <c r="BR575" i="1"/>
  <c r="CB575" i="1"/>
  <c r="CG575" i="1"/>
  <c r="CH575" i="1"/>
  <c r="CP575" i="1"/>
  <c r="CQ575" i="1"/>
  <c r="CY575" i="1"/>
  <c r="AC576" i="1"/>
  <c r="AD576" i="1"/>
  <c r="AJ576" i="1"/>
  <c r="AL576" i="1"/>
  <c r="AM576" i="1"/>
  <c r="AO576" i="1"/>
  <c r="AP576" i="1"/>
  <c r="AR576" i="1" s="1"/>
  <c r="AQ576" i="1"/>
  <c r="AU576" i="1"/>
  <c r="BC576" i="1"/>
  <c r="BD576" i="1"/>
  <c r="BE576" i="1"/>
  <c r="BF576" i="1"/>
  <c r="BG576" i="1"/>
  <c r="BH576" i="1"/>
  <c r="BR576" i="1"/>
  <c r="CB576" i="1"/>
  <c r="CG576" i="1"/>
  <c r="CH576" i="1"/>
  <c r="CP576" i="1"/>
  <c r="CQ576" i="1"/>
  <c r="CY576" i="1"/>
  <c r="AC577" i="1"/>
  <c r="AD577" i="1"/>
  <c r="AJ577" i="1"/>
  <c r="AL577" i="1"/>
  <c r="AM577" i="1"/>
  <c r="AO577" i="1"/>
  <c r="AP577" i="1"/>
  <c r="AR577" i="1" s="1"/>
  <c r="AQ577" i="1"/>
  <c r="AU577" i="1"/>
  <c r="BC577" i="1"/>
  <c r="BD577" i="1"/>
  <c r="BE577" i="1"/>
  <c r="BF577" i="1"/>
  <c r="BG577" i="1"/>
  <c r="BH577" i="1"/>
  <c r="BR577" i="1"/>
  <c r="CB577" i="1"/>
  <c r="CG577" i="1"/>
  <c r="CH577" i="1"/>
  <c r="CP577" i="1"/>
  <c r="CQ577" i="1"/>
  <c r="CY577" i="1"/>
  <c r="AC578" i="1"/>
  <c r="AD578" i="1"/>
  <c r="AJ578" i="1"/>
  <c r="AL578" i="1"/>
  <c r="AM578" i="1"/>
  <c r="AO578" i="1"/>
  <c r="AP578" i="1"/>
  <c r="AR578" i="1" s="1"/>
  <c r="AQ578" i="1"/>
  <c r="AU578" i="1"/>
  <c r="BC578" i="1"/>
  <c r="BD578" i="1"/>
  <c r="BE578" i="1"/>
  <c r="BF578" i="1"/>
  <c r="BG578" i="1"/>
  <c r="BH578" i="1"/>
  <c r="BR578" i="1"/>
  <c r="CB578" i="1"/>
  <c r="CG578" i="1"/>
  <c r="CH578" i="1"/>
  <c r="CP578" i="1"/>
  <c r="CQ578" i="1"/>
  <c r="CY578" i="1"/>
  <c r="AC579" i="1"/>
  <c r="AD579" i="1"/>
  <c r="AJ579" i="1"/>
  <c r="AL579" i="1"/>
  <c r="AM579" i="1"/>
  <c r="AO579" i="1"/>
  <c r="AP579" i="1"/>
  <c r="AQ579" i="1"/>
  <c r="AR579" i="1"/>
  <c r="AU579" i="1"/>
  <c r="BC579" i="1"/>
  <c r="BD579" i="1"/>
  <c r="BE579" i="1"/>
  <c r="BF579" i="1"/>
  <c r="BG579" i="1"/>
  <c r="BH579" i="1"/>
  <c r="BR579" i="1"/>
  <c r="CB579" i="1"/>
  <c r="CG579" i="1"/>
  <c r="CH579" i="1"/>
  <c r="CP579" i="1"/>
  <c r="CQ579" i="1"/>
  <c r="CY579" i="1"/>
  <c r="AC580" i="1"/>
  <c r="AD580" i="1"/>
  <c r="AJ580" i="1"/>
  <c r="AL580" i="1"/>
  <c r="AM580" i="1"/>
  <c r="AO580" i="1"/>
  <c r="AP580" i="1"/>
  <c r="AR580" i="1" s="1"/>
  <c r="AQ580" i="1"/>
  <c r="AU580" i="1"/>
  <c r="BC580" i="1"/>
  <c r="BD580" i="1"/>
  <c r="BE580" i="1"/>
  <c r="BF580" i="1"/>
  <c r="BG580" i="1"/>
  <c r="BH580" i="1"/>
  <c r="BR580" i="1"/>
  <c r="CB580" i="1"/>
  <c r="CG580" i="1"/>
  <c r="CH580" i="1"/>
  <c r="CP580" i="1"/>
  <c r="CQ580" i="1"/>
  <c r="CY580" i="1"/>
  <c r="AC581" i="1"/>
  <c r="AD581" i="1"/>
  <c r="AJ581" i="1"/>
  <c r="AL581" i="1"/>
  <c r="AM581" i="1"/>
  <c r="AO581" i="1"/>
  <c r="AP581" i="1"/>
  <c r="AR581" i="1" s="1"/>
  <c r="AQ581" i="1"/>
  <c r="AU581" i="1"/>
  <c r="BC581" i="1"/>
  <c r="BD581" i="1"/>
  <c r="BE581" i="1"/>
  <c r="BF581" i="1"/>
  <c r="BG581" i="1"/>
  <c r="BH581" i="1"/>
  <c r="BR581" i="1"/>
  <c r="CB581" i="1"/>
  <c r="CG581" i="1"/>
  <c r="CH581" i="1"/>
  <c r="CP581" i="1"/>
  <c r="CQ581" i="1"/>
  <c r="CY581" i="1"/>
  <c r="AC582" i="1"/>
  <c r="AD582" i="1"/>
  <c r="AJ582" i="1"/>
  <c r="AL582" i="1"/>
  <c r="AM582" i="1"/>
  <c r="AO582" i="1"/>
  <c r="AP582" i="1"/>
  <c r="AR582" i="1" s="1"/>
  <c r="AQ582" i="1"/>
  <c r="AU582" i="1"/>
  <c r="BC582" i="1"/>
  <c r="BD582" i="1"/>
  <c r="BE582" i="1"/>
  <c r="BF582" i="1"/>
  <c r="BG582" i="1"/>
  <c r="BH582" i="1"/>
  <c r="BR582" i="1"/>
  <c r="CB582" i="1"/>
  <c r="CG582" i="1"/>
  <c r="CH582" i="1"/>
  <c r="CP582" i="1"/>
  <c r="CQ582" i="1"/>
  <c r="CY582" i="1"/>
  <c r="AC583" i="1"/>
  <c r="AD583" i="1"/>
  <c r="AJ583" i="1"/>
  <c r="AL583" i="1"/>
  <c r="AM583" i="1"/>
  <c r="AO583" i="1"/>
  <c r="AP583" i="1"/>
  <c r="AQ583" i="1"/>
  <c r="AR583" i="1"/>
  <c r="AU583" i="1"/>
  <c r="BC583" i="1"/>
  <c r="BD583" i="1"/>
  <c r="BE583" i="1"/>
  <c r="BF583" i="1"/>
  <c r="BG583" i="1"/>
  <c r="BH583" i="1"/>
  <c r="BR583" i="1"/>
  <c r="CB583" i="1"/>
  <c r="CG583" i="1"/>
  <c r="CH583" i="1"/>
  <c r="CP583" i="1"/>
  <c r="CQ583" i="1"/>
  <c r="CY583" i="1"/>
  <c r="AC584" i="1"/>
  <c r="AD584" i="1"/>
  <c r="AJ584" i="1"/>
  <c r="AL584" i="1"/>
  <c r="AM584" i="1"/>
  <c r="AO584" i="1"/>
  <c r="AP584" i="1"/>
  <c r="AR584" i="1" s="1"/>
  <c r="AQ584" i="1"/>
  <c r="AU584" i="1"/>
  <c r="BC584" i="1"/>
  <c r="BD584" i="1"/>
  <c r="BE584" i="1"/>
  <c r="BF584" i="1"/>
  <c r="BG584" i="1"/>
  <c r="BH584" i="1"/>
  <c r="BR584" i="1"/>
  <c r="CB584" i="1"/>
  <c r="CG584" i="1"/>
  <c r="CH584" i="1"/>
  <c r="CP584" i="1"/>
  <c r="CQ584" i="1"/>
  <c r="CY584" i="1"/>
  <c r="AC585" i="1"/>
  <c r="AD585" i="1"/>
  <c r="AJ585" i="1"/>
  <c r="AL585" i="1"/>
  <c r="AM585" i="1"/>
  <c r="AO585" i="1"/>
  <c r="AP585" i="1"/>
  <c r="AR585" i="1" s="1"/>
  <c r="AQ585" i="1"/>
  <c r="AU585" i="1"/>
  <c r="BC585" i="1"/>
  <c r="BD585" i="1"/>
  <c r="BE585" i="1"/>
  <c r="BF585" i="1"/>
  <c r="BG585" i="1"/>
  <c r="BH585" i="1"/>
  <c r="BR585" i="1"/>
  <c r="CB585" i="1"/>
  <c r="CG585" i="1"/>
  <c r="CH585" i="1"/>
  <c r="CP585" i="1"/>
  <c r="CQ585" i="1"/>
  <c r="CY585" i="1"/>
  <c r="AC586" i="1"/>
  <c r="AD586" i="1"/>
  <c r="AJ586" i="1"/>
  <c r="AL586" i="1"/>
  <c r="AM586" i="1"/>
  <c r="AO586" i="1"/>
  <c r="AP586" i="1"/>
  <c r="AQ586" i="1"/>
  <c r="AR586" i="1" s="1"/>
  <c r="AU586" i="1"/>
  <c r="BC586" i="1"/>
  <c r="BD586" i="1"/>
  <c r="BE586" i="1"/>
  <c r="BF586" i="1"/>
  <c r="BG586" i="1"/>
  <c r="BH586" i="1"/>
  <c r="BR586" i="1"/>
  <c r="CB586" i="1"/>
  <c r="CG586" i="1"/>
  <c r="CH586" i="1"/>
  <c r="CP586" i="1"/>
  <c r="CQ586" i="1"/>
  <c r="CY586" i="1"/>
  <c r="AC587" i="1"/>
  <c r="AD587" i="1"/>
  <c r="AJ587" i="1"/>
  <c r="AL587" i="1"/>
  <c r="AM587" i="1"/>
  <c r="AO587" i="1"/>
  <c r="AP587" i="1"/>
  <c r="AQ587" i="1"/>
  <c r="AR587" i="1"/>
  <c r="AU587" i="1"/>
  <c r="BC587" i="1"/>
  <c r="BD587" i="1"/>
  <c r="BE587" i="1"/>
  <c r="BF587" i="1"/>
  <c r="BG587" i="1"/>
  <c r="BH587" i="1"/>
  <c r="BR587" i="1"/>
  <c r="CB587" i="1"/>
  <c r="CG587" i="1"/>
  <c r="CH587" i="1"/>
  <c r="CP587" i="1"/>
  <c r="CQ587" i="1"/>
  <c r="CY587" i="1"/>
  <c r="AC588" i="1"/>
  <c r="AD588" i="1"/>
  <c r="AJ588" i="1"/>
  <c r="AL588" i="1"/>
  <c r="AM588" i="1"/>
  <c r="AO588" i="1"/>
  <c r="AP588" i="1"/>
  <c r="AR588" i="1" s="1"/>
  <c r="AQ588" i="1"/>
  <c r="AU588" i="1"/>
  <c r="BC588" i="1"/>
  <c r="BD588" i="1"/>
  <c r="BE588" i="1"/>
  <c r="BF588" i="1"/>
  <c r="BG588" i="1"/>
  <c r="BH588" i="1"/>
  <c r="BR588" i="1"/>
  <c r="CB588" i="1"/>
  <c r="CG588" i="1"/>
  <c r="CH588" i="1"/>
  <c r="CP588" i="1"/>
  <c r="CQ588" i="1"/>
  <c r="CY588" i="1"/>
  <c r="AC589" i="1"/>
  <c r="AD589" i="1"/>
  <c r="AJ589" i="1"/>
  <c r="AL589" i="1"/>
  <c r="AM589" i="1"/>
  <c r="AO589" i="1"/>
  <c r="AP589" i="1"/>
  <c r="AR589" i="1" s="1"/>
  <c r="AQ589" i="1"/>
  <c r="AU589" i="1"/>
  <c r="BC589" i="1"/>
  <c r="BD589" i="1"/>
  <c r="BE589" i="1"/>
  <c r="BF589" i="1"/>
  <c r="BG589" i="1"/>
  <c r="BH589" i="1"/>
  <c r="BR589" i="1"/>
  <c r="CB589" i="1"/>
  <c r="CG589" i="1"/>
  <c r="CH589" i="1"/>
  <c r="CP589" i="1"/>
  <c r="CQ589" i="1"/>
  <c r="CY589" i="1"/>
  <c r="AC590" i="1"/>
  <c r="AD590" i="1"/>
  <c r="AJ590" i="1"/>
  <c r="AL590" i="1"/>
  <c r="AM590" i="1"/>
  <c r="AO590" i="1"/>
  <c r="AP590" i="1"/>
  <c r="AR590" i="1" s="1"/>
  <c r="AQ590" i="1"/>
  <c r="AU590" i="1"/>
  <c r="BC590" i="1"/>
  <c r="BD590" i="1"/>
  <c r="BE590" i="1"/>
  <c r="BF590" i="1"/>
  <c r="BG590" i="1"/>
  <c r="BH590" i="1"/>
  <c r="BR590" i="1"/>
  <c r="CB590" i="1"/>
  <c r="CG590" i="1"/>
  <c r="CH590" i="1"/>
  <c r="CP590" i="1"/>
  <c r="CQ590" i="1"/>
  <c r="CY590" i="1"/>
  <c r="AC591" i="1"/>
  <c r="AD591" i="1"/>
  <c r="AJ591" i="1"/>
  <c r="AL591" i="1"/>
  <c r="AM591" i="1"/>
  <c r="AO591" i="1"/>
  <c r="AP591" i="1"/>
  <c r="AQ591" i="1"/>
  <c r="AR591" i="1"/>
  <c r="AU591" i="1"/>
  <c r="BC591" i="1"/>
  <c r="BD591" i="1"/>
  <c r="BE591" i="1"/>
  <c r="BF591" i="1"/>
  <c r="BG591" i="1"/>
  <c r="BH591" i="1"/>
  <c r="BR591" i="1"/>
  <c r="CB591" i="1"/>
  <c r="CG591" i="1"/>
  <c r="CH591" i="1"/>
  <c r="CP591" i="1"/>
  <c r="CQ591" i="1"/>
  <c r="CY591" i="1"/>
  <c r="AC592" i="1"/>
  <c r="AD592" i="1"/>
  <c r="AJ592" i="1"/>
  <c r="AL592" i="1"/>
  <c r="AM592" i="1"/>
  <c r="AO592" i="1"/>
  <c r="AP592" i="1"/>
  <c r="AR592" i="1" s="1"/>
  <c r="AQ592" i="1"/>
  <c r="AU592" i="1"/>
  <c r="BC592" i="1"/>
  <c r="BD592" i="1"/>
  <c r="BE592" i="1"/>
  <c r="BF592" i="1"/>
  <c r="BG592" i="1"/>
  <c r="BH592" i="1"/>
  <c r="BR592" i="1"/>
  <c r="CB592" i="1"/>
  <c r="CG592" i="1"/>
  <c r="CH592" i="1"/>
  <c r="CP592" i="1"/>
  <c r="CQ592" i="1"/>
  <c r="CY592" i="1"/>
  <c r="AC593" i="1"/>
  <c r="AD593" i="1"/>
  <c r="AJ593" i="1"/>
  <c r="AL593" i="1"/>
  <c r="AM593" i="1"/>
  <c r="AO593" i="1"/>
  <c r="AP593" i="1"/>
  <c r="AR593" i="1" s="1"/>
  <c r="AQ593" i="1"/>
  <c r="AU593" i="1"/>
  <c r="BC593" i="1"/>
  <c r="BD593" i="1"/>
  <c r="BE593" i="1"/>
  <c r="BF593" i="1"/>
  <c r="BG593" i="1"/>
  <c r="BH593" i="1"/>
  <c r="BR593" i="1"/>
  <c r="CB593" i="1"/>
  <c r="CG593" i="1"/>
  <c r="CH593" i="1"/>
  <c r="CP593" i="1"/>
  <c r="CQ593" i="1"/>
  <c r="CY593" i="1"/>
  <c r="AC594" i="1"/>
  <c r="AD594" i="1"/>
  <c r="AJ594" i="1"/>
  <c r="AL594" i="1"/>
  <c r="AM594" i="1"/>
  <c r="AO594" i="1"/>
  <c r="AP594" i="1"/>
  <c r="AQ594" i="1"/>
  <c r="AR594" i="1" s="1"/>
  <c r="AU594" i="1"/>
  <c r="BC594" i="1"/>
  <c r="BD594" i="1"/>
  <c r="BE594" i="1"/>
  <c r="BF594" i="1"/>
  <c r="BG594" i="1"/>
  <c r="BH594" i="1"/>
  <c r="BR594" i="1"/>
  <c r="CB594" i="1"/>
  <c r="CG594" i="1"/>
  <c r="CH594" i="1"/>
  <c r="CP594" i="1"/>
  <c r="CQ594" i="1"/>
  <c r="CY594" i="1"/>
  <c r="AC595" i="1"/>
  <c r="AD595" i="1"/>
  <c r="AJ595" i="1"/>
  <c r="AL595" i="1"/>
  <c r="AM595" i="1"/>
  <c r="AO595" i="1"/>
  <c r="AP595" i="1"/>
  <c r="AQ595" i="1"/>
  <c r="AR595" i="1"/>
  <c r="AU595" i="1"/>
  <c r="BC595" i="1"/>
  <c r="BD595" i="1"/>
  <c r="BE595" i="1"/>
  <c r="BF595" i="1"/>
  <c r="BG595" i="1"/>
  <c r="BH595" i="1"/>
  <c r="BR595" i="1"/>
  <c r="CB595" i="1"/>
  <c r="CG595" i="1"/>
  <c r="CH595" i="1"/>
  <c r="CP595" i="1"/>
  <c r="CQ595" i="1"/>
  <c r="CY595" i="1"/>
  <c r="AC596" i="1"/>
  <c r="AD596" i="1"/>
  <c r="AJ596" i="1"/>
  <c r="AL596" i="1"/>
  <c r="AM596" i="1"/>
  <c r="AO596" i="1"/>
  <c r="AP596" i="1"/>
  <c r="AR596" i="1" s="1"/>
  <c r="AQ596" i="1"/>
  <c r="AU596" i="1"/>
  <c r="BC596" i="1"/>
  <c r="BD596" i="1"/>
  <c r="BE596" i="1"/>
  <c r="BF596" i="1"/>
  <c r="BG596" i="1"/>
  <c r="BH596" i="1"/>
  <c r="BR596" i="1"/>
  <c r="CB596" i="1"/>
  <c r="CG596" i="1"/>
  <c r="CH596" i="1"/>
  <c r="CP596" i="1"/>
  <c r="CQ596" i="1"/>
  <c r="CY596" i="1"/>
  <c r="AC597" i="1"/>
  <c r="AD597" i="1"/>
  <c r="AJ597" i="1"/>
  <c r="AL597" i="1"/>
  <c r="AM597" i="1"/>
  <c r="AO597" i="1"/>
  <c r="AP597" i="1"/>
  <c r="AR597" i="1" s="1"/>
  <c r="AQ597" i="1"/>
  <c r="AU597" i="1"/>
  <c r="BC597" i="1"/>
  <c r="BD597" i="1"/>
  <c r="BE597" i="1"/>
  <c r="BF597" i="1"/>
  <c r="BG597" i="1"/>
  <c r="BH597" i="1"/>
  <c r="BR597" i="1"/>
  <c r="CB597" i="1"/>
  <c r="CG597" i="1"/>
  <c r="CH597" i="1"/>
  <c r="CP597" i="1"/>
  <c r="CQ597" i="1"/>
  <c r="CY597" i="1"/>
  <c r="AC598" i="1"/>
  <c r="AD598" i="1"/>
  <c r="AJ598" i="1"/>
  <c r="AL598" i="1"/>
  <c r="AM598" i="1"/>
  <c r="AO598" i="1"/>
  <c r="AP598" i="1"/>
  <c r="AQ598" i="1"/>
  <c r="AR598" i="1" s="1"/>
  <c r="AU598" i="1"/>
  <c r="BC598" i="1"/>
  <c r="BD598" i="1"/>
  <c r="BE598" i="1"/>
  <c r="BF598" i="1"/>
  <c r="BG598" i="1"/>
  <c r="BH598" i="1"/>
  <c r="BR598" i="1"/>
  <c r="CB598" i="1"/>
  <c r="CG598" i="1"/>
  <c r="CH598" i="1"/>
  <c r="CP598" i="1"/>
  <c r="CQ598" i="1"/>
  <c r="CY598" i="1"/>
  <c r="AC599" i="1"/>
  <c r="AD599" i="1"/>
  <c r="AJ599" i="1"/>
  <c r="AL599" i="1"/>
  <c r="AM599" i="1"/>
  <c r="AO599" i="1"/>
  <c r="AP599" i="1"/>
  <c r="AQ599" i="1"/>
  <c r="AR599" i="1"/>
  <c r="AU599" i="1"/>
  <c r="BC599" i="1"/>
  <c r="BD599" i="1"/>
  <c r="BE599" i="1"/>
  <c r="BF599" i="1"/>
  <c r="BG599" i="1"/>
  <c r="BH599" i="1"/>
  <c r="BR599" i="1"/>
  <c r="CB599" i="1"/>
  <c r="CG599" i="1"/>
  <c r="CH599" i="1"/>
  <c r="CP599" i="1"/>
  <c r="CQ599" i="1"/>
  <c r="CY599" i="1"/>
  <c r="AC600" i="1"/>
  <c r="AD600" i="1"/>
  <c r="AJ600" i="1"/>
  <c r="AL600" i="1"/>
  <c r="AM600" i="1"/>
  <c r="AO600" i="1"/>
  <c r="AP600" i="1"/>
  <c r="AR600" i="1" s="1"/>
  <c r="AQ600" i="1"/>
  <c r="AU600" i="1"/>
  <c r="BC600" i="1"/>
  <c r="BD600" i="1"/>
  <c r="BE600" i="1"/>
  <c r="BF600" i="1"/>
  <c r="BG600" i="1"/>
  <c r="BH600" i="1"/>
  <c r="BR600" i="1"/>
  <c r="CB600" i="1"/>
  <c r="CG600" i="1"/>
  <c r="CH600" i="1"/>
  <c r="CP600" i="1"/>
  <c r="CQ600" i="1"/>
  <c r="CY600" i="1"/>
  <c r="AC601" i="1"/>
  <c r="AD601" i="1"/>
  <c r="AJ601" i="1"/>
  <c r="AL601" i="1"/>
  <c r="AM601" i="1"/>
  <c r="AO601" i="1"/>
  <c r="AP601" i="1"/>
  <c r="AR601" i="1" s="1"/>
  <c r="AQ601" i="1"/>
  <c r="AU601" i="1"/>
  <c r="BC601" i="1"/>
  <c r="BD601" i="1"/>
  <c r="BE601" i="1"/>
  <c r="BF601" i="1"/>
  <c r="BG601" i="1"/>
  <c r="BH601" i="1"/>
  <c r="BR601" i="1"/>
  <c r="CB601" i="1"/>
  <c r="CG601" i="1"/>
  <c r="CH601" i="1"/>
  <c r="CP601" i="1"/>
  <c r="CQ601" i="1"/>
  <c r="CY601" i="1"/>
  <c r="AC602" i="1"/>
  <c r="AD602" i="1"/>
  <c r="AJ602" i="1"/>
  <c r="AL602" i="1"/>
  <c r="AM602" i="1"/>
  <c r="AO602" i="1"/>
  <c r="AP602" i="1"/>
  <c r="AR602" i="1" s="1"/>
  <c r="AQ602" i="1"/>
  <c r="AU602" i="1"/>
  <c r="BC602" i="1"/>
  <c r="BD602" i="1"/>
  <c r="BE602" i="1"/>
  <c r="BF602" i="1"/>
  <c r="BG602" i="1"/>
  <c r="BH602" i="1"/>
  <c r="BR602" i="1"/>
  <c r="CB602" i="1"/>
  <c r="CG602" i="1"/>
  <c r="CH602" i="1"/>
  <c r="CP602" i="1"/>
  <c r="CQ602" i="1"/>
  <c r="CY602" i="1"/>
  <c r="AC603" i="1"/>
  <c r="AD603" i="1"/>
  <c r="AJ603" i="1"/>
  <c r="AL603" i="1"/>
  <c r="AM603" i="1"/>
  <c r="AO603" i="1"/>
  <c r="AP603" i="1"/>
  <c r="AQ603" i="1"/>
  <c r="AR603" i="1"/>
  <c r="AU603" i="1"/>
  <c r="BC603" i="1"/>
  <c r="BD603" i="1"/>
  <c r="BE603" i="1"/>
  <c r="BF603" i="1"/>
  <c r="BG603" i="1"/>
  <c r="BH603" i="1"/>
  <c r="BR603" i="1"/>
  <c r="CB603" i="1"/>
  <c r="CG603" i="1"/>
  <c r="CH603" i="1"/>
  <c r="CP603" i="1"/>
  <c r="CQ603" i="1"/>
  <c r="CY603" i="1"/>
  <c r="AC604" i="1"/>
  <c r="AD604" i="1"/>
  <c r="AJ604" i="1"/>
  <c r="AL604" i="1"/>
  <c r="AM604" i="1"/>
  <c r="AO604" i="1"/>
  <c r="AP604" i="1"/>
  <c r="AR604" i="1" s="1"/>
  <c r="AQ604" i="1"/>
  <c r="AU604" i="1"/>
  <c r="BC604" i="1"/>
  <c r="BD604" i="1"/>
  <c r="BE604" i="1"/>
  <c r="BF604" i="1"/>
  <c r="BG604" i="1"/>
  <c r="BH604" i="1"/>
  <c r="BR604" i="1"/>
  <c r="CB604" i="1"/>
  <c r="CG604" i="1"/>
  <c r="CH604" i="1"/>
  <c r="CP604" i="1"/>
  <c r="CQ604" i="1"/>
  <c r="CY604" i="1"/>
  <c r="AC605" i="1"/>
  <c r="AD605" i="1"/>
  <c r="AJ605" i="1"/>
  <c r="AL605" i="1"/>
  <c r="AM605" i="1"/>
  <c r="AO605" i="1"/>
  <c r="AP605" i="1"/>
  <c r="AR605" i="1" s="1"/>
  <c r="AQ605" i="1"/>
  <c r="AU605" i="1"/>
  <c r="BC605" i="1"/>
  <c r="BD605" i="1"/>
  <c r="BE605" i="1"/>
  <c r="BF605" i="1"/>
  <c r="BG605" i="1"/>
  <c r="BH605" i="1"/>
  <c r="BR605" i="1"/>
  <c r="CB605" i="1"/>
  <c r="CG605" i="1"/>
  <c r="CH605" i="1"/>
  <c r="CP605" i="1"/>
  <c r="CQ605" i="1"/>
  <c r="CY605" i="1"/>
  <c r="AC606" i="1"/>
  <c r="AD606" i="1"/>
  <c r="AJ606" i="1"/>
  <c r="AL606" i="1"/>
  <c r="AM606" i="1"/>
  <c r="AO606" i="1"/>
  <c r="AP606" i="1"/>
  <c r="AQ606" i="1"/>
  <c r="AR606" i="1" s="1"/>
  <c r="AU606" i="1"/>
  <c r="BC606" i="1"/>
  <c r="BD606" i="1"/>
  <c r="BE606" i="1"/>
  <c r="BF606" i="1"/>
  <c r="BG606" i="1"/>
  <c r="BH606" i="1"/>
  <c r="BR606" i="1"/>
  <c r="CB606" i="1"/>
  <c r="CG606" i="1"/>
  <c r="CH606" i="1"/>
  <c r="CP606" i="1"/>
  <c r="CQ606" i="1"/>
  <c r="CY606" i="1"/>
  <c r="AC607" i="1"/>
  <c r="AD607" i="1"/>
  <c r="AJ607" i="1"/>
  <c r="AL607" i="1"/>
  <c r="AM607" i="1"/>
  <c r="AO607" i="1"/>
  <c r="AP607" i="1"/>
  <c r="AQ607" i="1"/>
  <c r="AR607" i="1"/>
  <c r="AU607" i="1"/>
  <c r="BC607" i="1"/>
  <c r="BD607" i="1"/>
  <c r="BE607" i="1"/>
  <c r="BF607" i="1"/>
  <c r="BG607" i="1"/>
  <c r="BH607" i="1"/>
  <c r="BR607" i="1"/>
  <c r="CB607" i="1"/>
  <c r="CG607" i="1"/>
  <c r="CH607" i="1"/>
  <c r="CP607" i="1"/>
  <c r="CQ607" i="1"/>
  <c r="CY607" i="1"/>
  <c r="AC608" i="1"/>
  <c r="AD608" i="1"/>
  <c r="AJ608" i="1"/>
  <c r="AL608" i="1"/>
  <c r="AM608" i="1"/>
  <c r="AO608" i="1"/>
  <c r="AP608" i="1"/>
  <c r="AR608" i="1" s="1"/>
  <c r="AQ608" i="1"/>
  <c r="AU608" i="1"/>
  <c r="BC608" i="1"/>
  <c r="BD608" i="1"/>
  <c r="BE608" i="1"/>
  <c r="BF608" i="1"/>
  <c r="BG608" i="1"/>
  <c r="BH608" i="1"/>
  <c r="BR608" i="1"/>
  <c r="CB608" i="1"/>
  <c r="CG608" i="1"/>
  <c r="CH608" i="1"/>
  <c r="CP608" i="1"/>
  <c r="CQ608" i="1"/>
  <c r="CY608" i="1"/>
  <c r="AC609" i="1"/>
  <c r="AD609" i="1"/>
  <c r="AJ609" i="1"/>
  <c r="AL609" i="1"/>
  <c r="AM609" i="1"/>
  <c r="AO609" i="1"/>
  <c r="AP609" i="1"/>
  <c r="AR609" i="1" s="1"/>
  <c r="AQ609" i="1"/>
  <c r="AU609" i="1"/>
  <c r="BC609" i="1"/>
  <c r="BD609" i="1"/>
  <c r="BE609" i="1"/>
  <c r="BF609" i="1"/>
  <c r="BG609" i="1"/>
  <c r="BH609" i="1"/>
  <c r="BR609" i="1"/>
  <c r="CB609" i="1"/>
  <c r="CG609" i="1"/>
  <c r="CH609" i="1"/>
  <c r="CP609" i="1"/>
  <c r="CQ609" i="1"/>
  <c r="CY609" i="1"/>
  <c r="AC610" i="1"/>
  <c r="AD610" i="1"/>
  <c r="AJ610" i="1"/>
  <c r="AL610" i="1"/>
  <c r="AM610" i="1"/>
  <c r="AO610" i="1"/>
  <c r="AP610" i="1"/>
  <c r="AR610" i="1" s="1"/>
  <c r="AQ610" i="1"/>
  <c r="AU610" i="1"/>
  <c r="BC610" i="1"/>
  <c r="BD610" i="1"/>
  <c r="BE610" i="1"/>
  <c r="BF610" i="1"/>
  <c r="BG610" i="1"/>
  <c r="BH610" i="1"/>
  <c r="BR610" i="1"/>
  <c r="CB610" i="1"/>
  <c r="CG610" i="1"/>
  <c r="CH610" i="1"/>
  <c r="CP610" i="1"/>
  <c r="CQ610" i="1"/>
  <c r="CY610" i="1"/>
  <c r="AC611" i="1"/>
  <c r="AD611" i="1"/>
  <c r="AJ611" i="1"/>
  <c r="AL611" i="1"/>
  <c r="AM611" i="1"/>
  <c r="AO611" i="1"/>
  <c r="AP611" i="1"/>
  <c r="AQ611" i="1"/>
  <c r="AR611" i="1"/>
  <c r="AU611" i="1"/>
  <c r="BC611" i="1"/>
  <c r="BD611" i="1"/>
  <c r="BE611" i="1"/>
  <c r="BF611" i="1"/>
  <c r="BG611" i="1"/>
  <c r="BH611" i="1"/>
  <c r="BR611" i="1"/>
  <c r="CB611" i="1"/>
  <c r="CG611" i="1"/>
  <c r="CH611" i="1"/>
  <c r="CP611" i="1"/>
  <c r="CQ611" i="1"/>
  <c r="CY611" i="1"/>
  <c r="AC612" i="1"/>
  <c r="AD612" i="1"/>
  <c r="AJ612" i="1"/>
  <c r="AL612" i="1"/>
  <c r="AM612" i="1"/>
  <c r="AO612" i="1"/>
  <c r="AP612" i="1"/>
  <c r="AR612" i="1" s="1"/>
  <c r="AQ612" i="1"/>
  <c r="AU612" i="1"/>
  <c r="BC612" i="1"/>
  <c r="BD612" i="1"/>
  <c r="BE612" i="1"/>
  <c r="BF612" i="1"/>
  <c r="BG612" i="1"/>
  <c r="BH612" i="1"/>
  <c r="BR612" i="1"/>
  <c r="CB612" i="1"/>
  <c r="CG612" i="1"/>
  <c r="CH612" i="1"/>
  <c r="CP612" i="1"/>
  <c r="CQ612" i="1"/>
  <c r="CY612" i="1"/>
  <c r="AC613" i="1"/>
  <c r="AD613" i="1"/>
  <c r="AJ613" i="1"/>
  <c r="AL613" i="1"/>
  <c r="AM613" i="1"/>
  <c r="AO613" i="1"/>
  <c r="AP613" i="1"/>
  <c r="AR613" i="1" s="1"/>
  <c r="AQ613" i="1"/>
  <c r="AU613" i="1"/>
  <c r="BC613" i="1"/>
  <c r="BD613" i="1"/>
  <c r="BE613" i="1"/>
  <c r="BF613" i="1"/>
  <c r="BG613" i="1"/>
  <c r="BH613" i="1"/>
  <c r="BR613" i="1"/>
  <c r="CB613" i="1"/>
  <c r="CG613" i="1"/>
  <c r="CH613" i="1"/>
  <c r="CP613" i="1"/>
  <c r="CQ613" i="1"/>
  <c r="CY613" i="1"/>
  <c r="AC614" i="1"/>
  <c r="AD614" i="1"/>
  <c r="AJ614" i="1"/>
  <c r="AL614" i="1"/>
  <c r="AM614" i="1"/>
  <c r="AO614" i="1"/>
  <c r="AP614" i="1"/>
  <c r="AR614" i="1" s="1"/>
  <c r="AQ614" i="1"/>
  <c r="AU614" i="1"/>
  <c r="BC614" i="1"/>
  <c r="BD614" i="1"/>
  <c r="BE614" i="1"/>
  <c r="BF614" i="1"/>
  <c r="BG614" i="1"/>
  <c r="BH614" i="1"/>
  <c r="BR614" i="1"/>
  <c r="CB614" i="1"/>
  <c r="CG614" i="1"/>
  <c r="CH614" i="1"/>
  <c r="CP614" i="1"/>
  <c r="CQ614" i="1"/>
  <c r="CY614" i="1"/>
  <c r="AC615" i="1"/>
  <c r="AD615" i="1"/>
  <c r="AJ615" i="1"/>
  <c r="AL615" i="1"/>
  <c r="AM615" i="1"/>
  <c r="AO615" i="1"/>
  <c r="AP615" i="1"/>
  <c r="AQ615" i="1"/>
  <c r="AR615" i="1"/>
  <c r="AU615" i="1"/>
  <c r="BC615" i="1"/>
  <c r="BD615" i="1"/>
  <c r="BE615" i="1"/>
  <c r="BF615" i="1"/>
  <c r="BG615" i="1"/>
  <c r="BH615" i="1"/>
  <c r="BR615" i="1"/>
  <c r="CB615" i="1"/>
  <c r="CG615" i="1"/>
  <c r="CH615" i="1"/>
  <c r="CP615" i="1"/>
  <c r="CQ615" i="1"/>
  <c r="CY615" i="1"/>
  <c r="AC616" i="1"/>
  <c r="AD616" i="1"/>
  <c r="AJ616" i="1"/>
  <c r="AL616" i="1"/>
  <c r="AM616" i="1"/>
  <c r="AO616" i="1"/>
  <c r="AP616" i="1"/>
  <c r="AR616" i="1" s="1"/>
  <c r="AQ616" i="1"/>
  <c r="AU616" i="1"/>
  <c r="BC616" i="1"/>
  <c r="BD616" i="1"/>
  <c r="BE616" i="1"/>
  <c r="BF616" i="1"/>
  <c r="BG616" i="1"/>
  <c r="BH616" i="1"/>
  <c r="BR616" i="1"/>
  <c r="CB616" i="1"/>
  <c r="CG616" i="1"/>
  <c r="CH616" i="1"/>
  <c r="CP616" i="1"/>
  <c r="CQ616" i="1"/>
  <c r="CY616" i="1"/>
  <c r="AC617" i="1"/>
  <c r="AD617" i="1"/>
  <c r="AJ617" i="1"/>
  <c r="AL617" i="1"/>
  <c r="AM617" i="1"/>
  <c r="AO617" i="1"/>
  <c r="AP617" i="1"/>
  <c r="AR617" i="1" s="1"/>
  <c r="AQ617" i="1"/>
  <c r="AU617" i="1"/>
  <c r="BC617" i="1"/>
  <c r="BD617" i="1"/>
  <c r="BE617" i="1"/>
  <c r="BF617" i="1"/>
  <c r="BG617" i="1"/>
  <c r="BH617" i="1"/>
  <c r="BR617" i="1"/>
  <c r="CB617" i="1"/>
  <c r="CG617" i="1"/>
  <c r="CH617" i="1"/>
  <c r="CP617" i="1"/>
  <c r="CQ617" i="1"/>
  <c r="CY617" i="1"/>
  <c r="AC618" i="1"/>
  <c r="AD618" i="1"/>
  <c r="AJ618" i="1"/>
  <c r="AL618" i="1"/>
  <c r="AM618" i="1"/>
  <c r="AO618" i="1"/>
  <c r="AP618" i="1"/>
  <c r="AQ618" i="1"/>
  <c r="AR618" i="1" s="1"/>
  <c r="AU618" i="1"/>
  <c r="BC618" i="1"/>
  <c r="BD618" i="1"/>
  <c r="BE618" i="1"/>
  <c r="BF618" i="1"/>
  <c r="BG618" i="1"/>
  <c r="BH618" i="1"/>
  <c r="BR618" i="1"/>
  <c r="CB618" i="1"/>
  <c r="CG618" i="1"/>
  <c r="CH618" i="1"/>
  <c r="CP618" i="1"/>
  <c r="CQ618" i="1"/>
  <c r="CY618" i="1"/>
  <c r="AC619" i="1"/>
  <c r="AD619" i="1"/>
  <c r="AJ619" i="1"/>
  <c r="AL619" i="1"/>
  <c r="AM619" i="1"/>
  <c r="AO619" i="1"/>
  <c r="AP619" i="1"/>
  <c r="AQ619" i="1"/>
  <c r="AR619" i="1"/>
  <c r="AU619" i="1"/>
  <c r="BC619" i="1"/>
  <c r="BD619" i="1"/>
  <c r="BE619" i="1"/>
  <c r="BF619" i="1"/>
  <c r="BG619" i="1"/>
  <c r="BH619" i="1"/>
  <c r="BR619" i="1"/>
  <c r="CB619" i="1"/>
  <c r="CG619" i="1"/>
  <c r="CH619" i="1"/>
  <c r="CP619" i="1"/>
  <c r="CQ619" i="1"/>
  <c r="CY619" i="1"/>
  <c r="AC620" i="1"/>
  <c r="AD620" i="1"/>
  <c r="AJ620" i="1"/>
  <c r="AL620" i="1"/>
  <c r="AM620" i="1"/>
  <c r="AO620" i="1"/>
  <c r="AP620" i="1"/>
  <c r="AR620" i="1" s="1"/>
  <c r="AQ620" i="1"/>
  <c r="AU620" i="1"/>
  <c r="BC620" i="1"/>
  <c r="BD620" i="1"/>
  <c r="BE620" i="1"/>
  <c r="BF620" i="1"/>
  <c r="BG620" i="1"/>
  <c r="BH620" i="1"/>
  <c r="BR620" i="1"/>
  <c r="CB620" i="1"/>
  <c r="CG620" i="1"/>
  <c r="CH620" i="1"/>
  <c r="CP620" i="1"/>
  <c r="CQ620" i="1"/>
  <c r="CY620" i="1"/>
  <c r="AC621" i="1"/>
  <c r="AD621" i="1"/>
  <c r="AJ621" i="1"/>
  <c r="AL621" i="1"/>
  <c r="AM621" i="1"/>
  <c r="AO621" i="1"/>
  <c r="AP621" i="1"/>
  <c r="AR621" i="1" s="1"/>
  <c r="AQ621" i="1"/>
  <c r="AU621" i="1"/>
  <c r="BC621" i="1"/>
  <c r="BD621" i="1"/>
  <c r="BE621" i="1"/>
  <c r="BF621" i="1"/>
  <c r="BG621" i="1"/>
  <c r="BH621" i="1"/>
  <c r="BR621" i="1"/>
  <c r="CB621" i="1"/>
  <c r="CG621" i="1"/>
  <c r="CH621" i="1"/>
  <c r="CP621" i="1"/>
  <c r="CQ621" i="1"/>
  <c r="CY621" i="1"/>
  <c r="AC622" i="1"/>
  <c r="AD622" i="1"/>
  <c r="AJ622" i="1"/>
  <c r="AL622" i="1"/>
  <c r="AM622" i="1"/>
  <c r="AO622" i="1"/>
  <c r="AP622" i="1"/>
  <c r="AQ622" i="1"/>
  <c r="AR622" i="1" s="1"/>
  <c r="AU622" i="1"/>
  <c r="BC622" i="1"/>
  <c r="BD622" i="1"/>
  <c r="BE622" i="1"/>
  <c r="BF622" i="1"/>
  <c r="BG622" i="1"/>
  <c r="BH622" i="1"/>
  <c r="BR622" i="1"/>
  <c r="CB622" i="1"/>
  <c r="CG622" i="1"/>
  <c r="CH622" i="1"/>
  <c r="CP622" i="1"/>
  <c r="CQ622" i="1"/>
  <c r="CY622" i="1"/>
  <c r="AC623" i="1"/>
  <c r="AD623" i="1"/>
  <c r="AJ623" i="1"/>
  <c r="AL623" i="1"/>
  <c r="AM623" i="1"/>
  <c r="AO623" i="1"/>
  <c r="AP623" i="1"/>
  <c r="AQ623" i="1"/>
  <c r="AR623" i="1"/>
  <c r="AU623" i="1"/>
  <c r="BC623" i="1"/>
  <c r="BD623" i="1"/>
  <c r="BE623" i="1"/>
  <c r="BF623" i="1"/>
  <c r="BG623" i="1"/>
  <c r="BH623" i="1"/>
  <c r="BR623" i="1"/>
  <c r="CB623" i="1"/>
  <c r="CG623" i="1"/>
  <c r="CH623" i="1"/>
  <c r="CP623" i="1"/>
  <c r="CQ623" i="1"/>
  <c r="CY623" i="1"/>
  <c r="AC624" i="1"/>
  <c r="AD624" i="1"/>
  <c r="AJ624" i="1"/>
  <c r="AL624" i="1"/>
  <c r="AM624" i="1"/>
  <c r="AO624" i="1"/>
  <c r="AP624" i="1"/>
  <c r="AR624" i="1" s="1"/>
  <c r="AQ624" i="1"/>
  <c r="AU624" i="1"/>
  <c r="BC624" i="1"/>
  <c r="BD624" i="1"/>
  <c r="BE624" i="1"/>
  <c r="BF624" i="1"/>
  <c r="BG624" i="1"/>
  <c r="BH624" i="1"/>
  <c r="BR624" i="1"/>
  <c r="CB624" i="1"/>
  <c r="CG624" i="1"/>
  <c r="CH624" i="1"/>
  <c r="CP624" i="1"/>
  <c r="CQ624" i="1"/>
  <c r="CY624" i="1"/>
  <c r="AC625" i="1"/>
  <c r="AD625" i="1"/>
  <c r="AJ625" i="1"/>
  <c r="AL625" i="1"/>
  <c r="AM625" i="1"/>
  <c r="AO625" i="1"/>
  <c r="AP625" i="1"/>
  <c r="AR625" i="1" s="1"/>
  <c r="AQ625" i="1"/>
  <c r="AU625" i="1"/>
  <c r="BC625" i="1"/>
  <c r="BD625" i="1"/>
  <c r="BE625" i="1"/>
  <c r="BF625" i="1"/>
  <c r="BG625" i="1"/>
  <c r="BH625" i="1"/>
  <c r="BR625" i="1"/>
  <c r="CB625" i="1"/>
  <c r="CG625" i="1"/>
  <c r="CH625" i="1"/>
  <c r="CP625" i="1"/>
  <c r="CQ625" i="1"/>
  <c r="CY625" i="1"/>
  <c r="AC626" i="1"/>
  <c r="AD626" i="1"/>
  <c r="AJ626" i="1"/>
  <c r="AL626" i="1"/>
  <c r="AM626" i="1"/>
  <c r="AO626" i="1"/>
  <c r="AP626" i="1"/>
  <c r="AR626" i="1" s="1"/>
  <c r="AQ626" i="1"/>
  <c r="AU626" i="1"/>
  <c r="BC626" i="1"/>
  <c r="BD626" i="1"/>
  <c r="BE626" i="1"/>
  <c r="BF626" i="1"/>
  <c r="BG626" i="1"/>
  <c r="BH626" i="1"/>
  <c r="BR626" i="1"/>
  <c r="CB626" i="1"/>
  <c r="CG626" i="1"/>
  <c r="CH626" i="1"/>
  <c r="CP626" i="1"/>
  <c r="CQ626" i="1"/>
  <c r="CY626" i="1"/>
  <c r="AC627" i="1"/>
  <c r="AD627" i="1"/>
  <c r="AJ627" i="1"/>
  <c r="AL627" i="1"/>
  <c r="AM627" i="1"/>
  <c r="AO627" i="1"/>
  <c r="AP627" i="1"/>
  <c r="AQ627" i="1"/>
  <c r="AR627" i="1"/>
  <c r="AU627" i="1"/>
  <c r="BC627" i="1"/>
  <c r="BD627" i="1"/>
  <c r="BE627" i="1"/>
  <c r="BF627" i="1"/>
  <c r="BG627" i="1"/>
  <c r="BH627" i="1"/>
  <c r="BR627" i="1"/>
  <c r="CB627" i="1"/>
  <c r="CG627" i="1"/>
  <c r="CH627" i="1"/>
  <c r="CP627" i="1"/>
  <c r="CQ627" i="1"/>
  <c r="CY627" i="1"/>
  <c r="AC628" i="1"/>
  <c r="AD628" i="1"/>
  <c r="AJ628" i="1"/>
  <c r="AL628" i="1"/>
  <c r="AM628" i="1"/>
  <c r="AO628" i="1"/>
  <c r="AP628" i="1"/>
  <c r="AR628" i="1" s="1"/>
  <c r="AQ628" i="1"/>
  <c r="AU628" i="1"/>
  <c r="BC628" i="1"/>
  <c r="BD628" i="1"/>
  <c r="BE628" i="1"/>
  <c r="BF628" i="1"/>
  <c r="BG628" i="1"/>
  <c r="BH628" i="1"/>
  <c r="BR628" i="1"/>
  <c r="CB628" i="1"/>
  <c r="CG628" i="1"/>
  <c r="CH628" i="1"/>
  <c r="CP628" i="1"/>
  <c r="CQ628" i="1"/>
  <c r="CY628" i="1"/>
  <c r="AC629" i="1"/>
  <c r="AD629" i="1"/>
  <c r="AJ629" i="1"/>
  <c r="AL629" i="1"/>
  <c r="AM629" i="1"/>
  <c r="AO629" i="1"/>
  <c r="AP629" i="1"/>
  <c r="AR629" i="1" s="1"/>
  <c r="AQ629" i="1"/>
  <c r="AU629" i="1"/>
  <c r="BC629" i="1"/>
  <c r="BD629" i="1"/>
  <c r="BE629" i="1"/>
  <c r="BF629" i="1"/>
  <c r="BG629" i="1"/>
  <c r="BH629" i="1"/>
  <c r="BR629" i="1"/>
  <c r="CB629" i="1"/>
  <c r="CG629" i="1"/>
  <c r="CH629" i="1"/>
  <c r="CP629" i="1"/>
  <c r="CQ629" i="1"/>
  <c r="CY629" i="1"/>
  <c r="AC630" i="1"/>
  <c r="AD630" i="1"/>
  <c r="AJ630" i="1"/>
  <c r="AL630" i="1"/>
  <c r="AM630" i="1"/>
  <c r="AO630" i="1"/>
  <c r="AP630" i="1"/>
  <c r="AR630" i="1" s="1"/>
  <c r="AQ630" i="1"/>
  <c r="AU630" i="1"/>
  <c r="BC630" i="1"/>
  <c r="BD630" i="1"/>
  <c r="BE630" i="1"/>
  <c r="BF630" i="1"/>
  <c r="BG630" i="1"/>
  <c r="BH630" i="1"/>
  <c r="BR630" i="1"/>
  <c r="CB630" i="1"/>
  <c r="CG630" i="1"/>
  <c r="CH630" i="1"/>
  <c r="CP630" i="1"/>
  <c r="CQ630" i="1"/>
  <c r="CY630" i="1"/>
  <c r="AC631" i="1"/>
  <c r="AD631" i="1"/>
  <c r="AJ631" i="1"/>
  <c r="AL631" i="1"/>
  <c r="AM631" i="1"/>
  <c r="AO631" i="1"/>
  <c r="AP631" i="1"/>
  <c r="AQ631" i="1"/>
  <c r="AR631" i="1"/>
  <c r="AU631" i="1"/>
  <c r="BC631" i="1"/>
  <c r="BD631" i="1"/>
  <c r="BE631" i="1"/>
  <c r="BF631" i="1"/>
  <c r="BG631" i="1"/>
  <c r="BH631" i="1"/>
  <c r="BR631" i="1"/>
  <c r="CB631" i="1"/>
  <c r="CG631" i="1"/>
  <c r="CH631" i="1"/>
  <c r="CP631" i="1"/>
  <c r="CQ631" i="1"/>
  <c r="CY631" i="1"/>
  <c r="AC632" i="1"/>
  <c r="AD632" i="1"/>
  <c r="AJ632" i="1"/>
  <c r="AL632" i="1"/>
  <c r="AM632" i="1"/>
  <c r="AO632" i="1"/>
  <c r="AP632" i="1"/>
  <c r="AQ632" i="1"/>
  <c r="AR632" i="1"/>
  <c r="AU632" i="1"/>
  <c r="BC632" i="1"/>
  <c r="BD632" i="1"/>
  <c r="BE632" i="1"/>
  <c r="BF632" i="1"/>
  <c r="BG632" i="1"/>
  <c r="BH632" i="1"/>
  <c r="BR632" i="1"/>
  <c r="CB632" i="1"/>
  <c r="CG632" i="1"/>
  <c r="CH632" i="1"/>
  <c r="CP632" i="1"/>
  <c r="CQ632" i="1"/>
  <c r="CY632" i="1"/>
  <c r="AC633" i="1"/>
  <c r="AD633" i="1"/>
  <c r="AJ633" i="1"/>
  <c r="AL633" i="1"/>
  <c r="AM633" i="1"/>
  <c r="AO633" i="1"/>
  <c r="AP633" i="1"/>
  <c r="AR633" i="1" s="1"/>
  <c r="AQ633" i="1"/>
  <c r="AU633" i="1"/>
  <c r="BC633" i="1"/>
  <c r="BD633" i="1"/>
  <c r="BE633" i="1"/>
  <c r="BF633" i="1"/>
  <c r="BG633" i="1"/>
  <c r="BH633" i="1"/>
  <c r="BR633" i="1"/>
  <c r="CB633" i="1"/>
  <c r="CG633" i="1"/>
  <c r="CH633" i="1"/>
  <c r="CP633" i="1"/>
  <c r="CQ633" i="1"/>
  <c r="CY633" i="1"/>
  <c r="AC634" i="1"/>
  <c r="AD634" i="1"/>
  <c r="AJ634" i="1"/>
  <c r="AL634" i="1"/>
  <c r="AM634" i="1"/>
  <c r="AO634" i="1"/>
  <c r="AP634" i="1"/>
  <c r="AR634" i="1" s="1"/>
  <c r="AQ634" i="1"/>
  <c r="AU634" i="1"/>
  <c r="BC634" i="1"/>
  <c r="BD634" i="1"/>
  <c r="BE634" i="1"/>
  <c r="BF634" i="1"/>
  <c r="BG634" i="1"/>
  <c r="BH634" i="1"/>
  <c r="BR634" i="1"/>
  <c r="CB634" i="1"/>
  <c r="CG634" i="1"/>
  <c r="CH634" i="1"/>
  <c r="CP634" i="1"/>
  <c r="CQ634" i="1"/>
  <c r="CY634" i="1"/>
  <c r="AC635" i="1"/>
  <c r="AD635" i="1"/>
  <c r="AJ635" i="1"/>
  <c r="AL635" i="1"/>
  <c r="AM635" i="1"/>
  <c r="AO635" i="1"/>
  <c r="AP635" i="1"/>
  <c r="AQ635" i="1"/>
  <c r="AR635" i="1"/>
  <c r="AU635" i="1"/>
  <c r="BC635" i="1"/>
  <c r="BD635" i="1"/>
  <c r="BE635" i="1"/>
  <c r="BF635" i="1"/>
  <c r="BG635" i="1"/>
  <c r="BH635" i="1"/>
  <c r="BR635" i="1"/>
  <c r="CB635" i="1"/>
  <c r="CG635" i="1"/>
  <c r="CH635" i="1"/>
  <c r="CP635" i="1"/>
  <c r="CQ635" i="1"/>
  <c r="CY635" i="1"/>
  <c r="AC636" i="1"/>
  <c r="AD636" i="1"/>
  <c r="AJ636" i="1"/>
  <c r="AL636" i="1"/>
  <c r="AM636" i="1"/>
  <c r="AO636" i="1"/>
  <c r="AP636" i="1"/>
  <c r="AR636" i="1" s="1"/>
  <c r="AQ636" i="1"/>
  <c r="AU636" i="1"/>
  <c r="BC636" i="1"/>
  <c r="BD636" i="1"/>
  <c r="BE636" i="1"/>
  <c r="BF636" i="1"/>
  <c r="BG636" i="1"/>
  <c r="BH636" i="1"/>
  <c r="BR636" i="1"/>
  <c r="CB636" i="1"/>
  <c r="CG636" i="1"/>
  <c r="CH636" i="1"/>
  <c r="CP636" i="1"/>
  <c r="CQ636" i="1"/>
  <c r="CY636" i="1"/>
  <c r="AC637" i="1"/>
  <c r="AD637" i="1"/>
  <c r="AJ637" i="1"/>
  <c r="AL637" i="1"/>
  <c r="AM637" i="1"/>
  <c r="AO637" i="1"/>
  <c r="AP637" i="1"/>
  <c r="AR637" i="1" s="1"/>
  <c r="AQ637" i="1"/>
  <c r="AU637" i="1"/>
  <c r="BC637" i="1"/>
  <c r="BD637" i="1"/>
  <c r="BE637" i="1"/>
  <c r="BF637" i="1"/>
  <c r="BG637" i="1"/>
  <c r="BH637" i="1"/>
  <c r="BR637" i="1"/>
  <c r="CB637" i="1"/>
  <c r="CG637" i="1"/>
  <c r="CH637" i="1"/>
  <c r="CP637" i="1"/>
  <c r="CQ637" i="1"/>
  <c r="CY637" i="1"/>
  <c r="AC638" i="1"/>
  <c r="AD638" i="1"/>
  <c r="AJ638" i="1"/>
  <c r="AL638" i="1"/>
  <c r="AM638" i="1"/>
  <c r="AO638" i="1"/>
  <c r="AP638" i="1"/>
  <c r="AR638" i="1" s="1"/>
  <c r="AQ638" i="1"/>
  <c r="AU638" i="1"/>
  <c r="BC638" i="1"/>
  <c r="BD638" i="1"/>
  <c r="BE638" i="1"/>
  <c r="BF638" i="1"/>
  <c r="BG638" i="1"/>
  <c r="BH638" i="1"/>
  <c r="BR638" i="1"/>
  <c r="CB638" i="1"/>
  <c r="CG638" i="1"/>
  <c r="CH638" i="1"/>
  <c r="CP638" i="1"/>
  <c r="CQ638" i="1"/>
  <c r="CY638" i="1"/>
  <c r="AC639" i="1"/>
  <c r="AD639" i="1"/>
  <c r="AJ639" i="1"/>
  <c r="AL639" i="1"/>
  <c r="AM639" i="1"/>
  <c r="AO639" i="1"/>
  <c r="AP639" i="1"/>
  <c r="AQ639" i="1"/>
  <c r="AR639" i="1"/>
  <c r="AU639" i="1"/>
  <c r="BC639" i="1"/>
  <c r="BD639" i="1"/>
  <c r="BE639" i="1"/>
  <c r="BF639" i="1"/>
  <c r="BG639" i="1"/>
  <c r="BH639" i="1"/>
  <c r="BR639" i="1"/>
  <c r="CB639" i="1"/>
  <c r="CG639" i="1"/>
  <c r="CH639" i="1"/>
  <c r="CP639" i="1"/>
  <c r="CQ639" i="1"/>
  <c r="CY639" i="1"/>
  <c r="AC640" i="1"/>
  <c r="AD640" i="1"/>
  <c r="AJ640" i="1"/>
  <c r="AL640" i="1"/>
  <c r="AM640" i="1"/>
  <c r="AO640" i="1"/>
  <c r="AP640" i="1"/>
  <c r="AQ640" i="1"/>
  <c r="AR640" i="1"/>
  <c r="AU640" i="1"/>
  <c r="BC640" i="1"/>
  <c r="BD640" i="1"/>
  <c r="BE640" i="1"/>
  <c r="BF640" i="1"/>
  <c r="BG640" i="1"/>
  <c r="BH640" i="1"/>
  <c r="BR640" i="1"/>
  <c r="CB640" i="1"/>
  <c r="CG640" i="1"/>
  <c r="CH640" i="1"/>
  <c r="CP640" i="1"/>
  <c r="CQ640" i="1"/>
  <c r="CY640" i="1"/>
  <c r="AC641" i="1"/>
  <c r="AD641" i="1"/>
  <c r="AJ641" i="1"/>
  <c r="AL641" i="1"/>
  <c r="AM641" i="1"/>
  <c r="AO641" i="1"/>
  <c r="AP641" i="1"/>
  <c r="AR641" i="1" s="1"/>
  <c r="AQ641" i="1"/>
  <c r="AU641" i="1"/>
  <c r="BC641" i="1"/>
  <c r="BD641" i="1"/>
  <c r="BE641" i="1"/>
  <c r="BF641" i="1"/>
  <c r="BG641" i="1"/>
  <c r="BH641" i="1"/>
  <c r="BR641" i="1"/>
  <c r="CB641" i="1"/>
  <c r="CG641" i="1"/>
  <c r="CH641" i="1"/>
  <c r="CP641" i="1"/>
  <c r="CQ641" i="1"/>
  <c r="CY641" i="1"/>
  <c r="AC642" i="1"/>
  <c r="AD642" i="1"/>
  <c r="AJ642" i="1"/>
  <c r="AL642" i="1"/>
  <c r="AM642" i="1"/>
  <c r="AO642" i="1"/>
  <c r="AP642" i="1"/>
  <c r="AR642" i="1" s="1"/>
  <c r="AQ642" i="1"/>
  <c r="AU642" i="1"/>
  <c r="BC642" i="1"/>
  <c r="BD642" i="1"/>
  <c r="BE642" i="1"/>
  <c r="BF642" i="1"/>
  <c r="BG642" i="1"/>
  <c r="BH642" i="1"/>
  <c r="BR642" i="1"/>
  <c r="CB642" i="1"/>
  <c r="CG642" i="1"/>
  <c r="CH642" i="1"/>
  <c r="CP642" i="1"/>
  <c r="CQ642" i="1"/>
  <c r="CY642" i="1"/>
  <c r="AC643" i="1"/>
  <c r="AD643" i="1"/>
  <c r="AJ643" i="1"/>
  <c r="AL643" i="1"/>
  <c r="AM643" i="1"/>
  <c r="AO643" i="1"/>
  <c r="AP643" i="1"/>
  <c r="AQ643" i="1"/>
  <c r="AR643" i="1"/>
  <c r="AU643" i="1"/>
  <c r="BC643" i="1"/>
  <c r="BD643" i="1"/>
  <c r="BE643" i="1"/>
  <c r="BF643" i="1"/>
  <c r="BG643" i="1"/>
  <c r="BH643" i="1"/>
  <c r="BR643" i="1"/>
  <c r="CB643" i="1"/>
  <c r="CG643" i="1"/>
  <c r="CH643" i="1"/>
  <c r="CP643" i="1"/>
  <c r="CQ643" i="1"/>
  <c r="CY643" i="1"/>
  <c r="AC644" i="1"/>
  <c r="AD644" i="1"/>
  <c r="AJ644" i="1"/>
  <c r="AL644" i="1"/>
  <c r="AM644" i="1"/>
  <c r="AO644" i="1"/>
  <c r="AP644" i="1"/>
  <c r="AQ644" i="1"/>
  <c r="AR644" i="1"/>
  <c r="AU644" i="1"/>
  <c r="BC644" i="1"/>
  <c r="BD644" i="1"/>
  <c r="BE644" i="1"/>
  <c r="BF644" i="1"/>
  <c r="BG644" i="1"/>
  <c r="BH644" i="1"/>
  <c r="BR644" i="1"/>
  <c r="CB644" i="1"/>
  <c r="CG644" i="1"/>
  <c r="CH644" i="1"/>
  <c r="CP644" i="1"/>
  <c r="CQ644" i="1"/>
  <c r="CY644" i="1"/>
  <c r="AC645" i="1"/>
  <c r="AD645" i="1"/>
  <c r="AJ645" i="1"/>
  <c r="AL645" i="1"/>
  <c r="AM645" i="1"/>
  <c r="AO645" i="1"/>
  <c r="AP645" i="1"/>
  <c r="AR645" i="1" s="1"/>
  <c r="AQ645" i="1"/>
  <c r="AU645" i="1"/>
  <c r="BC645" i="1"/>
  <c r="BD645" i="1"/>
  <c r="BE645" i="1"/>
  <c r="BF645" i="1"/>
  <c r="BG645" i="1"/>
  <c r="BH645" i="1"/>
  <c r="BR645" i="1"/>
  <c r="CB645" i="1"/>
  <c r="CG645" i="1"/>
  <c r="CH645" i="1"/>
  <c r="CP645" i="1"/>
  <c r="CQ645" i="1"/>
  <c r="CY645" i="1"/>
  <c r="AC646" i="1"/>
  <c r="AD646" i="1"/>
  <c r="AJ646" i="1"/>
  <c r="AL646" i="1"/>
  <c r="AM646" i="1"/>
  <c r="AO646" i="1"/>
  <c r="AP646" i="1"/>
  <c r="AR646" i="1" s="1"/>
  <c r="AQ646" i="1"/>
  <c r="AU646" i="1"/>
  <c r="BC646" i="1"/>
  <c r="BD646" i="1"/>
  <c r="BE646" i="1"/>
  <c r="BF646" i="1"/>
  <c r="BG646" i="1"/>
  <c r="BH646" i="1"/>
  <c r="BR646" i="1"/>
  <c r="CB646" i="1"/>
  <c r="CG646" i="1"/>
  <c r="CH646" i="1"/>
  <c r="CP646" i="1"/>
  <c r="CQ646" i="1"/>
  <c r="CY646" i="1"/>
  <c r="AC647" i="1"/>
  <c r="AD647" i="1"/>
  <c r="AJ647" i="1"/>
  <c r="AL647" i="1"/>
  <c r="AM647" i="1"/>
  <c r="AO647" i="1"/>
  <c r="AP647" i="1"/>
  <c r="AQ647" i="1"/>
  <c r="AR647" i="1"/>
  <c r="AU647" i="1"/>
  <c r="BC647" i="1"/>
  <c r="BD647" i="1"/>
  <c r="BE647" i="1"/>
  <c r="BF647" i="1"/>
  <c r="BG647" i="1"/>
  <c r="BH647" i="1"/>
  <c r="BR647" i="1"/>
  <c r="CB647" i="1"/>
  <c r="CG647" i="1"/>
  <c r="CH647" i="1"/>
  <c r="CP647" i="1"/>
  <c r="CQ647" i="1"/>
  <c r="CY647" i="1"/>
  <c r="AC648" i="1"/>
  <c r="AD648" i="1"/>
  <c r="AJ648" i="1"/>
  <c r="AL648" i="1"/>
  <c r="AM648" i="1"/>
  <c r="AO648" i="1"/>
  <c r="AP648" i="1"/>
  <c r="AQ648" i="1"/>
  <c r="AR648" i="1"/>
  <c r="AU648" i="1"/>
  <c r="BC648" i="1"/>
  <c r="BD648" i="1"/>
  <c r="BE648" i="1"/>
  <c r="BF648" i="1"/>
  <c r="BG648" i="1"/>
  <c r="BH648" i="1"/>
  <c r="BR648" i="1"/>
  <c r="CB648" i="1"/>
  <c r="CG648" i="1"/>
  <c r="CH648" i="1"/>
  <c r="CP648" i="1"/>
  <c r="CQ648" i="1"/>
  <c r="CY648" i="1"/>
  <c r="AC649" i="1"/>
  <c r="AD649" i="1"/>
  <c r="AJ649" i="1"/>
  <c r="AL649" i="1"/>
  <c r="AM649" i="1"/>
  <c r="AO649" i="1"/>
  <c r="AP649" i="1"/>
  <c r="AR649" i="1" s="1"/>
  <c r="AQ649" i="1"/>
  <c r="AU649" i="1"/>
  <c r="BC649" i="1"/>
  <c r="BD649" i="1"/>
  <c r="BE649" i="1"/>
  <c r="BF649" i="1"/>
  <c r="BG649" i="1"/>
  <c r="BH649" i="1"/>
  <c r="BR649" i="1"/>
  <c r="CB649" i="1"/>
  <c r="CG649" i="1"/>
  <c r="CH649" i="1"/>
  <c r="CP649" i="1"/>
  <c r="CQ649" i="1"/>
  <c r="CY649" i="1"/>
  <c r="AC650" i="1"/>
  <c r="AD650" i="1"/>
  <c r="AJ650" i="1"/>
  <c r="AL650" i="1"/>
  <c r="AM650" i="1"/>
  <c r="AO650" i="1"/>
  <c r="AP650" i="1"/>
  <c r="AR650" i="1" s="1"/>
  <c r="AQ650" i="1"/>
  <c r="AU650" i="1"/>
  <c r="BC650" i="1"/>
  <c r="BD650" i="1"/>
  <c r="BE650" i="1"/>
  <c r="BF650" i="1"/>
  <c r="BG650" i="1"/>
  <c r="BH650" i="1"/>
  <c r="BR650" i="1"/>
  <c r="CB650" i="1"/>
  <c r="CG650" i="1"/>
  <c r="CH650" i="1"/>
  <c r="CP650" i="1"/>
  <c r="CQ650" i="1"/>
  <c r="CY650" i="1"/>
  <c r="AC651" i="1"/>
  <c r="AD651" i="1"/>
  <c r="AJ651" i="1"/>
  <c r="AL651" i="1"/>
  <c r="AM651" i="1"/>
  <c r="AO651" i="1"/>
  <c r="AP651" i="1"/>
  <c r="AQ651" i="1"/>
  <c r="AR651" i="1"/>
  <c r="AU651" i="1"/>
  <c r="BC651" i="1"/>
  <c r="BD651" i="1"/>
  <c r="BE651" i="1"/>
  <c r="BF651" i="1"/>
  <c r="BG651" i="1"/>
  <c r="BH651" i="1"/>
  <c r="BR651" i="1"/>
  <c r="CB651" i="1"/>
  <c r="CG651" i="1"/>
  <c r="CH651" i="1"/>
  <c r="CP651" i="1"/>
  <c r="CQ651" i="1"/>
  <c r="CY651" i="1"/>
  <c r="AC652" i="1"/>
  <c r="AD652" i="1"/>
  <c r="AJ652" i="1"/>
  <c r="AL652" i="1"/>
  <c r="AM652" i="1"/>
  <c r="AO652" i="1"/>
  <c r="AP652" i="1"/>
  <c r="AQ652" i="1"/>
  <c r="AR652" i="1"/>
  <c r="AU652" i="1"/>
  <c r="BC652" i="1"/>
  <c r="BD652" i="1"/>
  <c r="BE652" i="1"/>
  <c r="BF652" i="1"/>
  <c r="BG652" i="1"/>
  <c r="BH652" i="1"/>
  <c r="BR652" i="1"/>
  <c r="CB652" i="1"/>
  <c r="CG652" i="1"/>
  <c r="CH652" i="1"/>
  <c r="CP652" i="1"/>
  <c r="CQ652" i="1"/>
  <c r="CY652" i="1"/>
  <c r="AC653" i="1"/>
  <c r="AD653" i="1"/>
  <c r="AJ653" i="1"/>
  <c r="AL653" i="1"/>
  <c r="AM653" i="1"/>
  <c r="AO653" i="1"/>
  <c r="AP653" i="1"/>
  <c r="AR653" i="1" s="1"/>
  <c r="AQ653" i="1"/>
  <c r="AU653" i="1"/>
  <c r="BC653" i="1"/>
  <c r="BD653" i="1"/>
  <c r="BE653" i="1"/>
  <c r="BF653" i="1"/>
  <c r="BG653" i="1"/>
  <c r="BH653" i="1"/>
  <c r="BR653" i="1"/>
  <c r="CB653" i="1"/>
  <c r="CG653" i="1"/>
  <c r="CH653" i="1"/>
  <c r="CP653" i="1"/>
  <c r="CQ653" i="1"/>
  <c r="CY653" i="1"/>
  <c r="AC654" i="1"/>
  <c r="AD654" i="1"/>
  <c r="AJ654" i="1"/>
  <c r="AL654" i="1"/>
  <c r="AM654" i="1"/>
  <c r="AO654" i="1"/>
  <c r="AP654" i="1"/>
  <c r="AR654" i="1" s="1"/>
  <c r="AQ654" i="1"/>
  <c r="AU654" i="1"/>
  <c r="BC654" i="1"/>
  <c r="BD654" i="1"/>
  <c r="BE654" i="1"/>
  <c r="BF654" i="1"/>
  <c r="BG654" i="1"/>
  <c r="BH654" i="1"/>
  <c r="BR654" i="1"/>
  <c r="CB654" i="1"/>
  <c r="CG654" i="1"/>
  <c r="CH654" i="1"/>
  <c r="CP654" i="1"/>
  <c r="CQ654" i="1"/>
  <c r="CY654" i="1"/>
  <c r="AC655" i="1"/>
  <c r="AD655" i="1"/>
  <c r="AJ655" i="1"/>
  <c r="AL655" i="1"/>
  <c r="AM655" i="1"/>
  <c r="AO655" i="1"/>
  <c r="AP655" i="1"/>
  <c r="AQ655" i="1"/>
  <c r="AR655" i="1"/>
  <c r="AU655" i="1"/>
  <c r="BC655" i="1"/>
  <c r="BD655" i="1"/>
  <c r="BE655" i="1"/>
  <c r="BF655" i="1"/>
  <c r="BG655" i="1"/>
  <c r="BH655" i="1"/>
  <c r="BR655" i="1"/>
  <c r="CB655" i="1"/>
  <c r="CG655" i="1"/>
  <c r="CH655" i="1"/>
  <c r="CP655" i="1"/>
  <c r="CQ655" i="1"/>
  <c r="CY655" i="1"/>
  <c r="AC656" i="1"/>
  <c r="AD656" i="1"/>
  <c r="AJ656" i="1"/>
  <c r="AL656" i="1"/>
  <c r="AM656" i="1"/>
  <c r="AO656" i="1"/>
  <c r="AP656" i="1"/>
  <c r="AQ656" i="1"/>
  <c r="AR656" i="1"/>
  <c r="AU656" i="1"/>
  <c r="BC656" i="1"/>
  <c r="BD656" i="1"/>
  <c r="BE656" i="1"/>
  <c r="BF656" i="1"/>
  <c r="BG656" i="1"/>
  <c r="BH656" i="1"/>
  <c r="BR656" i="1"/>
  <c r="CB656" i="1"/>
  <c r="CG656" i="1"/>
  <c r="CH656" i="1"/>
  <c r="CP656" i="1"/>
  <c r="CQ656" i="1"/>
  <c r="CY656" i="1"/>
  <c r="AC657" i="1"/>
  <c r="AD657" i="1"/>
  <c r="AJ657" i="1"/>
  <c r="AL657" i="1"/>
  <c r="AM657" i="1"/>
  <c r="AO657" i="1"/>
  <c r="AP657" i="1"/>
  <c r="AR657" i="1" s="1"/>
  <c r="AQ657" i="1"/>
  <c r="AU657" i="1"/>
  <c r="BC657" i="1"/>
  <c r="BD657" i="1"/>
  <c r="BE657" i="1"/>
  <c r="BF657" i="1"/>
  <c r="BG657" i="1"/>
  <c r="BH657" i="1"/>
  <c r="BR657" i="1"/>
  <c r="CB657" i="1"/>
  <c r="CG657" i="1"/>
  <c r="CH657" i="1"/>
  <c r="CP657" i="1"/>
  <c r="CQ657" i="1"/>
  <c r="CY657" i="1"/>
  <c r="AC658" i="1"/>
  <c r="AD658" i="1"/>
  <c r="AJ658" i="1"/>
  <c r="AL658" i="1"/>
  <c r="AM658" i="1"/>
  <c r="AO658" i="1"/>
  <c r="AP658" i="1"/>
  <c r="AR658" i="1" s="1"/>
  <c r="AQ658" i="1"/>
  <c r="AU658" i="1"/>
  <c r="BC658" i="1"/>
  <c r="BD658" i="1"/>
  <c r="BE658" i="1"/>
  <c r="BF658" i="1"/>
  <c r="BG658" i="1"/>
  <c r="BH658" i="1"/>
  <c r="BR658" i="1"/>
  <c r="CB658" i="1"/>
  <c r="CG658" i="1"/>
  <c r="CH658" i="1"/>
  <c r="CP658" i="1"/>
  <c r="CQ658" i="1"/>
  <c r="CY658" i="1"/>
  <c r="AC659" i="1"/>
  <c r="AD659" i="1"/>
  <c r="AJ659" i="1"/>
  <c r="AL659" i="1"/>
  <c r="AM659" i="1"/>
  <c r="AO659" i="1"/>
  <c r="AP659" i="1"/>
  <c r="AQ659" i="1"/>
  <c r="AR659" i="1"/>
  <c r="AU659" i="1"/>
  <c r="BC659" i="1"/>
  <c r="BD659" i="1"/>
  <c r="BE659" i="1"/>
  <c r="BF659" i="1"/>
  <c r="BG659" i="1"/>
  <c r="BH659" i="1"/>
  <c r="BR659" i="1"/>
  <c r="CB659" i="1"/>
  <c r="CG659" i="1"/>
  <c r="CH659" i="1"/>
  <c r="CP659" i="1"/>
  <c r="CQ659" i="1"/>
  <c r="CY659" i="1"/>
  <c r="AC660" i="1"/>
  <c r="AD660" i="1"/>
  <c r="AJ660" i="1"/>
  <c r="AL660" i="1"/>
  <c r="AM660" i="1"/>
  <c r="AO660" i="1"/>
  <c r="AP660" i="1"/>
  <c r="AQ660" i="1"/>
  <c r="AR660" i="1"/>
  <c r="AU660" i="1"/>
  <c r="BC660" i="1"/>
  <c r="BD660" i="1"/>
  <c r="BE660" i="1"/>
  <c r="BF660" i="1"/>
  <c r="BG660" i="1"/>
  <c r="BH660" i="1"/>
  <c r="BR660" i="1"/>
  <c r="CB660" i="1"/>
  <c r="CG660" i="1"/>
  <c r="CH660" i="1"/>
  <c r="CP660" i="1"/>
  <c r="CQ660" i="1"/>
  <c r="CY660" i="1"/>
  <c r="AC661" i="1"/>
  <c r="AD661" i="1"/>
  <c r="AJ661" i="1"/>
  <c r="AL661" i="1"/>
  <c r="AM661" i="1"/>
  <c r="AO661" i="1"/>
  <c r="AP661" i="1"/>
  <c r="AR661" i="1" s="1"/>
  <c r="AQ661" i="1"/>
  <c r="AU661" i="1"/>
  <c r="BC661" i="1"/>
  <c r="BD661" i="1"/>
  <c r="BE661" i="1"/>
  <c r="BF661" i="1"/>
  <c r="BG661" i="1"/>
  <c r="BH661" i="1"/>
  <c r="BR661" i="1"/>
  <c r="CB661" i="1"/>
  <c r="CG661" i="1"/>
  <c r="CH661" i="1"/>
  <c r="CP661" i="1"/>
  <c r="CQ661" i="1"/>
  <c r="CY661" i="1"/>
  <c r="AC662" i="1"/>
  <c r="AD662" i="1"/>
  <c r="AJ662" i="1"/>
  <c r="AL662" i="1"/>
  <c r="AM662" i="1"/>
  <c r="AO662" i="1"/>
  <c r="AP662" i="1"/>
  <c r="AR662" i="1" s="1"/>
  <c r="AQ662" i="1"/>
  <c r="AU662" i="1"/>
  <c r="BC662" i="1"/>
  <c r="BD662" i="1"/>
  <c r="BE662" i="1"/>
  <c r="BF662" i="1"/>
  <c r="BG662" i="1"/>
  <c r="BH662" i="1"/>
  <c r="BR662" i="1"/>
  <c r="CB662" i="1"/>
  <c r="CG662" i="1"/>
  <c r="CH662" i="1"/>
  <c r="CP662" i="1"/>
  <c r="CQ662" i="1"/>
  <c r="CY662" i="1"/>
  <c r="AC663" i="1"/>
  <c r="AD663" i="1"/>
  <c r="AJ663" i="1"/>
  <c r="AL663" i="1"/>
  <c r="AM663" i="1"/>
  <c r="AO663" i="1"/>
  <c r="AP663" i="1"/>
  <c r="AQ663" i="1"/>
  <c r="AR663" i="1" s="1"/>
  <c r="AU663" i="1"/>
  <c r="BC663" i="1"/>
  <c r="BD663" i="1"/>
  <c r="BE663" i="1"/>
  <c r="BF663" i="1"/>
  <c r="BG663" i="1"/>
  <c r="BH663" i="1"/>
  <c r="BR663" i="1"/>
  <c r="CB663" i="1"/>
  <c r="CG663" i="1"/>
  <c r="CH663" i="1"/>
  <c r="CP663" i="1"/>
  <c r="CQ663" i="1"/>
  <c r="CY663" i="1"/>
  <c r="AC664" i="1"/>
  <c r="AD664" i="1"/>
  <c r="AJ664" i="1"/>
  <c r="AL664" i="1"/>
  <c r="AM664" i="1"/>
  <c r="AO664" i="1"/>
  <c r="AP664" i="1"/>
  <c r="AQ664" i="1"/>
  <c r="AR664" i="1"/>
  <c r="AU664" i="1"/>
  <c r="BC664" i="1"/>
  <c r="BD664" i="1"/>
  <c r="BE664" i="1"/>
  <c r="BF664" i="1"/>
  <c r="BG664" i="1"/>
  <c r="BH664" i="1"/>
  <c r="BR664" i="1"/>
  <c r="CB664" i="1"/>
  <c r="CG664" i="1"/>
  <c r="CH664" i="1"/>
  <c r="CP664" i="1"/>
  <c r="CQ664" i="1"/>
  <c r="CY664" i="1"/>
  <c r="AC665" i="1"/>
  <c r="AD665" i="1"/>
  <c r="AJ665" i="1"/>
  <c r="AL665" i="1"/>
  <c r="AM665" i="1"/>
  <c r="AO665" i="1"/>
  <c r="AP665" i="1"/>
  <c r="AR665" i="1" s="1"/>
  <c r="AQ665" i="1"/>
  <c r="AU665" i="1"/>
  <c r="BC665" i="1"/>
  <c r="BD665" i="1"/>
  <c r="BE665" i="1"/>
  <c r="BF665" i="1"/>
  <c r="BG665" i="1"/>
  <c r="BH665" i="1"/>
  <c r="BR665" i="1"/>
  <c r="CB665" i="1"/>
  <c r="CG665" i="1"/>
  <c r="CH665" i="1"/>
  <c r="CP665" i="1"/>
  <c r="CQ665" i="1"/>
  <c r="CY665" i="1"/>
  <c r="AC666" i="1"/>
  <c r="AD666" i="1"/>
  <c r="AJ666" i="1"/>
  <c r="AL666" i="1"/>
  <c r="AM666" i="1"/>
  <c r="AO666" i="1"/>
  <c r="AP666" i="1"/>
  <c r="AR666" i="1" s="1"/>
  <c r="AQ666" i="1"/>
  <c r="AU666" i="1"/>
  <c r="BC666" i="1"/>
  <c r="BD666" i="1"/>
  <c r="BE666" i="1"/>
  <c r="BF666" i="1"/>
  <c r="BG666" i="1"/>
  <c r="BH666" i="1"/>
  <c r="BR666" i="1"/>
  <c r="CB666" i="1"/>
  <c r="CG666" i="1"/>
  <c r="CH666" i="1"/>
  <c r="CP666" i="1"/>
  <c r="CQ666" i="1"/>
  <c r="CY666" i="1"/>
  <c r="AC667" i="1"/>
  <c r="AD667" i="1"/>
  <c r="AJ667" i="1"/>
  <c r="AL667" i="1"/>
  <c r="AM667" i="1"/>
  <c r="AO667" i="1"/>
  <c r="AP667" i="1"/>
  <c r="AQ667" i="1"/>
  <c r="AR667" i="1" s="1"/>
  <c r="AU667" i="1"/>
  <c r="BC667" i="1"/>
  <c r="BD667" i="1"/>
  <c r="BE667" i="1"/>
  <c r="BF667" i="1"/>
  <c r="BG667" i="1"/>
  <c r="BH667" i="1"/>
  <c r="BR667" i="1"/>
  <c r="CB667" i="1"/>
  <c r="CG667" i="1"/>
  <c r="CH667" i="1"/>
  <c r="CP667" i="1"/>
  <c r="CQ667" i="1"/>
  <c r="CY667" i="1"/>
  <c r="AC668" i="1"/>
  <c r="AD668" i="1"/>
  <c r="AJ668" i="1"/>
  <c r="AL668" i="1"/>
  <c r="AM668" i="1"/>
  <c r="AO668" i="1"/>
  <c r="AP668" i="1"/>
  <c r="AQ668" i="1"/>
  <c r="AR668" i="1"/>
  <c r="AU668" i="1"/>
  <c r="BC668" i="1"/>
  <c r="BD668" i="1"/>
  <c r="BE668" i="1"/>
  <c r="BF668" i="1"/>
  <c r="BG668" i="1"/>
  <c r="BH668" i="1"/>
  <c r="BR668" i="1"/>
  <c r="CB668" i="1"/>
  <c r="CG668" i="1"/>
  <c r="CH668" i="1"/>
  <c r="CP668" i="1"/>
  <c r="CQ668" i="1"/>
  <c r="CY668" i="1"/>
  <c r="AC669" i="1"/>
  <c r="AD669" i="1"/>
  <c r="AJ669" i="1"/>
  <c r="AL669" i="1"/>
  <c r="AM669" i="1"/>
  <c r="AO669" i="1"/>
  <c r="AP669" i="1"/>
  <c r="AR669" i="1" s="1"/>
  <c r="AQ669" i="1"/>
  <c r="AU669" i="1"/>
  <c r="BC669" i="1"/>
  <c r="BD669" i="1"/>
  <c r="BE669" i="1"/>
  <c r="BF669" i="1"/>
  <c r="BG669" i="1"/>
  <c r="BH669" i="1"/>
  <c r="BR669" i="1"/>
  <c r="CB669" i="1"/>
  <c r="CG669" i="1"/>
  <c r="CH669" i="1"/>
  <c r="CP669" i="1"/>
  <c r="CQ669" i="1"/>
  <c r="CY669" i="1"/>
  <c r="AC670" i="1"/>
  <c r="AD670" i="1"/>
  <c r="AJ670" i="1"/>
  <c r="AL670" i="1"/>
  <c r="AM670" i="1"/>
  <c r="AO670" i="1"/>
  <c r="AP670" i="1"/>
  <c r="AR670" i="1" s="1"/>
  <c r="AQ670" i="1"/>
  <c r="AU670" i="1"/>
  <c r="BC670" i="1"/>
  <c r="BD670" i="1"/>
  <c r="BE670" i="1"/>
  <c r="BF670" i="1"/>
  <c r="BG670" i="1"/>
  <c r="BH670" i="1"/>
  <c r="BR670" i="1"/>
  <c r="CB670" i="1"/>
  <c r="CG670" i="1"/>
  <c r="CH670" i="1"/>
  <c r="CP670" i="1"/>
  <c r="CQ670" i="1"/>
  <c r="CY670" i="1"/>
  <c r="AC671" i="1"/>
  <c r="AD671" i="1"/>
  <c r="AJ671" i="1"/>
  <c r="AL671" i="1"/>
  <c r="AM671" i="1"/>
  <c r="AO671" i="1"/>
  <c r="AP671" i="1"/>
  <c r="AQ671" i="1"/>
  <c r="AR671" i="1" s="1"/>
  <c r="AU671" i="1"/>
  <c r="BC671" i="1"/>
  <c r="BD671" i="1"/>
  <c r="BE671" i="1"/>
  <c r="BF671" i="1"/>
  <c r="BG671" i="1"/>
  <c r="BH671" i="1"/>
  <c r="BR671" i="1"/>
  <c r="CB671" i="1"/>
  <c r="CG671" i="1"/>
  <c r="CH671" i="1"/>
  <c r="CP671" i="1"/>
  <c r="CQ671" i="1"/>
  <c r="CY671" i="1"/>
  <c r="AC672" i="1"/>
  <c r="AD672" i="1"/>
  <c r="AJ672" i="1"/>
  <c r="AL672" i="1"/>
  <c r="AM672" i="1"/>
  <c r="AO672" i="1"/>
  <c r="AP672" i="1"/>
  <c r="AQ672" i="1"/>
  <c r="AR672" i="1"/>
  <c r="AU672" i="1"/>
  <c r="BC672" i="1"/>
  <c r="BD672" i="1"/>
  <c r="BE672" i="1"/>
  <c r="BF672" i="1"/>
  <c r="BG672" i="1"/>
  <c r="BH672" i="1"/>
  <c r="BR672" i="1"/>
  <c r="CB672" i="1"/>
  <c r="CG672" i="1"/>
  <c r="CH672" i="1"/>
  <c r="CP672" i="1"/>
  <c r="CQ672" i="1"/>
  <c r="CY672" i="1"/>
  <c r="AC673" i="1"/>
  <c r="AD673" i="1"/>
  <c r="AJ673" i="1"/>
  <c r="AL673" i="1"/>
  <c r="AM673" i="1"/>
  <c r="AO673" i="1"/>
  <c r="AP673" i="1"/>
  <c r="AR673" i="1" s="1"/>
  <c r="AQ673" i="1"/>
  <c r="AU673" i="1"/>
  <c r="BC673" i="1"/>
  <c r="BD673" i="1"/>
  <c r="BE673" i="1"/>
  <c r="BF673" i="1"/>
  <c r="BG673" i="1"/>
  <c r="BH673" i="1"/>
  <c r="BR673" i="1"/>
  <c r="CB673" i="1"/>
  <c r="CG673" i="1"/>
  <c r="CH673" i="1"/>
  <c r="CP673" i="1"/>
  <c r="CQ673" i="1"/>
  <c r="CY673" i="1"/>
  <c r="AC674" i="1"/>
  <c r="AD674" i="1"/>
  <c r="AJ674" i="1"/>
  <c r="AL674" i="1"/>
  <c r="AM674" i="1"/>
  <c r="AO674" i="1"/>
  <c r="AP674" i="1"/>
  <c r="AR674" i="1" s="1"/>
  <c r="AQ674" i="1"/>
  <c r="AU674" i="1"/>
  <c r="BC674" i="1"/>
  <c r="BD674" i="1"/>
  <c r="BE674" i="1"/>
  <c r="BF674" i="1"/>
  <c r="BG674" i="1"/>
  <c r="BH674" i="1"/>
  <c r="BR674" i="1"/>
  <c r="CB674" i="1"/>
  <c r="CG674" i="1"/>
  <c r="CH674" i="1"/>
  <c r="CP674" i="1"/>
  <c r="CQ674" i="1"/>
  <c r="CY674" i="1"/>
  <c r="AC675" i="1"/>
  <c r="AD675" i="1"/>
  <c r="AJ675" i="1"/>
  <c r="AL675" i="1"/>
  <c r="AM675" i="1"/>
  <c r="AO675" i="1"/>
  <c r="AP675" i="1"/>
  <c r="AQ675" i="1"/>
  <c r="AR675" i="1" s="1"/>
  <c r="AU675" i="1"/>
  <c r="BC675" i="1"/>
  <c r="BD675" i="1"/>
  <c r="BE675" i="1"/>
  <c r="BF675" i="1"/>
  <c r="BG675" i="1"/>
  <c r="BH675" i="1"/>
  <c r="BR675" i="1"/>
  <c r="CB675" i="1"/>
  <c r="CG675" i="1"/>
  <c r="CH675" i="1"/>
  <c r="CP675" i="1"/>
  <c r="CQ675" i="1"/>
  <c r="CY675" i="1"/>
  <c r="AC676" i="1"/>
  <c r="AD676" i="1"/>
  <c r="AJ676" i="1"/>
  <c r="AL676" i="1"/>
  <c r="AM676" i="1"/>
  <c r="AO676" i="1"/>
  <c r="AP676" i="1"/>
  <c r="AQ676" i="1"/>
  <c r="AR676" i="1"/>
  <c r="AU676" i="1"/>
  <c r="BC676" i="1"/>
  <c r="BD676" i="1"/>
  <c r="BE676" i="1"/>
  <c r="BF676" i="1"/>
  <c r="BG676" i="1"/>
  <c r="BH676" i="1"/>
  <c r="BR676" i="1"/>
  <c r="CB676" i="1"/>
  <c r="CG676" i="1"/>
  <c r="CH676" i="1"/>
  <c r="CP676" i="1"/>
  <c r="CQ676" i="1"/>
  <c r="CY676" i="1"/>
  <c r="AC677" i="1"/>
  <c r="AD677" i="1"/>
  <c r="AJ677" i="1"/>
  <c r="AL677" i="1"/>
  <c r="AM677" i="1"/>
  <c r="AO677" i="1"/>
  <c r="AP677" i="1"/>
  <c r="AR677" i="1" s="1"/>
  <c r="AQ677" i="1"/>
  <c r="AU677" i="1"/>
  <c r="BC677" i="1"/>
  <c r="BD677" i="1"/>
  <c r="BE677" i="1"/>
  <c r="BF677" i="1"/>
  <c r="BG677" i="1"/>
  <c r="BH677" i="1"/>
  <c r="BR677" i="1"/>
  <c r="CB677" i="1"/>
  <c r="CG677" i="1"/>
  <c r="CH677" i="1"/>
  <c r="CP677" i="1"/>
  <c r="CQ677" i="1"/>
  <c r="CY677" i="1"/>
  <c r="AC678" i="1"/>
  <c r="AD678" i="1"/>
  <c r="AJ678" i="1"/>
  <c r="AL678" i="1"/>
  <c r="AM678" i="1"/>
  <c r="AO678" i="1"/>
  <c r="AP678" i="1"/>
  <c r="AR678" i="1" s="1"/>
  <c r="AQ678" i="1"/>
  <c r="AU678" i="1"/>
  <c r="BC678" i="1"/>
  <c r="BD678" i="1"/>
  <c r="BE678" i="1"/>
  <c r="BF678" i="1"/>
  <c r="BG678" i="1"/>
  <c r="BH678" i="1"/>
  <c r="BR678" i="1"/>
  <c r="CB678" i="1"/>
  <c r="CG678" i="1"/>
  <c r="CH678" i="1"/>
  <c r="CP678" i="1"/>
  <c r="CQ678" i="1"/>
  <c r="CY678" i="1"/>
  <c r="AC679" i="1"/>
  <c r="AD679" i="1"/>
  <c r="AJ679" i="1"/>
  <c r="AL679" i="1"/>
  <c r="AM679" i="1"/>
  <c r="AO679" i="1"/>
  <c r="AP679" i="1"/>
  <c r="AQ679" i="1"/>
  <c r="AR679" i="1" s="1"/>
  <c r="AU679" i="1"/>
  <c r="BC679" i="1"/>
  <c r="BD679" i="1"/>
  <c r="BE679" i="1"/>
  <c r="BF679" i="1"/>
  <c r="BG679" i="1"/>
  <c r="BH679" i="1"/>
  <c r="BR679" i="1"/>
  <c r="CB679" i="1"/>
  <c r="CG679" i="1"/>
  <c r="CH679" i="1"/>
  <c r="CP679" i="1"/>
  <c r="CQ679" i="1"/>
  <c r="CY679" i="1"/>
  <c r="AC680" i="1"/>
  <c r="AD680" i="1"/>
  <c r="AJ680" i="1"/>
  <c r="AL680" i="1"/>
  <c r="AM680" i="1"/>
  <c r="AO680" i="1"/>
  <c r="AP680" i="1"/>
  <c r="AQ680" i="1"/>
  <c r="AR680" i="1"/>
  <c r="AU680" i="1"/>
  <c r="BC680" i="1"/>
  <c r="BD680" i="1"/>
  <c r="BE680" i="1"/>
  <c r="BF680" i="1"/>
  <c r="BG680" i="1"/>
  <c r="BH680" i="1"/>
  <c r="BR680" i="1"/>
  <c r="CB680" i="1"/>
  <c r="CG680" i="1"/>
  <c r="CH680" i="1"/>
  <c r="CP680" i="1"/>
  <c r="CQ680" i="1"/>
  <c r="CY680" i="1"/>
  <c r="AC681" i="1"/>
  <c r="AD681" i="1"/>
  <c r="AJ681" i="1"/>
  <c r="AL681" i="1"/>
  <c r="AM681" i="1"/>
  <c r="AO681" i="1"/>
  <c r="AP681" i="1"/>
  <c r="AR681" i="1" s="1"/>
  <c r="AQ681" i="1"/>
  <c r="AU681" i="1"/>
  <c r="BC681" i="1"/>
  <c r="BD681" i="1"/>
  <c r="BE681" i="1"/>
  <c r="BF681" i="1"/>
  <c r="BG681" i="1"/>
  <c r="BH681" i="1"/>
  <c r="BR681" i="1"/>
  <c r="CB681" i="1"/>
  <c r="CG681" i="1"/>
  <c r="CH681" i="1"/>
  <c r="CP681" i="1"/>
  <c r="CQ681" i="1"/>
  <c r="CY681" i="1"/>
  <c r="AC682" i="1"/>
  <c r="AD682" i="1"/>
  <c r="AJ682" i="1"/>
  <c r="AL682" i="1"/>
  <c r="AM682" i="1"/>
  <c r="AO682" i="1"/>
  <c r="AP682" i="1"/>
  <c r="AR682" i="1" s="1"/>
  <c r="AQ682" i="1"/>
  <c r="AU682" i="1"/>
  <c r="BC682" i="1"/>
  <c r="BD682" i="1"/>
  <c r="BE682" i="1"/>
  <c r="BF682" i="1"/>
  <c r="BG682" i="1"/>
  <c r="BH682" i="1"/>
  <c r="BR682" i="1"/>
  <c r="CB682" i="1"/>
  <c r="CG682" i="1"/>
  <c r="CH682" i="1"/>
  <c r="CP682" i="1"/>
  <c r="CQ682" i="1"/>
  <c r="CY682" i="1"/>
  <c r="AC683" i="1"/>
  <c r="AD683" i="1"/>
  <c r="AJ683" i="1"/>
  <c r="AL683" i="1"/>
  <c r="AM683" i="1"/>
  <c r="AO683" i="1"/>
  <c r="AP683" i="1"/>
  <c r="AQ683" i="1"/>
  <c r="AR683" i="1" s="1"/>
  <c r="AU683" i="1"/>
  <c r="BC683" i="1"/>
  <c r="BD683" i="1"/>
  <c r="BE683" i="1"/>
  <c r="BF683" i="1"/>
  <c r="BG683" i="1"/>
  <c r="BH683" i="1"/>
  <c r="BR683" i="1"/>
  <c r="CB683" i="1"/>
  <c r="CG683" i="1"/>
  <c r="CH683" i="1"/>
  <c r="CP683" i="1"/>
  <c r="CQ683" i="1"/>
  <c r="CY683" i="1"/>
  <c r="AC684" i="1"/>
  <c r="AD684" i="1"/>
  <c r="AJ684" i="1"/>
  <c r="AL684" i="1"/>
  <c r="AM684" i="1"/>
  <c r="AO684" i="1"/>
  <c r="AP684" i="1"/>
  <c r="AQ684" i="1"/>
  <c r="AR684" i="1"/>
  <c r="AU684" i="1"/>
  <c r="BC684" i="1"/>
  <c r="BD684" i="1"/>
  <c r="BE684" i="1"/>
  <c r="BF684" i="1"/>
  <c r="BG684" i="1"/>
  <c r="BH684" i="1"/>
  <c r="BR684" i="1"/>
  <c r="CB684" i="1"/>
  <c r="CG684" i="1"/>
  <c r="CH684" i="1"/>
  <c r="CP684" i="1"/>
  <c r="CQ684" i="1"/>
  <c r="CY684" i="1"/>
  <c r="AC685" i="1"/>
  <c r="AD685" i="1"/>
  <c r="AJ685" i="1"/>
  <c r="AL685" i="1"/>
  <c r="AM685" i="1"/>
  <c r="AO685" i="1"/>
  <c r="AP685" i="1"/>
  <c r="AR685" i="1" s="1"/>
  <c r="AQ685" i="1"/>
  <c r="AU685" i="1"/>
  <c r="BC685" i="1"/>
  <c r="BD685" i="1"/>
  <c r="BE685" i="1"/>
  <c r="BF685" i="1"/>
  <c r="BG685" i="1"/>
  <c r="BH685" i="1"/>
  <c r="BR685" i="1"/>
  <c r="CB685" i="1"/>
  <c r="CG685" i="1"/>
  <c r="CH685" i="1"/>
  <c r="CP685" i="1"/>
  <c r="CQ685" i="1"/>
  <c r="CY685" i="1"/>
  <c r="AC686" i="1"/>
  <c r="AD686" i="1"/>
  <c r="AJ686" i="1"/>
  <c r="AL686" i="1"/>
  <c r="AM686" i="1"/>
  <c r="AO686" i="1"/>
  <c r="AP686" i="1"/>
  <c r="AR686" i="1" s="1"/>
  <c r="AQ686" i="1"/>
  <c r="AU686" i="1"/>
  <c r="BC686" i="1"/>
  <c r="BD686" i="1"/>
  <c r="BE686" i="1"/>
  <c r="BF686" i="1"/>
  <c r="BG686" i="1"/>
  <c r="BH686" i="1"/>
  <c r="BR686" i="1"/>
  <c r="CB686" i="1"/>
  <c r="CG686" i="1"/>
  <c r="CH686" i="1"/>
  <c r="CP686" i="1"/>
  <c r="CQ686" i="1"/>
  <c r="CY686" i="1"/>
  <c r="AC687" i="1"/>
  <c r="AD687" i="1"/>
  <c r="AJ687" i="1"/>
  <c r="AL687" i="1"/>
  <c r="AM687" i="1"/>
  <c r="AO687" i="1"/>
  <c r="AP687" i="1"/>
  <c r="AQ687" i="1"/>
  <c r="AR687" i="1" s="1"/>
  <c r="AU687" i="1"/>
  <c r="BC687" i="1"/>
  <c r="BD687" i="1"/>
  <c r="BE687" i="1"/>
  <c r="BF687" i="1"/>
  <c r="BG687" i="1"/>
  <c r="BH687" i="1"/>
  <c r="BR687" i="1"/>
  <c r="CB687" i="1"/>
  <c r="CG687" i="1"/>
  <c r="CH687" i="1"/>
  <c r="CP687" i="1"/>
  <c r="CQ687" i="1"/>
  <c r="CY687" i="1"/>
  <c r="AC688" i="1"/>
  <c r="AD688" i="1"/>
  <c r="AJ688" i="1"/>
  <c r="AL688" i="1"/>
  <c r="AM688" i="1"/>
  <c r="AO688" i="1"/>
  <c r="AP688" i="1"/>
  <c r="AQ688" i="1"/>
  <c r="AR688" i="1"/>
  <c r="AU688" i="1"/>
  <c r="BC688" i="1"/>
  <c r="BD688" i="1"/>
  <c r="BE688" i="1"/>
  <c r="BF688" i="1"/>
  <c r="BG688" i="1"/>
  <c r="BH688" i="1"/>
  <c r="BR688" i="1"/>
  <c r="CB688" i="1"/>
  <c r="CG688" i="1"/>
  <c r="CH688" i="1"/>
  <c r="CP688" i="1"/>
  <c r="CQ688" i="1"/>
  <c r="CY688" i="1"/>
  <c r="AC689" i="1"/>
  <c r="AD689" i="1"/>
  <c r="AJ689" i="1"/>
  <c r="AL689" i="1"/>
  <c r="AM689" i="1"/>
  <c r="AO689" i="1"/>
  <c r="AP689" i="1"/>
  <c r="AR689" i="1" s="1"/>
  <c r="AQ689" i="1"/>
  <c r="AU689" i="1"/>
  <c r="BC689" i="1"/>
  <c r="BD689" i="1"/>
  <c r="BE689" i="1"/>
  <c r="BF689" i="1"/>
  <c r="BG689" i="1"/>
  <c r="BH689" i="1"/>
  <c r="BR689" i="1"/>
  <c r="CB689" i="1"/>
  <c r="CG689" i="1"/>
  <c r="CH689" i="1"/>
  <c r="CP689" i="1"/>
  <c r="CQ689" i="1"/>
  <c r="CY689" i="1"/>
  <c r="AC690" i="1"/>
  <c r="AD690" i="1"/>
  <c r="AJ690" i="1"/>
  <c r="AL690" i="1"/>
  <c r="AM690" i="1"/>
  <c r="AO690" i="1"/>
  <c r="AP690" i="1"/>
  <c r="AR690" i="1" s="1"/>
  <c r="AQ690" i="1"/>
  <c r="AU690" i="1"/>
  <c r="BC690" i="1"/>
  <c r="BD690" i="1"/>
  <c r="BE690" i="1"/>
  <c r="BF690" i="1"/>
  <c r="BG690" i="1"/>
  <c r="BH690" i="1"/>
  <c r="BR690" i="1"/>
  <c r="CB690" i="1"/>
  <c r="CG690" i="1"/>
  <c r="CH690" i="1"/>
  <c r="CP690" i="1"/>
  <c r="CQ690" i="1"/>
  <c r="CY690" i="1"/>
  <c r="AC691" i="1"/>
  <c r="AD691" i="1"/>
  <c r="AJ691" i="1"/>
  <c r="AL691" i="1"/>
  <c r="AM691" i="1"/>
  <c r="AO691" i="1"/>
  <c r="AP691" i="1"/>
  <c r="AQ691" i="1"/>
  <c r="AR691" i="1" s="1"/>
  <c r="AU691" i="1"/>
  <c r="BC691" i="1"/>
  <c r="BD691" i="1"/>
  <c r="BE691" i="1"/>
  <c r="BF691" i="1"/>
  <c r="BG691" i="1"/>
  <c r="BH691" i="1"/>
  <c r="BR691" i="1"/>
  <c r="CB691" i="1"/>
  <c r="CG691" i="1"/>
  <c r="CH691" i="1"/>
  <c r="CP691" i="1"/>
  <c r="CQ691" i="1"/>
  <c r="CY691" i="1"/>
  <c r="AC692" i="1"/>
  <c r="AD692" i="1"/>
  <c r="AJ692" i="1"/>
  <c r="AL692" i="1"/>
  <c r="AM692" i="1"/>
  <c r="AO692" i="1"/>
  <c r="AP692" i="1"/>
  <c r="AQ692" i="1"/>
  <c r="AR692" i="1"/>
  <c r="AU692" i="1"/>
  <c r="BC692" i="1"/>
  <c r="BD692" i="1"/>
  <c r="BE692" i="1"/>
  <c r="BF692" i="1"/>
  <c r="BG692" i="1"/>
  <c r="BH692" i="1"/>
  <c r="BR692" i="1"/>
  <c r="CB692" i="1"/>
  <c r="CG692" i="1"/>
  <c r="CH692" i="1"/>
  <c r="CP692" i="1"/>
  <c r="CQ692" i="1"/>
  <c r="CY692" i="1"/>
  <c r="AC693" i="1"/>
  <c r="AD693" i="1"/>
  <c r="AJ693" i="1"/>
  <c r="AL693" i="1"/>
  <c r="AM693" i="1"/>
  <c r="AO693" i="1"/>
  <c r="AP693" i="1"/>
  <c r="AR693" i="1" s="1"/>
  <c r="AQ693" i="1"/>
  <c r="AU693" i="1"/>
  <c r="BC693" i="1"/>
  <c r="BD693" i="1"/>
  <c r="BE693" i="1"/>
  <c r="BF693" i="1"/>
  <c r="BG693" i="1"/>
  <c r="BH693" i="1"/>
  <c r="BR693" i="1"/>
  <c r="CB693" i="1"/>
  <c r="CG693" i="1"/>
  <c r="CH693" i="1"/>
  <c r="CP693" i="1"/>
  <c r="CQ693" i="1"/>
  <c r="CY693" i="1"/>
  <c r="AC694" i="1"/>
  <c r="AD694" i="1"/>
  <c r="AJ694" i="1"/>
  <c r="AL694" i="1"/>
  <c r="AM694" i="1"/>
  <c r="AO694" i="1"/>
  <c r="AP694" i="1"/>
  <c r="AR694" i="1" s="1"/>
  <c r="AQ694" i="1"/>
  <c r="AU694" i="1"/>
  <c r="BC694" i="1"/>
  <c r="BD694" i="1"/>
  <c r="BE694" i="1"/>
  <c r="BF694" i="1"/>
  <c r="BG694" i="1"/>
  <c r="BH694" i="1"/>
  <c r="BR694" i="1"/>
  <c r="CB694" i="1"/>
  <c r="CG694" i="1"/>
  <c r="CH694" i="1"/>
  <c r="CP694" i="1"/>
  <c r="CQ694" i="1"/>
  <c r="CY694" i="1"/>
  <c r="AC695" i="1"/>
  <c r="AD695" i="1"/>
  <c r="AJ695" i="1"/>
  <c r="AL695" i="1"/>
  <c r="AM695" i="1"/>
  <c r="AO695" i="1"/>
  <c r="AP695" i="1"/>
  <c r="AQ695" i="1"/>
  <c r="AR695" i="1" s="1"/>
  <c r="AU695" i="1"/>
  <c r="BC695" i="1"/>
  <c r="BD695" i="1"/>
  <c r="BE695" i="1"/>
  <c r="BF695" i="1"/>
  <c r="BG695" i="1"/>
  <c r="BH695" i="1"/>
  <c r="BR695" i="1"/>
  <c r="CB695" i="1"/>
  <c r="CG695" i="1"/>
  <c r="CH695" i="1"/>
  <c r="CP695" i="1"/>
  <c r="CQ695" i="1"/>
  <c r="CY695" i="1"/>
  <c r="AC696" i="1"/>
  <c r="AD696" i="1"/>
  <c r="AJ696" i="1"/>
  <c r="AL696" i="1"/>
  <c r="AM696" i="1"/>
  <c r="AO696" i="1"/>
  <c r="AP696" i="1"/>
  <c r="AQ696" i="1"/>
  <c r="AR696" i="1"/>
  <c r="AU696" i="1"/>
  <c r="BC696" i="1"/>
  <c r="BD696" i="1"/>
  <c r="BE696" i="1"/>
  <c r="BF696" i="1"/>
  <c r="BG696" i="1"/>
  <c r="BH696" i="1"/>
  <c r="BR696" i="1"/>
  <c r="CB696" i="1"/>
  <c r="CG696" i="1"/>
  <c r="CH696" i="1"/>
  <c r="CP696" i="1"/>
  <c r="CQ696" i="1"/>
  <c r="CY696" i="1"/>
  <c r="AC697" i="1"/>
  <c r="AD697" i="1"/>
  <c r="AJ697" i="1"/>
  <c r="AL697" i="1"/>
  <c r="AM697" i="1"/>
  <c r="AO697" i="1"/>
  <c r="AP697" i="1"/>
  <c r="AR697" i="1" s="1"/>
  <c r="AQ697" i="1"/>
  <c r="AU697" i="1"/>
  <c r="BC697" i="1"/>
  <c r="BD697" i="1"/>
  <c r="BE697" i="1"/>
  <c r="BF697" i="1"/>
  <c r="BG697" i="1"/>
  <c r="BH697" i="1"/>
  <c r="BR697" i="1"/>
  <c r="CB697" i="1"/>
  <c r="CG697" i="1"/>
  <c r="CH697" i="1"/>
  <c r="CP697" i="1"/>
  <c r="CQ697" i="1"/>
  <c r="CY697" i="1"/>
  <c r="AC698" i="1"/>
  <c r="AD698" i="1"/>
  <c r="AJ698" i="1"/>
  <c r="AL698" i="1"/>
  <c r="AM698" i="1"/>
  <c r="AO698" i="1"/>
  <c r="AP698" i="1"/>
  <c r="AR698" i="1" s="1"/>
  <c r="AQ698" i="1"/>
  <c r="AU698" i="1"/>
  <c r="BC698" i="1"/>
  <c r="BD698" i="1"/>
  <c r="BE698" i="1"/>
  <c r="BF698" i="1"/>
  <c r="BG698" i="1"/>
  <c r="BH698" i="1"/>
  <c r="BR698" i="1"/>
  <c r="CB698" i="1"/>
  <c r="CG698" i="1"/>
  <c r="CH698" i="1"/>
  <c r="CP698" i="1"/>
  <c r="CQ698" i="1"/>
  <c r="CY698" i="1"/>
  <c r="AC699" i="1"/>
  <c r="AD699" i="1"/>
  <c r="AJ699" i="1"/>
  <c r="AL699" i="1"/>
  <c r="AM699" i="1"/>
  <c r="AO699" i="1"/>
  <c r="AP699" i="1"/>
  <c r="AQ699" i="1"/>
  <c r="AR699" i="1" s="1"/>
  <c r="AU699" i="1"/>
  <c r="BC699" i="1"/>
  <c r="BD699" i="1"/>
  <c r="BE699" i="1"/>
  <c r="BF699" i="1"/>
  <c r="BG699" i="1"/>
  <c r="BH699" i="1"/>
  <c r="BR699" i="1"/>
  <c r="CB699" i="1"/>
  <c r="CG699" i="1"/>
  <c r="CH699" i="1"/>
  <c r="CP699" i="1"/>
  <c r="CQ699" i="1"/>
  <c r="CY699" i="1"/>
  <c r="AC700" i="1"/>
  <c r="AD700" i="1"/>
  <c r="AJ700" i="1"/>
  <c r="AL700" i="1"/>
  <c r="AM700" i="1"/>
  <c r="AO700" i="1"/>
  <c r="AP700" i="1"/>
  <c r="AQ700" i="1"/>
  <c r="AR700" i="1"/>
  <c r="AU700" i="1"/>
  <c r="BC700" i="1"/>
  <c r="BD700" i="1"/>
  <c r="BE700" i="1"/>
  <c r="BF700" i="1"/>
  <c r="BG700" i="1"/>
  <c r="BH700" i="1"/>
  <c r="BR700" i="1"/>
  <c r="CB700" i="1"/>
  <c r="CG700" i="1"/>
  <c r="CH700" i="1"/>
  <c r="CP700" i="1"/>
  <c r="CQ700" i="1"/>
  <c r="CY700" i="1"/>
  <c r="AC701" i="1"/>
  <c r="AD701" i="1"/>
  <c r="AJ701" i="1"/>
  <c r="AL701" i="1"/>
  <c r="AM701" i="1"/>
  <c r="AO701" i="1"/>
  <c r="AP701" i="1"/>
  <c r="AR701" i="1" s="1"/>
  <c r="AQ701" i="1"/>
  <c r="AU701" i="1"/>
  <c r="BC701" i="1"/>
  <c r="BD701" i="1"/>
  <c r="BE701" i="1"/>
  <c r="BF701" i="1"/>
  <c r="BG701" i="1"/>
  <c r="BH701" i="1"/>
  <c r="BR701" i="1"/>
  <c r="CB701" i="1"/>
  <c r="CG701" i="1"/>
  <c r="CH701" i="1"/>
  <c r="CP701" i="1"/>
  <c r="CQ701" i="1"/>
  <c r="CY701" i="1"/>
  <c r="AC702" i="1"/>
  <c r="AD702" i="1"/>
  <c r="AJ702" i="1"/>
  <c r="AL702" i="1"/>
  <c r="AM702" i="1"/>
  <c r="AO702" i="1"/>
  <c r="AP702" i="1"/>
  <c r="AR702" i="1" s="1"/>
  <c r="AQ702" i="1"/>
  <c r="AU702" i="1"/>
  <c r="BC702" i="1"/>
  <c r="BD702" i="1"/>
  <c r="BE702" i="1"/>
  <c r="BF702" i="1"/>
  <c r="BG702" i="1"/>
  <c r="BH702" i="1"/>
  <c r="BR702" i="1"/>
  <c r="CB702" i="1"/>
  <c r="CG702" i="1"/>
  <c r="CH702" i="1"/>
  <c r="CP702" i="1"/>
  <c r="CQ702" i="1"/>
  <c r="CY702" i="1"/>
  <c r="AC703" i="1"/>
  <c r="AD703" i="1"/>
  <c r="AJ703" i="1"/>
  <c r="AL703" i="1"/>
  <c r="AM703" i="1"/>
  <c r="AO703" i="1"/>
  <c r="AP703" i="1"/>
  <c r="AQ703" i="1"/>
  <c r="AR703" i="1" s="1"/>
  <c r="AU703" i="1"/>
  <c r="BC703" i="1"/>
  <c r="BD703" i="1"/>
  <c r="BE703" i="1"/>
  <c r="BF703" i="1"/>
  <c r="BG703" i="1"/>
  <c r="BH703" i="1"/>
  <c r="BR703" i="1"/>
  <c r="CB703" i="1"/>
  <c r="CG703" i="1"/>
  <c r="CH703" i="1"/>
  <c r="CP703" i="1"/>
  <c r="CQ703" i="1"/>
  <c r="CY703" i="1"/>
  <c r="AC704" i="1"/>
  <c r="AD704" i="1"/>
  <c r="AJ704" i="1"/>
  <c r="AL704" i="1"/>
  <c r="AM704" i="1"/>
  <c r="AO704" i="1"/>
  <c r="AP704" i="1"/>
  <c r="AQ704" i="1"/>
  <c r="AR704" i="1"/>
  <c r="AU704" i="1"/>
  <c r="BC704" i="1"/>
  <c r="BD704" i="1"/>
  <c r="BE704" i="1"/>
  <c r="BF704" i="1"/>
  <c r="BG704" i="1"/>
  <c r="BH704" i="1"/>
  <c r="BR704" i="1"/>
  <c r="CB704" i="1"/>
  <c r="CG704" i="1"/>
  <c r="CH704" i="1"/>
  <c r="CP704" i="1"/>
  <c r="CQ704" i="1"/>
  <c r="CY704" i="1"/>
  <c r="AC705" i="1"/>
  <c r="AD705" i="1"/>
  <c r="AJ705" i="1"/>
  <c r="AL705" i="1"/>
  <c r="AM705" i="1"/>
  <c r="AO705" i="1"/>
  <c r="AP705" i="1"/>
  <c r="AR705" i="1" s="1"/>
  <c r="AQ705" i="1"/>
  <c r="AU705" i="1"/>
  <c r="BC705" i="1"/>
  <c r="BD705" i="1"/>
  <c r="BE705" i="1"/>
  <c r="BF705" i="1"/>
  <c r="BG705" i="1"/>
  <c r="BH705" i="1"/>
  <c r="BR705" i="1"/>
  <c r="CB705" i="1"/>
  <c r="CG705" i="1"/>
  <c r="CH705" i="1"/>
  <c r="CP705" i="1"/>
  <c r="CQ705" i="1"/>
  <c r="CY705" i="1"/>
  <c r="AC706" i="1"/>
  <c r="AD706" i="1"/>
  <c r="AJ706" i="1"/>
  <c r="AL706" i="1"/>
  <c r="AM706" i="1"/>
  <c r="AO706" i="1"/>
  <c r="AP706" i="1"/>
  <c r="AR706" i="1" s="1"/>
  <c r="AQ706" i="1"/>
  <c r="AU706" i="1"/>
  <c r="BC706" i="1"/>
  <c r="BD706" i="1"/>
  <c r="BE706" i="1"/>
  <c r="BF706" i="1"/>
  <c r="BG706" i="1"/>
  <c r="BH706" i="1"/>
  <c r="BR706" i="1"/>
  <c r="CB706" i="1"/>
  <c r="CG706" i="1"/>
  <c r="CH706" i="1"/>
  <c r="CP706" i="1"/>
  <c r="CQ706" i="1"/>
  <c r="CY706" i="1"/>
  <c r="AC707" i="1"/>
  <c r="AD707" i="1"/>
  <c r="AJ707" i="1"/>
  <c r="AL707" i="1"/>
  <c r="AM707" i="1"/>
  <c r="AO707" i="1"/>
  <c r="AP707" i="1"/>
  <c r="AQ707" i="1"/>
  <c r="AR707" i="1" s="1"/>
  <c r="AU707" i="1"/>
  <c r="BC707" i="1"/>
  <c r="BD707" i="1"/>
  <c r="BE707" i="1"/>
  <c r="BF707" i="1"/>
  <c r="BG707" i="1"/>
  <c r="BH707" i="1"/>
  <c r="BR707" i="1"/>
  <c r="CB707" i="1"/>
  <c r="CG707" i="1"/>
  <c r="CH707" i="1"/>
  <c r="CP707" i="1"/>
  <c r="CQ707" i="1"/>
  <c r="CY707" i="1"/>
  <c r="AC708" i="1"/>
  <c r="AD708" i="1"/>
  <c r="AJ708" i="1"/>
  <c r="AL708" i="1"/>
  <c r="AM708" i="1"/>
  <c r="AO708" i="1"/>
  <c r="AP708" i="1"/>
  <c r="AQ708" i="1"/>
  <c r="AR708" i="1"/>
  <c r="AU708" i="1"/>
  <c r="BC708" i="1"/>
  <c r="BD708" i="1"/>
  <c r="BE708" i="1"/>
  <c r="BF708" i="1"/>
  <c r="BG708" i="1"/>
  <c r="BH708" i="1"/>
  <c r="BR708" i="1"/>
  <c r="CB708" i="1"/>
  <c r="CG708" i="1"/>
  <c r="CH708" i="1"/>
  <c r="CP708" i="1"/>
  <c r="CQ708" i="1"/>
  <c r="CY708" i="1"/>
  <c r="AC709" i="1"/>
  <c r="AD709" i="1"/>
  <c r="AJ709" i="1"/>
  <c r="AL709" i="1"/>
  <c r="AM709" i="1"/>
  <c r="AO709" i="1"/>
  <c r="AP709" i="1"/>
  <c r="AR709" i="1" s="1"/>
  <c r="AQ709" i="1"/>
  <c r="AU709" i="1"/>
  <c r="BC709" i="1"/>
  <c r="BD709" i="1"/>
  <c r="BE709" i="1"/>
  <c r="BF709" i="1"/>
  <c r="BG709" i="1"/>
  <c r="BH709" i="1"/>
  <c r="BR709" i="1"/>
  <c r="CB709" i="1"/>
  <c r="CG709" i="1"/>
  <c r="CH709" i="1"/>
  <c r="CP709" i="1"/>
  <c r="CQ709" i="1"/>
  <c r="CY709" i="1"/>
  <c r="AC710" i="1"/>
  <c r="AD710" i="1"/>
  <c r="AJ710" i="1"/>
  <c r="AL710" i="1"/>
  <c r="AM710" i="1"/>
  <c r="AO710" i="1"/>
  <c r="AP710" i="1"/>
  <c r="AR710" i="1" s="1"/>
  <c r="AQ710" i="1"/>
  <c r="AU710" i="1"/>
  <c r="BC710" i="1"/>
  <c r="BD710" i="1"/>
  <c r="BE710" i="1"/>
  <c r="BF710" i="1"/>
  <c r="BG710" i="1"/>
  <c r="BH710" i="1"/>
  <c r="BR710" i="1"/>
  <c r="CB710" i="1"/>
  <c r="CG710" i="1"/>
  <c r="CH710" i="1"/>
  <c r="CP710" i="1"/>
  <c r="CQ710" i="1"/>
  <c r="CY710" i="1"/>
  <c r="AC711" i="1"/>
  <c r="AD711" i="1"/>
  <c r="AJ711" i="1"/>
  <c r="AL711" i="1"/>
  <c r="AM711" i="1"/>
  <c r="AO711" i="1"/>
  <c r="AP711" i="1"/>
  <c r="AQ711" i="1"/>
  <c r="AR711" i="1" s="1"/>
  <c r="AU711" i="1"/>
  <c r="BC711" i="1"/>
  <c r="BD711" i="1"/>
  <c r="BE711" i="1"/>
  <c r="BF711" i="1"/>
  <c r="BG711" i="1"/>
  <c r="BH711" i="1"/>
  <c r="BR711" i="1"/>
  <c r="CB711" i="1"/>
  <c r="CG711" i="1"/>
  <c r="CH711" i="1"/>
  <c r="CP711" i="1"/>
  <c r="CQ711" i="1"/>
  <c r="CY711" i="1"/>
  <c r="AC712" i="1"/>
  <c r="AD712" i="1"/>
  <c r="AJ712" i="1"/>
  <c r="AL712" i="1"/>
  <c r="AM712" i="1"/>
  <c r="AO712" i="1"/>
  <c r="AP712" i="1"/>
  <c r="AQ712" i="1"/>
  <c r="AR712" i="1"/>
  <c r="AU712" i="1"/>
  <c r="BC712" i="1"/>
  <c r="BD712" i="1"/>
  <c r="BE712" i="1"/>
  <c r="BF712" i="1"/>
  <c r="BG712" i="1"/>
  <c r="BH712" i="1"/>
  <c r="BR712" i="1"/>
  <c r="CB712" i="1"/>
  <c r="CG712" i="1"/>
  <c r="CH712" i="1"/>
  <c r="CP712" i="1"/>
  <c r="CQ712" i="1"/>
  <c r="CY712" i="1"/>
  <c r="AC713" i="1"/>
  <c r="AD713" i="1"/>
  <c r="AJ713" i="1"/>
  <c r="AL713" i="1"/>
  <c r="AM713" i="1"/>
  <c r="AO713" i="1"/>
  <c r="AP713" i="1"/>
  <c r="AR713" i="1" s="1"/>
  <c r="AQ713" i="1"/>
  <c r="AU713" i="1"/>
  <c r="BC713" i="1"/>
  <c r="BD713" i="1"/>
  <c r="BE713" i="1"/>
  <c r="BF713" i="1"/>
  <c r="BG713" i="1"/>
  <c r="BH713" i="1"/>
  <c r="BR713" i="1"/>
  <c r="CB713" i="1"/>
  <c r="CG713" i="1"/>
  <c r="CH713" i="1"/>
  <c r="CP713" i="1"/>
  <c r="CQ713" i="1"/>
  <c r="CY713" i="1"/>
  <c r="AC714" i="1"/>
  <c r="AD714" i="1"/>
  <c r="AJ714" i="1"/>
  <c r="AL714" i="1"/>
  <c r="AM714" i="1"/>
  <c r="AO714" i="1"/>
  <c r="AP714" i="1"/>
  <c r="AR714" i="1" s="1"/>
  <c r="AQ714" i="1"/>
  <c r="AU714" i="1"/>
  <c r="BC714" i="1"/>
  <c r="BD714" i="1"/>
  <c r="BE714" i="1"/>
  <c r="BF714" i="1"/>
  <c r="BG714" i="1"/>
  <c r="BH714" i="1"/>
  <c r="BR714" i="1"/>
  <c r="CB714" i="1"/>
  <c r="CG714" i="1"/>
  <c r="CH714" i="1"/>
  <c r="CP714" i="1"/>
  <c r="CQ714" i="1"/>
  <c r="CY714" i="1"/>
  <c r="AC715" i="1"/>
  <c r="AD715" i="1"/>
  <c r="AJ715" i="1"/>
  <c r="AL715" i="1"/>
  <c r="AM715" i="1"/>
  <c r="AO715" i="1"/>
  <c r="AP715" i="1"/>
  <c r="AQ715" i="1"/>
  <c r="AR715" i="1" s="1"/>
  <c r="AU715" i="1"/>
  <c r="BC715" i="1"/>
  <c r="BD715" i="1"/>
  <c r="BE715" i="1"/>
  <c r="BF715" i="1"/>
  <c r="BG715" i="1"/>
  <c r="BH715" i="1"/>
  <c r="BR715" i="1"/>
  <c r="CB715" i="1"/>
  <c r="CG715" i="1"/>
  <c r="CH715" i="1"/>
  <c r="CP715" i="1"/>
  <c r="CQ715" i="1"/>
  <c r="CY715" i="1"/>
  <c r="AC716" i="1"/>
  <c r="AD716" i="1"/>
  <c r="AJ716" i="1"/>
  <c r="AL716" i="1"/>
  <c r="AM716" i="1"/>
  <c r="AO716" i="1"/>
  <c r="AP716" i="1"/>
  <c r="AQ716" i="1"/>
  <c r="AR716" i="1"/>
  <c r="AU716" i="1"/>
  <c r="BC716" i="1"/>
  <c r="BD716" i="1"/>
  <c r="BE716" i="1"/>
  <c r="BF716" i="1"/>
  <c r="BG716" i="1"/>
  <c r="BH716" i="1"/>
  <c r="BR716" i="1"/>
  <c r="CB716" i="1"/>
  <c r="CG716" i="1"/>
  <c r="CH716" i="1"/>
  <c r="CP716" i="1"/>
  <c r="CQ716" i="1"/>
  <c r="CY716" i="1"/>
  <c r="AC717" i="1"/>
  <c r="AD717" i="1"/>
  <c r="AJ717" i="1"/>
  <c r="AL717" i="1"/>
  <c r="AM717" i="1"/>
  <c r="AO717" i="1"/>
  <c r="AP717" i="1"/>
  <c r="AR717" i="1" s="1"/>
  <c r="AQ717" i="1"/>
  <c r="AU717" i="1"/>
  <c r="BC717" i="1"/>
  <c r="BD717" i="1"/>
  <c r="BE717" i="1"/>
  <c r="BF717" i="1"/>
  <c r="BG717" i="1"/>
  <c r="BH717" i="1"/>
  <c r="BR717" i="1"/>
  <c r="CB717" i="1"/>
  <c r="CG717" i="1"/>
  <c r="CH717" i="1"/>
  <c r="CP717" i="1"/>
  <c r="CQ717" i="1"/>
  <c r="CY717" i="1"/>
  <c r="AC718" i="1"/>
  <c r="AD718" i="1"/>
  <c r="AJ718" i="1"/>
  <c r="AL718" i="1"/>
  <c r="AM718" i="1"/>
  <c r="AO718" i="1"/>
  <c r="AP718" i="1"/>
  <c r="AR718" i="1" s="1"/>
  <c r="AQ718" i="1"/>
  <c r="AU718" i="1"/>
  <c r="BC718" i="1"/>
  <c r="BD718" i="1"/>
  <c r="BE718" i="1"/>
  <c r="BF718" i="1"/>
  <c r="BG718" i="1"/>
  <c r="BH718" i="1"/>
  <c r="BR718" i="1"/>
  <c r="CB718" i="1"/>
  <c r="CG718" i="1"/>
  <c r="CH718" i="1"/>
  <c r="CP718" i="1"/>
  <c r="CQ718" i="1"/>
  <c r="CY718" i="1"/>
  <c r="AC719" i="1"/>
  <c r="AD719" i="1"/>
  <c r="AJ719" i="1"/>
  <c r="AL719" i="1"/>
  <c r="AM719" i="1"/>
  <c r="AO719" i="1"/>
  <c r="AP719" i="1"/>
  <c r="AQ719" i="1"/>
  <c r="AR719" i="1" s="1"/>
  <c r="AU719" i="1"/>
  <c r="BC719" i="1"/>
  <c r="BD719" i="1"/>
  <c r="BE719" i="1"/>
  <c r="BF719" i="1"/>
  <c r="BG719" i="1"/>
  <c r="BH719" i="1"/>
  <c r="BR719" i="1"/>
  <c r="CB719" i="1"/>
  <c r="CG719" i="1"/>
  <c r="CH719" i="1"/>
  <c r="CP719" i="1"/>
  <c r="CQ719" i="1"/>
  <c r="CY719" i="1"/>
  <c r="AC720" i="1"/>
  <c r="AD720" i="1"/>
  <c r="AJ720" i="1"/>
  <c r="AL720" i="1"/>
  <c r="AM720" i="1"/>
  <c r="AO720" i="1"/>
  <c r="AP720" i="1"/>
  <c r="AQ720" i="1"/>
  <c r="AR720" i="1"/>
  <c r="AU720" i="1"/>
  <c r="BC720" i="1"/>
  <c r="BD720" i="1"/>
  <c r="BE720" i="1"/>
  <c r="BF720" i="1"/>
  <c r="BG720" i="1"/>
  <c r="BH720" i="1"/>
  <c r="BR720" i="1"/>
  <c r="CB720" i="1"/>
  <c r="CG720" i="1"/>
  <c r="CH720" i="1"/>
  <c r="CP720" i="1"/>
  <c r="CQ720" i="1"/>
  <c r="CY720" i="1"/>
  <c r="AC721" i="1"/>
  <c r="AD721" i="1"/>
  <c r="AJ721" i="1"/>
  <c r="AL721" i="1"/>
  <c r="AM721" i="1"/>
  <c r="AO721" i="1"/>
  <c r="AP721" i="1"/>
  <c r="AR721" i="1" s="1"/>
  <c r="AQ721" i="1"/>
  <c r="AU721" i="1"/>
  <c r="BC721" i="1"/>
  <c r="BD721" i="1"/>
  <c r="BE721" i="1"/>
  <c r="BF721" i="1"/>
  <c r="BG721" i="1"/>
  <c r="BH721" i="1"/>
  <c r="BR721" i="1"/>
  <c r="CB721" i="1"/>
  <c r="CG721" i="1"/>
  <c r="CH721" i="1"/>
  <c r="CP721" i="1"/>
  <c r="CQ721" i="1"/>
  <c r="CY721" i="1"/>
  <c r="AC722" i="1"/>
  <c r="AD722" i="1"/>
  <c r="AJ722" i="1"/>
  <c r="AL722" i="1"/>
  <c r="AM722" i="1"/>
  <c r="AO722" i="1"/>
  <c r="AP722" i="1"/>
  <c r="AR722" i="1" s="1"/>
  <c r="AQ722" i="1"/>
  <c r="AU722" i="1"/>
  <c r="BC722" i="1"/>
  <c r="BD722" i="1"/>
  <c r="BE722" i="1"/>
  <c r="BF722" i="1"/>
  <c r="BG722" i="1"/>
  <c r="BH722" i="1"/>
  <c r="BR722" i="1"/>
  <c r="CB722" i="1"/>
  <c r="CG722" i="1"/>
  <c r="CH722" i="1"/>
  <c r="CP722" i="1"/>
  <c r="CQ722" i="1"/>
  <c r="CY722" i="1"/>
  <c r="AC723" i="1"/>
  <c r="AD723" i="1"/>
  <c r="AJ723" i="1"/>
  <c r="AL723" i="1"/>
  <c r="AM723" i="1"/>
  <c r="AO723" i="1"/>
  <c r="AP723" i="1"/>
  <c r="AQ723" i="1"/>
  <c r="AR723" i="1" s="1"/>
  <c r="AU723" i="1"/>
  <c r="BC723" i="1"/>
  <c r="BD723" i="1"/>
  <c r="BE723" i="1"/>
  <c r="BF723" i="1"/>
  <c r="BG723" i="1"/>
  <c r="BH723" i="1"/>
  <c r="BR723" i="1"/>
  <c r="CB723" i="1"/>
  <c r="CG723" i="1"/>
  <c r="CH723" i="1"/>
  <c r="CP723" i="1"/>
  <c r="CQ723" i="1"/>
  <c r="CY723" i="1"/>
  <c r="AC724" i="1"/>
  <c r="AD724" i="1"/>
  <c r="AJ724" i="1"/>
  <c r="AL724" i="1"/>
  <c r="AM724" i="1"/>
  <c r="AO724" i="1"/>
  <c r="AP724" i="1"/>
  <c r="AQ724" i="1"/>
  <c r="AR724" i="1"/>
  <c r="AU724" i="1"/>
  <c r="BC724" i="1"/>
  <c r="BD724" i="1"/>
  <c r="BE724" i="1"/>
  <c r="BF724" i="1"/>
  <c r="BG724" i="1"/>
  <c r="BH724" i="1"/>
  <c r="BR724" i="1"/>
  <c r="CB724" i="1"/>
  <c r="CG724" i="1"/>
  <c r="CH724" i="1"/>
  <c r="CP724" i="1"/>
  <c r="CQ724" i="1"/>
  <c r="CY724" i="1"/>
  <c r="AC725" i="1"/>
  <c r="AD725" i="1"/>
  <c r="AJ725" i="1"/>
  <c r="AL725" i="1"/>
  <c r="AM725" i="1"/>
  <c r="AO725" i="1"/>
  <c r="AP725" i="1"/>
  <c r="AR725" i="1" s="1"/>
  <c r="AQ725" i="1"/>
  <c r="AU725" i="1"/>
  <c r="BC725" i="1"/>
  <c r="BD725" i="1"/>
  <c r="BE725" i="1"/>
  <c r="BF725" i="1"/>
  <c r="BG725" i="1"/>
  <c r="BH725" i="1"/>
  <c r="BR725" i="1"/>
  <c r="CB725" i="1"/>
  <c r="CG725" i="1"/>
  <c r="CH725" i="1"/>
  <c r="CP725" i="1"/>
  <c r="CQ725" i="1"/>
  <c r="CY725" i="1"/>
  <c r="AC726" i="1"/>
  <c r="AD726" i="1"/>
  <c r="AJ726" i="1"/>
  <c r="AL726" i="1"/>
  <c r="AM726" i="1"/>
  <c r="AO726" i="1"/>
  <c r="AP726" i="1"/>
  <c r="AR726" i="1" s="1"/>
  <c r="AQ726" i="1"/>
  <c r="AU726" i="1"/>
  <c r="BC726" i="1"/>
  <c r="BD726" i="1"/>
  <c r="BE726" i="1"/>
  <c r="BF726" i="1"/>
  <c r="BG726" i="1"/>
  <c r="BH726" i="1"/>
  <c r="BR726" i="1"/>
  <c r="CB726" i="1"/>
  <c r="CG726" i="1"/>
  <c r="CH726" i="1"/>
  <c r="CP726" i="1"/>
  <c r="CQ726" i="1"/>
  <c r="CY726" i="1"/>
  <c r="AC727" i="1"/>
  <c r="AD727" i="1"/>
  <c r="AJ727" i="1"/>
  <c r="AL727" i="1"/>
  <c r="AM727" i="1"/>
  <c r="AO727" i="1"/>
  <c r="AP727" i="1"/>
  <c r="AQ727" i="1"/>
  <c r="AR727" i="1" s="1"/>
  <c r="AU727" i="1"/>
  <c r="BC727" i="1"/>
  <c r="BD727" i="1"/>
  <c r="BE727" i="1"/>
  <c r="BF727" i="1"/>
  <c r="BG727" i="1"/>
  <c r="BH727" i="1"/>
  <c r="BR727" i="1"/>
  <c r="CB727" i="1"/>
  <c r="CG727" i="1"/>
  <c r="CH727" i="1"/>
  <c r="CP727" i="1"/>
  <c r="CQ727" i="1"/>
  <c r="CY727" i="1"/>
  <c r="AC728" i="1"/>
  <c r="AD728" i="1"/>
  <c r="AJ728" i="1"/>
  <c r="AL728" i="1"/>
  <c r="AM728" i="1"/>
  <c r="AO728" i="1"/>
  <c r="AP728" i="1"/>
  <c r="AQ728" i="1"/>
  <c r="AR728" i="1"/>
  <c r="AU728" i="1"/>
  <c r="BC728" i="1"/>
  <c r="BD728" i="1"/>
  <c r="BE728" i="1"/>
  <c r="BF728" i="1"/>
  <c r="BG728" i="1"/>
  <c r="BH728" i="1"/>
  <c r="BR728" i="1"/>
  <c r="CB728" i="1"/>
  <c r="CG728" i="1"/>
  <c r="CH728" i="1"/>
  <c r="CP728" i="1"/>
  <c r="CQ728" i="1"/>
  <c r="CY728" i="1"/>
  <c r="AC729" i="1"/>
  <c r="AD729" i="1"/>
  <c r="AJ729" i="1"/>
  <c r="AL729" i="1"/>
  <c r="AM729" i="1"/>
  <c r="AO729" i="1"/>
  <c r="AP729" i="1"/>
  <c r="AR729" i="1" s="1"/>
  <c r="AQ729" i="1"/>
  <c r="AU729" i="1"/>
  <c r="BC729" i="1"/>
  <c r="BD729" i="1"/>
  <c r="BE729" i="1"/>
  <c r="BF729" i="1"/>
  <c r="BG729" i="1"/>
  <c r="BH729" i="1"/>
  <c r="BR729" i="1"/>
  <c r="CB729" i="1"/>
  <c r="CG729" i="1"/>
  <c r="CH729" i="1"/>
  <c r="CP729" i="1"/>
  <c r="CQ729" i="1"/>
  <c r="CY729" i="1"/>
  <c r="AC730" i="1"/>
  <c r="AD730" i="1"/>
  <c r="AJ730" i="1"/>
  <c r="AL730" i="1"/>
  <c r="AM730" i="1"/>
  <c r="AO730" i="1"/>
  <c r="AP730" i="1"/>
  <c r="AR730" i="1" s="1"/>
  <c r="AQ730" i="1"/>
  <c r="AU730" i="1"/>
  <c r="BC730" i="1"/>
  <c r="BD730" i="1"/>
  <c r="BE730" i="1"/>
  <c r="BF730" i="1"/>
  <c r="BG730" i="1"/>
  <c r="BH730" i="1"/>
  <c r="BR730" i="1"/>
  <c r="CB730" i="1"/>
  <c r="CG730" i="1"/>
  <c r="CH730" i="1"/>
  <c r="CP730" i="1"/>
  <c r="CQ730" i="1"/>
  <c r="CY730" i="1"/>
  <c r="AC731" i="1"/>
  <c r="AD731" i="1"/>
  <c r="AJ731" i="1"/>
  <c r="AL731" i="1"/>
  <c r="AM731" i="1"/>
  <c r="AO731" i="1"/>
  <c r="AP731" i="1"/>
  <c r="AQ731" i="1"/>
  <c r="AR731" i="1" s="1"/>
  <c r="AU731" i="1"/>
  <c r="BC731" i="1"/>
  <c r="BD731" i="1"/>
  <c r="BE731" i="1"/>
  <c r="BF731" i="1"/>
  <c r="BG731" i="1"/>
  <c r="BH731" i="1"/>
  <c r="BR731" i="1"/>
  <c r="CB731" i="1"/>
  <c r="CG731" i="1"/>
  <c r="CH731" i="1"/>
  <c r="CP731" i="1"/>
  <c r="CQ731" i="1"/>
  <c r="CY731" i="1"/>
  <c r="AC732" i="1"/>
  <c r="AD732" i="1"/>
  <c r="AJ732" i="1"/>
  <c r="AL732" i="1"/>
  <c r="AM732" i="1"/>
  <c r="AO732" i="1"/>
  <c r="AP732" i="1"/>
  <c r="AQ732" i="1"/>
  <c r="AR732" i="1"/>
  <c r="AU732" i="1"/>
  <c r="BC732" i="1"/>
  <c r="BD732" i="1"/>
  <c r="BE732" i="1"/>
  <c r="BF732" i="1"/>
  <c r="BG732" i="1"/>
  <c r="BH732" i="1"/>
  <c r="BR732" i="1"/>
  <c r="CB732" i="1"/>
  <c r="CG732" i="1"/>
  <c r="CH732" i="1"/>
  <c r="CP732" i="1"/>
  <c r="CQ732" i="1"/>
  <c r="CY732" i="1"/>
  <c r="AC733" i="1"/>
  <c r="AD733" i="1"/>
  <c r="AJ733" i="1"/>
  <c r="AL733" i="1"/>
  <c r="AM733" i="1"/>
  <c r="AO733" i="1"/>
  <c r="AP733" i="1"/>
  <c r="AR733" i="1" s="1"/>
  <c r="AQ733" i="1"/>
  <c r="AU733" i="1"/>
  <c r="BC733" i="1"/>
  <c r="BD733" i="1"/>
  <c r="BE733" i="1"/>
  <c r="BF733" i="1"/>
  <c r="BG733" i="1"/>
  <c r="BH733" i="1"/>
  <c r="BR733" i="1"/>
  <c r="CB733" i="1"/>
  <c r="CG733" i="1"/>
  <c r="CH733" i="1"/>
  <c r="CP733" i="1"/>
  <c r="CQ733" i="1"/>
  <c r="CY733" i="1"/>
  <c r="AC734" i="1"/>
  <c r="AD734" i="1"/>
  <c r="AJ734" i="1"/>
  <c r="AL734" i="1"/>
  <c r="AM734" i="1"/>
  <c r="AO734" i="1"/>
  <c r="AP734" i="1"/>
  <c r="AR734" i="1" s="1"/>
  <c r="AQ734" i="1"/>
  <c r="AU734" i="1"/>
  <c r="BC734" i="1"/>
  <c r="BD734" i="1"/>
  <c r="BE734" i="1"/>
  <c r="BF734" i="1"/>
  <c r="BG734" i="1"/>
  <c r="BH734" i="1"/>
  <c r="BR734" i="1"/>
  <c r="CB734" i="1"/>
  <c r="CG734" i="1"/>
  <c r="CH734" i="1"/>
  <c r="CP734" i="1"/>
  <c r="CQ734" i="1"/>
  <c r="CY734" i="1"/>
  <c r="AC735" i="1"/>
  <c r="AD735" i="1"/>
  <c r="AJ735" i="1"/>
  <c r="AL735" i="1"/>
  <c r="AM735" i="1"/>
  <c r="AO735" i="1"/>
  <c r="AP735" i="1"/>
  <c r="AQ735" i="1"/>
  <c r="AR735" i="1" s="1"/>
  <c r="AU735" i="1"/>
  <c r="BC735" i="1"/>
  <c r="BD735" i="1"/>
  <c r="BE735" i="1"/>
  <c r="BF735" i="1"/>
  <c r="BG735" i="1"/>
  <c r="BH735" i="1"/>
  <c r="BR735" i="1"/>
  <c r="CB735" i="1"/>
  <c r="CG735" i="1"/>
  <c r="CH735" i="1"/>
  <c r="CP735" i="1"/>
  <c r="CQ735" i="1"/>
  <c r="CY735" i="1"/>
  <c r="AC736" i="1"/>
  <c r="AD736" i="1"/>
  <c r="AJ736" i="1"/>
  <c r="AL736" i="1"/>
  <c r="AM736" i="1"/>
  <c r="AO736" i="1"/>
  <c r="AP736" i="1"/>
  <c r="AQ736" i="1"/>
  <c r="AR736" i="1"/>
  <c r="AU736" i="1"/>
  <c r="BC736" i="1"/>
  <c r="BD736" i="1"/>
  <c r="BE736" i="1"/>
  <c r="BF736" i="1"/>
  <c r="BG736" i="1"/>
  <c r="BH736" i="1"/>
  <c r="BR736" i="1"/>
  <c r="CB736" i="1"/>
  <c r="CG736" i="1"/>
  <c r="CH736" i="1"/>
  <c r="CP736" i="1"/>
  <c r="CQ736" i="1"/>
  <c r="CY736" i="1"/>
  <c r="AC737" i="1"/>
  <c r="AD737" i="1"/>
  <c r="AJ737" i="1"/>
  <c r="AL737" i="1"/>
  <c r="AM737" i="1"/>
  <c r="AO737" i="1"/>
  <c r="AP737" i="1"/>
  <c r="AR737" i="1" s="1"/>
  <c r="AQ737" i="1"/>
  <c r="AU737" i="1"/>
  <c r="BC737" i="1"/>
  <c r="BD737" i="1"/>
  <c r="BE737" i="1"/>
  <c r="BF737" i="1"/>
  <c r="BG737" i="1"/>
  <c r="BH737" i="1"/>
  <c r="BR737" i="1"/>
  <c r="CB737" i="1"/>
  <c r="CG737" i="1"/>
  <c r="CH737" i="1"/>
  <c r="CP737" i="1"/>
  <c r="CQ737" i="1"/>
  <c r="CY737" i="1"/>
  <c r="AC738" i="1"/>
  <c r="AD738" i="1"/>
  <c r="AJ738" i="1"/>
  <c r="AL738" i="1"/>
  <c r="AM738" i="1"/>
  <c r="AO738" i="1"/>
  <c r="AP738" i="1"/>
  <c r="AR738" i="1" s="1"/>
  <c r="AQ738" i="1"/>
  <c r="AU738" i="1"/>
  <c r="BC738" i="1"/>
  <c r="BD738" i="1"/>
  <c r="BE738" i="1"/>
  <c r="BF738" i="1"/>
  <c r="BG738" i="1"/>
  <c r="BH738" i="1"/>
  <c r="BR738" i="1"/>
  <c r="CB738" i="1"/>
  <c r="CG738" i="1"/>
  <c r="CH738" i="1"/>
  <c r="CP738" i="1"/>
  <c r="CQ738" i="1"/>
  <c r="CY738" i="1"/>
  <c r="AC739" i="1"/>
  <c r="AD739" i="1"/>
  <c r="AJ739" i="1"/>
  <c r="AL739" i="1"/>
  <c r="AM739" i="1"/>
  <c r="AO739" i="1"/>
  <c r="AP739" i="1"/>
  <c r="AQ739" i="1"/>
  <c r="AR739" i="1" s="1"/>
  <c r="AU739" i="1"/>
  <c r="BC739" i="1"/>
  <c r="BD739" i="1"/>
  <c r="BE739" i="1"/>
  <c r="BF739" i="1"/>
  <c r="BG739" i="1"/>
  <c r="BH739" i="1"/>
  <c r="BR739" i="1"/>
  <c r="CB739" i="1"/>
  <c r="CG739" i="1"/>
  <c r="CH739" i="1"/>
  <c r="CP739" i="1"/>
  <c r="CQ739" i="1"/>
  <c r="CY739" i="1"/>
  <c r="AC740" i="1"/>
  <c r="AD740" i="1"/>
  <c r="AJ740" i="1"/>
  <c r="AL740" i="1"/>
  <c r="AM740" i="1"/>
  <c r="AO740" i="1"/>
  <c r="AP740" i="1"/>
  <c r="AQ740" i="1"/>
  <c r="AR740" i="1"/>
  <c r="AU740" i="1"/>
  <c r="BC740" i="1"/>
  <c r="BD740" i="1"/>
  <c r="BE740" i="1"/>
  <c r="BF740" i="1"/>
  <c r="BG740" i="1"/>
  <c r="BH740" i="1"/>
  <c r="BR740" i="1"/>
  <c r="CB740" i="1"/>
  <c r="CG740" i="1"/>
  <c r="CH740" i="1"/>
  <c r="CP740" i="1"/>
  <c r="CQ740" i="1"/>
  <c r="CY740" i="1"/>
  <c r="AC741" i="1"/>
  <c r="AD741" i="1"/>
  <c r="AJ741" i="1"/>
  <c r="AL741" i="1"/>
  <c r="AM741" i="1"/>
  <c r="AO741" i="1"/>
  <c r="AP741" i="1"/>
  <c r="AR741" i="1" s="1"/>
  <c r="AQ741" i="1"/>
  <c r="AU741" i="1"/>
  <c r="BC741" i="1"/>
  <c r="BD741" i="1"/>
  <c r="BE741" i="1"/>
  <c r="BF741" i="1"/>
  <c r="BG741" i="1"/>
  <c r="BH741" i="1"/>
  <c r="BR741" i="1"/>
  <c r="CB741" i="1"/>
  <c r="CG741" i="1"/>
  <c r="CH741" i="1"/>
  <c r="CP741" i="1"/>
  <c r="CQ741" i="1"/>
  <c r="CY741" i="1"/>
  <c r="AC742" i="1"/>
  <c r="AD742" i="1"/>
  <c r="AJ742" i="1"/>
  <c r="AL742" i="1"/>
  <c r="AM742" i="1"/>
  <c r="AO742" i="1"/>
  <c r="AP742" i="1"/>
  <c r="AR742" i="1" s="1"/>
  <c r="AQ742" i="1"/>
  <c r="AU742" i="1"/>
  <c r="BC742" i="1"/>
  <c r="BD742" i="1"/>
  <c r="BE742" i="1"/>
  <c r="BF742" i="1"/>
  <c r="BG742" i="1"/>
  <c r="BH742" i="1"/>
  <c r="BR742" i="1"/>
  <c r="CB742" i="1"/>
  <c r="CG742" i="1"/>
  <c r="CH742" i="1"/>
  <c r="CP742" i="1"/>
  <c r="CQ742" i="1"/>
  <c r="CY742" i="1"/>
  <c r="AC743" i="1"/>
  <c r="AD743" i="1"/>
  <c r="AJ743" i="1"/>
  <c r="AL743" i="1"/>
  <c r="AM743" i="1"/>
  <c r="AO743" i="1"/>
  <c r="AP743" i="1"/>
  <c r="AQ743" i="1"/>
  <c r="AR743" i="1" s="1"/>
  <c r="AU743" i="1"/>
  <c r="BC743" i="1"/>
  <c r="BD743" i="1"/>
  <c r="BE743" i="1"/>
  <c r="BF743" i="1"/>
  <c r="BG743" i="1"/>
  <c r="BH743" i="1"/>
  <c r="BR743" i="1"/>
  <c r="CB743" i="1"/>
  <c r="CG743" i="1"/>
  <c r="CH743" i="1"/>
  <c r="CP743" i="1"/>
  <c r="CQ743" i="1"/>
  <c r="CY743" i="1"/>
  <c r="AC744" i="1"/>
  <c r="AD744" i="1"/>
  <c r="AJ744" i="1"/>
  <c r="AL744" i="1"/>
  <c r="AM744" i="1"/>
  <c r="AO744" i="1"/>
  <c r="AP744" i="1"/>
  <c r="AQ744" i="1"/>
  <c r="AR744" i="1"/>
  <c r="AU744" i="1"/>
  <c r="BC744" i="1"/>
  <c r="BD744" i="1"/>
  <c r="BE744" i="1"/>
  <c r="BF744" i="1"/>
  <c r="BG744" i="1"/>
  <c r="BH744" i="1"/>
  <c r="BR744" i="1"/>
  <c r="CB744" i="1"/>
  <c r="CG744" i="1"/>
  <c r="CH744" i="1"/>
  <c r="CP744" i="1"/>
  <c r="CQ744" i="1"/>
  <c r="CY744" i="1"/>
  <c r="AC745" i="1"/>
  <c r="AD745" i="1"/>
  <c r="AJ745" i="1"/>
  <c r="AL745" i="1"/>
  <c r="AM745" i="1"/>
  <c r="AO745" i="1"/>
  <c r="AP745" i="1"/>
  <c r="AR745" i="1" s="1"/>
  <c r="AQ745" i="1"/>
  <c r="AU745" i="1"/>
  <c r="BC745" i="1"/>
  <c r="BD745" i="1"/>
  <c r="BE745" i="1"/>
  <c r="BF745" i="1"/>
  <c r="BG745" i="1"/>
  <c r="BH745" i="1"/>
  <c r="BR745" i="1"/>
  <c r="CB745" i="1"/>
  <c r="CG745" i="1"/>
  <c r="CH745" i="1"/>
  <c r="CP745" i="1"/>
  <c r="CQ745" i="1"/>
  <c r="CY745" i="1"/>
  <c r="AC746" i="1"/>
  <c r="AD746" i="1"/>
  <c r="AJ746" i="1"/>
  <c r="AL746" i="1"/>
  <c r="AM746" i="1"/>
  <c r="AO746" i="1"/>
  <c r="AP746" i="1"/>
  <c r="AR746" i="1" s="1"/>
  <c r="AQ746" i="1"/>
  <c r="AU746" i="1"/>
  <c r="BC746" i="1"/>
  <c r="BD746" i="1"/>
  <c r="BE746" i="1"/>
  <c r="BF746" i="1"/>
  <c r="BG746" i="1"/>
  <c r="BH746" i="1"/>
  <c r="BR746" i="1"/>
  <c r="CB746" i="1"/>
  <c r="CG746" i="1"/>
  <c r="CH746" i="1"/>
  <c r="CP746" i="1"/>
  <c r="CQ746" i="1"/>
  <c r="CY746" i="1"/>
  <c r="AC747" i="1"/>
  <c r="AD747" i="1"/>
  <c r="AJ747" i="1"/>
  <c r="AL747" i="1"/>
  <c r="AM747" i="1"/>
  <c r="AO747" i="1"/>
  <c r="AP747" i="1"/>
  <c r="AQ747" i="1"/>
  <c r="AR747" i="1" s="1"/>
  <c r="AU747" i="1"/>
  <c r="BC747" i="1"/>
  <c r="BD747" i="1"/>
  <c r="BE747" i="1"/>
  <c r="BF747" i="1"/>
  <c r="BG747" i="1"/>
  <c r="BH747" i="1"/>
  <c r="BR747" i="1"/>
  <c r="CB747" i="1"/>
  <c r="CG747" i="1"/>
  <c r="CH747" i="1"/>
  <c r="CP747" i="1"/>
  <c r="CQ747" i="1"/>
  <c r="CY747" i="1"/>
  <c r="AC748" i="1"/>
  <c r="AD748" i="1"/>
  <c r="AJ748" i="1"/>
  <c r="AL748" i="1"/>
  <c r="AM748" i="1"/>
  <c r="AO748" i="1"/>
  <c r="AP748" i="1"/>
  <c r="AQ748" i="1"/>
  <c r="AR748" i="1"/>
  <c r="AU748" i="1"/>
  <c r="BC748" i="1"/>
  <c r="BD748" i="1"/>
  <c r="BE748" i="1"/>
  <c r="BF748" i="1"/>
  <c r="BG748" i="1"/>
  <c r="BH748" i="1"/>
  <c r="BR748" i="1"/>
  <c r="CB748" i="1"/>
  <c r="CG748" i="1"/>
  <c r="CH748" i="1"/>
  <c r="CP748" i="1"/>
  <c r="CQ748" i="1"/>
  <c r="CY748" i="1"/>
  <c r="AC749" i="1"/>
  <c r="AD749" i="1"/>
  <c r="AJ749" i="1"/>
  <c r="AL749" i="1"/>
  <c r="AM749" i="1"/>
  <c r="AO749" i="1"/>
  <c r="AP749" i="1"/>
  <c r="AR749" i="1" s="1"/>
  <c r="AQ749" i="1"/>
  <c r="AU749" i="1"/>
  <c r="BC749" i="1"/>
  <c r="BD749" i="1"/>
  <c r="BE749" i="1"/>
  <c r="BF749" i="1"/>
  <c r="BG749" i="1"/>
  <c r="BH749" i="1"/>
  <c r="BR749" i="1"/>
  <c r="CB749" i="1"/>
  <c r="CG749" i="1"/>
  <c r="CH749" i="1"/>
  <c r="CP749" i="1"/>
  <c r="CQ749" i="1"/>
  <c r="CY749" i="1"/>
  <c r="AC750" i="1"/>
  <c r="AD750" i="1"/>
  <c r="AJ750" i="1"/>
  <c r="AL750" i="1"/>
  <c r="AM750" i="1"/>
  <c r="AO750" i="1"/>
  <c r="AP750" i="1"/>
  <c r="AR750" i="1" s="1"/>
  <c r="AQ750" i="1"/>
  <c r="AU750" i="1"/>
  <c r="BC750" i="1"/>
  <c r="BD750" i="1"/>
  <c r="BE750" i="1"/>
  <c r="BF750" i="1"/>
  <c r="BG750" i="1"/>
  <c r="BH750" i="1"/>
  <c r="BR750" i="1"/>
  <c r="CB750" i="1"/>
  <c r="CG750" i="1"/>
  <c r="CH750" i="1"/>
  <c r="CP750" i="1"/>
  <c r="CQ750" i="1"/>
  <c r="CY750" i="1"/>
  <c r="AC751" i="1"/>
  <c r="AD751" i="1"/>
  <c r="AJ751" i="1"/>
  <c r="AL751" i="1"/>
  <c r="AM751" i="1"/>
  <c r="AO751" i="1"/>
  <c r="AP751" i="1"/>
  <c r="AQ751" i="1"/>
  <c r="AR751" i="1" s="1"/>
  <c r="AU751" i="1"/>
  <c r="BC751" i="1"/>
  <c r="BD751" i="1"/>
  <c r="BE751" i="1"/>
  <c r="BF751" i="1"/>
  <c r="BG751" i="1"/>
  <c r="BH751" i="1"/>
  <c r="BR751" i="1"/>
  <c r="CB751" i="1"/>
  <c r="CG751" i="1"/>
  <c r="CH751" i="1"/>
  <c r="CP751" i="1"/>
  <c r="CQ751" i="1"/>
  <c r="CY751" i="1"/>
  <c r="AC752" i="1"/>
  <c r="AD752" i="1"/>
  <c r="AJ752" i="1"/>
  <c r="AL752" i="1"/>
  <c r="AM752" i="1"/>
  <c r="AO752" i="1"/>
  <c r="AP752" i="1"/>
  <c r="AQ752" i="1"/>
  <c r="AR752" i="1"/>
  <c r="AU752" i="1"/>
  <c r="BC752" i="1"/>
  <c r="BD752" i="1"/>
  <c r="BE752" i="1"/>
  <c r="BF752" i="1"/>
  <c r="BG752" i="1"/>
  <c r="BH752" i="1"/>
  <c r="BR752" i="1"/>
  <c r="CB752" i="1"/>
  <c r="CG752" i="1"/>
  <c r="CH752" i="1"/>
  <c r="CP752" i="1"/>
  <c r="CQ752" i="1"/>
  <c r="CY752" i="1"/>
  <c r="AC753" i="1"/>
  <c r="AD753" i="1"/>
  <c r="AJ753" i="1"/>
  <c r="AL753" i="1"/>
  <c r="AM753" i="1"/>
  <c r="AO753" i="1"/>
  <c r="AP753" i="1"/>
  <c r="AR753" i="1" s="1"/>
  <c r="AQ753" i="1"/>
  <c r="AU753" i="1"/>
  <c r="BC753" i="1"/>
  <c r="BD753" i="1"/>
  <c r="BE753" i="1"/>
  <c r="BF753" i="1"/>
  <c r="BG753" i="1"/>
  <c r="BH753" i="1"/>
  <c r="BR753" i="1"/>
  <c r="CB753" i="1"/>
  <c r="CG753" i="1"/>
  <c r="CH753" i="1"/>
  <c r="CP753" i="1"/>
  <c r="CQ753" i="1"/>
  <c r="CY753" i="1"/>
  <c r="AC754" i="1"/>
  <c r="AD754" i="1"/>
  <c r="AJ754" i="1"/>
  <c r="AL754" i="1"/>
  <c r="AM754" i="1"/>
  <c r="AO754" i="1"/>
  <c r="AP754" i="1"/>
  <c r="AR754" i="1" s="1"/>
  <c r="AQ754" i="1"/>
  <c r="AU754" i="1"/>
  <c r="BC754" i="1"/>
  <c r="BD754" i="1"/>
  <c r="BE754" i="1"/>
  <c r="BF754" i="1"/>
  <c r="BG754" i="1"/>
  <c r="BH754" i="1"/>
  <c r="BR754" i="1"/>
  <c r="CB754" i="1"/>
  <c r="CG754" i="1"/>
  <c r="CH754" i="1"/>
  <c r="CP754" i="1"/>
  <c r="CQ754" i="1"/>
  <c r="CY754" i="1"/>
  <c r="AC755" i="1"/>
  <c r="AD755" i="1"/>
  <c r="AI755" i="1"/>
  <c r="AJ755" i="1"/>
  <c r="AL755" i="1"/>
  <c r="AM755" i="1"/>
  <c r="AO755" i="1"/>
  <c r="AP755" i="1"/>
  <c r="AR755" i="1" s="1"/>
  <c r="AQ755" i="1"/>
  <c r="AU755" i="1"/>
  <c r="BC755" i="1"/>
  <c r="BD755" i="1"/>
  <c r="BE755" i="1"/>
  <c r="BF755" i="1"/>
  <c r="BG755" i="1"/>
  <c r="BH755" i="1"/>
  <c r="BR755" i="1"/>
  <c r="CB755" i="1"/>
  <c r="CG755" i="1"/>
  <c r="CH755" i="1"/>
  <c r="CP755" i="1"/>
  <c r="CQ755" i="1"/>
  <c r="CY755" i="1"/>
  <c r="AC756" i="1"/>
  <c r="AD756" i="1"/>
  <c r="AJ756" i="1"/>
  <c r="AL756" i="1"/>
  <c r="AM756" i="1"/>
  <c r="AO756" i="1"/>
  <c r="AP756" i="1"/>
  <c r="AQ756" i="1"/>
  <c r="AR756" i="1" s="1"/>
  <c r="AU756" i="1"/>
  <c r="BC756" i="1"/>
  <c r="BD756" i="1"/>
  <c r="BE756" i="1"/>
  <c r="BF756" i="1"/>
  <c r="BG756" i="1"/>
  <c r="BH756" i="1"/>
  <c r="BR756" i="1"/>
  <c r="CB756" i="1"/>
  <c r="CG756" i="1"/>
  <c r="CH756" i="1"/>
  <c r="CP756" i="1"/>
  <c r="CQ756" i="1"/>
  <c r="CY756" i="1"/>
  <c r="AC757" i="1"/>
  <c r="AD757" i="1"/>
  <c r="AJ757" i="1"/>
  <c r="AL757" i="1"/>
  <c r="AM757" i="1"/>
  <c r="AO757" i="1"/>
  <c r="AP757" i="1"/>
  <c r="AQ757" i="1"/>
  <c r="AR757" i="1"/>
  <c r="AU757" i="1"/>
  <c r="BC757" i="1"/>
  <c r="BD757" i="1"/>
  <c r="BE757" i="1"/>
  <c r="BF757" i="1"/>
  <c r="BG757" i="1"/>
  <c r="BH757" i="1"/>
  <c r="BR757" i="1"/>
  <c r="CB757" i="1"/>
  <c r="CG757" i="1"/>
  <c r="CH757" i="1"/>
  <c r="CP757" i="1"/>
  <c r="CQ757" i="1"/>
  <c r="CY757" i="1"/>
  <c r="AC758" i="1"/>
  <c r="AD758" i="1"/>
  <c r="AJ758" i="1"/>
  <c r="AL758" i="1"/>
  <c r="AM758" i="1"/>
  <c r="AO758" i="1"/>
  <c r="AP758" i="1"/>
  <c r="AR758" i="1" s="1"/>
  <c r="AQ758" i="1"/>
  <c r="AU758" i="1"/>
  <c r="BC758" i="1"/>
  <c r="BD758" i="1"/>
  <c r="BE758" i="1"/>
  <c r="BF758" i="1"/>
  <c r="BG758" i="1"/>
  <c r="BH758" i="1"/>
  <c r="BR758" i="1"/>
  <c r="CB758" i="1"/>
  <c r="CG758" i="1"/>
  <c r="CH758" i="1"/>
  <c r="CP758" i="1"/>
  <c r="CQ758" i="1"/>
  <c r="CY758" i="1"/>
  <c r="AC759" i="1"/>
  <c r="AD759" i="1"/>
  <c r="AJ759" i="1"/>
  <c r="AL759" i="1"/>
  <c r="AM759" i="1"/>
  <c r="AO759" i="1"/>
  <c r="AP759" i="1"/>
  <c r="AR759" i="1" s="1"/>
  <c r="AQ759" i="1"/>
  <c r="AU759" i="1"/>
  <c r="BC759" i="1"/>
  <c r="BD759" i="1"/>
  <c r="BE759" i="1"/>
  <c r="BF759" i="1"/>
  <c r="BG759" i="1"/>
  <c r="BH759" i="1"/>
  <c r="BR759" i="1"/>
  <c r="CB759" i="1"/>
  <c r="CG759" i="1"/>
  <c r="CH759" i="1"/>
  <c r="CP759" i="1"/>
  <c r="CQ759" i="1"/>
  <c r="CY759" i="1"/>
  <c r="AC760" i="1"/>
  <c r="AD760" i="1"/>
  <c r="AJ760" i="1"/>
  <c r="AL760" i="1"/>
  <c r="AM760" i="1"/>
  <c r="AO760" i="1"/>
  <c r="AP760" i="1"/>
  <c r="AQ760" i="1"/>
  <c r="AR760" i="1" s="1"/>
  <c r="AU760" i="1"/>
  <c r="BC760" i="1"/>
  <c r="BD760" i="1"/>
  <c r="BE760" i="1"/>
  <c r="BF760" i="1"/>
  <c r="BG760" i="1"/>
  <c r="BH760" i="1"/>
  <c r="BR760" i="1"/>
  <c r="CB760" i="1"/>
  <c r="CG760" i="1"/>
  <c r="CH760" i="1"/>
  <c r="CP760" i="1"/>
  <c r="CQ760" i="1"/>
  <c r="CY760" i="1"/>
  <c r="AC761" i="1"/>
  <c r="AD761" i="1"/>
  <c r="AJ761" i="1"/>
  <c r="AL761" i="1"/>
  <c r="AM761" i="1"/>
  <c r="AO761" i="1"/>
  <c r="AP761" i="1"/>
  <c r="AQ761" i="1"/>
  <c r="AR761" i="1"/>
  <c r="AU761" i="1"/>
  <c r="BC761" i="1"/>
  <c r="BD761" i="1"/>
  <c r="BE761" i="1"/>
  <c r="BF761" i="1"/>
  <c r="BG761" i="1"/>
  <c r="BH761" i="1"/>
  <c r="BR761" i="1"/>
  <c r="CB761" i="1"/>
  <c r="CG761" i="1"/>
  <c r="CH761" i="1"/>
  <c r="CP761" i="1"/>
  <c r="CQ761" i="1"/>
  <c r="CY761" i="1"/>
  <c r="AC762" i="1"/>
  <c r="AD762" i="1"/>
  <c r="AJ762" i="1"/>
  <c r="AL762" i="1"/>
  <c r="AM762" i="1"/>
  <c r="AO762" i="1"/>
  <c r="AP762" i="1"/>
  <c r="AR762" i="1" s="1"/>
  <c r="AQ762" i="1"/>
  <c r="AU762" i="1"/>
  <c r="BC762" i="1"/>
  <c r="BD762" i="1"/>
  <c r="BE762" i="1"/>
  <c r="BF762" i="1"/>
  <c r="BG762" i="1"/>
  <c r="BH762" i="1"/>
  <c r="BR762" i="1"/>
  <c r="CB762" i="1"/>
  <c r="CG762" i="1"/>
  <c r="CH762" i="1"/>
  <c r="CP762" i="1"/>
  <c r="CQ762" i="1"/>
  <c r="CY762" i="1"/>
  <c r="AC763" i="1"/>
  <c r="AD763" i="1"/>
  <c r="AJ763" i="1"/>
  <c r="AL763" i="1"/>
  <c r="AM763" i="1"/>
  <c r="AO763" i="1"/>
  <c r="AP763" i="1"/>
  <c r="AR763" i="1" s="1"/>
  <c r="AQ763" i="1"/>
  <c r="AU763" i="1"/>
  <c r="BC763" i="1"/>
  <c r="BD763" i="1"/>
  <c r="BE763" i="1"/>
  <c r="BF763" i="1"/>
  <c r="BG763" i="1"/>
  <c r="BH763" i="1"/>
  <c r="BR763" i="1"/>
  <c r="CB763" i="1"/>
  <c r="CG763" i="1"/>
  <c r="CH763" i="1"/>
  <c r="CP763" i="1"/>
  <c r="CQ763" i="1"/>
  <c r="CY763" i="1"/>
  <c r="AC764" i="1"/>
  <c r="AD764" i="1"/>
  <c r="AJ764" i="1"/>
  <c r="AL764" i="1"/>
  <c r="AM764" i="1"/>
  <c r="AO764" i="1"/>
  <c r="AP764" i="1"/>
  <c r="AQ764" i="1"/>
  <c r="AR764" i="1" s="1"/>
  <c r="AU764" i="1"/>
  <c r="BC764" i="1"/>
  <c r="BD764" i="1"/>
  <c r="BE764" i="1"/>
  <c r="BF764" i="1"/>
  <c r="BG764" i="1"/>
  <c r="BH764" i="1"/>
  <c r="BR764" i="1"/>
  <c r="CB764" i="1"/>
  <c r="CG764" i="1"/>
  <c r="CH764" i="1"/>
  <c r="CP764" i="1"/>
  <c r="CQ764" i="1"/>
  <c r="CY764" i="1"/>
  <c r="AC765" i="1"/>
  <c r="AD765" i="1"/>
  <c r="AJ765" i="1"/>
  <c r="AL765" i="1"/>
  <c r="AM765" i="1"/>
  <c r="AO765" i="1"/>
  <c r="AP765" i="1"/>
  <c r="AQ765" i="1"/>
  <c r="AR765" i="1"/>
  <c r="AU765" i="1"/>
  <c r="BC765" i="1"/>
  <c r="BD765" i="1"/>
  <c r="BE765" i="1"/>
  <c r="BF765" i="1"/>
  <c r="BG765" i="1"/>
  <c r="BH765" i="1"/>
  <c r="BR765" i="1"/>
  <c r="CB765" i="1"/>
  <c r="CG765" i="1"/>
  <c r="CH765" i="1"/>
  <c r="CP765" i="1"/>
  <c r="CQ765" i="1"/>
  <c r="CY765" i="1"/>
  <c r="AC766" i="1"/>
  <c r="AD766" i="1"/>
  <c r="AJ766" i="1"/>
  <c r="AL766" i="1"/>
  <c r="AM766" i="1"/>
  <c r="AO766" i="1"/>
  <c r="AP766" i="1"/>
  <c r="AR766" i="1" s="1"/>
  <c r="AQ766" i="1"/>
  <c r="AU766" i="1"/>
  <c r="BC766" i="1"/>
  <c r="BD766" i="1"/>
  <c r="BE766" i="1"/>
  <c r="BF766" i="1"/>
  <c r="BG766" i="1"/>
  <c r="BH766" i="1"/>
  <c r="BR766" i="1"/>
  <c r="CB766" i="1"/>
  <c r="CG766" i="1"/>
  <c r="CH766" i="1"/>
  <c r="CP766" i="1"/>
  <c r="CQ766" i="1"/>
  <c r="CY766" i="1"/>
  <c r="AC767" i="1"/>
  <c r="AD767" i="1"/>
  <c r="AJ767" i="1"/>
  <c r="AL767" i="1"/>
  <c r="AM767" i="1"/>
  <c r="AO767" i="1"/>
  <c r="AP767" i="1"/>
  <c r="AR767" i="1" s="1"/>
  <c r="AQ767" i="1"/>
  <c r="AU767" i="1"/>
  <c r="BC767" i="1"/>
  <c r="BD767" i="1"/>
  <c r="BE767" i="1"/>
  <c r="BF767" i="1"/>
  <c r="BG767" i="1"/>
  <c r="BH767" i="1"/>
  <c r="BR767" i="1"/>
  <c r="CB767" i="1"/>
  <c r="CG767" i="1"/>
  <c r="CH767" i="1"/>
  <c r="CP767" i="1"/>
  <c r="CQ767" i="1"/>
  <c r="CY767" i="1"/>
  <c r="AC768" i="1"/>
  <c r="AD768" i="1"/>
  <c r="AJ768" i="1"/>
  <c r="AL768" i="1"/>
  <c r="AM768" i="1"/>
  <c r="AO768" i="1"/>
  <c r="AP768" i="1"/>
  <c r="AQ768" i="1"/>
  <c r="AR768" i="1" s="1"/>
  <c r="AU768" i="1"/>
  <c r="BC768" i="1"/>
  <c r="BD768" i="1"/>
  <c r="BE768" i="1"/>
  <c r="BF768" i="1"/>
  <c r="BG768" i="1"/>
  <c r="BH768" i="1"/>
  <c r="BR768" i="1"/>
  <c r="CB768" i="1"/>
  <c r="CG768" i="1"/>
  <c r="CH768" i="1"/>
  <c r="CP768" i="1"/>
  <c r="CQ768" i="1"/>
  <c r="CY768" i="1"/>
  <c r="AC769" i="1"/>
  <c r="AD769" i="1"/>
  <c r="AJ769" i="1"/>
  <c r="AL769" i="1"/>
  <c r="AM769" i="1"/>
  <c r="AO769" i="1"/>
  <c r="AP769" i="1"/>
  <c r="AQ769" i="1"/>
  <c r="AR769" i="1"/>
  <c r="AU769" i="1"/>
  <c r="BC769" i="1"/>
  <c r="BD769" i="1"/>
  <c r="BE769" i="1"/>
  <c r="BF769" i="1"/>
  <c r="BG769" i="1"/>
  <c r="BH769" i="1"/>
  <c r="BR769" i="1"/>
  <c r="CB769" i="1"/>
  <c r="CG769" i="1"/>
  <c r="CH769" i="1"/>
  <c r="CP769" i="1"/>
  <c r="CQ769" i="1"/>
  <c r="CY769" i="1"/>
  <c r="AC770" i="1"/>
  <c r="AD770" i="1"/>
  <c r="AJ770" i="1"/>
  <c r="AL770" i="1"/>
  <c r="AM770" i="1"/>
  <c r="AO770" i="1"/>
  <c r="AP770" i="1"/>
  <c r="AR770" i="1" s="1"/>
  <c r="AQ770" i="1"/>
  <c r="AU770" i="1"/>
  <c r="BC770" i="1"/>
  <c r="BD770" i="1"/>
  <c r="BE770" i="1"/>
  <c r="BF770" i="1"/>
  <c r="BG770" i="1"/>
  <c r="BH770" i="1"/>
  <c r="BR770" i="1"/>
  <c r="CB770" i="1"/>
  <c r="CG770" i="1"/>
  <c r="CH770" i="1"/>
  <c r="CP770" i="1"/>
  <c r="CQ770" i="1"/>
  <c r="CY770" i="1"/>
  <c r="AC771" i="1"/>
  <c r="AD771" i="1"/>
  <c r="AJ771" i="1"/>
  <c r="AL771" i="1"/>
  <c r="AM771" i="1"/>
  <c r="AO771" i="1"/>
  <c r="AP771" i="1"/>
  <c r="AR771" i="1" s="1"/>
  <c r="AQ771" i="1"/>
  <c r="AU771" i="1"/>
  <c r="BC771" i="1"/>
  <c r="BD771" i="1"/>
  <c r="BE771" i="1"/>
  <c r="BF771" i="1"/>
  <c r="BG771" i="1"/>
  <c r="BH771" i="1"/>
  <c r="BR771" i="1"/>
  <c r="CB771" i="1"/>
  <c r="CG771" i="1"/>
  <c r="CH771" i="1"/>
  <c r="CP771" i="1"/>
  <c r="CQ771" i="1"/>
  <c r="CY771" i="1"/>
  <c r="AC772" i="1"/>
  <c r="AD772" i="1"/>
  <c r="AJ772" i="1"/>
  <c r="AL772" i="1"/>
  <c r="AM772" i="1"/>
  <c r="AO772" i="1"/>
  <c r="AP772" i="1"/>
  <c r="AQ772" i="1"/>
  <c r="AR772" i="1" s="1"/>
  <c r="AU772" i="1"/>
  <c r="BC772" i="1"/>
  <c r="BD772" i="1"/>
  <c r="BE772" i="1"/>
  <c r="BF772" i="1"/>
  <c r="BG772" i="1"/>
  <c r="BH772" i="1"/>
  <c r="BR772" i="1"/>
  <c r="CB772" i="1"/>
  <c r="CG772" i="1"/>
  <c r="CH772" i="1"/>
  <c r="CP772" i="1"/>
  <c r="CQ772" i="1"/>
  <c r="CY772" i="1"/>
  <c r="AC773" i="1"/>
  <c r="AD773" i="1"/>
  <c r="AJ773" i="1"/>
  <c r="AL773" i="1"/>
  <c r="AM773" i="1"/>
  <c r="AO773" i="1"/>
  <c r="AP773" i="1"/>
  <c r="AQ773" i="1"/>
  <c r="AR773" i="1"/>
  <c r="AU773" i="1"/>
  <c r="BC773" i="1"/>
  <c r="BD773" i="1"/>
  <c r="BE773" i="1"/>
  <c r="BF773" i="1"/>
  <c r="BG773" i="1"/>
  <c r="BH773" i="1"/>
  <c r="BR773" i="1"/>
  <c r="CB773" i="1"/>
  <c r="CG773" i="1"/>
  <c r="CH773" i="1"/>
  <c r="CP773" i="1"/>
  <c r="CQ773" i="1"/>
  <c r="CY773" i="1"/>
  <c r="AC774" i="1"/>
  <c r="AD774" i="1"/>
  <c r="AJ774" i="1"/>
  <c r="AL774" i="1"/>
  <c r="AM774" i="1"/>
  <c r="AO774" i="1"/>
  <c r="AP774" i="1"/>
  <c r="AR774" i="1" s="1"/>
  <c r="AQ774" i="1"/>
  <c r="AU774" i="1"/>
  <c r="BC774" i="1"/>
  <c r="BD774" i="1"/>
  <c r="BE774" i="1"/>
  <c r="BF774" i="1"/>
  <c r="BG774" i="1"/>
  <c r="BH774" i="1"/>
  <c r="BR774" i="1"/>
  <c r="CB774" i="1"/>
  <c r="CG774" i="1"/>
  <c r="CH774" i="1"/>
  <c r="CP774" i="1"/>
  <c r="CQ774" i="1"/>
  <c r="CY774" i="1"/>
  <c r="AC775" i="1"/>
  <c r="AD775" i="1"/>
  <c r="AJ775" i="1"/>
  <c r="AL775" i="1"/>
  <c r="AM775" i="1"/>
  <c r="AO775" i="1"/>
  <c r="AP775" i="1"/>
  <c r="AR775" i="1" s="1"/>
  <c r="AQ775" i="1"/>
  <c r="AU775" i="1"/>
  <c r="BC775" i="1"/>
  <c r="BD775" i="1"/>
  <c r="BE775" i="1"/>
  <c r="BF775" i="1"/>
  <c r="BG775" i="1"/>
  <c r="BH775" i="1"/>
  <c r="BR775" i="1"/>
  <c r="CB775" i="1"/>
  <c r="CG775" i="1"/>
  <c r="CH775" i="1"/>
  <c r="CP775" i="1"/>
  <c r="CQ775" i="1"/>
  <c r="CY775" i="1"/>
  <c r="AC776" i="1"/>
  <c r="AD776" i="1"/>
  <c r="AJ776" i="1"/>
  <c r="AL776" i="1"/>
  <c r="AM776" i="1"/>
  <c r="AO776" i="1"/>
  <c r="AP776" i="1"/>
  <c r="AQ776" i="1"/>
  <c r="AR776" i="1" s="1"/>
  <c r="AU776" i="1"/>
  <c r="BC776" i="1"/>
  <c r="BD776" i="1"/>
  <c r="BE776" i="1"/>
  <c r="BF776" i="1"/>
  <c r="BG776" i="1"/>
  <c r="BH776" i="1"/>
  <c r="BR776" i="1"/>
  <c r="CB776" i="1"/>
  <c r="CG776" i="1"/>
  <c r="CH776" i="1"/>
  <c r="CP776" i="1"/>
  <c r="CQ776" i="1"/>
  <c r="CY776" i="1"/>
  <c r="AC777" i="1"/>
  <c r="AD777" i="1"/>
  <c r="AJ777" i="1"/>
  <c r="AL777" i="1"/>
  <c r="AM777" i="1"/>
  <c r="AO777" i="1"/>
  <c r="AP777" i="1"/>
  <c r="AQ777" i="1"/>
  <c r="AR777" i="1"/>
  <c r="AU777" i="1"/>
  <c r="BC777" i="1"/>
  <c r="BD777" i="1"/>
  <c r="BE777" i="1"/>
  <c r="BF777" i="1"/>
  <c r="BG777" i="1"/>
  <c r="BH777" i="1"/>
  <c r="BR777" i="1"/>
  <c r="CB777" i="1"/>
  <c r="CG777" i="1"/>
  <c r="CH777" i="1"/>
  <c r="CP777" i="1"/>
  <c r="CQ777" i="1"/>
  <c r="CY777" i="1"/>
  <c r="AC778" i="1"/>
  <c r="AD778" i="1"/>
  <c r="AJ778" i="1"/>
  <c r="AL778" i="1"/>
  <c r="AM778" i="1"/>
  <c r="AO778" i="1"/>
  <c r="AP778" i="1"/>
  <c r="AR778" i="1" s="1"/>
  <c r="AQ778" i="1"/>
  <c r="AU778" i="1"/>
  <c r="BC778" i="1"/>
  <c r="BD778" i="1"/>
  <c r="BE778" i="1"/>
  <c r="BF778" i="1"/>
  <c r="BG778" i="1"/>
  <c r="BH778" i="1"/>
  <c r="BR778" i="1"/>
  <c r="CB778" i="1"/>
  <c r="CG778" i="1"/>
  <c r="CH778" i="1"/>
  <c r="CP778" i="1"/>
  <c r="CQ778" i="1"/>
  <c r="CY778" i="1"/>
  <c r="AC779" i="1"/>
  <c r="AD779" i="1"/>
  <c r="AJ779" i="1"/>
  <c r="AL779" i="1"/>
  <c r="AM779" i="1"/>
  <c r="AO779" i="1"/>
  <c r="AP779" i="1"/>
  <c r="AR779" i="1" s="1"/>
  <c r="AQ779" i="1"/>
  <c r="AU779" i="1"/>
  <c r="BC779" i="1"/>
  <c r="BD779" i="1"/>
  <c r="BE779" i="1"/>
  <c r="BF779" i="1"/>
  <c r="BG779" i="1"/>
  <c r="BH779" i="1"/>
  <c r="BR779" i="1"/>
  <c r="CB779" i="1"/>
  <c r="CG779" i="1"/>
  <c r="CH779" i="1"/>
  <c r="CP779" i="1"/>
  <c r="CQ779" i="1"/>
  <c r="CY779" i="1"/>
  <c r="AC780" i="1"/>
  <c r="AD780" i="1"/>
  <c r="AJ780" i="1"/>
  <c r="AL780" i="1"/>
  <c r="AM780" i="1"/>
  <c r="AO780" i="1"/>
  <c r="AP780" i="1"/>
  <c r="AQ780" i="1"/>
  <c r="AR780" i="1" s="1"/>
  <c r="AU780" i="1"/>
  <c r="BC780" i="1"/>
  <c r="BD780" i="1"/>
  <c r="BE780" i="1"/>
  <c r="BF780" i="1"/>
  <c r="BG780" i="1"/>
  <c r="BH780" i="1"/>
  <c r="BR780" i="1"/>
  <c r="CB780" i="1"/>
  <c r="CG780" i="1"/>
  <c r="CH780" i="1"/>
  <c r="CP780" i="1"/>
  <c r="CQ780" i="1"/>
  <c r="CY780" i="1"/>
  <c r="AC781" i="1"/>
  <c r="AD781" i="1"/>
  <c r="AJ781" i="1"/>
  <c r="AL781" i="1"/>
  <c r="AM781" i="1"/>
  <c r="AO781" i="1"/>
  <c r="AP781" i="1"/>
  <c r="AQ781" i="1"/>
  <c r="AR781" i="1"/>
  <c r="AU781" i="1"/>
  <c r="BC781" i="1"/>
  <c r="BD781" i="1"/>
  <c r="BE781" i="1"/>
  <c r="BF781" i="1"/>
  <c r="BG781" i="1"/>
  <c r="BH781" i="1"/>
  <c r="BR781" i="1"/>
  <c r="CB781" i="1"/>
  <c r="CG781" i="1"/>
  <c r="CH781" i="1"/>
  <c r="CP781" i="1"/>
  <c r="CQ781" i="1"/>
  <c r="CY781" i="1"/>
  <c r="AC782" i="1"/>
  <c r="AD782" i="1"/>
  <c r="AJ782" i="1"/>
  <c r="AL782" i="1"/>
  <c r="AM782" i="1"/>
  <c r="AO782" i="1"/>
  <c r="AP782" i="1"/>
  <c r="AR782" i="1" s="1"/>
  <c r="AQ782" i="1"/>
  <c r="AU782" i="1"/>
  <c r="BC782" i="1"/>
  <c r="BD782" i="1"/>
  <c r="BE782" i="1"/>
  <c r="BF782" i="1"/>
  <c r="BG782" i="1"/>
  <c r="BH782" i="1"/>
  <c r="BR782" i="1"/>
  <c r="CB782" i="1"/>
  <c r="CG782" i="1"/>
  <c r="CH782" i="1"/>
  <c r="CP782" i="1"/>
  <c r="CQ782" i="1"/>
  <c r="CY782" i="1"/>
  <c r="AC783" i="1"/>
  <c r="AD783" i="1"/>
  <c r="AJ783" i="1"/>
  <c r="AL783" i="1"/>
  <c r="AM783" i="1"/>
  <c r="AO783" i="1"/>
  <c r="AP783" i="1"/>
  <c r="AR783" i="1" s="1"/>
  <c r="AQ783" i="1"/>
  <c r="AU783" i="1"/>
  <c r="BC783" i="1"/>
  <c r="BD783" i="1"/>
  <c r="BE783" i="1"/>
  <c r="BF783" i="1"/>
  <c r="BG783" i="1"/>
  <c r="BH783" i="1"/>
  <c r="BR783" i="1"/>
  <c r="CB783" i="1"/>
  <c r="CG783" i="1"/>
  <c r="CH783" i="1"/>
  <c r="CP783" i="1"/>
  <c r="CQ783" i="1"/>
  <c r="CY783" i="1"/>
  <c r="AC784" i="1"/>
  <c r="AD784" i="1"/>
  <c r="AJ784" i="1"/>
  <c r="AL784" i="1"/>
  <c r="AM784" i="1"/>
  <c r="AO784" i="1"/>
  <c r="AP784" i="1"/>
  <c r="AQ784" i="1"/>
  <c r="AR784" i="1" s="1"/>
  <c r="AU784" i="1"/>
  <c r="BC784" i="1"/>
  <c r="BD784" i="1"/>
  <c r="BE784" i="1"/>
  <c r="BF784" i="1"/>
  <c r="BG784" i="1"/>
  <c r="BH784" i="1"/>
  <c r="BR784" i="1"/>
  <c r="CB784" i="1"/>
  <c r="CG784" i="1"/>
  <c r="CH784" i="1"/>
  <c r="CP784" i="1"/>
  <c r="CQ784" i="1"/>
  <c r="CY784" i="1"/>
  <c r="AC785" i="1"/>
  <c r="AD785" i="1"/>
  <c r="AJ785" i="1"/>
  <c r="AL785" i="1"/>
  <c r="AM785" i="1"/>
  <c r="AO785" i="1"/>
  <c r="AP785" i="1"/>
  <c r="AQ785" i="1"/>
  <c r="AR785" i="1"/>
  <c r="AU785" i="1"/>
  <c r="BC785" i="1"/>
  <c r="BD785" i="1"/>
  <c r="BE785" i="1"/>
  <c r="BF785" i="1"/>
  <c r="BG785" i="1"/>
  <c r="BH785" i="1"/>
  <c r="BR785" i="1"/>
  <c r="CB785" i="1"/>
  <c r="CG785" i="1"/>
  <c r="CH785" i="1"/>
  <c r="CP785" i="1"/>
  <c r="CQ785" i="1"/>
  <c r="CY785" i="1"/>
  <c r="AC786" i="1"/>
  <c r="AD786" i="1"/>
  <c r="AJ786" i="1"/>
  <c r="AL786" i="1"/>
  <c r="AM786" i="1"/>
  <c r="AO786" i="1"/>
  <c r="AP786" i="1"/>
  <c r="AR786" i="1" s="1"/>
  <c r="AQ786" i="1"/>
  <c r="AU786" i="1"/>
  <c r="BC786" i="1"/>
  <c r="BD786" i="1"/>
  <c r="BE786" i="1"/>
  <c r="BF786" i="1"/>
  <c r="BG786" i="1"/>
  <c r="BH786" i="1"/>
  <c r="BR786" i="1"/>
  <c r="CB786" i="1"/>
  <c r="CG786" i="1"/>
  <c r="CH786" i="1"/>
  <c r="CP786" i="1"/>
  <c r="CQ786" i="1"/>
  <c r="CY786" i="1"/>
  <c r="AC787" i="1"/>
  <c r="AD787" i="1"/>
  <c r="AJ787" i="1"/>
  <c r="AL787" i="1"/>
  <c r="AM787" i="1"/>
  <c r="AO787" i="1"/>
  <c r="AP787" i="1"/>
  <c r="AR787" i="1" s="1"/>
  <c r="AQ787" i="1"/>
  <c r="AU787" i="1"/>
  <c r="BC787" i="1"/>
  <c r="BD787" i="1"/>
  <c r="BE787" i="1"/>
  <c r="BF787" i="1"/>
  <c r="BG787" i="1"/>
  <c r="BH787" i="1"/>
  <c r="BR787" i="1"/>
  <c r="CB787" i="1"/>
  <c r="CG787" i="1"/>
  <c r="CH787" i="1"/>
  <c r="CP787" i="1"/>
  <c r="CQ787" i="1"/>
  <c r="CY787" i="1"/>
  <c r="AC788" i="1"/>
  <c r="AD788" i="1"/>
  <c r="AJ788" i="1"/>
  <c r="AL788" i="1"/>
  <c r="AM788" i="1"/>
  <c r="AO788" i="1"/>
  <c r="AP788" i="1"/>
  <c r="AQ788" i="1"/>
  <c r="AR788" i="1" s="1"/>
  <c r="AU788" i="1"/>
  <c r="BC788" i="1"/>
  <c r="BD788" i="1"/>
  <c r="BE788" i="1"/>
  <c r="BF788" i="1"/>
  <c r="BG788" i="1"/>
  <c r="BH788" i="1"/>
  <c r="BR788" i="1"/>
  <c r="CB788" i="1"/>
  <c r="CG788" i="1"/>
  <c r="CH788" i="1"/>
  <c r="CP788" i="1"/>
  <c r="CQ788" i="1"/>
  <c r="CY788" i="1"/>
  <c r="AC789" i="1"/>
  <c r="AD789" i="1"/>
  <c r="AJ789" i="1"/>
  <c r="AL789" i="1"/>
  <c r="AM789" i="1"/>
  <c r="AO789" i="1"/>
  <c r="AP789" i="1"/>
  <c r="AQ789" i="1"/>
  <c r="AR789" i="1"/>
  <c r="AU789" i="1"/>
  <c r="BC789" i="1"/>
  <c r="BD789" i="1"/>
  <c r="BE789" i="1"/>
  <c r="BF789" i="1"/>
  <c r="BG789" i="1"/>
  <c r="BH789" i="1"/>
  <c r="BR789" i="1"/>
  <c r="CB789" i="1"/>
  <c r="CG789" i="1"/>
  <c r="CH789" i="1"/>
  <c r="CP789" i="1"/>
  <c r="CQ789" i="1"/>
  <c r="CY789" i="1"/>
  <c r="AC790" i="1"/>
  <c r="AD790" i="1"/>
  <c r="AJ790" i="1"/>
  <c r="AL790" i="1"/>
  <c r="AM790" i="1"/>
  <c r="AO790" i="1"/>
  <c r="AP790" i="1"/>
  <c r="AR790" i="1" s="1"/>
  <c r="AQ790" i="1"/>
  <c r="AU790" i="1"/>
  <c r="BC790" i="1"/>
  <c r="BD790" i="1"/>
  <c r="BE790" i="1"/>
  <c r="BF790" i="1"/>
  <c r="BG790" i="1"/>
  <c r="BH790" i="1"/>
  <c r="BR790" i="1"/>
  <c r="CB790" i="1"/>
  <c r="CG790" i="1"/>
  <c r="CH790" i="1"/>
  <c r="CP790" i="1"/>
  <c r="CQ790" i="1"/>
  <c r="CY790" i="1"/>
  <c r="AC791" i="1"/>
  <c r="AD791" i="1"/>
  <c r="AJ791" i="1"/>
  <c r="AL791" i="1"/>
  <c r="AM791" i="1"/>
  <c r="AO791" i="1"/>
  <c r="AP791" i="1"/>
  <c r="AR791" i="1" s="1"/>
  <c r="AQ791" i="1"/>
  <c r="AU791" i="1"/>
  <c r="BC791" i="1"/>
  <c r="BD791" i="1"/>
  <c r="BE791" i="1"/>
  <c r="BF791" i="1"/>
  <c r="BG791" i="1"/>
  <c r="BH791" i="1"/>
  <c r="BR791" i="1"/>
  <c r="CB791" i="1"/>
  <c r="CG791" i="1"/>
  <c r="CH791" i="1"/>
  <c r="CP791" i="1"/>
  <c r="CQ791" i="1"/>
  <c r="CY791" i="1"/>
  <c r="AC792" i="1"/>
  <c r="AD792" i="1"/>
  <c r="AJ792" i="1"/>
  <c r="AL792" i="1"/>
  <c r="AM792" i="1"/>
  <c r="AO792" i="1"/>
  <c r="AP792" i="1"/>
  <c r="AQ792" i="1"/>
  <c r="AR792" i="1" s="1"/>
  <c r="AU792" i="1"/>
  <c r="BC792" i="1"/>
  <c r="BD792" i="1"/>
  <c r="BE792" i="1"/>
  <c r="BF792" i="1"/>
  <c r="BG792" i="1"/>
  <c r="BH792" i="1"/>
  <c r="BR792" i="1"/>
  <c r="CB792" i="1"/>
  <c r="CG792" i="1"/>
  <c r="CH792" i="1"/>
  <c r="CP792" i="1"/>
  <c r="CQ792" i="1"/>
  <c r="CY792" i="1"/>
  <c r="AC793" i="1"/>
  <c r="AD793" i="1"/>
  <c r="AJ793" i="1"/>
  <c r="AL793" i="1"/>
  <c r="AM793" i="1"/>
  <c r="AO793" i="1"/>
  <c r="AP793" i="1"/>
  <c r="AQ793" i="1"/>
  <c r="AR793" i="1"/>
  <c r="AU793" i="1"/>
  <c r="BC793" i="1"/>
  <c r="BD793" i="1"/>
  <c r="BE793" i="1"/>
  <c r="BF793" i="1"/>
  <c r="BG793" i="1"/>
  <c r="BH793" i="1"/>
  <c r="BR793" i="1"/>
  <c r="CB793" i="1"/>
  <c r="CG793" i="1"/>
  <c r="CH793" i="1"/>
  <c r="CP793" i="1"/>
  <c r="CQ793" i="1"/>
  <c r="CY793" i="1"/>
  <c r="AC794" i="1"/>
  <c r="AD794" i="1"/>
  <c r="AJ794" i="1"/>
  <c r="AL794" i="1"/>
  <c r="AM794" i="1"/>
  <c r="AO794" i="1"/>
  <c r="AP794" i="1"/>
  <c r="AR794" i="1" s="1"/>
  <c r="AQ794" i="1"/>
  <c r="AU794" i="1"/>
  <c r="BC794" i="1"/>
  <c r="BD794" i="1"/>
  <c r="BE794" i="1"/>
  <c r="BF794" i="1"/>
  <c r="BG794" i="1"/>
  <c r="BH794" i="1"/>
  <c r="BR794" i="1"/>
  <c r="CB794" i="1"/>
  <c r="CG794" i="1"/>
  <c r="CH794" i="1"/>
  <c r="CP794" i="1"/>
  <c r="CQ794" i="1"/>
  <c r="CY794" i="1"/>
  <c r="AC795" i="1"/>
  <c r="AD795" i="1"/>
  <c r="AJ795" i="1"/>
  <c r="AL795" i="1"/>
  <c r="AM795" i="1"/>
  <c r="AO795" i="1"/>
  <c r="AP795" i="1"/>
  <c r="AR795" i="1" s="1"/>
  <c r="AQ795" i="1"/>
  <c r="AU795" i="1"/>
  <c r="BC795" i="1"/>
  <c r="BD795" i="1"/>
  <c r="BE795" i="1"/>
  <c r="BF795" i="1"/>
  <c r="BG795" i="1"/>
  <c r="BH795" i="1"/>
  <c r="BR795" i="1"/>
  <c r="CB795" i="1"/>
  <c r="CG795" i="1"/>
  <c r="CH795" i="1"/>
  <c r="CP795" i="1"/>
  <c r="CQ795" i="1"/>
  <c r="CY795" i="1"/>
  <c r="AC796" i="1"/>
  <c r="AD796" i="1"/>
  <c r="AJ796" i="1"/>
  <c r="AL796" i="1"/>
  <c r="AM796" i="1"/>
  <c r="AO796" i="1"/>
  <c r="AP796" i="1"/>
  <c r="AQ796" i="1"/>
  <c r="AR796" i="1" s="1"/>
  <c r="AU796" i="1"/>
  <c r="BC796" i="1"/>
  <c r="BD796" i="1"/>
  <c r="BE796" i="1"/>
  <c r="BF796" i="1"/>
  <c r="BG796" i="1"/>
  <c r="BH796" i="1"/>
  <c r="BR796" i="1"/>
  <c r="CB796" i="1"/>
  <c r="CG796" i="1"/>
  <c r="CH796" i="1"/>
  <c r="CP796" i="1"/>
  <c r="CQ796" i="1"/>
  <c r="CY796" i="1"/>
  <c r="AC797" i="1"/>
  <c r="AD797" i="1"/>
  <c r="AJ797" i="1"/>
  <c r="AL797" i="1"/>
  <c r="AM797" i="1"/>
  <c r="AO797" i="1"/>
  <c r="AP797" i="1"/>
  <c r="AQ797" i="1"/>
  <c r="AR797" i="1"/>
  <c r="AU797" i="1"/>
  <c r="BC797" i="1"/>
  <c r="BD797" i="1"/>
  <c r="BE797" i="1"/>
  <c r="BF797" i="1"/>
  <c r="BG797" i="1"/>
  <c r="BH797" i="1"/>
  <c r="BR797" i="1"/>
  <c r="CB797" i="1"/>
  <c r="CG797" i="1"/>
  <c r="CH797" i="1"/>
  <c r="CP797" i="1"/>
  <c r="CQ797" i="1"/>
  <c r="CY797" i="1"/>
  <c r="AC798" i="1"/>
  <c r="AD798" i="1"/>
  <c r="AJ798" i="1"/>
  <c r="AL798" i="1"/>
  <c r="AM798" i="1"/>
  <c r="AO798" i="1"/>
  <c r="AP798" i="1"/>
  <c r="AR798" i="1" s="1"/>
  <c r="AQ798" i="1"/>
  <c r="AU798" i="1"/>
  <c r="BC798" i="1"/>
  <c r="BD798" i="1"/>
  <c r="BE798" i="1"/>
  <c r="BF798" i="1"/>
  <c r="BG798" i="1"/>
  <c r="BH798" i="1"/>
  <c r="BR798" i="1"/>
  <c r="CB798" i="1"/>
  <c r="CG798" i="1"/>
  <c r="CH798" i="1"/>
  <c r="CP798" i="1"/>
  <c r="CQ798" i="1"/>
  <c r="CY798" i="1"/>
  <c r="AC799" i="1"/>
  <c r="AD799" i="1"/>
  <c r="AJ799" i="1"/>
  <c r="AL799" i="1"/>
  <c r="AM799" i="1"/>
  <c r="AO799" i="1"/>
  <c r="AP799" i="1"/>
  <c r="AR799" i="1" s="1"/>
  <c r="AQ799" i="1"/>
  <c r="AU799" i="1"/>
  <c r="BC799" i="1"/>
  <c r="BD799" i="1"/>
  <c r="BE799" i="1"/>
  <c r="BF799" i="1"/>
  <c r="BG799" i="1"/>
  <c r="BH799" i="1"/>
  <c r="BR799" i="1"/>
  <c r="CB799" i="1"/>
  <c r="CG799" i="1"/>
  <c r="CH799" i="1"/>
  <c r="CP799" i="1"/>
  <c r="CQ799" i="1"/>
  <c r="CY799" i="1"/>
  <c r="AC800" i="1"/>
  <c r="AD800" i="1"/>
  <c r="AJ800" i="1"/>
  <c r="AL800" i="1"/>
  <c r="AM800" i="1"/>
  <c r="AO800" i="1"/>
  <c r="AP800" i="1"/>
  <c r="AQ800" i="1"/>
  <c r="AR800" i="1" s="1"/>
  <c r="AU800" i="1"/>
  <c r="BC800" i="1"/>
  <c r="BD800" i="1"/>
  <c r="BE800" i="1"/>
  <c r="BF800" i="1"/>
  <c r="BG800" i="1"/>
  <c r="BH800" i="1"/>
  <c r="BR800" i="1"/>
  <c r="CB800" i="1"/>
  <c r="CG800" i="1"/>
  <c r="CH800" i="1"/>
  <c r="CP800" i="1"/>
  <c r="CQ800" i="1"/>
  <c r="CY800" i="1"/>
  <c r="AC801" i="1"/>
  <c r="AD801" i="1"/>
  <c r="AJ801" i="1"/>
  <c r="AL801" i="1"/>
  <c r="AM801" i="1"/>
  <c r="AO801" i="1"/>
  <c r="AP801" i="1"/>
  <c r="AQ801" i="1"/>
  <c r="AR801" i="1"/>
  <c r="AU801" i="1"/>
  <c r="BC801" i="1"/>
  <c r="BD801" i="1"/>
  <c r="BE801" i="1"/>
  <c r="BF801" i="1"/>
  <c r="BG801" i="1"/>
  <c r="BH801" i="1"/>
  <c r="BR801" i="1"/>
  <c r="CB801" i="1"/>
  <c r="CG801" i="1"/>
  <c r="CH801" i="1"/>
  <c r="CP801" i="1"/>
  <c r="CQ801" i="1"/>
  <c r="CY801" i="1"/>
  <c r="AC802" i="1"/>
  <c r="AD802" i="1"/>
  <c r="AJ802" i="1"/>
  <c r="AL802" i="1"/>
  <c r="AM802" i="1"/>
  <c r="AO802" i="1"/>
  <c r="AP802" i="1"/>
  <c r="AR802" i="1" s="1"/>
  <c r="AQ802" i="1"/>
  <c r="AU802" i="1"/>
  <c r="BC802" i="1"/>
  <c r="BD802" i="1"/>
  <c r="BE802" i="1"/>
  <c r="BF802" i="1"/>
  <c r="BG802" i="1"/>
  <c r="BH802" i="1"/>
  <c r="BR802" i="1"/>
  <c r="CB802" i="1"/>
  <c r="CG802" i="1"/>
  <c r="CH802" i="1"/>
  <c r="CP802" i="1"/>
  <c r="CQ802" i="1"/>
  <c r="CY802" i="1"/>
  <c r="AC803" i="1"/>
  <c r="AD803" i="1"/>
  <c r="AJ803" i="1"/>
  <c r="AL803" i="1"/>
  <c r="AM803" i="1"/>
  <c r="AO803" i="1"/>
  <c r="AP803" i="1"/>
  <c r="AR803" i="1" s="1"/>
  <c r="AQ803" i="1"/>
  <c r="AU803" i="1"/>
  <c r="BC803" i="1"/>
  <c r="BD803" i="1"/>
  <c r="BE803" i="1"/>
  <c r="BF803" i="1"/>
  <c r="BG803" i="1"/>
  <c r="BH803" i="1"/>
  <c r="BR803" i="1"/>
  <c r="CB803" i="1"/>
  <c r="CG803" i="1"/>
  <c r="CH803" i="1"/>
  <c r="CP803" i="1"/>
  <c r="CQ803" i="1"/>
  <c r="CY803" i="1"/>
  <c r="AC804" i="1"/>
  <c r="AD804" i="1"/>
  <c r="AJ804" i="1"/>
  <c r="AL804" i="1"/>
  <c r="AM804" i="1"/>
  <c r="AO804" i="1"/>
  <c r="AP804" i="1"/>
  <c r="AQ804" i="1"/>
  <c r="AR804" i="1" s="1"/>
  <c r="AU804" i="1"/>
  <c r="BC804" i="1"/>
  <c r="BD804" i="1"/>
  <c r="BE804" i="1"/>
  <c r="BF804" i="1"/>
  <c r="BG804" i="1"/>
  <c r="BH804" i="1"/>
  <c r="BR804" i="1"/>
  <c r="CB804" i="1"/>
  <c r="CG804" i="1"/>
  <c r="CH804" i="1"/>
  <c r="CP804" i="1"/>
  <c r="CQ804" i="1"/>
  <c r="CY804" i="1"/>
  <c r="AC805" i="1"/>
  <c r="AD805" i="1"/>
  <c r="AJ805" i="1"/>
  <c r="AL805" i="1"/>
  <c r="AM805" i="1"/>
  <c r="AO805" i="1"/>
  <c r="AP805" i="1"/>
  <c r="AQ805" i="1"/>
  <c r="AR805" i="1"/>
  <c r="AU805" i="1"/>
  <c r="BC805" i="1"/>
  <c r="BD805" i="1"/>
  <c r="BE805" i="1"/>
  <c r="BF805" i="1"/>
  <c r="BG805" i="1"/>
  <c r="BH805" i="1"/>
  <c r="BR805" i="1"/>
  <c r="CB805" i="1"/>
  <c r="CG805" i="1"/>
  <c r="CH805" i="1"/>
  <c r="CP805" i="1"/>
  <c r="CQ805" i="1"/>
  <c r="CY805" i="1"/>
  <c r="AC806" i="1"/>
  <c r="AD806" i="1"/>
  <c r="AJ806" i="1"/>
  <c r="AL806" i="1"/>
  <c r="AM806" i="1"/>
  <c r="AO806" i="1"/>
  <c r="AP806" i="1"/>
  <c r="AR806" i="1" s="1"/>
  <c r="AQ806" i="1"/>
  <c r="AU806" i="1"/>
  <c r="BC806" i="1"/>
  <c r="BD806" i="1"/>
  <c r="BE806" i="1"/>
  <c r="BF806" i="1"/>
  <c r="BG806" i="1"/>
  <c r="BH806" i="1"/>
  <c r="BR806" i="1"/>
  <c r="CB806" i="1"/>
  <c r="CG806" i="1"/>
  <c r="CH806" i="1"/>
  <c r="CP806" i="1"/>
  <c r="CQ806" i="1"/>
  <c r="CY806" i="1"/>
  <c r="AC807" i="1"/>
  <c r="AD807" i="1"/>
  <c r="AJ807" i="1"/>
  <c r="AL807" i="1"/>
  <c r="AM807" i="1"/>
  <c r="AO807" i="1"/>
  <c r="AP807" i="1"/>
  <c r="AR807" i="1" s="1"/>
  <c r="AQ807" i="1"/>
  <c r="AU807" i="1"/>
  <c r="BC807" i="1"/>
  <c r="BD807" i="1"/>
  <c r="BE807" i="1"/>
  <c r="BF807" i="1"/>
  <c r="BG807" i="1"/>
  <c r="BH807" i="1"/>
  <c r="BR807" i="1"/>
  <c r="CB807" i="1"/>
  <c r="CG807" i="1"/>
  <c r="CH807" i="1"/>
  <c r="CP807" i="1"/>
  <c r="CQ807" i="1"/>
  <c r="CY807" i="1"/>
  <c r="AC808" i="1"/>
  <c r="AD808" i="1"/>
  <c r="AJ808" i="1"/>
  <c r="AL808" i="1"/>
  <c r="AM808" i="1"/>
  <c r="AO808" i="1"/>
  <c r="AP808" i="1"/>
  <c r="AQ808" i="1"/>
  <c r="AR808" i="1" s="1"/>
  <c r="AU808" i="1"/>
  <c r="BC808" i="1"/>
  <c r="BD808" i="1"/>
  <c r="BE808" i="1"/>
  <c r="BF808" i="1"/>
  <c r="BG808" i="1"/>
  <c r="BH808" i="1"/>
  <c r="BR808" i="1"/>
  <c r="CB808" i="1"/>
  <c r="CG808" i="1"/>
  <c r="CH808" i="1"/>
  <c r="CP808" i="1"/>
  <c r="CQ808" i="1"/>
  <c r="CY808" i="1"/>
  <c r="AC809" i="1"/>
  <c r="AD809" i="1"/>
  <c r="AJ809" i="1"/>
  <c r="AL809" i="1"/>
  <c r="AM809" i="1"/>
  <c r="AO809" i="1"/>
  <c r="AP809" i="1"/>
  <c r="AQ809" i="1"/>
  <c r="AR809" i="1"/>
  <c r="AU809" i="1"/>
  <c r="BC809" i="1"/>
  <c r="BD809" i="1"/>
  <c r="BE809" i="1"/>
  <c r="BF809" i="1"/>
  <c r="BG809" i="1"/>
  <c r="BH809" i="1"/>
  <c r="BR809" i="1"/>
  <c r="CB809" i="1"/>
  <c r="CG809" i="1"/>
  <c r="CH809" i="1"/>
  <c r="CP809" i="1"/>
  <c r="CQ809" i="1"/>
  <c r="CY809" i="1"/>
  <c r="AC810" i="1"/>
  <c r="AD810" i="1"/>
  <c r="AJ810" i="1"/>
  <c r="AL810" i="1"/>
  <c r="AM810" i="1"/>
  <c r="AO810" i="1"/>
  <c r="AP810" i="1"/>
  <c r="AR810" i="1" s="1"/>
  <c r="AQ810" i="1"/>
  <c r="AU810" i="1"/>
  <c r="BC810" i="1"/>
  <c r="BD810" i="1"/>
  <c r="BE810" i="1"/>
  <c r="BF810" i="1"/>
  <c r="BG810" i="1"/>
  <c r="BH810" i="1"/>
  <c r="BR810" i="1"/>
  <c r="CB810" i="1"/>
  <c r="CG810" i="1"/>
  <c r="CH810" i="1"/>
  <c r="CP810" i="1"/>
  <c r="CQ810" i="1"/>
  <c r="CY810" i="1"/>
  <c r="AC811" i="1"/>
  <c r="AD811" i="1"/>
  <c r="AJ811" i="1"/>
  <c r="AL811" i="1"/>
  <c r="AM811" i="1"/>
  <c r="AO811" i="1"/>
  <c r="AP811" i="1"/>
  <c r="AR811" i="1" s="1"/>
  <c r="AQ811" i="1"/>
  <c r="AU811" i="1"/>
  <c r="BC811" i="1"/>
  <c r="BD811" i="1"/>
  <c r="BE811" i="1"/>
  <c r="BF811" i="1"/>
  <c r="BG811" i="1"/>
  <c r="BH811" i="1"/>
  <c r="BR811" i="1"/>
  <c r="CB811" i="1"/>
  <c r="CG811" i="1"/>
  <c r="CH811" i="1"/>
  <c r="CP811" i="1"/>
  <c r="CQ811" i="1"/>
  <c r="CY811" i="1"/>
  <c r="AC812" i="1"/>
  <c r="AD812" i="1"/>
  <c r="AJ812" i="1"/>
  <c r="AL812" i="1"/>
  <c r="AM812" i="1"/>
  <c r="AO812" i="1"/>
  <c r="AP812" i="1"/>
  <c r="AQ812" i="1"/>
  <c r="AR812" i="1" s="1"/>
  <c r="AU812" i="1"/>
  <c r="BC812" i="1"/>
  <c r="BD812" i="1"/>
  <c r="BE812" i="1"/>
  <c r="BF812" i="1"/>
  <c r="BG812" i="1"/>
  <c r="BH812" i="1"/>
  <c r="BR812" i="1"/>
  <c r="CB812" i="1"/>
  <c r="CG812" i="1"/>
  <c r="CH812" i="1"/>
  <c r="CP812" i="1"/>
  <c r="CQ812" i="1"/>
  <c r="CY812" i="1"/>
  <c r="AC813" i="1"/>
  <c r="AD813" i="1"/>
  <c r="AJ813" i="1"/>
  <c r="AL813" i="1"/>
  <c r="AM813" i="1"/>
  <c r="AO813" i="1"/>
  <c r="AP813" i="1"/>
  <c r="AQ813" i="1"/>
  <c r="AR813" i="1"/>
  <c r="AU813" i="1"/>
  <c r="BC813" i="1"/>
  <c r="BD813" i="1"/>
  <c r="BE813" i="1"/>
  <c r="BF813" i="1"/>
  <c r="BG813" i="1"/>
  <c r="BH813" i="1"/>
  <c r="BR813" i="1"/>
  <c r="CB813" i="1"/>
  <c r="CG813" i="1"/>
  <c r="CH813" i="1"/>
  <c r="CP813" i="1"/>
  <c r="CQ813" i="1"/>
  <c r="CY813" i="1"/>
  <c r="AC814" i="1"/>
  <c r="AD814" i="1"/>
  <c r="AJ814" i="1"/>
  <c r="AL814" i="1"/>
  <c r="AM814" i="1"/>
  <c r="AO814" i="1"/>
  <c r="AP814" i="1"/>
  <c r="AR814" i="1" s="1"/>
  <c r="AQ814" i="1"/>
  <c r="AU814" i="1"/>
  <c r="BC814" i="1"/>
  <c r="BD814" i="1"/>
  <c r="BE814" i="1"/>
  <c r="BF814" i="1"/>
  <c r="BG814" i="1"/>
  <c r="BH814" i="1"/>
  <c r="BR814" i="1"/>
  <c r="CB814" i="1"/>
  <c r="CG814" i="1"/>
  <c r="CH814" i="1"/>
  <c r="CP814" i="1"/>
  <c r="CQ814" i="1"/>
  <c r="CY814" i="1"/>
  <c r="AC815" i="1"/>
  <c r="AD815" i="1"/>
  <c r="AJ815" i="1"/>
  <c r="AL815" i="1"/>
  <c r="AM815" i="1"/>
  <c r="AO815" i="1"/>
  <c r="AP815" i="1"/>
  <c r="AR815" i="1" s="1"/>
  <c r="AQ815" i="1"/>
  <c r="AU815" i="1"/>
  <c r="BC815" i="1"/>
  <c r="BD815" i="1"/>
  <c r="BE815" i="1"/>
  <c r="BF815" i="1"/>
  <c r="BG815" i="1"/>
  <c r="BH815" i="1"/>
  <c r="BR815" i="1"/>
  <c r="CB815" i="1"/>
  <c r="CG815" i="1"/>
  <c r="CH815" i="1"/>
  <c r="CP815" i="1"/>
  <c r="CQ815" i="1"/>
  <c r="CY815" i="1"/>
  <c r="AC816" i="1"/>
  <c r="AD816" i="1"/>
  <c r="AJ816" i="1"/>
  <c r="AL816" i="1"/>
  <c r="AM816" i="1"/>
  <c r="AO816" i="1"/>
  <c r="AP816" i="1"/>
  <c r="AQ816" i="1"/>
  <c r="AR816" i="1" s="1"/>
  <c r="AU816" i="1"/>
  <c r="BC816" i="1"/>
  <c r="BD816" i="1"/>
  <c r="BE816" i="1"/>
  <c r="BF816" i="1"/>
  <c r="BG816" i="1"/>
  <c r="BH816" i="1"/>
  <c r="BR816" i="1"/>
  <c r="CB816" i="1"/>
  <c r="CG816" i="1"/>
  <c r="CH816" i="1"/>
  <c r="CP816" i="1"/>
  <c r="CQ816" i="1"/>
  <c r="CY816" i="1"/>
  <c r="AC817" i="1"/>
  <c r="AD817" i="1"/>
  <c r="AJ817" i="1"/>
  <c r="AL817" i="1"/>
  <c r="AM817" i="1"/>
  <c r="AO817" i="1"/>
  <c r="AP817" i="1"/>
  <c r="AQ817" i="1"/>
  <c r="AR817" i="1"/>
  <c r="AU817" i="1"/>
  <c r="BC817" i="1"/>
  <c r="BD817" i="1"/>
  <c r="BE817" i="1"/>
  <c r="BF817" i="1"/>
  <c r="BG817" i="1"/>
  <c r="BH817" i="1"/>
  <c r="BR817" i="1"/>
  <c r="CB817" i="1"/>
  <c r="CG817" i="1"/>
  <c r="CH817" i="1"/>
  <c r="CP817" i="1"/>
  <c r="CQ817" i="1"/>
  <c r="CY817" i="1"/>
  <c r="AC818" i="1"/>
  <c r="AD818" i="1"/>
  <c r="AJ818" i="1"/>
  <c r="AL818" i="1"/>
  <c r="AM818" i="1"/>
  <c r="AO818" i="1"/>
  <c r="AP818" i="1"/>
  <c r="AR818" i="1" s="1"/>
  <c r="AQ818" i="1"/>
  <c r="AU818" i="1"/>
  <c r="BC818" i="1"/>
  <c r="BD818" i="1"/>
  <c r="BE818" i="1"/>
  <c r="BF818" i="1"/>
  <c r="BG818" i="1"/>
  <c r="BH818" i="1"/>
  <c r="BR818" i="1"/>
  <c r="CB818" i="1"/>
  <c r="CG818" i="1"/>
  <c r="CH818" i="1"/>
  <c r="CP818" i="1"/>
  <c r="CQ818" i="1"/>
  <c r="CY818" i="1"/>
  <c r="AC819" i="1"/>
  <c r="AD819" i="1"/>
  <c r="AJ819" i="1"/>
  <c r="AL819" i="1"/>
  <c r="AM819" i="1"/>
  <c r="AO819" i="1"/>
  <c r="AP819" i="1"/>
  <c r="AR819" i="1" s="1"/>
  <c r="AQ819" i="1"/>
  <c r="AU819" i="1"/>
  <c r="BC819" i="1"/>
  <c r="BD819" i="1"/>
  <c r="BE819" i="1"/>
  <c r="BF819" i="1"/>
  <c r="BG819" i="1"/>
  <c r="BH819" i="1"/>
  <c r="BR819" i="1"/>
  <c r="CB819" i="1"/>
  <c r="CG819" i="1"/>
  <c r="CH819" i="1"/>
  <c r="CP819" i="1"/>
  <c r="CQ819" i="1"/>
  <c r="CY819" i="1"/>
  <c r="AC820" i="1"/>
  <c r="AD820" i="1"/>
  <c r="AJ820" i="1"/>
  <c r="AL820" i="1"/>
  <c r="AM820" i="1"/>
  <c r="AO820" i="1"/>
  <c r="AP820" i="1"/>
  <c r="AQ820" i="1"/>
  <c r="AR820" i="1" s="1"/>
  <c r="AU820" i="1"/>
  <c r="BC820" i="1"/>
  <c r="BD820" i="1"/>
  <c r="BE820" i="1"/>
  <c r="BF820" i="1"/>
  <c r="BG820" i="1"/>
  <c r="BH820" i="1"/>
  <c r="BR820" i="1"/>
  <c r="CB820" i="1"/>
  <c r="CG820" i="1"/>
  <c r="CH820" i="1"/>
  <c r="CP820" i="1"/>
  <c r="CQ820" i="1"/>
  <c r="CY820" i="1"/>
  <c r="AC821" i="1"/>
  <c r="AD821" i="1"/>
  <c r="AJ821" i="1"/>
  <c r="AL821" i="1"/>
  <c r="AM821" i="1"/>
  <c r="AO821" i="1"/>
  <c r="AP821" i="1"/>
  <c r="AQ821" i="1"/>
  <c r="AR821" i="1"/>
  <c r="AU821" i="1"/>
  <c r="BC821" i="1"/>
  <c r="BD821" i="1"/>
  <c r="BE821" i="1"/>
  <c r="BF821" i="1"/>
  <c r="BG821" i="1"/>
  <c r="BH821" i="1"/>
  <c r="BR821" i="1"/>
  <c r="CB821" i="1"/>
  <c r="CG821" i="1"/>
  <c r="CH821" i="1"/>
  <c r="CP821" i="1"/>
  <c r="CQ821" i="1"/>
  <c r="CY821" i="1"/>
  <c r="AC822" i="1"/>
  <c r="AD822" i="1"/>
  <c r="AJ822" i="1"/>
  <c r="AL822" i="1"/>
  <c r="AM822" i="1"/>
  <c r="AO822" i="1"/>
  <c r="AP822" i="1"/>
  <c r="AR822" i="1" s="1"/>
  <c r="AQ822" i="1"/>
  <c r="AU822" i="1"/>
  <c r="BC822" i="1"/>
  <c r="BD822" i="1"/>
  <c r="BE822" i="1"/>
  <c r="BF822" i="1"/>
  <c r="BG822" i="1"/>
  <c r="BH822" i="1"/>
  <c r="BR822" i="1"/>
  <c r="CB822" i="1"/>
  <c r="CG822" i="1"/>
  <c r="CH822" i="1"/>
  <c r="CP822" i="1"/>
  <c r="CQ822" i="1"/>
  <c r="CY822" i="1"/>
  <c r="AC823" i="1"/>
  <c r="AD823" i="1"/>
  <c r="AJ823" i="1"/>
  <c r="AL823" i="1"/>
  <c r="AM823" i="1"/>
  <c r="AO823" i="1"/>
  <c r="AP823" i="1"/>
  <c r="AR823" i="1" s="1"/>
  <c r="AQ823" i="1"/>
  <c r="AU823" i="1"/>
  <c r="BC823" i="1"/>
  <c r="BD823" i="1"/>
  <c r="BE823" i="1"/>
  <c r="BF823" i="1"/>
  <c r="BG823" i="1"/>
  <c r="BH823" i="1"/>
  <c r="BR823" i="1"/>
  <c r="CB823" i="1"/>
  <c r="CG823" i="1"/>
  <c r="CH823" i="1"/>
  <c r="CP823" i="1"/>
  <c r="CQ823" i="1"/>
  <c r="CY823" i="1"/>
  <c r="AC824" i="1"/>
  <c r="AD824" i="1"/>
  <c r="AJ824" i="1"/>
  <c r="AL824" i="1"/>
  <c r="AM824" i="1"/>
  <c r="AO824" i="1"/>
  <c r="AP824" i="1"/>
  <c r="AQ824" i="1"/>
  <c r="AR824" i="1" s="1"/>
  <c r="AU824" i="1"/>
  <c r="BC824" i="1"/>
  <c r="BD824" i="1"/>
  <c r="BE824" i="1"/>
  <c r="BF824" i="1"/>
  <c r="BG824" i="1"/>
  <c r="BH824" i="1"/>
  <c r="BR824" i="1"/>
  <c r="CB824" i="1"/>
  <c r="CG824" i="1"/>
  <c r="CH824" i="1"/>
  <c r="CP824" i="1"/>
  <c r="CQ824" i="1"/>
  <c r="CY824" i="1"/>
  <c r="AC825" i="1"/>
  <c r="AD825" i="1"/>
  <c r="AJ825" i="1"/>
  <c r="AL825" i="1"/>
  <c r="AM825" i="1"/>
  <c r="AO825" i="1"/>
  <c r="AP825" i="1"/>
  <c r="AQ825" i="1"/>
  <c r="AR825" i="1"/>
  <c r="AU825" i="1"/>
  <c r="BC825" i="1"/>
  <c r="BD825" i="1"/>
  <c r="BE825" i="1"/>
  <c r="BF825" i="1"/>
  <c r="BG825" i="1"/>
  <c r="BH825" i="1"/>
  <c r="BR825" i="1"/>
  <c r="CB825" i="1"/>
  <c r="CG825" i="1"/>
  <c r="CH825" i="1"/>
  <c r="CP825" i="1"/>
  <c r="CQ825" i="1"/>
  <c r="CY825" i="1"/>
  <c r="AC826" i="1"/>
  <c r="AD826" i="1"/>
  <c r="AJ826" i="1"/>
  <c r="AL826" i="1"/>
  <c r="AM826" i="1"/>
  <c r="AO826" i="1"/>
  <c r="AP826" i="1"/>
  <c r="AR826" i="1" s="1"/>
  <c r="AQ826" i="1"/>
  <c r="AU826" i="1"/>
  <c r="BC826" i="1"/>
  <c r="BD826" i="1"/>
  <c r="BE826" i="1"/>
  <c r="BF826" i="1"/>
  <c r="BG826" i="1"/>
  <c r="BH826" i="1"/>
  <c r="BR826" i="1"/>
  <c r="CB826" i="1"/>
  <c r="CG826" i="1"/>
  <c r="CH826" i="1"/>
  <c r="CP826" i="1"/>
  <c r="CQ826" i="1"/>
  <c r="CY826" i="1"/>
  <c r="AC827" i="1"/>
  <c r="AD827" i="1"/>
  <c r="AJ827" i="1"/>
  <c r="AL827" i="1"/>
  <c r="AM827" i="1"/>
  <c r="AO827" i="1"/>
  <c r="AP827" i="1"/>
  <c r="AR827" i="1" s="1"/>
  <c r="AQ827" i="1"/>
  <c r="AU827" i="1"/>
  <c r="BC827" i="1"/>
  <c r="BD827" i="1"/>
  <c r="BE827" i="1"/>
  <c r="BF827" i="1"/>
  <c r="BG827" i="1"/>
  <c r="BH827" i="1"/>
  <c r="BR827" i="1"/>
  <c r="CB827" i="1"/>
  <c r="CG827" i="1"/>
  <c r="CH827" i="1"/>
  <c r="CP827" i="1"/>
  <c r="CQ827" i="1"/>
  <c r="CY827" i="1"/>
  <c r="AC828" i="1"/>
  <c r="AD828" i="1"/>
  <c r="AJ828" i="1"/>
  <c r="AL828" i="1"/>
  <c r="AM828" i="1"/>
  <c r="AO828" i="1"/>
  <c r="AP828" i="1"/>
  <c r="AQ828" i="1"/>
  <c r="AR828" i="1" s="1"/>
  <c r="AU828" i="1"/>
  <c r="BC828" i="1"/>
  <c r="BD828" i="1"/>
  <c r="BE828" i="1"/>
  <c r="BF828" i="1"/>
  <c r="BG828" i="1"/>
  <c r="BH828" i="1"/>
  <c r="BR828" i="1"/>
  <c r="CB828" i="1"/>
  <c r="CG828" i="1"/>
  <c r="CH828" i="1"/>
  <c r="CP828" i="1"/>
  <c r="CQ828" i="1"/>
  <c r="CY828" i="1"/>
  <c r="AC829" i="1"/>
  <c r="AD829" i="1"/>
  <c r="AJ829" i="1"/>
  <c r="AL829" i="1"/>
  <c r="AM829" i="1"/>
  <c r="AO829" i="1"/>
  <c r="AP829" i="1"/>
  <c r="AQ829" i="1"/>
  <c r="AR829" i="1"/>
  <c r="AU829" i="1"/>
  <c r="BC829" i="1"/>
  <c r="BD829" i="1"/>
  <c r="BE829" i="1"/>
  <c r="BF829" i="1"/>
  <c r="BG829" i="1"/>
  <c r="BH829" i="1"/>
  <c r="BR829" i="1"/>
  <c r="CB829" i="1"/>
  <c r="CG829" i="1"/>
  <c r="CH829" i="1"/>
  <c r="CP829" i="1"/>
  <c r="CQ829" i="1"/>
  <c r="CY829" i="1"/>
  <c r="AC830" i="1"/>
  <c r="AD830" i="1"/>
  <c r="AJ830" i="1"/>
  <c r="AL830" i="1"/>
  <c r="AM830" i="1"/>
  <c r="AO830" i="1"/>
  <c r="AP830" i="1"/>
  <c r="AR830" i="1" s="1"/>
  <c r="AQ830" i="1"/>
  <c r="AU830" i="1"/>
  <c r="BC830" i="1"/>
  <c r="BD830" i="1"/>
  <c r="BE830" i="1"/>
  <c r="BF830" i="1"/>
  <c r="BG830" i="1"/>
  <c r="BH830" i="1"/>
  <c r="BR830" i="1"/>
  <c r="CB830" i="1"/>
  <c r="CG830" i="1"/>
  <c r="CH830" i="1"/>
  <c r="CP830" i="1"/>
  <c r="CQ830" i="1"/>
  <c r="CY830" i="1"/>
  <c r="AC831" i="1"/>
  <c r="AD831" i="1"/>
  <c r="AJ831" i="1"/>
  <c r="AL831" i="1"/>
  <c r="AM831" i="1"/>
  <c r="AO831" i="1"/>
  <c r="AP831" i="1"/>
  <c r="AR831" i="1" s="1"/>
  <c r="AQ831" i="1"/>
  <c r="AU831" i="1"/>
  <c r="BC831" i="1"/>
  <c r="BD831" i="1"/>
  <c r="BE831" i="1"/>
  <c r="BF831" i="1"/>
  <c r="BG831" i="1"/>
  <c r="BH831" i="1"/>
  <c r="BR831" i="1"/>
  <c r="CB831" i="1"/>
  <c r="CG831" i="1"/>
  <c r="CH831" i="1"/>
  <c r="CP831" i="1"/>
  <c r="CQ831" i="1"/>
  <c r="CY831" i="1"/>
  <c r="AC832" i="1"/>
  <c r="AD832" i="1"/>
  <c r="AJ832" i="1"/>
  <c r="AL832" i="1"/>
  <c r="AM832" i="1"/>
  <c r="AO832" i="1"/>
  <c r="AP832" i="1"/>
  <c r="AQ832" i="1"/>
  <c r="AR832" i="1" s="1"/>
  <c r="AU832" i="1"/>
  <c r="BC832" i="1"/>
  <c r="BD832" i="1"/>
  <c r="BE832" i="1"/>
  <c r="BF832" i="1"/>
  <c r="BG832" i="1"/>
  <c r="BH832" i="1"/>
  <c r="BR832" i="1"/>
  <c r="CB832" i="1"/>
  <c r="CG832" i="1"/>
  <c r="CH832" i="1"/>
  <c r="CP832" i="1"/>
  <c r="CQ832" i="1"/>
  <c r="CY832" i="1"/>
  <c r="AC833" i="1"/>
  <c r="AD833" i="1"/>
  <c r="AJ833" i="1"/>
  <c r="AL833" i="1"/>
  <c r="AM833" i="1"/>
  <c r="AO833" i="1"/>
  <c r="AP833" i="1"/>
  <c r="AQ833" i="1"/>
  <c r="AR833" i="1"/>
  <c r="AU833" i="1"/>
  <c r="BC833" i="1"/>
  <c r="BD833" i="1"/>
  <c r="BE833" i="1"/>
  <c r="BF833" i="1"/>
  <c r="BG833" i="1"/>
  <c r="BH833" i="1"/>
  <c r="BR833" i="1"/>
  <c r="CB833" i="1"/>
  <c r="CG833" i="1"/>
  <c r="CH833" i="1"/>
  <c r="CP833" i="1"/>
  <c r="CQ833" i="1"/>
  <c r="CY833" i="1"/>
  <c r="AC834" i="1"/>
  <c r="AD834" i="1"/>
  <c r="AJ834" i="1"/>
  <c r="AL834" i="1"/>
  <c r="AM834" i="1"/>
  <c r="AO834" i="1"/>
  <c r="AP834" i="1"/>
  <c r="AR834" i="1" s="1"/>
  <c r="AQ834" i="1"/>
  <c r="AU834" i="1"/>
  <c r="BC834" i="1"/>
  <c r="BD834" i="1"/>
  <c r="BE834" i="1"/>
  <c r="BF834" i="1"/>
  <c r="BG834" i="1"/>
  <c r="BH834" i="1"/>
  <c r="BR834" i="1"/>
  <c r="CB834" i="1"/>
  <c r="CG834" i="1"/>
  <c r="CH834" i="1"/>
  <c r="CP834" i="1"/>
  <c r="CQ834" i="1"/>
  <c r="CY834" i="1"/>
  <c r="AC835" i="1"/>
  <c r="AD835" i="1"/>
  <c r="AJ835" i="1"/>
  <c r="AL835" i="1"/>
  <c r="AM835" i="1"/>
  <c r="AO835" i="1"/>
  <c r="AP835" i="1"/>
  <c r="AR835" i="1" s="1"/>
  <c r="AQ835" i="1"/>
  <c r="AU835" i="1"/>
  <c r="BC835" i="1"/>
  <c r="BD835" i="1"/>
  <c r="BE835" i="1"/>
  <c r="BF835" i="1"/>
  <c r="BG835" i="1"/>
  <c r="BH835" i="1"/>
  <c r="BR835" i="1"/>
  <c r="CB835" i="1"/>
  <c r="CG835" i="1"/>
  <c r="CH835" i="1"/>
  <c r="CP835" i="1"/>
  <c r="CQ835" i="1"/>
  <c r="CY835" i="1"/>
  <c r="AC836" i="1"/>
  <c r="AD836" i="1"/>
  <c r="AJ836" i="1"/>
  <c r="AL836" i="1"/>
  <c r="AM836" i="1"/>
  <c r="AO836" i="1"/>
  <c r="AP836" i="1"/>
  <c r="AQ836" i="1"/>
  <c r="AR836" i="1" s="1"/>
  <c r="AU836" i="1"/>
  <c r="BC836" i="1"/>
  <c r="BD836" i="1"/>
  <c r="BE836" i="1"/>
  <c r="BF836" i="1"/>
  <c r="BG836" i="1"/>
  <c r="BH836" i="1"/>
  <c r="BR836" i="1"/>
  <c r="CB836" i="1"/>
  <c r="CG836" i="1"/>
  <c r="CH836" i="1"/>
  <c r="CP836" i="1"/>
  <c r="CQ836" i="1"/>
  <c r="CY836" i="1"/>
  <c r="AC837" i="1"/>
  <c r="AD837" i="1"/>
  <c r="AJ837" i="1"/>
  <c r="AL837" i="1"/>
  <c r="AM837" i="1"/>
  <c r="AO837" i="1"/>
  <c r="AP837" i="1"/>
  <c r="AQ837" i="1"/>
  <c r="AR837" i="1"/>
  <c r="AU837" i="1"/>
  <c r="BC837" i="1"/>
  <c r="BD837" i="1"/>
  <c r="BE837" i="1"/>
  <c r="BF837" i="1"/>
  <c r="BG837" i="1"/>
  <c r="BH837" i="1"/>
  <c r="BR837" i="1"/>
  <c r="CB837" i="1"/>
  <c r="CG837" i="1"/>
  <c r="CH837" i="1"/>
  <c r="CP837" i="1"/>
  <c r="CQ837" i="1"/>
  <c r="CY837" i="1"/>
  <c r="AC838" i="1"/>
  <c r="AD838" i="1"/>
  <c r="AJ838" i="1"/>
  <c r="AL838" i="1"/>
  <c r="AM838" i="1"/>
  <c r="AO838" i="1"/>
  <c r="AP838" i="1"/>
  <c r="AQ838" i="1"/>
  <c r="AR838" i="1"/>
  <c r="AU838" i="1"/>
  <c r="BC838" i="1"/>
  <c r="BD838" i="1"/>
  <c r="BE838" i="1"/>
  <c r="BF838" i="1"/>
  <c r="BG838" i="1"/>
  <c r="BH838" i="1"/>
  <c r="BR838" i="1"/>
  <c r="CB838" i="1"/>
  <c r="CG838" i="1"/>
  <c r="CH838" i="1"/>
  <c r="CP838" i="1"/>
  <c r="CQ838" i="1"/>
  <c r="CY838" i="1"/>
  <c r="AC839" i="1"/>
  <c r="AD839" i="1"/>
  <c r="AJ839" i="1"/>
  <c r="AL839" i="1"/>
  <c r="AM839" i="1"/>
  <c r="AO839" i="1"/>
  <c r="AP839" i="1"/>
  <c r="AR839" i="1" s="1"/>
  <c r="AQ839" i="1"/>
  <c r="AU839" i="1"/>
  <c r="BC839" i="1"/>
  <c r="BD839" i="1"/>
  <c r="BE839" i="1"/>
  <c r="BF839" i="1"/>
  <c r="BG839" i="1"/>
  <c r="BH839" i="1"/>
  <c r="BR839" i="1"/>
  <c r="CB839" i="1"/>
  <c r="CG839" i="1"/>
  <c r="CH839" i="1"/>
  <c r="CP839" i="1"/>
  <c r="CQ839" i="1"/>
  <c r="CY839" i="1"/>
  <c r="AC840" i="1"/>
  <c r="AD840" i="1"/>
  <c r="AJ840" i="1"/>
  <c r="AL840" i="1"/>
  <c r="AM840" i="1"/>
  <c r="AO840" i="1"/>
  <c r="AP840" i="1"/>
  <c r="AR840" i="1" s="1"/>
  <c r="AQ840" i="1"/>
  <c r="AU840" i="1"/>
  <c r="BC840" i="1"/>
  <c r="BD840" i="1"/>
  <c r="BE840" i="1"/>
  <c r="BF840" i="1"/>
  <c r="BG840" i="1"/>
  <c r="BH840" i="1"/>
  <c r="BR840" i="1"/>
  <c r="CB840" i="1"/>
  <c r="CG840" i="1"/>
  <c r="CH840" i="1"/>
  <c r="CP840" i="1"/>
  <c r="CQ840" i="1"/>
  <c r="CY840" i="1"/>
  <c r="AC841" i="1"/>
  <c r="AD841" i="1"/>
  <c r="AJ841" i="1"/>
  <c r="AL841" i="1"/>
  <c r="AM841" i="1"/>
  <c r="AO841" i="1"/>
  <c r="AP841" i="1"/>
  <c r="AQ841" i="1"/>
  <c r="AR841" i="1"/>
  <c r="AU841" i="1"/>
  <c r="BC841" i="1"/>
  <c r="BD841" i="1"/>
  <c r="BE841" i="1"/>
  <c r="BF841" i="1"/>
  <c r="BG841" i="1"/>
  <c r="BH841" i="1"/>
  <c r="BR841" i="1"/>
  <c r="CB841" i="1"/>
  <c r="CG841" i="1"/>
  <c r="CH841" i="1"/>
  <c r="CP841" i="1"/>
  <c r="CQ841" i="1"/>
  <c r="CY841" i="1"/>
  <c r="AC842" i="1"/>
  <c r="AD842" i="1"/>
  <c r="AJ842" i="1"/>
  <c r="AL842" i="1"/>
  <c r="AM842" i="1"/>
  <c r="AO842" i="1"/>
  <c r="AP842" i="1"/>
  <c r="AQ842" i="1"/>
  <c r="AR842" i="1"/>
  <c r="AU842" i="1"/>
  <c r="BC842" i="1"/>
  <c r="BD842" i="1"/>
  <c r="BE842" i="1"/>
  <c r="BF842" i="1"/>
  <c r="BG842" i="1"/>
  <c r="BH842" i="1"/>
  <c r="BR842" i="1"/>
  <c r="CB842" i="1"/>
  <c r="CG842" i="1"/>
  <c r="CH842" i="1"/>
  <c r="CP842" i="1"/>
  <c r="CQ842" i="1"/>
  <c r="CY842" i="1"/>
  <c r="AC843" i="1"/>
  <c r="AD843" i="1"/>
  <c r="AJ843" i="1"/>
  <c r="AL843" i="1"/>
  <c r="AM843" i="1"/>
  <c r="AO843" i="1"/>
  <c r="AP843" i="1"/>
  <c r="AR843" i="1" s="1"/>
  <c r="AQ843" i="1"/>
  <c r="AU843" i="1"/>
  <c r="BC843" i="1"/>
  <c r="BD843" i="1"/>
  <c r="BE843" i="1"/>
  <c r="BF843" i="1"/>
  <c r="BG843" i="1"/>
  <c r="BH843" i="1"/>
  <c r="BR843" i="1"/>
  <c r="CB843" i="1"/>
  <c r="CG843" i="1"/>
  <c r="CH843" i="1"/>
  <c r="CP843" i="1"/>
  <c r="CQ843" i="1"/>
  <c r="CY843" i="1"/>
  <c r="AC844" i="1"/>
  <c r="AD844" i="1"/>
  <c r="AJ844" i="1"/>
  <c r="AL844" i="1"/>
  <c r="AM844" i="1"/>
  <c r="AO844" i="1"/>
  <c r="AP844" i="1"/>
  <c r="AR844" i="1" s="1"/>
  <c r="AQ844" i="1"/>
  <c r="AU844" i="1"/>
  <c r="BC844" i="1"/>
  <c r="BD844" i="1"/>
  <c r="BE844" i="1"/>
  <c r="BF844" i="1"/>
  <c r="BG844" i="1"/>
  <c r="BH844" i="1"/>
  <c r="BR844" i="1"/>
  <c r="CB844" i="1"/>
  <c r="CG844" i="1"/>
  <c r="CH844" i="1"/>
  <c r="CP844" i="1"/>
  <c r="CQ844" i="1"/>
  <c r="CY844" i="1"/>
  <c r="AC845" i="1"/>
  <c r="AD845" i="1"/>
  <c r="AJ845" i="1"/>
  <c r="AL845" i="1"/>
  <c r="AM845" i="1"/>
  <c r="AO845" i="1"/>
  <c r="AP845" i="1"/>
  <c r="AQ845" i="1"/>
  <c r="AR845" i="1"/>
  <c r="AU845" i="1"/>
  <c r="BC845" i="1"/>
  <c r="BD845" i="1"/>
  <c r="BE845" i="1"/>
  <c r="BF845" i="1"/>
  <c r="BG845" i="1"/>
  <c r="BH845" i="1"/>
  <c r="BR845" i="1"/>
  <c r="CB845" i="1"/>
  <c r="CG845" i="1"/>
  <c r="CH845" i="1"/>
  <c r="CP845" i="1"/>
  <c r="CQ845" i="1"/>
  <c r="CY845" i="1"/>
  <c r="AC846" i="1"/>
  <c r="AD846" i="1"/>
  <c r="AJ846" i="1"/>
  <c r="AL846" i="1"/>
  <c r="AM846" i="1"/>
  <c r="AO846" i="1"/>
  <c r="AP846" i="1"/>
  <c r="AQ846" i="1"/>
  <c r="AR846" i="1"/>
  <c r="AU846" i="1"/>
  <c r="BC846" i="1"/>
  <c r="BD846" i="1"/>
  <c r="BE846" i="1"/>
  <c r="BF846" i="1"/>
  <c r="BG846" i="1"/>
  <c r="BH846" i="1"/>
  <c r="BR846" i="1"/>
  <c r="CB846" i="1"/>
  <c r="CG846" i="1"/>
  <c r="CH846" i="1"/>
  <c r="CP846" i="1"/>
  <c r="CQ846" i="1"/>
  <c r="CY846" i="1"/>
  <c r="AC847" i="1"/>
  <c r="AD847" i="1"/>
  <c r="AJ847" i="1"/>
  <c r="AL847" i="1"/>
  <c r="AM847" i="1"/>
  <c r="AO847" i="1"/>
  <c r="AP847" i="1"/>
  <c r="AR847" i="1" s="1"/>
  <c r="AQ847" i="1"/>
  <c r="AU847" i="1"/>
  <c r="BC847" i="1"/>
  <c r="BD847" i="1"/>
  <c r="BE847" i="1"/>
  <c r="BF847" i="1"/>
  <c r="BG847" i="1"/>
  <c r="BH847" i="1"/>
  <c r="BR847" i="1"/>
  <c r="CB847" i="1"/>
  <c r="CG847" i="1"/>
  <c r="CH847" i="1"/>
  <c r="CP847" i="1"/>
  <c r="CQ847" i="1"/>
  <c r="CY847" i="1"/>
  <c r="AC848" i="1"/>
  <c r="AD848" i="1"/>
  <c r="AJ848" i="1"/>
  <c r="AL848" i="1"/>
  <c r="AM848" i="1"/>
  <c r="AO848" i="1"/>
  <c r="AP848" i="1"/>
  <c r="AR848" i="1" s="1"/>
  <c r="AQ848" i="1"/>
  <c r="AU848" i="1"/>
  <c r="BC848" i="1"/>
  <c r="BD848" i="1"/>
  <c r="BE848" i="1"/>
  <c r="BF848" i="1"/>
  <c r="BG848" i="1"/>
  <c r="BH848" i="1"/>
  <c r="BR848" i="1"/>
  <c r="CB848" i="1"/>
  <c r="CG848" i="1"/>
  <c r="CH848" i="1"/>
  <c r="CP848" i="1"/>
  <c r="CQ848" i="1"/>
  <c r="CY848" i="1"/>
  <c r="AC849" i="1"/>
  <c r="AD849" i="1"/>
  <c r="AJ849" i="1"/>
  <c r="AL849" i="1"/>
  <c r="AM849" i="1"/>
  <c r="AO849" i="1"/>
  <c r="AP849" i="1"/>
  <c r="AQ849" i="1"/>
  <c r="AR849" i="1"/>
  <c r="AU849" i="1"/>
  <c r="BC849" i="1"/>
  <c r="BD849" i="1"/>
  <c r="BE849" i="1"/>
  <c r="BF849" i="1"/>
  <c r="BG849" i="1"/>
  <c r="BH849" i="1"/>
  <c r="BR849" i="1"/>
  <c r="CB849" i="1"/>
  <c r="CG849" i="1"/>
  <c r="CH849" i="1"/>
  <c r="CP849" i="1"/>
  <c r="CQ849" i="1"/>
  <c r="CY849" i="1"/>
  <c r="AC850" i="1"/>
  <c r="AD850" i="1"/>
  <c r="AJ850" i="1"/>
  <c r="AL850" i="1"/>
  <c r="AM850" i="1"/>
  <c r="AO850" i="1"/>
  <c r="AP850" i="1"/>
  <c r="AQ850" i="1"/>
  <c r="AR850" i="1"/>
  <c r="AU850" i="1"/>
  <c r="BC850" i="1"/>
  <c r="BD850" i="1"/>
  <c r="BE850" i="1"/>
  <c r="BF850" i="1"/>
  <c r="BG850" i="1"/>
  <c r="BH850" i="1"/>
  <c r="BR850" i="1"/>
  <c r="CB850" i="1"/>
  <c r="CG850" i="1"/>
  <c r="CH850" i="1"/>
  <c r="CP850" i="1"/>
  <c r="CQ850" i="1"/>
  <c r="CY850" i="1"/>
  <c r="AC851" i="1"/>
  <c r="AD851" i="1"/>
  <c r="AJ851" i="1"/>
  <c r="AL851" i="1"/>
  <c r="AM851" i="1"/>
  <c r="AO851" i="1"/>
  <c r="AP851" i="1"/>
  <c r="AR851" i="1" s="1"/>
  <c r="AQ851" i="1"/>
  <c r="AU851" i="1"/>
  <c r="BC851" i="1"/>
  <c r="BD851" i="1"/>
  <c r="BE851" i="1"/>
  <c r="BF851" i="1"/>
  <c r="BG851" i="1"/>
  <c r="BH851" i="1"/>
  <c r="BR851" i="1"/>
  <c r="CB851" i="1"/>
  <c r="CG851" i="1"/>
  <c r="CH851" i="1"/>
  <c r="CP851" i="1"/>
  <c r="CQ851" i="1"/>
  <c r="CY851" i="1"/>
  <c r="AC852" i="1"/>
  <c r="AD852" i="1"/>
  <c r="AJ852" i="1"/>
  <c r="AL852" i="1"/>
  <c r="AM852" i="1"/>
  <c r="AO852" i="1"/>
  <c r="AP852" i="1"/>
  <c r="AR852" i="1" s="1"/>
  <c r="AQ852" i="1"/>
  <c r="AU852" i="1"/>
  <c r="BC852" i="1"/>
  <c r="BD852" i="1"/>
  <c r="BE852" i="1"/>
  <c r="BF852" i="1"/>
  <c r="BG852" i="1"/>
  <c r="BH852" i="1"/>
  <c r="BR852" i="1"/>
  <c r="CB852" i="1"/>
  <c r="CG852" i="1"/>
  <c r="CH852" i="1"/>
  <c r="CP852" i="1"/>
  <c r="CQ852" i="1"/>
  <c r="CY852" i="1"/>
  <c r="AC853" i="1"/>
  <c r="AD853" i="1"/>
  <c r="AJ853" i="1"/>
  <c r="AL853" i="1"/>
  <c r="AM853" i="1"/>
  <c r="AO853" i="1"/>
  <c r="AP853" i="1"/>
  <c r="AQ853" i="1"/>
  <c r="AR853" i="1"/>
  <c r="AU853" i="1"/>
  <c r="BC853" i="1"/>
  <c r="BD853" i="1"/>
  <c r="BE853" i="1"/>
  <c r="BF853" i="1"/>
  <c r="BG853" i="1"/>
  <c r="BH853" i="1"/>
  <c r="BR853" i="1"/>
  <c r="CB853" i="1"/>
  <c r="CG853" i="1"/>
  <c r="CH853" i="1"/>
  <c r="CP853" i="1"/>
  <c r="CQ853" i="1"/>
  <c r="CY853" i="1"/>
  <c r="AC854" i="1"/>
  <c r="AD854" i="1"/>
  <c r="AJ854" i="1"/>
  <c r="AL854" i="1"/>
  <c r="AM854" i="1"/>
  <c r="AO854" i="1"/>
  <c r="AP854" i="1"/>
  <c r="AQ854" i="1"/>
  <c r="AR854" i="1"/>
  <c r="AU854" i="1"/>
  <c r="BC854" i="1"/>
  <c r="BD854" i="1"/>
  <c r="BE854" i="1"/>
  <c r="BF854" i="1"/>
  <c r="BG854" i="1"/>
  <c r="BH854" i="1"/>
  <c r="BR854" i="1"/>
  <c r="CB854" i="1"/>
  <c r="CG854" i="1"/>
  <c r="CH854" i="1"/>
  <c r="CP854" i="1"/>
  <c r="CQ854" i="1"/>
  <c r="CY854" i="1"/>
  <c r="AC855" i="1"/>
  <c r="AD855" i="1"/>
  <c r="AJ855" i="1"/>
  <c r="AL855" i="1"/>
  <c r="AM855" i="1"/>
  <c r="AO855" i="1"/>
  <c r="AP855" i="1"/>
  <c r="AR855" i="1" s="1"/>
  <c r="AQ855" i="1"/>
  <c r="AU855" i="1"/>
  <c r="BC855" i="1"/>
  <c r="BD855" i="1"/>
  <c r="BE855" i="1"/>
  <c r="BF855" i="1"/>
  <c r="BG855" i="1"/>
  <c r="BH855" i="1"/>
  <c r="BR855" i="1"/>
  <c r="CB855" i="1"/>
  <c r="CG855" i="1"/>
  <c r="CH855" i="1"/>
  <c r="CP855" i="1"/>
  <c r="CQ855" i="1"/>
  <c r="CY855" i="1"/>
  <c r="AC856" i="1"/>
  <c r="AD856" i="1"/>
  <c r="AJ856" i="1"/>
  <c r="AL856" i="1"/>
  <c r="AM856" i="1"/>
  <c r="AO856" i="1"/>
  <c r="AP856" i="1"/>
  <c r="AR856" i="1" s="1"/>
  <c r="AQ856" i="1"/>
  <c r="AU856" i="1"/>
  <c r="BC856" i="1"/>
  <c r="BD856" i="1"/>
  <c r="BE856" i="1"/>
  <c r="BF856" i="1"/>
  <c r="BG856" i="1"/>
  <c r="BH856" i="1"/>
  <c r="BR856" i="1"/>
  <c r="CB856" i="1"/>
  <c r="CG856" i="1"/>
  <c r="CH856" i="1"/>
  <c r="CP856" i="1"/>
  <c r="CQ856" i="1"/>
  <c r="CY856" i="1"/>
  <c r="AC857" i="1"/>
  <c r="AD857" i="1"/>
  <c r="AJ857" i="1"/>
  <c r="AL857" i="1"/>
  <c r="AM857" i="1"/>
  <c r="AO857" i="1"/>
  <c r="AP857" i="1"/>
  <c r="AQ857" i="1"/>
  <c r="AR857" i="1"/>
  <c r="AU857" i="1"/>
  <c r="BC857" i="1"/>
  <c r="BD857" i="1"/>
  <c r="BE857" i="1"/>
  <c r="BF857" i="1"/>
  <c r="BG857" i="1"/>
  <c r="BH857" i="1"/>
  <c r="BR857" i="1"/>
  <c r="CB857" i="1"/>
  <c r="CG857" i="1"/>
  <c r="CH857" i="1"/>
  <c r="CP857" i="1"/>
  <c r="CQ857" i="1"/>
  <c r="CY857" i="1"/>
  <c r="AC858" i="1"/>
  <c r="AD858" i="1"/>
  <c r="AJ858" i="1"/>
  <c r="AL858" i="1"/>
  <c r="AM858" i="1"/>
  <c r="AO858" i="1"/>
  <c r="AP858" i="1"/>
  <c r="AQ858" i="1"/>
  <c r="AR858" i="1"/>
  <c r="AU858" i="1"/>
  <c r="BC858" i="1"/>
  <c r="BD858" i="1"/>
  <c r="BE858" i="1"/>
  <c r="BF858" i="1"/>
  <c r="BG858" i="1"/>
  <c r="BH858" i="1"/>
  <c r="BR858" i="1"/>
  <c r="CB858" i="1"/>
  <c r="CG858" i="1"/>
  <c r="CH858" i="1"/>
  <c r="CP858" i="1"/>
  <c r="CQ858" i="1"/>
  <c r="CY858" i="1"/>
  <c r="AC859" i="1"/>
  <c r="AD859" i="1"/>
  <c r="AJ859" i="1"/>
  <c r="AL859" i="1"/>
  <c r="AM859" i="1"/>
  <c r="AO859" i="1"/>
  <c r="AP859" i="1"/>
  <c r="AR859" i="1" s="1"/>
  <c r="AQ859" i="1"/>
  <c r="AU859" i="1"/>
  <c r="BC859" i="1"/>
  <c r="BD859" i="1"/>
  <c r="BE859" i="1"/>
  <c r="BF859" i="1"/>
  <c r="BG859" i="1"/>
  <c r="BH859" i="1"/>
  <c r="BR859" i="1"/>
  <c r="CB859" i="1"/>
  <c r="CG859" i="1"/>
  <c r="CH859" i="1"/>
  <c r="CP859" i="1"/>
  <c r="CQ859" i="1"/>
  <c r="CY859" i="1"/>
  <c r="AC860" i="1"/>
  <c r="AD860" i="1"/>
  <c r="AJ860" i="1"/>
  <c r="AL860" i="1"/>
  <c r="AM860" i="1"/>
  <c r="AO860" i="1"/>
  <c r="AP860" i="1"/>
  <c r="AR860" i="1" s="1"/>
  <c r="AQ860" i="1"/>
  <c r="AU860" i="1"/>
  <c r="BC860" i="1"/>
  <c r="BD860" i="1"/>
  <c r="BE860" i="1"/>
  <c r="BF860" i="1"/>
  <c r="BG860" i="1"/>
  <c r="BH860" i="1"/>
  <c r="BR860" i="1"/>
  <c r="CB860" i="1"/>
  <c r="CG860" i="1"/>
  <c r="CH860" i="1"/>
  <c r="CP860" i="1"/>
  <c r="CQ860" i="1"/>
  <c r="CY860" i="1"/>
  <c r="AC861" i="1"/>
  <c r="AD861" i="1"/>
  <c r="AJ861" i="1"/>
  <c r="AL861" i="1"/>
  <c r="AM861" i="1"/>
  <c r="AO861" i="1"/>
  <c r="AP861" i="1"/>
  <c r="AQ861" i="1"/>
  <c r="AR861" i="1"/>
  <c r="AU861" i="1"/>
  <c r="BC861" i="1"/>
  <c r="BD861" i="1"/>
  <c r="BE861" i="1"/>
  <c r="BF861" i="1"/>
  <c r="BG861" i="1"/>
  <c r="BH861" i="1"/>
  <c r="BR861" i="1"/>
  <c r="CB861" i="1"/>
  <c r="CG861" i="1"/>
  <c r="CH861" i="1"/>
  <c r="CP861" i="1"/>
  <c r="CQ861" i="1"/>
  <c r="CY861" i="1"/>
  <c r="AC862" i="1"/>
  <c r="AD862" i="1"/>
  <c r="AJ862" i="1"/>
  <c r="AL862" i="1"/>
  <c r="AM862" i="1"/>
  <c r="AO862" i="1"/>
  <c r="AP862" i="1"/>
  <c r="AQ862" i="1"/>
  <c r="AR862" i="1"/>
  <c r="AU862" i="1"/>
  <c r="BC862" i="1"/>
  <c r="BD862" i="1"/>
  <c r="BE862" i="1"/>
  <c r="BF862" i="1"/>
  <c r="BG862" i="1"/>
  <c r="BH862" i="1"/>
  <c r="BR862" i="1"/>
  <c r="CB862" i="1"/>
  <c r="CG862" i="1"/>
  <c r="CH862" i="1"/>
  <c r="CP862" i="1"/>
  <c r="CQ862" i="1"/>
  <c r="CY862" i="1"/>
  <c r="AC863" i="1"/>
  <c r="AD863" i="1"/>
  <c r="AJ863" i="1"/>
  <c r="AL863" i="1"/>
  <c r="AM863" i="1"/>
  <c r="AO863" i="1"/>
  <c r="AP863" i="1"/>
  <c r="AR863" i="1" s="1"/>
  <c r="AQ863" i="1"/>
  <c r="AU863" i="1"/>
  <c r="BC863" i="1"/>
  <c r="BD863" i="1"/>
  <c r="BE863" i="1"/>
  <c r="BF863" i="1"/>
  <c r="BG863" i="1"/>
  <c r="BH863" i="1"/>
  <c r="BR863" i="1"/>
  <c r="CB863" i="1"/>
  <c r="CG863" i="1"/>
  <c r="CH863" i="1"/>
  <c r="CP863" i="1"/>
  <c r="CQ863" i="1"/>
  <c r="CY863" i="1"/>
  <c r="AC864" i="1"/>
  <c r="AD864" i="1"/>
  <c r="AJ864" i="1"/>
  <c r="AL864" i="1"/>
  <c r="AM864" i="1"/>
  <c r="AO864" i="1"/>
  <c r="AP864" i="1"/>
  <c r="AR864" i="1" s="1"/>
  <c r="AQ864" i="1"/>
  <c r="AU864" i="1"/>
  <c r="BC864" i="1"/>
  <c r="BD864" i="1"/>
  <c r="BE864" i="1"/>
  <c r="BF864" i="1"/>
  <c r="BG864" i="1"/>
  <c r="BH864" i="1"/>
  <c r="BR864" i="1"/>
  <c r="CB864" i="1"/>
  <c r="CG864" i="1"/>
  <c r="CH864" i="1"/>
  <c r="CP864" i="1"/>
  <c r="CQ864" i="1"/>
  <c r="CY864" i="1"/>
  <c r="AC865" i="1"/>
  <c r="AD865" i="1"/>
  <c r="AJ865" i="1"/>
  <c r="AL865" i="1"/>
  <c r="AM865" i="1"/>
  <c r="AO865" i="1"/>
  <c r="AP865" i="1"/>
  <c r="AQ865" i="1"/>
  <c r="AR865" i="1"/>
  <c r="AU865" i="1"/>
  <c r="BC865" i="1"/>
  <c r="BD865" i="1"/>
  <c r="BE865" i="1"/>
  <c r="BF865" i="1"/>
  <c r="BG865" i="1"/>
  <c r="BH865" i="1"/>
  <c r="BR865" i="1"/>
  <c r="CB865" i="1"/>
  <c r="CG865" i="1"/>
  <c r="CH865" i="1"/>
  <c r="CP865" i="1"/>
  <c r="CQ865" i="1"/>
  <c r="CY865" i="1"/>
  <c r="AC866" i="1"/>
  <c r="AD866" i="1"/>
  <c r="AJ866" i="1"/>
  <c r="AL866" i="1"/>
  <c r="AM866" i="1"/>
  <c r="AO866" i="1"/>
  <c r="AP866" i="1"/>
  <c r="AQ866" i="1"/>
  <c r="AR866" i="1"/>
  <c r="AU866" i="1"/>
  <c r="BC866" i="1"/>
  <c r="BD866" i="1"/>
  <c r="BE866" i="1"/>
  <c r="BF866" i="1"/>
  <c r="BG866" i="1"/>
  <c r="BH866" i="1"/>
  <c r="BR866" i="1"/>
  <c r="CB866" i="1"/>
  <c r="CG866" i="1"/>
  <c r="CH866" i="1"/>
  <c r="CP866" i="1"/>
  <c r="CQ866" i="1"/>
  <c r="CY866" i="1"/>
  <c r="AC867" i="1"/>
  <c r="AD867" i="1"/>
  <c r="AJ867" i="1"/>
  <c r="AL867" i="1"/>
  <c r="AM867" i="1"/>
  <c r="AO867" i="1"/>
  <c r="AP867" i="1"/>
  <c r="AR867" i="1" s="1"/>
  <c r="AQ867" i="1"/>
  <c r="AU867" i="1"/>
  <c r="BC867" i="1"/>
  <c r="BD867" i="1"/>
  <c r="BE867" i="1"/>
  <c r="BF867" i="1"/>
  <c r="BG867" i="1"/>
  <c r="BH867" i="1"/>
  <c r="BR867" i="1"/>
  <c r="CB867" i="1"/>
  <c r="CG867" i="1"/>
  <c r="CH867" i="1"/>
  <c r="CP867" i="1"/>
  <c r="CQ867" i="1"/>
  <c r="CY867" i="1"/>
  <c r="AC868" i="1"/>
  <c r="AD868" i="1"/>
  <c r="AJ868" i="1"/>
  <c r="AL868" i="1"/>
  <c r="AM868" i="1"/>
  <c r="AO868" i="1"/>
  <c r="AP868" i="1"/>
  <c r="AR868" i="1" s="1"/>
  <c r="AQ868" i="1"/>
  <c r="AU868" i="1"/>
  <c r="BC868" i="1"/>
  <c r="BD868" i="1"/>
  <c r="BE868" i="1"/>
  <c r="BF868" i="1"/>
  <c r="BG868" i="1"/>
  <c r="BH868" i="1"/>
  <c r="BR868" i="1"/>
  <c r="CB868" i="1"/>
  <c r="CG868" i="1"/>
  <c r="CH868" i="1"/>
  <c r="CP868" i="1"/>
  <c r="CQ868" i="1"/>
  <c r="CY868" i="1"/>
  <c r="AC869" i="1"/>
  <c r="AD869" i="1"/>
  <c r="AJ869" i="1"/>
  <c r="AL869" i="1"/>
  <c r="AM869" i="1"/>
  <c r="AO869" i="1"/>
  <c r="AP869" i="1"/>
  <c r="AQ869" i="1"/>
  <c r="AR869" i="1"/>
  <c r="AU869" i="1"/>
  <c r="BC869" i="1"/>
  <c r="BD869" i="1"/>
  <c r="BE869" i="1"/>
  <c r="BF869" i="1"/>
  <c r="BG869" i="1"/>
  <c r="BH869" i="1"/>
  <c r="BR869" i="1"/>
  <c r="CB869" i="1"/>
  <c r="CG869" i="1"/>
  <c r="CH869" i="1"/>
  <c r="CP869" i="1"/>
  <c r="CQ869" i="1"/>
  <c r="CY869" i="1"/>
  <c r="AC870" i="1"/>
  <c r="AD870" i="1"/>
  <c r="AJ870" i="1"/>
  <c r="AL870" i="1"/>
  <c r="AM870" i="1"/>
  <c r="AO870" i="1"/>
  <c r="AP870" i="1"/>
  <c r="AQ870" i="1"/>
  <c r="AR870" i="1"/>
  <c r="AU870" i="1"/>
  <c r="BC870" i="1"/>
  <c r="BD870" i="1"/>
  <c r="BE870" i="1"/>
  <c r="BF870" i="1"/>
  <c r="BG870" i="1"/>
  <c r="BH870" i="1"/>
  <c r="BR870" i="1"/>
  <c r="CB870" i="1"/>
  <c r="CG870" i="1"/>
  <c r="CH870" i="1"/>
  <c r="CP870" i="1"/>
  <c r="CQ870" i="1"/>
  <c r="CY870" i="1"/>
  <c r="AC871" i="1"/>
  <c r="AD871" i="1"/>
  <c r="AJ871" i="1"/>
  <c r="AL871" i="1"/>
  <c r="AM871" i="1"/>
  <c r="AO871" i="1"/>
  <c r="AP871" i="1"/>
  <c r="AR871" i="1" s="1"/>
  <c r="AQ871" i="1"/>
  <c r="AU871" i="1"/>
  <c r="BC871" i="1"/>
  <c r="BD871" i="1"/>
  <c r="BE871" i="1"/>
  <c r="BF871" i="1"/>
  <c r="BG871" i="1"/>
  <c r="BH871" i="1"/>
  <c r="BR871" i="1"/>
  <c r="CB871" i="1"/>
  <c r="CG871" i="1"/>
  <c r="CH871" i="1"/>
  <c r="CP871" i="1"/>
  <c r="CQ871" i="1"/>
  <c r="CY871" i="1"/>
  <c r="AC872" i="1"/>
  <c r="AD872" i="1"/>
  <c r="AJ872" i="1"/>
  <c r="AL872" i="1"/>
  <c r="AM872" i="1"/>
  <c r="AO872" i="1"/>
  <c r="AP872" i="1"/>
  <c r="AR872" i="1" s="1"/>
  <c r="AQ872" i="1"/>
  <c r="AU872" i="1"/>
  <c r="BC872" i="1"/>
  <c r="BD872" i="1"/>
  <c r="BE872" i="1"/>
  <c r="BF872" i="1"/>
  <c r="BG872" i="1"/>
  <c r="BH872" i="1"/>
  <c r="BR872" i="1"/>
  <c r="CB872" i="1"/>
  <c r="CG872" i="1"/>
  <c r="CH872" i="1"/>
  <c r="CP872" i="1"/>
  <c r="CQ872" i="1"/>
  <c r="CY872" i="1"/>
  <c r="AC873" i="1"/>
  <c r="AD873" i="1"/>
  <c r="AJ873" i="1"/>
  <c r="AL873" i="1"/>
  <c r="AM873" i="1"/>
  <c r="AO873" i="1"/>
  <c r="AP873" i="1"/>
  <c r="AQ873" i="1"/>
  <c r="AR873" i="1"/>
  <c r="AU873" i="1"/>
  <c r="BC873" i="1"/>
  <c r="BD873" i="1"/>
  <c r="BE873" i="1"/>
  <c r="BF873" i="1"/>
  <c r="BG873" i="1"/>
  <c r="BH873" i="1"/>
  <c r="BR873" i="1"/>
  <c r="CB873" i="1"/>
  <c r="CG873" i="1"/>
  <c r="CH873" i="1"/>
  <c r="CP873" i="1"/>
  <c r="CQ873" i="1"/>
  <c r="CY873" i="1"/>
  <c r="AC874" i="1"/>
  <c r="AD874" i="1"/>
  <c r="AJ874" i="1"/>
  <c r="AL874" i="1"/>
  <c r="AM874" i="1"/>
  <c r="AO874" i="1"/>
  <c r="AP874" i="1"/>
  <c r="AQ874" i="1"/>
  <c r="AR874" i="1"/>
  <c r="AU874" i="1"/>
  <c r="BC874" i="1"/>
  <c r="BD874" i="1"/>
  <c r="BE874" i="1"/>
  <c r="BF874" i="1"/>
  <c r="BG874" i="1"/>
  <c r="BH874" i="1"/>
  <c r="BR874" i="1"/>
  <c r="CB874" i="1"/>
  <c r="CG874" i="1"/>
  <c r="CH874" i="1"/>
  <c r="CP874" i="1"/>
  <c r="CQ874" i="1"/>
  <c r="CY874" i="1"/>
  <c r="AC875" i="1"/>
  <c r="AD875" i="1"/>
  <c r="AJ875" i="1"/>
  <c r="AL875" i="1"/>
  <c r="AM875" i="1"/>
  <c r="AO875" i="1"/>
  <c r="AP875" i="1"/>
  <c r="AR875" i="1" s="1"/>
  <c r="AQ875" i="1"/>
  <c r="AU875" i="1"/>
  <c r="BC875" i="1"/>
  <c r="BD875" i="1"/>
  <c r="BE875" i="1"/>
  <c r="BF875" i="1"/>
  <c r="BG875" i="1"/>
  <c r="BH875" i="1"/>
  <c r="BR875" i="1"/>
  <c r="CB875" i="1"/>
  <c r="CG875" i="1"/>
  <c r="CH875" i="1"/>
  <c r="CP875" i="1"/>
  <c r="CQ875" i="1"/>
  <c r="CY875" i="1"/>
  <c r="AC876" i="1"/>
  <c r="AD876" i="1"/>
  <c r="AJ876" i="1"/>
  <c r="AL876" i="1"/>
  <c r="AM876" i="1"/>
  <c r="AO876" i="1"/>
  <c r="AP876" i="1"/>
  <c r="AR876" i="1" s="1"/>
  <c r="AQ876" i="1"/>
  <c r="AU876" i="1"/>
  <c r="BC876" i="1"/>
  <c r="BD876" i="1"/>
  <c r="BE876" i="1"/>
  <c r="BF876" i="1"/>
  <c r="BG876" i="1"/>
  <c r="BH876" i="1"/>
  <c r="BR876" i="1"/>
  <c r="CB876" i="1"/>
  <c r="CG876" i="1"/>
  <c r="CH876" i="1"/>
  <c r="CP876" i="1"/>
  <c r="CQ876" i="1"/>
  <c r="CY876" i="1"/>
  <c r="AC877" i="1"/>
  <c r="AD877" i="1"/>
  <c r="AJ877" i="1"/>
  <c r="AL877" i="1"/>
  <c r="AM877" i="1"/>
  <c r="AO877" i="1"/>
  <c r="AP877" i="1"/>
  <c r="AQ877" i="1"/>
  <c r="AR877" i="1"/>
  <c r="AU877" i="1"/>
  <c r="BC877" i="1"/>
  <c r="BD877" i="1"/>
  <c r="BE877" i="1"/>
  <c r="BF877" i="1"/>
  <c r="BG877" i="1"/>
  <c r="BH877" i="1"/>
  <c r="BR877" i="1"/>
  <c r="CB877" i="1"/>
  <c r="CG877" i="1"/>
  <c r="CH877" i="1"/>
  <c r="CP877" i="1"/>
  <c r="CQ877" i="1"/>
  <c r="CY877" i="1"/>
  <c r="AC878" i="1"/>
  <c r="AD878" i="1"/>
  <c r="AJ878" i="1"/>
  <c r="AL878" i="1"/>
  <c r="AM878" i="1"/>
  <c r="AO878" i="1"/>
  <c r="AP878" i="1"/>
  <c r="AQ878" i="1"/>
  <c r="AR878" i="1"/>
  <c r="AU878" i="1"/>
  <c r="BC878" i="1"/>
  <c r="BD878" i="1"/>
  <c r="BE878" i="1"/>
  <c r="BF878" i="1"/>
  <c r="BG878" i="1"/>
  <c r="BH878" i="1"/>
  <c r="BR878" i="1"/>
  <c r="CB878" i="1"/>
  <c r="CG878" i="1"/>
  <c r="CH878" i="1"/>
  <c r="CP878" i="1"/>
  <c r="CQ878" i="1"/>
  <c r="CY878" i="1"/>
  <c r="AC879" i="1"/>
  <c r="AD879" i="1"/>
  <c r="AJ879" i="1"/>
  <c r="AL879" i="1"/>
  <c r="AM879" i="1"/>
  <c r="AO879" i="1"/>
  <c r="AP879" i="1"/>
  <c r="AR879" i="1" s="1"/>
  <c r="AQ879" i="1"/>
  <c r="AU879" i="1"/>
  <c r="BC879" i="1"/>
  <c r="BD879" i="1"/>
  <c r="BE879" i="1"/>
  <c r="BF879" i="1"/>
  <c r="BG879" i="1"/>
  <c r="BH879" i="1"/>
  <c r="BR879" i="1"/>
  <c r="CB879" i="1"/>
  <c r="CG879" i="1"/>
  <c r="CH879" i="1"/>
  <c r="CP879" i="1"/>
  <c r="CQ879" i="1"/>
  <c r="CY879" i="1"/>
  <c r="AC880" i="1"/>
  <c r="AD880" i="1"/>
  <c r="AJ880" i="1"/>
  <c r="AL880" i="1"/>
  <c r="AM880" i="1"/>
  <c r="AO880" i="1"/>
  <c r="AP880" i="1"/>
  <c r="AR880" i="1" s="1"/>
  <c r="AQ880" i="1"/>
  <c r="AU880" i="1"/>
  <c r="BC880" i="1"/>
  <c r="BD880" i="1"/>
  <c r="BE880" i="1"/>
  <c r="BF880" i="1"/>
  <c r="BG880" i="1"/>
  <c r="BH880" i="1"/>
  <c r="BR880" i="1"/>
  <c r="CB880" i="1"/>
  <c r="CG880" i="1"/>
  <c r="CH880" i="1"/>
  <c r="CP880" i="1"/>
  <c r="CQ880" i="1"/>
  <c r="CY880" i="1"/>
  <c r="AC881" i="1"/>
  <c r="AD881" i="1"/>
  <c r="AJ881" i="1"/>
  <c r="AL881" i="1"/>
  <c r="AM881" i="1"/>
  <c r="AO881" i="1"/>
  <c r="AP881" i="1"/>
  <c r="AQ881" i="1"/>
  <c r="AR881" i="1"/>
  <c r="AU881" i="1"/>
  <c r="BC881" i="1"/>
  <c r="BD881" i="1"/>
  <c r="BE881" i="1"/>
  <c r="BF881" i="1"/>
  <c r="BG881" i="1"/>
  <c r="BH881" i="1"/>
  <c r="BR881" i="1"/>
  <c r="CB881" i="1"/>
  <c r="CG881" i="1"/>
  <c r="CH881" i="1"/>
  <c r="CP881" i="1"/>
  <c r="CQ881" i="1"/>
  <c r="CY881" i="1"/>
  <c r="AC882" i="1"/>
  <c r="AD882" i="1"/>
  <c r="AJ882" i="1"/>
  <c r="AL882" i="1"/>
  <c r="AM882" i="1"/>
  <c r="AO882" i="1"/>
  <c r="AP882" i="1"/>
  <c r="AQ882" i="1"/>
  <c r="AR882" i="1"/>
  <c r="AU882" i="1"/>
  <c r="BC882" i="1"/>
  <c r="BD882" i="1"/>
  <c r="BE882" i="1"/>
  <c r="BF882" i="1"/>
  <c r="BG882" i="1"/>
  <c r="BH882" i="1"/>
  <c r="BR882" i="1"/>
  <c r="CB882" i="1"/>
  <c r="CG882" i="1"/>
  <c r="CH882" i="1"/>
  <c r="CP882" i="1"/>
  <c r="CQ882" i="1"/>
  <c r="CY882" i="1"/>
  <c r="AC883" i="1"/>
  <c r="AD883" i="1"/>
  <c r="AJ883" i="1"/>
  <c r="AL883" i="1"/>
  <c r="AM883" i="1"/>
  <c r="AO883" i="1"/>
  <c r="AP883" i="1"/>
  <c r="AR883" i="1" s="1"/>
  <c r="AQ883" i="1"/>
  <c r="AU883" i="1"/>
  <c r="BC883" i="1"/>
  <c r="BD883" i="1"/>
  <c r="BE883" i="1"/>
  <c r="BF883" i="1"/>
  <c r="BG883" i="1"/>
  <c r="BH883" i="1"/>
  <c r="BR883" i="1"/>
  <c r="CB883" i="1"/>
  <c r="CG883" i="1"/>
  <c r="CH883" i="1"/>
  <c r="CP883" i="1"/>
  <c r="CQ883" i="1"/>
  <c r="CY883" i="1"/>
  <c r="AC884" i="1"/>
  <c r="AD884" i="1"/>
  <c r="AJ884" i="1"/>
  <c r="AL884" i="1"/>
  <c r="AM884" i="1"/>
  <c r="AO884" i="1"/>
  <c r="AP884" i="1"/>
  <c r="AR884" i="1" s="1"/>
  <c r="AQ884" i="1"/>
  <c r="AU884" i="1"/>
  <c r="BC884" i="1"/>
  <c r="BD884" i="1"/>
  <c r="BE884" i="1"/>
  <c r="BF884" i="1"/>
  <c r="BG884" i="1"/>
  <c r="BH884" i="1"/>
  <c r="BR884" i="1"/>
  <c r="CB884" i="1"/>
  <c r="CG884" i="1"/>
  <c r="CH884" i="1"/>
  <c r="CP884" i="1"/>
  <c r="CQ884" i="1"/>
  <c r="CY884" i="1"/>
  <c r="AC885" i="1"/>
  <c r="AD885" i="1"/>
  <c r="AJ885" i="1"/>
  <c r="AL885" i="1"/>
  <c r="AM885" i="1"/>
  <c r="AO885" i="1"/>
  <c r="AP885" i="1"/>
  <c r="AQ885" i="1"/>
  <c r="AR885" i="1"/>
  <c r="AU885" i="1"/>
  <c r="BC885" i="1"/>
  <c r="BD885" i="1"/>
  <c r="BE885" i="1"/>
  <c r="BF885" i="1"/>
  <c r="BG885" i="1"/>
  <c r="BH885" i="1"/>
  <c r="BR885" i="1"/>
  <c r="CB885" i="1"/>
  <c r="CG885" i="1"/>
  <c r="CH885" i="1"/>
  <c r="CP885" i="1"/>
  <c r="CQ885" i="1"/>
  <c r="CY885" i="1"/>
  <c r="AC886" i="1"/>
  <c r="AD886" i="1"/>
  <c r="AJ886" i="1"/>
  <c r="AL886" i="1"/>
  <c r="AM886" i="1"/>
  <c r="AO886" i="1"/>
  <c r="AP886" i="1"/>
  <c r="AQ886" i="1"/>
  <c r="AR886" i="1"/>
  <c r="AU886" i="1"/>
  <c r="BC886" i="1"/>
  <c r="BD886" i="1"/>
  <c r="BE886" i="1"/>
  <c r="BF886" i="1"/>
  <c r="BG886" i="1"/>
  <c r="BH886" i="1"/>
  <c r="BR886" i="1"/>
  <c r="CB886" i="1"/>
  <c r="CG886" i="1"/>
  <c r="CH886" i="1"/>
  <c r="CP886" i="1"/>
  <c r="CQ886" i="1"/>
  <c r="CY886" i="1"/>
  <c r="AC887" i="1"/>
  <c r="AD887" i="1"/>
  <c r="AJ887" i="1"/>
  <c r="AL887" i="1"/>
  <c r="AM887" i="1"/>
  <c r="AO887" i="1"/>
  <c r="AP887" i="1"/>
  <c r="AR887" i="1" s="1"/>
  <c r="AQ887" i="1"/>
  <c r="AU887" i="1"/>
  <c r="BC887" i="1"/>
  <c r="BD887" i="1"/>
  <c r="BE887" i="1"/>
  <c r="BF887" i="1"/>
  <c r="BG887" i="1"/>
  <c r="BH887" i="1"/>
  <c r="BR887" i="1"/>
  <c r="CB887" i="1"/>
  <c r="CG887" i="1"/>
  <c r="CH887" i="1"/>
  <c r="CP887" i="1"/>
  <c r="CQ887" i="1"/>
  <c r="CY887" i="1"/>
  <c r="I2" i="4"/>
  <c r="O2" i="4"/>
  <c r="S2" i="4"/>
  <c r="T2" i="4"/>
  <c r="AB2" i="4"/>
  <c r="AE2" i="4"/>
  <c r="I3" i="4"/>
  <c r="O3" i="4"/>
  <c r="S3" i="4"/>
  <c r="T3" i="4"/>
  <c r="AB3" i="4"/>
  <c r="AE3" i="4"/>
  <c r="I4" i="4"/>
  <c r="O4" i="4"/>
  <c r="S4" i="4"/>
  <c r="T4" i="4"/>
  <c r="AB4" i="4"/>
  <c r="AE4" i="4"/>
  <c r="I5" i="4"/>
  <c r="O5" i="4"/>
  <c r="S5" i="4"/>
  <c r="T5" i="4"/>
  <c r="AB5" i="4"/>
  <c r="AE5" i="4"/>
  <c r="I6" i="4"/>
  <c r="O6" i="4"/>
  <c r="S6" i="4"/>
  <c r="T6" i="4"/>
  <c r="AB6" i="4"/>
  <c r="AE6" i="4"/>
  <c r="I7" i="4"/>
  <c r="O7" i="4"/>
  <c r="S7" i="4"/>
  <c r="T7" i="4"/>
  <c r="AB7" i="4"/>
  <c r="AE7" i="4"/>
  <c r="I8" i="4"/>
  <c r="O8" i="4"/>
  <c r="S8" i="4"/>
  <c r="T8" i="4"/>
  <c r="AB8" i="4"/>
  <c r="AE8" i="4"/>
  <c r="I9" i="4"/>
  <c r="O9" i="4"/>
  <c r="S9" i="4"/>
  <c r="T9" i="4"/>
  <c r="AB9" i="4"/>
  <c r="AE9" i="4"/>
  <c r="I10" i="4"/>
  <c r="O10" i="4"/>
  <c r="S10" i="4"/>
  <c r="T10" i="4"/>
  <c r="AB10" i="4"/>
  <c r="AE10" i="4"/>
  <c r="I11" i="4"/>
  <c r="O11" i="4"/>
  <c r="S11" i="4"/>
  <c r="T11" i="4"/>
  <c r="AB11" i="4"/>
  <c r="AE11" i="4"/>
  <c r="I12" i="4"/>
  <c r="O12" i="4"/>
  <c r="S12" i="4"/>
  <c r="T12" i="4"/>
  <c r="AB12" i="4"/>
  <c r="AE12" i="4"/>
  <c r="I13" i="4"/>
  <c r="O13" i="4"/>
  <c r="S13" i="4"/>
  <c r="T13" i="4"/>
  <c r="AB13" i="4"/>
  <c r="AE13" i="4"/>
  <c r="I14" i="4"/>
  <c r="O14" i="4"/>
  <c r="S14" i="4"/>
  <c r="T14" i="4"/>
  <c r="AB14" i="4"/>
  <c r="AE14" i="4"/>
  <c r="I15" i="4"/>
  <c r="O15" i="4"/>
  <c r="S15" i="4"/>
  <c r="T15" i="4"/>
  <c r="AB15" i="4"/>
  <c r="AE15" i="4"/>
  <c r="I16" i="4"/>
  <c r="O16" i="4"/>
  <c r="S16" i="4"/>
  <c r="T16" i="4"/>
  <c r="AB16" i="4"/>
  <c r="AE16" i="4"/>
  <c r="I17" i="4"/>
  <c r="O17" i="4"/>
  <c r="S17" i="4"/>
  <c r="T17" i="4"/>
  <c r="AB17" i="4"/>
  <c r="AE17" i="4"/>
  <c r="I18" i="4"/>
  <c r="O18" i="4"/>
  <c r="S18" i="4"/>
  <c r="T18" i="4"/>
  <c r="AB18" i="4"/>
  <c r="AE18" i="4"/>
  <c r="I19" i="4"/>
  <c r="O19" i="4"/>
  <c r="S19" i="4"/>
  <c r="T19" i="4"/>
  <c r="AB19" i="4"/>
  <c r="AE19" i="4"/>
  <c r="I20" i="4"/>
  <c r="O20" i="4"/>
  <c r="S20" i="4"/>
  <c r="T20" i="4"/>
  <c r="AB20" i="4"/>
  <c r="AE20" i="4"/>
  <c r="I21" i="4"/>
  <c r="O21" i="4"/>
  <c r="S21" i="4"/>
  <c r="T21" i="4"/>
  <c r="AB21" i="4"/>
  <c r="AE21" i="4"/>
  <c r="I22" i="4"/>
  <c r="O22" i="4"/>
  <c r="S22" i="4"/>
  <c r="T22" i="4"/>
  <c r="AB22" i="4"/>
  <c r="AE22" i="4"/>
  <c r="I23" i="4"/>
  <c r="O23" i="4"/>
  <c r="S23" i="4"/>
  <c r="T23" i="4"/>
  <c r="AB23" i="4"/>
  <c r="AE23" i="4"/>
  <c r="I24" i="4"/>
  <c r="O24" i="4"/>
  <c r="S24" i="4"/>
  <c r="T24" i="4"/>
  <c r="AB24" i="4"/>
  <c r="AE24" i="4"/>
  <c r="I25" i="4"/>
  <c r="O25" i="4"/>
  <c r="S25" i="4"/>
  <c r="T25" i="4"/>
  <c r="AB25" i="4"/>
  <c r="AE25" i="4"/>
  <c r="I26" i="4"/>
  <c r="O26" i="4"/>
  <c r="S26" i="4"/>
  <c r="T26" i="4"/>
  <c r="AB26" i="4"/>
  <c r="AE26" i="4"/>
  <c r="I27" i="4"/>
  <c r="O27" i="4"/>
  <c r="S27" i="4"/>
  <c r="T27" i="4"/>
  <c r="AB27" i="4"/>
  <c r="AE27" i="4"/>
  <c r="I28" i="4"/>
  <c r="O28" i="4"/>
  <c r="S28" i="4"/>
  <c r="T28" i="4"/>
  <c r="AB28" i="4"/>
  <c r="AE28" i="4"/>
  <c r="I29" i="4"/>
  <c r="O29" i="4"/>
  <c r="S29" i="4"/>
  <c r="T29" i="4"/>
  <c r="AB29" i="4"/>
  <c r="AE29" i="4"/>
  <c r="I30" i="4"/>
  <c r="O30" i="4"/>
  <c r="S30" i="4"/>
  <c r="T30" i="4"/>
  <c r="AB30" i="4"/>
  <c r="AE30" i="4"/>
  <c r="I31" i="4"/>
  <c r="O31" i="4"/>
  <c r="S31" i="4"/>
  <c r="T31" i="4"/>
  <c r="AB31" i="4"/>
  <c r="AE31" i="4"/>
  <c r="I32" i="4"/>
  <c r="O32" i="4"/>
  <c r="S32" i="4"/>
  <c r="T32" i="4"/>
  <c r="AB32" i="4"/>
  <c r="AE32" i="4"/>
  <c r="I33" i="4"/>
  <c r="O33" i="4"/>
  <c r="S33" i="4"/>
  <c r="T33" i="4"/>
  <c r="AB33" i="4"/>
  <c r="AE33" i="4"/>
  <c r="I34" i="4"/>
  <c r="O34" i="4"/>
  <c r="S34" i="4"/>
  <c r="T34" i="4"/>
  <c r="AB34" i="4"/>
  <c r="AE34" i="4"/>
  <c r="I35" i="4"/>
  <c r="O35" i="4"/>
  <c r="S35" i="4"/>
  <c r="T35" i="4"/>
  <c r="AB35" i="4"/>
  <c r="AE35" i="4"/>
  <c r="I36" i="4"/>
  <c r="O36" i="4"/>
  <c r="S36" i="4"/>
  <c r="T36" i="4"/>
  <c r="AB36" i="4"/>
  <c r="AE36" i="4"/>
  <c r="I37" i="4"/>
  <c r="O37" i="4"/>
  <c r="S37" i="4"/>
  <c r="T37" i="4"/>
  <c r="AB37" i="4"/>
  <c r="AE37" i="4"/>
  <c r="I38" i="4"/>
  <c r="O38" i="4"/>
  <c r="S38" i="4"/>
  <c r="T38" i="4"/>
  <c r="AB38" i="4"/>
  <c r="AE38" i="4"/>
  <c r="I39" i="4"/>
  <c r="O39" i="4"/>
  <c r="S39" i="4"/>
  <c r="T39" i="4"/>
  <c r="AB39" i="4"/>
  <c r="AE39" i="4"/>
  <c r="I40" i="4"/>
  <c r="O40" i="4"/>
  <c r="S40" i="4"/>
  <c r="T40" i="4"/>
  <c r="AB40" i="4"/>
  <c r="AE40" i="4"/>
  <c r="I41" i="4"/>
  <c r="O41" i="4"/>
  <c r="S41" i="4"/>
  <c r="T41" i="4"/>
  <c r="AB41" i="4"/>
  <c r="AE41" i="4"/>
  <c r="I42" i="4"/>
  <c r="O42" i="4"/>
  <c r="S42" i="4"/>
  <c r="T42" i="4"/>
  <c r="AB42" i="4"/>
  <c r="AE42" i="4"/>
  <c r="I43" i="4"/>
  <c r="O43" i="4"/>
  <c r="S43" i="4"/>
  <c r="T43" i="4"/>
  <c r="AB43" i="4"/>
  <c r="AE43" i="4"/>
  <c r="I44" i="4"/>
  <c r="O44" i="4"/>
  <c r="S44" i="4"/>
  <c r="T44" i="4"/>
  <c r="AB44" i="4"/>
  <c r="AE44" i="4"/>
  <c r="I45" i="4"/>
  <c r="O45" i="4"/>
  <c r="S45" i="4"/>
  <c r="T45" i="4"/>
  <c r="AB45" i="4"/>
  <c r="AE45" i="4"/>
  <c r="I46" i="4"/>
  <c r="O46" i="4"/>
  <c r="S46" i="4"/>
  <c r="T46" i="4"/>
  <c r="AB46" i="4"/>
  <c r="AE46" i="4"/>
  <c r="I47" i="4"/>
  <c r="O47" i="4"/>
  <c r="S47" i="4"/>
  <c r="T47" i="4"/>
  <c r="AB47" i="4"/>
  <c r="AE47" i="4"/>
  <c r="I48" i="4"/>
  <c r="O48" i="4"/>
  <c r="S48" i="4"/>
  <c r="T48" i="4"/>
  <c r="AB48" i="4"/>
  <c r="AE48" i="4"/>
  <c r="I49" i="4"/>
  <c r="O49" i="4"/>
  <c r="S49" i="4"/>
  <c r="T49" i="4"/>
  <c r="AB49" i="4"/>
  <c r="AE49" i="4"/>
  <c r="I50" i="4"/>
  <c r="O50" i="4"/>
  <c r="S50" i="4"/>
  <c r="T50" i="4"/>
  <c r="AB50" i="4"/>
  <c r="AE50" i="4"/>
  <c r="I51" i="4"/>
  <c r="O51" i="4"/>
  <c r="S51" i="4"/>
  <c r="T51" i="4"/>
  <c r="AB51" i="4"/>
  <c r="AE51" i="4"/>
  <c r="I52" i="4"/>
  <c r="O52" i="4"/>
  <c r="S52" i="4"/>
  <c r="T52" i="4"/>
  <c r="AB52" i="4"/>
  <c r="AE52" i="4"/>
  <c r="I53" i="4"/>
  <c r="O53" i="4"/>
  <c r="S53" i="4"/>
  <c r="T53" i="4"/>
  <c r="AB53" i="4"/>
  <c r="AE53" i="4"/>
  <c r="I54" i="4"/>
  <c r="O54" i="4"/>
  <c r="S54" i="4"/>
  <c r="T54" i="4"/>
  <c r="AB54" i="4"/>
  <c r="AE54" i="4"/>
  <c r="I55" i="4"/>
  <c r="O55" i="4"/>
  <c r="S55" i="4"/>
  <c r="T55" i="4"/>
  <c r="AB55" i="4"/>
  <c r="AE55" i="4"/>
  <c r="I56" i="4"/>
  <c r="O56" i="4"/>
  <c r="S56" i="4"/>
  <c r="T56" i="4"/>
  <c r="AB56" i="4"/>
  <c r="AE56" i="4"/>
  <c r="I57" i="4"/>
  <c r="O57" i="4"/>
  <c r="S57" i="4"/>
  <c r="T57" i="4"/>
  <c r="AB57" i="4"/>
  <c r="AE57" i="4"/>
  <c r="I58" i="4"/>
  <c r="O58" i="4"/>
  <c r="S58" i="4"/>
  <c r="T58" i="4"/>
  <c r="AB58" i="4"/>
  <c r="AE58" i="4"/>
  <c r="I59" i="4"/>
  <c r="O59" i="4"/>
  <c r="S59" i="4"/>
  <c r="T59" i="4"/>
  <c r="AB59" i="4"/>
  <c r="AE59" i="4"/>
  <c r="I60" i="4"/>
  <c r="O60" i="4"/>
  <c r="S60" i="4"/>
  <c r="T60" i="4"/>
  <c r="AB60" i="4"/>
  <c r="AE60" i="4"/>
  <c r="I61" i="4"/>
  <c r="O61" i="4"/>
  <c r="S61" i="4"/>
  <c r="T61" i="4"/>
  <c r="AB61" i="4"/>
  <c r="AE61" i="4"/>
  <c r="I62" i="4"/>
  <c r="O62" i="4"/>
  <c r="S62" i="4"/>
  <c r="T62" i="4"/>
  <c r="AB62" i="4"/>
  <c r="AE62" i="4"/>
  <c r="I63" i="4"/>
  <c r="O63" i="4"/>
  <c r="S63" i="4"/>
  <c r="T63" i="4"/>
  <c r="AB63" i="4"/>
  <c r="AE63" i="4"/>
  <c r="I64" i="4"/>
  <c r="O64" i="4"/>
  <c r="S64" i="4"/>
  <c r="T64" i="4"/>
  <c r="AB64" i="4"/>
  <c r="AE64" i="4"/>
  <c r="I65" i="4"/>
  <c r="O65" i="4"/>
  <c r="S65" i="4"/>
  <c r="T65" i="4"/>
  <c r="AB65" i="4"/>
  <c r="AE65" i="4"/>
  <c r="I66" i="4"/>
  <c r="O66" i="4"/>
  <c r="S66" i="4"/>
  <c r="T66" i="4"/>
  <c r="AB66" i="4"/>
  <c r="AE66" i="4"/>
  <c r="I67" i="4"/>
  <c r="O67" i="4"/>
  <c r="S67" i="4"/>
  <c r="T67" i="4"/>
  <c r="AB67" i="4"/>
  <c r="AE67" i="4"/>
  <c r="I68" i="4"/>
  <c r="O68" i="4"/>
  <c r="S68" i="4"/>
  <c r="T68" i="4"/>
  <c r="AB68" i="4"/>
  <c r="AE68" i="4"/>
  <c r="I69" i="4"/>
  <c r="O69" i="4"/>
  <c r="S69" i="4"/>
  <c r="T69" i="4"/>
  <c r="AB69" i="4"/>
  <c r="AE69" i="4"/>
  <c r="I70" i="4"/>
  <c r="O70" i="4"/>
  <c r="S70" i="4"/>
  <c r="T70" i="4"/>
  <c r="AB70" i="4"/>
  <c r="AE70" i="4"/>
  <c r="I71" i="4"/>
  <c r="O71" i="4"/>
  <c r="S71" i="4"/>
  <c r="T71" i="4"/>
  <c r="AB71" i="4"/>
  <c r="AE71" i="4"/>
  <c r="I72" i="4"/>
  <c r="O72" i="4"/>
  <c r="S72" i="4"/>
  <c r="T72" i="4"/>
  <c r="AB72" i="4"/>
  <c r="AE72" i="4"/>
  <c r="I73" i="4"/>
  <c r="O73" i="4"/>
  <c r="S73" i="4"/>
  <c r="T73" i="4"/>
  <c r="AB73" i="4"/>
  <c r="AE73" i="4"/>
  <c r="I74" i="4"/>
  <c r="O74" i="4"/>
  <c r="S74" i="4"/>
  <c r="T74" i="4"/>
  <c r="AB74" i="4"/>
  <c r="AE74" i="4"/>
  <c r="I75" i="4"/>
  <c r="O75" i="4"/>
  <c r="S75" i="4"/>
  <c r="T75" i="4"/>
  <c r="AB75" i="4"/>
  <c r="AE75" i="4"/>
  <c r="I76" i="4"/>
  <c r="O76" i="4"/>
  <c r="S76" i="4"/>
  <c r="T76" i="4"/>
  <c r="AB76" i="4"/>
  <c r="AE76" i="4"/>
  <c r="I77" i="4"/>
  <c r="O77" i="4"/>
  <c r="S77" i="4"/>
  <c r="T77" i="4"/>
  <c r="AB77" i="4"/>
  <c r="AE77" i="4"/>
  <c r="I78" i="4"/>
  <c r="O78" i="4"/>
  <c r="S78" i="4"/>
  <c r="T78" i="4"/>
  <c r="AB78" i="4"/>
  <c r="AE78" i="4"/>
  <c r="I79" i="4"/>
  <c r="O79" i="4"/>
  <c r="S79" i="4"/>
  <c r="T79" i="4"/>
  <c r="AB79" i="4"/>
  <c r="AE79" i="4"/>
  <c r="I80" i="4"/>
  <c r="O80" i="4"/>
  <c r="S80" i="4"/>
  <c r="T80" i="4"/>
  <c r="AB80" i="4"/>
  <c r="AE80" i="4"/>
  <c r="I81" i="4"/>
  <c r="O81" i="4"/>
  <c r="S81" i="4"/>
  <c r="T81" i="4"/>
  <c r="AB81" i="4"/>
  <c r="AE81" i="4"/>
  <c r="I82" i="4"/>
  <c r="O82" i="4"/>
  <c r="S82" i="4"/>
  <c r="T82" i="4"/>
  <c r="AB82" i="4"/>
  <c r="AE82" i="4"/>
  <c r="I83" i="4"/>
  <c r="O83" i="4"/>
  <c r="S83" i="4"/>
  <c r="T83" i="4"/>
  <c r="AB83" i="4"/>
  <c r="AE83" i="4"/>
  <c r="I84" i="4"/>
  <c r="O84" i="4"/>
  <c r="S84" i="4"/>
  <c r="T84" i="4"/>
  <c r="AB84" i="4"/>
  <c r="AE84" i="4"/>
  <c r="I85" i="4"/>
  <c r="O85" i="4"/>
  <c r="S85" i="4"/>
  <c r="T85" i="4"/>
  <c r="AB85" i="4"/>
  <c r="AE85" i="4"/>
  <c r="I86" i="4"/>
  <c r="O86" i="4"/>
  <c r="S86" i="4"/>
  <c r="T86" i="4"/>
  <c r="AB86" i="4"/>
  <c r="AE86" i="4"/>
  <c r="I87" i="4"/>
  <c r="O87" i="4"/>
  <c r="S87" i="4"/>
  <c r="T87" i="4"/>
  <c r="AB87" i="4"/>
  <c r="AE87" i="4"/>
  <c r="I88" i="4"/>
  <c r="O88" i="4"/>
  <c r="S88" i="4"/>
  <c r="T88" i="4"/>
  <c r="AB88" i="4"/>
  <c r="AE88" i="4"/>
  <c r="I89" i="4"/>
  <c r="O89" i="4"/>
  <c r="S89" i="4"/>
  <c r="T89" i="4"/>
  <c r="AB89" i="4"/>
  <c r="AE89" i="4"/>
  <c r="I90" i="4"/>
  <c r="O90" i="4"/>
  <c r="S90" i="4"/>
  <c r="T90" i="4"/>
  <c r="AB90" i="4"/>
  <c r="AE90" i="4"/>
  <c r="I91" i="4"/>
  <c r="O91" i="4"/>
  <c r="S91" i="4"/>
  <c r="T91" i="4"/>
  <c r="AB91" i="4"/>
  <c r="AE91" i="4"/>
  <c r="I92" i="4"/>
  <c r="O92" i="4"/>
  <c r="S92" i="4"/>
  <c r="T92" i="4"/>
  <c r="AB92" i="4"/>
  <c r="AE92" i="4"/>
  <c r="I93" i="4"/>
  <c r="O93" i="4"/>
  <c r="S93" i="4"/>
  <c r="T93" i="4"/>
  <c r="AB93" i="4"/>
  <c r="AE93" i="4"/>
  <c r="I94" i="4"/>
  <c r="O94" i="4"/>
  <c r="S94" i="4"/>
  <c r="T94" i="4"/>
  <c r="AB94" i="4"/>
  <c r="AE94" i="4"/>
  <c r="I95" i="4"/>
  <c r="O95" i="4"/>
  <c r="S95" i="4"/>
  <c r="T95" i="4"/>
  <c r="AB95" i="4"/>
  <c r="AE95" i="4"/>
  <c r="I96" i="4"/>
  <c r="O96" i="4"/>
  <c r="S96" i="4"/>
  <c r="T96" i="4"/>
  <c r="AB96" i="4"/>
  <c r="AE96" i="4"/>
  <c r="I97" i="4"/>
  <c r="O97" i="4"/>
  <c r="S97" i="4"/>
  <c r="T97" i="4"/>
  <c r="AB97" i="4"/>
  <c r="AE97" i="4"/>
  <c r="I98" i="4"/>
  <c r="O98" i="4"/>
  <c r="S98" i="4"/>
  <c r="T98" i="4"/>
  <c r="AB98" i="4"/>
  <c r="AE98" i="4"/>
  <c r="I99" i="4"/>
  <c r="O99" i="4"/>
  <c r="S99" i="4"/>
  <c r="T99" i="4"/>
  <c r="AB99" i="4"/>
  <c r="AE99" i="4"/>
  <c r="I100" i="4"/>
  <c r="O100" i="4"/>
  <c r="S100" i="4"/>
  <c r="T100" i="4"/>
  <c r="AB100" i="4"/>
  <c r="AE100" i="4"/>
  <c r="I101" i="4"/>
  <c r="O101" i="4"/>
  <c r="S101" i="4"/>
  <c r="T101" i="4"/>
  <c r="AB101" i="4"/>
  <c r="AE101" i="4"/>
  <c r="I102" i="4"/>
  <c r="O102" i="4"/>
  <c r="S102" i="4"/>
  <c r="T102" i="4"/>
  <c r="AB102" i="4"/>
  <c r="AE102" i="4"/>
  <c r="I103" i="4"/>
  <c r="O103" i="4"/>
  <c r="S103" i="4"/>
  <c r="T103" i="4"/>
  <c r="AB103" i="4"/>
  <c r="AE103" i="4"/>
  <c r="I104" i="4"/>
  <c r="O104" i="4"/>
  <c r="S104" i="4"/>
  <c r="T104" i="4"/>
  <c r="AB104" i="4"/>
  <c r="AE104" i="4"/>
  <c r="I105" i="4"/>
  <c r="O105" i="4"/>
  <c r="S105" i="4"/>
  <c r="T105" i="4"/>
  <c r="AB105" i="4"/>
  <c r="AE105" i="4"/>
  <c r="I106" i="4"/>
  <c r="O106" i="4"/>
  <c r="S106" i="4"/>
  <c r="T106" i="4"/>
  <c r="AB106" i="4"/>
  <c r="AE106" i="4"/>
  <c r="I107" i="4"/>
  <c r="O107" i="4"/>
  <c r="S107" i="4"/>
  <c r="T107" i="4"/>
  <c r="AB107" i="4"/>
  <c r="AE107" i="4"/>
  <c r="I108" i="4"/>
  <c r="O108" i="4"/>
  <c r="S108" i="4"/>
  <c r="T108" i="4"/>
  <c r="AB108" i="4"/>
  <c r="AE108" i="4"/>
  <c r="I109" i="4"/>
  <c r="O109" i="4"/>
  <c r="S109" i="4"/>
  <c r="T109" i="4"/>
  <c r="AB109" i="4"/>
  <c r="AE109" i="4"/>
  <c r="I110" i="4"/>
  <c r="O110" i="4"/>
  <c r="S110" i="4"/>
  <c r="T110" i="4"/>
  <c r="AB110" i="4"/>
  <c r="AE110" i="4"/>
  <c r="I111" i="4"/>
  <c r="O111" i="4"/>
  <c r="S111" i="4"/>
  <c r="T111" i="4"/>
  <c r="AB111" i="4"/>
  <c r="AE111" i="4"/>
  <c r="I112" i="4"/>
  <c r="O112" i="4"/>
  <c r="S112" i="4"/>
  <c r="T112" i="4"/>
  <c r="AB112" i="4"/>
  <c r="AE112" i="4"/>
  <c r="I113" i="4"/>
  <c r="O113" i="4"/>
  <c r="S113" i="4"/>
  <c r="T113" i="4"/>
  <c r="AB113" i="4"/>
  <c r="AE113" i="4"/>
  <c r="I114" i="4"/>
  <c r="O114" i="4"/>
  <c r="S114" i="4"/>
  <c r="T114" i="4"/>
  <c r="AB114" i="4"/>
  <c r="AE114" i="4"/>
  <c r="I115" i="4"/>
  <c r="O115" i="4"/>
  <c r="S115" i="4"/>
  <c r="T115" i="4"/>
  <c r="AB115" i="4"/>
  <c r="AE115" i="4"/>
  <c r="I116" i="4"/>
  <c r="O116" i="4"/>
  <c r="S116" i="4"/>
  <c r="T116" i="4"/>
  <c r="AB116" i="4"/>
  <c r="AE116" i="4"/>
  <c r="I117" i="4"/>
  <c r="O117" i="4"/>
  <c r="S117" i="4"/>
  <c r="T117" i="4"/>
  <c r="AB117" i="4"/>
  <c r="AE117" i="4"/>
  <c r="I118" i="4"/>
  <c r="O118" i="4"/>
  <c r="S118" i="4"/>
  <c r="T118" i="4"/>
  <c r="AB118" i="4"/>
  <c r="AE118" i="4"/>
  <c r="I119" i="4"/>
  <c r="O119" i="4"/>
  <c r="S119" i="4"/>
  <c r="T119" i="4"/>
  <c r="AB119" i="4"/>
  <c r="AE119" i="4"/>
  <c r="I120" i="4"/>
  <c r="O120" i="4"/>
  <c r="S120" i="4"/>
  <c r="T120" i="4"/>
  <c r="AB120" i="4"/>
  <c r="AE120" i="4"/>
  <c r="I121" i="4"/>
  <c r="O121" i="4"/>
  <c r="S121" i="4"/>
  <c r="T121" i="4"/>
  <c r="AB121" i="4"/>
  <c r="AE121" i="4"/>
  <c r="I122" i="4"/>
  <c r="O122" i="4"/>
  <c r="S122" i="4"/>
  <c r="T122" i="4"/>
  <c r="AB122" i="4"/>
  <c r="AE122" i="4"/>
  <c r="I123" i="4"/>
  <c r="O123" i="4"/>
  <c r="S123" i="4"/>
  <c r="T123" i="4"/>
  <c r="AB123" i="4"/>
  <c r="AE123" i="4"/>
  <c r="I124" i="4"/>
  <c r="O124" i="4"/>
  <c r="S124" i="4"/>
  <c r="T124" i="4"/>
  <c r="AB124" i="4"/>
  <c r="AE124" i="4"/>
  <c r="I125" i="4"/>
  <c r="O125" i="4"/>
  <c r="S125" i="4"/>
  <c r="T125" i="4"/>
  <c r="AB125" i="4"/>
  <c r="AE125" i="4"/>
  <c r="I126" i="4"/>
  <c r="O126" i="4"/>
  <c r="S126" i="4"/>
  <c r="T126" i="4"/>
  <c r="AB126" i="4"/>
  <c r="AE126" i="4"/>
  <c r="I127" i="4"/>
  <c r="O127" i="4"/>
  <c r="S127" i="4"/>
  <c r="T127" i="4"/>
  <c r="AB127" i="4"/>
  <c r="AE127" i="4"/>
  <c r="I128" i="4"/>
  <c r="O128" i="4"/>
  <c r="S128" i="4"/>
  <c r="T128" i="4"/>
  <c r="AB128" i="4"/>
  <c r="AE128" i="4"/>
  <c r="I129" i="4"/>
  <c r="O129" i="4"/>
  <c r="S129" i="4"/>
  <c r="T129" i="4"/>
  <c r="AB129" i="4"/>
  <c r="AE129" i="4"/>
  <c r="I130" i="4"/>
  <c r="O130" i="4"/>
  <c r="S130" i="4"/>
  <c r="T130" i="4"/>
  <c r="AB130" i="4"/>
  <c r="AE130" i="4"/>
  <c r="I131" i="4"/>
  <c r="O131" i="4"/>
  <c r="S131" i="4"/>
  <c r="T131" i="4"/>
  <c r="AB131" i="4"/>
  <c r="AE131" i="4"/>
  <c r="I132" i="4"/>
  <c r="O132" i="4"/>
  <c r="S132" i="4"/>
  <c r="T132" i="4"/>
  <c r="AB132" i="4"/>
  <c r="AE132" i="4"/>
  <c r="I133" i="4"/>
  <c r="O133" i="4"/>
  <c r="S133" i="4"/>
  <c r="T133" i="4"/>
  <c r="AB133" i="4"/>
  <c r="AE133" i="4"/>
  <c r="I134" i="4"/>
  <c r="O134" i="4"/>
  <c r="S134" i="4"/>
  <c r="T134" i="4"/>
  <c r="AB134" i="4"/>
  <c r="AE134" i="4"/>
  <c r="I135" i="4"/>
  <c r="O135" i="4"/>
  <c r="S135" i="4"/>
  <c r="T135" i="4"/>
  <c r="AB135" i="4"/>
  <c r="AE135" i="4"/>
  <c r="I136" i="4"/>
  <c r="O136" i="4"/>
  <c r="S136" i="4"/>
  <c r="T136" i="4"/>
  <c r="AB136" i="4"/>
  <c r="AE136" i="4"/>
  <c r="I137" i="4"/>
  <c r="O137" i="4"/>
  <c r="S137" i="4"/>
  <c r="T137" i="4"/>
  <c r="AB137" i="4"/>
  <c r="AE137" i="4"/>
  <c r="I138" i="4"/>
  <c r="O138" i="4"/>
  <c r="S138" i="4"/>
  <c r="T138" i="4"/>
  <c r="AB138" i="4"/>
  <c r="AE138" i="4"/>
  <c r="I139" i="4"/>
  <c r="O139" i="4"/>
  <c r="S139" i="4"/>
  <c r="T139" i="4"/>
  <c r="AB139" i="4"/>
  <c r="AE139" i="4"/>
  <c r="I140" i="4"/>
  <c r="O140" i="4"/>
  <c r="S140" i="4"/>
  <c r="T140" i="4"/>
  <c r="AB140" i="4"/>
  <c r="AE140" i="4"/>
  <c r="I141" i="4"/>
  <c r="O141" i="4"/>
  <c r="S141" i="4"/>
  <c r="T141" i="4"/>
  <c r="AB141" i="4"/>
  <c r="AE141" i="4"/>
  <c r="I142" i="4"/>
  <c r="O142" i="4"/>
  <c r="S142" i="4"/>
  <c r="T142" i="4"/>
  <c r="AB142" i="4"/>
  <c r="AE142" i="4"/>
  <c r="I143" i="4"/>
  <c r="O143" i="4"/>
  <c r="S143" i="4"/>
  <c r="T143" i="4"/>
  <c r="AB143" i="4"/>
  <c r="AE143" i="4"/>
  <c r="I144" i="4"/>
  <c r="O144" i="4"/>
  <c r="S144" i="4"/>
  <c r="T144" i="4"/>
  <c r="AB144" i="4"/>
  <c r="AE144" i="4"/>
  <c r="I145" i="4"/>
  <c r="O145" i="4"/>
  <c r="S145" i="4"/>
  <c r="T145" i="4"/>
  <c r="AB145" i="4"/>
  <c r="AE145" i="4"/>
  <c r="I146" i="4"/>
  <c r="O146" i="4"/>
  <c r="S146" i="4"/>
  <c r="T146" i="4"/>
  <c r="AB146" i="4"/>
  <c r="AE146" i="4"/>
  <c r="I147" i="4"/>
  <c r="O147" i="4"/>
  <c r="S147" i="4"/>
  <c r="T147" i="4"/>
  <c r="AB147" i="4"/>
  <c r="AE147" i="4"/>
  <c r="I148" i="4"/>
  <c r="O148" i="4"/>
  <c r="S148" i="4"/>
  <c r="T148" i="4"/>
  <c r="AB148" i="4"/>
  <c r="AE148" i="4"/>
  <c r="I149" i="4"/>
  <c r="O149" i="4"/>
  <c r="S149" i="4"/>
  <c r="T149" i="4"/>
  <c r="AB149" i="4"/>
  <c r="AE149" i="4"/>
  <c r="I150" i="4"/>
  <c r="O150" i="4"/>
  <c r="S150" i="4"/>
  <c r="T150" i="4"/>
  <c r="AB150" i="4"/>
  <c r="AE150" i="4"/>
  <c r="I151" i="4"/>
  <c r="O151" i="4"/>
  <c r="S151" i="4"/>
  <c r="T151" i="4"/>
  <c r="AB151" i="4"/>
  <c r="AE151" i="4"/>
  <c r="I152" i="4"/>
  <c r="O152" i="4"/>
  <c r="S152" i="4"/>
  <c r="T152" i="4"/>
  <c r="AB152" i="4"/>
  <c r="AE152" i="4"/>
  <c r="I153" i="4"/>
  <c r="O153" i="4"/>
  <c r="S153" i="4"/>
  <c r="T153" i="4"/>
  <c r="AB153" i="4"/>
  <c r="AE153" i="4"/>
  <c r="I154" i="4"/>
  <c r="O154" i="4"/>
  <c r="S154" i="4"/>
  <c r="T154" i="4"/>
  <c r="AB154" i="4"/>
  <c r="AE154" i="4"/>
  <c r="I155" i="4"/>
  <c r="O155" i="4"/>
  <c r="S155" i="4"/>
  <c r="T155" i="4"/>
  <c r="AB155" i="4"/>
  <c r="AE155" i="4"/>
  <c r="I156" i="4"/>
  <c r="O156" i="4"/>
  <c r="S156" i="4"/>
  <c r="T156" i="4"/>
  <c r="AB156" i="4"/>
  <c r="AE156" i="4"/>
  <c r="I157" i="4"/>
  <c r="O157" i="4"/>
  <c r="S157" i="4"/>
  <c r="T157" i="4"/>
  <c r="AB157" i="4"/>
  <c r="AE157" i="4"/>
  <c r="I158" i="4"/>
  <c r="O158" i="4"/>
  <c r="S158" i="4"/>
  <c r="T158" i="4"/>
  <c r="AB158" i="4"/>
  <c r="AE158" i="4"/>
  <c r="I159" i="4"/>
  <c r="O159" i="4"/>
  <c r="S159" i="4"/>
  <c r="T159" i="4"/>
  <c r="AB159" i="4"/>
  <c r="AE159" i="4"/>
  <c r="I160" i="4"/>
  <c r="O160" i="4"/>
  <c r="S160" i="4"/>
  <c r="T160" i="4"/>
  <c r="AB160" i="4"/>
  <c r="AE160" i="4"/>
  <c r="I161" i="4"/>
  <c r="O161" i="4"/>
  <c r="S161" i="4"/>
  <c r="T161" i="4"/>
  <c r="AB161" i="4"/>
  <c r="AE161" i="4"/>
  <c r="I162" i="4"/>
  <c r="O162" i="4"/>
  <c r="S162" i="4"/>
  <c r="T162" i="4"/>
  <c r="AB162" i="4"/>
  <c r="AE162" i="4"/>
  <c r="I163" i="4"/>
  <c r="O163" i="4"/>
  <c r="S163" i="4"/>
  <c r="T163" i="4"/>
  <c r="AB163" i="4"/>
  <c r="AE163" i="4"/>
  <c r="I164" i="4"/>
  <c r="O164" i="4"/>
  <c r="S164" i="4"/>
  <c r="T164" i="4"/>
  <c r="AB164" i="4"/>
  <c r="AE164" i="4"/>
  <c r="I165" i="4"/>
  <c r="O165" i="4"/>
  <c r="S165" i="4"/>
  <c r="T165" i="4"/>
  <c r="AB165" i="4"/>
  <c r="AE165" i="4"/>
  <c r="I166" i="4"/>
  <c r="O166" i="4"/>
  <c r="S166" i="4"/>
  <c r="T166" i="4"/>
  <c r="AB166" i="4"/>
  <c r="AE166" i="4"/>
  <c r="I167" i="4"/>
  <c r="O167" i="4"/>
  <c r="S167" i="4"/>
  <c r="T167" i="4"/>
  <c r="AB167" i="4"/>
  <c r="AE167" i="4"/>
  <c r="I168" i="4"/>
  <c r="O168" i="4"/>
  <c r="S168" i="4"/>
  <c r="T168" i="4"/>
  <c r="AB168" i="4"/>
  <c r="AE168" i="4"/>
  <c r="I169" i="4"/>
  <c r="O169" i="4"/>
  <c r="S169" i="4"/>
  <c r="T169" i="4"/>
  <c r="AB169" i="4"/>
  <c r="AE169" i="4"/>
  <c r="I170" i="4"/>
  <c r="O170" i="4"/>
  <c r="S170" i="4"/>
  <c r="T170" i="4"/>
  <c r="AB170" i="4"/>
  <c r="AE170" i="4"/>
  <c r="I171" i="4"/>
  <c r="O171" i="4"/>
  <c r="S171" i="4"/>
  <c r="T171" i="4"/>
  <c r="AB171" i="4"/>
  <c r="AE171" i="4"/>
  <c r="I172" i="4"/>
  <c r="O172" i="4"/>
  <c r="S172" i="4"/>
  <c r="T172" i="4"/>
  <c r="AB172" i="4"/>
  <c r="AE172" i="4"/>
  <c r="I173" i="4"/>
  <c r="O173" i="4"/>
  <c r="S173" i="4"/>
  <c r="T173" i="4"/>
  <c r="AB173" i="4"/>
  <c r="AE173" i="4"/>
  <c r="I174" i="4"/>
  <c r="O174" i="4"/>
  <c r="S174" i="4"/>
  <c r="T174" i="4"/>
  <c r="AB174" i="4"/>
  <c r="AE174" i="4"/>
  <c r="I175" i="4"/>
  <c r="O175" i="4"/>
  <c r="S175" i="4"/>
  <c r="T175" i="4"/>
  <c r="AB175" i="4"/>
  <c r="AE175" i="4"/>
  <c r="I176" i="4"/>
  <c r="O176" i="4"/>
  <c r="S176" i="4"/>
  <c r="T176" i="4"/>
  <c r="AB176" i="4"/>
  <c r="AE176" i="4"/>
  <c r="I177" i="4"/>
  <c r="O177" i="4"/>
  <c r="S177" i="4"/>
  <c r="T177" i="4"/>
  <c r="AB177" i="4"/>
  <c r="AE177" i="4"/>
  <c r="I178" i="4"/>
  <c r="O178" i="4"/>
  <c r="S178" i="4"/>
  <c r="T178" i="4"/>
  <c r="AB178" i="4"/>
  <c r="AE178" i="4"/>
  <c r="I179" i="4"/>
  <c r="O179" i="4"/>
  <c r="S179" i="4"/>
  <c r="T179" i="4"/>
  <c r="AB179" i="4"/>
  <c r="AE179" i="4"/>
  <c r="I180" i="4"/>
  <c r="O180" i="4"/>
  <c r="S180" i="4"/>
  <c r="T180" i="4"/>
  <c r="AB180" i="4"/>
  <c r="AE180" i="4"/>
  <c r="I181" i="4"/>
  <c r="O181" i="4"/>
  <c r="S181" i="4"/>
  <c r="T181" i="4"/>
  <c r="AB181" i="4"/>
  <c r="AE181" i="4"/>
  <c r="I182" i="4"/>
  <c r="O182" i="4"/>
  <c r="S182" i="4"/>
  <c r="T182" i="4"/>
  <c r="AB182" i="4"/>
  <c r="AE182" i="4"/>
  <c r="I183" i="4"/>
  <c r="O183" i="4"/>
  <c r="S183" i="4"/>
  <c r="T183" i="4"/>
  <c r="AB183" i="4"/>
  <c r="AE183" i="4"/>
  <c r="I184" i="4"/>
  <c r="O184" i="4"/>
  <c r="S184" i="4"/>
  <c r="T184" i="4"/>
  <c r="AB184" i="4"/>
  <c r="AE184" i="4"/>
  <c r="I185" i="4"/>
  <c r="O185" i="4"/>
  <c r="S185" i="4"/>
  <c r="T185" i="4"/>
  <c r="AB185" i="4"/>
  <c r="AE185" i="4"/>
  <c r="I186" i="4"/>
  <c r="O186" i="4"/>
  <c r="S186" i="4"/>
  <c r="T186" i="4"/>
  <c r="AB186" i="4"/>
  <c r="AE186" i="4"/>
  <c r="I187" i="4"/>
  <c r="O187" i="4"/>
  <c r="S187" i="4"/>
  <c r="T187" i="4"/>
  <c r="AB187" i="4"/>
  <c r="AE187" i="4"/>
  <c r="I188" i="4"/>
  <c r="O188" i="4"/>
  <c r="S188" i="4"/>
  <c r="T188" i="4"/>
  <c r="AB188" i="4"/>
  <c r="AE188" i="4"/>
  <c r="I189" i="4"/>
  <c r="O189" i="4"/>
  <c r="S189" i="4"/>
  <c r="T189" i="4"/>
  <c r="AB189" i="4"/>
  <c r="AE189" i="4"/>
  <c r="I190" i="4"/>
  <c r="O190" i="4"/>
  <c r="S190" i="4"/>
  <c r="T190" i="4"/>
  <c r="AB190" i="4"/>
  <c r="AE190" i="4"/>
  <c r="I191" i="4"/>
  <c r="O191" i="4"/>
  <c r="S191" i="4"/>
  <c r="T191" i="4"/>
  <c r="AB191" i="4"/>
  <c r="AE191" i="4"/>
  <c r="I192" i="4"/>
  <c r="O192" i="4"/>
  <c r="S192" i="4"/>
  <c r="T192" i="4"/>
  <c r="AB192" i="4"/>
  <c r="AE192" i="4"/>
  <c r="I193" i="4"/>
  <c r="O193" i="4"/>
  <c r="S193" i="4"/>
  <c r="T193" i="4"/>
  <c r="AB193" i="4"/>
  <c r="AE193" i="4"/>
  <c r="I194" i="4"/>
  <c r="O194" i="4"/>
  <c r="S194" i="4"/>
  <c r="T194" i="4"/>
  <c r="AB194" i="4"/>
  <c r="AE194" i="4"/>
  <c r="I195" i="4"/>
  <c r="O195" i="4"/>
  <c r="S195" i="4"/>
  <c r="T195" i="4"/>
  <c r="AB195" i="4"/>
  <c r="AE195" i="4"/>
  <c r="I196" i="4"/>
  <c r="O196" i="4"/>
  <c r="S196" i="4"/>
  <c r="T196" i="4"/>
  <c r="AB196" i="4"/>
  <c r="AE196" i="4"/>
  <c r="I197" i="4"/>
  <c r="O197" i="4"/>
  <c r="S197" i="4"/>
  <c r="T197" i="4"/>
  <c r="AB197" i="4"/>
  <c r="AE197" i="4"/>
  <c r="I198" i="4"/>
  <c r="O198" i="4"/>
  <c r="S198" i="4"/>
  <c r="T198" i="4"/>
  <c r="AB198" i="4"/>
  <c r="AE198" i="4"/>
  <c r="I199" i="4"/>
  <c r="O199" i="4"/>
  <c r="S199" i="4"/>
  <c r="T199" i="4"/>
  <c r="AB199" i="4"/>
  <c r="AE199" i="4"/>
  <c r="I200" i="4"/>
  <c r="O200" i="4"/>
  <c r="S200" i="4"/>
  <c r="T200" i="4"/>
  <c r="AB200" i="4"/>
  <c r="AE200" i="4"/>
  <c r="I201" i="4"/>
  <c r="O201" i="4"/>
  <c r="S201" i="4"/>
  <c r="T201" i="4"/>
  <c r="AB201" i="4"/>
  <c r="AE201" i="4"/>
  <c r="I202" i="4"/>
  <c r="O202" i="4"/>
  <c r="S202" i="4"/>
  <c r="T202" i="4"/>
  <c r="AB202" i="4"/>
  <c r="AE202" i="4"/>
  <c r="I203" i="4"/>
  <c r="O203" i="4"/>
  <c r="S203" i="4"/>
  <c r="T203" i="4"/>
  <c r="AB203" i="4"/>
  <c r="AE203" i="4"/>
  <c r="I204" i="4"/>
  <c r="O204" i="4"/>
  <c r="S204" i="4"/>
  <c r="T204" i="4"/>
  <c r="AB204" i="4"/>
  <c r="AE204" i="4"/>
  <c r="I205" i="4"/>
  <c r="O205" i="4"/>
  <c r="S205" i="4"/>
  <c r="T205" i="4"/>
  <c r="AB205" i="4"/>
  <c r="AE205" i="4"/>
  <c r="I206" i="4"/>
  <c r="O206" i="4"/>
  <c r="S206" i="4"/>
  <c r="T206" i="4"/>
  <c r="AB206" i="4"/>
  <c r="AE206" i="4"/>
  <c r="I207" i="4"/>
  <c r="O207" i="4"/>
  <c r="S207" i="4"/>
  <c r="T207" i="4"/>
  <c r="AB207" i="4"/>
  <c r="AE207" i="4"/>
  <c r="I208" i="4"/>
  <c r="O208" i="4"/>
  <c r="S208" i="4"/>
  <c r="T208" i="4"/>
  <c r="AB208" i="4"/>
  <c r="AE208" i="4"/>
  <c r="I209" i="4"/>
  <c r="O209" i="4"/>
  <c r="S209" i="4"/>
  <c r="T209" i="4"/>
  <c r="AB209" i="4"/>
  <c r="AE209" i="4"/>
  <c r="I210" i="4"/>
  <c r="O210" i="4"/>
  <c r="S210" i="4"/>
  <c r="T210" i="4"/>
  <c r="AB210" i="4"/>
  <c r="AE210" i="4"/>
  <c r="I211" i="4"/>
  <c r="O211" i="4"/>
  <c r="S211" i="4"/>
  <c r="T211" i="4"/>
  <c r="AB211" i="4"/>
  <c r="AE211" i="4"/>
  <c r="I212" i="4"/>
  <c r="O212" i="4"/>
  <c r="S212" i="4"/>
  <c r="T212" i="4"/>
  <c r="AB212" i="4"/>
  <c r="AE212" i="4"/>
  <c r="I213" i="4"/>
  <c r="O213" i="4"/>
  <c r="S213" i="4"/>
  <c r="T213" i="4"/>
  <c r="AB213" i="4"/>
  <c r="AE213" i="4"/>
  <c r="I214" i="4"/>
  <c r="O214" i="4"/>
  <c r="S214" i="4"/>
  <c r="T214" i="4"/>
  <c r="AB214" i="4"/>
  <c r="AE214" i="4"/>
  <c r="I215" i="4"/>
  <c r="O215" i="4"/>
  <c r="S215" i="4"/>
  <c r="T215" i="4"/>
  <c r="AB215" i="4"/>
  <c r="AE215" i="4"/>
  <c r="I216" i="4"/>
  <c r="O216" i="4"/>
  <c r="S216" i="4"/>
  <c r="T216" i="4"/>
  <c r="AB216" i="4"/>
  <c r="AE216" i="4"/>
  <c r="I217" i="4"/>
  <c r="O217" i="4"/>
  <c r="S217" i="4"/>
  <c r="T217" i="4"/>
  <c r="AB217" i="4"/>
  <c r="AE217" i="4"/>
  <c r="I218" i="4"/>
  <c r="O218" i="4"/>
  <c r="S218" i="4"/>
  <c r="T218" i="4"/>
  <c r="AB218" i="4"/>
  <c r="AE218" i="4"/>
  <c r="I219" i="4"/>
  <c r="O219" i="4"/>
  <c r="S219" i="4"/>
  <c r="T219" i="4"/>
  <c r="AB219" i="4"/>
  <c r="AE219" i="4"/>
  <c r="I220" i="4"/>
  <c r="O220" i="4"/>
  <c r="S220" i="4"/>
  <c r="T220" i="4"/>
  <c r="AB220" i="4"/>
  <c r="AE220" i="4"/>
  <c r="I221" i="4"/>
  <c r="O221" i="4"/>
  <c r="S221" i="4"/>
  <c r="T221" i="4"/>
  <c r="AB221" i="4"/>
  <c r="AE221" i="4"/>
  <c r="I222" i="4"/>
  <c r="O222" i="4"/>
  <c r="S222" i="4"/>
  <c r="T222" i="4"/>
  <c r="AB222" i="4"/>
  <c r="AE222" i="4"/>
  <c r="I223" i="4"/>
  <c r="O223" i="4"/>
  <c r="S223" i="4"/>
  <c r="T223" i="4"/>
  <c r="AB223" i="4"/>
  <c r="AE223" i="4"/>
  <c r="I224" i="4"/>
  <c r="O224" i="4"/>
  <c r="S224" i="4"/>
  <c r="T224" i="4"/>
  <c r="AB224" i="4"/>
  <c r="AE224" i="4"/>
  <c r="I225" i="4"/>
  <c r="O225" i="4"/>
  <c r="S225" i="4"/>
  <c r="T225" i="4"/>
  <c r="AB225" i="4"/>
  <c r="AE225" i="4"/>
  <c r="I226" i="4"/>
  <c r="O226" i="4"/>
  <c r="S226" i="4"/>
  <c r="T226" i="4"/>
  <c r="AB226" i="4"/>
  <c r="AE226" i="4"/>
  <c r="I227" i="4"/>
  <c r="O227" i="4"/>
  <c r="S227" i="4"/>
  <c r="T227" i="4"/>
  <c r="AB227" i="4"/>
  <c r="AE227" i="4"/>
  <c r="I228" i="4"/>
  <c r="O228" i="4"/>
  <c r="S228" i="4"/>
  <c r="T228" i="4"/>
  <c r="AB228" i="4"/>
  <c r="AE228" i="4"/>
  <c r="I229" i="4"/>
  <c r="O229" i="4"/>
  <c r="S229" i="4"/>
  <c r="T229" i="4"/>
  <c r="AB229" i="4"/>
  <c r="AE229" i="4"/>
  <c r="I230" i="4"/>
  <c r="O230" i="4"/>
  <c r="S230" i="4"/>
  <c r="T230" i="4"/>
  <c r="AB230" i="4"/>
  <c r="AE230" i="4"/>
  <c r="I231" i="4"/>
  <c r="O231" i="4"/>
  <c r="S231" i="4"/>
  <c r="T231" i="4"/>
  <c r="AB231" i="4"/>
  <c r="AE231" i="4"/>
  <c r="I232" i="4"/>
  <c r="O232" i="4"/>
  <c r="S232" i="4"/>
  <c r="T232" i="4"/>
  <c r="AB232" i="4"/>
  <c r="AE232" i="4"/>
  <c r="I233" i="4"/>
  <c r="O233" i="4"/>
  <c r="S233" i="4"/>
  <c r="T233" i="4"/>
  <c r="AB233" i="4"/>
  <c r="AE233" i="4"/>
  <c r="I234" i="4"/>
  <c r="O234" i="4"/>
  <c r="S234" i="4"/>
  <c r="T234" i="4"/>
  <c r="AB234" i="4"/>
  <c r="AE234" i="4"/>
  <c r="I235" i="4"/>
  <c r="O235" i="4"/>
  <c r="S235" i="4"/>
  <c r="T235" i="4"/>
  <c r="AB235" i="4"/>
  <c r="AE235" i="4"/>
  <c r="I236" i="4"/>
  <c r="O236" i="4"/>
  <c r="S236" i="4"/>
  <c r="T236" i="4"/>
  <c r="AB236" i="4"/>
  <c r="AE236" i="4"/>
  <c r="I237" i="4"/>
  <c r="O237" i="4"/>
  <c r="S237" i="4"/>
  <c r="T237" i="4"/>
  <c r="AB237" i="4"/>
  <c r="AE237" i="4"/>
  <c r="I238" i="4"/>
  <c r="O238" i="4"/>
  <c r="S238" i="4"/>
  <c r="T238" i="4"/>
  <c r="AB238" i="4"/>
  <c r="AE238" i="4"/>
  <c r="I239" i="4"/>
  <c r="O239" i="4"/>
  <c r="S239" i="4"/>
  <c r="T239" i="4"/>
  <c r="AB239" i="4"/>
  <c r="AE239" i="4"/>
  <c r="I240" i="4"/>
  <c r="O240" i="4"/>
  <c r="S240" i="4"/>
  <c r="T240" i="4"/>
  <c r="AB240" i="4"/>
  <c r="AE240" i="4"/>
  <c r="I241" i="4"/>
  <c r="O241" i="4"/>
  <c r="S241" i="4"/>
  <c r="T241" i="4"/>
  <c r="AB241" i="4"/>
  <c r="AE241" i="4"/>
  <c r="I242" i="4"/>
  <c r="O242" i="4"/>
  <c r="S242" i="4"/>
  <c r="T242" i="4"/>
  <c r="AB242" i="4"/>
  <c r="AE242" i="4"/>
  <c r="I243" i="4"/>
  <c r="O243" i="4"/>
  <c r="S243" i="4"/>
  <c r="T243" i="4"/>
  <c r="AB243" i="4"/>
  <c r="AE243" i="4"/>
  <c r="I244" i="4"/>
  <c r="O244" i="4"/>
  <c r="S244" i="4"/>
  <c r="T244" i="4"/>
  <c r="AB244" i="4"/>
  <c r="AE244" i="4"/>
  <c r="I245" i="4"/>
  <c r="O245" i="4"/>
  <c r="S245" i="4"/>
  <c r="T245" i="4"/>
  <c r="AB245" i="4"/>
  <c r="AE245" i="4"/>
  <c r="I246" i="4"/>
  <c r="O246" i="4"/>
  <c r="S246" i="4"/>
  <c r="T246" i="4"/>
  <c r="AB246" i="4"/>
  <c r="AE246" i="4"/>
  <c r="I247" i="4"/>
  <c r="O247" i="4"/>
  <c r="S247" i="4"/>
  <c r="T247" i="4"/>
  <c r="AB247" i="4"/>
  <c r="AE247" i="4"/>
  <c r="I248" i="4"/>
  <c r="O248" i="4"/>
  <c r="S248" i="4"/>
  <c r="T248" i="4"/>
  <c r="AB248" i="4"/>
  <c r="AE248" i="4"/>
  <c r="I249" i="4"/>
  <c r="O249" i="4"/>
  <c r="S249" i="4"/>
  <c r="T249" i="4"/>
  <c r="AB249" i="4"/>
  <c r="AE249" i="4"/>
  <c r="I250" i="4"/>
  <c r="O250" i="4"/>
  <c r="S250" i="4"/>
  <c r="T250" i="4"/>
  <c r="AB250" i="4"/>
  <c r="AE250" i="4"/>
  <c r="I251" i="4"/>
  <c r="O251" i="4"/>
  <c r="S251" i="4"/>
  <c r="T251" i="4"/>
  <c r="AB251" i="4"/>
  <c r="AE251" i="4"/>
  <c r="I252" i="4"/>
  <c r="O252" i="4"/>
  <c r="S252" i="4"/>
  <c r="T252" i="4"/>
  <c r="AB252" i="4"/>
  <c r="AE252" i="4"/>
  <c r="I253" i="4"/>
  <c r="O253" i="4"/>
  <c r="S253" i="4"/>
  <c r="T253" i="4"/>
  <c r="AB253" i="4"/>
  <c r="AE253" i="4"/>
  <c r="I254" i="4"/>
  <c r="O254" i="4"/>
  <c r="S254" i="4"/>
  <c r="T254" i="4"/>
  <c r="AB254" i="4"/>
  <c r="AE254" i="4"/>
  <c r="I255" i="4"/>
  <c r="O255" i="4"/>
  <c r="S255" i="4"/>
  <c r="T255" i="4"/>
  <c r="AB255" i="4"/>
  <c r="AE255" i="4"/>
  <c r="I256" i="4"/>
  <c r="O256" i="4"/>
  <c r="S256" i="4"/>
  <c r="T256" i="4"/>
  <c r="AB256" i="4"/>
  <c r="AE256" i="4"/>
  <c r="I257" i="4"/>
  <c r="O257" i="4"/>
  <c r="S257" i="4"/>
  <c r="T257" i="4"/>
  <c r="AB257" i="4"/>
  <c r="AE257" i="4"/>
  <c r="I258" i="4"/>
  <c r="O258" i="4"/>
  <c r="S258" i="4"/>
  <c r="T258" i="4"/>
  <c r="AB258" i="4"/>
  <c r="AE258" i="4"/>
  <c r="I259" i="4"/>
  <c r="O259" i="4"/>
  <c r="S259" i="4"/>
  <c r="T259" i="4"/>
  <c r="AB259" i="4"/>
  <c r="AE259" i="4"/>
  <c r="I260" i="4"/>
  <c r="O260" i="4"/>
  <c r="S260" i="4"/>
  <c r="T260" i="4"/>
  <c r="AB260" i="4"/>
  <c r="AE260" i="4"/>
  <c r="I261" i="4"/>
  <c r="O261" i="4"/>
  <c r="S261" i="4"/>
  <c r="T261" i="4"/>
  <c r="AB261" i="4"/>
  <c r="AE261" i="4"/>
  <c r="I262" i="4"/>
  <c r="O262" i="4"/>
  <c r="S262" i="4"/>
  <c r="T262" i="4"/>
  <c r="AB262" i="4"/>
  <c r="AE262" i="4"/>
  <c r="I263" i="4"/>
  <c r="O263" i="4"/>
  <c r="S263" i="4"/>
  <c r="T263" i="4"/>
  <c r="AB263" i="4"/>
  <c r="AE263" i="4"/>
  <c r="I264" i="4"/>
  <c r="O264" i="4"/>
  <c r="S264" i="4"/>
  <c r="T264" i="4"/>
  <c r="AB264" i="4"/>
  <c r="AE264" i="4"/>
  <c r="I265" i="4"/>
  <c r="O265" i="4"/>
  <c r="S265" i="4"/>
  <c r="T265" i="4"/>
  <c r="AB265" i="4"/>
  <c r="AE265" i="4"/>
  <c r="I266" i="4"/>
  <c r="O266" i="4"/>
  <c r="S266" i="4"/>
  <c r="T266" i="4"/>
  <c r="AB266" i="4"/>
  <c r="AE266" i="4"/>
  <c r="I267" i="4"/>
  <c r="O267" i="4"/>
  <c r="S267" i="4"/>
  <c r="T267" i="4"/>
  <c r="AB267" i="4"/>
  <c r="AE267" i="4"/>
  <c r="I268" i="4"/>
  <c r="O268" i="4"/>
  <c r="S268" i="4"/>
  <c r="T268" i="4"/>
  <c r="AB268" i="4"/>
  <c r="AE268" i="4"/>
  <c r="I269" i="4"/>
  <c r="O269" i="4"/>
  <c r="S269" i="4"/>
  <c r="T269" i="4"/>
  <c r="AB269" i="4"/>
  <c r="AE269" i="4"/>
  <c r="I270" i="4"/>
  <c r="O270" i="4"/>
  <c r="S270" i="4"/>
  <c r="T270" i="4"/>
  <c r="AB270" i="4"/>
  <c r="AE270" i="4"/>
  <c r="I271" i="4"/>
  <c r="O271" i="4"/>
  <c r="S271" i="4"/>
  <c r="T271" i="4"/>
  <c r="AB271" i="4"/>
  <c r="AE271" i="4"/>
  <c r="I272" i="4"/>
  <c r="O272" i="4"/>
  <c r="S272" i="4"/>
  <c r="T272" i="4"/>
  <c r="AB272" i="4"/>
  <c r="AE272" i="4"/>
  <c r="I273" i="4"/>
  <c r="O273" i="4"/>
  <c r="S273" i="4"/>
  <c r="T273" i="4"/>
  <c r="AB273" i="4"/>
  <c r="AE273" i="4"/>
  <c r="I274" i="4"/>
  <c r="O274" i="4"/>
  <c r="S274" i="4"/>
  <c r="T274" i="4"/>
  <c r="AB274" i="4"/>
  <c r="AE274" i="4"/>
  <c r="I275" i="4"/>
  <c r="O275" i="4"/>
  <c r="S275" i="4"/>
  <c r="T275" i="4"/>
  <c r="AB275" i="4"/>
  <c r="AE275" i="4"/>
  <c r="I276" i="4"/>
  <c r="O276" i="4"/>
  <c r="S276" i="4"/>
  <c r="T276" i="4"/>
  <c r="AB276" i="4"/>
  <c r="AE276" i="4"/>
  <c r="I277" i="4"/>
  <c r="O277" i="4"/>
  <c r="S277" i="4"/>
  <c r="T277" i="4"/>
  <c r="AB277" i="4"/>
  <c r="AE277" i="4"/>
  <c r="I278" i="4"/>
  <c r="O278" i="4"/>
  <c r="S278" i="4"/>
  <c r="T278" i="4"/>
  <c r="AB278" i="4"/>
  <c r="AE278" i="4"/>
  <c r="I279" i="4"/>
  <c r="O279" i="4"/>
  <c r="S279" i="4"/>
  <c r="T279" i="4"/>
  <c r="AB279" i="4"/>
  <c r="AE279" i="4"/>
  <c r="I280" i="4"/>
  <c r="O280" i="4"/>
  <c r="S280" i="4"/>
  <c r="T280" i="4"/>
  <c r="AB280" i="4"/>
  <c r="AE280" i="4"/>
  <c r="I281" i="4"/>
  <c r="O281" i="4"/>
  <c r="S281" i="4"/>
  <c r="T281" i="4"/>
  <c r="AB281" i="4"/>
  <c r="AE281" i="4"/>
  <c r="I282" i="4"/>
  <c r="O282" i="4"/>
  <c r="S282" i="4"/>
  <c r="T282" i="4"/>
  <c r="AB282" i="4"/>
  <c r="AE282" i="4"/>
  <c r="I283" i="4"/>
  <c r="O283" i="4"/>
  <c r="S283" i="4"/>
  <c r="T283" i="4"/>
  <c r="AB283" i="4"/>
  <c r="AE283" i="4"/>
  <c r="I284" i="4"/>
  <c r="O284" i="4"/>
  <c r="S284" i="4"/>
  <c r="T284" i="4"/>
  <c r="AB284" i="4"/>
  <c r="AE284" i="4"/>
  <c r="I285" i="4"/>
  <c r="O285" i="4"/>
  <c r="S285" i="4"/>
  <c r="T285" i="4"/>
  <c r="AB285" i="4"/>
  <c r="AE285" i="4"/>
  <c r="I286" i="4"/>
  <c r="O286" i="4"/>
  <c r="S286" i="4"/>
  <c r="T286" i="4"/>
  <c r="AB286" i="4"/>
  <c r="AE286" i="4"/>
  <c r="I287" i="4"/>
  <c r="O287" i="4"/>
  <c r="S287" i="4"/>
  <c r="T287" i="4"/>
  <c r="AB287" i="4"/>
  <c r="AE287" i="4"/>
  <c r="I288" i="4"/>
  <c r="O288" i="4"/>
  <c r="S288" i="4"/>
  <c r="T288" i="4"/>
  <c r="AB288" i="4"/>
  <c r="AE288" i="4"/>
  <c r="I289" i="4"/>
  <c r="O289" i="4"/>
  <c r="S289" i="4"/>
  <c r="T289" i="4"/>
  <c r="AB289" i="4"/>
  <c r="AE289" i="4"/>
  <c r="I290" i="4"/>
  <c r="O290" i="4"/>
  <c r="S290" i="4"/>
  <c r="T290" i="4"/>
  <c r="AB290" i="4"/>
  <c r="AE290" i="4"/>
  <c r="I291" i="4"/>
  <c r="O291" i="4"/>
  <c r="S291" i="4"/>
  <c r="T291" i="4"/>
  <c r="AB291" i="4"/>
  <c r="AE291" i="4"/>
  <c r="I292" i="4"/>
  <c r="O292" i="4"/>
  <c r="S292" i="4"/>
  <c r="T292" i="4"/>
  <c r="AB292" i="4"/>
  <c r="AE292" i="4"/>
  <c r="I293" i="4"/>
  <c r="O293" i="4"/>
  <c r="S293" i="4"/>
  <c r="T293" i="4"/>
  <c r="AB293" i="4"/>
  <c r="AE293" i="4"/>
  <c r="I294" i="4"/>
  <c r="O294" i="4"/>
  <c r="S294" i="4"/>
  <c r="T294" i="4"/>
  <c r="AB294" i="4"/>
  <c r="AE294" i="4"/>
  <c r="I295" i="4"/>
  <c r="O295" i="4"/>
  <c r="S295" i="4"/>
  <c r="T295" i="4"/>
  <c r="AB295" i="4"/>
  <c r="AE295" i="4"/>
  <c r="I296" i="4"/>
  <c r="O296" i="4"/>
  <c r="S296" i="4"/>
  <c r="T296" i="4"/>
  <c r="AB296" i="4"/>
  <c r="AE296" i="4"/>
  <c r="I297" i="4"/>
  <c r="O297" i="4"/>
  <c r="S297" i="4"/>
  <c r="T297" i="4"/>
  <c r="AB297" i="4"/>
  <c r="AE297" i="4"/>
  <c r="I298" i="4"/>
  <c r="O298" i="4"/>
  <c r="S298" i="4"/>
  <c r="T298" i="4"/>
  <c r="AB298" i="4"/>
  <c r="AE298" i="4"/>
  <c r="I299" i="4"/>
  <c r="O299" i="4"/>
  <c r="S299" i="4"/>
  <c r="T299" i="4"/>
  <c r="AB299" i="4"/>
  <c r="AE299" i="4"/>
  <c r="I300" i="4"/>
  <c r="O300" i="4"/>
  <c r="S300" i="4"/>
  <c r="T300" i="4"/>
  <c r="AB300" i="4"/>
  <c r="AE300" i="4"/>
  <c r="I301" i="4"/>
  <c r="O301" i="4"/>
  <c r="S301" i="4"/>
  <c r="T301" i="4"/>
  <c r="AB301" i="4"/>
  <c r="AE301" i="4"/>
  <c r="I302" i="4"/>
  <c r="O302" i="4"/>
  <c r="S302" i="4"/>
  <c r="T302" i="4"/>
  <c r="AB302" i="4"/>
  <c r="AE302" i="4"/>
  <c r="I303" i="4"/>
  <c r="O303" i="4"/>
  <c r="S303" i="4"/>
  <c r="T303" i="4"/>
  <c r="AB303" i="4"/>
  <c r="AE303" i="4"/>
  <c r="I304" i="4"/>
  <c r="O304" i="4"/>
  <c r="S304" i="4"/>
  <c r="T304" i="4"/>
  <c r="AB304" i="4"/>
  <c r="AE304" i="4"/>
  <c r="I305" i="4"/>
  <c r="O305" i="4"/>
  <c r="S305" i="4"/>
  <c r="T305" i="4"/>
  <c r="AB305" i="4"/>
  <c r="AE305" i="4"/>
  <c r="I306" i="4"/>
  <c r="O306" i="4"/>
  <c r="S306" i="4"/>
  <c r="T306" i="4"/>
  <c r="AB306" i="4"/>
  <c r="AE306" i="4"/>
  <c r="I307" i="4"/>
  <c r="O307" i="4"/>
  <c r="S307" i="4"/>
  <c r="T307" i="4"/>
  <c r="AB307" i="4"/>
  <c r="AE307" i="4"/>
  <c r="I308" i="4"/>
  <c r="O308" i="4"/>
  <c r="S308" i="4"/>
  <c r="T308" i="4"/>
  <c r="AB308" i="4"/>
  <c r="AE308" i="4"/>
  <c r="I309" i="4"/>
  <c r="O309" i="4"/>
  <c r="S309" i="4"/>
  <c r="T309" i="4"/>
  <c r="AB309" i="4"/>
  <c r="AE309" i="4"/>
  <c r="I310" i="4"/>
  <c r="O310" i="4"/>
  <c r="S310" i="4"/>
  <c r="T310" i="4"/>
  <c r="AB310" i="4"/>
  <c r="AE310" i="4"/>
  <c r="I311" i="4"/>
  <c r="O311" i="4"/>
  <c r="S311" i="4"/>
  <c r="T311" i="4"/>
  <c r="AB311" i="4"/>
  <c r="AE311" i="4"/>
  <c r="I312" i="4"/>
  <c r="O312" i="4"/>
  <c r="S312" i="4"/>
  <c r="T312" i="4"/>
  <c r="AB312" i="4"/>
  <c r="AE312" i="4"/>
  <c r="I313" i="4"/>
  <c r="O313" i="4"/>
  <c r="S313" i="4"/>
  <c r="T313" i="4"/>
  <c r="AB313" i="4"/>
  <c r="AE313" i="4"/>
  <c r="I314" i="4"/>
  <c r="O314" i="4"/>
  <c r="S314" i="4"/>
  <c r="T314" i="4"/>
  <c r="AB314" i="4"/>
  <c r="AE314" i="4"/>
  <c r="I315" i="4"/>
  <c r="O315" i="4"/>
  <c r="S315" i="4"/>
  <c r="T315" i="4"/>
  <c r="AB315" i="4"/>
  <c r="AE315" i="4"/>
  <c r="I316" i="4"/>
  <c r="O316" i="4"/>
  <c r="S316" i="4"/>
  <c r="T316" i="4"/>
  <c r="AB316" i="4"/>
  <c r="AE316" i="4"/>
  <c r="I317" i="4"/>
  <c r="O317" i="4"/>
  <c r="S317" i="4"/>
  <c r="T317" i="4"/>
  <c r="AB317" i="4"/>
  <c r="AE317" i="4"/>
  <c r="I318" i="4"/>
  <c r="O318" i="4"/>
  <c r="S318" i="4"/>
  <c r="T318" i="4"/>
  <c r="AB318" i="4"/>
  <c r="AE318" i="4"/>
  <c r="I319" i="4"/>
  <c r="O319" i="4"/>
  <c r="S319" i="4"/>
  <c r="T319" i="4"/>
  <c r="AB319" i="4"/>
  <c r="AE319" i="4"/>
  <c r="I320" i="4"/>
  <c r="O320" i="4"/>
  <c r="S320" i="4"/>
  <c r="T320" i="4"/>
  <c r="AB320" i="4"/>
  <c r="AE320" i="4"/>
  <c r="I321" i="4"/>
  <c r="O321" i="4"/>
  <c r="S321" i="4"/>
  <c r="T321" i="4"/>
  <c r="AB321" i="4"/>
  <c r="AE321" i="4"/>
  <c r="I322" i="4"/>
  <c r="O322" i="4"/>
  <c r="S322" i="4"/>
  <c r="T322" i="4"/>
  <c r="AB322" i="4"/>
  <c r="AE322" i="4"/>
  <c r="I323" i="4"/>
  <c r="O323" i="4"/>
  <c r="S323" i="4"/>
  <c r="T323" i="4"/>
  <c r="AB323" i="4"/>
  <c r="AE323" i="4"/>
  <c r="I324" i="4"/>
  <c r="O324" i="4"/>
  <c r="S324" i="4"/>
  <c r="T324" i="4"/>
  <c r="AB324" i="4"/>
  <c r="AE324" i="4"/>
  <c r="I325" i="4"/>
  <c r="O325" i="4"/>
  <c r="S325" i="4"/>
  <c r="T325" i="4"/>
  <c r="AB325" i="4"/>
  <c r="AE325" i="4"/>
  <c r="I326" i="4"/>
  <c r="O326" i="4"/>
  <c r="S326" i="4"/>
  <c r="T326" i="4"/>
  <c r="AB326" i="4"/>
  <c r="AE326" i="4"/>
  <c r="I327" i="4"/>
  <c r="O327" i="4"/>
  <c r="S327" i="4"/>
  <c r="T327" i="4"/>
  <c r="AB327" i="4"/>
  <c r="AE327" i="4"/>
  <c r="I328" i="4"/>
  <c r="O328" i="4"/>
  <c r="S328" i="4"/>
  <c r="T328" i="4"/>
  <c r="AB328" i="4"/>
  <c r="AE328" i="4"/>
  <c r="I329" i="4"/>
  <c r="O329" i="4"/>
  <c r="S329" i="4"/>
  <c r="T329" i="4"/>
  <c r="AB329" i="4"/>
  <c r="AE329" i="4"/>
  <c r="I330" i="4"/>
  <c r="O330" i="4"/>
  <c r="S330" i="4"/>
  <c r="T330" i="4"/>
  <c r="AB330" i="4"/>
  <c r="AE330" i="4"/>
  <c r="I331" i="4"/>
  <c r="O331" i="4"/>
  <c r="S331" i="4"/>
  <c r="T331" i="4"/>
  <c r="AB331" i="4"/>
  <c r="AE331" i="4"/>
  <c r="I332" i="4"/>
  <c r="O332" i="4"/>
  <c r="S332" i="4"/>
  <c r="T332" i="4"/>
  <c r="AB332" i="4"/>
  <c r="AE332" i="4"/>
  <c r="I333" i="4"/>
  <c r="O333" i="4"/>
  <c r="S333" i="4"/>
  <c r="T333" i="4"/>
  <c r="AB333" i="4"/>
  <c r="AE333" i="4"/>
  <c r="I334" i="4"/>
  <c r="O334" i="4"/>
  <c r="S334" i="4"/>
  <c r="T334" i="4"/>
  <c r="AB334" i="4"/>
  <c r="AE334" i="4"/>
  <c r="I335" i="4"/>
  <c r="O335" i="4"/>
  <c r="S335" i="4"/>
  <c r="T335" i="4"/>
  <c r="AB335" i="4"/>
  <c r="AE335" i="4"/>
  <c r="I336" i="4"/>
  <c r="O336" i="4"/>
  <c r="S336" i="4"/>
  <c r="T336" i="4"/>
  <c r="AB336" i="4"/>
  <c r="AE336" i="4"/>
  <c r="I337" i="4"/>
  <c r="O337" i="4"/>
  <c r="S337" i="4"/>
  <c r="T337" i="4"/>
  <c r="AB337" i="4"/>
  <c r="AE337" i="4"/>
  <c r="I338" i="4"/>
  <c r="O338" i="4"/>
  <c r="S338" i="4"/>
  <c r="T338" i="4"/>
  <c r="AB338" i="4"/>
  <c r="AE338" i="4"/>
  <c r="I339" i="4"/>
  <c r="O339" i="4"/>
  <c r="S339" i="4"/>
  <c r="T339" i="4"/>
  <c r="AB339" i="4"/>
  <c r="AE339" i="4"/>
  <c r="I340" i="4"/>
  <c r="O340" i="4"/>
  <c r="S340" i="4"/>
  <c r="T340" i="4"/>
  <c r="AB340" i="4"/>
  <c r="AE340" i="4"/>
  <c r="I341" i="4"/>
  <c r="O341" i="4"/>
  <c r="S341" i="4"/>
  <c r="T341" i="4"/>
  <c r="AB341" i="4"/>
  <c r="AE341" i="4"/>
  <c r="I342" i="4"/>
  <c r="O342" i="4"/>
  <c r="S342" i="4"/>
  <c r="T342" i="4"/>
  <c r="AB342" i="4"/>
  <c r="AE342" i="4"/>
  <c r="I343" i="4"/>
  <c r="O343" i="4"/>
  <c r="S343" i="4"/>
  <c r="T343" i="4"/>
  <c r="AB343" i="4"/>
  <c r="AE343" i="4"/>
  <c r="I344" i="4"/>
  <c r="O344" i="4"/>
  <c r="S344" i="4"/>
  <c r="T344" i="4"/>
  <c r="AB344" i="4"/>
  <c r="AE344" i="4"/>
  <c r="I345" i="4"/>
  <c r="O345" i="4"/>
  <c r="S345" i="4"/>
  <c r="T345" i="4"/>
  <c r="AB345" i="4"/>
  <c r="AE345" i="4"/>
  <c r="I346" i="4"/>
  <c r="O346" i="4"/>
  <c r="S346" i="4"/>
  <c r="T346" i="4"/>
  <c r="AB346" i="4"/>
  <c r="AE346" i="4"/>
  <c r="I347" i="4"/>
  <c r="O347" i="4"/>
  <c r="S347" i="4"/>
  <c r="T347" i="4"/>
  <c r="AB347" i="4"/>
  <c r="AE347" i="4"/>
  <c r="I348" i="4"/>
  <c r="O348" i="4"/>
  <c r="S348" i="4"/>
  <c r="T348" i="4"/>
  <c r="AB348" i="4"/>
  <c r="AE348" i="4"/>
  <c r="I349" i="4"/>
  <c r="O349" i="4"/>
  <c r="S349" i="4"/>
  <c r="T349" i="4"/>
  <c r="AB349" i="4"/>
  <c r="AE349" i="4"/>
  <c r="I350" i="4"/>
  <c r="O350" i="4"/>
  <c r="S350" i="4"/>
  <c r="T350" i="4"/>
  <c r="AB350" i="4"/>
  <c r="AE350" i="4"/>
  <c r="I351" i="4"/>
  <c r="O351" i="4"/>
  <c r="S351" i="4"/>
  <c r="T351" i="4"/>
  <c r="AB351" i="4"/>
  <c r="AE351" i="4"/>
  <c r="I352" i="4"/>
  <c r="O352" i="4"/>
  <c r="S352" i="4"/>
  <c r="T352" i="4"/>
  <c r="AB352" i="4"/>
  <c r="AE352" i="4"/>
  <c r="I353" i="4"/>
  <c r="O353" i="4"/>
  <c r="S353" i="4"/>
  <c r="T353" i="4"/>
  <c r="AB353" i="4"/>
  <c r="AE353" i="4"/>
  <c r="I354" i="4"/>
  <c r="O354" i="4"/>
  <c r="S354" i="4"/>
  <c r="T354" i="4"/>
  <c r="AB354" i="4"/>
  <c r="AE354" i="4"/>
  <c r="I355" i="4"/>
  <c r="O355" i="4"/>
  <c r="S355" i="4"/>
  <c r="T355" i="4"/>
  <c r="AB355" i="4"/>
  <c r="AE355" i="4"/>
  <c r="I356" i="4"/>
  <c r="O356" i="4"/>
  <c r="S356" i="4"/>
  <c r="T356" i="4"/>
  <c r="AB356" i="4"/>
  <c r="AE356" i="4"/>
  <c r="I357" i="4"/>
  <c r="O357" i="4"/>
  <c r="S357" i="4"/>
  <c r="T357" i="4"/>
  <c r="AB357" i="4"/>
  <c r="AE357" i="4"/>
  <c r="I358" i="4"/>
  <c r="O358" i="4"/>
  <c r="S358" i="4"/>
  <c r="T358" i="4"/>
  <c r="AB358" i="4"/>
  <c r="AE358" i="4"/>
  <c r="I359" i="4"/>
  <c r="O359" i="4"/>
  <c r="S359" i="4"/>
  <c r="T359" i="4"/>
  <c r="AB359" i="4"/>
  <c r="AE359" i="4"/>
  <c r="I360" i="4"/>
  <c r="O360" i="4"/>
  <c r="S360" i="4"/>
  <c r="T360" i="4"/>
  <c r="AB360" i="4"/>
  <c r="AE360" i="4"/>
  <c r="I361" i="4"/>
  <c r="O361" i="4"/>
  <c r="S361" i="4"/>
  <c r="T361" i="4"/>
  <c r="AB361" i="4"/>
  <c r="AE361" i="4"/>
  <c r="I362" i="4"/>
  <c r="O362" i="4"/>
  <c r="S362" i="4"/>
  <c r="T362" i="4"/>
  <c r="AB362" i="4"/>
  <c r="AE362" i="4"/>
  <c r="I363" i="4"/>
  <c r="O363" i="4"/>
  <c r="S363" i="4"/>
  <c r="T363" i="4"/>
  <c r="AB363" i="4"/>
  <c r="AE363" i="4"/>
  <c r="I364" i="4"/>
  <c r="O364" i="4"/>
  <c r="S364" i="4"/>
  <c r="T364" i="4"/>
  <c r="AB364" i="4"/>
  <c r="AE364" i="4"/>
  <c r="I365" i="4"/>
  <c r="O365" i="4"/>
  <c r="S365" i="4"/>
  <c r="T365" i="4"/>
  <c r="AB365" i="4"/>
  <c r="AE365" i="4"/>
  <c r="I366" i="4"/>
  <c r="O366" i="4"/>
  <c r="S366" i="4"/>
  <c r="T366" i="4"/>
  <c r="AB366" i="4"/>
  <c r="AE366" i="4"/>
  <c r="I367" i="4"/>
  <c r="O367" i="4"/>
  <c r="S367" i="4"/>
  <c r="T367" i="4"/>
  <c r="AB367" i="4"/>
  <c r="AE367" i="4"/>
  <c r="I368" i="4"/>
  <c r="O368" i="4"/>
  <c r="S368" i="4"/>
  <c r="T368" i="4"/>
  <c r="AB368" i="4"/>
  <c r="AE368" i="4"/>
  <c r="I369" i="4"/>
  <c r="O369" i="4"/>
  <c r="S369" i="4"/>
  <c r="T369" i="4"/>
  <c r="AB369" i="4"/>
  <c r="AE369" i="4"/>
  <c r="I370" i="4"/>
  <c r="O370" i="4"/>
  <c r="S370" i="4"/>
  <c r="T370" i="4"/>
  <c r="AB370" i="4"/>
  <c r="AE370" i="4"/>
  <c r="I371" i="4"/>
  <c r="O371" i="4"/>
  <c r="S371" i="4"/>
  <c r="T371" i="4"/>
  <c r="AB371" i="4"/>
  <c r="AE371" i="4"/>
  <c r="I372" i="4"/>
  <c r="O372" i="4"/>
  <c r="S372" i="4"/>
  <c r="T372" i="4"/>
  <c r="AB372" i="4"/>
  <c r="AE372" i="4"/>
  <c r="I373" i="4"/>
  <c r="O373" i="4"/>
  <c r="S373" i="4"/>
  <c r="T373" i="4"/>
  <c r="AB373" i="4"/>
  <c r="AE373" i="4"/>
  <c r="I374" i="4"/>
  <c r="O374" i="4"/>
  <c r="S374" i="4"/>
  <c r="T374" i="4"/>
  <c r="AB374" i="4"/>
  <c r="AE374" i="4"/>
  <c r="I375" i="4"/>
  <c r="O375" i="4"/>
  <c r="S375" i="4"/>
  <c r="T375" i="4"/>
  <c r="AB375" i="4"/>
  <c r="AE375" i="4"/>
  <c r="I376" i="4"/>
  <c r="O376" i="4"/>
  <c r="S376" i="4"/>
  <c r="T376" i="4"/>
  <c r="AB376" i="4"/>
  <c r="AE376" i="4"/>
  <c r="I377" i="4"/>
  <c r="O377" i="4"/>
  <c r="S377" i="4"/>
  <c r="T377" i="4"/>
  <c r="AB377" i="4"/>
  <c r="AE377" i="4"/>
  <c r="I378" i="4"/>
  <c r="O378" i="4"/>
  <c r="S378" i="4"/>
  <c r="T378" i="4"/>
  <c r="AB378" i="4"/>
  <c r="AE378" i="4"/>
  <c r="I379" i="4"/>
  <c r="O379" i="4"/>
  <c r="S379" i="4"/>
  <c r="T379" i="4"/>
  <c r="AB379" i="4"/>
  <c r="AE379" i="4"/>
  <c r="I380" i="4"/>
  <c r="O380" i="4"/>
  <c r="S380" i="4"/>
  <c r="T380" i="4"/>
  <c r="AB380" i="4"/>
  <c r="AE380" i="4"/>
  <c r="I381" i="4"/>
  <c r="O381" i="4"/>
  <c r="S381" i="4"/>
  <c r="T381" i="4"/>
  <c r="AB381" i="4"/>
  <c r="AE381" i="4"/>
  <c r="I382" i="4"/>
  <c r="O382" i="4"/>
  <c r="S382" i="4"/>
  <c r="T382" i="4"/>
  <c r="AB382" i="4"/>
  <c r="AE382" i="4"/>
  <c r="I383" i="4"/>
  <c r="O383" i="4"/>
  <c r="S383" i="4"/>
  <c r="T383" i="4"/>
  <c r="AB383" i="4"/>
  <c r="AE383" i="4"/>
  <c r="I384" i="4"/>
  <c r="O384" i="4"/>
  <c r="S384" i="4"/>
  <c r="T384" i="4"/>
  <c r="AB384" i="4"/>
  <c r="AE384" i="4"/>
  <c r="I385" i="4"/>
  <c r="O385" i="4"/>
  <c r="S385" i="4"/>
  <c r="T385" i="4"/>
  <c r="AB385" i="4"/>
  <c r="AE385" i="4"/>
  <c r="I386" i="4"/>
  <c r="O386" i="4"/>
  <c r="S386" i="4"/>
  <c r="T386" i="4"/>
  <c r="AB386" i="4"/>
  <c r="AE386" i="4"/>
  <c r="I387" i="4"/>
  <c r="O387" i="4"/>
  <c r="S387" i="4"/>
  <c r="T387" i="4"/>
  <c r="AB387" i="4"/>
  <c r="AE387" i="4"/>
  <c r="I388" i="4"/>
  <c r="O388" i="4"/>
  <c r="S388" i="4"/>
  <c r="T388" i="4"/>
  <c r="AB388" i="4"/>
  <c r="AE388" i="4"/>
  <c r="I389" i="4"/>
  <c r="O389" i="4"/>
  <c r="S389" i="4"/>
  <c r="T389" i="4"/>
  <c r="AB389" i="4"/>
  <c r="AE389" i="4"/>
  <c r="I390" i="4"/>
  <c r="O390" i="4"/>
  <c r="S390" i="4"/>
  <c r="T390" i="4"/>
  <c r="AB390" i="4"/>
  <c r="AE390" i="4"/>
  <c r="I391" i="4"/>
  <c r="O391" i="4"/>
  <c r="S391" i="4"/>
  <c r="T391" i="4"/>
  <c r="AB391" i="4"/>
  <c r="AE391" i="4"/>
  <c r="I392" i="4"/>
  <c r="O392" i="4"/>
  <c r="S392" i="4"/>
  <c r="T392" i="4"/>
  <c r="AB392" i="4"/>
  <c r="AE392" i="4"/>
  <c r="I393" i="4"/>
  <c r="O393" i="4"/>
  <c r="S393" i="4"/>
  <c r="T393" i="4"/>
  <c r="AB393" i="4"/>
  <c r="AE393" i="4"/>
  <c r="I394" i="4"/>
  <c r="O394" i="4"/>
  <c r="S394" i="4"/>
  <c r="T394" i="4"/>
  <c r="AB394" i="4"/>
  <c r="AE394" i="4"/>
  <c r="I395" i="4"/>
  <c r="O395" i="4"/>
  <c r="S395" i="4"/>
  <c r="T395" i="4"/>
  <c r="AB395" i="4"/>
  <c r="AE395" i="4"/>
  <c r="I396" i="4"/>
  <c r="O396" i="4"/>
  <c r="S396" i="4"/>
  <c r="T396" i="4"/>
  <c r="AB396" i="4"/>
  <c r="AE396" i="4"/>
  <c r="I397" i="4"/>
  <c r="O397" i="4"/>
  <c r="S397" i="4"/>
  <c r="T397" i="4"/>
  <c r="AB397" i="4"/>
  <c r="AE397" i="4"/>
  <c r="I398" i="4"/>
  <c r="O398" i="4"/>
  <c r="S398" i="4"/>
  <c r="T398" i="4"/>
  <c r="AB398" i="4"/>
  <c r="AE398" i="4"/>
  <c r="I399" i="4"/>
  <c r="O399" i="4"/>
  <c r="S399" i="4"/>
  <c r="T399" i="4"/>
  <c r="AB399" i="4"/>
  <c r="AE399" i="4"/>
  <c r="I400" i="4"/>
  <c r="O400" i="4"/>
  <c r="S400" i="4"/>
  <c r="T400" i="4"/>
  <c r="AB400" i="4"/>
  <c r="AE400" i="4"/>
  <c r="I401" i="4"/>
  <c r="O401" i="4"/>
  <c r="S401" i="4"/>
  <c r="T401" i="4"/>
  <c r="AB401" i="4"/>
  <c r="AE401" i="4"/>
  <c r="I402" i="4"/>
  <c r="O402" i="4"/>
  <c r="S402" i="4"/>
  <c r="T402" i="4"/>
  <c r="AB402" i="4"/>
  <c r="AE402" i="4"/>
  <c r="I403" i="4"/>
  <c r="O403" i="4"/>
  <c r="S403" i="4"/>
  <c r="T403" i="4"/>
  <c r="AB403" i="4"/>
  <c r="AE403" i="4"/>
  <c r="I404" i="4"/>
  <c r="O404" i="4"/>
  <c r="S404" i="4"/>
  <c r="T404" i="4"/>
  <c r="AB404" i="4"/>
  <c r="AE404" i="4"/>
  <c r="I405" i="4"/>
  <c r="O405" i="4"/>
  <c r="S405" i="4"/>
  <c r="T405" i="4"/>
  <c r="AB405" i="4"/>
  <c r="AE405" i="4"/>
  <c r="I406" i="4"/>
  <c r="O406" i="4"/>
  <c r="S406" i="4"/>
  <c r="T406" i="4"/>
  <c r="AB406" i="4"/>
  <c r="AE406" i="4"/>
  <c r="I407" i="4"/>
  <c r="O407" i="4"/>
  <c r="S407" i="4"/>
  <c r="T407" i="4"/>
  <c r="AB407" i="4"/>
  <c r="AE407" i="4"/>
  <c r="I408" i="4"/>
  <c r="O408" i="4"/>
  <c r="S408" i="4"/>
  <c r="T408" i="4"/>
  <c r="AB408" i="4"/>
  <c r="AE408" i="4"/>
  <c r="I409" i="4"/>
  <c r="O409" i="4"/>
  <c r="S409" i="4"/>
  <c r="T409" i="4"/>
  <c r="AB409" i="4"/>
  <c r="AE409" i="4"/>
  <c r="I410" i="4"/>
  <c r="O410" i="4"/>
  <c r="S410" i="4"/>
  <c r="T410" i="4"/>
  <c r="AB410" i="4"/>
  <c r="AE410" i="4"/>
  <c r="I411" i="4"/>
  <c r="O411" i="4"/>
  <c r="S411" i="4"/>
  <c r="T411" i="4"/>
  <c r="AB411" i="4"/>
  <c r="AE411" i="4"/>
  <c r="I412" i="4"/>
  <c r="O412" i="4"/>
  <c r="S412" i="4"/>
  <c r="T412" i="4"/>
  <c r="AB412" i="4"/>
  <c r="AE412" i="4"/>
  <c r="I413" i="4"/>
  <c r="O413" i="4"/>
  <c r="S413" i="4"/>
  <c r="T413" i="4"/>
  <c r="AB413" i="4"/>
  <c r="AE413" i="4"/>
  <c r="I414" i="4"/>
  <c r="O414" i="4"/>
  <c r="S414" i="4"/>
  <c r="T414" i="4"/>
  <c r="AB414" i="4"/>
  <c r="AE414" i="4"/>
  <c r="I415" i="4"/>
  <c r="O415" i="4"/>
  <c r="S415" i="4"/>
  <c r="T415" i="4"/>
  <c r="AB415" i="4"/>
  <c r="AE415" i="4"/>
  <c r="I416" i="4"/>
  <c r="O416" i="4"/>
  <c r="S416" i="4"/>
  <c r="T416" i="4"/>
  <c r="AB416" i="4"/>
  <c r="AE416" i="4"/>
  <c r="I417" i="4"/>
  <c r="O417" i="4"/>
  <c r="S417" i="4"/>
  <c r="T417" i="4"/>
  <c r="AB417" i="4"/>
  <c r="AE417" i="4"/>
  <c r="I418" i="4"/>
  <c r="O418" i="4"/>
  <c r="S418" i="4"/>
  <c r="T418" i="4"/>
  <c r="AB418" i="4"/>
  <c r="AE418" i="4"/>
  <c r="I419" i="4"/>
  <c r="O419" i="4"/>
  <c r="S419" i="4"/>
  <c r="T419" i="4"/>
  <c r="AB419" i="4"/>
  <c r="AE419" i="4"/>
  <c r="I420" i="4"/>
  <c r="O420" i="4"/>
  <c r="S420" i="4"/>
  <c r="T420" i="4"/>
  <c r="AB420" i="4"/>
  <c r="AE420" i="4"/>
  <c r="I421" i="4"/>
  <c r="O421" i="4"/>
  <c r="S421" i="4"/>
  <c r="T421" i="4"/>
  <c r="AB421" i="4"/>
  <c r="AE421" i="4"/>
  <c r="I422" i="4"/>
  <c r="O422" i="4"/>
  <c r="S422" i="4"/>
  <c r="T422" i="4"/>
  <c r="AB422" i="4"/>
  <c r="AE422" i="4"/>
  <c r="I423" i="4"/>
  <c r="O423" i="4"/>
  <c r="S423" i="4"/>
  <c r="T423" i="4"/>
  <c r="AB423" i="4"/>
  <c r="AE423" i="4"/>
  <c r="I424" i="4"/>
  <c r="O424" i="4"/>
  <c r="S424" i="4"/>
  <c r="T424" i="4"/>
  <c r="AB424" i="4"/>
  <c r="AE424" i="4"/>
  <c r="I425" i="4"/>
  <c r="O425" i="4"/>
  <c r="S425" i="4"/>
  <c r="T425" i="4"/>
  <c r="AB425" i="4"/>
  <c r="AE425" i="4"/>
  <c r="I426" i="4"/>
  <c r="O426" i="4"/>
  <c r="S426" i="4"/>
  <c r="T426" i="4"/>
  <c r="AB426" i="4"/>
  <c r="AE426" i="4"/>
  <c r="I427" i="4"/>
  <c r="O427" i="4"/>
  <c r="S427" i="4"/>
  <c r="T427" i="4"/>
  <c r="AB427" i="4"/>
  <c r="AE427" i="4"/>
  <c r="I428" i="4"/>
  <c r="O428" i="4"/>
  <c r="S428" i="4"/>
  <c r="T428" i="4"/>
  <c r="AB428" i="4"/>
  <c r="AE428" i="4"/>
  <c r="I429" i="4"/>
  <c r="O429" i="4"/>
  <c r="S429" i="4"/>
  <c r="T429" i="4"/>
  <c r="AB429" i="4"/>
  <c r="AE429" i="4"/>
  <c r="I430" i="4"/>
  <c r="O430" i="4"/>
  <c r="S430" i="4"/>
  <c r="T430" i="4"/>
  <c r="AB430" i="4"/>
  <c r="AE430" i="4"/>
  <c r="I431" i="4"/>
  <c r="O431" i="4"/>
  <c r="S431" i="4"/>
  <c r="T431" i="4"/>
  <c r="AB431" i="4"/>
  <c r="AE431" i="4"/>
  <c r="I432" i="4"/>
  <c r="O432" i="4"/>
  <c r="S432" i="4"/>
  <c r="T432" i="4"/>
  <c r="AB432" i="4"/>
  <c r="AE432" i="4"/>
  <c r="I433" i="4"/>
  <c r="O433" i="4"/>
  <c r="S433" i="4"/>
  <c r="T433" i="4"/>
  <c r="AB433" i="4"/>
  <c r="AE433" i="4"/>
  <c r="I434" i="4"/>
  <c r="O434" i="4"/>
  <c r="S434" i="4"/>
  <c r="T434" i="4"/>
  <c r="AB434" i="4"/>
  <c r="AE434" i="4"/>
  <c r="I435" i="4"/>
  <c r="O435" i="4"/>
  <c r="S435" i="4"/>
  <c r="T435" i="4"/>
  <c r="AB435" i="4"/>
  <c r="AE435" i="4"/>
  <c r="I436" i="4"/>
  <c r="O436" i="4"/>
  <c r="S436" i="4"/>
  <c r="T436" i="4"/>
  <c r="AB436" i="4"/>
  <c r="AE436" i="4"/>
  <c r="I437" i="4"/>
  <c r="O437" i="4"/>
  <c r="S437" i="4"/>
  <c r="T437" i="4"/>
  <c r="AB437" i="4"/>
  <c r="AE437" i="4"/>
  <c r="I438" i="4"/>
  <c r="O438" i="4"/>
  <c r="S438" i="4"/>
  <c r="T438" i="4"/>
  <c r="AB438" i="4"/>
  <c r="AE438" i="4"/>
  <c r="I439" i="4"/>
  <c r="O439" i="4"/>
  <c r="S439" i="4"/>
  <c r="T439" i="4"/>
  <c r="AB439" i="4"/>
  <c r="AE439" i="4"/>
  <c r="I440" i="4"/>
  <c r="O440" i="4"/>
  <c r="S440" i="4"/>
  <c r="T440" i="4"/>
  <c r="AB440" i="4"/>
  <c r="AE440" i="4"/>
  <c r="I441" i="4"/>
  <c r="O441" i="4"/>
  <c r="S441" i="4"/>
  <c r="T441" i="4"/>
  <c r="AB441" i="4"/>
  <c r="AE441" i="4"/>
  <c r="I442" i="4"/>
  <c r="O442" i="4"/>
  <c r="S442" i="4"/>
  <c r="T442" i="4"/>
  <c r="AB442" i="4"/>
  <c r="AE442" i="4"/>
  <c r="I443" i="4"/>
  <c r="O443" i="4"/>
  <c r="S443" i="4"/>
  <c r="T443" i="4"/>
  <c r="AB443" i="4"/>
  <c r="AE443" i="4"/>
  <c r="I444" i="4"/>
  <c r="O444" i="4"/>
  <c r="S444" i="4"/>
  <c r="T444" i="4"/>
  <c r="AB444" i="4"/>
  <c r="AE444" i="4"/>
  <c r="I445" i="4"/>
  <c r="O445" i="4"/>
  <c r="S445" i="4"/>
  <c r="T445" i="4"/>
  <c r="AB445" i="4"/>
  <c r="AE445" i="4"/>
  <c r="I446" i="4"/>
  <c r="O446" i="4"/>
  <c r="S446" i="4"/>
  <c r="T446" i="4"/>
  <c r="AB446" i="4"/>
  <c r="AE446" i="4"/>
  <c r="I447" i="4"/>
  <c r="O447" i="4"/>
  <c r="S447" i="4"/>
  <c r="T447" i="4"/>
  <c r="AB447" i="4"/>
  <c r="AE447" i="4"/>
  <c r="I448" i="4"/>
  <c r="O448" i="4"/>
  <c r="S448" i="4"/>
  <c r="T448" i="4"/>
  <c r="AB448" i="4"/>
  <c r="AE448" i="4"/>
  <c r="I449" i="4"/>
  <c r="O449" i="4"/>
  <c r="S449" i="4"/>
  <c r="T449" i="4"/>
  <c r="AB449" i="4"/>
  <c r="AE449" i="4"/>
  <c r="I450" i="4"/>
  <c r="O450" i="4"/>
  <c r="S450" i="4"/>
  <c r="T450" i="4"/>
  <c r="AB450" i="4"/>
  <c r="AE450" i="4"/>
  <c r="I451" i="4"/>
  <c r="O451" i="4"/>
  <c r="S451" i="4"/>
  <c r="T451" i="4"/>
  <c r="AB451" i="4"/>
  <c r="AE451" i="4"/>
  <c r="I452" i="4"/>
  <c r="O452" i="4"/>
  <c r="S452" i="4"/>
  <c r="T452" i="4"/>
  <c r="AB452" i="4"/>
  <c r="AE452" i="4"/>
  <c r="I453" i="4"/>
  <c r="O453" i="4"/>
  <c r="S453" i="4"/>
  <c r="T453" i="4"/>
  <c r="AB453" i="4"/>
  <c r="AE453" i="4"/>
  <c r="I454" i="4"/>
  <c r="O454" i="4"/>
  <c r="S454" i="4"/>
  <c r="T454" i="4"/>
  <c r="AB454" i="4"/>
  <c r="AE454" i="4"/>
  <c r="I455" i="4"/>
  <c r="O455" i="4"/>
  <c r="S455" i="4"/>
  <c r="T455" i="4"/>
  <c r="AB455" i="4"/>
  <c r="AE455" i="4"/>
  <c r="I456" i="4"/>
  <c r="O456" i="4"/>
  <c r="S456" i="4"/>
  <c r="T456" i="4"/>
  <c r="AB456" i="4"/>
  <c r="AE456" i="4"/>
  <c r="I457" i="4"/>
  <c r="O457" i="4"/>
  <c r="S457" i="4"/>
  <c r="T457" i="4"/>
  <c r="AB457" i="4"/>
  <c r="AE457" i="4"/>
  <c r="I458" i="4"/>
  <c r="O458" i="4"/>
  <c r="S458" i="4"/>
  <c r="T458" i="4"/>
  <c r="AB458" i="4"/>
  <c r="AE458" i="4"/>
  <c r="I459" i="4"/>
  <c r="O459" i="4"/>
  <c r="S459" i="4"/>
  <c r="T459" i="4"/>
  <c r="AB459" i="4"/>
  <c r="AE459" i="4"/>
  <c r="I460" i="4"/>
  <c r="O460" i="4"/>
  <c r="S460" i="4"/>
  <c r="T460" i="4"/>
  <c r="AB460" i="4"/>
  <c r="AE460" i="4"/>
  <c r="I461" i="4"/>
  <c r="O461" i="4"/>
  <c r="S461" i="4"/>
  <c r="T461" i="4"/>
  <c r="AB461" i="4"/>
  <c r="AE461" i="4"/>
  <c r="I462" i="4"/>
  <c r="O462" i="4"/>
  <c r="S462" i="4"/>
  <c r="T462" i="4"/>
  <c r="AB462" i="4"/>
  <c r="AE462" i="4"/>
  <c r="I463" i="4"/>
  <c r="O463" i="4"/>
  <c r="S463" i="4"/>
  <c r="T463" i="4"/>
  <c r="AB463" i="4"/>
  <c r="AE463" i="4"/>
  <c r="I464" i="4"/>
  <c r="O464" i="4"/>
  <c r="S464" i="4"/>
  <c r="T464" i="4"/>
  <c r="AB464" i="4"/>
  <c r="AE464" i="4"/>
  <c r="I465" i="4"/>
  <c r="O465" i="4"/>
  <c r="S465" i="4"/>
  <c r="T465" i="4"/>
  <c r="AB465" i="4"/>
  <c r="AE465" i="4"/>
  <c r="I466" i="4"/>
  <c r="O466" i="4"/>
  <c r="S466" i="4"/>
  <c r="T466" i="4"/>
  <c r="AB466" i="4"/>
  <c r="AE466" i="4"/>
  <c r="I467" i="4"/>
  <c r="O467" i="4"/>
  <c r="S467" i="4"/>
  <c r="T467" i="4"/>
  <c r="AB467" i="4"/>
  <c r="AE467" i="4"/>
  <c r="I468" i="4"/>
  <c r="O468" i="4"/>
  <c r="S468" i="4"/>
  <c r="T468" i="4"/>
  <c r="AB468" i="4"/>
  <c r="AE468" i="4"/>
  <c r="I469" i="4"/>
  <c r="O469" i="4"/>
  <c r="S469" i="4"/>
  <c r="T469" i="4"/>
  <c r="AB469" i="4"/>
  <c r="AE469" i="4"/>
  <c r="I470" i="4"/>
  <c r="O470" i="4"/>
  <c r="S470" i="4"/>
  <c r="T470" i="4"/>
  <c r="AB470" i="4"/>
  <c r="AE470" i="4"/>
  <c r="I471" i="4"/>
  <c r="O471" i="4"/>
  <c r="S471" i="4"/>
  <c r="T471" i="4"/>
  <c r="AB471" i="4"/>
  <c r="AE471" i="4"/>
  <c r="I472" i="4"/>
  <c r="O472" i="4"/>
  <c r="S472" i="4"/>
  <c r="T472" i="4"/>
  <c r="AB472" i="4"/>
  <c r="AE472" i="4"/>
  <c r="I473" i="4"/>
  <c r="O473" i="4"/>
  <c r="S473" i="4"/>
  <c r="T473" i="4"/>
  <c r="AB473" i="4"/>
  <c r="AE473" i="4"/>
  <c r="I474" i="4"/>
  <c r="O474" i="4"/>
  <c r="S474" i="4"/>
  <c r="T474" i="4"/>
  <c r="AB474" i="4"/>
  <c r="AE474" i="4"/>
  <c r="I475" i="4"/>
  <c r="O475" i="4"/>
  <c r="S475" i="4"/>
  <c r="T475" i="4"/>
  <c r="AB475" i="4"/>
  <c r="AE475" i="4"/>
  <c r="I476" i="4"/>
  <c r="O476" i="4"/>
  <c r="S476" i="4"/>
  <c r="T476" i="4"/>
  <c r="AB476" i="4"/>
  <c r="AE476" i="4"/>
  <c r="I477" i="4"/>
  <c r="O477" i="4"/>
  <c r="S477" i="4"/>
  <c r="T477" i="4"/>
  <c r="AB477" i="4"/>
  <c r="AE477" i="4"/>
  <c r="I478" i="4"/>
  <c r="O478" i="4"/>
  <c r="S478" i="4"/>
  <c r="T478" i="4"/>
  <c r="AB478" i="4"/>
  <c r="AE478" i="4"/>
  <c r="I479" i="4"/>
  <c r="O479" i="4"/>
  <c r="S479" i="4"/>
  <c r="T479" i="4"/>
  <c r="AB479" i="4"/>
  <c r="AE479" i="4"/>
  <c r="I480" i="4"/>
  <c r="O480" i="4"/>
  <c r="S480" i="4"/>
  <c r="T480" i="4"/>
  <c r="AB480" i="4"/>
  <c r="AE480" i="4"/>
  <c r="I481" i="4"/>
  <c r="O481" i="4"/>
  <c r="S481" i="4"/>
  <c r="T481" i="4"/>
  <c r="AB481" i="4"/>
  <c r="AE481" i="4"/>
  <c r="I482" i="4"/>
  <c r="O482" i="4"/>
  <c r="S482" i="4"/>
  <c r="T482" i="4"/>
  <c r="AB482" i="4"/>
  <c r="AE482" i="4"/>
  <c r="I483" i="4"/>
  <c r="O483" i="4"/>
  <c r="S483" i="4"/>
  <c r="T483" i="4"/>
  <c r="AB483" i="4"/>
  <c r="AE483" i="4"/>
  <c r="I484" i="4"/>
  <c r="O484" i="4"/>
  <c r="S484" i="4"/>
  <c r="T484" i="4"/>
  <c r="AB484" i="4"/>
  <c r="AE484" i="4"/>
  <c r="I485" i="4"/>
  <c r="O485" i="4"/>
  <c r="S485" i="4"/>
  <c r="T485" i="4"/>
  <c r="AB485" i="4"/>
  <c r="AE485" i="4"/>
  <c r="I486" i="4"/>
  <c r="O486" i="4"/>
  <c r="S486" i="4"/>
  <c r="T486" i="4"/>
  <c r="AB486" i="4"/>
  <c r="AE486" i="4"/>
  <c r="I487" i="4"/>
  <c r="O487" i="4"/>
  <c r="S487" i="4"/>
  <c r="T487" i="4"/>
  <c r="AB487" i="4"/>
  <c r="AE487" i="4"/>
  <c r="I488" i="4"/>
  <c r="O488" i="4"/>
  <c r="S488" i="4"/>
  <c r="T488" i="4"/>
  <c r="AB488" i="4"/>
  <c r="AE488" i="4"/>
  <c r="I489" i="4"/>
  <c r="O489" i="4"/>
  <c r="S489" i="4"/>
  <c r="T489" i="4"/>
  <c r="AB489" i="4"/>
  <c r="AE489" i="4"/>
  <c r="I490" i="4"/>
  <c r="O490" i="4"/>
  <c r="S490" i="4"/>
  <c r="T490" i="4"/>
  <c r="AB490" i="4"/>
  <c r="AE490" i="4"/>
  <c r="I491" i="4"/>
  <c r="O491" i="4"/>
  <c r="S491" i="4"/>
  <c r="T491" i="4"/>
  <c r="AB491" i="4"/>
  <c r="AE491" i="4"/>
  <c r="I492" i="4"/>
  <c r="O492" i="4"/>
  <c r="S492" i="4"/>
  <c r="T492" i="4"/>
  <c r="AB492" i="4"/>
  <c r="AE492" i="4"/>
  <c r="I493" i="4"/>
  <c r="O493" i="4"/>
  <c r="S493" i="4"/>
  <c r="T493" i="4"/>
  <c r="AB493" i="4"/>
  <c r="AE493" i="4"/>
  <c r="I494" i="4"/>
  <c r="O494" i="4"/>
  <c r="S494" i="4"/>
  <c r="T494" i="4"/>
  <c r="AB494" i="4"/>
  <c r="AE494" i="4"/>
  <c r="I495" i="4"/>
  <c r="O495" i="4"/>
  <c r="S495" i="4"/>
  <c r="T495" i="4"/>
  <c r="AB495" i="4"/>
  <c r="AE495" i="4"/>
  <c r="I496" i="4"/>
  <c r="O496" i="4"/>
  <c r="S496" i="4"/>
  <c r="T496" i="4"/>
  <c r="AB496" i="4"/>
  <c r="AE496" i="4"/>
  <c r="I497" i="4"/>
  <c r="O497" i="4"/>
  <c r="S497" i="4"/>
  <c r="T497" i="4"/>
  <c r="AB497" i="4"/>
  <c r="AE497" i="4"/>
  <c r="I498" i="4"/>
  <c r="O498" i="4"/>
  <c r="S498" i="4"/>
  <c r="T498" i="4"/>
  <c r="AB498" i="4"/>
  <c r="AE498" i="4"/>
  <c r="I499" i="4"/>
  <c r="O499" i="4"/>
  <c r="S499" i="4"/>
  <c r="T499" i="4"/>
  <c r="AB499" i="4"/>
  <c r="AE499" i="4"/>
  <c r="I500" i="4"/>
  <c r="O500" i="4"/>
  <c r="S500" i="4"/>
  <c r="T500" i="4"/>
  <c r="AB500" i="4"/>
  <c r="AE500" i="4"/>
  <c r="I501" i="4"/>
  <c r="O501" i="4"/>
  <c r="S501" i="4"/>
  <c r="T501" i="4"/>
  <c r="AB501" i="4"/>
  <c r="AE501" i="4"/>
  <c r="I502" i="4"/>
  <c r="O502" i="4"/>
  <c r="S502" i="4"/>
  <c r="T502" i="4"/>
  <c r="AB502" i="4"/>
  <c r="AE502" i="4"/>
  <c r="I503" i="4"/>
  <c r="O503" i="4"/>
  <c r="S503" i="4"/>
  <c r="T503" i="4"/>
  <c r="AB503" i="4"/>
  <c r="AE503" i="4"/>
  <c r="I504" i="4"/>
  <c r="O504" i="4"/>
  <c r="S504" i="4"/>
  <c r="T504" i="4"/>
  <c r="AB504" i="4"/>
  <c r="AE504" i="4"/>
  <c r="I505" i="4"/>
  <c r="O505" i="4"/>
  <c r="S505" i="4"/>
  <c r="T505" i="4"/>
  <c r="AB505" i="4"/>
  <c r="AE505" i="4"/>
  <c r="I506" i="4"/>
  <c r="O506" i="4"/>
  <c r="S506" i="4"/>
  <c r="T506" i="4"/>
  <c r="AB506" i="4"/>
  <c r="AE506" i="4"/>
  <c r="I507" i="4"/>
  <c r="O507" i="4"/>
  <c r="S507" i="4"/>
  <c r="T507" i="4"/>
  <c r="AB507" i="4"/>
  <c r="AE507" i="4"/>
  <c r="I508" i="4"/>
  <c r="O508" i="4"/>
  <c r="S508" i="4"/>
  <c r="T508" i="4"/>
  <c r="AB508" i="4"/>
  <c r="AE508" i="4"/>
  <c r="I509" i="4"/>
  <c r="O509" i="4"/>
  <c r="S509" i="4"/>
  <c r="T509" i="4"/>
  <c r="AB509" i="4"/>
  <c r="AE509" i="4"/>
  <c r="I510" i="4"/>
  <c r="O510" i="4"/>
  <c r="S510" i="4"/>
  <c r="T510" i="4"/>
  <c r="AB510" i="4"/>
  <c r="AE510" i="4"/>
  <c r="I511" i="4"/>
  <c r="O511" i="4"/>
  <c r="S511" i="4"/>
  <c r="T511" i="4"/>
  <c r="AB511" i="4"/>
  <c r="AE511" i="4"/>
  <c r="I512" i="4"/>
  <c r="O512" i="4"/>
  <c r="S512" i="4"/>
  <c r="T512" i="4"/>
  <c r="AB512" i="4"/>
  <c r="AE512" i="4"/>
  <c r="I513" i="4"/>
  <c r="O513" i="4"/>
  <c r="S513" i="4"/>
  <c r="T513" i="4"/>
  <c r="AB513" i="4"/>
  <c r="AE513" i="4"/>
  <c r="I514" i="4"/>
  <c r="O514" i="4"/>
  <c r="S514" i="4"/>
  <c r="T514" i="4"/>
  <c r="AB514" i="4"/>
  <c r="AE514" i="4"/>
  <c r="I515" i="4"/>
  <c r="O515" i="4"/>
  <c r="S515" i="4"/>
  <c r="T515" i="4"/>
  <c r="AB515" i="4"/>
  <c r="AE515" i="4"/>
  <c r="I516" i="4"/>
  <c r="O516" i="4"/>
  <c r="S516" i="4"/>
  <c r="T516" i="4"/>
  <c r="AB516" i="4"/>
  <c r="AE516" i="4"/>
  <c r="I517" i="4"/>
  <c r="O517" i="4"/>
  <c r="S517" i="4"/>
  <c r="T517" i="4"/>
  <c r="AB517" i="4"/>
  <c r="AE517" i="4"/>
  <c r="I518" i="4"/>
  <c r="O518" i="4"/>
  <c r="S518" i="4"/>
  <c r="T518" i="4"/>
  <c r="AB518" i="4"/>
  <c r="AE518" i="4"/>
  <c r="I519" i="4"/>
  <c r="O519" i="4"/>
  <c r="S519" i="4"/>
  <c r="T519" i="4"/>
  <c r="AB519" i="4"/>
  <c r="AE519" i="4"/>
  <c r="I520" i="4"/>
  <c r="O520" i="4"/>
  <c r="S520" i="4"/>
  <c r="T520" i="4"/>
  <c r="AB520" i="4"/>
  <c r="AE520" i="4"/>
  <c r="I521" i="4"/>
  <c r="O521" i="4"/>
  <c r="S521" i="4"/>
  <c r="T521" i="4"/>
  <c r="AB521" i="4"/>
  <c r="AE521" i="4"/>
  <c r="I522" i="4"/>
  <c r="O522" i="4"/>
  <c r="S522" i="4"/>
  <c r="T522" i="4"/>
  <c r="AB522" i="4"/>
  <c r="AE522" i="4"/>
  <c r="I523" i="4"/>
  <c r="O523" i="4"/>
  <c r="S523" i="4"/>
  <c r="T523" i="4"/>
  <c r="AB523" i="4"/>
  <c r="AE523" i="4"/>
  <c r="I524" i="4"/>
  <c r="O524" i="4"/>
  <c r="S524" i="4"/>
  <c r="T524" i="4"/>
  <c r="AB524" i="4"/>
  <c r="AE524" i="4"/>
  <c r="I525" i="4"/>
  <c r="O525" i="4"/>
  <c r="S525" i="4"/>
  <c r="T525" i="4"/>
  <c r="AB525" i="4"/>
  <c r="AE525" i="4"/>
  <c r="I526" i="4"/>
  <c r="O526" i="4"/>
  <c r="S526" i="4"/>
  <c r="T526" i="4"/>
  <c r="AB526" i="4"/>
  <c r="AE526" i="4"/>
  <c r="I527" i="4"/>
  <c r="O527" i="4"/>
  <c r="S527" i="4"/>
  <c r="T527" i="4"/>
  <c r="AB527" i="4"/>
  <c r="AE527" i="4"/>
  <c r="I528" i="4"/>
  <c r="O528" i="4"/>
  <c r="S528" i="4"/>
  <c r="T528" i="4"/>
  <c r="AB528" i="4"/>
  <c r="AE528" i="4"/>
  <c r="I529" i="4"/>
  <c r="O529" i="4"/>
  <c r="S529" i="4"/>
  <c r="T529" i="4"/>
  <c r="AB529" i="4"/>
  <c r="AE529" i="4"/>
  <c r="I530" i="4"/>
  <c r="O530" i="4"/>
  <c r="S530" i="4"/>
  <c r="T530" i="4"/>
  <c r="AB530" i="4"/>
  <c r="AE530" i="4"/>
  <c r="I531" i="4"/>
  <c r="O531" i="4"/>
  <c r="S531" i="4"/>
  <c r="T531" i="4"/>
  <c r="AB531" i="4"/>
  <c r="AE531" i="4"/>
  <c r="I532" i="4"/>
  <c r="O532" i="4"/>
  <c r="S532" i="4"/>
  <c r="T532" i="4"/>
  <c r="AB532" i="4"/>
  <c r="AE532" i="4"/>
  <c r="I533" i="4"/>
  <c r="O533" i="4"/>
  <c r="S533" i="4"/>
  <c r="T533" i="4"/>
  <c r="AB533" i="4"/>
  <c r="AE533" i="4"/>
  <c r="I534" i="4"/>
  <c r="O534" i="4"/>
  <c r="S534" i="4"/>
  <c r="T534" i="4"/>
  <c r="AB534" i="4"/>
  <c r="AE534" i="4"/>
  <c r="I535" i="4"/>
  <c r="O535" i="4"/>
  <c r="S535" i="4"/>
  <c r="T535" i="4"/>
  <c r="AB535" i="4"/>
  <c r="AE535" i="4"/>
  <c r="I536" i="4"/>
  <c r="O536" i="4"/>
  <c r="S536" i="4"/>
  <c r="T536" i="4"/>
  <c r="AB536" i="4"/>
  <c r="AE536" i="4"/>
  <c r="I537" i="4"/>
  <c r="O537" i="4"/>
  <c r="S537" i="4"/>
  <c r="T537" i="4"/>
  <c r="AB537" i="4"/>
  <c r="AE537" i="4"/>
  <c r="I538" i="4"/>
  <c r="O538" i="4"/>
  <c r="S538" i="4"/>
  <c r="T538" i="4"/>
  <c r="AB538" i="4"/>
  <c r="AE538" i="4"/>
  <c r="I539" i="4"/>
  <c r="O539" i="4"/>
  <c r="S539" i="4"/>
  <c r="T539" i="4"/>
  <c r="AB539" i="4"/>
  <c r="AE539" i="4"/>
  <c r="I540" i="4"/>
  <c r="O540" i="4"/>
  <c r="S540" i="4"/>
  <c r="T540" i="4"/>
  <c r="AB540" i="4"/>
  <c r="AE540" i="4"/>
  <c r="I541" i="4"/>
  <c r="O541" i="4"/>
  <c r="S541" i="4"/>
  <c r="T541" i="4"/>
  <c r="AB541" i="4"/>
  <c r="AE541" i="4"/>
  <c r="I542" i="4"/>
  <c r="O542" i="4"/>
  <c r="S542" i="4"/>
  <c r="T542" i="4"/>
  <c r="AB542" i="4"/>
  <c r="AE542" i="4"/>
  <c r="I543" i="4"/>
  <c r="O543" i="4"/>
  <c r="S543" i="4"/>
  <c r="T543" i="4"/>
  <c r="AB543" i="4"/>
  <c r="AE543" i="4"/>
  <c r="I544" i="4"/>
  <c r="O544" i="4"/>
  <c r="S544" i="4"/>
  <c r="T544" i="4"/>
  <c r="AB544" i="4"/>
  <c r="AE544" i="4"/>
  <c r="I545" i="4"/>
  <c r="O545" i="4"/>
  <c r="S545" i="4"/>
  <c r="T545" i="4"/>
  <c r="AB545" i="4"/>
  <c r="AE545" i="4"/>
  <c r="I546" i="4"/>
  <c r="O546" i="4"/>
  <c r="S546" i="4"/>
  <c r="T546" i="4"/>
  <c r="AB546" i="4"/>
  <c r="AE546" i="4"/>
  <c r="I547" i="4"/>
  <c r="O547" i="4"/>
  <c r="S547" i="4"/>
  <c r="T547" i="4"/>
  <c r="AB547" i="4"/>
  <c r="AE547" i="4"/>
  <c r="I548" i="4"/>
  <c r="O548" i="4"/>
  <c r="S548" i="4"/>
  <c r="T548" i="4"/>
  <c r="AB548" i="4"/>
  <c r="AE548" i="4"/>
  <c r="I549" i="4"/>
  <c r="O549" i="4"/>
  <c r="S549" i="4"/>
  <c r="T549" i="4"/>
  <c r="AB549" i="4"/>
  <c r="AE549" i="4"/>
  <c r="I550" i="4"/>
  <c r="O550" i="4"/>
  <c r="S550" i="4"/>
  <c r="T550" i="4"/>
  <c r="AB550" i="4"/>
  <c r="AE550" i="4"/>
  <c r="I551" i="4"/>
  <c r="O551" i="4"/>
  <c r="S551" i="4"/>
  <c r="T551" i="4"/>
  <c r="AB551" i="4"/>
  <c r="AE551" i="4"/>
  <c r="I552" i="4"/>
  <c r="O552" i="4"/>
  <c r="S552" i="4"/>
  <c r="T552" i="4"/>
  <c r="AB552" i="4"/>
  <c r="AE552" i="4"/>
  <c r="I553" i="4"/>
  <c r="O553" i="4"/>
  <c r="S553" i="4"/>
  <c r="T553" i="4"/>
  <c r="AB553" i="4"/>
  <c r="AE553" i="4"/>
  <c r="I554" i="4"/>
  <c r="O554" i="4"/>
  <c r="S554" i="4"/>
  <c r="T554" i="4"/>
  <c r="AB554" i="4"/>
  <c r="AE554" i="4"/>
  <c r="I555" i="4"/>
  <c r="O555" i="4"/>
  <c r="S555" i="4"/>
  <c r="T555" i="4"/>
  <c r="AB555" i="4"/>
  <c r="AE555" i="4"/>
  <c r="I556" i="4"/>
  <c r="O556" i="4"/>
  <c r="S556" i="4"/>
  <c r="T556" i="4"/>
  <c r="AB556" i="4"/>
  <c r="AE556" i="4"/>
  <c r="I557" i="4"/>
  <c r="O557" i="4"/>
  <c r="S557" i="4"/>
  <c r="T557" i="4"/>
  <c r="AB557" i="4"/>
  <c r="AE557" i="4"/>
  <c r="I558" i="4"/>
  <c r="O558" i="4"/>
  <c r="S558" i="4"/>
  <c r="T558" i="4"/>
  <c r="AB558" i="4"/>
  <c r="AE558" i="4"/>
  <c r="I559" i="4"/>
  <c r="O559" i="4"/>
  <c r="S559" i="4"/>
  <c r="T559" i="4"/>
  <c r="AB559" i="4"/>
  <c r="AE559" i="4"/>
  <c r="I560" i="4"/>
  <c r="O560" i="4"/>
  <c r="S560" i="4"/>
  <c r="T560" i="4"/>
  <c r="AB560" i="4"/>
  <c r="AE560" i="4"/>
  <c r="I561" i="4"/>
  <c r="O561" i="4"/>
  <c r="S561" i="4"/>
  <c r="T561" i="4"/>
  <c r="AB561" i="4"/>
  <c r="AE561" i="4"/>
  <c r="I562" i="4"/>
  <c r="O562" i="4"/>
  <c r="S562" i="4"/>
  <c r="T562" i="4"/>
  <c r="AB562" i="4"/>
  <c r="AE562" i="4"/>
  <c r="I563" i="4"/>
  <c r="O563" i="4"/>
  <c r="S563" i="4"/>
  <c r="T563" i="4"/>
  <c r="AB563" i="4"/>
  <c r="AE563" i="4"/>
  <c r="I564" i="4"/>
  <c r="O564" i="4"/>
  <c r="S564" i="4"/>
  <c r="T564" i="4"/>
  <c r="AB564" i="4"/>
  <c r="AE564" i="4"/>
  <c r="I565" i="4"/>
  <c r="O565" i="4"/>
  <c r="S565" i="4"/>
  <c r="T565" i="4"/>
  <c r="AB565" i="4"/>
  <c r="AE565" i="4"/>
  <c r="I566" i="4"/>
  <c r="O566" i="4"/>
  <c r="S566" i="4"/>
  <c r="T566" i="4"/>
  <c r="AB566" i="4"/>
  <c r="AE566" i="4"/>
  <c r="I567" i="4"/>
  <c r="O567" i="4"/>
  <c r="S567" i="4"/>
  <c r="T567" i="4"/>
  <c r="AB567" i="4"/>
  <c r="AE567" i="4"/>
  <c r="I568" i="4"/>
  <c r="O568" i="4"/>
  <c r="S568" i="4"/>
  <c r="T568" i="4"/>
  <c r="AB568" i="4"/>
  <c r="AE568" i="4"/>
  <c r="I569" i="4"/>
  <c r="O569" i="4"/>
  <c r="S569" i="4"/>
  <c r="T569" i="4"/>
  <c r="AB569" i="4"/>
  <c r="AE569" i="4"/>
  <c r="I570" i="4"/>
  <c r="O570" i="4"/>
  <c r="S570" i="4"/>
  <c r="T570" i="4"/>
  <c r="AB570" i="4"/>
  <c r="AE570" i="4"/>
  <c r="I571" i="4"/>
  <c r="O571" i="4"/>
  <c r="S571" i="4"/>
  <c r="T571" i="4"/>
  <c r="AB571" i="4"/>
  <c r="AE571" i="4"/>
  <c r="I572" i="4"/>
  <c r="O572" i="4"/>
  <c r="S572" i="4"/>
  <c r="T572" i="4"/>
  <c r="AB572" i="4"/>
  <c r="AE572" i="4"/>
  <c r="I573" i="4"/>
  <c r="O573" i="4"/>
  <c r="S573" i="4"/>
  <c r="T573" i="4"/>
  <c r="AB573" i="4"/>
  <c r="AE573" i="4"/>
  <c r="I574" i="4"/>
  <c r="O574" i="4"/>
  <c r="S574" i="4"/>
  <c r="T574" i="4"/>
  <c r="AB574" i="4"/>
  <c r="AE574" i="4"/>
  <c r="I575" i="4"/>
  <c r="O575" i="4"/>
  <c r="S575" i="4"/>
  <c r="T575" i="4"/>
  <c r="AB575" i="4"/>
  <c r="AE575" i="4"/>
  <c r="I576" i="4"/>
  <c r="O576" i="4"/>
  <c r="S576" i="4"/>
  <c r="T576" i="4"/>
  <c r="AB576" i="4"/>
  <c r="AE576" i="4"/>
  <c r="I577" i="4"/>
  <c r="O577" i="4"/>
  <c r="S577" i="4"/>
  <c r="T577" i="4"/>
  <c r="AB577" i="4"/>
  <c r="AE577" i="4"/>
  <c r="I578" i="4"/>
  <c r="O578" i="4"/>
  <c r="S578" i="4"/>
  <c r="T578" i="4"/>
  <c r="AB578" i="4"/>
  <c r="AE578" i="4"/>
  <c r="I579" i="4"/>
  <c r="O579" i="4"/>
  <c r="S579" i="4"/>
  <c r="T579" i="4"/>
  <c r="AB579" i="4"/>
  <c r="AE579" i="4"/>
  <c r="I580" i="4"/>
  <c r="O580" i="4"/>
  <c r="S580" i="4"/>
  <c r="T580" i="4"/>
  <c r="AB580" i="4"/>
  <c r="AE580" i="4"/>
  <c r="I581" i="4"/>
  <c r="O581" i="4"/>
  <c r="S581" i="4"/>
  <c r="T581" i="4"/>
  <c r="AB581" i="4"/>
  <c r="AE581" i="4"/>
  <c r="I582" i="4"/>
  <c r="O582" i="4"/>
  <c r="S582" i="4"/>
  <c r="T582" i="4"/>
  <c r="AB582" i="4"/>
  <c r="AE582" i="4"/>
  <c r="I583" i="4"/>
  <c r="O583" i="4"/>
  <c r="S583" i="4"/>
  <c r="T583" i="4"/>
  <c r="AB583" i="4"/>
  <c r="AE583" i="4"/>
  <c r="I584" i="4"/>
  <c r="O584" i="4"/>
  <c r="S584" i="4"/>
  <c r="T584" i="4"/>
  <c r="AB584" i="4"/>
  <c r="AE584" i="4"/>
  <c r="I585" i="4"/>
  <c r="O585" i="4"/>
  <c r="S585" i="4"/>
  <c r="T585" i="4"/>
  <c r="AB585" i="4"/>
  <c r="AE585" i="4"/>
  <c r="I586" i="4"/>
  <c r="O586" i="4"/>
  <c r="S586" i="4"/>
  <c r="T586" i="4"/>
  <c r="AB586" i="4"/>
  <c r="AE586" i="4"/>
  <c r="I587" i="4"/>
  <c r="O587" i="4"/>
  <c r="S587" i="4"/>
  <c r="T587" i="4"/>
  <c r="AB587" i="4"/>
  <c r="AE587" i="4"/>
  <c r="I588" i="4"/>
  <c r="O588" i="4"/>
  <c r="S588" i="4"/>
  <c r="T588" i="4"/>
  <c r="AB588" i="4"/>
  <c r="AE588" i="4"/>
  <c r="I589" i="4"/>
  <c r="O589" i="4"/>
  <c r="S589" i="4"/>
  <c r="T589" i="4"/>
  <c r="AB589" i="4"/>
  <c r="AE589" i="4"/>
  <c r="I590" i="4"/>
  <c r="O590" i="4"/>
  <c r="S590" i="4"/>
  <c r="T590" i="4"/>
  <c r="AB590" i="4"/>
  <c r="AE590" i="4"/>
  <c r="I591" i="4"/>
  <c r="O591" i="4"/>
  <c r="S591" i="4"/>
  <c r="T591" i="4"/>
  <c r="AB591" i="4"/>
  <c r="AE591" i="4"/>
  <c r="I592" i="4"/>
  <c r="O592" i="4"/>
  <c r="S592" i="4"/>
  <c r="T592" i="4"/>
  <c r="AB592" i="4"/>
  <c r="AE592" i="4"/>
  <c r="I593" i="4"/>
  <c r="O593" i="4"/>
  <c r="S593" i="4"/>
  <c r="T593" i="4"/>
  <c r="AB593" i="4"/>
  <c r="AE593" i="4"/>
  <c r="I594" i="4"/>
  <c r="O594" i="4"/>
  <c r="S594" i="4"/>
  <c r="T594" i="4"/>
  <c r="AB594" i="4"/>
  <c r="AE594" i="4"/>
  <c r="I595" i="4"/>
  <c r="O595" i="4"/>
  <c r="S595" i="4"/>
  <c r="T595" i="4"/>
  <c r="AB595" i="4"/>
  <c r="AE595" i="4"/>
  <c r="I596" i="4"/>
  <c r="O596" i="4"/>
  <c r="S596" i="4"/>
  <c r="T596" i="4"/>
  <c r="AB596" i="4"/>
  <c r="AE596" i="4"/>
  <c r="I597" i="4"/>
  <c r="O597" i="4"/>
  <c r="S597" i="4"/>
  <c r="T597" i="4"/>
  <c r="AB597" i="4"/>
  <c r="AE597" i="4"/>
  <c r="I598" i="4"/>
  <c r="O598" i="4"/>
  <c r="S598" i="4"/>
  <c r="T598" i="4"/>
  <c r="AB598" i="4"/>
  <c r="AE598" i="4"/>
  <c r="I599" i="4"/>
  <c r="O599" i="4"/>
  <c r="S599" i="4"/>
  <c r="T599" i="4"/>
  <c r="AB599" i="4"/>
  <c r="AE599" i="4"/>
  <c r="I600" i="4"/>
  <c r="O600" i="4"/>
  <c r="S600" i="4"/>
  <c r="T600" i="4"/>
  <c r="AB600" i="4"/>
  <c r="AE600" i="4"/>
  <c r="I601" i="4"/>
  <c r="O601" i="4"/>
  <c r="S601" i="4"/>
  <c r="T601" i="4"/>
  <c r="AB601" i="4"/>
  <c r="AE601" i="4"/>
  <c r="I602" i="4"/>
  <c r="O602" i="4"/>
  <c r="S602" i="4"/>
  <c r="T602" i="4"/>
  <c r="AB602" i="4"/>
  <c r="AE602" i="4"/>
  <c r="I603" i="4"/>
  <c r="O603" i="4"/>
  <c r="S603" i="4"/>
  <c r="T603" i="4"/>
  <c r="AB603" i="4"/>
  <c r="AE603" i="4"/>
  <c r="I604" i="4"/>
  <c r="O604" i="4"/>
  <c r="S604" i="4"/>
  <c r="T604" i="4"/>
  <c r="AB604" i="4"/>
  <c r="AE604" i="4"/>
  <c r="I605" i="4"/>
  <c r="O605" i="4"/>
  <c r="S605" i="4"/>
  <c r="T605" i="4"/>
  <c r="AB605" i="4"/>
  <c r="AE605" i="4"/>
  <c r="I606" i="4"/>
  <c r="O606" i="4"/>
  <c r="S606" i="4"/>
  <c r="T606" i="4"/>
  <c r="AB606" i="4"/>
  <c r="AE606" i="4"/>
  <c r="I607" i="4"/>
  <c r="O607" i="4"/>
  <c r="S607" i="4"/>
  <c r="T607" i="4"/>
  <c r="AB607" i="4"/>
  <c r="AE607" i="4"/>
  <c r="I608" i="4"/>
  <c r="O608" i="4"/>
  <c r="S608" i="4"/>
  <c r="T608" i="4"/>
  <c r="AB608" i="4"/>
  <c r="AE608" i="4"/>
  <c r="I609" i="4"/>
  <c r="O609" i="4"/>
  <c r="S609" i="4"/>
  <c r="T609" i="4"/>
  <c r="AB609" i="4"/>
  <c r="AE609" i="4"/>
  <c r="I610" i="4"/>
  <c r="O610" i="4"/>
  <c r="S610" i="4"/>
  <c r="T610" i="4"/>
  <c r="AB610" i="4"/>
  <c r="AE610" i="4"/>
  <c r="I611" i="4"/>
  <c r="O611" i="4"/>
  <c r="S611" i="4"/>
  <c r="T611" i="4"/>
  <c r="AB611" i="4"/>
  <c r="AE611" i="4"/>
  <c r="I612" i="4"/>
  <c r="O612" i="4"/>
  <c r="S612" i="4"/>
  <c r="T612" i="4"/>
  <c r="AB612" i="4"/>
  <c r="AE612" i="4"/>
  <c r="I613" i="4"/>
  <c r="O613" i="4"/>
  <c r="S613" i="4"/>
  <c r="T613" i="4"/>
  <c r="AB613" i="4"/>
  <c r="AE613" i="4"/>
  <c r="I614" i="4"/>
  <c r="O614" i="4"/>
  <c r="S614" i="4"/>
  <c r="T614" i="4"/>
  <c r="AB614" i="4"/>
  <c r="AE614" i="4"/>
  <c r="I615" i="4"/>
  <c r="O615" i="4"/>
  <c r="S615" i="4"/>
  <c r="T615" i="4"/>
  <c r="AB615" i="4"/>
  <c r="AE615" i="4"/>
  <c r="I616" i="4"/>
  <c r="O616" i="4"/>
  <c r="S616" i="4"/>
  <c r="T616" i="4"/>
  <c r="AB616" i="4"/>
  <c r="AE616" i="4"/>
  <c r="I617" i="4"/>
  <c r="O617" i="4"/>
  <c r="S617" i="4"/>
  <c r="T617" i="4"/>
  <c r="AB617" i="4"/>
  <c r="AE617" i="4"/>
  <c r="I618" i="4"/>
  <c r="O618" i="4"/>
  <c r="S618" i="4"/>
  <c r="T618" i="4"/>
  <c r="AB618" i="4"/>
  <c r="AE618" i="4"/>
  <c r="I619" i="4"/>
  <c r="O619" i="4"/>
  <c r="S619" i="4"/>
  <c r="T619" i="4"/>
  <c r="AB619" i="4"/>
  <c r="AE619" i="4"/>
  <c r="I620" i="4"/>
  <c r="O620" i="4"/>
  <c r="S620" i="4"/>
  <c r="T620" i="4"/>
  <c r="AB620" i="4"/>
  <c r="AE620" i="4"/>
  <c r="I621" i="4"/>
  <c r="O621" i="4"/>
  <c r="S621" i="4"/>
  <c r="T621" i="4"/>
  <c r="AB621" i="4"/>
  <c r="AE621" i="4"/>
  <c r="I622" i="4"/>
  <c r="O622" i="4"/>
  <c r="S622" i="4"/>
  <c r="T622" i="4"/>
  <c r="AB622" i="4"/>
  <c r="AE622" i="4"/>
  <c r="I623" i="4"/>
  <c r="O623" i="4"/>
  <c r="S623" i="4"/>
  <c r="T623" i="4"/>
  <c r="AB623" i="4"/>
  <c r="AE623" i="4"/>
  <c r="I624" i="4"/>
  <c r="O624" i="4"/>
  <c r="S624" i="4"/>
  <c r="T624" i="4"/>
  <c r="AB624" i="4"/>
  <c r="AE624" i="4"/>
  <c r="I625" i="4"/>
  <c r="O625" i="4"/>
  <c r="S625" i="4"/>
  <c r="T625" i="4"/>
  <c r="AB625" i="4"/>
  <c r="AE625" i="4"/>
  <c r="I626" i="4"/>
  <c r="O626" i="4"/>
  <c r="S626" i="4"/>
  <c r="T626" i="4"/>
  <c r="AB626" i="4"/>
  <c r="AE626" i="4"/>
  <c r="I627" i="4"/>
  <c r="O627" i="4"/>
  <c r="S627" i="4"/>
  <c r="T627" i="4"/>
  <c r="AB627" i="4"/>
  <c r="AE627" i="4"/>
  <c r="I628" i="4"/>
  <c r="O628" i="4"/>
  <c r="S628" i="4"/>
  <c r="T628" i="4"/>
  <c r="AB628" i="4"/>
  <c r="AE628" i="4"/>
  <c r="I629" i="4"/>
  <c r="O629" i="4"/>
  <c r="S629" i="4"/>
  <c r="T629" i="4"/>
  <c r="AB629" i="4"/>
  <c r="AE629" i="4"/>
  <c r="I630" i="4"/>
  <c r="O630" i="4"/>
  <c r="S630" i="4"/>
  <c r="T630" i="4"/>
  <c r="AB630" i="4"/>
  <c r="AE630" i="4"/>
  <c r="I631" i="4"/>
  <c r="O631" i="4"/>
  <c r="S631" i="4"/>
  <c r="T631" i="4"/>
  <c r="AB631" i="4"/>
  <c r="AE631" i="4"/>
  <c r="I632" i="4"/>
  <c r="O632" i="4"/>
  <c r="S632" i="4"/>
  <c r="T632" i="4"/>
  <c r="AB632" i="4"/>
  <c r="AE632" i="4"/>
  <c r="I633" i="4"/>
  <c r="O633" i="4"/>
  <c r="S633" i="4"/>
  <c r="T633" i="4"/>
  <c r="AB633" i="4"/>
  <c r="AE633" i="4"/>
  <c r="I634" i="4"/>
  <c r="O634" i="4"/>
  <c r="S634" i="4"/>
  <c r="T634" i="4"/>
  <c r="AB634" i="4"/>
  <c r="AE634" i="4"/>
  <c r="I635" i="4"/>
  <c r="O635" i="4"/>
  <c r="S635" i="4"/>
  <c r="T635" i="4"/>
  <c r="AB635" i="4"/>
  <c r="AE635" i="4"/>
  <c r="I636" i="4"/>
  <c r="O636" i="4"/>
  <c r="S636" i="4"/>
  <c r="T636" i="4"/>
  <c r="AB636" i="4"/>
  <c r="AE636" i="4"/>
  <c r="I637" i="4"/>
  <c r="O637" i="4"/>
  <c r="S637" i="4"/>
  <c r="T637" i="4"/>
  <c r="AB637" i="4"/>
  <c r="AE637" i="4"/>
  <c r="I638" i="4"/>
  <c r="O638" i="4"/>
  <c r="S638" i="4"/>
  <c r="T638" i="4"/>
  <c r="AB638" i="4"/>
  <c r="AE638" i="4"/>
  <c r="I639" i="4"/>
  <c r="O639" i="4"/>
  <c r="S639" i="4"/>
  <c r="T639" i="4"/>
  <c r="AB639" i="4"/>
  <c r="AE639" i="4"/>
  <c r="I640" i="4"/>
  <c r="O640" i="4"/>
  <c r="S640" i="4"/>
  <c r="T640" i="4"/>
  <c r="AB640" i="4"/>
  <c r="AE640" i="4"/>
  <c r="I641" i="4"/>
  <c r="O641" i="4"/>
  <c r="S641" i="4"/>
  <c r="T641" i="4"/>
  <c r="AB641" i="4"/>
  <c r="AE641" i="4"/>
  <c r="I642" i="4"/>
  <c r="O642" i="4"/>
  <c r="S642" i="4"/>
  <c r="T642" i="4"/>
  <c r="AB642" i="4"/>
  <c r="AE642" i="4"/>
  <c r="I643" i="4"/>
  <c r="O643" i="4"/>
  <c r="S643" i="4"/>
  <c r="T643" i="4"/>
  <c r="AB643" i="4"/>
  <c r="AE643" i="4"/>
  <c r="I644" i="4"/>
  <c r="O644" i="4"/>
  <c r="S644" i="4"/>
  <c r="T644" i="4"/>
  <c r="AB644" i="4"/>
  <c r="AE644" i="4"/>
  <c r="I645" i="4"/>
  <c r="O645" i="4"/>
  <c r="S645" i="4"/>
  <c r="T645" i="4"/>
  <c r="AB645" i="4"/>
  <c r="AE645" i="4"/>
  <c r="I646" i="4"/>
  <c r="O646" i="4"/>
  <c r="S646" i="4"/>
  <c r="T646" i="4"/>
  <c r="AB646" i="4"/>
  <c r="AE646" i="4"/>
  <c r="I647" i="4"/>
  <c r="O647" i="4"/>
  <c r="S647" i="4"/>
  <c r="T647" i="4"/>
  <c r="AB647" i="4"/>
  <c r="AE647" i="4"/>
  <c r="I648" i="4"/>
  <c r="O648" i="4"/>
  <c r="S648" i="4"/>
  <c r="T648" i="4"/>
  <c r="AB648" i="4"/>
  <c r="AE648" i="4"/>
  <c r="I649" i="4"/>
  <c r="O649" i="4"/>
  <c r="S649" i="4"/>
  <c r="T649" i="4"/>
  <c r="AB649" i="4"/>
  <c r="AE649" i="4"/>
  <c r="I650" i="4"/>
  <c r="O650" i="4"/>
  <c r="S650" i="4"/>
  <c r="T650" i="4"/>
  <c r="AB650" i="4"/>
  <c r="AE650" i="4"/>
  <c r="I651" i="4"/>
  <c r="O651" i="4"/>
  <c r="S651" i="4"/>
  <c r="T651" i="4"/>
  <c r="AB651" i="4"/>
  <c r="AE651" i="4"/>
  <c r="I652" i="4"/>
  <c r="O652" i="4"/>
  <c r="S652" i="4"/>
  <c r="T652" i="4"/>
  <c r="AB652" i="4"/>
  <c r="AE652" i="4"/>
  <c r="I653" i="4"/>
  <c r="O653" i="4"/>
  <c r="S653" i="4"/>
  <c r="T653" i="4"/>
  <c r="AB653" i="4"/>
  <c r="AE653" i="4"/>
  <c r="I654" i="4"/>
  <c r="O654" i="4"/>
  <c r="S654" i="4"/>
  <c r="T654" i="4"/>
  <c r="AB654" i="4"/>
  <c r="AE654" i="4"/>
  <c r="I655" i="4"/>
  <c r="O655" i="4"/>
  <c r="S655" i="4"/>
  <c r="T655" i="4"/>
  <c r="AB655" i="4"/>
  <c r="AE655" i="4"/>
  <c r="I656" i="4"/>
  <c r="O656" i="4"/>
  <c r="S656" i="4"/>
  <c r="T656" i="4"/>
  <c r="AB656" i="4"/>
  <c r="AE656" i="4"/>
  <c r="I657" i="4"/>
  <c r="O657" i="4"/>
  <c r="S657" i="4"/>
  <c r="T657" i="4"/>
  <c r="AB657" i="4"/>
  <c r="AE657" i="4"/>
  <c r="I658" i="4"/>
  <c r="O658" i="4"/>
  <c r="S658" i="4"/>
  <c r="T658" i="4"/>
  <c r="AB658" i="4"/>
  <c r="AE658" i="4"/>
  <c r="I659" i="4"/>
  <c r="O659" i="4"/>
  <c r="S659" i="4"/>
  <c r="T659" i="4"/>
  <c r="AB659" i="4"/>
  <c r="AE659" i="4"/>
  <c r="I660" i="4"/>
  <c r="O660" i="4"/>
  <c r="S660" i="4"/>
  <c r="T660" i="4"/>
  <c r="AB660" i="4"/>
  <c r="AE660" i="4"/>
  <c r="I661" i="4"/>
  <c r="O661" i="4"/>
  <c r="S661" i="4"/>
  <c r="T661" i="4"/>
  <c r="AB661" i="4"/>
  <c r="AE661" i="4"/>
  <c r="I662" i="4"/>
  <c r="O662" i="4"/>
  <c r="S662" i="4"/>
  <c r="T662" i="4"/>
  <c r="AB662" i="4"/>
  <c r="AE662" i="4"/>
  <c r="I663" i="4"/>
  <c r="O663" i="4"/>
  <c r="S663" i="4"/>
  <c r="T663" i="4"/>
  <c r="AB663" i="4"/>
  <c r="AE663" i="4"/>
  <c r="I664" i="4"/>
  <c r="O664" i="4"/>
  <c r="S664" i="4"/>
  <c r="T664" i="4"/>
  <c r="AB664" i="4"/>
  <c r="AE664" i="4"/>
  <c r="I665" i="4"/>
  <c r="O665" i="4"/>
  <c r="S665" i="4"/>
  <c r="T665" i="4"/>
  <c r="AB665" i="4"/>
  <c r="AE665" i="4"/>
  <c r="I666" i="4"/>
  <c r="O666" i="4"/>
  <c r="S666" i="4"/>
  <c r="T666" i="4"/>
  <c r="AB666" i="4"/>
  <c r="AE666" i="4"/>
  <c r="I667" i="4"/>
  <c r="O667" i="4"/>
  <c r="S667" i="4"/>
  <c r="T667" i="4"/>
  <c r="AB667" i="4"/>
  <c r="AE667" i="4"/>
  <c r="I668" i="4"/>
  <c r="O668" i="4"/>
  <c r="S668" i="4"/>
  <c r="T668" i="4"/>
  <c r="AB668" i="4"/>
  <c r="AE668" i="4"/>
  <c r="I669" i="4"/>
  <c r="O669" i="4"/>
  <c r="S669" i="4"/>
  <c r="T669" i="4"/>
  <c r="AB669" i="4"/>
  <c r="AE669" i="4"/>
  <c r="I670" i="4"/>
  <c r="O670" i="4"/>
  <c r="S670" i="4"/>
  <c r="T670" i="4"/>
  <c r="AB670" i="4"/>
  <c r="AE670" i="4"/>
  <c r="I671" i="4"/>
  <c r="O671" i="4"/>
  <c r="S671" i="4"/>
  <c r="T671" i="4"/>
  <c r="AB671" i="4"/>
  <c r="AE671" i="4"/>
  <c r="I672" i="4"/>
  <c r="O672" i="4"/>
  <c r="S672" i="4"/>
  <c r="T672" i="4"/>
  <c r="AB672" i="4"/>
  <c r="AE672" i="4"/>
  <c r="I673" i="4"/>
  <c r="O673" i="4"/>
  <c r="S673" i="4"/>
  <c r="T673" i="4"/>
  <c r="AB673" i="4"/>
  <c r="AE673" i="4"/>
  <c r="I674" i="4"/>
  <c r="O674" i="4"/>
  <c r="S674" i="4"/>
  <c r="T674" i="4"/>
  <c r="AB674" i="4"/>
  <c r="AE674" i="4"/>
  <c r="I675" i="4"/>
  <c r="O675" i="4"/>
  <c r="S675" i="4"/>
  <c r="T675" i="4"/>
  <c r="AB675" i="4"/>
  <c r="AE675" i="4"/>
  <c r="I676" i="4"/>
  <c r="O676" i="4"/>
  <c r="S676" i="4"/>
  <c r="T676" i="4"/>
  <c r="AB676" i="4"/>
  <c r="AE676" i="4"/>
  <c r="I677" i="4"/>
  <c r="O677" i="4"/>
  <c r="S677" i="4"/>
  <c r="T677" i="4"/>
  <c r="AB677" i="4"/>
  <c r="AE677" i="4"/>
  <c r="I678" i="4"/>
  <c r="O678" i="4"/>
  <c r="S678" i="4"/>
  <c r="T678" i="4"/>
  <c r="AB678" i="4"/>
  <c r="AE678" i="4"/>
  <c r="I679" i="4"/>
  <c r="O679" i="4"/>
  <c r="S679" i="4"/>
  <c r="T679" i="4"/>
  <c r="AB679" i="4"/>
  <c r="AE679" i="4"/>
  <c r="I680" i="4"/>
  <c r="O680" i="4"/>
  <c r="S680" i="4"/>
  <c r="T680" i="4"/>
  <c r="AB680" i="4"/>
  <c r="AE680" i="4"/>
  <c r="I681" i="4"/>
  <c r="O681" i="4"/>
  <c r="S681" i="4"/>
  <c r="T681" i="4"/>
  <c r="AB681" i="4"/>
  <c r="AE681" i="4"/>
  <c r="I682" i="4"/>
  <c r="O682" i="4"/>
  <c r="S682" i="4"/>
  <c r="T682" i="4"/>
  <c r="AB682" i="4"/>
  <c r="AE682" i="4"/>
  <c r="I683" i="4"/>
  <c r="O683" i="4"/>
  <c r="S683" i="4"/>
  <c r="T683" i="4"/>
  <c r="AB683" i="4"/>
  <c r="AE683" i="4"/>
  <c r="I684" i="4"/>
  <c r="O684" i="4"/>
  <c r="S684" i="4"/>
  <c r="T684" i="4"/>
  <c r="AB684" i="4"/>
  <c r="AE684" i="4"/>
  <c r="I685" i="4"/>
  <c r="O685" i="4"/>
  <c r="S685" i="4"/>
  <c r="T685" i="4"/>
  <c r="AB685" i="4"/>
  <c r="AE685" i="4"/>
  <c r="I686" i="4"/>
  <c r="O686" i="4"/>
  <c r="S686" i="4"/>
  <c r="T686" i="4"/>
  <c r="AB686" i="4"/>
  <c r="AE686" i="4"/>
  <c r="I687" i="4"/>
  <c r="O687" i="4"/>
  <c r="S687" i="4"/>
  <c r="T687" i="4"/>
  <c r="AB687" i="4"/>
  <c r="AE687" i="4"/>
  <c r="I688" i="4"/>
  <c r="O688" i="4"/>
  <c r="S688" i="4"/>
  <c r="T688" i="4"/>
  <c r="AB688" i="4"/>
  <c r="AE688" i="4"/>
  <c r="I689" i="4"/>
  <c r="O689" i="4"/>
  <c r="S689" i="4"/>
  <c r="T689" i="4"/>
  <c r="AB689" i="4"/>
  <c r="AE689" i="4"/>
  <c r="I690" i="4"/>
  <c r="O690" i="4"/>
  <c r="S690" i="4"/>
  <c r="T690" i="4"/>
  <c r="AB690" i="4"/>
  <c r="AE690" i="4"/>
  <c r="I691" i="4"/>
  <c r="O691" i="4"/>
  <c r="S691" i="4"/>
  <c r="T691" i="4"/>
  <c r="AB691" i="4"/>
  <c r="AE691" i="4"/>
  <c r="I692" i="4"/>
  <c r="O692" i="4"/>
  <c r="S692" i="4"/>
  <c r="T692" i="4"/>
  <c r="AB692" i="4"/>
  <c r="AE692" i="4"/>
  <c r="I693" i="4"/>
  <c r="O693" i="4"/>
  <c r="S693" i="4"/>
  <c r="T693" i="4"/>
  <c r="AB693" i="4"/>
  <c r="AE693" i="4"/>
  <c r="I694" i="4"/>
  <c r="O694" i="4"/>
  <c r="S694" i="4"/>
  <c r="T694" i="4"/>
  <c r="AB694" i="4"/>
  <c r="AE694" i="4"/>
  <c r="I695" i="4"/>
  <c r="O695" i="4"/>
  <c r="S695" i="4"/>
  <c r="T695" i="4"/>
  <c r="AB695" i="4"/>
  <c r="AE695" i="4"/>
  <c r="I696" i="4"/>
  <c r="O696" i="4"/>
  <c r="S696" i="4"/>
  <c r="T696" i="4"/>
  <c r="AB696" i="4"/>
  <c r="AE696" i="4"/>
  <c r="I697" i="4"/>
  <c r="O697" i="4"/>
  <c r="S697" i="4"/>
  <c r="T697" i="4"/>
  <c r="AB697" i="4"/>
  <c r="AE697" i="4"/>
  <c r="I698" i="4"/>
  <c r="O698" i="4"/>
  <c r="S698" i="4"/>
  <c r="T698" i="4"/>
  <c r="AB698" i="4"/>
  <c r="AE698" i="4"/>
  <c r="I699" i="4"/>
  <c r="O699" i="4"/>
  <c r="S699" i="4"/>
  <c r="T699" i="4"/>
  <c r="AB699" i="4"/>
  <c r="AE699" i="4"/>
  <c r="I700" i="4"/>
  <c r="O700" i="4"/>
  <c r="S700" i="4"/>
  <c r="T700" i="4"/>
  <c r="AB700" i="4"/>
  <c r="AE700" i="4"/>
  <c r="I701" i="4"/>
  <c r="O701" i="4"/>
  <c r="S701" i="4"/>
  <c r="T701" i="4"/>
  <c r="AB701" i="4"/>
  <c r="AE701" i="4"/>
  <c r="I702" i="4"/>
  <c r="O702" i="4"/>
  <c r="S702" i="4"/>
  <c r="T702" i="4"/>
  <c r="AB702" i="4"/>
  <c r="AE702" i="4"/>
  <c r="I703" i="4"/>
  <c r="O703" i="4"/>
  <c r="S703" i="4"/>
  <c r="T703" i="4"/>
  <c r="AB703" i="4"/>
  <c r="AE703" i="4"/>
  <c r="I704" i="4"/>
  <c r="O704" i="4"/>
  <c r="S704" i="4"/>
  <c r="T704" i="4"/>
  <c r="AB704" i="4"/>
  <c r="AE704" i="4"/>
  <c r="I705" i="4"/>
  <c r="O705" i="4"/>
  <c r="S705" i="4"/>
  <c r="T705" i="4"/>
  <c r="AB705" i="4"/>
  <c r="AE705" i="4"/>
  <c r="I706" i="4"/>
  <c r="O706" i="4"/>
  <c r="S706" i="4"/>
  <c r="T706" i="4"/>
  <c r="AB706" i="4"/>
  <c r="AE706" i="4"/>
  <c r="I707" i="4"/>
  <c r="O707" i="4"/>
  <c r="S707" i="4"/>
  <c r="T707" i="4"/>
  <c r="AB707" i="4"/>
  <c r="AE707" i="4"/>
  <c r="I708" i="4"/>
  <c r="O708" i="4"/>
  <c r="S708" i="4"/>
  <c r="T708" i="4"/>
  <c r="AB708" i="4"/>
  <c r="AE708" i="4"/>
  <c r="I709" i="4"/>
  <c r="O709" i="4"/>
  <c r="S709" i="4"/>
  <c r="T709" i="4"/>
  <c r="AB709" i="4"/>
  <c r="AE709" i="4"/>
  <c r="I710" i="4"/>
  <c r="O710" i="4"/>
  <c r="S710" i="4"/>
  <c r="T710" i="4"/>
  <c r="AB710" i="4"/>
  <c r="AE710" i="4"/>
  <c r="I711" i="4"/>
  <c r="O711" i="4"/>
  <c r="S711" i="4"/>
  <c r="T711" i="4"/>
  <c r="AB711" i="4"/>
  <c r="AE711" i="4"/>
  <c r="I712" i="4"/>
  <c r="O712" i="4"/>
  <c r="S712" i="4"/>
  <c r="T712" i="4"/>
  <c r="AB712" i="4"/>
  <c r="AE712" i="4"/>
  <c r="I713" i="4"/>
  <c r="O713" i="4"/>
  <c r="S713" i="4"/>
  <c r="T713" i="4"/>
  <c r="AB713" i="4"/>
  <c r="AE713" i="4"/>
  <c r="I714" i="4"/>
  <c r="O714" i="4"/>
  <c r="S714" i="4"/>
  <c r="T714" i="4"/>
  <c r="AB714" i="4"/>
  <c r="AE714" i="4"/>
  <c r="I715" i="4"/>
  <c r="O715" i="4"/>
  <c r="S715" i="4"/>
  <c r="T715" i="4"/>
  <c r="AB715" i="4"/>
  <c r="AE715" i="4"/>
  <c r="I716" i="4"/>
  <c r="O716" i="4"/>
  <c r="S716" i="4"/>
  <c r="T716" i="4"/>
  <c r="AB716" i="4"/>
  <c r="AE716" i="4"/>
  <c r="I717" i="4"/>
  <c r="O717" i="4"/>
  <c r="S717" i="4"/>
  <c r="T717" i="4"/>
  <c r="AB717" i="4"/>
  <c r="AE717" i="4"/>
  <c r="I718" i="4"/>
  <c r="O718" i="4"/>
  <c r="S718" i="4"/>
  <c r="T718" i="4"/>
  <c r="AB718" i="4"/>
  <c r="AE718" i="4"/>
  <c r="I719" i="4"/>
  <c r="O719" i="4"/>
  <c r="S719" i="4"/>
  <c r="T719" i="4"/>
  <c r="AB719" i="4"/>
  <c r="AE719" i="4"/>
  <c r="I720" i="4"/>
  <c r="O720" i="4"/>
  <c r="S720" i="4"/>
  <c r="T720" i="4"/>
  <c r="AB720" i="4"/>
  <c r="AE720" i="4"/>
  <c r="I721" i="4"/>
  <c r="O721" i="4"/>
  <c r="S721" i="4"/>
  <c r="T721" i="4"/>
  <c r="AB721" i="4"/>
  <c r="AE721" i="4"/>
  <c r="I722" i="4"/>
  <c r="O722" i="4"/>
  <c r="S722" i="4"/>
  <c r="T722" i="4"/>
  <c r="AB722" i="4"/>
  <c r="AE722" i="4"/>
  <c r="I723" i="4"/>
  <c r="O723" i="4"/>
  <c r="S723" i="4"/>
  <c r="T723" i="4"/>
  <c r="AB723" i="4"/>
  <c r="AE723" i="4"/>
  <c r="I724" i="4"/>
  <c r="O724" i="4"/>
  <c r="S724" i="4"/>
  <c r="T724" i="4"/>
  <c r="AB724" i="4"/>
  <c r="AE724" i="4"/>
  <c r="I725" i="4"/>
  <c r="O725" i="4"/>
  <c r="S725" i="4"/>
  <c r="T725" i="4"/>
  <c r="AB725" i="4"/>
  <c r="AE725" i="4"/>
  <c r="I726" i="4"/>
  <c r="O726" i="4"/>
  <c r="S726" i="4"/>
  <c r="T726" i="4"/>
  <c r="AB726" i="4"/>
  <c r="AE726" i="4"/>
  <c r="I727" i="4"/>
  <c r="O727" i="4"/>
  <c r="S727" i="4"/>
  <c r="T727" i="4"/>
  <c r="AB727" i="4"/>
  <c r="AE727" i="4"/>
  <c r="I728" i="4"/>
  <c r="O728" i="4"/>
  <c r="S728" i="4"/>
  <c r="T728" i="4"/>
  <c r="AB728" i="4"/>
  <c r="AE728" i="4"/>
  <c r="I729" i="4"/>
  <c r="O729" i="4"/>
  <c r="S729" i="4"/>
  <c r="T729" i="4"/>
  <c r="AB729" i="4"/>
  <c r="AE729" i="4"/>
  <c r="I730" i="4"/>
  <c r="O730" i="4"/>
  <c r="S730" i="4"/>
  <c r="T730" i="4"/>
  <c r="AB730" i="4"/>
  <c r="AE730" i="4"/>
  <c r="I731" i="4"/>
  <c r="O731" i="4"/>
  <c r="S731" i="4"/>
  <c r="T731" i="4"/>
  <c r="AB731" i="4"/>
  <c r="AE731" i="4"/>
  <c r="I732" i="4"/>
  <c r="O732" i="4"/>
  <c r="S732" i="4"/>
  <c r="T732" i="4"/>
  <c r="AB732" i="4"/>
  <c r="AE732" i="4"/>
  <c r="I733" i="4"/>
  <c r="O733" i="4"/>
  <c r="S733" i="4"/>
  <c r="T733" i="4"/>
  <c r="AB733" i="4"/>
  <c r="AE733" i="4"/>
  <c r="I734" i="4"/>
  <c r="O734" i="4"/>
  <c r="S734" i="4"/>
  <c r="T734" i="4"/>
  <c r="AB734" i="4"/>
  <c r="AE734" i="4"/>
  <c r="I735" i="4"/>
  <c r="O735" i="4"/>
  <c r="S735" i="4"/>
  <c r="T735" i="4"/>
  <c r="AB735" i="4"/>
  <c r="AE735" i="4"/>
  <c r="I736" i="4"/>
  <c r="O736" i="4"/>
  <c r="S736" i="4"/>
  <c r="T736" i="4"/>
  <c r="AB736" i="4"/>
  <c r="AE736" i="4"/>
  <c r="I737" i="4"/>
  <c r="O737" i="4"/>
  <c r="S737" i="4"/>
  <c r="T737" i="4"/>
  <c r="AB737" i="4"/>
  <c r="AE737" i="4"/>
  <c r="I738" i="4"/>
  <c r="O738" i="4"/>
  <c r="S738" i="4"/>
  <c r="T738" i="4"/>
  <c r="AB738" i="4"/>
  <c r="AE738" i="4"/>
  <c r="I739" i="4"/>
  <c r="O739" i="4"/>
  <c r="S739" i="4"/>
  <c r="T739" i="4"/>
  <c r="AB739" i="4"/>
  <c r="AE739" i="4"/>
  <c r="I740" i="4"/>
  <c r="O740" i="4"/>
  <c r="S740" i="4"/>
  <c r="T740" i="4"/>
  <c r="AB740" i="4"/>
  <c r="AE740" i="4"/>
  <c r="I741" i="4"/>
  <c r="O741" i="4"/>
  <c r="S741" i="4"/>
  <c r="T741" i="4"/>
  <c r="AB741" i="4"/>
  <c r="AE741" i="4"/>
  <c r="I742" i="4"/>
  <c r="O742" i="4"/>
  <c r="S742" i="4"/>
  <c r="T742" i="4"/>
  <c r="AB742" i="4"/>
  <c r="AE742" i="4"/>
  <c r="I743" i="4"/>
  <c r="O743" i="4"/>
  <c r="S743" i="4"/>
  <c r="T743" i="4"/>
  <c r="AB743" i="4"/>
  <c r="AE743" i="4"/>
  <c r="I744" i="4"/>
  <c r="O744" i="4"/>
  <c r="S744" i="4"/>
  <c r="T744" i="4"/>
  <c r="AB744" i="4"/>
  <c r="AE744" i="4"/>
  <c r="I745" i="4"/>
  <c r="O745" i="4"/>
  <c r="S745" i="4"/>
  <c r="T745" i="4"/>
  <c r="AB745" i="4"/>
  <c r="AE745" i="4"/>
  <c r="I746" i="4"/>
  <c r="O746" i="4"/>
  <c r="S746" i="4"/>
  <c r="T746" i="4"/>
  <c r="AB746" i="4"/>
  <c r="AE746" i="4"/>
  <c r="I747" i="4"/>
  <c r="O747" i="4"/>
  <c r="S747" i="4"/>
  <c r="T747" i="4"/>
  <c r="AB747" i="4"/>
  <c r="AE747" i="4"/>
  <c r="I748" i="4"/>
  <c r="O748" i="4"/>
  <c r="S748" i="4"/>
  <c r="T748" i="4"/>
  <c r="AB748" i="4"/>
  <c r="AE748" i="4"/>
  <c r="I749" i="4"/>
  <c r="O749" i="4"/>
  <c r="S749" i="4"/>
  <c r="T749" i="4"/>
  <c r="AB749" i="4"/>
  <c r="AE749" i="4"/>
  <c r="I750" i="4"/>
  <c r="O750" i="4"/>
  <c r="S750" i="4"/>
  <c r="T750" i="4"/>
  <c r="AB750" i="4"/>
  <c r="AE750" i="4"/>
  <c r="I751" i="4"/>
  <c r="O751" i="4"/>
  <c r="S751" i="4"/>
  <c r="T751" i="4"/>
  <c r="AB751" i="4"/>
  <c r="AE751" i="4"/>
  <c r="I752" i="4"/>
  <c r="O752" i="4"/>
  <c r="S752" i="4"/>
  <c r="T752" i="4"/>
  <c r="AB752" i="4"/>
  <c r="AE752" i="4"/>
  <c r="I753" i="4"/>
  <c r="O753" i="4"/>
  <c r="S753" i="4"/>
  <c r="T753" i="4"/>
  <c r="AB753" i="4"/>
  <c r="AE753" i="4"/>
  <c r="I754" i="4"/>
  <c r="O754" i="4"/>
  <c r="S754" i="4"/>
  <c r="T754" i="4"/>
  <c r="AB754" i="4"/>
  <c r="AE754" i="4"/>
  <c r="I755" i="4"/>
  <c r="O755" i="4"/>
  <c r="S755" i="4"/>
  <c r="T755" i="4"/>
  <c r="AB755" i="4"/>
  <c r="AE755" i="4"/>
  <c r="I756" i="4"/>
  <c r="O756" i="4"/>
  <c r="S756" i="4"/>
  <c r="T756" i="4"/>
  <c r="AB756" i="4"/>
  <c r="AE756" i="4"/>
  <c r="I757" i="4"/>
  <c r="O757" i="4"/>
  <c r="S757" i="4"/>
  <c r="T757" i="4"/>
  <c r="AB757" i="4"/>
  <c r="AE757" i="4"/>
  <c r="I758" i="4"/>
  <c r="O758" i="4"/>
  <c r="S758" i="4"/>
  <c r="T758" i="4"/>
  <c r="AB758" i="4"/>
  <c r="AE758" i="4"/>
  <c r="I759" i="4"/>
  <c r="O759" i="4"/>
  <c r="S759" i="4"/>
  <c r="T759" i="4"/>
  <c r="AB759" i="4"/>
  <c r="AE759" i="4"/>
  <c r="I760" i="4"/>
  <c r="O760" i="4"/>
  <c r="S760" i="4"/>
  <c r="T760" i="4"/>
  <c r="AB760" i="4"/>
  <c r="AE760" i="4"/>
  <c r="I761" i="4"/>
  <c r="O761" i="4"/>
  <c r="S761" i="4"/>
  <c r="T761" i="4"/>
  <c r="AB761" i="4"/>
  <c r="AE761" i="4"/>
  <c r="I762" i="4"/>
  <c r="O762" i="4"/>
  <c r="S762" i="4"/>
  <c r="T762" i="4"/>
  <c r="AB762" i="4"/>
  <c r="AE762" i="4"/>
  <c r="I763" i="4"/>
  <c r="O763" i="4"/>
  <c r="S763" i="4"/>
  <c r="T763" i="4"/>
  <c r="AB763" i="4"/>
  <c r="AE763" i="4"/>
  <c r="I764" i="4"/>
  <c r="O764" i="4"/>
  <c r="S764" i="4"/>
  <c r="T764" i="4"/>
  <c r="AB764" i="4"/>
  <c r="AE764" i="4"/>
  <c r="I765" i="4"/>
  <c r="O765" i="4"/>
  <c r="S765" i="4"/>
  <c r="T765" i="4"/>
  <c r="AB765" i="4"/>
  <c r="AE765" i="4"/>
  <c r="I766" i="4"/>
  <c r="O766" i="4"/>
  <c r="S766" i="4"/>
  <c r="T766" i="4"/>
  <c r="AB766" i="4"/>
  <c r="AE766" i="4"/>
  <c r="I767" i="4"/>
  <c r="O767" i="4"/>
  <c r="S767" i="4"/>
  <c r="T767" i="4"/>
  <c r="AB767" i="4"/>
  <c r="AE767" i="4"/>
  <c r="I768" i="4"/>
  <c r="O768" i="4"/>
  <c r="S768" i="4"/>
  <c r="T768" i="4"/>
  <c r="AB768" i="4"/>
  <c r="AE768" i="4"/>
  <c r="I769" i="4"/>
  <c r="O769" i="4"/>
  <c r="S769" i="4"/>
  <c r="T769" i="4"/>
  <c r="AB769" i="4"/>
  <c r="AE769" i="4"/>
  <c r="I770" i="4"/>
  <c r="O770" i="4"/>
  <c r="S770" i="4"/>
  <c r="T770" i="4"/>
  <c r="AB770" i="4"/>
  <c r="AE770" i="4"/>
  <c r="I771" i="4"/>
  <c r="O771" i="4"/>
  <c r="S771" i="4"/>
  <c r="T771" i="4"/>
  <c r="AB771" i="4"/>
  <c r="AE771" i="4"/>
  <c r="I772" i="4"/>
  <c r="O772" i="4"/>
  <c r="S772" i="4"/>
  <c r="T772" i="4"/>
  <c r="AB772" i="4"/>
  <c r="AE772" i="4"/>
  <c r="I773" i="4"/>
  <c r="O773" i="4"/>
  <c r="S773" i="4"/>
  <c r="T773" i="4"/>
  <c r="AB773" i="4"/>
  <c r="AE773" i="4"/>
  <c r="I774" i="4"/>
  <c r="O774" i="4"/>
  <c r="S774" i="4"/>
  <c r="T774" i="4"/>
  <c r="AB774" i="4"/>
  <c r="AE774" i="4"/>
  <c r="I775" i="4"/>
  <c r="O775" i="4"/>
  <c r="S775" i="4"/>
  <c r="T775" i="4"/>
  <c r="AB775" i="4"/>
  <c r="AE775" i="4"/>
  <c r="I776" i="4"/>
  <c r="O776" i="4"/>
  <c r="S776" i="4"/>
  <c r="T776" i="4"/>
  <c r="AB776" i="4"/>
  <c r="AE776" i="4"/>
  <c r="I777" i="4"/>
  <c r="O777" i="4"/>
  <c r="S777" i="4"/>
  <c r="T777" i="4"/>
  <c r="AB777" i="4"/>
  <c r="AE777" i="4"/>
  <c r="I778" i="4"/>
  <c r="O778" i="4"/>
  <c r="S778" i="4"/>
  <c r="T778" i="4"/>
  <c r="AB778" i="4"/>
  <c r="AE778" i="4"/>
  <c r="I779" i="4"/>
  <c r="O779" i="4"/>
  <c r="S779" i="4"/>
  <c r="T779" i="4"/>
  <c r="AB779" i="4"/>
  <c r="AE779" i="4"/>
  <c r="I780" i="4"/>
  <c r="O780" i="4"/>
  <c r="S780" i="4"/>
  <c r="T780" i="4"/>
  <c r="AB780" i="4"/>
  <c r="AE780" i="4"/>
  <c r="I781" i="4"/>
  <c r="O781" i="4"/>
  <c r="S781" i="4"/>
  <c r="T781" i="4"/>
  <c r="AB781" i="4"/>
  <c r="AE781" i="4"/>
  <c r="I782" i="4"/>
  <c r="O782" i="4"/>
  <c r="S782" i="4"/>
  <c r="T782" i="4"/>
  <c r="AB782" i="4"/>
  <c r="AE782" i="4"/>
  <c r="I783" i="4"/>
  <c r="O783" i="4"/>
  <c r="S783" i="4"/>
  <c r="T783" i="4"/>
  <c r="AB783" i="4"/>
  <c r="AE783" i="4"/>
  <c r="I784" i="4"/>
  <c r="O784" i="4"/>
  <c r="S784" i="4"/>
  <c r="T784" i="4"/>
  <c r="AB784" i="4"/>
  <c r="AE784" i="4"/>
  <c r="I785" i="4"/>
  <c r="O785" i="4"/>
  <c r="S785" i="4"/>
  <c r="T785" i="4"/>
  <c r="AB785" i="4"/>
  <c r="AE785" i="4"/>
  <c r="I786" i="4"/>
  <c r="O786" i="4"/>
  <c r="S786" i="4"/>
  <c r="T786" i="4"/>
  <c r="AB786" i="4"/>
  <c r="AE786" i="4"/>
  <c r="I787" i="4"/>
  <c r="O787" i="4"/>
  <c r="S787" i="4"/>
  <c r="T787" i="4"/>
  <c r="AB787" i="4"/>
  <c r="AE787" i="4"/>
  <c r="I788" i="4"/>
  <c r="O788" i="4"/>
  <c r="S788" i="4"/>
  <c r="T788" i="4"/>
  <c r="AB788" i="4"/>
  <c r="AE788" i="4"/>
  <c r="I789" i="4"/>
  <c r="O789" i="4"/>
  <c r="S789" i="4"/>
  <c r="T789" i="4"/>
  <c r="AB789" i="4"/>
  <c r="AE789" i="4"/>
  <c r="I790" i="4"/>
  <c r="O790" i="4"/>
  <c r="S790" i="4"/>
  <c r="T790" i="4"/>
  <c r="AB790" i="4"/>
  <c r="AE790" i="4"/>
  <c r="I791" i="4"/>
  <c r="O791" i="4"/>
  <c r="S791" i="4"/>
  <c r="T791" i="4"/>
  <c r="AB791" i="4"/>
  <c r="AE791" i="4"/>
  <c r="I792" i="4"/>
  <c r="O792" i="4"/>
  <c r="S792" i="4"/>
  <c r="T792" i="4"/>
  <c r="AB792" i="4"/>
  <c r="AE792" i="4"/>
  <c r="I793" i="4"/>
  <c r="O793" i="4"/>
  <c r="S793" i="4"/>
  <c r="T793" i="4"/>
  <c r="AB793" i="4"/>
  <c r="AE793" i="4"/>
  <c r="I794" i="4"/>
  <c r="O794" i="4"/>
  <c r="S794" i="4"/>
  <c r="T794" i="4"/>
  <c r="AB794" i="4"/>
  <c r="AE794" i="4"/>
  <c r="I795" i="4"/>
  <c r="O795" i="4"/>
  <c r="S795" i="4"/>
  <c r="T795" i="4"/>
  <c r="AB795" i="4"/>
  <c r="AE795" i="4"/>
  <c r="I796" i="4"/>
  <c r="O796" i="4"/>
  <c r="S796" i="4"/>
  <c r="T796" i="4"/>
  <c r="AB796" i="4"/>
  <c r="AE796" i="4"/>
  <c r="I797" i="4"/>
  <c r="O797" i="4"/>
  <c r="S797" i="4"/>
  <c r="T797" i="4"/>
  <c r="AB797" i="4"/>
  <c r="AE797" i="4"/>
  <c r="I798" i="4"/>
  <c r="O798" i="4"/>
  <c r="S798" i="4"/>
  <c r="T798" i="4"/>
  <c r="AB798" i="4"/>
  <c r="AE798" i="4"/>
  <c r="I799" i="4"/>
  <c r="O799" i="4"/>
  <c r="S799" i="4"/>
  <c r="T799" i="4"/>
  <c r="AB799" i="4"/>
  <c r="AE799" i="4"/>
  <c r="I800" i="4"/>
  <c r="O800" i="4"/>
  <c r="S800" i="4"/>
  <c r="T800" i="4"/>
  <c r="AB800" i="4"/>
  <c r="AE800" i="4"/>
  <c r="I801" i="4"/>
  <c r="O801" i="4"/>
  <c r="S801" i="4"/>
  <c r="T801" i="4"/>
  <c r="AB801" i="4"/>
  <c r="AE801" i="4"/>
  <c r="I802" i="4"/>
  <c r="O802" i="4"/>
  <c r="S802" i="4"/>
  <c r="T802" i="4"/>
  <c r="AB802" i="4"/>
  <c r="AE802" i="4"/>
  <c r="I803" i="4"/>
  <c r="O803" i="4"/>
  <c r="S803" i="4"/>
  <c r="T803" i="4"/>
  <c r="AB803" i="4"/>
  <c r="AE803" i="4"/>
  <c r="I804" i="4"/>
  <c r="O804" i="4"/>
  <c r="S804" i="4"/>
  <c r="T804" i="4"/>
  <c r="AB804" i="4"/>
  <c r="AE804" i="4"/>
  <c r="I805" i="4"/>
  <c r="O805" i="4"/>
  <c r="S805" i="4"/>
  <c r="T805" i="4"/>
  <c r="AB805" i="4"/>
  <c r="AE805" i="4"/>
  <c r="I806" i="4"/>
  <c r="O806" i="4"/>
  <c r="S806" i="4"/>
  <c r="T806" i="4"/>
  <c r="AB806" i="4"/>
  <c r="AE806" i="4"/>
  <c r="I807" i="4"/>
  <c r="O807" i="4"/>
  <c r="S807" i="4"/>
  <c r="T807" i="4"/>
  <c r="AB807" i="4"/>
  <c r="AE807" i="4"/>
  <c r="I808" i="4"/>
  <c r="O808" i="4"/>
  <c r="S808" i="4"/>
  <c r="T808" i="4"/>
  <c r="AB808" i="4"/>
  <c r="AE808" i="4"/>
  <c r="I809" i="4"/>
  <c r="O809" i="4"/>
  <c r="S809" i="4"/>
  <c r="T809" i="4"/>
  <c r="AB809" i="4"/>
  <c r="AE809" i="4"/>
  <c r="I810" i="4"/>
  <c r="O810" i="4"/>
  <c r="S810" i="4"/>
  <c r="T810" i="4"/>
  <c r="AB810" i="4"/>
  <c r="AE810" i="4"/>
  <c r="I811" i="4"/>
  <c r="O811" i="4"/>
  <c r="S811" i="4"/>
  <c r="T811" i="4"/>
  <c r="AB811" i="4"/>
  <c r="AE811" i="4"/>
  <c r="I812" i="4"/>
  <c r="O812" i="4"/>
  <c r="S812" i="4"/>
  <c r="T812" i="4"/>
  <c r="AB812" i="4"/>
  <c r="AE812" i="4"/>
  <c r="I813" i="4"/>
  <c r="O813" i="4"/>
  <c r="S813" i="4"/>
  <c r="T813" i="4"/>
  <c r="AB813" i="4"/>
  <c r="AE813" i="4"/>
  <c r="I814" i="4"/>
  <c r="O814" i="4"/>
  <c r="S814" i="4"/>
  <c r="T814" i="4"/>
  <c r="AB814" i="4"/>
  <c r="AE814" i="4"/>
  <c r="I815" i="4"/>
  <c r="O815" i="4"/>
  <c r="S815" i="4"/>
  <c r="T815" i="4"/>
  <c r="AB815" i="4"/>
  <c r="AE815" i="4"/>
  <c r="I816" i="4"/>
  <c r="O816" i="4"/>
  <c r="S816" i="4"/>
  <c r="T816" i="4"/>
  <c r="AB816" i="4"/>
  <c r="AE816" i="4"/>
  <c r="I817" i="4"/>
  <c r="O817" i="4"/>
  <c r="S817" i="4"/>
  <c r="T817" i="4"/>
  <c r="AB817" i="4"/>
  <c r="AE817" i="4"/>
  <c r="I818" i="4"/>
  <c r="O818" i="4"/>
  <c r="S818" i="4"/>
  <c r="T818" i="4"/>
  <c r="AB818" i="4"/>
  <c r="AE818" i="4"/>
  <c r="I819" i="4"/>
  <c r="O819" i="4"/>
  <c r="S819" i="4"/>
  <c r="T819" i="4"/>
  <c r="AB819" i="4"/>
  <c r="AE819" i="4"/>
  <c r="I820" i="4"/>
  <c r="O820" i="4"/>
  <c r="S820" i="4"/>
  <c r="T820" i="4"/>
  <c r="AB820" i="4"/>
  <c r="AE820" i="4"/>
  <c r="I821" i="4"/>
  <c r="O821" i="4"/>
  <c r="S821" i="4"/>
  <c r="T821" i="4"/>
  <c r="AB821" i="4"/>
  <c r="AE821" i="4"/>
  <c r="I822" i="4"/>
  <c r="O822" i="4"/>
  <c r="S822" i="4"/>
  <c r="T822" i="4"/>
  <c r="AB822" i="4"/>
  <c r="AE822" i="4"/>
  <c r="I823" i="4"/>
  <c r="O823" i="4"/>
  <c r="S823" i="4"/>
  <c r="T823" i="4"/>
  <c r="AB823" i="4"/>
  <c r="AE823" i="4"/>
  <c r="I824" i="4"/>
  <c r="O824" i="4"/>
  <c r="S824" i="4"/>
  <c r="T824" i="4"/>
  <c r="AB824" i="4"/>
  <c r="AE824" i="4"/>
  <c r="I825" i="4"/>
  <c r="O825" i="4"/>
  <c r="S825" i="4"/>
  <c r="T825" i="4"/>
  <c r="AB825" i="4"/>
  <c r="AE825" i="4"/>
  <c r="I826" i="4"/>
  <c r="O826" i="4"/>
  <c r="S826" i="4"/>
  <c r="T826" i="4"/>
  <c r="AB826" i="4"/>
  <c r="AE826" i="4"/>
  <c r="I827" i="4"/>
  <c r="O827" i="4"/>
  <c r="S827" i="4"/>
  <c r="T827" i="4"/>
  <c r="AB827" i="4"/>
  <c r="AE827" i="4"/>
  <c r="I828" i="4"/>
  <c r="O828" i="4"/>
  <c r="S828" i="4"/>
  <c r="T828" i="4"/>
  <c r="AB828" i="4"/>
  <c r="AE828" i="4"/>
  <c r="I829" i="4"/>
  <c r="O829" i="4"/>
  <c r="S829" i="4"/>
  <c r="T829" i="4"/>
  <c r="AB829" i="4"/>
  <c r="AE829" i="4"/>
  <c r="I830" i="4"/>
  <c r="O830" i="4"/>
  <c r="S830" i="4"/>
  <c r="T830" i="4"/>
  <c r="AB830" i="4"/>
  <c r="AE830" i="4"/>
  <c r="I831" i="4"/>
  <c r="O831" i="4"/>
  <c r="S831" i="4"/>
  <c r="T831" i="4"/>
  <c r="AB831" i="4"/>
  <c r="AE831" i="4"/>
  <c r="I832" i="4"/>
  <c r="O832" i="4"/>
  <c r="S832" i="4"/>
  <c r="T832" i="4"/>
  <c r="AB832" i="4"/>
  <c r="AE832" i="4"/>
  <c r="I833" i="4"/>
  <c r="O833" i="4"/>
  <c r="S833" i="4"/>
  <c r="T833" i="4"/>
  <c r="AB833" i="4"/>
  <c r="AE833" i="4"/>
  <c r="I834" i="4"/>
  <c r="O834" i="4"/>
  <c r="S834" i="4"/>
  <c r="T834" i="4"/>
  <c r="AB834" i="4"/>
  <c r="AE834" i="4"/>
  <c r="I835" i="4"/>
  <c r="O835" i="4"/>
  <c r="S835" i="4"/>
  <c r="T835" i="4"/>
  <c r="AB835" i="4"/>
  <c r="AE835" i="4"/>
  <c r="I836" i="4"/>
  <c r="O836" i="4"/>
  <c r="S836" i="4"/>
  <c r="T836" i="4"/>
  <c r="AB836" i="4"/>
  <c r="AE836" i="4"/>
  <c r="I837" i="4"/>
  <c r="O837" i="4"/>
  <c r="S837" i="4"/>
  <c r="T837" i="4"/>
  <c r="AB837" i="4"/>
  <c r="AE837" i="4"/>
  <c r="I838" i="4"/>
  <c r="O838" i="4"/>
  <c r="S838" i="4"/>
  <c r="T838" i="4"/>
  <c r="AB838" i="4"/>
  <c r="AE838" i="4"/>
  <c r="I839" i="4"/>
  <c r="O839" i="4"/>
  <c r="S839" i="4"/>
  <c r="T839" i="4"/>
  <c r="AB839" i="4"/>
  <c r="AE839" i="4"/>
  <c r="I840" i="4"/>
  <c r="O840" i="4"/>
  <c r="S840" i="4"/>
  <c r="T840" i="4"/>
  <c r="AB840" i="4"/>
  <c r="AE840" i="4"/>
  <c r="I841" i="4"/>
  <c r="O841" i="4"/>
  <c r="S841" i="4"/>
  <c r="T841" i="4"/>
  <c r="AB841" i="4"/>
  <c r="AE841" i="4"/>
  <c r="I842" i="4"/>
  <c r="O842" i="4"/>
  <c r="S842" i="4"/>
  <c r="T842" i="4"/>
  <c r="AB842" i="4"/>
  <c r="AE842" i="4"/>
  <c r="I843" i="4"/>
  <c r="O843" i="4"/>
  <c r="S843" i="4"/>
  <c r="T843" i="4"/>
  <c r="AB843" i="4"/>
  <c r="AE843" i="4"/>
  <c r="I844" i="4"/>
  <c r="O844" i="4"/>
  <c r="S844" i="4"/>
  <c r="T844" i="4"/>
  <c r="AB844" i="4"/>
  <c r="AE844" i="4"/>
  <c r="I845" i="4"/>
  <c r="O845" i="4"/>
  <c r="S845" i="4"/>
  <c r="T845" i="4"/>
  <c r="AB845" i="4"/>
  <c r="AE845" i="4"/>
  <c r="I846" i="4"/>
  <c r="O846" i="4"/>
  <c r="S846" i="4"/>
  <c r="T846" i="4"/>
  <c r="AB846" i="4"/>
  <c r="AE846" i="4"/>
  <c r="I847" i="4"/>
  <c r="O847" i="4"/>
  <c r="S847" i="4"/>
  <c r="T847" i="4"/>
  <c r="AB847" i="4"/>
  <c r="AE847" i="4"/>
  <c r="I848" i="4"/>
  <c r="O848" i="4"/>
  <c r="S848" i="4"/>
  <c r="T848" i="4"/>
  <c r="AB848" i="4"/>
  <c r="AE848" i="4"/>
  <c r="I849" i="4"/>
  <c r="O849" i="4"/>
  <c r="S849" i="4"/>
  <c r="T849" i="4"/>
  <c r="AB849" i="4"/>
  <c r="AE849" i="4"/>
  <c r="I850" i="4"/>
  <c r="O850" i="4"/>
  <c r="S850" i="4"/>
  <c r="T850" i="4"/>
  <c r="AB850" i="4"/>
  <c r="AE850" i="4"/>
  <c r="I851" i="4"/>
  <c r="O851" i="4"/>
  <c r="S851" i="4"/>
  <c r="T851" i="4"/>
  <c r="AB851" i="4"/>
  <c r="AE851" i="4"/>
  <c r="I852" i="4"/>
  <c r="O852" i="4"/>
  <c r="S852" i="4"/>
  <c r="T852" i="4"/>
  <c r="AB852" i="4"/>
  <c r="AE852" i="4"/>
  <c r="I853" i="4"/>
  <c r="O853" i="4"/>
  <c r="S853" i="4"/>
  <c r="T853" i="4"/>
  <c r="AB853" i="4"/>
  <c r="AE853" i="4"/>
  <c r="I854" i="4"/>
  <c r="O854" i="4"/>
  <c r="S854" i="4"/>
  <c r="T854" i="4"/>
  <c r="AB854" i="4"/>
  <c r="AE854" i="4"/>
  <c r="I855" i="4"/>
  <c r="O855" i="4"/>
  <c r="S855" i="4"/>
  <c r="T855" i="4"/>
  <c r="AB855" i="4"/>
  <c r="AE855" i="4"/>
  <c r="I856" i="4"/>
  <c r="O856" i="4"/>
  <c r="S856" i="4"/>
  <c r="T856" i="4"/>
  <c r="AB856" i="4"/>
  <c r="AE856" i="4"/>
  <c r="I857" i="4"/>
  <c r="O857" i="4"/>
  <c r="S857" i="4"/>
  <c r="T857" i="4"/>
  <c r="AB857" i="4"/>
  <c r="AE857" i="4"/>
  <c r="I858" i="4"/>
  <c r="O858" i="4"/>
  <c r="S858" i="4"/>
  <c r="T858" i="4"/>
  <c r="AB858" i="4"/>
  <c r="AE858" i="4"/>
  <c r="I859" i="4"/>
  <c r="O859" i="4"/>
  <c r="S859" i="4"/>
  <c r="T859" i="4"/>
  <c r="AB859" i="4"/>
  <c r="AE859" i="4"/>
  <c r="I860" i="4"/>
  <c r="O860" i="4"/>
  <c r="S860" i="4"/>
  <c r="T860" i="4"/>
  <c r="AB860" i="4"/>
  <c r="AE860" i="4"/>
  <c r="I861" i="4"/>
  <c r="O861" i="4"/>
  <c r="S861" i="4"/>
  <c r="T861" i="4"/>
  <c r="AB861" i="4"/>
  <c r="AE861" i="4"/>
  <c r="I862" i="4"/>
  <c r="O862" i="4"/>
  <c r="S862" i="4"/>
  <c r="T862" i="4"/>
  <c r="AB862" i="4"/>
  <c r="AE862" i="4"/>
  <c r="I863" i="4"/>
  <c r="O863" i="4"/>
  <c r="S863" i="4"/>
  <c r="T863" i="4"/>
  <c r="AB863" i="4"/>
  <c r="AE863" i="4"/>
  <c r="I864" i="4"/>
  <c r="O864" i="4"/>
  <c r="S864" i="4"/>
  <c r="T864" i="4"/>
  <c r="AB864" i="4"/>
  <c r="AE864" i="4"/>
  <c r="I865" i="4"/>
  <c r="O865" i="4"/>
  <c r="S865" i="4"/>
  <c r="T865" i="4"/>
  <c r="AB865" i="4"/>
  <c r="AE865" i="4"/>
  <c r="I866" i="4"/>
  <c r="O866" i="4"/>
  <c r="S866" i="4"/>
  <c r="T866" i="4"/>
  <c r="AB866" i="4"/>
  <c r="AE866" i="4"/>
  <c r="I867" i="4"/>
  <c r="O867" i="4"/>
  <c r="S867" i="4"/>
  <c r="T867" i="4"/>
  <c r="AB867" i="4"/>
  <c r="AE867" i="4"/>
  <c r="I868" i="4"/>
  <c r="O868" i="4"/>
  <c r="S868" i="4"/>
  <c r="T868" i="4"/>
  <c r="AB868" i="4"/>
  <c r="AE868" i="4"/>
  <c r="I869" i="4"/>
  <c r="O869" i="4"/>
  <c r="S869" i="4"/>
  <c r="T869" i="4"/>
  <c r="AB869" i="4"/>
  <c r="AE869" i="4"/>
  <c r="I870" i="4"/>
  <c r="O870" i="4"/>
  <c r="S870" i="4"/>
  <c r="T870" i="4"/>
  <c r="AB870" i="4"/>
  <c r="AE870" i="4"/>
  <c r="I871" i="4"/>
  <c r="O871" i="4"/>
  <c r="S871" i="4"/>
  <c r="T871" i="4"/>
  <c r="AB871" i="4"/>
  <c r="AE871" i="4"/>
  <c r="I872" i="4"/>
  <c r="O872" i="4"/>
  <c r="S872" i="4"/>
  <c r="T872" i="4"/>
  <c r="AB872" i="4"/>
  <c r="AE872" i="4"/>
  <c r="I873" i="4"/>
  <c r="O873" i="4"/>
  <c r="S873" i="4"/>
  <c r="T873" i="4"/>
  <c r="AB873" i="4"/>
  <c r="AE873" i="4"/>
  <c r="I874" i="4"/>
  <c r="O874" i="4"/>
  <c r="S874" i="4"/>
  <c r="T874" i="4"/>
  <c r="AB874" i="4"/>
  <c r="AE874" i="4"/>
  <c r="I875" i="4"/>
  <c r="O875" i="4"/>
  <c r="S875" i="4"/>
  <c r="T875" i="4"/>
  <c r="AB875" i="4"/>
  <c r="AE875" i="4"/>
  <c r="I876" i="4"/>
  <c r="O876" i="4"/>
  <c r="S876" i="4"/>
  <c r="T876" i="4"/>
  <c r="AB876" i="4"/>
  <c r="AE876" i="4"/>
  <c r="I877" i="4"/>
  <c r="O877" i="4"/>
  <c r="S877" i="4"/>
  <c r="T877" i="4"/>
  <c r="AB877" i="4"/>
  <c r="AE877" i="4"/>
  <c r="I878" i="4"/>
  <c r="O878" i="4"/>
  <c r="S878" i="4"/>
  <c r="T878" i="4"/>
  <c r="AB878" i="4"/>
  <c r="AE878" i="4"/>
  <c r="I879" i="4"/>
  <c r="O879" i="4"/>
  <c r="S879" i="4"/>
  <c r="T879" i="4"/>
  <c r="AB879" i="4"/>
  <c r="AE879" i="4"/>
  <c r="I880" i="4"/>
  <c r="O880" i="4"/>
  <c r="S880" i="4"/>
  <c r="T880" i="4"/>
  <c r="AB880" i="4"/>
  <c r="AE880" i="4"/>
  <c r="I881" i="4"/>
  <c r="O881" i="4"/>
  <c r="S881" i="4"/>
  <c r="T881" i="4"/>
  <c r="AB881" i="4"/>
  <c r="AE881" i="4"/>
  <c r="I882" i="4"/>
  <c r="O882" i="4"/>
  <c r="S882" i="4"/>
  <c r="T882" i="4"/>
  <c r="AB882" i="4"/>
  <c r="AE882" i="4"/>
  <c r="I883" i="4"/>
  <c r="O883" i="4"/>
  <c r="S883" i="4"/>
  <c r="T883" i="4"/>
  <c r="AB883" i="4"/>
  <c r="AE883" i="4"/>
  <c r="I884" i="4"/>
  <c r="O884" i="4"/>
  <c r="S884" i="4"/>
  <c r="T884" i="4"/>
  <c r="AB884" i="4"/>
  <c r="AE884" i="4"/>
  <c r="I885" i="4"/>
  <c r="O885" i="4"/>
  <c r="S885" i="4"/>
  <c r="T885" i="4"/>
  <c r="AB885" i="4"/>
  <c r="AE885" i="4"/>
  <c r="I886" i="4"/>
  <c r="O886" i="4"/>
  <c r="S886" i="4"/>
  <c r="T886" i="4"/>
  <c r="AB886" i="4"/>
  <c r="AE886" i="4"/>
  <c r="I887" i="4"/>
  <c r="O887" i="4"/>
  <c r="S887" i="4"/>
  <c r="T887" i="4"/>
  <c r="AB887" i="4"/>
  <c r="AE887" i="4"/>
  <c r="I2" i="3"/>
  <c r="O2" i="3"/>
  <c r="S2" i="3"/>
  <c r="T2" i="3"/>
  <c r="U2" i="3"/>
  <c r="AC2" i="3"/>
  <c r="AD2" i="3"/>
  <c r="AE2" i="3"/>
  <c r="AF2" i="3" s="1"/>
  <c r="AI2" i="3"/>
  <c r="I3" i="3"/>
  <c r="O3" i="3"/>
  <c r="S3" i="3"/>
  <c r="T3" i="3"/>
  <c r="U3" i="3"/>
  <c r="AC3" i="3"/>
  <c r="AD3" i="3"/>
  <c r="AF3" i="3" s="1"/>
  <c r="AE3" i="3"/>
  <c r="AI3" i="3"/>
  <c r="I4" i="3"/>
  <c r="O4" i="3"/>
  <c r="S4" i="3"/>
  <c r="T4" i="3"/>
  <c r="U4" i="3"/>
  <c r="AC4" i="3"/>
  <c r="AD4" i="3"/>
  <c r="AE4" i="3"/>
  <c r="AF4" i="3" s="1"/>
  <c r="AI4" i="3"/>
  <c r="I5" i="3"/>
  <c r="O5" i="3"/>
  <c r="S5" i="3"/>
  <c r="T5" i="3"/>
  <c r="U5" i="3"/>
  <c r="AC5" i="3"/>
  <c r="AD5" i="3"/>
  <c r="AF5" i="3" s="1"/>
  <c r="AE5" i="3"/>
  <c r="AI5" i="3"/>
  <c r="I6" i="3"/>
  <c r="O6" i="3"/>
  <c r="S6" i="3"/>
  <c r="T6" i="3"/>
  <c r="U6" i="3"/>
  <c r="AC6" i="3"/>
  <c r="AD6" i="3"/>
  <c r="AE6" i="3"/>
  <c r="AF6" i="3" s="1"/>
  <c r="AI6" i="3"/>
  <c r="I7" i="3"/>
  <c r="O7" i="3"/>
  <c r="S7" i="3"/>
  <c r="T7" i="3"/>
  <c r="U7" i="3"/>
  <c r="AC7" i="3"/>
  <c r="AD7" i="3"/>
  <c r="AF7" i="3" s="1"/>
  <c r="AE7" i="3"/>
  <c r="AI7" i="3"/>
  <c r="I8" i="3"/>
  <c r="O8" i="3"/>
  <c r="S8" i="3"/>
  <c r="T8" i="3"/>
  <c r="U8" i="3"/>
  <c r="AC8" i="3"/>
  <c r="AD8" i="3"/>
  <c r="AE8" i="3"/>
  <c r="AF8" i="3" s="1"/>
  <c r="AI8" i="3"/>
  <c r="I9" i="3"/>
  <c r="O9" i="3"/>
  <c r="S9" i="3"/>
  <c r="T9" i="3"/>
  <c r="U9" i="3"/>
  <c r="AC9" i="3"/>
  <c r="AD9" i="3"/>
  <c r="AF9" i="3" s="1"/>
  <c r="AE9" i="3"/>
  <c r="AI9" i="3"/>
  <c r="I10" i="3"/>
  <c r="O10" i="3"/>
  <c r="S10" i="3"/>
  <c r="T10" i="3"/>
  <c r="U10" i="3"/>
  <c r="AC10" i="3"/>
  <c r="AD10" i="3"/>
  <c r="AE10" i="3"/>
  <c r="AF10" i="3" s="1"/>
  <c r="AI10" i="3"/>
  <c r="I11" i="3"/>
  <c r="O11" i="3"/>
  <c r="S11" i="3"/>
  <c r="T11" i="3"/>
  <c r="U11" i="3"/>
  <c r="AC11" i="3"/>
  <c r="AD11" i="3"/>
  <c r="AF11" i="3" s="1"/>
  <c r="AE11" i="3"/>
  <c r="AI11" i="3"/>
  <c r="I12" i="3"/>
  <c r="O12" i="3"/>
  <c r="S12" i="3"/>
  <c r="T12" i="3"/>
  <c r="U12" i="3"/>
  <c r="AC12" i="3"/>
  <c r="AD12" i="3"/>
  <c r="AE12" i="3"/>
  <c r="AF12" i="3" s="1"/>
  <c r="AI12" i="3"/>
  <c r="I13" i="3"/>
  <c r="O13" i="3"/>
  <c r="S13" i="3"/>
  <c r="T13" i="3"/>
  <c r="U13" i="3"/>
  <c r="AC13" i="3"/>
  <c r="AD13" i="3"/>
  <c r="AF13" i="3" s="1"/>
  <c r="AE13" i="3"/>
  <c r="AI13" i="3"/>
  <c r="I14" i="3"/>
  <c r="O14" i="3"/>
  <c r="S14" i="3"/>
  <c r="T14" i="3"/>
  <c r="U14" i="3"/>
  <c r="AC14" i="3"/>
  <c r="AD14" i="3"/>
  <c r="AE14" i="3"/>
  <c r="AF14" i="3" s="1"/>
  <c r="AI14" i="3"/>
  <c r="I15" i="3"/>
  <c r="O15" i="3"/>
  <c r="S15" i="3"/>
  <c r="T15" i="3"/>
  <c r="U15" i="3"/>
  <c r="AC15" i="3"/>
  <c r="AD15" i="3"/>
  <c r="AF15" i="3" s="1"/>
  <c r="AE15" i="3"/>
  <c r="AI15" i="3"/>
  <c r="I16" i="3"/>
  <c r="O16" i="3"/>
  <c r="S16" i="3"/>
  <c r="T16" i="3"/>
  <c r="U16" i="3"/>
  <c r="AC16" i="3"/>
  <c r="AD16" i="3"/>
  <c r="AE16" i="3"/>
  <c r="AF16" i="3" s="1"/>
  <c r="AI16" i="3"/>
  <c r="I17" i="3"/>
  <c r="O17" i="3"/>
  <c r="S17" i="3"/>
  <c r="T17" i="3"/>
  <c r="U17" i="3"/>
  <c r="AC17" i="3"/>
  <c r="AD17" i="3"/>
  <c r="AF17" i="3" s="1"/>
  <c r="AE17" i="3"/>
  <c r="AI17" i="3"/>
  <c r="I18" i="3"/>
  <c r="O18" i="3"/>
  <c r="S18" i="3"/>
  <c r="T18" i="3"/>
  <c r="U18" i="3"/>
  <c r="AC18" i="3"/>
  <c r="AD18" i="3"/>
  <c r="AE18" i="3"/>
  <c r="AF18" i="3" s="1"/>
  <c r="AI18" i="3"/>
  <c r="I19" i="3"/>
  <c r="O19" i="3"/>
  <c r="S19" i="3"/>
  <c r="T19" i="3"/>
  <c r="U19" i="3"/>
  <c r="AC19" i="3"/>
  <c r="AD19" i="3"/>
  <c r="AF19" i="3" s="1"/>
  <c r="AE19" i="3"/>
  <c r="AI19" i="3"/>
  <c r="I20" i="3"/>
  <c r="O20" i="3"/>
  <c r="S20" i="3"/>
  <c r="T20" i="3"/>
  <c r="U20" i="3"/>
  <c r="AC20" i="3"/>
  <c r="AD20" i="3"/>
  <c r="AE20" i="3"/>
  <c r="AF20" i="3" s="1"/>
  <c r="AI20" i="3"/>
  <c r="I21" i="3"/>
  <c r="O21" i="3"/>
  <c r="S21" i="3"/>
  <c r="T21" i="3"/>
  <c r="U21" i="3"/>
  <c r="AC21" i="3"/>
  <c r="AD21" i="3"/>
  <c r="AF21" i="3" s="1"/>
  <c r="AE21" i="3"/>
  <c r="AI21" i="3"/>
  <c r="I22" i="3"/>
  <c r="O22" i="3"/>
  <c r="S22" i="3"/>
  <c r="T22" i="3"/>
  <c r="U22" i="3"/>
  <c r="AC22" i="3"/>
  <c r="AD22" i="3"/>
  <c r="AE22" i="3"/>
  <c r="AF22" i="3" s="1"/>
  <c r="AI22" i="3"/>
  <c r="I23" i="3"/>
  <c r="O23" i="3"/>
  <c r="S23" i="3"/>
  <c r="T23" i="3"/>
  <c r="U23" i="3"/>
  <c r="AC23" i="3"/>
  <c r="AD23" i="3"/>
  <c r="AF23" i="3" s="1"/>
  <c r="AE23" i="3"/>
  <c r="AI23" i="3"/>
  <c r="I24" i="3"/>
  <c r="O24" i="3"/>
  <c r="S24" i="3"/>
  <c r="T24" i="3"/>
  <c r="U24" i="3"/>
  <c r="AC24" i="3"/>
  <c r="AD24" i="3"/>
  <c r="AE24" i="3"/>
  <c r="AF24" i="3" s="1"/>
  <c r="AI24" i="3"/>
  <c r="I25" i="3"/>
  <c r="O25" i="3"/>
  <c r="S25" i="3"/>
  <c r="T25" i="3"/>
  <c r="U25" i="3"/>
  <c r="AC25" i="3"/>
  <c r="AD25" i="3"/>
  <c r="AF25" i="3" s="1"/>
  <c r="AE25" i="3"/>
  <c r="AI25" i="3"/>
  <c r="I26" i="3"/>
  <c r="O26" i="3"/>
  <c r="S26" i="3"/>
  <c r="T26" i="3"/>
  <c r="U26" i="3"/>
  <c r="AC26" i="3"/>
  <c r="AD26" i="3"/>
  <c r="AE26" i="3"/>
  <c r="AF26" i="3" s="1"/>
  <c r="AI26" i="3"/>
  <c r="I27" i="3"/>
  <c r="O27" i="3"/>
  <c r="S27" i="3"/>
  <c r="T27" i="3"/>
  <c r="U27" i="3"/>
  <c r="AC27" i="3"/>
  <c r="AD27" i="3"/>
  <c r="AF27" i="3" s="1"/>
  <c r="AE27" i="3"/>
  <c r="AI27" i="3"/>
  <c r="I28" i="3"/>
  <c r="O28" i="3"/>
  <c r="S28" i="3"/>
  <c r="T28" i="3"/>
  <c r="U28" i="3"/>
  <c r="AC28" i="3"/>
  <c r="AD28" i="3"/>
  <c r="AE28" i="3"/>
  <c r="AF28" i="3" s="1"/>
  <c r="AI28" i="3"/>
  <c r="I29" i="3"/>
  <c r="O29" i="3"/>
  <c r="S29" i="3"/>
  <c r="T29" i="3"/>
  <c r="U29" i="3"/>
  <c r="AC29" i="3"/>
  <c r="AD29" i="3"/>
  <c r="AF29" i="3" s="1"/>
  <c r="AE29" i="3"/>
  <c r="AI29" i="3"/>
  <c r="I30" i="3"/>
  <c r="O30" i="3"/>
  <c r="S30" i="3"/>
  <c r="T30" i="3"/>
  <c r="U30" i="3"/>
  <c r="AC30" i="3"/>
  <c r="AD30" i="3"/>
  <c r="AE30" i="3"/>
  <c r="AF30" i="3" s="1"/>
  <c r="AI30" i="3"/>
  <c r="I31" i="3"/>
  <c r="O31" i="3"/>
  <c r="S31" i="3"/>
  <c r="T31" i="3"/>
  <c r="U31" i="3"/>
  <c r="AC31" i="3"/>
  <c r="AD31" i="3"/>
  <c r="AF31" i="3" s="1"/>
  <c r="AE31" i="3"/>
  <c r="AI31" i="3"/>
  <c r="I32" i="3"/>
  <c r="O32" i="3"/>
  <c r="S32" i="3"/>
  <c r="T32" i="3"/>
  <c r="U32" i="3"/>
  <c r="AC32" i="3"/>
  <c r="AD32" i="3"/>
  <c r="AE32" i="3"/>
  <c r="AF32" i="3" s="1"/>
  <c r="AI32" i="3"/>
  <c r="I33" i="3"/>
  <c r="O33" i="3"/>
  <c r="S33" i="3"/>
  <c r="T33" i="3"/>
  <c r="U33" i="3"/>
  <c r="AC33" i="3"/>
  <c r="AD33" i="3"/>
  <c r="AF33" i="3" s="1"/>
  <c r="AE33" i="3"/>
  <c r="AI33" i="3"/>
  <c r="I34" i="3"/>
  <c r="O34" i="3"/>
  <c r="S34" i="3"/>
  <c r="T34" i="3"/>
  <c r="U34" i="3"/>
  <c r="AC34" i="3"/>
  <c r="AD34" i="3"/>
  <c r="AE34" i="3"/>
  <c r="AF34" i="3" s="1"/>
  <c r="AI34" i="3"/>
  <c r="I35" i="3"/>
  <c r="O35" i="3"/>
  <c r="S35" i="3"/>
  <c r="T35" i="3"/>
  <c r="U35" i="3"/>
  <c r="AC35" i="3"/>
  <c r="AD35" i="3"/>
  <c r="AF35" i="3" s="1"/>
  <c r="AE35" i="3"/>
  <c r="AI35" i="3"/>
  <c r="I36" i="3"/>
  <c r="O36" i="3"/>
  <c r="S36" i="3"/>
  <c r="T36" i="3"/>
  <c r="U36" i="3"/>
  <c r="AC36" i="3"/>
  <c r="AD36" i="3"/>
  <c r="AE36" i="3"/>
  <c r="AF36" i="3" s="1"/>
  <c r="AI36" i="3"/>
  <c r="I37" i="3"/>
  <c r="O37" i="3"/>
  <c r="S37" i="3"/>
  <c r="T37" i="3"/>
  <c r="U37" i="3"/>
  <c r="AC37" i="3"/>
  <c r="AD37" i="3"/>
  <c r="AF37" i="3" s="1"/>
  <c r="AE37" i="3"/>
  <c r="AI37" i="3"/>
  <c r="I38" i="3"/>
  <c r="O38" i="3"/>
  <c r="S38" i="3"/>
  <c r="T38" i="3"/>
  <c r="U38" i="3"/>
  <c r="AC38" i="3"/>
  <c r="AD38" i="3"/>
  <c r="AE38" i="3"/>
  <c r="AF38" i="3" s="1"/>
  <c r="AI38" i="3"/>
  <c r="I39" i="3"/>
  <c r="O39" i="3"/>
  <c r="S39" i="3"/>
  <c r="T39" i="3"/>
  <c r="U39" i="3"/>
  <c r="AC39" i="3"/>
  <c r="AD39" i="3"/>
  <c r="AF39" i="3" s="1"/>
  <c r="AE39" i="3"/>
  <c r="AI39" i="3"/>
  <c r="I40" i="3"/>
  <c r="O40" i="3"/>
  <c r="S40" i="3"/>
  <c r="T40" i="3"/>
  <c r="U40" i="3"/>
  <c r="AC40" i="3"/>
  <c r="AD40" i="3"/>
  <c r="AE40" i="3"/>
  <c r="AF40" i="3" s="1"/>
  <c r="AI40" i="3"/>
  <c r="I41" i="3"/>
  <c r="O41" i="3"/>
  <c r="S41" i="3"/>
  <c r="T41" i="3"/>
  <c r="U41" i="3"/>
  <c r="AC41" i="3"/>
  <c r="AD41" i="3"/>
  <c r="AF41" i="3" s="1"/>
  <c r="AE41" i="3"/>
  <c r="AI41" i="3"/>
  <c r="I42" i="3"/>
  <c r="O42" i="3"/>
  <c r="S42" i="3"/>
  <c r="T42" i="3"/>
  <c r="U42" i="3"/>
  <c r="AC42" i="3"/>
  <c r="AD42" i="3"/>
  <c r="AE42" i="3"/>
  <c r="AF42" i="3" s="1"/>
  <c r="AI42" i="3"/>
  <c r="I43" i="3"/>
  <c r="O43" i="3"/>
  <c r="S43" i="3"/>
  <c r="T43" i="3"/>
  <c r="U43" i="3"/>
  <c r="AC43" i="3"/>
  <c r="AD43" i="3"/>
  <c r="AF43" i="3" s="1"/>
  <c r="AE43" i="3"/>
  <c r="AI43" i="3"/>
  <c r="I44" i="3"/>
  <c r="O44" i="3"/>
  <c r="S44" i="3"/>
  <c r="T44" i="3"/>
  <c r="U44" i="3"/>
  <c r="AC44" i="3"/>
  <c r="AD44" i="3"/>
  <c r="AE44" i="3"/>
  <c r="AF44" i="3" s="1"/>
  <c r="AI44" i="3"/>
  <c r="I45" i="3"/>
  <c r="O45" i="3"/>
  <c r="S45" i="3"/>
  <c r="T45" i="3"/>
  <c r="U45" i="3"/>
  <c r="AC45" i="3"/>
  <c r="AD45" i="3"/>
  <c r="AF45" i="3" s="1"/>
  <c r="AE45" i="3"/>
  <c r="AI45" i="3"/>
  <c r="I46" i="3"/>
  <c r="O46" i="3"/>
  <c r="S46" i="3"/>
  <c r="T46" i="3"/>
  <c r="U46" i="3"/>
  <c r="AC46" i="3"/>
  <c r="AD46" i="3"/>
  <c r="AE46" i="3"/>
  <c r="AF46" i="3" s="1"/>
  <c r="AI46" i="3"/>
  <c r="I47" i="3"/>
  <c r="O47" i="3"/>
  <c r="S47" i="3"/>
  <c r="T47" i="3"/>
  <c r="U47" i="3"/>
  <c r="AC47" i="3"/>
  <c r="AD47" i="3"/>
  <c r="AF47" i="3" s="1"/>
  <c r="AE47" i="3"/>
  <c r="AI47" i="3"/>
  <c r="I48" i="3"/>
  <c r="O48" i="3"/>
  <c r="S48" i="3"/>
  <c r="T48" i="3"/>
  <c r="U48" i="3"/>
  <c r="AC48" i="3"/>
  <c r="AD48" i="3"/>
  <c r="AE48" i="3"/>
  <c r="AF48" i="3" s="1"/>
  <c r="AI48" i="3"/>
  <c r="I49" i="3"/>
  <c r="O49" i="3"/>
  <c r="S49" i="3"/>
  <c r="T49" i="3"/>
  <c r="U49" i="3"/>
  <c r="AC49" i="3"/>
  <c r="AD49" i="3"/>
  <c r="AF49" i="3" s="1"/>
  <c r="AE49" i="3"/>
  <c r="AI49" i="3"/>
  <c r="I50" i="3"/>
  <c r="O50" i="3"/>
  <c r="S50" i="3"/>
  <c r="T50" i="3"/>
  <c r="U50" i="3"/>
  <c r="AC50" i="3"/>
  <c r="AD50" i="3"/>
  <c r="AE50" i="3"/>
  <c r="AF50" i="3" s="1"/>
  <c r="AI50" i="3"/>
  <c r="I51" i="3"/>
  <c r="O51" i="3"/>
  <c r="S51" i="3"/>
  <c r="T51" i="3"/>
  <c r="U51" i="3"/>
  <c r="AC51" i="3"/>
  <c r="AD51" i="3"/>
  <c r="AF51" i="3" s="1"/>
  <c r="AE51" i="3"/>
  <c r="AI51" i="3"/>
  <c r="I52" i="3"/>
  <c r="O52" i="3"/>
  <c r="S52" i="3"/>
  <c r="T52" i="3"/>
  <c r="U52" i="3"/>
  <c r="AC52" i="3"/>
  <c r="AD52" i="3"/>
  <c r="AE52" i="3"/>
  <c r="AF52" i="3" s="1"/>
  <c r="AI52" i="3"/>
  <c r="I53" i="3"/>
  <c r="O53" i="3"/>
  <c r="S53" i="3"/>
  <c r="T53" i="3"/>
  <c r="U53" i="3"/>
  <c r="AC53" i="3"/>
  <c r="AD53" i="3"/>
  <c r="AF53" i="3" s="1"/>
  <c r="AE53" i="3"/>
  <c r="AI53" i="3"/>
  <c r="I54" i="3"/>
  <c r="O54" i="3"/>
  <c r="S54" i="3"/>
  <c r="T54" i="3"/>
  <c r="U54" i="3"/>
  <c r="AC54" i="3"/>
  <c r="AD54" i="3"/>
  <c r="AE54" i="3"/>
  <c r="AF54" i="3" s="1"/>
  <c r="AI54" i="3"/>
  <c r="I55" i="3"/>
  <c r="O55" i="3"/>
  <c r="S55" i="3"/>
  <c r="T55" i="3"/>
  <c r="U55" i="3"/>
  <c r="AC55" i="3"/>
  <c r="AD55" i="3"/>
  <c r="AF55" i="3" s="1"/>
  <c r="AE55" i="3"/>
  <c r="AI55" i="3"/>
  <c r="I56" i="3"/>
  <c r="O56" i="3"/>
  <c r="S56" i="3"/>
  <c r="T56" i="3"/>
  <c r="U56" i="3"/>
  <c r="AC56" i="3"/>
  <c r="AD56" i="3"/>
  <c r="AE56" i="3"/>
  <c r="AF56" i="3" s="1"/>
  <c r="AI56" i="3"/>
  <c r="I57" i="3"/>
  <c r="O57" i="3"/>
  <c r="S57" i="3"/>
  <c r="T57" i="3"/>
  <c r="U57" i="3"/>
  <c r="AC57" i="3"/>
  <c r="AD57" i="3"/>
  <c r="AF57" i="3" s="1"/>
  <c r="AE57" i="3"/>
  <c r="AI57" i="3"/>
  <c r="I58" i="3"/>
  <c r="O58" i="3"/>
  <c r="S58" i="3"/>
  <c r="T58" i="3"/>
  <c r="U58" i="3"/>
  <c r="AC58" i="3"/>
  <c r="AD58" i="3"/>
  <c r="AE58" i="3"/>
  <c r="AF58" i="3" s="1"/>
  <c r="AI58" i="3"/>
  <c r="I59" i="3"/>
  <c r="O59" i="3"/>
  <c r="S59" i="3"/>
  <c r="T59" i="3"/>
  <c r="U59" i="3"/>
  <c r="AC59" i="3"/>
  <c r="AD59" i="3"/>
  <c r="AF59" i="3" s="1"/>
  <c r="AE59" i="3"/>
  <c r="AI59" i="3"/>
  <c r="I60" i="3"/>
  <c r="O60" i="3"/>
  <c r="S60" i="3"/>
  <c r="T60" i="3"/>
  <c r="U60" i="3"/>
  <c r="AC60" i="3"/>
  <c r="AD60" i="3"/>
  <c r="AE60" i="3"/>
  <c r="AF60" i="3" s="1"/>
  <c r="AI60" i="3"/>
  <c r="I61" i="3"/>
  <c r="O61" i="3"/>
  <c r="S61" i="3"/>
  <c r="T61" i="3"/>
  <c r="U61" i="3"/>
  <c r="AC61" i="3"/>
  <c r="AD61" i="3"/>
  <c r="AF61" i="3" s="1"/>
  <c r="AE61" i="3"/>
  <c r="AI61" i="3"/>
  <c r="I62" i="3"/>
  <c r="O62" i="3"/>
  <c r="S62" i="3"/>
  <c r="T62" i="3"/>
  <c r="U62" i="3"/>
  <c r="AC62" i="3"/>
  <c r="AD62" i="3"/>
  <c r="AE62" i="3"/>
  <c r="AF62" i="3" s="1"/>
  <c r="AI62" i="3"/>
  <c r="I63" i="3"/>
  <c r="O63" i="3"/>
  <c r="S63" i="3"/>
  <c r="T63" i="3"/>
  <c r="U63" i="3"/>
  <c r="AC63" i="3"/>
  <c r="AD63" i="3"/>
  <c r="AF63" i="3" s="1"/>
  <c r="AE63" i="3"/>
  <c r="AI63" i="3"/>
  <c r="I64" i="3"/>
  <c r="O64" i="3" s="1"/>
  <c r="S64" i="3"/>
  <c r="T64" i="3"/>
  <c r="U64" i="3"/>
  <c r="AC64" i="3"/>
  <c r="AD64" i="3"/>
  <c r="AE64" i="3"/>
  <c r="AF64" i="3" s="1"/>
  <c r="AI64" i="3"/>
  <c r="I65" i="3"/>
  <c r="O65" i="3"/>
  <c r="S65" i="3"/>
  <c r="T65" i="3"/>
  <c r="U65" i="3"/>
  <c r="AC65" i="3"/>
  <c r="AD65" i="3"/>
  <c r="AF65" i="3" s="1"/>
  <c r="AE65" i="3"/>
  <c r="AI65" i="3"/>
  <c r="I66" i="3"/>
  <c r="O66" i="3" s="1"/>
  <c r="S66" i="3"/>
  <c r="T66" i="3"/>
  <c r="U66" i="3"/>
  <c r="AC66" i="3"/>
  <c r="AD66" i="3"/>
  <c r="AE66" i="3"/>
  <c r="AF66" i="3" s="1"/>
  <c r="AI66" i="3"/>
  <c r="I67" i="3"/>
  <c r="O67" i="3"/>
  <c r="S67" i="3"/>
  <c r="T67" i="3"/>
  <c r="U67" i="3"/>
  <c r="AC67" i="3"/>
  <c r="AD67" i="3"/>
  <c r="AF67" i="3" s="1"/>
  <c r="AE67" i="3"/>
  <c r="AI67" i="3"/>
  <c r="I68" i="3"/>
  <c r="O68" i="3" s="1"/>
  <c r="S68" i="3"/>
  <c r="T68" i="3"/>
  <c r="U68" i="3"/>
  <c r="AC68" i="3"/>
  <c r="AD68" i="3"/>
  <c r="AE68" i="3"/>
  <c r="AF68" i="3" s="1"/>
  <c r="AI68" i="3"/>
  <c r="I69" i="3"/>
  <c r="O69" i="3"/>
  <c r="S69" i="3"/>
  <c r="T69" i="3"/>
  <c r="U69" i="3"/>
  <c r="AC69" i="3"/>
  <c r="AD69" i="3"/>
  <c r="AF69" i="3" s="1"/>
  <c r="AE69" i="3"/>
  <c r="AI69" i="3"/>
  <c r="I70" i="3"/>
  <c r="O70" i="3" s="1"/>
  <c r="S70" i="3"/>
  <c r="T70" i="3"/>
  <c r="U70" i="3"/>
  <c r="AC70" i="3"/>
  <c r="AD70" i="3"/>
  <c r="AE70" i="3"/>
  <c r="AF70" i="3" s="1"/>
  <c r="AI70" i="3"/>
  <c r="I71" i="3"/>
  <c r="O71" i="3"/>
  <c r="S71" i="3"/>
  <c r="T71" i="3"/>
  <c r="U71" i="3"/>
  <c r="AC71" i="3"/>
  <c r="AD71" i="3"/>
  <c r="AF71" i="3" s="1"/>
  <c r="AE71" i="3"/>
  <c r="AI71" i="3"/>
  <c r="I72" i="3"/>
  <c r="O72" i="3" s="1"/>
  <c r="S72" i="3"/>
  <c r="T72" i="3"/>
  <c r="U72" i="3"/>
  <c r="AC72" i="3"/>
  <c r="AD72" i="3"/>
  <c r="AE72" i="3"/>
  <c r="AF72" i="3" s="1"/>
  <c r="AI72" i="3"/>
  <c r="I73" i="3"/>
  <c r="O73" i="3"/>
  <c r="S73" i="3"/>
  <c r="T73" i="3"/>
  <c r="U73" i="3"/>
  <c r="AC73" i="3"/>
  <c r="AD73" i="3"/>
  <c r="AF73" i="3" s="1"/>
  <c r="AE73" i="3"/>
  <c r="AI73" i="3"/>
  <c r="I74" i="3"/>
  <c r="O74" i="3" s="1"/>
  <c r="S74" i="3"/>
  <c r="T74" i="3"/>
  <c r="U74" i="3"/>
  <c r="AC74" i="3"/>
  <c r="AD74" i="3"/>
  <c r="AE74" i="3"/>
  <c r="AF74" i="3" s="1"/>
  <c r="AI74" i="3"/>
  <c r="I75" i="3"/>
  <c r="O75" i="3"/>
  <c r="S75" i="3"/>
  <c r="T75" i="3"/>
  <c r="U75" i="3"/>
  <c r="AC75" i="3"/>
  <c r="AD75" i="3"/>
  <c r="AF75" i="3" s="1"/>
  <c r="AE75" i="3"/>
  <c r="AI75" i="3"/>
  <c r="I76" i="3"/>
  <c r="O76" i="3" s="1"/>
  <c r="S76" i="3"/>
  <c r="T76" i="3"/>
  <c r="U76" i="3"/>
  <c r="AC76" i="3"/>
  <c r="AD76" i="3"/>
  <c r="AE76" i="3"/>
  <c r="AF76" i="3" s="1"/>
  <c r="AI76" i="3"/>
  <c r="I77" i="3"/>
  <c r="O77" i="3"/>
  <c r="S77" i="3"/>
  <c r="T77" i="3"/>
  <c r="U77" i="3"/>
  <c r="AC77" i="3"/>
  <c r="AD77" i="3"/>
  <c r="AF77" i="3" s="1"/>
  <c r="AE77" i="3"/>
  <c r="AI77" i="3"/>
  <c r="I78" i="3"/>
  <c r="O78" i="3" s="1"/>
  <c r="S78" i="3"/>
  <c r="T78" i="3"/>
  <c r="U78" i="3"/>
  <c r="AC78" i="3"/>
  <c r="AD78" i="3"/>
  <c r="AE78" i="3"/>
  <c r="AF78" i="3" s="1"/>
  <c r="AI78" i="3"/>
  <c r="I79" i="3"/>
  <c r="O79" i="3"/>
  <c r="S79" i="3"/>
  <c r="T79" i="3"/>
  <c r="U79" i="3"/>
  <c r="AC79" i="3"/>
  <c r="AD79" i="3"/>
  <c r="AF79" i="3" s="1"/>
  <c r="AE79" i="3"/>
  <c r="AI79" i="3"/>
  <c r="I80" i="3"/>
  <c r="O80" i="3" s="1"/>
  <c r="S80" i="3"/>
  <c r="T80" i="3"/>
  <c r="U80" i="3"/>
  <c r="AC80" i="3"/>
  <c r="AD80" i="3"/>
  <c r="AE80" i="3"/>
  <c r="AF80" i="3" s="1"/>
  <c r="AI80" i="3"/>
  <c r="I81" i="3"/>
  <c r="O81" i="3"/>
  <c r="S81" i="3"/>
  <c r="T81" i="3"/>
  <c r="U81" i="3"/>
  <c r="AC81" i="3"/>
  <c r="AD81" i="3"/>
  <c r="AF81" i="3" s="1"/>
  <c r="AE81" i="3"/>
  <c r="AI81" i="3"/>
  <c r="I82" i="3"/>
  <c r="O82" i="3" s="1"/>
  <c r="S82" i="3"/>
  <c r="T82" i="3"/>
  <c r="U82" i="3"/>
  <c r="AC82" i="3"/>
  <c r="AD82" i="3"/>
  <c r="AE82" i="3"/>
  <c r="AF82" i="3" s="1"/>
  <c r="AI82" i="3"/>
  <c r="I83" i="3"/>
  <c r="O83" i="3"/>
  <c r="S83" i="3"/>
  <c r="T83" i="3"/>
  <c r="U83" i="3"/>
  <c r="AC83" i="3"/>
  <c r="AD83" i="3"/>
  <c r="AF83" i="3" s="1"/>
  <c r="AE83" i="3"/>
  <c r="AI83" i="3"/>
  <c r="I84" i="3"/>
  <c r="O84" i="3" s="1"/>
  <c r="S84" i="3"/>
  <c r="T84" i="3"/>
  <c r="U84" i="3"/>
  <c r="AC84" i="3"/>
  <c r="AD84" i="3"/>
  <c r="AE84" i="3"/>
  <c r="AF84" i="3" s="1"/>
  <c r="AI84" i="3"/>
  <c r="I85" i="3"/>
  <c r="O85" i="3"/>
  <c r="S85" i="3"/>
  <c r="T85" i="3"/>
  <c r="U85" i="3"/>
  <c r="AC85" i="3"/>
  <c r="AD85" i="3"/>
  <c r="AF85" i="3" s="1"/>
  <c r="AE85" i="3"/>
  <c r="AI85" i="3"/>
  <c r="I86" i="3"/>
  <c r="O86" i="3" s="1"/>
  <c r="S86" i="3"/>
  <c r="T86" i="3"/>
  <c r="U86" i="3"/>
  <c r="AC86" i="3"/>
  <c r="AD86" i="3"/>
  <c r="AE86" i="3"/>
  <c r="AF86" i="3" s="1"/>
  <c r="AI86" i="3"/>
  <c r="I87" i="3"/>
  <c r="O87" i="3"/>
  <c r="S87" i="3"/>
  <c r="T87" i="3"/>
  <c r="U87" i="3"/>
  <c r="AC87" i="3"/>
  <c r="AD87" i="3"/>
  <c r="AF87" i="3" s="1"/>
  <c r="AE87" i="3"/>
  <c r="AI87" i="3"/>
  <c r="I88" i="3"/>
  <c r="O88" i="3" s="1"/>
  <c r="S88" i="3"/>
  <c r="T88" i="3"/>
  <c r="U88" i="3"/>
  <c r="AC88" i="3"/>
  <c r="AD88" i="3"/>
  <c r="AE88" i="3"/>
  <c r="AF88" i="3" s="1"/>
  <c r="AI88" i="3"/>
  <c r="I89" i="3"/>
  <c r="O89" i="3"/>
  <c r="S89" i="3"/>
  <c r="T89" i="3"/>
  <c r="U89" i="3"/>
  <c r="AC89" i="3"/>
  <c r="AD89" i="3"/>
  <c r="AF89" i="3" s="1"/>
  <c r="AE89" i="3"/>
  <c r="AI89" i="3"/>
  <c r="I90" i="3"/>
  <c r="O90" i="3" s="1"/>
  <c r="S90" i="3"/>
  <c r="T90" i="3"/>
  <c r="U90" i="3"/>
  <c r="AC90" i="3"/>
  <c r="AD90" i="3"/>
  <c r="AE90" i="3"/>
  <c r="AF90" i="3" s="1"/>
  <c r="AI90" i="3"/>
  <c r="I91" i="3"/>
  <c r="O91" i="3"/>
  <c r="S91" i="3"/>
  <c r="T91" i="3"/>
  <c r="U91" i="3"/>
  <c r="AC91" i="3"/>
  <c r="AD91" i="3"/>
  <c r="AF91" i="3" s="1"/>
  <c r="AE91" i="3"/>
  <c r="AI91" i="3"/>
  <c r="I92" i="3"/>
  <c r="O92" i="3" s="1"/>
  <c r="S92" i="3"/>
  <c r="T92" i="3"/>
  <c r="U92" i="3"/>
  <c r="AC92" i="3"/>
  <c r="AD92" i="3"/>
  <c r="AE92" i="3"/>
  <c r="AF92" i="3" s="1"/>
  <c r="AI92" i="3"/>
  <c r="I93" i="3"/>
  <c r="O93" i="3"/>
  <c r="S93" i="3"/>
  <c r="T93" i="3"/>
  <c r="U93" i="3"/>
  <c r="AC93" i="3"/>
  <c r="AD93" i="3"/>
  <c r="AF93" i="3" s="1"/>
  <c r="AE93" i="3"/>
  <c r="AI93" i="3"/>
  <c r="I94" i="3"/>
  <c r="O94" i="3" s="1"/>
  <c r="S94" i="3"/>
  <c r="T94" i="3"/>
  <c r="U94" i="3"/>
  <c r="AC94" i="3"/>
  <c r="AD94" i="3"/>
  <c r="AE94" i="3"/>
  <c r="AF94" i="3" s="1"/>
  <c r="AI94" i="3"/>
  <c r="I95" i="3"/>
  <c r="O95" i="3"/>
  <c r="S95" i="3"/>
  <c r="T95" i="3"/>
  <c r="U95" i="3"/>
  <c r="AC95" i="3"/>
  <c r="AD95" i="3"/>
  <c r="AF95" i="3" s="1"/>
  <c r="AE95" i="3"/>
  <c r="AI95" i="3"/>
  <c r="I96" i="3"/>
  <c r="O96" i="3" s="1"/>
  <c r="S96" i="3"/>
  <c r="T96" i="3"/>
  <c r="U96" i="3"/>
  <c r="AC96" i="3"/>
  <c r="AD96" i="3"/>
  <c r="AE96" i="3"/>
  <c r="AF96" i="3" s="1"/>
  <c r="AI96" i="3"/>
  <c r="I97" i="3"/>
  <c r="O97" i="3"/>
  <c r="S97" i="3"/>
  <c r="T97" i="3"/>
  <c r="U97" i="3"/>
  <c r="AC97" i="3"/>
  <c r="AD97" i="3"/>
  <c r="AF97" i="3" s="1"/>
  <c r="AE97" i="3"/>
  <c r="AI97" i="3"/>
  <c r="I98" i="3"/>
  <c r="O98" i="3" s="1"/>
  <c r="S98" i="3"/>
  <c r="T98" i="3"/>
  <c r="U98" i="3"/>
  <c r="AC98" i="3"/>
  <c r="AD98" i="3"/>
  <c r="AE98" i="3"/>
  <c r="AF98" i="3" s="1"/>
  <c r="AI98" i="3"/>
  <c r="I99" i="3"/>
  <c r="O99" i="3"/>
  <c r="S99" i="3"/>
  <c r="T99" i="3"/>
  <c r="U99" i="3"/>
  <c r="AC99" i="3"/>
  <c r="AD99" i="3"/>
  <c r="AF99" i="3" s="1"/>
  <c r="AE99" i="3"/>
  <c r="AI99" i="3"/>
  <c r="I100" i="3"/>
  <c r="O100" i="3" s="1"/>
  <c r="S100" i="3"/>
  <c r="T100" i="3"/>
  <c r="U100" i="3"/>
  <c r="AC100" i="3"/>
  <c r="AD100" i="3"/>
  <c r="AE100" i="3"/>
  <c r="AF100" i="3" s="1"/>
  <c r="AI100" i="3"/>
  <c r="I101" i="3"/>
  <c r="O101" i="3"/>
  <c r="S101" i="3"/>
  <c r="T101" i="3"/>
  <c r="U101" i="3"/>
  <c r="AC101" i="3"/>
  <c r="AD101" i="3"/>
  <c r="AF101" i="3" s="1"/>
  <c r="AE101" i="3"/>
  <c r="AI101" i="3"/>
  <c r="I102" i="3"/>
  <c r="O102" i="3" s="1"/>
  <c r="S102" i="3"/>
  <c r="T102" i="3"/>
  <c r="U102" i="3"/>
  <c r="AC102" i="3"/>
  <c r="AD102" i="3"/>
  <c r="AE102" i="3"/>
  <c r="AF102" i="3" s="1"/>
  <c r="AI102" i="3"/>
  <c r="I103" i="3"/>
  <c r="O103" i="3"/>
  <c r="S103" i="3"/>
  <c r="T103" i="3"/>
  <c r="U103" i="3"/>
  <c r="AC103" i="3"/>
  <c r="AD103" i="3"/>
  <c r="AF103" i="3" s="1"/>
  <c r="AE103" i="3"/>
  <c r="AI103" i="3"/>
  <c r="I104" i="3"/>
  <c r="O104" i="3" s="1"/>
  <c r="S104" i="3"/>
  <c r="T104" i="3"/>
  <c r="U104" i="3"/>
  <c r="AC104" i="3"/>
  <c r="AD104" i="3"/>
  <c r="AE104" i="3"/>
  <c r="AF104" i="3" s="1"/>
  <c r="AI104" i="3"/>
  <c r="I105" i="3"/>
  <c r="O105" i="3"/>
  <c r="S105" i="3"/>
  <c r="T105" i="3"/>
  <c r="U105" i="3"/>
  <c r="AC105" i="3"/>
  <c r="AD105" i="3"/>
  <c r="AF105" i="3" s="1"/>
  <c r="AE105" i="3"/>
  <c r="AI105" i="3"/>
  <c r="I106" i="3"/>
  <c r="O106" i="3" s="1"/>
  <c r="S106" i="3"/>
  <c r="T106" i="3"/>
  <c r="U106" i="3"/>
  <c r="AC106" i="3"/>
  <c r="AD106" i="3"/>
  <c r="AE106" i="3"/>
  <c r="AF106" i="3" s="1"/>
  <c r="AI106" i="3"/>
  <c r="I107" i="3"/>
  <c r="O107" i="3"/>
  <c r="S107" i="3"/>
  <c r="T107" i="3"/>
  <c r="U107" i="3"/>
  <c r="AC107" i="3"/>
  <c r="AD107" i="3"/>
  <c r="AF107" i="3" s="1"/>
  <c r="AE107" i="3"/>
  <c r="AI107" i="3"/>
  <c r="I108" i="3"/>
  <c r="O108" i="3" s="1"/>
  <c r="S108" i="3"/>
  <c r="T108" i="3"/>
  <c r="U108" i="3"/>
  <c r="AC108" i="3"/>
  <c r="AD108" i="3"/>
  <c r="AE108" i="3"/>
  <c r="AF108" i="3" s="1"/>
  <c r="AI108" i="3"/>
  <c r="I109" i="3"/>
  <c r="O109" i="3"/>
  <c r="S109" i="3"/>
  <c r="T109" i="3"/>
  <c r="U109" i="3"/>
  <c r="AC109" i="3"/>
  <c r="AD109" i="3"/>
  <c r="AF109" i="3" s="1"/>
  <c r="AE109" i="3"/>
  <c r="AI109" i="3"/>
  <c r="I110" i="3"/>
  <c r="O110" i="3" s="1"/>
  <c r="S110" i="3"/>
  <c r="T110" i="3"/>
  <c r="U110" i="3"/>
  <c r="AC110" i="3"/>
  <c r="AD110" i="3"/>
  <c r="AE110" i="3"/>
  <c r="AF110" i="3" s="1"/>
  <c r="AI110" i="3"/>
  <c r="I111" i="3"/>
  <c r="O111" i="3"/>
  <c r="S111" i="3"/>
  <c r="T111" i="3"/>
  <c r="U111" i="3"/>
  <c r="AC111" i="3"/>
  <c r="AD111" i="3"/>
  <c r="AF111" i="3" s="1"/>
  <c r="AE111" i="3"/>
  <c r="AI111" i="3"/>
  <c r="I112" i="3"/>
  <c r="O112" i="3" s="1"/>
  <c r="S112" i="3"/>
  <c r="T112" i="3"/>
  <c r="U112" i="3"/>
  <c r="AC112" i="3"/>
  <c r="AD112" i="3"/>
  <c r="AE112" i="3"/>
  <c r="AF112" i="3" s="1"/>
  <c r="AI112" i="3"/>
  <c r="I113" i="3"/>
  <c r="O113" i="3"/>
  <c r="S113" i="3"/>
  <c r="T113" i="3"/>
  <c r="U113" i="3"/>
  <c r="AC113" i="3"/>
  <c r="AD113" i="3"/>
  <c r="AF113" i="3" s="1"/>
  <c r="AE113" i="3"/>
  <c r="AI113" i="3"/>
  <c r="I114" i="3"/>
  <c r="O114" i="3"/>
  <c r="S114" i="3"/>
  <c r="T114" i="3"/>
  <c r="U114" i="3"/>
  <c r="AC114" i="3"/>
  <c r="AD114" i="3"/>
  <c r="AE114" i="3"/>
  <c r="AF114" i="3" s="1"/>
  <c r="AI114" i="3"/>
  <c r="I115" i="3"/>
  <c r="O115" i="3"/>
  <c r="S115" i="3"/>
  <c r="T115" i="3"/>
  <c r="U115" i="3"/>
  <c r="AC115" i="3"/>
  <c r="AD115" i="3"/>
  <c r="AF115" i="3" s="1"/>
  <c r="AE115" i="3"/>
  <c r="AI115" i="3"/>
  <c r="I116" i="3"/>
  <c r="O116" i="3" s="1"/>
  <c r="S116" i="3"/>
  <c r="T116" i="3"/>
  <c r="U116" i="3"/>
  <c r="AC116" i="3"/>
  <c r="AD116" i="3"/>
  <c r="AE116" i="3"/>
  <c r="AF116" i="3" s="1"/>
  <c r="AI116" i="3"/>
  <c r="I117" i="3"/>
  <c r="O117" i="3"/>
  <c r="S117" i="3"/>
  <c r="T117" i="3"/>
  <c r="U117" i="3"/>
  <c r="AC117" i="3"/>
  <c r="AD117" i="3"/>
  <c r="AF117" i="3" s="1"/>
  <c r="AE117" i="3"/>
  <c r="AI117" i="3"/>
  <c r="I118" i="3"/>
  <c r="O118" i="3" s="1"/>
  <c r="S118" i="3"/>
  <c r="T118" i="3"/>
  <c r="U118" i="3"/>
  <c r="AC118" i="3"/>
  <c r="AD118" i="3"/>
  <c r="AE118" i="3"/>
  <c r="AF118" i="3" s="1"/>
  <c r="AI118" i="3"/>
  <c r="I119" i="3"/>
  <c r="O119" i="3"/>
  <c r="S119" i="3"/>
  <c r="T119" i="3"/>
  <c r="U119" i="3"/>
  <c r="AC119" i="3"/>
  <c r="AD119" i="3"/>
  <c r="AF119" i="3" s="1"/>
  <c r="AE119" i="3"/>
  <c r="AI119" i="3"/>
  <c r="I120" i="3"/>
  <c r="O120" i="3" s="1"/>
  <c r="S120" i="3"/>
  <c r="T120" i="3"/>
  <c r="U120" i="3"/>
  <c r="AC120" i="3"/>
  <c r="AD120" i="3"/>
  <c r="AE120" i="3"/>
  <c r="AF120" i="3" s="1"/>
  <c r="AI120" i="3"/>
  <c r="I121" i="3"/>
  <c r="O121" i="3"/>
  <c r="S121" i="3"/>
  <c r="T121" i="3"/>
  <c r="U121" i="3"/>
  <c r="AC121" i="3"/>
  <c r="AD121" i="3"/>
  <c r="AF121" i="3" s="1"/>
  <c r="AE121" i="3"/>
  <c r="AI121" i="3"/>
  <c r="I122" i="3"/>
  <c r="O122" i="3" s="1"/>
  <c r="S122" i="3"/>
  <c r="T122" i="3"/>
  <c r="U122" i="3"/>
  <c r="AC122" i="3"/>
  <c r="AD122" i="3"/>
  <c r="AE122" i="3"/>
  <c r="AF122" i="3" s="1"/>
  <c r="AI122" i="3"/>
  <c r="I123" i="3"/>
  <c r="O123" i="3"/>
  <c r="S123" i="3"/>
  <c r="T123" i="3"/>
  <c r="U123" i="3"/>
  <c r="AC123" i="3"/>
  <c r="AD123" i="3"/>
  <c r="AF123" i="3" s="1"/>
  <c r="AE123" i="3"/>
  <c r="AI123" i="3"/>
  <c r="I124" i="3"/>
  <c r="O124" i="3" s="1"/>
  <c r="S124" i="3"/>
  <c r="T124" i="3"/>
  <c r="U124" i="3"/>
  <c r="AC124" i="3"/>
  <c r="AD124" i="3"/>
  <c r="AE124" i="3"/>
  <c r="AF124" i="3" s="1"/>
  <c r="AI124" i="3"/>
  <c r="I125" i="3"/>
  <c r="O125" i="3"/>
  <c r="S125" i="3"/>
  <c r="T125" i="3"/>
  <c r="U125" i="3"/>
  <c r="AC125" i="3"/>
  <c r="AD125" i="3"/>
  <c r="AF125" i="3" s="1"/>
  <c r="AE125" i="3"/>
  <c r="AI125" i="3"/>
  <c r="I126" i="3"/>
  <c r="O126" i="3" s="1"/>
  <c r="S126" i="3"/>
  <c r="T126" i="3"/>
  <c r="U126" i="3"/>
  <c r="AC126" i="3"/>
  <c r="AD126" i="3"/>
  <c r="AE126" i="3"/>
  <c r="AF126" i="3" s="1"/>
  <c r="AI126" i="3"/>
  <c r="I127" i="3"/>
  <c r="O127" i="3"/>
  <c r="S127" i="3"/>
  <c r="T127" i="3"/>
  <c r="U127" i="3"/>
  <c r="AC127" i="3"/>
  <c r="AD127" i="3"/>
  <c r="AF127" i="3" s="1"/>
  <c r="AE127" i="3"/>
  <c r="AI127" i="3"/>
  <c r="I128" i="3"/>
  <c r="O128" i="3" s="1"/>
  <c r="S128" i="3"/>
  <c r="T128" i="3"/>
  <c r="U128" i="3"/>
  <c r="AC128" i="3"/>
  <c r="AD128" i="3"/>
  <c r="AE128" i="3"/>
  <c r="AF128" i="3" s="1"/>
  <c r="AI128" i="3"/>
  <c r="I129" i="3"/>
  <c r="O129" i="3"/>
  <c r="S129" i="3"/>
  <c r="T129" i="3"/>
  <c r="U129" i="3"/>
  <c r="AC129" i="3"/>
  <c r="AD129" i="3"/>
  <c r="AF129" i="3" s="1"/>
  <c r="AE129" i="3"/>
  <c r="AI129" i="3"/>
  <c r="I130" i="3"/>
  <c r="O130" i="3" s="1"/>
  <c r="S130" i="3"/>
  <c r="T130" i="3"/>
  <c r="U130" i="3"/>
  <c r="AC130" i="3"/>
  <c r="AD130" i="3"/>
  <c r="AE130" i="3"/>
  <c r="AF130" i="3" s="1"/>
  <c r="AI130" i="3"/>
  <c r="I131" i="3"/>
  <c r="O131" i="3"/>
  <c r="S131" i="3"/>
  <c r="T131" i="3"/>
  <c r="U131" i="3"/>
  <c r="AC131" i="3"/>
  <c r="AD131" i="3"/>
  <c r="AF131" i="3" s="1"/>
  <c r="AE131" i="3"/>
  <c r="AI131" i="3"/>
  <c r="I132" i="3"/>
  <c r="O132" i="3" s="1"/>
  <c r="S132" i="3"/>
  <c r="T132" i="3"/>
  <c r="U132" i="3"/>
  <c r="AC132" i="3"/>
  <c r="AD132" i="3"/>
  <c r="AE132" i="3"/>
  <c r="AF132" i="3" s="1"/>
  <c r="AI132" i="3"/>
  <c r="I133" i="3"/>
  <c r="O133" i="3"/>
  <c r="S133" i="3"/>
  <c r="T133" i="3"/>
  <c r="U133" i="3"/>
  <c r="AC133" i="3"/>
  <c r="AD133" i="3"/>
  <c r="AF133" i="3" s="1"/>
  <c r="AE133" i="3"/>
  <c r="AI133" i="3"/>
  <c r="I134" i="3"/>
  <c r="O134" i="3" s="1"/>
  <c r="S134" i="3"/>
  <c r="T134" i="3"/>
  <c r="U134" i="3"/>
  <c r="AC134" i="3"/>
  <c r="AD134" i="3"/>
  <c r="AE134" i="3"/>
  <c r="AF134" i="3" s="1"/>
  <c r="AI134" i="3"/>
  <c r="I135" i="3"/>
  <c r="O135" i="3"/>
  <c r="S135" i="3"/>
  <c r="T135" i="3"/>
  <c r="U135" i="3"/>
  <c r="AC135" i="3"/>
  <c r="AD135" i="3"/>
  <c r="AF135" i="3" s="1"/>
  <c r="AE135" i="3"/>
  <c r="AI135" i="3"/>
  <c r="I136" i="3"/>
  <c r="O136" i="3" s="1"/>
  <c r="S136" i="3"/>
  <c r="T136" i="3"/>
  <c r="U136" i="3"/>
  <c r="AC136" i="3"/>
  <c r="AD136" i="3"/>
  <c r="AE136" i="3"/>
  <c r="AF136" i="3" s="1"/>
  <c r="AI136" i="3"/>
  <c r="I137" i="3"/>
  <c r="O137" i="3"/>
  <c r="S137" i="3"/>
  <c r="T137" i="3"/>
  <c r="U137" i="3"/>
  <c r="AC137" i="3"/>
  <c r="AD137" i="3"/>
  <c r="AF137" i="3" s="1"/>
  <c r="AE137" i="3"/>
  <c r="AI137" i="3"/>
  <c r="I138" i="3"/>
  <c r="O138" i="3"/>
  <c r="S138" i="3"/>
  <c r="T138" i="3"/>
  <c r="U138" i="3"/>
  <c r="AC138" i="3"/>
  <c r="AD138" i="3"/>
  <c r="AE138" i="3"/>
  <c r="AF138" i="3" s="1"/>
  <c r="AI138" i="3"/>
  <c r="I139" i="3"/>
  <c r="O139" i="3"/>
  <c r="S139" i="3"/>
  <c r="T139" i="3"/>
  <c r="U139" i="3"/>
  <c r="AC139" i="3"/>
  <c r="AD139" i="3"/>
  <c r="AF139" i="3" s="1"/>
  <c r="AE139" i="3"/>
  <c r="AI139" i="3"/>
  <c r="I140" i="3"/>
  <c r="O140" i="3"/>
  <c r="S140" i="3"/>
  <c r="T140" i="3"/>
  <c r="U140" i="3"/>
  <c r="AC140" i="3"/>
  <c r="AD140" i="3"/>
  <c r="AE140" i="3"/>
  <c r="AF140" i="3" s="1"/>
  <c r="AI140" i="3"/>
  <c r="I141" i="3"/>
  <c r="O141" i="3"/>
  <c r="S141" i="3"/>
  <c r="T141" i="3"/>
  <c r="U141" i="3"/>
  <c r="AC141" i="3"/>
  <c r="AD141" i="3"/>
  <c r="AF141" i="3" s="1"/>
  <c r="AE141" i="3"/>
  <c r="AI141" i="3"/>
  <c r="I142" i="3"/>
  <c r="O142" i="3" s="1"/>
  <c r="S142" i="3"/>
  <c r="T142" i="3"/>
  <c r="U142" i="3"/>
  <c r="AC142" i="3"/>
  <c r="AD142" i="3"/>
  <c r="AE142" i="3"/>
  <c r="AF142" i="3" s="1"/>
  <c r="AI142" i="3"/>
  <c r="I143" i="3"/>
  <c r="O143" i="3"/>
  <c r="S143" i="3"/>
  <c r="T143" i="3"/>
  <c r="U143" i="3"/>
  <c r="AC143" i="3"/>
  <c r="AD143" i="3"/>
  <c r="AF143" i="3" s="1"/>
  <c r="AE143" i="3"/>
  <c r="AI143" i="3"/>
  <c r="I144" i="3"/>
  <c r="O144" i="3" s="1"/>
  <c r="S144" i="3"/>
  <c r="T144" i="3"/>
  <c r="U144" i="3"/>
  <c r="AC144" i="3"/>
  <c r="AD144" i="3"/>
  <c r="AE144" i="3"/>
  <c r="AF144" i="3" s="1"/>
  <c r="AI144" i="3"/>
  <c r="I145" i="3"/>
  <c r="O145" i="3"/>
  <c r="S145" i="3"/>
  <c r="T145" i="3"/>
  <c r="U145" i="3"/>
  <c r="AC145" i="3"/>
  <c r="AD145" i="3"/>
  <c r="AF145" i="3" s="1"/>
  <c r="AE145" i="3"/>
  <c r="AI145" i="3"/>
  <c r="I146" i="3"/>
  <c r="O146" i="3"/>
  <c r="S146" i="3"/>
  <c r="T146" i="3"/>
  <c r="U146" i="3"/>
  <c r="AC146" i="3"/>
  <c r="AD146" i="3"/>
  <c r="AE146" i="3"/>
  <c r="AF146" i="3" s="1"/>
  <c r="AI146" i="3"/>
  <c r="I147" i="3"/>
  <c r="O147" i="3"/>
  <c r="S147" i="3"/>
  <c r="T147" i="3"/>
  <c r="U147" i="3"/>
  <c r="AC147" i="3"/>
  <c r="AD147" i="3"/>
  <c r="AF147" i="3" s="1"/>
  <c r="AE147" i="3"/>
  <c r="AI147" i="3"/>
  <c r="I148" i="3"/>
  <c r="O148" i="3" s="1"/>
  <c r="S148" i="3"/>
  <c r="T148" i="3"/>
  <c r="U148" i="3"/>
  <c r="AC148" i="3"/>
  <c r="AD148" i="3"/>
  <c r="AE148" i="3"/>
  <c r="AF148" i="3" s="1"/>
  <c r="AI148" i="3"/>
  <c r="I149" i="3"/>
  <c r="O149" i="3"/>
  <c r="S149" i="3"/>
  <c r="T149" i="3"/>
  <c r="U149" i="3"/>
  <c r="AC149" i="3"/>
  <c r="AD149" i="3"/>
  <c r="AF149" i="3" s="1"/>
  <c r="AE149" i="3"/>
  <c r="AI149" i="3"/>
  <c r="I150" i="3"/>
  <c r="O150" i="3"/>
  <c r="S150" i="3"/>
  <c r="T150" i="3"/>
  <c r="U150" i="3"/>
  <c r="AC150" i="3"/>
  <c r="AD150" i="3"/>
  <c r="AE150" i="3"/>
  <c r="AF150" i="3" s="1"/>
  <c r="AI150" i="3"/>
  <c r="I151" i="3"/>
  <c r="O151" i="3"/>
  <c r="S151" i="3"/>
  <c r="T151" i="3"/>
  <c r="U151" i="3"/>
  <c r="AC151" i="3"/>
  <c r="AD151" i="3"/>
  <c r="AF151" i="3" s="1"/>
  <c r="AE151" i="3"/>
  <c r="AI151" i="3"/>
  <c r="I152" i="3"/>
  <c r="O152" i="3" s="1"/>
  <c r="S152" i="3"/>
  <c r="T152" i="3"/>
  <c r="U152" i="3"/>
  <c r="AC152" i="3"/>
  <c r="AD152" i="3"/>
  <c r="AE152" i="3"/>
  <c r="AF152" i="3" s="1"/>
  <c r="AI152" i="3"/>
  <c r="I153" i="3"/>
  <c r="O153" i="3"/>
  <c r="S153" i="3"/>
  <c r="T153" i="3"/>
  <c r="U153" i="3"/>
  <c r="AC153" i="3"/>
  <c r="AD153" i="3"/>
  <c r="AF153" i="3" s="1"/>
  <c r="AE153" i="3"/>
  <c r="AI153" i="3"/>
  <c r="I154" i="3"/>
  <c r="O154" i="3" s="1"/>
  <c r="S154" i="3"/>
  <c r="T154" i="3"/>
  <c r="U154" i="3"/>
  <c r="AC154" i="3"/>
  <c r="AD154" i="3"/>
  <c r="AE154" i="3"/>
  <c r="AF154" i="3" s="1"/>
  <c r="AI154" i="3"/>
  <c r="I155" i="3"/>
  <c r="O155" i="3"/>
  <c r="S155" i="3"/>
  <c r="T155" i="3"/>
  <c r="U155" i="3"/>
  <c r="AC155" i="3"/>
  <c r="AD155" i="3"/>
  <c r="AF155" i="3" s="1"/>
  <c r="AE155" i="3"/>
  <c r="AI155" i="3"/>
  <c r="I156" i="3"/>
  <c r="O156" i="3" s="1"/>
  <c r="S156" i="3"/>
  <c r="T156" i="3"/>
  <c r="U156" i="3"/>
  <c r="AC156" i="3"/>
  <c r="AD156" i="3"/>
  <c r="AE156" i="3"/>
  <c r="AF156" i="3" s="1"/>
  <c r="AI156" i="3"/>
  <c r="I157" i="3"/>
  <c r="O157" i="3"/>
  <c r="S157" i="3"/>
  <c r="T157" i="3"/>
  <c r="U157" i="3"/>
  <c r="AC157" i="3"/>
  <c r="AD157" i="3"/>
  <c r="AF157" i="3" s="1"/>
  <c r="AE157" i="3"/>
  <c r="AI157" i="3"/>
  <c r="I158" i="3"/>
  <c r="O158" i="3" s="1"/>
  <c r="S158" i="3"/>
  <c r="T158" i="3"/>
  <c r="U158" i="3"/>
  <c r="AC158" i="3"/>
  <c r="AD158" i="3"/>
  <c r="AE158" i="3"/>
  <c r="AF158" i="3" s="1"/>
  <c r="AI158" i="3"/>
  <c r="I159" i="3"/>
  <c r="O159" i="3"/>
  <c r="S159" i="3"/>
  <c r="T159" i="3"/>
  <c r="U159" i="3"/>
  <c r="AC159" i="3"/>
  <c r="AD159" i="3"/>
  <c r="AF159" i="3" s="1"/>
  <c r="AE159" i="3"/>
  <c r="AI159" i="3"/>
  <c r="I160" i="3"/>
  <c r="O160" i="3" s="1"/>
  <c r="S160" i="3"/>
  <c r="T160" i="3"/>
  <c r="U160" i="3"/>
  <c r="AC160" i="3"/>
  <c r="AD160" i="3"/>
  <c r="AE160" i="3"/>
  <c r="AF160" i="3" s="1"/>
  <c r="AI160" i="3"/>
  <c r="I161" i="3"/>
  <c r="O161" i="3"/>
  <c r="S161" i="3"/>
  <c r="T161" i="3"/>
  <c r="U161" i="3"/>
  <c r="AC161" i="3"/>
  <c r="AD161" i="3"/>
  <c r="AF161" i="3" s="1"/>
  <c r="AE161" i="3"/>
  <c r="AI161" i="3"/>
  <c r="I162" i="3"/>
  <c r="O162" i="3" s="1"/>
  <c r="S162" i="3"/>
  <c r="T162" i="3"/>
  <c r="U162" i="3"/>
  <c r="AC162" i="3"/>
  <c r="AD162" i="3"/>
  <c r="AE162" i="3"/>
  <c r="AF162" i="3" s="1"/>
  <c r="AI162" i="3"/>
  <c r="I163" i="3"/>
  <c r="O163" i="3"/>
  <c r="S163" i="3"/>
  <c r="T163" i="3"/>
  <c r="U163" i="3"/>
  <c r="AC163" i="3"/>
  <c r="AD163" i="3"/>
  <c r="AF163" i="3" s="1"/>
  <c r="AE163" i="3"/>
  <c r="AI163" i="3"/>
  <c r="I164" i="3"/>
  <c r="O164" i="3" s="1"/>
  <c r="S164" i="3"/>
  <c r="T164" i="3"/>
  <c r="U164" i="3"/>
  <c r="AC164" i="3"/>
  <c r="AD164" i="3"/>
  <c r="AE164" i="3"/>
  <c r="AF164" i="3" s="1"/>
  <c r="AI164" i="3"/>
  <c r="I165" i="3"/>
  <c r="O165" i="3"/>
  <c r="S165" i="3"/>
  <c r="T165" i="3"/>
  <c r="U165" i="3"/>
  <c r="AC165" i="3"/>
  <c r="AD165" i="3"/>
  <c r="AF165" i="3" s="1"/>
  <c r="AE165" i="3"/>
  <c r="AI165" i="3"/>
  <c r="I166" i="3"/>
  <c r="O166" i="3" s="1"/>
  <c r="S166" i="3"/>
  <c r="T166" i="3"/>
  <c r="U166" i="3"/>
  <c r="AC166" i="3"/>
  <c r="AD166" i="3"/>
  <c r="AE166" i="3"/>
  <c r="AF166" i="3" s="1"/>
  <c r="AI166" i="3"/>
  <c r="I167" i="3"/>
  <c r="O167" i="3"/>
  <c r="S167" i="3"/>
  <c r="T167" i="3"/>
  <c r="U167" i="3"/>
  <c r="AC167" i="3"/>
  <c r="AD167" i="3"/>
  <c r="AF167" i="3" s="1"/>
  <c r="AE167" i="3"/>
  <c r="AI167" i="3"/>
  <c r="I168" i="3"/>
  <c r="O168" i="3" s="1"/>
  <c r="S168" i="3"/>
  <c r="T168" i="3"/>
  <c r="U168" i="3"/>
  <c r="AC168" i="3"/>
  <c r="AD168" i="3"/>
  <c r="AE168" i="3"/>
  <c r="AF168" i="3" s="1"/>
  <c r="AI168" i="3"/>
  <c r="I169" i="3"/>
  <c r="O169" i="3"/>
  <c r="S169" i="3"/>
  <c r="T169" i="3"/>
  <c r="U169" i="3"/>
  <c r="AC169" i="3"/>
  <c r="AD169" i="3"/>
  <c r="AF169" i="3" s="1"/>
  <c r="AE169" i="3"/>
  <c r="AI169" i="3"/>
  <c r="I170" i="3"/>
  <c r="O170" i="3" s="1"/>
  <c r="S170" i="3"/>
  <c r="T170" i="3"/>
  <c r="U170" i="3"/>
  <c r="AC170" i="3"/>
  <c r="AD170" i="3"/>
  <c r="AE170" i="3"/>
  <c r="AF170" i="3" s="1"/>
  <c r="AI170" i="3"/>
  <c r="I171" i="3"/>
  <c r="O171" i="3"/>
  <c r="S171" i="3"/>
  <c r="T171" i="3"/>
  <c r="U171" i="3"/>
  <c r="AC171" i="3"/>
  <c r="AD171" i="3"/>
  <c r="AF171" i="3" s="1"/>
  <c r="AE171" i="3"/>
  <c r="AI171" i="3"/>
  <c r="I172" i="3"/>
  <c r="O172" i="3"/>
  <c r="S172" i="3"/>
  <c r="T172" i="3"/>
  <c r="U172" i="3"/>
  <c r="AC172" i="3"/>
  <c r="AD172" i="3"/>
  <c r="AE172" i="3"/>
  <c r="AF172" i="3" s="1"/>
  <c r="AI172" i="3"/>
  <c r="I173" i="3"/>
  <c r="O173" i="3"/>
  <c r="S173" i="3"/>
  <c r="T173" i="3"/>
  <c r="U173" i="3"/>
  <c r="AC173" i="3"/>
  <c r="AD173" i="3"/>
  <c r="AF173" i="3" s="1"/>
  <c r="AE173" i="3"/>
  <c r="AI173" i="3"/>
  <c r="I174" i="3"/>
  <c r="O174" i="3" s="1"/>
  <c r="S174" i="3"/>
  <c r="T174" i="3"/>
  <c r="U174" i="3"/>
  <c r="AC174" i="3"/>
  <c r="AD174" i="3"/>
  <c r="AE174" i="3"/>
  <c r="AF174" i="3" s="1"/>
  <c r="AI174" i="3"/>
  <c r="I175" i="3"/>
  <c r="O175" i="3"/>
  <c r="S175" i="3"/>
  <c r="T175" i="3"/>
  <c r="U175" i="3"/>
  <c r="AC175" i="3"/>
  <c r="AD175" i="3"/>
  <c r="AF175" i="3" s="1"/>
  <c r="AE175" i="3"/>
  <c r="AI175" i="3"/>
  <c r="I176" i="3"/>
  <c r="O176" i="3" s="1"/>
  <c r="S176" i="3"/>
  <c r="T176" i="3"/>
  <c r="U176" i="3"/>
  <c r="AC176" i="3"/>
  <c r="AD176" i="3"/>
  <c r="AE176" i="3"/>
  <c r="AF176" i="3" s="1"/>
  <c r="AI176" i="3"/>
  <c r="I177" i="3"/>
  <c r="O177" i="3"/>
  <c r="S177" i="3"/>
  <c r="T177" i="3"/>
  <c r="U177" i="3"/>
  <c r="AC177" i="3"/>
  <c r="AD177" i="3"/>
  <c r="AF177" i="3" s="1"/>
  <c r="AE177" i="3"/>
  <c r="AI177" i="3"/>
  <c r="I178" i="3"/>
  <c r="O178" i="3" s="1"/>
  <c r="S178" i="3"/>
  <c r="T178" i="3"/>
  <c r="U178" i="3"/>
  <c r="AC178" i="3"/>
  <c r="AD178" i="3"/>
  <c r="AE178" i="3"/>
  <c r="AF178" i="3" s="1"/>
  <c r="AI178" i="3"/>
  <c r="I179" i="3"/>
  <c r="O179" i="3"/>
  <c r="S179" i="3"/>
  <c r="T179" i="3"/>
  <c r="U179" i="3"/>
  <c r="AC179" i="3"/>
  <c r="AD179" i="3"/>
  <c r="AF179" i="3" s="1"/>
  <c r="AE179" i="3"/>
  <c r="AI179" i="3"/>
  <c r="I180" i="3"/>
  <c r="O180" i="3" s="1"/>
  <c r="S180" i="3"/>
  <c r="T180" i="3"/>
  <c r="U180" i="3"/>
  <c r="AC180" i="3"/>
  <c r="AD180" i="3"/>
  <c r="AE180" i="3"/>
  <c r="AF180" i="3" s="1"/>
  <c r="AI180" i="3"/>
  <c r="I181" i="3"/>
  <c r="O181" i="3"/>
  <c r="S181" i="3"/>
  <c r="T181" i="3"/>
  <c r="U181" i="3"/>
  <c r="AC181" i="3"/>
  <c r="AD181" i="3"/>
  <c r="AF181" i="3" s="1"/>
  <c r="AE181" i="3"/>
  <c r="AI181" i="3"/>
  <c r="I182" i="3"/>
  <c r="O182" i="3" s="1"/>
  <c r="S182" i="3"/>
  <c r="T182" i="3"/>
  <c r="U182" i="3"/>
  <c r="AC182" i="3"/>
  <c r="AD182" i="3"/>
  <c r="AE182" i="3"/>
  <c r="AF182" i="3" s="1"/>
  <c r="AI182" i="3"/>
  <c r="I183" i="3"/>
  <c r="O183" i="3"/>
  <c r="S183" i="3"/>
  <c r="T183" i="3"/>
  <c r="U183" i="3"/>
  <c r="AC183" i="3"/>
  <c r="AD183" i="3"/>
  <c r="AF183" i="3" s="1"/>
  <c r="AE183" i="3"/>
  <c r="AI183" i="3"/>
  <c r="I184" i="3"/>
  <c r="O184" i="3" s="1"/>
  <c r="S184" i="3"/>
  <c r="T184" i="3"/>
  <c r="U184" i="3"/>
  <c r="AC184" i="3"/>
  <c r="AD184" i="3"/>
  <c r="AE184" i="3"/>
  <c r="AF184" i="3" s="1"/>
  <c r="AI184" i="3"/>
  <c r="I185" i="3"/>
  <c r="O185" i="3"/>
  <c r="S185" i="3"/>
  <c r="T185" i="3"/>
  <c r="U185" i="3"/>
  <c r="AC185" i="3"/>
  <c r="AD185" i="3"/>
  <c r="AF185" i="3" s="1"/>
  <c r="AE185" i="3"/>
  <c r="AI185" i="3"/>
  <c r="I186" i="3"/>
  <c r="O186" i="3" s="1"/>
  <c r="S186" i="3"/>
  <c r="T186" i="3"/>
  <c r="U186" i="3"/>
  <c r="AC186" i="3"/>
  <c r="AD186" i="3"/>
  <c r="AE186" i="3"/>
  <c r="AF186" i="3" s="1"/>
  <c r="AI186" i="3"/>
  <c r="I187" i="3"/>
  <c r="O187" i="3"/>
  <c r="S187" i="3"/>
  <c r="T187" i="3"/>
  <c r="U187" i="3"/>
  <c r="AC187" i="3"/>
  <c r="AD187" i="3"/>
  <c r="AF187" i="3" s="1"/>
  <c r="AE187" i="3"/>
  <c r="AI187" i="3"/>
  <c r="I188" i="3"/>
  <c r="O188" i="3" s="1"/>
  <c r="S188" i="3"/>
  <c r="T188" i="3"/>
  <c r="U188" i="3"/>
  <c r="AC188" i="3"/>
  <c r="AD188" i="3"/>
  <c r="AE188" i="3"/>
  <c r="AF188" i="3" s="1"/>
  <c r="AI188" i="3"/>
  <c r="I189" i="3"/>
  <c r="O189" i="3"/>
  <c r="S189" i="3"/>
  <c r="T189" i="3"/>
  <c r="U189" i="3"/>
  <c r="AC189" i="3"/>
  <c r="AD189" i="3"/>
  <c r="AF189" i="3" s="1"/>
  <c r="AE189" i="3"/>
  <c r="AI189" i="3"/>
  <c r="I190" i="3"/>
  <c r="O190" i="3" s="1"/>
  <c r="S190" i="3"/>
  <c r="T190" i="3"/>
  <c r="U190" i="3"/>
  <c r="AC190" i="3"/>
  <c r="AD190" i="3"/>
  <c r="AE190" i="3"/>
  <c r="AF190" i="3" s="1"/>
  <c r="AI190" i="3"/>
  <c r="I191" i="3"/>
  <c r="O191" i="3"/>
  <c r="S191" i="3"/>
  <c r="T191" i="3"/>
  <c r="U191" i="3"/>
  <c r="AC191" i="3"/>
  <c r="AD191" i="3"/>
  <c r="AF191" i="3" s="1"/>
  <c r="AE191" i="3"/>
  <c r="AI191" i="3"/>
  <c r="I192" i="3"/>
  <c r="O192" i="3" s="1"/>
  <c r="S192" i="3"/>
  <c r="T192" i="3"/>
  <c r="U192" i="3"/>
  <c r="AC192" i="3"/>
  <c r="AD192" i="3"/>
  <c r="AE192" i="3"/>
  <c r="AF192" i="3" s="1"/>
  <c r="AI192" i="3"/>
  <c r="I193" i="3"/>
  <c r="O193" i="3"/>
  <c r="S193" i="3"/>
  <c r="T193" i="3"/>
  <c r="U193" i="3"/>
  <c r="AC193" i="3"/>
  <c r="AD193" i="3"/>
  <c r="AF193" i="3" s="1"/>
  <c r="AE193" i="3"/>
  <c r="AI193" i="3"/>
  <c r="I194" i="3"/>
  <c r="O194" i="3" s="1"/>
  <c r="S194" i="3"/>
  <c r="T194" i="3"/>
  <c r="U194" i="3"/>
  <c r="AC194" i="3"/>
  <c r="AD194" i="3"/>
  <c r="AE194" i="3"/>
  <c r="AF194" i="3" s="1"/>
  <c r="AI194" i="3"/>
  <c r="I195" i="3"/>
  <c r="O195" i="3"/>
  <c r="S195" i="3"/>
  <c r="T195" i="3"/>
  <c r="U195" i="3"/>
  <c r="AC195" i="3"/>
  <c r="AD195" i="3"/>
  <c r="AF195" i="3" s="1"/>
  <c r="AE195" i="3"/>
  <c r="AI195" i="3"/>
  <c r="I196" i="3"/>
  <c r="O196" i="3" s="1"/>
  <c r="S196" i="3"/>
  <c r="T196" i="3"/>
  <c r="U196" i="3"/>
  <c r="AC196" i="3"/>
  <c r="AD196" i="3"/>
  <c r="AE196" i="3"/>
  <c r="AF196" i="3" s="1"/>
  <c r="AI196" i="3"/>
  <c r="I197" i="3"/>
  <c r="O197" i="3"/>
  <c r="S197" i="3"/>
  <c r="T197" i="3"/>
  <c r="U197" i="3"/>
  <c r="AC197" i="3"/>
  <c r="AD197" i="3"/>
  <c r="AF197" i="3" s="1"/>
  <c r="AE197" i="3"/>
  <c r="AI197" i="3"/>
  <c r="I198" i="3"/>
  <c r="O198" i="3"/>
  <c r="S198" i="3"/>
  <c r="T198" i="3"/>
  <c r="U198" i="3"/>
  <c r="AC198" i="3"/>
  <c r="AD198" i="3"/>
  <c r="AE198" i="3"/>
  <c r="AF198" i="3" s="1"/>
  <c r="AI198" i="3"/>
  <c r="I199" i="3"/>
  <c r="O199" i="3"/>
  <c r="S199" i="3"/>
  <c r="T199" i="3"/>
  <c r="U199" i="3"/>
  <c r="AC199" i="3"/>
  <c r="AD199" i="3"/>
  <c r="AF199" i="3" s="1"/>
  <c r="AE199" i="3"/>
  <c r="AI199" i="3"/>
  <c r="I200" i="3"/>
  <c r="O200" i="3" s="1"/>
  <c r="S200" i="3"/>
  <c r="T200" i="3"/>
  <c r="U200" i="3"/>
  <c r="AC200" i="3"/>
  <c r="AD200" i="3"/>
  <c r="AE200" i="3"/>
  <c r="AF200" i="3" s="1"/>
  <c r="AI200" i="3"/>
  <c r="I201" i="3"/>
  <c r="O201" i="3"/>
  <c r="S201" i="3"/>
  <c r="T201" i="3"/>
  <c r="U201" i="3"/>
  <c r="AC201" i="3"/>
  <c r="AD201" i="3"/>
  <c r="AF201" i="3" s="1"/>
  <c r="AE201" i="3"/>
  <c r="AI201" i="3"/>
  <c r="I202" i="3"/>
  <c r="O202" i="3" s="1"/>
  <c r="S202" i="3"/>
  <c r="T202" i="3"/>
  <c r="U202" i="3"/>
  <c r="AC202" i="3"/>
  <c r="AD202" i="3"/>
  <c r="AE202" i="3"/>
  <c r="AF202" i="3" s="1"/>
  <c r="AI202" i="3"/>
  <c r="I203" i="3"/>
  <c r="O203" i="3"/>
  <c r="S203" i="3"/>
  <c r="T203" i="3"/>
  <c r="U203" i="3"/>
  <c r="AC203" i="3"/>
  <c r="AD203" i="3"/>
  <c r="AF203" i="3" s="1"/>
  <c r="AE203" i="3"/>
  <c r="AI203" i="3"/>
  <c r="I204" i="3"/>
  <c r="O204" i="3" s="1"/>
  <c r="S204" i="3"/>
  <c r="T204" i="3"/>
  <c r="U204" i="3"/>
  <c r="AC204" i="3"/>
  <c r="AD204" i="3"/>
  <c r="AE204" i="3"/>
  <c r="AF204" i="3" s="1"/>
  <c r="AI204" i="3"/>
  <c r="I205" i="3"/>
  <c r="O205" i="3"/>
  <c r="S205" i="3"/>
  <c r="T205" i="3"/>
  <c r="U205" i="3"/>
  <c r="AC205" i="3"/>
  <c r="AD205" i="3"/>
  <c r="AF205" i="3" s="1"/>
  <c r="AE205" i="3"/>
  <c r="AI205" i="3"/>
  <c r="I206" i="3"/>
  <c r="O206" i="3" s="1"/>
  <c r="S206" i="3"/>
  <c r="T206" i="3"/>
  <c r="U206" i="3"/>
  <c r="AC206" i="3"/>
  <c r="AD206" i="3"/>
  <c r="AE206" i="3"/>
  <c r="AF206" i="3" s="1"/>
  <c r="AI206" i="3"/>
  <c r="I207" i="3"/>
  <c r="O207" i="3"/>
  <c r="S207" i="3"/>
  <c r="T207" i="3"/>
  <c r="U207" i="3"/>
  <c r="AC207" i="3"/>
  <c r="AD207" i="3"/>
  <c r="AF207" i="3" s="1"/>
  <c r="AE207" i="3"/>
  <c r="AI207" i="3"/>
  <c r="I208" i="3"/>
  <c r="O208" i="3" s="1"/>
  <c r="S208" i="3"/>
  <c r="T208" i="3"/>
  <c r="U208" i="3"/>
  <c r="AC208" i="3"/>
  <c r="AD208" i="3"/>
  <c r="AE208" i="3"/>
  <c r="AF208" i="3" s="1"/>
  <c r="AI208" i="3"/>
  <c r="I209" i="3"/>
  <c r="O209" i="3"/>
  <c r="S209" i="3"/>
  <c r="T209" i="3"/>
  <c r="U209" i="3"/>
  <c r="AC209" i="3"/>
  <c r="AD209" i="3"/>
  <c r="AF209" i="3" s="1"/>
  <c r="AE209" i="3"/>
  <c r="AI209" i="3"/>
  <c r="I210" i="3"/>
  <c r="O210" i="3" s="1"/>
  <c r="S210" i="3"/>
  <c r="T210" i="3"/>
  <c r="U210" i="3"/>
  <c r="AC210" i="3"/>
  <c r="AD210" i="3"/>
  <c r="AE210" i="3"/>
  <c r="AF210" i="3" s="1"/>
  <c r="AI210" i="3"/>
  <c r="I211" i="3"/>
  <c r="O211" i="3"/>
  <c r="S211" i="3"/>
  <c r="T211" i="3"/>
  <c r="U211" i="3"/>
  <c r="AC211" i="3"/>
  <c r="AD211" i="3"/>
  <c r="AF211" i="3" s="1"/>
  <c r="AE211" i="3"/>
  <c r="AI211" i="3"/>
  <c r="I212" i="3"/>
  <c r="O212" i="3" s="1"/>
  <c r="S212" i="3"/>
  <c r="T212" i="3"/>
  <c r="U212" i="3"/>
  <c r="AC212" i="3"/>
  <c r="AD212" i="3"/>
  <c r="AE212" i="3"/>
  <c r="AF212" i="3" s="1"/>
  <c r="AI212" i="3"/>
  <c r="I213" i="3"/>
  <c r="O213" i="3"/>
  <c r="S213" i="3"/>
  <c r="T213" i="3"/>
  <c r="U213" i="3"/>
  <c r="AC213" i="3"/>
  <c r="AD213" i="3"/>
  <c r="AF213" i="3" s="1"/>
  <c r="AE213" i="3"/>
  <c r="AI213" i="3"/>
  <c r="I214" i="3"/>
  <c r="O214" i="3" s="1"/>
  <c r="S214" i="3"/>
  <c r="T214" i="3"/>
  <c r="U214" i="3"/>
  <c r="AC214" i="3"/>
  <c r="AD214" i="3"/>
  <c r="AE214" i="3"/>
  <c r="AF214" i="3" s="1"/>
  <c r="AI214" i="3"/>
  <c r="I215" i="3"/>
  <c r="O215" i="3"/>
  <c r="S215" i="3"/>
  <c r="T215" i="3"/>
  <c r="U215" i="3"/>
  <c r="AC215" i="3"/>
  <c r="AD215" i="3"/>
  <c r="AF215" i="3" s="1"/>
  <c r="AE215" i="3"/>
  <c r="AI215" i="3"/>
  <c r="I216" i="3"/>
  <c r="O216" i="3" s="1"/>
  <c r="S216" i="3"/>
  <c r="T216" i="3"/>
  <c r="U216" i="3"/>
  <c r="AC216" i="3"/>
  <c r="AD216" i="3"/>
  <c r="AE216" i="3"/>
  <c r="AF216" i="3" s="1"/>
  <c r="AI216" i="3"/>
  <c r="I217" i="3"/>
  <c r="O217" i="3"/>
  <c r="S217" i="3"/>
  <c r="T217" i="3"/>
  <c r="U217" i="3"/>
  <c r="AC217" i="3"/>
  <c r="AD217" i="3"/>
  <c r="AF217" i="3" s="1"/>
  <c r="AE217" i="3"/>
  <c r="AI217" i="3"/>
  <c r="I218" i="3"/>
  <c r="O218" i="3" s="1"/>
  <c r="S218" i="3"/>
  <c r="T218" i="3"/>
  <c r="U218" i="3"/>
  <c r="AC218" i="3"/>
  <c r="AD218" i="3"/>
  <c r="AE218" i="3"/>
  <c r="AF218" i="3" s="1"/>
  <c r="AI218" i="3"/>
  <c r="I219" i="3"/>
  <c r="O219" i="3"/>
  <c r="S219" i="3"/>
  <c r="T219" i="3"/>
  <c r="U219" i="3"/>
  <c r="AC219" i="3"/>
  <c r="AD219" i="3"/>
  <c r="AF219" i="3" s="1"/>
  <c r="AE219" i="3"/>
  <c r="AI219" i="3"/>
  <c r="I220" i="3"/>
  <c r="O220" i="3" s="1"/>
  <c r="S220" i="3"/>
  <c r="T220" i="3"/>
  <c r="U220" i="3"/>
  <c r="AC220" i="3"/>
  <c r="AD220" i="3"/>
  <c r="AE220" i="3"/>
  <c r="AF220" i="3" s="1"/>
  <c r="AI220" i="3"/>
  <c r="I221" i="3"/>
  <c r="O221" i="3"/>
  <c r="S221" i="3"/>
  <c r="T221" i="3"/>
  <c r="U221" i="3"/>
  <c r="AC221" i="3"/>
  <c r="AD221" i="3"/>
  <c r="AF221" i="3" s="1"/>
  <c r="AE221" i="3"/>
  <c r="AI221" i="3"/>
  <c r="I222" i="3"/>
  <c r="O222" i="3" s="1"/>
  <c r="S222" i="3"/>
  <c r="T222" i="3"/>
  <c r="U222" i="3"/>
  <c r="AC222" i="3"/>
  <c r="AD222" i="3"/>
  <c r="AE222" i="3"/>
  <c r="AF222" i="3" s="1"/>
  <c r="AI222" i="3"/>
  <c r="I223" i="3"/>
  <c r="O223" i="3"/>
  <c r="S223" i="3"/>
  <c r="T223" i="3"/>
  <c r="U223" i="3"/>
  <c r="AC223" i="3"/>
  <c r="AD223" i="3"/>
  <c r="AF223" i="3" s="1"/>
  <c r="AE223" i="3"/>
  <c r="AI223" i="3"/>
  <c r="I224" i="3"/>
  <c r="O224" i="3" s="1"/>
  <c r="S224" i="3"/>
  <c r="T224" i="3"/>
  <c r="U224" i="3"/>
  <c r="AC224" i="3"/>
  <c r="AD224" i="3"/>
  <c r="AE224" i="3"/>
  <c r="AF224" i="3" s="1"/>
  <c r="AI224" i="3"/>
  <c r="I225" i="3"/>
  <c r="O225" i="3"/>
  <c r="S225" i="3"/>
  <c r="T225" i="3"/>
  <c r="U225" i="3"/>
  <c r="AC225" i="3"/>
  <c r="AD225" i="3"/>
  <c r="AF225" i="3" s="1"/>
  <c r="AE225" i="3"/>
  <c r="AI225" i="3"/>
  <c r="I226" i="3"/>
  <c r="O226" i="3" s="1"/>
  <c r="S226" i="3"/>
  <c r="T226" i="3"/>
  <c r="U226" i="3"/>
  <c r="AC226" i="3"/>
  <c r="AD226" i="3"/>
  <c r="AE226" i="3"/>
  <c r="AF226" i="3" s="1"/>
  <c r="AI226" i="3"/>
  <c r="I227" i="3"/>
  <c r="O227" i="3"/>
  <c r="S227" i="3"/>
  <c r="T227" i="3"/>
  <c r="U227" i="3"/>
  <c r="AC227" i="3"/>
  <c r="AD227" i="3"/>
  <c r="AF227" i="3" s="1"/>
  <c r="AE227" i="3"/>
  <c r="AI227" i="3"/>
  <c r="I228" i="3"/>
  <c r="O228" i="3" s="1"/>
  <c r="S228" i="3"/>
  <c r="T228" i="3"/>
  <c r="U228" i="3"/>
  <c r="AC228" i="3"/>
  <c r="AD228" i="3"/>
  <c r="AE228" i="3"/>
  <c r="AF228" i="3" s="1"/>
  <c r="AI228" i="3"/>
  <c r="I229" i="3"/>
  <c r="O229" i="3"/>
  <c r="S229" i="3"/>
  <c r="T229" i="3"/>
  <c r="U229" i="3"/>
  <c r="AC229" i="3"/>
  <c r="AD229" i="3"/>
  <c r="AF229" i="3" s="1"/>
  <c r="AE229" i="3"/>
  <c r="AI229" i="3"/>
  <c r="I230" i="3"/>
  <c r="O230" i="3" s="1"/>
  <c r="S230" i="3"/>
  <c r="T230" i="3"/>
  <c r="U230" i="3"/>
  <c r="AC230" i="3"/>
  <c r="AD230" i="3"/>
  <c r="AE230" i="3"/>
  <c r="AF230" i="3"/>
  <c r="AI230" i="3"/>
  <c r="I231" i="3"/>
  <c r="O231" i="3"/>
  <c r="S231" i="3"/>
  <c r="T231" i="3"/>
  <c r="U231" i="3"/>
  <c r="AC231" i="3"/>
  <c r="AD231" i="3"/>
  <c r="AF231" i="3" s="1"/>
  <c r="AE231" i="3"/>
  <c r="AI231" i="3"/>
  <c r="I232" i="3"/>
  <c r="O232" i="3" s="1"/>
  <c r="S232" i="3"/>
  <c r="T232" i="3"/>
  <c r="U232" i="3"/>
  <c r="AC232" i="3"/>
  <c r="AD232" i="3"/>
  <c r="AE232" i="3"/>
  <c r="AF232" i="3"/>
  <c r="AI232" i="3"/>
  <c r="I233" i="3"/>
  <c r="O233" i="3"/>
  <c r="S233" i="3"/>
  <c r="T233" i="3"/>
  <c r="U233" i="3"/>
  <c r="AC233" i="3"/>
  <c r="AD233" i="3"/>
  <c r="AF233" i="3" s="1"/>
  <c r="AE233" i="3"/>
  <c r="AI233" i="3"/>
  <c r="I234" i="3"/>
  <c r="O234" i="3" s="1"/>
  <c r="S234" i="3"/>
  <c r="T234" i="3"/>
  <c r="U234" i="3"/>
  <c r="AC234" i="3"/>
  <c r="AD234" i="3"/>
  <c r="AE234" i="3"/>
  <c r="AF234" i="3"/>
  <c r="AI234" i="3"/>
  <c r="I235" i="3"/>
  <c r="O235" i="3"/>
  <c r="S235" i="3"/>
  <c r="T235" i="3"/>
  <c r="U235" i="3"/>
  <c r="AC235" i="3"/>
  <c r="AD235" i="3"/>
  <c r="AF235" i="3" s="1"/>
  <c r="AE235" i="3"/>
  <c r="AI235" i="3"/>
  <c r="I236" i="3"/>
  <c r="O236" i="3" s="1"/>
  <c r="S236" i="3"/>
  <c r="T236" i="3"/>
  <c r="U236" i="3"/>
  <c r="AC236" i="3"/>
  <c r="AD236" i="3"/>
  <c r="AE236" i="3"/>
  <c r="AF236" i="3"/>
  <c r="AI236" i="3"/>
  <c r="I237" i="3"/>
  <c r="O237" i="3"/>
  <c r="S237" i="3"/>
  <c r="T237" i="3"/>
  <c r="U237" i="3"/>
  <c r="AC237" i="3"/>
  <c r="AD237" i="3"/>
  <c r="AF237" i="3" s="1"/>
  <c r="AE237" i="3"/>
  <c r="AI237" i="3"/>
  <c r="I238" i="3"/>
  <c r="O238" i="3" s="1"/>
  <c r="S238" i="3"/>
  <c r="T238" i="3"/>
  <c r="U238" i="3"/>
  <c r="AC238" i="3"/>
  <c r="AD238" i="3"/>
  <c r="AE238" i="3"/>
  <c r="AF238" i="3"/>
  <c r="AI238" i="3"/>
  <c r="I239" i="3"/>
  <c r="O239" i="3"/>
  <c r="S239" i="3"/>
  <c r="T239" i="3"/>
  <c r="U239" i="3"/>
  <c r="AC239" i="3"/>
  <c r="AD239" i="3"/>
  <c r="AF239" i="3" s="1"/>
  <c r="AE239" i="3"/>
  <c r="AI239" i="3"/>
  <c r="I240" i="3"/>
  <c r="O240" i="3" s="1"/>
  <c r="S240" i="3"/>
  <c r="T240" i="3"/>
  <c r="U240" i="3"/>
  <c r="AC240" i="3"/>
  <c r="AD240" i="3"/>
  <c r="AE240" i="3"/>
  <c r="AF240" i="3"/>
  <c r="AI240" i="3"/>
  <c r="I241" i="3"/>
  <c r="O241" i="3"/>
  <c r="S241" i="3"/>
  <c r="T241" i="3"/>
  <c r="U241" i="3"/>
  <c r="AC241" i="3"/>
  <c r="AD241" i="3"/>
  <c r="AF241" i="3" s="1"/>
  <c r="AE241" i="3"/>
  <c r="AI241" i="3"/>
  <c r="I242" i="3"/>
  <c r="O242" i="3" s="1"/>
  <c r="S242" i="3"/>
  <c r="T242" i="3"/>
  <c r="U242" i="3"/>
  <c r="AC242" i="3"/>
  <c r="AD242" i="3"/>
  <c r="AE242" i="3"/>
  <c r="AF242" i="3"/>
  <c r="AI242" i="3"/>
  <c r="I243" i="3"/>
  <c r="O243" i="3"/>
  <c r="S243" i="3"/>
  <c r="T243" i="3"/>
  <c r="U243" i="3"/>
  <c r="AC243" i="3"/>
  <c r="AD243" i="3"/>
  <c r="AF243" i="3" s="1"/>
  <c r="AE243" i="3"/>
  <c r="AI243" i="3"/>
  <c r="I244" i="3"/>
  <c r="O244" i="3" s="1"/>
  <c r="S244" i="3"/>
  <c r="T244" i="3"/>
  <c r="U244" i="3"/>
  <c r="AC244" i="3"/>
  <c r="AD244" i="3"/>
  <c r="AE244" i="3"/>
  <c r="AF244" i="3"/>
  <c r="AI244" i="3"/>
  <c r="I245" i="3"/>
  <c r="O245" i="3"/>
  <c r="S245" i="3"/>
  <c r="T245" i="3"/>
  <c r="U245" i="3"/>
  <c r="AC245" i="3"/>
  <c r="AD245" i="3"/>
  <c r="AF245" i="3" s="1"/>
  <c r="AE245" i="3"/>
  <c r="AI245" i="3"/>
  <c r="I246" i="3"/>
  <c r="O246" i="3" s="1"/>
  <c r="S246" i="3"/>
  <c r="T246" i="3"/>
  <c r="U246" i="3"/>
  <c r="AC246" i="3"/>
  <c r="AD246" i="3"/>
  <c r="AE246" i="3"/>
  <c r="AF246" i="3"/>
  <c r="AI246" i="3"/>
  <c r="I247" i="3"/>
  <c r="O247" i="3"/>
  <c r="S247" i="3"/>
  <c r="T247" i="3"/>
  <c r="U247" i="3"/>
  <c r="AC247" i="3"/>
  <c r="AD247" i="3"/>
  <c r="AF247" i="3" s="1"/>
  <c r="AE247" i="3"/>
  <c r="AI247" i="3"/>
  <c r="I248" i="3"/>
  <c r="O248" i="3" s="1"/>
  <c r="S248" i="3"/>
  <c r="T248" i="3"/>
  <c r="U248" i="3"/>
  <c r="AC248" i="3"/>
  <c r="AD248" i="3"/>
  <c r="AE248" i="3"/>
  <c r="AF248" i="3"/>
  <c r="AI248" i="3"/>
  <c r="I249" i="3"/>
  <c r="O249" i="3"/>
  <c r="S249" i="3"/>
  <c r="T249" i="3"/>
  <c r="U249" i="3"/>
  <c r="AC249" i="3"/>
  <c r="AD249" i="3"/>
  <c r="AF249" i="3" s="1"/>
  <c r="AE249" i="3"/>
  <c r="AI249" i="3"/>
  <c r="I250" i="3"/>
  <c r="O250" i="3"/>
  <c r="S250" i="3"/>
  <c r="T250" i="3"/>
  <c r="U250" i="3"/>
  <c r="AC250" i="3"/>
  <c r="AD250" i="3"/>
  <c r="AE250" i="3"/>
  <c r="AF250" i="3" s="1"/>
  <c r="AI250" i="3"/>
  <c r="I251" i="3"/>
  <c r="O251" i="3"/>
  <c r="S251" i="3"/>
  <c r="T251" i="3"/>
  <c r="U251" i="3"/>
  <c r="AC251" i="3"/>
  <c r="AD251" i="3"/>
  <c r="AE251" i="3"/>
  <c r="AI251" i="3"/>
  <c r="I252" i="3"/>
  <c r="O252" i="3" s="1"/>
  <c r="S252" i="3"/>
  <c r="T252" i="3"/>
  <c r="U252" i="3"/>
  <c r="AC252" i="3"/>
  <c r="AD252" i="3"/>
  <c r="AE252" i="3"/>
  <c r="AF252" i="3"/>
  <c r="AI252" i="3"/>
  <c r="I253" i="3"/>
  <c r="O253" i="3"/>
  <c r="S253" i="3"/>
  <c r="T253" i="3"/>
  <c r="U253" i="3"/>
  <c r="AC253" i="3"/>
  <c r="AD253" i="3"/>
  <c r="AF253" i="3" s="1"/>
  <c r="AE253" i="3"/>
  <c r="AI253" i="3"/>
  <c r="I254" i="3"/>
  <c r="O254" i="3"/>
  <c r="S254" i="3"/>
  <c r="T254" i="3"/>
  <c r="U254" i="3"/>
  <c r="AC254" i="3"/>
  <c r="AD254" i="3"/>
  <c r="AE254" i="3"/>
  <c r="AF254" i="3" s="1"/>
  <c r="AI254" i="3"/>
  <c r="I255" i="3"/>
  <c r="O255" i="3"/>
  <c r="S255" i="3"/>
  <c r="T255" i="3"/>
  <c r="U255" i="3"/>
  <c r="AC255" i="3"/>
  <c r="AD255" i="3"/>
  <c r="AE255" i="3"/>
  <c r="AI255" i="3"/>
  <c r="I256" i="3"/>
  <c r="O256" i="3" s="1"/>
  <c r="S256" i="3"/>
  <c r="T256" i="3"/>
  <c r="U256" i="3"/>
  <c r="AC256" i="3"/>
  <c r="AD256" i="3"/>
  <c r="AE256" i="3"/>
  <c r="AF256" i="3"/>
  <c r="AI256" i="3"/>
  <c r="I257" i="3"/>
  <c r="O257" i="3"/>
  <c r="S257" i="3"/>
  <c r="T257" i="3"/>
  <c r="U257" i="3"/>
  <c r="AC257" i="3"/>
  <c r="AD257" i="3"/>
  <c r="AF257" i="3" s="1"/>
  <c r="AE257" i="3"/>
  <c r="AI257" i="3"/>
  <c r="I258" i="3"/>
  <c r="O258" i="3"/>
  <c r="S258" i="3"/>
  <c r="T258" i="3"/>
  <c r="U258" i="3"/>
  <c r="AC258" i="3"/>
  <c r="AD258" i="3"/>
  <c r="AE258" i="3"/>
  <c r="AF258" i="3" s="1"/>
  <c r="AI258" i="3"/>
  <c r="I259" i="3"/>
  <c r="O259" i="3"/>
  <c r="S259" i="3"/>
  <c r="T259" i="3"/>
  <c r="U259" i="3"/>
  <c r="AC259" i="3"/>
  <c r="AD259" i="3"/>
  <c r="AE259" i="3"/>
  <c r="AI259" i="3"/>
  <c r="I260" i="3"/>
  <c r="O260" i="3" s="1"/>
  <c r="S260" i="3"/>
  <c r="T260" i="3"/>
  <c r="U260" i="3"/>
  <c r="AC260" i="3"/>
  <c r="AD260" i="3"/>
  <c r="AE260" i="3"/>
  <c r="AF260" i="3"/>
  <c r="AI260" i="3"/>
  <c r="I261" i="3"/>
  <c r="O261" i="3"/>
  <c r="S261" i="3"/>
  <c r="T261" i="3"/>
  <c r="U261" i="3"/>
  <c r="AC261" i="3"/>
  <c r="AD261" i="3"/>
  <c r="AF261" i="3" s="1"/>
  <c r="AE261" i="3"/>
  <c r="AI261" i="3"/>
  <c r="I262" i="3"/>
  <c r="O262" i="3"/>
  <c r="S262" i="3"/>
  <c r="T262" i="3"/>
  <c r="U262" i="3"/>
  <c r="AC262" i="3"/>
  <c r="AD262" i="3"/>
  <c r="AE262" i="3"/>
  <c r="AF262" i="3" s="1"/>
  <c r="AI262" i="3"/>
  <c r="I263" i="3"/>
  <c r="O263" i="3"/>
  <c r="S263" i="3"/>
  <c r="T263" i="3"/>
  <c r="U263" i="3"/>
  <c r="AC263" i="3"/>
  <c r="AD263" i="3"/>
  <c r="AE263" i="3"/>
  <c r="AI263" i="3"/>
  <c r="I264" i="3"/>
  <c r="O264" i="3" s="1"/>
  <c r="S264" i="3"/>
  <c r="T264" i="3"/>
  <c r="U264" i="3"/>
  <c r="AC264" i="3"/>
  <c r="AD264" i="3"/>
  <c r="AE264" i="3"/>
  <c r="AF264" i="3"/>
  <c r="AI264" i="3"/>
  <c r="I265" i="3"/>
  <c r="O265" i="3"/>
  <c r="S265" i="3"/>
  <c r="T265" i="3"/>
  <c r="U265" i="3"/>
  <c r="AC265" i="3"/>
  <c r="AD265" i="3"/>
  <c r="AF265" i="3" s="1"/>
  <c r="AE265" i="3"/>
  <c r="AI265" i="3"/>
  <c r="I266" i="3"/>
  <c r="O266" i="3"/>
  <c r="S266" i="3"/>
  <c r="T266" i="3"/>
  <c r="U266" i="3"/>
  <c r="AC266" i="3"/>
  <c r="AD266" i="3"/>
  <c r="AE266" i="3"/>
  <c r="AF266" i="3" s="1"/>
  <c r="AI266" i="3"/>
  <c r="I267" i="3"/>
  <c r="O267" i="3"/>
  <c r="S267" i="3"/>
  <c r="T267" i="3"/>
  <c r="U267" i="3"/>
  <c r="AC267" i="3"/>
  <c r="AD267" i="3"/>
  <c r="AE267" i="3"/>
  <c r="AI267" i="3"/>
  <c r="I268" i="3"/>
  <c r="O268" i="3" s="1"/>
  <c r="S268" i="3"/>
  <c r="T268" i="3"/>
  <c r="U268" i="3"/>
  <c r="AC268" i="3"/>
  <c r="AD268" i="3"/>
  <c r="AE268" i="3"/>
  <c r="AF268" i="3"/>
  <c r="AI268" i="3"/>
  <c r="I269" i="3"/>
  <c r="O269" i="3"/>
  <c r="S269" i="3"/>
  <c r="T269" i="3"/>
  <c r="U269" i="3"/>
  <c r="AC269" i="3"/>
  <c r="AD269" i="3"/>
  <c r="AF269" i="3" s="1"/>
  <c r="AE269" i="3"/>
  <c r="AI269" i="3"/>
  <c r="I270" i="3"/>
  <c r="O270" i="3"/>
  <c r="S270" i="3"/>
  <c r="T270" i="3"/>
  <c r="U270" i="3"/>
  <c r="AC270" i="3"/>
  <c r="AD270" i="3"/>
  <c r="AE270" i="3"/>
  <c r="AF270" i="3" s="1"/>
  <c r="AI270" i="3"/>
  <c r="I271" i="3"/>
  <c r="O271" i="3"/>
  <c r="S271" i="3"/>
  <c r="T271" i="3"/>
  <c r="U271" i="3"/>
  <c r="AC271" i="3"/>
  <c r="AD271" i="3"/>
  <c r="AE271" i="3"/>
  <c r="AI271" i="3"/>
  <c r="I272" i="3"/>
  <c r="O272" i="3" s="1"/>
  <c r="S272" i="3"/>
  <c r="T272" i="3"/>
  <c r="U272" i="3"/>
  <c r="AC272" i="3"/>
  <c r="AD272" i="3"/>
  <c r="AE272" i="3"/>
  <c r="AF272" i="3"/>
  <c r="AI272" i="3"/>
  <c r="I273" i="3"/>
  <c r="O273" i="3"/>
  <c r="S273" i="3"/>
  <c r="T273" i="3"/>
  <c r="U273" i="3"/>
  <c r="AC273" i="3"/>
  <c r="AD273" i="3"/>
  <c r="AF273" i="3" s="1"/>
  <c r="AE273" i="3"/>
  <c r="AI273" i="3"/>
  <c r="I274" i="3"/>
  <c r="O274" i="3"/>
  <c r="S274" i="3"/>
  <c r="T274" i="3"/>
  <c r="U274" i="3"/>
  <c r="AC274" i="3"/>
  <c r="AD274" i="3"/>
  <c r="AE274" i="3"/>
  <c r="AF274" i="3" s="1"/>
  <c r="AI274" i="3"/>
  <c r="I275" i="3"/>
  <c r="O275" i="3"/>
  <c r="S275" i="3"/>
  <c r="T275" i="3"/>
  <c r="U275" i="3"/>
  <c r="AC275" i="3"/>
  <c r="AD275" i="3"/>
  <c r="AE275" i="3"/>
  <c r="AI275" i="3"/>
  <c r="I276" i="3"/>
  <c r="O276" i="3" s="1"/>
  <c r="S276" i="3"/>
  <c r="T276" i="3"/>
  <c r="U276" i="3"/>
  <c r="AC276" i="3"/>
  <c r="AD276" i="3"/>
  <c r="AE276" i="3"/>
  <c r="AF276" i="3"/>
  <c r="AI276" i="3"/>
  <c r="I277" i="3"/>
  <c r="O277" i="3"/>
  <c r="S277" i="3"/>
  <c r="T277" i="3"/>
  <c r="U277" i="3"/>
  <c r="AC277" i="3"/>
  <c r="AD277" i="3"/>
  <c r="AF277" i="3" s="1"/>
  <c r="AE277" i="3"/>
  <c r="AI277" i="3"/>
  <c r="I278" i="3"/>
  <c r="O278" i="3"/>
  <c r="S278" i="3"/>
  <c r="T278" i="3"/>
  <c r="U278" i="3"/>
  <c r="AC278" i="3"/>
  <c r="AD278" i="3"/>
  <c r="AE278" i="3"/>
  <c r="AF278" i="3" s="1"/>
  <c r="AI278" i="3"/>
  <c r="I279" i="3"/>
  <c r="O279" i="3"/>
  <c r="S279" i="3"/>
  <c r="T279" i="3"/>
  <c r="U279" i="3"/>
  <c r="AC279" i="3"/>
  <c r="AD279" i="3"/>
  <c r="AE279" i="3"/>
  <c r="AI279" i="3"/>
  <c r="I280" i="3"/>
  <c r="O280" i="3"/>
  <c r="S280" i="3"/>
  <c r="T280" i="3"/>
  <c r="U280" i="3"/>
  <c r="AC280" i="3"/>
  <c r="AD280" i="3"/>
  <c r="AE280" i="3"/>
  <c r="AF280" i="3"/>
  <c r="AI280" i="3"/>
  <c r="I281" i="3"/>
  <c r="O281" i="3"/>
  <c r="S281" i="3"/>
  <c r="T281" i="3"/>
  <c r="U281" i="3"/>
  <c r="AC281" i="3"/>
  <c r="AD281" i="3"/>
  <c r="AF281" i="3" s="1"/>
  <c r="AE281" i="3"/>
  <c r="AI281" i="3"/>
  <c r="I282" i="3"/>
  <c r="O282" i="3"/>
  <c r="S282" i="3"/>
  <c r="T282" i="3"/>
  <c r="U282" i="3"/>
  <c r="AC282" i="3"/>
  <c r="AD282" i="3"/>
  <c r="AE282" i="3"/>
  <c r="AF282" i="3" s="1"/>
  <c r="AI282" i="3"/>
  <c r="I283" i="3"/>
  <c r="O283" i="3"/>
  <c r="S283" i="3"/>
  <c r="T283" i="3"/>
  <c r="U283" i="3"/>
  <c r="AC283" i="3"/>
  <c r="AD283" i="3"/>
  <c r="AE283" i="3"/>
  <c r="AI283" i="3"/>
  <c r="I284" i="3"/>
  <c r="O284" i="3" s="1"/>
  <c r="S284" i="3"/>
  <c r="T284" i="3"/>
  <c r="U284" i="3"/>
  <c r="AC284" i="3"/>
  <c r="AD284" i="3"/>
  <c r="AE284" i="3"/>
  <c r="AF284" i="3"/>
  <c r="AI284" i="3"/>
  <c r="I285" i="3"/>
  <c r="O285" i="3"/>
  <c r="S285" i="3"/>
  <c r="T285" i="3"/>
  <c r="U285" i="3"/>
  <c r="AC285" i="3"/>
  <c r="AD285" i="3"/>
  <c r="AF285" i="3" s="1"/>
  <c r="AE285" i="3"/>
  <c r="AI285" i="3"/>
  <c r="I286" i="3"/>
  <c r="O286" i="3"/>
  <c r="S286" i="3"/>
  <c r="T286" i="3"/>
  <c r="U286" i="3"/>
  <c r="AC286" i="3"/>
  <c r="AD286" i="3"/>
  <c r="AE286" i="3"/>
  <c r="AF286" i="3" s="1"/>
  <c r="AI286" i="3"/>
  <c r="I287" i="3"/>
  <c r="O287" i="3"/>
  <c r="S287" i="3"/>
  <c r="T287" i="3"/>
  <c r="U287" i="3"/>
  <c r="AC287" i="3"/>
  <c r="AD287" i="3"/>
  <c r="AE287" i="3"/>
  <c r="AI287" i="3"/>
  <c r="I288" i="3"/>
  <c r="O288" i="3" s="1"/>
  <c r="S288" i="3"/>
  <c r="T288" i="3"/>
  <c r="U288" i="3"/>
  <c r="AC288" i="3"/>
  <c r="AD288" i="3"/>
  <c r="AE288" i="3"/>
  <c r="AF288" i="3"/>
  <c r="AI288" i="3"/>
  <c r="I289" i="3"/>
  <c r="O289" i="3"/>
  <c r="S289" i="3"/>
  <c r="T289" i="3"/>
  <c r="U289" i="3"/>
  <c r="AC289" i="3"/>
  <c r="AD289" i="3"/>
  <c r="AF289" i="3" s="1"/>
  <c r="AE289" i="3"/>
  <c r="AI289" i="3"/>
  <c r="I290" i="3"/>
  <c r="O290" i="3"/>
  <c r="S290" i="3"/>
  <c r="T290" i="3"/>
  <c r="U290" i="3"/>
  <c r="AC290" i="3"/>
  <c r="AD290" i="3"/>
  <c r="AE290" i="3"/>
  <c r="AF290" i="3" s="1"/>
  <c r="AI290" i="3"/>
  <c r="I291" i="3"/>
  <c r="O291" i="3"/>
  <c r="S291" i="3"/>
  <c r="T291" i="3"/>
  <c r="U291" i="3"/>
  <c r="AC291" i="3"/>
  <c r="AD291" i="3"/>
  <c r="AE291" i="3"/>
  <c r="AI291" i="3"/>
  <c r="I292" i="3"/>
  <c r="O292" i="3" s="1"/>
  <c r="S292" i="3"/>
  <c r="T292" i="3"/>
  <c r="U292" i="3"/>
  <c r="AC292" i="3"/>
  <c r="AD292" i="3"/>
  <c r="AE292" i="3"/>
  <c r="AF292" i="3"/>
  <c r="AI292" i="3"/>
  <c r="I293" i="3"/>
  <c r="O293" i="3"/>
  <c r="S293" i="3"/>
  <c r="T293" i="3"/>
  <c r="U293" i="3"/>
  <c r="AC293" i="3"/>
  <c r="AD293" i="3"/>
  <c r="AF293" i="3" s="1"/>
  <c r="AE293" i="3"/>
  <c r="AI293" i="3"/>
  <c r="I294" i="3"/>
  <c r="O294" i="3"/>
  <c r="S294" i="3"/>
  <c r="T294" i="3"/>
  <c r="U294" i="3"/>
  <c r="AC294" i="3"/>
  <c r="AD294" i="3"/>
  <c r="AE294" i="3"/>
  <c r="AF294" i="3" s="1"/>
  <c r="AI294" i="3"/>
  <c r="I295" i="3"/>
  <c r="O295" i="3"/>
  <c r="S295" i="3"/>
  <c r="T295" i="3"/>
  <c r="U295" i="3"/>
  <c r="AC295" i="3"/>
  <c r="AD295" i="3"/>
  <c r="AE295" i="3"/>
  <c r="AI295" i="3"/>
  <c r="I296" i="3"/>
  <c r="O296" i="3" s="1"/>
  <c r="S296" i="3"/>
  <c r="T296" i="3"/>
  <c r="U296" i="3"/>
  <c r="AC296" i="3"/>
  <c r="AD296" i="3"/>
  <c r="AE296" i="3"/>
  <c r="AF296" i="3"/>
  <c r="AI296" i="3"/>
  <c r="I297" i="3"/>
  <c r="O297" i="3"/>
  <c r="S297" i="3"/>
  <c r="T297" i="3"/>
  <c r="U297" i="3"/>
  <c r="AC297" i="3"/>
  <c r="AD297" i="3"/>
  <c r="AF297" i="3" s="1"/>
  <c r="AE297" i="3"/>
  <c r="AI297" i="3"/>
  <c r="I298" i="3"/>
  <c r="O298" i="3"/>
  <c r="S298" i="3"/>
  <c r="T298" i="3"/>
  <c r="U298" i="3"/>
  <c r="AC298" i="3"/>
  <c r="AD298" i="3"/>
  <c r="AE298" i="3"/>
  <c r="AF298" i="3" s="1"/>
  <c r="AI298" i="3"/>
  <c r="I299" i="3"/>
  <c r="O299" i="3"/>
  <c r="S299" i="3"/>
  <c r="T299" i="3"/>
  <c r="U299" i="3"/>
  <c r="AC299" i="3"/>
  <c r="AD299" i="3"/>
  <c r="AE299" i="3"/>
  <c r="AI299" i="3"/>
  <c r="I300" i="3"/>
  <c r="O300" i="3" s="1"/>
  <c r="S300" i="3"/>
  <c r="T300" i="3"/>
  <c r="U300" i="3"/>
  <c r="AC300" i="3"/>
  <c r="AD300" i="3"/>
  <c r="AE300" i="3"/>
  <c r="AF300" i="3"/>
  <c r="AI300" i="3"/>
  <c r="I301" i="3"/>
  <c r="O301" i="3"/>
  <c r="S301" i="3"/>
  <c r="T301" i="3"/>
  <c r="U301" i="3"/>
  <c r="AC301" i="3"/>
  <c r="AD301" i="3"/>
  <c r="AF301" i="3" s="1"/>
  <c r="AE301" i="3"/>
  <c r="AI301" i="3"/>
  <c r="I302" i="3"/>
  <c r="O302" i="3"/>
  <c r="S302" i="3"/>
  <c r="T302" i="3"/>
  <c r="U302" i="3"/>
  <c r="AC302" i="3"/>
  <c r="AD302" i="3"/>
  <c r="AE302" i="3"/>
  <c r="AF302" i="3" s="1"/>
  <c r="AI302" i="3"/>
  <c r="I303" i="3"/>
  <c r="O303" i="3"/>
  <c r="S303" i="3"/>
  <c r="T303" i="3"/>
  <c r="U303" i="3"/>
  <c r="AC303" i="3"/>
  <c r="AD303" i="3"/>
  <c r="AE303" i="3"/>
  <c r="AI303" i="3"/>
  <c r="I304" i="3"/>
  <c r="O304" i="3" s="1"/>
  <c r="S304" i="3"/>
  <c r="T304" i="3"/>
  <c r="U304" i="3"/>
  <c r="AC304" i="3"/>
  <c r="AD304" i="3"/>
  <c r="AE304" i="3"/>
  <c r="AF304" i="3"/>
  <c r="AI304" i="3"/>
  <c r="I305" i="3"/>
  <c r="O305" i="3"/>
  <c r="S305" i="3"/>
  <c r="T305" i="3"/>
  <c r="U305" i="3"/>
  <c r="AC305" i="3"/>
  <c r="AD305" i="3"/>
  <c r="AF305" i="3" s="1"/>
  <c r="AE305" i="3"/>
  <c r="AI305" i="3"/>
  <c r="I306" i="3"/>
  <c r="O306" i="3"/>
  <c r="S306" i="3"/>
  <c r="T306" i="3"/>
  <c r="U306" i="3"/>
  <c r="AC306" i="3"/>
  <c r="AD306" i="3"/>
  <c r="AE306" i="3"/>
  <c r="AF306" i="3" s="1"/>
  <c r="AI306" i="3"/>
  <c r="I307" i="3"/>
  <c r="O307" i="3"/>
  <c r="S307" i="3"/>
  <c r="T307" i="3"/>
  <c r="U307" i="3"/>
  <c r="AC307" i="3"/>
  <c r="AD307" i="3"/>
  <c r="AE307" i="3"/>
  <c r="AI307" i="3"/>
  <c r="I308" i="3"/>
  <c r="O308" i="3" s="1"/>
  <c r="S308" i="3"/>
  <c r="T308" i="3"/>
  <c r="U308" i="3"/>
  <c r="AC308" i="3"/>
  <c r="AD308" i="3"/>
  <c r="AE308" i="3"/>
  <c r="AF308" i="3"/>
  <c r="AI308" i="3"/>
  <c r="I309" i="3"/>
  <c r="O309" i="3"/>
  <c r="S309" i="3"/>
  <c r="T309" i="3"/>
  <c r="U309" i="3"/>
  <c r="AC309" i="3"/>
  <c r="AD309" i="3"/>
  <c r="AF309" i="3" s="1"/>
  <c r="AE309" i="3"/>
  <c r="AI309" i="3"/>
  <c r="I310" i="3"/>
  <c r="O310" i="3"/>
  <c r="S310" i="3"/>
  <c r="T310" i="3"/>
  <c r="U310" i="3"/>
  <c r="AC310" i="3"/>
  <c r="AD310" i="3"/>
  <c r="AE310" i="3"/>
  <c r="AF310" i="3" s="1"/>
  <c r="AI310" i="3"/>
  <c r="I311" i="3"/>
  <c r="O311" i="3"/>
  <c r="S311" i="3"/>
  <c r="T311" i="3"/>
  <c r="U311" i="3"/>
  <c r="AC311" i="3"/>
  <c r="AD311" i="3"/>
  <c r="AE311" i="3"/>
  <c r="AI311" i="3"/>
  <c r="I312" i="3"/>
  <c r="O312" i="3" s="1"/>
  <c r="S312" i="3"/>
  <c r="T312" i="3"/>
  <c r="U312" i="3"/>
  <c r="AC312" i="3"/>
  <c r="AD312" i="3"/>
  <c r="AE312" i="3"/>
  <c r="AF312" i="3"/>
  <c r="AI312" i="3"/>
  <c r="I313" i="3"/>
  <c r="O313" i="3"/>
  <c r="S313" i="3"/>
  <c r="T313" i="3"/>
  <c r="U313" i="3"/>
  <c r="AC313" i="3"/>
  <c r="AD313" i="3"/>
  <c r="AF313" i="3" s="1"/>
  <c r="AE313" i="3"/>
  <c r="AI313" i="3"/>
  <c r="I314" i="3"/>
  <c r="O314" i="3"/>
  <c r="S314" i="3"/>
  <c r="T314" i="3"/>
  <c r="U314" i="3"/>
  <c r="AC314" i="3"/>
  <c r="AD314" i="3"/>
  <c r="AE314" i="3"/>
  <c r="AF314" i="3" s="1"/>
  <c r="AI314" i="3"/>
  <c r="I315" i="3"/>
  <c r="O315" i="3"/>
  <c r="S315" i="3"/>
  <c r="T315" i="3"/>
  <c r="U315" i="3"/>
  <c r="AC315" i="3"/>
  <c r="AD315" i="3"/>
  <c r="AE315" i="3"/>
  <c r="AI315" i="3"/>
  <c r="I316" i="3"/>
  <c r="O316" i="3" s="1"/>
  <c r="S316" i="3"/>
  <c r="T316" i="3"/>
  <c r="U316" i="3"/>
  <c r="AC316" i="3"/>
  <c r="AD316" i="3"/>
  <c r="AE316" i="3"/>
  <c r="AF316" i="3"/>
  <c r="AI316" i="3"/>
  <c r="I317" i="3"/>
  <c r="O317" i="3"/>
  <c r="S317" i="3"/>
  <c r="T317" i="3"/>
  <c r="U317" i="3"/>
  <c r="AC317" i="3"/>
  <c r="AD317" i="3"/>
  <c r="AF317" i="3" s="1"/>
  <c r="AE317" i="3"/>
  <c r="AI317" i="3"/>
  <c r="I318" i="3"/>
  <c r="O318" i="3"/>
  <c r="S318" i="3"/>
  <c r="T318" i="3"/>
  <c r="U318" i="3"/>
  <c r="AC318" i="3"/>
  <c r="AD318" i="3"/>
  <c r="AE318" i="3"/>
  <c r="AF318" i="3" s="1"/>
  <c r="AI318" i="3"/>
  <c r="I319" i="3"/>
  <c r="O319" i="3"/>
  <c r="S319" i="3"/>
  <c r="T319" i="3"/>
  <c r="U319" i="3"/>
  <c r="AC319" i="3"/>
  <c r="AD319" i="3"/>
  <c r="AE319" i="3"/>
  <c r="AI319" i="3"/>
  <c r="I320" i="3"/>
  <c r="O320" i="3"/>
  <c r="S320" i="3"/>
  <c r="T320" i="3"/>
  <c r="U320" i="3"/>
  <c r="AC320" i="3"/>
  <c r="AD320" i="3"/>
  <c r="AE320" i="3"/>
  <c r="AF320" i="3"/>
  <c r="AI320" i="3"/>
  <c r="I321" i="3"/>
  <c r="O321" i="3"/>
  <c r="S321" i="3"/>
  <c r="T321" i="3"/>
  <c r="U321" i="3"/>
  <c r="AC321" i="3"/>
  <c r="AD321" i="3"/>
  <c r="AF321" i="3" s="1"/>
  <c r="AE321" i="3"/>
  <c r="AI321" i="3"/>
  <c r="I322" i="3"/>
  <c r="O322" i="3"/>
  <c r="S322" i="3"/>
  <c r="T322" i="3"/>
  <c r="U322" i="3"/>
  <c r="AC322" i="3"/>
  <c r="AD322" i="3"/>
  <c r="AE322" i="3"/>
  <c r="AF322" i="3" s="1"/>
  <c r="AI322" i="3"/>
  <c r="I323" i="3"/>
  <c r="O323" i="3"/>
  <c r="S323" i="3"/>
  <c r="T323" i="3"/>
  <c r="U323" i="3"/>
  <c r="AC323" i="3"/>
  <c r="AD323" i="3"/>
  <c r="AE323" i="3"/>
  <c r="AI323" i="3"/>
  <c r="I324" i="3"/>
  <c r="O324" i="3" s="1"/>
  <c r="S324" i="3"/>
  <c r="T324" i="3"/>
  <c r="U324" i="3"/>
  <c r="AC324" i="3"/>
  <c r="AD324" i="3"/>
  <c r="AE324" i="3"/>
  <c r="AF324" i="3"/>
  <c r="AI324" i="3"/>
  <c r="I325" i="3"/>
  <c r="O325" i="3"/>
  <c r="S325" i="3"/>
  <c r="T325" i="3"/>
  <c r="U325" i="3"/>
  <c r="AC325" i="3"/>
  <c r="AD325" i="3"/>
  <c r="AF325" i="3" s="1"/>
  <c r="AE325" i="3"/>
  <c r="AI325" i="3"/>
  <c r="I326" i="3"/>
  <c r="O326" i="3"/>
  <c r="S326" i="3"/>
  <c r="T326" i="3"/>
  <c r="U326" i="3"/>
  <c r="AC326" i="3"/>
  <c r="AD326" i="3"/>
  <c r="AE326" i="3"/>
  <c r="AF326" i="3" s="1"/>
  <c r="AI326" i="3"/>
  <c r="I327" i="3"/>
  <c r="O327" i="3"/>
  <c r="S327" i="3"/>
  <c r="T327" i="3"/>
  <c r="U327" i="3"/>
  <c r="AC327" i="3"/>
  <c r="AD327" i="3"/>
  <c r="AE327" i="3"/>
  <c r="AI327" i="3"/>
  <c r="I328" i="3"/>
  <c r="O328" i="3" s="1"/>
  <c r="S328" i="3"/>
  <c r="T328" i="3"/>
  <c r="U328" i="3"/>
  <c r="AC328" i="3"/>
  <c r="AD328" i="3"/>
  <c r="AE328" i="3"/>
  <c r="AF328" i="3"/>
  <c r="AI328" i="3"/>
  <c r="I329" i="3"/>
  <c r="O329" i="3"/>
  <c r="S329" i="3"/>
  <c r="T329" i="3"/>
  <c r="U329" i="3"/>
  <c r="AC329" i="3"/>
  <c r="AD329" i="3"/>
  <c r="AF329" i="3" s="1"/>
  <c r="AE329" i="3"/>
  <c r="AI329" i="3"/>
  <c r="I330" i="3"/>
  <c r="O330" i="3"/>
  <c r="S330" i="3"/>
  <c r="T330" i="3"/>
  <c r="U330" i="3"/>
  <c r="AC330" i="3"/>
  <c r="AD330" i="3"/>
  <c r="AE330" i="3"/>
  <c r="AF330" i="3" s="1"/>
  <c r="AI330" i="3"/>
  <c r="I331" i="3"/>
  <c r="O331" i="3"/>
  <c r="S331" i="3"/>
  <c r="T331" i="3"/>
  <c r="U331" i="3"/>
  <c r="AC331" i="3"/>
  <c r="AD331" i="3"/>
  <c r="AE331" i="3"/>
  <c r="AI331" i="3"/>
  <c r="I332" i="3"/>
  <c r="O332" i="3" s="1"/>
  <c r="S332" i="3"/>
  <c r="T332" i="3"/>
  <c r="U332" i="3"/>
  <c r="AC332" i="3"/>
  <c r="AD332" i="3"/>
  <c r="AE332" i="3"/>
  <c r="AF332" i="3"/>
  <c r="AI332" i="3"/>
  <c r="I333" i="3"/>
  <c r="O333" i="3"/>
  <c r="S333" i="3"/>
  <c r="T333" i="3"/>
  <c r="U333" i="3"/>
  <c r="AC333" i="3"/>
  <c r="AD333" i="3"/>
  <c r="AF333" i="3" s="1"/>
  <c r="AE333" i="3"/>
  <c r="AI333" i="3"/>
  <c r="I334" i="3"/>
  <c r="O334" i="3"/>
  <c r="S334" i="3"/>
  <c r="T334" i="3"/>
  <c r="U334" i="3"/>
  <c r="AC334" i="3"/>
  <c r="AD334" i="3"/>
  <c r="AE334" i="3"/>
  <c r="AF334" i="3" s="1"/>
  <c r="AI334" i="3"/>
  <c r="I335" i="3"/>
  <c r="O335" i="3"/>
  <c r="S335" i="3"/>
  <c r="T335" i="3"/>
  <c r="U335" i="3"/>
  <c r="AC335" i="3"/>
  <c r="AD335" i="3"/>
  <c r="AE335" i="3"/>
  <c r="AI335" i="3"/>
  <c r="I336" i="3"/>
  <c r="O336" i="3" s="1"/>
  <c r="S336" i="3"/>
  <c r="T336" i="3"/>
  <c r="U336" i="3"/>
  <c r="AC336" i="3"/>
  <c r="AD336" i="3"/>
  <c r="AE336" i="3"/>
  <c r="AF336" i="3"/>
  <c r="AI336" i="3"/>
  <c r="I337" i="3"/>
  <c r="O337" i="3"/>
  <c r="S337" i="3"/>
  <c r="T337" i="3"/>
  <c r="U337" i="3"/>
  <c r="AC337" i="3"/>
  <c r="AD337" i="3"/>
  <c r="AF337" i="3" s="1"/>
  <c r="AE337" i="3"/>
  <c r="AI337" i="3"/>
  <c r="I338" i="3"/>
  <c r="O338" i="3"/>
  <c r="S338" i="3"/>
  <c r="T338" i="3"/>
  <c r="U338" i="3"/>
  <c r="AC338" i="3"/>
  <c r="AD338" i="3"/>
  <c r="AE338" i="3"/>
  <c r="AF338" i="3" s="1"/>
  <c r="AI338" i="3"/>
  <c r="I339" i="3"/>
  <c r="O339" i="3"/>
  <c r="S339" i="3"/>
  <c r="T339" i="3"/>
  <c r="U339" i="3"/>
  <c r="AC339" i="3"/>
  <c r="AD339" i="3"/>
  <c r="AE339" i="3"/>
  <c r="AI339" i="3"/>
  <c r="I340" i="3"/>
  <c r="O340" i="3" s="1"/>
  <c r="S340" i="3"/>
  <c r="T340" i="3"/>
  <c r="U340" i="3"/>
  <c r="AC340" i="3"/>
  <c r="AD340" i="3"/>
  <c r="AE340" i="3"/>
  <c r="AF340" i="3"/>
  <c r="AI340" i="3"/>
  <c r="I341" i="3"/>
  <c r="O341" i="3"/>
  <c r="S341" i="3"/>
  <c r="T341" i="3"/>
  <c r="U341" i="3"/>
  <c r="AC341" i="3"/>
  <c r="AD341" i="3"/>
  <c r="AF341" i="3" s="1"/>
  <c r="AE341" i="3"/>
  <c r="AI341" i="3"/>
  <c r="I342" i="3"/>
  <c r="O342" i="3"/>
  <c r="S342" i="3"/>
  <c r="T342" i="3"/>
  <c r="U342" i="3"/>
  <c r="AC342" i="3"/>
  <c r="AD342" i="3"/>
  <c r="AE342" i="3"/>
  <c r="AF342" i="3" s="1"/>
  <c r="AI342" i="3"/>
  <c r="I343" i="3"/>
  <c r="O343" i="3"/>
  <c r="S343" i="3"/>
  <c r="T343" i="3"/>
  <c r="U343" i="3"/>
  <c r="AC343" i="3"/>
  <c r="AD343" i="3"/>
  <c r="AE343" i="3"/>
  <c r="AI343" i="3"/>
  <c r="I344" i="3"/>
  <c r="O344" i="3" s="1"/>
  <c r="S344" i="3"/>
  <c r="T344" i="3"/>
  <c r="U344" i="3"/>
  <c r="AC344" i="3"/>
  <c r="AD344" i="3"/>
  <c r="AE344" i="3"/>
  <c r="AF344" i="3"/>
  <c r="AI344" i="3"/>
  <c r="I345" i="3"/>
  <c r="O345" i="3"/>
  <c r="S345" i="3"/>
  <c r="T345" i="3"/>
  <c r="U345" i="3"/>
  <c r="AC345" i="3"/>
  <c r="AD345" i="3"/>
  <c r="AF345" i="3" s="1"/>
  <c r="AE345" i="3"/>
  <c r="AI345" i="3"/>
  <c r="I346" i="3"/>
  <c r="O346" i="3"/>
  <c r="S346" i="3"/>
  <c r="T346" i="3"/>
  <c r="U346" i="3"/>
  <c r="AC346" i="3"/>
  <c r="AD346" i="3"/>
  <c r="AE346" i="3"/>
  <c r="AF346" i="3" s="1"/>
  <c r="AI346" i="3"/>
  <c r="I347" i="3"/>
  <c r="O347" i="3"/>
  <c r="S347" i="3"/>
  <c r="T347" i="3"/>
  <c r="U347" i="3"/>
  <c r="AC347" i="3"/>
  <c r="AD347" i="3"/>
  <c r="AE347" i="3"/>
  <c r="AI347" i="3"/>
  <c r="I348" i="3"/>
  <c r="O348" i="3" s="1"/>
  <c r="S348" i="3"/>
  <c r="T348" i="3"/>
  <c r="U348" i="3"/>
  <c r="AC348" i="3"/>
  <c r="AD348" i="3"/>
  <c r="AE348" i="3"/>
  <c r="AF348" i="3"/>
  <c r="AI348" i="3"/>
  <c r="I349" i="3"/>
  <c r="O349" i="3"/>
  <c r="S349" i="3"/>
  <c r="T349" i="3"/>
  <c r="U349" i="3"/>
  <c r="AC349" i="3"/>
  <c r="AD349" i="3"/>
  <c r="AF349" i="3" s="1"/>
  <c r="AE349" i="3"/>
  <c r="AI349" i="3"/>
  <c r="I350" i="3"/>
  <c r="O350" i="3"/>
  <c r="S350" i="3"/>
  <c r="T350" i="3"/>
  <c r="U350" i="3"/>
  <c r="AC350" i="3"/>
  <c r="AD350" i="3"/>
  <c r="AE350" i="3"/>
  <c r="AF350" i="3" s="1"/>
  <c r="AI350" i="3"/>
  <c r="I351" i="3"/>
  <c r="O351" i="3"/>
  <c r="S351" i="3"/>
  <c r="T351" i="3"/>
  <c r="U351" i="3"/>
  <c r="AC351" i="3"/>
  <c r="AD351" i="3"/>
  <c r="AE351" i="3"/>
  <c r="AI351" i="3"/>
  <c r="I352" i="3"/>
  <c r="O352" i="3" s="1"/>
  <c r="S352" i="3"/>
  <c r="T352" i="3"/>
  <c r="U352" i="3"/>
  <c r="AC352" i="3"/>
  <c r="AD352" i="3"/>
  <c r="AE352" i="3"/>
  <c r="AF352" i="3"/>
  <c r="AI352" i="3"/>
  <c r="I353" i="3"/>
  <c r="O353" i="3"/>
  <c r="S353" i="3"/>
  <c r="T353" i="3"/>
  <c r="U353" i="3"/>
  <c r="AC353" i="3"/>
  <c r="AD353" i="3"/>
  <c r="AF353" i="3" s="1"/>
  <c r="AE353" i="3"/>
  <c r="AI353" i="3"/>
  <c r="I354" i="3"/>
  <c r="O354" i="3"/>
  <c r="S354" i="3"/>
  <c r="T354" i="3"/>
  <c r="U354" i="3"/>
  <c r="AC354" i="3"/>
  <c r="AD354" i="3"/>
  <c r="AE354" i="3"/>
  <c r="AF354" i="3" s="1"/>
  <c r="AI354" i="3"/>
  <c r="I355" i="3"/>
  <c r="O355" i="3"/>
  <c r="S355" i="3"/>
  <c r="T355" i="3"/>
  <c r="U355" i="3"/>
  <c r="AC355" i="3"/>
  <c r="AD355" i="3"/>
  <c r="AE355" i="3"/>
  <c r="AI355" i="3"/>
  <c r="I356" i="3"/>
  <c r="O356" i="3" s="1"/>
  <c r="S356" i="3"/>
  <c r="T356" i="3"/>
  <c r="U356" i="3"/>
  <c r="AC356" i="3"/>
  <c r="AD356" i="3"/>
  <c r="AE356" i="3"/>
  <c r="AF356" i="3"/>
  <c r="AI356" i="3"/>
  <c r="I357" i="3"/>
  <c r="O357" i="3"/>
  <c r="S357" i="3"/>
  <c r="T357" i="3"/>
  <c r="U357" i="3"/>
  <c r="AC357" i="3"/>
  <c r="AD357" i="3"/>
  <c r="AF357" i="3" s="1"/>
  <c r="AE357" i="3"/>
  <c r="AI357" i="3"/>
  <c r="I358" i="3"/>
  <c r="O358" i="3"/>
  <c r="S358" i="3"/>
  <c r="T358" i="3"/>
  <c r="U358" i="3"/>
  <c r="AC358" i="3"/>
  <c r="AD358" i="3"/>
  <c r="AE358" i="3"/>
  <c r="AF358" i="3" s="1"/>
  <c r="AI358" i="3"/>
  <c r="I359" i="3"/>
  <c r="O359" i="3"/>
  <c r="S359" i="3"/>
  <c r="T359" i="3"/>
  <c r="U359" i="3"/>
  <c r="AC359" i="3"/>
  <c r="AD359" i="3"/>
  <c r="AE359" i="3"/>
  <c r="AI359" i="3"/>
  <c r="I360" i="3"/>
  <c r="O360" i="3" s="1"/>
  <c r="S360" i="3"/>
  <c r="T360" i="3"/>
  <c r="U360" i="3"/>
  <c r="AC360" i="3"/>
  <c r="AD360" i="3"/>
  <c r="AE360" i="3"/>
  <c r="AF360" i="3"/>
  <c r="AI360" i="3"/>
  <c r="I361" i="3"/>
  <c r="O361" i="3"/>
  <c r="S361" i="3"/>
  <c r="T361" i="3"/>
  <c r="U361" i="3"/>
  <c r="AC361" i="3"/>
  <c r="AD361" i="3"/>
  <c r="AF361" i="3" s="1"/>
  <c r="AE361" i="3"/>
  <c r="AI361" i="3"/>
  <c r="I362" i="3"/>
  <c r="O362" i="3"/>
  <c r="S362" i="3"/>
  <c r="T362" i="3"/>
  <c r="U362" i="3"/>
  <c r="AC362" i="3"/>
  <c r="AD362" i="3"/>
  <c r="AE362" i="3"/>
  <c r="AF362" i="3" s="1"/>
  <c r="AI362" i="3"/>
  <c r="I363" i="3"/>
  <c r="O363" i="3"/>
  <c r="S363" i="3"/>
  <c r="T363" i="3"/>
  <c r="U363" i="3"/>
  <c r="AC363" i="3"/>
  <c r="AD363" i="3"/>
  <c r="AE363" i="3"/>
  <c r="AI363" i="3"/>
  <c r="I364" i="3"/>
  <c r="O364" i="3" s="1"/>
  <c r="S364" i="3"/>
  <c r="T364" i="3"/>
  <c r="U364" i="3"/>
  <c r="AC364" i="3"/>
  <c r="AD364" i="3"/>
  <c r="AE364" i="3"/>
  <c r="AF364" i="3"/>
  <c r="AI364" i="3"/>
  <c r="I365" i="3"/>
  <c r="O365" i="3"/>
  <c r="S365" i="3"/>
  <c r="T365" i="3"/>
  <c r="U365" i="3"/>
  <c r="AC365" i="3"/>
  <c r="AD365" i="3"/>
  <c r="AF365" i="3" s="1"/>
  <c r="AE365" i="3"/>
  <c r="AI365" i="3"/>
  <c r="I366" i="3"/>
  <c r="O366" i="3"/>
  <c r="S366" i="3"/>
  <c r="T366" i="3"/>
  <c r="U366" i="3"/>
  <c r="AC366" i="3"/>
  <c r="AD366" i="3"/>
  <c r="AE366" i="3"/>
  <c r="AF366" i="3" s="1"/>
  <c r="AI366" i="3"/>
  <c r="I367" i="3"/>
  <c r="O367" i="3"/>
  <c r="S367" i="3"/>
  <c r="T367" i="3"/>
  <c r="U367" i="3"/>
  <c r="AC367" i="3"/>
  <c r="AD367" i="3"/>
  <c r="AE367" i="3"/>
  <c r="AI367" i="3"/>
  <c r="I368" i="3"/>
  <c r="O368" i="3" s="1"/>
  <c r="S368" i="3"/>
  <c r="T368" i="3"/>
  <c r="U368" i="3"/>
  <c r="AC368" i="3"/>
  <c r="AD368" i="3"/>
  <c r="AE368" i="3"/>
  <c r="AF368" i="3"/>
  <c r="AI368" i="3"/>
  <c r="I369" i="3"/>
  <c r="O369" i="3"/>
  <c r="S369" i="3"/>
  <c r="T369" i="3"/>
  <c r="U369" i="3"/>
  <c r="AC369" i="3"/>
  <c r="AD369" i="3"/>
  <c r="AF369" i="3" s="1"/>
  <c r="AE369" i="3"/>
  <c r="AI369" i="3"/>
  <c r="I370" i="3"/>
  <c r="O370" i="3"/>
  <c r="S370" i="3"/>
  <c r="T370" i="3"/>
  <c r="U370" i="3"/>
  <c r="AC370" i="3"/>
  <c r="AD370" i="3"/>
  <c r="AE370" i="3"/>
  <c r="AF370" i="3" s="1"/>
  <c r="AI370" i="3"/>
  <c r="I371" i="3"/>
  <c r="O371" i="3"/>
  <c r="S371" i="3"/>
  <c r="T371" i="3"/>
  <c r="U371" i="3"/>
  <c r="AC371" i="3"/>
  <c r="AD371" i="3"/>
  <c r="AE371" i="3"/>
  <c r="AI371" i="3"/>
  <c r="I372" i="3"/>
  <c r="O372" i="3" s="1"/>
  <c r="S372" i="3"/>
  <c r="T372" i="3"/>
  <c r="U372" i="3"/>
  <c r="AC372" i="3"/>
  <c r="AD372" i="3"/>
  <c r="AE372" i="3"/>
  <c r="AF372" i="3"/>
  <c r="AI372" i="3"/>
  <c r="I373" i="3"/>
  <c r="O373" i="3"/>
  <c r="S373" i="3"/>
  <c r="T373" i="3"/>
  <c r="U373" i="3"/>
  <c r="AC373" i="3"/>
  <c r="AD373" i="3"/>
  <c r="AF373" i="3" s="1"/>
  <c r="AE373" i="3"/>
  <c r="AI373" i="3"/>
  <c r="I374" i="3"/>
  <c r="O374" i="3"/>
  <c r="S374" i="3"/>
  <c r="T374" i="3"/>
  <c r="U374" i="3"/>
  <c r="AC374" i="3"/>
  <c r="AD374" i="3"/>
  <c r="AE374" i="3"/>
  <c r="AF374" i="3" s="1"/>
  <c r="AI374" i="3"/>
  <c r="I375" i="3"/>
  <c r="O375" i="3"/>
  <c r="S375" i="3"/>
  <c r="T375" i="3"/>
  <c r="U375" i="3"/>
  <c r="AC375" i="3"/>
  <c r="AD375" i="3"/>
  <c r="AE375" i="3"/>
  <c r="AI375" i="3"/>
  <c r="I376" i="3"/>
  <c r="O376" i="3" s="1"/>
  <c r="S376" i="3"/>
  <c r="T376" i="3"/>
  <c r="U376" i="3"/>
  <c r="AC376" i="3"/>
  <c r="AD376" i="3"/>
  <c r="AE376" i="3"/>
  <c r="AF376" i="3"/>
  <c r="AI376" i="3"/>
  <c r="I377" i="3"/>
  <c r="O377" i="3"/>
  <c r="S377" i="3"/>
  <c r="T377" i="3"/>
  <c r="U377" i="3"/>
  <c r="AC377" i="3"/>
  <c r="AD377" i="3"/>
  <c r="AF377" i="3" s="1"/>
  <c r="AE377" i="3"/>
  <c r="AI377" i="3"/>
  <c r="I378" i="3"/>
  <c r="O378" i="3"/>
  <c r="S378" i="3"/>
  <c r="T378" i="3"/>
  <c r="U378" i="3"/>
  <c r="AC378" i="3"/>
  <c r="AD378" i="3"/>
  <c r="AE378" i="3"/>
  <c r="AF378" i="3" s="1"/>
  <c r="AI378" i="3"/>
  <c r="I379" i="3"/>
  <c r="O379" i="3"/>
  <c r="S379" i="3"/>
  <c r="T379" i="3"/>
  <c r="U379" i="3"/>
  <c r="AC379" i="3"/>
  <c r="AD379" i="3"/>
  <c r="AE379" i="3"/>
  <c r="AI379" i="3"/>
  <c r="I380" i="3"/>
  <c r="O380" i="3" s="1"/>
  <c r="S380" i="3"/>
  <c r="T380" i="3"/>
  <c r="U380" i="3"/>
  <c r="AC380" i="3"/>
  <c r="AD380" i="3"/>
  <c r="AE380" i="3"/>
  <c r="AF380" i="3"/>
  <c r="AI380" i="3"/>
  <c r="I381" i="3"/>
  <c r="O381" i="3"/>
  <c r="S381" i="3"/>
  <c r="T381" i="3"/>
  <c r="U381" i="3"/>
  <c r="AC381" i="3"/>
  <c r="AD381" i="3"/>
  <c r="AF381" i="3" s="1"/>
  <c r="AE381" i="3"/>
  <c r="AI381" i="3"/>
  <c r="I382" i="3"/>
  <c r="O382" i="3"/>
  <c r="S382" i="3"/>
  <c r="T382" i="3"/>
  <c r="U382" i="3"/>
  <c r="AC382" i="3"/>
  <c r="AD382" i="3"/>
  <c r="AE382" i="3"/>
  <c r="AF382" i="3" s="1"/>
  <c r="AI382" i="3"/>
  <c r="I383" i="3"/>
  <c r="O383" i="3"/>
  <c r="S383" i="3"/>
  <c r="T383" i="3"/>
  <c r="U383" i="3"/>
  <c r="AC383" i="3"/>
  <c r="AD383" i="3"/>
  <c r="AE383" i="3"/>
  <c r="AI383" i="3"/>
  <c r="I384" i="3"/>
  <c r="O384" i="3" s="1"/>
  <c r="S384" i="3"/>
  <c r="T384" i="3"/>
  <c r="U384" i="3"/>
  <c r="AC384" i="3"/>
  <c r="AD384" i="3"/>
  <c r="AE384" i="3"/>
  <c r="AF384" i="3"/>
  <c r="AI384" i="3"/>
  <c r="I385" i="3"/>
  <c r="O385" i="3"/>
  <c r="S385" i="3"/>
  <c r="T385" i="3"/>
  <c r="U385" i="3"/>
  <c r="AC385" i="3"/>
  <c r="AD385" i="3"/>
  <c r="AF385" i="3" s="1"/>
  <c r="AE385" i="3"/>
  <c r="AI385" i="3"/>
  <c r="I386" i="3"/>
  <c r="O386" i="3"/>
  <c r="S386" i="3"/>
  <c r="T386" i="3"/>
  <c r="U386" i="3"/>
  <c r="AC386" i="3"/>
  <c r="AD386" i="3"/>
  <c r="AE386" i="3"/>
  <c r="AF386" i="3" s="1"/>
  <c r="AI386" i="3"/>
  <c r="I387" i="3"/>
  <c r="O387" i="3"/>
  <c r="S387" i="3"/>
  <c r="T387" i="3"/>
  <c r="U387" i="3"/>
  <c r="AC387" i="3"/>
  <c r="AD387" i="3"/>
  <c r="AE387" i="3"/>
  <c r="AI387" i="3"/>
  <c r="I388" i="3"/>
  <c r="O388" i="3" s="1"/>
  <c r="S388" i="3"/>
  <c r="T388" i="3"/>
  <c r="U388" i="3"/>
  <c r="AC388" i="3"/>
  <c r="AD388" i="3"/>
  <c r="AE388" i="3"/>
  <c r="AF388" i="3"/>
  <c r="AI388" i="3"/>
  <c r="I389" i="3"/>
  <c r="O389" i="3"/>
  <c r="S389" i="3"/>
  <c r="T389" i="3"/>
  <c r="U389" i="3"/>
  <c r="AC389" i="3"/>
  <c r="AD389" i="3"/>
  <c r="AF389" i="3" s="1"/>
  <c r="AE389" i="3"/>
  <c r="AI389" i="3"/>
  <c r="I390" i="3"/>
  <c r="O390" i="3"/>
  <c r="S390" i="3"/>
  <c r="T390" i="3"/>
  <c r="U390" i="3"/>
  <c r="AC390" i="3"/>
  <c r="AD390" i="3"/>
  <c r="AE390" i="3"/>
  <c r="AF390" i="3" s="1"/>
  <c r="AI390" i="3"/>
  <c r="I391" i="3"/>
  <c r="O391" i="3"/>
  <c r="S391" i="3"/>
  <c r="T391" i="3"/>
  <c r="U391" i="3"/>
  <c r="AC391" i="3"/>
  <c r="AD391" i="3"/>
  <c r="AE391" i="3"/>
  <c r="AI391" i="3"/>
  <c r="I392" i="3"/>
  <c r="O392" i="3" s="1"/>
  <c r="S392" i="3"/>
  <c r="T392" i="3"/>
  <c r="U392" i="3"/>
  <c r="AC392" i="3"/>
  <c r="AD392" i="3"/>
  <c r="AE392" i="3"/>
  <c r="AF392" i="3"/>
  <c r="AI392" i="3"/>
  <c r="I393" i="3"/>
  <c r="O393" i="3"/>
  <c r="S393" i="3"/>
  <c r="T393" i="3"/>
  <c r="U393" i="3"/>
  <c r="AC393" i="3"/>
  <c r="AD393" i="3"/>
  <c r="AF393" i="3" s="1"/>
  <c r="AE393" i="3"/>
  <c r="AI393" i="3"/>
  <c r="I394" i="3"/>
  <c r="O394" i="3"/>
  <c r="S394" i="3"/>
  <c r="T394" i="3"/>
  <c r="U394" i="3"/>
  <c r="AC394" i="3"/>
  <c r="AD394" i="3"/>
  <c r="AE394" i="3"/>
  <c r="AF394" i="3" s="1"/>
  <c r="AI394" i="3"/>
  <c r="I395" i="3"/>
  <c r="O395" i="3"/>
  <c r="S395" i="3"/>
  <c r="T395" i="3"/>
  <c r="U395" i="3"/>
  <c r="AC395" i="3"/>
  <c r="AD395" i="3"/>
  <c r="AE395" i="3"/>
  <c r="AI395" i="3"/>
  <c r="I396" i="3"/>
  <c r="O396" i="3" s="1"/>
  <c r="S396" i="3"/>
  <c r="T396" i="3"/>
  <c r="U396" i="3"/>
  <c r="AC396" i="3"/>
  <c r="AD396" i="3"/>
  <c r="AE396" i="3"/>
  <c r="AF396" i="3"/>
  <c r="AI396" i="3"/>
  <c r="I397" i="3"/>
  <c r="O397" i="3"/>
  <c r="S397" i="3"/>
  <c r="T397" i="3"/>
  <c r="U397" i="3"/>
  <c r="AC397" i="3"/>
  <c r="AD397" i="3"/>
  <c r="AF397" i="3" s="1"/>
  <c r="AE397" i="3"/>
  <c r="AI397" i="3"/>
  <c r="I398" i="3"/>
  <c r="O398" i="3"/>
  <c r="S398" i="3"/>
  <c r="T398" i="3"/>
  <c r="U398" i="3"/>
  <c r="AC398" i="3"/>
  <c r="AD398" i="3"/>
  <c r="AE398" i="3"/>
  <c r="AF398" i="3" s="1"/>
  <c r="AI398" i="3"/>
  <c r="I399" i="3"/>
  <c r="O399" i="3"/>
  <c r="S399" i="3"/>
  <c r="T399" i="3"/>
  <c r="U399" i="3"/>
  <c r="AC399" i="3"/>
  <c r="AD399" i="3"/>
  <c r="AE399" i="3"/>
  <c r="AI399" i="3"/>
  <c r="I400" i="3"/>
  <c r="O400" i="3" s="1"/>
  <c r="S400" i="3"/>
  <c r="T400" i="3"/>
  <c r="U400" i="3"/>
  <c r="AC400" i="3"/>
  <c r="AD400" i="3"/>
  <c r="AE400" i="3"/>
  <c r="AF400" i="3"/>
  <c r="AI400" i="3"/>
  <c r="I401" i="3"/>
  <c r="O401" i="3"/>
  <c r="S401" i="3"/>
  <c r="T401" i="3"/>
  <c r="U401" i="3"/>
  <c r="AC401" i="3"/>
  <c r="AD401" i="3"/>
  <c r="AF401" i="3" s="1"/>
  <c r="AE401" i="3"/>
  <c r="AI401" i="3"/>
  <c r="I402" i="3"/>
  <c r="O402" i="3"/>
  <c r="S402" i="3"/>
  <c r="T402" i="3"/>
  <c r="U402" i="3"/>
  <c r="AC402" i="3"/>
  <c r="AD402" i="3"/>
  <c r="AE402" i="3"/>
  <c r="AF402" i="3" s="1"/>
  <c r="AI402" i="3"/>
  <c r="I403" i="3"/>
  <c r="O403" i="3"/>
  <c r="S403" i="3"/>
  <c r="T403" i="3"/>
  <c r="U403" i="3"/>
  <c r="AC403" i="3"/>
  <c r="AD403" i="3"/>
  <c r="AE403" i="3"/>
  <c r="AI403" i="3"/>
  <c r="I404" i="3"/>
  <c r="O404" i="3" s="1"/>
  <c r="S404" i="3"/>
  <c r="T404" i="3"/>
  <c r="U404" i="3"/>
  <c r="AC404" i="3"/>
  <c r="AD404" i="3"/>
  <c r="AE404" i="3"/>
  <c r="AF404" i="3"/>
  <c r="AI404" i="3"/>
  <c r="I405" i="3"/>
  <c r="O405" i="3"/>
  <c r="S405" i="3"/>
  <c r="T405" i="3"/>
  <c r="U405" i="3"/>
  <c r="AC405" i="3"/>
  <c r="AD405" i="3"/>
  <c r="AF405" i="3" s="1"/>
  <c r="AE405" i="3"/>
  <c r="AI405" i="3"/>
  <c r="I406" i="3"/>
  <c r="O406" i="3"/>
  <c r="S406" i="3"/>
  <c r="T406" i="3"/>
  <c r="U406" i="3"/>
  <c r="AC406" i="3"/>
  <c r="AD406" i="3"/>
  <c r="AE406" i="3"/>
  <c r="AF406" i="3" s="1"/>
  <c r="AI406" i="3"/>
  <c r="I407" i="3"/>
  <c r="O407" i="3"/>
  <c r="S407" i="3"/>
  <c r="T407" i="3"/>
  <c r="U407" i="3"/>
  <c r="AC407" i="3"/>
  <c r="AD407" i="3"/>
  <c r="AE407" i="3"/>
  <c r="AI407" i="3"/>
  <c r="I408" i="3"/>
  <c r="O408" i="3" s="1"/>
  <c r="S408" i="3"/>
  <c r="T408" i="3"/>
  <c r="U408" i="3"/>
  <c r="AC408" i="3"/>
  <c r="AD408" i="3"/>
  <c r="AE408" i="3"/>
  <c r="AF408" i="3"/>
  <c r="AI408" i="3"/>
  <c r="I409" i="3"/>
  <c r="O409" i="3"/>
  <c r="S409" i="3"/>
  <c r="T409" i="3"/>
  <c r="U409" i="3"/>
  <c r="AC409" i="3"/>
  <c r="AD409" i="3"/>
  <c r="AF409" i="3" s="1"/>
  <c r="AE409" i="3"/>
  <c r="AI409" i="3"/>
  <c r="I410" i="3"/>
  <c r="O410" i="3"/>
  <c r="S410" i="3"/>
  <c r="T410" i="3"/>
  <c r="U410" i="3"/>
  <c r="AC410" i="3"/>
  <c r="AD410" i="3"/>
  <c r="AE410" i="3"/>
  <c r="AF410" i="3" s="1"/>
  <c r="AI410" i="3"/>
  <c r="I411" i="3"/>
  <c r="O411" i="3"/>
  <c r="S411" i="3"/>
  <c r="T411" i="3"/>
  <c r="U411" i="3"/>
  <c r="AC411" i="3"/>
  <c r="AD411" i="3"/>
  <c r="AE411" i="3"/>
  <c r="AI411" i="3"/>
  <c r="I412" i="3"/>
  <c r="O412" i="3" s="1"/>
  <c r="S412" i="3"/>
  <c r="T412" i="3"/>
  <c r="U412" i="3"/>
  <c r="AC412" i="3"/>
  <c r="AD412" i="3"/>
  <c r="AE412" i="3"/>
  <c r="AF412" i="3"/>
  <c r="AI412" i="3"/>
  <c r="I413" i="3"/>
  <c r="O413" i="3"/>
  <c r="S413" i="3"/>
  <c r="T413" i="3"/>
  <c r="U413" i="3"/>
  <c r="AC413" i="3"/>
  <c r="AD413" i="3"/>
  <c r="AF413" i="3" s="1"/>
  <c r="AE413" i="3"/>
  <c r="AI413" i="3"/>
  <c r="I414" i="3"/>
  <c r="O414" i="3"/>
  <c r="S414" i="3"/>
  <c r="T414" i="3"/>
  <c r="U414" i="3"/>
  <c r="AC414" i="3"/>
  <c r="AD414" i="3"/>
  <c r="AE414" i="3"/>
  <c r="AF414" i="3" s="1"/>
  <c r="AI414" i="3"/>
  <c r="I415" i="3"/>
  <c r="O415" i="3"/>
  <c r="S415" i="3"/>
  <c r="T415" i="3"/>
  <c r="U415" i="3"/>
  <c r="AC415" i="3"/>
  <c r="AD415" i="3"/>
  <c r="AE415" i="3"/>
  <c r="AI415" i="3"/>
  <c r="I416" i="3"/>
  <c r="O416" i="3" s="1"/>
  <c r="S416" i="3"/>
  <c r="T416" i="3"/>
  <c r="U416" i="3"/>
  <c r="AC416" i="3"/>
  <c r="AD416" i="3"/>
  <c r="AE416" i="3"/>
  <c r="AF416" i="3"/>
  <c r="AI416" i="3"/>
  <c r="I417" i="3"/>
  <c r="O417" i="3"/>
  <c r="S417" i="3"/>
  <c r="T417" i="3"/>
  <c r="U417" i="3"/>
  <c r="AC417" i="3"/>
  <c r="AD417" i="3"/>
  <c r="AF417" i="3" s="1"/>
  <c r="AE417" i="3"/>
  <c r="AI417" i="3"/>
  <c r="I418" i="3"/>
  <c r="O418" i="3"/>
  <c r="S418" i="3"/>
  <c r="T418" i="3"/>
  <c r="U418" i="3"/>
  <c r="AC418" i="3"/>
  <c r="AD418" i="3"/>
  <c r="AE418" i="3"/>
  <c r="AF418" i="3" s="1"/>
  <c r="AI418" i="3"/>
  <c r="I419" i="3"/>
  <c r="O419" i="3"/>
  <c r="S419" i="3"/>
  <c r="T419" i="3"/>
  <c r="U419" i="3"/>
  <c r="AC419" i="3"/>
  <c r="AD419" i="3"/>
  <c r="AE419" i="3"/>
  <c r="AI419" i="3"/>
  <c r="I420" i="3"/>
  <c r="O420" i="3" s="1"/>
  <c r="S420" i="3"/>
  <c r="T420" i="3"/>
  <c r="U420" i="3"/>
  <c r="AC420" i="3"/>
  <c r="AD420" i="3"/>
  <c r="AE420" i="3"/>
  <c r="AF420" i="3"/>
  <c r="AI420" i="3"/>
  <c r="I421" i="3"/>
  <c r="O421" i="3"/>
  <c r="S421" i="3"/>
  <c r="T421" i="3"/>
  <c r="U421" i="3"/>
  <c r="AC421" i="3"/>
  <c r="AD421" i="3"/>
  <c r="AF421" i="3" s="1"/>
  <c r="AE421" i="3"/>
  <c r="AI421" i="3"/>
  <c r="I422" i="3"/>
  <c r="O422" i="3"/>
  <c r="S422" i="3"/>
  <c r="T422" i="3"/>
  <c r="U422" i="3"/>
  <c r="AC422" i="3"/>
  <c r="AD422" i="3"/>
  <c r="AE422" i="3"/>
  <c r="AF422" i="3" s="1"/>
  <c r="AI422" i="3"/>
  <c r="I423" i="3"/>
  <c r="O423" i="3"/>
  <c r="S423" i="3"/>
  <c r="T423" i="3"/>
  <c r="U423" i="3"/>
  <c r="AC423" i="3"/>
  <c r="AD423" i="3"/>
  <c r="AE423" i="3"/>
  <c r="AI423" i="3"/>
  <c r="I424" i="3"/>
  <c r="O424" i="3" s="1"/>
  <c r="S424" i="3"/>
  <c r="T424" i="3"/>
  <c r="U424" i="3"/>
  <c r="AC424" i="3"/>
  <c r="AD424" i="3"/>
  <c r="AE424" i="3"/>
  <c r="AF424" i="3"/>
  <c r="AI424" i="3"/>
  <c r="I425" i="3"/>
  <c r="O425" i="3"/>
  <c r="S425" i="3"/>
  <c r="T425" i="3"/>
  <c r="U425" i="3"/>
  <c r="AC425" i="3"/>
  <c r="AD425" i="3"/>
  <c r="AF425" i="3" s="1"/>
  <c r="AE425" i="3"/>
  <c r="AI425" i="3"/>
  <c r="I426" i="3"/>
  <c r="O426" i="3"/>
  <c r="S426" i="3"/>
  <c r="T426" i="3"/>
  <c r="U426" i="3"/>
  <c r="AC426" i="3"/>
  <c r="AD426" i="3"/>
  <c r="AE426" i="3"/>
  <c r="AF426" i="3" s="1"/>
  <c r="AI426" i="3"/>
  <c r="I427" i="3"/>
  <c r="O427" i="3"/>
  <c r="S427" i="3"/>
  <c r="T427" i="3"/>
  <c r="U427" i="3"/>
  <c r="AC427" i="3"/>
  <c r="AD427" i="3"/>
  <c r="AE427" i="3"/>
  <c r="AI427" i="3"/>
  <c r="I428" i="3"/>
  <c r="O428" i="3" s="1"/>
  <c r="S428" i="3"/>
  <c r="T428" i="3"/>
  <c r="U428" i="3"/>
  <c r="AC428" i="3"/>
  <c r="AD428" i="3"/>
  <c r="AE428" i="3"/>
  <c r="AF428" i="3"/>
  <c r="AI428" i="3"/>
  <c r="I429" i="3"/>
  <c r="O429" i="3"/>
  <c r="S429" i="3"/>
  <c r="T429" i="3"/>
  <c r="U429" i="3"/>
  <c r="AC429" i="3"/>
  <c r="AD429" i="3"/>
  <c r="AF429" i="3" s="1"/>
  <c r="AE429" i="3"/>
  <c r="AI429" i="3"/>
  <c r="I430" i="3"/>
  <c r="O430" i="3"/>
  <c r="S430" i="3"/>
  <c r="T430" i="3"/>
  <c r="U430" i="3"/>
  <c r="AC430" i="3"/>
  <c r="AD430" i="3"/>
  <c r="AE430" i="3"/>
  <c r="AF430" i="3" s="1"/>
  <c r="AI430" i="3"/>
  <c r="I431" i="3"/>
  <c r="O431" i="3"/>
  <c r="S431" i="3"/>
  <c r="T431" i="3"/>
  <c r="U431" i="3"/>
  <c r="AC431" i="3"/>
  <c r="AD431" i="3"/>
  <c r="AE431" i="3"/>
  <c r="AI431" i="3"/>
  <c r="I432" i="3"/>
  <c r="O432" i="3" s="1"/>
  <c r="S432" i="3"/>
  <c r="T432" i="3"/>
  <c r="U432" i="3"/>
  <c r="AC432" i="3"/>
  <c r="AD432" i="3"/>
  <c r="AE432" i="3"/>
  <c r="AF432" i="3"/>
  <c r="AI432" i="3"/>
  <c r="I433" i="3"/>
  <c r="O433" i="3"/>
  <c r="S433" i="3"/>
  <c r="T433" i="3"/>
  <c r="U433" i="3"/>
  <c r="AC433" i="3"/>
  <c r="AD433" i="3"/>
  <c r="AF433" i="3" s="1"/>
  <c r="AE433" i="3"/>
  <c r="AI433" i="3"/>
  <c r="I434" i="3"/>
  <c r="O434" i="3"/>
  <c r="S434" i="3"/>
  <c r="T434" i="3"/>
  <c r="U434" i="3"/>
  <c r="AC434" i="3"/>
  <c r="AD434" i="3"/>
  <c r="AE434" i="3"/>
  <c r="AF434" i="3" s="1"/>
  <c r="AI434" i="3"/>
  <c r="I435" i="3"/>
  <c r="O435" i="3"/>
  <c r="S435" i="3"/>
  <c r="T435" i="3"/>
  <c r="U435" i="3"/>
  <c r="AC435" i="3"/>
  <c r="AD435" i="3"/>
  <c r="AE435" i="3"/>
  <c r="AI435" i="3"/>
  <c r="I436" i="3"/>
  <c r="O436" i="3" s="1"/>
  <c r="S436" i="3"/>
  <c r="T436" i="3"/>
  <c r="U436" i="3"/>
  <c r="AC436" i="3"/>
  <c r="AD436" i="3"/>
  <c r="AE436" i="3"/>
  <c r="AF436" i="3"/>
  <c r="AI436" i="3"/>
  <c r="I437" i="3"/>
  <c r="O437" i="3"/>
  <c r="S437" i="3"/>
  <c r="T437" i="3"/>
  <c r="U437" i="3"/>
  <c r="AC437" i="3"/>
  <c r="AD437" i="3"/>
  <c r="AF437" i="3" s="1"/>
  <c r="AE437" i="3"/>
  <c r="AI437" i="3"/>
  <c r="I438" i="3"/>
  <c r="O438" i="3"/>
  <c r="S438" i="3"/>
  <c r="T438" i="3"/>
  <c r="U438" i="3"/>
  <c r="AC438" i="3"/>
  <c r="AD438" i="3"/>
  <c r="AE438" i="3"/>
  <c r="AF438" i="3" s="1"/>
  <c r="AI438" i="3"/>
  <c r="I439" i="3"/>
  <c r="O439" i="3"/>
  <c r="S439" i="3"/>
  <c r="T439" i="3"/>
  <c r="U439" i="3"/>
  <c r="AC439" i="3"/>
  <c r="AD439" i="3"/>
  <c r="AE439" i="3"/>
  <c r="AI439" i="3"/>
  <c r="I440" i="3"/>
  <c r="O440" i="3" s="1"/>
  <c r="S440" i="3"/>
  <c r="T440" i="3"/>
  <c r="U440" i="3"/>
  <c r="AC440" i="3"/>
  <c r="AD440" i="3"/>
  <c r="AE440" i="3"/>
  <c r="AF440" i="3"/>
  <c r="AI440" i="3"/>
  <c r="I441" i="3"/>
  <c r="O441" i="3"/>
  <c r="S441" i="3"/>
  <c r="T441" i="3"/>
  <c r="U441" i="3"/>
  <c r="AC441" i="3"/>
  <c r="AD441" i="3"/>
  <c r="AF441" i="3" s="1"/>
  <c r="AE441" i="3"/>
  <c r="AI441" i="3"/>
  <c r="I442" i="3"/>
  <c r="O442" i="3"/>
  <c r="S442" i="3"/>
  <c r="T442" i="3"/>
  <c r="U442" i="3"/>
  <c r="AC442" i="3"/>
  <c r="AD442" i="3"/>
  <c r="AE442" i="3"/>
  <c r="AF442" i="3" s="1"/>
  <c r="AI442" i="3"/>
  <c r="I443" i="3"/>
  <c r="O443" i="3"/>
  <c r="S443" i="3"/>
  <c r="T443" i="3"/>
  <c r="U443" i="3"/>
  <c r="AC443" i="3"/>
  <c r="AD443" i="3"/>
  <c r="AE443" i="3"/>
  <c r="AI443" i="3"/>
  <c r="I444" i="3"/>
  <c r="O444" i="3" s="1"/>
  <c r="S444" i="3"/>
  <c r="T444" i="3"/>
  <c r="U444" i="3"/>
  <c r="AC444" i="3"/>
  <c r="AD444" i="3"/>
  <c r="AE444" i="3"/>
  <c r="AF444" i="3"/>
  <c r="AI444" i="3"/>
  <c r="I445" i="3"/>
  <c r="O445" i="3"/>
  <c r="S445" i="3"/>
  <c r="T445" i="3"/>
  <c r="U445" i="3"/>
  <c r="AC445" i="3"/>
  <c r="AD445" i="3"/>
  <c r="AF445" i="3" s="1"/>
  <c r="AE445" i="3"/>
  <c r="AI445" i="3"/>
  <c r="I446" i="3"/>
  <c r="O446" i="3"/>
  <c r="S446" i="3"/>
  <c r="T446" i="3"/>
  <c r="U446" i="3"/>
  <c r="AC446" i="3"/>
  <c r="AD446" i="3"/>
  <c r="AE446" i="3"/>
  <c r="AF446" i="3" s="1"/>
  <c r="AI446" i="3"/>
  <c r="I447" i="3"/>
  <c r="O447" i="3"/>
  <c r="S447" i="3"/>
  <c r="T447" i="3"/>
  <c r="U447" i="3"/>
  <c r="AC447" i="3"/>
  <c r="AD447" i="3"/>
  <c r="AE447" i="3"/>
  <c r="AI447" i="3"/>
  <c r="I448" i="3"/>
  <c r="O448" i="3" s="1"/>
  <c r="S448" i="3"/>
  <c r="T448" i="3"/>
  <c r="U448" i="3"/>
  <c r="AC448" i="3"/>
  <c r="AD448" i="3"/>
  <c r="AE448" i="3"/>
  <c r="AF448" i="3"/>
  <c r="AI448" i="3"/>
  <c r="I449" i="3"/>
  <c r="O449" i="3"/>
  <c r="S449" i="3"/>
  <c r="T449" i="3"/>
  <c r="U449" i="3"/>
  <c r="AC449" i="3"/>
  <c r="AD449" i="3"/>
  <c r="AF449" i="3" s="1"/>
  <c r="AE449" i="3"/>
  <c r="AI449" i="3"/>
  <c r="I450" i="3"/>
  <c r="O450" i="3"/>
  <c r="S450" i="3"/>
  <c r="T450" i="3"/>
  <c r="U450" i="3"/>
  <c r="AC450" i="3"/>
  <c r="AD450" i="3"/>
  <c r="AE450" i="3"/>
  <c r="AF450" i="3" s="1"/>
  <c r="AI450" i="3"/>
  <c r="I451" i="3"/>
  <c r="O451" i="3"/>
  <c r="S451" i="3"/>
  <c r="T451" i="3"/>
  <c r="U451" i="3"/>
  <c r="AC451" i="3"/>
  <c r="AD451" i="3"/>
  <c r="AE451" i="3"/>
  <c r="AI451" i="3"/>
  <c r="I452" i="3"/>
  <c r="O452" i="3" s="1"/>
  <c r="S452" i="3"/>
  <c r="T452" i="3"/>
  <c r="U452" i="3"/>
  <c r="AC452" i="3"/>
  <c r="AD452" i="3"/>
  <c r="AE452" i="3"/>
  <c r="AF452" i="3"/>
  <c r="AI452" i="3"/>
  <c r="I453" i="3"/>
  <c r="O453" i="3"/>
  <c r="S453" i="3"/>
  <c r="T453" i="3"/>
  <c r="U453" i="3"/>
  <c r="AC453" i="3"/>
  <c r="AD453" i="3"/>
  <c r="AF453" i="3" s="1"/>
  <c r="AE453" i="3"/>
  <c r="AI453" i="3"/>
  <c r="I454" i="3"/>
  <c r="O454" i="3"/>
  <c r="S454" i="3"/>
  <c r="T454" i="3"/>
  <c r="U454" i="3"/>
  <c r="AC454" i="3"/>
  <c r="AD454" i="3"/>
  <c r="AE454" i="3"/>
  <c r="AF454" i="3" s="1"/>
  <c r="AI454" i="3"/>
  <c r="I455" i="3"/>
  <c r="O455" i="3"/>
  <c r="S455" i="3"/>
  <c r="T455" i="3"/>
  <c r="U455" i="3"/>
  <c r="AC455" i="3"/>
  <c r="AD455" i="3"/>
  <c r="AE455" i="3"/>
  <c r="AI455" i="3"/>
  <c r="I456" i="3"/>
  <c r="O456" i="3" s="1"/>
  <c r="S456" i="3"/>
  <c r="T456" i="3"/>
  <c r="U456" i="3"/>
  <c r="AC456" i="3"/>
  <c r="AD456" i="3"/>
  <c r="AE456" i="3"/>
  <c r="AF456" i="3"/>
  <c r="AI456" i="3"/>
  <c r="I457" i="3"/>
  <c r="O457" i="3"/>
  <c r="S457" i="3"/>
  <c r="T457" i="3"/>
  <c r="U457" i="3"/>
  <c r="AC457" i="3"/>
  <c r="AD457" i="3"/>
  <c r="AF457" i="3" s="1"/>
  <c r="AE457" i="3"/>
  <c r="AI457" i="3"/>
  <c r="I458" i="3"/>
  <c r="O458" i="3"/>
  <c r="S458" i="3"/>
  <c r="T458" i="3"/>
  <c r="U458" i="3"/>
  <c r="AC458" i="3"/>
  <c r="AD458" i="3"/>
  <c r="AE458" i="3"/>
  <c r="AF458" i="3" s="1"/>
  <c r="AI458" i="3"/>
  <c r="I459" i="3"/>
  <c r="O459" i="3"/>
  <c r="S459" i="3"/>
  <c r="T459" i="3"/>
  <c r="U459" i="3"/>
  <c r="AC459" i="3"/>
  <c r="AD459" i="3"/>
  <c r="AE459" i="3"/>
  <c r="AI459" i="3"/>
  <c r="I460" i="3"/>
  <c r="O460" i="3" s="1"/>
  <c r="S460" i="3"/>
  <c r="T460" i="3"/>
  <c r="U460" i="3"/>
  <c r="AC460" i="3"/>
  <c r="AD460" i="3"/>
  <c r="AE460" i="3"/>
  <c r="AF460" i="3"/>
  <c r="AI460" i="3"/>
  <c r="I461" i="3"/>
  <c r="O461" i="3"/>
  <c r="S461" i="3"/>
  <c r="T461" i="3"/>
  <c r="U461" i="3"/>
  <c r="AC461" i="3"/>
  <c r="AD461" i="3"/>
  <c r="AF461" i="3" s="1"/>
  <c r="AE461" i="3"/>
  <c r="AI461" i="3"/>
  <c r="I462" i="3"/>
  <c r="O462" i="3"/>
  <c r="S462" i="3"/>
  <c r="T462" i="3"/>
  <c r="U462" i="3"/>
  <c r="AC462" i="3"/>
  <c r="AD462" i="3"/>
  <c r="AE462" i="3"/>
  <c r="AF462" i="3" s="1"/>
  <c r="AI462" i="3"/>
  <c r="I463" i="3"/>
  <c r="O463" i="3"/>
  <c r="S463" i="3"/>
  <c r="T463" i="3"/>
  <c r="U463" i="3"/>
  <c r="AC463" i="3"/>
  <c r="AD463" i="3"/>
  <c r="AE463" i="3"/>
  <c r="AI463" i="3"/>
  <c r="I464" i="3"/>
  <c r="O464" i="3" s="1"/>
  <c r="S464" i="3"/>
  <c r="T464" i="3"/>
  <c r="U464" i="3"/>
  <c r="AC464" i="3"/>
  <c r="AD464" i="3"/>
  <c r="AE464" i="3"/>
  <c r="AF464" i="3"/>
  <c r="AI464" i="3"/>
  <c r="I465" i="3"/>
  <c r="O465" i="3"/>
  <c r="S465" i="3"/>
  <c r="T465" i="3"/>
  <c r="U465" i="3"/>
  <c r="AC465" i="3"/>
  <c r="AD465" i="3"/>
  <c r="AF465" i="3" s="1"/>
  <c r="AE465" i="3"/>
  <c r="AI465" i="3"/>
  <c r="I466" i="3"/>
  <c r="O466" i="3"/>
  <c r="S466" i="3"/>
  <c r="T466" i="3"/>
  <c r="U466" i="3"/>
  <c r="AC466" i="3"/>
  <c r="AD466" i="3"/>
  <c r="AE466" i="3"/>
  <c r="AF466" i="3" s="1"/>
  <c r="AI466" i="3"/>
  <c r="I467" i="3"/>
  <c r="O467" i="3"/>
  <c r="S467" i="3"/>
  <c r="T467" i="3"/>
  <c r="U467" i="3"/>
  <c r="AC467" i="3"/>
  <c r="AD467" i="3"/>
  <c r="AE467" i="3"/>
  <c r="AI467" i="3"/>
  <c r="I468" i="3"/>
  <c r="O468" i="3" s="1"/>
  <c r="S468" i="3"/>
  <c r="T468" i="3"/>
  <c r="U468" i="3"/>
  <c r="AC468" i="3"/>
  <c r="AD468" i="3"/>
  <c r="AE468" i="3"/>
  <c r="AF468" i="3"/>
  <c r="AI468" i="3"/>
  <c r="I469" i="3"/>
  <c r="O469" i="3"/>
  <c r="S469" i="3"/>
  <c r="T469" i="3"/>
  <c r="U469" i="3"/>
  <c r="AC469" i="3"/>
  <c r="AD469" i="3"/>
  <c r="AF469" i="3" s="1"/>
  <c r="AE469" i="3"/>
  <c r="AI469" i="3"/>
  <c r="I470" i="3"/>
  <c r="O470" i="3"/>
  <c r="S470" i="3"/>
  <c r="T470" i="3"/>
  <c r="U470" i="3"/>
  <c r="AC470" i="3"/>
  <c r="AD470" i="3"/>
  <c r="AE470" i="3"/>
  <c r="AF470" i="3" s="1"/>
  <c r="AI470" i="3"/>
  <c r="I471" i="3"/>
  <c r="O471" i="3"/>
  <c r="S471" i="3"/>
  <c r="T471" i="3"/>
  <c r="U471" i="3"/>
  <c r="AC471" i="3"/>
  <c r="AD471" i="3"/>
  <c r="AE471" i="3"/>
  <c r="AI471" i="3"/>
  <c r="I472" i="3"/>
  <c r="O472" i="3" s="1"/>
  <c r="S472" i="3"/>
  <c r="T472" i="3"/>
  <c r="U472" i="3"/>
  <c r="AC472" i="3"/>
  <c r="AD472" i="3"/>
  <c r="AE472" i="3"/>
  <c r="AF472" i="3"/>
  <c r="AI472" i="3"/>
  <c r="I473" i="3"/>
  <c r="O473" i="3"/>
  <c r="S473" i="3"/>
  <c r="T473" i="3"/>
  <c r="U473" i="3"/>
  <c r="AC473" i="3"/>
  <c r="AD473" i="3"/>
  <c r="AF473" i="3" s="1"/>
  <c r="AE473" i="3"/>
  <c r="AI473" i="3"/>
  <c r="I474" i="3"/>
  <c r="O474" i="3"/>
  <c r="S474" i="3"/>
  <c r="T474" i="3"/>
  <c r="U474" i="3"/>
  <c r="AC474" i="3"/>
  <c r="AD474" i="3"/>
  <c r="AE474" i="3"/>
  <c r="AF474" i="3" s="1"/>
  <c r="AI474" i="3"/>
  <c r="I475" i="3"/>
  <c r="O475" i="3"/>
  <c r="S475" i="3"/>
  <c r="T475" i="3"/>
  <c r="U475" i="3"/>
  <c r="AC475" i="3"/>
  <c r="AD475" i="3"/>
  <c r="AE475" i="3"/>
  <c r="AI475" i="3"/>
  <c r="I476" i="3"/>
  <c r="O476" i="3" s="1"/>
  <c r="S476" i="3"/>
  <c r="T476" i="3"/>
  <c r="U476" i="3"/>
  <c r="AC476" i="3"/>
  <c r="AD476" i="3"/>
  <c r="AE476" i="3"/>
  <c r="AF476" i="3"/>
  <c r="AI476" i="3"/>
  <c r="I477" i="3"/>
  <c r="O477" i="3"/>
  <c r="S477" i="3"/>
  <c r="T477" i="3"/>
  <c r="U477" i="3"/>
  <c r="AC477" i="3"/>
  <c r="AD477" i="3"/>
  <c r="AF477" i="3" s="1"/>
  <c r="AE477" i="3"/>
  <c r="AI477" i="3"/>
  <c r="I478" i="3"/>
  <c r="O478" i="3"/>
  <c r="S478" i="3"/>
  <c r="T478" i="3"/>
  <c r="U478" i="3"/>
  <c r="AC478" i="3"/>
  <c r="AD478" i="3"/>
  <c r="AE478" i="3"/>
  <c r="AF478" i="3" s="1"/>
  <c r="AI478" i="3"/>
  <c r="I479" i="3"/>
  <c r="O479" i="3"/>
  <c r="S479" i="3"/>
  <c r="T479" i="3"/>
  <c r="U479" i="3"/>
  <c r="AC479" i="3"/>
  <c r="AD479" i="3"/>
  <c r="AE479" i="3"/>
  <c r="AI479" i="3"/>
  <c r="I480" i="3"/>
  <c r="O480" i="3" s="1"/>
  <c r="S480" i="3"/>
  <c r="T480" i="3"/>
  <c r="U480" i="3"/>
  <c r="AC480" i="3"/>
  <c r="AD480" i="3"/>
  <c r="AE480" i="3"/>
  <c r="AF480" i="3"/>
  <c r="AI480" i="3"/>
  <c r="I481" i="3"/>
  <c r="O481" i="3"/>
  <c r="S481" i="3"/>
  <c r="T481" i="3"/>
  <c r="U481" i="3"/>
  <c r="AC481" i="3"/>
  <c r="AD481" i="3"/>
  <c r="AF481" i="3" s="1"/>
  <c r="AE481" i="3"/>
  <c r="AI481" i="3"/>
  <c r="I482" i="3"/>
  <c r="O482" i="3"/>
  <c r="S482" i="3"/>
  <c r="T482" i="3"/>
  <c r="U482" i="3"/>
  <c r="AC482" i="3"/>
  <c r="AD482" i="3"/>
  <c r="AE482" i="3"/>
  <c r="AF482" i="3" s="1"/>
  <c r="AI482" i="3"/>
  <c r="I483" i="3"/>
  <c r="O483" i="3"/>
  <c r="S483" i="3"/>
  <c r="T483" i="3"/>
  <c r="U483" i="3"/>
  <c r="AC483" i="3"/>
  <c r="AD483" i="3"/>
  <c r="AE483" i="3"/>
  <c r="AI483" i="3"/>
  <c r="I484" i="3"/>
  <c r="O484" i="3" s="1"/>
  <c r="S484" i="3"/>
  <c r="T484" i="3"/>
  <c r="U484" i="3"/>
  <c r="AC484" i="3"/>
  <c r="AD484" i="3"/>
  <c r="AE484" i="3"/>
  <c r="AF484" i="3"/>
  <c r="AI484" i="3"/>
  <c r="I485" i="3"/>
  <c r="O485" i="3"/>
  <c r="S485" i="3"/>
  <c r="T485" i="3"/>
  <c r="U485" i="3"/>
  <c r="AC485" i="3"/>
  <c r="AD485" i="3"/>
  <c r="AF485" i="3" s="1"/>
  <c r="AE485" i="3"/>
  <c r="AI485" i="3"/>
  <c r="I486" i="3"/>
  <c r="O486" i="3"/>
  <c r="S486" i="3"/>
  <c r="T486" i="3"/>
  <c r="U486" i="3"/>
  <c r="AC486" i="3"/>
  <c r="AD486" i="3"/>
  <c r="AE486" i="3"/>
  <c r="AF486" i="3" s="1"/>
  <c r="AI486" i="3"/>
  <c r="I487" i="3"/>
  <c r="O487" i="3"/>
  <c r="S487" i="3"/>
  <c r="T487" i="3"/>
  <c r="U487" i="3"/>
  <c r="AC487" i="3"/>
  <c r="AD487" i="3"/>
  <c r="AE487" i="3"/>
  <c r="AI487" i="3"/>
  <c r="I488" i="3"/>
  <c r="O488" i="3" s="1"/>
  <c r="S488" i="3"/>
  <c r="T488" i="3"/>
  <c r="U488" i="3"/>
  <c r="AC488" i="3"/>
  <c r="AD488" i="3"/>
  <c r="AE488" i="3"/>
  <c r="AF488" i="3"/>
  <c r="AI488" i="3"/>
  <c r="I489" i="3"/>
  <c r="O489" i="3"/>
  <c r="S489" i="3"/>
  <c r="T489" i="3"/>
  <c r="U489" i="3"/>
  <c r="AC489" i="3"/>
  <c r="AD489" i="3"/>
  <c r="AF489" i="3" s="1"/>
  <c r="AE489" i="3"/>
  <c r="AI489" i="3"/>
  <c r="I490" i="3"/>
  <c r="O490" i="3"/>
  <c r="S490" i="3"/>
  <c r="T490" i="3"/>
  <c r="U490" i="3"/>
  <c r="AC490" i="3"/>
  <c r="AD490" i="3"/>
  <c r="AE490" i="3"/>
  <c r="AF490" i="3" s="1"/>
  <c r="AI490" i="3"/>
  <c r="I491" i="3"/>
  <c r="O491" i="3"/>
  <c r="S491" i="3"/>
  <c r="T491" i="3"/>
  <c r="U491" i="3"/>
  <c r="AC491" i="3"/>
  <c r="AD491" i="3"/>
  <c r="AE491" i="3"/>
  <c r="AI491" i="3"/>
  <c r="I492" i="3"/>
  <c r="O492" i="3" s="1"/>
  <c r="S492" i="3"/>
  <c r="T492" i="3"/>
  <c r="U492" i="3"/>
  <c r="AC492" i="3"/>
  <c r="AD492" i="3"/>
  <c r="AE492" i="3"/>
  <c r="AF492" i="3"/>
  <c r="AI492" i="3"/>
  <c r="I493" i="3"/>
  <c r="O493" i="3"/>
  <c r="S493" i="3"/>
  <c r="T493" i="3"/>
  <c r="U493" i="3"/>
  <c r="AC493" i="3"/>
  <c r="AD493" i="3"/>
  <c r="AF493" i="3" s="1"/>
  <c r="AE493" i="3"/>
  <c r="AI493" i="3"/>
  <c r="I494" i="3"/>
  <c r="O494" i="3"/>
  <c r="S494" i="3"/>
  <c r="T494" i="3"/>
  <c r="U494" i="3"/>
  <c r="AC494" i="3"/>
  <c r="AD494" i="3"/>
  <c r="AE494" i="3"/>
  <c r="AF494" i="3" s="1"/>
  <c r="AI494" i="3"/>
  <c r="I495" i="3"/>
  <c r="O495" i="3"/>
  <c r="S495" i="3"/>
  <c r="T495" i="3"/>
  <c r="U495" i="3"/>
  <c r="AC495" i="3"/>
  <c r="AD495" i="3"/>
  <c r="AE495" i="3"/>
  <c r="AI495" i="3"/>
  <c r="I496" i="3"/>
  <c r="O496" i="3" s="1"/>
  <c r="S496" i="3"/>
  <c r="T496" i="3"/>
  <c r="U496" i="3"/>
  <c r="AC496" i="3"/>
  <c r="AD496" i="3"/>
  <c r="AE496" i="3"/>
  <c r="AF496" i="3"/>
  <c r="AI496" i="3"/>
  <c r="I497" i="3"/>
  <c r="O497" i="3"/>
  <c r="S497" i="3"/>
  <c r="T497" i="3"/>
  <c r="U497" i="3"/>
  <c r="AC497" i="3"/>
  <c r="AD497" i="3"/>
  <c r="AF497" i="3" s="1"/>
  <c r="AE497" i="3"/>
  <c r="AI497" i="3"/>
  <c r="I498" i="3"/>
  <c r="O498" i="3"/>
  <c r="S498" i="3"/>
  <c r="T498" i="3"/>
  <c r="U498" i="3"/>
  <c r="AC498" i="3"/>
  <c r="AD498" i="3"/>
  <c r="AE498" i="3"/>
  <c r="AF498" i="3" s="1"/>
  <c r="AI498" i="3"/>
  <c r="I499" i="3"/>
  <c r="O499" i="3"/>
  <c r="S499" i="3"/>
  <c r="T499" i="3"/>
  <c r="U499" i="3"/>
  <c r="AC499" i="3"/>
  <c r="AD499" i="3"/>
  <c r="AE499" i="3"/>
  <c r="AI499" i="3"/>
  <c r="I500" i="3"/>
  <c r="O500" i="3" s="1"/>
  <c r="S500" i="3"/>
  <c r="T500" i="3"/>
  <c r="U500" i="3"/>
  <c r="AC500" i="3"/>
  <c r="AD500" i="3"/>
  <c r="AE500" i="3"/>
  <c r="AF500" i="3"/>
  <c r="AI500" i="3"/>
  <c r="I501" i="3"/>
  <c r="O501" i="3"/>
  <c r="S501" i="3"/>
  <c r="T501" i="3"/>
  <c r="U501" i="3"/>
  <c r="AC501" i="3"/>
  <c r="AD501" i="3"/>
  <c r="AF501" i="3" s="1"/>
  <c r="AE501" i="3"/>
  <c r="AI501" i="3"/>
  <c r="I502" i="3"/>
  <c r="O502" i="3"/>
  <c r="S502" i="3"/>
  <c r="T502" i="3"/>
  <c r="U502" i="3"/>
  <c r="AC502" i="3"/>
  <c r="AD502" i="3"/>
  <c r="AE502" i="3"/>
  <c r="AF502" i="3" s="1"/>
  <c r="AI502" i="3"/>
  <c r="I503" i="3"/>
  <c r="O503" i="3"/>
  <c r="S503" i="3"/>
  <c r="T503" i="3"/>
  <c r="U503" i="3"/>
  <c r="AC503" i="3"/>
  <c r="AD503" i="3"/>
  <c r="AE503" i="3"/>
  <c r="AI503" i="3"/>
  <c r="I504" i="3"/>
  <c r="O504" i="3" s="1"/>
  <c r="S504" i="3"/>
  <c r="T504" i="3"/>
  <c r="U504" i="3"/>
  <c r="AC504" i="3"/>
  <c r="AD504" i="3"/>
  <c r="AE504" i="3"/>
  <c r="AF504" i="3"/>
  <c r="AI504" i="3"/>
  <c r="I505" i="3"/>
  <c r="O505" i="3"/>
  <c r="S505" i="3"/>
  <c r="T505" i="3"/>
  <c r="U505" i="3"/>
  <c r="AC505" i="3"/>
  <c r="AD505" i="3"/>
  <c r="AF505" i="3" s="1"/>
  <c r="AE505" i="3"/>
  <c r="AI505" i="3"/>
  <c r="I506" i="3"/>
  <c r="O506" i="3"/>
  <c r="S506" i="3"/>
  <c r="T506" i="3"/>
  <c r="U506" i="3"/>
  <c r="AC506" i="3"/>
  <c r="AD506" i="3"/>
  <c r="AE506" i="3"/>
  <c r="AF506" i="3" s="1"/>
  <c r="AI506" i="3"/>
  <c r="I507" i="3"/>
  <c r="O507" i="3"/>
  <c r="S507" i="3"/>
  <c r="T507" i="3"/>
  <c r="U507" i="3"/>
  <c r="AC507" i="3"/>
  <c r="AD507" i="3"/>
  <c r="AE507" i="3"/>
  <c r="AI507" i="3"/>
  <c r="I508" i="3"/>
  <c r="O508" i="3" s="1"/>
  <c r="S508" i="3"/>
  <c r="T508" i="3"/>
  <c r="U508" i="3"/>
  <c r="AC508" i="3"/>
  <c r="AD508" i="3"/>
  <c r="AE508" i="3"/>
  <c r="AF508" i="3"/>
  <c r="AI508" i="3"/>
  <c r="I509" i="3"/>
  <c r="O509" i="3"/>
  <c r="S509" i="3"/>
  <c r="T509" i="3"/>
  <c r="U509" i="3"/>
  <c r="AC509" i="3"/>
  <c r="AD509" i="3"/>
  <c r="AF509" i="3" s="1"/>
  <c r="AE509" i="3"/>
  <c r="AI509" i="3"/>
  <c r="I510" i="3"/>
  <c r="O510" i="3"/>
  <c r="S510" i="3"/>
  <c r="T510" i="3"/>
  <c r="U510" i="3"/>
  <c r="AC510" i="3"/>
  <c r="AD510" i="3"/>
  <c r="AE510" i="3"/>
  <c r="AF510" i="3" s="1"/>
  <c r="AI510" i="3"/>
  <c r="I511" i="3"/>
  <c r="O511" i="3"/>
  <c r="S511" i="3"/>
  <c r="T511" i="3"/>
  <c r="U511" i="3"/>
  <c r="AC511" i="3"/>
  <c r="AD511" i="3"/>
  <c r="AE511" i="3"/>
  <c r="AI511" i="3"/>
  <c r="I512" i="3"/>
  <c r="O512" i="3" s="1"/>
  <c r="S512" i="3"/>
  <c r="T512" i="3"/>
  <c r="U512" i="3"/>
  <c r="AC512" i="3"/>
  <c r="AD512" i="3"/>
  <c r="AE512" i="3"/>
  <c r="AF512" i="3"/>
  <c r="AI512" i="3"/>
  <c r="I513" i="3"/>
  <c r="O513" i="3"/>
  <c r="S513" i="3"/>
  <c r="T513" i="3"/>
  <c r="U513" i="3"/>
  <c r="AC513" i="3"/>
  <c r="AD513" i="3"/>
  <c r="AF513" i="3" s="1"/>
  <c r="AE513" i="3"/>
  <c r="AI513" i="3"/>
  <c r="I514" i="3"/>
  <c r="O514" i="3"/>
  <c r="S514" i="3"/>
  <c r="T514" i="3"/>
  <c r="U514" i="3"/>
  <c r="AC514" i="3"/>
  <c r="AD514" i="3"/>
  <c r="AE514" i="3"/>
  <c r="AF514" i="3" s="1"/>
  <c r="AI514" i="3"/>
  <c r="I515" i="3"/>
  <c r="O515" i="3"/>
  <c r="S515" i="3"/>
  <c r="T515" i="3"/>
  <c r="U515" i="3"/>
  <c r="AC515" i="3"/>
  <c r="AD515" i="3"/>
  <c r="AE515" i="3"/>
  <c r="AI515" i="3"/>
  <c r="I516" i="3"/>
  <c r="O516" i="3" s="1"/>
  <c r="S516" i="3"/>
  <c r="T516" i="3"/>
  <c r="U516" i="3"/>
  <c r="AC516" i="3"/>
  <c r="AD516" i="3"/>
  <c r="AE516" i="3"/>
  <c r="AF516" i="3"/>
  <c r="AI516" i="3"/>
  <c r="I517" i="3"/>
  <c r="O517" i="3"/>
  <c r="S517" i="3"/>
  <c r="T517" i="3"/>
  <c r="U517" i="3"/>
  <c r="AC517" i="3"/>
  <c r="AD517" i="3"/>
  <c r="AF517" i="3" s="1"/>
  <c r="AE517" i="3"/>
  <c r="AI517" i="3"/>
  <c r="I518" i="3"/>
  <c r="O518" i="3"/>
  <c r="S518" i="3"/>
  <c r="T518" i="3"/>
  <c r="U518" i="3"/>
  <c r="AC518" i="3"/>
  <c r="AD518" i="3"/>
  <c r="AE518" i="3"/>
  <c r="AF518" i="3" s="1"/>
  <c r="AI518" i="3"/>
  <c r="I519" i="3"/>
  <c r="O519" i="3"/>
  <c r="S519" i="3"/>
  <c r="T519" i="3"/>
  <c r="U519" i="3"/>
  <c r="AC519" i="3"/>
  <c r="AD519" i="3"/>
  <c r="AE519" i="3"/>
  <c r="AI519" i="3"/>
  <c r="I520" i="3"/>
  <c r="O520" i="3" s="1"/>
  <c r="S520" i="3"/>
  <c r="T520" i="3"/>
  <c r="U520" i="3"/>
  <c r="AC520" i="3"/>
  <c r="AD520" i="3"/>
  <c r="AE520" i="3"/>
  <c r="AF520" i="3"/>
  <c r="AI520" i="3"/>
  <c r="I521" i="3"/>
  <c r="O521" i="3"/>
  <c r="S521" i="3"/>
  <c r="T521" i="3"/>
  <c r="U521" i="3"/>
  <c r="AC521" i="3"/>
  <c r="AD521" i="3"/>
  <c r="AF521" i="3" s="1"/>
  <c r="AE521" i="3"/>
  <c r="AI521" i="3"/>
  <c r="I522" i="3"/>
  <c r="O522" i="3"/>
  <c r="S522" i="3"/>
  <c r="T522" i="3"/>
  <c r="U522" i="3"/>
  <c r="AC522" i="3"/>
  <c r="AD522" i="3"/>
  <c r="AE522" i="3"/>
  <c r="AF522" i="3" s="1"/>
  <c r="AI522" i="3"/>
  <c r="I523" i="3"/>
  <c r="O523" i="3"/>
  <c r="S523" i="3"/>
  <c r="T523" i="3"/>
  <c r="U523" i="3"/>
  <c r="AC523" i="3"/>
  <c r="AD523" i="3"/>
  <c r="AE523" i="3"/>
  <c r="AI523" i="3"/>
  <c r="I524" i="3"/>
  <c r="O524" i="3" s="1"/>
  <c r="S524" i="3"/>
  <c r="T524" i="3"/>
  <c r="U524" i="3"/>
  <c r="AC524" i="3"/>
  <c r="AD524" i="3"/>
  <c r="AE524" i="3"/>
  <c r="AF524" i="3"/>
  <c r="AI524" i="3"/>
  <c r="I525" i="3"/>
  <c r="O525" i="3"/>
  <c r="S525" i="3"/>
  <c r="T525" i="3"/>
  <c r="U525" i="3"/>
  <c r="AC525" i="3"/>
  <c r="AD525" i="3"/>
  <c r="AF525" i="3" s="1"/>
  <c r="AE525" i="3"/>
  <c r="AI525" i="3"/>
  <c r="I526" i="3"/>
  <c r="O526" i="3"/>
  <c r="S526" i="3"/>
  <c r="T526" i="3"/>
  <c r="U526" i="3"/>
  <c r="AC526" i="3"/>
  <c r="AD526" i="3"/>
  <c r="AE526" i="3"/>
  <c r="AF526" i="3" s="1"/>
  <c r="AI526" i="3"/>
  <c r="I527" i="3"/>
  <c r="O527" i="3"/>
  <c r="S527" i="3"/>
  <c r="T527" i="3"/>
  <c r="U527" i="3"/>
  <c r="AC527" i="3"/>
  <c r="AD527" i="3"/>
  <c r="AE527" i="3"/>
  <c r="AI527" i="3"/>
  <c r="I528" i="3"/>
  <c r="O528" i="3" s="1"/>
  <c r="S528" i="3"/>
  <c r="T528" i="3"/>
  <c r="U528" i="3"/>
  <c r="AC528" i="3"/>
  <c r="AD528" i="3"/>
  <c r="AE528" i="3"/>
  <c r="AF528" i="3"/>
  <c r="AI528" i="3"/>
  <c r="I529" i="3"/>
  <c r="O529" i="3"/>
  <c r="S529" i="3"/>
  <c r="T529" i="3"/>
  <c r="U529" i="3"/>
  <c r="AC529" i="3"/>
  <c r="AD529" i="3"/>
  <c r="AF529" i="3" s="1"/>
  <c r="AE529" i="3"/>
  <c r="AI529" i="3"/>
  <c r="I530" i="3"/>
  <c r="O530" i="3"/>
  <c r="S530" i="3"/>
  <c r="T530" i="3"/>
  <c r="U530" i="3"/>
  <c r="AC530" i="3"/>
  <c r="AD530" i="3"/>
  <c r="AE530" i="3"/>
  <c r="AF530" i="3" s="1"/>
  <c r="AI530" i="3"/>
  <c r="I531" i="3"/>
  <c r="O531" i="3"/>
  <c r="S531" i="3"/>
  <c r="T531" i="3"/>
  <c r="U531" i="3"/>
  <c r="AC531" i="3"/>
  <c r="AD531" i="3"/>
  <c r="AE531" i="3"/>
  <c r="AI531" i="3"/>
  <c r="I532" i="3"/>
  <c r="O532" i="3" s="1"/>
  <c r="S532" i="3"/>
  <c r="T532" i="3"/>
  <c r="U532" i="3"/>
  <c r="AC532" i="3"/>
  <c r="AD532" i="3"/>
  <c r="AE532" i="3"/>
  <c r="AF532" i="3"/>
  <c r="AI532" i="3"/>
  <c r="I533" i="3"/>
  <c r="O533" i="3"/>
  <c r="S533" i="3"/>
  <c r="T533" i="3"/>
  <c r="U533" i="3"/>
  <c r="AC533" i="3"/>
  <c r="AD533" i="3"/>
  <c r="AF533" i="3" s="1"/>
  <c r="AE533" i="3"/>
  <c r="AI533" i="3"/>
  <c r="I534" i="3"/>
  <c r="O534" i="3"/>
  <c r="S534" i="3"/>
  <c r="T534" i="3"/>
  <c r="U534" i="3"/>
  <c r="AC534" i="3"/>
  <c r="AD534" i="3"/>
  <c r="AE534" i="3"/>
  <c r="AF534" i="3" s="1"/>
  <c r="AI534" i="3"/>
  <c r="I535" i="3"/>
  <c r="O535" i="3"/>
  <c r="S535" i="3"/>
  <c r="T535" i="3"/>
  <c r="U535" i="3"/>
  <c r="AC535" i="3"/>
  <c r="AD535" i="3"/>
  <c r="AE535" i="3"/>
  <c r="AI535" i="3"/>
  <c r="I536" i="3"/>
  <c r="O536" i="3" s="1"/>
  <c r="S536" i="3"/>
  <c r="T536" i="3"/>
  <c r="U536" i="3"/>
  <c r="AC536" i="3"/>
  <c r="AD536" i="3"/>
  <c r="AE536" i="3"/>
  <c r="AF536" i="3"/>
  <c r="AI536" i="3"/>
  <c r="I537" i="3"/>
  <c r="O537" i="3"/>
  <c r="S537" i="3"/>
  <c r="T537" i="3"/>
  <c r="U537" i="3"/>
  <c r="AC537" i="3"/>
  <c r="AD537" i="3"/>
  <c r="AF537" i="3" s="1"/>
  <c r="AE537" i="3"/>
  <c r="AI537" i="3"/>
  <c r="I538" i="3"/>
  <c r="O538" i="3"/>
  <c r="S538" i="3"/>
  <c r="T538" i="3"/>
  <c r="U538" i="3"/>
  <c r="AC538" i="3"/>
  <c r="AD538" i="3"/>
  <c r="AE538" i="3"/>
  <c r="AF538" i="3" s="1"/>
  <c r="AI538" i="3"/>
  <c r="I539" i="3"/>
  <c r="O539" i="3"/>
  <c r="S539" i="3"/>
  <c r="T539" i="3"/>
  <c r="U539" i="3"/>
  <c r="AC539" i="3"/>
  <c r="AD539" i="3"/>
  <c r="AE539" i="3"/>
  <c r="AI539" i="3"/>
  <c r="I540" i="3"/>
  <c r="O540" i="3" s="1"/>
  <c r="S540" i="3"/>
  <c r="T540" i="3"/>
  <c r="U540" i="3"/>
  <c r="AC540" i="3"/>
  <c r="AD540" i="3"/>
  <c r="AE540" i="3"/>
  <c r="AF540" i="3"/>
  <c r="AI540" i="3"/>
  <c r="I541" i="3"/>
  <c r="O541" i="3"/>
  <c r="S541" i="3"/>
  <c r="T541" i="3"/>
  <c r="U541" i="3"/>
  <c r="AC541" i="3"/>
  <c r="AD541" i="3"/>
  <c r="AF541" i="3" s="1"/>
  <c r="AE541" i="3"/>
  <c r="AI541" i="3"/>
  <c r="I542" i="3"/>
  <c r="O542" i="3"/>
  <c r="S542" i="3"/>
  <c r="T542" i="3"/>
  <c r="U542" i="3"/>
  <c r="AC542" i="3"/>
  <c r="AD542" i="3"/>
  <c r="AE542" i="3"/>
  <c r="AF542" i="3" s="1"/>
  <c r="AI542" i="3"/>
  <c r="I543" i="3"/>
  <c r="O543" i="3"/>
  <c r="S543" i="3"/>
  <c r="T543" i="3"/>
  <c r="U543" i="3"/>
  <c r="AC543" i="3"/>
  <c r="AD543" i="3"/>
  <c r="AE543" i="3"/>
  <c r="AI543" i="3"/>
  <c r="I544" i="3"/>
  <c r="O544" i="3" s="1"/>
  <c r="S544" i="3"/>
  <c r="T544" i="3"/>
  <c r="U544" i="3"/>
  <c r="AC544" i="3"/>
  <c r="AD544" i="3"/>
  <c r="AE544" i="3"/>
  <c r="AF544" i="3"/>
  <c r="AI544" i="3"/>
  <c r="I545" i="3"/>
  <c r="O545" i="3"/>
  <c r="S545" i="3"/>
  <c r="T545" i="3"/>
  <c r="U545" i="3"/>
  <c r="AC545" i="3"/>
  <c r="AD545" i="3"/>
  <c r="AF545" i="3" s="1"/>
  <c r="AE545" i="3"/>
  <c r="AI545" i="3"/>
  <c r="I546" i="3"/>
  <c r="O546" i="3"/>
  <c r="S546" i="3"/>
  <c r="T546" i="3"/>
  <c r="U546" i="3"/>
  <c r="AC546" i="3"/>
  <c r="AD546" i="3"/>
  <c r="AE546" i="3"/>
  <c r="AF546" i="3" s="1"/>
  <c r="AI546" i="3"/>
  <c r="I547" i="3"/>
  <c r="O547" i="3"/>
  <c r="S547" i="3"/>
  <c r="T547" i="3"/>
  <c r="U547" i="3"/>
  <c r="AC547" i="3"/>
  <c r="AD547" i="3"/>
  <c r="AE547" i="3"/>
  <c r="AI547" i="3"/>
  <c r="I548" i="3"/>
  <c r="O548" i="3" s="1"/>
  <c r="S548" i="3"/>
  <c r="T548" i="3"/>
  <c r="U548" i="3"/>
  <c r="AC548" i="3"/>
  <c r="AD548" i="3"/>
  <c r="AE548" i="3"/>
  <c r="AF548" i="3"/>
  <c r="AI548" i="3"/>
  <c r="I549" i="3"/>
  <c r="O549" i="3"/>
  <c r="S549" i="3"/>
  <c r="T549" i="3"/>
  <c r="U549" i="3"/>
  <c r="AC549" i="3"/>
  <c r="AD549" i="3"/>
  <c r="AF549" i="3" s="1"/>
  <c r="AE549" i="3"/>
  <c r="AI549" i="3"/>
  <c r="I550" i="3"/>
  <c r="O550" i="3"/>
  <c r="S550" i="3"/>
  <c r="T550" i="3"/>
  <c r="U550" i="3"/>
  <c r="AC550" i="3"/>
  <c r="AD550" i="3"/>
  <c r="AE550" i="3"/>
  <c r="AF550" i="3" s="1"/>
  <c r="AI550" i="3"/>
  <c r="I551" i="3"/>
  <c r="O551" i="3"/>
  <c r="S551" i="3"/>
  <c r="T551" i="3"/>
  <c r="U551" i="3"/>
  <c r="AC551" i="3"/>
  <c r="AD551" i="3"/>
  <c r="AE551" i="3"/>
  <c r="AI551" i="3"/>
  <c r="I552" i="3"/>
  <c r="O552" i="3" s="1"/>
  <c r="S552" i="3"/>
  <c r="T552" i="3"/>
  <c r="U552" i="3"/>
  <c r="AC552" i="3"/>
  <c r="AD552" i="3"/>
  <c r="AE552" i="3"/>
  <c r="AF552" i="3"/>
  <c r="AI552" i="3"/>
  <c r="I553" i="3"/>
  <c r="O553" i="3"/>
  <c r="S553" i="3"/>
  <c r="T553" i="3"/>
  <c r="U553" i="3"/>
  <c r="AC553" i="3"/>
  <c r="AD553" i="3"/>
  <c r="AF553" i="3" s="1"/>
  <c r="AE553" i="3"/>
  <c r="AI553" i="3"/>
  <c r="I554" i="3"/>
  <c r="O554" i="3"/>
  <c r="S554" i="3"/>
  <c r="T554" i="3"/>
  <c r="U554" i="3"/>
  <c r="AC554" i="3"/>
  <c r="AD554" i="3"/>
  <c r="AE554" i="3"/>
  <c r="AF554" i="3" s="1"/>
  <c r="AI554" i="3"/>
  <c r="I555" i="3"/>
  <c r="O555" i="3"/>
  <c r="S555" i="3"/>
  <c r="T555" i="3"/>
  <c r="U555" i="3"/>
  <c r="AC555" i="3"/>
  <c r="AD555" i="3"/>
  <c r="AE555" i="3"/>
  <c r="AI555" i="3"/>
  <c r="I556" i="3"/>
  <c r="O556" i="3" s="1"/>
  <c r="S556" i="3"/>
  <c r="T556" i="3"/>
  <c r="U556" i="3"/>
  <c r="AC556" i="3"/>
  <c r="AD556" i="3"/>
  <c r="AE556" i="3"/>
  <c r="AF556" i="3"/>
  <c r="AI556" i="3"/>
  <c r="I557" i="3"/>
  <c r="O557" i="3"/>
  <c r="S557" i="3"/>
  <c r="T557" i="3"/>
  <c r="U557" i="3"/>
  <c r="AC557" i="3"/>
  <c r="AD557" i="3"/>
  <c r="AF557" i="3" s="1"/>
  <c r="AE557" i="3"/>
  <c r="AI557" i="3"/>
  <c r="I558" i="3"/>
  <c r="O558" i="3"/>
  <c r="S558" i="3"/>
  <c r="T558" i="3"/>
  <c r="U558" i="3"/>
  <c r="AC558" i="3"/>
  <c r="AD558" i="3"/>
  <c r="AE558" i="3"/>
  <c r="AF558" i="3" s="1"/>
  <c r="AI558" i="3"/>
  <c r="I559" i="3"/>
  <c r="O559" i="3"/>
  <c r="S559" i="3"/>
  <c r="T559" i="3"/>
  <c r="U559" i="3"/>
  <c r="AC559" i="3"/>
  <c r="AD559" i="3"/>
  <c r="AE559" i="3"/>
  <c r="AI559" i="3"/>
  <c r="I560" i="3"/>
  <c r="O560" i="3" s="1"/>
  <c r="S560" i="3"/>
  <c r="T560" i="3"/>
  <c r="U560" i="3"/>
  <c r="AC560" i="3"/>
  <c r="AD560" i="3"/>
  <c r="AE560" i="3"/>
  <c r="AF560" i="3"/>
  <c r="AI560" i="3"/>
  <c r="I561" i="3"/>
  <c r="O561" i="3"/>
  <c r="S561" i="3"/>
  <c r="T561" i="3"/>
  <c r="U561" i="3"/>
  <c r="AC561" i="3"/>
  <c r="AD561" i="3"/>
  <c r="AF561" i="3" s="1"/>
  <c r="AE561" i="3"/>
  <c r="AI561" i="3"/>
  <c r="I562" i="3"/>
  <c r="O562" i="3"/>
  <c r="S562" i="3"/>
  <c r="T562" i="3"/>
  <c r="U562" i="3"/>
  <c r="AC562" i="3"/>
  <c r="AD562" i="3"/>
  <c r="AE562" i="3"/>
  <c r="AF562" i="3" s="1"/>
  <c r="AI562" i="3"/>
  <c r="I563" i="3"/>
  <c r="O563" i="3"/>
  <c r="S563" i="3"/>
  <c r="T563" i="3"/>
  <c r="U563" i="3"/>
  <c r="AC563" i="3"/>
  <c r="AD563" i="3"/>
  <c r="AE563" i="3"/>
  <c r="AI563" i="3"/>
  <c r="I564" i="3"/>
  <c r="O564" i="3" s="1"/>
  <c r="S564" i="3"/>
  <c r="T564" i="3"/>
  <c r="U564" i="3"/>
  <c r="AC564" i="3"/>
  <c r="AD564" i="3"/>
  <c r="AE564" i="3"/>
  <c r="AF564" i="3"/>
  <c r="AI564" i="3"/>
  <c r="I565" i="3"/>
  <c r="O565" i="3"/>
  <c r="S565" i="3"/>
  <c r="T565" i="3"/>
  <c r="U565" i="3"/>
  <c r="AC565" i="3"/>
  <c r="AD565" i="3"/>
  <c r="AF565" i="3" s="1"/>
  <c r="AE565" i="3"/>
  <c r="AI565" i="3"/>
  <c r="I566" i="3"/>
  <c r="O566" i="3"/>
  <c r="S566" i="3"/>
  <c r="T566" i="3"/>
  <c r="U566" i="3"/>
  <c r="AC566" i="3"/>
  <c r="AD566" i="3"/>
  <c r="AE566" i="3"/>
  <c r="AF566" i="3" s="1"/>
  <c r="AI566" i="3"/>
  <c r="I567" i="3"/>
  <c r="O567" i="3"/>
  <c r="S567" i="3"/>
  <c r="T567" i="3"/>
  <c r="U567" i="3"/>
  <c r="AC567" i="3"/>
  <c r="AD567" i="3"/>
  <c r="AE567" i="3"/>
  <c r="AI567" i="3"/>
  <c r="I568" i="3"/>
  <c r="O568" i="3" s="1"/>
  <c r="S568" i="3"/>
  <c r="T568" i="3"/>
  <c r="U568" i="3"/>
  <c r="AC568" i="3"/>
  <c r="AD568" i="3"/>
  <c r="AE568" i="3"/>
  <c r="AF568" i="3"/>
  <c r="AI568" i="3"/>
  <c r="I569" i="3"/>
  <c r="O569" i="3"/>
  <c r="S569" i="3"/>
  <c r="T569" i="3"/>
  <c r="U569" i="3"/>
  <c r="AC569" i="3"/>
  <c r="AD569" i="3"/>
  <c r="AF569" i="3" s="1"/>
  <c r="AE569" i="3"/>
  <c r="AI569" i="3"/>
  <c r="I570" i="3"/>
  <c r="O570" i="3"/>
  <c r="S570" i="3"/>
  <c r="T570" i="3"/>
  <c r="U570" i="3"/>
  <c r="AC570" i="3"/>
  <c r="AD570" i="3"/>
  <c r="AE570" i="3"/>
  <c r="AF570" i="3" s="1"/>
  <c r="AI570" i="3"/>
  <c r="I571" i="3"/>
  <c r="O571" i="3"/>
  <c r="S571" i="3"/>
  <c r="T571" i="3"/>
  <c r="U571" i="3"/>
  <c r="AC571" i="3"/>
  <c r="AD571" i="3"/>
  <c r="AE571" i="3"/>
  <c r="AI571" i="3"/>
  <c r="I572" i="3"/>
  <c r="O572" i="3" s="1"/>
  <c r="S572" i="3"/>
  <c r="T572" i="3"/>
  <c r="U572" i="3"/>
  <c r="AC572" i="3"/>
  <c r="AD572" i="3"/>
  <c r="AE572" i="3"/>
  <c r="AF572" i="3"/>
  <c r="AI572" i="3"/>
  <c r="I573" i="3"/>
  <c r="O573" i="3"/>
  <c r="S573" i="3"/>
  <c r="T573" i="3"/>
  <c r="U573" i="3"/>
  <c r="AC573" i="3"/>
  <c r="AD573" i="3"/>
  <c r="AF573" i="3" s="1"/>
  <c r="AE573" i="3"/>
  <c r="AI573" i="3"/>
  <c r="I574" i="3"/>
  <c r="O574" i="3"/>
  <c r="S574" i="3"/>
  <c r="T574" i="3"/>
  <c r="U574" i="3"/>
  <c r="AC574" i="3"/>
  <c r="AD574" i="3"/>
  <c r="AE574" i="3"/>
  <c r="AF574" i="3" s="1"/>
  <c r="AI574" i="3"/>
  <c r="I575" i="3"/>
  <c r="O575" i="3"/>
  <c r="S575" i="3"/>
  <c r="T575" i="3"/>
  <c r="U575" i="3"/>
  <c r="AC575" i="3"/>
  <c r="AD575" i="3"/>
  <c r="AE575" i="3"/>
  <c r="AI575" i="3"/>
  <c r="I576" i="3"/>
  <c r="O576" i="3" s="1"/>
  <c r="S576" i="3"/>
  <c r="T576" i="3"/>
  <c r="U576" i="3"/>
  <c r="AC576" i="3"/>
  <c r="AD576" i="3"/>
  <c r="AE576" i="3"/>
  <c r="AF576" i="3"/>
  <c r="AI576" i="3"/>
  <c r="I577" i="3"/>
  <c r="O577" i="3"/>
  <c r="S577" i="3"/>
  <c r="T577" i="3"/>
  <c r="U577" i="3"/>
  <c r="AC577" i="3"/>
  <c r="AD577" i="3"/>
  <c r="AF577" i="3" s="1"/>
  <c r="AE577" i="3"/>
  <c r="AI577" i="3"/>
  <c r="I578" i="3"/>
  <c r="O578" i="3"/>
  <c r="S578" i="3"/>
  <c r="T578" i="3"/>
  <c r="U578" i="3"/>
  <c r="AC578" i="3"/>
  <c r="AD578" i="3"/>
  <c r="AE578" i="3"/>
  <c r="AF578" i="3" s="1"/>
  <c r="AI578" i="3"/>
  <c r="I579" i="3"/>
  <c r="O579" i="3"/>
  <c r="S579" i="3"/>
  <c r="T579" i="3"/>
  <c r="U579" i="3"/>
  <c r="AC579" i="3"/>
  <c r="AD579" i="3"/>
  <c r="AE579" i="3"/>
  <c r="AI579" i="3"/>
  <c r="I580" i="3"/>
  <c r="O580" i="3" s="1"/>
  <c r="S580" i="3"/>
  <c r="T580" i="3"/>
  <c r="U580" i="3"/>
  <c r="AC580" i="3"/>
  <c r="AD580" i="3"/>
  <c r="AE580" i="3"/>
  <c r="AF580" i="3"/>
  <c r="AI580" i="3"/>
  <c r="I581" i="3"/>
  <c r="O581" i="3"/>
  <c r="S581" i="3"/>
  <c r="T581" i="3"/>
  <c r="U581" i="3"/>
  <c r="AC581" i="3"/>
  <c r="AD581" i="3"/>
  <c r="AF581" i="3" s="1"/>
  <c r="AE581" i="3"/>
  <c r="AI581" i="3"/>
  <c r="I582" i="3"/>
  <c r="O582" i="3"/>
  <c r="S582" i="3"/>
  <c r="T582" i="3"/>
  <c r="U582" i="3"/>
  <c r="AC582" i="3"/>
  <c r="AD582" i="3"/>
  <c r="AE582" i="3"/>
  <c r="AF582" i="3" s="1"/>
  <c r="AI582" i="3"/>
  <c r="I583" i="3"/>
  <c r="O583" i="3"/>
  <c r="S583" i="3"/>
  <c r="T583" i="3"/>
  <c r="U583" i="3"/>
  <c r="AC583" i="3"/>
  <c r="AD583" i="3"/>
  <c r="AE583" i="3"/>
  <c r="AI583" i="3"/>
  <c r="I584" i="3"/>
  <c r="O584" i="3" s="1"/>
  <c r="S584" i="3"/>
  <c r="T584" i="3"/>
  <c r="U584" i="3"/>
  <c r="AC584" i="3"/>
  <c r="AD584" i="3"/>
  <c r="AE584" i="3"/>
  <c r="AF584" i="3"/>
  <c r="AI584" i="3"/>
  <c r="I585" i="3"/>
  <c r="O585" i="3"/>
  <c r="S585" i="3"/>
  <c r="T585" i="3"/>
  <c r="U585" i="3"/>
  <c r="AC585" i="3"/>
  <c r="AD585" i="3"/>
  <c r="AF585" i="3" s="1"/>
  <c r="AE585" i="3"/>
  <c r="AI585" i="3"/>
  <c r="I586" i="3"/>
  <c r="O586" i="3"/>
  <c r="S586" i="3"/>
  <c r="T586" i="3"/>
  <c r="U586" i="3"/>
  <c r="AC586" i="3"/>
  <c r="AD586" i="3"/>
  <c r="AE586" i="3"/>
  <c r="AF586" i="3" s="1"/>
  <c r="AI586" i="3"/>
  <c r="I587" i="3"/>
  <c r="O587" i="3"/>
  <c r="S587" i="3"/>
  <c r="T587" i="3"/>
  <c r="U587" i="3"/>
  <c r="AC587" i="3"/>
  <c r="AD587" i="3"/>
  <c r="AE587" i="3"/>
  <c r="AI587" i="3"/>
  <c r="I588" i="3"/>
  <c r="O588" i="3" s="1"/>
  <c r="S588" i="3"/>
  <c r="T588" i="3"/>
  <c r="U588" i="3"/>
  <c r="AC588" i="3"/>
  <c r="AD588" i="3"/>
  <c r="AE588" i="3"/>
  <c r="AF588" i="3"/>
  <c r="AI588" i="3"/>
  <c r="I589" i="3"/>
  <c r="O589" i="3"/>
  <c r="S589" i="3"/>
  <c r="T589" i="3"/>
  <c r="U589" i="3"/>
  <c r="AC589" i="3"/>
  <c r="AD589" i="3"/>
  <c r="AF589" i="3" s="1"/>
  <c r="AE589" i="3"/>
  <c r="AI589" i="3"/>
  <c r="I590" i="3"/>
  <c r="O590" i="3"/>
  <c r="S590" i="3"/>
  <c r="T590" i="3"/>
  <c r="U590" i="3"/>
  <c r="AC590" i="3"/>
  <c r="AD590" i="3"/>
  <c r="AE590" i="3"/>
  <c r="AF590" i="3" s="1"/>
  <c r="AI590" i="3"/>
  <c r="I591" i="3"/>
  <c r="O591" i="3"/>
  <c r="S591" i="3"/>
  <c r="T591" i="3"/>
  <c r="U591" i="3"/>
  <c r="AC591" i="3"/>
  <c r="AD591" i="3"/>
  <c r="AE591" i="3"/>
  <c r="AI591" i="3"/>
  <c r="I592" i="3"/>
  <c r="O592" i="3" s="1"/>
  <c r="S592" i="3"/>
  <c r="T592" i="3"/>
  <c r="U592" i="3"/>
  <c r="AC592" i="3"/>
  <c r="AD592" i="3"/>
  <c r="AE592" i="3"/>
  <c r="AF592" i="3"/>
  <c r="AI592" i="3"/>
  <c r="I593" i="3"/>
  <c r="O593" i="3"/>
  <c r="S593" i="3"/>
  <c r="T593" i="3"/>
  <c r="U593" i="3"/>
  <c r="AC593" i="3"/>
  <c r="AD593" i="3"/>
  <c r="AF593" i="3" s="1"/>
  <c r="AE593" i="3"/>
  <c r="AI593" i="3"/>
  <c r="I594" i="3"/>
  <c r="O594" i="3"/>
  <c r="S594" i="3"/>
  <c r="T594" i="3"/>
  <c r="U594" i="3"/>
  <c r="AC594" i="3"/>
  <c r="AD594" i="3"/>
  <c r="AE594" i="3"/>
  <c r="AF594" i="3" s="1"/>
  <c r="AI594" i="3"/>
  <c r="I595" i="3"/>
  <c r="O595" i="3"/>
  <c r="S595" i="3"/>
  <c r="T595" i="3"/>
  <c r="U595" i="3"/>
  <c r="AC595" i="3"/>
  <c r="AD595" i="3"/>
  <c r="AE595" i="3"/>
  <c r="AI595" i="3"/>
  <c r="I596" i="3"/>
  <c r="O596" i="3" s="1"/>
  <c r="S596" i="3"/>
  <c r="T596" i="3"/>
  <c r="U596" i="3"/>
  <c r="AC596" i="3"/>
  <c r="AD596" i="3"/>
  <c r="AE596" i="3"/>
  <c r="AF596" i="3"/>
  <c r="AI596" i="3"/>
  <c r="I597" i="3"/>
  <c r="O597" i="3"/>
  <c r="S597" i="3"/>
  <c r="T597" i="3"/>
  <c r="U597" i="3"/>
  <c r="AC597" i="3"/>
  <c r="AD597" i="3"/>
  <c r="AF597" i="3" s="1"/>
  <c r="AE597" i="3"/>
  <c r="AI597" i="3"/>
  <c r="I598" i="3"/>
  <c r="O598" i="3"/>
  <c r="S598" i="3"/>
  <c r="T598" i="3"/>
  <c r="U598" i="3"/>
  <c r="AC598" i="3"/>
  <c r="AD598" i="3"/>
  <c r="AE598" i="3"/>
  <c r="AF598" i="3" s="1"/>
  <c r="AI598" i="3"/>
  <c r="I599" i="3"/>
  <c r="O599" i="3"/>
  <c r="S599" i="3"/>
  <c r="T599" i="3"/>
  <c r="U599" i="3"/>
  <c r="AC599" i="3"/>
  <c r="AD599" i="3"/>
  <c r="AE599" i="3"/>
  <c r="AI599" i="3"/>
  <c r="I600" i="3"/>
  <c r="O600" i="3" s="1"/>
  <c r="S600" i="3"/>
  <c r="T600" i="3"/>
  <c r="U600" i="3"/>
  <c r="AC600" i="3"/>
  <c r="AD600" i="3"/>
  <c r="AE600" i="3"/>
  <c r="AF600" i="3"/>
  <c r="AI600" i="3"/>
  <c r="I601" i="3"/>
  <c r="O601" i="3" s="1"/>
  <c r="S601" i="3"/>
  <c r="T601" i="3"/>
  <c r="U601" i="3"/>
  <c r="AC601" i="3"/>
  <c r="AD601" i="3"/>
  <c r="AE601" i="3"/>
  <c r="AF601" i="3"/>
  <c r="AI601" i="3"/>
  <c r="I602" i="3"/>
  <c r="O602" i="3" s="1"/>
  <c r="S602" i="3"/>
  <c r="T602" i="3"/>
  <c r="U602" i="3"/>
  <c r="AC602" i="3"/>
  <c r="AD602" i="3"/>
  <c r="AF602" i="3" s="1"/>
  <c r="AE602" i="3"/>
  <c r="AI602" i="3"/>
  <c r="I603" i="3"/>
  <c r="O603" i="3" s="1"/>
  <c r="S603" i="3"/>
  <c r="T603" i="3"/>
  <c r="U603" i="3"/>
  <c r="AC603" i="3"/>
  <c r="AD603" i="3"/>
  <c r="AE603" i="3"/>
  <c r="AF603" i="3"/>
  <c r="AI603" i="3"/>
  <c r="I604" i="3"/>
  <c r="O604" i="3" s="1"/>
  <c r="S604" i="3"/>
  <c r="T604" i="3"/>
  <c r="U604" i="3"/>
  <c r="AC604" i="3"/>
  <c r="AD604" i="3"/>
  <c r="AF604" i="3" s="1"/>
  <c r="AE604" i="3"/>
  <c r="AI604" i="3"/>
  <c r="I605" i="3"/>
  <c r="O605" i="3" s="1"/>
  <c r="S605" i="3"/>
  <c r="T605" i="3"/>
  <c r="U605" i="3"/>
  <c r="AC605" i="3"/>
  <c r="AD605" i="3"/>
  <c r="AE605" i="3"/>
  <c r="AF605" i="3"/>
  <c r="AI605" i="3"/>
  <c r="I606" i="3"/>
  <c r="O606" i="3" s="1"/>
  <c r="S606" i="3"/>
  <c r="T606" i="3"/>
  <c r="U606" i="3"/>
  <c r="AC606" i="3"/>
  <c r="AD606" i="3"/>
  <c r="AF606" i="3" s="1"/>
  <c r="AE606" i="3"/>
  <c r="AI606" i="3"/>
  <c r="I607" i="3"/>
  <c r="O607" i="3" s="1"/>
  <c r="S607" i="3"/>
  <c r="T607" i="3"/>
  <c r="U607" i="3"/>
  <c r="AC607" i="3"/>
  <c r="AD607" i="3"/>
  <c r="AE607" i="3"/>
  <c r="AF607" i="3"/>
  <c r="AI607" i="3"/>
  <c r="I608" i="3"/>
  <c r="O608" i="3"/>
  <c r="S608" i="3"/>
  <c r="T608" i="3"/>
  <c r="U608" i="3"/>
  <c r="AC608" i="3"/>
  <c r="AD608" i="3"/>
  <c r="AF608" i="3" s="1"/>
  <c r="AE608" i="3"/>
  <c r="AI608" i="3"/>
  <c r="I609" i="3"/>
  <c r="O609" i="3" s="1"/>
  <c r="S609" i="3"/>
  <c r="T609" i="3"/>
  <c r="U609" i="3"/>
  <c r="AC609" i="3"/>
  <c r="AD609" i="3"/>
  <c r="AE609" i="3"/>
  <c r="AF609" i="3"/>
  <c r="AI609" i="3"/>
  <c r="I610" i="3"/>
  <c r="O610" i="3" s="1"/>
  <c r="S610" i="3"/>
  <c r="T610" i="3"/>
  <c r="U610" i="3"/>
  <c r="AC610" i="3"/>
  <c r="AD610" i="3"/>
  <c r="AF610" i="3" s="1"/>
  <c r="AE610" i="3"/>
  <c r="AI610" i="3"/>
  <c r="I611" i="3"/>
  <c r="O611" i="3" s="1"/>
  <c r="S611" i="3"/>
  <c r="T611" i="3"/>
  <c r="U611" i="3"/>
  <c r="AC611" i="3"/>
  <c r="AD611" i="3"/>
  <c r="AE611" i="3"/>
  <c r="AF611" i="3"/>
  <c r="AI611" i="3"/>
  <c r="I612" i="3"/>
  <c r="O612" i="3" s="1"/>
  <c r="S612" i="3"/>
  <c r="T612" i="3"/>
  <c r="U612" i="3"/>
  <c r="AC612" i="3"/>
  <c r="AD612" i="3"/>
  <c r="AF612" i="3" s="1"/>
  <c r="AE612" i="3"/>
  <c r="AI612" i="3"/>
  <c r="I613" i="3"/>
  <c r="O613" i="3" s="1"/>
  <c r="S613" i="3"/>
  <c r="T613" i="3"/>
  <c r="U613" i="3"/>
  <c r="AC613" i="3"/>
  <c r="AD613" i="3"/>
  <c r="AE613" i="3"/>
  <c r="AF613" i="3"/>
  <c r="AI613" i="3"/>
  <c r="I614" i="3"/>
  <c r="O614" i="3" s="1"/>
  <c r="S614" i="3"/>
  <c r="T614" i="3"/>
  <c r="U614" i="3"/>
  <c r="AC614" i="3"/>
  <c r="AD614" i="3"/>
  <c r="AF614" i="3" s="1"/>
  <c r="AE614" i="3"/>
  <c r="AI614" i="3"/>
  <c r="I615" i="3"/>
  <c r="O615" i="3" s="1"/>
  <c r="S615" i="3"/>
  <c r="T615" i="3"/>
  <c r="U615" i="3"/>
  <c r="AC615" i="3"/>
  <c r="AD615" i="3"/>
  <c r="AE615" i="3"/>
  <c r="AF615" i="3"/>
  <c r="AI615" i="3"/>
  <c r="I616" i="3"/>
  <c r="O616" i="3" s="1"/>
  <c r="S616" i="3"/>
  <c r="T616" i="3"/>
  <c r="U616" i="3"/>
  <c r="AC616" i="3"/>
  <c r="AD616" i="3"/>
  <c r="AF616" i="3" s="1"/>
  <c r="AE616" i="3"/>
  <c r="AI616" i="3"/>
  <c r="I617" i="3"/>
  <c r="O617" i="3" s="1"/>
  <c r="S617" i="3"/>
  <c r="T617" i="3"/>
  <c r="U617" i="3"/>
  <c r="AC617" i="3"/>
  <c r="AD617" i="3"/>
  <c r="AE617" i="3"/>
  <c r="AF617" i="3"/>
  <c r="AI617" i="3"/>
  <c r="I618" i="3"/>
  <c r="O618" i="3" s="1"/>
  <c r="S618" i="3"/>
  <c r="T618" i="3"/>
  <c r="U618" i="3"/>
  <c r="AC618" i="3"/>
  <c r="AD618" i="3"/>
  <c r="AF618" i="3" s="1"/>
  <c r="AE618" i="3"/>
  <c r="AI618" i="3"/>
  <c r="I619" i="3"/>
  <c r="O619" i="3"/>
  <c r="S619" i="3"/>
  <c r="T619" i="3"/>
  <c r="U619" i="3"/>
  <c r="AC619" i="3"/>
  <c r="AD619" i="3"/>
  <c r="AE619" i="3"/>
  <c r="AF619" i="3"/>
  <c r="AI619" i="3"/>
  <c r="I620" i="3"/>
  <c r="O620" i="3" s="1"/>
  <c r="S620" i="3"/>
  <c r="T620" i="3"/>
  <c r="U620" i="3"/>
  <c r="AC620" i="3"/>
  <c r="AD620" i="3"/>
  <c r="AF620" i="3" s="1"/>
  <c r="AE620" i="3"/>
  <c r="AI620" i="3"/>
  <c r="I621" i="3"/>
  <c r="O621" i="3" s="1"/>
  <c r="S621" i="3"/>
  <c r="T621" i="3"/>
  <c r="U621" i="3"/>
  <c r="AC621" i="3"/>
  <c r="AD621" i="3"/>
  <c r="AE621" i="3"/>
  <c r="AF621" i="3"/>
  <c r="AI621" i="3"/>
  <c r="I622" i="3"/>
  <c r="O622" i="3" s="1"/>
  <c r="S622" i="3"/>
  <c r="T622" i="3"/>
  <c r="U622" i="3"/>
  <c r="AC622" i="3"/>
  <c r="AD622" i="3"/>
  <c r="AF622" i="3" s="1"/>
  <c r="AE622" i="3"/>
  <c r="AI622" i="3"/>
  <c r="I623" i="3"/>
  <c r="O623" i="3" s="1"/>
  <c r="S623" i="3"/>
  <c r="T623" i="3"/>
  <c r="U623" i="3"/>
  <c r="AC623" i="3"/>
  <c r="AD623" i="3"/>
  <c r="AE623" i="3"/>
  <c r="AF623" i="3"/>
  <c r="AI623" i="3"/>
  <c r="I624" i="3"/>
  <c r="O624" i="3" s="1"/>
  <c r="S624" i="3"/>
  <c r="T624" i="3"/>
  <c r="U624" i="3"/>
  <c r="AC624" i="3"/>
  <c r="AD624" i="3"/>
  <c r="AF624" i="3" s="1"/>
  <c r="AE624" i="3"/>
  <c r="AI624" i="3"/>
  <c r="I625" i="3"/>
  <c r="O625" i="3" s="1"/>
  <c r="S625" i="3"/>
  <c r="T625" i="3"/>
  <c r="U625" i="3"/>
  <c r="AC625" i="3"/>
  <c r="AD625" i="3"/>
  <c r="AE625" i="3"/>
  <c r="AF625" i="3"/>
  <c r="AI625" i="3"/>
  <c r="I626" i="3"/>
  <c r="O626" i="3" s="1"/>
  <c r="S626" i="3"/>
  <c r="T626" i="3"/>
  <c r="U626" i="3"/>
  <c r="AC626" i="3"/>
  <c r="AD626" i="3"/>
  <c r="AF626" i="3" s="1"/>
  <c r="AE626" i="3"/>
  <c r="AI626" i="3"/>
  <c r="I627" i="3"/>
  <c r="O627" i="3" s="1"/>
  <c r="S627" i="3"/>
  <c r="T627" i="3"/>
  <c r="U627" i="3"/>
  <c r="AC627" i="3"/>
  <c r="AD627" i="3"/>
  <c r="AE627" i="3"/>
  <c r="AF627" i="3"/>
  <c r="AI627" i="3"/>
  <c r="I628" i="3"/>
  <c r="O628" i="3" s="1"/>
  <c r="S628" i="3"/>
  <c r="T628" i="3"/>
  <c r="U628" i="3"/>
  <c r="AC628" i="3"/>
  <c r="AD628" i="3"/>
  <c r="AF628" i="3" s="1"/>
  <c r="AE628" i="3"/>
  <c r="AI628" i="3"/>
  <c r="I629" i="3"/>
  <c r="O629" i="3" s="1"/>
  <c r="S629" i="3"/>
  <c r="T629" i="3"/>
  <c r="U629" i="3"/>
  <c r="AC629" i="3"/>
  <c r="AD629" i="3"/>
  <c r="AE629" i="3"/>
  <c r="AF629" i="3"/>
  <c r="AI629" i="3"/>
  <c r="I630" i="3"/>
  <c r="O630" i="3" s="1"/>
  <c r="S630" i="3"/>
  <c r="T630" i="3"/>
  <c r="U630" i="3"/>
  <c r="AC630" i="3"/>
  <c r="AD630" i="3"/>
  <c r="AF630" i="3" s="1"/>
  <c r="AE630" i="3"/>
  <c r="AI630" i="3"/>
  <c r="I631" i="3"/>
  <c r="O631" i="3" s="1"/>
  <c r="S631" i="3"/>
  <c r="T631" i="3"/>
  <c r="U631" i="3"/>
  <c r="AC631" i="3"/>
  <c r="AD631" i="3"/>
  <c r="AE631" i="3"/>
  <c r="AF631" i="3"/>
  <c r="AI631" i="3"/>
  <c r="I632" i="3"/>
  <c r="O632" i="3" s="1"/>
  <c r="S632" i="3"/>
  <c r="T632" i="3"/>
  <c r="U632" i="3"/>
  <c r="AC632" i="3"/>
  <c r="AD632" i="3"/>
  <c r="AF632" i="3" s="1"/>
  <c r="AE632" i="3"/>
  <c r="AI632" i="3"/>
  <c r="I633" i="3"/>
  <c r="O633" i="3" s="1"/>
  <c r="S633" i="3"/>
  <c r="T633" i="3"/>
  <c r="U633" i="3"/>
  <c r="AC633" i="3"/>
  <c r="AD633" i="3"/>
  <c r="AE633" i="3"/>
  <c r="AF633" i="3"/>
  <c r="AI633" i="3"/>
  <c r="I634" i="3"/>
  <c r="O634" i="3"/>
  <c r="S634" i="3"/>
  <c r="T634" i="3"/>
  <c r="U634" i="3"/>
  <c r="AC634" i="3"/>
  <c r="AD634" i="3"/>
  <c r="AF634" i="3" s="1"/>
  <c r="AE634" i="3"/>
  <c r="AI634" i="3"/>
  <c r="I635" i="3"/>
  <c r="O635" i="3" s="1"/>
  <c r="S635" i="3"/>
  <c r="T635" i="3"/>
  <c r="U635" i="3"/>
  <c r="AC635" i="3"/>
  <c r="AD635" i="3"/>
  <c r="AE635" i="3"/>
  <c r="AF635" i="3"/>
  <c r="AI635" i="3"/>
  <c r="I636" i="3"/>
  <c r="O636" i="3"/>
  <c r="S636" i="3"/>
  <c r="T636" i="3"/>
  <c r="U636" i="3"/>
  <c r="AC636" i="3"/>
  <c r="AD636" i="3"/>
  <c r="AF636" i="3" s="1"/>
  <c r="AE636" i="3"/>
  <c r="AI636" i="3"/>
  <c r="I637" i="3"/>
  <c r="O637" i="3" s="1"/>
  <c r="S637" i="3"/>
  <c r="T637" i="3"/>
  <c r="U637" i="3"/>
  <c r="AC637" i="3"/>
  <c r="AD637" i="3"/>
  <c r="AE637" i="3"/>
  <c r="AF637" i="3"/>
  <c r="AI637" i="3"/>
  <c r="I638" i="3"/>
  <c r="O638" i="3"/>
  <c r="S638" i="3"/>
  <c r="T638" i="3"/>
  <c r="U638" i="3"/>
  <c r="AC638" i="3"/>
  <c r="AD638" i="3"/>
  <c r="AF638" i="3" s="1"/>
  <c r="AE638" i="3"/>
  <c r="AI638" i="3"/>
  <c r="I639" i="3"/>
  <c r="O639" i="3" s="1"/>
  <c r="S639" i="3"/>
  <c r="T639" i="3"/>
  <c r="U639" i="3"/>
  <c r="AC639" i="3"/>
  <c r="AD639" i="3"/>
  <c r="AE639" i="3"/>
  <c r="AF639" i="3"/>
  <c r="AI639" i="3"/>
  <c r="I640" i="3"/>
  <c r="O640" i="3"/>
  <c r="S640" i="3"/>
  <c r="T640" i="3"/>
  <c r="U640" i="3"/>
  <c r="AC640" i="3"/>
  <c r="AD640" i="3"/>
  <c r="AF640" i="3" s="1"/>
  <c r="AE640" i="3"/>
  <c r="AI640" i="3"/>
  <c r="I641" i="3"/>
  <c r="O641" i="3" s="1"/>
  <c r="S641" i="3"/>
  <c r="T641" i="3"/>
  <c r="U641" i="3"/>
  <c r="AC641" i="3"/>
  <c r="AD641" i="3"/>
  <c r="AE641" i="3"/>
  <c r="AF641" i="3"/>
  <c r="AI641" i="3"/>
  <c r="I642" i="3"/>
  <c r="O642" i="3"/>
  <c r="S642" i="3"/>
  <c r="T642" i="3"/>
  <c r="U642" i="3"/>
  <c r="AC642" i="3"/>
  <c r="AD642" i="3"/>
  <c r="AF642" i="3" s="1"/>
  <c r="AE642" i="3"/>
  <c r="AI642" i="3"/>
  <c r="I643" i="3"/>
  <c r="O643" i="3"/>
  <c r="S643" i="3"/>
  <c r="T643" i="3"/>
  <c r="U643" i="3"/>
  <c r="AC643" i="3"/>
  <c r="AD643" i="3"/>
  <c r="AE643" i="3"/>
  <c r="AF643" i="3"/>
  <c r="AI643" i="3"/>
  <c r="I644" i="3"/>
  <c r="O644" i="3"/>
  <c r="S644" i="3"/>
  <c r="T644" i="3"/>
  <c r="U644" i="3"/>
  <c r="AC644" i="3"/>
  <c r="AD644" i="3"/>
  <c r="AF644" i="3" s="1"/>
  <c r="AE644" i="3"/>
  <c r="AI644" i="3"/>
  <c r="I645" i="3"/>
  <c r="O645" i="3" s="1"/>
  <c r="S645" i="3"/>
  <c r="T645" i="3"/>
  <c r="U645" i="3"/>
  <c r="AC645" i="3"/>
  <c r="AD645" i="3"/>
  <c r="AE645" i="3"/>
  <c r="AF645" i="3"/>
  <c r="AI645" i="3"/>
  <c r="I646" i="3"/>
  <c r="O646" i="3"/>
  <c r="S646" i="3"/>
  <c r="T646" i="3"/>
  <c r="U646" i="3"/>
  <c r="AC646" i="3"/>
  <c r="AD646" i="3"/>
  <c r="AF646" i="3" s="1"/>
  <c r="AE646" i="3"/>
  <c r="AI646" i="3"/>
  <c r="I647" i="3"/>
  <c r="O647" i="3" s="1"/>
  <c r="S647" i="3"/>
  <c r="T647" i="3"/>
  <c r="U647" i="3"/>
  <c r="AC647" i="3"/>
  <c r="AD647" i="3"/>
  <c r="AE647" i="3"/>
  <c r="AF647" i="3"/>
  <c r="AI647" i="3"/>
  <c r="I648" i="3"/>
  <c r="O648" i="3"/>
  <c r="S648" i="3"/>
  <c r="T648" i="3"/>
  <c r="U648" i="3"/>
  <c r="AC648" i="3"/>
  <c r="AD648" i="3"/>
  <c r="AF648" i="3" s="1"/>
  <c r="AE648" i="3"/>
  <c r="AI648" i="3"/>
  <c r="I649" i="3"/>
  <c r="O649" i="3" s="1"/>
  <c r="S649" i="3"/>
  <c r="T649" i="3"/>
  <c r="U649" i="3"/>
  <c r="AC649" i="3"/>
  <c r="AD649" i="3"/>
  <c r="AE649" i="3"/>
  <c r="AF649" i="3"/>
  <c r="AI649" i="3"/>
  <c r="I650" i="3"/>
  <c r="O650" i="3"/>
  <c r="S650" i="3"/>
  <c r="T650" i="3"/>
  <c r="U650" i="3"/>
  <c r="AC650" i="3"/>
  <c r="AD650" i="3"/>
  <c r="AF650" i="3" s="1"/>
  <c r="AE650" i="3"/>
  <c r="AI650" i="3"/>
  <c r="I651" i="3"/>
  <c r="O651" i="3" s="1"/>
  <c r="S651" i="3"/>
  <c r="T651" i="3"/>
  <c r="U651" i="3"/>
  <c r="AC651" i="3"/>
  <c r="AD651" i="3"/>
  <c r="AE651" i="3"/>
  <c r="AF651" i="3"/>
  <c r="AI651" i="3"/>
  <c r="I652" i="3"/>
  <c r="O652" i="3"/>
  <c r="S652" i="3"/>
  <c r="T652" i="3"/>
  <c r="U652" i="3"/>
  <c r="AC652" i="3"/>
  <c r="AD652" i="3"/>
  <c r="AF652" i="3" s="1"/>
  <c r="AE652" i="3"/>
  <c r="AI652" i="3"/>
  <c r="I653" i="3"/>
  <c r="O653" i="3" s="1"/>
  <c r="S653" i="3"/>
  <c r="T653" i="3"/>
  <c r="U653" i="3"/>
  <c r="AC653" i="3"/>
  <c r="AD653" i="3"/>
  <c r="AE653" i="3"/>
  <c r="AF653" i="3"/>
  <c r="AI653" i="3"/>
  <c r="I654" i="3"/>
  <c r="O654" i="3"/>
  <c r="S654" i="3"/>
  <c r="T654" i="3"/>
  <c r="U654" i="3"/>
  <c r="AC654" i="3"/>
  <c r="AD654" i="3"/>
  <c r="AF654" i="3" s="1"/>
  <c r="AE654" i="3"/>
  <c r="AI654" i="3"/>
  <c r="I655" i="3"/>
  <c r="O655" i="3" s="1"/>
  <c r="S655" i="3"/>
  <c r="T655" i="3"/>
  <c r="U655" i="3"/>
  <c r="AC655" i="3"/>
  <c r="AD655" i="3"/>
  <c r="AE655" i="3"/>
  <c r="AF655" i="3"/>
  <c r="AI655" i="3"/>
  <c r="I656" i="3"/>
  <c r="O656" i="3"/>
  <c r="S656" i="3"/>
  <c r="T656" i="3"/>
  <c r="U656" i="3"/>
  <c r="AC656" i="3"/>
  <c r="AD656" i="3"/>
  <c r="AF656" i="3" s="1"/>
  <c r="AE656" i="3"/>
  <c r="AI656" i="3"/>
  <c r="I657" i="3"/>
  <c r="O657" i="3" s="1"/>
  <c r="S657" i="3"/>
  <c r="T657" i="3"/>
  <c r="U657" i="3"/>
  <c r="AC657" i="3"/>
  <c r="AD657" i="3"/>
  <c r="AE657" i="3"/>
  <c r="AF657" i="3"/>
  <c r="AI657" i="3"/>
  <c r="I658" i="3"/>
  <c r="O658" i="3"/>
  <c r="S658" i="3"/>
  <c r="T658" i="3"/>
  <c r="U658" i="3"/>
  <c r="AC658" i="3"/>
  <c r="AD658" i="3"/>
  <c r="AF658" i="3" s="1"/>
  <c r="AE658" i="3"/>
  <c r="AI658" i="3"/>
  <c r="I659" i="3"/>
  <c r="O659" i="3" s="1"/>
  <c r="S659" i="3"/>
  <c r="T659" i="3"/>
  <c r="U659" i="3"/>
  <c r="AC659" i="3"/>
  <c r="AD659" i="3"/>
  <c r="AE659" i="3"/>
  <c r="AF659" i="3"/>
  <c r="AI659" i="3"/>
  <c r="I660" i="3"/>
  <c r="O660" i="3"/>
  <c r="S660" i="3"/>
  <c r="T660" i="3"/>
  <c r="U660" i="3"/>
  <c r="AC660" i="3"/>
  <c r="AD660" i="3"/>
  <c r="AF660" i="3" s="1"/>
  <c r="AE660" i="3"/>
  <c r="AI660" i="3"/>
  <c r="I661" i="3"/>
  <c r="O661" i="3"/>
  <c r="S661" i="3"/>
  <c r="T661" i="3"/>
  <c r="U661" i="3"/>
  <c r="AC661" i="3"/>
  <c r="AD661" i="3"/>
  <c r="AE661" i="3"/>
  <c r="AF661" i="3"/>
  <c r="AI661" i="3"/>
  <c r="I662" i="3"/>
  <c r="O662" i="3"/>
  <c r="S662" i="3"/>
  <c r="T662" i="3"/>
  <c r="U662" i="3"/>
  <c r="AC662" i="3"/>
  <c r="AD662" i="3"/>
  <c r="AF662" i="3" s="1"/>
  <c r="AE662" i="3"/>
  <c r="AI662" i="3"/>
  <c r="I663" i="3"/>
  <c r="O663" i="3" s="1"/>
  <c r="S663" i="3"/>
  <c r="T663" i="3"/>
  <c r="U663" i="3"/>
  <c r="AC663" i="3"/>
  <c r="AD663" i="3"/>
  <c r="AE663" i="3"/>
  <c r="AF663" i="3"/>
  <c r="AI663" i="3"/>
  <c r="I664" i="3"/>
  <c r="O664" i="3"/>
  <c r="S664" i="3"/>
  <c r="T664" i="3"/>
  <c r="U664" i="3"/>
  <c r="AC664" i="3"/>
  <c r="AD664" i="3"/>
  <c r="AF664" i="3" s="1"/>
  <c r="AE664" i="3"/>
  <c r="AI664" i="3"/>
  <c r="I665" i="3"/>
  <c r="O665" i="3" s="1"/>
  <c r="S665" i="3"/>
  <c r="T665" i="3"/>
  <c r="U665" i="3"/>
  <c r="AC665" i="3"/>
  <c r="AD665" i="3"/>
  <c r="AE665" i="3"/>
  <c r="AF665" i="3"/>
  <c r="AI665" i="3"/>
  <c r="I666" i="3"/>
  <c r="O666" i="3"/>
  <c r="S666" i="3"/>
  <c r="T666" i="3"/>
  <c r="U666" i="3"/>
  <c r="AC666" i="3"/>
  <c r="AD666" i="3"/>
  <c r="AF666" i="3" s="1"/>
  <c r="AE666" i="3"/>
  <c r="AI666" i="3"/>
  <c r="I667" i="3"/>
  <c r="O667" i="3" s="1"/>
  <c r="S667" i="3"/>
  <c r="T667" i="3"/>
  <c r="U667" i="3"/>
  <c r="AC667" i="3"/>
  <c r="AD667" i="3"/>
  <c r="AE667" i="3"/>
  <c r="AF667" i="3"/>
  <c r="AI667" i="3"/>
  <c r="I668" i="3"/>
  <c r="O668" i="3"/>
  <c r="S668" i="3"/>
  <c r="T668" i="3"/>
  <c r="U668" i="3"/>
  <c r="AC668" i="3"/>
  <c r="AD668" i="3"/>
  <c r="AF668" i="3" s="1"/>
  <c r="AE668" i="3"/>
  <c r="AI668" i="3"/>
  <c r="I669" i="3"/>
  <c r="O669" i="3"/>
  <c r="S669" i="3"/>
  <c r="T669" i="3"/>
  <c r="U669" i="3"/>
  <c r="AC669" i="3"/>
  <c r="AD669" i="3"/>
  <c r="AE669" i="3"/>
  <c r="AF669" i="3"/>
  <c r="AI669" i="3"/>
  <c r="I670" i="3"/>
  <c r="O670" i="3"/>
  <c r="S670" i="3"/>
  <c r="T670" i="3"/>
  <c r="U670" i="3"/>
  <c r="AC670" i="3"/>
  <c r="AD670" i="3"/>
  <c r="AF670" i="3" s="1"/>
  <c r="AE670" i="3"/>
  <c r="AI670" i="3"/>
  <c r="I671" i="3"/>
  <c r="O671" i="3" s="1"/>
  <c r="S671" i="3"/>
  <c r="T671" i="3"/>
  <c r="U671" i="3"/>
  <c r="AC671" i="3"/>
  <c r="AD671" i="3"/>
  <c r="AE671" i="3"/>
  <c r="AF671" i="3"/>
  <c r="AI671" i="3"/>
  <c r="I672" i="3"/>
  <c r="O672" i="3"/>
  <c r="S672" i="3"/>
  <c r="T672" i="3"/>
  <c r="U672" i="3"/>
  <c r="AC672" i="3"/>
  <c r="AD672" i="3"/>
  <c r="AF672" i="3" s="1"/>
  <c r="AE672" i="3"/>
  <c r="AI672" i="3"/>
  <c r="I673" i="3"/>
  <c r="O673" i="3" s="1"/>
  <c r="S673" i="3"/>
  <c r="T673" i="3"/>
  <c r="U673" i="3"/>
  <c r="AC673" i="3"/>
  <c r="AD673" i="3"/>
  <c r="AE673" i="3"/>
  <c r="AF673" i="3"/>
  <c r="AI673" i="3"/>
  <c r="I674" i="3"/>
  <c r="O674" i="3"/>
  <c r="S674" i="3"/>
  <c r="T674" i="3"/>
  <c r="U674" i="3"/>
  <c r="AC674" i="3"/>
  <c r="AD674" i="3"/>
  <c r="AF674" i="3" s="1"/>
  <c r="AE674" i="3"/>
  <c r="AI674" i="3"/>
  <c r="I675" i="3"/>
  <c r="O675" i="3" s="1"/>
  <c r="S675" i="3"/>
  <c r="T675" i="3"/>
  <c r="U675" i="3"/>
  <c r="AC675" i="3"/>
  <c r="AD675" i="3"/>
  <c r="AE675" i="3"/>
  <c r="AF675" i="3"/>
  <c r="AI675" i="3"/>
  <c r="I676" i="3"/>
  <c r="O676" i="3"/>
  <c r="S676" i="3"/>
  <c r="T676" i="3"/>
  <c r="U676" i="3"/>
  <c r="AC676" i="3"/>
  <c r="AD676" i="3"/>
  <c r="AF676" i="3" s="1"/>
  <c r="AE676" i="3"/>
  <c r="AI676" i="3"/>
  <c r="I677" i="3"/>
  <c r="O677" i="3" s="1"/>
  <c r="S677" i="3"/>
  <c r="T677" i="3"/>
  <c r="U677" i="3"/>
  <c r="AC677" i="3"/>
  <c r="AD677" i="3"/>
  <c r="AE677" i="3"/>
  <c r="AF677" i="3"/>
  <c r="AI677" i="3"/>
  <c r="I678" i="3"/>
  <c r="O678" i="3"/>
  <c r="S678" i="3"/>
  <c r="T678" i="3"/>
  <c r="U678" i="3"/>
  <c r="AC678" i="3"/>
  <c r="AD678" i="3"/>
  <c r="AF678" i="3" s="1"/>
  <c r="AE678" i="3"/>
  <c r="AI678" i="3"/>
  <c r="I679" i="3"/>
  <c r="O679" i="3"/>
  <c r="S679" i="3"/>
  <c r="T679" i="3"/>
  <c r="U679" i="3"/>
  <c r="AC679" i="3"/>
  <c r="AD679" i="3"/>
  <c r="AE679" i="3"/>
  <c r="AF679" i="3"/>
  <c r="AI679" i="3"/>
  <c r="I680" i="3"/>
  <c r="O680" i="3"/>
  <c r="S680" i="3"/>
  <c r="T680" i="3"/>
  <c r="U680" i="3"/>
  <c r="AC680" i="3"/>
  <c r="AD680" i="3"/>
  <c r="AF680" i="3" s="1"/>
  <c r="AE680" i="3"/>
  <c r="AI680" i="3"/>
  <c r="I681" i="3"/>
  <c r="O681" i="3" s="1"/>
  <c r="S681" i="3"/>
  <c r="T681" i="3"/>
  <c r="U681" i="3"/>
  <c r="AC681" i="3"/>
  <c r="AD681" i="3"/>
  <c r="AE681" i="3"/>
  <c r="AF681" i="3"/>
  <c r="AI681" i="3"/>
  <c r="I682" i="3"/>
  <c r="O682" i="3"/>
  <c r="S682" i="3"/>
  <c r="T682" i="3"/>
  <c r="U682" i="3"/>
  <c r="AC682" i="3"/>
  <c r="AD682" i="3"/>
  <c r="AF682" i="3" s="1"/>
  <c r="AE682" i="3"/>
  <c r="AI682" i="3"/>
  <c r="I683" i="3"/>
  <c r="O683" i="3" s="1"/>
  <c r="S683" i="3"/>
  <c r="T683" i="3"/>
  <c r="U683" i="3"/>
  <c r="AC683" i="3"/>
  <c r="AD683" i="3"/>
  <c r="AE683" i="3"/>
  <c r="AF683" i="3"/>
  <c r="AI683" i="3"/>
  <c r="I684" i="3"/>
  <c r="O684" i="3"/>
  <c r="S684" i="3"/>
  <c r="T684" i="3"/>
  <c r="U684" i="3"/>
  <c r="AC684" i="3"/>
  <c r="AD684" i="3"/>
  <c r="AF684" i="3" s="1"/>
  <c r="AE684" i="3"/>
  <c r="AI684" i="3"/>
  <c r="I685" i="3"/>
  <c r="O685" i="3" s="1"/>
  <c r="S685" i="3"/>
  <c r="T685" i="3"/>
  <c r="U685" i="3"/>
  <c r="AC685" i="3"/>
  <c r="AD685" i="3"/>
  <c r="AE685" i="3"/>
  <c r="AF685" i="3"/>
  <c r="AI685" i="3"/>
  <c r="I686" i="3"/>
  <c r="O686" i="3"/>
  <c r="S686" i="3"/>
  <c r="T686" i="3"/>
  <c r="U686" i="3"/>
  <c r="AC686" i="3"/>
  <c r="AD686" i="3"/>
  <c r="AF686" i="3" s="1"/>
  <c r="AE686" i="3"/>
  <c r="AI686" i="3"/>
  <c r="I687" i="3"/>
  <c r="O687" i="3" s="1"/>
  <c r="S687" i="3"/>
  <c r="T687" i="3"/>
  <c r="U687" i="3"/>
  <c r="AC687" i="3"/>
  <c r="AD687" i="3"/>
  <c r="AE687" i="3"/>
  <c r="AF687" i="3"/>
  <c r="AI687" i="3"/>
  <c r="I688" i="3"/>
  <c r="O688" i="3"/>
  <c r="S688" i="3"/>
  <c r="T688" i="3"/>
  <c r="U688" i="3"/>
  <c r="AC688" i="3"/>
  <c r="AD688" i="3"/>
  <c r="AF688" i="3" s="1"/>
  <c r="AE688" i="3"/>
  <c r="AI688" i="3"/>
  <c r="I689" i="3"/>
  <c r="O689" i="3" s="1"/>
  <c r="S689" i="3"/>
  <c r="T689" i="3"/>
  <c r="U689" i="3"/>
  <c r="AC689" i="3"/>
  <c r="AD689" i="3"/>
  <c r="AE689" i="3"/>
  <c r="AF689" i="3"/>
  <c r="AI689" i="3"/>
  <c r="I690" i="3"/>
  <c r="O690" i="3"/>
  <c r="S690" i="3"/>
  <c r="T690" i="3"/>
  <c r="U690" i="3"/>
  <c r="AC690" i="3"/>
  <c r="AD690" i="3"/>
  <c r="AF690" i="3" s="1"/>
  <c r="AE690" i="3"/>
  <c r="AI690" i="3"/>
  <c r="I691" i="3"/>
  <c r="O691" i="3" s="1"/>
  <c r="S691" i="3"/>
  <c r="T691" i="3"/>
  <c r="U691" i="3"/>
  <c r="AC691" i="3"/>
  <c r="AD691" i="3"/>
  <c r="AE691" i="3"/>
  <c r="AF691" i="3"/>
  <c r="AI691" i="3"/>
  <c r="I692" i="3"/>
  <c r="O692" i="3"/>
  <c r="S692" i="3"/>
  <c r="T692" i="3"/>
  <c r="U692" i="3"/>
  <c r="AC692" i="3"/>
  <c r="AD692" i="3"/>
  <c r="AF692" i="3" s="1"/>
  <c r="AE692" i="3"/>
  <c r="AI692" i="3"/>
  <c r="I693" i="3"/>
  <c r="O693" i="3" s="1"/>
  <c r="S693" i="3"/>
  <c r="T693" i="3"/>
  <c r="U693" i="3"/>
  <c r="AC693" i="3"/>
  <c r="AD693" i="3"/>
  <c r="AE693" i="3"/>
  <c r="AF693" i="3"/>
  <c r="AI693" i="3"/>
  <c r="I694" i="3"/>
  <c r="O694" i="3"/>
  <c r="S694" i="3"/>
  <c r="T694" i="3"/>
  <c r="U694" i="3"/>
  <c r="AC694" i="3"/>
  <c r="AD694" i="3"/>
  <c r="AF694" i="3" s="1"/>
  <c r="AE694" i="3"/>
  <c r="AI694" i="3"/>
  <c r="I695" i="3"/>
  <c r="O695" i="3" s="1"/>
  <c r="S695" i="3"/>
  <c r="T695" i="3"/>
  <c r="U695" i="3"/>
  <c r="AC695" i="3"/>
  <c r="AD695" i="3"/>
  <c r="AE695" i="3"/>
  <c r="AF695" i="3"/>
  <c r="AI695" i="3"/>
  <c r="I696" i="3"/>
  <c r="O696" i="3"/>
  <c r="S696" i="3"/>
  <c r="T696" i="3"/>
  <c r="U696" i="3"/>
  <c r="AC696" i="3"/>
  <c r="AD696" i="3"/>
  <c r="AF696" i="3" s="1"/>
  <c r="AE696" i="3"/>
  <c r="AI696" i="3"/>
  <c r="I697" i="3"/>
  <c r="O697" i="3" s="1"/>
  <c r="S697" i="3"/>
  <c r="T697" i="3"/>
  <c r="U697" i="3"/>
  <c r="AC697" i="3"/>
  <c r="AD697" i="3"/>
  <c r="AE697" i="3"/>
  <c r="AF697" i="3"/>
  <c r="AI697" i="3"/>
  <c r="I698" i="3"/>
  <c r="O698" i="3"/>
  <c r="S698" i="3"/>
  <c r="T698" i="3"/>
  <c r="U698" i="3"/>
  <c r="AC698" i="3"/>
  <c r="AD698" i="3"/>
  <c r="AF698" i="3" s="1"/>
  <c r="AE698" i="3"/>
  <c r="AI698" i="3"/>
  <c r="I699" i="3"/>
  <c r="O699" i="3" s="1"/>
  <c r="S699" i="3"/>
  <c r="T699" i="3"/>
  <c r="U699" i="3"/>
  <c r="AC699" i="3"/>
  <c r="AD699" i="3"/>
  <c r="AE699" i="3"/>
  <c r="AF699" i="3"/>
  <c r="AI699" i="3"/>
  <c r="I700" i="3"/>
  <c r="O700" i="3"/>
  <c r="S700" i="3"/>
  <c r="T700" i="3"/>
  <c r="U700" i="3"/>
  <c r="AC700" i="3"/>
  <c r="AD700" i="3"/>
  <c r="AF700" i="3" s="1"/>
  <c r="AE700" i="3"/>
  <c r="AI700" i="3"/>
  <c r="I701" i="3"/>
  <c r="O701" i="3" s="1"/>
  <c r="S701" i="3"/>
  <c r="T701" i="3"/>
  <c r="U701" i="3"/>
  <c r="AC701" i="3"/>
  <c r="AD701" i="3"/>
  <c r="AE701" i="3"/>
  <c r="AF701" i="3"/>
  <c r="AI701" i="3"/>
  <c r="I702" i="3"/>
  <c r="O702" i="3"/>
  <c r="S702" i="3"/>
  <c r="T702" i="3"/>
  <c r="U702" i="3"/>
  <c r="AC702" i="3"/>
  <c r="AD702" i="3"/>
  <c r="AF702" i="3" s="1"/>
  <c r="AE702" i="3"/>
  <c r="AI702" i="3"/>
  <c r="I703" i="3"/>
  <c r="O703" i="3" s="1"/>
  <c r="S703" i="3"/>
  <c r="T703" i="3"/>
  <c r="U703" i="3"/>
  <c r="AC703" i="3"/>
  <c r="AD703" i="3"/>
  <c r="AE703" i="3"/>
  <c r="AF703" i="3"/>
  <c r="AI703" i="3"/>
  <c r="I704" i="3"/>
  <c r="O704" i="3"/>
  <c r="S704" i="3"/>
  <c r="T704" i="3"/>
  <c r="U704" i="3"/>
  <c r="AC704" i="3"/>
  <c r="AD704" i="3"/>
  <c r="AF704" i="3" s="1"/>
  <c r="AE704" i="3"/>
  <c r="AI704" i="3"/>
  <c r="I705" i="3"/>
  <c r="O705" i="3" s="1"/>
  <c r="S705" i="3"/>
  <c r="T705" i="3"/>
  <c r="U705" i="3"/>
  <c r="AC705" i="3"/>
  <c r="AD705" i="3"/>
  <c r="AE705" i="3"/>
  <c r="AF705" i="3"/>
  <c r="AI705" i="3"/>
  <c r="I706" i="3"/>
  <c r="O706" i="3"/>
  <c r="S706" i="3"/>
  <c r="T706" i="3"/>
  <c r="U706" i="3"/>
  <c r="AC706" i="3"/>
  <c r="AD706" i="3"/>
  <c r="AF706" i="3" s="1"/>
  <c r="AE706" i="3"/>
  <c r="AI706" i="3"/>
  <c r="I707" i="3"/>
  <c r="O707" i="3" s="1"/>
  <c r="S707" i="3"/>
  <c r="T707" i="3"/>
  <c r="U707" i="3"/>
  <c r="AC707" i="3"/>
  <c r="AD707" i="3"/>
  <c r="AE707" i="3"/>
  <c r="AF707" i="3"/>
  <c r="AI707" i="3"/>
  <c r="I708" i="3"/>
  <c r="O708" i="3"/>
  <c r="S708" i="3"/>
  <c r="T708" i="3"/>
  <c r="U708" i="3"/>
  <c r="AC708" i="3"/>
  <c r="AD708" i="3"/>
  <c r="AF708" i="3" s="1"/>
  <c r="AE708" i="3"/>
  <c r="AI708" i="3"/>
  <c r="I709" i="3"/>
  <c r="O709" i="3" s="1"/>
  <c r="S709" i="3"/>
  <c r="T709" i="3"/>
  <c r="U709" i="3"/>
  <c r="AC709" i="3"/>
  <c r="AD709" i="3"/>
  <c r="AE709" i="3"/>
  <c r="AF709" i="3"/>
  <c r="AI709" i="3"/>
  <c r="I710" i="3"/>
  <c r="O710" i="3"/>
  <c r="S710" i="3"/>
  <c r="T710" i="3"/>
  <c r="U710" i="3"/>
  <c r="AC710" i="3"/>
  <c r="AD710" i="3"/>
  <c r="AF710" i="3" s="1"/>
  <c r="AE710" i="3"/>
  <c r="AI710" i="3"/>
  <c r="I711" i="3"/>
  <c r="O711" i="3" s="1"/>
  <c r="S711" i="3"/>
  <c r="T711" i="3"/>
  <c r="U711" i="3"/>
  <c r="AC711" i="3"/>
  <c r="AD711" i="3"/>
  <c r="AE711" i="3"/>
  <c r="AF711" i="3"/>
  <c r="AI711" i="3"/>
  <c r="I712" i="3"/>
  <c r="O712" i="3"/>
  <c r="S712" i="3"/>
  <c r="T712" i="3"/>
  <c r="U712" i="3"/>
  <c r="AC712" i="3"/>
  <c r="AD712" i="3"/>
  <c r="AF712" i="3" s="1"/>
  <c r="AE712" i="3"/>
  <c r="AI712" i="3"/>
  <c r="I713" i="3"/>
  <c r="O713" i="3" s="1"/>
  <c r="S713" i="3"/>
  <c r="T713" i="3"/>
  <c r="U713" i="3"/>
  <c r="AC713" i="3"/>
  <c r="AD713" i="3"/>
  <c r="AE713" i="3"/>
  <c r="AF713" i="3"/>
  <c r="AI713" i="3"/>
  <c r="I714" i="3"/>
  <c r="O714" i="3"/>
  <c r="S714" i="3"/>
  <c r="T714" i="3"/>
  <c r="U714" i="3"/>
  <c r="AC714" i="3"/>
  <c r="AD714" i="3"/>
  <c r="AF714" i="3" s="1"/>
  <c r="AE714" i="3"/>
  <c r="AI714" i="3"/>
  <c r="I715" i="3"/>
  <c r="O715" i="3" s="1"/>
  <c r="S715" i="3"/>
  <c r="T715" i="3"/>
  <c r="U715" i="3"/>
  <c r="AC715" i="3"/>
  <c r="AD715" i="3"/>
  <c r="AE715" i="3"/>
  <c r="AF715" i="3"/>
  <c r="AI715" i="3"/>
  <c r="I716" i="3"/>
  <c r="O716" i="3"/>
  <c r="S716" i="3"/>
  <c r="T716" i="3"/>
  <c r="U716" i="3"/>
  <c r="AC716" i="3"/>
  <c r="AD716" i="3"/>
  <c r="AF716" i="3" s="1"/>
  <c r="AE716" i="3"/>
  <c r="AI716" i="3"/>
  <c r="I717" i="3"/>
  <c r="O717" i="3" s="1"/>
  <c r="S717" i="3"/>
  <c r="T717" i="3"/>
  <c r="U717" i="3"/>
  <c r="AC717" i="3"/>
  <c r="AD717" i="3"/>
  <c r="AE717" i="3"/>
  <c r="AF717" i="3"/>
  <c r="AI717" i="3"/>
  <c r="I718" i="3"/>
  <c r="O718" i="3"/>
  <c r="S718" i="3"/>
  <c r="T718" i="3"/>
  <c r="U718" i="3"/>
  <c r="AC718" i="3"/>
  <c r="AD718" i="3"/>
  <c r="AF718" i="3" s="1"/>
  <c r="AE718" i="3"/>
  <c r="AI718" i="3"/>
  <c r="I719" i="3"/>
  <c r="O719" i="3" s="1"/>
  <c r="S719" i="3"/>
  <c r="T719" i="3"/>
  <c r="U719" i="3"/>
  <c r="AC719" i="3"/>
  <c r="AD719" i="3"/>
  <c r="AE719" i="3"/>
  <c r="AF719" i="3"/>
  <c r="AI719" i="3"/>
  <c r="I720" i="3"/>
  <c r="O720" i="3"/>
  <c r="S720" i="3"/>
  <c r="T720" i="3"/>
  <c r="U720" i="3"/>
  <c r="AC720" i="3"/>
  <c r="AD720" i="3"/>
  <c r="AF720" i="3" s="1"/>
  <c r="AE720" i="3"/>
  <c r="AI720" i="3"/>
  <c r="I721" i="3"/>
  <c r="O721" i="3" s="1"/>
  <c r="S721" i="3"/>
  <c r="T721" i="3"/>
  <c r="U721" i="3"/>
  <c r="AC721" i="3"/>
  <c r="AD721" i="3"/>
  <c r="AE721" i="3"/>
  <c r="AF721" i="3"/>
  <c r="AI721" i="3"/>
  <c r="I722" i="3"/>
  <c r="O722" i="3"/>
  <c r="S722" i="3"/>
  <c r="T722" i="3"/>
  <c r="U722" i="3"/>
  <c r="AC722" i="3"/>
  <c r="AD722" i="3"/>
  <c r="AF722" i="3" s="1"/>
  <c r="AE722" i="3"/>
  <c r="AI722" i="3"/>
  <c r="I723" i="3"/>
  <c r="O723" i="3" s="1"/>
  <c r="S723" i="3"/>
  <c r="T723" i="3"/>
  <c r="U723" i="3"/>
  <c r="AC723" i="3"/>
  <c r="AD723" i="3"/>
  <c r="AE723" i="3"/>
  <c r="AF723" i="3"/>
  <c r="AI723" i="3"/>
  <c r="I724" i="3"/>
  <c r="O724" i="3"/>
  <c r="S724" i="3"/>
  <c r="T724" i="3"/>
  <c r="U724" i="3"/>
  <c r="AC724" i="3"/>
  <c r="AD724" i="3"/>
  <c r="AF724" i="3" s="1"/>
  <c r="AE724" i="3"/>
  <c r="AI724" i="3"/>
  <c r="I725" i="3"/>
  <c r="O725" i="3" s="1"/>
  <c r="S725" i="3"/>
  <c r="T725" i="3"/>
  <c r="U725" i="3"/>
  <c r="AC725" i="3"/>
  <c r="AD725" i="3"/>
  <c r="AE725" i="3"/>
  <c r="AF725" i="3"/>
  <c r="AI725" i="3"/>
  <c r="I726" i="3"/>
  <c r="O726" i="3"/>
  <c r="S726" i="3"/>
  <c r="T726" i="3"/>
  <c r="U726" i="3"/>
  <c r="AC726" i="3"/>
  <c r="AD726" i="3"/>
  <c r="AF726" i="3" s="1"/>
  <c r="AE726" i="3"/>
  <c r="AI726" i="3"/>
  <c r="I727" i="3"/>
  <c r="O727" i="3" s="1"/>
  <c r="S727" i="3"/>
  <c r="T727" i="3"/>
  <c r="U727" i="3"/>
  <c r="AC727" i="3"/>
  <c r="AD727" i="3"/>
  <c r="AE727" i="3"/>
  <c r="AF727" i="3"/>
  <c r="AI727" i="3"/>
  <c r="I728" i="3"/>
  <c r="O728" i="3"/>
  <c r="S728" i="3"/>
  <c r="T728" i="3"/>
  <c r="U728" i="3"/>
  <c r="AC728" i="3"/>
  <c r="AD728" i="3"/>
  <c r="AF728" i="3" s="1"/>
  <c r="AE728" i="3"/>
  <c r="AI728" i="3"/>
  <c r="I729" i="3"/>
  <c r="O729" i="3" s="1"/>
  <c r="S729" i="3"/>
  <c r="T729" i="3"/>
  <c r="U729" i="3"/>
  <c r="AC729" i="3"/>
  <c r="AD729" i="3"/>
  <c r="AE729" i="3"/>
  <c r="AF729" i="3"/>
  <c r="AI729" i="3"/>
  <c r="I730" i="3"/>
  <c r="O730" i="3"/>
  <c r="S730" i="3"/>
  <c r="T730" i="3"/>
  <c r="U730" i="3"/>
  <c r="AC730" i="3"/>
  <c r="AD730" i="3"/>
  <c r="AF730" i="3" s="1"/>
  <c r="AE730" i="3"/>
  <c r="AI730" i="3"/>
  <c r="I731" i="3"/>
  <c r="O731" i="3" s="1"/>
  <c r="S731" i="3"/>
  <c r="T731" i="3"/>
  <c r="U731" i="3"/>
  <c r="AC731" i="3"/>
  <c r="AD731" i="3"/>
  <c r="AE731" i="3"/>
  <c r="AF731" i="3"/>
  <c r="AI731" i="3"/>
  <c r="I732" i="3"/>
  <c r="O732" i="3"/>
  <c r="S732" i="3"/>
  <c r="T732" i="3"/>
  <c r="U732" i="3"/>
  <c r="AC732" i="3"/>
  <c r="AD732" i="3"/>
  <c r="AF732" i="3" s="1"/>
  <c r="AE732" i="3"/>
  <c r="AI732" i="3"/>
  <c r="I733" i="3"/>
  <c r="O733" i="3" s="1"/>
  <c r="S733" i="3"/>
  <c r="T733" i="3"/>
  <c r="U733" i="3"/>
  <c r="AC733" i="3"/>
  <c r="AD733" i="3"/>
  <c r="AE733" i="3"/>
  <c r="AF733" i="3"/>
  <c r="AI733" i="3"/>
  <c r="I734" i="3"/>
  <c r="O734" i="3"/>
  <c r="S734" i="3"/>
  <c r="T734" i="3"/>
  <c r="U734" i="3"/>
  <c r="AC734" i="3"/>
  <c r="AD734" i="3"/>
  <c r="AF734" i="3" s="1"/>
  <c r="AE734" i="3"/>
  <c r="AI734" i="3"/>
  <c r="I735" i="3"/>
  <c r="O735" i="3" s="1"/>
  <c r="S735" i="3"/>
  <c r="T735" i="3"/>
  <c r="U735" i="3"/>
  <c r="AC735" i="3"/>
  <c r="AD735" i="3"/>
  <c r="AE735" i="3"/>
  <c r="AF735" i="3"/>
  <c r="AI735" i="3"/>
  <c r="I736" i="3"/>
  <c r="O736" i="3"/>
  <c r="S736" i="3"/>
  <c r="T736" i="3"/>
  <c r="U736" i="3"/>
  <c r="AC736" i="3"/>
  <c r="AD736" i="3"/>
  <c r="AF736" i="3" s="1"/>
  <c r="AE736" i="3"/>
  <c r="AI736" i="3"/>
  <c r="I737" i="3"/>
  <c r="O737" i="3" s="1"/>
  <c r="S737" i="3"/>
  <c r="T737" i="3"/>
  <c r="U737" i="3"/>
  <c r="AC737" i="3"/>
  <c r="AD737" i="3"/>
  <c r="AE737" i="3"/>
  <c r="AF737" i="3"/>
  <c r="AI737" i="3"/>
  <c r="I738" i="3"/>
  <c r="O738" i="3"/>
  <c r="S738" i="3"/>
  <c r="T738" i="3"/>
  <c r="U738" i="3"/>
  <c r="AC738" i="3"/>
  <c r="AD738" i="3"/>
  <c r="AF738" i="3" s="1"/>
  <c r="AE738" i="3"/>
  <c r="AI738" i="3"/>
  <c r="I739" i="3"/>
  <c r="O739" i="3" s="1"/>
  <c r="S739" i="3"/>
  <c r="T739" i="3"/>
  <c r="U739" i="3"/>
  <c r="AC739" i="3"/>
  <c r="AD739" i="3"/>
  <c r="AE739" i="3"/>
  <c r="AF739" i="3"/>
  <c r="AI739" i="3"/>
  <c r="I740" i="3"/>
  <c r="O740" i="3"/>
  <c r="S740" i="3"/>
  <c r="T740" i="3"/>
  <c r="U740" i="3"/>
  <c r="AC740" i="3"/>
  <c r="AD740" i="3"/>
  <c r="AF740" i="3" s="1"/>
  <c r="AE740" i="3"/>
  <c r="AI740" i="3"/>
  <c r="I741" i="3"/>
  <c r="O741" i="3" s="1"/>
  <c r="S741" i="3"/>
  <c r="T741" i="3"/>
  <c r="U741" i="3"/>
  <c r="AC741" i="3"/>
  <c r="AD741" i="3"/>
  <c r="AE741" i="3"/>
  <c r="AF741" i="3"/>
  <c r="AI741" i="3"/>
  <c r="I742" i="3"/>
  <c r="O742" i="3"/>
  <c r="S742" i="3"/>
  <c r="T742" i="3"/>
  <c r="U742" i="3"/>
  <c r="AC742" i="3"/>
  <c r="AD742" i="3"/>
  <c r="AF742" i="3" s="1"/>
  <c r="AE742" i="3"/>
  <c r="AI742" i="3"/>
  <c r="I743" i="3"/>
  <c r="O743" i="3" s="1"/>
  <c r="S743" i="3"/>
  <c r="T743" i="3"/>
  <c r="U743" i="3"/>
  <c r="AC743" i="3"/>
  <c r="AD743" i="3"/>
  <c r="AE743" i="3"/>
  <c r="AF743" i="3"/>
  <c r="AI743" i="3"/>
  <c r="I744" i="3"/>
  <c r="O744" i="3"/>
  <c r="S744" i="3"/>
  <c r="T744" i="3"/>
  <c r="U744" i="3"/>
  <c r="AC744" i="3"/>
  <c r="AD744" i="3"/>
  <c r="AF744" i="3" s="1"/>
  <c r="AE744" i="3"/>
  <c r="AI744" i="3"/>
  <c r="I745" i="3"/>
  <c r="O745" i="3" s="1"/>
  <c r="S745" i="3"/>
  <c r="T745" i="3"/>
  <c r="U745" i="3"/>
  <c r="AC745" i="3"/>
  <c r="AD745" i="3"/>
  <c r="AE745" i="3"/>
  <c r="AF745" i="3"/>
  <c r="AI745" i="3"/>
  <c r="I746" i="3"/>
  <c r="O746" i="3"/>
  <c r="S746" i="3"/>
  <c r="T746" i="3"/>
  <c r="U746" i="3"/>
  <c r="AC746" i="3"/>
  <c r="AD746" i="3"/>
  <c r="AF746" i="3" s="1"/>
  <c r="AE746" i="3"/>
  <c r="AI746" i="3"/>
  <c r="I747" i="3"/>
  <c r="O747" i="3" s="1"/>
  <c r="S747" i="3"/>
  <c r="T747" i="3"/>
  <c r="U747" i="3"/>
  <c r="AC747" i="3"/>
  <c r="AD747" i="3"/>
  <c r="AE747" i="3"/>
  <c r="AF747" i="3"/>
  <c r="AI747" i="3"/>
  <c r="I748" i="3"/>
  <c r="O748" i="3"/>
  <c r="S748" i="3"/>
  <c r="T748" i="3"/>
  <c r="U748" i="3"/>
  <c r="AC748" i="3"/>
  <c r="AD748" i="3"/>
  <c r="AF748" i="3" s="1"/>
  <c r="AE748" i="3"/>
  <c r="AI748" i="3"/>
  <c r="I749" i="3"/>
  <c r="O749" i="3" s="1"/>
  <c r="S749" i="3"/>
  <c r="T749" i="3"/>
  <c r="U749" i="3"/>
  <c r="AC749" i="3"/>
  <c r="AD749" i="3"/>
  <c r="AE749" i="3"/>
  <c r="AF749" i="3"/>
  <c r="AI749" i="3"/>
  <c r="I750" i="3"/>
  <c r="O750" i="3"/>
  <c r="S750" i="3"/>
  <c r="T750" i="3"/>
  <c r="U750" i="3"/>
  <c r="AC750" i="3"/>
  <c r="AD750" i="3"/>
  <c r="AF750" i="3" s="1"/>
  <c r="AE750" i="3"/>
  <c r="AI750" i="3"/>
  <c r="I751" i="3"/>
  <c r="O751" i="3"/>
  <c r="S751" i="3"/>
  <c r="T751" i="3"/>
  <c r="U751" i="3"/>
  <c r="AC751" i="3"/>
  <c r="AD751" i="3"/>
  <c r="AE751" i="3"/>
  <c r="AF751" i="3"/>
  <c r="AI751" i="3"/>
  <c r="I752" i="3"/>
  <c r="O752" i="3"/>
  <c r="S752" i="3"/>
  <c r="T752" i="3"/>
  <c r="U752" i="3"/>
  <c r="AC752" i="3"/>
  <c r="AD752" i="3"/>
  <c r="AF752" i="3" s="1"/>
  <c r="AE752" i="3"/>
  <c r="AI752" i="3"/>
  <c r="I753" i="3"/>
  <c r="O753" i="3" s="1"/>
  <c r="S753" i="3"/>
  <c r="T753" i="3"/>
  <c r="U753" i="3"/>
  <c r="AC753" i="3"/>
  <c r="AD753" i="3"/>
  <c r="AE753" i="3"/>
  <c r="AF753" i="3"/>
  <c r="AI753" i="3"/>
  <c r="I754" i="3"/>
  <c r="O754" i="3"/>
  <c r="S754" i="3"/>
  <c r="T754" i="3"/>
  <c r="U754" i="3"/>
  <c r="AC754" i="3"/>
  <c r="AD754" i="3"/>
  <c r="AF754" i="3" s="1"/>
  <c r="AE754" i="3"/>
  <c r="AI754" i="3"/>
  <c r="I755" i="3"/>
  <c r="O755" i="3" s="1"/>
  <c r="S755" i="3"/>
  <c r="T755" i="3"/>
  <c r="U755" i="3"/>
  <c r="AC755" i="3"/>
  <c r="AD755" i="3"/>
  <c r="AE755" i="3"/>
  <c r="AF755" i="3"/>
  <c r="AI755" i="3"/>
  <c r="I756" i="3"/>
  <c r="O756" i="3"/>
  <c r="S756" i="3"/>
  <c r="T756" i="3"/>
  <c r="U756" i="3"/>
  <c r="AC756" i="3"/>
  <c r="AD756" i="3"/>
  <c r="AF756" i="3" s="1"/>
  <c r="AE756" i="3"/>
  <c r="AI756" i="3"/>
  <c r="I757" i="3"/>
  <c r="O757" i="3" s="1"/>
  <c r="S757" i="3"/>
  <c r="T757" i="3"/>
  <c r="U757" i="3"/>
  <c r="AC757" i="3"/>
  <c r="AD757" i="3"/>
  <c r="AE757" i="3"/>
  <c r="AF757" i="3"/>
  <c r="AI757" i="3"/>
  <c r="I758" i="3"/>
  <c r="O758" i="3"/>
  <c r="S758" i="3"/>
  <c r="T758" i="3"/>
  <c r="U758" i="3"/>
  <c r="AC758" i="3"/>
  <c r="AD758" i="3"/>
  <c r="AF758" i="3" s="1"/>
  <c r="AE758" i="3"/>
  <c r="AI758" i="3"/>
  <c r="I759" i="3"/>
  <c r="O759" i="3" s="1"/>
  <c r="S759" i="3"/>
  <c r="T759" i="3"/>
  <c r="U759" i="3"/>
  <c r="AC759" i="3"/>
  <c r="AD759" i="3"/>
  <c r="AE759" i="3"/>
  <c r="AF759" i="3"/>
  <c r="AI759" i="3"/>
  <c r="I760" i="3"/>
  <c r="O760" i="3"/>
  <c r="S760" i="3"/>
  <c r="T760" i="3"/>
  <c r="U760" i="3"/>
  <c r="AC760" i="3"/>
  <c r="AD760" i="3"/>
  <c r="AF760" i="3" s="1"/>
  <c r="AE760" i="3"/>
  <c r="AI760" i="3"/>
  <c r="I761" i="3"/>
  <c r="O761" i="3" s="1"/>
  <c r="S761" i="3"/>
  <c r="T761" i="3"/>
  <c r="U761" i="3"/>
  <c r="AC761" i="3"/>
  <c r="AD761" i="3"/>
  <c r="AE761" i="3"/>
  <c r="AF761" i="3"/>
  <c r="AI761" i="3"/>
  <c r="I762" i="3"/>
  <c r="O762" i="3"/>
  <c r="S762" i="3"/>
  <c r="T762" i="3"/>
  <c r="U762" i="3"/>
  <c r="AC762" i="3"/>
  <c r="AD762" i="3"/>
  <c r="AF762" i="3" s="1"/>
  <c r="AE762" i="3"/>
  <c r="AI762" i="3"/>
  <c r="I763" i="3"/>
  <c r="O763" i="3" s="1"/>
  <c r="S763" i="3"/>
  <c r="T763" i="3"/>
  <c r="U763" i="3"/>
  <c r="AC763" i="3"/>
  <c r="AD763" i="3"/>
  <c r="AE763" i="3"/>
  <c r="AF763" i="3"/>
  <c r="AI763" i="3"/>
  <c r="I764" i="3"/>
  <c r="O764" i="3"/>
  <c r="S764" i="3"/>
  <c r="T764" i="3"/>
  <c r="U764" i="3"/>
  <c r="AC764" i="3"/>
  <c r="AD764" i="3"/>
  <c r="AF764" i="3" s="1"/>
  <c r="AE764" i="3"/>
  <c r="AI764" i="3"/>
  <c r="I765" i="3"/>
  <c r="O765" i="3" s="1"/>
  <c r="S765" i="3"/>
  <c r="T765" i="3"/>
  <c r="U765" i="3"/>
  <c r="AC765" i="3"/>
  <c r="AD765" i="3"/>
  <c r="AE765" i="3"/>
  <c r="AF765" i="3"/>
  <c r="AI765" i="3"/>
  <c r="I766" i="3"/>
  <c r="O766" i="3"/>
  <c r="S766" i="3"/>
  <c r="T766" i="3"/>
  <c r="U766" i="3"/>
  <c r="AC766" i="3"/>
  <c r="AD766" i="3"/>
  <c r="AF766" i="3" s="1"/>
  <c r="AE766" i="3"/>
  <c r="AI766" i="3"/>
  <c r="I767" i="3"/>
  <c r="O767" i="3" s="1"/>
  <c r="S767" i="3"/>
  <c r="T767" i="3"/>
  <c r="U767" i="3"/>
  <c r="AC767" i="3"/>
  <c r="AD767" i="3"/>
  <c r="AE767" i="3"/>
  <c r="AF767" i="3"/>
  <c r="AI767" i="3"/>
  <c r="I768" i="3"/>
  <c r="O768" i="3"/>
  <c r="S768" i="3"/>
  <c r="T768" i="3"/>
  <c r="U768" i="3"/>
  <c r="AC768" i="3"/>
  <c r="AD768" i="3"/>
  <c r="AF768" i="3" s="1"/>
  <c r="AE768" i="3"/>
  <c r="AI768" i="3"/>
  <c r="I769" i="3"/>
  <c r="O769" i="3" s="1"/>
  <c r="S769" i="3"/>
  <c r="T769" i="3"/>
  <c r="U769" i="3"/>
  <c r="AC769" i="3"/>
  <c r="AD769" i="3"/>
  <c r="AE769" i="3"/>
  <c r="AF769" i="3"/>
  <c r="AI769" i="3"/>
  <c r="I770" i="3"/>
  <c r="O770" i="3"/>
  <c r="S770" i="3"/>
  <c r="T770" i="3"/>
  <c r="U770" i="3"/>
  <c r="AC770" i="3"/>
  <c r="AD770" i="3"/>
  <c r="AF770" i="3" s="1"/>
  <c r="AE770" i="3"/>
  <c r="AI770" i="3"/>
  <c r="I771" i="3"/>
  <c r="O771" i="3" s="1"/>
  <c r="S771" i="3"/>
  <c r="T771" i="3"/>
  <c r="U771" i="3"/>
  <c r="AC771" i="3"/>
  <c r="AD771" i="3"/>
  <c r="AE771" i="3"/>
  <c r="AF771" i="3"/>
  <c r="AI771" i="3"/>
  <c r="I772" i="3"/>
  <c r="O772" i="3"/>
  <c r="S772" i="3"/>
  <c r="T772" i="3"/>
  <c r="U772" i="3"/>
  <c r="AC772" i="3"/>
  <c r="AD772" i="3"/>
  <c r="AF772" i="3" s="1"/>
  <c r="AE772" i="3"/>
  <c r="AI772" i="3"/>
  <c r="I773" i="3"/>
  <c r="O773" i="3" s="1"/>
  <c r="S773" i="3"/>
  <c r="T773" i="3"/>
  <c r="U773" i="3"/>
  <c r="AC773" i="3"/>
  <c r="AD773" i="3"/>
  <c r="AE773" i="3"/>
  <c r="AF773" i="3"/>
  <c r="AI773" i="3"/>
  <c r="I774" i="3"/>
  <c r="O774" i="3"/>
  <c r="S774" i="3"/>
  <c r="T774" i="3"/>
  <c r="U774" i="3"/>
  <c r="AC774" i="3"/>
  <c r="AD774" i="3"/>
  <c r="AF774" i="3" s="1"/>
  <c r="AE774" i="3"/>
  <c r="AI774" i="3"/>
  <c r="I775" i="3"/>
  <c r="O775" i="3" s="1"/>
  <c r="S775" i="3"/>
  <c r="T775" i="3"/>
  <c r="U775" i="3"/>
  <c r="AC775" i="3"/>
  <c r="AD775" i="3"/>
  <c r="AE775" i="3"/>
  <c r="AF775" i="3"/>
  <c r="AI775" i="3"/>
  <c r="I776" i="3"/>
  <c r="O776" i="3"/>
  <c r="S776" i="3"/>
  <c r="T776" i="3"/>
  <c r="U776" i="3"/>
  <c r="AC776" i="3"/>
  <c r="AD776" i="3"/>
  <c r="AF776" i="3" s="1"/>
  <c r="AE776" i="3"/>
  <c r="AI776" i="3"/>
  <c r="I777" i="3"/>
  <c r="O777" i="3" s="1"/>
  <c r="S777" i="3"/>
  <c r="T777" i="3"/>
  <c r="U777" i="3"/>
  <c r="AC777" i="3"/>
  <c r="AD777" i="3"/>
  <c r="AE777" i="3"/>
  <c r="AF777" i="3"/>
  <c r="AI777" i="3"/>
  <c r="I778" i="3"/>
  <c r="O778" i="3"/>
  <c r="S778" i="3"/>
  <c r="T778" i="3"/>
  <c r="U778" i="3"/>
  <c r="AC778" i="3"/>
  <c r="AD778" i="3"/>
  <c r="AF778" i="3" s="1"/>
  <c r="AE778" i="3"/>
  <c r="AI778" i="3"/>
  <c r="I779" i="3"/>
  <c r="O779" i="3" s="1"/>
  <c r="S779" i="3"/>
  <c r="T779" i="3"/>
  <c r="U779" i="3"/>
  <c r="AC779" i="3"/>
  <c r="AD779" i="3"/>
  <c r="AE779" i="3"/>
  <c r="AF779" i="3"/>
  <c r="AI779" i="3"/>
  <c r="I780" i="3"/>
  <c r="O780" i="3"/>
  <c r="S780" i="3"/>
  <c r="T780" i="3"/>
  <c r="U780" i="3"/>
  <c r="AC780" i="3"/>
  <c r="AD780" i="3"/>
  <c r="AF780" i="3" s="1"/>
  <c r="AE780" i="3"/>
  <c r="AI780" i="3"/>
  <c r="I781" i="3"/>
  <c r="O781" i="3" s="1"/>
  <c r="S781" i="3"/>
  <c r="T781" i="3"/>
  <c r="U781" i="3"/>
  <c r="AC781" i="3"/>
  <c r="AD781" i="3"/>
  <c r="AE781" i="3"/>
  <c r="AF781" i="3"/>
  <c r="AI781" i="3"/>
  <c r="I782" i="3"/>
  <c r="O782" i="3"/>
  <c r="S782" i="3"/>
  <c r="T782" i="3"/>
  <c r="U782" i="3"/>
  <c r="AC782" i="3"/>
  <c r="AD782" i="3"/>
  <c r="AF782" i="3" s="1"/>
  <c r="AE782" i="3"/>
  <c r="AI782" i="3"/>
  <c r="I783" i="3"/>
  <c r="O783" i="3" s="1"/>
  <c r="S783" i="3"/>
  <c r="T783" i="3"/>
  <c r="U783" i="3"/>
  <c r="AC783" i="3"/>
  <c r="AD783" i="3"/>
  <c r="AE783" i="3"/>
  <c r="AF783" i="3"/>
  <c r="AI783" i="3"/>
  <c r="I784" i="3"/>
  <c r="O784" i="3"/>
  <c r="S784" i="3"/>
  <c r="T784" i="3"/>
  <c r="U784" i="3"/>
  <c r="AC784" i="3"/>
  <c r="AD784" i="3"/>
  <c r="AF784" i="3" s="1"/>
  <c r="AE784" i="3"/>
  <c r="AI784" i="3"/>
  <c r="I785" i="3"/>
  <c r="O785" i="3" s="1"/>
  <c r="S785" i="3"/>
  <c r="T785" i="3"/>
  <c r="U785" i="3"/>
  <c r="AC785" i="3"/>
  <c r="AD785" i="3"/>
  <c r="AE785" i="3"/>
  <c r="AF785" i="3"/>
  <c r="AI785" i="3"/>
  <c r="I786" i="3"/>
  <c r="O786" i="3"/>
  <c r="S786" i="3"/>
  <c r="T786" i="3"/>
  <c r="U786" i="3"/>
  <c r="AC786" i="3"/>
  <c r="AD786" i="3"/>
  <c r="AF786" i="3" s="1"/>
  <c r="AE786" i="3"/>
  <c r="AI786" i="3"/>
  <c r="I787" i="3"/>
  <c r="O787" i="3" s="1"/>
  <c r="S787" i="3"/>
  <c r="T787" i="3"/>
  <c r="U787" i="3"/>
  <c r="AC787" i="3"/>
  <c r="AD787" i="3"/>
  <c r="AE787" i="3"/>
  <c r="AF787" i="3"/>
  <c r="AI787" i="3"/>
  <c r="I788" i="3"/>
  <c r="O788" i="3"/>
  <c r="S788" i="3"/>
  <c r="T788" i="3"/>
  <c r="U788" i="3"/>
  <c r="AC788" i="3"/>
  <c r="AD788" i="3"/>
  <c r="AF788" i="3" s="1"/>
  <c r="AE788" i="3"/>
  <c r="AI788" i="3"/>
  <c r="I789" i="3"/>
  <c r="O789" i="3" s="1"/>
  <c r="S789" i="3"/>
  <c r="T789" i="3"/>
  <c r="U789" i="3"/>
  <c r="AC789" i="3"/>
  <c r="AD789" i="3"/>
  <c r="AE789" i="3"/>
  <c r="AF789" i="3"/>
  <c r="AI789" i="3"/>
  <c r="I790" i="3"/>
  <c r="O790" i="3"/>
  <c r="S790" i="3"/>
  <c r="T790" i="3"/>
  <c r="U790" i="3"/>
  <c r="AC790" i="3"/>
  <c r="AD790" i="3"/>
  <c r="AF790" i="3" s="1"/>
  <c r="AE790" i="3"/>
  <c r="AI790" i="3"/>
  <c r="I791" i="3"/>
  <c r="O791" i="3" s="1"/>
  <c r="S791" i="3"/>
  <c r="T791" i="3"/>
  <c r="U791" i="3"/>
  <c r="AC791" i="3"/>
  <c r="AD791" i="3"/>
  <c r="AE791" i="3"/>
  <c r="AF791" i="3"/>
  <c r="AI791" i="3"/>
  <c r="I792" i="3"/>
  <c r="O792" i="3"/>
  <c r="S792" i="3"/>
  <c r="T792" i="3"/>
  <c r="U792" i="3"/>
  <c r="AC792" i="3"/>
  <c r="AD792" i="3"/>
  <c r="AF792" i="3" s="1"/>
  <c r="AE792" i="3"/>
  <c r="AI792" i="3"/>
  <c r="I793" i="3"/>
  <c r="O793" i="3" s="1"/>
  <c r="S793" i="3"/>
  <c r="T793" i="3"/>
  <c r="U793" i="3"/>
  <c r="AC793" i="3"/>
  <c r="AD793" i="3"/>
  <c r="AE793" i="3"/>
  <c r="AF793" i="3"/>
  <c r="AI793" i="3"/>
  <c r="I794" i="3"/>
  <c r="O794" i="3"/>
  <c r="S794" i="3"/>
  <c r="T794" i="3"/>
  <c r="U794" i="3"/>
  <c r="AC794" i="3"/>
  <c r="AD794" i="3"/>
  <c r="AF794" i="3" s="1"/>
  <c r="AE794" i="3"/>
  <c r="AI794" i="3"/>
  <c r="I795" i="3"/>
  <c r="O795" i="3" s="1"/>
  <c r="S795" i="3"/>
  <c r="T795" i="3"/>
  <c r="U795" i="3"/>
  <c r="AC795" i="3"/>
  <c r="AD795" i="3"/>
  <c r="AE795" i="3"/>
  <c r="AF795" i="3"/>
  <c r="AI795" i="3"/>
  <c r="I796" i="3"/>
  <c r="O796" i="3"/>
  <c r="S796" i="3"/>
  <c r="T796" i="3"/>
  <c r="U796" i="3"/>
  <c r="AC796" i="3"/>
  <c r="AD796" i="3"/>
  <c r="AF796" i="3" s="1"/>
  <c r="AE796" i="3"/>
  <c r="AI796" i="3"/>
  <c r="I797" i="3"/>
  <c r="O797" i="3" s="1"/>
  <c r="S797" i="3"/>
  <c r="T797" i="3"/>
  <c r="U797" i="3"/>
  <c r="AC797" i="3"/>
  <c r="AD797" i="3"/>
  <c r="AE797" i="3"/>
  <c r="AF797" i="3"/>
  <c r="AI797" i="3"/>
  <c r="I798" i="3"/>
  <c r="O798" i="3"/>
  <c r="S798" i="3"/>
  <c r="T798" i="3"/>
  <c r="U798" i="3"/>
  <c r="AC798" i="3"/>
  <c r="AD798" i="3"/>
  <c r="AF798" i="3" s="1"/>
  <c r="AE798" i="3"/>
  <c r="AI798" i="3"/>
  <c r="I799" i="3"/>
  <c r="O799" i="3" s="1"/>
  <c r="S799" i="3"/>
  <c r="T799" i="3"/>
  <c r="U799" i="3"/>
  <c r="AC799" i="3"/>
  <c r="AD799" i="3"/>
  <c r="AE799" i="3"/>
  <c r="AF799" i="3"/>
  <c r="AI799" i="3"/>
  <c r="I800" i="3"/>
  <c r="O800" i="3"/>
  <c r="S800" i="3"/>
  <c r="T800" i="3"/>
  <c r="U800" i="3"/>
  <c r="AC800" i="3"/>
  <c r="AD800" i="3"/>
  <c r="AF800" i="3" s="1"/>
  <c r="AE800" i="3"/>
  <c r="AI800" i="3"/>
  <c r="I801" i="3"/>
  <c r="O801" i="3" s="1"/>
  <c r="S801" i="3"/>
  <c r="T801" i="3"/>
  <c r="U801" i="3"/>
  <c r="AC801" i="3"/>
  <c r="AD801" i="3"/>
  <c r="AE801" i="3"/>
  <c r="AF801" i="3"/>
  <c r="AI801" i="3"/>
  <c r="I802" i="3"/>
  <c r="O802" i="3"/>
  <c r="S802" i="3"/>
  <c r="T802" i="3"/>
  <c r="U802" i="3"/>
  <c r="AC802" i="3"/>
  <c r="AD802" i="3"/>
  <c r="AF802" i="3" s="1"/>
  <c r="AE802" i="3"/>
  <c r="AI802" i="3"/>
  <c r="I803" i="3"/>
  <c r="O803" i="3" s="1"/>
  <c r="S803" i="3"/>
  <c r="T803" i="3"/>
  <c r="U803" i="3"/>
  <c r="AC803" i="3"/>
  <c r="AD803" i="3"/>
  <c r="AE803" i="3"/>
  <c r="AF803" i="3"/>
  <c r="AI803" i="3"/>
  <c r="I804" i="3"/>
  <c r="O804" i="3"/>
  <c r="S804" i="3"/>
  <c r="T804" i="3"/>
  <c r="U804" i="3"/>
  <c r="AC804" i="3"/>
  <c r="AD804" i="3"/>
  <c r="AF804" i="3" s="1"/>
  <c r="AE804" i="3"/>
  <c r="AI804" i="3"/>
  <c r="I805" i="3"/>
  <c r="O805" i="3" s="1"/>
  <c r="S805" i="3"/>
  <c r="T805" i="3"/>
  <c r="U805" i="3"/>
  <c r="AC805" i="3"/>
  <c r="AD805" i="3"/>
  <c r="AE805" i="3"/>
  <c r="AF805" i="3"/>
  <c r="AI805" i="3"/>
  <c r="I806" i="3"/>
  <c r="O806" i="3"/>
  <c r="S806" i="3"/>
  <c r="T806" i="3"/>
  <c r="U806" i="3"/>
  <c r="AC806" i="3"/>
  <c r="AD806" i="3"/>
  <c r="AF806" i="3" s="1"/>
  <c r="AE806" i="3"/>
  <c r="AI806" i="3"/>
  <c r="I807" i="3"/>
  <c r="O807" i="3" s="1"/>
  <c r="S807" i="3"/>
  <c r="T807" i="3"/>
  <c r="U807" i="3"/>
  <c r="AC807" i="3"/>
  <c r="AD807" i="3"/>
  <c r="AE807" i="3"/>
  <c r="AF807" i="3"/>
  <c r="AI807" i="3"/>
  <c r="I808" i="3"/>
  <c r="O808" i="3"/>
  <c r="S808" i="3"/>
  <c r="T808" i="3"/>
  <c r="U808" i="3"/>
  <c r="AC808" i="3"/>
  <c r="AD808" i="3"/>
  <c r="AF808" i="3" s="1"/>
  <c r="AE808" i="3"/>
  <c r="AI808" i="3"/>
  <c r="I809" i="3"/>
  <c r="O809" i="3" s="1"/>
  <c r="S809" i="3"/>
  <c r="T809" i="3"/>
  <c r="U809" i="3"/>
  <c r="AC809" i="3"/>
  <c r="AD809" i="3"/>
  <c r="AE809" i="3"/>
  <c r="AF809" i="3"/>
  <c r="AI809" i="3"/>
  <c r="I810" i="3"/>
  <c r="O810" i="3"/>
  <c r="S810" i="3"/>
  <c r="T810" i="3"/>
  <c r="U810" i="3"/>
  <c r="AC810" i="3"/>
  <c r="AD810" i="3"/>
  <c r="AF810" i="3" s="1"/>
  <c r="AE810" i="3"/>
  <c r="AI810" i="3"/>
  <c r="I811" i="3"/>
  <c r="O811" i="3" s="1"/>
  <c r="S811" i="3"/>
  <c r="T811" i="3"/>
  <c r="U811" i="3"/>
  <c r="AC811" i="3"/>
  <c r="AD811" i="3"/>
  <c r="AE811" i="3"/>
  <c r="AF811" i="3"/>
  <c r="AI811" i="3"/>
  <c r="I812" i="3"/>
  <c r="O812" i="3"/>
  <c r="S812" i="3"/>
  <c r="T812" i="3"/>
  <c r="U812" i="3"/>
  <c r="AC812" i="3"/>
  <c r="AD812" i="3"/>
  <c r="AF812" i="3" s="1"/>
  <c r="AE812" i="3"/>
  <c r="AI812" i="3"/>
  <c r="I813" i="3"/>
  <c r="O813" i="3" s="1"/>
  <c r="S813" i="3"/>
  <c r="T813" i="3"/>
  <c r="U813" i="3"/>
  <c r="AC813" i="3"/>
  <c r="AD813" i="3"/>
  <c r="AE813" i="3"/>
  <c r="AF813" i="3"/>
  <c r="AI813" i="3"/>
  <c r="I814" i="3"/>
  <c r="O814" i="3"/>
  <c r="S814" i="3"/>
  <c r="T814" i="3"/>
  <c r="U814" i="3"/>
  <c r="AC814" i="3"/>
  <c r="AD814" i="3"/>
  <c r="AF814" i="3" s="1"/>
  <c r="AE814" i="3"/>
  <c r="AI814" i="3"/>
  <c r="I815" i="3"/>
  <c r="O815" i="3"/>
  <c r="S815" i="3"/>
  <c r="T815" i="3"/>
  <c r="U815" i="3"/>
  <c r="AC815" i="3"/>
  <c r="AD815" i="3"/>
  <c r="AE815" i="3"/>
  <c r="AF815" i="3"/>
  <c r="AI815" i="3"/>
  <c r="I816" i="3"/>
  <c r="O816" i="3"/>
  <c r="S816" i="3"/>
  <c r="T816" i="3"/>
  <c r="U816" i="3"/>
  <c r="AC816" i="3"/>
  <c r="AD816" i="3"/>
  <c r="AF816" i="3" s="1"/>
  <c r="AE816" i="3"/>
  <c r="AI816" i="3"/>
  <c r="I817" i="3"/>
  <c r="O817" i="3" s="1"/>
  <c r="S817" i="3"/>
  <c r="T817" i="3"/>
  <c r="U817" i="3"/>
  <c r="AC817" i="3"/>
  <c r="AD817" i="3"/>
  <c r="AE817" i="3"/>
  <c r="AF817" i="3"/>
  <c r="AI817" i="3"/>
  <c r="I818" i="3"/>
  <c r="O818" i="3"/>
  <c r="S818" i="3"/>
  <c r="T818" i="3"/>
  <c r="U818" i="3"/>
  <c r="AC818" i="3"/>
  <c r="AD818" i="3"/>
  <c r="AF818" i="3" s="1"/>
  <c r="AE818" i="3"/>
  <c r="AI818" i="3"/>
  <c r="I819" i="3"/>
  <c r="O819" i="3" s="1"/>
  <c r="S819" i="3"/>
  <c r="T819" i="3"/>
  <c r="U819" i="3"/>
  <c r="AC819" i="3"/>
  <c r="AD819" i="3"/>
  <c r="AE819" i="3"/>
  <c r="AF819" i="3"/>
  <c r="AI819" i="3"/>
  <c r="I820" i="3"/>
  <c r="O820" i="3"/>
  <c r="S820" i="3"/>
  <c r="T820" i="3"/>
  <c r="U820" i="3"/>
  <c r="AC820" i="3"/>
  <c r="AD820" i="3"/>
  <c r="AF820" i="3" s="1"/>
  <c r="AE820" i="3"/>
  <c r="AI820" i="3"/>
  <c r="I821" i="3"/>
  <c r="O821" i="3" s="1"/>
  <c r="S821" i="3"/>
  <c r="T821" i="3"/>
  <c r="U821" i="3"/>
  <c r="AC821" i="3"/>
  <c r="AD821" i="3"/>
  <c r="AE821" i="3"/>
  <c r="AF821" i="3"/>
  <c r="AI821" i="3"/>
  <c r="I822" i="3"/>
  <c r="O822" i="3"/>
  <c r="S822" i="3"/>
  <c r="T822" i="3"/>
  <c r="U822" i="3"/>
  <c r="AC822" i="3"/>
  <c r="AD822" i="3"/>
  <c r="AF822" i="3" s="1"/>
  <c r="AE822" i="3"/>
  <c r="AI822" i="3"/>
  <c r="I823" i="3"/>
  <c r="O823" i="3" s="1"/>
  <c r="S823" i="3"/>
  <c r="T823" i="3"/>
  <c r="U823" i="3"/>
  <c r="AC823" i="3"/>
  <c r="AD823" i="3"/>
  <c r="AE823" i="3"/>
  <c r="AF823" i="3"/>
  <c r="AI823" i="3"/>
  <c r="I824" i="3"/>
  <c r="O824" i="3"/>
  <c r="S824" i="3"/>
  <c r="T824" i="3"/>
  <c r="U824" i="3"/>
  <c r="AC824" i="3"/>
  <c r="AD824" i="3"/>
  <c r="AF824" i="3" s="1"/>
  <c r="AE824" i="3"/>
  <c r="AI824" i="3"/>
  <c r="I825" i="3"/>
  <c r="O825" i="3" s="1"/>
  <c r="S825" i="3"/>
  <c r="T825" i="3"/>
  <c r="U825" i="3"/>
  <c r="AC825" i="3"/>
  <c r="AD825" i="3"/>
  <c r="AE825" i="3"/>
  <c r="AF825" i="3"/>
  <c r="AI825" i="3"/>
  <c r="I826" i="3"/>
  <c r="O826" i="3"/>
  <c r="S826" i="3"/>
  <c r="T826" i="3"/>
  <c r="U826" i="3"/>
  <c r="AC826" i="3"/>
  <c r="AD826" i="3"/>
  <c r="AF826" i="3" s="1"/>
  <c r="AE826" i="3"/>
  <c r="AI826" i="3"/>
  <c r="I827" i="3"/>
  <c r="O827" i="3" s="1"/>
  <c r="S827" i="3"/>
  <c r="T827" i="3"/>
  <c r="U827" i="3"/>
  <c r="AC827" i="3"/>
  <c r="AD827" i="3"/>
  <c r="AE827" i="3"/>
  <c r="AF827" i="3"/>
  <c r="AI827" i="3"/>
  <c r="I828" i="3"/>
  <c r="O828" i="3"/>
  <c r="S828" i="3"/>
  <c r="T828" i="3"/>
  <c r="U828" i="3"/>
  <c r="AC828" i="3"/>
  <c r="AD828" i="3"/>
  <c r="AF828" i="3" s="1"/>
  <c r="AE828" i="3"/>
  <c r="AI828" i="3"/>
  <c r="I829" i="3"/>
  <c r="O829" i="3" s="1"/>
  <c r="S829" i="3"/>
  <c r="T829" i="3"/>
  <c r="U829" i="3"/>
  <c r="AC829" i="3"/>
  <c r="AD829" i="3"/>
  <c r="AE829" i="3"/>
  <c r="AF829" i="3"/>
  <c r="AI829" i="3"/>
  <c r="I830" i="3"/>
  <c r="O830" i="3"/>
  <c r="S830" i="3"/>
  <c r="T830" i="3"/>
  <c r="U830" i="3"/>
  <c r="AC830" i="3"/>
  <c r="AD830" i="3"/>
  <c r="AF830" i="3" s="1"/>
  <c r="AE830" i="3"/>
  <c r="AI830" i="3"/>
  <c r="I831" i="3"/>
  <c r="O831" i="3" s="1"/>
  <c r="S831" i="3"/>
  <c r="T831" i="3"/>
  <c r="U831" i="3"/>
  <c r="AC831" i="3"/>
  <c r="AD831" i="3"/>
  <c r="AE831" i="3"/>
  <c r="AF831" i="3"/>
  <c r="AI831" i="3"/>
  <c r="I832" i="3"/>
  <c r="O832" i="3"/>
  <c r="S832" i="3"/>
  <c r="T832" i="3"/>
  <c r="U832" i="3"/>
  <c r="AC832" i="3"/>
  <c r="AD832" i="3"/>
  <c r="AF832" i="3" s="1"/>
  <c r="AE832" i="3"/>
  <c r="AI832" i="3"/>
  <c r="I833" i="3"/>
  <c r="O833" i="3" s="1"/>
  <c r="S833" i="3"/>
  <c r="T833" i="3"/>
  <c r="U833" i="3"/>
  <c r="AC833" i="3"/>
  <c r="AD833" i="3"/>
  <c r="AE833" i="3"/>
  <c r="AF833" i="3"/>
  <c r="AI833" i="3"/>
  <c r="I834" i="3"/>
  <c r="O834" i="3"/>
  <c r="S834" i="3"/>
  <c r="T834" i="3"/>
  <c r="U834" i="3"/>
  <c r="AC834" i="3"/>
  <c r="AD834" i="3"/>
  <c r="AF834" i="3" s="1"/>
  <c r="AE834" i="3"/>
  <c r="AI834" i="3"/>
  <c r="I835" i="3"/>
  <c r="O835" i="3" s="1"/>
  <c r="S835" i="3"/>
  <c r="T835" i="3"/>
  <c r="U835" i="3"/>
  <c r="AC835" i="3"/>
  <c r="AD835" i="3"/>
  <c r="AE835" i="3"/>
  <c r="AF835" i="3"/>
  <c r="AI835" i="3"/>
  <c r="I836" i="3"/>
  <c r="O836" i="3"/>
  <c r="S836" i="3"/>
  <c r="T836" i="3"/>
  <c r="U836" i="3"/>
  <c r="AC836" i="3"/>
  <c r="AD836" i="3"/>
  <c r="AF836" i="3" s="1"/>
  <c r="AE836" i="3"/>
  <c r="AI836" i="3"/>
  <c r="I837" i="3"/>
  <c r="O837" i="3" s="1"/>
  <c r="S837" i="3"/>
  <c r="T837" i="3"/>
  <c r="U837" i="3"/>
  <c r="AC837" i="3"/>
  <c r="AD837" i="3"/>
  <c r="AE837" i="3"/>
  <c r="AF837" i="3"/>
  <c r="AI837" i="3"/>
  <c r="I838" i="3"/>
  <c r="O838" i="3"/>
  <c r="S838" i="3"/>
  <c r="T838" i="3"/>
  <c r="U838" i="3"/>
  <c r="AC838" i="3"/>
  <c r="AD838" i="3"/>
  <c r="AF838" i="3" s="1"/>
  <c r="AE838" i="3"/>
  <c r="AI838" i="3"/>
  <c r="I839" i="3"/>
  <c r="O839" i="3" s="1"/>
  <c r="S839" i="3"/>
  <c r="T839" i="3"/>
  <c r="U839" i="3"/>
  <c r="AC839" i="3"/>
  <c r="AD839" i="3"/>
  <c r="AE839" i="3"/>
  <c r="AF839" i="3"/>
  <c r="AI839" i="3"/>
  <c r="I840" i="3"/>
  <c r="O840" i="3"/>
  <c r="S840" i="3"/>
  <c r="T840" i="3"/>
  <c r="U840" i="3"/>
  <c r="AC840" i="3"/>
  <c r="AD840" i="3"/>
  <c r="AF840" i="3" s="1"/>
  <c r="AE840" i="3"/>
  <c r="AI840" i="3"/>
  <c r="I841" i="3"/>
  <c r="O841" i="3" s="1"/>
  <c r="S841" i="3"/>
  <c r="T841" i="3"/>
  <c r="U841" i="3"/>
  <c r="AC841" i="3"/>
  <c r="AD841" i="3"/>
  <c r="AE841" i="3"/>
  <c r="AF841" i="3"/>
  <c r="AI841" i="3"/>
  <c r="I842" i="3"/>
  <c r="O842" i="3"/>
  <c r="S842" i="3"/>
  <c r="T842" i="3"/>
  <c r="U842" i="3"/>
  <c r="AC842" i="3"/>
  <c r="AD842" i="3"/>
  <c r="AF842" i="3" s="1"/>
  <c r="AE842" i="3"/>
  <c r="AI842" i="3"/>
  <c r="I843" i="3"/>
  <c r="O843" i="3" s="1"/>
  <c r="S843" i="3"/>
  <c r="T843" i="3"/>
  <c r="U843" i="3"/>
  <c r="AC843" i="3"/>
  <c r="AD843" i="3"/>
  <c r="AE843" i="3"/>
  <c r="AF843" i="3"/>
  <c r="AI843" i="3"/>
  <c r="I844" i="3"/>
  <c r="O844" i="3"/>
  <c r="S844" i="3"/>
  <c r="T844" i="3"/>
  <c r="U844" i="3"/>
  <c r="AC844" i="3"/>
  <c r="AD844" i="3"/>
  <c r="AF844" i="3" s="1"/>
  <c r="AE844" i="3"/>
  <c r="AI844" i="3"/>
  <c r="I845" i="3"/>
  <c r="O845" i="3" s="1"/>
  <c r="S845" i="3"/>
  <c r="T845" i="3"/>
  <c r="U845" i="3"/>
  <c r="AC845" i="3"/>
  <c r="AD845" i="3"/>
  <c r="AE845" i="3"/>
  <c r="AF845" i="3"/>
  <c r="AI845" i="3"/>
  <c r="I846" i="3"/>
  <c r="O846" i="3"/>
  <c r="S846" i="3"/>
  <c r="T846" i="3"/>
  <c r="U846" i="3"/>
  <c r="AC846" i="3"/>
  <c r="AD846" i="3"/>
  <c r="AF846" i="3" s="1"/>
  <c r="AE846" i="3"/>
  <c r="AI846" i="3"/>
  <c r="I847" i="3"/>
  <c r="O847" i="3" s="1"/>
  <c r="S847" i="3"/>
  <c r="T847" i="3"/>
  <c r="U847" i="3"/>
  <c r="AC847" i="3"/>
  <c r="AD847" i="3"/>
  <c r="AE847" i="3"/>
  <c r="AF847" i="3"/>
  <c r="AI847" i="3"/>
  <c r="I848" i="3"/>
  <c r="O848" i="3"/>
  <c r="S848" i="3"/>
  <c r="T848" i="3"/>
  <c r="U848" i="3"/>
  <c r="AC848" i="3"/>
  <c r="AD848" i="3"/>
  <c r="AF848" i="3" s="1"/>
  <c r="AE848" i="3"/>
  <c r="AI848" i="3"/>
  <c r="I849" i="3"/>
  <c r="O849" i="3" s="1"/>
  <c r="S849" i="3"/>
  <c r="T849" i="3"/>
  <c r="U849" i="3"/>
  <c r="AC849" i="3"/>
  <c r="AD849" i="3"/>
  <c r="AE849" i="3"/>
  <c r="AF849" i="3"/>
  <c r="AI849" i="3"/>
  <c r="I850" i="3"/>
  <c r="O850" i="3"/>
  <c r="S850" i="3"/>
  <c r="T850" i="3"/>
  <c r="U850" i="3"/>
  <c r="AC850" i="3"/>
  <c r="AD850" i="3"/>
  <c r="AF850" i="3" s="1"/>
  <c r="AE850" i="3"/>
  <c r="AI850" i="3"/>
  <c r="I851" i="3"/>
  <c r="O851" i="3" s="1"/>
  <c r="S851" i="3"/>
  <c r="T851" i="3"/>
  <c r="U851" i="3"/>
  <c r="AC851" i="3"/>
  <c r="AD851" i="3"/>
  <c r="AE851" i="3"/>
  <c r="AF851" i="3"/>
  <c r="AI851" i="3"/>
  <c r="I852" i="3"/>
  <c r="O852" i="3"/>
  <c r="S852" i="3"/>
  <c r="T852" i="3"/>
  <c r="U852" i="3"/>
  <c r="AC852" i="3"/>
  <c r="AD852" i="3"/>
  <c r="AF852" i="3" s="1"/>
  <c r="AE852" i="3"/>
  <c r="AI852" i="3"/>
  <c r="I853" i="3"/>
  <c r="O853" i="3" s="1"/>
  <c r="S853" i="3"/>
  <c r="T853" i="3"/>
  <c r="U853" i="3"/>
  <c r="AC853" i="3"/>
  <c r="AD853" i="3"/>
  <c r="AE853" i="3"/>
  <c r="AF853" i="3"/>
  <c r="AI853" i="3"/>
  <c r="I854" i="3"/>
  <c r="O854" i="3"/>
  <c r="S854" i="3"/>
  <c r="T854" i="3"/>
  <c r="U854" i="3"/>
  <c r="AC854" i="3"/>
  <c r="AD854" i="3"/>
  <c r="AF854" i="3" s="1"/>
  <c r="AE854" i="3"/>
  <c r="AI854" i="3"/>
  <c r="I855" i="3"/>
  <c r="O855" i="3" s="1"/>
  <c r="S855" i="3"/>
  <c r="T855" i="3"/>
  <c r="U855" i="3"/>
  <c r="AC855" i="3"/>
  <c r="AD855" i="3"/>
  <c r="AE855" i="3"/>
  <c r="AF855" i="3"/>
  <c r="AI855" i="3"/>
  <c r="I856" i="3"/>
  <c r="O856" i="3"/>
  <c r="S856" i="3"/>
  <c r="T856" i="3"/>
  <c r="U856" i="3"/>
  <c r="AC856" i="3"/>
  <c r="AD856" i="3"/>
  <c r="AF856" i="3" s="1"/>
  <c r="AE856" i="3"/>
  <c r="AI856" i="3"/>
  <c r="I857" i="3"/>
  <c r="O857" i="3" s="1"/>
  <c r="S857" i="3"/>
  <c r="T857" i="3"/>
  <c r="U857" i="3"/>
  <c r="AC857" i="3"/>
  <c r="AD857" i="3"/>
  <c r="AE857" i="3"/>
  <c r="AF857" i="3"/>
  <c r="AI857" i="3"/>
  <c r="I858" i="3"/>
  <c r="O858" i="3"/>
  <c r="S858" i="3"/>
  <c r="T858" i="3"/>
  <c r="U858" i="3"/>
  <c r="AC858" i="3"/>
  <c r="AD858" i="3"/>
  <c r="AF858" i="3" s="1"/>
  <c r="AE858" i="3"/>
  <c r="AI858" i="3"/>
  <c r="I859" i="3"/>
  <c r="O859" i="3" s="1"/>
  <c r="S859" i="3"/>
  <c r="T859" i="3"/>
  <c r="U859" i="3"/>
  <c r="AC859" i="3"/>
  <c r="AD859" i="3"/>
  <c r="AE859" i="3"/>
  <c r="AF859" i="3"/>
  <c r="AI859" i="3"/>
  <c r="I860" i="3"/>
  <c r="O860" i="3"/>
  <c r="S860" i="3"/>
  <c r="T860" i="3"/>
  <c r="U860" i="3"/>
  <c r="AC860" i="3"/>
  <c r="AD860" i="3"/>
  <c r="AF860" i="3" s="1"/>
  <c r="AE860" i="3"/>
  <c r="AI860" i="3"/>
  <c r="I861" i="3"/>
  <c r="O861" i="3" s="1"/>
  <c r="S861" i="3"/>
  <c r="T861" i="3"/>
  <c r="U861" i="3"/>
  <c r="AC861" i="3"/>
  <c r="AD861" i="3"/>
  <c r="AE861" i="3"/>
  <c r="AF861" i="3"/>
  <c r="AI861" i="3"/>
  <c r="I862" i="3"/>
  <c r="O862" i="3"/>
  <c r="S862" i="3"/>
  <c r="T862" i="3"/>
  <c r="U862" i="3"/>
  <c r="AC862" i="3"/>
  <c r="AD862" i="3"/>
  <c r="AF862" i="3" s="1"/>
  <c r="AE862" i="3"/>
  <c r="AI862" i="3"/>
  <c r="I863" i="3"/>
  <c r="O863" i="3" s="1"/>
  <c r="S863" i="3"/>
  <c r="T863" i="3"/>
  <c r="U863" i="3"/>
  <c r="AC863" i="3"/>
  <c r="AD863" i="3"/>
  <c r="AE863" i="3"/>
  <c r="AF863" i="3"/>
  <c r="AI863" i="3"/>
  <c r="I864" i="3"/>
  <c r="O864" i="3"/>
  <c r="S864" i="3"/>
  <c r="T864" i="3"/>
  <c r="U864" i="3"/>
  <c r="AC864" i="3"/>
  <c r="AD864" i="3"/>
  <c r="AF864" i="3" s="1"/>
  <c r="AE864" i="3"/>
  <c r="AI864" i="3"/>
  <c r="I865" i="3"/>
  <c r="O865" i="3" s="1"/>
  <c r="S865" i="3"/>
  <c r="T865" i="3"/>
  <c r="U865" i="3"/>
  <c r="AC865" i="3"/>
  <c r="AD865" i="3"/>
  <c r="AE865" i="3"/>
  <c r="AF865" i="3"/>
  <c r="AI865" i="3"/>
  <c r="I866" i="3"/>
  <c r="O866" i="3"/>
  <c r="S866" i="3"/>
  <c r="T866" i="3"/>
  <c r="U866" i="3"/>
  <c r="AC866" i="3"/>
  <c r="AD866" i="3"/>
  <c r="AF866" i="3" s="1"/>
  <c r="AE866" i="3"/>
  <c r="AI866" i="3"/>
  <c r="I867" i="3"/>
  <c r="O867" i="3"/>
  <c r="S867" i="3"/>
  <c r="T867" i="3"/>
  <c r="U867" i="3"/>
  <c r="AC867" i="3"/>
  <c r="AD867" i="3"/>
  <c r="AE867" i="3"/>
  <c r="AF867" i="3"/>
  <c r="AI867" i="3"/>
  <c r="I868" i="3"/>
  <c r="O868" i="3"/>
  <c r="S868" i="3"/>
  <c r="T868" i="3"/>
  <c r="U868" i="3"/>
  <c r="AC868" i="3"/>
  <c r="AD868" i="3"/>
  <c r="AF868" i="3" s="1"/>
  <c r="AE868" i="3"/>
  <c r="AI868" i="3"/>
  <c r="I869" i="3"/>
  <c r="O869" i="3" s="1"/>
  <c r="S869" i="3"/>
  <c r="T869" i="3"/>
  <c r="U869" i="3"/>
  <c r="AC869" i="3"/>
  <c r="AD869" i="3"/>
  <c r="AE869" i="3"/>
  <c r="AF869" i="3"/>
  <c r="AI869" i="3"/>
  <c r="I870" i="3"/>
  <c r="O870" i="3"/>
  <c r="S870" i="3"/>
  <c r="T870" i="3"/>
  <c r="U870" i="3"/>
  <c r="AC870" i="3"/>
  <c r="AD870" i="3"/>
  <c r="AF870" i="3" s="1"/>
  <c r="AE870" i="3"/>
  <c r="AI870" i="3"/>
  <c r="I871" i="3"/>
  <c r="O871" i="3" s="1"/>
  <c r="S871" i="3"/>
  <c r="T871" i="3"/>
  <c r="U871" i="3"/>
  <c r="AC871" i="3"/>
  <c r="AD871" i="3"/>
  <c r="AE871" i="3"/>
  <c r="AF871" i="3"/>
  <c r="AI871" i="3"/>
  <c r="I872" i="3"/>
  <c r="O872" i="3"/>
  <c r="S872" i="3"/>
  <c r="T872" i="3"/>
  <c r="U872" i="3"/>
  <c r="AC872" i="3"/>
  <c r="AD872" i="3"/>
  <c r="AF872" i="3" s="1"/>
  <c r="AE872" i="3"/>
  <c r="AI872" i="3"/>
  <c r="I873" i="3"/>
  <c r="O873" i="3" s="1"/>
  <c r="S873" i="3"/>
  <c r="T873" i="3"/>
  <c r="U873" i="3"/>
  <c r="AC873" i="3"/>
  <c r="AD873" i="3"/>
  <c r="AE873" i="3"/>
  <c r="AF873" i="3"/>
  <c r="AI873" i="3"/>
  <c r="I874" i="3"/>
  <c r="O874" i="3"/>
  <c r="S874" i="3"/>
  <c r="T874" i="3"/>
  <c r="U874" i="3"/>
  <c r="AC874" i="3"/>
  <c r="AD874" i="3"/>
  <c r="AF874" i="3" s="1"/>
  <c r="AE874" i="3"/>
  <c r="AI874" i="3"/>
  <c r="I875" i="3"/>
  <c r="O875" i="3" s="1"/>
  <c r="S875" i="3"/>
  <c r="T875" i="3"/>
  <c r="U875" i="3"/>
  <c r="AC875" i="3"/>
  <c r="AD875" i="3"/>
  <c r="AE875" i="3"/>
  <c r="AF875" i="3"/>
  <c r="AI875" i="3"/>
  <c r="I876" i="3"/>
  <c r="O876" i="3"/>
  <c r="S876" i="3"/>
  <c r="T876" i="3"/>
  <c r="U876" i="3"/>
  <c r="AC876" i="3"/>
  <c r="AD876" i="3"/>
  <c r="AF876" i="3" s="1"/>
  <c r="AE876" i="3"/>
  <c r="AI876" i="3"/>
  <c r="I877" i="3"/>
  <c r="O877" i="3" s="1"/>
  <c r="S877" i="3"/>
  <c r="T877" i="3"/>
  <c r="U877" i="3"/>
  <c r="AC877" i="3"/>
  <c r="AD877" i="3"/>
  <c r="AE877" i="3"/>
  <c r="AF877" i="3"/>
  <c r="AI877" i="3"/>
  <c r="I878" i="3"/>
  <c r="O878" i="3"/>
  <c r="S878" i="3"/>
  <c r="T878" i="3"/>
  <c r="U878" i="3"/>
  <c r="AC878" i="3"/>
  <c r="AD878" i="3"/>
  <c r="AF878" i="3" s="1"/>
  <c r="AE878" i="3"/>
  <c r="AI878" i="3"/>
  <c r="I879" i="3"/>
  <c r="O879" i="3" s="1"/>
  <c r="S879" i="3"/>
  <c r="T879" i="3"/>
  <c r="U879" i="3"/>
  <c r="AC879" i="3"/>
  <c r="AD879" i="3"/>
  <c r="AE879" i="3"/>
  <c r="AF879" i="3"/>
  <c r="AI879" i="3"/>
  <c r="I880" i="3"/>
  <c r="O880" i="3"/>
  <c r="S880" i="3"/>
  <c r="T880" i="3"/>
  <c r="U880" i="3"/>
  <c r="AC880" i="3"/>
  <c r="AD880" i="3"/>
  <c r="AF880" i="3" s="1"/>
  <c r="AE880" i="3"/>
  <c r="AI880" i="3"/>
  <c r="I881" i="3"/>
  <c r="O881" i="3" s="1"/>
  <c r="S881" i="3"/>
  <c r="T881" i="3"/>
  <c r="U881" i="3"/>
  <c r="AC881" i="3"/>
  <c r="AD881" i="3"/>
  <c r="AE881" i="3"/>
  <c r="AF881" i="3"/>
  <c r="AI881" i="3"/>
  <c r="I882" i="3"/>
  <c r="O882" i="3"/>
  <c r="S882" i="3"/>
  <c r="T882" i="3"/>
  <c r="U882" i="3"/>
  <c r="AC882" i="3"/>
  <c r="AD882" i="3"/>
  <c r="AF882" i="3" s="1"/>
  <c r="AE882" i="3"/>
  <c r="AI882" i="3"/>
  <c r="I883" i="3"/>
  <c r="O883" i="3" s="1"/>
  <c r="S883" i="3"/>
  <c r="T883" i="3"/>
  <c r="U883" i="3"/>
  <c r="AC883" i="3"/>
  <c r="AD883" i="3"/>
  <c r="AE883" i="3"/>
  <c r="AF883" i="3"/>
  <c r="AI883" i="3"/>
  <c r="I884" i="3"/>
  <c r="O884" i="3"/>
  <c r="S884" i="3"/>
  <c r="T884" i="3"/>
  <c r="U884" i="3"/>
  <c r="AC884" i="3"/>
  <c r="AD884" i="3"/>
  <c r="AF884" i="3" s="1"/>
  <c r="AE884" i="3"/>
  <c r="AI884" i="3"/>
  <c r="I885" i="3"/>
  <c r="O885" i="3" s="1"/>
  <c r="S885" i="3"/>
  <c r="T885" i="3"/>
  <c r="U885" i="3"/>
  <c r="AC885" i="3"/>
  <c r="AD885" i="3"/>
  <c r="AE885" i="3"/>
  <c r="AF885" i="3"/>
  <c r="AI885" i="3"/>
  <c r="I886" i="3"/>
  <c r="O886" i="3"/>
  <c r="S886" i="3"/>
  <c r="T886" i="3"/>
  <c r="U886" i="3"/>
  <c r="AC886" i="3"/>
  <c r="AD886" i="3"/>
  <c r="AF886" i="3" s="1"/>
  <c r="AE886" i="3"/>
  <c r="AI886" i="3"/>
  <c r="I887" i="3"/>
  <c r="O887" i="3" s="1"/>
  <c r="S887" i="3"/>
  <c r="T887" i="3"/>
  <c r="U887" i="3"/>
  <c r="AC887" i="3"/>
  <c r="AD887" i="3"/>
  <c r="AE887" i="3"/>
  <c r="AF887" i="3"/>
  <c r="AI887" i="3"/>
  <c r="AF599" i="3" l="1"/>
  <c r="AF591" i="3"/>
  <c r="AF583" i="3"/>
  <c r="AF575" i="3"/>
  <c r="AF567" i="3"/>
  <c r="AF559" i="3"/>
  <c r="AF551" i="3"/>
  <c r="AF543" i="3"/>
  <c r="AF535" i="3"/>
  <c r="AF527" i="3"/>
  <c r="AF519" i="3"/>
  <c r="AF511" i="3"/>
  <c r="AF503" i="3"/>
  <c r="AF495" i="3"/>
  <c r="AF487" i="3"/>
  <c r="AF479" i="3"/>
  <c r="AF471" i="3"/>
  <c r="AF463" i="3"/>
  <c r="AF455" i="3"/>
  <c r="AF447" i="3"/>
  <c r="AF439" i="3"/>
  <c r="AF431" i="3"/>
  <c r="AF423" i="3"/>
  <c r="AF415" i="3"/>
  <c r="AF407" i="3"/>
  <c r="AF399" i="3"/>
  <c r="AF391" i="3"/>
  <c r="AF383" i="3"/>
  <c r="AF375" i="3"/>
  <c r="AF367" i="3"/>
  <c r="AF359" i="3"/>
  <c r="AF351" i="3"/>
  <c r="AF343" i="3"/>
  <c r="AF335" i="3"/>
  <c r="AF327" i="3"/>
  <c r="AF319" i="3"/>
  <c r="AF311" i="3"/>
  <c r="AF303" i="3"/>
  <c r="AF295" i="3"/>
  <c r="AF287" i="3"/>
  <c r="AF279" i="3"/>
  <c r="AF271" i="3"/>
  <c r="AF263" i="3"/>
  <c r="AF255" i="3"/>
  <c r="CM874" i="2"/>
  <c r="CT874" i="2"/>
  <c r="CM878" i="2"/>
  <c r="CT878" i="2"/>
  <c r="CT877" i="2"/>
  <c r="CM877" i="2"/>
  <c r="CT876" i="2"/>
  <c r="CM876" i="2"/>
  <c r="CM872" i="2"/>
  <c r="CT872" i="2"/>
  <c r="CT871" i="2"/>
  <c r="CM871" i="2"/>
  <c r="AF595" i="3"/>
  <c r="AF587" i="3"/>
  <c r="AF579" i="3"/>
  <c r="AF571" i="3"/>
  <c r="AF563" i="3"/>
  <c r="AF555" i="3"/>
  <c r="AF547" i="3"/>
  <c r="AF539" i="3"/>
  <c r="AF531" i="3"/>
  <c r="AF523" i="3"/>
  <c r="AF515" i="3"/>
  <c r="AF507" i="3"/>
  <c r="AF499" i="3"/>
  <c r="AF491" i="3"/>
  <c r="AF483" i="3"/>
  <c r="AF475" i="3"/>
  <c r="AF467" i="3"/>
  <c r="AF459" i="3"/>
  <c r="AF451" i="3"/>
  <c r="AF443" i="3"/>
  <c r="AF435" i="3"/>
  <c r="AF427" i="3"/>
  <c r="AF419" i="3"/>
  <c r="AF411" i="3"/>
  <c r="AF403" i="3"/>
  <c r="AF395" i="3"/>
  <c r="AF387" i="3"/>
  <c r="AF379" i="3"/>
  <c r="AF371" i="3"/>
  <c r="AF363" i="3"/>
  <c r="AF355" i="3"/>
  <c r="AF347" i="3"/>
  <c r="AF339" i="3"/>
  <c r="AF331" i="3"/>
  <c r="AF323" i="3"/>
  <c r="AF315" i="3"/>
  <c r="AF307" i="3"/>
  <c r="AF299" i="3"/>
  <c r="AF291" i="3"/>
  <c r="AF283" i="3"/>
  <c r="AF275" i="3"/>
  <c r="AF267" i="3"/>
  <c r="AF259" i="3"/>
  <c r="AF251" i="3"/>
  <c r="CT884" i="2"/>
  <c r="CM884" i="2"/>
  <c r="CM882" i="2"/>
  <c r="CT882" i="2"/>
  <c r="CT881" i="2"/>
  <c r="CM881" i="2"/>
  <c r="CT880" i="2"/>
  <c r="CM880" i="2"/>
  <c r="CT870" i="2"/>
  <c r="CM870" i="2"/>
  <c r="CM886" i="2"/>
  <c r="CT886" i="2"/>
  <c r="CT885" i="2"/>
  <c r="CM885" i="2"/>
  <c r="CM864" i="2"/>
  <c r="CT864" i="2"/>
  <c r="BW885" i="2"/>
  <c r="Z885" i="2"/>
  <c r="BW881" i="2"/>
  <c r="Z881" i="2"/>
  <c r="BW877" i="2"/>
  <c r="Z877" i="2"/>
  <c r="CD873" i="2"/>
  <c r="CT868" i="2"/>
  <c r="Z866" i="2"/>
  <c r="CD865" i="2"/>
  <c r="CD861" i="2"/>
  <c r="BV858" i="2"/>
  <c r="Z858" i="2"/>
  <c r="BW858" i="2"/>
  <c r="AF857" i="2"/>
  <c r="CT850" i="2"/>
  <c r="CM850" i="2"/>
  <c r="CM845" i="2"/>
  <c r="CT845" i="2"/>
  <c r="CT834" i="2"/>
  <c r="CM834" i="2"/>
  <c r="CM829" i="2"/>
  <c r="CT829" i="2"/>
  <c r="CT818" i="2"/>
  <c r="CM818" i="2"/>
  <c r="CM813" i="2"/>
  <c r="CT813" i="2"/>
  <c r="CT802" i="2"/>
  <c r="CM802" i="2"/>
  <c r="CM797" i="2"/>
  <c r="CT797" i="2"/>
  <c r="CT786" i="2"/>
  <c r="CM786" i="2"/>
  <c r="CM781" i="2"/>
  <c r="CT781" i="2"/>
  <c r="CT770" i="2"/>
  <c r="CM770" i="2"/>
  <c r="CM765" i="2"/>
  <c r="CT765" i="2"/>
  <c r="CT754" i="2"/>
  <c r="CM754" i="2"/>
  <c r="CM749" i="2"/>
  <c r="CT749" i="2"/>
  <c r="CT738" i="2"/>
  <c r="CM738" i="2"/>
  <c r="CM733" i="2"/>
  <c r="CT733" i="2"/>
  <c r="CT722" i="2"/>
  <c r="CM722" i="2"/>
  <c r="CM717" i="2"/>
  <c r="CT717" i="2"/>
  <c r="CT706" i="2"/>
  <c r="CM706" i="2"/>
  <c r="BW884" i="2"/>
  <c r="BW880" i="2"/>
  <c r="BW876" i="2"/>
  <c r="Z872" i="2"/>
  <c r="BW872" i="2"/>
  <c r="Z870" i="2"/>
  <c r="CM869" i="2"/>
  <c r="CT869" i="2"/>
  <c r="BV862" i="2"/>
  <c r="Z862" i="2"/>
  <c r="BW862" i="2"/>
  <c r="CT854" i="2"/>
  <c r="CM854" i="2"/>
  <c r="CT852" i="2"/>
  <c r="CM849" i="2"/>
  <c r="CT849" i="2"/>
  <c r="CT838" i="2"/>
  <c r="CM838" i="2"/>
  <c r="CM833" i="2"/>
  <c r="CT833" i="2"/>
  <c r="CT822" i="2"/>
  <c r="CM822" i="2"/>
  <c r="CM817" i="2"/>
  <c r="CT817" i="2"/>
  <c r="CT806" i="2"/>
  <c r="CM806" i="2"/>
  <c r="CM801" i="2"/>
  <c r="CT801" i="2"/>
  <c r="CT790" i="2"/>
  <c r="CM790" i="2"/>
  <c r="CM785" i="2"/>
  <c r="CT785" i="2"/>
  <c r="CT774" i="2"/>
  <c r="CM774" i="2"/>
  <c r="CM769" i="2"/>
  <c r="CT769" i="2"/>
  <c r="CT758" i="2"/>
  <c r="CM758" i="2"/>
  <c r="CM753" i="2"/>
  <c r="CT753" i="2"/>
  <c r="CT742" i="2"/>
  <c r="CM742" i="2"/>
  <c r="CM737" i="2"/>
  <c r="CT737" i="2"/>
  <c r="CT726" i="2"/>
  <c r="CM726" i="2"/>
  <c r="CM721" i="2"/>
  <c r="CT721" i="2"/>
  <c r="CT710" i="2"/>
  <c r="CM710" i="2"/>
  <c r="CM705" i="2"/>
  <c r="CT705" i="2"/>
  <c r="BW887" i="2"/>
  <c r="BW883" i="2"/>
  <c r="BW879" i="2"/>
  <c r="BW875" i="2"/>
  <c r="BV873" i="2"/>
  <c r="AF873" i="2"/>
  <c r="BW870" i="2"/>
  <c r="BV869" i="2"/>
  <c r="AF869" i="2"/>
  <c r="BW866" i="2"/>
  <c r="Z865" i="2"/>
  <c r="BW865" i="2"/>
  <c r="CT858" i="2"/>
  <c r="CM858" i="2"/>
  <c r="CT856" i="2"/>
  <c r="CD853" i="2"/>
  <c r="CT842" i="2"/>
  <c r="CM842" i="2"/>
  <c r="CM837" i="2"/>
  <c r="CT837" i="2"/>
  <c r="CT826" i="2"/>
  <c r="CM826" i="2"/>
  <c r="CM821" i="2"/>
  <c r="CT821" i="2"/>
  <c r="CT810" i="2"/>
  <c r="CM810" i="2"/>
  <c r="CM805" i="2"/>
  <c r="CT805" i="2"/>
  <c r="CT794" i="2"/>
  <c r="CM794" i="2"/>
  <c r="CM789" i="2"/>
  <c r="CT789" i="2"/>
  <c r="CT778" i="2"/>
  <c r="CM778" i="2"/>
  <c r="CM773" i="2"/>
  <c r="CT773" i="2"/>
  <c r="CT762" i="2"/>
  <c r="CM762" i="2"/>
  <c r="CM757" i="2"/>
  <c r="CT757" i="2"/>
  <c r="CT746" i="2"/>
  <c r="CM746" i="2"/>
  <c r="CM741" i="2"/>
  <c r="CT741" i="2"/>
  <c r="CT730" i="2"/>
  <c r="CM730" i="2"/>
  <c r="CM725" i="2"/>
  <c r="CT725" i="2"/>
  <c r="CT714" i="2"/>
  <c r="CM714" i="2"/>
  <c r="CM709" i="2"/>
  <c r="CT709" i="2"/>
  <c r="BV872" i="2"/>
  <c r="Z869" i="2"/>
  <c r="BW869" i="2"/>
  <c r="CM866" i="2"/>
  <c r="CT862" i="2"/>
  <c r="CM862" i="2"/>
  <c r="CT860" i="2"/>
  <c r="CM857" i="2"/>
  <c r="CT857" i="2"/>
  <c r="BV854" i="2"/>
  <c r="Z854" i="2"/>
  <c r="BW854" i="2"/>
  <c r="CT846" i="2"/>
  <c r="CM846" i="2"/>
  <c r="CM841" i="2"/>
  <c r="CT841" i="2"/>
  <c r="CT830" i="2"/>
  <c r="CM830" i="2"/>
  <c r="CM825" i="2"/>
  <c r="CT825" i="2"/>
  <c r="CT814" i="2"/>
  <c r="CM814" i="2"/>
  <c r="CM809" i="2"/>
  <c r="CT809" i="2"/>
  <c r="CT798" i="2"/>
  <c r="CM798" i="2"/>
  <c r="CM793" i="2"/>
  <c r="CT793" i="2"/>
  <c r="CT782" i="2"/>
  <c r="CM782" i="2"/>
  <c r="CM777" i="2"/>
  <c r="CT777" i="2"/>
  <c r="CT766" i="2"/>
  <c r="CM766" i="2"/>
  <c r="CM761" i="2"/>
  <c r="CT761" i="2"/>
  <c r="CT750" i="2"/>
  <c r="CM750" i="2"/>
  <c r="CM745" i="2"/>
  <c r="CT745" i="2"/>
  <c r="CT734" i="2"/>
  <c r="CM734" i="2"/>
  <c r="CM729" i="2"/>
  <c r="CT729" i="2"/>
  <c r="CT718" i="2"/>
  <c r="CM718" i="2"/>
  <c r="CM713" i="2"/>
  <c r="CT713" i="2"/>
  <c r="BW868" i="2"/>
  <c r="BW864" i="2"/>
  <c r="BW860" i="2"/>
  <c r="BW856" i="2"/>
  <c r="BW852" i="2"/>
  <c r="BW848" i="2"/>
  <c r="BW844" i="2"/>
  <c r="BW840" i="2"/>
  <c r="BW836" i="2"/>
  <c r="BW832" i="2"/>
  <c r="BW828" i="2"/>
  <c r="BW824" i="2"/>
  <c r="BW820" i="2"/>
  <c r="BW816" i="2"/>
  <c r="BW812" i="2"/>
  <c r="BW808" i="2"/>
  <c r="BW804" i="2"/>
  <c r="BW800" i="2"/>
  <c r="BW796" i="2"/>
  <c r="BW792" i="2"/>
  <c r="BW788" i="2"/>
  <c r="BW784" i="2"/>
  <c r="BW780" i="2"/>
  <c r="BW776" i="2"/>
  <c r="BW772" i="2"/>
  <c r="BW768" i="2"/>
  <c r="BW764" i="2"/>
  <c r="BW760" i="2"/>
  <c r="BW756" i="2"/>
  <c r="BW752" i="2"/>
  <c r="BW748" i="2"/>
  <c r="BW744" i="2"/>
  <c r="BW740" i="2"/>
  <c r="BW736" i="2"/>
  <c r="BW732" i="2"/>
  <c r="BW728" i="2"/>
  <c r="BW724" i="2"/>
  <c r="BW720" i="2"/>
  <c r="BW716" i="2"/>
  <c r="BW712" i="2"/>
  <c r="BW708" i="2"/>
  <c r="BW704" i="2"/>
  <c r="CM699" i="2"/>
  <c r="Z698" i="2"/>
  <c r="BW698" i="2"/>
  <c r="BV698" i="2"/>
  <c r="CM695" i="2"/>
  <c r="CT691" i="2"/>
  <c r="CM691" i="2"/>
  <c r="CM686" i="2"/>
  <c r="CT686" i="2"/>
  <c r="CT685" i="2"/>
  <c r="CM685" i="2"/>
  <c r="CT675" i="2"/>
  <c r="CM675" i="2"/>
  <c r="CM670" i="2"/>
  <c r="CT670" i="2"/>
  <c r="CT669" i="2"/>
  <c r="CM669" i="2"/>
  <c r="CT659" i="2"/>
  <c r="CM659" i="2"/>
  <c r="CM654" i="2"/>
  <c r="CT654" i="2"/>
  <c r="CT653" i="2"/>
  <c r="CM653" i="2"/>
  <c r="CT643" i="2"/>
  <c r="CM643" i="2"/>
  <c r="CM638" i="2"/>
  <c r="CT638" i="2"/>
  <c r="CT637" i="2"/>
  <c r="CM637" i="2"/>
  <c r="CM690" i="2"/>
  <c r="CT690" i="2"/>
  <c r="CT689" i="2"/>
  <c r="CM689" i="2"/>
  <c r="CT679" i="2"/>
  <c r="CM679" i="2"/>
  <c r="CM674" i="2"/>
  <c r="CT674" i="2"/>
  <c r="CT673" i="2"/>
  <c r="CM673" i="2"/>
  <c r="CM658" i="2"/>
  <c r="CT658" i="2"/>
  <c r="CT657" i="2"/>
  <c r="CM657" i="2"/>
  <c r="CT647" i="2"/>
  <c r="CM647" i="2"/>
  <c r="CM642" i="2"/>
  <c r="CT642" i="2"/>
  <c r="CT641" i="2"/>
  <c r="CM641" i="2"/>
  <c r="BW850" i="2"/>
  <c r="Z850" i="2"/>
  <c r="BW846" i="2"/>
  <c r="Z846" i="2"/>
  <c r="BW842" i="2"/>
  <c r="Z842" i="2"/>
  <c r="BW838" i="2"/>
  <c r="Z838" i="2"/>
  <c r="BW834" i="2"/>
  <c r="Z834" i="2"/>
  <c r="BW830" i="2"/>
  <c r="Z830" i="2"/>
  <c r="BW826" i="2"/>
  <c r="Z826" i="2"/>
  <c r="BW822" i="2"/>
  <c r="Z822" i="2"/>
  <c r="BW818" i="2"/>
  <c r="Z818" i="2"/>
  <c r="BW814" i="2"/>
  <c r="Z814" i="2"/>
  <c r="BW810" i="2"/>
  <c r="Z810" i="2"/>
  <c r="BW806" i="2"/>
  <c r="Z806" i="2"/>
  <c r="BW802" i="2"/>
  <c r="Z802" i="2"/>
  <c r="BW798" i="2"/>
  <c r="Z798" i="2"/>
  <c r="BW794" i="2"/>
  <c r="Z794" i="2"/>
  <c r="BW790" i="2"/>
  <c r="Z790" i="2"/>
  <c r="BW786" i="2"/>
  <c r="Z786" i="2"/>
  <c r="BW782" i="2"/>
  <c r="Z782" i="2"/>
  <c r="BW778" i="2"/>
  <c r="Z778" i="2"/>
  <c r="BW774" i="2"/>
  <c r="Z774" i="2"/>
  <c r="BW770" i="2"/>
  <c r="Z770" i="2"/>
  <c r="BW766" i="2"/>
  <c r="Z766" i="2"/>
  <c r="BW762" i="2"/>
  <c r="Z762" i="2"/>
  <c r="BW758" i="2"/>
  <c r="Z758" i="2"/>
  <c r="BW754" i="2"/>
  <c r="Z754" i="2"/>
  <c r="BW750" i="2"/>
  <c r="Z750" i="2"/>
  <c r="BW746" i="2"/>
  <c r="Z746" i="2"/>
  <c r="BW742" i="2"/>
  <c r="Z742" i="2"/>
  <c r="BW738" i="2"/>
  <c r="Z738" i="2"/>
  <c r="BW734" i="2"/>
  <c r="Z734" i="2"/>
  <c r="BW730" i="2"/>
  <c r="Z730" i="2"/>
  <c r="BW726" i="2"/>
  <c r="Z726" i="2"/>
  <c r="BW722" i="2"/>
  <c r="Z722" i="2"/>
  <c r="BW718" i="2"/>
  <c r="Z718" i="2"/>
  <c r="BW714" i="2"/>
  <c r="Z714" i="2"/>
  <c r="BW710" i="2"/>
  <c r="Z710" i="2"/>
  <c r="BW706" i="2"/>
  <c r="Z706" i="2"/>
  <c r="CD701" i="2"/>
  <c r="CT700" i="2"/>
  <c r="CM698" i="2"/>
  <c r="CT698" i="2"/>
  <c r="CD697" i="2"/>
  <c r="CT696" i="2"/>
  <c r="CM694" i="2"/>
  <c r="CT694" i="2"/>
  <c r="CT693" i="2"/>
  <c r="CM693" i="2"/>
  <c r="CT683" i="2"/>
  <c r="CM683" i="2"/>
  <c r="CM678" i="2"/>
  <c r="CT678" i="2"/>
  <c r="CT677" i="2"/>
  <c r="CM677" i="2"/>
  <c r="CT667" i="2"/>
  <c r="CM667" i="2"/>
  <c r="CT663" i="2"/>
  <c r="CM663" i="2"/>
  <c r="CM662" i="2"/>
  <c r="CT662" i="2"/>
  <c r="CT661" i="2"/>
  <c r="CM661" i="2"/>
  <c r="CT651" i="2"/>
  <c r="CM651" i="2"/>
  <c r="CM646" i="2"/>
  <c r="CT646" i="2"/>
  <c r="CT645" i="2"/>
  <c r="CM645" i="2"/>
  <c r="CM631" i="2"/>
  <c r="CT631" i="2"/>
  <c r="BW861" i="2"/>
  <c r="BW857" i="2"/>
  <c r="BW853" i="2"/>
  <c r="BW849" i="2"/>
  <c r="BW845" i="2"/>
  <c r="BW841" i="2"/>
  <c r="BW837" i="2"/>
  <c r="BW833" i="2"/>
  <c r="BW829" i="2"/>
  <c r="BW825" i="2"/>
  <c r="BW821" i="2"/>
  <c r="BW817" i="2"/>
  <c r="BW813" i="2"/>
  <c r="BW809" i="2"/>
  <c r="BW805" i="2"/>
  <c r="BW801" i="2"/>
  <c r="BW797" i="2"/>
  <c r="BW793" i="2"/>
  <c r="BW789" i="2"/>
  <c r="BW785" i="2"/>
  <c r="BW781" i="2"/>
  <c r="BW777" i="2"/>
  <c r="BW773" i="2"/>
  <c r="BW769" i="2"/>
  <c r="BW765" i="2"/>
  <c r="BW761" i="2"/>
  <c r="BW757" i="2"/>
  <c r="BW753" i="2"/>
  <c r="BW749" i="2"/>
  <c r="BW745" i="2"/>
  <c r="BW741" i="2"/>
  <c r="BW737" i="2"/>
  <c r="BW733" i="2"/>
  <c r="BW729" i="2"/>
  <c r="BW725" i="2"/>
  <c r="BW721" i="2"/>
  <c r="BW717" i="2"/>
  <c r="BW713" i="2"/>
  <c r="BW709" i="2"/>
  <c r="BW705" i="2"/>
  <c r="CT702" i="2"/>
  <c r="Z702" i="2"/>
  <c r="BW702" i="2"/>
  <c r="BV701" i="2"/>
  <c r="BW701" i="2"/>
  <c r="AF701" i="2"/>
  <c r="BV697" i="2"/>
  <c r="BW697" i="2"/>
  <c r="AF697" i="2"/>
  <c r="CT687" i="2"/>
  <c r="CM687" i="2"/>
  <c r="CM682" i="2"/>
  <c r="CT682" i="2"/>
  <c r="CT681" i="2"/>
  <c r="CM681" i="2"/>
  <c r="CT671" i="2"/>
  <c r="CM671" i="2"/>
  <c r="CM666" i="2"/>
  <c r="CT666" i="2"/>
  <c r="CT665" i="2"/>
  <c r="CM665" i="2"/>
  <c r="CT655" i="2"/>
  <c r="CM655" i="2"/>
  <c r="CM650" i="2"/>
  <c r="CT650" i="2"/>
  <c r="CT649" i="2"/>
  <c r="CM649" i="2"/>
  <c r="CT639" i="2"/>
  <c r="CM639" i="2"/>
  <c r="CT635" i="2"/>
  <c r="CM635" i="2"/>
  <c r="CM634" i="2"/>
  <c r="CT634" i="2"/>
  <c r="CT633" i="2"/>
  <c r="CM633" i="2"/>
  <c r="BV694" i="2"/>
  <c r="BW693" i="2"/>
  <c r="BV690" i="2"/>
  <c r="BW689" i="2"/>
  <c r="BV686" i="2"/>
  <c r="BW685" i="2"/>
  <c r="BV682" i="2"/>
  <c r="BW681" i="2"/>
  <c r="BV678" i="2"/>
  <c r="BW677" i="2"/>
  <c r="BV674" i="2"/>
  <c r="BW673" i="2"/>
  <c r="BV670" i="2"/>
  <c r="BW669" i="2"/>
  <c r="BV666" i="2"/>
  <c r="BW665" i="2"/>
  <c r="BV662" i="2"/>
  <c r="BW661" i="2"/>
  <c r="BV658" i="2"/>
  <c r="BW657" i="2"/>
  <c r="BV654" i="2"/>
  <c r="BW653" i="2"/>
  <c r="BV650" i="2"/>
  <c r="BW649" i="2"/>
  <c r="BV646" i="2"/>
  <c r="BW645" i="2"/>
  <c r="BV642" i="2"/>
  <c r="BW641" i="2"/>
  <c r="BV638" i="2"/>
  <c r="BW637" i="2"/>
  <c r="BV634" i="2"/>
  <c r="BW633" i="2"/>
  <c r="BV627" i="2"/>
  <c r="Z627" i="2"/>
  <c r="BW627" i="2"/>
  <c r="CM624" i="2"/>
  <c r="BV623" i="2"/>
  <c r="Z623" i="2"/>
  <c r="BW623" i="2"/>
  <c r="CM620" i="2"/>
  <c r="BV619" i="2"/>
  <c r="Z619" i="2"/>
  <c r="BW619" i="2"/>
  <c r="BV615" i="2"/>
  <c r="Z615" i="2"/>
  <c r="BW615" i="2"/>
  <c r="BV611" i="2"/>
  <c r="Z611" i="2"/>
  <c r="BW611" i="2"/>
  <c r="CT606" i="2"/>
  <c r="CM606" i="2"/>
  <c r="CM604" i="2"/>
  <c r="CT604" i="2"/>
  <c r="CT603" i="2"/>
  <c r="CM603" i="2"/>
  <c r="CT590" i="2"/>
  <c r="CM590" i="2"/>
  <c r="CM588" i="2"/>
  <c r="CT588" i="2"/>
  <c r="CT587" i="2"/>
  <c r="CM587" i="2"/>
  <c r="CT574" i="2"/>
  <c r="CM574" i="2"/>
  <c r="CM572" i="2"/>
  <c r="CT572" i="2"/>
  <c r="CT571" i="2"/>
  <c r="CM571" i="2"/>
  <c r="CT558" i="2"/>
  <c r="CM558" i="2"/>
  <c r="CM556" i="2"/>
  <c r="CT556" i="2"/>
  <c r="CT555" i="2"/>
  <c r="CM555" i="2"/>
  <c r="CT542" i="2"/>
  <c r="CM542" i="2"/>
  <c r="CM540" i="2"/>
  <c r="CT540" i="2"/>
  <c r="CT539" i="2"/>
  <c r="CM539" i="2"/>
  <c r="CT526" i="2"/>
  <c r="CM526" i="2"/>
  <c r="CM524" i="2"/>
  <c r="CT524" i="2"/>
  <c r="CT523" i="2"/>
  <c r="CM523" i="2"/>
  <c r="CT510" i="2"/>
  <c r="CM510" i="2"/>
  <c r="CM508" i="2"/>
  <c r="CT508" i="2"/>
  <c r="CT507" i="2"/>
  <c r="CM507" i="2"/>
  <c r="CT494" i="2"/>
  <c r="CM494" i="2"/>
  <c r="CM492" i="2"/>
  <c r="CT492" i="2"/>
  <c r="CT491" i="2"/>
  <c r="CM491" i="2"/>
  <c r="BW700" i="2"/>
  <c r="BW696" i="2"/>
  <c r="BW692" i="2"/>
  <c r="BW688" i="2"/>
  <c r="BW684" i="2"/>
  <c r="BW680" i="2"/>
  <c r="BW676" i="2"/>
  <c r="BW672" i="2"/>
  <c r="BW668" i="2"/>
  <c r="BW664" i="2"/>
  <c r="BW660" i="2"/>
  <c r="BW656" i="2"/>
  <c r="BW652" i="2"/>
  <c r="BW648" i="2"/>
  <c r="BW644" i="2"/>
  <c r="BW640" i="2"/>
  <c r="BW636" i="2"/>
  <c r="BW632" i="2"/>
  <c r="Z631" i="2"/>
  <c r="BW631" i="2"/>
  <c r="CT626" i="2"/>
  <c r="CM626" i="2"/>
  <c r="CT622" i="2"/>
  <c r="CM622" i="2"/>
  <c r="CT618" i="2"/>
  <c r="CM618" i="2"/>
  <c r="CT614" i="2"/>
  <c r="CM614" i="2"/>
  <c r="CT610" i="2"/>
  <c r="CM610" i="2"/>
  <c r="CM608" i="2"/>
  <c r="CT608" i="2"/>
  <c r="CT607" i="2"/>
  <c r="CM607" i="2"/>
  <c r="CT594" i="2"/>
  <c r="CM594" i="2"/>
  <c r="CM592" i="2"/>
  <c r="CT592" i="2"/>
  <c r="CT591" i="2"/>
  <c r="CM591" i="2"/>
  <c r="CT578" i="2"/>
  <c r="CM578" i="2"/>
  <c r="CM576" i="2"/>
  <c r="CT576" i="2"/>
  <c r="CT575" i="2"/>
  <c r="CM575" i="2"/>
  <c r="CT562" i="2"/>
  <c r="CM562" i="2"/>
  <c r="CM560" i="2"/>
  <c r="CT560" i="2"/>
  <c r="CT559" i="2"/>
  <c r="CM559" i="2"/>
  <c r="CT546" i="2"/>
  <c r="CM546" i="2"/>
  <c r="CM544" i="2"/>
  <c r="CT544" i="2"/>
  <c r="CT543" i="2"/>
  <c r="CM543" i="2"/>
  <c r="CT530" i="2"/>
  <c r="CM530" i="2"/>
  <c r="CM528" i="2"/>
  <c r="CT528" i="2"/>
  <c r="CT527" i="2"/>
  <c r="CM527" i="2"/>
  <c r="CT514" i="2"/>
  <c r="CM514" i="2"/>
  <c r="CM512" i="2"/>
  <c r="CT512" i="2"/>
  <c r="CT511" i="2"/>
  <c r="CM511" i="2"/>
  <c r="CT498" i="2"/>
  <c r="CM498" i="2"/>
  <c r="CM496" i="2"/>
  <c r="CT496" i="2"/>
  <c r="CT495" i="2"/>
  <c r="CM495" i="2"/>
  <c r="Z629" i="2"/>
  <c r="BW629" i="2"/>
  <c r="CT628" i="2"/>
  <c r="CT627" i="2"/>
  <c r="CM627" i="2"/>
  <c r="CT623" i="2"/>
  <c r="CM623" i="2"/>
  <c r="CT619" i="2"/>
  <c r="CM619" i="2"/>
  <c r="CT615" i="2"/>
  <c r="CM615" i="2"/>
  <c r="CT611" i="2"/>
  <c r="CM611" i="2"/>
  <c r="CT598" i="2"/>
  <c r="CM598" i="2"/>
  <c r="CM596" i="2"/>
  <c r="CT596" i="2"/>
  <c r="CT595" i="2"/>
  <c r="CM595" i="2"/>
  <c r="CT582" i="2"/>
  <c r="CM582" i="2"/>
  <c r="CM580" i="2"/>
  <c r="CT580" i="2"/>
  <c r="CT579" i="2"/>
  <c r="CM579" i="2"/>
  <c r="CT566" i="2"/>
  <c r="CM566" i="2"/>
  <c r="CM564" i="2"/>
  <c r="CT564" i="2"/>
  <c r="CT563" i="2"/>
  <c r="CM563" i="2"/>
  <c r="CT550" i="2"/>
  <c r="CM550" i="2"/>
  <c r="CM548" i="2"/>
  <c r="CT548" i="2"/>
  <c r="CT547" i="2"/>
  <c r="CM547" i="2"/>
  <c r="CT534" i="2"/>
  <c r="CM534" i="2"/>
  <c r="CM532" i="2"/>
  <c r="CT532" i="2"/>
  <c r="CT531" i="2"/>
  <c r="CM531" i="2"/>
  <c r="CT518" i="2"/>
  <c r="CM518" i="2"/>
  <c r="CM516" i="2"/>
  <c r="CT516" i="2"/>
  <c r="CT515" i="2"/>
  <c r="CM515" i="2"/>
  <c r="CT502" i="2"/>
  <c r="CM502" i="2"/>
  <c r="CM500" i="2"/>
  <c r="CT500" i="2"/>
  <c r="CT499" i="2"/>
  <c r="CM499" i="2"/>
  <c r="BW694" i="2"/>
  <c r="BW690" i="2"/>
  <c r="BW686" i="2"/>
  <c r="BW682" i="2"/>
  <c r="BW678" i="2"/>
  <c r="BW674" i="2"/>
  <c r="BW670" i="2"/>
  <c r="BW666" i="2"/>
  <c r="BW662" i="2"/>
  <c r="BW658" i="2"/>
  <c r="BW654" i="2"/>
  <c r="BW650" i="2"/>
  <c r="BW646" i="2"/>
  <c r="BW642" i="2"/>
  <c r="BW638" i="2"/>
  <c r="BW634" i="2"/>
  <c r="BV631" i="2"/>
  <c r="CM630" i="2"/>
  <c r="BV626" i="2"/>
  <c r="BW626" i="2"/>
  <c r="BV622" i="2"/>
  <c r="BW622" i="2"/>
  <c r="BV618" i="2"/>
  <c r="BW618" i="2"/>
  <c r="BV614" i="2"/>
  <c r="BW614" i="2"/>
  <c r="BV610" i="2"/>
  <c r="BW610" i="2"/>
  <c r="CT602" i="2"/>
  <c r="CM602" i="2"/>
  <c r="CM600" i="2"/>
  <c r="CT600" i="2"/>
  <c r="CT599" i="2"/>
  <c r="CM599" i="2"/>
  <c r="CT586" i="2"/>
  <c r="CM586" i="2"/>
  <c r="CM584" i="2"/>
  <c r="CT584" i="2"/>
  <c r="CT583" i="2"/>
  <c r="CM583" i="2"/>
  <c r="CT570" i="2"/>
  <c r="CM570" i="2"/>
  <c r="CM568" i="2"/>
  <c r="CT568" i="2"/>
  <c r="CT567" i="2"/>
  <c r="CM567" i="2"/>
  <c r="CT554" i="2"/>
  <c r="CM554" i="2"/>
  <c r="CM552" i="2"/>
  <c r="CT552" i="2"/>
  <c r="CT551" i="2"/>
  <c r="CM551" i="2"/>
  <c r="CT538" i="2"/>
  <c r="CM538" i="2"/>
  <c r="CM536" i="2"/>
  <c r="CT536" i="2"/>
  <c r="CT535" i="2"/>
  <c r="CM535" i="2"/>
  <c r="CT522" i="2"/>
  <c r="CM522" i="2"/>
  <c r="CM520" i="2"/>
  <c r="CT520" i="2"/>
  <c r="CT519" i="2"/>
  <c r="CM519" i="2"/>
  <c r="CT506" i="2"/>
  <c r="CM506" i="2"/>
  <c r="CM504" i="2"/>
  <c r="CT504" i="2"/>
  <c r="CT503" i="2"/>
  <c r="CM503" i="2"/>
  <c r="CT490" i="2"/>
  <c r="CM490" i="2"/>
  <c r="BW607" i="2"/>
  <c r="Z607" i="2"/>
  <c r="BW603" i="2"/>
  <c r="Z603" i="2"/>
  <c r="BW599" i="2"/>
  <c r="Z599" i="2"/>
  <c r="BW595" i="2"/>
  <c r="Z595" i="2"/>
  <c r="BW591" i="2"/>
  <c r="Z591" i="2"/>
  <c r="BW587" i="2"/>
  <c r="Z587" i="2"/>
  <c r="BW583" i="2"/>
  <c r="Z583" i="2"/>
  <c r="BW579" i="2"/>
  <c r="Z579" i="2"/>
  <c r="BW575" i="2"/>
  <c r="Z575" i="2"/>
  <c r="BW571" i="2"/>
  <c r="Z571" i="2"/>
  <c r="BW567" i="2"/>
  <c r="Z567" i="2"/>
  <c r="BW563" i="2"/>
  <c r="Z563" i="2"/>
  <c r="BW559" i="2"/>
  <c r="Z559" i="2"/>
  <c r="BW555" i="2"/>
  <c r="Z555" i="2"/>
  <c r="BW551" i="2"/>
  <c r="Z551" i="2"/>
  <c r="BW547" i="2"/>
  <c r="Z547" i="2"/>
  <c r="BW543" i="2"/>
  <c r="Z543" i="2"/>
  <c r="BW539" i="2"/>
  <c r="Z539" i="2"/>
  <c r="BW535" i="2"/>
  <c r="Z535" i="2"/>
  <c r="BW531" i="2"/>
  <c r="Z531" i="2"/>
  <c r="BW527" i="2"/>
  <c r="Z527" i="2"/>
  <c r="BW523" i="2"/>
  <c r="Z523" i="2"/>
  <c r="BW519" i="2"/>
  <c r="Z519" i="2"/>
  <c r="BW515" i="2"/>
  <c r="Z515" i="2"/>
  <c r="BW511" i="2"/>
  <c r="Z511" i="2"/>
  <c r="BW507" i="2"/>
  <c r="Z507" i="2"/>
  <c r="BW503" i="2"/>
  <c r="Z503" i="2"/>
  <c r="BW499" i="2"/>
  <c r="Z499" i="2"/>
  <c r="BW495" i="2"/>
  <c r="Z495" i="2"/>
  <c r="BW491" i="2"/>
  <c r="Z491" i="2"/>
  <c r="BV488" i="2"/>
  <c r="AF488" i="2"/>
  <c r="BV487" i="2"/>
  <c r="BV484" i="2"/>
  <c r="AF484" i="2"/>
  <c r="BV483" i="2"/>
  <c r="Z480" i="2"/>
  <c r="BW480" i="2"/>
  <c r="BV476" i="2"/>
  <c r="CT475" i="2"/>
  <c r="CM475" i="2"/>
  <c r="CT472" i="2"/>
  <c r="CM472" i="2"/>
  <c r="CT468" i="2"/>
  <c r="CM468" i="2"/>
  <c r="CT464" i="2"/>
  <c r="CM464" i="2"/>
  <c r="CT448" i="2"/>
  <c r="CM448" i="2"/>
  <c r="CT444" i="2"/>
  <c r="CM444" i="2"/>
  <c r="CT440" i="2"/>
  <c r="CM440" i="2"/>
  <c r="CT436" i="2"/>
  <c r="CM436" i="2"/>
  <c r="CT432" i="2"/>
  <c r="CM432" i="2"/>
  <c r="CT428" i="2"/>
  <c r="CM428" i="2"/>
  <c r="CT424" i="2"/>
  <c r="CM424" i="2"/>
  <c r="CT420" i="2"/>
  <c r="CM420" i="2"/>
  <c r="CT416" i="2"/>
  <c r="CM416" i="2"/>
  <c r="CT408" i="2"/>
  <c r="CM408" i="2"/>
  <c r="CT404" i="2"/>
  <c r="CM404" i="2"/>
  <c r="CT400" i="2"/>
  <c r="CM400" i="2"/>
  <c r="CT396" i="2"/>
  <c r="CM396" i="2"/>
  <c r="CT392" i="2"/>
  <c r="CM392" i="2"/>
  <c r="CT388" i="2"/>
  <c r="CM388" i="2"/>
  <c r="CT384" i="2"/>
  <c r="CM384" i="2"/>
  <c r="CT380" i="2"/>
  <c r="CM380" i="2"/>
  <c r="CT376" i="2"/>
  <c r="CM376" i="2"/>
  <c r="CT372" i="2"/>
  <c r="CM372" i="2"/>
  <c r="CT368" i="2"/>
  <c r="CM368" i="2"/>
  <c r="CT364" i="2"/>
  <c r="CM364" i="2"/>
  <c r="CT360" i="2"/>
  <c r="CM360" i="2"/>
  <c r="CT356" i="2"/>
  <c r="CM356" i="2"/>
  <c r="CT352" i="2"/>
  <c r="CM352" i="2"/>
  <c r="CT348" i="2"/>
  <c r="CM348" i="2"/>
  <c r="CT344" i="2"/>
  <c r="CM344" i="2"/>
  <c r="BW606" i="2"/>
  <c r="BW602" i="2"/>
  <c r="BW598" i="2"/>
  <c r="BW594" i="2"/>
  <c r="BW590" i="2"/>
  <c r="BW586" i="2"/>
  <c r="BW582" i="2"/>
  <c r="BW578" i="2"/>
  <c r="BW574" i="2"/>
  <c r="BW570" i="2"/>
  <c r="BW566" i="2"/>
  <c r="BW562" i="2"/>
  <c r="BW558" i="2"/>
  <c r="BW554" i="2"/>
  <c r="BW550" i="2"/>
  <c r="BW546" i="2"/>
  <c r="BW542" i="2"/>
  <c r="BW538" i="2"/>
  <c r="BW534" i="2"/>
  <c r="BW530" i="2"/>
  <c r="BW526" i="2"/>
  <c r="BW522" i="2"/>
  <c r="BW518" i="2"/>
  <c r="BW514" i="2"/>
  <c r="BW510" i="2"/>
  <c r="BW506" i="2"/>
  <c r="BW502" i="2"/>
  <c r="BW498" i="2"/>
  <c r="BW494" i="2"/>
  <c r="BW490" i="2"/>
  <c r="Z488" i="2"/>
  <c r="BW488" i="2"/>
  <c r="CM485" i="2"/>
  <c r="Z484" i="2"/>
  <c r="BW484" i="2"/>
  <c r="CM481" i="2"/>
  <c r="BV479" i="2"/>
  <c r="BW479" i="2"/>
  <c r="Z476" i="2"/>
  <c r="BW476" i="2"/>
  <c r="CT471" i="2"/>
  <c r="CM471" i="2"/>
  <c r="CM469" i="2"/>
  <c r="CT469" i="2"/>
  <c r="CT467" i="2"/>
  <c r="CM467" i="2"/>
  <c r="CM465" i="2"/>
  <c r="CT465" i="2"/>
  <c r="CT463" i="2"/>
  <c r="CM463" i="2"/>
  <c r="CM461" i="2"/>
  <c r="CT461" i="2"/>
  <c r="CT460" i="2"/>
  <c r="CM460" i="2"/>
  <c r="CT456" i="2"/>
  <c r="CM456" i="2"/>
  <c r="CT455" i="2"/>
  <c r="CM455" i="2"/>
  <c r="CM453" i="2"/>
  <c r="CT453" i="2"/>
  <c r="CT452" i="2"/>
  <c r="CM452" i="2"/>
  <c r="CT451" i="2"/>
  <c r="CM451" i="2"/>
  <c r="CM449" i="2"/>
  <c r="CT449" i="2"/>
  <c r="CT447" i="2"/>
  <c r="CM447" i="2"/>
  <c r="CM445" i="2"/>
  <c r="CT445" i="2"/>
  <c r="CT443" i="2"/>
  <c r="CM443" i="2"/>
  <c r="CM441" i="2"/>
  <c r="CT441" i="2"/>
  <c r="CT439" i="2"/>
  <c r="CM439" i="2"/>
  <c r="CM437" i="2"/>
  <c r="CT437" i="2"/>
  <c r="CT435" i="2"/>
  <c r="CM435" i="2"/>
  <c r="CM433" i="2"/>
  <c r="CT433" i="2"/>
  <c r="CT431" i="2"/>
  <c r="CM431" i="2"/>
  <c r="CM429" i="2"/>
  <c r="CT429" i="2"/>
  <c r="CT427" i="2"/>
  <c r="CM427" i="2"/>
  <c r="CM425" i="2"/>
  <c r="CT425" i="2"/>
  <c r="CT423" i="2"/>
  <c r="CM423" i="2"/>
  <c r="CM421" i="2"/>
  <c r="CT421" i="2"/>
  <c r="CT419" i="2"/>
  <c r="CM419" i="2"/>
  <c r="CM417" i="2"/>
  <c r="CT417" i="2"/>
  <c r="CT415" i="2"/>
  <c r="CM415" i="2"/>
  <c r="CM413" i="2"/>
  <c r="CT413" i="2"/>
  <c r="CT412" i="2"/>
  <c r="CM412" i="2"/>
  <c r="CT411" i="2"/>
  <c r="CM411" i="2"/>
  <c r="CM409" i="2"/>
  <c r="CT409" i="2"/>
  <c r="CT407" i="2"/>
  <c r="CM407" i="2"/>
  <c r="CM405" i="2"/>
  <c r="CT405" i="2"/>
  <c r="CT403" i="2"/>
  <c r="CM403" i="2"/>
  <c r="CM401" i="2"/>
  <c r="CT401" i="2"/>
  <c r="CT399" i="2"/>
  <c r="CM399" i="2"/>
  <c r="CM397" i="2"/>
  <c r="CT397" i="2"/>
  <c r="CT395" i="2"/>
  <c r="CM395" i="2"/>
  <c r="CM393" i="2"/>
  <c r="CT393" i="2"/>
  <c r="CT391" i="2"/>
  <c r="CM391" i="2"/>
  <c r="CM389" i="2"/>
  <c r="CT389" i="2"/>
  <c r="CT387" i="2"/>
  <c r="CM387" i="2"/>
  <c r="CM385" i="2"/>
  <c r="CT385" i="2"/>
  <c r="CT383" i="2"/>
  <c r="CM383" i="2"/>
  <c r="CM381" i="2"/>
  <c r="CT381" i="2"/>
  <c r="CT379" i="2"/>
  <c r="CM379" i="2"/>
  <c r="CM377" i="2"/>
  <c r="CT377" i="2"/>
  <c r="CT375" i="2"/>
  <c r="CM375" i="2"/>
  <c r="CM373" i="2"/>
  <c r="CT373" i="2"/>
  <c r="CT371" i="2"/>
  <c r="CM371" i="2"/>
  <c r="CM369" i="2"/>
  <c r="CT369" i="2"/>
  <c r="CT367" i="2"/>
  <c r="CM367" i="2"/>
  <c r="CM365" i="2"/>
  <c r="CT365" i="2"/>
  <c r="CT363" i="2"/>
  <c r="CM363" i="2"/>
  <c r="CM361" i="2"/>
  <c r="CT361" i="2"/>
  <c r="CT359" i="2"/>
  <c r="CM359" i="2"/>
  <c r="CM357" i="2"/>
  <c r="CT357" i="2"/>
  <c r="CT355" i="2"/>
  <c r="CM355" i="2"/>
  <c r="CM353" i="2"/>
  <c r="CT353" i="2"/>
  <c r="CT351" i="2"/>
  <c r="CM351" i="2"/>
  <c r="CM349" i="2"/>
  <c r="CT349" i="2"/>
  <c r="CT347" i="2"/>
  <c r="CM347" i="2"/>
  <c r="CM345" i="2"/>
  <c r="CT345" i="2"/>
  <c r="CT343" i="2"/>
  <c r="CM343" i="2"/>
  <c r="BW625" i="2"/>
  <c r="BW621" i="2"/>
  <c r="BW617" i="2"/>
  <c r="BW613" i="2"/>
  <c r="BW609" i="2"/>
  <c r="BW605" i="2"/>
  <c r="BW601" i="2"/>
  <c r="BW597" i="2"/>
  <c r="BW593" i="2"/>
  <c r="BW589" i="2"/>
  <c r="BW585" i="2"/>
  <c r="BW581" i="2"/>
  <c r="BW577" i="2"/>
  <c r="BW573" i="2"/>
  <c r="BW569" i="2"/>
  <c r="BW565" i="2"/>
  <c r="BW561" i="2"/>
  <c r="BW557" i="2"/>
  <c r="BW553" i="2"/>
  <c r="BW549" i="2"/>
  <c r="BW545" i="2"/>
  <c r="BW541" i="2"/>
  <c r="BW537" i="2"/>
  <c r="BW533" i="2"/>
  <c r="BW529" i="2"/>
  <c r="BW525" i="2"/>
  <c r="BW521" i="2"/>
  <c r="BW517" i="2"/>
  <c r="BW513" i="2"/>
  <c r="BW509" i="2"/>
  <c r="BW505" i="2"/>
  <c r="BW501" i="2"/>
  <c r="BW497" i="2"/>
  <c r="BW493" i="2"/>
  <c r="BW489" i="2"/>
  <c r="CT487" i="2"/>
  <c r="CT483" i="2"/>
  <c r="Z481" i="2"/>
  <c r="CD480" i="2"/>
  <c r="CT478" i="2"/>
  <c r="CM477" i="2"/>
  <c r="BV475" i="2"/>
  <c r="BW475" i="2"/>
  <c r="CT459" i="2"/>
  <c r="CM459" i="2"/>
  <c r="CM457" i="2"/>
  <c r="CT457" i="2"/>
  <c r="CM339" i="2"/>
  <c r="CT339" i="2"/>
  <c r="CT488" i="2"/>
  <c r="CM488" i="2"/>
  <c r="CT484" i="2"/>
  <c r="CM484" i="2"/>
  <c r="CT479" i="2"/>
  <c r="CM479" i="2"/>
  <c r="CT476" i="2"/>
  <c r="CM476" i="2"/>
  <c r="CM341" i="2"/>
  <c r="CT341" i="2"/>
  <c r="CM337" i="2"/>
  <c r="CT337" i="2"/>
  <c r="BW472" i="2"/>
  <c r="BW468" i="2"/>
  <c r="BW464" i="2"/>
  <c r="BW460" i="2"/>
  <c r="BW456" i="2"/>
  <c r="BW452" i="2"/>
  <c r="BW448" i="2"/>
  <c r="BW444" i="2"/>
  <c r="BW440" i="2"/>
  <c r="BW436" i="2"/>
  <c r="BW432" i="2"/>
  <c r="BW428" i="2"/>
  <c r="BW424" i="2"/>
  <c r="BW420" i="2"/>
  <c r="BW416" i="2"/>
  <c r="BW412" i="2"/>
  <c r="BW408" i="2"/>
  <c r="BW404" i="2"/>
  <c r="BW400" i="2"/>
  <c r="BW396" i="2"/>
  <c r="BW392" i="2"/>
  <c r="BW388" i="2"/>
  <c r="BW384" i="2"/>
  <c r="BW380" i="2"/>
  <c r="BW376" i="2"/>
  <c r="BW372" i="2"/>
  <c r="BW368" i="2"/>
  <c r="BW364" i="2"/>
  <c r="BW360" i="2"/>
  <c r="BW356" i="2"/>
  <c r="BW352" i="2"/>
  <c r="BW348" i="2"/>
  <c r="BW344" i="2"/>
  <c r="BV339" i="2"/>
  <c r="CD338" i="2"/>
  <c r="CT333" i="2"/>
  <c r="CD330" i="2"/>
  <c r="BV327" i="2"/>
  <c r="Z327" i="2"/>
  <c r="BW327" i="2"/>
  <c r="AF326" i="2"/>
  <c r="CT319" i="2"/>
  <c r="CM319" i="2"/>
  <c r="CT317" i="2"/>
  <c r="CD314" i="2"/>
  <c r="BV311" i="2"/>
  <c r="Z311" i="2"/>
  <c r="BW311" i="2"/>
  <c r="AF310" i="2"/>
  <c r="CT303" i="2"/>
  <c r="CM303" i="2"/>
  <c r="CT301" i="2"/>
  <c r="CD298" i="2"/>
  <c r="CT292" i="2"/>
  <c r="CM292" i="2"/>
  <c r="CT287" i="2"/>
  <c r="CM287" i="2"/>
  <c r="CM286" i="2"/>
  <c r="CT286" i="2"/>
  <c r="CT280" i="2"/>
  <c r="CM280" i="2"/>
  <c r="CM261" i="2"/>
  <c r="CT261" i="2"/>
  <c r="BW471" i="2"/>
  <c r="BW467" i="2"/>
  <c r="BW463" i="2"/>
  <c r="BW459" i="2"/>
  <c r="BW455" i="2"/>
  <c r="BW451" i="2"/>
  <c r="BW447" i="2"/>
  <c r="BW443" i="2"/>
  <c r="BW439" i="2"/>
  <c r="BW435" i="2"/>
  <c r="BW431" i="2"/>
  <c r="BW427" i="2"/>
  <c r="BW423" i="2"/>
  <c r="BW419" i="2"/>
  <c r="BW415" i="2"/>
  <c r="BW411" i="2"/>
  <c r="BW407" i="2"/>
  <c r="BW403" i="2"/>
  <c r="BW399" i="2"/>
  <c r="BW395" i="2"/>
  <c r="BW391" i="2"/>
  <c r="BW387" i="2"/>
  <c r="BW383" i="2"/>
  <c r="BW379" i="2"/>
  <c r="BW375" i="2"/>
  <c r="BW371" i="2"/>
  <c r="BW367" i="2"/>
  <c r="BW363" i="2"/>
  <c r="BW359" i="2"/>
  <c r="BW355" i="2"/>
  <c r="BW351" i="2"/>
  <c r="BW347" i="2"/>
  <c r="BW343" i="2"/>
  <c r="Z337" i="2"/>
  <c r="BW337" i="2"/>
  <c r="Z335" i="2"/>
  <c r="CM334" i="2"/>
  <c r="CT334" i="2"/>
  <c r="BV331" i="2"/>
  <c r="Z331" i="2"/>
  <c r="BW331" i="2"/>
  <c r="AF330" i="2"/>
  <c r="CT323" i="2"/>
  <c r="CM323" i="2"/>
  <c r="CT321" i="2"/>
  <c r="CD318" i="2"/>
  <c r="BV315" i="2"/>
  <c r="Z315" i="2"/>
  <c r="BW315" i="2"/>
  <c r="AF314" i="2"/>
  <c r="CT307" i="2"/>
  <c r="CM307" i="2"/>
  <c r="CT305" i="2"/>
  <c r="CD302" i="2"/>
  <c r="BV299" i="2"/>
  <c r="Z299" i="2"/>
  <c r="BW299" i="2"/>
  <c r="CT291" i="2"/>
  <c r="CM291" i="2"/>
  <c r="CM290" i="2"/>
  <c r="CT290" i="2"/>
  <c r="CT279" i="2"/>
  <c r="CM279" i="2"/>
  <c r="CM278" i="2"/>
  <c r="CT278" i="2"/>
  <c r="CM269" i="2"/>
  <c r="CT269" i="2"/>
  <c r="BW342" i="2"/>
  <c r="Z341" i="2"/>
  <c r="BW341" i="2"/>
  <c r="BV338" i="2"/>
  <c r="AF338" i="2"/>
  <c r="CT335" i="2"/>
  <c r="BV334" i="2"/>
  <c r="AF334" i="2"/>
  <c r="CT327" i="2"/>
  <c r="CM327" i="2"/>
  <c r="CT325" i="2"/>
  <c r="CM322" i="2"/>
  <c r="CT322" i="2"/>
  <c r="BV319" i="2"/>
  <c r="Z319" i="2"/>
  <c r="BW319" i="2"/>
  <c r="AF318" i="2"/>
  <c r="CT311" i="2"/>
  <c r="CM311" i="2"/>
  <c r="CT309" i="2"/>
  <c r="CM306" i="2"/>
  <c r="CT306" i="2"/>
  <c r="BV303" i="2"/>
  <c r="Z303" i="2"/>
  <c r="BW303" i="2"/>
  <c r="AF302" i="2"/>
  <c r="CT295" i="2"/>
  <c r="CM295" i="2"/>
  <c r="CT284" i="2"/>
  <c r="CM284" i="2"/>
  <c r="AF342" i="2"/>
  <c r="BV337" i="2"/>
  <c r="Z334" i="2"/>
  <c r="BW334" i="2"/>
  <c r="CT331" i="2"/>
  <c r="CM331" i="2"/>
  <c r="CT329" i="2"/>
  <c r="CM326" i="2"/>
  <c r="CT326" i="2"/>
  <c r="BV323" i="2"/>
  <c r="Z323" i="2"/>
  <c r="BW323" i="2"/>
  <c r="CT315" i="2"/>
  <c r="CM315" i="2"/>
  <c r="CT313" i="2"/>
  <c r="CM310" i="2"/>
  <c r="CT310" i="2"/>
  <c r="BV307" i="2"/>
  <c r="Z307" i="2"/>
  <c r="BW307" i="2"/>
  <c r="CT299" i="2"/>
  <c r="CM299" i="2"/>
  <c r="CM294" i="2"/>
  <c r="CT294" i="2"/>
  <c r="CT288" i="2"/>
  <c r="CM288" i="2"/>
  <c r="CT283" i="2"/>
  <c r="CM283" i="2"/>
  <c r="CM282" i="2"/>
  <c r="CT282" i="2"/>
  <c r="CT276" i="2"/>
  <c r="CM276" i="2"/>
  <c r="BW333" i="2"/>
  <c r="BW329" i="2"/>
  <c r="BW325" i="2"/>
  <c r="BW321" i="2"/>
  <c r="BW317" i="2"/>
  <c r="BW313" i="2"/>
  <c r="BW309" i="2"/>
  <c r="BW305" i="2"/>
  <c r="BW301" i="2"/>
  <c r="BW297" i="2"/>
  <c r="BW293" i="2"/>
  <c r="BV290" i="2"/>
  <c r="BW289" i="2"/>
  <c r="BV286" i="2"/>
  <c r="BW285" i="2"/>
  <c r="BV282" i="2"/>
  <c r="BW281" i="2"/>
  <c r="BV278" i="2"/>
  <c r="BW277" i="2"/>
  <c r="CT273" i="2"/>
  <c r="Z271" i="2"/>
  <c r="CD270" i="2"/>
  <c r="CT267" i="2"/>
  <c r="BV266" i="2"/>
  <c r="AF266" i="2"/>
  <c r="BW263" i="2"/>
  <c r="Z262" i="2"/>
  <c r="BW262" i="2"/>
  <c r="Z254" i="2"/>
  <c r="BW254" i="2"/>
  <c r="BV250" i="2"/>
  <c r="CT249" i="2"/>
  <c r="CM249" i="2"/>
  <c r="CT246" i="2"/>
  <c r="CM246" i="2"/>
  <c r="CT244" i="2"/>
  <c r="CM243" i="2"/>
  <c r="Z238" i="2"/>
  <c r="BW238" i="2"/>
  <c r="CT203" i="2"/>
  <c r="CM203" i="2"/>
  <c r="CT202" i="2"/>
  <c r="CM202" i="2"/>
  <c r="CT201" i="2"/>
  <c r="CM201" i="2"/>
  <c r="Z275" i="2"/>
  <c r="CT274" i="2"/>
  <c r="CM274" i="2"/>
  <c r="Z266" i="2"/>
  <c r="BW266" i="2"/>
  <c r="CT258" i="2"/>
  <c r="CM258" i="2"/>
  <c r="CM255" i="2"/>
  <c r="Z250" i="2"/>
  <c r="BW250" i="2"/>
  <c r="CT245" i="2"/>
  <c r="CM245" i="2"/>
  <c r="CT242" i="2"/>
  <c r="CM242" i="2"/>
  <c r="CM239" i="2"/>
  <c r="CT199" i="2"/>
  <c r="CM199" i="2"/>
  <c r="CT198" i="2"/>
  <c r="CM198" i="2"/>
  <c r="BW295" i="2"/>
  <c r="Z295" i="2"/>
  <c r="BW291" i="2"/>
  <c r="Z291" i="2"/>
  <c r="BW287" i="2"/>
  <c r="Z287" i="2"/>
  <c r="BW283" i="2"/>
  <c r="Z283" i="2"/>
  <c r="BW279" i="2"/>
  <c r="Z279" i="2"/>
  <c r="CT275" i="2"/>
  <c r="BV274" i="2"/>
  <c r="AF274" i="2"/>
  <c r="Z270" i="2"/>
  <c r="BW270" i="2"/>
  <c r="CT265" i="2"/>
  <c r="Z263" i="2"/>
  <c r="CD262" i="2"/>
  <c r="CT259" i="2"/>
  <c r="BV258" i="2"/>
  <c r="CT257" i="2"/>
  <c r="CM257" i="2"/>
  <c r="CT254" i="2"/>
  <c r="CM254" i="2"/>
  <c r="Z246" i="2"/>
  <c r="BW246" i="2"/>
  <c r="BV242" i="2"/>
  <c r="CT241" i="2"/>
  <c r="CM241" i="2"/>
  <c r="CT238" i="2"/>
  <c r="CM238" i="2"/>
  <c r="CT234" i="2"/>
  <c r="CM234" i="2"/>
  <c r="CT230" i="2"/>
  <c r="CM230" i="2"/>
  <c r="CT226" i="2"/>
  <c r="CM226" i="2"/>
  <c r="CT222" i="2"/>
  <c r="CM222" i="2"/>
  <c r="CT218" i="2"/>
  <c r="CM218" i="2"/>
  <c r="CT214" i="2"/>
  <c r="CM214" i="2"/>
  <c r="CT210" i="2"/>
  <c r="CM210" i="2"/>
  <c r="BW330" i="2"/>
  <c r="BW326" i="2"/>
  <c r="BW322" i="2"/>
  <c r="BW318" i="2"/>
  <c r="BW314" i="2"/>
  <c r="BW310" i="2"/>
  <c r="BW306" i="2"/>
  <c r="BW302" i="2"/>
  <c r="BW298" i="2"/>
  <c r="BW294" i="2"/>
  <c r="BW275" i="2"/>
  <c r="Z274" i="2"/>
  <c r="BW274" i="2"/>
  <c r="CM271" i="2"/>
  <c r="Z267" i="2"/>
  <c r="CD266" i="2"/>
  <c r="AF262" i="2"/>
  <c r="Z258" i="2"/>
  <c r="BW258" i="2"/>
  <c r="CT253" i="2"/>
  <c r="CM253" i="2"/>
  <c r="CT250" i="2"/>
  <c r="CM250" i="2"/>
  <c r="Z242" i="2"/>
  <c r="BW242" i="2"/>
  <c r="CT237" i="2"/>
  <c r="CM237" i="2"/>
  <c r="CT235" i="2"/>
  <c r="CM235" i="2"/>
  <c r="CT233" i="2"/>
  <c r="CM233" i="2"/>
  <c r="CT231" i="2"/>
  <c r="CM231" i="2"/>
  <c r="CT229" i="2"/>
  <c r="CM229" i="2"/>
  <c r="CT227" i="2"/>
  <c r="CM227" i="2"/>
  <c r="CT225" i="2"/>
  <c r="CM225" i="2"/>
  <c r="CT223" i="2"/>
  <c r="CM223" i="2"/>
  <c r="CT221" i="2"/>
  <c r="CM221" i="2"/>
  <c r="CT219" i="2"/>
  <c r="CM219" i="2"/>
  <c r="CT217" i="2"/>
  <c r="CM217" i="2"/>
  <c r="CT215" i="2"/>
  <c r="CM215" i="2"/>
  <c r="CT213" i="2"/>
  <c r="CM213" i="2"/>
  <c r="CT211" i="2"/>
  <c r="CM211" i="2"/>
  <c r="CT209" i="2"/>
  <c r="CM209" i="2"/>
  <c r="CT207" i="2"/>
  <c r="CM207" i="2"/>
  <c r="CT206" i="2"/>
  <c r="CM206" i="2"/>
  <c r="CT205" i="2"/>
  <c r="CM205" i="2"/>
  <c r="Z196" i="2"/>
  <c r="BW196" i="2"/>
  <c r="CT194" i="2"/>
  <c r="CM194" i="2"/>
  <c r="CT193" i="2"/>
  <c r="CM193" i="2"/>
  <c r="CT190" i="2"/>
  <c r="CM190" i="2"/>
  <c r="CT189" i="2"/>
  <c r="CM189" i="2"/>
  <c r="CT186" i="2"/>
  <c r="CM186" i="2"/>
  <c r="CT185" i="2"/>
  <c r="CM185" i="2"/>
  <c r="CT182" i="2"/>
  <c r="CM182" i="2"/>
  <c r="CT181" i="2"/>
  <c r="CM181" i="2"/>
  <c r="BW234" i="2"/>
  <c r="BW230" i="2"/>
  <c r="BW226" i="2"/>
  <c r="BW222" i="2"/>
  <c r="BW218" i="2"/>
  <c r="BW214" i="2"/>
  <c r="BW210" i="2"/>
  <c r="BW206" i="2"/>
  <c r="BW202" i="2"/>
  <c r="AF197" i="2"/>
  <c r="BV193" i="2"/>
  <c r="BW193" i="2"/>
  <c r="AF193" i="2"/>
  <c r="BV189" i="2"/>
  <c r="BW189" i="2"/>
  <c r="AF189" i="2"/>
  <c r="BV185" i="2"/>
  <c r="BW185" i="2"/>
  <c r="AF185" i="2"/>
  <c r="BV181" i="2"/>
  <c r="BW181" i="2"/>
  <c r="AF181" i="2"/>
  <c r="CM175" i="2"/>
  <c r="CT175" i="2"/>
  <c r="CM169" i="2"/>
  <c r="CT169" i="2"/>
  <c r="CM157" i="2"/>
  <c r="CT157" i="2"/>
  <c r="BW273" i="2"/>
  <c r="BW269" i="2"/>
  <c r="BW265" i="2"/>
  <c r="BW261" i="2"/>
  <c r="BW257" i="2"/>
  <c r="BW253" i="2"/>
  <c r="BW249" i="2"/>
  <c r="BW245" i="2"/>
  <c r="BW241" i="2"/>
  <c r="BW237" i="2"/>
  <c r="BW233" i="2"/>
  <c r="BW229" i="2"/>
  <c r="BW225" i="2"/>
  <c r="BW221" i="2"/>
  <c r="BW217" i="2"/>
  <c r="BW213" i="2"/>
  <c r="BW209" i="2"/>
  <c r="BW205" i="2"/>
  <c r="BW201" i="2"/>
  <c r="BV196" i="2"/>
  <c r="BV194" i="2"/>
  <c r="Z194" i="2"/>
  <c r="BW194" i="2"/>
  <c r="CM191" i="2"/>
  <c r="BV190" i="2"/>
  <c r="Z190" i="2"/>
  <c r="BW190" i="2"/>
  <c r="CM187" i="2"/>
  <c r="BV186" i="2"/>
  <c r="Z186" i="2"/>
  <c r="BW186" i="2"/>
  <c r="CM183" i="2"/>
  <c r="BV182" i="2"/>
  <c r="Z182" i="2"/>
  <c r="BW182" i="2"/>
  <c r="CM179" i="2"/>
  <c r="CT179" i="2"/>
  <c r="CT174" i="2"/>
  <c r="CM174" i="2"/>
  <c r="CT173" i="2"/>
  <c r="CM173" i="2"/>
  <c r="CM149" i="2"/>
  <c r="CT149" i="2"/>
  <c r="Z198" i="2"/>
  <c r="BW198" i="2"/>
  <c r="CT197" i="2"/>
  <c r="CT195" i="2"/>
  <c r="CT178" i="2"/>
  <c r="CM178" i="2"/>
  <c r="CT177" i="2"/>
  <c r="CM177" i="2"/>
  <c r="CT168" i="2"/>
  <c r="CM168" i="2"/>
  <c r="BW178" i="2"/>
  <c r="Z178" i="2"/>
  <c r="BW174" i="2"/>
  <c r="Z174" i="2"/>
  <c r="CD170" i="2"/>
  <c r="BW166" i="2"/>
  <c r="CT165" i="2"/>
  <c r="Z165" i="2"/>
  <c r="BW165" i="2"/>
  <c r="CT161" i="2"/>
  <c r="Z159" i="2"/>
  <c r="CD158" i="2"/>
  <c r="CT155" i="2"/>
  <c r="BV154" i="2"/>
  <c r="AF154" i="2"/>
  <c r="Z150" i="2"/>
  <c r="BW150" i="2"/>
  <c r="BV146" i="2"/>
  <c r="CT145" i="2"/>
  <c r="CM145" i="2"/>
  <c r="CT141" i="2"/>
  <c r="CT139" i="2"/>
  <c r="CM139" i="2"/>
  <c r="CM137" i="2"/>
  <c r="CT137" i="2"/>
  <c r="CT132" i="2"/>
  <c r="CM132" i="2"/>
  <c r="CT131" i="2"/>
  <c r="CT123" i="2"/>
  <c r="CT115" i="2"/>
  <c r="CM88" i="2"/>
  <c r="CT88" i="2"/>
  <c r="BW177" i="2"/>
  <c r="BW173" i="2"/>
  <c r="BW170" i="2"/>
  <c r="Z169" i="2"/>
  <c r="BW169" i="2"/>
  <c r="BW168" i="2"/>
  <c r="Z163" i="2"/>
  <c r="CT162" i="2"/>
  <c r="CM162" i="2"/>
  <c r="BW155" i="2"/>
  <c r="Z154" i="2"/>
  <c r="BW154" i="2"/>
  <c r="CM151" i="2"/>
  <c r="Z146" i="2"/>
  <c r="BW146" i="2"/>
  <c r="Z134" i="2"/>
  <c r="CT130" i="2"/>
  <c r="CM130" i="2"/>
  <c r="CT125" i="2"/>
  <c r="CM125" i="2"/>
  <c r="CT122" i="2"/>
  <c r="CM122" i="2"/>
  <c r="CT117" i="2"/>
  <c r="CM117" i="2"/>
  <c r="CT114" i="2"/>
  <c r="CM114" i="2"/>
  <c r="CM92" i="2"/>
  <c r="CT92" i="2"/>
  <c r="CM66" i="2"/>
  <c r="CT66" i="2"/>
  <c r="BW192" i="2"/>
  <c r="BW188" i="2"/>
  <c r="BW184" i="2"/>
  <c r="BW180" i="2"/>
  <c r="BW176" i="2"/>
  <c r="BW172" i="2"/>
  <c r="BV170" i="2"/>
  <c r="AF170" i="2"/>
  <c r="BW167" i="2"/>
  <c r="CT163" i="2"/>
  <c r="BV162" i="2"/>
  <c r="AF162" i="2"/>
  <c r="BW159" i="2"/>
  <c r="Z158" i="2"/>
  <c r="BW158" i="2"/>
  <c r="CM155" i="2"/>
  <c r="CT153" i="2"/>
  <c r="Z151" i="2"/>
  <c r="CD150" i="2"/>
  <c r="CT148" i="2"/>
  <c r="CM147" i="2"/>
  <c r="Z141" i="2"/>
  <c r="BW141" i="2"/>
  <c r="BV139" i="2"/>
  <c r="Z139" i="2"/>
  <c r="BW139" i="2"/>
  <c r="CT136" i="2"/>
  <c r="CM133" i="2"/>
  <c r="CT133" i="2"/>
  <c r="BV132" i="2"/>
  <c r="BW132" i="2"/>
  <c r="CT127" i="2"/>
  <c r="CT119" i="2"/>
  <c r="CT111" i="2"/>
  <c r="CT166" i="2"/>
  <c r="Z162" i="2"/>
  <c r="BW162" i="2"/>
  <c r="Z155" i="2"/>
  <c r="CT154" i="2"/>
  <c r="CM154" i="2"/>
  <c r="CT146" i="2"/>
  <c r="CM146" i="2"/>
  <c r="BV138" i="2"/>
  <c r="BW138" i="2"/>
  <c r="CT129" i="2"/>
  <c r="CM129" i="2"/>
  <c r="CT126" i="2"/>
  <c r="CM126" i="2"/>
  <c r="CT121" i="2"/>
  <c r="CM121" i="2"/>
  <c r="CT118" i="2"/>
  <c r="CM118" i="2"/>
  <c r="CT113" i="2"/>
  <c r="CM113" i="2"/>
  <c r="CT110" i="2"/>
  <c r="CM110" i="2"/>
  <c r="CM80" i="2"/>
  <c r="CT80" i="2"/>
  <c r="CT109" i="2"/>
  <c r="CM109" i="2"/>
  <c r="CT105" i="2"/>
  <c r="CM105" i="2"/>
  <c r="CT101" i="2"/>
  <c r="CM101" i="2"/>
  <c r="Z93" i="2"/>
  <c r="BW93" i="2"/>
  <c r="Z90" i="2"/>
  <c r="CT89" i="2"/>
  <c r="CM89" i="2"/>
  <c r="Z81" i="2"/>
  <c r="BW81" i="2"/>
  <c r="BV76" i="2"/>
  <c r="BW76" i="2"/>
  <c r="Z76" i="2"/>
  <c r="CT75" i="2"/>
  <c r="CM75" i="2"/>
  <c r="BV64" i="2"/>
  <c r="BW64" i="2"/>
  <c r="Z64" i="2"/>
  <c r="CT63" i="2"/>
  <c r="CM63" i="2"/>
  <c r="CT60" i="2"/>
  <c r="CM60" i="2"/>
  <c r="CM54" i="2"/>
  <c r="CT54" i="2"/>
  <c r="CM142" i="2"/>
  <c r="AF142" i="2"/>
  <c r="CD134" i="2"/>
  <c r="BW130" i="2"/>
  <c r="AF129" i="2"/>
  <c r="BW126" i="2"/>
  <c r="AF125" i="2"/>
  <c r="BW122" i="2"/>
  <c r="AF121" i="2"/>
  <c r="BW118" i="2"/>
  <c r="AF117" i="2"/>
  <c r="BW114" i="2"/>
  <c r="AF113" i="2"/>
  <c r="BW110" i="2"/>
  <c r="AF109" i="2"/>
  <c r="BW106" i="2"/>
  <c r="AF105" i="2"/>
  <c r="BW102" i="2"/>
  <c r="AF101" i="2"/>
  <c r="BW98" i="2"/>
  <c r="Z97" i="2"/>
  <c r="BW97" i="2"/>
  <c r="AF89" i="2"/>
  <c r="Z85" i="2"/>
  <c r="BW85" i="2"/>
  <c r="CT78" i="2"/>
  <c r="AF75" i="2"/>
  <c r="CM74" i="2"/>
  <c r="CT74" i="2"/>
  <c r="CT56" i="2"/>
  <c r="CM56" i="2"/>
  <c r="Z55" i="2"/>
  <c r="BW55" i="2"/>
  <c r="Z51" i="2"/>
  <c r="BW51" i="2"/>
  <c r="CT46" i="2"/>
  <c r="BW161" i="2"/>
  <c r="BW157" i="2"/>
  <c r="BW153" i="2"/>
  <c r="BW149" i="2"/>
  <c r="BW145" i="2"/>
  <c r="CD138" i="2"/>
  <c r="Z133" i="2"/>
  <c r="BW133" i="2"/>
  <c r="BV130" i="2"/>
  <c r="Z129" i="2"/>
  <c r="BW129" i="2"/>
  <c r="CT128" i="2"/>
  <c r="BV126" i="2"/>
  <c r="Z125" i="2"/>
  <c r="BW125" i="2"/>
  <c r="CT124" i="2"/>
  <c r="BV122" i="2"/>
  <c r="Z121" i="2"/>
  <c r="BW121" i="2"/>
  <c r="CT120" i="2"/>
  <c r="BV118" i="2"/>
  <c r="Z117" i="2"/>
  <c r="BW117" i="2"/>
  <c r="CT116" i="2"/>
  <c r="BV114" i="2"/>
  <c r="Z113" i="2"/>
  <c r="BW113" i="2"/>
  <c r="CT112" i="2"/>
  <c r="BV110" i="2"/>
  <c r="Z109" i="2"/>
  <c r="BW109" i="2"/>
  <c r="CT108" i="2"/>
  <c r="CM106" i="2"/>
  <c r="BV106" i="2"/>
  <c r="Z105" i="2"/>
  <c r="BW105" i="2"/>
  <c r="CT104" i="2"/>
  <c r="CM102" i="2"/>
  <c r="BV102" i="2"/>
  <c r="Z101" i="2"/>
  <c r="BW101" i="2"/>
  <c r="CT100" i="2"/>
  <c r="CM98" i="2"/>
  <c r="CT96" i="2"/>
  <c r="CD93" i="2"/>
  <c r="BV92" i="2"/>
  <c r="Z89" i="2"/>
  <c r="BW89" i="2"/>
  <c r="CM86" i="2"/>
  <c r="CT84" i="2"/>
  <c r="Z82" i="2"/>
  <c r="CD81" i="2"/>
  <c r="BV80" i="2"/>
  <c r="CT76" i="2"/>
  <c r="CM76" i="2"/>
  <c r="CT73" i="2"/>
  <c r="BV71" i="2"/>
  <c r="CM70" i="2"/>
  <c r="CT70" i="2"/>
  <c r="BV60" i="2"/>
  <c r="BW60" i="2"/>
  <c r="Z60" i="2"/>
  <c r="CT59" i="2"/>
  <c r="CM59" i="2"/>
  <c r="CT50" i="2"/>
  <c r="BV48" i="2"/>
  <c r="BW48" i="2"/>
  <c r="Z48" i="2"/>
  <c r="CD47" i="2"/>
  <c r="Z137" i="2"/>
  <c r="BW137" i="2"/>
  <c r="BV134" i="2"/>
  <c r="Z98" i="2"/>
  <c r="CT97" i="2"/>
  <c r="CM97" i="2"/>
  <c r="CT94" i="2"/>
  <c r="BV93" i="2"/>
  <c r="CM90" i="2"/>
  <c r="BV90" i="2"/>
  <c r="Z86" i="2"/>
  <c r="CT85" i="2"/>
  <c r="CM85" i="2"/>
  <c r="CT82" i="2"/>
  <c r="BV81" i="2"/>
  <c r="CT72" i="2"/>
  <c r="CM72" i="2"/>
  <c r="Z71" i="2"/>
  <c r="BW71" i="2"/>
  <c r="Z67" i="2"/>
  <c r="BW67" i="2"/>
  <c r="CM58" i="2"/>
  <c r="CT58" i="2"/>
  <c r="CM42" i="2"/>
  <c r="CT42" i="2"/>
  <c r="Z44" i="2"/>
  <c r="CT43" i="2"/>
  <c r="CM43" i="2"/>
  <c r="CT34" i="2"/>
  <c r="CM34" i="2"/>
  <c r="CM29" i="2"/>
  <c r="CT29" i="2"/>
  <c r="CT28" i="2"/>
  <c r="CM28" i="2"/>
  <c r="CT14" i="2"/>
  <c r="CM14" i="2"/>
  <c r="CM13" i="2"/>
  <c r="CT13" i="2"/>
  <c r="AF43" i="2"/>
  <c r="Z39" i="2"/>
  <c r="BW39" i="2"/>
  <c r="BV38" i="2"/>
  <c r="BW38" i="2"/>
  <c r="Z37" i="2"/>
  <c r="BW37" i="2"/>
  <c r="BV37" i="2"/>
  <c r="CM35" i="2"/>
  <c r="CT35" i="2"/>
  <c r="CM33" i="2"/>
  <c r="CT33" i="2"/>
  <c r="CT32" i="2"/>
  <c r="CM32" i="2"/>
  <c r="CT22" i="2"/>
  <c r="CM22" i="2"/>
  <c r="CT18" i="2"/>
  <c r="CM18" i="2"/>
  <c r="CM17" i="2"/>
  <c r="CT17" i="2"/>
  <c r="CT16" i="2"/>
  <c r="CM16" i="2"/>
  <c r="CT4" i="2"/>
  <c r="CM4" i="2"/>
  <c r="CT2" i="2"/>
  <c r="CM2" i="2"/>
  <c r="AF79" i="2"/>
  <c r="Z75" i="2"/>
  <c r="BW75" i="2"/>
  <c r="Z68" i="2"/>
  <c r="CD67" i="2"/>
  <c r="CT64" i="2"/>
  <c r="BV63" i="2"/>
  <c r="AF63" i="2"/>
  <c r="Z59" i="2"/>
  <c r="BW59" i="2"/>
  <c r="Z52" i="2"/>
  <c r="CD51" i="2"/>
  <c r="CT48" i="2"/>
  <c r="BV47" i="2"/>
  <c r="AF47" i="2"/>
  <c r="BW44" i="2"/>
  <c r="Z43" i="2"/>
  <c r="BW43" i="2"/>
  <c r="CM40" i="2"/>
  <c r="BW96" i="2"/>
  <c r="Z72" i="2"/>
  <c r="CD71" i="2"/>
  <c r="CT68" i="2"/>
  <c r="BV67" i="2"/>
  <c r="AF67" i="2"/>
  <c r="Z63" i="2"/>
  <c r="BW63" i="2"/>
  <c r="Z56" i="2"/>
  <c r="CD55" i="2"/>
  <c r="CT52" i="2"/>
  <c r="BV51" i="2"/>
  <c r="AF51" i="2"/>
  <c r="Z47" i="2"/>
  <c r="BW47" i="2"/>
  <c r="CM44" i="2"/>
  <c r="Z40" i="2"/>
  <c r="CT39" i="2"/>
  <c r="CM39" i="2"/>
  <c r="CM37" i="2"/>
  <c r="CT37" i="2"/>
  <c r="CD36" i="2"/>
  <c r="CT26" i="2"/>
  <c r="CM26" i="2"/>
  <c r="CM21" i="2"/>
  <c r="CT21" i="2"/>
  <c r="CT20" i="2"/>
  <c r="CM20" i="2"/>
  <c r="CT8" i="2"/>
  <c r="CM8" i="2"/>
  <c r="CT6" i="2"/>
  <c r="CM6" i="2"/>
  <c r="CM5" i="2"/>
  <c r="CT5" i="2"/>
  <c r="BW78" i="2"/>
  <c r="BW74" i="2"/>
  <c r="BW70" i="2"/>
  <c r="BW66" i="2"/>
  <c r="BW62" i="2"/>
  <c r="BW58" i="2"/>
  <c r="BW54" i="2"/>
  <c r="BW50" i="2"/>
  <c r="BW46" i="2"/>
  <c r="BW42" i="2"/>
  <c r="BV36" i="2"/>
  <c r="BW36" i="2"/>
  <c r="AF36" i="2"/>
  <c r="CT30" i="2"/>
  <c r="CM30" i="2"/>
  <c r="CM25" i="2"/>
  <c r="CT25" i="2"/>
  <c r="CT24" i="2"/>
  <c r="CM24" i="2"/>
  <c r="CT12" i="2"/>
  <c r="CM12" i="2"/>
  <c r="CT10" i="2"/>
  <c r="CM10" i="2"/>
  <c r="CM9" i="2"/>
  <c r="CT9" i="2"/>
  <c r="BV33" i="2"/>
  <c r="BW32" i="2"/>
  <c r="BV29" i="2"/>
  <c r="BW28" i="2"/>
  <c r="BV25" i="2"/>
  <c r="BW24" i="2"/>
  <c r="BV21" i="2"/>
  <c r="BW20" i="2"/>
  <c r="BV17" i="2"/>
  <c r="BW16" i="2"/>
  <c r="BV13" i="2"/>
  <c r="BW12" i="2"/>
  <c r="BV9" i="2"/>
  <c r="BW8" i="2"/>
  <c r="BV5" i="2"/>
  <c r="BW4" i="2"/>
  <c r="BW35" i="2"/>
  <c r="BW31" i="2"/>
  <c r="BW27" i="2"/>
  <c r="BW23" i="2"/>
  <c r="BW19" i="2"/>
  <c r="BW15" i="2"/>
  <c r="BW11" i="2"/>
  <c r="BW7" i="2"/>
  <c r="BW3" i="2"/>
  <c r="BW33" i="2"/>
  <c r="BW29" i="2"/>
  <c r="BW25" i="2"/>
  <c r="BW21" i="2"/>
  <c r="BW17" i="2"/>
  <c r="BW13" i="2"/>
  <c r="BW9" i="2"/>
  <c r="BW5" i="2"/>
  <c r="CT71" i="2" l="1"/>
  <c r="CM71" i="2"/>
  <c r="CT134" i="2"/>
  <c r="CM134" i="2"/>
  <c r="CT338" i="2"/>
  <c r="CM338" i="2"/>
  <c r="CT36" i="2"/>
  <c r="CM36" i="2"/>
  <c r="CT55" i="2"/>
  <c r="CM55" i="2"/>
  <c r="CT67" i="2"/>
  <c r="CM67" i="2"/>
  <c r="CT138" i="2"/>
  <c r="CM138" i="2"/>
  <c r="CT150" i="2"/>
  <c r="CM150" i="2"/>
  <c r="CT170" i="2"/>
  <c r="CM170" i="2"/>
  <c r="CT262" i="2"/>
  <c r="CM262" i="2"/>
  <c r="CT270" i="2"/>
  <c r="CM270" i="2"/>
  <c r="CT480" i="2"/>
  <c r="CM480" i="2"/>
  <c r="CT697" i="2"/>
  <c r="CM697" i="2"/>
  <c r="CT701" i="2"/>
  <c r="CM701" i="2"/>
  <c r="CM861" i="2"/>
  <c r="CT861" i="2"/>
  <c r="CT873" i="2"/>
  <c r="CM873" i="2"/>
  <c r="CT51" i="2"/>
  <c r="CM51" i="2"/>
  <c r="CT47" i="2"/>
  <c r="CM47" i="2"/>
  <c r="CT93" i="2"/>
  <c r="CM93" i="2"/>
  <c r="CT158" i="2"/>
  <c r="CM158" i="2"/>
  <c r="CT266" i="2"/>
  <c r="CM266" i="2"/>
  <c r="CM302" i="2"/>
  <c r="CT302" i="2"/>
  <c r="CM318" i="2"/>
  <c r="CT318" i="2"/>
  <c r="CM298" i="2"/>
  <c r="CT298" i="2"/>
  <c r="CM314" i="2"/>
  <c r="CT314" i="2"/>
  <c r="CM330" i="2"/>
  <c r="CT330" i="2"/>
  <c r="CM865" i="2"/>
  <c r="CT865" i="2"/>
  <c r="CT81" i="2"/>
  <c r="CM81" i="2"/>
  <c r="CM853" i="2"/>
  <c r="CT853" i="2"/>
</calcChain>
</file>

<file path=xl/sharedStrings.xml><?xml version="1.0" encoding="utf-8"?>
<sst xmlns="http://schemas.openxmlformats.org/spreadsheetml/2006/main" count="31655" uniqueCount="4377">
  <si>
    <t>#</t>
  </si>
  <si>
    <t>DOB</t>
  </si>
  <si>
    <t>Birth City</t>
  </si>
  <si>
    <t>S/P</t>
  </si>
  <si>
    <t>Ctry</t>
  </si>
  <si>
    <t>HT</t>
  </si>
  <si>
    <t>Wt</t>
  </si>
  <si>
    <t>S</t>
  </si>
  <si>
    <t>Draft</t>
  </si>
  <si>
    <t>Round</t>
  </si>
  <si>
    <t>Overall</t>
  </si>
  <si>
    <t>Rk</t>
  </si>
  <si>
    <t>Age</t>
  </si>
  <si>
    <t>BTN Code</t>
  </si>
  <si>
    <t>First Name</t>
  </si>
  <si>
    <t>Last Name</t>
  </si>
  <si>
    <t>End Team</t>
  </si>
  <si>
    <t>Teams</t>
  </si>
  <si>
    <t>OGP</t>
  </si>
  <si>
    <t>Pos</t>
  </si>
  <si>
    <t>GP</t>
  </si>
  <si>
    <t>G</t>
  </si>
  <si>
    <t>A</t>
  </si>
  <si>
    <t>PTS</t>
  </si>
  <si>
    <t>+/-</t>
  </si>
  <si>
    <t>Sh</t>
  </si>
  <si>
    <t>Miss</t>
  </si>
  <si>
    <t>Blkd</t>
  </si>
  <si>
    <t>Sh%</t>
  </si>
  <si>
    <t>CoSH%</t>
  </si>
  <si>
    <t>Dist</t>
  </si>
  <si>
    <t>Wrist</t>
  </si>
  <si>
    <t>Snap</t>
  </si>
  <si>
    <t>Slap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</si>
  <si>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</si>
  <si>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</si>
  <si>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</si>
  <si>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</si>
  <si>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</si>
  <si>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</si>
  <si>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</si>
  <si>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</si>
  <si>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</si>
  <si>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</si>
  <si>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FOW</t>
  </si>
  <si>
    <t>FOL</t>
  </si>
  <si>
    <t>FO%</t>
  </si>
  <si>
    <t>%Tm</t>
  </si>
  <si>
    <t>HitA</t>
  </si>
  <si>
    <t>HitF</t>
  </si>
  <si>
    <t>BkS</t>
  </si>
  <si>
    <t>MsS</t>
  </si>
  <si>
    <t>GvA</t>
  </si>
  <si>
    <t>TkA</t>
  </si>
  <si>
    <t>HA/60</t>
  </si>
  <si>
    <t>HF/60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</si>
  <si>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</si>
  <si>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</si>
  <si>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</si>
  <si>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</si>
  <si>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</si>
  <si>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</si>
  <si>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</si>
  <si>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</si>
  <si>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</si>
  <si>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</si>
  <si>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NetPen</t>
  </si>
  <si>
    <t>SOS</t>
  </si>
  <si>
    <t>SOG</t>
  </si>
  <si>
    <t>SO%</t>
  </si>
  <si>
    <t>SOGDG</t>
  </si>
  <si>
    <t>1G</t>
  </si>
  <si>
    <t>OTGP</t>
  </si>
  <si>
    <t>OTG</t>
  </si>
  <si>
    <t>OTA</t>
  </si>
  <si>
    <t>GWG</t>
  </si>
  <si>
    <t>ENG</t>
  </si>
  <si>
    <t>PSG</t>
  </si>
  <si>
    <t>PST</t>
  </si>
  <si>
    <t>PS%</t>
  </si>
  <si>
    <t>DIA</t>
  </si>
  <si>
    <t>OPS</t>
  </si>
  <si>
    <t>DPS</t>
  </si>
  <si>
    <t>PS</t>
  </si>
  <si>
    <t>PS/G</t>
  </si>
  <si>
    <t>PS/60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</si>
  <si>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</si>
  <si>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</si>
  <si>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</si>
  <si>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</si>
  <si>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</si>
  <si>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</si>
  <si>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</si>
  <si>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</si>
  <si>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</si>
  <si>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t>Full</t>
  </si>
  <si>
    <t>LTIR</t>
  </si>
  <si>
    <t>SOIR</t>
  </si>
  <si>
    <t>Ginj</t>
  </si>
  <si>
    <t>Injury</t>
  </si>
  <si>
    <t>Cap Cost</t>
  </si>
  <si>
    <t>Bonuses</t>
  </si>
  <si>
    <t>GVS</t>
  </si>
  <si>
    <t>Apr 30 '88</t>
  </si>
  <si>
    <t>Hamilton</t>
  </si>
  <si>
    <t>ON</t>
  </si>
  <si>
    <t>CAN</t>
  </si>
  <si>
    <t>R</t>
  </si>
  <si>
    <t>Y</t>
  </si>
  <si>
    <t>SPENCERABBOTT</t>
  </si>
  <si>
    <t>Spencer</t>
  </si>
  <si>
    <t>Abbott</t>
  </si>
  <si>
    <t>TOR</t>
  </si>
  <si>
    <t>LW/RW</t>
  </si>
  <si>
    <t>Feb 25 '87</t>
  </si>
  <si>
    <t>Muskegon</t>
  </si>
  <si>
    <t>MI</t>
  </si>
  <si>
    <t>USA</t>
  </si>
  <si>
    <t>L</t>
  </si>
  <si>
    <t>JUSTINABDELKADER</t>
  </si>
  <si>
    <t>Justin</t>
  </si>
  <si>
    <t>Abdelkader</t>
  </si>
  <si>
    <t>DET</t>
  </si>
  <si>
    <t>LW/C</t>
  </si>
  <si>
    <t>Head, Groin</t>
  </si>
  <si>
    <t>Jul 16 '87</t>
  </si>
  <si>
    <t>Edina</t>
  </si>
  <si>
    <t>MN</t>
  </si>
  <si>
    <t>WILLACTON</t>
  </si>
  <si>
    <t>Will</t>
  </si>
  <si>
    <t>Acton</t>
  </si>
  <si>
    <t>EDM</t>
  </si>
  <si>
    <t>C/RW</t>
  </si>
  <si>
    <t>Jun 18 '90</t>
  </si>
  <si>
    <t>St. John's</t>
  </si>
  <si>
    <t>NL</t>
  </si>
  <si>
    <t>LUKEADAM</t>
  </si>
  <si>
    <t>Luke</t>
  </si>
  <si>
    <t>Adam</t>
  </si>
  <si>
    <t>BUF</t>
  </si>
  <si>
    <t>C/LW</t>
  </si>
  <si>
    <t>Apr 26 '77</t>
  </si>
  <si>
    <t>Seria</t>
  </si>
  <si>
    <t>BRN</t>
  </si>
  <si>
    <t>CRAIGADAMS</t>
  </si>
  <si>
    <t>Craig</t>
  </si>
  <si>
    <t>Adams</t>
  </si>
  <si>
    <t>PIT</t>
  </si>
  <si>
    <t>RW</t>
  </si>
  <si>
    <t>Apr 30 '92</t>
  </si>
  <si>
    <t>Morristown</t>
  </si>
  <si>
    <t>NJ</t>
  </si>
  <si>
    <t>KENNYAGOSTINO</t>
  </si>
  <si>
    <t>Kenny</t>
  </si>
  <si>
    <t>Agostino</t>
  </si>
  <si>
    <t>CGY</t>
  </si>
  <si>
    <t>LW</t>
  </si>
  <si>
    <t>Jun 03 '90</t>
  </si>
  <si>
    <t>Ottawa</t>
  </si>
  <si>
    <t>JASONAKESON</t>
  </si>
  <si>
    <t>Jason</t>
  </si>
  <si>
    <t>Akeson</t>
  </si>
  <si>
    <t>PHI</t>
  </si>
  <si>
    <t>Jan 19 '89</t>
  </si>
  <si>
    <t>Cleveland</t>
  </si>
  <si>
    <t>OH</t>
  </si>
  <si>
    <t>JOHNALBERT</t>
  </si>
  <si>
    <t>John</t>
  </si>
  <si>
    <t>Albert</t>
  </si>
  <si>
    <t>WPG</t>
  </si>
  <si>
    <t>C</t>
  </si>
  <si>
    <t>Upper body</t>
  </si>
  <si>
    <t>Jun 30 '81</t>
  </si>
  <si>
    <t>Minneapolis</t>
  </si>
  <si>
    <t>ANDREWALBERTS</t>
  </si>
  <si>
    <t>Andrew</t>
  </si>
  <si>
    <t>Alberts</t>
  </si>
  <si>
    <t>VAN</t>
  </si>
  <si>
    <t>D</t>
  </si>
  <si>
    <t>Concussion</t>
  </si>
  <si>
    <t>Dec 11 '72</t>
  </si>
  <si>
    <t>Gothenburg</t>
  </si>
  <si>
    <t>SWE</t>
  </si>
  <si>
    <t>DANIELALFREDSSON</t>
  </si>
  <si>
    <t>Daniel</t>
  </si>
  <si>
    <t>Alfredsson</t>
  </si>
  <si>
    <t>Groin, Back, Lower body, Back, Head</t>
  </si>
  <si>
    <t>Aug 21 '80</t>
  </si>
  <si>
    <t>Kingston</t>
  </si>
  <si>
    <t>BRYANALLEN</t>
  </si>
  <si>
    <t>Bryan</t>
  </si>
  <si>
    <t>Allen</t>
  </si>
  <si>
    <t>ANA</t>
  </si>
  <si>
    <t>Lower body, Undisclosed, Upper body</t>
  </si>
  <si>
    <t>Jan 31 '90</t>
  </si>
  <si>
    <t>Chicago</t>
  </si>
  <si>
    <t>IL</t>
  </si>
  <si>
    <t>CONORALLEN</t>
  </si>
  <si>
    <t>Conor</t>
  </si>
  <si>
    <t>NYR</t>
  </si>
  <si>
    <t>Feb 27 '91</t>
  </si>
  <si>
    <t>Jönköping</t>
  </si>
  <si>
    <t>ADAMALMQVIST</t>
  </si>
  <si>
    <t>Almquist</t>
  </si>
  <si>
    <t>Sep 24 '88</t>
  </si>
  <si>
    <t>Burnaby</t>
  </si>
  <si>
    <t>BC</t>
  </si>
  <si>
    <t>KARLALZNER</t>
  </si>
  <si>
    <t>Karl</t>
  </si>
  <si>
    <t>Alzner</t>
  </si>
  <si>
    <t>WSH</t>
  </si>
  <si>
    <t>Feb 05 '89</t>
  </si>
  <si>
    <t>Munkedal</t>
  </si>
  <si>
    <t>JOAKIMANDERSSON</t>
  </si>
  <si>
    <t>Joakim</t>
  </si>
  <si>
    <t>Andersson</t>
  </si>
  <si>
    <t>Lower body, Finger</t>
  </si>
  <si>
    <t>May 24 '88</t>
  </si>
  <si>
    <t>Yaroslavl</t>
  </si>
  <si>
    <t>RUS</t>
  </si>
  <si>
    <t>ARTEMANISIMOV</t>
  </si>
  <si>
    <t>Artem</t>
  </si>
  <si>
    <t>Anisimov</t>
  </si>
  <si>
    <t>CBJ</t>
  </si>
  <si>
    <t>Feb 09 '90</t>
  </si>
  <si>
    <t>Newmarket</t>
  </si>
  <si>
    <t>DARRENARCHIBALD</t>
  </si>
  <si>
    <t>Darren</t>
  </si>
  <si>
    <t>Archibald</t>
  </si>
  <si>
    <t>RW/LW</t>
  </si>
  <si>
    <t>Aug 12 '88</t>
  </si>
  <si>
    <t>Milford</t>
  </si>
  <si>
    <t>CT</t>
  </si>
  <si>
    <t>MARKARCOBELLO</t>
  </si>
  <si>
    <t>Mark</t>
  </si>
  <si>
    <t>Arcobello</t>
  </si>
  <si>
    <t>Ribs</t>
  </si>
  <si>
    <t>May 13 '92</t>
  </si>
  <si>
    <t>Boston</t>
  </si>
  <si>
    <t>MA</t>
  </si>
  <si>
    <t>BILLARNOLD</t>
  </si>
  <si>
    <t>Bill</t>
  </si>
  <si>
    <t>Arnold</t>
  </si>
  <si>
    <t>Apr 13 '78</t>
  </si>
  <si>
    <t>Portage La Prairie</t>
  </si>
  <si>
    <t>MB</t>
  </si>
  <si>
    <t>ARRONASHAM</t>
  </si>
  <si>
    <t>Arron</t>
  </si>
  <si>
    <t>Asham</t>
  </si>
  <si>
    <t>Apr 01 '91</t>
  </si>
  <si>
    <t>Winnipeg</t>
  </si>
  <si>
    <t>CARTERASHTON</t>
  </si>
  <si>
    <t>Carter</t>
  </si>
  <si>
    <t>Ashton</t>
  </si>
  <si>
    <t>Hand, Knee, Lower body</t>
  </si>
  <si>
    <t>Jun 05 '89</t>
  </si>
  <si>
    <t>Riverside</t>
  </si>
  <si>
    <t>CAMATKINSON</t>
  </si>
  <si>
    <t>Cam</t>
  </si>
  <si>
    <t>Atkinson</t>
  </si>
  <si>
    <t>Nov 06 '78</t>
  </si>
  <si>
    <t>Waltham</t>
  </si>
  <si>
    <t>KEITHAUCOIN</t>
  </si>
  <si>
    <t>Keith</t>
  </si>
  <si>
    <t>Aucoin</t>
  </si>
  <si>
    <t>STL</t>
  </si>
  <si>
    <t>Jun 11 '89</t>
  </si>
  <si>
    <t>Rouleau</t>
  </si>
  <si>
    <t>SK</t>
  </si>
  <si>
    <t>KEITHAULIE</t>
  </si>
  <si>
    <t>Aulie</t>
  </si>
  <si>
    <t>TBL</t>
  </si>
  <si>
    <t>Upper body, Foot</t>
  </si>
  <si>
    <t>May 01 '84</t>
  </si>
  <si>
    <t>DAVIDBACKES</t>
  </si>
  <si>
    <t>David</t>
  </si>
  <si>
    <t>Backes</t>
  </si>
  <si>
    <t>Upper body, Lower body, Undisclosed</t>
  </si>
  <si>
    <t>Mar 17 '89</t>
  </si>
  <si>
    <t>Vasteras</t>
  </si>
  <si>
    <t>MIKAELBACKLUND</t>
  </si>
  <si>
    <t>Mikael</t>
  </si>
  <si>
    <t>Backlund</t>
  </si>
  <si>
    <t>Hand</t>
  </si>
  <si>
    <t>Nov 23 '87</t>
  </si>
  <si>
    <t>Gävle</t>
  </si>
  <si>
    <t>NICKLASBACKSTROM</t>
  </si>
  <si>
    <t>Nicklas</t>
  </si>
  <si>
    <t>Backstrom</t>
  </si>
  <si>
    <t>Oct 05 '92</t>
  </si>
  <si>
    <t>Bern</t>
  </si>
  <si>
    <t>CHE</t>
  </si>
  <si>
    <t>SVENBAERTSCHI</t>
  </si>
  <si>
    <t>Sven</t>
  </si>
  <si>
    <t>Baertschi</t>
  </si>
  <si>
    <t>Oct 02 '89</t>
  </si>
  <si>
    <t>Bowmanville</t>
  </si>
  <si>
    <t>JOSHBAILEY</t>
  </si>
  <si>
    <t>Josh</t>
  </si>
  <si>
    <t>Bailey</t>
  </si>
  <si>
    <t>NYI</t>
  </si>
  <si>
    <t>Nov 26 '82</t>
  </si>
  <si>
    <t>Baudette</t>
  </si>
  <si>
    <t>KEITHBALLARD</t>
  </si>
  <si>
    <t>Ballard</t>
  </si>
  <si>
    <t>MIN</t>
  </si>
  <si>
    <t>Concussion, Groin, Cheek</t>
  </si>
  <si>
    <t>Mar 23 '90</t>
  </si>
  <si>
    <t>Montreal</t>
  </si>
  <si>
    <t>QC</t>
  </si>
  <si>
    <t>MARKBARBERIO</t>
  </si>
  <si>
    <t>Barberio</t>
  </si>
  <si>
    <t>Lower body</t>
  </si>
  <si>
    <t>Mar 26 '80</t>
  </si>
  <si>
    <t>KRYSTOFERBARCH</t>
  </si>
  <si>
    <t>Krys</t>
  </si>
  <si>
    <t>Barch</t>
  </si>
  <si>
    <t>FLA</t>
  </si>
  <si>
    <t>Sep 02 '95</t>
  </si>
  <si>
    <t>Tampere</t>
  </si>
  <si>
    <t>FIN</t>
  </si>
  <si>
    <t>ALEKSANDERBARKOV</t>
  </si>
  <si>
    <t>Aleksander</t>
  </si>
  <si>
    <t>Barkov</t>
  </si>
  <si>
    <t>Knee, Illness</t>
  </si>
  <si>
    <t>Jul 26 '91</t>
  </si>
  <si>
    <t>Victoria</t>
  </si>
  <si>
    <t>TYSONBARRIE</t>
  </si>
  <si>
    <t>Tyson</t>
  </si>
  <si>
    <t>Barrie</t>
  </si>
  <si>
    <t>COL</t>
  </si>
  <si>
    <t>Shoulder</t>
  </si>
  <si>
    <t>Jun 04 '88</t>
  </si>
  <si>
    <t>Pittsburgh</t>
  </si>
  <si>
    <t>PA</t>
  </si>
  <si>
    <t>MATTHEWBARTKOWSKI</t>
  </si>
  <si>
    <t>Matt</t>
  </si>
  <si>
    <t>Bartkowski</t>
  </si>
  <si>
    <t>BOS</t>
  </si>
  <si>
    <t>Feb 17 '88</t>
  </si>
  <si>
    <t>VICTORBARTLEY</t>
  </si>
  <si>
    <t>Victor</t>
  </si>
  <si>
    <t>Bartley</t>
  </si>
  <si>
    <t>NSH</t>
  </si>
  <si>
    <t>Jan 07 '87</t>
  </si>
  <si>
    <t>Owen Sound</t>
  </si>
  <si>
    <t>CODYBASS</t>
  </si>
  <si>
    <t>Cody</t>
  </si>
  <si>
    <t>Bass</t>
  </si>
  <si>
    <t>Oct 16 '85</t>
  </si>
  <si>
    <t>Calgary</t>
  </si>
  <si>
    <t>AB</t>
  </si>
  <si>
    <t>JAYBEAGLE</t>
  </si>
  <si>
    <t>Jay</t>
  </si>
  <si>
    <t>Beagle</t>
  </si>
  <si>
    <t>RW/C/LW</t>
  </si>
  <si>
    <t>Illness</t>
  </si>
  <si>
    <t>Jun 04 '80</t>
  </si>
  <si>
    <t>Sorel</t>
  </si>
  <si>
    <t>FRANCOISBEAUCHEMIN</t>
  </si>
  <si>
    <t>Francois</t>
  </si>
  <si>
    <t>Beauchemin</t>
  </si>
  <si>
    <t>Dec 05 '92</t>
  </si>
  <si>
    <t>Strathroy</t>
  </si>
  <si>
    <t>NATHANBEAULIEU</t>
  </si>
  <si>
    <t>Nathan</t>
  </si>
  <si>
    <t>Beaulieu</t>
  </si>
  <si>
    <t>MTL</t>
  </si>
  <si>
    <t>May 13 '91</t>
  </si>
  <si>
    <t>St. Catharines</t>
  </si>
  <si>
    <t>TAYLORBECK</t>
  </si>
  <si>
    <t>Taylor</t>
  </si>
  <si>
    <t>Beck</t>
  </si>
  <si>
    <t>Jun 07 '88</t>
  </si>
  <si>
    <t>Windsor</t>
  </si>
  <si>
    <t>MATTBELESKY</t>
  </si>
  <si>
    <t>Beleskey</t>
  </si>
  <si>
    <t>Thumb, Upper body</t>
  </si>
  <si>
    <t>Jun 25 '88</t>
  </si>
  <si>
    <t>BRETTBELLEMORE</t>
  </si>
  <si>
    <t>Brett</t>
  </si>
  <si>
    <t>Bellemore</t>
  </si>
  <si>
    <t>CAR</t>
  </si>
  <si>
    <t>Jul 29 '86</t>
  </si>
  <si>
    <t>Ryazan</t>
  </si>
  <si>
    <t>ANTONBELOV</t>
  </si>
  <si>
    <t>Anton</t>
  </si>
  <si>
    <t>Belov</t>
  </si>
  <si>
    <t>Knee, Shoulder</t>
  </si>
  <si>
    <t>Jul 18 '89</t>
  </si>
  <si>
    <t>JAMIEBENN</t>
  </si>
  <si>
    <t>Jamie</t>
  </si>
  <si>
    <t>Benn</t>
  </si>
  <si>
    <t>DAL</t>
  </si>
  <si>
    <t>Jul 26 '87</t>
  </si>
  <si>
    <t>JORDIEBENN</t>
  </si>
  <si>
    <t>Jordie</t>
  </si>
  <si>
    <t>Nov 27 '91</t>
  </si>
  <si>
    <t>Gardena</t>
  </si>
  <si>
    <t>CA</t>
  </si>
  <si>
    <t>BEAUBENNETT</t>
  </si>
  <si>
    <t>Beau</t>
  </si>
  <si>
    <t>Bennett</t>
  </si>
  <si>
    <t>Lower body, Lower body</t>
  </si>
  <si>
    <t>Jan 06 '84</t>
  </si>
  <si>
    <t>St. Albert</t>
  </si>
  <si>
    <t>ANDREBENOIT</t>
  </si>
  <si>
    <t>Andre</t>
  </si>
  <si>
    <t>Benoit</t>
  </si>
  <si>
    <t>Feb 08 '84</t>
  </si>
  <si>
    <t>Helsinki</t>
  </si>
  <si>
    <t>SEANBERGENHEIM</t>
  </si>
  <si>
    <t>Sean</t>
  </si>
  <si>
    <t>Bergenheim</t>
  </si>
  <si>
    <t>Hip, Concussion</t>
  </si>
  <si>
    <t>Jul 24 '85</t>
  </si>
  <si>
    <t>Ancienne-Lorette</t>
  </si>
  <si>
    <t>PATRICEBERGERON</t>
  </si>
  <si>
    <t>Patrice</t>
  </si>
  <si>
    <t>Bergeron</t>
  </si>
  <si>
    <t>Undisclosed, Shoulder</t>
  </si>
  <si>
    <t>Jun 02 '88</t>
  </si>
  <si>
    <t>Västerås</t>
  </si>
  <si>
    <t>PATRIKBERGLUND</t>
  </si>
  <si>
    <t>Patrik</t>
  </si>
  <si>
    <t>Berglund</t>
  </si>
  <si>
    <t>Upper body, Flu</t>
  </si>
  <si>
    <t>Mar 31 '85</t>
  </si>
  <si>
    <t>Quebec City</t>
  </si>
  <si>
    <t>STEVEBERNIER</t>
  </si>
  <si>
    <t>Steve</t>
  </si>
  <si>
    <t>Bernier</t>
  </si>
  <si>
    <t>NJD</t>
  </si>
  <si>
    <t>Feb 02 '75</t>
  </si>
  <si>
    <t>Sudbury</t>
  </si>
  <si>
    <t>TODDBERTUZZI</t>
  </si>
  <si>
    <t>Todd</t>
  </si>
  <si>
    <t>Bertuzzi</t>
  </si>
  <si>
    <t>Shoulder, Flu</t>
  </si>
  <si>
    <t>Mar 09 '86</t>
  </si>
  <si>
    <t>BRYANBICKELL</t>
  </si>
  <si>
    <t>Bickell</t>
  </si>
  <si>
    <t>CHI</t>
  </si>
  <si>
    <t>Lower body, Undisclosed</t>
  </si>
  <si>
    <t>Jun 16 '81</t>
  </si>
  <si>
    <t>Grimsby</t>
  </si>
  <si>
    <t>KEVINBIEKSA</t>
  </si>
  <si>
    <t>Kevin</t>
  </si>
  <si>
    <t>Bieksa</t>
  </si>
  <si>
    <t>Foot</t>
  </si>
  <si>
    <t>May 26 '89</t>
  </si>
  <si>
    <t>Port Huron</t>
  </si>
  <si>
    <t>CHADBILLINS</t>
  </si>
  <si>
    <t>Chad</t>
  </si>
  <si>
    <t>Billins</t>
  </si>
  <si>
    <t>Mar 11 '85</t>
  </si>
  <si>
    <t>Welland</t>
  </si>
  <si>
    <t>PAULBISSONNETTE</t>
  </si>
  <si>
    <t>Paul</t>
  </si>
  <si>
    <t>Bissonnette</t>
  </si>
  <si>
    <t>PHX</t>
  </si>
  <si>
    <t>LW/D</t>
  </si>
  <si>
    <t>Jul 17 '92</t>
  </si>
  <si>
    <t>NICKBJUGSTAD</t>
  </si>
  <si>
    <t>Nick</t>
  </si>
  <si>
    <t>Bjugstad</t>
  </si>
  <si>
    <t>Jan 30 '89</t>
  </si>
  <si>
    <t>Long Beach</t>
  </si>
  <si>
    <t>JONATHONBLUM</t>
  </si>
  <si>
    <t>Jonathon</t>
  </si>
  <si>
    <t>Blum</t>
  </si>
  <si>
    <t>Dec 15 '86</t>
  </si>
  <si>
    <t>Toronto</t>
  </si>
  <si>
    <t>MICHAELBLUNDEN</t>
  </si>
  <si>
    <t>Mike</t>
  </si>
  <si>
    <t>Blunden</t>
  </si>
  <si>
    <t>Jan 25 '85</t>
  </si>
  <si>
    <t>TROYBODIE</t>
  </si>
  <si>
    <t>Troy</t>
  </si>
  <si>
    <t>Bodie</t>
  </si>
  <si>
    <t>Dec 16 '89</t>
  </si>
  <si>
    <t>Brondby</t>
  </si>
  <si>
    <t>DNK</t>
  </si>
  <si>
    <t>MIKKELBOEDKER</t>
  </si>
  <si>
    <t>Mikkel</t>
  </si>
  <si>
    <t>Boedker</t>
  </si>
  <si>
    <t>Jul 15 '90</t>
  </si>
  <si>
    <t>Massena</t>
  </si>
  <si>
    <t>NY</t>
  </si>
  <si>
    <t>ZACHBOGOSIAN</t>
  </si>
  <si>
    <t>Zach</t>
  </si>
  <si>
    <t>Bogosian</t>
  </si>
  <si>
    <t>Groin, Upper body, Flu</t>
  </si>
  <si>
    <t>May 13 '86</t>
  </si>
  <si>
    <t>Charlotte</t>
  </si>
  <si>
    <t>NC</t>
  </si>
  <si>
    <t>JAREDBOLL</t>
  </si>
  <si>
    <t>Jared</t>
  </si>
  <si>
    <t>Boll</t>
  </si>
  <si>
    <t>Upper body, Abdominal</t>
  </si>
  <si>
    <t>Jun 05 '86</t>
  </si>
  <si>
    <t>Mimico</t>
  </si>
  <si>
    <t>DAVEBOLLAND</t>
  </si>
  <si>
    <t>Dave</t>
  </si>
  <si>
    <t>Bolland</t>
  </si>
  <si>
    <t>Ankle, Undisclosed</t>
  </si>
  <si>
    <t>Jan 31 '87</t>
  </si>
  <si>
    <t>St. Charles</t>
  </si>
  <si>
    <t>MO</t>
  </si>
  <si>
    <t>BRANDONBOLLIG</t>
  </si>
  <si>
    <t>Brandon</t>
  </si>
  <si>
    <t>Bollig</t>
  </si>
  <si>
    <t>Apr 20 '88</t>
  </si>
  <si>
    <t>Hartford</t>
  </si>
  <si>
    <t>NICKBONINO</t>
  </si>
  <si>
    <t>Bonino</t>
  </si>
  <si>
    <t>Upper body, Leg</t>
  </si>
  <si>
    <t>Nov 24 '84</t>
  </si>
  <si>
    <t>Detroit</t>
  </si>
  <si>
    <t>DAVIDBOOTH</t>
  </si>
  <si>
    <t>Booth</t>
  </si>
  <si>
    <t>Lower body, Leg</t>
  </si>
  <si>
    <t>Mar 23 '86</t>
  </si>
  <si>
    <t>PATRICKBORDELEAU</t>
  </si>
  <si>
    <t>Patrick</t>
  </si>
  <si>
    <t>Bordeleau</t>
  </si>
  <si>
    <t>Jul 12 '89</t>
  </si>
  <si>
    <t>MARKBOROWIECKI</t>
  </si>
  <si>
    <t>Borowiecki</t>
  </si>
  <si>
    <t>OTT</t>
  </si>
  <si>
    <t>Neck</t>
  </si>
  <si>
    <t>Mar 18 '89</t>
  </si>
  <si>
    <t>Thunder Bay</t>
  </si>
  <si>
    <t>ROBERTBORTUZZO</t>
  </si>
  <si>
    <t>Robert</t>
  </si>
  <si>
    <t>Bortuzzo</t>
  </si>
  <si>
    <t>Apr 27 '84</t>
  </si>
  <si>
    <t>Sherbrooke</t>
  </si>
  <si>
    <t>PIERRE-MARCBOUCHARD</t>
  </si>
  <si>
    <t>Pierre-Marc</t>
  </si>
  <si>
    <t>Bouchard</t>
  </si>
  <si>
    <t>Sep 08 '93</t>
  </si>
  <si>
    <t>Lansing</t>
  </si>
  <si>
    <t>REIDBOUCHER</t>
  </si>
  <si>
    <t>Reid</t>
  </si>
  <si>
    <t>Boucher</t>
  </si>
  <si>
    <t>RW/C</t>
  </si>
  <si>
    <t>Oct 17 '75</t>
  </si>
  <si>
    <t>New York City</t>
  </si>
  <si>
    <t>FRANCISBOUILLON</t>
  </si>
  <si>
    <t>Francis</t>
  </si>
  <si>
    <t>Bouillon</t>
  </si>
  <si>
    <t>Aug 17 '76</t>
  </si>
  <si>
    <t>Halifax</t>
  </si>
  <si>
    <t>NS</t>
  </si>
  <si>
    <t>ERICBOULTON</t>
  </si>
  <si>
    <t>Eric</t>
  </si>
  <si>
    <t>Boulton</t>
  </si>
  <si>
    <t>Mar 25 '90</t>
  </si>
  <si>
    <t>Provost</t>
  </si>
  <si>
    <t>LANCEBOUMA</t>
  </si>
  <si>
    <t>Lance</t>
  </si>
  <si>
    <t>Bouma</t>
  </si>
  <si>
    <t>May 31 '92</t>
  </si>
  <si>
    <t>Shawinigan</t>
  </si>
  <si>
    <t>MICHAELBOURNIVAL</t>
  </si>
  <si>
    <t>Michael</t>
  </si>
  <si>
    <t>Bournival</t>
  </si>
  <si>
    <t>Flu, Lower body</t>
  </si>
  <si>
    <t>Sep 23 '90</t>
  </si>
  <si>
    <t>Rimouski</t>
  </si>
  <si>
    <t>GABRIELBOURQUE</t>
  </si>
  <si>
    <t>Gabriel</t>
  </si>
  <si>
    <t>Bourque</t>
  </si>
  <si>
    <t>Dec 10 '81</t>
  </si>
  <si>
    <t>Lac La Biche</t>
  </si>
  <si>
    <t>RENEBOURQUE</t>
  </si>
  <si>
    <t>Rene</t>
  </si>
  <si>
    <t>Sep 27 '83</t>
  </si>
  <si>
    <t>Edmonton</t>
  </si>
  <si>
    <t>JAYBOUWMEESTER</t>
  </si>
  <si>
    <t>Bouwmeester</t>
  </si>
  <si>
    <t>Mar 08 '89</t>
  </si>
  <si>
    <t>Grand Rapids</t>
  </si>
  <si>
    <t>DRAYSONBOWMAN</t>
  </si>
  <si>
    <t>Drayson</t>
  </si>
  <si>
    <t>Bowman</t>
  </si>
  <si>
    <t>Ankle, Illness, Lower body</t>
  </si>
  <si>
    <t>Jan 19 '84</t>
  </si>
  <si>
    <t>JOHNNYBOYCHUK</t>
  </si>
  <si>
    <t>Johnny</t>
  </si>
  <si>
    <t>Boychuk</t>
  </si>
  <si>
    <t>Upper body, Leg, Groin</t>
  </si>
  <si>
    <t>Oct 04 '89</t>
  </si>
  <si>
    <t>Airdrie</t>
  </si>
  <si>
    <t>ZACHBOYCHUK</t>
  </si>
  <si>
    <t>Apr 17 '82</t>
  </si>
  <si>
    <t>Mississauga</t>
  </si>
  <si>
    <t>BRADBOYES</t>
  </si>
  <si>
    <t>Brad</t>
  </si>
  <si>
    <t>Boyes</t>
  </si>
  <si>
    <t>Back</t>
  </si>
  <si>
    <t>Dec 18 '84</t>
  </si>
  <si>
    <t>Hingham</t>
  </si>
  <si>
    <t>BRIANBOYLE</t>
  </si>
  <si>
    <t>Brian</t>
  </si>
  <si>
    <t>Boyle</t>
  </si>
  <si>
    <t>Jul 12 '76</t>
  </si>
  <si>
    <t>DANBOYLE</t>
  </si>
  <si>
    <t>Dan</t>
  </si>
  <si>
    <t>SJS</t>
  </si>
  <si>
    <t>Mar 19 '86</t>
  </si>
  <si>
    <t>Regina</t>
  </si>
  <si>
    <t>TYLERBOZAK</t>
  </si>
  <si>
    <t>Tyler</t>
  </si>
  <si>
    <t>Bozak</t>
  </si>
  <si>
    <t>Lower body, Ankle</t>
  </si>
  <si>
    <t>Sep 22 '87</t>
  </si>
  <si>
    <t>Hull</t>
  </si>
  <si>
    <t>DERICKBRASSARD</t>
  </si>
  <si>
    <t>Derick</t>
  </si>
  <si>
    <t>Brassard</t>
  </si>
  <si>
    <t>Feb 10 '87</t>
  </si>
  <si>
    <t>JUSTINBRAUN</t>
  </si>
  <si>
    <t>Braun</t>
  </si>
  <si>
    <t>Jun 29 '89</t>
  </si>
  <si>
    <t>Uxbridge</t>
  </si>
  <si>
    <t>CHRISBREEN</t>
  </si>
  <si>
    <t>Christopher</t>
  </si>
  <si>
    <t>Breen</t>
  </si>
  <si>
    <t>Abdominal</t>
  </si>
  <si>
    <t>Apr 17 '79</t>
  </si>
  <si>
    <t>Vernon</t>
  </si>
  <si>
    <t>ERICBREWER</t>
  </si>
  <si>
    <t>Brewer</t>
  </si>
  <si>
    <t>Lower body, Upper body</t>
  </si>
  <si>
    <t>Oct 06 '77</t>
  </si>
  <si>
    <t>Gatineau</t>
  </si>
  <si>
    <t>DANIELBRIERE</t>
  </si>
  <si>
    <t>Briere</t>
  </si>
  <si>
    <t>Jun 07 '90</t>
  </si>
  <si>
    <t>Chatham</t>
  </si>
  <si>
    <t>T.J.BRODIE</t>
  </si>
  <si>
    <t>TJ</t>
  </si>
  <si>
    <t>Brodie</t>
  </si>
  <si>
    <t>Jul 12 '93</t>
  </si>
  <si>
    <t>Karlstad</t>
  </si>
  <si>
    <t>JONASBRODIN</t>
  </si>
  <si>
    <t>Jonas</t>
  </si>
  <si>
    <t>Brodin</t>
  </si>
  <si>
    <t>Cheek</t>
  </si>
  <si>
    <t>May 25 '84</t>
  </si>
  <si>
    <t>St. Paul</t>
  </si>
  <si>
    <t>KYLEBRODZIAK</t>
  </si>
  <si>
    <t>Kyle</t>
  </si>
  <si>
    <t>Brodziak</t>
  </si>
  <si>
    <t>Undisclosed</t>
  </si>
  <si>
    <t>Jan 04 '93</t>
  </si>
  <si>
    <t>DAVIDBROLL</t>
  </si>
  <si>
    <t>Broll</t>
  </si>
  <si>
    <t>Oct 03 '80</t>
  </si>
  <si>
    <t>Lanigan</t>
  </si>
  <si>
    <t>SHELDONBROOKBANK</t>
  </si>
  <si>
    <t>Sheldon</t>
  </si>
  <si>
    <t>Brookbank</t>
  </si>
  <si>
    <t>Dec 05 '86</t>
  </si>
  <si>
    <t>St-Esprit</t>
  </si>
  <si>
    <t>JULIENBROUILLETTE</t>
  </si>
  <si>
    <t>Julien</t>
  </si>
  <si>
    <t>Brouillette</t>
  </si>
  <si>
    <t>Aug 17 '85</t>
  </si>
  <si>
    <t>Vancouver</t>
  </si>
  <si>
    <t>TROYBROUWER</t>
  </si>
  <si>
    <t>Brouwer</t>
  </si>
  <si>
    <t>Feb 03 '91</t>
  </si>
  <si>
    <t>Flower Mound</t>
  </si>
  <si>
    <t>TX</t>
  </si>
  <si>
    <t>CHRISBROWN</t>
  </si>
  <si>
    <t>Chris</t>
  </si>
  <si>
    <t>Brown</t>
  </si>
  <si>
    <t>Nov 04 '84</t>
  </si>
  <si>
    <t>Ithaca</t>
  </si>
  <si>
    <t>DUSTINBROWN</t>
  </si>
  <si>
    <t>Dustin</t>
  </si>
  <si>
    <t>LAK</t>
  </si>
  <si>
    <t>Flu, Elbow</t>
  </si>
  <si>
    <t>Jul 02 '90</t>
  </si>
  <si>
    <t>Burnsville</t>
  </si>
  <si>
    <t>J.T.BROWN</t>
  </si>
  <si>
    <t>J.T.</t>
  </si>
  <si>
    <t>Jun 24 '85</t>
  </si>
  <si>
    <t>MIKEBROWN</t>
  </si>
  <si>
    <t>Jan 01 '87</t>
  </si>
  <si>
    <t>GILBERTBRULE</t>
  </si>
  <si>
    <t>Gilbert</t>
  </si>
  <si>
    <t>Brule</t>
  </si>
  <si>
    <t>Zürich</t>
  </si>
  <si>
    <t>DAMIENBRUNNER</t>
  </si>
  <si>
    <t>Damien</t>
  </si>
  <si>
    <t>Brunner</t>
  </si>
  <si>
    <t>Upper body, Charley horse, Head</t>
  </si>
  <si>
    <t>Apr 26 '92</t>
  </si>
  <si>
    <t>Prince George</t>
  </si>
  <si>
    <t>BRETTBULMER</t>
  </si>
  <si>
    <t>Bulmer</t>
  </si>
  <si>
    <t>Jan 06 '83</t>
  </si>
  <si>
    <t>Madison</t>
  </si>
  <si>
    <t>WI</t>
  </si>
  <si>
    <t>ADAMBURISH</t>
  </si>
  <si>
    <t>Burish</t>
  </si>
  <si>
    <t>Mar 09 '85</t>
  </si>
  <si>
    <t>BRENTBURNS</t>
  </si>
  <si>
    <t>Brent</t>
  </si>
  <si>
    <t>Burns</t>
  </si>
  <si>
    <t>RW/D</t>
  </si>
  <si>
    <t>Apr 11 '81</t>
  </si>
  <si>
    <t>Pincourt</t>
  </si>
  <si>
    <t>ALEXBURROWS</t>
  </si>
  <si>
    <t>Alexandre</t>
  </si>
  <si>
    <t>Burrows</t>
  </si>
  <si>
    <t>Foot, Hand, Upper body</t>
  </si>
  <si>
    <t>Apr 26 '87</t>
  </si>
  <si>
    <t>Marlborough</t>
  </si>
  <si>
    <t>BOBBYBUTLER</t>
  </si>
  <si>
    <t>Bobby</t>
  </si>
  <si>
    <t>Butler</t>
  </si>
  <si>
    <t>Oct 27 '86</t>
  </si>
  <si>
    <t>St. Louis</t>
  </si>
  <si>
    <t>CHRISBUTLER</t>
  </si>
  <si>
    <t>Mar 27 '85</t>
  </si>
  <si>
    <t>DUSTINBYFUGLIEN</t>
  </si>
  <si>
    <t>Byfuglien</t>
  </si>
  <si>
    <t>Apr 27 '89</t>
  </si>
  <si>
    <t>PAULBYRON</t>
  </si>
  <si>
    <t>Byron</t>
  </si>
  <si>
    <t>Aug 17 '91</t>
  </si>
  <si>
    <t>Whittier</t>
  </si>
  <si>
    <t>MITCHCALLAHAN</t>
  </si>
  <si>
    <t>Mitch</t>
  </si>
  <si>
    <t>Callahan</t>
  </si>
  <si>
    <t>Mar 21 '85</t>
  </si>
  <si>
    <t>Rochester</t>
  </si>
  <si>
    <t>RYANCALLAHAN</t>
  </si>
  <si>
    <t>Ryan</t>
  </si>
  <si>
    <t>Shoulder, Knee</t>
  </si>
  <si>
    <t>Dec 24 '89</t>
  </si>
  <si>
    <t>MATTCALVERT</t>
  </si>
  <si>
    <t>Calvert</t>
  </si>
  <si>
    <t>Abdominal, Illness</t>
  </si>
  <si>
    <t>Jun 08 '82</t>
  </si>
  <si>
    <t>Richmond Hill</t>
  </si>
  <si>
    <t>MICHAELCAMMALLERI</t>
  </si>
  <si>
    <t>Cammalleri</t>
  </si>
  <si>
    <t>Hand, Concussion, Upper body, Leg</t>
  </si>
  <si>
    <t>Feb 04 '88</t>
  </si>
  <si>
    <t>Caledonia</t>
  </si>
  <si>
    <t>ANDREWCAMPBELL</t>
  </si>
  <si>
    <t>Campbell</t>
  </si>
  <si>
    <t>May 23 '79</t>
  </si>
  <si>
    <t>BRIANCAMPBELL</t>
  </si>
  <si>
    <t>Dec 17 '83</t>
  </si>
  <si>
    <t>London</t>
  </si>
  <si>
    <t>GREGORYCAMPBELL</t>
  </si>
  <si>
    <t>Gregory</t>
  </si>
  <si>
    <t>Jan 28 '85</t>
  </si>
  <si>
    <t>King City</t>
  </si>
  <si>
    <t>DANIELCARCILLO</t>
  </si>
  <si>
    <t>Carcillo</t>
  </si>
  <si>
    <t>Flu</t>
  </si>
  <si>
    <t>Feb 28 '92</t>
  </si>
  <si>
    <t>HAMILTON</t>
  </si>
  <si>
    <t>MATTCAREY</t>
  </si>
  <si>
    <t>Carey</t>
  </si>
  <si>
    <t>PAULCAREY</t>
  </si>
  <si>
    <t>Nov 03 '80</t>
  </si>
  <si>
    <t>Winchester</t>
  </si>
  <si>
    <t>MATTCARKNER</t>
  </si>
  <si>
    <t>Carkner</t>
  </si>
  <si>
    <t>Sep 25 '84</t>
  </si>
  <si>
    <t>Anchorage</t>
  </si>
  <si>
    <t>AK</t>
  </si>
  <si>
    <t>MATTHEWCARLE</t>
  </si>
  <si>
    <t>Matthew</t>
  </si>
  <si>
    <t>Carle</t>
  </si>
  <si>
    <t>Jan 10 '90</t>
  </si>
  <si>
    <t>Natick</t>
  </si>
  <si>
    <t>JOHNCARLSON</t>
  </si>
  <si>
    <t>Carlson</t>
  </si>
  <si>
    <t>Nov 02 '90</t>
  </si>
  <si>
    <t>Sayabec</t>
  </si>
  <si>
    <t>JORDANCARON</t>
  </si>
  <si>
    <t>Jordan</t>
  </si>
  <si>
    <t>Caron</t>
  </si>
  <si>
    <t>Apr 13 '94</t>
  </si>
  <si>
    <t>Orland Park</t>
  </si>
  <si>
    <t>CONNORCARRICK</t>
  </si>
  <si>
    <t>Connor</t>
  </si>
  <si>
    <t>Carrick</t>
  </si>
  <si>
    <t>Jan 01 '85</t>
  </si>
  <si>
    <t>JEFFCARTER</t>
  </si>
  <si>
    <t>Jeff</t>
  </si>
  <si>
    <t>Aug 03 '83</t>
  </si>
  <si>
    <t>White Bear Lake</t>
  </si>
  <si>
    <t>RYANCARTER</t>
  </si>
  <si>
    <t>Dec 21 '93</t>
  </si>
  <si>
    <t>CODYCECI</t>
  </si>
  <si>
    <t>Ceci</t>
  </si>
  <si>
    <t>Apr 09 '92</t>
  </si>
  <si>
    <t>Ile Bizard</t>
  </si>
  <si>
    <t>MICHAELCHAPUT</t>
  </si>
  <si>
    <t>Chaput</t>
  </si>
  <si>
    <t>Mar 18 '77</t>
  </si>
  <si>
    <t>Trencin</t>
  </si>
  <si>
    <t>SVK</t>
  </si>
  <si>
    <t>ZDENOCHARA</t>
  </si>
  <si>
    <t>Zdeno</t>
  </si>
  <si>
    <t>Chara</t>
  </si>
  <si>
    <t>May 09 '91</t>
  </si>
  <si>
    <t>BENCHIAROT</t>
  </si>
  <si>
    <t>Ben</t>
  </si>
  <si>
    <t>Chiarot</t>
  </si>
  <si>
    <t>Oct 01 '90</t>
  </si>
  <si>
    <t>ALEXCHIASSON</t>
  </si>
  <si>
    <t>Alex</t>
  </si>
  <si>
    <t>Chiasson</t>
  </si>
  <si>
    <t>May 02 '79</t>
  </si>
  <si>
    <t>JASONCHIMERA</t>
  </si>
  <si>
    <t>Chimera</t>
  </si>
  <si>
    <t>Feb 19 '86</t>
  </si>
  <si>
    <t>Westlock</t>
  </si>
  <si>
    <t>KYLECHIPCHURA</t>
  </si>
  <si>
    <t>Chipchura</t>
  </si>
  <si>
    <t>CASEYCIZIKAS</t>
  </si>
  <si>
    <t>Casey</t>
  </si>
  <si>
    <t>Cizikas</t>
  </si>
  <si>
    <t>Jaw</t>
  </si>
  <si>
    <t>Mar 31 '84</t>
  </si>
  <si>
    <t>DAVIDCLARKSON</t>
  </si>
  <si>
    <t>Clarkson</t>
  </si>
  <si>
    <t>Foot, Leg, Upper body</t>
  </si>
  <si>
    <t>Dec 18 '78</t>
  </si>
  <si>
    <t>Carbonear</t>
  </si>
  <si>
    <t>DANIELCLEARY</t>
  </si>
  <si>
    <t>Cleary</t>
  </si>
  <si>
    <t>Knee</t>
  </si>
  <si>
    <t>Mar 23 '87</t>
  </si>
  <si>
    <t>Rouyn-Noranda</t>
  </si>
  <si>
    <t>MARC-ANDRECLICHE</t>
  </si>
  <si>
    <t>Marc-Andre</t>
  </si>
  <si>
    <t>Cliche</t>
  </si>
  <si>
    <t>Jan 13 '91</t>
  </si>
  <si>
    <t>Ayr</t>
  </si>
  <si>
    <t>KYLECLIFFORD</t>
  </si>
  <si>
    <t>Clifford</t>
  </si>
  <si>
    <t>Apr 14 '85</t>
  </si>
  <si>
    <t>Gloucester</t>
  </si>
  <si>
    <t>GRANTCLITSOME</t>
  </si>
  <si>
    <t>Grant</t>
  </si>
  <si>
    <t>Clitsome</t>
  </si>
  <si>
    <t>Sep 30 '82</t>
  </si>
  <si>
    <t>RYANECLOWE</t>
  </si>
  <si>
    <t>Ryane</t>
  </si>
  <si>
    <t>Clowe</t>
  </si>
  <si>
    <t>Head, Lower body</t>
  </si>
  <si>
    <t>Apr 25 '87</t>
  </si>
  <si>
    <t>RICHARDCLUNE</t>
  </si>
  <si>
    <t>Rich</t>
  </si>
  <si>
    <t>Clune</t>
  </si>
  <si>
    <t>Nov 18 '87</t>
  </si>
  <si>
    <t>CALCLUTTERBUCK</t>
  </si>
  <si>
    <t>Cal</t>
  </si>
  <si>
    <t>Clutterbuck</t>
  </si>
  <si>
    <t>Leg, Upper body, Concussion</t>
  </si>
  <si>
    <t>Feb 27 '85</t>
  </si>
  <si>
    <t>Shaunavon</t>
  </si>
  <si>
    <t>BRAYDONCOBURN</t>
  </si>
  <si>
    <t>Braydon</t>
  </si>
  <si>
    <t>Coburn</t>
  </si>
  <si>
    <t>Jun 14 '87</t>
  </si>
  <si>
    <t>ANDREWCOGLIANO</t>
  </si>
  <si>
    <t>Cogliano</t>
  </si>
  <si>
    <t>Jan 27 '83</t>
  </si>
  <si>
    <t>CARLOCOLAIACOVO</t>
  </si>
  <si>
    <t>Carlo</t>
  </si>
  <si>
    <t>Colaiacovo</t>
  </si>
  <si>
    <t>Jan 30 '90</t>
  </si>
  <si>
    <t>JOECOLBORNE</t>
  </si>
  <si>
    <t>Joe</t>
  </si>
  <si>
    <t>Colborne</t>
  </si>
  <si>
    <t>Oswego</t>
  </si>
  <si>
    <t>ERIKCOLE</t>
  </si>
  <si>
    <t>Erik</t>
  </si>
  <si>
    <t>Cole</t>
  </si>
  <si>
    <t>Feb 21 '89</t>
  </si>
  <si>
    <t>Ann Arbor</t>
  </si>
  <si>
    <t>IANCOLE</t>
  </si>
  <si>
    <t>Ian</t>
  </si>
  <si>
    <t>Dec 29 '88</t>
  </si>
  <si>
    <t>Saskatoon</t>
  </si>
  <si>
    <t>SEANCOLLINS</t>
  </si>
  <si>
    <t>Collins</t>
  </si>
  <si>
    <t>C/D</t>
  </si>
  <si>
    <t>Feb 18 '86</t>
  </si>
  <si>
    <t>Meadow Lake</t>
  </si>
  <si>
    <t>BLAKECOMEAU</t>
  </si>
  <si>
    <t>Blake</t>
  </si>
  <si>
    <t>Comeau</t>
  </si>
  <si>
    <t>Dec 14 '89</t>
  </si>
  <si>
    <t>Burlington</t>
  </si>
  <si>
    <t>CORYCONACHER</t>
  </si>
  <si>
    <t>Cory</t>
  </si>
  <si>
    <t>Conacher</t>
  </si>
  <si>
    <t>Aug 06 '86</t>
  </si>
  <si>
    <t>Trenton</t>
  </si>
  <si>
    <t>ERIKCONDRA</t>
  </si>
  <si>
    <t>Condra</t>
  </si>
  <si>
    <t>Leg</t>
  </si>
  <si>
    <t>Feb 23 '90</t>
  </si>
  <si>
    <t>KEVINCONNAUTON</t>
  </si>
  <si>
    <t>Connauton</t>
  </si>
  <si>
    <t>Dec 23 '83</t>
  </si>
  <si>
    <t>Westland</t>
  </si>
  <si>
    <t>CHRISCONNER</t>
  </si>
  <si>
    <t>Conner</t>
  </si>
  <si>
    <t>May 02 '92</t>
  </si>
  <si>
    <t>Campbell River</t>
  </si>
  <si>
    <t>BRETTCONNOLLY</t>
  </si>
  <si>
    <t>Connolly</t>
  </si>
  <si>
    <t>Sep 07 '78</t>
  </si>
  <si>
    <t>Belleville</t>
  </si>
  <si>
    <t>MATTCOOKE</t>
  </si>
  <si>
    <t>Cooke</t>
  </si>
  <si>
    <t>Jun 14 '90</t>
  </si>
  <si>
    <t>Moncton</t>
  </si>
  <si>
    <t>NB</t>
  </si>
  <si>
    <t>PATRICECORMIER</t>
  </si>
  <si>
    <t>Cormier</t>
  </si>
  <si>
    <t>Mar 26 '93</t>
  </si>
  <si>
    <t>FRANKCORRADO</t>
  </si>
  <si>
    <t>Frank</t>
  </si>
  <si>
    <t>Corrado</t>
  </si>
  <si>
    <t>Jun 20 '77</t>
  </si>
  <si>
    <t>Oak Park</t>
  </si>
  <si>
    <t>JOECORVO</t>
  </si>
  <si>
    <t>Corvo</t>
  </si>
  <si>
    <t>Eye</t>
  </si>
  <si>
    <t>Apr 22 '82</t>
  </si>
  <si>
    <t>Charlesbourg</t>
  </si>
  <si>
    <t>JEAN-PHILIPPECOTE</t>
  </si>
  <si>
    <t>Jean-Philippe</t>
  </si>
  <si>
    <t>Cote</t>
  </si>
  <si>
    <t>Mar 28 '89</t>
  </si>
  <si>
    <t>Guelph</t>
  </si>
  <si>
    <t>LOGANCOUTURE</t>
  </si>
  <si>
    <t>Logan</t>
  </si>
  <si>
    <t>Couture</t>
  </si>
  <si>
    <t>Hand, Upper body</t>
  </si>
  <si>
    <t>Dec 07 '92</t>
  </si>
  <si>
    <t>Phoenix</t>
  </si>
  <si>
    <t>AZ</t>
  </si>
  <si>
    <t>SEANCOUTURIER</t>
  </si>
  <si>
    <t>Couturier</t>
  </si>
  <si>
    <t>Jan 25 '91</t>
  </si>
  <si>
    <t>JAREDCOWEN</t>
  </si>
  <si>
    <t>Cowen</t>
  </si>
  <si>
    <t>Mar 02 '92</t>
  </si>
  <si>
    <t>E. Weymouth</t>
  </si>
  <si>
    <t>CHARLIECOYLE</t>
  </si>
  <si>
    <t>Charlie</t>
  </si>
  <si>
    <t>Coyle</t>
  </si>
  <si>
    <t>Apr 03 '83</t>
  </si>
  <si>
    <t>JOSEPHCRABB</t>
  </si>
  <si>
    <t>Joey</t>
  </si>
  <si>
    <t>Crabb</t>
  </si>
  <si>
    <t>Jul 15 '85</t>
  </si>
  <si>
    <t>Prince Albert</t>
  </si>
  <si>
    <t>ADAMCRACKNELL</t>
  </si>
  <si>
    <t>Cracknell</t>
  </si>
  <si>
    <t>Jan 06 '82</t>
  </si>
  <si>
    <t>Abbotsford</t>
  </si>
  <si>
    <t>RYANCRAIG</t>
  </si>
  <si>
    <t>Jul 10 '85</t>
  </si>
  <si>
    <t>Denver</t>
  </si>
  <si>
    <t>CO</t>
  </si>
  <si>
    <t>BRANDONCROMBEEN</t>
  </si>
  <si>
    <t>B.J.</t>
  </si>
  <si>
    <t>Crombeen</t>
  </si>
  <si>
    <t>Aug 07 '87</t>
  </si>
  <si>
    <t>Cole Harbour</t>
  </si>
  <si>
    <t>SIDNEYCROSBY</t>
  </si>
  <si>
    <t>Sidney</t>
  </si>
  <si>
    <t>Crosby</t>
  </si>
  <si>
    <t>Nov 02 '76</t>
  </si>
  <si>
    <t>Virginia</t>
  </si>
  <si>
    <t>MATTCULLEN</t>
  </si>
  <si>
    <t>Cullen</t>
  </si>
  <si>
    <t>Upper body, Upper body</t>
  </si>
  <si>
    <t>Apr 23 '90</t>
  </si>
  <si>
    <t>MARKCUNDARI</t>
  </si>
  <si>
    <t>Cundari</t>
  </si>
  <si>
    <t>Sep 13 '90</t>
  </si>
  <si>
    <t>Trail</t>
  </si>
  <si>
    <t>CRAIGCUNNINGHAM</t>
  </si>
  <si>
    <t>Cunningham</t>
  </si>
  <si>
    <t>Jan 09 '91</t>
  </si>
  <si>
    <t>PORT ELGIN</t>
  </si>
  <si>
    <t>KEVINCZUCZMAN</t>
  </si>
  <si>
    <t>Czuczman</t>
  </si>
  <si>
    <t>Oct 23 '86</t>
  </si>
  <si>
    <t>Sault Ste. Marie</t>
  </si>
  <si>
    <t>MATTD'AGOSTINI</t>
  </si>
  <si>
    <t>D'Agostini</t>
  </si>
  <si>
    <t>Feb 19 '91</t>
  </si>
  <si>
    <t>Binghamton</t>
  </si>
  <si>
    <t>JERRYD'AMIGO</t>
  </si>
  <si>
    <t>Jerry</t>
  </si>
  <si>
    <t>D'Amigo</t>
  </si>
  <si>
    <t>Jul 11 '89</t>
  </si>
  <si>
    <t>Paris</t>
  </si>
  <si>
    <t>FRA</t>
  </si>
  <si>
    <t>STEPHANEDACOSTA</t>
  </si>
  <si>
    <t>Stephane</t>
  </si>
  <si>
    <t>Da Costa</t>
  </si>
  <si>
    <t>Oct 09 '83</t>
  </si>
  <si>
    <t>TREVORDALEY</t>
  </si>
  <si>
    <t>Trevor</t>
  </si>
  <si>
    <t>Daley</t>
  </si>
  <si>
    <t>Ankle</t>
  </si>
  <si>
    <t>Nov 01 '89</t>
  </si>
  <si>
    <t>ZACDALPE</t>
  </si>
  <si>
    <t>Zac</t>
  </si>
  <si>
    <t>Dalpe</t>
  </si>
  <si>
    <t>Jul 20 '78</t>
  </si>
  <si>
    <t>Sverdlovsk</t>
  </si>
  <si>
    <t>PAVELDATSYUK</t>
  </si>
  <si>
    <t>Pavel</t>
  </si>
  <si>
    <t>Datsyuk</t>
  </si>
  <si>
    <t>Head, Knee, Shoulder</t>
  </si>
  <si>
    <t>Carp</t>
  </si>
  <si>
    <t>CALVINDEHAAN</t>
  </si>
  <si>
    <t>Calvin</t>
  </si>
  <si>
    <t>de Haan</t>
  </si>
  <si>
    <t>Mar 07 '90</t>
  </si>
  <si>
    <t>DANNYDEKEYSER</t>
  </si>
  <si>
    <t>Danny</t>
  </si>
  <si>
    <t>DeKeyser</t>
  </si>
  <si>
    <t>Shoulder, Back</t>
  </si>
  <si>
    <t>Jun 24 '90</t>
  </si>
  <si>
    <t>Stouffville</t>
  </si>
  <si>
    <t>MICHAELDELZOTTO</t>
  </si>
  <si>
    <t>Del Zotto</t>
  </si>
  <si>
    <t>Jun 09 '88</t>
  </si>
  <si>
    <t>Dorval</t>
  </si>
  <si>
    <t>JASONDEMERS</t>
  </si>
  <si>
    <t>Demers</t>
  </si>
  <si>
    <t>Lower body, Foot</t>
  </si>
  <si>
    <t>Jan 06 '90</t>
  </si>
  <si>
    <t>LaSalle</t>
  </si>
  <si>
    <t>NICOLASDESCHAMPS</t>
  </si>
  <si>
    <t>Nicolas</t>
  </si>
  <si>
    <t>Deschamps</t>
  </si>
  <si>
    <t>Sep 14 '86</t>
  </si>
  <si>
    <t>Laurier-Station</t>
  </si>
  <si>
    <t>DAVIDDESHARNAIS</t>
  </si>
  <si>
    <t>Desharnais</t>
  </si>
  <si>
    <t>Jul 27 '86</t>
  </si>
  <si>
    <t>Lively</t>
  </si>
  <si>
    <t>ANDREWDESJARDINS</t>
  </si>
  <si>
    <t>Desjardins</t>
  </si>
  <si>
    <t>Feb 22 '91</t>
  </si>
  <si>
    <t>NICOLASDESLAURIERS</t>
  </si>
  <si>
    <t>Deslauriers</t>
  </si>
  <si>
    <t>Jul 27 '91</t>
  </si>
  <si>
    <t>Laval</t>
  </si>
  <si>
    <t>SIMONDESPRES</t>
  </si>
  <si>
    <t>Simon</t>
  </si>
  <si>
    <t>Despres</t>
  </si>
  <si>
    <t>Feb 20 '91</t>
  </si>
  <si>
    <t>JAMIEDEVANE</t>
  </si>
  <si>
    <t>Devane</t>
  </si>
  <si>
    <t>Jan 09 '86</t>
  </si>
  <si>
    <t>Baar</t>
  </si>
  <si>
    <t>RAPHAELDIAZ</t>
  </si>
  <si>
    <t>Raphael</t>
  </si>
  <si>
    <t>Diaz</t>
  </si>
  <si>
    <t>MTL, VAN</t>
  </si>
  <si>
    <t>Nov 13 '90</t>
  </si>
  <si>
    <t>New Westminster</t>
  </si>
  <si>
    <t>BRENDENDILLON</t>
  </si>
  <si>
    <t>Brenden</t>
  </si>
  <si>
    <t>Dillon</t>
  </si>
  <si>
    <t>Oct 10 '76</t>
  </si>
  <si>
    <t>Halkirk</t>
  </si>
  <si>
    <t>SHANEDOAN</t>
  </si>
  <si>
    <t>Shane</t>
  </si>
  <si>
    <t>Doan</t>
  </si>
  <si>
    <t>May 09 '90</t>
  </si>
  <si>
    <t>Edmond</t>
  </si>
  <si>
    <t>OK</t>
  </si>
  <si>
    <t>MATTDONOVAN</t>
  </si>
  <si>
    <t>Donovan</t>
  </si>
  <si>
    <t>Dec 20 '86</t>
  </si>
  <si>
    <t>Kindersley</t>
  </si>
  <si>
    <t>DEREKDORSETT</t>
  </si>
  <si>
    <t>Derek</t>
  </si>
  <si>
    <t>Dorsett</t>
  </si>
  <si>
    <t>Wrist, Leg, Flu, Concussion</t>
  </si>
  <si>
    <t>Dec 08 '89</t>
  </si>
  <si>
    <t>DREWDOUGHTY</t>
  </si>
  <si>
    <t>Drew</t>
  </si>
  <si>
    <t>Doughty</t>
  </si>
  <si>
    <t>Mar 04 '85</t>
  </si>
  <si>
    <t>Eau Claire</t>
  </si>
  <si>
    <t>JACOBDOWELL</t>
  </si>
  <si>
    <t>Jake</t>
  </si>
  <si>
    <t>Dowell</t>
  </si>
  <si>
    <t>Apr 03 '87</t>
  </si>
  <si>
    <t>STEVEDOWNIE</t>
  </si>
  <si>
    <t>Downie</t>
  </si>
  <si>
    <t>Concussion, Flu, Upper body</t>
  </si>
  <si>
    <t>Jan 14 '87</t>
  </si>
  <si>
    <t>NICHOLASDRAZENOVIC</t>
  </si>
  <si>
    <t>Drazenovic</t>
  </si>
  <si>
    <t>Apr 29 '86</t>
  </si>
  <si>
    <t>BRANDONDUBINSKY</t>
  </si>
  <si>
    <t>Dubinsky</t>
  </si>
  <si>
    <t>Jan 16 '91</t>
  </si>
  <si>
    <t>Haliburton</t>
  </si>
  <si>
    <t>MATTDUCHENE</t>
  </si>
  <si>
    <t>Duchene</t>
  </si>
  <si>
    <t>Oblique, Back</t>
  </si>
  <si>
    <t>Jul 25 '94</t>
  </si>
  <si>
    <t>MATHEWDUMBA</t>
  </si>
  <si>
    <t>Dumba</t>
  </si>
  <si>
    <t>Oct 06 '90</t>
  </si>
  <si>
    <t>Ville Degelis</t>
  </si>
  <si>
    <t>GABRIELDUMONT</t>
  </si>
  <si>
    <t>Dumont</t>
  </si>
  <si>
    <t>Sep 06 '91</t>
  </si>
  <si>
    <t>Biddeford</t>
  </si>
  <si>
    <t>ME</t>
  </si>
  <si>
    <t>BRIANDUMOULIN</t>
  </si>
  <si>
    <t>Dumoulin</t>
  </si>
  <si>
    <t>Apr 07 '79</t>
  </si>
  <si>
    <t>PASCALDUPUIS</t>
  </si>
  <si>
    <t>Pascal</t>
  </si>
  <si>
    <t>Dupuis</t>
  </si>
  <si>
    <t>Mar 09 '77</t>
  </si>
  <si>
    <t>Tabor</t>
  </si>
  <si>
    <t>CZE</t>
  </si>
  <si>
    <t>RADEKDVORAK</t>
  </si>
  <si>
    <t>Radek</t>
  </si>
  <si>
    <t>Dvorak</t>
  </si>
  <si>
    <t>Jun 22 '83</t>
  </si>
  <si>
    <t>Spokane</t>
  </si>
  <si>
    <t>WA</t>
  </si>
  <si>
    <t>PATRICKDWYER</t>
  </si>
  <si>
    <t>Dwyer</t>
  </si>
  <si>
    <t>Upper body, Lower body</t>
  </si>
  <si>
    <t>Jan 22 '84</t>
  </si>
  <si>
    <t>BENEAGER</t>
  </si>
  <si>
    <t>Eager</t>
  </si>
  <si>
    <t>May 24 '91</t>
  </si>
  <si>
    <t>CODYEAKIN</t>
  </si>
  <si>
    <t>Eakin</t>
  </si>
  <si>
    <t>PATRICKEAVES</t>
  </si>
  <si>
    <t>Eaves</t>
  </si>
  <si>
    <t>Lower body, Knee</t>
  </si>
  <si>
    <t>Jan 02 '83</t>
  </si>
  <si>
    <t>ANDREWEBBETT</t>
  </si>
  <si>
    <t>Ebbett</t>
  </si>
  <si>
    <t>May 15 '90</t>
  </si>
  <si>
    <t>JORDANEBERLE</t>
  </si>
  <si>
    <t>Eberle</t>
  </si>
  <si>
    <t>Knee, Head</t>
  </si>
  <si>
    <t>Apr 21 '86</t>
  </si>
  <si>
    <t>Ostersund</t>
  </si>
  <si>
    <t>ALEXANDEREDLER</t>
  </si>
  <si>
    <t>Alexander</t>
  </si>
  <si>
    <t>Edler</t>
  </si>
  <si>
    <t>Jul 06 '82</t>
  </si>
  <si>
    <t>Moers</t>
  </si>
  <si>
    <t>DEU</t>
  </si>
  <si>
    <t>CHRISTIANEHRHOFF</t>
  </si>
  <si>
    <t>Christian</t>
  </si>
  <si>
    <t>Ehrhoff</t>
  </si>
  <si>
    <t>Lower body, Jaw</t>
  </si>
  <si>
    <t>May 24 '90</t>
  </si>
  <si>
    <t>Borlange</t>
  </si>
  <si>
    <t>MATTIASEKHOLM</t>
  </si>
  <si>
    <t>Mattias</t>
  </si>
  <si>
    <t>Ekholm</t>
  </si>
  <si>
    <t>Jul 17 '91</t>
  </si>
  <si>
    <t>Karlskrona</t>
  </si>
  <si>
    <t>OLIVEREKMAN-LARSSON</t>
  </si>
  <si>
    <t>Oliver</t>
  </si>
  <si>
    <t>Ekman-Larsson</t>
  </si>
  <si>
    <t>Apr 13 '76</t>
  </si>
  <si>
    <t>Trebic</t>
  </si>
  <si>
    <t>PATRIKELIAS</t>
  </si>
  <si>
    <t>Elias</t>
  </si>
  <si>
    <t>Flu, Upper body, Head</t>
  </si>
  <si>
    <t>May 08 '89</t>
  </si>
  <si>
    <t>Rodovre</t>
  </si>
  <si>
    <t>LARSELLER</t>
  </si>
  <si>
    <t>Lars</t>
  </si>
  <si>
    <t>Eller</t>
  </si>
  <si>
    <t>Knee, Upper body</t>
  </si>
  <si>
    <t>Nov 05 '88</t>
  </si>
  <si>
    <t>Strathmore</t>
  </si>
  <si>
    <t>KEATONELLERBY</t>
  </si>
  <si>
    <t>Keaton</t>
  </si>
  <si>
    <t>Ellerby</t>
  </si>
  <si>
    <t>Jan 30 '91</t>
  </si>
  <si>
    <t>STEFANELLIOTT</t>
  </si>
  <si>
    <t>Stefan</t>
  </si>
  <si>
    <t>Elliott</t>
  </si>
  <si>
    <t>Aug 31 '81</t>
  </si>
  <si>
    <t>MATTELLIS</t>
  </si>
  <si>
    <t>Ellis</t>
  </si>
  <si>
    <t>Jan 03 '91</t>
  </si>
  <si>
    <t>RYANELLIS</t>
  </si>
  <si>
    <t>Apr 25 '86</t>
  </si>
  <si>
    <t>Togliatti</t>
  </si>
  <si>
    <t>ALEXEIYEMELIN</t>
  </si>
  <si>
    <t>Alexei</t>
  </si>
  <si>
    <t>Emelin</t>
  </si>
  <si>
    <t>Jun 01 '88</t>
  </si>
  <si>
    <t>St. Thomas</t>
  </si>
  <si>
    <t>CORYEMMERTON</t>
  </si>
  <si>
    <t>Emmerton</t>
  </si>
  <si>
    <t>Finger</t>
  </si>
  <si>
    <t>Apr 03 '82</t>
  </si>
  <si>
    <t>DERYKENGELLAND</t>
  </si>
  <si>
    <t>Deryk</t>
  </si>
  <si>
    <t>Engelland</t>
  </si>
  <si>
    <t>Oct 06 '89</t>
  </si>
  <si>
    <t>TYLERENNIS</t>
  </si>
  <si>
    <t>Ennis</t>
  </si>
  <si>
    <t>Soreness</t>
  </si>
  <si>
    <t>Nov 05 '84</t>
  </si>
  <si>
    <t>Nordingra</t>
  </si>
  <si>
    <t>TOBIASENSTROM</t>
  </si>
  <si>
    <t>Tobias</t>
  </si>
  <si>
    <t>Enstrom</t>
  </si>
  <si>
    <t>Aug 29 '81</t>
  </si>
  <si>
    <t>MARTINERAT</t>
  </si>
  <si>
    <t>Martin</t>
  </si>
  <si>
    <t>Erat</t>
  </si>
  <si>
    <t>Mar 02 '84</t>
  </si>
  <si>
    <t>JONATHANERICSSON</t>
  </si>
  <si>
    <t>Jonathan</t>
  </si>
  <si>
    <t>Ericsson</t>
  </si>
  <si>
    <t>Upper body, Finger, Undisclosed</t>
  </si>
  <si>
    <t>Jul 17 '85</t>
  </si>
  <si>
    <t>Goteborg</t>
  </si>
  <si>
    <t>LOUIERIKSSON</t>
  </si>
  <si>
    <t>Loui</t>
  </si>
  <si>
    <t>Eriksson</t>
  </si>
  <si>
    <t>Concussion, Heel, Upper body</t>
  </si>
  <si>
    <t>Feb 24 '91</t>
  </si>
  <si>
    <t>Port Chester</t>
  </si>
  <si>
    <t>TIMERIXON</t>
  </si>
  <si>
    <t>Tim</t>
  </si>
  <si>
    <t>Erixon</t>
  </si>
  <si>
    <t>Jun 26 '80</t>
  </si>
  <si>
    <t>JOHNERSKINE</t>
  </si>
  <si>
    <t>Erskine</t>
  </si>
  <si>
    <t>Upper body, Knee</t>
  </si>
  <si>
    <t>Jun 16 '92</t>
  </si>
  <si>
    <t>EMERSONETEM</t>
  </si>
  <si>
    <t>Emerson</t>
  </si>
  <si>
    <t>Etem</t>
  </si>
  <si>
    <t>LW/RW/C</t>
  </si>
  <si>
    <t>Oct 11 '88</t>
  </si>
  <si>
    <t>Snowflake</t>
  </si>
  <si>
    <t>JUSTINFALK</t>
  </si>
  <si>
    <t>Falk</t>
  </si>
  <si>
    <t>Dec 02 '91</t>
  </si>
  <si>
    <t>Nassjo</t>
  </si>
  <si>
    <t>JESPERFAST</t>
  </si>
  <si>
    <t>Jesper</t>
  </si>
  <si>
    <t>Fast</t>
  </si>
  <si>
    <t>Mar 20 '92</t>
  </si>
  <si>
    <t>South St.Paul</t>
  </si>
  <si>
    <t>JUSTINFAULK</t>
  </si>
  <si>
    <t>Faulk</t>
  </si>
  <si>
    <t>Upper body, Shoulder</t>
  </si>
  <si>
    <t>May 15 '87</t>
  </si>
  <si>
    <t>Nashua</t>
  </si>
  <si>
    <t>NH</t>
  </si>
  <si>
    <t>MARKFAYNE</t>
  </si>
  <si>
    <t>Fayne</t>
  </si>
  <si>
    <t>TAYLORFEDUN</t>
  </si>
  <si>
    <t>Fedun</t>
  </si>
  <si>
    <t>Sep 07 '85</t>
  </si>
  <si>
    <t>Winkler</t>
  </si>
  <si>
    <t>ERICFEHR</t>
  </si>
  <si>
    <t>Fehr</t>
  </si>
  <si>
    <t>Mar 17 '79</t>
  </si>
  <si>
    <t>ANDREWFERENCE</t>
  </si>
  <si>
    <t>Ference</t>
  </si>
  <si>
    <t>Aug 08 '91</t>
  </si>
  <si>
    <t>LANDONFERRARO</t>
  </si>
  <si>
    <t>Landon</t>
  </si>
  <si>
    <t>Ferraro</t>
  </si>
  <si>
    <t>Apr 29 '87</t>
  </si>
  <si>
    <t>BENNFERRIERO</t>
  </si>
  <si>
    <t>Ferriero</t>
  </si>
  <si>
    <t>May 09 '80</t>
  </si>
  <si>
    <t>VERNONFIDDLER</t>
  </si>
  <si>
    <t>Fiddler</t>
  </si>
  <si>
    <t>Mar 20 '84</t>
  </si>
  <si>
    <t>Vantaa</t>
  </si>
  <si>
    <t>VALTTERIFILPPULA</t>
  </si>
  <si>
    <t>Valtteri</t>
  </si>
  <si>
    <t>Filppula</t>
  </si>
  <si>
    <t>Jun 05 '80</t>
  </si>
  <si>
    <t>Peterborough</t>
  </si>
  <si>
    <t>MIKEFISHER</t>
  </si>
  <si>
    <t>Fisher</t>
  </si>
  <si>
    <t>Lower body, Hip</t>
  </si>
  <si>
    <t>Jun 01 '86</t>
  </si>
  <si>
    <t>MARKFISTRIC</t>
  </si>
  <si>
    <t>Fistric</t>
  </si>
  <si>
    <t>Upper body, Lower body, Flu</t>
  </si>
  <si>
    <t>May 16 '84</t>
  </si>
  <si>
    <t>Koprivnice</t>
  </si>
  <si>
    <t>TOMASFLEISCHMANN</t>
  </si>
  <si>
    <t>Tomas</t>
  </si>
  <si>
    <t>Fleischmann</t>
  </si>
  <si>
    <t>May 18 '90</t>
  </si>
  <si>
    <t>Marquette</t>
  </si>
  <si>
    <t>JUSTINFLOREK</t>
  </si>
  <si>
    <t>Florek</t>
  </si>
  <si>
    <t>Jul 26 '88</t>
  </si>
  <si>
    <t>Lynnfield</t>
  </si>
  <si>
    <t>BRIANFLYNN</t>
  </si>
  <si>
    <t>Flynn</t>
  </si>
  <si>
    <t>Aug 10 '91</t>
  </si>
  <si>
    <t>Buffalo</t>
  </si>
  <si>
    <t>MARCUSFOLIGNO</t>
  </si>
  <si>
    <t>Marcus</t>
  </si>
  <si>
    <t>Foligno</t>
  </si>
  <si>
    <t>Shoulder, Undisclosed, Lower body, Upper body</t>
  </si>
  <si>
    <t>Oct 31 '87</t>
  </si>
  <si>
    <t>NICKFOLIGNO</t>
  </si>
  <si>
    <t>Feb 09 '91</t>
  </si>
  <si>
    <t>GOTHERBURG</t>
  </si>
  <si>
    <t>CHRISTIANFOLIN</t>
  </si>
  <si>
    <t>Folin</t>
  </si>
  <si>
    <t>Nov 06 '87</t>
  </si>
  <si>
    <t>Bonnyville</t>
  </si>
  <si>
    <t>JUSTINFONTAINE</t>
  </si>
  <si>
    <t>Fontaine</t>
  </si>
  <si>
    <t>Aug 13 '94</t>
  </si>
  <si>
    <t>Ostervala</t>
  </si>
  <si>
    <t>FILIPFORSBERG</t>
  </si>
  <si>
    <t>Filip</t>
  </si>
  <si>
    <t>Forsberg</t>
  </si>
  <si>
    <t>Jul 28 '83</t>
  </si>
  <si>
    <t>Longueuil</t>
  </si>
  <si>
    <t>MAXIMEFORTUNUS</t>
  </si>
  <si>
    <t>Maxime</t>
  </si>
  <si>
    <t>Fortunus</t>
  </si>
  <si>
    <t>Dec 05 '91</t>
  </si>
  <si>
    <t>CAMFOWLER</t>
  </si>
  <si>
    <t>Fowler</t>
  </si>
  <si>
    <t>Aug 08 '87</t>
  </si>
  <si>
    <t>Sicamous</t>
  </si>
  <si>
    <t>CODYFRANSON</t>
  </si>
  <si>
    <t>Franson</t>
  </si>
  <si>
    <t>Lower body, Hand</t>
  </si>
  <si>
    <t>Dec 23 '79</t>
  </si>
  <si>
    <t>Vetlanda</t>
  </si>
  <si>
    <t>JOHANFRANZEN</t>
  </si>
  <si>
    <t>Johan</t>
  </si>
  <si>
    <t>Franzen</t>
  </si>
  <si>
    <t>Undisclosed, Head, Concussion, Groin</t>
  </si>
  <si>
    <t>COLINFRASER</t>
  </si>
  <si>
    <t>Colin</t>
  </si>
  <si>
    <t>Fraser</t>
  </si>
  <si>
    <t>Sep 29 '86</t>
  </si>
  <si>
    <t>MARKFRASER</t>
  </si>
  <si>
    <t>Knee, Back, Groin</t>
  </si>
  <si>
    <t>May 20 '90</t>
  </si>
  <si>
    <t>Red Deer</t>
  </si>
  <si>
    <t>MATTFRASER</t>
  </si>
  <si>
    <t>Jan 03 '88</t>
  </si>
  <si>
    <t>MATTFRATTIN</t>
  </si>
  <si>
    <t>Frattin</t>
  </si>
  <si>
    <t>Kladno</t>
  </si>
  <si>
    <t>MICHAELFROLIK</t>
  </si>
  <si>
    <t>Frolik</t>
  </si>
  <si>
    <t>Feb 14 '82</t>
  </si>
  <si>
    <t>MARIANGABORIK</t>
  </si>
  <si>
    <t>Marian</t>
  </si>
  <si>
    <t>Gaborik</t>
  </si>
  <si>
    <t>Illness, Collarbone, Leg</t>
  </si>
  <si>
    <t>Aug 10 '89</t>
  </si>
  <si>
    <t>SAMGAGNER</t>
  </si>
  <si>
    <t>Sam</t>
  </si>
  <si>
    <t>Gagner</t>
  </si>
  <si>
    <t>Jaw, Ankle, Shoulder</t>
  </si>
  <si>
    <t>Feb 12 '94</t>
  </si>
  <si>
    <t>Milwaukee</t>
  </si>
  <si>
    <t>ALEXGALCHENYUK</t>
  </si>
  <si>
    <t>Galchenyuk</t>
  </si>
  <si>
    <t>Hand, Flu</t>
  </si>
  <si>
    <t>Apr 22 '88</t>
  </si>
  <si>
    <t>T.J.GALIARDI</t>
  </si>
  <si>
    <t>Galiardi</t>
  </si>
  <si>
    <t>Back, Illness</t>
  </si>
  <si>
    <t>May 06 '92</t>
  </si>
  <si>
    <t>BRENDANGALLAGHER</t>
  </si>
  <si>
    <t>Brendan</t>
  </si>
  <si>
    <t>Gallagher</t>
  </si>
  <si>
    <t>Dec 28 '88</t>
  </si>
  <si>
    <t>Summerside</t>
  </si>
  <si>
    <t>PE</t>
  </si>
  <si>
    <t>BRETTGALLANT</t>
  </si>
  <si>
    <t>Gallant</t>
  </si>
  <si>
    <t>Aug 12 '85</t>
  </si>
  <si>
    <t>RYANGARBUTT</t>
  </si>
  <si>
    <t>Garbutt</t>
  </si>
  <si>
    <t>Jul 04 '90</t>
  </si>
  <si>
    <t>Minnetonka</t>
  </si>
  <si>
    <t>JAKEGARDINER</t>
  </si>
  <si>
    <t>Gardiner</t>
  </si>
  <si>
    <t>Nov 13 '84</t>
  </si>
  <si>
    <t>White Rock</t>
  </si>
  <si>
    <t>JASONGARRISON</t>
  </si>
  <si>
    <t>Garrison</t>
  </si>
  <si>
    <t>Aug 13 '93</t>
  </si>
  <si>
    <t>Salem</t>
  </si>
  <si>
    <t>JOHNGAUDREAU</t>
  </si>
  <si>
    <t>Gaudreau</t>
  </si>
  <si>
    <t>Mar 19 '90</t>
  </si>
  <si>
    <t>CAMERONGAUNCE</t>
  </si>
  <si>
    <t>Cameron</t>
  </si>
  <si>
    <t>Gaunce</t>
  </si>
  <si>
    <t>Feb 03 '82</t>
  </si>
  <si>
    <t>Fargo</t>
  </si>
  <si>
    <t>ND</t>
  </si>
  <si>
    <t>PAULGAUSTAD</t>
  </si>
  <si>
    <t>Gaustad</t>
  </si>
  <si>
    <t>Jul 25 '89</t>
  </si>
  <si>
    <t>LUKEGAZDIC</t>
  </si>
  <si>
    <t>Gazdic</t>
  </si>
  <si>
    <t>Shoulder, Groin</t>
  </si>
  <si>
    <t>May 08 '91</t>
  </si>
  <si>
    <t>Vanier</t>
  </si>
  <si>
    <t>ERICGELINAS</t>
  </si>
  <si>
    <t>Gelinas</t>
  </si>
  <si>
    <t>Jul 24 '87</t>
  </si>
  <si>
    <t>Oxford</t>
  </si>
  <si>
    <t>NATHANGERBE</t>
  </si>
  <si>
    <t>Gerbe</t>
  </si>
  <si>
    <t>May 10 '85</t>
  </si>
  <si>
    <t>RYANGETZLAF</t>
  </si>
  <si>
    <t>Getzlaf</t>
  </si>
  <si>
    <t>Feb 26 '88</t>
  </si>
  <si>
    <t>Braintree</t>
  </si>
  <si>
    <t>BRIANGIBBONS</t>
  </si>
  <si>
    <t>Gibbons</t>
  </si>
  <si>
    <t>Jan 10 '83</t>
  </si>
  <si>
    <t>Bloomington</t>
  </si>
  <si>
    <t>TOMGILBERT</t>
  </si>
  <si>
    <t>Tom</t>
  </si>
  <si>
    <t>Hernia</t>
  </si>
  <si>
    <t>Apr 06 '75</t>
  </si>
  <si>
    <t>Concord</t>
  </si>
  <si>
    <t>HALGILL</t>
  </si>
  <si>
    <t>Hal</t>
  </si>
  <si>
    <t>Gill</t>
  </si>
  <si>
    <t>Jul 20 '84</t>
  </si>
  <si>
    <t>North Bellmore</t>
  </si>
  <si>
    <t>MATTGILROY</t>
  </si>
  <si>
    <t>Gilroy</t>
  </si>
  <si>
    <t>Jan 18 '79</t>
  </si>
  <si>
    <t>BRIANGIONTA</t>
  </si>
  <si>
    <t>Gionta</t>
  </si>
  <si>
    <t>STEPHENGIONTA</t>
  </si>
  <si>
    <t>Stephen</t>
  </si>
  <si>
    <t>C/RW/LW</t>
  </si>
  <si>
    <t>Ankle, Facial</t>
  </si>
  <si>
    <t>Oct 03 '83</t>
  </si>
  <si>
    <t>MARKGIORDANO</t>
  </si>
  <si>
    <t>Giordano</t>
  </si>
  <si>
    <t>Apr 29 '84</t>
  </si>
  <si>
    <t>DANGIRARDI</t>
  </si>
  <si>
    <t>Girardi</t>
  </si>
  <si>
    <t>Jan 05 '94</t>
  </si>
  <si>
    <t>Riga</t>
  </si>
  <si>
    <t>LVA</t>
  </si>
  <si>
    <t>ZEMGUSGIRGENSONS</t>
  </si>
  <si>
    <t>Zemgus</t>
  </si>
  <si>
    <t>Girgensons</t>
  </si>
  <si>
    <t>Facial, Finger</t>
  </si>
  <si>
    <t>Jan 12 '88</t>
  </si>
  <si>
    <t>Hearst</t>
  </si>
  <si>
    <t>CLAUDEGIROUX</t>
  </si>
  <si>
    <t>Claude</t>
  </si>
  <si>
    <t>Giroux</t>
  </si>
  <si>
    <t>Nov 29 '83</t>
  </si>
  <si>
    <t>TANNERGLASS</t>
  </si>
  <si>
    <t>Tanner</t>
  </si>
  <si>
    <t>Glass</t>
  </si>
  <si>
    <t>Jan 29 '83</t>
  </si>
  <si>
    <t>Clawson</t>
  </si>
  <si>
    <t>TIMGLEASON</t>
  </si>
  <si>
    <t>Gleason</t>
  </si>
  <si>
    <t>Concussion, Lower body, Upper body</t>
  </si>
  <si>
    <t>Dec 28 '82</t>
  </si>
  <si>
    <t>CURTISGLENCROSS</t>
  </si>
  <si>
    <t>Curtis</t>
  </si>
  <si>
    <t>Glencross</t>
  </si>
  <si>
    <t>Knee, Foot</t>
  </si>
  <si>
    <t>Apr 28 '89</t>
  </si>
  <si>
    <t>LUKEGLENDENING</t>
  </si>
  <si>
    <t>Glendening</t>
  </si>
  <si>
    <t>Aug 24 '83</t>
  </si>
  <si>
    <t>Calw</t>
  </si>
  <si>
    <t>MARCELGOC</t>
  </si>
  <si>
    <t>Marcel</t>
  </si>
  <si>
    <t>Goc</t>
  </si>
  <si>
    <t>Jul 30 '85</t>
  </si>
  <si>
    <t>ALEXGOLIGOSKI</t>
  </si>
  <si>
    <t>Goligoski</t>
  </si>
  <si>
    <t>Nov 30 '89</t>
  </si>
  <si>
    <t>CODYGOLOUBEF</t>
  </si>
  <si>
    <t>Goloubef</t>
  </si>
  <si>
    <t>SCOTTGOMEZ</t>
  </si>
  <si>
    <t>Scott</t>
  </si>
  <si>
    <t>Gomez</t>
  </si>
  <si>
    <t>Groin, Illness, Lower body</t>
  </si>
  <si>
    <t>Apr 13 '74</t>
  </si>
  <si>
    <t>Chelyabinsk</t>
  </si>
  <si>
    <t>SERGEIGONCHAR</t>
  </si>
  <si>
    <t>Sergei</t>
  </si>
  <si>
    <t>Gonchar</t>
  </si>
  <si>
    <t>Oct 19 '83</t>
  </si>
  <si>
    <t>Unity</t>
  </si>
  <si>
    <t>BOYDGORDON</t>
  </si>
  <si>
    <t>Boyd</t>
  </si>
  <si>
    <t>Gordon</t>
  </si>
  <si>
    <t>Shoulder, Concussion</t>
  </si>
  <si>
    <t>Aug 14 '84</t>
  </si>
  <si>
    <t>Kelowna</t>
  </si>
  <si>
    <t>JOSHGORGES</t>
  </si>
  <si>
    <t>Gorges</t>
  </si>
  <si>
    <t>Feb 18 '92</t>
  </si>
  <si>
    <t>Murray River</t>
  </si>
  <si>
    <t>BRANDONGORMLEY</t>
  </si>
  <si>
    <t>Gormley</t>
  </si>
  <si>
    <t>Oct 05 '87</t>
  </si>
  <si>
    <t>Villach</t>
  </si>
  <si>
    <t>AUT</t>
  </si>
  <si>
    <t>MICHAELGRABNER</t>
  </si>
  <si>
    <t>Grabner</t>
  </si>
  <si>
    <t>Flu, Upper body, Concussion</t>
  </si>
  <si>
    <t>Jan 31 '84</t>
  </si>
  <si>
    <t>Potsdam</t>
  </si>
  <si>
    <t>MIKHAILGRABOVSKI</t>
  </si>
  <si>
    <t>Mikhail</t>
  </si>
  <si>
    <t>Grabovski</t>
  </si>
  <si>
    <t>Flu, Ankle, Lower body</t>
  </si>
  <si>
    <t>Aug 27 '92</t>
  </si>
  <si>
    <t>Gallivare</t>
  </si>
  <si>
    <t>PETTERGRANBERG</t>
  </si>
  <si>
    <t>Petter</t>
  </si>
  <si>
    <t>Granberg</t>
  </si>
  <si>
    <t>Apr 16 '93</t>
  </si>
  <si>
    <t>Oulu</t>
  </si>
  <si>
    <t>MARKUSGRANLUND</t>
  </si>
  <si>
    <t>Markus</t>
  </si>
  <si>
    <t>Granlund</t>
  </si>
  <si>
    <t>Feb 26 '92</t>
  </si>
  <si>
    <t>MIKAELGRANLUND</t>
  </si>
  <si>
    <t>Jan 20 '89</t>
  </si>
  <si>
    <t>Antigonish</t>
  </si>
  <si>
    <t>ALEXGRANT</t>
  </si>
  <si>
    <t>Apr 20 '90</t>
  </si>
  <si>
    <t>DEREKGRANT</t>
  </si>
  <si>
    <t>Oct 11 '83</t>
  </si>
  <si>
    <t>DENISGREBESHKOV</t>
  </si>
  <si>
    <t>Denis</t>
  </si>
  <si>
    <t>Grebeshkov</t>
  </si>
  <si>
    <t>Groin</t>
  </si>
  <si>
    <t>Oct 12 '85</t>
  </si>
  <si>
    <t>MIKEGREEN</t>
  </si>
  <si>
    <t>Green</t>
  </si>
  <si>
    <t>Lower body, Upper body, Groin</t>
  </si>
  <si>
    <t>Oct 30 '82</t>
  </si>
  <si>
    <t>ANDYGREENE</t>
  </si>
  <si>
    <t>Andy</t>
  </si>
  <si>
    <t>Greene</t>
  </si>
  <si>
    <t>May 13 '83</t>
  </si>
  <si>
    <t>Grand Ledge</t>
  </si>
  <si>
    <t>MATTGREENE</t>
  </si>
  <si>
    <t>COLINGREENING</t>
  </si>
  <si>
    <t>Greening</t>
  </si>
  <si>
    <t>May 16 '94</t>
  </si>
  <si>
    <t>Khabarovsk</t>
  </si>
  <si>
    <t>MIKHAILGRIGORENKO</t>
  </si>
  <si>
    <t>Grigorenko</t>
  </si>
  <si>
    <t>Jan 22 '85</t>
  </si>
  <si>
    <t>Stockholm</t>
  </si>
  <si>
    <t>NICKLASGROSSMAN</t>
  </si>
  <si>
    <t>Grossmann</t>
  </si>
  <si>
    <t>Illness, Knee</t>
  </si>
  <si>
    <t>Apr 14 '88</t>
  </si>
  <si>
    <t>ERICGRYBA</t>
  </si>
  <si>
    <t>Gryba</t>
  </si>
  <si>
    <t>Jun 05 '90</t>
  </si>
  <si>
    <t>Prague</t>
  </si>
  <si>
    <t>RADKOGUDAS</t>
  </si>
  <si>
    <t>Radko</t>
  </si>
  <si>
    <t>Gudas</t>
  </si>
  <si>
    <t>Jan 07 '92</t>
  </si>
  <si>
    <t>ERIKGUDBRANSON</t>
  </si>
  <si>
    <t>Gudbranson</t>
  </si>
  <si>
    <t>Orbital bone, Lower body</t>
  </si>
  <si>
    <t>Dec 10 '82</t>
  </si>
  <si>
    <t>Aliquippa</t>
  </si>
  <si>
    <t>NATHANGUENIN</t>
  </si>
  <si>
    <t>Nate</t>
  </si>
  <si>
    <t>Guenin</t>
  </si>
  <si>
    <t>Nov 09 '86</t>
  </si>
  <si>
    <t>Orebro</t>
  </si>
  <si>
    <t>CARLGUNNARSSON</t>
  </si>
  <si>
    <t>Carl</t>
  </si>
  <si>
    <t>Gunnarsson</t>
  </si>
  <si>
    <t>Dec 15 '88</t>
  </si>
  <si>
    <t>Kvissleby</t>
  </si>
  <si>
    <t>ERIKGUSTAFSSON</t>
  </si>
  <si>
    <t>Gustafsson</t>
  </si>
  <si>
    <t>Aug 23 '88</t>
  </si>
  <si>
    <t>Sodertalje</t>
  </si>
  <si>
    <t>CARLHAGELIN</t>
  </si>
  <si>
    <t>Hagelin</t>
  </si>
  <si>
    <t>Mar 24 '81</t>
  </si>
  <si>
    <t>Bolton</t>
  </si>
  <si>
    <t>RONHAINSEY</t>
  </si>
  <si>
    <t>Ron</t>
  </si>
  <si>
    <t>Hainsey</t>
  </si>
  <si>
    <t>MATTHALISCHUK</t>
  </si>
  <si>
    <t>Halischuk</t>
  </si>
  <si>
    <t>Arm</t>
  </si>
  <si>
    <t>Aug 14 '80</t>
  </si>
  <si>
    <t>Kalamazoo</t>
  </si>
  <si>
    <t>ADAMHALL</t>
  </si>
  <si>
    <t>Hall</t>
  </si>
  <si>
    <t>Nov 14 '91</t>
  </si>
  <si>
    <t>TAYLORHALL</t>
  </si>
  <si>
    <t>May 15 '91</t>
  </si>
  <si>
    <t>Waterloo</t>
  </si>
  <si>
    <t>MIKEHALMO</t>
  </si>
  <si>
    <t>Halmo</t>
  </si>
  <si>
    <t>May 03 '76</t>
  </si>
  <si>
    <t>Washington</t>
  </si>
  <si>
    <t>DC</t>
  </si>
  <si>
    <t>JEFFHALPERN</t>
  </si>
  <si>
    <t>Halpern</t>
  </si>
  <si>
    <t>Dec 13 '82</t>
  </si>
  <si>
    <t>Smithers</t>
  </si>
  <si>
    <t>DANHAMHUIS</t>
  </si>
  <si>
    <t>Hamhuis</t>
  </si>
  <si>
    <t>Jun 17 '93</t>
  </si>
  <si>
    <t>DOUGIEHAMILTON</t>
  </si>
  <si>
    <t>Dougie</t>
  </si>
  <si>
    <t>Lower body, Concussion</t>
  </si>
  <si>
    <t>Jan 01 '92</t>
  </si>
  <si>
    <t>FREDDIEHAMILTON</t>
  </si>
  <si>
    <t>Freddie</t>
  </si>
  <si>
    <t>Apr 15 '85</t>
  </si>
  <si>
    <t>Oshawa</t>
  </si>
  <si>
    <t>RYANHAMILTON</t>
  </si>
  <si>
    <t>Aug 16 '90</t>
  </si>
  <si>
    <t>St. Malo</t>
  </si>
  <si>
    <t>TRAVISHAMONIC</t>
  </si>
  <si>
    <t>Travis</t>
  </si>
  <si>
    <t>Hamonic</t>
  </si>
  <si>
    <t>Mar 11 '77</t>
  </si>
  <si>
    <t>Banská Bystrica</t>
  </si>
  <si>
    <t>MICHALHANDZUS</t>
  </si>
  <si>
    <t>Michal</t>
  </si>
  <si>
    <t>Handzus</t>
  </si>
  <si>
    <t>Jan 23 '79</t>
  </si>
  <si>
    <t>Richmond</t>
  </si>
  <si>
    <t>SCOTTHANNAN</t>
  </si>
  <si>
    <t>Hannan</t>
  </si>
  <si>
    <t>Oct 18 '90</t>
  </si>
  <si>
    <t>Little Falls</t>
  </si>
  <si>
    <t>BENHANOWSKI</t>
  </si>
  <si>
    <t>Hanowski</t>
  </si>
  <si>
    <t>Mar 15 '86</t>
  </si>
  <si>
    <t>Herlev</t>
  </si>
  <si>
    <t>JANNIKHANSEN</t>
  </si>
  <si>
    <t>Jannik</t>
  </si>
  <si>
    <t>Hansen</t>
  </si>
  <si>
    <t>Feb 20 '87</t>
  </si>
  <si>
    <t>Pisek</t>
  </si>
  <si>
    <t>MARTINHANZAL</t>
  </si>
  <si>
    <t>Hanzal</t>
  </si>
  <si>
    <t>Undisclosed, Illness, Lower body, Upper body</t>
  </si>
  <si>
    <t>Nov 03 '82</t>
  </si>
  <si>
    <t>JAYHARRISON</t>
  </si>
  <si>
    <t>Harrison</t>
  </si>
  <si>
    <t>Illness, Upper body</t>
  </si>
  <si>
    <t>Jun 08 '83</t>
  </si>
  <si>
    <t>Kirtland Hills</t>
  </si>
  <si>
    <t>PETERHARROLD</t>
  </si>
  <si>
    <t>Peter</t>
  </si>
  <si>
    <t>Harrold</t>
  </si>
  <si>
    <t>Apr 18 '82</t>
  </si>
  <si>
    <t>SCOTTHARTNELL</t>
  </si>
  <si>
    <t>Hartnell</t>
  </si>
  <si>
    <t>Mar 23 '91</t>
  </si>
  <si>
    <t>Pori</t>
  </si>
  <si>
    <t>ERIKHAULA</t>
  </si>
  <si>
    <t>Haula</t>
  </si>
  <si>
    <t>Apr 19 '81</t>
  </si>
  <si>
    <t>Mlada Boleslav</t>
  </si>
  <si>
    <t>MARTINHAVLAT</t>
  </si>
  <si>
    <t>Marty</t>
  </si>
  <si>
    <t>Havlat</t>
  </si>
  <si>
    <t>Groin, Lower body, Knee</t>
  </si>
  <si>
    <t>Jul 07 '88</t>
  </si>
  <si>
    <t>La Crescent</t>
  </si>
  <si>
    <t>ERIAHHAYES</t>
  </si>
  <si>
    <t>Eriah</t>
  </si>
  <si>
    <t>Hayes</t>
  </si>
  <si>
    <t>Nov 21 '89</t>
  </si>
  <si>
    <t>JIMMYHAYES</t>
  </si>
  <si>
    <t>Jimmy</t>
  </si>
  <si>
    <t>Jan 21 '81</t>
  </si>
  <si>
    <t>Freiburg</t>
  </si>
  <si>
    <t>DANYHEATLEY</t>
  </si>
  <si>
    <t>Dany</t>
  </si>
  <si>
    <t>Heatley</t>
  </si>
  <si>
    <t>Dec 18 '90</t>
  </si>
  <si>
    <t>Ornskoldsvik</t>
  </si>
  <si>
    <t>VICTORHEDMAN</t>
  </si>
  <si>
    <t>Hedman</t>
  </si>
  <si>
    <t>Jun 18 '78</t>
  </si>
  <si>
    <t>JANHEJDA</t>
  </si>
  <si>
    <t>Jan</t>
  </si>
  <si>
    <t>Hejda</t>
  </si>
  <si>
    <t>Jan 21 '87</t>
  </si>
  <si>
    <t>St. Andrews</t>
  </si>
  <si>
    <t>DARRENHELM</t>
  </si>
  <si>
    <t>Helm</t>
  </si>
  <si>
    <t>Back, Groin, Head, Shoulder</t>
  </si>
  <si>
    <t>Aug 13 '83</t>
  </si>
  <si>
    <t>Pardubice</t>
  </si>
  <si>
    <t>ALESHEMSKY</t>
  </si>
  <si>
    <t>Ales</t>
  </si>
  <si>
    <t>Hemsky</t>
  </si>
  <si>
    <t>Ribs, Head</t>
  </si>
  <si>
    <t>Jun 17 '81</t>
  </si>
  <si>
    <t>Blaine</t>
  </si>
  <si>
    <t>MATTHENDRICKS</t>
  </si>
  <si>
    <t>Hendricks</t>
  </si>
  <si>
    <t>Feb 06 '90</t>
  </si>
  <si>
    <t>Brantford</t>
  </si>
  <si>
    <t>ADAMHENRIQUE</t>
  </si>
  <si>
    <t>Henrique</t>
  </si>
  <si>
    <t>Nov 12 '93</t>
  </si>
  <si>
    <t>Praha</t>
  </si>
  <si>
    <t>TOMASHERTL</t>
  </si>
  <si>
    <t>Hertl</t>
  </si>
  <si>
    <t>Feb 08 '89</t>
  </si>
  <si>
    <t>THOMASHICKEY</t>
  </si>
  <si>
    <t>Thomas</t>
  </si>
  <si>
    <t>Hickey</t>
  </si>
  <si>
    <t>Jun 02 '83</t>
  </si>
  <si>
    <t>Smithtown</t>
  </si>
  <si>
    <t>CHRISTOPHERHIGGINS</t>
  </si>
  <si>
    <t>Higgins</t>
  </si>
  <si>
    <t>Flu, Concussion</t>
  </si>
  <si>
    <t>Jan 24 '86</t>
  </si>
  <si>
    <t>JACKHILLEN</t>
  </si>
  <si>
    <t>Jack</t>
  </si>
  <si>
    <t>Hillen</t>
  </si>
  <si>
    <t>Leg, Upper body</t>
  </si>
  <si>
    <t>Jun 06 '87</t>
  </si>
  <si>
    <t>Eksjo</t>
  </si>
  <si>
    <t>NIKLASHJALMARSSON</t>
  </si>
  <si>
    <t>Niklas</t>
  </si>
  <si>
    <t>Hjalmarsson</t>
  </si>
  <si>
    <t>Feb 18 '90</t>
  </si>
  <si>
    <t>CODYHODGSON</t>
  </si>
  <si>
    <t>Hodgson</t>
  </si>
  <si>
    <t>Nov 24 '89</t>
  </si>
  <si>
    <t>Kitchener</t>
  </si>
  <si>
    <t>MIKEHOFFMAN</t>
  </si>
  <si>
    <t>Hoffman</t>
  </si>
  <si>
    <t>NICKHOLDEN</t>
  </si>
  <si>
    <t>Holden</t>
  </si>
  <si>
    <t>Lethbridge</t>
  </si>
  <si>
    <t>PATRICKHOLLAND</t>
  </si>
  <si>
    <t>Holland</t>
  </si>
  <si>
    <t>Jan 14 '91</t>
  </si>
  <si>
    <t>PETERHOLLAND</t>
  </si>
  <si>
    <t>May 21 '91</t>
  </si>
  <si>
    <t>Ceské Budejovice</t>
  </si>
  <si>
    <t>ROMANHORAK</t>
  </si>
  <si>
    <t>Roman</t>
  </si>
  <si>
    <t>Horak</t>
  </si>
  <si>
    <t>Sep 17 '78</t>
  </si>
  <si>
    <t>SHAWNHORCOFF</t>
  </si>
  <si>
    <t>Shawn</t>
  </si>
  <si>
    <t>Horcoff</t>
  </si>
  <si>
    <t>Illness, Lower body</t>
  </si>
  <si>
    <t>Sollentuna</t>
  </si>
  <si>
    <t>PATRICHORNQVIST</t>
  </si>
  <si>
    <t>Patric</t>
  </si>
  <si>
    <t>Hornqvist</t>
  </si>
  <si>
    <t>Upper body, Eye</t>
  </si>
  <si>
    <t>May 29 '85</t>
  </si>
  <si>
    <t>NATHANHORTON</t>
  </si>
  <si>
    <t>Horton</t>
  </si>
  <si>
    <t>Shoulder, Abdominal, Lower body</t>
  </si>
  <si>
    <t>Jan 12 '79</t>
  </si>
  <si>
    <t>Stará Lubovna</t>
  </si>
  <si>
    <t>MARIANHOSSA</t>
  </si>
  <si>
    <t>Hossa</t>
  </si>
  <si>
    <t>Lower body, Facial</t>
  </si>
  <si>
    <t>Jan 21 '92</t>
  </si>
  <si>
    <t>QUINTONHOWDEN</t>
  </si>
  <si>
    <t>Quinton</t>
  </si>
  <si>
    <t>Howden</t>
  </si>
  <si>
    <t>Jun 04 '93</t>
  </si>
  <si>
    <t>Saint-Jerome</t>
  </si>
  <si>
    <t>JONATHANHUBERDEAU</t>
  </si>
  <si>
    <t>Huberdeau</t>
  </si>
  <si>
    <t>Foot, Upper body</t>
  </si>
  <si>
    <t>Jan 04 '84</t>
  </si>
  <si>
    <t>Olomouc</t>
  </si>
  <si>
    <t>JIRIHUDLER</t>
  </si>
  <si>
    <t>Jiri</t>
  </si>
  <si>
    <t>Hudler</t>
  </si>
  <si>
    <t>Aug 24 '88</t>
  </si>
  <si>
    <t>Maple Ridge</t>
  </si>
  <si>
    <t>BRADHUNT</t>
  </si>
  <si>
    <t>Hunt</t>
  </si>
  <si>
    <t>May 21 '85</t>
  </si>
  <si>
    <t>Warren</t>
  </si>
  <si>
    <t>MATTHUNWICK</t>
  </si>
  <si>
    <t>Hunwick</t>
  </si>
  <si>
    <t>Jul 01 '77</t>
  </si>
  <si>
    <t>JAROMEIGINLA</t>
  </si>
  <si>
    <t>Jarome</t>
  </si>
  <si>
    <t>Iginla</t>
  </si>
  <si>
    <t>Lower body, Soreness</t>
  </si>
  <si>
    <t>Nov 29 '87</t>
  </si>
  <si>
    <t>Brentwood Bay</t>
  </si>
  <si>
    <t>MATTHEWIRWIN</t>
  </si>
  <si>
    <t>Irwin</t>
  </si>
  <si>
    <t>Mar 05 '81</t>
  </si>
  <si>
    <t>BARRETJACKMAN</t>
  </si>
  <si>
    <t>Barret</t>
  </si>
  <si>
    <t>Jackman</t>
  </si>
  <si>
    <t>Nov 14 '81</t>
  </si>
  <si>
    <t>Minot</t>
  </si>
  <si>
    <t>TIMJACKMAN</t>
  </si>
  <si>
    <t>Flu, Upper body</t>
  </si>
  <si>
    <t>Feb 15 '72</t>
  </si>
  <si>
    <t>JAROMIRJAGR</t>
  </si>
  <si>
    <t>Jaromir</t>
  </si>
  <si>
    <t>Jagr</t>
  </si>
  <si>
    <t>Apr 15 '84</t>
  </si>
  <si>
    <t>CAMJANSSEN</t>
  </si>
  <si>
    <t>Janssen</t>
  </si>
  <si>
    <t>Sep 25 '91</t>
  </si>
  <si>
    <t>CALLEJARNKROK</t>
  </si>
  <si>
    <t>Calle</t>
  </si>
  <si>
    <t>Jarnkrok</t>
  </si>
  <si>
    <t>Mar 23 '93</t>
  </si>
  <si>
    <t>Omsk</t>
  </si>
  <si>
    <t>DMITRIJASKIN</t>
  </si>
  <si>
    <t>Dmitrij</t>
  </si>
  <si>
    <t>Jaskin</t>
  </si>
  <si>
    <t>Feb 27 '88</t>
  </si>
  <si>
    <t>Sarnia</t>
  </si>
  <si>
    <t>DUSTINJEFFREY</t>
  </si>
  <si>
    <t>Jeffrey</t>
  </si>
  <si>
    <t>Jun 15 '93</t>
  </si>
  <si>
    <t>Dorchester</t>
  </si>
  <si>
    <t>BOONEJENNER</t>
  </si>
  <si>
    <t>Boone</t>
  </si>
  <si>
    <t>Jenner</t>
  </si>
  <si>
    <t>Mar 06 '93</t>
  </si>
  <si>
    <t>Herning</t>
  </si>
  <si>
    <t>NICKLASJENSEN</t>
  </si>
  <si>
    <t>Jensen</t>
  </si>
  <si>
    <t>JESSEJOENSUU</t>
  </si>
  <si>
    <t>Jesse</t>
  </si>
  <si>
    <t>Joensuu</t>
  </si>
  <si>
    <t>Back, Flu, Ankle, Knee</t>
  </si>
  <si>
    <t>Jul 31 '92</t>
  </si>
  <si>
    <t>RYANJOHANSEN</t>
  </si>
  <si>
    <t>Johansen</t>
  </si>
  <si>
    <t>Landskrona</t>
  </si>
  <si>
    <t>MARCUSJOHANSSON</t>
  </si>
  <si>
    <t>Johansson</t>
  </si>
  <si>
    <t>Mar 21 '88</t>
  </si>
  <si>
    <t>ERIKJOHNSON</t>
  </si>
  <si>
    <t>Johnson</t>
  </si>
  <si>
    <t>Jan 13 '87</t>
  </si>
  <si>
    <t>Indianapolis</t>
  </si>
  <si>
    <t>IN</t>
  </si>
  <si>
    <t>JACKJOHNSON</t>
  </si>
  <si>
    <t>May 05 '81</t>
  </si>
  <si>
    <t>JUSTINJOHNSON</t>
  </si>
  <si>
    <t>Dec 24 '85</t>
  </si>
  <si>
    <t>NICKJOHNSON</t>
  </si>
  <si>
    <t>Jul 29 '90</t>
  </si>
  <si>
    <t>TYLERJOHNSON</t>
  </si>
  <si>
    <t>Apr 01 '83</t>
  </si>
  <si>
    <t>Kalajoki</t>
  </si>
  <si>
    <t>JUSSIJOKINEN</t>
  </si>
  <si>
    <t>Jussi</t>
  </si>
  <si>
    <t>Jokinen</t>
  </si>
  <si>
    <t>Dec 05 '78</t>
  </si>
  <si>
    <t>Kuopio</t>
  </si>
  <si>
    <t>OLLIJOKINEN</t>
  </si>
  <si>
    <t>Olli</t>
  </si>
  <si>
    <t>Sep 27 '86</t>
  </si>
  <si>
    <t>Central Butte</t>
  </si>
  <si>
    <t>BLAIRJONES</t>
  </si>
  <si>
    <t>Blair</t>
  </si>
  <si>
    <t>Jones</t>
  </si>
  <si>
    <t>Upper body, Shoulder, Lower body</t>
  </si>
  <si>
    <t>Aug 10 '84</t>
  </si>
  <si>
    <t>DAVIDJONES</t>
  </si>
  <si>
    <t>Jun 14 '84</t>
  </si>
  <si>
    <t>RYANJONES</t>
  </si>
  <si>
    <t>Head, Knee</t>
  </si>
  <si>
    <t>Oct 03 '94</t>
  </si>
  <si>
    <t>Arlington</t>
  </si>
  <si>
    <t>SETHJONES</t>
  </si>
  <si>
    <t>Seth</t>
  </si>
  <si>
    <t>Mar 02 '91</t>
  </si>
  <si>
    <t>JACOBJOSEFSON</t>
  </si>
  <si>
    <t>Jacob</t>
  </si>
  <si>
    <t>Josefson</t>
  </si>
  <si>
    <t>Jun 01 '90</t>
  </si>
  <si>
    <t>ROMANJOSI</t>
  </si>
  <si>
    <t>Josi</t>
  </si>
  <si>
    <t>Jun 26 '76</t>
  </si>
  <si>
    <t>EDJOVANOVSKI</t>
  </si>
  <si>
    <t>Ed</t>
  </si>
  <si>
    <t>Jovanovski</t>
  </si>
  <si>
    <t>Hip</t>
  </si>
  <si>
    <t>Dec 28 '92</t>
  </si>
  <si>
    <t>Kosice</t>
  </si>
  <si>
    <t>TOMASJURCO</t>
  </si>
  <si>
    <t>Jurco</t>
  </si>
  <si>
    <t>NAZEMKADRI</t>
  </si>
  <si>
    <t>Nazem</t>
  </si>
  <si>
    <t>Kadri</t>
  </si>
  <si>
    <t>Jun 08 '86</t>
  </si>
  <si>
    <t>PATRICKKALETA</t>
  </si>
  <si>
    <t>Kaleta</t>
  </si>
  <si>
    <t>Aug 02 '91</t>
  </si>
  <si>
    <t>EVANDERKANE</t>
  </si>
  <si>
    <t>Evander</t>
  </si>
  <si>
    <t>Kane</t>
  </si>
  <si>
    <t>Lower body, Hand, Groin</t>
  </si>
  <si>
    <t>Nov 19 '88</t>
  </si>
  <si>
    <t>PATRICKKANE</t>
  </si>
  <si>
    <t>May 31 '90</t>
  </si>
  <si>
    <t>Landsbro</t>
  </si>
  <si>
    <t>ERIKKARLSSON</t>
  </si>
  <si>
    <t>Karlsson</t>
  </si>
  <si>
    <t>Oct 28 '86</t>
  </si>
  <si>
    <t>MATTKASSIAN</t>
  </si>
  <si>
    <t>Kassian</t>
  </si>
  <si>
    <t>Jan 24 '91</t>
  </si>
  <si>
    <t>ZACKKASSIAN</t>
  </si>
  <si>
    <t>Zack</t>
  </si>
  <si>
    <t>May 12 '81</t>
  </si>
  <si>
    <t>North Vancouver</t>
  </si>
  <si>
    <t>BRACKENKEARNS</t>
  </si>
  <si>
    <t>Bracken</t>
  </si>
  <si>
    <t>Kearns</t>
  </si>
  <si>
    <t>Jul 16 '83</t>
  </si>
  <si>
    <t>DUNCANKEITH</t>
  </si>
  <si>
    <t>Duncan</t>
  </si>
  <si>
    <t>Nov 11 '80</t>
  </si>
  <si>
    <t>CHRISKELLY</t>
  </si>
  <si>
    <t>Kelly</t>
  </si>
  <si>
    <t>Leg, Lower body</t>
  </si>
  <si>
    <t>Apr 30 '86</t>
  </si>
  <si>
    <t>TIMKENNEDY</t>
  </si>
  <si>
    <t>Kennedy</t>
  </si>
  <si>
    <t>Jul 15 '86</t>
  </si>
  <si>
    <t>TYLERKENNEDY</t>
  </si>
  <si>
    <t>Flu, Hand</t>
  </si>
  <si>
    <t>Aug 31 '84</t>
  </si>
  <si>
    <t>Livonia</t>
  </si>
  <si>
    <t>RYANKESLER</t>
  </si>
  <si>
    <t>Kesler</t>
  </si>
  <si>
    <t>Hand, Hamstring</t>
  </si>
  <si>
    <t>Oct 02 '87</t>
  </si>
  <si>
    <t>PHILKESSEL</t>
  </si>
  <si>
    <t>Phil</t>
  </si>
  <si>
    <t>Kessel</t>
  </si>
  <si>
    <t>Sep 09 '93</t>
  </si>
  <si>
    <t>Moscow</t>
  </si>
  <si>
    <t>ALEXANDERKHOKHLACHEV</t>
  </si>
  <si>
    <t>Khokhlachev</t>
  </si>
  <si>
    <t>Sep 14 '89</t>
  </si>
  <si>
    <t>ALEXANDERKILLORN</t>
  </si>
  <si>
    <t>Killorn</t>
  </si>
  <si>
    <t>Sumperk</t>
  </si>
  <si>
    <t>JAKUBKINDL</t>
  </si>
  <si>
    <t>Jakub</t>
  </si>
  <si>
    <t>Kindl</t>
  </si>
  <si>
    <t>Jul 05 '89</t>
  </si>
  <si>
    <t>DWIGHTKING</t>
  </si>
  <si>
    <t>Dwight</t>
  </si>
  <si>
    <t>King</t>
  </si>
  <si>
    <t>Jul 20 '93</t>
  </si>
  <si>
    <t>OSCARKLEFBOM</t>
  </si>
  <si>
    <t>Oscar</t>
  </si>
  <si>
    <t>Klefbom</t>
  </si>
  <si>
    <t>Dec 13 '84</t>
  </si>
  <si>
    <t>KEVINKLEIN</t>
  </si>
  <si>
    <t>Klein</t>
  </si>
  <si>
    <t>Lower body, Flu</t>
  </si>
  <si>
    <t>Mar 21 '82</t>
  </si>
  <si>
    <t>Novy Jicin</t>
  </si>
  <si>
    <t>ROSTISLAVKLESLA</t>
  </si>
  <si>
    <t>Rostislav</t>
  </si>
  <si>
    <t>Klesla</t>
  </si>
  <si>
    <t>Concussion, Illness, Upper body</t>
  </si>
  <si>
    <t>Jan 28 '91</t>
  </si>
  <si>
    <t>CARLKLINGBERG</t>
  </si>
  <si>
    <t>Klingberg</t>
  </si>
  <si>
    <t>Aug 12 '86</t>
  </si>
  <si>
    <t>ROBKLINKHAMMER</t>
  </si>
  <si>
    <t>Rob</t>
  </si>
  <si>
    <t>Klinkhammer</t>
  </si>
  <si>
    <t>Sep 10 '90</t>
  </si>
  <si>
    <t>CORBANKNIGHT</t>
  </si>
  <si>
    <t>Corban</t>
  </si>
  <si>
    <t>Knight</t>
  </si>
  <si>
    <t>CHUCKKOBASEW</t>
  </si>
  <si>
    <t>Chuck</t>
  </si>
  <si>
    <t>Kobasew</t>
  </si>
  <si>
    <t>Mar 12 '83</t>
  </si>
  <si>
    <t>Turku</t>
  </si>
  <si>
    <t>MIKKOKOIVU</t>
  </si>
  <si>
    <t>Mikko</t>
  </si>
  <si>
    <t>Koivu</t>
  </si>
  <si>
    <t>Nov 23 '74</t>
  </si>
  <si>
    <t>SAKUKOIVU</t>
  </si>
  <si>
    <t>Saku</t>
  </si>
  <si>
    <t>Jan 19 '82</t>
  </si>
  <si>
    <t>West Islip</t>
  </si>
  <si>
    <t>MICHAELKOMISAREK</t>
  </si>
  <si>
    <t>Komisarek</t>
  </si>
  <si>
    <t>Jan 02 '81</t>
  </si>
  <si>
    <t>Niagara on the Lake</t>
  </si>
  <si>
    <t>ZENONKONOPKA</t>
  </si>
  <si>
    <t>Zenon</t>
  </si>
  <si>
    <t>Konopka</t>
  </si>
  <si>
    <t>Finger, Ankle, Facial</t>
  </si>
  <si>
    <t>Feb 05 '82</t>
  </si>
  <si>
    <t>Ilava</t>
  </si>
  <si>
    <t>TOMASKOPECKY</t>
  </si>
  <si>
    <t>Kopecky</t>
  </si>
  <si>
    <t>Upper body, Concussion, Illness</t>
  </si>
  <si>
    <t>Aug 24 '87</t>
  </si>
  <si>
    <t>Jesenice</t>
  </si>
  <si>
    <t>SVN</t>
  </si>
  <si>
    <t>ANZEKOPITAR</t>
  </si>
  <si>
    <t>Anze</t>
  </si>
  <si>
    <t>Kopitar</t>
  </si>
  <si>
    <t>Mar 12 '89</t>
  </si>
  <si>
    <t>Novopolotsk</t>
  </si>
  <si>
    <t>BLR</t>
  </si>
  <si>
    <t>DMITRYKOROBOV</t>
  </si>
  <si>
    <t>Dmitry</t>
  </si>
  <si>
    <t>Korobov</t>
  </si>
  <si>
    <t>Jul 28 '86</t>
  </si>
  <si>
    <t>LAURIKORPIKOSKI</t>
  </si>
  <si>
    <t>Lauri</t>
  </si>
  <si>
    <t>Korpikoski</t>
  </si>
  <si>
    <t>Nov 28 '85</t>
  </si>
  <si>
    <t>Etobicoke</t>
  </si>
  <si>
    <t>MIKEKOSTKA</t>
  </si>
  <si>
    <t>Kostka</t>
  </si>
  <si>
    <t xml:space="preserve">TBL </t>
  </si>
  <si>
    <t>Apr 30 '91</t>
  </si>
  <si>
    <t>Boxford</t>
  </si>
  <si>
    <t>CHRISKREIDER</t>
  </si>
  <si>
    <t>Kreider</t>
  </si>
  <si>
    <t>Apr 28 '86</t>
  </si>
  <si>
    <t>Sternberk</t>
  </si>
  <si>
    <t>DAVIDKREJCI</t>
  </si>
  <si>
    <t>Krejci</t>
  </si>
  <si>
    <t>Jan 12 '81</t>
  </si>
  <si>
    <t>NIKLASKRONWALL</t>
  </si>
  <si>
    <t>Kronwall</t>
  </si>
  <si>
    <t>Apr 12 '91</t>
  </si>
  <si>
    <t>TOREYKRUG</t>
  </si>
  <si>
    <t>Torey</t>
  </si>
  <si>
    <t>Krug</t>
  </si>
  <si>
    <t>May 27 '90</t>
  </si>
  <si>
    <t>MARCUSKRUGER</t>
  </si>
  <si>
    <t>Kruger</t>
  </si>
  <si>
    <t>NIKITAKUCHEROV</t>
  </si>
  <si>
    <t>Nikita</t>
  </si>
  <si>
    <t>Kucherov</t>
  </si>
  <si>
    <t>Jul 14 '86</t>
  </si>
  <si>
    <t>Magnitogorsk</t>
  </si>
  <si>
    <t>NIKOLAIKULEMIN</t>
  </si>
  <si>
    <t>Nikolai</t>
  </si>
  <si>
    <t>Kulemin</t>
  </si>
  <si>
    <t>Oct 29 '90</t>
  </si>
  <si>
    <t>Lipetsk</t>
  </si>
  <si>
    <t>DMITRYKULIKOV</t>
  </si>
  <si>
    <t>Kulikov</t>
  </si>
  <si>
    <t>Sep 26 '79</t>
  </si>
  <si>
    <t>CHRISKUNITZ</t>
  </si>
  <si>
    <t>Kunitz</t>
  </si>
  <si>
    <t>Leg, Undisclosed, Upper body</t>
  </si>
  <si>
    <t>SHERWOOD PARK</t>
  </si>
  <si>
    <t>CODYKUNYK</t>
  </si>
  <si>
    <t>Kunyk</t>
  </si>
  <si>
    <t>RW/LW/C</t>
  </si>
  <si>
    <t>May 19 '92</t>
  </si>
  <si>
    <t>EVGENYKUZNETSOV</t>
  </si>
  <si>
    <t>Evgeny</t>
  </si>
  <si>
    <t>Kuznetsov</t>
  </si>
  <si>
    <t>Jun 12 '86</t>
  </si>
  <si>
    <t>Baie-Comeau</t>
  </si>
  <si>
    <t>PIERRE-CEDRICLABRIE</t>
  </si>
  <si>
    <t>Pierre-Cedric</t>
  </si>
  <si>
    <t>Labrie</t>
  </si>
  <si>
    <t>Dec 12 '85</t>
  </si>
  <si>
    <t>ANDREWLADD</t>
  </si>
  <si>
    <t>Ladd</t>
  </si>
  <si>
    <t>Elbow</t>
  </si>
  <si>
    <t>Jun 23 '83</t>
  </si>
  <si>
    <t>Wawota</t>
  </si>
  <si>
    <t>BROOKSLAICH</t>
  </si>
  <si>
    <t>Brooks</t>
  </si>
  <si>
    <t>Laich</t>
  </si>
  <si>
    <t>Groin, Leg</t>
  </si>
  <si>
    <t>Aug 11 '89</t>
  </si>
  <si>
    <t>Oakville</t>
  </si>
  <si>
    <t>KELLANLAIN</t>
  </si>
  <si>
    <t>Kellan</t>
  </si>
  <si>
    <t>Lain</t>
  </si>
  <si>
    <t>C/LW/RW</t>
  </si>
  <si>
    <t>Apr 24 '91</t>
  </si>
  <si>
    <t>Sundsvall</t>
  </si>
  <si>
    <t>ANTONLANDER</t>
  </si>
  <si>
    <t>Lander</t>
  </si>
  <si>
    <t>Nov 23 '92</t>
  </si>
  <si>
    <t>GABRIELLANDESKOG</t>
  </si>
  <si>
    <t>Landeskog</t>
  </si>
  <si>
    <t>Mar 29 '85</t>
  </si>
  <si>
    <t>Saint-Léonard</t>
  </si>
  <si>
    <t>MAXIMLAPIERRE</t>
  </si>
  <si>
    <t>Maxim</t>
  </si>
  <si>
    <t>Lapierre</t>
  </si>
  <si>
    <t>Dec 07 '89</t>
  </si>
  <si>
    <t>Esbjerg</t>
  </si>
  <si>
    <t>PHILIPLARSEN</t>
  </si>
  <si>
    <t>Philip</t>
  </si>
  <si>
    <t>Larsen</t>
  </si>
  <si>
    <t>Back, Undisclosed, Shoulder</t>
  </si>
  <si>
    <t>Nov 12 '92</t>
  </si>
  <si>
    <t>Skellefteå</t>
  </si>
  <si>
    <t>ADAMLARSSON</t>
  </si>
  <si>
    <t>Larsson</t>
  </si>
  <si>
    <t>Jul 25 '92</t>
  </si>
  <si>
    <t>Lau</t>
  </si>
  <si>
    <t>JOHANLARSSON</t>
  </si>
  <si>
    <t>Jul 16 '90</t>
  </si>
  <si>
    <t>Albany</t>
  </si>
  <si>
    <t>BRIANLASHOFF</t>
  </si>
  <si>
    <t>Lashoff</t>
  </si>
  <si>
    <t>May 25 '91</t>
  </si>
  <si>
    <t>MICHAELLATTA</t>
  </si>
  <si>
    <t>Latta</t>
  </si>
  <si>
    <t>Jan 26 '91</t>
  </si>
  <si>
    <t>Pointe-Claire</t>
  </si>
  <si>
    <t>LOUISLEBLANC</t>
  </si>
  <si>
    <t>Louis</t>
  </si>
  <si>
    <t>Leblanc</t>
  </si>
  <si>
    <t>Feb 03 '88</t>
  </si>
  <si>
    <t>PETERLEBLANC</t>
  </si>
  <si>
    <t>LeBlanc</t>
  </si>
  <si>
    <t>Apr 21 '80</t>
  </si>
  <si>
    <t>VINCENTLECAVALIER</t>
  </si>
  <si>
    <t>Vincent</t>
  </si>
  <si>
    <t>Lecavalier</t>
  </si>
  <si>
    <t>Lower body, Back, Upper body</t>
  </si>
  <si>
    <t>Mar 20 '91</t>
  </si>
  <si>
    <t>Eden Prairie</t>
  </si>
  <si>
    <t>NICKLEDDY</t>
  </si>
  <si>
    <t>Leddy</t>
  </si>
  <si>
    <t>Jul 03 '90</t>
  </si>
  <si>
    <t>ANDERSLEE</t>
  </si>
  <si>
    <t>Anders</t>
  </si>
  <si>
    <t>Lee</t>
  </si>
  <si>
    <t>Aug 17 '80</t>
  </si>
  <si>
    <t>DAVIDLEGWAND</t>
  </si>
  <si>
    <t>Legwand</t>
  </si>
  <si>
    <t>Oct 06 '83</t>
  </si>
  <si>
    <t>Savonlinna</t>
  </si>
  <si>
    <t>VILLELEINO</t>
  </si>
  <si>
    <t>Ville</t>
  </si>
  <si>
    <t>Leino</t>
  </si>
  <si>
    <t>Ribs, Lower body, Upper body, Groin</t>
  </si>
  <si>
    <t>May 26 '93</t>
  </si>
  <si>
    <t>Innisfil</t>
  </si>
  <si>
    <t>JOSHLEIVO</t>
  </si>
  <si>
    <t>Leivo</t>
  </si>
  <si>
    <t>Aug 03 '80</t>
  </si>
  <si>
    <t>Golden Valley</t>
  </si>
  <si>
    <t>JORDANLEOPOLD</t>
  </si>
  <si>
    <t>Leopold</t>
  </si>
  <si>
    <t>Jan 23 '93</t>
  </si>
  <si>
    <t>Maple</t>
  </si>
  <si>
    <t>LUCASLESSIO</t>
  </si>
  <si>
    <t>Lucas</t>
  </si>
  <si>
    <t>Lessio</t>
  </si>
  <si>
    <t>Apr 24 '87</t>
  </si>
  <si>
    <t>KRISTOPHERLETANG</t>
  </si>
  <si>
    <t>Kris</t>
  </si>
  <si>
    <t>Letang</t>
  </si>
  <si>
    <t>Lower body, Heart, Blood clots</t>
  </si>
  <si>
    <t>Feb 04 '85</t>
  </si>
  <si>
    <t>Elk Point</t>
  </si>
  <si>
    <t>MARKLETESTU</t>
  </si>
  <si>
    <t>Letestu</t>
  </si>
  <si>
    <t>Jun 04 '85</t>
  </si>
  <si>
    <t>Levis</t>
  </si>
  <si>
    <t>PIERRE-LUCLETOURNEAU-LEBLOND</t>
  </si>
  <si>
    <t>Pierre-Luc</t>
  </si>
  <si>
    <t>Letourneau-Leblond</t>
  </si>
  <si>
    <t>Jan 08 '87</t>
  </si>
  <si>
    <t>Salt Lake City</t>
  </si>
  <si>
    <t>UT</t>
  </si>
  <si>
    <t>TREVORLEWIS</t>
  </si>
  <si>
    <t>Lewis</t>
  </si>
  <si>
    <t>Nov 25 '80</t>
  </si>
  <si>
    <t>JOHN-MICHAELLILES</t>
  </si>
  <si>
    <t>John-Michael</t>
  </si>
  <si>
    <t>Liles</t>
  </si>
  <si>
    <t>Evanston</t>
  </si>
  <si>
    <t>MATTLINDBLAD</t>
  </si>
  <si>
    <t>Lindblad</t>
  </si>
  <si>
    <t>Dec 02 '94</t>
  </si>
  <si>
    <t>Boden</t>
  </si>
  <si>
    <t>ELIASLINDHOLM</t>
  </si>
  <si>
    <t>Lindholm</t>
  </si>
  <si>
    <t>Upper body, Flu, Lower body</t>
  </si>
  <si>
    <t>Jan 20 '94</t>
  </si>
  <si>
    <t>Helsingborg</t>
  </si>
  <si>
    <t>HAMPUSLINDHOLM</t>
  </si>
  <si>
    <t>Hampus</t>
  </si>
  <si>
    <t>Nov 12 '87</t>
  </si>
  <si>
    <t>BRYANLITTLE</t>
  </si>
  <si>
    <t>Little</t>
  </si>
  <si>
    <t>May 30 '90</t>
  </si>
  <si>
    <t>Voskresensk</t>
  </si>
  <si>
    <t>ANDREILOKTIONOV</t>
  </si>
  <si>
    <t>Andrei</t>
  </si>
  <si>
    <t>Loktionov</t>
  </si>
  <si>
    <t>Feb 20 '84</t>
  </si>
  <si>
    <t>BENLOVEJOY</t>
  </si>
  <si>
    <t>Lovejoy</t>
  </si>
  <si>
    <t>MILANLUCIC</t>
  </si>
  <si>
    <t>Milan</t>
  </si>
  <si>
    <t>Lucic</t>
  </si>
  <si>
    <t>Sep 23 '83</t>
  </si>
  <si>
    <t>Fort Saskatchewan</t>
  </si>
  <si>
    <t>JOFFREYLUPUL</t>
  </si>
  <si>
    <t>Joffrey</t>
  </si>
  <si>
    <t>Lupul</t>
  </si>
  <si>
    <t>Foot, Lower body, Knee</t>
  </si>
  <si>
    <t>Aug 22 '94</t>
  </si>
  <si>
    <t>Jyväskylä</t>
  </si>
  <si>
    <t>OLLIMAATTA</t>
  </si>
  <si>
    <t>Maatta</t>
  </si>
  <si>
    <t>Apr 06 '85</t>
  </si>
  <si>
    <t>Lloydminster</t>
  </si>
  <si>
    <t>CLARKEMACARTHUR</t>
  </si>
  <si>
    <t>Clarke</t>
  </si>
  <si>
    <t>MacArthur</t>
  </si>
  <si>
    <t>Undisclosed, Leg</t>
  </si>
  <si>
    <t>Aug 25 '89</t>
  </si>
  <si>
    <t>LANEMACDERMID</t>
  </si>
  <si>
    <t>Lane</t>
  </si>
  <si>
    <t>MacDermid</t>
  </si>
  <si>
    <t>Sep 07 '86</t>
  </si>
  <si>
    <t>Judique</t>
  </si>
  <si>
    <t>ANDREWMACDONALD</t>
  </si>
  <si>
    <t>MacDonald</t>
  </si>
  <si>
    <t>Jun 11 '81</t>
  </si>
  <si>
    <t>DEREKMACKENZIE</t>
  </si>
  <si>
    <t>MacKenzie</t>
  </si>
  <si>
    <t>Lower body, Back</t>
  </si>
  <si>
    <t>Sep 01 '95</t>
  </si>
  <si>
    <t>NATHANMACKINNON</t>
  </si>
  <si>
    <t>MacKinnon</t>
  </si>
  <si>
    <t>May 18 '80</t>
  </si>
  <si>
    <t>MANNYMALHOTRA</t>
  </si>
  <si>
    <t>Manny</t>
  </si>
  <si>
    <t>Malhotra</t>
  </si>
  <si>
    <t>Jul 31 '86</t>
  </si>
  <si>
    <t>EVGENIMALKIN</t>
  </si>
  <si>
    <t>Evgeni</t>
  </si>
  <si>
    <t>Malkin</t>
  </si>
  <si>
    <t>Lower body, Foot, Ankle</t>
  </si>
  <si>
    <t>May 20 '89</t>
  </si>
  <si>
    <t>Miramichi</t>
  </si>
  <si>
    <t>BRADMALONE</t>
  </si>
  <si>
    <t>Malone</t>
  </si>
  <si>
    <t>Dec 01 '79</t>
  </si>
  <si>
    <t>RYANMALONE</t>
  </si>
  <si>
    <t>May 11 '88</t>
  </si>
  <si>
    <t>BRADMARCHAND</t>
  </si>
  <si>
    <t>Marchand</t>
  </si>
  <si>
    <t>Jan 02 '92</t>
  </si>
  <si>
    <t>ALEXEYMARCHENKO</t>
  </si>
  <si>
    <t>Alexey</t>
  </si>
  <si>
    <t>Marchenko</t>
  </si>
  <si>
    <t>MARTINMARINCIN</t>
  </si>
  <si>
    <t>Marincin</t>
  </si>
  <si>
    <t>Dec 20 '78</t>
  </si>
  <si>
    <t>ANDREIMARKOV</t>
  </si>
  <si>
    <t>Markov</t>
  </si>
  <si>
    <t>Sep 15 '79</t>
  </si>
  <si>
    <t>Aneroid</t>
  </si>
  <si>
    <t>PATRICKMARLEAU</t>
  </si>
  <si>
    <t>Marleau</t>
  </si>
  <si>
    <t>Apr 23 '88</t>
  </si>
  <si>
    <t>PATRICKMAROON</t>
  </si>
  <si>
    <t>Maroon</t>
  </si>
  <si>
    <t>MATTMARTIN</t>
  </si>
  <si>
    <t>PAULMARTIN</t>
  </si>
  <si>
    <t>Aug 31 '76</t>
  </si>
  <si>
    <t>Havlicko Brod</t>
  </si>
  <si>
    <t>RADEKMARTINEK</t>
  </si>
  <si>
    <t>Martinek</t>
  </si>
  <si>
    <t>Rochester Hills</t>
  </si>
  <si>
    <t>ALECMARTINEZ</t>
  </si>
  <si>
    <t>Alec</t>
  </si>
  <si>
    <t>Martinez</t>
  </si>
  <si>
    <t>Sep 20 '88</t>
  </si>
  <si>
    <t>Bradford</t>
  </si>
  <si>
    <t>BRANDONMASHINTER</t>
  </si>
  <si>
    <t>Mashinter</t>
  </si>
  <si>
    <t>Feb 19 '88</t>
  </si>
  <si>
    <t>SHAWNMATTHIAS</t>
  </si>
  <si>
    <t>Matthias</t>
  </si>
  <si>
    <t>Oct 14 '92</t>
  </si>
  <si>
    <t>SCOTTMAYFIELD</t>
  </si>
  <si>
    <t>Mayfield</t>
  </si>
  <si>
    <t>Feb 25 '88</t>
  </si>
  <si>
    <t>JAMIEMCBANE</t>
  </si>
  <si>
    <t>McBain</t>
  </si>
  <si>
    <t>Oct 12 '93</t>
  </si>
  <si>
    <t>JAKEMCCABE</t>
  </si>
  <si>
    <t>McCabe</t>
  </si>
  <si>
    <t>Aug 09 '86</t>
  </si>
  <si>
    <t>JOHNMCCARTHY</t>
  </si>
  <si>
    <t>McCarthy</t>
  </si>
  <si>
    <t>Mar 02 '83</t>
  </si>
  <si>
    <t>JAYMCCLEMENT</t>
  </si>
  <si>
    <t>McClement</t>
  </si>
  <si>
    <t>Apr 18 '83</t>
  </si>
  <si>
    <t>CODYMCCORMICK</t>
  </si>
  <si>
    <t>McCormick</t>
  </si>
  <si>
    <t>Lower body, Upper body, Facial</t>
  </si>
  <si>
    <t>Jun 13 '89</t>
  </si>
  <si>
    <t>RYANMCDONAGH</t>
  </si>
  <si>
    <t>McDonagh</t>
  </si>
  <si>
    <t>Sep 30 '84</t>
  </si>
  <si>
    <t>Wethersfield</t>
  </si>
  <si>
    <t>COLINMCDONALD</t>
  </si>
  <si>
    <t>McDonald</t>
  </si>
  <si>
    <t>Aug 05 '88</t>
  </si>
  <si>
    <t>Fergus</t>
  </si>
  <si>
    <t>JAMIEMCGINN</t>
  </si>
  <si>
    <t>McGinn</t>
  </si>
  <si>
    <t>TYEMCGINN</t>
  </si>
  <si>
    <t>Tye</t>
  </si>
  <si>
    <t>Sep 02 '81</t>
  </si>
  <si>
    <t>BRIANMCGRATTAN</t>
  </si>
  <si>
    <t>McGrattan</t>
  </si>
  <si>
    <t>Lower body, Upper body, Knee</t>
  </si>
  <si>
    <t>Apr 20 '92</t>
  </si>
  <si>
    <t>DYLANMCILRATH</t>
  </si>
  <si>
    <t>Dylan</t>
  </si>
  <si>
    <t>McIlrath</t>
  </si>
  <si>
    <t>Jun 17 '92</t>
  </si>
  <si>
    <t>GREGMCKEGG</t>
  </si>
  <si>
    <t>Greg</t>
  </si>
  <si>
    <t>McKegg</t>
  </si>
  <si>
    <t>Oct 29 '87</t>
  </si>
  <si>
    <t>FRAZERMCLAREN</t>
  </si>
  <si>
    <t>Frazer</t>
  </si>
  <si>
    <t>McLaren</t>
  </si>
  <si>
    <t>Finger, Ankle</t>
  </si>
  <si>
    <t>Jun 26 '84</t>
  </si>
  <si>
    <t>Binscarth</t>
  </si>
  <si>
    <t>CODYMCLEOD</t>
  </si>
  <si>
    <t>McLeod</t>
  </si>
  <si>
    <t>Mar 22 '90</t>
  </si>
  <si>
    <t>BRANDONMCMILLAN</t>
  </si>
  <si>
    <t>McMillan</t>
  </si>
  <si>
    <t>Sep 10 '88</t>
  </si>
  <si>
    <t>CARSONMCMILLAN</t>
  </si>
  <si>
    <t>Carson</t>
  </si>
  <si>
    <t>Jan 21 '91</t>
  </si>
  <si>
    <t>Davidson</t>
  </si>
  <si>
    <t>BRAYDENMCNABB</t>
  </si>
  <si>
    <t>Brayden</t>
  </si>
  <si>
    <t>McNabb</t>
  </si>
  <si>
    <t>Oct 12 '86</t>
  </si>
  <si>
    <t>Charlottetown</t>
  </si>
  <si>
    <t>ADAMMCQUAID</t>
  </si>
  <si>
    <t>McQuaid</t>
  </si>
  <si>
    <t>Groin, Lower body</t>
  </si>
  <si>
    <t>Feb 01 '90</t>
  </si>
  <si>
    <t>Fort Lauderdale</t>
  </si>
  <si>
    <t>FL</t>
  </si>
  <si>
    <t>JAYSONMEGNA</t>
  </si>
  <si>
    <t>Jayson</t>
  </si>
  <si>
    <t>Megna</t>
  </si>
  <si>
    <t>Dec 06 '91</t>
  </si>
  <si>
    <t>JULIANMELCHIORI</t>
  </si>
  <si>
    <t>Julian</t>
  </si>
  <si>
    <t>Melchiori</t>
  </si>
  <si>
    <t>Feb 03 '92</t>
  </si>
  <si>
    <t>Oklahoma City</t>
  </si>
  <si>
    <t>JONMERRILL</t>
  </si>
  <si>
    <t>Jon</t>
  </si>
  <si>
    <t>Merrill</t>
  </si>
  <si>
    <t>Facial, Lower body</t>
  </si>
  <si>
    <t>Oct 13 '85</t>
  </si>
  <si>
    <t>Považská Bystrica</t>
  </si>
  <si>
    <t>ANDREJMESZAROS</t>
  </si>
  <si>
    <t>Andrej</t>
  </si>
  <si>
    <t>Meszaros</t>
  </si>
  <si>
    <t>Jun 21 '85</t>
  </si>
  <si>
    <t>MARCMETHOT</t>
  </si>
  <si>
    <t>Marc</t>
  </si>
  <si>
    <t>Methot</t>
  </si>
  <si>
    <t>Flu, Undisclosed, Neck</t>
  </si>
  <si>
    <t>Dec 07 '84</t>
  </si>
  <si>
    <t>Jindrichuv Hradec</t>
  </si>
  <si>
    <t>MILANMICHALEK</t>
  </si>
  <si>
    <t>Michalek</t>
  </si>
  <si>
    <t>Dec 23 '82</t>
  </si>
  <si>
    <t>ZBYNEKMICHALEK</t>
  </si>
  <si>
    <t>Zbynek</t>
  </si>
  <si>
    <t>Apr 15 '88</t>
  </si>
  <si>
    <t>Grosse Pointe Woods</t>
  </si>
  <si>
    <t>ANDYMIELE</t>
  </si>
  <si>
    <t>Miele</t>
  </si>
  <si>
    <t>Feb 17 '84</t>
  </si>
  <si>
    <t>Dover</t>
  </si>
  <si>
    <t>DREWMILLER</t>
  </si>
  <si>
    <t>Miller</t>
  </si>
  <si>
    <t>Mar 14 '93</t>
  </si>
  <si>
    <t>East Palestine</t>
  </si>
  <si>
    <t>J.T.MILLER</t>
  </si>
  <si>
    <t>Nov 15 '87</t>
  </si>
  <si>
    <t>Los Angeles</t>
  </si>
  <si>
    <t>KEVANMILLER</t>
  </si>
  <si>
    <t>Kevan</t>
  </si>
  <si>
    <t>May 03 '83</t>
  </si>
  <si>
    <t>Terrace</t>
  </si>
  <si>
    <t>BRADLEYMILLS</t>
  </si>
  <si>
    <t>Mills</t>
  </si>
  <si>
    <t>JOHNMITCHELL</t>
  </si>
  <si>
    <t>Mitchell</t>
  </si>
  <si>
    <t>Illness, Ankle</t>
  </si>
  <si>
    <t>Jan 30 '85</t>
  </si>
  <si>
    <t>Greenfield Park</t>
  </si>
  <si>
    <t>TORREYMITCHELL</t>
  </si>
  <si>
    <t>Torrey</t>
  </si>
  <si>
    <t>Foot, Lower body, Leg</t>
  </si>
  <si>
    <t>Apr 23 '77</t>
  </si>
  <si>
    <t>Port McNeill</t>
  </si>
  <si>
    <t>WILLIEMITCHELL</t>
  </si>
  <si>
    <t>Willie</t>
  </si>
  <si>
    <t>Apr 06 '82</t>
  </si>
  <si>
    <t>Stewart Valley</t>
  </si>
  <si>
    <t>TRAVISMOEN</t>
  </si>
  <si>
    <t>Moen</t>
  </si>
  <si>
    <t>Facial, Concussion, Flu</t>
  </si>
  <si>
    <t>Oct 12 '94</t>
  </si>
  <si>
    <t>Brampton</t>
  </si>
  <si>
    <t>SEANMONAHAN</t>
  </si>
  <si>
    <t>Monahan</t>
  </si>
  <si>
    <t>Thornhill</t>
  </si>
  <si>
    <t>DOMINICMOORE</t>
  </si>
  <si>
    <t>Dominic</t>
  </si>
  <si>
    <t>Moore</t>
  </si>
  <si>
    <t>Nov 19 '90</t>
  </si>
  <si>
    <t>Winnetka</t>
  </si>
  <si>
    <t>JOHNMOORE</t>
  </si>
  <si>
    <t>Apr 16 '91</t>
  </si>
  <si>
    <t>Auburn</t>
  </si>
  <si>
    <t>JEREMYMORIN</t>
  </si>
  <si>
    <t>Jeremy</t>
  </si>
  <si>
    <t>Morin</t>
  </si>
  <si>
    <t>Jan 09 '84</t>
  </si>
  <si>
    <t>TRAVISMORIN</t>
  </si>
  <si>
    <t>Aug 24 '78</t>
  </si>
  <si>
    <t>DEREKMORRIS</t>
  </si>
  <si>
    <t>Morris</t>
  </si>
  <si>
    <t>Jan 16 '79</t>
  </si>
  <si>
    <t>Carlyle</t>
  </si>
  <si>
    <t>BRENDENMORROW</t>
  </si>
  <si>
    <t>Morrow</t>
  </si>
  <si>
    <t>Mar 10 '89</t>
  </si>
  <si>
    <t>SIMONMOSER</t>
  </si>
  <si>
    <t>Moser</t>
  </si>
  <si>
    <t>Dec 28 '81</t>
  </si>
  <si>
    <t>DAVIDMOSS</t>
  </si>
  <si>
    <t>Moss</t>
  </si>
  <si>
    <t>Mar 19 '78</t>
  </si>
  <si>
    <t>Quincy</t>
  </si>
  <si>
    <t>MIKEMOTTAU</t>
  </si>
  <si>
    <t>Mottau</t>
  </si>
  <si>
    <t>Nov 01 '83</t>
  </si>
  <si>
    <t>North York</t>
  </si>
  <si>
    <t>MATTMOULSON</t>
  </si>
  <si>
    <t>Moulson</t>
  </si>
  <si>
    <t>NYI, BUF</t>
  </si>
  <si>
    <t>Mar 06 '86</t>
  </si>
  <si>
    <t>West Seneca</t>
  </si>
  <si>
    <t>CHRISMUELLER</t>
  </si>
  <si>
    <t>Mueller</t>
  </si>
  <si>
    <t>CONNORMURPHY</t>
  </si>
  <si>
    <t>Murphy</t>
  </si>
  <si>
    <t>Mar 31 '93</t>
  </si>
  <si>
    <t>Aurora</t>
  </si>
  <si>
    <t>RYANMURPHY</t>
  </si>
  <si>
    <t>Mar 12 '80</t>
  </si>
  <si>
    <t>Bromma</t>
  </si>
  <si>
    <t>DOUGLASMURRAY</t>
  </si>
  <si>
    <t>Douglas</t>
  </si>
  <si>
    <t>Murray</t>
  </si>
  <si>
    <t>Upper body, Lower body, Shoulder</t>
  </si>
  <si>
    <t>Sep 27 '93</t>
  </si>
  <si>
    <t>RYANMURRAY</t>
  </si>
  <si>
    <t>Woodstock</t>
  </si>
  <si>
    <t>JAKEMUZZIN</t>
  </si>
  <si>
    <t>Muzzin</t>
  </si>
  <si>
    <t>Houston</t>
  </si>
  <si>
    <t>TYLERMYERS</t>
  </si>
  <si>
    <t>Myers</t>
  </si>
  <si>
    <t>Lower body, Upper body, Soreness</t>
  </si>
  <si>
    <t>Nov 22 '92</t>
  </si>
  <si>
    <t>Zhukovskiy</t>
  </si>
  <si>
    <t>VLADISLAVNAMESTNIKOV</t>
  </si>
  <si>
    <t>Vladislav</t>
  </si>
  <si>
    <t>Namestnikov</t>
  </si>
  <si>
    <t>Jun 16 '84</t>
  </si>
  <si>
    <t>RICKNASH</t>
  </si>
  <si>
    <t>Rick</t>
  </si>
  <si>
    <t>Nash</t>
  </si>
  <si>
    <t>Head</t>
  </si>
  <si>
    <t>May 09 '89</t>
  </si>
  <si>
    <t>Consort</t>
  </si>
  <si>
    <t>RILEYNASH</t>
  </si>
  <si>
    <t>Riley</t>
  </si>
  <si>
    <t>Jamsa</t>
  </si>
  <si>
    <t>JOONASNATTINEN</t>
  </si>
  <si>
    <t>Joonas</t>
  </si>
  <si>
    <t>Nattinen</t>
  </si>
  <si>
    <t>Sep 03 '87</t>
  </si>
  <si>
    <t>Whitby</t>
  </si>
  <si>
    <t>JAMESNEAL</t>
  </si>
  <si>
    <t>James</t>
  </si>
  <si>
    <t>Neal</t>
  </si>
  <si>
    <t>Upper body, Concussion, Lower body</t>
  </si>
  <si>
    <t>Jun 18 '79</t>
  </si>
  <si>
    <t>Flesherton</t>
  </si>
  <si>
    <t>CHRISNEIL</t>
  </si>
  <si>
    <t>Neil</t>
  </si>
  <si>
    <t>Oct 15 '91</t>
  </si>
  <si>
    <t>Warroad</t>
  </si>
  <si>
    <t>BROCKNELSON</t>
  </si>
  <si>
    <t>Brock</t>
  </si>
  <si>
    <t>Nelson</t>
  </si>
  <si>
    <t>Feb 08 '92</t>
  </si>
  <si>
    <t>PATRIKNEMETH</t>
  </si>
  <si>
    <t>Nemeth</t>
  </si>
  <si>
    <t>Roseau</t>
  </si>
  <si>
    <t>AARONNESS</t>
  </si>
  <si>
    <t>Aaron</t>
  </si>
  <si>
    <t>Ness</t>
  </si>
  <si>
    <t>Feb 19 '82</t>
  </si>
  <si>
    <t>KRISNEWBURY</t>
  </si>
  <si>
    <t>Newbury</t>
  </si>
  <si>
    <t>Mar 04 '95</t>
  </si>
  <si>
    <t>VALERINICHUSHKIN</t>
  </si>
  <si>
    <t>Valeri</t>
  </si>
  <si>
    <t>Nichushkin</t>
  </si>
  <si>
    <t>Sep 08 '92</t>
  </si>
  <si>
    <t>Chur</t>
  </si>
  <si>
    <t>NINONIEDERREITER</t>
  </si>
  <si>
    <t>Nino</t>
  </si>
  <si>
    <t>Niederreiter</t>
  </si>
  <si>
    <t>Apr 24 '84</t>
  </si>
  <si>
    <t>FRANSNIELSEN</t>
  </si>
  <si>
    <t>Frans</t>
  </si>
  <si>
    <t>Nielsen</t>
  </si>
  <si>
    <t>Nov 05 '92</t>
  </si>
  <si>
    <t>MATTHEWNIETO</t>
  </si>
  <si>
    <t>Nieto</t>
  </si>
  <si>
    <t>Hand, Lower body</t>
  </si>
  <si>
    <t>Jun 16 '86</t>
  </si>
  <si>
    <t>NIKITANIKITIN</t>
  </si>
  <si>
    <t>Nikitin</t>
  </si>
  <si>
    <t>Lower body,Groin</t>
  </si>
  <si>
    <t>Dec 06 '86</t>
  </si>
  <si>
    <t>MATTNISKANEN</t>
  </si>
  <si>
    <t>Niskanen</t>
  </si>
  <si>
    <t>Jun 23 '89</t>
  </si>
  <si>
    <t>JORDANNOLAN</t>
  </si>
  <si>
    <t>Nolan</t>
  </si>
  <si>
    <t>Feb 25 '92</t>
  </si>
  <si>
    <t>JOAKIMNORDSTROM</t>
  </si>
  <si>
    <t>Nordstrom</t>
  </si>
  <si>
    <t>Apr 12 '93</t>
  </si>
  <si>
    <t>RYANNUGENT-HOPKINS</t>
  </si>
  <si>
    <t>Nugent-Hopkins</t>
  </si>
  <si>
    <t>Sep 01 '89</t>
  </si>
  <si>
    <t>Halmstad</t>
  </si>
  <si>
    <t>GUSTAVNYQUIST</t>
  </si>
  <si>
    <t>Gustav</t>
  </si>
  <si>
    <t>Nyquist</t>
  </si>
  <si>
    <t>Feb 14 '83</t>
  </si>
  <si>
    <t>Syosset</t>
  </si>
  <si>
    <t>ERICNYSTROM</t>
  </si>
  <si>
    <t>Nystrom</t>
  </si>
  <si>
    <t>Aug 09 '83</t>
  </si>
  <si>
    <t>Port Hope</t>
  </si>
  <si>
    <t>SHANEO'BRIEN</t>
  </si>
  <si>
    <t>O'Brien</t>
  </si>
  <si>
    <t>Jun 21 '90</t>
  </si>
  <si>
    <t>ERICODELL</t>
  </si>
  <si>
    <t>O'Dell</t>
  </si>
  <si>
    <t>Feb 07 '91</t>
  </si>
  <si>
    <t>Clinton</t>
  </si>
  <si>
    <t>RYANO'REILLY</t>
  </si>
  <si>
    <t>O'Reilly</t>
  </si>
  <si>
    <t>Oct 01 '81</t>
  </si>
  <si>
    <t>JOHNODUYAODUYA</t>
  </si>
  <si>
    <t>Oduya</t>
  </si>
  <si>
    <t>Apr 16 '88</t>
  </si>
  <si>
    <t>KYLEOKPOSO</t>
  </si>
  <si>
    <t>Okposo</t>
  </si>
  <si>
    <t>Dec 21 '92</t>
  </si>
  <si>
    <t>JAMIEOLEKSIAK</t>
  </si>
  <si>
    <t>Oleksiak</t>
  </si>
  <si>
    <t>Feb 04 '86</t>
  </si>
  <si>
    <t>Chesterfield</t>
  </si>
  <si>
    <t>STEVEOLEKSY</t>
  </si>
  <si>
    <t>Oleksy</t>
  </si>
  <si>
    <t>Oct 10 '85</t>
  </si>
  <si>
    <t>Bilovec</t>
  </si>
  <si>
    <t>ROSTISLAVOLESZ</t>
  </si>
  <si>
    <t>Olesz</t>
  </si>
  <si>
    <t>DYLANOLSEN</t>
  </si>
  <si>
    <t>Olsen</t>
  </si>
  <si>
    <t>Feb 05 '87</t>
  </si>
  <si>
    <t>Overtornea</t>
  </si>
  <si>
    <t>LINUSOMARK</t>
  </si>
  <si>
    <t>Linus</t>
  </si>
  <si>
    <t>Omark</t>
  </si>
  <si>
    <t>Jul 23 '91</t>
  </si>
  <si>
    <t>Novokuznetsk</t>
  </si>
  <si>
    <t>DMITRIORLOV</t>
  </si>
  <si>
    <t>Orlov</t>
  </si>
  <si>
    <t>Sep 26 '80</t>
  </si>
  <si>
    <t>San Francisco</t>
  </si>
  <si>
    <t>BROOKSORPIK</t>
  </si>
  <si>
    <t>Orpik</t>
  </si>
  <si>
    <t>Concussion, Undisclosed, Lower body</t>
  </si>
  <si>
    <t>Mar 03 '82</t>
  </si>
  <si>
    <t>COLTONORR</t>
  </si>
  <si>
    <t>Colton</t>
  </si>
  <si>
    <t>Orr</t>
  </si>
  <si>
    <t>Undisclosed, Illness, Lower body</t>
  </si>
  <si>
    <t>Dec 23 '86</t>
  </si>
  <si>
    <t>Everett</t>
  </si>
  <si>
    <t>T.J.OSHIE</t>
  </si>
  <si>
    <t>T.J.</t>
  </si>
  <si>
    <t>Oshie</t>
  </si>
  <si>
    <t>Aug 19 '82</t>
  </si>
  <si>
    <t>STEVEOTT</t>
  </si>
  <si>
    <t>Ott</t>
  </si>
  <si>
    <t>Jul 29 '93</t>
  </si>
  <si>
    <t>Bayonne</t>
  </si>
  <si>
    <t>XAVIEROUELLET</t>
  </si>
  <si>
    <t>Xavier</t>
  </si>
  <si>
    <t>Ouellet</t>
  </si>
  <si>
    <t>Sep 17 '85</t>
  </si>
  <si>
    <t>ALEXOVECHKIN</t>
  </si>
  <si>
    <t>Ovechkin</t>
  </si>
  <si>
    <t>Upper body, Illness</t>
  </si>
  <si>
    <t>Norrkoping</t>
  </si>
  <si>
    <t>MAGNUSPAAJARVI-SVENSSON</t>
  </si>
  <si>
    <t>Magnus</t>
  </si>
  <si>
    <t>Paajarvi</t>
  </si>
  <si>
    <t>Upper body, Hand</t>
  </si>
  <si>
    <t>Nov 20 '88</t>
  </si>
  <si>
    <t>New Canaan</t>
  </si>
  <si>
    <t>MAXPACIORETTY</t>
  </si>
  <si>
    <t>Max</t>
  </si>
  <si>
    <t>Pacioretty</t>
  </si>
  <si>
    <t>Wrist, Concussion</t>
  </si>
  <si>
    <t>Nov 11 '92</t>
  </si>
  <si>
    <t>JEAN-GABRIELPAGEAU</t>
  </si>
  <si>
    <t>Jean-Gabriel</t>
  </si>
  <si>
    <t>Pageau</t>
  </si>
  <si>
    <t>DANIELPAILLE</t>
  </si>
  <si>
    <t>Paille</t>
  </si>
  <si>
    <t>Concussion, Upper body, Undisclosed</t>
  </si>
  <si>
    <t>Mar 28 '91</t>
  </si>
  <si>
    <t>Frydek-Mistek</t>
  </si>
  <si>
    <t>ONDREJPALAT</t>
  </si>
  <si>
    <t>Ondrej</t>
  </si>
  <si>
    <t>Palat</t>
  </si>
  <si>
    <t>Feb 01 '91</t>
  </si>
  <si>
    <t>KYLEPALMIERI</t>
  </si>
  <si>
    <t>Palmieri</t>
  </si>
  <si>
    <t>Sep 07 '89</t>
  </si>
  <si>
    <t>AARONPALUSHAJ</t>
  </si>
  <si>
    <t>Palushaj</t>
  </si>
  <si>
    <t>RICHARDPANIK</t>
  </si>
  <si>
    <t>Richard</t>
  </si>
  <si>
    <t>Panik</t>
  </si>
  <si>
    <t>Gaspe</t>
  </si>
  <si>
    <t>CEDRICPAQUETTE</t>
  </si>
  <si>
    <t>Cedric</t>
  </si>
  <si>
    <t>Paquette</t>
  </si>
  <si>
    <t>Mar 29 '84</t>
  </si>
  <si>
    <t>Bonavista</t>
  </si>
  <si>
    <t>ADAMPARDY</t>
  </si>
  <si>
    <t>Pardy</t>
  </si>
  <si>
    <t>Mar 24 '83</t>
  </si>
  <si>
    <t>PIERREPARENTEAU</t>
  </si>
  <si>
    <t>Parenteau</t>
  </si>
  <si>
    <t>Jul 28 '84</t>
  </si>
  <si>
    <t>ZACHPARISE</t>
  </si>
  <si>
    <t>Parise</t>
  </si>
  <si>
    <t>Foot, Facial</t>
  </si>
  <si>
    <t>Dec 29 '79</t>
  </si>
  <si>
    <t>GEORGEPARROS</t>
  </si>
  <si>
    <t>George</t>
  </si>
  <si>
    <t>Parros</t>
  </si>
  <si>
    <t>Concussion, Wrist</t>
  </si>
  <si>
    <t>Jul 11 '84</t>
  </si>
  <si>
    <t>Plover</t>
  </si>
  <si>
    <t>JOEPAVELSKI</t>
  </si>
  <si>
    <t>Pavelski</t>
  </si>
  <si>
    <t>Mar 04 '91</t>
  </si>
  <si>
    <t>ADAMPAYERL</t>
  </si>
  <si>
    <t>Payerl</t>
  </si>
  <si>
    <t>Aug 10 '92</t>
  </si>
  <si>
    <t>TANNERPEARSON</t>
  </si>
  <si>
    <t>Pearson</t>
  </si>
  <si>
    <t>Sep 04 '87</t>
  </si>
  <si>
    <t>MATTPELECH</t>
  </si>
  <si>
    <t>Pelech</t>
  </si>
  <si>
    <t>Jun 16 '83</t>
  </si>
  <si>
    <t>Labrador City</t>
  </si>
  <si>
    <t>PASCALPELLETIER</t>
  </si>
  <si>
    <t>Pelletier</t>
  </si>
  <si>
    <t>Apr 18 '89</t>
  </si>
  <si>
    <t>ANTHONYPELUSO</t>
  </si>
  <si>
    <t>Anthony</t>
  </si>
  <si>
    <t>Peluso</t>
  </si>
  <si>
    <t>Sep 28 '82</t>
  </si>
  <si>
    <t>DUSTINPENNER</t>
  </si>
  <si>
    <t>Penner</t>
  </si>
  <si>
    <t>Lower body, Thumb, Upper body</t>
  </si>
  <si>
    <t>Jan 05 '88</t>
  </si>
  <si>
    <t>Drummondville</t>
  </si>
  <si>
    <t>MATHIEUPERREAULT</t>
  </si>
  <si>
    <t>Mathieu</t>
  </si>
  <si>
    <t>Perreault</t>
  </si>
  <si>
    <t>Wrist, Lower body, Arm, Hand</t>
  </si>
  <si>
    <t>May 28 '88</t>
  </si>
  <si>
    <t>DAVIDPERRON</t>
  </si>
  <si>
    <t>Perron</t>
  </si>
  <si>
    <t>May 16 '85</t>
  </si>
  <si>
    <t>COREYPERRY</t>
  </si>
  <si>
    <t>Corey</t>
  </si>
  <si>
    <t>Perry</t>
  </si>
  <si>
    <t>May 18 '92</t>
  </si>
  <si>
    <t>JOHNPERSSON</t>
  </si>
  <si>
    <t>Persson</t>
  </si>
  <si>
    <t>Mar 03 '92</t>
  </si>
  <si>
    <t>ALEXPETROVIC</t>
  </si>
  <si>
    <t>Petrovic</t>
  </si>
  <si>
    <t>Dec 09 '87</t>
  </si>
  <si>
    <t>JEFFPETRY</t>
  </si>
  <si>
    <t>Petry</t>
  </si>
  <si>
    <t>Jul 08 '82</t>
  </si>
  <si>
    <t>RICHPEVERLEY</t>
  </si>
  <si>
    <t>Peverley</t>
  </si>
  <si>
    <t>Heart, Hip</t>
  </si>
  <si>
    <t>Apr 10 '85</t>
  </si>
  <si>
    <t>DIONPHANEUF</t>
  </si>
  <si>
    <t>Dion</t>
  </si>
  <si>
    <t>Phaneuf</t>
  </si>
  <si>
    <t>Mar 09 '78</t>
  </si>
  <si>
    <t>CHRISPHILLIPS</t>
  </si>
  <si>
    <t>Phillips</t>
  </si>
  <si>
    <t>Undisclosed, Lower body, Upper body, Flu</t>
  </si>
  <si>
    <t>Jan 18 '90</t>
  </si>
  <si>
    <t>ALEXPIETRANGELO</t>
  </si>
  <si>
    <t>Pietrangelo</t>
  </si>
  <si>
    <t>Apr 26 '84</t>
  </si>
  <si>
    <t>STEVEPINIZZOTTO</t>
  </si>
  <si>
    <t>Steven</t>
  </si>
  <si>
    <t>Pinizzotto</t>
  </si>
  <si>
    <t>Apr 10 '91</t>
  </si>
  <si>
    <t>BRANDONPIRRI</t>
  </si>
  <si>
    <t>Pirri</t>
  </si>
  <si>
    <t>Jul 05 '84</t>
  </si>
  <si>
    <t>Antigo</t>
  </si>
  <si>
    <t>JOEPISKULA</t>
  </si>
  <si>
    <t>Piskula</t>
  </si>
  <si>
    <t>Nov 01 '91</t>
  </si>
  <si>
    <t>TYLERPITLICK</t>
  </si>
  <si>
    <t>Pitlick</t>
  </si>
  <si>
    <t>Oct 31 '82</t>
  </si>
  <si>
    <t>TOMASPLEKANEC</t>
  </si>
  <si>
    <t>Plekanec</t>
  </si>
  <si>
    <t>Ostrava</t>
  </si>
  <si>
    <t>ROMANPOLAK</t>
  </si>
  <si>
    <t>Polak</t>
  </si>
  <si>
    <t>Nov 30 '82</t>
  </si>
  <si>
    <t>Repentigny</t>
  </si>
  <si>
    <t>JASONPOMINVILLE</t>
  </si>
  <si>
    <t>Pominville</t>
  </si>
  <si>
    <t>May 29 '84</t>
  </si>
  <si>
    <t>CHRISPORTER</t>
  </si>
  <si>
    <t>Porter</t>
  </si>
  <si>
    <t>Mar 12 '86</t>
  </si>
  <si>
    <t>KEVINPORTER</t>
  </si>
  <si>
    <t>Feb 22 '89</t>
  </si>
  <si>
    <t>PAULPOSTMA</t>
  </si>
  <si>
    <t>Postma</t>
  </si>
  <si>
    <t>Blood clots</t>
  </si>
  <si>
    <t>Jan 05 '84</t>
  </si>
  <si>
    <t>COREYPOTTER</t>
  </si>
  <si>
    <t>Potter</t>
  </si>
  <si>
    <t>Back, Groin, Knee</t>
  </si>
  <si>
    <t>Alfred</t>
  </si>
  <si>
    <t>BENOITPOULIOT</t>
  </si>
  <si>
    <t>Pouliot</t>
  </si>
  <si>
    <t>Jun 22 '85</t>
  </si>
  <si>
    <t>DARROLLPOWE</t>
  </si>
  <si>
    <t>Darroll</t>
  </si>
  <si>
    <t>Powe</t>
  </si>
  <si>
    <t>May 07 '86</t>
  </si>
  <si>
    <t>Elk River</t>
  </si>
  <si>
    <t>NATEPROSSER</t>
  </si>
  <si>
    <t>Prosser</t>
  </si>
  <si>
    <t>Mar 13 '90</t>
  </si>
  <si>
    <t>Kingsville</t>
  </si>
  <si>
    <t>DALTONPROUT</t>
  </si>
  <si>
    <t>Dalton</t>
  </si>
  <si>
    <t>Prout</t>
  </si>
  <si>
    <t>Back, Foot</t>
  </si>
  <si>
    <t>Mar 16 '84</t>
  </si>
  <si>
    <t>BRANDONPRUST</t>
  </si>
  <si>
    <t>Prust</t>
  </si>
  <si>
    <t>Shoulder, Facial</t>
  </si>
  <si>
    <t>TEEMUPULKKINEN</t>
  </si>
  <si>
    <t>Teemu</t>
  </si>
  <si>
    <t>Pulkkinen</t>
  </si>
  <si>
    <t>Sep 08 '85</t>
  </si>
  <si>
    <t>EDWARDPURCELL</t>
  </si>
  <si>
    <t>Teddy</t>
  </si>
  <si>
    <t>Purcell</t>
  </si>
  <si>
    <t>Aug 19 '81</t>
  </si>
  <si>
    <t>TAYLORPYATT</t>
  </si>
  <si>
    <t>Pyatt</t>
  </si>
  <si>
    <t>Feb 14 '87</t>
  </si>
  <si>
    <t>TOMPYATT</t>
  </si>
  <si>
    <t>Collarbone</t>
  </si>
  <si>
    <t>Jan 11 '92</t>
  </si>
  <si>
    <t>Sherwood Park</t>
  </si>
  <si>
    <t>MARKPYSYK</t>
  </si>
  <si>
    <t>Pysyk</t>
  </si>
  <si>
    <t>KYLEQUINCEY</t>
  </si>
  <si>
    <t>Quincey</t>
  </si>
  <si>
    <t>May 28 '93</t>
  </si>
  <si>
    <t>JONATHANRACINE</t>
  </si>
  <si>
    <t>Racine</t>
  </si>
  <si>
    <t>Dec 01 '88</t>
  </si>
  <si>
    <t>MICHAELRAFFL</t>
  </si>
  <si>
    <t>Raffl</t>
  </si>
  <si>
    <t>May 05 '93</t>
  </si>
  <si>
    <t>Sundbyberg</t>
  </si>
  <si>
    <t>RICKARDRAKELL</t>
  </si>
  <si>
    <t>Rickard</t>
  </si>
  <si>
    <t>Rakell</t>
  </si>
  <si>
    <t>Sep 12 '84</t>
  </si>
  <si>
    <t>PAULRANGER</t>
  </si>
  <si>
    <t>Ranger</t>
  </si>
  <si>
    <t>Upper body, Flu, Foot</t>
  </si>
  <si>
    <t>Feb 05 '93</t>
  </si>
  <si>
    <t>TYRATTIE</t>
  </si>
  <si>
    <t>Ty</t>
  </si>
  <si>
    <t>Rattie</t>
  </si>
  <si>
    <t>Cochrane</t>
  </si>
  <si>
    <t>MASONRAYMOND</t>
  </si>
  <si>
    <t>Mason</t>
  </si>
  <si>
    <t>Raymond</t>
  </si>
  <si>
    <t>Jun 14 '86</t>
  </si>
  <si>
    <t>Ilderton</t>
  </si>
  <si>
    <t>MATTREAD</t>
  </si>
  <si>
    <t>Read</t>
  </si>
  <si>
    <t>Lower body, Illness</t>
  </si>
  <si>
    <t>Jan 20 '87</t>
  </si>
  <si>
    <t>RYANREAVES</t>
  </si>
  <si>
    <t>Reaves</t>
  </si>
  <si>
    <t>Traverse City</t>
  </si>
  <si>
    <t>ZACHREDMOND</t>
  </si>
  <si>
    <t>Redmond</t>
  </si>
  <si>
    <t>Apr 19 '80</t>
  </si>
  <si>
    <t>Recife</t>
  </si>
  <si>
    <t>BRA</t>
  </si>
  <si>
    <t>ROBYNREGEHR</t>
  </si>
  <si>
    <t>Robyn</t>
  </si>
  <si>
    <t>Regehr</t>
  </si>
  <si>
    <t>Apr 16 '86</t>
  </si>
  <si>
    <t>PETERREGIN</t>
  </si>
  <si>
    <t>Regin</t>
  </si>
  <si>
    <t>Feb 04 '92</t>
  </si>
  <si>
    <t>West Vancouver</t>
  </si>
  <si>
    <t>MAXREINHART</t>
  </si>
  <si>
    <t>Reinhart</t>
  </si>
  <si>
    <t>Feb 10 '80</t>
  </si>
  <si>
    <t>MIKERIBEIRO</t>
  </si>
  <si>
    <t>Ribeiro</t>
  </si>
  <si>
    <t>May 02 '80</t>
  </si>
  <si>
    <t>Murray Harbour</t>
  </si>
  <si>
    <t>BRADRICHARDS</t>
  </si>
  <si>
    <t>Richards</t>
  </si>
  <si>
    <t>Feb 11 '85</t>
  </si>
  <si>
    <t>Kenora</t>
  </si>
  <si>
    <t>MIKERICHARDS</t>
  </si>
  <si>
    <t>BRADRICHARDSON</t>
  </si>
  <si>
    <t>Richardson</t>
  </si>
  <si>
    <t>Mar 09 '94</t>
  </si>
  <si>
    <t>MORGANRIELLY</t>
  </si>
  <si>
    <t>Morgan</t>
  </si>
  <si>
    <t>Rielly</t>
  </si>
  <si>
    <t>Jun 15 '90</t>
  </si>
  <si>
    <t>ZACRINALDO</t>
  </si>
  <si>
    <t>Rinaldo</t>
  </si>
  <si>
    <t>Ankle, Foot</t>
  </si>
  <si>
    <t>Oct 27 '94</t>
  </si>
  <si>
    <t>RASMUSRISTOLAINEN</t>
  </si>
  <si>
    <t>Rasmus</t>
  </si>
  <si>
    <t>Ristolainen</t>
  </si>
  <si>
    <t>Apr 24 '90</t>
  </si>
  <si>
    <t>Dauphin</t>
  </si>
  <si>
    <t>COLBYROBAK</t>
  </si>
  <si>
    <t>Colby</t>
  </si>
  <si>
    <t>Robak</t>
  </si>
  <si>
    <t>Mar 03 '77</t>
  </si>
  <si>
    <t>STEPHANEROBIDAS</t>
  </si>
  <si>
    <t>Robidas</t>
  </si>
  <si>
    <t>Nesbitt</t>
  </si>
  <si>
    <t>AARONROME</t>
  </si>
  <si>
    <t>Rome</t>
  </si>
  <si>
    <t>Hip, Lower body, Upper body, Undisclosed</t>
  </si>
  <si>
    <t>Jul 16 '85</t>
  </si>
  <si>
    <t>Olds</t>
  </si>
  <si>
    <t>JAYROSEHILL</t>
  </si>
  <si>
    <t>Rosehill</t>
  </si>
  <si>
    <t>Roubaix</t>
  </si>
  <si>
    <t>ANTOINEROUSSEL</t>
  </si>
  <si>
    <t>Antoine</t>
  </si>
  <si>
    <t>Roussel</t>
  </si>
  <si>
    <t>May 04 '83</t>
  </si>
  <si>
    <t>DEREKROY</t>
  </si>
  <si>
    <t>Roy</t>
  </si>
  <si>
    <t>Illness, Undisclosed</t>
  </si>
  <si>
    <t>Sep 03 '78</t>
  </si>
  <si>
    <t>Vlasim</t>
  </si>
  <si>
    <t>MICHALROZSIVAL</t>
  </si>
  <si>
    <t>Rozsival</t>
  </si>
  <si>
    <t>May 07 '90</t>
  </si>
  <si>
    <t>San Diego</t>
  </si>
  <si>
    <t>CHADRUHWEDEL</t>
  </si>
  <si>
    <t>Ruhwedel</t>
  </si>
  <si>
    <t>Oct 08 '90</t>
  </si>
  <si>
    <t>Lycksele</t>
  </si>
  <si>
    <t>DAVIDRUNDBLAD</t>
  </si>
  <si>
    <t>Rundblad</t>
  </si>
  <si>
    <t>Jan 13 '80</t>
  </si>
  <si>
    <t>MICHAELRUPP</t>
  </si>
  <si>
    <t>Rupp</t>
  </si>
  <si>
    <t>May 02 '87</t>
  </si>
  <si>
    <t>Caroline</t>
  </si>
  <si>
    <t>KRISRUSSELL</t>
  </si>
  <si>
    <t>Russell</t>
  </si>
  <si>
    <t>Feb 16 '83</t>
  </si>
  <si>
    <t>TUOMORUUTU</t>
  </si>
  <si>
    <t>Tuomo</t>
  </si>
  <si>
    <t>Ruutu</t>
  </si>
  <si>
    <t>Mar 17 '87</t>
  </si>
  <si>
    <t>Cherry Hill</t>
  </si>
  <si>
    <t>BOBBYRYAN</t>
  </si>
  <si>
    <t>Mar 31 '80</t>
  </si>
  <si>
    <t>MICHAELRYDER</t>
  </si>
  <si>
    <t>Ryder</t>
  </si>
  <si>
    <t>Oct 27 '92</t>
  </si>
  <si>
    <t>BRANDONSAAD</t>
  </si>
  <si>
    <t>Saad</t>
  </si>
  <si>
    <t>Sep 02 '74</t>
  </si>
  <si>
    <t>SAMISALO</t>
  </si>
  <si>
    <t>Sami</t>
  </si>
  <si>
    <t>Salo</t>
  </si>
  <si>
    <t>Ankle, Upper body, Collarbone</t>
  </si>
  <si>
    <t>Feb 11 '76</t>
  </si>
  <si>
    <t>BRYCESALVADOR</t>
  </si>
  <si>
    <t>Bryce</t>
  </si>
  <si>
    <t>Salvador</t>
  </si>
  <si>
    <t>Foot, Lower body</t>
  </si>
  <si>
    <t>Dec 23 '76</t>
  </si>
  <si>
    <t>Mariefred</t>
  </si>
  <si>
    <t>MIKAELSAMUELSSON</t>
  </si>
  <si>
    <t>Samuelsson</t>
  </si>
  <si>
    <t>Leksand</t>
  </si>
  <si>
    <t>PHILIPSAMUELSSON</t>
  </si>
  <si>
    <t>Dec 14 '85</t>
  </si>
  <si>
    <t>MICHAELSANTORELLI</t>
  </si>
  <si>
    <t>Santorelli</t>
  </si>
  <si>
    <t>Aug 16 '78</t>
  </si>
  <si>
    <t>CORYSARICH</t>
  </si>
  <si>
    <t>Sarich</t>
  </si>
  <si>
    <t>Back, Head</t>
  </si>
  <si>
    <t>YANNSAUVE</t>
  </si>
  <si>
    <t>Yann</t>
  </si>
  <si>
    <t>Sauve</t>
  </si>
  <si>
    <t>Oct 22 '90</t>
  </si>
  <si>
    <t>St. Hyacinthe</t>
  </si>
  <si>
    <t>DAVIDSAVARD</t>
  </si>
  <si>
    <t>Savard</t>
  </si>
  <si>
    <t>Ozieri</t>
  </si>
  <si>
    <t>ITA</t>
  </si>
  <si>
    <t>LUCASBISA</t>
  </si>
  <si>
    <t>Luca</t>
  </si>
  <si>
    <t>Sbisa</t>
  </si>
  <si>
    <t>Ankle, Hand, Lower body, Upper body, Leg</t>
  </si>
  <si>
    <t>MARCOSCANDELLA</t>
  </si>
  <si>
    <t>Marco</t>
  </si>
  <si>
    <t>Scandella</t>
  </si>
  <si>
    <t>Apr 20 '89</t>
  </si>
  <si>
    <t>COLTONSCEVIOUR</t>
  </si>
  <si>
    <t>Sceviour</t>
  </si>
  <si>
    <t>Mar 15 '93</t>
  </si>
  <si>
    <t>MARKSCHEIFELE</t>
  </si>
  <si>
    <t>Scheifele</t>
  </si>
  <si>
    <t>Aug 22 '91</t>
  </si>
  <si>
    <t>BRAYDENSCHENN</t>
  </si>
  <si>
    <t>Schenn</t>
  </si>
  <si>
    <t>Nov 02 '89</t>
  </si>
  <si>
    <t>LUKESCHENN</t>
  </si>
  <si>
    <t>Oct 07 '88</t>
  </si>
  <si>
    <t>Carmel</t>
  </si>
  <si>
    <t>CAMERONSCHILLING</t>
  </si>
  <si>
    <t>Schilling</t>
  </si>
  <si>
    <t>May 07 '87</t>
  </si>
  <si>
    <t>DAVIDSCHLEMKO</t>
  </si>
  <si>
    <t>Schlemko</t>
  </si>
  <si>
    <t>Jul 16 '91</t>
  </si>
  <si>
    <t>St. Cloud</t>
  </si>
  <si>
    <t>NATESCHMIDT</t>
  </si>
  <si>
    <t>Schmidt</t>
  </si>
  <si>
    <t>Sep 29 '90</t>
  </si>
  <si>
    <t>Lakeville</t>
  </si>
  <si>
    <t>JORDANSCHROEDER</t>
  </si>
  <si>
    <t>Schroeder</t>
  </si>
  <si>
    <t>Foot, Foot</t>
  </si>
  <si>
    <t>Jul 06 '90</t>
  </si>
  <si>
    <t>JUSTINSCHULTZ</t>
  </si>
  <si>
    <t>Schultz</t>
  </si>
  <si>
    <t>Aug 25 '82</t>
  </si>
  <si>
    <t>Strasbourg</t>
  </si>
  <si>
    <t>NICKSCHULTZ</t>
  </si>
  <si>
    <t>Jun 25 '92</t>
  </si>
  <si>
    <t>Wilcox</t>
  </si>
  <si>
    <t>JADENSCHWARTZ</t>
  </si>
  <si>
    <t>Jaden</t>
  </si>
  <si>
    <t>Schwartz</t>
  </si>
  <si>
    <t>Sep 26 '82</t>
  </si>
  <si>
    <t>JOHNSCOTT</t>
  </si>
  <si>
    <t>Dec 30 '78</t>
  </si>
  <si>
    <t>ROBSCUDERI</t>
  </si>
  <si>
    <t>Scuderi</t>
  </si>
  <si>
    <t>Apr 20 '85</t>
  </si>
  <si>
    <t>BRENTSEABROOK</t>
  </si>
  <si>
    <t>Seabrook</t>
  </si>
  <si>
    <t>DANIELSEDIN</t>
  </si>
  <si>
    <t>Sedin</t>
  </si>
  <si>
    <t>Hamstring</t>
  </si>
  <si>
    <t>HENRIKSEDIN</t>
  </si>
  <si>
    <t>Henrik</t>
  </si>
  <si>
    <t>Ribs, Leg, Foot</t>
  </si>
  <si>
    <t>Jan 31 '92</t>
  </si>
  <si>
    <t>TYLERSEGUIN</t>
  </si>
  <si>
    <t>Seguin</t>
  </si>
  <si>
    <t>Jul 18 '81</t>
  </si>
  <si>
    <t>Schwenningen</t>
  </si>
  <si>
    <t>DENNISSEIDENBERG</t>
  </si>
  <si>
    <t>Dennis</t>
  </si>
  <si>
    <t>Seidenberg</t>
  </si>
  <si>
    <t>Bojnice</t>
  </si>
  <si>
    <t>ANDREJSEKERA</t>
  </si>
  <si>
    <t>Sekera</t>
  </si>
  <si>
    <t>Upper body, Ankle</t>
  </si>
  <si>
    <t>Jul 03 '70</t>
  </si>
  <si>
    <t>TEEMUSELANNE</t>
  </si>
  <si>
    <t>Selanne</t>
  </si>
  <si>
    <t>Facial, Concussion</t>
  </si>
  <si>
    <t>Mar 03 '84</t>
  </si>
  <si>
    <t>Krasnojarsk</t>
  </si>
  <si>
    <t>ALEXANDERSEMIN</t>
  </si>
  <si>
    <t>Semin</t>
  </si>
  <si>
    <t>Concussion, Illness</t>
  </si>
  <si>
    <t>Aug 28 '84</t>
  </si>
  <si>
    <t>TIMSESTITO</t>
  </si>
  <si>
    <t>Sestito</t>
  </si>
  <si>
    <t>Sep 28 '87</t>
  </si>
  <si>
    <t>TOMSESTITO</t>
  </si>
  <si>
    <t>Taber</t>
  </si>
  <si>
    <t>DEVINSETOGUCHI</t>
  </si>
  <si>
    <t>Devin</t>
  </si>
  <si>
    <t>Setoguchi</t>
  </si>
  <si>
    <t>Dec 27 '81</t>
  </si>
  <si>
    <t>PATRICKSHARP</t>
  </si>
  <si>
    <t>Sharp</t>
  </si>
  <si>
    <t>Jan 29 '89</t>
  </si>
  <si>
    <t>New Rochelle</t>
  </si>
  <si>
    <t>KEVINSHATTENKIRK</t>
  </si>
  <si>
    <t>Shattenkirk</t>
  </si>
  <si>
    <t>Jul 20 '91</t>
  </si>
  <si>
    <t>ANDREWSHAW</t>
  </si>
  <si>
    <t>Shaw</t>
  </si>
  <si>
    <t>Dec 07 '91</t>
  </si>
  <si>
    <t>RILEYSHEAHAN</t>
  </si>
  <si>
    <t>Sheahan</t>
  </si>
  <si>
    <t>Apr 25 '88</t>
  </si>
  <si>
    <t>JAMESSHEPPARD</t>
  </si>
  <si>
    <t>Sheppard</t>
  </si>
  <si>
    <t>Jan 29 '91</t>
  </si>
  <si>
    <t>DREWSHORE</t>
  </si>
  <si>
    <t>Shore</t>
  </si>
  <si>
    <t>Oct 13 '90</t>
  </si>
  <si>
    <t>JAKOBSILFVERBERG</t>
  </si>
  <si>
    <t>Jakob</t>
  </si>
  <si>
    <t>Silfverberg</t>
  </si>
  <si>
    <t>Truro</t>
  </si>
  <si>
    <t>ZACHSILL</t>
  </si>
  <si>
    <t>Sill</t>
  </si>
  <si>
    <t>Aug 26 '88</t>
  </si>
  <si>
    <t>Scarborough</t>
  </si>
  <si>
    <t>WAYNESIMMONDS</t>
  </si>
  <si>
    <t>Wayne</t>
  </si>
  <si>
    <t>Simmonds</t>
  </si>
  <si>
    <t>Jan 20 '88</t>
  </si>
  <si>
    <t>Superior</t>
  </si>
  <si>
    <t>MIKESISLO</t>
  </si>
  <si>
    <t>Sislo</t>
  </si>
  <si>
    <t>Nov 05 '93</t>
  </si>
  <si>
    <t>COLTONSISSONS</t>
  </si>
  <si>
    <t>Sissons</t>
  </si>
  <si>
    <t>May 19 '87</t>
  </si>
  <si>
    <t>JACKSKILLE</t>
  </si>
  <si>
    <t>Skille</t>
  </si>
  <si>
    <t>Wrist, Knee</t>
  </si>
  <si>
    <t>May 16 '92</t>
  </si>
  <si>
    <t>JEFFSKINNER</t>
  </si>
  <si>
    <t>Skinner</t>
  </si>
  <si>
    <t>Dec 09 '82</t>
  </si>
  <si>
    <t>Lapeer</t>
  </si>
  <si>
    <t>JIMSLATER</t>
  </si>
  <si>
    <t>Jim</t>
  </si>
  <si>
    <t>Slater</t>
  </si>
  <si>
    <t>Hernia, Hip</t>
  </si>
  <si>
    <t>Feb 01 '86</t>
  </si>
  <si>
    <t>Frydlant</t>
  </si>
  <si>
    <t>LADISLAVSMID</t>
  </si>
  <si>
    <t>Ladislav</t>
  </si>
  <si>
    <t>Smid</t>
  </si>
  <si>
    <t>Undisclosed, Knee</t>
  </si>
  <si>
    <t>Jul 11 '88</t>
  </si>
  <si>
    <t>Winston-Salem</t>
  </si>
  <si>
    <t>BENSMITH</t>
  </si>
  <si>
    <t>Smith</t>
  </si>
  <si>
    <t>BRENDANSMITH</t>
  </si>
  <si>
    <t>Sep 05 '89</t>
  </si>
  <si>
    <t>CRAIGSMITH</t>
  </si>
  <si>
    <t>Oct 13 '84</t>
  </si>
  <si>
    <t>DEREKSMITH</t>
  </si>
  <si>
    <t>RILEYSMITH</t>
  </si>
  <si>
    <t>Reilly</t>
  </si>
  <si>
    <t>Feb 08 '85</t>
  </si>
  <si>
    <t>TREVORSMITH</t>
  </si>
  <si>
    <t>Apr 05 '88</t>
  </si>
  <si>
    <t>Maple Creek</t>
  </si>
  <si>
    <t>ZACKSMITH</t>
  </si>
  <si>
    <t>Jun 14 '92</t>
  </si>
  <si>
    <t>DEVANTESMITH-PELLY</t>
  </si>
  <si>
    <t>Devante</t>
  </si>
  <si>
    <t>Smith-Pelly</t>
  </si>
  <si>
    <t>Feb 04 '79</t>
  </si>
  <si>
    <t>JERREDSMITHSON</t>
  </si>
  <si>
    <t>Jerred</t>
  </si>
  <si>
    <t>Smithson</t>
  </si>
  <si>
    <t>Feb 21 '76</t>
  </si>
  <si>
    <t>Banff</t>
  </si>
  <si>
    <t>RYANSMYTH</t>
  </si>
  <si>
    <t>Smyth</t>
  </si>
  <si>
    <t>Groin, Knee</t>
  </si>
  <si>
    <t>Jul 02 '87</t>
  </si>
  <si>
    <t>VLADIMIRSOBOTKA</t>
  </si>
  <si>
    <t>Vladimir</t>
  </si>
  <si>
    <t>Sobotka</t>
  </si>
  <si>
    <t>Upper body, Leg, Undisclosed, Ankle</t>
  </si>
  <si>
    <t>Malmö</t>
  </si>
  <si>
    <t>CARLSODERBERG</t>
  </si>
  <si>
    <t>Soderberg</t>
  </si>
  <si>
    <t>Ankle, Concussion</t>
  </si>
  <si>
    <t>Sep 19 '88</t>
  </si>
  <si>
    <t>Palmerston</t>
  </si>
  <si>
    <t>NICKSPALING</t>
  </si>
  <si>
    <t>Spaling</t>
  </si>
  <si>
    <t>Upper body, Lower body, Concussion</t>
  </si>
  <si>
    <t>Jun 13 '83</t>
  </si>
  <si>
    <t>JASONSPEZZA</t>
  </si>
  <si>
    <t>Spezza</t>
  </si>
  <si>
    <t>Groin, Lower body, Undisclosed</t>
  </si>
  <si>
    <t>Jan 30 '92</t>
  </si>
  <si>
    <t>RYANSPOONER</t>
  </si>
  <si>
    <t>Spooner</t>
  </si>
  <si>
    <t>Jan 13 '93</t>
  </si>
  <si>
    <t>RYANSPROUL</t>
  </si>
  <si>
    <t>Sproul</t>
  </si>
  <si>
    <t>Nov 29 '89</t>
  </si>
  <si>
    <t>JAREDSPURGEON</t>
  </si>
  <si>
    <t>Spurgeon</t>
  </si>
  <si>
    <t>Aug 11 '83</t>
  </si>
  <si>
    <t>MARTINST.PIERRE</t>
  </si>
  <si>
    <t>St Pierre</t>
  </si>
  <si>
    <t>Jun 18 '75</t>
  </si>
  <si>
    <t>MARTINST.LOUIS</t>
  </si>
  <si>
    <t>Oct 29 '84</t>
  </si>
  <si>
    <t>ERICSTAAL</t>
  </si>
  <si>
    <t>Staal</t>
  </si>
  <si>
    <t>JORDANSTAAL</t>
  </si>
  <si>
    <t>MARCSTAAL</t>
  </si>
  <si>
    <t>Oct 30 '85</t>
  </si>
  <si>
    <t>DREWSTAFFORD</t>
  </si>
  <si>
    <t>Stafford</t>
  </si>
  <si>
    <t>Upper body, Undisclosed, Upper body</t>
  </si>
  <si>
    <t>Dec 19 '83</t>
  </si>
  <si>
    <t>MATTSTAJAN</t>
  </si>
  <si>
    <t>Stajan</t>
  </si>
  <si>
    <t>Jan 17 '86</t>
  </si>
  <si>
    <t>VIKTORSTALBERG</t>
  </si>
  <si>
    <t>Viktor</t>
  </si>
  <si>
    <t>Stalberg</t>
  </si>
  <si>
    <t>Shoulder, Lower body</t>
  </si>
  <si>
    <t>Feb 07 '90</t>
  </si>
  <si>
    <t>Markham</t>
  </si>
  <si>
    <t>STEVENSTAMKOS</t>
  </si>
  <si>
    <t>Stamkos</t>
  </si>
  <si>
    <t>Jul 20 '89</t>
  </si>
  <si>
    <t>RYANSTANTON</t>
  </si>
  <si>
    <t>Stanton</t>
  </si>
  <si>
    <t>Ankle, Groin</t>
  </si>
  <si>
    <t>Dec 27 '85</t>
  </si>
  <si>
    <t>PAULSTASTNY</t>
  </si>
  <si>
    <t>Stastny</t>
  </si>
  <si>
    <t>Back, Ankle, Knee</t>
  </si>
  <si>
    <t>Mar 15 '82</t>
  </si>
  <si>
    <t>DAVIDSTECKEL</t>
  </si>
  <si>
    <t>Steckel</t>
  </si>
  <si>
    <t>Mar 01 '84</t>
  </si>
  <si>
    <t>ALEXANDERSTEEN</t>
  </si>
  <si>
    <t>Steen</t>
  </si>
  <si>
    <t>Feb 04 '83</t>
  </si>
  <si>
    <t>LEESTEMPNIAK</t>
  </si>
  <si>
    <t>Stempniak</t>
  </si>
  <si>
    <t>Hastings</t>
  </si>
  <si>
    <t>DEREKSTEPAN</t>
  </si>
  <si>
    <t>Stepan</t>
  </si>
  <si>
    <t>Oct 30 '87</t>
  </si>
  <si>
    <t>CHRISSTEWART</t>
  </si>
  <si>
    <t>Stewart</t>
  </si>
  <si>
    <t>Apr 13 '87</t>
  </si>
  <si>
    <t>RYANSTOA</t>
  </si>
  <si>
    <t>Stoa</t>
  </si>
  <si>
    <t>Jun 24 '82</t>
  </si>
  <si>
    <t>Melville</t>
  </si>
  <si>
    <t>JARRETSTOLL</t>
  </si>
  <si>
    <t>Jarret</t>
  </si>
  <si>
    <t>Stoll</t>
  </si>
  <si>
    <t>Nov 21 '87</t>
  </si>
  <si>
    <t>Camrose</t>
  </si>
  <si>
    <t>KARLSTOLLERY</t>
  </si>
  <si>
    <t>Stollery</t>
  </si>
  <si>
    <t>MARKSTONE</t>
  </si>
  <si>
    <t>Stone</t>
  </si>
  <si>
    <t>MICHAELSTONE</t>
  </si>
  <si>
    <t>Feb 19 '85</t>
  </si>
  <si>
    <t>CLAYTONSTONER</t>
  </si>
  <si>
    <t>Clayton</t>
  </si>
  <si>
    <t>Stoner</t>
  </si>
  <si>
    <t>Leg, Knee, Upper body</t>
  </si>
  <si>
    <t>Oct 30 '84</t>
  </si>
  <si>
    <t>Melfort</t>
  </si>
  <si>
    <t>TYSONSTRACHAN</t>
  </si>
  <si>
    <t>Strachan</t>
  </si>
  <si>
    <t>Jan 04 '88</t>
  </si>
  <si>
    <t>BRIANSTRAIT</t>
  </si>
  <si>
    <t>Strait</t>
  </si>
  <si>
    <t>Upper body, Hip</t>
  </si>
  <si>
    <t>Aug 01 '86</t>
  </si>
  <si>
    <t>Tibro</t>
  </si>
  <si>
    <t>ANTONSTRALMAN</t>
  </si>
  <si>
    <t>Stralman</t>
  </si>
  <si>
    <t>Feb 13 '87</t>
  </si>
  <si>
    <t>Coquitlam</t>
  </si>
  <si>
    <t>BENSTREET</t>
  </si>
  <si>
    <t>Street</t>
  </si>
  <si>
    <t>Dec 11 '77</t>
  </si>
  <si>
    <t>MARKSTREIT</t>
  </si>
  <si>
    <t>Streit</t>
  </si>
  <si>
    <t>Jul 11 '93</t>
  </si>
  <si>
    <t>RYANSTROME</t>
  </si>
  <si>
    <t>Strome</t>
  </si>
  <si>
    <t>Nov 06 '79</t>
  </si>
  <si>
    <t>Rocky Mountain House</t>
  </si>
  <si>
    <t>BRADSTUART</t>
  </si>
  <si>
    <t>Stuart</t>
  </si>
  <si>
    <t>MARKSTUART</t>
  </si>
  <si>
    <t>Hip, Groin, Blood clots</t>
  </si>
  <si>
    <t>May 13 '89</t>
  </si>
  <si>
    <t>P.K.SUBBAN</t>
  </si>
  <si>
    <t>P.K.</t>
  </si>
  <si>
    <t>Subban</t>
  </si>
  <si>
    <t>May 30 '84</t>
  </si>
  <si>
    <t>Kaufbeuren</t>
  </si>
  <si>
    <t>ALEXANDERSULZER</t>
  </si>
  <si>
    <t>Sulzer</t>
  </si>
  <si>
    <t>Undisclosed, Lower body, Upper body</t>
  </si>
  <si>
    <t>Feb 05 '88</t>
  </si>
  <si>
    <t>CHRISSUMMERS</t>
  </si>
  <si>
    <t>Summers</t>
  </si>
  <si>
    <t>Sep 21 '92</t>
  </si>
  <si>
    <t>JOHANSUNDSTROM</t>
  </si>
  <si>
    <t>Sundstrom</t>
  </si>
  <si>
    <t>Nov 29 '90</t>
  </si>
  <si>
    <t>Plzen</t>
  </si>
  <si>
    <t>ANDREJSUSTR</t>
  </si>
  <si>
    <t>Sustr</t>
  </si>
  <si>
    <t>Jan 21 '85</t>
  </si>
  <si>
    <t>RYANSUTER</t>
  </si>
  <si>
    <t>Suter</t>
  </si>
  <si>
    <t>Feb 14 '89</t>
  </si>
  <si>
    <t>Huntington</t>
  </si>
  <si>
    <t>BRANDONSUTTER</t>
  </si>
  <si>
    <t>Sutter</t>
  </si>
  <si>
    <t>Jun 02 '87</t>
  </si>
  <si>
    <t>Viking</t>
  </si>
  <si>
    <t>BRETTSUTTER</t>
  </si>
  <si>
    <t>May 14 '91</t>
  </si>
  <si>
    <t>JORDANSZWARZ</t>
  </si>
  <si>
    <t>Szwarz</t>
  </si>
  <si>
    <t>Feb 11 '84</t>
  </si>
  <si>
    <t>Lemoyne</t>
  </si>
  <si>
    <t>MAXIMETALBOT</t>
  </si>
  <si>
    <t>Talbot</t>
  </si>
  <si>
    <t>Jan 10 '79</t>
  </si>
  <si>
    <t>HENRIKTALLINDER</t>
  </si>
  <si>
    <t>Tallinder</t>
  </si>
  <si>
    <t>Upper body, Lower body, Ribs</t>
  </si>
  <si>
    <t>Dec 20 '89</t>
  </si>
  <si>
    <t>CHRISTANEV</t>
  </si>
  <si>
    <t>Tanev</t>
  </si>
  <si>
    <t>Thumb, Illness</t>
  </si>
  <si>
    <t>Feb 10 '89</t>
  </si>
  <si>
    <t>Philadelphia</t>
  </si>
  <si>
    <t>ERICTANGRADI</t>
  </si>
  <si>
    <t>Tangradi</t>
  </si>
  <si>
    <t>Nov 21 '79</t>
  </si>
  <si>
    <t>Ste-Justine</t>
  </si>
  <si>
    <t>ALEXTANGUAY</t>
  </si>
  <si>
    <t>Tanguay</t>
  </si>
  <si>
    <t>Knee, Wrist</t>
  </si>
  <si>
    <t>Oct 20 '86</t>
  </si>
  <si>
    <t>MATTTAORMINA</t>
  </si>
  <si>
    <t>Taormina</t>
  </si>
  <si>
    <t>Dec 13 '91</t>
  </si>
  <si>
    <t>VLADIMIRTARASENKO</t>
  </si>
  <si>
    <t>Tarasenko</t>
  </si>
  <si>
    <t>Flu, Hand, Upper body</t>
  </si>
  <si>
    <t>Dec 01 '90</t>
  </si>
  <si>
    <t>TOMASTATAR</t>
  </si>
  <si>
    <t>Tatar</t>
  </si>
  <si>
    <t>Sep 20 '90</t>
  </si>
  <si>
    <t>JOHNTAVARES</t>
  </si>
  <si>
    <t>Tavares</t>
  </si>
  <si>
    <t>Feb 21 '90</t>
  </si>
  <si>
    <t>MATTIASTEDENBY</t>
  </si>
  <si>
    <t>Tedenby</t>
  </si>
  <si>
    <t>Sep 11 '94</t>
  </si>
  <si>
    <t>TEUVOTERAVAINEN</t>
  </si>
  <si>
    <t>Teuvo</t>
  </si>
  <si>
    <t>Teravainen</t>
  </si>
  <si>
    <t>Apr 07 '89</t>
  </si>
  <si>
    <t>CHRISTERRY</t>
  </si>
  <si>
    <t>Terry</t>
  </si>
  <si>
    <t>May 26 '92</t>
  </si>
  <si>
    <t>CHRISTIANTHOMAS</t>
  </si>
  <si>
    <t>Oct 05 '84</t>
  </si>
  <si>
    <t>NATETHOMPSON</t>
  </si>
  <si>
    <t>Thompson</t>
  </si>
  <si>
    <t>Jun 03 '83</t>
  </si>
  <si>
    <t>CHRISTHORBURN</t>
  </si>
  <si>
    <t>Thorburn</t>
  </si>
  <si>
    <t>Lower body, Foot, Upper body</t>
  </si>
  <si>
    <t>Jul 02 '79</t>
  </si>
  <si>
    <t>JOETHORNTON</t>
  </si>
  <si>
    <t>Thornton</t>
  </si>
  <si>
    <t>Jul 23 '77</t>
  </si>
  <si>
    <t>SHAWNTHORNTON</t>
  </si>
  <si>
    <t>Mar 18 '75</t>
  </si>
  <si>
    <t>KIMMOTIMONEN</t>
  </si>
  <si>
    <t>Kimmo</t>
  </si>
  <si>
    <t>Timonen</t>
  </si>
  <si>
    <t>Foot, Facial, Lower body</t>
  </si>
  <si>
    <t>Feb 20 '92</t>
  </si>
  <si>
    <t>JARREDTINORDI</t>
  </si>
  <si>
    <t>Jarred</t>
  </si>
  <si>
    <t>Tinordi</t>
  </si>
  <si>
    <t>Mar 16 '88</t>
  </si>
  <si>
    <t>Slany</t>
  </si>
  <si>
    <t>JIRITLUSTY</t>
  </si>
  <si>
    <t>Tlusty</t>
  </si>
  <si>
    <t>Appendectomy, Upper body, Lower body</t>
  </si>
  <si>
    <t>Apr 29 '88</t>
  </si>
  <si>
    <t>JONATHANTOEWS</t>
  </si>
  <si>
    <t>Toews</t>
  </si>
  <si>
    <t>Apr 24 '92</t>
  </si>
  <si>
    <t>TYLERTOFFOLI</t>
  </si>
  <si>
    <t>Toffoli</t>
  </si>
  <si>
    <t>Feb 02 '83</t>
  </si>
  <si>
    <t>Churchill</t>
  </si>
  <si>
    <t>JORDINTOOTOO</t>
  </si>
  <si>
    <t>Jordin</t>
  </si>
  <si>
    <t>Tootoo</t>
  </si>
  <si>
    <t>Oct 08 '81</t>
  </si>
  <si>
    <t>RAFFITORRES</t>
  </si>
  <si>
    <t>Raffi</t>
  </si>
  <si>
    <t>Torres</t>
  </si>
  <si>
    <t>Knee, Lower body</t>
  </si>
  <si>
    <t>VINCENTTROCHECK</t>
  </si>
  <si>
    <t>Trocheck</t>
  </si>
  <si>
    <t>COREYTROPP</t>
  </si>
  <si>
    <t>Tropp</t>
  </si>
  <si>
    <t>Aug 26 '90</t>
  </si>
  <si>
    <t>ZACHTROTMAN</t>
  </si>
  <si>
    <t>Trotman</t>
  </si>
  <si>
    <t>Feb 26 '94</t>
  </si>
  <si>
    <t>JACOBTROUBA</t>
  </si>
  <si>
    <t>Trouba</t>
  </si>
  <si>
    <t>Aug 14 '89</t>
  </si>
  <si>
    <t>KYLETURRIS</t>
  </si>
  <si>
    <t>Turris</t>
  </si>
  <si>
    <t>Apr 23 '89</t>
  </si>
  <si>
    <t>DANATYRELL</t>
  </si>
  <si>
    <t>Dana</t>
  </si>
  <si>
    <t>Tyrell</t>
  </si>
  <si>
    <t>Jul 19 '83</t>
  </si>
  <si>
    <t>Izhevsk</t>
  </si>
  <si>
    <t>FEDORTYUTIN</t>
  </si>
  <si>
    <t>Fedor</t>
  </si>
  <si>
    <t>Tyutin</t>
  </si>
  <si>
    <t>Lower body, Ankle, Upper body</t>
  </si>
  <si>
    <t>May 03 '82</t>
  </si>
  <si>
    <t>R.J.UMBERGER</t>
  </si>
  <si>
    <t>RJ</t>
  </si>
  <si>
    <t>Umberger</t>
  </si>
  <si>
    <t>Oct 07 '83</t>
  </si>
  <si>
    <t>Fort McMurray</t>
  </si>
  <si>
    <t>SCOTTIEUPSHALL</t>
  </si>
  <si>
    <t>Scottie</t>
  </si>
  <si>
    <t>Upshall</t>
  </si>
  <si>
    <t>Dec 20 '90</t>
  </si>
  <si>
    <t>ALEXANDERURBOM</t>
  </si>
  <si>
    <t>Urbom</t>
  </si>
  <si>
    <t>Nov 12 '91</t>
  </si>
  <si>
    <t>MORINVILLE</t>
  </si>
  <si>
    <t>BRYCEVANBRABANT</t>
  </si>
  <si>
    <t>Van Brabant</t>
  </si>
  <si>
    <t>Apr 20 '83</t>
  </si>
  <si>
    <t>DAVIDVANDERGULIK</t>
  </si>
  <si>
    <t>Van Der Gulik</t>
  </si>
  <si>
    <t>Jan 17 '84</t>
  </si>
  <si>
    <t>Roseville</t>
  </si>
  <si>
    <t>MARKVANGUILDER</t>
  </si>
  <si>
    <t>Van Guilder</t>
  </si>
  <si>
    <t>May 04 '89</t>
  </si>
  <si>
    <t>Middletown</t>
  </si>
  <si>
    <t>JAMESVANRIEMSDYK</t>
  </si>
  <si>
    <t>van Riemsdyk</t>
  </si>
  <si>
    <t>Mar 15 '87</t>
  </si>
  <si>
    <t>Moorhead</t>
  </si>
  <si>
    <t>CHRISVANDEVELDE</t>
  </si>
  <si>
    <t>VandeVelde</t>
  </si>
  <si>
    <t>Vienna</t>
  </si>
  <si>
    <t>THOMASVANEK</t>
  </si>
  <si>
    <t>Vanek</t>
  </si>
  <si>
    <t>BUF, NYI</t>
  </si>
  <si>
    <t>Dec 04 '90</t>
  </si>
  <si>
    <t>Vaughan</t>
  </si>
  <si>
    <t>PHILIPVARONE</t>
  </si>
  <si>
    <t>Varone</t>
  </si>
  <si>
    <t>Jun 03 '91</t>
  </si>
  <si>
    <t>SAMIVATANEN</t>
  </si>
  <si>
    <t>Vatanen</t>
  </si>
  <si>
    <t>Nov 16 '81</t>
  </si>
  <si>
    <t>Beauceville</t>
  </si>
  <si>
    <t>STEPHANEVEILLEUX</t>
  </si>
  <si>
    <t>Veilleux</t>
  </si>
  <si>
    <t>Jul 20 '82</t>
  </si>
  <si>
    <t>St. Agapit</t>
  </si>
  <si>
    <t>ANTOINEVERMETTE</t>
  </si>
  <si>
    <t>Vermette</t>
  </si>
  <si>
    <t>KRISVERSTEEG</t>
  </si>
  <si>
    <t>Versteeg</t>
  </si>
  <si>
    <t>Wakaw</t>
  </si>
  <si>
    <t>LINDENVEY</t>
  </si>
  <si>
    <t>Linden</t>
  </si>
  <si>
    <t>Vey</t>
  </si>
  <si>
    <t>Aug 11 '76</t>
  </si>
  <si>
    <t>Topolcany</t>
  </si>
  <si>
    <t>LUBOMIRVISNOVSKY</t>
  </si>
  <si>
    <t>Lubomir</t>
  </si>
  <si>
    <t>Visnovsky</t>
  </si>
  <si>
    <t>Concussion, Upper body</t>
  </si>
  <si>
    <t>Aug 20 '85</t>
  </si>
  <si>
    <t>JOEVITALE</t>
  </si>
  <si>
    <t>Vitale</t>
  </si>
  <si>
    <t>Wrist, Lower body</t>
  </si>
  <si>
    <t>Mar 30 '87</t>
  </si>
  <si>
    <t>MARC-EDOUARDVLASIC</t>
  </si>
  <si>
    <t>Marc-Edouard</t>
  </si>
  <si>
    <t>Vlasic</t>
  </si>
  <si>
    <t>Feb 25 '82</t>
  </si>
  <si>
    <t>ANTONVOLCHENKOV</t>
  </si>
  <si>
    <t>Volchenkov</t>
  </si>
  <si>
    <t>Lower body, Soreness, Illness, Ankle</t>
  </si>
  <si>
    <t>May 30 '85</t>
  </si>
  <si>
    <t>Revelstoke</t>
  </si>
  <si>
    <t>AARONVOLPATTI</t>
  </si>
  <si>
    <t>Volpatti</t>
  </si>
  <si>
    <t>Aug 15 '89</t>
  </si>
  <si>
    <t>JAKUBVORACEK</t>
  </si>
  <si>
    <t>Voracek</t>
  </si>
  <si>
    <t>Jan 15 '90</t>
  </si>
  <si>
    <t>SLAVAVOYNOV</t>
  </si>
  <si>
    <t>Slava</t>
  </si>
  <si>
    <t>Voynov</t>
  </si>
  <si>
    <t>Jun 13 '81</t>
  </si>
  <si>
    <t>RADIMVRBATA</t>
  </si>
  <si>
    <t>Radim</t>
  </si>
  <si>
    <t>Vrbata</t>
  </si>
  <si>
    <t>Dec 02 '80</t>
  </si>
  <si>
    <t>JOELWARD</t>
  </si>
  <si>
    <t>Joel</t>
  </si>
  <si>
    <t>Ward</t>
  </si>
  <si>
    <t>Marshfield</t>
  </si>
  <si>
    <t>DAVIDWARSOFSKY</t>
  </si>
  <si>
    <t>Warsofsky</t>
  </si>
  <si>
    <t>May 02 '78</t>
  </si>
  <si>
    <t>Bramalea</t>
  </si>
  <si>
    <t>MIKEWEAVER</t>
  </si>
  <si>
    <t>Weaver</t>
  </si>
  <si>
    <t>Dec 16 '87</t>
  </si>
  <si>
    <t>MIKEWEBER</t>
  </si>
  <si>
    <t>Weber</t>
  </si>
  <si>
    <t>Aug 14 '85</t>
  </si>
  <si>
    <t>SHEAWEBER</t>
  </si>
  <si>
    <t>Shea</t>
  </si>
  <si>
    <t>Sep 23 '88</t>
  </si>
  <si>
    <t>Morges</t>
  </si>
  <si>
    <t>YANNICKWEBER</t>
  </si>
  <si>
    <t>Yannick</t>
  </si>
  <si>
    <t>DALEWEISE</t>
  </si>
  <si>
    <t>Dale</t>
  </si>
  <si>
    <t>Weise</t>
  </si>
  <si>
    <t>STEPHENWEISS</t>
  </si>
  <si>
    <t>Weiss</t>
  </si>
  <si>
    <t>Groin, Shoulder</t>
  </si>
  <si>
    <t>Oct 18 '87</t>
  </si>
  <si>
    <t>Brentwood</t>
  </si>
  <si>
    <t>CASEYWELLMAN</t>
  </si>
  <si>
    <t>Wellman</t>
  </si>
  <si>
    <t>Bayfield</t>
  </si>
  <si>
    <t>JEREMYWELSH</t>
  </si>
  <si>
    <t>Welsh</t>
  </si>
  <si>
    <t>Feb 07 '84</t>
  </si>
  <si>
    <t>Amherstburg</t>
  </si>
  <si>
    <t>KEVINWESTGARTH</t>
  </si>
  <si>
    <t>Westgarth</t>
  </si>
  <si>
    <t>Upper body, Head</t>
  </si>
  <si>
    <t>Mar 21 '91</t>
  </si>
  <si>
    <t>PATRICKWEY</t>
  </si>
  <si>
    <t>Wey</t>
  </si>
  <si>
    <t>Aug 31 '86</t>
  </si>
  <si>
    <t>Robbinsdale</t>
  </si>
  <si>
    <t>BLAKEWHEELER</t>
  </si>
  <si>
    <t>Wheeler</t>
  </si>
  <si>
    <t>Mar 17 '88</t>
  </si>
  <si>
    <t>RYANWHITE</t>
  </si>
  <si>
    <t>White</t>
  </si>
  <si>
    <t>Feb 06 '88</t>
  </si>
  <si>
    <t>Reading</t>
  </si>
  <si>
    <t>JOEWHITNEY</t>
  </si>
  <si>
    <t>Whitney</t>
  </si>
  <si>
    <t>May 08 '72</t>
  </si>
  <si>
    <t>RAYWHITNEY</t>
  </si>
  <si>
    <t>Ray</t>
  </si>
  <si>
    <t>Feb 19 '83</t>
  </si>
  <si>
    <t>RYANWHITNEY</t>
  </si>
  <si>
    <t>Mar 20 '83</t>
  </si>
  <si>
    <t>DENNISWIDEMAN</t>
  </si>
  <si>
    <t>Wideman</t>
  </si>
  <si>
    <t>Hand, Back</t>
  </si>
  <si>
    <t>Sep 12 '90</t>
  </si>
  <si>
    <t>PATRICKWIERCIOCH</t>
  </si>
  <si>
    <t>Wiercioch</t>
  </si>
  <si>
    <t>Oct 04 '81</t>
  </si>
  <si>
    <t>Cobourg</t>
  </si>
  <si>
    <t>JUSTINWILLIAMS</t>
  </si>
  <si>
    <t>Williams</t>
  </si>
  <si>
    <t>Oct 20 '89</t>
  </si>
  <si>
    <t>Greenwich</t>
  </si>
  <si>
    <t>COLINWILSON</t>
  </si>
  <si>
    <t>Wilson</t>
  </si>
  <si>
    <t>Mar 16 '91</t>
  </si>
  <si>
    <t>GARRETTWILSON</t>
  </si>
  <si>
    <t>Garrett</t>
  </si>
  <si>
    <t>Feb 03 '87</t>
  </si>
  <si>
    <t>RYANWILSON</t>
  </si>
  <si>
    <t>Knee, Leg</t>
  </si>
  <si>
    <t>Mar 29 '94</t>
  </si>
  <si>
    <t>TOMWILSON</t>
  </si>
  <si>
    <t>Oct 04 '83</t>
  </si>
  <si>
    <t>Long Sault</t>
  </si>
  <si>
    <t>JESSEWINCHESTER</t>
  </si>
  <si>
    <t>Apr 12 '88</t>
  </si>
  <si>
    <t>TOMMYWINGELS</t>
  </si>
  <si>
    <t>Tommy</t>
  </si>
  <si>
    <t>Wingels</t>
  </si>
  <si>
    <t>Mar 06 '85</t>
  </si>
  <si>
    <t>DANIELWINNIK</t>
  </si>
  <si>
    <t>Winnik</t>
  </si>
  <si>
    <t>Feb 21 '84</t>
  </si>
  <si>
    <t>Canton</t>
  </si>
  <si>
    <t>JAMESWISNIEWSKI</t>
  </si>
  <si>
    <t>Wisniewski</t>
  </si>
  <si>
    <t>Mar 12 '93</t>
  </si>
  <si>
    <t>TYLERWOTHERSPOON</t>
  </si>
  <si>
    <t>Wotherspoon</t>
  </si>
  <si>
    <t>Mar 24 '90</t>
  </si>
  <si>
    <t>JAMESWRIGHT</t>
  </si>
  <si>
    <t>Wright</t>
  </si>
  <si>
    <t>Flu, Knee</t>
  </si>
  <si>
    <t>Oct 06 '93</t>
  </si>
  <si>
    <t>Nizhnekamsk</t>
  </si>
  <si>
    <t>NAILYAKUPOV</t>
  </si>
  <si>
    <t>Nail</t>
  </si>
  <si>
    <t>Yakupov</t>
  </si>
  <si>
    <t>Head, Ankle, Head</t>
  </si>
  <si>
    <t>Sep 09 '86</t>
  </si>
  <si>
    <t>KEITHYANDLE</t>
  </si>
  <si>
    <t>Yandle</t>
  </si>
  <si>
    <t>Apr 25 '85</t>
  </si>
  <si>
    <t>BRANDONYIP</t>
  </si>
  <si>
    <t>Yip</t>
  </si>
  <si>
    <t>Apr 01 '81</t>
  </si>
  <si>
    <t>Punnichy</t>
  </si>
  <si>
    <t>NOLANYONKMAN</t>
  </si>
  <si>
    <t>Yonkman</t>
  </si>
  <si>
    <t>Apr 16 '95</t>
  </si>
  <si>
    <t>NIKITAZADOROV</t>
  </si>
  <si>
    <t>Zadorov</t>
  </si>
  <si>
    <t>May 13 '85</t>
  </si>
  <si>
    <t>TRAVISZAJAC</t>
  </si>
  <si>
    <t>Zajac</t>
  </si>
  <si>
    <t>Aug 18 '92</t>
  </si>
  <si>
    <t>NEW HARTFORD</t>
  </si>
  <si>
    <t>MICHAELZALEWSKI</t>
  </si>
  <si>
    <t>Zalewski</t>
  </si>
  <si>
    <t>Oct 09 '80</t>
  </si>
  <si>
    <t>Njurunda</t>
  </si>
  <si>
    <t>HENRIKZETTERBERG</t>
  </si>
  <si>
    <t>Zetterberg</t>
  </si>
  <si>
    <t>Apr 18 '93</t>
  </si>
  <si>
    <t>MIKAZIBANEJAD</t>
  </si>
  <si>
    <t>Mika</t>
  </si>
  <si>
    <t>Zibanejad</t>
  </si>
  <si>
    <t>Upper body, Undisclosed, Lower body</t>
  </si>
  <si>
    <t>Feb 03 '77</t>
  </si>
  <si>
    <t>Most</t>
  </si>
  <si>
    <t>MAREKZIDLICKY</t>
  </si>
  <si>
    <t>Marek</t>
  </si>
  <si>
    <t>Zidlicky</t>
  </si>
  <si>
    <t>Sep 01 '87</t>
  </si>
  <si>
    <t>HARRYZOLNIERCZYKK</t>
  </si>
  <si>
    <t>Harry</t>
  </si>
  <si>
    <t>Zolnierczyk</t>
  </si>
  <si>
    <t>Jun 16 '78</t>
  </si>
  <si>
    <t>Elektrenai</t>
  </si>
  <si>
    <t>LTU</t>
  </si>
  <si>
    <t>DAINIUSZUBRUS</t>
  </si>
  <si>
    <t>Dainius</t>
  </si>
  <si>
    <t>Zubrus</t>
  </si>
  <si>
    <t>Oslo</t>
  </si>
  <si>
    <t>NOR</t>
  </si>
  <si>
    <t>MATSZUCCARELLO</t>
  </si>
  <si>
    <t>Mats</t>
  </si>
  <si>
    <t>Zuccarello</t>
  </si>
  <si>
    <t>LW/C/RW</t>
  </si>
  <si>
    <t>Jan 16 '92</t>
  </si>
  <si>
    <t>Newport Beach</t>
  </si>
  <si>
    <t>JASONZUCKER</t>
  </si>
  <si>
    <t>Zucker</t>
  </si>
  <si>
    <t>ESG</t>
  </si>
  <si>
    <t>ESA</t>
  </si>
  <si>
    <t>ESP</t>
  </si>
  <si>
    <t>ESA1</t>
  </si>
  <si>
    <t>ESA2</t>
  </si>
  <si>
    <t>ESP/60</t>
  </si>
  <si>
    <t>55G</t>
  </si>
  <si>
    <t>55A1</t>
  </si>
  <si>
    <t>55A2</t>
  </si>
  <si>
    <t>ESShot</t>
  </si>
  <si>
    <t>ESMiss</t>
  </si>
  <si>
    <t>ESBlked</t>
  </si>
  <si>
    <t>ESSh%</t>
  </si>
  <si>
    <t>ESCoSH%</t>
  </si>
  <si>
    <t>ESTOI</t>
  </si>
  <si>
    <t>ESTOI/G</t>
  </si>
  <si>
    <t>55TOI/G</t>
  </si>
  <si>
    <t>55TOF/G</t>
  </si>
  <si>
    <t>ES%</t>
  </si>
  <si>
    <t>ESPass</t>
  </si>
  <si>
    <t>ESBlk</t>
  </si>
  <si>
    <t>ESHitF</t>
  </si>
  <si>
    <t>ESHitA</t>
  </si>
  <si>
    <t>ESIGP</t>
  </si>
  <si>
    <t>ESIAP</t>
  </si>
  <si>
    <t>ESIPP</t>
  </si>
  <si>
    <t>ESFOW</t>
  </si>
  <si>
    <t>ESFOL</t>
  </si>
  <si>
    <t>ESFO%</t>
  </si>
  <si>
    <t>ESOZFOW</t>
  </si>
  <si>
    <t>ESOZFOL</t>
  </si>
  <si>
    <t>ESOZ%</t>
  </si>
  <si>
    <t>ESDZFOW</t>
  </si>
  <si>
    <t>ESDZFOL</t>
  </si>
  <si>
    <t>ESDZ%</t>
  </si>
  <si>
    <t>ESNZFOW</t>
  </si>
  <si>
    <t>ESNZFOL</t>
  </si>
  <si>
    <t>ESNZ%</t>
  </si>
  <si>
    <t>OZ%</t>
  </si>
  <si>
    <t>OZRk</t>
  </si>
  <si>
    <t>ESOZF</t>
  </si>
  <si>
    <t>ESDZF</t>
  </si>
  <si>
    <t>ESNZF</t>
  </si>
  <si>
    <t>T-QoC</t>
  </si>
  <si>
    <t>T-QoC Rk</t>
  </si>
  <si>
    <t>T-DQoC</t>
  </si>
  <si>
    <t>T-FQoC</t>
  </si>
  <si>
    <t>RCQoC</t>
  </si>
  <si>
    <t>QoCRk</t>
  </si>
  <si>
    <t xml:space="preserve">CQoC </t>
  </si>
  <si>
    <t>T-QoT</t>
  </si>
  <si>
    <t>T-DQoT</t>
  </si>
  <si>
    <t>T-FQoT</t>
  </si>
  <si>
    <t>RCQoT</t>
  </si>
  <si>
    <t xml:space="preserve">CQoT </t>
  </si>
  <si>
    <t>Fwd1</t>
  </si>
  <si>
    <t>F1TOI</t>
  </si>
  <si>
    <t>Fwd2</t>
  </si>
  <si>
    <t>F2TOI</t>
  </si>
  <si>
    <t>Fwd3</t>
  </si>
  <si>
    <t>F3TOI</t>
  </si>
  <si>
    <t>Def1</t>
  </si>
  <si>
    <t>D1TOI</t>
  </si>
  <si>
    <t>Def2</t>
  </si>
  <si>
    <t>D2TOI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</si>
  <si>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</si>
  <si>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</si>
  <si>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</si>
  <si>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</si>
  <si>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</si>
  <si>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</si>
  <si>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</si>
  <si>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</si>
  <si>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</si>
  <si>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</si>
  <si>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</si>
  <si>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</si>
  <si>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</si>
  <si>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</si>
  <si>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</si>
  <si>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</si>
  <si>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</si>
  <si>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TmESBF</t>
  </si>
  <si>
    <t>TmESBA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</si>
  <si>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</si>
  <si>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</si>
  <si>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</si>
  <si>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</si>
  <si>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</si>
  <si>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</si>
  <si>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</si>
  <si>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</si>
  <si>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oTmESGF</t>
  </si>
  <si>
    <t>oTmESGA</t>
  </si>
  <si>
    <t>oTmESSVA</t>
  </si>
  <si>
    <t>oTmESSVF</t>
  </si>
  <si>
    <t>oTmESMF</t>
  </si>
  <si>
    <t>oTmESMA</t>
  </si>
  <si>
    <t>oTmESBF</t>
  </si>
  <si>
    <t>oTmESBA</t>
  </si>
  <si>
    <t>ESPenT</t>
  </si>
  <si>
    <t>ESPenD</t>
  </si>
  <si>
    <t>ESPPD</t>
  </si>
  <si>
    <t>ESPenT/60</t>
  </si>
  <si>
    <t>ESPenD/60</t>
  </si>
  <si>
    <t>ESPPD/60</t>
  </si>
  <si>
    <t>CGTOI</t>
  </si>
  <si>
    <t>CGGF</t>
  </si>
  <si>
    <t>CGGA</t>
  </si>
  <si>
    <t>CGGF%-Rel</t>
  </si>
  <si>
    <t>CGCF</t>
  </si>
  <si>
    <t>CGCA</t>
  </si>
  <si>
    <t>CGCF%-Rel</t>
  </si>
  <si>
    <t>CGFF</t>
  </si>
  <si>
    <t>CGFA</t>
  </si>
  <si>
    <t>CGFF%-Rel</t>
  </si>
  <si>
    <t>CGSF</t>
  </si>
  <si>
    <t>CGSA</t>
  </si>
  <si>
    <t>CGSF%-Rel</t>
  </si>
  <si>
    <t>Raw Delta</t>
  </si>
  <si>
    <t>Delta</t>
  </si>
  <si>
    <t>Delta QS</t>
  </si>
  <si>
    <t>Delta QO</t>
  </si>
  <si>
    <t>Delta QT</t>
  </si>
  <si>
    <t>Delta SOT</t>
  </si>
  <si>
    <t>Vandevelde</t>
  </si>
  <si>
    <t>PPG</t>
  </si>
  <si>
    <t>PPA</t>
  </si>
  <si>
    <t>PPP</t>
  </si>
  <si>
    <t>PPA1</t>
  </si>
  <si>
    <t>PPA2</t>
  </si>
  <si>
    <t>54G</t>
  </si>
  <si>
    <t>54A1</t>
  </si>
  <si>
    <t>54A2</t>
  </si>
  <si>
    <t>PPP/60</t>
  </si>
  <si>
    <t>PPShot</t>
  </si>
  <si>
    <t>PPMiss</t>
  </si>
  <si>
    <t>PPBlkd</t>
  </si>
  <si>
    <t>PPSh%</t>
  </si>
  <si>
    <t>PPCoSH%</t>
  </si>
  <si>
    <t>PPPass</t>
  </si>
  <si>
    <t>PPBlk</t>
  </si>
  <si>
    <t>PPHitF</t>
  </si>
  <si>
    <t>PPHitA</t>
  </si>
  <si>
    <t>PPTOI</t>
  </si>
  <si>
    <t>PPTOI/G</t>
  </si>
  <si>
    <t>54TOI/G</t>
  </si>
  <si>
    <t>54TOF/G</t>
  </si>
  <si>
    <t>PP%</t>
  </si>
  <si>
    <t>PPIGP</t>
  </si>
  <si>
    <t>PPIAP</t>
  </si>
  <si>
    <t>PPIPP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</si>
  <si>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</si>
  <si>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</si>
  <si>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</si>
  <si>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</si>
  <si>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</si>
  <si>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</si>
  <si>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</si>
  <si>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</si>
  <si>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</si>
  <si>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TmPPBF</t>
  </si>
  <si>
    <t>TmPPBA</t>
  </si>
  <si>
    <t>PPPenT</t>
  </si>
  <si>
    <t>PPPenD</t>
  </si>
  <si>
    <t>PPCorsi</t>
  </si>
  <si>
    <t>PPRelC</t>
  </si>
  <si>
    <t>PPQoC</t>
  </si>
  <si>
    <t>PPRQoC</t>
  </si>
  <si>
    <t>SHG</t>
  </si>
  <si>
    <t>SHA</t>
  </si>
  <si>
    <t>SHP</t>
  </si>
  <si>
    <t>SHA1</t>
  </si>
  <si>
    <t>SHA2</t>
  </si>
  <si>
    <t>45G</t>
  </si>
  <si>
    <t>45A1</t>
  </si>
  <si>
    <t>45A2</t>
  </si>
  <si>
    <t>SHPass</t>
  </si>
  <si>
    <t>SHShot</t>
  </si>
  <si>
    <t>SHMiss</t>
  </si>
  <si>
    <t>SHBlkd</t>
  </si>
  <si>
    <t>SHSh%</t>
  </si>
  <si>
    <t>SHCoSH%</t>
  </si>
  <si>
    <t>SHBlk</t>
  </si>
  <si>
    <t>SHHitF</t>
  </si>
  <si>
    <t>SHHitA</t>
  </si>
  <si>
    <t>SHTOI</t>
  </si>
  <si>
    <t>SHTOI/G</t>
  </si>
  <si>
    <t>45TOI/G</t>
  </si>
  <si>
    <t>45TOF/G</t>
  </si>
  <si>
    <t>SH%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</si>
  <si>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</si>
  <si>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</si>
  <si>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</si>
  <si>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</si>
  <si>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</si>
  <si>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</si>
  <si>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</si>
  <si>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</si>
  <si>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</si>
  <si>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TmSHBF</t>
  </si>
  <si>
    <t>TmSHBA</t>
  </si>
  <si>
    <t>SHPenT</t>
  </si>
  <si>
    <t>SHPenD</t>
  </si>
  <si>
    <t>SHCorsi</t>
  </si>
  <si>
    <t>SHRelC</t>
  </si>
  <si>
    <t>SHQoC</t>
  </si>
  <si>
    <t>SHRQoC</t>
  </si>
  <si>
    <t>hGP</t>
  </si>
  <si>
    <t>hG</t>
  </si>
  <si>
    <t>hA</t>
  </si>
  <si>
    <t>h+/-</t>
  </si>
  <si>
    <t>hPIM</t>
  </si>
  <si>
    <t>hPen</t>
  </si>
  <si>
    <t>hFOW</t>
  </si>
  <si>
    <t>hFOL</t>
  </si>
  <si>
    <t>hFO%</t>
  </si>
  <si>
    <t>hT-QoC</t>
  </si>
  <si>
    <t>hT-DQoC</t>
  </si>
  <si>
    <t>hT-FQoC</t>
  </si>
  <si>
    <t>hESOI/G</t>
  </si>
  <si>
    <t>hPPTOI/G</t>
  </si>
  <si>
    <t>hSHTOI/G</t>
  </si>
  <si>
    <t>hTOI/G</t>
  </si>
  <si>
    <t>hSOS</t>
  </si>
  <si>
    <t>hSOG</t>
  </si>
  <si>
    <t>hSO%</t>
  </si>
  <si>
    <t>hSOGDG</t>
  </si>
  <si>
    <t>rGP</t>
  </si>
  <si>
    <t>rG</t>
  </si>
  <si>
    <t>rA</t>
  </si>
  <si>
    <t>r+/-</t>
  </si>
  <si>
    <t>rPIM</t>
  </si>
  <si>
    <t>rPen</t>
  </si>
  <si>
    <t>rFOW</t>
  </si>
  <si>
    <t>rFOL</t>
  </si>
  <si>
    <t>rFO%</t>
  </si>
  <si>
    <t>rT-QoC</t>
  </si>
  <si>
    <t>rT-DQoC</t>
  </si>
  <si>
    <t>rT-FQoC</t>
  </si>
  <si>
    <t>rESTOI/G</t>
  </si>
  <si>
    <t>rPPTOI/G</t>
  </si>
  <si>
    <t>rSHTOI/G</t>
  </si>
  <si>
    <t>rTOI/G</t>
  </si>
  <si>
    <t>rSOS</t>
  </si>
  <si>
    <t>rSOG</t>
  </si>
  <si>
    <t>rSO%</t>
  </si>
  <si>
    <t>rSOGDG</t>
  </si>
  <si>
    <t>Jersey Number</t>
  </si>
  <si>
    <t>% of Teams faceoffs</t>
  </si>
  <si>
    <t>Plus/Minus</t>
  </si>
  <si>
    <t>First goals of the game</t>
  </si>
  <si>
    <t>Primary assists while playing 4-on-5</t>
  </si>
  <si>
    <t>Secondary assists while playing 4-on-5</t>
  </si>
  <si>
    <t>Goals scored while playing 4-on-5</t>
  </si>
  <si>
    <t>4-on-5 Time that target player did NOT play, per game</t>
  </si>
  <si>
    <t>4-on-5 ice time per game, used through SH section</t>
  </si>
  <si>
    <t>Primary assists while playing 5-on-4</t>
  </si>
  <si>
    <t>Secondary assists while playing 5-on-4</t>
  </si>
  <si>
    <t>Goals scored while playing 5-on-4</t>
  </si>
  <si>
    <t>5-on-4 Time that target player did NOT play, per game</t>
  </si>
  <si>
    <t>4-on-5 ice time per game, used throughout PP section</t>
  </si>
  <si>
    <t>Primary assists while playing 5-on-5</t>
  </si>
  <si>
    <t>Secondary assists while playing 5-on-5</t>
  </si>
  <si>
    <t>Goals scored while playing 5-on-5</t>
  </si>
  <si>
    <t>5-on-5 Time that target player did NOT play, per game</t>
  </si>
  <si>
    <t>4-on-5 ice time per game, used throughout ES section</t>
  </si>
  <si>
    <t>Assists</t>
  </si>
  <si>
    <t>Corsi adjusted (by Michael Parkatti) to account for competition, teammates and zone starts</t>
  </si>
  <si>
    <r>
      <t>Age, as per January 1</t>
    </r>
    <r>
      <rPr>
        <vertAlign val="superscript"/>
        <sz val="10"/>
        <rFont val="Arial"/>
        <family val="2"/>
      </rPr>
      <t>st</t>
    </r>
    <r>
      <rPr>
        <sz val="10"/>
        <rFont val="Arial"/>
        <family val="2"/>
      </rPr>
      <t xml:space="preserve"> 2013</t>
    </r>
  </si>
  <si>
    <t>Shots blocked per 60 minutes</t>
  </si>
  <si>
    <t>Shots Blocked</t>
  </si>
  <si>
    <t>Shots taken that were blocked</t>
  </si>
  <si>
    <t>ID on Behind the Net where more great stats can be found</t>
  </si>
  <si>
    <t>Cost of player against salary cap (over 82 games)</t>
  </si>
  <si>
    <t>Attempted shots against in close-game, even-strength situations</t>
  </si>
  <si>
    <t>Attempted shots for in close-game, even-strength situations</t>
  </si>
  <si>
    <t>Attempted shot percentage relative to teammates in close-game, even-strength situations</t>
  </si>
  <si>
    <t>Attempted shots against (minus blocks) in close-game, even-strength situations</t>
  </si>
  <si>
    <t>Attempted shots for (minus blocks) in close-game, even-strength situations</t>
  </si>
  <si>
    <t>Attempted shot percentage (minus blocks) relative to teammates in close-game, even-strength situations</t>
  </si>
  <si>
    <t>Goals against in close-game, even-strength situations</t>
  </si>
  <si>
    <t>Goals scored in close-game, even-strength situations</t>
  </si>
  <si>
    <t>Goal percentage relative to teammates in close-game, even-strength situations</t>
  </si>
  <si>
    <t>Shots against in close-game, even-strength situations</t>
  </si>
  <si>
    <t>Shots for in close-game, even-strength situations</t>
  </si>
  <si>
    <t>Shot percentage relative to teammates in close-game, even-strength situations</t>
  </si>
  <si>
    <t>Ice time in close-game, even-strength situations</t>
  </si>
  <si>
    <t>Team's even-strength attempted shots while player was on the ice, per 60 minutes</t>
  </si>
  <si>
    <t>Corsi shooting percentage (shooting percentage of all attempted shots)</t>
  </si>
  <si>
    <t>Average Corsi of one's opponents, at even-strength</t>
  </si>
  <si>
    <t>Average Corsi of one's on-ice teammates, at even-strength</t>
  </si>
  <si>
    <t>Country</t>
  </si>
  <si>
    <t>Percentage of time he played with Def1</t>
  </si>
  <si>
    <t>Percentage of time he played with Def2</t>
  </si>
  <si>
    <t>Defenseman he most frequently played with</t>
  </si>
  <si>
    <r>
      <t>Defensemen he 2</t>
    </r>
    <r>
      <rPr>
        <vertAlign val="superscript"/>
        <sz val="10"/>
        <rFont val="Arial"/>
        <family val="2"/>
      </rPr>
      <t>nd</t>
    </r>
    <r>
      <rPr>
        <sz val="10"/>
        <rFont val="Arial"/>
        <family val="2"/>
      </rPr>
      <t xml:space="preserve"> most frequently played with</t>
    </r>
  </si>
  <si>
    <t>Tom Awad's Delta Statistic</t>
  </si>
  <si>
    <t>Delta adjusted for quality of opponents</t>
  </si>
  <si>
    <t>Delta adjusted for zone starts</t>
  </si>
  <si>
    <t>Delta adjusted for quality of linemates (teammates)</t>
  </si>
  <si>
    <t>Delta with all adjustments (zone starts, opponents, linemates)</t>
  </si>
  <si>
    <t>Defensive GVT</t>
  </si>
  <si>
    <t>Do-it-all index, on a scale of 1-to-10</t>
  </si>
  <si>
    <t>Average distance of shots taken</t>
  </si>
  <si>
    <t>Defensive Ice-Time (part of GVT)</t>
  </si>
  <si>
    <t>Date of Birth</t>
  </si>
  <si>
    <t>Defensive Point Shares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</si>
  <si>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</si>
  <si>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</si>
  <si>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</si>
  <si>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</si>
  <si>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Primary Even-strength Assists</t>
  </si>
  <si>
    <t>Secondary Even-strength assists</t>
  </si>
  <si>
    <t>Shots blocked at even-strength</t>
  </si>
  <si>
    <t>ESBlkd</t>
  </si>
  <si>
    <t>Even-strength shots taken that were blocked</t>
  </si>
  <si>
    <t>Shooting percentage at even-strength based on all attempted shots</t>
  </si>
  <si>
    <t>Percentage of even-strength shifts started in the defensive zone</t>
  </si>
  <si>
    <t>Number of even-strength shifts ended in the defensive zone</t>
  </si>
  <si>
    <t>Number of even-strength shifts that begin with a defensive zone faceoff loss</t>
  </si>
  <si>
    <t>Number of even-strength shifts that begin with a defensive zone faceoff win</t>
  </si>
  <si>
    <t>Even-strength Faceoff Winning Percentage</t>
  </si>
  <si>
    <t>Even-strength Faceoffs Lost</t>
  </si>
  <si>
    <t>Even-strength Faceoffs Won</t>
  </si>
  <si>
    <t>Even-strength Goals</t>
  </si>
  <si>
    <t>Hits taken at even-strength</t>
  </si>
  <si>
    <t>Hits thrown at even-strength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</si>
  <si>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</si>
  <si>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</si>
  <si>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</si>
  <si>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Even-strength shots taken that missed</t>
  </si>
  <si>
    <t>Percentage of even-strength shifts started in the neutral zone</t>
  </si>
  <si>
    <t>Number of even-strength shifts ended in the neutral zone</t>
  </si>
  <si>
    <t>Number of even-strength shifts that begin with a neutral zone faceoff loss</t>
  </si>
  <si>
    <t>Number of even-strength shifts that begin with a neutral zone faceoff win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</si>
  <si>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</si>
  <si>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</si>
  <si>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</si>
  <si>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Number of even-strength shifts ended in the offensive zone</t>
  </si>
  <si>
    <t>Number of even-strength shifts that begin with an offensive zone faceoff loss</t>
  </si>
  <si>
    <t>Number of even-strength shifts that begin with an offensive zone faceoff win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</si>
  <si>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</si>
  <si>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</si>
  <si>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</si>
  <si>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</si>
  <si>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</si>
  <si>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</si>
  <si>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</si>
  <si>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</si>
  <si>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</si>
  <si>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Shooting percentage at even strength</t>
  </si>
  <si>
    <t>Even-strength shots taken</t>
  </si>
  <si>
    <t>Even-strength time on the ice, as per NHL.com</t>
  </si>
  <si>
    <t>Even-strength time on the ice, may differ from 5-on-5 time on ice per game</t>
  </si>
  <si>
    <t>Percentage of time he played with Fwd1</t>
  </si>
  <si>
    <t>Percentage of time he played with Fwd2</t>
  </si>
  <si>
    <t>Percentage of time he played with Fwd3</t>
  </si>
  <si>
    <t>Faceoff winning percentage</t>
  </si>
  <si>
    <t>Faceoffs Lost</t>
  </si>
  <si>
    <t>Faceoffs Won</t>
  </si>
  <si>
    <t>Number of days player counted towards the salary cap</t>
  </si>
  <si>
    <t>Forward he most frequently played with</t>
  </si>
  <si>
    <r>
      <t>Forward he 2</t>
    </r>
    <r>
      <rPr>
        <vertAlign val="superscript"/>
        <sz val="10"/>
        <rFont val="Arial"/>
        <family val="2"/>
      </rPr>
      <t>nd</t>
    </r>
    <r>
      <rPr>
        <sz val="10"/>
        <rFont val="Arial"/>
        <family val="2"/>
      </rPr>
      <t xml:space="preserve"> most frequently played with</t>
    </r>
  </si>
  <si>
    <r>
      <t>Forward he 3</t>
    </r>
    <r>
      <rPr>
        <vertAlign val="superscript"/>
        <sz val="10"/>
        <rFont val="Arial"/>
        <family val="2"/>
      </rPr>
      <t>rd</t>
    </r>
    <r>
      <rPr>
        <sz val="10"/>
        <rFont val="Arial"/>
        <family val="2"/>
      </rPr>
      <t xml:space="preserve"> most frequently played with</t>
    </r>
  </si>
  <si>
    <t xml:space="preserve">Goals </t>
  </si>
  <si>
    <t>Game Misconducts</t>
  </si>
  <si>
    <t>Giveaways per 60 minutes</t>
  </si>
  <si>
    <t>Games Injured</t>
  </si>
  <si>
    <t>Games Played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</si>
  <si>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</si>
  <si>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</si>
  <si>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</si>
  <si>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</si>
  <si>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</si>
  <si>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</si>
  <si>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Plus/minus at home</t>
  </si>
  <si>
    <t>Assists at home</t>
  </si>
  <si>
    <t>Hits taken per 60 minutes</t>
  </si>
  <si>
    <t>Even-strength ice-time per game at home</t>
  </si>
  <si>
    <t>Hits thrown per 60 minutes</t>
  </si>
  <si>
    <t>Home Faceoff Winning Percentage</t>
  </si>
  <si>
    <t>Faceoffs lost at home</t>
  </si>
  <si>
    <t>Faceoffs won at home</t>
  </si>
  <si>
    <t>Goals at home</t>
  </si>
  <si>
    <t>Games Played at home</t>
  </si>
  <si>
    <t>Hits Received</t>
  </si>
  <si>
    <t>Hits Thrown</t>
  </si>
  <si>
    <t>Penalties at home</t>
  </si>
  <si>
    <t>Penalty minutes at home</t>
  </si>
  <si>
    <t>Power play ice-time per game at home</t>
  </si>
  <si>
    <t>Short-handed ice-time per game at home</t>
  </si>
  <si>
    <t>Shooting percentage at home</t>
  </si>
  <si>
    <t>Shoot-out goals at home</t>
  </si>
  <si>
    <t>Game-deciding shoot-out goals at home</t>
  </si>
  <si>
    <t>Shoot-outs at home</t>
  </si>
  <si>
    <t>Height</t>
  </si>
  <si>
    <t>Quality of Competition based on average ice-time of opposing defensemen at home</t>
  </si>
  <si>
    <t>Quality of Competition based on average ice-time of opposing forwards at home</t>
  </si>
  <si>
    <t>Quality of Competition based on average ice-time of one's opponents at home</t>
  </si>
  <si>
    <t>Time on ice per game at home</t>
  </si>
  <si>
    <t>Percentage of all team goals scored on the ice for which the player got an assist</t>
  </si>
  <si>
    <t>Percentage of all team goals scored on the ice that the player scored himself</t>
  </si>
  <si>
    <t>Injuries suffered</t>
  </si>
  <si>
    <t>Percentage of all team goals scored on the ice on which the player got a point</t>
  </si>
  <si>
    <t>Days on long-term injured reserve</t>
  </si>
  <si>
    <t>Missed shots per 60 minutes</t>
  </si>
  <si>
    <t>Major penalties taken</t>
  </si>
  <si>
    <t>Match penalties</t>
  </si>
  <si>
    <t>Minor penalties taken</t>
  </si>
  <si>
    <t>Misconducts</t>
  </si>
  <si>
    <t>Shots that missed the net</t>
  </si>
  <si>
    <t>Missed Shots</t>
  </si>
  <si>
    <t>Penalties drawn minus taken relative to expectations (position and manpower situation)</t>
  </si>
  <si>
    <t>Offensive Ice-Time</t>
  </si>
  <si>
    <t>Number of games played with original team(s) (i.e. Not the end team)</t>
  </si>
  <si>
    <t>Offensive GVT</t>
  </si>
  <si>
    <t>Offensive Point Shares</t>
  </si>
  <si>
    <t>Overtime assists</t>
  </si>
  <si>
    <t>Overtime goals</t>
  </si>
  <si>
    <t>Overtime games played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</si>
  <si>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</si>
  <si>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</si>
  <si>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</si>
  <si>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</si>
  <si>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</si>
  <si>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</si>
  <si>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</si>
  <si>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</si>
  <si>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</si>
  <si>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</si>
  <si>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</si>
  <si>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</si>
  <si>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</si>
  <si>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</si>
  <si>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Percentage of shifts started in offensive zone (ignores neutral zone)</t>
  </si>
  <si>
    <t>Where a player ranks in lowest offensive zone start % on his team and position, of those who played 20 games</t>
  </si>
  <si>
    <t>Passes (that resulted in shots) per 60 minutes (estimate)</t>
  </si>
  <si>
    <t>Passes that resulted in shots (estimate)</t>
  </si>
  <si>
    <t>Sum of TmSH% and TMSV%.  Tends to 1000</t>
  </si>
  <si>
    <t>Penalties in Minutes</t>
  </si>
  <si>
    <t>Position(s) played, as per NHL.com, Hockey Reference, Extra Skater (in that order if multiple)</t>
  </si>
  <si>
    <t>Percentage of all power play time assigned to this player</t>
  </si>
  <si>
    <t>Power play assists</t>
  </si>
  <si>
    <t>Primary Power Play assists</t>
  </si>
  <si>
    <t>Secondary Power Play assists</t>
  </si>
  <si>
    <t>Shots blocked on the power play (I assume this would be rare)</t>
  </si>
  <si>
    <t>Shots taken on the power play that were blocked</t>
  </si>
  <si>
    <t>Corsi per 60 minutes while on the power play</t>
  </si>
  <si>
    <t>Shooting percentage on the power play based on all attempted shots</t>
  </si>
  <si>
    <t>Power play Faceoff Winning Percentage</t>
  </si>
  <si>
    <t>Power Play faceoffs lost</t>
  </si>
  <si>
    <t>Power Play faceoffs won</t>
  </si>
  <si>
    <t>Power play goals</t>
  </si>
  <si>
    <t>PPGA</t>
  </si>
  <si>
    <t>5-on-4 Team Goals Against</t>
  </si>
  <si>
    <t>PPGF</t>
  </si>
  <si>
    <t>5-on-4 Team Goals For</t>
  </si>
  <si>
    <t xml:space="preserve">Hits received on the power play </t>
  </si>
  <si>
    <t>Hits thrown on the power play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</si>
  <si>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</si>
  <si>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</si>
  <si>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</si>
  <si>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Shots taken on the power play that missed the net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</si>
  <si>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</si>
  <si>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</si>
  <si>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</si>
  <si>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</si>
  <si>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</si>
  <si>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Average Corsi of one's opponents when on the power play</t>
  </si>
  <si>
    <t>Corsi per 60 minutes while on the power play relative to when he's not</t>
  </si>
  <si>
    <t>Average Corsi of one's opponents when on the power play relative to when he's note</t>
  </si>
  <si>
    <t>PPSH%</t>
  </si>
  <si>
    <t>Shooting percentage on the power play</t>
  </si>
  <si>
    <t>Shots taken on the power play</t>
  </si>
  <si>
    <t>Power Play time on the ice</t>
  </si>
  <si>
    <t>Power Play time on the ice, per game</t>
  </si>
  <si>
    <t>Point Shares</t>
  </si>
  <si>
    <t>Point Shares per 60 Minutes</t>
  </si>
  <si>
    <t>Point Shares per Game</t>
  </si>
  <si>
    <t>Success rate on penalty shots</t>
  </si>
  <si>
    <t>Penalty shot goals</t>
  </si>
  <si>
    <t>Penalty shots taken</t>
  </si>
  <si>
    <t>Pts</t>
  </si>
  <si>
    <t>Points</t>
  </si>
  <si>
    <t>Where a player ranks in (relative Corsi) Quality of Competition on his team and position, of those who played 20 games</t>
  </si>
  <si>
    <t>Plus/minus on the road</t>
  </si>
  <si>
    <t>Assists on the road</t>
  </si>
  <si>
    <t>Tom Awad's Delta Statistic, in the raw form</t>
  </si>
  <si>
    <t>Average Relative Corsi of the player's opponents</t>
  </si>
  <si>
    <t>Average Relative Corsi of the player's teammates, while on the ice</t>
  </si>
  <si>
    <t>Corsi Relative to teammates</t>
  </si>
  <si>
    <t>Even-strength ice-time per game on the road</t>
  </si>
  <si>
    <t>Road Faceoff Winning Percentage</t>
  </si>
  <si>
    <t>Faceoffs lost on the road</t>
  </si>
  <si>
    <t>Faceoffs won on the road</t>
  </si>
  <si>
    <t>Goals on the road</t>
  </si>
  <si>
    <t>Games Played on the road</t>
  </si>
  <si>
    <t>Rookie</t>
  </si>
  <si>
    <t>Penalties on the road</t>
  </si>
  <si>
    <t>Penalty minutes on the road</t>
  </si>
  <si>
    <t>Relative Plus/Minus (part of GVT)</t>
  </si>
  <si>
    <t>Power play ice-time per game on the road</t>
  </si>
  <si>
    <t>Short-handed ice-time per game on the road</t>
  </si>
  <si>
    <t>Shoot-out success rate on the road</t>
  </si>
  <si>
    <t>Shoot-outs on the road</t>
  </si>
  <si>
    <t>Game-deciding shoot-out goals on the road</t>
  </si>
  <si>
    <t>Shoot-out goals on the road</t>
  </si>
  <si>
    <t>Quality of Competition based on average ice-time of opposing defensemen on the road</t>
  </si>
  <si>
    <t>Quality of Competition based on average ice-time of opposing forwards on the road</t>
  </si>
  <si>
    <t>Quality of Competition based on average ice-time of one's opponents on the road</t>
  </si>
  <si>
    <t>Time on Ice per game, on the road</t>
  </si>
  <si>
    <t>Shoots (left, right, or N/A for Brian McGrattan)</t>
  </si>
  <si>
    <t>State/Province</t>
  </si>
  <si>
    <t>Shoot-out GVT</t>
  </si>
  <si>
    <t>Shots</t>
  </si>
  <si>
    <t>Shifts per game</t>
  </si>
  <si>
    <t>Percentage of all short-handed time assigned to this player</t>
  </si>
  <si>
    <t xml:space="preserve">Sh% </t>
  </si>
  <si>
    <t>Shooting percentage (goals per shots)</t>
  </si>
  <si>
    <t>Short handed assists</t>
  </si>
  <si>
    <t>Primary short-handed assists</t>
  </si>
  <si>
    <t>Secondary short-handed assists</t>
  </si>
  <si>
    <t>Shots blocked while killing penalties</t>
  </si>
  <si>
    <t>Shots taken while killing penalties that were blocked</t>
  </si>
  <si>
    <t>Corsi while killing penalties, per 60 minutes</t>
  </si>
  <si>
    <t>Shooting percentage while killing penalties, based on all shots</t>
  </si>
  <si>
    <t>Shorthanded Faceoff Winning Percentage</t>
  </si>
  <si>
    <t>Short handed faceoffs lost</t>
  </si>
  <si>
    <t>Short handed faceoffs won</t>
  </si>
  <si>
    <t>Short handed goals</t>
  </si>
  <si>
    <t>Hits received while killing penalties</t>
  </si>
  <si>
    <t>Hits thrown while killing penalties</t>
  </si>
  <si>
    <t>Shots missed while killing penalties</t>
  </si>
  <si>
    <t>Short-handed points</t>
  </si>
  <si>
    <t>Short-handed passes that resulted in shots (estimate)</t>
  </si>
  <si>
    <t>Penalties drawn while short-handed</t>
  </si>
  <si>
    <t>Penalties taken while short-handed</t>
  </si>
  <si>
    <t>Average Corsi of one's opponents while killing penalties</t>
  </si>
  <si>
    <t>Corsi while killing penalties, per 60 minutes, relative to when not on the ice</t>
  </si>
  <si>
    <t>Average Corsi of one's opponents while killing penalties, relative to when not on the ice</t>
  </si>
  <si>
    <t>Shooting percentage while killing penalties</t>
  </si>
  <si>
    <t>Shots taken while killing penalties</t>
  </si>
  <si>
    <t>Short handed time on the ice</t>
  </si>
  <si>
    <t>Short handed time on the ice, per game</t>
  </si>
  <si>
    <t>Number of slap shots taken</t>
  </si>
  <si>
    <t>Number of snap shots taken</t>
  </si>
  <si>
    <t>Percentage of shoot out attempts that were successful</t>
  </si>
  <si>
    <t>Shoot-out Goals</t>
  </si>
  <si>
    <t>Game-deciding shoot-out goals</t>
  </si>
  <si>
    <t>Injured reserve salary cap</t>
  </si>
  <si>
    <t>Shoot-out Shots</t>
  </si>
  <si>
    <t>Shooting percentage differential, On-ice</t>
  </si>
  <si>
    <t>Quality of Competition based on average ice-time of opposing defensemen</t>
  </si>
  <si>
    <t>Quality of Teammates based on average ice-time of one's linemate defensemen</t>
  </si>
  <si>
    <t>Quality of Competition based on average ice-time of opposing forwards</t>
  </si>
  <si>
    <t>Quality of Teammates based on average ice-time of one's linemate forwards</t>
  </si>
  <si>
    <t>Quality of Competition based on average ice-time of one's opponents</t>
  </si>
  <si>
    <t>T-QoCRk</t>
  </si>
  <si>
    <t>Where a player ranks in (TOI-based) Quality of Competition on his team and position, of those who played 20 games</t>
  </si>
  <si>
    <t>Quality of Teammates based on average ice-time of one's linemates</t>
  </si>
  <si>
    <t>Takeaways per 60 minutes</t>
  </si>
  <si>
    <t>Teams for which the player played this year.</t>
  </si>
  <si>
    <t>Takeaways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</si>
  <si>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</si>
  <si>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</si>
  <si>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</si>
  <si>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</si>
  <si>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</si>
  <si>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</si>
  <si>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</si>
  <si>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</si>
  <si>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</si>
  <si>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</si>
  <si>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</si>
  <si>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</si>
  <si>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</si>
  <si>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</si>
  <si>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</si>
  <si>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</si>
  <si>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</si>
  <si>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while player was on the ice</t>
  </si>
  <si>
    <t>Team's opponent's Power Play missed shots, while player was on the ice</t>
  </si>
  <si>
    <t>Team's Power Play missed shots, while player was on the ice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</si>
  <si>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</si>
  <si>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</si>
  <si>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</si>
  <si>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</si>
  <si>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</si>
  <si>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</si>
  <si>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</si>
  <si>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</si>
  <si>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Team's Short-handed shots that were saved, when player was on the ice</t>
  </si>
  <si>
    <t>Team's Short-handed saves while the player was on the ice</t>
  </si>
  <si>
    <t>Total time on ice (in minutes)</t>
  </si>
  <si>
    <t>Time on Ice per game</t>
  </si>
  <si>
    <t>Time on ice per shift</t>
  </si>
  <si>
    <t>Number of wrist shots taken</t>
  </si>
  <si>
    <t>Weight, Brian Burke's favourite stat</t>
  </si>
  <si>
    <t>DO NOT REMOVE THIS MESSAGE</t>
  </si>
  <si>
    <t>This spreadsheet is free for distribution</t>
  </si>
  <si>
    <t>Stats compiled by Robert Vollman, http://www.hockeyabstract.com</t>
  </si>
  <si>
    <t>Yes, both goalie data, and previous seasons are available for download</t>
  </si>
  <si>
    <t>Please contact the author for additions or corrections</t>
  </si>
  <si>
    <t>Data Sources:</t>
  </si>
  <si>
    <t>NHL official web site http://www.nhl.com</t>
  </si>
  <si>
    <t>Salary cap data from Cap Geek http://www.capgeek.com</t>
  </si>
  <si>
    <t>Gabriel Desjardins and Behind the Net http://www.behindthenet.ca</t>
  </si>
  <si>
    <t>Note: Please support Gabe's favourite charity http://educationinneed.org/</t>
  </si>
  <si>
    <t>Justin Kubatko and Hockey Reference http://www.hockey-reference.com</t>
  </si>
  <si>
    <t>Tom Awad and Hockey Prospectus http://www.hockeyprospectus.com</t>
  </si>
  <si>
    <t>Robert Vollman and Hockey Abstract http://www.hockeyabstract.com</t>
  </si>
  <si>
    <t>LW3H of Springing Malik http://springingmalik.blogspot.ca</t>
  </si>
  <si>
    <t>Daryl Metcalf of Extra Skater http://www.extraskater.com</t>
  </si>
  <si>
    <t>Some formulas are from Michael Parkatti (Adj Corsi) and Scott Reynolds (IPP)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</si>
</sst>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%"/>
    <numFmt numFmtId="166" formatCode="[$$-409]#,##0;\-[$$-409]#,##0"/>
    <numFmt numFmtId="167" formatCode="#.000"/>
  </numFmts>
  <fonts count="13" x14ac:knownFonts="1">
    <font>
      <sz val="10"/>
      <name val="Arial"/>
      <family val="2"/>
    </font>
    <font>
      <sz val="10"/>
      <name val="Arial"/>
      <family val="2"/>
      <charset val="1"/>
    </font>
    <font>
      <b/>
      <sz val="8"/>
      <color indexed="8"/>
      <name val="Arial"/>
      <family val="2"/>
      <charset val="1"/>
    </font>
    <font>
      <b/>
      <sz val="8"/>
      <name val="Arial"/>
      <family val="2"/>
      <charset val="1"/>
    </font>
    <font>
      <b/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Times New Roman"/>
      <family val="1"/>
    </font>
    <font>
      <b/>
      <sz val="10"/>
      <name val="Times New Roman"/>
      <family val="1"/>
    </font>
    <font>
      <sz val="10"/>
      <color indexed="8"/>
      <name val="Calibri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2" fillId="0" borderId="0" xfId="0" applyFont="1" applyFill="1" applyAlignment="1">
      <alignment horizontal="center" textRotation="66"/>
    </xf>
    <xf numFmtId="1" fontId="2" fillId="0" borderId="0" xfId="0" applyNumberFormat="1" applyFont="1" applyFill="1" applyAlignment="1">
      <alignment horizontal="center" textRotation="66"/>
    </xf>
    <xf numFmtId="0" fontId="3" fillId="0" borderId="0" xfId="0" applyFont="1" applyAlignment="1">
      <alignment horizontal="center" textRotation="66"/>
    </xf>
    <xf numFmtId="0" fontId="4" fillId="0" borderId="0" xfId="0" applyFont="1" applyAlignment="1">
      <alignment horizontal="center" textRotation="66"/>
    </xf>
    <xf numFmtId="0" fontId="5" fillId="0" borderId="0" xfId="0" applyFont="1" applyFill="1" applyAlignment="1">
      <alignment horizontal="center" textRotation="66"/>
    </xf>
    <xf numFmtId="164" fontId="2" fillId="0" borderId="0" xfId="0" applyNumberFormat="1" applyFont="1" applyFill="1" applyAlignment="1">
      <alignment horizontal="center" textRotation="66"/>
    </xf>
    <xf numFmtId="164" fontId="3" fillId="0" borderId="0" xfId="0" applyNumberFormat="1" applyFont="1" applyAlignment="1">
      <alignment horizontal="center" textRotation="66"/>
    </xf>
    <xf numFmtId="2" fontId="3" fillId="0" borderId="0" xfId="0" applyNumberFormat="1" applyFont="1" applyAlignment="1">
      <alignment horizontal="center" textRotation="66"/>
    </xf>
    <xf numFmtId="0" fontId="1" fillId="0" borderId="0" xfId="0" applyFont="1" applyAlignment="1">
      <alignment wrapText="1"/>
    </xf>
    <xf numFmtId="165" fontId="6" fillId="0" borderId="0" xfId="0" applyNumberFormat="1" applyFont="1" applyFill="1" applyAlignment="1">
      <alignment horizontal="right"/>
    </xf>
    <xf numFmtId="164" fontId="6" fillId="0" borderId="0" xfId="0" applyNumberFormat="1" applyFont="1" applyFill="1" applyAlignment="1">
      <alignment horizontal="right"/>
    </xf>
    <xf numFmtId="1" fontId="6" fillId="0" borderId="0" xfId="0" applyNumberFormat="1" applyFont="1" applyFill="1" applyAlignment="1">
      <alignment horizontal="right"/>
    </xf>
    <xf numFmtId="2" fontId="6" fillId="0" borderId="0" xfId="0" applyNumberFormat="1" applyFont="1" applyFill="1" applyAlignment="1">
      <alignment horizontal="right"/>
    </xf>
    <xf numFmtId="165" fontId="0" fillId="0" borderId="0" xfId="0" applyNumberFormat="1"/>
    <xf numFmtId="9" fontId="6" fillId="0" borderId="0" xfId="0" applyNumberFormat="1" applyFont="1" applyFill="1" applyAlignment="1">
      <alignment horizontal="right"/>
    </xf>
    <xf numFmtId="0" fontId="0" fillId="0" borderId="0" xfId="0" applyBorder="1"/>
    <xf numFmtId="2" fontId="6" fillId="0" borderId="0" xfId="0" applyNumberFormat="1" applyFont="1" applyFill="1"/>
    <xf numFmtId="2" fontId="0" fillId="0" borderId="0" xfId="0" applyNumberFormat="1"/>
    <xf numFmtId="164" fontId="1" fillId="0" borderId="0" xfId="0" applyNumberFormat="1" applyFont="1"/>
    <xf numFmtId="0" fontId="6" fillId="0" borderId="0" xfId="0" applyFont="1" applyFill="1" applyAlignment="1">
      <alignment horizontal="left"/>
    </xf>
    <xf numFmtId="166" fontId="0" fillId="0" borderId="0" xfId="0" applyNumberFormat="1"/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2" fontId="2" fillId="0" borderId="0" xfId="0" applyNumberFormat="1" applyFont="1" applyFill="1" applyAlignment="1">
      <alignment horizontal="center" textRotation="66"/>
    </xf>
    <xf numFmtId="1" fontId="3" fillId="0" borderId="0" xfId="0" applyNumberFormat="1" applyFont="1" applyAlignment="1">
      <alignment horizontal="center" textRotation="66"/>
    </xf>
    <xf numFmtId="0" fontId="6" fillId="0" borderId="0" xfId="0" applyFont="1" applyFill="1" applyAlignment="1">
      <alignment horizontal="right"/>
    </xf>
    <xf numFmtId="165" fontId="1" fillId="0" borderId="0" xfId="0" applyNumberFormat="1" applyFont="1"/>
    <xf numFmtId="165" fontId="0" fillId="0" borderId="0" xfId="0" applyNumberFormat="1" applyFont="1"/>
    <xf numFmtId="167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164" fontId="9" fillId="0" borderId="0" xfId="0" applyNumberFormat="1" applyFont="1"/>
    <xf numFmtId="0" fontId="10" fillId="0" borderId="0" xfId="0" applyFont="1" applyAlignment="1">
      <alignment horizontal="center" textRotation="70"/>
    </xf>
    <xf numFmtId="164" fontId="10" fillId="0" borderId="0" xfId="0" applyNumberFormat="1" applyFont="1" applyAlignment="1">
      <alignment horizontal="center" textRotation="70"/>
    </xf>
    <xf numFmtId="2" fontId="10" fillId="0" borderId="0" xfId="0" applyNumberFormat="1" applyFont="1" applyAlignment="1">
      <alignment horizontal="center" textRotation="70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774"/>
  <sheetViews>
    <sheetView tabSelected="1" workbookViewId="0">
      <pane ySplit="1305" activePane="bottomLeft"/>
      <selection pane="bottomLeft" activeCell="CC2" sqref="CC2"/>
    </sheetView>
  </sheetViews>
  <sheetFormatPr defaultColWidth="11.5703125" defaultRowHeight="12.75" x14ac:dyDescent="0.2"/>
  <cols>
    <col min="1" max="1" width="3.7109375" customWidth="1"/>
    <col min="2" max="2" width="10.5703125" customWidth="1"/>
    <col min="3" max="3" width="20.7109375" customWidth="1"/>
    <col min="4" max="4" width="4.7109375" customWidth="1"/>
    <col min="5" max="5" width="6" customWidth="1"/>
    <col min="6" max="6" width="4.140625" customWidth="1"/>
    <col min="7" max="7" width="4.5703125" customWidth="1"/>
    <col min="8" max="8" width="3.7109375" customWidth="1"/>
    <col min="9" max="9" width="5.5703125" customWidth="1"/>
    <col min="10" max="10" width="5.42578125" customWidth="1"/>
    <col min="11" max="11" width="5.5703125" customWidth="1"/>
    <col min="12" max="12" width="4.140625" customWidth="1"/>
    <col min="13" max="13" width="4.5703125" customWidth="1"/>
    <col min="14" max="14" width="0" hidden="1" customWidth="1"/>
    <col min="15" max="15" width="12.42578125" style="1" customWidth="1"/>
    <col min="16" max="16" width="18.140625" style="1" customWidth="1"/>
    <col min="17" max="17" width="6.42578125" customWidth="1"/>
    <col min="18" max="19" width="0" hidden="1" customWidth="1"/>
    <col min="20" max="20" width="9.7109375" style="1" customWidth="1"/>
    <col min="21" max="21" width="4.140625" customWidth="1"/>
    <col min="22" max="23" width="3.85546875" customWidth="1"/>
    <col min="24" max="24" width="4.5703125" customWidth="1"/>
    <col min="25" max="25" width="4.140625" customWidth="1"/>
    <col min="26" max="26" width="4.5703125" customWidth="1"/>
    <col min="27" max="28" width="4.85546875" customWidth="1"/>
    <col min="29" max="29" width="7.85546875" customWidth="1"/>
    <col min="30" max="30" width="6.85546875" customWidth="1"/>
    <col min="31" max="31" width="6.140625" style="2" customWidth="1"/>
    <col min="32" max="32" width="5" style="3" customWidth="1"/>
    <col min="33" max="33" width="4.85546875" style="3" customWidth="1"/>
    <col min="34" max="34" width="4.7109375" style="3" customWidth="1"/>
    <col min="35" max="35" width="7.140625" customWidth="1"/>
    <col min="36" max="36" width="5.140625" customWidth="1"/>
    <col min="37" max="37" width="5.5703125" customWidth="1"/>
    <col min="38" max="38" width="5.140625" customWidth="1"/>
    <col min="39" max="39" width="5.42578125" customWidth="1"/>
    <col min="40" max="40" width="5.7109375" style="3" customWidth="1"/>
    <col min="41" max="41" width="6.7109375" customWidth="1"/>
    <col min="42" max="44" width="7.85546875" customWidth="1"/>
    <col min="45" max="45" width="5.5703125" customWidth="1"/>
    <col min="46" max="46" width="4.5703125" customWidth="1"/>
    <col min="47" max="47" width="7.85546875" customWidth="1"/>
    <col min="48" max="48" width="5.140625" customWidth="1"/>
    <col min="49" max="49" width="4.7109375" customWidth="1"/>
    <col min="50" max="51" width="4.5703125" customWidth="1"/>
    <col min="52" max="52" width="4.85546875" customWidth="1"/>
    <col min="53" max="54" width="4.7109375" customWidth="1"/>
    <col min="55" max="57" width="6.140625" customWidth="1"/>
    <col min="58" max="58" width="7.140625" customWidth="1"/>
    <col min="59" max="60" width="6.140625" customWidth="1"/>
    <col min="61" max="61" width="4.5703125" customWidth="1"/>
    <col min="62" max="63" width="5.140625" customWidth="1"/>
    <col min="64" max="64" width="4.85546875" customWidth="1"/>
    <col min="65" max="65" width="5.42578125" customWidth="1"/>
    <col min="66" max="66" width="5.28515625" customWidth="1"/>
    <col min="67" max="67" width="5.7109375" style="2" customWidth="1"/>
    <col min="68" max="68" width="4.5703125" customWidth="1"/>
    <col min="69" max="69" width="4.7109375" customWidth="1"/>
    <col min="70" max="70" width="6.28515625" customWidth="1"/>
    <col min="71" max="71" width="5.5703125" customWidth="1"/>
    <col min="72" max="72" width="4.140625" customWidth="1"/>
    <col min="73" max="73" width="5" customWidth="1"/>
    <col min="74" max="75" width="4.7109375" customWidth="1"/>
    <col min="76" max="76" width="4.85546875" customWidth="1"/>
    <col min="77" max="79" width="4.5703125" customWidth="1"/>
    <col min="80" max="80" width="6.28515625" customWidth="1"/>
    <col min="81" max="81" width="4.42578125" customWidth="1"/>
    <col min="82" max="82" width="5.140625" customWidth="1"/>
    <col min="83" max="83" width="4.7109375" customWidth="1"/>
    <col min="84" max="84" width="5.140625" customWidth="1"/>
    <col min="85" max="85" width="5.7109375" customWidth="1"/>
    <col min="86" max="86" width="6.140625" customWidth="1"/>
    <col min="87" max="88" width="5.140625" customWidth="1"/>
    <col min="89" max="89" width="5.7109375" customWidth="1"/>
    <col min="90" max="90" width="5.140625" customWidth="1"/>
    <col min="91" max="92" width="5" customWidth="1"/>
    <col min="93" max="93" width="5.140625" customWidth="1"/>
    <col min="94" max="94" width="5.7109375" customWidth="1"/>
    <col min="95" max="95" width="7.140625" customWidth="1"/>
    <col min="96" max="98" width="0" hidden="1" customWidth="1"/>
    <col min="99" max="99" width="4.5703125" customWidth="1"/>
    <col min="100" max="100" width="41" customWidth="1"/>
    <col min="101" max="101" width="8.5703125" customWidth="1"/>
    <col min="102" max="102" width="0" hidden="1" customWidth="1"/>
    <col min="103" max="103" width="5.140625" customWidth="1"/>
  </cols>
  <sheetData>
    <row r="1" spans="1:103" ht="55.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6" t="s">
        <v>13</v>
      </c>
      <c r="O1" s="7" t="s">
        <v>14</v>
      </c>
      <c r="P1" s="7" t="s">
        <v>15</v>
      </c>
      <c r="Q1" s="6" t="s">
        <v>16</v>
      </c>
      <c r="R1" s="4" t="s">
        <v>17</v>
      </c>
      <c r="S1" s="4" t="s">
        <v>18</v>
      </c>
      <c r="T1" s="8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9" t="s">
        <v>30</v>
      </c>
      <c r="AF1" s="5" t="s">
        <v>31</v>
      </c>
      <c r="AG1" s="5" t="s">
        <v>32</v>
      </c>
      <c r="AH1" s="5" t="s">
        <v>33</v>
      </c>
      <c r="AI1" s="9" t="s">
        <v>34</v>
      </c>
      <c r="AJ1" s="9" t="s">
        <v>35</v>
      </c>
      <c r="AK1" s="4" t="s">
        <v>36</v>
      </c>
      <c r="AL1" s="4" t="s">
        <v>37</v>
      </c>
      <c r="AM1" s="4" t="s">
        <v>38</v>
      </c>
      <c r="AN1" s="5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9" t="s">
        <v>47</v>
      </c>
      <c r="AW1" s="9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10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10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6" t="s">
        <v>98</v>
      </c>
      <c r="CV1" s="6" t="s">
        <v>99</v>
      </c>
      <c r="CW1" s="11" t="s">
        <v>100</v>
      </c>
      <c r="CX1" s="11" t="s">
        <v>101</v>
      </c>
      <c r="CY1" s="11" t="s">
        <v>102</v>
      </c>
    </row>
    <row r="2" spans="1:103" x14ac:dyDescent="0.2">
      <c r="A2">
        <v>56</v>
      </c>
      <c r="B2" t="s">
        <v>103</v>
      </c>
      <c r="C2" t="s">
        <v>104</v>
      </c>
      <c r="D2" t="s">
        <v>105</v>
      </c>
      <c r="E2" t="s">
        <v>106</v>
      </c>
      <c r="F2">
        <v>69</v>
      </c>
      <c r="G2">
        <v>170</v>
      </c>
      <c r="H2" t="s">
        <v>107</v>
      </c>
      <c r="L2" t="s">
        <v>108</v>
      </c>
      <c r="M2">
        <v>25</v>
      </c>
      <c r="N2" t="s">
        <v>109</v>
      </c>
      <c r="O2" s="12" t="s">
        <v>110</v>
      </c>
      <c r="P2" s="12" t="s">
        <v>111</v>
      </c>
      <c r="Q2" t="s">
        <v>112</v>
      </c>
      <c r="T2" s="12" t="s">
        <v>113</v>
      </c>
      <c r="U2">
        <v>1</v>
      </c>
      <c r="V2">
        <v>0</v>
      </c>
      <c r="W2">
        <v>0</v>
      </c>
      <c r="X2">
        <v>0</v>
      </c>
      <c r="Y2">
        <v>-2</v>
      </c>
      <c r="Z2">
        <v>2</v>
      </c>
      <c r="AA2">
        <v>0</v>
      </c>
      <c r="AB2">
        <v>0</v>
      </c>
      <c r="AC2" s="13">
        <f t="shared" ref="AC2:AC65" si="0">IF(Z2&gt;0,V2/Z2,0)</f>
        <v>0</v>
      </c>
      <c r="AD2" s="13">
        <f t="shared" ref="AD2:AD65" si="1">IF(SUM(Z2:AB2)&gt;0,V2/SUM(Z2:AB2),0)</f>
        <v>0</v>
      </c>
      <c r="AE2" s="14">
        <v>13</v>
      </c>
      <c r="AF2" s="15">
        <v>1</v>
      </c>
      <c r="AG2" s="15">
        <v>0</v>
      </c>
      <c r="AH2" s="15">
        <v>0</v>
      </c>
      <c r="AI2" s="2">
        <v>5.2666666666999999</v>
      </c>
      <c r="AJ2" s="14">
        <f t="shared" ref="AJ2:AJ65" si="2">AI2/U2</f>
        <v>5.2666666666999999</v>
      </c>
      <c r="AK2">
        <v>10</v>
      </c>
      <c r="AL2" s="14">
        <f t="shared" ref="AL2:AL65" si="3">AK2/U2</f>
        <v>10</v>
      </c>
      <c r="AM2" s="16">
        <f t="shared" ref="AM2:AM65" si="4">AI2/AK2</f>
        <v>0.52666666666999995</v>
      </c>
      <c r="AN2" s="15">
        <v>0</v>
      </c>
      <c r="AO2" s="16">
        <f t="shared" ref="AO2:AO65" si="5">AN2/AI2*60</f>
        <v>0</v>
      </c>
      <c r="AP2" s="13">
        <f>IF(('Even Strength'!CU2+'Power Play'!AJ2+'Penalty Kill'!AF2)&gt;0,V2/('Even Strength'!CU2+'Power Play'!AJ2+'Penalty Kill'!AF2),0)</f>
        <v>0</v>
      </c>
      <c r="AQ2" s="13">
        <f>IF(('Even Strength'!CU2+'Power Play'!AJ2+'Penalty Kill'!AF2)&gt;0,W2/('Even Strength'!CU2+'Power Play'!AJ2+'Penalty Kill'!AF2),0)</f>
        <v>0</v>
      </c>
      <c r="AR2" s="13">
        <f t="shared" ref="AR2:AR65" si="6">AP2+AQ2</f>
        <v>0</v>
      </c>
      <c r="AS2">
        <v>0</v>
      </c>
      <c r="AT2">
        <v>0</v>
      </c>
      <c r="AU2" s="17">
        <f t="shared" ref="AU2:AU65" si="7">AS2/MAX(1,(AS2+AT2))</f>
        <v>0</v>
      </c>
      <c r="AV2">
        <v>0</v>
      </c>
      <c r="AW2">
        <v>2</v>
      </c>
      <c r="AX2">
        <v>1</v>
      </c>
      <c r="AY2">
        <v>0</v>
      </c>
      <c r="AZ2">
        <v>0</v>
      </c>
      <c r="BA2">
        <v>0</v>
      </c>
      <c r="BB2">
        <v>0</v>
      </c>
      <c r="BC2" s="2">
        <f t="shared" ref="BC2:BC65" si="8">AW2/AI2*60</f>
        <v>22.784810126438071</v>
      </c>
      <c r="BD2" s="14">
        <f t="shared" ref="BD2:BD65" si="9">AX2/AI2*60</f>
        <v>11.392405063219035</v>
      </c>
      <c r="BE2" s="14">
        <f t="shared" ref="BE2:BE65" si="10">AY2/AI2*60</f>
        <v>0</v>
      </c>
      <c r="BF2" s="14">
        <f t="shared" ref="BF2:BF65" si="11">AZ2/AI2*60</f>
        <v>0</v>
      </c>
      <c r="BG2" s="14">
        <f t="shared" ref="BG2:BG65" si="12">BA2/AI2*60</f>
        <v>0</v>
      </c>
      <c r="BH2" s="14">
        <f t="shared" ref="BH2:BH65" si="13">BB2/AI2*60</f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s="2">
        <v>-9.6559999999999997E-3</v>
      </c>
      <c r="BR2" s="18" t="str">
        <f t="shared" ref="BR2:BR65" si="14">IF(BP2&gt;0,BQ2/BP2," ")</f>
        <v xml:space="preserve"> 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s="18">
        <f t="shared" ref="CB2:CB65" si="15">CA2/MAX(1,BZ2)</f>
        <v>0</v>
      </c>
      <c r="CC2" s="19">
        <v>4</v>
      </c>
      <c r="CD2">
        <v>0</v>
      </c>
      <c r="CE2">
        <v>-0.1</v>
      </c>
      <c r="CF2">
        <v>-0.1</v>
      </c>
      <c r="CG2" s="20">
        <f t="shared" ref="CG2:CG65" si="16">CF2/U2</f>
        <v>-0.1</v>
      </c>
      <c r="CH2" s="20">
        <f t="shared" ref="CH2:CH65" si="17">CF2/AI2*60</f>
        <v>-1.1392405063219038</v>
      </c>
      <c r="CI2">
        <v>0.4</v>
      </c>
      <c r="CJ2">
        <v>0.4</v>
      </c>
      <c r="CK2">
        <v>-1.9</v>
      </c>
      <c r="CL2">
        <v>-0.2</v>
      </c>
      <c r="CM2">
        <v>-0.2</v>
      </c>
      <c r="CN2">
        <v>0</v>
      </c>
      <c r="CO2">
        <v>-0.4</v>
      </c>
      <c r="CP2" s="21">
        <f t="shared" ref="CP2:CP65" si="18">CO2/U2</f>
        <v>-0.4</v>
      </c>
      <c r="CQ2" s="21">
        <f t="shared" ref="CQ2:CQ65" si="19">CO2/AI2*60</f>
        <v>-4.5569620252876151</v>
      </c>
      <c r="CW2">
        <v>650000</v>
      </c>
      <c r="CY2" s="22">
        <f t="shared" ref="CY2:CY65" si="20">CO2-3*((48/82*CW2)/1000000-0.5*(CR2/99)*(48/82))</f>
        <v>-1.5414634146341464</v>
      </c>
    </row>
    <row r="3" spans="1:103" x14ac:dyDescent="0.2">
      <c r="A3">
        <v>8</v>
      </c>
      <c r="B3" t="s">
        <v>114</v>
      </c>
      <c r="C3" t="s">
        <v>115</v>
      </c>
      <c r="D3" t="s">
        <v>116</v>
      </c>
      <c r="E3" t="s">
        <v>117</v>
      </c>
      <c r="F3">
        <v>73</v>
      </c>
      <c r="G3">
        <v>219</v>
      </c>
      <c r="H3" t="s">
        <v>118</v>
      </c>
      <c r="I3">
        <v>2005</v>
      </c>
      <c r="J3">
        <v>2</v>
      </c>
      <c r="K3">
        <v>42</v>
      </c>
      <c r="M3">
        <v>26</v>
      </c>
      <c r="N3" t="s">
        <v>119</v>
      </c>
      <c r="O3" s="12" t="s">
        <v>120</v>
      </c>
      <c r="P3" s="12" t="s">
        <v>121</v>
      </c>
      <c r="Q3" t="s">
        <v>122</v>
      </c>
      <c r="T3" s="12" t="s">
        <v>123</v>
      </c>
      <c r="U3">
        <v>70</v>
      </c>
      <c r="V3">
        <v>10</v>
      </c>
      <c r="W3">
        <v>18</v>
      </c>
      <c r="X3">
        <v>28</v>
      </c>
      <c r="Y3">
        <v>2</v>
      </c>
      <c r="Z3">
        <v>147</v>
      </c>
      <c r="AA3">
        <v>51</v>
      </c>
      <c r="AB3">
        <v>25</v>
      </c>
      <c r="AC3" s="13">
        <f t="shared" si="0"/>
        <v>6.8027210884353748E-2</v>
      </c>
      <c r="AD3" s="13">
        <f t="shared" si="1"/>
        <v>4.4843049327354258E-2</v>
      </c>
      <c r="AE3" s="14">
        <v>28.6</v>
      </c>
      <c r="AF3" s="15">
        <v>72</v>
      </c>
      <c r="AG3" s="15">
        <v>25</v>
      </c>
      <c r="AH3" s="15">
        <v>7</v>
      </c>
      <c r="AI3" s="2">
        <v>1069.8666666667</v>
      </c>
      <c r="AJ3" s="14">
        <f t="shared" si="2"/>
        <v>15.28380952381</v>
      </c>
      <c r="AK3">
        <v>1444</v>
      </c>
      <c r="AL3" s="14">
        <f t="shared" si="3"/>
        <v>20.62857142857143</v>
      </c>
      <c r="AM3" s="16">
        <f t="shared" si="4"/>
        <v>0.74090489381350411</v>
      </c>
      <c r="AN3" s="15">
        <v>120.230769</v>
      </c>
      <c r="AO3" s="16">
        <f t="shared" si="5"/>
        <v>6.7427524987535286</v>
      </c>
      <c r="AP3" s="13">
        <f>IF(('Even Strength'!CU3+'Power Play'!AJ3+'Penalty Kill'!AF3)&gt;0,V3/('Even Strength'!CU3+'Power Play'!AJ3+'Penalty Kill'!AF3),0)</f>
        <v>0.10526315789473684</v>
      </c>
      <c r="AQ3" s="13">
        <f>IF(('Even Strength'!CU3+'Power Play'!AJ3+'Penalty Kill'!AF3)&gt;0,W3/('Even Strength'!CU3+'Power Play'!AJ3+'Penalty Kill'!AF3),0)</f>
        <v>0.18947368421052632</v>
      </c>
      <c r="AR3" s="13">
        <f t="shared" si="6"/>
        <v>0.29473684210526319</v>
      </c>
      <c r="AS3">
        <v>23</v>
      </c>
      <c r="AT3">
        <v>32</v>
      </c>
      <c r="AU3" s="17">
        <f t="shared" si="7"/>
        <v>0.41818181818181815</v>
      </c>
      <c r="AV3">
        <v>1.3</v>
      </c>
      <c r="AW3">
        <v>133</v>
      </c>
      <c r="AX3">
        <v>172</v>
      </c>
      <c r="AY3">
        <v>31</v>
      </c>
      <c r="AZ3">
        <v>51</v>
      </c>
      <c r="BA3">
        <v>15</v>
      </c>
      <c r="BB3">
        <v>21</v>
      </c>
      <c r="BC3" s="2">
        <f t="shared" si="8"/>
        <v>7.4588733798601865</v>
      </c>
      <c r="BD3" s="14">
        <f t="shared" si="9"/>
        <v>9.6460618145560311</v>
      </c>
      <c r="BE3" s="14">
        <f t="shared" si="10"/>
        <v>1.7385343968095173</v>
      </c>
      <c r="BF3" s="14">
        <f t="shared" si="11"/>
        <v>2.8601694915253346</v>
      </c>
      <c r="BG3" s="14">
        <f t="shared" si="12"/>
        <v>0.84122632103686312</v>
      </c>
      <c r="BH3" s="14">
        <f t="shared" si="13"/>
        <v>1.1777168494516084</v>
      </c>
      <c r="BI3">
        <v>31</v>
      </c>
      <c r="BJ3">
        <v>13</v>
      </c>
      <c r="BK3">
        <v>1</v>
      </c>
      <c r="BL3">
        <v>0</v>
      </c>
      <c r="BM3">
        <v>0</v>
      </c>
      <c r="BN3">
        <v>0</v>
      </c>
      <c r="BO3" s="2">
        <v>4.2809970000000002</v>
      </c>
      <c r="BR3" s="18" t="str">
        <f t="shared" si="14"/>
        <v xml:space="preserve"> </v>
      </c>
      <c r="BT3">
        <v>3</v>
      </c>
      <c r="BU3">
        <v>20</v>
      </c>
      <c r="BV3">
        <v>0</v>
      </c>
      <c r="BW3">
        <v>0</v>
      </c>
      <c r="BX3">
        <v>3</v>
      </c>
      <c r="BY3">
        <v>1</v>
      </c>
      <c r="BZ3">
        <v>0</v>
      </c>
      <c r="CA3">
        <v>1</v>
      </c>
      <c r="CB3" s="18">
        <f t="shared" si="15"/>
        <v>1</v>
      </c>
      <c r="CC3" s="19">
        <v>5</v>
      </c>
      <c r="CD3">
        <v>1.3</v>
      </c>
      <c r="CE3">
        <v>1.2</v>
      </c>
      <c r="CF3">
        <v>2.6</v>
      </c>
      <c r="CG3" s="20">
        <f t="shared" si="16"/>
        <v>3.7142857142857144E-2</v>
      </c>
      <c r="CH3" s="20">
        <f t="shared" si="17"/>
        <v>0.14581256231305628</v>
      </c>
      <c r="CI3">
        <v>21.4</v>
      </c>
      <c r="CJ3">
        <v>20.100000000000001</v>
      </c>
      <c r="CK3">
        <v>2.7</v>
      </c>
      <c r="CL3">
        <v>2</v>
      </c>
      <c r="CM3">
        <v>2.2000000000000002</v>
      </c>
      <c r="CN3">
        <v>0</v>
      </c>
      <c r="CO3">
        <v>4.2</v>
      </c>
      <c r="CP3" s="21">
        <f t="shared" si="18"/>
        <v>6.0000000000000005E-2</v>
      </c>
      <c r="CQ3" s="21">
        <f t="shared" si="19"/>
        <v>0.23554336989032168</v>
      </c>
      <c r="CU3">
        <v>12</v>
      </c>
      <c r="CV3" t="s">
        <v>124</v>
      </c>
      <c r="CW3">
        <v>1800000</v>
      </c>
      <c r="CY3" s="22">
        <f t="shared" si="20"/>
        <v>1.0390243902439025</v>
      </c>
    </row>
    <row r="4" spans="1:103" x14ac:dyDescent="0.2">
      <c r="A4">
        <v>41</v>
      </c>
      <c r="B4" t="s">
        <v>125</v>
      </c>
      <c r="C4" t="s">
        <v>126</v>
      </c>
      <c r="D4" t="s">
        <v>127</v>
      </c>
      <c r="E4" t="s">
        <v>117</v>
      </c>
      <c r="F4">
        <v>73</v>
      </c>
      <c r="G4">
        <v>199</v>
      </c>
      <c r="H4" t="s">
        <v>118</v>
      </c>
      <c r="M4">
        <v>26</v>
      </c>
      <c r="N4" t="s">
        <v>128</v>
      </c>
      <c r="O4" s="12" t="s">
        <v>129</v>
      </c>
      <c r="P4" s="12" t="s">
        <v>130</v>
      </c>
      <c r="Q4" t="s">
        <v>131</v>
      </c>
      <c r="T4" s="12" t="s">
        <v>132</v>
      </c>
      <c r="U4">
        <v>30</v>
      </c>
      <c r="V4">
        <v>3</v>
      </c>
      <c r="W4">
        <v>2</v>
      </c>
      <c r="X4">
        <v>5</v>
      </c>
      <c r="Y4">
        <v>-2</v>
      </c>
      <c r="Z4">
        <v>18</v>
      </c>
      <c r="AA4">
        <v>8</v>
      </c>
      <c r="AB4">
        <v>11</v>
      </c>
      <c r="AC4" s="13">
        <f t="shared" si="0"/>
        <v>0.16666666666666666</v>
      </c>
      <c r="AD4" s="13">
        <f t="shared" si="1"/>
        <v>8.1081081081081086E-2</v>
      </c>
      <c r="AE4" s="14">
        <v>28.9</v>
      </c>
      <c r="AF4" s="15">
        <v>8</v>
      </c>
      <c r="AG4" s="15">
        <v>4</v>
      </c>
      <c r="AH4" s="15">
        <v>1</v>
      </c>
      <c r="AI4" s="2">
        <v>244.13333333329999</v>
      </c>
      <c r="AJ4" s="14">
        <f t="shared" si="2"/>
        <v>8.137777777776666</v>
      </c>
      <c r="AK4">
        <v>438</v>
      </c>
      <c r="AL4" s="14">
        <f t="shared" si="3"/>
        <v>14.6</v>
      </c>
      <c r="AM4" s="16">
        <f t="shared" si="4"/>
        <v>0.55738203957374421</v>
      </c>
      <c r="AN4" s="15">
        <v>11</v>
      </c>
      <c r="AO4" s="16">
        <f t="shared" si="5"/>
        <v>2.7034407427638865</v>
      </c>
      <c r="AP4" s="13">
        <f>IF(('Even Strength'!CU4+'Power Play'!AJ4+'Penalty Kill'!AF4)&gt;0,V4/('Even Strength'!CU4+'Power Play'!AJ4+'Penalty Kill'!AF4),0)</f>
        <v>5.8823529411764705E-2</v>
      </c>
      <c r="AQ4" s="13">
        <f>IF(('Even Strength'!CU4+'Power Play'!AJ4+'Penalty Kill'!AF4)&gt;0,W4/('Even Strength'!CU4+'Power Play'!AJ4+'Penalty Kill'!AF4),0)</f>
        <v>3.9215686274509803E-2</v>
      </c>
      <c r="AR4" s="13">
        <f t="shared" si="6"/>
        <v>9.8039215686274508E-2</v>
      </c>
      <c r="AS4">
        <v>98</v>
      </c>
      <c r="AT4">
        <v>97</v>
      </c>
      <c r="AU4" s="17">
        <f t="shared" si="7"/>
        <v>0.50256410256410255</v>
      </c>
      <c r="AV4">
        <v>10.9</v>
      </c>
      <c r="AW4">
        <v>23</v>
      </c>
      <c r="AX4">
        <v>37</v>
      </c>
      <c r="AY4">
        <v>14</v>
      </c>
      <c r="AZ4">
        <v>8</v>
      </c>
      <c r="BA4">
        <v>4</v>
      </c>
      <c r="BB4">
        <v>15</v>
      </c>
      <c r="BC4" s="2">
        <f t="shared" si="8"/>
        <v>5.6526488257790346</v>
      </c>
      <c r="BD4" s="14">
        <f t="shared" si="9"/>
        <v>9.0933915892967079</v>
      </c>
      <c r="BE4" s="14">
        <f t="shared" si="10"/>
        <v>3.4407427635176737</v>
      </c>
      <c r="BF4" s="14">
        <f t="shared" si="11"/>
        <v>1.9661387220100994</v>
      </c>
      <c r="BG4" s="14">
        <f t="shared" si="12"/>
        <v>0.98306936100504971</v>
      </c>
      <c r="BH4" s="14">
        <f t="shared" si="13"/>
        <v>3.6865101037689358</v>
      </c>
      <c r="BI4">
        <v>21</v>
      </c>
      <c r="BJ4">
        <v>3</v>
      </c>
      <c r="BK4">
        <v>3</v>
      </c>
      <c r="BL4">
        <v>0</v>
      </c>
      <c r="BM4">
        <v>0</v>
      </c>
      <c r="BN4">
        <v>0</v>
      </c>
      <c r="BO4" s="2">
        <v>-1.462639</v>
      </c>
      <c r="BR4" s="18" t="str">
        <f t="shared" si="14"/>
        <v xml:space="preserve"> </v>
      </c>
      <c r="BT4">
        <v>0</v>
      </c>
      <c r="BU4">
        <v>6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 s="18">
        <f t="shared" si="15"/>
        <v>0</v>
      </c>
      <c r="CC4" s="19">
        <v>4</v>
      </c>
      <c r="CD4">
        <v>0.2</v>
      </c>
      <c r="CE4">
        <v>0.2</v>
      </c>
      <c r="CF4">
        <v>0.4</v>
      </c>
      <c r="CG4" s="20">
        <f t="shared" si="16"/>
        <v>1.3333333333333334E-2</v>
      </c>
      <c r="CH4" s="20">
        <f t="shared" si="17"/>
        <v>9.8306936100504977E-2</v>
      </c>
      <c r="CI4">
        <v>4.3</v>
      </c>
      <c r="CJ4">
        <v>7.3</v>
      </c>
      <c r="CK4">
        <v>-1.2</v>
      </c>
      <c r="CL4">
        <v>0.30000000000000004</v>
      </c>
      <c r="CM4">
        <v>1.3</v>
      </c>
      <c r="CN4">
        <v>0</v>
      </c>
      <c r="CO4">
        <v>1.6</v>
      </c>
      <c r="CP4" s="21">
        <f t="shared" si="18"/>
        <v>5.3333333333333337E-2</v>
      </c>
      <c r="CQ4" s="21">
        <f t="shared" si="19"/>
        <v>0.39322774440201991</v>
      </c>
      <c r="CW4">
        <v>680000</v>
      </c>
      <c r="CY4" s="22">
        <f t="shared" si="20"/>
        <v>0.4058536585365855</v>
      </c>
    </row>
    <row r="5" spans="1:103" x14ac:dyDescent="0.2">
      <c r="A5">
        <v>72</v>
      </c>
      <c r="B5" t="s">
        <v>133</v>
      </c>
      <c r="C5" t="s">
        <v>134</v>
      </c>
      <c r="D5" t="s">
        <v>135</v>
      </c>
      <c r="E5" t="s">
        <v>106</v>
      </c>
      <c r="F5">
        <v>74</v>
      </c>
      <c r="G5">
        <v>206</v>
      </c>
      <c r="H5" t="s">
        <v>118</v>
      </c>
      <c r="I5">
        <v>2008</v>
      </c>
      <c r="J5">
        <v>2</v>
      </c>
      <c r="K5">
        <v>44</v>
      </c>
      <c r="M5">
        <v>23</v>
      </c>
      <c r="N5" t="s">
        <v>136</v>
      </c>
      <c r="O5" s="12" t="s">
        <v>137</v>
      </c>
      <c r="P5" s="12" t="s">
        <v>138</v>
      </c>
      <c r="Q5" t="s">
        <v>139</v>
      </c>
      <c r="T5" s="12" t="s">
        <v>140</v>
      </c>
      <c r="U5">
        <v>12</v>
      </c>
      <c r="V5">
        <v>1</v>
      </c>
      <c r="W5">
        <v>0</v>
      </c>
      <c r="X5">
        <v>1</v>
      </c>
      <c r="Y5">
        <v>0</v>
      </c>
      <c r="Z5">
        <v>16</v>
      </c>
      <c r="AA5">
        <v>7</v>
      </c>
      <c r="AB5">
        <v>12</v>
      </c>
      <c r="AC5" s="13">
        <f t="shared" si="0"/>
        <v>6.25E-2</v>
      </c>
      <c r="AD5" s="13">
        <f t="shared" si="1"/>
        <v>2.8571428571428571E-2</v>
      </c>
      <c r="AE5" s="14">
        <v>27.2</v>
      </c>
      <c r="AF5" s="15">
        <v>5</v>
      </c>
      <c r="AG5" s="15">
        <v>2</v>
      </c>
      <c r="AH5" s="15">
        <v>2</v>
      </c>
      <c r="AI5" s="2">
        <v>154</v>
      </c>
      <c r="AJ5" s="14">
        <f t="shared" si="2"/>
        <v>12.833333333333334</v>
      </c>
      <c r="AK5">
        <v>200</v>
      </c>
      <c r="AL5" s="14">
        <f t="shared" si="3"/>
        <v>16.666666666666668</v>
      </c>
      <c r="AM5" s="16">
        <f t="shared" si="4"/>
        <v>0.77</v>
      </c>
      <c r="AN5" s="15">
        <v>0</v>
      </c>
      <c r="AO5" s="16">
        <f t="shared" si="5"/>
        <v>0</v>
      </c>
      <c r="AP5" s="13">
        <f>IF(('Even Strength'!CU5+'Power Play'!AJ5+'Penalty Kill'!AF5)&gt;0,V5/('Even Strength'!CU5+'Power Play'!AJ5+'Penalty Kill'!AF5),0)</f>
        <v>0.16666666666666666</v>
      </c>
      <c r="AQ5" s="13">
        <f>IF(('Even Strength'!CU5+'Power Play'!AJ5+'Penalty Kill'!AF5)&gt;0,W5/('Even Strength'!CU5+'Power Play'!AJ5+'Penalty Kill'!AF5),0)</f>
        <v>0</v>
      </c>
      <c r="AR5" s="13">
        <f t="shared" si="6"/>
        <v>0.16666666666666666</v>
      </c>
      <c r="AS5">
        <v>10</v>
      </c>
      <c r="AT5">
        <v>16</v>
      </c>
      <c r="AU5" s="17">
        <f t="shared" si="7"/>
        <v>0.38461538461538464</v>
      </c>
      <c r="AV5">
        <v>3.6</v>
      </c>
      <c r="AW5">
        <v>12</v>
      </c>
      <c r="AX5">
        <v>16</v>
      </c>
      <c r="AY5">
        <v>1</v>
      </c>
      <c r="AZ5">
        <v>7</v>
      </c>
      <c r="BA5">
        <v>0</v>
      </c>
      <c r="BB5">
        <v>1</v>
      </c>
      <c r="BC5" s="2">
        <f t="shared" si="8"/>
        <v>4.6753246753246751</v>
      </c>
      <c r="BD5" s="14">
        <f t="shared" si="9"/>
        <v>6.2337662337662341</v>
      </c>
      <c r="BE5" s="14">
        <f t="shared" si="10"/>
        <v>0.38961038961038963</v>
      </c>
      <c r="BF5" s="14">
        <f t="shared" si="11"/>
        <v>2.7272727272727275</v>
      </c>
      <c r="BG5" s="14">
        <f t="shared" si="12"/>
        <v>0</v>
      </c>
      <c r="BH5" s="14">
        <f t="shared" si="13"/>
        <v>0.38961038961038963</v>
      </c>
      <c r="BI5">
        <v>4</v>
      </c>
      <c r="BJ5">
        <v>2</v>
      </c>
      <c r="BK5">
        <v>0</v>
      </c>
      <c r="BL5">
        <v>0</v>
      </c>
      <c r="BM5">
        <v>0</v>
      </c>
      <c r="BN5">
        <v>0</v>
      </c>
      <c r="BO5" s="2">
        <v>-0.254139</v>
      </c>
      <c r="BP5">
        <v>1</v>
      </c>
      <c r="BQ5">
        <v>0</v>
      </c>
      <c r="BR5" s="18">
        <f t="shared" si="14"/>
        <v>0</v>
      </c>
      <c r="BS5">
        <v>0</v>
      </c>
      <c r="BT5">
        <v>0</v>
      </c>
      <c r="BU5">
        <v>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8">
        <f t="shared" si="15"/>
        <v>0</v>
      </c>
      <c r="CC5" s="19">
        <v>4</v>
      </c>
      <c r="CD5">
        <v>-0.2</v>
      </c>
      <c r="CE5">
        <v>0.2</v>
      </c>
      <c r="CF5">
        <v>0</v>
      </c>
      <c r="CG5" s="20">
        <f t="shared" si="16"/>
        <v>0</v>
      </c>
      <c r="CH5" s="20">
        <f t="shared" si="17"/>
        <v>0</v>
      </c>
      <c r="CI5">
        <v>2.4</v>
      </c>
      <c r="CJ5">
        <v>2</v>
      </c>
      <c r="CK5">
        <v>1.4</v>
      </c>
      <c r="CL5">
        <v>-0.5</v>
      </c>
      <c r="CM5">
        <v>0.2</v>
      </c>
      <c r="CN5">
        <v>-0.30000000000000004</v>
      </c>
      <c r="CO5">
        <v>-0.60000000000000009</v>
      </c>
      <c r="CP5" s="21">
        <f t="shared" si="18"/>
        <v>-5.000000000000001E-2</v>
      </c>
      <c r="CQ5" s="21">
        <f t="shared" si="19"/>
        <v>-0.23376623376623379</v>
      </c>
      <c r="CW5">
        <v>735000</v>
      </c>
      <c r="CY5" s="22">
        <f t="shared" si="20"/>
        <v>-1.8907317073170733</v>
      </c>
    </row>
    <row r="6" spans="1:103" x14ac:dyDescent="0.2">
      <c r="A6">
        <v>27</v>
      </c>
      <c r="B6" t="s">
        <v>141</v>
      </c>
      <c r="C6" t="s">
        <v>142</v>
      </c>
      <c r="E6" t="s">
        <v>143</v>
      </c>
      <c r="F6">
        <v>72</v>
      </c>
      <c r="G6">
        <v>200</v>
      </c>
      <c r="H6" t="s">
        <v>107</v>
      </c>
      <c r="I6">
        <v>1996</v>
      </c>
      <c r="J6">
        <v>9</v>
      </c>
      <c r="K6">
        <v>223</v>
      </c>
      <c r="M6">
        <v>36</v>
      </c>
      <c r="N6" t="s">
        <v>144</v>
      </c>
      <c r="O6" s="12" t="s">
        <v>145</v>
      </c>
      <c r="P6" s="12" t="s">
        <v>146</v>
      </c>
      <c r="Q6" t="s">
        <v>147</v>
      </c>
      <c r="T6" s="12" t="s">
        <v>148</v>
      </c>
      <c r="U6">
        <v>82</v>
      </c>
      <c r="V6">
        <v>5</v>
      </c>
      <c r="W6">
        <v>6</v>
      </c>
      <c r="X6">
        <v>11</v>
      </c>
      <c r="Y6">
        <v>-16</v>
      </c>
      <c r="Z6">
        <v>73</v>
      </c>
      <c r="AA6">
        <v>27</v>
      </c>
      <c r="AB6">
        <v>25</v>
      </c>
      <c r="AC6" s="13">
        <f t="shared" si="0"/>
        <v>6.8493150684931503E-2</v>
      </c>
      <c r="AD6" s="13">
        <f t="shared" si="1"/>
        <v>0.04</v>
      </c>
      <c r="AE6" s="14">
        <v>36.4</v>
      </c>
      <c r="AF6" s="15">
        <v>39</v>
      </c>
      <c r="AG6" s="15">
        <v>9</v>
      </c>
      <c r="AH6" s="15">
        <v>8</v>
      </c>
      <c r="AI6" s="2">
        <v>1021.7833333333</v>
      </c>
      <c r="AJ6" s="14">
        <f t="shared" si="2"/>
        <v>12.460772357723171</v>
      </c>
      <c r="AK6">
        <v>1343</v>
      </c>
      <c r="AL6" s="14">
        <f t="shared" si="3"/>
        <v>16.378048780487806</v>
      </c>
      <c r="AM6" s="16">
        <f t="shared" si="4"/>
        <v>0.76082154380737155</v>
      </c>
      <c r="AN6" s="15">
        <v>52.588234999999997</v>
      </c>
      <c r="AO6" s="16">
        <f t="shared" si="5"/>
        <v>3.0880265875023434</v>
      </c>
      <c r="AP6" s="13">
        <f>IF(('Even Strength'!CU6+'Power Play'!AJ6+'Penalty Kill'!AF6)&gt;0,V6/('Even Strength'!CU6+'Power Play'!AJ6+'Penalty Kill'!AF6),0)</f>
        <v>3.4246575342465752E-2</v>
      </c>
      <c r="AQ6" s="13">
        <f>IF(('Even Strength'!CU6+'Power Play'!AJ6+'Penalty Kill'!AF6)&gt;0,W6/('Even Strength'!CU6+'Power Play'!AJ6+'Penalty Kill'!AF6),0)</f>
        <v>4.1095890410958902E-2</v>
      </c>
      <c r="AR6" s="13">
        <f t="shared" si="6"/>
        <v>7.5342465753424653E-2</v>
      </c>
      <c r="AS6">
        <v>61</v>
      </c>
      <c r="AT6">
        <v>78</v>
      </c>
      <c r="AU6" s="17">
        <f t="shared" si="7"/>
        <v>0.43884892086330934</v>
      </c>
      <c r="AV6">
        <v>2.9</v>
      </c>
      <c r="AW6">
        <v>77</v>
      </c>
      <c r="AX6">
        <v>190</v>
      </c>
      <c r="AY6">
        <v>59</v>
      </c>
      <c r="AZ6">
        <v>27</v>
      </c>
      <c r="BA6">
        <v>16</v>
      </c>
      <c r="BB6">
        <v>15</v>
      </c>
      <c r="BC6" s="2">
        <f t="shared" si="8"/>
        <v>4.5215065163848998</v>
      </c>
      <c r="BD6" s="14">
        <f t="shared" si="9"/>
        <v>11.156964131339363</v>
      </c>
      <c r="BE6" s="14">
        <f t="shared" si="10"/>
        <v>3.4645309671001177</v>
      </c>
      <c r="BF6" s="14">
        <f t="shared" si="11"/>
        <v>1.5854633239271725</v>
      </c>
      <c r="BG6" s="14">
        <f t="shared" si="12"/>
        <v>0.93953382158647269</v>
      </c>
      <c r="BH6" s="14">
        <f t="shared" si="13"/>
        <v>0.88081295773731816</v>
      </c>
      <c r="BI6">
        <v>46</v>
      </c>
      <c r="BJ6">
        <v>13</v>
      </c>
      <c r="BK6">
        <v>2</v>
      </c>
      <c r="BL6">
        <v>0</v>
      </c>
      <c r="BM6">
        <v>1</v>
      </c>
      <c r="BN6">
        <v>0</v>
      </c>
      <c r="BO6" s="2">
        <v>-5.9512470000000004</v>
      </c>
      <c r="BR6" s="18" t="str">
        <f t="shared" si="14"/>
        <v xml:space="preserve"> </v>
      </c>
      <c r="BT6">
        <v>0</v>
      </c>
      <c r="BU6">
        <v>18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 s="18">
        <f t="shared" si="15"/>
        <v>0</v>
      </c>
      <c r="CC6" s="19">
        <v>4</v>
      </c>
      <c r="CD6">
        <v>-1.1000000000000001</v>
      </c>
      <c r="CE6">
        <v>0.5</v>
      </c>
      <c r="CF6">
        <v>-0.60000000000000009</v>
      </c>
      <c r="CG6" s="20">
        <f t="shared" si="16"/>
        <v>-7.3170731707317086E-3</v>
      </c>
      <c r="CH6" s="20">
        <f t="shared" si="17"/>
        <v>-3.5232518309492734E-2</v>
      </c>
      <c r="CI6">
        <v>16.899999999999999</v>
      </c>
      <c r="CJ6">
        <v>26.5</v>
      </c>
      <c r="CK6">
        <v>-20</v>
      </c>
      <c r="CL6">
        <v>-3</v>
      </c>
      <c r="CM6">
        <v>4.0999999999999996</v>
      </c>
      <c r="CN6">
        <v>0</v>
      </c>
      <c r="CO6">
        <v>1</v>
      </c>
      <c r="CP6" s="21">
        <f t="shared" si="18"/>
        <v>1.2195121951219513E-2</v>
      </c>
      <c r="CQ6" s="21">
        <f t="shared" si="19"/>
        <v>5.8720863849154543E-2</v>
      </c>
      <c r="CW6">
        <v>700000</v>
      </c>
      <c r="CY6" s="22">
        <f t="shared" si="20"/>
        <v>-0.22926829268292681</v>
      </c>
    </row>
    <row r="7" spans="1:103" x14ac:dyDescent="0.2">
      <c r="A7">
        <v>51</v>
      </c>
      <c r="B7" t="s">
        <v>149</v>
      </c>
      <c r="C7" t="s">
        <v>150</v>
      </c>
      <c r="D7" t="s">
        <v>151</v>
      </c>
      <c r="E7" t="s">
        <v>117</v>
      </c>
      <c r="F7">
        <v>73</v>
      </c>
      <c r="G7">
        <v>200</v>
      </c>
      <c r="H7" t="s">
        <v>118</v>
      </c>
      <c r="I7">
        <v>2010</v>
      </c>
      <c r="J7">
        <v>5</v>
      </c>
      <c r="K7">
        <v>140</v>
      </c>
      <c r="L7" t="s">
        <v>108</v>
      </c>
      <c r="M7">
        <v>21</v>
      </c>
      <c r="N7" t="s">
        <v>152</v>
      </c>
      <c r="O7" s="12" t="s">
        <v>153</v>
      </c>
      <c r="P7" s="12" t="s">
        <v>154</v>
      </c>
      <c r="Q7" t="s">
        <v>155</v>
      </c>
      <c r="T7" s="12" t="s">
        <v>156</v>
      </c>
      <c r="U7">
        <v>8</v>
      </c>
      <c r="V7">
        <v>1</v>
      </c>
      <c r="W7">
        <v>1</v>
      </c>
      <c r="X7">
        <v>2</v>
      </c>
      <c r="Y7">
        <v>-2</v>
      </c>
      <c r="Z7">
        <v>12</v>
      </c>
      <c r="AA7">
        <v>6</v>
      </c>
      <c r="AB7">
        <v>2</v>
      </c>
      <c r="AC7" s="13">
        <f t="shared" si="0"/>
        <v>8.3333333333333329E-2</v>
      </c>
      <c r="AD7" s="13">
        <f t="shared" si="1"/>
        <v>0.05</v>
      </c>
      <c r="AE7" s="14">
        <v>36.9</v>
      </c>
      <c r="AF7" s="15">
        <v>7</v>
      </c>
      <c r="AG7" s="15">
        <v>3</v>
      </c>
      <c r="AH7" s="15">
        <v>0</v>
      </c>
      <c r="AI7" s="2">
        <v>88.733333333299996</v>
      </c>
      <c r="AJ7" s="14">
        <f t="shared" si="2"/>
        <v>11.091666666662499</v>
      </c>
      <c r="AK7">
        <v>136</v>
      </c>
      <c r="AL7" s="14">
        <f t="shared" si="3"/>
        <v>17</v>
      </c>
      <c r="AM7" s="16">
        <f t="shared" si="4"/>
        <v>0.65245098039191174</v>
      </c>
      <c r="AN7" s="15">
        <v>21</v>
      </c>
      <c r="AO7" s="16">
        <f t="shared" si="5"/>
        <v>14.199849737045154</v>
      </c>
      <c r="AP7" s="13">
        <f>IF(('Even Strength'!CU7+'Power Play'!AJ7+'Penalty Kill'!AF7)&gt;0,V7/('Even Strength'!CU7+'Power Play'!AJ7+'Penalty Kill'!AF7),0)</f>
        <v>5.2631578947368418E-2</v>
      </c>
      <c r="AQ7" s="13">
        <f>IF(('Even Strength'!CU7+'Power Play'!AJ7+'Penalty Kill'!AF7)&gt;0,W7/('Even Strength'!CU7+'Power Play'!AJ7+'Penalty Kill'!AF7),0)</f>
        <v>5.2631578947368418E-2</v>
      </c>
      <c r="AR7" s="13">
        <f t="shared" si="6"/>
        <v>0.10526315789473684</v>
      </c>
      <c r="AS7">
        <v>0</v>
      </c>
      <c r="AT7">
        <v>0</v>
      </c>
      <c r="AU7" s="17">
        <f t="shared" si="7"/>
        <v>0</v>
      </c>
      <c r="AV7">
        <v>0</v>
      </c>
      <c r="AW7">
        <v>7</v>
      </c>
      <c r="AX7">
        <v>9</v>
      </c>
      <c r="AY7">
        <v>3</v>
      </c>
      <c r="AZ7">
        <v>6</v>
      </c>
      <c r="BA7">
        <v>3</v>
      </c>
      <c r="BB7">
        <v>3</v>
      </c>
      <c r="BC7" s="2">
        <f t="shared" si="8"/>
        <v>4.7332832456817187</v>
      </c>
      <c r="BD7" s="14">
        <f t="shared" si="9"/>
        <v>6.085649887305066</v>
      </c>
      <c r="BE7" s="14">
        <f t="shared" si="10"/>
        <v>2.0285499624350223</v>
      </c>
      <c r="BF7" s="14">
        <f t="shared" si="11"/>
        <v>4.0570999248700446</v>
      </c>
      <c r="BG7" s="14">
        <f t="shared" si="12"/>
        <v>2.0285499624350223</v>
      </c>
      <c r="BH7" s="14">
        <f t="shared" si="13"/>
        <v>2.0285499624350223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s="2">
        <v>0.84641899999999992</v>
      </c>
      <c r="BR7" s="18" t="str">
        <f t="shared" si="14"/>
        <v xml:space="preserve"> </v>
      </c>
      <c r="BT7">
        <v>1</v>
      </c>
      <c r="BU7">
        <v>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s="18">
        <f t="shared" si="15"/>
        <v>0</v>
      </c>
      <c r="CC7" s="19">
        <v>5</v>
      </c>
      <c r="CD7">
        <v>0.1</v>
      </c>
      <c r="CE7">
        <v>0</v>
      </c>
      <c r="CF7">
        <v>0.1</v>
      </c>
      <c r="CG7" s="20">
        <f t="shared" si="16"/>
        <v>1.2500000000000001E-2</v>
      </c>
      <c r="CH7" s="20">
        <f t="shared" si="17"/>
        <v>6.7618332081167409E-2</v>
      </c>
      <c r="CI7">
        <v>1.6</v>
      </c>
      <c r="CJ7">
        <v>1.6</v>
      </c>
      <c r="CK7">
        <v>-1.4</v>
      </c>
      <c r="CL7">
        <v>0.1</v>
      </c>
      <c r="CM7">
        <v>0</v>
      </c>
      <c r="CN7">
        <v>0</v>
      </c>
      <c r="CO7">
        <v>0.2</v>
      </c>
      <c r="CP7" s="21">
        <f t="shared" si="18"/>
        <v>2.5000000000000001E-2</v>
      </c>
      <c r="CQ7" s="21">
        <f t="shared" si="19"/>
        <v>0.13523666416233482</v>
      </c>
      <c r="CW7">
        <v>900000</v>
      </c>
      <c r="CY7" s="22">
        <f t="shared" si="20"/>
        <v>-1.3804878048780489</v>
      </c>
    </row>
    <row r="8" spans="1:103" x14ac:dyDescent="0.2">
      <c r="A8">
        <v>42</v>
      </c>
      <c r="B8" t="s">
        <v>157</v>
      </c>
      <c r="C8" t="s">
        <v>158</v>
      </c>
      <c r="D8" t="s">
        <v>105</v>
      </c>
      <c r="E8" t="s">
        <v>106</v>
      </c>
      <c r="F8">
        <v>70</v>
      </c>
      <c r="G8">
        <v>190</v>
      </c>
      <c r="H8" t="s">
        <v>107</v>
      </c>
      <c r="L8" t="s">
        <v>108</v>
      </c>
      <c r="M8">
        <v>23</v>
      </c>
      <c r="N8" t="s">
        <v>159</v>
      </c>
      <c r="O8" s="12" t="s">
        <v>160</v>
      </c>
      <c r="P8" s="12" t="s">
        <v>161</v>
      </c>
      <c r="Q8" t="s">
        <v>162</v>
      </c>
      <c r="T8" s="12" t="s">
        <v>148</v>
      </c>
      <c r="U8">
        <v>1</v>
      </c>
      <c r="V8">
        <v>0</v>
      </c>
      <c r="W8">
        <v>1</v>
      </c>
      <c r="X8">
        <v>1</v>
      </c>
      <c r="Y8">
        <v>1</v>
      </c>
      <c r="Z8">
        <v>2</v>
      </c>
      <c r="AA8">
        <v>0</v>
      </c>
      <c r="AB8">
        <v>2</v>
      </c>
      <c r="AC8" s="13">
        <f t="shared" si="0"/>
        <v>0</v>
      </c>
      <c r="AD8" s="13">
        <f t="shared" si="1"/>
        <v>0</v>
      </c>
      <c r="AE8" s="14">
        <v>0</v>
      </c>
      <c r="AF8" s="15">
        <v>0</v>
      </c>
      <c r="AG8" s="15">
        <v>0</v>
      </c>
      <c r="AH8" s="15">
        <v>0</v>
      </c>
      <c r="AI8" s="2">
        <v>13.3666666667</v>
      </c>
      <c r="AJ8" s="14">
        <f t="shared" si="2"/>
        <v>13.3666666667</v>
      </c>
      <c r="AK8">
        <v>20</v>
      </c>
      <c r="AL8" s="14">
        <f t="shared" si="3"/>
        <v>20</v>
      </c>
      <c r="AM8" s="16">
        <f t="shared" si="4"/>
        <v>0.668333333335</v>
      </c>
      <c r="AN8" s="15">
        <v>2.5</v>
      </c>
      <c r="AO8" s="16">
        <f t="shared" si="5"/>
        <v>11.221945137129122</v>
      </c>
      <c r="AP8" s="13">
        <f>IF(('Even Strength'!CU8+'Power Play'!AJ8+'Penalty Kill'!AF8)&gt;0,V8/('Even Strength'!CU8+'Power Play'!AJ8+'Penalty Kill'!AF8),0)</f>
        <v>0</v>
      </c>
      <c r="AQ8" s="13">
        <f>IF(('Even Strength'!CU8+'Power Play'!AJ8+'Penalty Kill'!AF8)&gt;0,W8/('Even Strength'!CU8+'Power Play'!AJ8+'Penalty Kill'!AF8),0)</f>
        <v>0.5</v>
      </c>
      <c r="AR8" s="13">
        <f t="shared" si="6"/>
        <v>0.5</v>
      </c>
      <c r="AS8">
        <v>0</v>
      </c>
      <c r="AT8">
        <v>0</v>
      </c>
      <c r="AU8" s="17">
        <f t="shared" si="7"/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 s="2">
        <f t="shared" si="8"/>
        <v>0</v>
      </c>
      <c r="BD8" s="14">
        <f t="shared" si="9"/>
        <v>4.4887780548516485</v>
      </c>
      <c r="BE8" s="14">
        <f t="shared" si="10"/>
        <v>0</v>
      </c>
      <c r="BF8" s="14">
        <f t="shared" si="11"/>
        <v>0</v>
      </c>
      <c r="BG8" s="14">
        <f t="shared" si="12"/>
        <v>0</v>
      </c>
      <c r="BH8" s="14">
        <f t="shared" si="13"/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s="2">
        <v>-2.2321999999999998E-2</v>
      </c>
      <c r="BP8">
        <v>1</v>
      </c>
      <c r="BQ8">
        <v>0</v>
      </c>
      <c r="BR8" s="18">
        <f t="shared" si="14"/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 s="18">
        <f t="shared" si="15"/>
        <v>0</v>
      </c>
      <c r="CC8" s="19">
        <v>4</v>
      </c>
      <c r="CD8">
        <v>0.1</v>
      </c>
      <c r="CE8">
        <v>0.1</v>
      </c>
      <c r="CF8">
        <v>0.1</v>
      </c>
      <c r="CG8" s="20">
        <f t="shared" si="16"/>
        <v>0.1</v>
      </c>
      <c r="CH8" s="20">
        <f t="shared" si="17"/>
        <v>0.44887780548516493</v>
      </c>
      <c r="CI8">
        <v>0.60000000000000009</v>
      </c>
      <c r="CJ8">
        <v>0.60000000000000009</v>
      </c>
      <c r="CK8">
        <v>1</v>
      </c>
      <c r="CL8">
        <v>0.1</v>
      </c>
      <c r="CM8">
        <v>0.1</v>
      </c>
      <c r="CN8">
        <v>-0.30000000000000004</v>
      </c>
      <c r="CO8">
        <v>-0.1</v>
      </c>
      <c r="CP8" s="21">
        <f t="shared" si="18"/>
        <v>-0.1</v>
      </c>
      <c r="CQ8" s="21">
        <f t="shared" si="19"/>
        <v>-0.44887780548516493</v>
      </c>
      <c r="CW8">
        <v>900000</v>
      </c>
      <c r="CY8" s="22">
        <f t="shared" si="20"/>
        <v>-1.6804878048780489</v>
      </c>
    </row>
    <row r="9" spans="1:103" x14ac:dyDescent="0.2">
      <c r="A9">
        <v>70</v>
      </c>
      <c r="B9" t="s">
        <v>163</v>
      </c>
      <c r="C9" t="s">
        <v>164</v>
      </c>
      <c r="D9" t="s">
        <v>165</v>
      </c>
      <c r="E9" t="s">
        <v>117</v>
      </c>
      <c r="F9">
        <v>71</v>
      </c>
      <c r="G9">
        <v>190</v>
      </c>
      <c r="H9" t="s">
        <v>118</v>
      </c>
      <c r="I9">
        <v>2007</v>
      </c>
      <c r="J9">
        <v>6</v>
      </c>
      <c r="K9">
        <v>175</v>
      </c>
      <c r="L9" t="s">
        <v>108</v>
      </c>
      <c r="M9">
        <v>25</v>
      </c>
      <c r="N9" t="s">
        <v>166</v>
      </c>
      <c r="O9" s="12" t="s">
        <v>167</v>
      </c>
      <c r="P9" s="12" t="s">
        <v>168</v>
      </c>
      <c r="Q9" t="s">
        <v>169</v>
      </c>
      <c r="T9" s="12" t="s">
        <v>170</v>
      </c>
      <c r="U9">
        <v>9</v>
      </c>
      <c r="V9">
        <v>1</v>
      </c>
      <c r="W9">
        <v>0</v>
      </c>
      <c r="X9">
        <v>1</v>
      </c>
      <c r="Y9">
        <v>-3</v>
      </c>
      <c r="Z9">
        <v>5</v>
      </c>
      <c r="AA9">
        <v>0</v>
      </c>
      <c r="AB9">
        <v>1</v>
      </c>
      <c r="AC9" s="13">
        <f t="shared" si="0"/>
        <v>0.2</v>
      </c>
      <c r="AD9" s="13">
        <f t="shared" si="1"/>
        <v>0.16666666666666666</v>
      </c>
      <c r="AE9" s="14">
        <v>44</v>
      </c>
      <c r="AF9" s="15">
        <v>0</v>
      </c>
      <c r="AG9" s="15">
        <v>3</v>
      </c>
      <c r="AH9" s="15">
        <v>1</v>
      </c>
      <c r="AI9" s="2">
        <v>46.016666666699997</v>
      </c>
      <c r="AJ9" s="14">
        <f t="shared" si="2"/>
        <v>5.112962962966666</v>
      </c>
      <c r="AK9">
        <v>61</v>
      </c>
      <c r="AL9" s="14">
        <f t="shared" si="3"/>
        <v>6.7777777777777777</v>
      </c>
      <c r="AM9" s="16">
        <f t="shared" si="4"/>
        <v>0.75437158469999999</v>
      </c>
      <c r="AN9" s="15">
        <v>0</v>
      </c>
      <c r="AO9" s="16">
        <f t="shared" si="5"/>
        <v>0</v>
      </c>
      <c r="AP9" s="13">
        <f>IF(('Even Strength'!CU9+'Power Play'!AJ9+'Penalty Kill'!AF9)&gt;0,V9/('Even Strength'!CU9+'Power Play'!AJ9+'Penalty Kill'!AF9),0)</f>
        <v>5.2631578947368418E-2</v>
      </c>
      <c r="AQ9" s="13">
        <f>IF(('Even Strength'!CU9+'Power Play'!AJ9+'Penalty Kill'!AF9)&gt;0,W9/('Even Strength'!CU9+'Power Play'!AJ9+'Penalty Kill'!AF9),0)</f>
        <v>0</v>
      </c>
      <c r="AR9" s="13">
        <f t="shared" si="6"/>
        <v>5.2631578947368418E-2</v>
      </c>
      <c r="AS9">
        <v>9</v>
      </c>
      <c r="AT9">
        <v>12</v>
      </c>
      <c r="AU9" s="17">
        <f t="shared" si="7"/>
        <v>0.42857142857142855</v>
      </c>
      <c r="AV9">
        <v>3.9</v>
      </c>
      <c r="AW9">
        <v>4</v>
      </c>
      <c r="AX9">
        <v>8</v>
      </c>
      <c r="AY9">
        <v>3</v>
      </c>
      <c r="AZ9">
        <v>0</v>
      </c>
      <c r="BA9">
        <v>0</v>
      </c>
      <c r="BB9">
        <v>1</v>
      </c>
      <c r="BC9" s="2">
        <f t="shared" si="8"/>
        <v>5.2155016298404817</v>
      </c>
      <c r="BD9" s="14">
        <f t="shared" si="9"/>
        <v>10.431003259680963</v>
      </c>
      <c r="BE9" s="14">
        <f t="shared" si="10"/>
        <v>3.9116262223803617</v>
      </c>
      <c r="BF9" s="14">
        <f t="shared" si="11"/>
        <v>0</v>
      </c>
      <c r="BG9" s="14">
        <f t="shared" si="12"/>
        <v>0</v>
      </c>
      <c r="BH9" s="14">
        <f t="shared" si="13"/>
        <v>1.3038754074601204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s="2">
        <v>-8.4363999999999995E-2</v>
      </c>
      <c r="BR9" s="18" t="str">
        <f t="shared" si="14"/>
        <v xml:space="preserve"> </v>
      </c>
      <c r="BT9">
        <v>0</v>
      </c>
      <c r="BU9">
        <v>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 s="18">
        <f t="shared" si="15"/>
        <v>0</v>
      </c>
      <c r="CC9" s="19">
        <v>5</v>
      </c>
      <c r="CD9">
        <v>0.1</v>
      </c>
      <c r="CE9">
        <v>-0.1</v>
      </c>
      <c r="CF9">
        <v>0</v>
      </c>
      <c r="CG9" s="20">
        <f t="shared" si="16"/>
        <v>0</v>
      </c>
      <c r="CH9" s="20">
        <f t="shared" si="17"/>
        <v>0</v>
      </c>
      <c r="CI9">
        <v>1.4</v>
      </c>
      <c r="CJ9">
        <v>1.4</v>
      </c>
      <c r="CK9">
        <v>-3</v>
      </c>
      <c r="CL9">
        <v>-0.1</v>
      </c>
      <c r="CM9">
        <v>-0.2</v>
      </c>
      <c r="CN9">
        <v>0</v>
      </c>
      <c r="CO9">
        <v>-0.30000000000000004</v>
      </c>
      <c r="CP9" s="21">
        <f t="shared" si="18"/>
        <v>-3.333333333333334E-2</v>
      </c>
      <c r="CQ9" s="21">
        <f t="shared" si="19"/>
        <v>-0.39116262223803622</v>
      </c>
      <c r="CU9">
        <v>5</v>
      </c>
      <c r="CV9" t="s">
        <v>171</v>
      </c>
      <c r="CW9">
        <v>585000</v>
      </c>
      <c r="CY9" s="22">
        <f t="shared" si="20"/>
        <v>-1.3273170731707318</v>
      </c>
    </row>
    <row r="10" spans="1:103" x14ac:dyDescent="0.2">
      <c r="A10">
        <v>41</v>
      </c>
      <c r="B10" t="s">
        <v>172</v>
      </c>
      <c r="C10" t="s">
        <v>173</v>
      </c>
      <c r="D10" t="s">
        <v>127</v>
      </c>
      <c r="E10" t="s">
        <v>117</v>
      </c>
      <c r="F10">
        <v>77</v>
      </c>
      <c r="G10">
        <v>218</v>
      </c>
      <c r="H10" t="s">
        <v>118</v>
      </c>
      <c r="I10">
        <v>2001</v>
      </c>
      <c r="J10">
        <v>6</v>
      </c>
      <c r="K10">
        <v>179</v>
      </c>
      <c r="M10">
        <v>32</v>
      </c>
      <c r="N10" t="s">
        <v>174</v>
      </c>
      <c r="O10" s="12" t="s">
        <v>175</v>
      </c>
      <c r="P10" s="12" t="s">
        <v>176</v>
      </c>
      <c r="Q10" t="s">
        <v>177</v>
      </c>
      <c r="T10" s="12" t="s">
        <v>178</v>
      </c>
      <c r="U10">
        <v>10</v>
      </c>
      <c r="V10">
        <v>0</v>
      </c>
      <c r="W10">
        <v>0</v>
      </c>
      <c r="X10">
        <v>0</v>
      </c>
      <c r="Y10">
        <v>1</v>
      </c>
      <c r="Z10">
        <v>5</v>
      </c>
      <c r="AA10">
        <v>2</v>
      </c>
      <c r="AB10">
        <v>6</v>
      </c>
      <c r="AC10" s="13">
        <f t="shared" si="0"/>
        <v>0</v>
      </c>
      <c r="AD10" s="13">
        <f t="shared" si="1"/>
        <v>0</v>
      </c>
      <c r="AE10" s="14">
        <v>51.1</v>
      </c>
      <c r="AF10" s="15">
        <v>3</v>
      </c>
      <c r="AG10" s="15">
        <v>1</v>
      </c>
      <c r="AH10" s="15">
        <v>1</v>
      </c>
      <c r="AI10" s="2">
        <v>73.849999999999994</v>
      </c>
      <c r="AJ10" s="14">
        <f t="shared" si="2"/>
        <v>7.3849999999999998</v>
      </c>
      <c r="AK10">
        <v>99</v>
      </c>
      <c r="AL10" s="14">
        <f t="shared" si="3"/>
        <v>9.9</v>
      </c>
      <c r="AM10" s="16">
        <f t="shared" si="4"/>
        <v>0.74595959595959593</v>
      </c>
      <c r="AN10" s="15">
        <v>0</v>
      </c>
      <c r="AO10" s="16">
        <f t="shared" si="5"/>
        <v>0</v>
      </c>
      <c r="AP10" s="13">
        <f>IF(('Even Strength'!CU10+'Power Play'!AJ10+'Penalty Kill'!AF10)&gt;0,V10/('Even Strength'!CU10+'Power Play'!AJ10+'Penalty Kill'!AF10),0)</f>
        <v>0</v>
      </c>
      <c r="AQ10" s="13">
        <f>IF(('Even Strength'!CU10+'Power Play'!AJ10+'Penalty Kill'!AF10)&gt;0,W10/('Even Strength'!CU10+'Power Play'!AJ10+'Penalty Kill'!AF10),0)</f>
        <v>0</v>
      </c>
      <c r="AR10" s="13">
        <f t="shared" si="6"/>
        <v>0</v>
      </c>
      <c r="AS10">
        <v>0</v>
      </c>
      <c r="AT10">
        <v>0</v>
      </c>
      <c r="AU10" s="17">
        <f t="shared" si="7"/>
        <v>0</v>
      </c>
      <c r="AV10">
        <v>0</v>
      </c>
      <c r="AW10">
        <v>9</v>
      </c>
      <c r="AX10">
        <v>6</v>
      </c>
      <c r="AY10">
        <v>7</v>
      </c>
      <c r="AZ10">
        <v>2</v>
      </c>
      <c r="BA10">
        <v>4</v>
      </c>
      <c r="BB10">
        <v>0</v>
      </c>
      <c r="BC10" s="2">
        <f t="shared" si="8"/>
        <v>7.3121191604603926</v>
      </c>
      <c r="BD10" s="14">
        <f t="shared" si="9"/>
        <v>4.8747461069735953</v>
      </c>
      <c r="BE10" s="14">
        <f t="shared" si="10"/>
        <v>5.6872037914691944</v>
      </c>
      <c r="BF10" s="14">
        <f t="shared" si="11"/>
        <v>1.6249153689911984</v>
      </c>
      <c r="BG10" s="14">
        <f t="shared" si="12"/>
        <v>3.2498307379823967</v>
      </c>
      <c r="BH10" s="14">
        <f t="shared" si="13"/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s="2">
        <v>2.3584529999999999</v>
      </c>
      <c r="BR10" s="18" t="str">
        <f t="shared" si="14"/>
        <v xml:space="preserve"> </v>
      </c>
      <c r="BT10">
        <v>0</v>
      </c>
      <c r="BU10">
        <v>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s="18">
        <f t="shared" si="15"/>
        <v>0</v>
      </c>
      <c r="CC10" s="19">
        <v>4</v>
      </c>
      <c r="CD10">
        <v>-0.1</v>
      </c>
      <c r="CE10">
        <v>0.30000000000000004</v>
      </c>
      <c r="CF10">
        <v>0.2</v>
      </c>
      <c r="CG10" s="20">
        <f t="shared" si="16"/>
        <v>0.02</v>
      </c>
      <c r="CH10" s="20">
        <f t="shared" si="17"/>
        <v>0.16249153689911985</v>
      </c>
      <c r="CI10">
        <v>1.6</v>
      </c>
      <c r="CJ10">
        <v>1.7000000000000002</v>
      </c>
      <c r="CK10">
        <v>1.3</v>
      </c>
      <c r="CL10">
        <v>-0.4</v>
      </c>
      <c r="CM10">
        <v>0.4</v>
      </c>
      <c r="CN10">
        <v>0</v>
      </c>
      <c r="CO10">
        <v>0</v>
      </c>
      <c r="CP10" s="21">
        <f t="shared" si="18"/>
        <v>0</v>
      </c>
      <c r="CQ10" s="21">
        <f t="shared" si="19"/>
        <v>0</v>
      </c>
      <c r="CU10">
        <v>41</v>
      </c>
      <c r="CV10" t="s">
        <v>179</v>
      </c>
      <c r="CW10">
        <v>600000</v>
      </c>
      <c r="CY10" s="22">
        <f t="shared" si="20"/>
        <v>-1.0536585365853659</v>
      </c>
    </row>
    <row r="11" spans="1:103" x14ac:dyDescent="0.2">
      <c r="A11">
        <v>11</v>
      </c>
      <c r="B11" t="s">
        <v>180</v>
      </c>
      <c r="C11" t="s">
        <v>181</v>
      </c>
      <c r="E11" t="s">
        <v>182</v>
      </c>
      <c r="F11">
        <v>71</v>
      </c>
      <c r="G11">
        <v>203</v>
      </c>
      <c r="H11" t="s">
        <v>107</v>
      </c>
      <c r="I11">
        <v>1994</v>
      </c>
      <c r="J11">
        <v>6</v>
      </c>
      <c r="K11">
        <v>133</v>
      </c>
      <c r="M11">
        <v>41</v>
      </c>
      <c r="N11" t="s">
        <v>183</v>
      </c>
      <c r="O11" s="12" t="s">
        <v>184</v>
      </c>
      <c r="P11" s="12" t="s">
        <v>185</v>
      </c>
      <c r="Q11" t="s">
        <v>122</v>
      </c>
      <c r="T11" s="12" t="s">
        <v>148</v>
      </c>
      <c r="U11">
        <v>68</v>
      </c>
      <c r="V11">
        <v>18</v>
      </c>
      <c r="W11">
        <v>31</v>
      </c>
      <c r="X11">
        <v>49</v>
      </c>
      <c r="Y11">
        <v>2</v>
      </c>
      <c r="Z11">
        <v>151</v>
      </c>
      <c r="AA11">
        <v>51</v>
      </c>
      <c r="AB11">
        <v>69</v>
      </c>
      <c r="AC11" s="13">
        <f t="shared" si="0"/>
        <v>0.11920529801324503</v>
      </c>
      <c r="AD11" s="13">
        <f t="shared" si="1"/>
        <v>6.6420664206642069E-2</v>
      </c>
      <c r="AE11" s="14">
        <v>35.299999999999997</v>
      </c>
      <c r="AF11" s="15">
        <v>71</v>
      </c>
      <c r="AG11" s="15">
        <v>30</v>
      </c>
      <c r="AH11" s="15">
        <v>34</v>
      </c>
      <c r="AI11" s="2">
        <v>1151.0666666667</v>
      </c>
      <c r="AJ11" s="14">
        <f t="shared" si="2"/>
        <v>16.927450980392649</v>
      </c>
      <c r="AK11">
        <v>1492</v>
      </c>
      <c r="AL11" s="14">
        <f t="shared" si="3"/>
        <v>21.941176470588236</v>
      </c>
      <c r="AM11" s="16">
        <f t="shared" si="4"/>
        <v>0.77149240393210461</v>
      </c>
      <c r="AN11" s="15">
        <v>138.529946</v>
      </c>
      <c r="AO11" s="16">
        <f t="shared" si="5"/>
        <v>7.2209516622261312</v>
      </c>
      <c r="AP11" s="13">
        <f>IF(('Even Strength'!CU11+'Power Play'!AJ11+'Penalty Kill'!AF11)&gt;0,V11/('Even Strength'!CU11+'Power Play'!AJ11+'Penalty Kill'!AF11),0)</f>
        <v>0.18</v>
      </c>
      <c r="AQ11" s="13">
        <f>IF(('Even Strength'!CU11+'Power Play'!AJ11+'Penalty Kill'!AF11)&gt;0,W11/('Even Strength'!CU11+'Power Play'!AJ11+'Penalty Kill'!AF11),0)</f>
        <v>0.31</v>
      </c>
      <c r="AR11" s="13">
        <f t="shared" si="6"/>
        <v>0.49</v>
      </c>
      <c r="AS11">
        <v>5</v>
      </c>
      <c r="AT11">
        <v>9</v>
      </c>
      <c r="AU11" s="17">
        <f t="shared" si="7"/>
        <v>0.35714285714285715</v>
      </c>
      <c r="AV11">
        <v>0.30000000000000004</v>
      </c>
      <c r="AW11">
        <v>66</v>
      </c>
      <c r="AX11">
        <v>59</v>
      </c>
      <c r="AY11">
        <v>25</v>
      </c>
      <c r="AZ11">
        <v>51</v>
      </c>
      <c r="BA11">
        <v>36</v>
      </c>
      <c r="BB11">
        <v>24</v>
      </c>
      <c r="BC11" s="2">
        <f t="shared" si="8"/>
        <v>3.440287269778656</v>
      </c>
      <c r="BD11" s="14">
        <f t="shared" si="9"/>
        <v>3.0754083169233439</v>
      </c>
      <c r="BE11" s="14">
        <f t="shared" si="10"/>
        <v>1.3031391173404001</v>
      </c>
      <c r="BF11" s="14">
        <f t="shared" si="11"/>
        <v>2.6584037993744158</v>
      </c>
      <c r="BG11" s="14">
        <f t="shared" si="12"/>
        <v>1.8765203289701762</v>
      </c>
      <c r="BH11" s="14">
        <f t="shared" si="13"/>
        <v>1.251013552646784</v>
      </c>
      <c r="BI11">
        <v>10</v>
      </c>
      <c r="BJ11">
        <v>5</v>
      </c>
      <c r="BK11">
        <v>0</v>
      </c>
      <c r="BL11">
        <v>0</v>
      </c>
      <c r="BM11">
        <v>0</v>
      </c>
      <c r="BN11">
        <v>0</v>
      </c>
      <c r="BO11" s="2">
        <v>2.797253</v>
      </c>
      <c r="BP11">
        <v>10</v>
      </c>
      <c r="BQ11">
        <v>2</v>
      </c>
      <c r="BR11" s="18">
        <f t="shared" si="14"/>
        <v>0.2</v>
      </c>
      <c r="BS11">
        <v>1</v>
      </c>
      <c r="BT11">
        <v>6</v>
      </c>
      <c r="BU11">
        <v>20</v>
      </c>
      <c r="BV11">
        <v>2</v>
      </c>
      <c r="BW11">
        <v>0</v>
      </c>
      <c r="BX11">
        <v>4</v>
      </c>
      <c r="BY11">
        <v>2</v>
      </c>
      <c r="BZ11">
        <v>0</v>
      </c>
      <c r="CA11">
        <v>0</v>
      </c>
      <c r="CB11" s="18">
        <f t="shared" si="15"/>
        <v>0</v>
      </c>
      <c r="CC11" s="19">
        <v>5</v>
      </c>
      <c r="CD11">
        <v>4.4000000000000004</v>
      </c>
      <c r="CE11">
        <v>1.3</v>
      </c>
      <c r="CF11">
        <v>5.8</v>
      </c>
      <c r="CG11" s="20">
        <f t="shared" si="16"/>
        <v>8.5294117647058826E-2</v>
      </c>
      <c r="CH11" s="20">
        <f t="shared" si="17"/>
        <v>0.30232827522297284</v>
      </c>
      <c r="CI11">
        <v>27.9</v>
      </c>
      <c r="CJ11">
        <v>18.899999999999999</v>
      </c>
      <c r="CK11">
        <v>5.4</v>
      </c>
      <c r="CL11">
        <v>7.9</v>
      </c>
      <c r="CM11">
        <v>1.3</v>
      </c>
      <c r="CN11">
        <v>-1</v>
      </c>
      <c r="CO11">
        <v>8.1</v>
      </c>
      <c r="CP11" s="21">
        <f t="shared" si="18"/>
        <v>0.11911764705882352</v>
      </c>
      <c r="CQ11" s="21">
        <f t="shared" si="19"/>
        <v>0.42221707401828962</v>
      </c>
      <c r="CU11">
        <v>14</v>
      </c>
      <c r="CV11" t="s">
        <v>186</v>
      </c>
      <c r="CW11">
        <v>5500000</v>
      </c>
      <c r="CY11" s="22">
        <f t="shared" si="20"/>
        <v>-1.5585365853658537</v>
      </c>
    </row>
    <row r="12" spans="1:103" x14ac:dyDescent="0.2">
      <c r="A12">
        <v>55</v>
      </c>
      <c r="B12" t="s">
        <v>187</v>
      </c>
      <c r="C12" t="s">
        <v>188</v>
      </c>
      <c r="D12" t="s">
        <v>105</v>
      </c>
      <c r="E12" t="s">
        <v>106</v>
      </c>
      <c r="F12">
        <v>77</v>
      </c>
      <c r="G12">
        <v>224</v>
      </c>
      <c r="H12" t="s">
        <v>118</v>
      </c>
      <c r="I12">
        <v>1998</v>
      </c>
      <c r="J12">
        <v>1</v>
      </c>
      <c r="K12">
        <v>4</v>
      </c>
      <c r="M12">
        <v>33</v>
      </c>
      <c r="N12" t="s">
        <v>189</v>
      </c>
      <c r="O12" s="12" t="s">
        <v>190</v>
      </c>
      <c r="P12" s="12" t="s">
        <v>191</v>
      </c>
      <c r="Q12" t="s">
        <v>192</v>
      </c>
      <c r="T12" s="12" t="s">
        <v>178</v>
      </c>
      <c r="U12">
        <v>68</v>
      </c>
      <c r="V12">
        <v>0</v>
      </c>
      <c r="W12">
        <v>10</v>
      </c>
      <c r="X12">
        <v>10</v>
      </c>
      <c r="Y12">
        <v>20</v>
      </c>
      <c r="Z12">
        <v>60</v>
      </c>
      <c r="AA12">
        <v>35</v>
      </c>
      <c r="AB12">
        <v>44</v>
      </c>
      <c r="AC12" s="13">
        <f t="shared" si="0"/>
        <v>0</v>
      </c>
      <c r="AD12" s="13">
        <f t="shared" si="1"/>
        <v>0</v>
      </c>
      <c r="AE12" s="14">
        <v>59.4</v>
      </c>
      <c r="AF12" s="15">
        <v>23</v>
      </c>
      <c r="AG12" s="15">
        <v>5</v>
      </c>
      <c r="AH12" s="15">
        <v>31</v>
      </c>
      <c r="AI12" s="2">
        <v>1192.5333333333001</v>
      </c>
      <c r="AJ12" s="14">
        <f t="shared" si="2"/>
        <v>17.537254901960296</v>
      </c>
      <c r="AK12">
        <v>1642</v>
      </c>
      <c r="AL12" s="14">
        <f t="shared" si="3"/>
        <v>24.147058823529413</v>
      </c>
      <c r="AM12" s="16">
        <f t="shared" si="4"/>
        <v>0.72626877791309385</v>
      </c>
      <c r="AN12" s="15">
        <v>0</v>
      </c>
      <c r="AO12" s="16">
        <f t="shared" si="5"/>
        <v>0</v>
      </c>
      <c r="AP12" s="13">
        <f>IF(('Even Strength'!CU12+'Power Play'!AJ12+'Penalty Kill'!AF12)&gt;0,V12/('Even Strength'!CU12+'Power Play'!AJ12+'Penalty Kill'!AF12),0)</f>
        <v>0</v>
      </c>
      <c r="AQ12" s="13">
        <f>IF(('Even Strength'!CU12+'Power Play'!AJ12+'Penalty Kill'!AF12)&gt;0,W12/('Even Strength'!CU12+'Power Play'!AJ12+'Penalty Kill'!AF12),0)</f>
        <v>8.8495575221238937E-2</v>
      </c>
      <c r="AR12" s="13">
        <f t="shared" si="6"/>
        <v>8.8495575221238937E-2</v>
      </c>
      <c r="AS12">
        <v>0</v>
      </c>
      <c r="AT12">
        <v>0</v>
      </c>
      <c r="AU12" s="17">
        <f t="shared" si="7"/>
        <v>0</v>
      </c>
      <c r="AV12">
        <v>0</v>
      </c>
      <c r="AW12">
        <v>134</v>
      </c>
      <c r="AX12">
        <v>121</v>
      </c>
      <c r="AY12">
        <v>118</v>
      </c>
      <c r="AZ12">
        <v>35</v>
      </c>
      <c r="BA12">
        <v>26</v>
      </c>
      <c r="BB12">
        <v>8</v>
      </c>
      <c r="BC12" s="2">
        <f t="shared" si="8"/>
        <v>6.7419499105547498</v>
      </c>
      <c r="BD12" s="14">
        <f t="shared" si="9"/>
        <v>6.0878801431128711</v>
      </c>
      <c r="BE12" s="14">
        <f t="shared" si="10"/>
        <v>5.9369409660108987</v>
      </c>
      <c r="BF12" s="14">
        <f t="shared" si="11"/>
        <v>1.7609570661896734</v>
      </c>
      <c r="BG12" s="14">
        <f t="shared" si="12"/>
        <v>1.3081395348837574</v>
      </c>
      <c r="BH12" s="14">
        <f t="shared" si="13"/>
        <v>0.40250447227192537</v>
      </c>
      <c r="BI12">
        <v>75</v>
      </c>
      <c r="BJ12">
        <v>25</v>
      </c>
      <c r="BK12">
        <v>5</v>
      </c>
      <c r="BL12">
        <v>0</v>
      </c>
      <c r="BM12">
        <v>0</v>
      </c>
      <c r="BN12">
        <v>0</v>
      </c>
      <c r="BO12" s="2">
        <v>-12.164356</v>
      </c>
      <c r="BR12" s="18" t="str">
        <f t="shared" si="14"/>
        <v xml:space="preserve"> </v>
      </c>
      <c r="BT12">
        <v>0</v>
      </c>
      <c r="BU12">
        <v>15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s="18">
        <f t="shared" si="15"/>
        <v>0</v>
      </c>
      <c r="CC12" s="19">
        <v>4</v>
      </c>
      <c r="CD12">
        <v>-0.4</v>
      </c>
      <c r="CE12">
        <v>3.3</v>
      </c>
      <c r="CF12">
        <v>2.9</v>
      </c>
      <c r="CG12" s="20">
        <f t="shared" si="16"/>
        <v>4.2647058823529413E-2</v>
      </c>
      <c r="CH12" s="20">
        <f t="shared" si="17"/>
        <v>0.14590787119857293</v>
      </c>
      <c r="CI12">
        <v>19.7</v>
      </c>
      <c r="CJ12">
        <v>30.6</v>
      </c>
      <c r="CK12">
        <v>2.9</v>
      </c>
      <c r="CL12">
        <v>-1</v>
      </c>
      <c r="CM12">
        <v>5</v>
      </c>
      <c r="CN12">
        <v>0</v>
      </c>
      <c r="CO12">
        <v>4</v>
      </c>
      <c r="CP12" s="21">
        <f t="shared" si="18"/>
        <v>5.8823529411764705E-2</v>
      </c>
      <c r="CQ12" s="21">
        <f t="shared" si="19"/>
        <v>0.20125223613596269</v>
      </c>
      <c r="CU12">
        <v>10</v>
      </c>
      <c r="CV12" t="s">
        <v>193</v>
      </c>
      <c r="CW12">
        <v>3500000</v>
      </c>
      <c r="CY12" s="22">
        <f t="shared" si="20"/>
        <v>-2.1463414634146343</v>
      </c>
    </row>
    <row r="13" spans="1:103" x14ac:dyDescent="0.2">
      <c r="A13">
        <v>37</v>
      </c>
      <c r="B13" t="s">
        <v>194</v>
      </c>
      <c r="C13" t="s">
        <v>195</v>
      </c>
      <c r="D13" t="s">
        <v>196</v>
      </c>
      <c r="E13" t="s">
        <v>117</v>
      </c>
      <c r="F13">
        <v>73</v>
      </c>
      <c r="G13">
        <v>210</v>
      </c>
      <c r="H13" t="s">
        <v>118</v>
      </c>
      <c r="L13" t="s">
        <v>108</v>
      </c>
      <c r="M13">
        <v>24</v>
      </c>
      <c r="N13" t="s">
        <v>197</v>
      </c>
      <c r="O13" s="12" t="s">
        <v>198</v>
      </c>
      <c r="P13" s="12" t="s">
        <v>191</v>
      </c>
      <c r="Q13" t="s">
        <v>199</v>
      </c>
      <c r="T13" s="12" t="s">
        <v>178</v>
      </c>
      <c r="U13">
        <v>3</v>
      </c>
      <c r="V13">
        <v>0</v>
      </c>
      <c r="W13">
        <v>0</v>
      </c>
      <c r="X13">
        <v>0</v>
      </c>
      <c r="Y13">
        <v>-1</v>
      </c>
      <c r="Z13">
        <v>2</v>
      </c>
      <c r="AA13">
        <v>1</v>
      </c>
      <c r="AB13">
        <v>4</v>
      </c>
      <c r="AC13" s="13">
        <f t="shared" si="0"/>
        <v>0</v>
      </c>
      <c r="AD13" s="13">
        <f t="shared" si="1"/>
        <v>0</v>
      </c>
      <c r="AE13" s="14">
        <v>53</v>
      </c>
      <c r="AF13" s="15">
        <v>2</v>
      </c>
      <c r="AG13" s="15">
        <v>0</v>
      </c>
      <c r="AH13" s="15">
        <v>0</v>
      </c>
      <c r="AI13" s="2">
        <v>43.316666666700002</v>
      </c>
      <c r="AJ13" s="14">
        <f t="shared" si="2"/>
        <v>14.438888888900001</v>
      </c>
      <c r="AK13">
        <v>58</v>
      </c>
      <c r="AL13" s="14">
        <f t="shared" si="3"/>
        <v>19.333333333333332</v>
      </c>
      <c r="AM13" s="16">
        <f t="shared" si="4"/>
        <v>0.74683908046034486</v>
      </c>
      <c r="AN13" s="15">
        <v>0</v>
      </c>
      <c r="AO13" s="16">
        <f t="shared" si="5"/>
        <v>0</v>
      </c>
      <c r="AP13" s="13">
        <f>IF(('Even Strength'!CU13+'Power Play'!AJ13+'Penalty Kill'!AF13)&gt;0,V13/('Even Strength'!CU13+'Power Play'!AJ13+'Penalty Kill'!AF13),0)</f>
        <v>0</v>
      </c>
      <c r="AQ13" s="13">
        <f>IF(('Even Strength'!CU13+'Power Play'!AJ13+'Penalty Kill'!AF13)&gt;0,W13/('Even Strength'!CU13+'Power Play'!AJ13+'Penalty Kill'!AF13),0)</f>
        <v>0</v>
      </c>
      <c r="AR13" s="13">
        <f t="shared" si="6"/>
        <v>0</v>
      </c>
      <c r="AS13">
        <v>0</v>
      </c>
      <c r="AT13">
        <v>0</v>
      </c>
      <c r="AU13" s="17">
        <f t="shared" si="7"/>
        <v>0</v>
      </c>
      <c r="AV13">
        <v>0</v>
      </c>
      <c r="AW13">
        <v>5</v>
      </c>
      <c r="AX13">
        <v>1</v>
      </c>
      <c r="AY13">
        <v>1</v>
      </c>
      <c r="AZ13">
        <v>1</v>
      </c>
      <c r="BA13">
        <v>0</v>
      </c>
      <c r="BB13">
        <v>0</v>
      </c>
      <c r="BC13" s="2">
        <f t="shared" si="8"/>
        <v>6.9257406694829351</v>
      </c>
      <c r="BD13" s="14">
        <f t="shared" si="9"/>
        <v>1.385148133896587</v>
      </c>
      <c r="BE13" s="14">
        <f t="shared" si="10"/>
        <v>1.385148133896587</v>
      </c>
      <c r="BF13" s="14">
        <f t="shared" si="11"/>
        <v>1.385148133896587</v>
      </c>
      <c r="BG13" s="14">
        <f t="shared" si="12"/>
        <v>0</v>
      </c>
      <c r="BH13" s="14">
        <f t="shared" si="13"/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s="2">
        <v>2.2093639999999999</v>
      </c>
      <c r="BR13" s="18" t="str">
        <f t="shared" si="14"/>
        <v xml:space="preserve"> 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s="18">
        <f t="shared" si="15"/>
        <v>0</v>
      </c>
      <c r="CC13" s="19">
        <v>3</v>
      </c>
      <c r="CD13">
        <v>-0.1</v>
      </c>
      <c r="CE13">
        <v>0</v>
      </c>
      <c r="CF13">
        <v>0</v>
      </c>
      <c r="CG13" s="20">
        <f t="shared" si="16"/>
        <v>0</v>
      </c>
      <c r="CH13" s="20">
        <f t="shared" si="17"/>
        <v>0</v>
      </c>
      <c r="CI13">
        <v>0.4</v>
      </c>
      <c r="CJ13">
        <v>0.4</v>
      </c>
      <c r="CK13">
        <v>-1</v>
      </c>
      <c r="CL13">
        <v>-0.1</v>
      </c>
      <c r="CM13">
        <v>-0.1</v>
      </c>
      <c r="CN13">
        <v>0</v>
      </c>
      <c r="CO13">
        <v>-0.2</v>
      </c>
      <c r="CP13" s="21">
        <f t="shared" si="18"/>
        <v>-6.6666666666666666E-2</v>
      </c>
      <c r="CQ13" s="21">
        <f t="shared" si="19"/>
        <v>-0.27702962677931742</v>
      </c>
      <c r="CW13">
        <v>1775000</v>
      </c>
      <c r="CY13" s="22">
        <f t="shared" si="20"/>
        <v>-3.3170731707317067</v>
      </c>
    </row>
    <row r="14" spans="1:103" x14ac:dyDescent="0.2">
      <c r="A14">
        <v>53</v>
      </c>
      <c r="B14" t="s">
        <v>200</v>
      </c>
      <c r="C14" t="s">
        <v>201</v>
      </c>
      <c r="E14" t="s">
        <v>182</v>
      </c>
      <c r="F14">
        <v>71</v>
      </c>
      <c r="G14">
        <v>174</v>
      </c>
      <c r="H14" t="s">
        <v>118</v>
      </c>
      <c r="I14">
        <v>2009</v>
      </c>
      <c r="J14">
        <v>7</v>
      </c>
      <c r="K14">
        <v>210</v>
      </c>
      <c r="L14" t="s">
        <v>108</v>
      </c>
      <c r="M14">
        <v>22</v>
      </c>
      <c r="N14" t="s">
        <v>202</v>
      </c>
      <c r="O14" s="12" t="s">
        <v>138</v>
      </c>
      <c r="P14" s="12" t="s">
        <v>203</v>
      </c>
      <c r="Q14" t="s">
        <v>122</v>
      </c>
      <c r="T14" s="12" t="s">
        <v>178</v>
      </c>
      <c r="U14">
        <v>2</v>
      </c>
      <c r="V14">
        <v>1</v>
      </c>
      <c r="W14">
        <v>0</v>
      </c>
      <c r="X14">
        <v>1</v>
      </c>
      <c r="Y14">
        <v>-1</v>
      </c>
      <c r="Z14">
        <v>2</v>
      </c>
      <c r="AA14">
        <v>0</v>
      </c>
      <c r="AB14">
        <v>1</v>
      </c>
      <c r="AC14" s="13">
        <f t="shared" si="0"/>
        <v>0.5</v>
      </c>
      <c r="AD14" s="13">
        <f t="shared" si="1"/>
        <v>0.33333333333333331</v>
      </c>
      <c r="AE14" s="14">
        <v>24.5</v>
      </c>
      <c r="AF14" s="15">
        <v>0</v>
      </c>
      <c r="AG14" s="15">
        <v>2</v>
      </c>
      <c r="AH14" s="15">
        <v>0</v>
      </c>
      <c r="AI14" s="2">
        <v>34.433333333299998</v>
      </c>
      <c r="AJ14" s="14">
        <f t="shared" si="2"/>
        <v>17.216666666649999</v>
      </c>
      <c r="AK14">
        <v>50</v>
      </c>
      <c r="AL14" s="14">
        <f t="shared" si="3"/>
        <v>25</v>
      </c>
      <c r="AM14" s="16">
        <f t="shared" si="4"/>
        <v>0.68866666666599996</v>
      </c>
      <c r="AN14" s="15">
        <v>0</v>
      </c>
      <c r="AO14" s="16">
        <f t="shared" si="5"/>
        <v>0</v>
      </c>
      <c r="AP14" s="13">
        <f>IF(('Even Strength'!CU14+'Power Play'!AJ14+'Penalty Kill'!AF14)&gt;0,V14/('Even Strength'!CU14+'Power Play'!AJ14+'Penalty Kill'!AF14),0)</f>
        <v>0.5</v>
      </c>
      <c r="AQ14" s="13">
        <f>IF(('Even Strength'!CU14+'Power Play'!AJ14+'Penalty Kill'!AF14)&gt;0,W14/('Even Strength'!CU14+'Power Play'!AJ14+'Penalty Kill'!AF14),0)</f>
        <v>0</v>
      </c>
      <c r="AR14" s="13">
        <f t="shared" si="6"/>
        <v>0.5</v>
      </c>
      <c r="AS14">
        <v>0</v>
      </c>
      <c r="AT14">
        <v>0</v>
      </c>
      <c r="AU14" s="17">
        <f t="shared" si="7"/>
        <v>0</v>
      </c>
      <c r="AV14">
        <v>0</v>
      </c>
      <c r="AW14">
        <v>2</v>
      </c>
      <c r="AX14">
        <v>1</v>
      </c>
      <c r="AY14">
        <v>0</v>
      </c>
      <c r="AZ14">
        <v>0</v>
      </c>
      <c r="BA14">
        <v>0</v>
      </c>
      <c r="BB14">
        <v>0</v>
      </c>
      <c r="BC14" s="2">
        <f t="shared" si="8"/>
        <v>3.484995159732319</v>
      </c>
      <c r="BD14" s="14">
        <f t="shared" si="9"/>
        <v>1.7424975798661595</v>
      </c>
      <c r="BE14" s="14">
        <f t="shared" si="10"/>
        <v>0</v>
      </c>
      <c r="BF14" s="14">
        <f t="shared" si="11"/>
        <v>0</v>
      </c>
      <c r="BG14" s="14">
        <f t="shared" si="12"/>
        <v>0</v>
      </c>
      <c r="BH14" s="14">
        <f t="shared" si="13"/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s="2">
        <v>0.150283</v>
      </c>
      <c r="BR14" s="18" t="str">
        <f t="shared" si="14"/>
        <v xml:space="preserve"> 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s="18">
        <f t="shared" si="15"/>
        <v>0</v>
      </c>
      <c r="CC14" s="19">
        <v>4</v>
      </c>
      <c r="CD14">
        <v>0.2</v>
      </c>
      <c r="CE14">
        <v>0</v>
      </c>
      <c r="CF14">
        <v>0.2</v>
      </c>
      <c r="CG14" s="20">
        <f t="shared" si="16"/>
        <v>0.1</v>
      </c>
      <c r="CH14" s="20">
        <f t="shared" si="17"/>
        <v>0.34849951597323187</v>
      </c>
      <c r="CI14">
        <v>0.1</v>
      </c>
      <c r="CJ14">
        <v>0.1</v>
      </c>
      <c r="CK14">
        <v>0</v>
      </c>
      <c r="CL14">
        <v>0.5</v>
      </c>
      <c r="CM14">
        <v>0</v>
      </c>
      <c r="CN14">
        <v>0</v>
      </c>
      <c r="CO14">
        <v>0.5</v>
      </c>
      <c r="CP14" s="21">
        <f t="shared" si="18"/>
        <v>0.25</v>
      </c>
      <c r="CQ14" s="21">
        <f t="shared" si="19"/>
        <v>0.87124878993307975</v>
      </c>
      <c r="CW14">
        <v>694167</v>
      </c>
      <c r="CY14" s="22">
        <f t="shared" si="20"/>
        <v>-0.71902497560975598</v>
      </c>
    </row>
    <row r="15" spans="1:103" x14ac:dyDescent="0.2">
      <c r="A15">
        <v>27</v>
      </c>
      <c r="B15" t="s">
        <v>204</v>
      </c>
      <c r="C15" t="s">
        <v>205</v>
      </c>
      <c r="D15" t="s">
        <v>206</v>
      </c>
      <c r="E15" t="s">
        <v>106</v>
      </c>
      <c r="F15">
        <v>74</v>
      </c>
      <c r="G15">
        <v>217</v>
      </c>
      <c r="H15" t="s">
        <v>118</v>
      </c>
      <c r="I15">
        <v>2007</v>
      </c>
      <c r="J15">
        <v>1</v>
      </c>
      <c r="K15">
        <v>5</v>
      </c>
      <c r="M15">
        <v>25</v>
      </c>
      <c r="N15" t="s">
        <v>207</v>
      </c>
      <c r="O15" s="12" t="s">
        <v>208</v>
      </c>
      <c r="P15" s="12" t="s">
        <v>209</v>
      </c>
      <c r="Q15" t="s">
        <v>210</v>
      </c>
      <c r="T15" s="12" t="s">
        <v>178</v>
      </c>
      <c r="U15">
        <v>82</v>
      </c>
      <c r="V15">
        <v>2</v>
      </c>
      <c r="W15">
        <v>16</v>
      </c>
      <c r="X15">
        <v>18</v>
      </c>
      <c r="Y15">
        <v>-7</v>
      </c>
      <c r="Z15">
        <v>95</v>
      </c>
      <c r="AA15">
        <v>48</v>
      </c>
      <c r="AB15">
        <v>58</v>
      </c>
      <c r="AC15" s="13">
        <f t="shared" si="0"/>
        <v>2.1052631578947368E-2</v>
      </c>
      <c r="AD15" s="13">
        <f t="shared" si="1"/>
        <v>9.9502487562189053E-3</v>
      </c>
      <c r="AE15" s="14">
        <v>53.7</v>
      </c>
      <c r="AF15" s="15">
        <v>48</v>
      </c>
      <c r="AG15" s="15">
        <v>17</v>
      </c>
      <c r="AH15" s="15">
        <v>28</v>
      </c>
      <c r="AI15" s="2">
        <v>1683.55</v>
      </c>
      <c r="AJ15" s="14">
        <f t="shared" si="2"/>
        <v>20.53109756097561</v>
      </c>
      <c r="AK15">
        <v>2004</v>
      </c>
      <c r="AL15" s="14">
        <f t="shared" si="3"/>
        <v>24.439024390243901</v>
      </c>
      <c r="AM15" s="16">
        <f t="shared" si="4"/>
        <v>0.8400948103792415</v>
      </c>
      <c r="AN15" s="15">
        <v>52.818840999999999</v>
      </c>
      <c r="AO15" s="16">
        <f t="shared" si="5"/>
        <v>1.8824094680882661</v>
      </c>
      <c r="AP15" s="13">
        <f>IF(('Even Strength'!CU15+'Power Play'!AJ15+'Penalty Kill'!AF15)&gt;0,V15/('Even Strength'!CU15+'Power Play'!AJ15+'Penalty Kill'!AF15),0)</f>
        <v>1.834862385321101E-2</v>
      </c>
      <c r="AQ15" s="13">
        <f>IF(('Even Strength'!CU15+'Power Play'!AJ15+'Penalty Kill'!AF15)&gt;0,W15/('Even Strength'!CU15+'Power Play'!AJ15+'Penalty Kill'!AF15),0)</f>
        <v>0.14678899082568808</v>
      </c>
      <c r="AR15" s="13">
        <f t="shared" si="6"/>
        <v>0.16513761467889909</v>
      </c>
      <c r="AS15">
        <v>0</v>
      </c>
      <c r="AT15">
        <v>0</v>
      </c>
      <c r="AU15" s="17">
        <f t="shared" si="7"/>
        <v>0</v>
      </c>
      <c r="AV15">
        <v>0</v>
      </c>
      <c r="AW15">
        <v>130</v>
      </c>
      <c r="AX15">
        <v>73</v>
      </c>
      <c r="AY15">
        <v>158</v>
      </c>
      <c r="AZ15">
        <v>48</v>
      </c>
      <c r="BA15">
        <v>33</v>
      </c>
      <c r="BB15">
        <v>28</v>
      </c>
      <c r="BC15" s="2">
        <f t="shared" si="8"/>
        <v>4.6330670309762114</v>
      </c>
      <c r="BD15" s="14">
        <f t="shared" si="9"/>
        <v>2.6016453327789493</v>
      </c>
      <c r="BE15" s="14">
        <f t="shared" si="10"/>
        <v>5.6309583914941648</v>
      </c>
      <c r="BF15" s="14">
        <f t="shared" si="11"/>
        <v>1.7106709037450625</v>
      </c>
      <c r="BG15" s="14">
        <f t="shared" si="12"/>
        <v>1.1760862463247306</v>
      </c>
      <c r="BH15" s="14">
        <f t="shared" si="13"/>
        <v>0.99789136051795313</v>
      </c>
      <c r="BI15">
        <v>26</v>
      </c>
      <c r="BJ15">
        <v>13</v>
      </c>
      <c r="BK15">
        <v>0</v>
      </c>
      <c r="BL15">
        <v>0</v>
      </c>
      <c r="BM15">
        <v>0</v>
      </c>
      <c r="BN15">
        <v>0</v>
      </c>
      <c r="BO15" s="2">
        <v>7.2966809999999995</v>
      </c>
      <c r="BR15" s="18" t="str">
        <f t="shared" si="14"/>
        <v xml:space="preserve"> </v>
      </c>
      <c r="BT15">
        <v>0</v>
      </c>
      <c r="BU15">
        <v>28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 s="18">
        <f t="shared" si="15"/>
        <v>0</v>
      </c>
      <c r="CC15" s="19">
        <v>6</v>
      </c>
      <c r="CD15">
        <v>0.1</v>
      </c>
      <c r="CE15">
        <v>2.9</v>
      </c>
      <c r="CF15">
        <v>3</v>
      </c>
      <c r="CG15" s="20">
        <f t="shared" si="16"/>
        <v>3.6585365853658534E-2</v>
      </c>
      <c r="CH15" s="20">
        <f t="shared" si="17"/>
        <v>0.1069169314840664</v>
      </c>
      <c r="CI15">
        <v>25.9</v>
      </c>
      <c r="CJ15">
        <v>38.200000000000003</v>
      </c>
      <c r="CK15">
        <v>-6.1</v>
      </c>
      <c r="CL15">
        <v>0.60000000000000009</v>
      </c>
      <c r="CM15">
        <v>3</v>
      </c>
      <c r="CN15">
        <v>0</v>
      </c>
      <c r="CO15">
        <v>3.6</v>
      </c>
      <c r="CP15" s="21">
        <f t="shared" si="18"/>
        <v>4.3902439024390248E-2</v>
      </c>
      <c r="CQ15" s="21">
        <f t="shared" si="19"/>
        <v>0.12830031778087969</v>
      </c>
      <c r="CW15">
        <v>2800000</v>
      </c>
      <c r="CY15" s="22">
        <f t="shared" si="20"/>
        <v>-1.3170731707317072</v>
      </c>
    </row>
    <row r="16" spans="1:103" x14ac:dyDescent="0.2">
      <c r="A16">
        <v>18</v>
      </c>
      <c r="B16" t="s">
        <v>211</v>
      </c>
      <c r="C16" t="s">
        <v>212</v>
      </c>
      <c r="E16" t="s">
        <v>182</v>
      </c>
      <c r="F16">
        <v>74</v>
      </c>
      <c r="G16">
        <v>206</v>
      </c>
      <c r="H16" t="s">
        <v>118</v>
      </c>
      <c r="I16">
        <v>2007</v>
      </c>
      <c r="J16">
        <v>3</v>
      </c>
      <c r="K16">
        <v>88</v>
      </c>
      <c r="M16">
        <v>24</v>
      </c>
      <c r="N16" t="s">
        <v>213</v>
      </c>
      <c r="O16" s="12" t="s">
        <v>214</v>
      </c>
      <c r="P16" s="12" t="s">
        <v>215</v>
      </c>
      <c r="Q16" t="s">
        <v>122</v>
      </c>
      <c r="T16" s="12" t="s">
        <v>170</v>
      </c>
      <c r="U16">
        <v>65</v>
      </c>
      <c r="V16">
        <v>8</v>
      </c>
      <c r="W16">
        <v>9</v>
      </c>
      <c r="X16">
        <v>17</v>
      </c>
      <c r="Y16">
        <v>-11</v>
      </c>
      <c r="Z16">
        <v>78</v>
      </c>
      <c r="AA16">
        <v>24</v>
      </c>
      <c r="AB16">
        <v>17</v>
      </c>
      <c r="AC16" s="13">
        <f t="shared" si="0"/>
        <v>0.10256410256410256</v>
      </c>
      <c r="AD16" s="13">
        <f t="shared" si="1"/>
        <v>6.7226890756302518E-2</v>
      </c>
      <c r="AE16" s="14">
        <v>33</v>
      </c>
      <c r="AF16" s="15">
        <v>43</v>
      </c>
      <c r="AG16" s="15">
        <v>13</v>
      </c>
      <c r="AH16" s="15">
        <v>4</v>
      </c>
      <c r="AI16" s="2">
        <v>898.8</v>
      </c>
      <c r="AJ16" s="14">
        <f t="shared" si="2"/>
        <v>13.827692307692306</v>
      </c>
      <c r="AK16">
        <v>1295</v>
      </c>
      <c r="AL16" s="14">
        <f t="shared" si="3"/>
        <v>19.923076923076923</v>
      </c>
      <c r="AM16" s="16">
        <f t="shared" si="4"/>
        <v>0.69405405405405407</v>
      </c>
      <c r="AN16" s="15">
        <v>76.909091000000004</v>
      </c>
      <c r="AO16" s="16">
        <f t="shared" si="5"/>
        <v>5.1341182242990664</v>
      </c>
      <c r="AP16" s="13">
        <f>IF(('Even Strength'!CU16+'Power Play'!AJ16+'Penalty Kill'!AF16)&gt;0,V16/('Even Strength'!CU16+'Power Play'!AJ16+'Penalty Kill'!AF16),0)</f>
        <v>7.0175438596491224E-2</v>
      </c>
      <c r="AQ16" s="13">
        <f>IF(('Even Strength'!CU16+'Power Play'!AJ16+'Penalty Kill'!AF16)&gt;0,W16/('Even Strength'!CU16+'Power Play'!AJ16+'Penalty Kill'!AF16),0)</f>
        <v>7.8947368421052627E-2</v>
      </c>
      <c r="AR16" s="13">
        <f t="shared" si="6"/>
        <v>0.14912280701754385</v>
      </c>
      <c r="AS16">
        <v>345</v>
      </c>
      <c r="AT16">
        <v>326</v>
      </c>
      <c r="AU16" s="17">
        <f t="shared" si="7"/>
        <v>0.51415797317436662</v>
      </c>
      <c r="AV16">
        <v>17.3</v>
      </c>
      <c r="AW16">
        <v>70</v>
      </c>
      <c r="AX16">
        <v>26</v>
      </c>
      <c r="AY16">
        <v>25</v>
      </c>
      <c r="AZ16">
        <v>24</v>
      </c>
      <c r="BA16">
        <v>27</v>
      </c>
      <c r="BB16">
        <v>18</v>
      </c>
      <c r="BC16" s="2">
        <f t="shared" si="8"/>
        <v>4.6728971962616832</v>
      </c>
      <c r="BD16" s="14">
        <f t="shared" si="9"/>
        <v>1.7356475300400536</v>
      </c>
      <c r="BE16" s="14">
        <f t="shared" si="10"/>
        <v>1.6688918558077437</v>
      </c>
      <c r="BF16" s="14">
        <f t="shared" si="11"/>
        <v>1.602136181575434</v>
      </c>
      <c r="BG16" s="14">
        <f t="shared" si="12"/>
        <v>1.8024032042723632</v>
      </c>
      <c r="BH16" s="14">
        <f t="shared" si="13"/>
        <v>1.2016021361815754</v>
      </c>
      <c r="BI16">
        <v>12</v>
      </c>
      <c r="BJ16">
        <v>6</v>
      </c>
      <c r="BK16">
        <v>0</v>
      </c>
      <c r="BL16">
        <v>0</v>
      </c>
      <c r="BM16">
        <v>0</v>
      </c>
      <c r="BN16">
        <v>0</v>
      </c>
      <c r="BO16" s="2">
        <v>-0.637158</v>
      </c>
      <c r="BR16" s="18" t="str">
        <f t="shared" si="14"/>
        <v xml:space="preserve"> </v>
      </c>
      <c r="BT16">
        <v>0</v>
      </c>
      <c r="BU16">
        <v>18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 s="18">
        <f t="shared" si="15"/>
        <v>0</v>
      </c>
      <c r="CC16" s="19">
        <v>3</v>
      </c>
      <c r="CD16">
        <v>0.30000000000000004</v>
      </c>
      <c r="CE16">
        <v>0.5</v>
      </c>
      <c r="CF16">
        <v>0.8</v>
      </c>
      <c r="CG16" s="20">
        <f t="shared" si="16"/>
        <v>1.2307692307692308E-2</v>
      </c>
      <c r="CH16" s="20">
        <f t="shared" si="17"/>
        <v>5.3404539385847799E-2</v>
      </c>
      <c r="CI16">
        <v>16.399999999999999</v>
      </c>
      <c r="CJ16">
        <v>21.9</v>
      </c>
      <c r="CK16">
        <v>-11.7</v>
      </c>
      <c r="CL16">
        <v>0</v>
      </c>
      <c r="CM16">
        <v>2.4</v>
      </c>
      <c r="CN16">
        <v>0</v>
      </c>
      <c r="CO16">
        <v>2.4</v>
      </c>
      <c r="CP16" s="21">
        <f t="shared" si="18"/>
        <v>3.692307692307692E-2</v>
      </c>
      <c r="CQ16" s="21">
        <f t="shared" si="19"/>
        <v>0.1602136181575434</v>
      </c>
      <c r="CU16">
        <v>12</v>
      </c>
      <c r="CV16" t="s">
        <v>216</v>
      </c>
      <c r="CW16">
        <v>732500</v>
      </c>
      <c r="CY16" s="22">
        <f t="shared" si="20"/>
        <v>1.1136585365853657</v>
      </c>
    </row>
    <row r="17" spans="1:103" x14ac:dyDescent="0.2">
      <c r="A17">
        <v>42</v>
      </c>
      <c r="B17" t="s">
        <v>217</v>
      </c>
      <c r="C17" t="s">
        <v>218</v>
      </c>
      <c r="E17" t="s">
        <v>219</v>
      </c>
      <c r="F17">
        <v>76</v>
      </c>
      <c r="G17">
        <v>198</v>
      </c>
      <c r="H17" t="s">
        <v>118</v>
      </c>
      <c r="I17">
        <v>2006</v>
      </c>
      <c r="J17">
        <v>2</v>
      </c>
      <c r="K17">
        <v>54</v>
      </c>
      <c r="M17">
        <v>25</v>
      </c>
      <c r="N17" t="s">
        <v>220</v>
      </c>
      <c r="O17" s="12" t="s">
        <v>221</v>
      </c>
      <c r="P17" s="12" t="s">
        <v>222</v>
      </c>
      <c r="Q17" t="s">
        <v>223</v>
      </c>
      <c r="T17" s="12" t="s">
        <v>170</v>
      </c>
      <c r="U17">
        <v>81</v>
      </c>
      <c r="V17">
        <v>22</v>
      </c>
      <c r="W17">
        <v>17</v>
      </c>
      <c r="X17">
        <v>39</v>
      </c>
      <c r="Y17">
        <v>-2</v>
      </c>
      <c r="Z17">
        <v>162</v>
      </c>
      <c r="AA17">
        <v>73</v>
      </c>
      <c r="AB17">
        <v>74</v>
      </c>
      <c r="AC17" s="13">
        <f t="shared" si="0"/>
        <v>0.13580246913580246</v>
      </c>
      <c r="AD17" s="13">
        <f t="shared" si="1"/>
        <v>7.1197411003236247E-2</v>
      </c>
      <c r="AE17" s="14">
        <v>24.9</v>
      </c>
      <c r="AF17" s="15">
        <v>85</v>
      </c>
      <c r="AG17" s="15">
        <v>21</v>
      </c>
      <c r="AH17" s="15">
        <v>5</v>
      </c>
      <c r="AI17" s="2">
        <v>1343.75</v>
      </c>
      <c r="AJ17" s="14">
        <f t="shared" si="2"/>
        <v>16.589506172839506</v>
      </c>
      <c r="AK17">
        <v>1789</v>
      </c>
      <c r="AL17" s="14">
        <f t="shared" si="3"/>
        <v>22.086419753086421</v>
      </c>
      <c r="AM17" s="16">
        <f t="shared" si="4"/>
        <v>0.75111794298490775</v>
      </c>
      <c r="AN17" s="15">
        <v>90.830894000000001</v>
      </c>
      <c r="AO17" s="16">
        <f t="shared" si="5"/>
        <v>4.0557050344186045</v>
      </c>
      <c r="AP17" s="13">
        <f>IF(('Even Strength'!CU17+'Power Play'!AJ17+'Penalty Kill'!AF17)&gt;0,V17/('Even Strength'!CU17+'Power Play'!AJ17+'Penalty Kill'!AF17),0)</f>
        <v>0.16793893129770993</v>
      </c>
      <c r="AQ17" s="13">
        <f>IF(('Even Strength'!CU17+'Power Play'!AJ17+'Penalty Kill'!AF17)&gt;0,W17/('Even Strength'!CU17+'Power Play'!AJ17+'Penalty Kill'!AF17),0)</f>
        <v>0.12977099236641221</v>
      </c>
      <c r="AR17" s="13">
        <f t="shared" si="6"/>
        <v>0.29770992366412213</v>
      </c>
      <c r="AS17">
        <v>476</v>
      </c>
      <c r="AT17">
        <v>489</v>
      </c>
      <c r="AU17" s="17">
        <f t="shared" si="7"/>
        <v>0.49326424870466323</v>
      </c>
      <c r="AV17">
        <v>20.2</v>
      </c>
      <c r="AW17">
        <v>110</v>
      </c>
      <c r="AX17">
        <v>31</v>
      </c>
      <c r="AY17">
        <v>55</v>
      </c>
      <c r="AZ17">
        <v>73</v>
      </c>
      <c r="BA17">
        <v>19</v>
      </c>
      <c r="BB17">
        <v>51</v>
      </c>
      <c r="BC17" s="2">
        <f t="shared" si="8"/>
        <v>4.9116279069767437</v>
      </c>
      <c r="BD17" s="14">
        <f t="shared" si="9"/>
        <v>1.384186046511628</v>
      </c>
      <c r="BE17" s="14">
        <f t="shared" si="10"/>
        <v>2.4558139534883718</v>
      </c>
      <c r="BF17" s="14">
        <f t="shared" si="11"/>
        <v>3.2595348837209301</v>
      </c>
      <c r="BG17" s="14">
        <f t="shared" si="12"/>
        <v>0.84837209302325578</v>
      </c>
      <c r="BH17" s="14">
        <f t="shared" si="13"/>
        <v>2.2772093023255815</v>
      </c>
      <c r="BI17">
        <v>20</v>
      </c>
      <c r="BJ17">
        <v>10</v>
      </c>
      <c r="BK17">
        <v>0</v>
      </c>
      <c r="BL17">
        <v>0</v>
      </c>
      <c r="BM17">
        <v>0</v>
      </c>
      <c r="BN17">
        <v>0</v>
      </c>
      <c r="BO17" s="2">
        <v>3.1646420000000002</v>
      </c>
      <c r="BP17">
        <v>3</v>
      </c>
      <c r="BQ17">
        <v>1</v>
      </c>
      <c r="BR17" s="18">
        <f t="shared" si="14"/>
        <v>0.33333333333333331</v>
      </c>
      <c r="BS17">
        <v>0</v>
      </c>
      <c r="BT17">
        <v>4</v>
      </c>
      <c r="BU17">
        <v>14</v>
      </c>
      <c r="BV17">
        <v>0</v>
      </c>
      <c r="BW17">
        <v>1</v>
      </c>
      <c r="BX17">
        <v>5</v>
      </c>
      <c r="BY17">
        <v>0</v>
      </c>
      <c r="BZ17">
        <v>0</v>
      </c>
      <c r="CA17">
        <v>0</v>
      </c>
      <c r="CB17" s="18">
        <f t="shared" si="15"/>
        <v>0</v>
      </c>
      <c r="CC17" s="19">
        <v>9</v>
      </c>
      <c r="CD17">
        <v>3.1</v>
      </c>
      <c r="CE17">
        <v>1.4</v>
      </c>
      <c r="CF17">
        <v>4.5</v>
      </c>
      <c r="CG17" s="20">
        <f t="shared" si="16"/>
        <v>5.5555555555555552E-2</v>
      </c>
      <c r="CH17" s="20">
        <f t="shared" si="17"/>
        <v>0.20093023255813952</v>
      </c>
      <c r="CI17">
        <v>27.5</v>
      </c>
      <c r="CJ17">
        <v>32.1</v>
      </c>
      <c r="CK17">
        <v>-5.4</v>
      </c>
      <c r="CL17">
        <v>5</v>
      </c>
      <c r="CM17">
        <v>3.5</v>
      </c>
      <c r="CN17">
        <v>0</v>
      </c>
      <c r="CO17">
        <v>8.5</v>
      </c>
      <c r="CP17" s="21">
        <f t="shared" si="18"/>
        <v>0.10493827160493827</v>
      </c>
      <c r="CQ17" s="21">
        <f t="shared" si="19"/>
        <v>0.37953488372093025</v>
      </c>
      <c r="CW17">
        <v>3283333</v>
      </c>
      <c r="CY17" s="22">
        <f t="shared" si="20"/>
        <v>2.7341469268292684</v>
      </c>
    </row>
    <row r="18" spans="1:103" x14ac:dyDescent="0.2">
      <c r="A18">
        <v>49</v>
      </c>
      <c r="B18" t="s">
        <v>224</v>
      </c>
      <c r="C18" t="s">
        <v>225</v>
      </c>
      <c r="D18" t="s">
        <v>105</v>
      </c>
      <c r="E18" t="s">
        <v>106</v>
      </c>
      <c r="F18">
        <v>75</v>
      </c>
      <c r="G18">
        <v>210</v>
      </c>
      <c r="H18" t="s">
        <v>118</v>
      </c>
      <c r="L18" t="s">
        <v>108</v>
      </c>
      <c r="M18">
        <v>23</v>
      </c>
      <c r="N18" t="s">
        <v>226</v>
      </c>
      <c r="O18" s="12" t="s">
        <v>227</v>
      </c>
      <c r="P18" s="12" t="s">
        <v>228</v>
      </c>
      <c r="Q18" t="s">
        <v>177</v>
      </c>
      <c r="T18" s="12" t="s">
        <v>229</v>
      </c>
      <c r="U18">
        <v>16</v>
      </c>
      <c r="V18">
        <v>1</v>
      </c>
      <c r="W18">
        <v>2</v>
      </c>
      <c r="X18">
        <v>3</v>
      </c>
      <c r="Y18">
        <v>1</v>
      </c>
      <c r="Z18">
        <v>11</v>
      </c>
      <c r="AA18">
        <v>4</v>
      </c>
      <c r="AB18">
        <v>5</v>
      </c>
      <c r="AC18" s="13">
        <f t="shared" si="0"/>
        <v>9.0909090909090912E-2</v>
      </c>
      <c r="AD18" s="13">
        <f t="shared" si="1"/>
        <v>0.05</v>
      </c>
      <c r="AE18" s="14">
        <v>41.9</v>
      </c>
      <c r="AF18" s="15">
        <v>8</v>
      </c>
      <c r="AG18" s="15">
        <v>0</v>
      </c>
      <c r="AH18" s="15">
        <v>1</v>
      </c>
      <c r="AI18" s="2">
        <v>124.75</v>
      </c>
      <c r="AJ18" s="14">
        <f t="shared" si="2"/>
        <v>7.796875</v>
      </c>
      <c r="AK18">
        <v>199</v>
      </c>
      <c r="AL18" s="14">
        <f t="shared" si="3"/>
        <v>12.4375</v>
      </c>
      <c r="AM18" s="16">
        <f t="shared" si="4"/>
        <v>0.62688442211055273</v>
      </c>
      <c r="AN18" s="15">
        <v>8</v>
      </c>
      <c r="AO18" s="16">
        <f t="shared" si="5"/>
        <v>3.847695390781563</v>
      </c>
      <c r="AP18" s="13">
        <f>IF(('Even Strength'!CU18+'Power Play'!AJ18+'Penalty Kill'!AF18)&gt;0,V18/('Even Strength'!CU18+'Power Play'!AJ18+'Penalty Kill'!AF18),0)</f>
        <v>0.02</v>
      </c>
      <c r="AQ18" s="13">
        <f>IF(('Even Strength'!CU18+'Power Play'!AJ18+'Penalty Kill'!AF18)&gt;0,W18/('Even Strength'!CU18+'Power Play'!AJ18+'Penalty Kill'!AF18),0)</f>
        <v>0.04</v>
      </c>
      <c r="AR18" s="13">
        <f t="shared" si="6"/>
        <v>0.06</v>
      </c>
      <c r="AS18">
        <v>0</v>
      </c>
      <c r="AT18">
        <v>1</v>
      </c>
      <c r="AU18" s="17">
        <f t="shared" si="7"/>
        <v>0</v>
      </c>
      <c r="AV18">
        <v>0.1</v>
      </c>
      <c r="AW18">
        <v>25</v>
      </c>
      <c r="AX18">
        <v>30</v>
      </c>
      <c r="AY18">
        <v>9</v>
      </c>
      <c r="AZ18">
        <v>4</v>
      </c>
      <c r="BA18">
        <v>1</v>
      </c>
      <c r="BB18">
        <v>2</v>
      </c>
      <c r="BC18" s="2">
        <f t="shared" si="8"/>
        <v>12.024048096192384</v>
      </c>
      <c r="BD18" s="14">
        <f t="shared" si="9"/>
        <v>14.428857715430862</v>
      </c>
      <c r="BE18" s="14">
        <f t="shared" si="10"/>
        <v>4.3286573146292584</v>
      </c>
      <c r="BF18" s="14">
        <f t="shared" si="11"/>
        <v>1.9238476953907815</v>
      </c>
      <c r="BG18" s="14">
        <f t="shared" si="12"/>
        <v>0.48096192384769537</v>
      </c>
      <c r="BH18" s="14">
        <f t="shared" si="13"/>
        <v>0.96192384769539074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s="2">
        <v>3.772939</v>
      </c>
      <c r="BR18" s="18" t="str">
        <f t="shared" si="14"/>
        <v xml:space="preserve"> </v>
      </c>
      <c r="BT18">
        <v>0</v>
      </c>
      <c r="BU18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 s="18">
        <f t="shared" si="15"/>
        <v>0</v>
      </c>
      <c r="CC18" s="19">
        <v>5</v>
      </c>
      <c r="CD18">
        <v>0.1</v>
      </c>
      <c r="CE18">
        <v>0.2</v>
      </c>
      <c r="CF18">
        <v>0.30000000000000004</v>
      </c>
      <c r="CG18" s="20">
        <f t="shared" si="16"/>
        <v>1.8750000000000003E-2</v>
      </c>
      <c r="CH18" s="20">
        <f t="shared" si="17"/>
        <v>0.14428857715430865</v>
      </c>
      <c r="CI18">
        <v>3.2</v>
      </c>
      <c r="CJ18">
        <v>3.1</v>
      </c>
      <c r="CK18">
        <v>1.6</v>
      </c>
      <c r="CL18">
        <v>-0.2</v>
      </c>
      <c r="CM18">
        <v>0.5</v>
      </c>
      <c r="CN18">
        <v>0</v>
      </c>
      <c r="CO18">
        <v>0.30000000000000004</v>
      </c>
      <c r="CP18" s="21">
        <f t="shared" si="18"/>
        <v>1.8750000000000003E-2</v>
      </c>
      <c r="CQ18" s="21">
        <f t="shared" si="19"/>
        <v>0.14428857715430865</v>
      </c>
      <c r="CW18">
        <v>660000</v>
      </c>
      <c r="CY18" s="22">
        <f t="shared" si="20"/>
        <v>-0.85902439024390231</v>
      </c>
    </row>
    <row r="19" spans="1:103" x14ac:dyDescent="0.2">
      <c r="A19">
        <v>26</v>
      </c>
      <c r="B19" t="s">
        <v>230</v>
      </c>
      <c r="C19" t="s">
        <v>231</v>
      </c>
      <c r="D19" t="s">
        <v>232</v>
      </c>
      <c r="E19" t="s">
        <v>117</v>
      </c>
      <c r="F19">
        <v>68</v>
      </c>
      <c r="G19">
        <v>166</v>
      </c>
      <c r="H19" t="s">
        <v>107</v>
      </c>
      <c r="L19" t="s">
        <v>108</v>
      </c>
      <c r="M19">
        <v>25</v>
      </c>
      <c r="N19" t="s">
        <v>233</v>
      </c>
      <c r="O19" s="12" t="s">
        <v>234</v>
      </c>
      <c r="P19" s="12" t="s">
        <v>235</v>
      </c>
      <c r="Q19" t="s">
        <v>131</v>
      </c>
      <c r="T19" s="12" t="s">
        <v>132</v>
      </c>
      <c r="U19">
        <v>41</v>
      </c>
      <c r="V19">
        <v>4</v>
      </c>
      <c r="W19">
        <v>14</v>
      </c>
      <c r="X19">
        <v>18</v>
      </c>
      <c r="Y19">
        <v>-7</v>
      </c>
      <c r="Z19">
        <v>70</v>
      </c>
      <c r="AA19">
        <v>29</v>
      </c>
      <c r="AB19">
        <v>28</v>
      </c>
      <c r="AC19" s="13">
        <f t="shared" si="0"/>
        <v>5.7142857142857141E-2</v>
      </c>
      <c r="AD19" s="13">
        <f t="shared" si="1"/>
        <v>3.1496062992125984E-2</v>
      </c>
      <c r="AE19" s="14">
        <v>30.5</v>
      </c>
      <c r="AF19" s="15">
        <v>32</v>
      </c>
      <c r="AG19" s="15">
        <v>23</v>
      </c>
      <c r="AH19" s="15">
        <v>8</v>
      </c>
      <c r="AI19" s="2">
        <v>618.01666666669996</v>
      </c>
      <c r="AJ19" s="14">
        <f t="shared" si="2"/>
        <v>15.07357723577317</v>
      </c>
      <c r="AK19">
        <v>894</v>
      </c>
      <c r="AL19" s="14">
        <f t="shared" si="3"/>
        <v>21.804878048780488</v>
      </c>
      <c r="AM19" s="16">
        <f t="shared" si="4"/>
        <v>0.69129381058914985</v>
      </c>
      <c r="AN19" s="15">
        <v>92.647058999999999</v>
      </c>
      <c r="AO19" s="16">
        <f t="shared" si="5"/>
        <v>8.994617523798766</v>
      </c>
      <c r="AP19" s="13">
        <f>IF(('Even Strength'!CU19+'Power Play'!AJ19+'Penalty Kill'!AF19)&gt;0,V19/('Even Strength'!CU19+'Power Play'!AJ19+'Penalty Kill'!AF19),0)</f>
        <v>6.6666666666666666E-2</v>
      </c>
      <c r="AQ19" s="13">
        <f>IF(('Even Strength'!CU19+'Power Play'!AJ19+'Penalty Kill'!AF19)&gt;0,W19/('Even Strength'!CU19+'Power Play'!AJ19+'Penalty Kill'!AF19),0)</f>
        <v>0.23333333333333334</v>
      </c>
      <c r="AR19" s="13">
        <f t="shared" si="6"/>
        <v>0.3</v>
      </c>
      <c r="AS19">
        <v>206</v>
      </c>
      <c r="AT19">
        <v>198</v>
      </c>
      <c r="AU19" s="17">
        <f t="shared" si="7"/>
        <v>0.50990099009900991</v>
      </c>
      <c r="AV19">
        <v>16.7</v>
      </c>
      <c r="AW19">
        <v>38</v>
      </c>
      <c r="AX19">
        <v>78</v>
      </c>
      <c r="AY19">
        <v>23</v>
      </c>
      <c r="AZ19">
        <v>29</v>
      </c>
      <c r="BA19">
        <v>13</v>
      </c>
      <c r="BB19">
        <v>18</v>
      </c>
      <c r="BC19" s="2">
        <f t="shared" si="8"/>
        <v>3.6892208947976766</v>
      </c>
      <c r="BD19" s="14">
        <f t="shared" si="9"/>
        <v>7.5726113103741781</v>
      </c>
      <c r="BE19" s="14">
        <f t="shared" si="10"/>
        <v>2.2329494889564883</v>
      </c>
      <c r="BF19" s="14">
        <f t="shared" si="11"/>
        <v>2.8154580512929632</v>
      </c>
      <c r="BG19" s="14">
        <f t="shared" si="12"/>
        <v>1.2621018850623629</v>
      </c>
      <c r="BH19" s="14">
        <f t="shared" si="13"/>
        <v>1.7475256870094256</v>
      </c>
      <c r="BI19">
        <v>8</v>
      </c>
      <c r="BJ19">
        <v>4</v>
      </c>
      <c r="BK19">
        <v>0</v>
      </c>
      <c r="BL19">
        <v>0</v>
      </c>
      <c r="BM19">
        <v>0</v>
      </c>
      <c r="BN19">
        <v>0</v>
      </c>
      <c r="BO19" s="2">
        <v>7.0379889999999996</v>
      </c>
      <c r="BR19" s="18" t="str">
        <f t="shared" si="14"/>
        <v xml:space="preserve"> </v>
      </c>
      <c r="BT19">
        <v>0</v>
      </c>
      <c r="BU19">
        <v>9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 s="18">
        <f t="shared" si="15"/>
        <v>0</v>
      </c>
      <c r="CC19" s="19">
        <v>4</v>
      </c>
      <c r="CD19">
        <v>0.7</v>
      </c>
      <c r="CE19">
        <v>0.5</v>
      </c>
      <c r="CF19">
        <v>1.2</v>
      </c>
      <c r="CG19" s="20">
        <f t="shared" si="16"/>
        <v>2.9268292682926828E-2</v>
      </c>
      <c r="CH19" s="20">
        <f t="shared" si="17"/>
        <v>0.11650171246729503</v>
      </c>
      <c r="CI19">
        <v>11.9</v>
      </c>
      <c r="CJ19">
        <v>13.3</v>
      </c>
      <c r="CK19">
        <v>-0.8</v>
      </c>
      <c r="CL19">
        <v>1.6</v>
      </c>
      <c r="CM19">
        <v>1.2</v>
      </c>
      <c r="CN19">
        <v>0</v>
      </c>
      <c r="CO19">
        <v>2.8</v>
      </c>
      <c r="CP19" s="21">
        <f t="shared" si="18"/>
        <v>6.829268292682926E-2</v>
      </c>
      <c r="CQ19" s="21">
        <f t="shared" si="19"/>
        <v>0.27183732909035507</v>
      </c>
      <c r="CU19">
        <v>6</v>
      </c>
      <c r="CV19" t="s">
        <v>236</v>
      </c>
      <c r="CW19">
        <v>600000</v>
      </c>
      <c r="CY19" s="22">
        <f t="shared" si="20"/>
        <v>1.7463414634146339</v>
      </c>
    </row>
    <row r="20" spans="1:103" x14ac:dyDescent="0.2">
      <c r="A20">
        <v>46</v>
      </c>
      <c r="B20" t="s">
        <v>237</v>
      </c>
      <c r="C20" t="s">
        <v>238</v>
      </c>
      <c r="D20" t="s">
        <v>239</v>
      </c>
      <c r="E20" t="s">
        <v>117</v>
      </c>
      <c r="F20">
        <v>72</v>
      </c>
      <c r="G20">
        <v>218</v>
      </c>
      <c r="H20" t="s">
        <v>107</v>
      </c>
      <c r="I20">
        <v>2010</v>
      </c>
      <c r="J20">
        <v>4</v>
      </c>
      <c r="K20">
        <v>108</v>
      </c>
      <c r="L20" t="s">
        <v>108</v>
      </c>
      <c r="M20">
        <v>21</v>
      </c>
      <c r="N20" t="s">
        <v>240</v>
      </c>
      <c r="O20" s="12" t="s">
        <v>241</v>
      </c>
      <c r="P20" s="12" t="s">
        <v>242</v>
      </c>
      <c r="Q20" t="s">
        <v>155</v>
      </c>
      <c r="T20" s="12" t="s">
        <v>170</v>
      </c>
      <c r="U20">
        <v>1</v>
      </c>
      <c r="V20">
        <v>0</v>
      </c>
      <c r="W20">
        <v>0</v>
      </c>
      <c r="X20">
        <v>0</v>
      </c>
      <c r="Y20">
        <v>-1</v>
      </c>
      <c r="Z20">
        <v>0</v>
      </c>
      <c r="AA20">
        <v>1</v>
      </c>
      <c r="AB20">
        <v>0</v>
      </c>
      <c r="AC20" s="13">
        <f t="shared" si="0"/>
        <v>0</v>
      </c>
      <c r="AD20" s="13">
        <f t="shared" si="1"/>
        <v>0</v>
      </c>
      <c r="AE20" s="14">
        <v>31</v>
      </c>
      <c r="AF20" s="15">
        <v>0</v>
      </c>
      <c r="AG20" s="15">
        <v>0</v>
      </c>
      <c r="AH20" s="15">
        <v>0</v>
      </c>
      <c r="AI20" s="2">
        <v>13.583333333300001</v>
      </c>
      <c r="AJ20" s="14">
        <f t="shared" si="2"/>
        <v>13.583333333300001</v>
      </c>
      <c r="AK20">
        <v>16</v>
      </c>
      <c r="AL20" s="14">
        <f t="shared" si="3"/>
        <v>16</v>
      </c>
      <c r="AM20" s="16">
        <f t="shared" si="4"/>
        <v>0.84895833333125004</v>
      </c>
      <c r="AN20" s="15">
        <v>0</v>
      </c>
      <c r="AO20" s="16">
        <f t="shared" si="5"/>
        <v>0</v>
      </c>
      <c r="AP20" s="13">
        <f>IF(('Even Strength'!CU20+'Power Play'!AJ20+'Penalty Kill'!AF20)&gt;0,V20/('Even Strength'!CU20+'Power Play'!AJ20+'Penalty Kill'!AF20),0)</f>
        <v>0</v>
      </c>
      <c r="AQ20" s="13">
        <f>IF(('Even Strength'!CU20+'Power Play'!AJ20+'Penalty Kill'!AF20)&gt;0,W20/('Even Strength'!CU20+'Power Play'!AJ20+'Penalty Kill'!AF20),0)</f>
        <v>0</v>
      </c>
      <c r="AR20" s="13">
        <f t="shared" si="6"/>
        <v>0</v>
      </c>
      <c r="AS20">
        <v>5</v>
      </c>
      <c r="AT20">
        <v>4</v>
      </c>
      <c r="AU20" s="17">
        <f t="shared" si="7"/>
        <v>0.55555555555555558</v>
      </c>
      <c r="AV20">
        <v>20.399999999999999</v>
      </c>
      <c r="AW20">
        <v>2</v>
      </c>
      <c r="AX20">
        <v>1</v>
      </c>
      <c r="AY20">
        <v>0</v>
      </c>
      <c r="AZ20">
        <v>1</v>
      </c>
      <c r="BA20">
        <v>0</v>
      </c>
      <c r="BB20">
        <v>0</v>
      </c>
      <c r="BC20" s="2">
        <f t="shared" si="8"/>
        <v>8.8343558282425363</v>
      </c>
      <c r="BD20" s="14">
        <f t="shared" si="9"/>
        <v>4.4171779141212681</v>
      </c>
      <c r="BE20" s="14">
        <f t="shared" si="10"/>
        <v>0</v>
      </c>
      <c r="BF20" s="14">
        <f t="shared" si="11"/>
        <v>4.4171779141212681</v>
      </c>
      <c r="BG20" s="14">
        <f t="shared" si="12"/>
        <v>0</v>
      </c>
      <c r="BH20" s="14">
        <f t="shared" si="13"/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2">
        <v>-2.4902999999999998E-2</v>
      </c>
      <c r="BR20" s="18" t="str">
        <f t="shared" si="14"/>
        <v xml:space="preserve"> 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s="18">
        <f t="shared" si="15"/>
        <v>0</v>
      </c>
      <c r="CC20" s="19">
        <v>4</v>
      </c>
      <c r="CD20">
        <v>0</v>
      </c>
      <c r="CE20">
        <v>0</v>
      </c>
      <c r="CF20">
        <v>-0.1</v>
      </c>
      <c r="CG20" s="20">
        <f t="shared" si="16"/>
        <v>-0.1</v>
      </c>
      <c r="CH20" s="20">
        <f t="shared" si="17"/>
        <v>-0.44171779141212691</v>
      </c>
      <c r="CI20">
        <v>0.2</v>
      </c>
      <c r="CJ20">
        <v>0.2</v>
      </c>
      <c r="CK20">
        <v>-0.9</v>
      </c>
      <c r="CL20">
        <v>-0.1</v>
      </c>
      <c r="CM20">
        <v>-0.1</v>
      </c>
      <c r="CN20">
        <v>0</v>
      </c>
      <c r="CO20">
        <v>-0.2</v>
      </c>
      <c r="CP20" s="21">
        <f t="shared" si="18"/>
        <v>-0.2</v>
      </c>
      <c r="CQ20" s="21">
        <f t="shared" si="19"/>
        <v>-0.88343558282425383</v>
      </c>
      <c r="CW20">
        <v>900000</v>
      </c>
      <c r="CY20" s="22">
        <f t="shared" si="20"/>
        <v>-1.7804878048780488</v>
      </c>
    </row>
    <row r="21" spans="1:103" x14ac:dyDescent="0.2">
      <c r="A21">
        <v>45</v>
      </c>
      <c r="B21" t="s">
        <v>243</v>
      </c>
      <c r="C21" t="s">
        <v>244</v>
      </c>
      <c r="D21" t="s">
        <v>245</v>
      </c>
      <c r="E21" t="s">
        <v>106</v>
      </c>
      <c r="F21">
        <v>71</v>
      </c>
      <c r="G21">
        <v>210</v>
      </c>
      <c r="H21" t="s">
        <v>107</v>
      </c>
      <c r="I21">
        <v>1996</v>
      </c>
      <c r="J21">
        <v>3</v>
      </c>
      <c r="K21">
        <v>71</v>
      </c>
      <c r="M21">
        <v>35</v>
      </c>
      <c r="N21" t="s">
        <v>246</v>
      </c>
      <c r="O21" s="12" t="s">
        <v>247</v>
      </c>
      <c r="P21" s="12" t="s">
        <v>248</v>
      </c>
      <c r="Q21" t="s">
        <v>199</v>
      </c>
      <c r="T21" s="12" t="s">
        <v>148</v>
      </c>
      <c r="U21">
        <v>6</v>
      </c>
      <c r="V21">
        <v>0</v>
      </c>
      <c r="W21">
        <v>0</v>
      </c>
      <c r="X21">
        <v>0</v>
      </c>
      <c r="Y21">
        <v>-5</v>
      </c>
      <c r="Z21">
        <v>1</v>
      </c>
      <c r="AA21">
        <v>0</v>
      </c>
      <c r="AB21">
        <v>1</v>
      </c>
      <c r="AC21" s="13">
        <f t="shared" si="0"/>
        <v>0</v>
      </c>
      <c r="AD21" s="13">
        <f t="shared" si="1"/>
        <v>0</v>
      </c>
      <c r="AE21" s="14">
        <v>28</v>
      </c>
      <c r="AF21" s="15">
        <v>0</v>
      </c>
      <c r="AG21" s="15">
        <v>0</v>
      </c>
      <c r="AH21" s="15">
        <v>0</v>
      </c>
      <c r="AI21" s="2">
        <v>44.883333333300001</v>
      </c>
      <c r="AJ21" s="14">
        <f t="shared" si="2"/>
        <v>7.4805555555500005</v>
      </c>
      <c r="AK21">
        <v>65</v>
      </c>
      <c r="AL21" s="14">
        <f t="shared" si="3"/>
        <v>10.833333333333334</v>
      </c>
      <c r="AM21" s="16">
        <f t="shared" si="4"/>
        <v>0.69051282051230767</v>
      </c>
      <c r="AN21" s="15">
        <v>0</v>
      </c>
      <c r="AO21" s="16">
        <f t="shared" si="5"/>
        <v>0</v>
      </c>
      <c r="AP21" s="13">
        <f>IF(('Even Strength'!CU21+'Power Play'!AJ21+'Penalty Kill'!AF21)&gt;0,V21/('Even Strength'!CU21+'Power Play'!AJ21+'Penalty Kill'!AF21),0)</f>
        <v>0</v>
      </c>
      <c r="AQ21" s="13">
        <f>IF(('Even Strength'!CU21+'Power Play'!AJ21+'Penalty Kill'!AF21)&gt;0,W21/('Even Strength'!CU21+'Power Play'!AJ21+'Penalty Kill'!AF21),0)</f>
        <v>0</v>
      </c>
      <c r="AR21" s="13">
        <f t="shared" si="6"/>
        <v>0</v>
      </c>
      <c r="AS21">
        <v>0</v>
      </c>
      <c r="AT21">
        <v>0</v>
      </c>
      <c r="AU21" s="17">
        <f t="shared" si="7"/>
        <v>0</v>
      </c>
      <c r="AV21">
        <v>0</v>
      </c>
      <c r="AW21">
        <v>2</v>
      </c>
      <c r="AX21">
        <v>8</v>
      </c>
      <c r="AY21">
        <v>1</v>
      </c>
      <c r="AZ21">
        <v>0</v>
      </c>
      <c r="BA21">
        <v>2</v>
      </c>
      <c r="BB21">
        <v>0</v>
      </c>
      <c r="BC21" s="2">
        <f t="shared" si="8"/>
        <v>2.6735982176031738</v>
      </c>
      <c r="BD21" s="14">
        <f t="shared" si="9"/>
        <v>10.694392870412695</v>
      </c>
      <c r="BE21" s="14">
        <f t="shared" si="10"/>
        <v>1.3367991088015869</v>
      </c>
      <c r="BF21" s="14">
        <f t="shared" si="11"/>
        <v>0</v>
      </c>
      <c r="BG21" s="14">
        <f t="shared" si="12"/>
        <v>2.6735982176031738</v>
      </c>
      <c r="BH21" s="14">
        <f t="shared" si="13"/>
        <v>0</v>
      </c>
      <c r="BI21">
        <v>14</v>
      </c>
      <c r="BJ21">
        <v>2</v>
      </c>
      <c r="BK21">
        <v>2</v>
      </c>
      <c r="BL21">
        <v>0</v>
      </c>
      <c r="BM21">
        <v>0</v>
      </c>
      <c r="BN21">
        <v>0</v>
      </c>
      <c r="BO21" s="2">
        <v>-2.0802360000000002</v>
      </c>
      <c r="BR21" s="18" t="str">
        <f t="shared" si="14"/>
        <v xml:space="preserve"> 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s="18">
        <f t="shared" si="15"/>
        <v>0</v>
      </c>
      <c r="CC21" s="19">
        <v>3</v>
      </c>
      <c r="CD21">
        <v>-0.1</v>
      </c>
      <c r="CE21">
        <v>-0.2</v>
      </c>
      <c r="CF21">
        <v>-0.30000000000000004</v>
      </c>
      <c r="CG21" s="20">
        <f t="shared" si="16"/>
        <v>-5.000000000000001E-2</v>
      </c>
      <c r="CH21" s="20">
        <f t="shared" si="17"/>
        <v>-0.40103973264047615</v>
      </c>
      <c r="CI21">
        <v>1.5</v>
      </c>
      <c r="CJ21">
        <v>1.4</v>
      </c>
      <c r="CK21">
        <v>-5.2</v>
      </c>
      <c r="CL21">
        <v>-0.7</v>
      </c>
      <c r="CM21">
        <v>-0.30000000000000004</v>
      </c>
      <c r="CN21">
        <v>0</v>
      </c>
      <c r="CO21">
        <v>-1</v>
      </c>
      <c r="CP21" s="21">
        <f t="shared" si="18"/>
        <v>-0.16666666666666666</v>
      </c>
      <c r="CQ21" s="21">
        <f t="shared" si="19"/>
        <v>-1.3367991088015869</v>
      </c>
      <c r="CW21">
        <v>1000000</v>
      </c>
      <c r="CY21" s="22">
        <f t="shared" si="20"/>
        <v>-2.7560975609756095</v>
      </c>
    </row>
    <row r="22" spans="1:103" x14ac:dyDescent="0.2">
      <c r="A22">
        <v>37</v>
      </c>
      <c r="B22" t="s">
        <v>249</v>
      </c>
      <c r="C22" t="s">
        <v>250</v>
      </c>
      <c r="D22" t="s">
        <v>245</v>
      </c>
      <c r="E22" t="s">
        <v>106</v>
      </c>
      <c r="F22">
        <v>75</v>
      </c>
      <c r="G22">
        <v>215</v>
      </c>
      <c r="H22" t="s">
        <v>118</v>
      </c>
      <c r="I22">
        <v>2009</v>
      </c>
      <c r="J22">
        <v>1</v>
      </c>
      <c r="K22">
        <v>29</v>
      </c>
      <c r="L22" t="s">
        <v>108</v>
      </c>
      <c r="M22">
        <v>22</v>
      </c>
      <c r="N22" t="s">
        <v>251</v>
      </c>
      <c r="O22" s="12" t="s">
        <v>252</v>
      </c>
      <c r="P22" s="12" t="s">
        <v>253</v>
      </c>
      <c r="Q22" t="s">
        <v>112</v>
      </c>
      <c r="T22" s="12" t="s">
        <v>229</v>
      </c>
      <c r="U22">
        <v>32</v>
      </c>
      <c r="V22">
        <v>0</v>
      </c>
      <c r="W22">
        <v>3</v>
      </c>
      <c r="X22">
        <v>3</v>
      </c>
      <c r="Y22">
        <v>1</v>
      </c>
      <c r="Z22">
        <v>23</v>
      </c>
      <c r="AA22">
        <v>7</v>
      </c>
      <c r="AB22">
        <v>8</v>
      </c>
      <c r="AC22" s="13">
        <f t="shared" si="0"/>
        <v>0</v>
      </c>
      <c r="AD22" s="13">
        <f t="shared" si="1"/>
        <v>0</v>
      </c>
      <c r="AE22" s="14">
        <v>25.8</v>
      </c>
      <c r="AF22" s="15">
        <v>14</v>
      </c>
      <c r="AG22" s="15">
        <v>5</v>
      </c>
      <c r="AH22" s="15">
        <v>0</v>
      </c>
      <c r="AI22" s="2">
        <v>200.75</v>
      </c>
      <c r="AJ22" s="14">
        <f t="shared" si="2"/>
        <v>6.2734375</v>
      </c>
      <c r="AK22">
        <v>303</v>
      </c>
      <c r="AL22" s="14">
        <f t="shared" si="3"/>
        <v>9.46875</v>
      </c>
      <c r="AM22" s="16">
        <f t="shared" si="4"/>
        <v>0.66254125412541254</v>
      </c>
      <c r="AN22" s="15">
        <v>30</v>
      </c>
      <c r="AO22" s="16">
        <f t="shared" si="5"/>
        <v>8.9663760896637594</v>
      </c>
      <c r="AP22" s="13">
        <f>IF(('Even Strength'!CU22+'Power Play'!AJ22+'Penalty Kill'!AF22)&gt;0,V22/('Even Strength'!CU22+'Power Play'!AJ22+'Penalty Kill'!AF22),0)</f>
        <v>0</v>
      </c>
      <c r="AQ22" s="13">
        <f>IF(('Even Strength'!CU22+'Power Play'!AJ22+'Penalty Kill'!AF22)&gt;0,W22/('Even Strength'!CU22+'Power Play'!AJ22+'Penalty Kill'!AF22),0)</f>
        <v>4.0540540540540543E-2</v>
      </c>
      <c r="AR22" s="13">
        <f t="shared" si="6"/>
        <v>4.0540540540540543E-2</v>
      </c>
      <c r="AS22">
        <v>12</v>
      </c>
      <c r="AT22">
        <v>11</v>
      </c>
      <c r="AU22" s="17">
        <f t="shared" si="7"/>
        <v>0.52173913043478259</v>
      </c>
      <c r="AV22">
        <v>1</v>
      </c>
      <c r="AW22">
        <v>55</v>
      </c>
      <c r="AX22">
        <v>46</v>
      </c>
      <c r="AY22">
        <v>7</v>
      </c>
      <c r="AZ22">
        <v>7</v>
      </c>
      <c r="BA22">
        <v>5</v>
      </c>
      <c r="BB22">
        <v>3</v>
      </c>
      <c r="BC22" s="2">
        <f t="shared" si="8"/>
        <v>16.43835616438356</v>
      </c>
      <c r="BD22" s="14">
        <f t="shared" si="9"/>
        <v>13.748443337484433</v>
      </c>
      <c r="BE22" s="14">
        <f t="shared" si="10"/>
        <v>2.0921544209215441</v>
      </c>
      <c r="BF22" s="14">
        <f t="shared" si="11"/>
        <v>2.0921544209215441</v>
      </c>
      <c r="BG22" s="14">
        <f t="shared" si="12"/>
        <v>1.4943960149439601</v>
      </c>
      <c r="BH22" s="14">
        <f t="shared" si="13"/>
        <v>0.89663760896637612</v>
      </c>
      <c r="BI22">
        <v>19</v>
      </c>
      <c r="BJ22">
        <v>2</v>
      </c>
      <c r="BK22">
        <v>3</v>
      </c>
      <c r="BL22">
        <v>0</v>
      </c>
      <c r="BM22">
        <v>0</v>
      </c>
      <c r="BN22">
        <v>0</v>
      </c>
      <c r="BO22" s="2">
        <v>1.6351249999999999</v>
      </c>
      <c r="BR22" s="18" t="str">
        <f t="shared" si="14"/>
        <v xml:space="preserve"> </v>
      </c>
      <c r="BT22">
        <v>0</v>
      </c>
      <c r="BU22">
        <v>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s="18">
        <f t="shared" si="15"/>
        <v>0</v>
      </c>
      <c r="CC22" s="19">
        <v>3</v>
      </c>
      <c r="CD22">
        <v>-0.2</v>
      </c>
      <c r="CE22">
        <v>0.2</v>
      </c>
      <c r="CF22">
        <v>0</v>
      </c>
      <c r="CG22" s="20">
        <f t="shared" si="16"/>
        <v>0</v>
      </c>
      <c r="CH22" s="20">
        <f t="shared" si="17"/>
        <v>0</v>
      </c>
      <c r="CI22">
        <v>3.4</v>
      </c>
      <c r="CJ22">
        <v>3.3</v>
      </c>
      <c r="CK22">
        <v>1.3</v>
      </c>
      <c r="CL22">
        <v>-0.5</v>
      </c>
      <c r="CM22">
        <v>0.4</v>
      </c>
      <c r="CN22">
        <v>0</v>
      </c>
      <c r="CO22">
        <v>-0.1</v>
      </c>
      <c r="CP22" s="21">
        <f t="shared" si="18"/>
        <v>-3.1250000000000002E-3</v>
      </c>
      <c r="CQ22" s="21">
        <f t="shared" si="19"/>
        <v>-2.9887920298879201E-2</v>
      </c>
      <c r="CU22">
        <v>9</v>
      </c>
      <c r="CV22" t="s">
        <v>254</v>
      </c>
      <c r="CW22">
        <v>1040000</v>
      </c>
      <c r="CY22" s="22">
        <f t="shared" si="20"/>
        <v>-1.9263414634146341</v>
      </c>
    </row>
    <row r="23" spans="1:103" x14ac:dyDescent="0.2">
      <c r="A23">
        <v>13</v>
      </c>
      <c r="B23" t="s">
        <v>255</v>
      </c>
      <c r="C23" t="s">
        <v>256</v>
      </c>
      <c r="D23" t="s">
        <v>232</v>
      </c>
      <c r="E23" t="s">
        <v>117</v>
      </c>
      <c r="F23">
        <v>68</v>
      </c>
      <c r="G23">
        <v>174</v>
      </c>
      <c r="H23" t="s">
        <v>107</v>
      </c>
      <c r="I23">
        <v>2008</v>
      </c>
      <c r="J23">
        <v>6</v>
      </c>
      <c r="K23">
        <v>157</v>
      </c>
      <c r="M23">
        <v>24</v>
      </c>
      <c r="N23" t="s">
        <v>257</v>
      </c>
      <c r="O23" s="12" t="s">
        <v>258</v>
      </c>
      <c r="P23" s="12" t="s">
        <v>259</v>
      </c>
      <c r="Q23" t="s">
        <v>223</v>
      </c>
      <c r="T23" s="12" t="s">
        <v>148</v>
      </c>
      <c r="U23">
        <v>79</v>
      </c>
      <c r="V23">
        <v>21</v>
      </c>
      <c r="W23">
        <v>19</v>
      </c>
      <c r="X23">
        <v>40</v>
      </c>
      <c r="Y23">
        <v>-4</v>
      </c>
      <c r="Z23">
        <v>216</v>
      </c>
      <c r="AA23">
        <v>68</v>
      </c>
      <c r="AB23">
        <v>70</v>
      </c>
      <c r="AC23" s="13">
        <f t="shared" si="0"/>
        <v>9.7222222222222224E-2</v>
      </c>
      <c r="AD23" s="13">
        <f t="shared" si="1"/>
        <v>5.9322033898305086E-2</v>
      </c>
      <c r="AE23" s="14">
        <v>27</v>
      </c>
      <c r="AF23" s="15">
        <v>123</v>
      </c>
      <c r="AG23" s="15">
        <v>27</v>
      </c>
      <c r="AH23" s="15">
        <v>23</v>
      </c>
      <c r="AI23" s="2">
        <v>1246.8333333333001</v>
      </c>
      <c r="AJ23" s="14">
        <f t="shared" si="2"/>
        <v>15.782700421940508</v>
      </c>
      <c r="AK23">
        <v>1635</v>
      </c>
      <c r="AL23" s="14">
        <f t="shared" si="3"/>
        <v>20.696202531645568</v>
      </c>
      <c r="AM23" s="16">
        <f t="shared" si="4"/>
        <v>0.76258919469926612</v>
      </c>
      <c r="AN23" s="15">
        <v>160.027027</v>
      </c>
      <c r="AO23" s="16">
        <f t="shared" si="5"/>
        <v>7.7008060045450524</v>
      </c>
      <c r="AP23" s="13">
        <f>IF(('Even Strength'!CU23+'Power Play'!AJ23+'Penalty Kill'!AF23)&gt;0,V23/('Even Strength'!CU23+'Power Play'!AJ23+'Penalty Kill'!AF23),0)</f>
        <v>0.11931818181818182</v>
      </c>
      <c r="AQ23" s="13">
        <f>IF(('Even Strength'!CU23+'Power Play'!AJ23+'Penalty Kill'!AF23)&gt;0,W23/('Even Strength'!CU23+'Power Play'!AJ23+'Penalty Kill'!AF23),0)</f>
        <v>0.10795454545454546</v>
      </c>
      <c r="AR23" s="13">
        <f t="shared" si="6"/>
        <v>0.22727272727272729</v>
      </c>
      <c r="AS23">
        <v>0</v>
      </c>
      <c r="AT23">
        <v>0</v>
      </c>
      <c r="AU23" s="17">
        <f t="shared" si="7"/>
        <v>0</v>
      </c>
      <c r="AV23">
        <v>0</v>
      </c>
      <c r="AW23">
        <v>64</v>
      </c>
      <c r="AX23">
        <v>55</v>
      </c>
      <c r="AY23">
        <v>38</v>
      </c>
      <c r="AZ23">
        <v>68</v>
      </c>
      <c r="BA23">
        <v>20</v>
      </c>
      <c r="BB23">
        <v>29</v>
      </c>
      <c r="BC23" s="2">
        <f t="shared" si="8"/>
        <v>3.0798021654859795</v>
      </c>
      <c r="BD23" s="14">
        <f t="shared" si="9"/>
        <v>2.6467049859645138</v>
      </c>
      <c r="BE23" s="14">
        <f t="shared" si="10"/>
        <v>1.8286325357573006</v>
      </c>
      <c r="BF23" s="14">
        <f t="shared" si="11"/>
        <v>3.2722898008288537</v>
      </c>
      <c r="BG23" s="14">
        <f t="shared" si="12"/>
        <v>0.96243817671436871</v>
      </c>
      <c r="BH23" s="14">
        <f t="shared" si="13"/>
        <v>1.3955353562358346</v>
      </c>
      <c r="BI23">
        <v>18</v>
      </c>
      <c r="BJ23">
        <v>8</v>
      </c>
      <c r="BK23">
        <v>0</v>
      </c>
      <c r="BL23">
        <v>0</v>
      </c>
      <c r="BM23">
        <v>0</v>
      </c>
      <c r="BN23">
        <v>0</v>
      </c>
      <c r="BO23" s="2">
        <v>2.4406309999999998</v>
      </c>
      <c r="BP23">
        <v>5</v>
      </c>
      <c r="BQ23">
        <v>2</v>
      </c>
      <c r="BR23" s="18">
        <f t="shared" si="14"/>
        <v>0.4</v>
      </c>
      <c r="BS23">
        <v>2</v>
      </c>
      <c r="BT23">
        <v>6</v>
      </c>
      <c r="BU23">
        <v>15</v>
      </c>
      <c r="BV23">
        <v>0</v>
      </c>
      <c r="BW23">
        <v>1</v>
      </c>
      <c r="BX23">
        <v>5</v>
      </c>
      <c r="BY23">
        <v>0</v>
      </c>
      <c r="BZ23">
        <v>0</v>
      </c>
      <c r="CA23">
        <v>0</v>
      </c>
      <c r="CB23" s="18">
        <f t="shared" si="15"/>
        <v>0</v>
      </c>
      <c r="CC23" s="19">
        <v>6</v>
      </c>
      <c r="CD23">
        <v>3.4</v>
      </c>
      <c r="CE23">
        <v>1.2</v>
      </c>
      <c r="CF23">
        <v>4.5999999999999996</v>
      </c>
      <c r="CG23" s="20">
        <f t="shared" si="16"/>
        <v>5.8227848101265821E-2</v>
      </c>
      <c r="CH23" s="20">
        <f t="shared" si="17"/>
        <v>0.22136078064430478</v>
      </c>
      <c r="CI23">
        <v>27</v>
      </c>
      <c r="CJ23">
        <v>22.2</v>
      </c>
      <c r="CK23">
        <v>-2.7</v>
      </c>
      <c r="CL23">
        <v>5.4</v>
      </c>
      <c r="CM23">
        <v>1.2</v>
      </c>
      <c r="CN23">
        <v>0.4</v>
      </c>
      <c r="CO23">
        <v>7</v>
      </c>
      <c r="CP23" s="21">
        <f t="shared" si="18"/>
        <v>8.8607594936708861E-2</v>
      </c>
      <c r="CQ23" s="21">
        <f t="shared" si="19"/>
        <v>0.33685336185002901</v>
      </c>
      <c r="CW23">
        <v>1150000</v>
      </c>
      <c r="CY23" s="22">
        <f t="shared" si="20"/>
        <v>4.9804878048780488</v>
      </c>
    </row>
    <row r="24" spans="1:103" x14ac:dyDescent="0.2">
      <c r="A24">
        <v>15</v>
      </c>
      <c r="B24" t="s">
        <v>260</v>
      </c>
      <c r="C24" t="s">
        <v>261</v>
      </c>
      <c r="D24" t="s">
        <v>239</v>
      </c>
      <c r="E24" t="s">
        <v>117</v>
      </c>
      <c r="F24">
        <v>68</v>
      </c>
      <c r="G24">
        <v>171</v>
      </c>
      <c r="H24" t="s">
        <v>118</v>
      </c>
      <c r="M24">
        <v>35</v>
      </c>
      <c r="N24" t="s">
        <v>262</v>
      </c>
      <c r="O24" s="12" t="s">
        <v>263</v>
      </c>
      <c r="P24" s="12" t="s">
        <v>264</v>
      </c>
      <c r="Q24" t="s">
        <v>265</v>
      </c>
      <c r="T24" s="12" t="s">
        <v>170</v>
      </c>
      <c r="U24">
        <v>2</v>
      </c>
      <c r="V24">
        <v>0</v>
      </c>
      <c r="W24">
        <v>0</v>
      </c>
      <c r="X24">
        <v>0</v>
      </c>
      <c r="Y24">
        <v>-3</v>
      </c>
      <c r="Z24">
        <v>1</v>
      </c>
      <c r="AA24">
        <v>0</v>
      </c>
      <c r="AB24">
        <v>0</v>
      </c>
      <c r="AC24" s="13">
        <f t="shared" si="0"/>
        <v>0</v>
      </c>
      <c r="AD24" s="13">
        <f t="shared" si="1"/>
        <v>0</v>
      </c>
      <c r="AE24" s="14">
        <v>0</v>
      </c>
      <c r="AF24" s="15">
        <v>0</v>
      </c>
      <c r="AG24" s="15">
        <v>0</v>
      </c>
      <c r="AH24" s="15">
        <v>0</v>
      </c>
      <c r="AI24" s="2">
        <v>26.616666666699999</v>
      </c>
      <c r="AJ24" s="14">
        <f t="shared" si="2"/>
        <v>13.308333333349999</v>
      </c>
      <c r="AK24">
        <v>35</v>
      </c>
      <c r="AL24" s="14">
        <f t="shared" si="3"/>
        <v>17.5</v>
      </c>
      <c r="AM24" s="16">
        <f t="shared" si="4"/>
        <v>0.76047619047714277</v>
      </c>
      <c r="AN24" s="15">
        <v>0</v>
      </c>
      <c r="AO24" s="16">
        <f t="shared" si="5"/>
        <v>0</v>
      </c>
      <c r="AP24" s="13">
        <f>IF(('Even Strength'!CU24+'Power Play'!AJ24+'Penalty Kill'!AF24)&gt;0,V24/('Even Strength'!CU24+'Power Play'!AJ24+'Penalty Kill'!AF24),0)</f>
        <v>0</v>
      </c>
      <c r="AQ24" s="13">
        <f>IF(('Even Strength'!CU24+'Power Play'!AJ24+'Penalty Kill'!AF24)&gt;0,W24/('Even Strength'!CU24+'Power Play'!AJ24+'Penalty Kill'!AF24),0)</f>
        <v>0</v>
      </c>
      <c r="AR24" s="13">
        <f t="shared" si="6"/>
        <v>0</v>
      </c>
      <c r="AS24">
        <v>9</v>
      </c>
      <c r="AT24">
        <v>6</v>
      </c>
      <c r="AU24" s="17">
        <f t="shared" si="7"/>
        <v>0.6</v>
      </c>
      <c r="AV24">
        <v>13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 s="2">
        <f t="shared" si="8"/>
        <v>0</v>
      </c>
      <c r="BD24" s="14">
        <f t="shared" si="9"/>
        <v>0</v>
      </c>
      <c r="BE24" s="14">
        <f t="shared" si="10"/>
        <v>0</v>
      </c>
      <c r="BF24" s="14">
        <f t="shared" si="11"/>
        <v>0</v>
      </c>
      <c r="BG24" s="14">
        <f t="shared" si="12"/>
        <v>2.2542266750128315</v>
      </c>
      <c r="BH24" s="14">
        <f t="shared" si="13"/>
        <v>2.2542266750128315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">
        <v>-4.5416999999999999E-2</v>
      </c>
      <c r="BR24" s="18" t="str">
        <f t="shared" si="14"/>
        <v xml:space="preserve"> 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 s="18">
        <f t="shared" si="15"/>
        <v>0</v>
      </c>
      <c r="CC24" s="19">
        <v>3</v>
      </c>
      <c r="CD24">
        <v>-0.1</v>
      </c>
      <c r="CE24">
        <v>-0.1</v>
      </c>
      <c r="CF24">
        <v>-0.2</v>
      </c>
      <c r="CG24" s="20">
        <f t="shared" si="16"/>
        <v>-0.1</v>
      </c>
      <c r="CH24" s="20">
        <f t="shared" si="17"/>
        <v>-0.45084533500256635</v>
      </c>
      <c r="CI24">
        <v>0.7</v>
      </c>
      <c r="CJ24">
        <v>0.7</v>
      </c>
      <c r="CK24">
        <v>-3.3</v>
      </c>
      <c r="CL24">
        <v>-0.30000000000000004</v>
      </c>
      <c r="CM24">
        <v>-0.2</v>
      </c>
      <c r="CN24">
        <v>0</v>
      </c>
      <c r="CO24">
        <v>-0.60000000000000009</v>
      </c>
      <c r="CP24" s="21">
        <f t="shared" si="18"/>
        <v>-0.30000000000000004</v>
      </c>
      <c r="CQ24" s="21">
        <f t="shared" si="19"/>
        <v>-1.3525360050076991</v>
      </c>
      <c r="CW24">
        <v>625000</v>
      </c>
      <c r="CY24" s="22">
        <f t="shared" si="20"/>
        <v>-1.6975609756097563</v>
      </c>
    </row>
    <row r="25" spans="1:103" x14ac:dyDescent="0.2">
      <c r="A25">
        <v>3</v>
      </c>
      <c r="B25" t="s">
        <v>266</v>
      </c>
      <c r="C25" t="s">
        <v>267</v>
      </c>
      <c r="D25" t="s">
        <v>268</v>
      </c>
      <c r="E25" t="s">
        <v>106</v>
      </c>
      <c r="F25">
        <v>78</v>
      </c>
      <c r="G25">
        <v>228</v>
      </c>
      <c r="H25" t="s">
        <v>118</v>
      </c>
      <c r="I25">
        <v>2007</v>
      </c>
      <c r="J25">
        <v>4</v>
      </c>
      <c r="K25">
        <v>116</v>
      </c>
      <c r="M25">
        <v>24</v>
      </c>
      <c r="N25" t="s">
        <v>269</v>
      </c>
      <c r="O25" s="12" t="s">
        <v>263</v>
      </c>
      <c r="P25" s="12" t="s">
        <v>270</v>
      </c>
      <c r="Q25" t="s">
        <v>271</v>
      </c>
      <c r="T25" s="12" t="s">
        <v>178</v>
      </c>
      <c r="U25">
        <v>15</v>
      </c>
      <c r="V25">
        <v>0</v>
      </c>
      <c r="W25">
        <v>1</v>
      </c>
      <c r="X25">
        <v>1</v>
      </c>
      <c r="Y25">
        <v>-3</v>
      </c>
      <c r="Z25">
        <v>6</v>
      </c>
      <c r="AA25">
        <v>2</v>
      </c>
      <c r="AB25">
        <v>10</v>
      </c>
      <c r="AC25" s="13">
        <f t="shared" si="0"/>
        <v>0</v>
      </c>
      <c r="AD25" s="13">
        <f t="shared" si="1"/>
        <v>0</v>
      </c>
      <c r="AE25" s="14">
        <v>51.9</v>
      </c>
      <c r="AF25" s="15">
        <v>1</v>
      </c>
      <c r="AG25" s="15">
        <v>0</v>
      </c>
      <c r="AH25" s="15">
        <v>5</v>
      </c>
      <c r="AI25" s="2">
        <v>147.35</v>
      </c>
      <c r="AJ25" s="14">
        <f t="shared" si="2"/>
        <v>9.8233333333333324</v>
      </c>
      <c r="AK25">
        <v>204</v>
      </c>
      <c r="AL25" s="14">
        <f t="shared" si="3"/>
        <v>13.6</v>
      </c>
      <c r="AM25" s="16">
        <f t="shared" si="4"/>
        <v>0.72230392156862744</v>
      </c>
      <c r="AN25" s="15">
        <v>0</v>
      </c>
      <c r="AO25" s="16">
        <f t="shared" si="5"/>
        <v>0</v>
      </c>
      <c r="AP25" s="13">
        <f>IF(('Even Strength'!CU25+'Power Play'!AJ25+'Penalty Kill'!AF25)&gt;0,V25/('Even Strength'!CU25+'Power Play'!AJ25+'Penalty Kill'!AF25),0)</f>
        <v>0</v>
      </c>
      <c r="AQ25" s="13">
        <f>IF(('Even Strength'!CU25+'Power Play'!AJ25+'Penalty Kill'!AF25)&gt;0,W25/('Even Strength'!CU25+'Power Play'!AJ25+'Penalty Kill'!AF25),0)</f>
        <v>1.9230769230769232E-2</v>
      </c>
      <c r="AR25" s="13">
        <f t="shared" si="6"/>
        <v>1.9230769230769232E-2</v>
      </c>
      <c r="AS25">
        <v>0</v>
      </c>
      <c r="AT25">
        <v>0</v>
      </c>
      <c r="AU25" s="17">
        <f t="shared" si="7"/>
        <v>0</v>
      </c>
      <c r="AV25">
        <v>0</v>
      </c>
      <c r="AW25">
        <v>22</v>
      </c>
      <c r="AX25">
        <v>17</v>
      </c>
      <c r="AY25">
        <v>15</v>
      </c>
      <c r="AZ25">
        <v>2</v>
      </c>
      <c r="BA25">
        <v>1</v>
      </c>
      <c r="BB25">
        <v>0</v>
      </c>
      <c r="BC25" s="2">
        <f t="shared" si="8"/>
        <v>8.9582626399728547</v>
      </c>
      <c r="BD25" s="14">
        <f t="shared" si="9"/>
        <v>6.9222938581608418</v>
      </c>
      <c r="BE25" s="14">
        <f t="shared" si="10"/>
        <v>6.1079063454360369</v>
      </c>
      <c r="BF25" s="14">
        <f t="shared" si="11"/>
        <v>0.81438751272480492</v>
      </c>
      <c r="BG25" s="14">
        <f t="shared" si="12"/>
        <v>0.40719375636240246</v>
      </c>
      <c r="BH25" s="14">
        <f t="shared" si="13"/>
        <v>0</v>
      </c>
      <c r="BI25">
        <v>9</v>
      </c>
      <c r="BJ25">
        <v>2</v>
      </c>
      <c r="BK25">
        <v>1</v>
      </c>
      <c r="BL25">
        <v>0</v>
      </c>
      <c r="BM25">
        <v>0</v>
      </c>
      <c r="BN25">
        <v>0</v>
      </c>
      <c r="BO25" s="2">
        <v>0.71638099999999993</v>
      </c>
      <c r="BR25" s="18" t="str">
        <f t="shared" si="14"/>
        <v xml:space="preserve"> </v>
      </c>
      <c r="BT25">
        <v>0</v>
      </c>
      <c r="BU25">
        <v>4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s="18">
        <f t="shared" si="15"/>
        <v>0</v>
      </c>
      <c r="CC25" s="19">
        <v>5</v>
      </c>
      <c r="CD25">
        <v>-0.1</v>
      </c>
      <c r="CE25">
        <v>0</v>
      </c>
      <c r="CF25">
        <v>-0.1</v>
      </c>
      <c r="CG25" s="20">
        <f t="shared" si="16"/>
        <v>-6.6666666666666671E-3</v>
      </c>
      <c r="CH25" s="20">
        <f t="shared" si="17"/>
        <v>-4.071937563624025E-2</v>
      </c>
      <c r="CI25">
        <v>2.5</v>
      </c>
      <c r="CJ25">
        <v>2.8</v>
      </c>
      <c r="CK25">
        <v>-3.5</v>
      </c>
      <c r="CL25">
        <v>-0.2</v>
      </c>
      <c r="CM25">
        <v>-0.2</v>
      </c>
      <c r="CN25">
        <v>0</v>
      </c>
      <c r="CO25">
        <v>-0.4</v>
      </c>
      <c r="CP25" s="21">
        <f t="shared" si="18"/>
        <v>-2.6666666666666668E-2</v>
      </c>
      <c r="CQ25" s="21">
        <f t="shared" si="19"/>
        <v>-0.162877502544961</v>
      </c>
      <c r="CU25">
        <v>27</v>
      </c>
      <c r="CV25" t="s">
        <v>272</v>
      </c>
      <c r="CW25">
        <v>975000</v>
      </c>
      <c r="CY25" s="22">
        <f t="shared" si="20"/>
        <v>-2.1121951219512192</v>
      </c>
    </row>
    <row r="26" spans="1:103" x14ac:dyDescent="0.2">
      <c r="A26">
        <v>42</v>
      </c>
      <c r="B26" t="s">
        <v>273</v>
      </c>
      <c r="C26" t="s">
        <v>173</v>
      </c>
      <c r="D26" t="s">
        <v>127</v>
      </c>
      <c r="E26" t="s">
        <v>117</v>
      </c>
      <c r="F26">
        <v>75</v>
      </c>
      <c r="G26">
        <v>221</v>
      </c>
      <c r="H26" t="s">
        <v>107</v>
      </c>
      <c r="I26">
        <v>2003</v>
      </c>
      <c r="J26">
        <v>2</v>
      </c>
      <c r="K26">
        <v>62</v>
      </c>
      <c r="M26">
        <v>29</v>
      </c>
      <c r="N26" t="s">
        <v>274</v>
      </c>
      <c r="O26" s="12" t="s">
        <v>275</v>
      </c>
      <c r="P26" s="12" t="s">
        <v>276</v>
      </c>
      <c r="Q26" t="s">
        <v>265</v>
      </c>
      <c r="T26" s="12" t="s">
        <v>132</v>
      </c>
      <c r="U26">
        <v>74</v>
      </c>
      <c r="V26">
        <v>27</v>
      </c>
      <c r="W26">
        <v>30</v>
      </c>
      <c r="X26">
        <v>57</v>
      </c>
      <c r="Y26">
        <v>14</v>
      </c>
      <c r="Z26">
        <v>165</v>
      </c>
      <c r="AA26">
        <v>67</v>
      </c>
      <c r="AB26">
        <v>43</v>
      </c>
      <c r="AC26" s="13">
        <f t="shared" si="0"/>
        <v>0.16363636363636364</v>
      </c>
      <c r="AD26" s="13">
        <f t="shared" si="1"/>
        <v>9.8181818181818176E-2</v>
      </c>
      <c r="AE26" s="14">
        <v>31.1</v>
      </c>
      <c r="AF26" s="15">
        <v>93</v>
      </c>
      <c r="AG26" s="15">
        <v>19</v>
      </c>
      <c r="AH26" s="15">
        <v>16</v>
      </c>
      <c r="AI26" s="2">
        <v>1446.2</v>
      </c>
      <c r="AJ26" s="14">
        <f t="shared" si="2"/>
        <v>19.543243243243243</v>
      </c>
      <c r="AK26">
        <v>2025</v>
      </c>
      <c r="AL26" s="14">
        <f t="shared" si="3"/>
        <v>27.364864864864863</v>
      </c>
      <c r="AM26" s="16">
        <f t="shared" si="4"/>
        <v>0.71417283950617283</v>
      </c>
      <c r="AN26" s="15">
        <v>133.63973100000001</v>
      </c>
      <c r="AO26" s="16">
        <f t="shared" si="5"/>
        <v>5.54445018669617</v>
      </c>
      <c r="AP26" s="13">
        <f>IF(('Even Strength'!CU26+'Power Play'!AJ26+'Penalty Kill'!AF26)&gt;0,V26/('Even Strength'!CU26+'Power Play'!AJ26+'Penalty Kill'!AF26),0)</f>
        <v>0.25233644859813081</v>
      </c>
      <c r="AQ26" s="13">
        <f>IF(('Even Strength'!CU26+'Power Play'!AJ26+'Penalty Kill'!AF26)&gt;0,W26/('Even Strength'!CU26+'Power Play'!AJ26+'Penalty Kill'!AF26),0)</f>
        <v>0.28037383177570091</v>
      </c>
      <c r="AR26" s="13">
        <f t="shared" si="6"/>
        <v>0.53271028037383172</v>
      </c>
      <c r="AS26">
        <v>621</v>
      </c>
      <c r="AT26">
        <v>580</v>
      </c>
      <c r="AU26" s="17">
        <f t="shared" si="7"/>
        <v>0.51706910907577019</v>
      </c>
      <c r="AV26">
        <v>27</v>
      </c>
      <c r="AW26">
        <v>88</v>
      </c>
      <c r="AX26">
        <v>273</v>
      </c>
      <c r="AY26">
        <v>56</v>
      </c>
      <c r="AZ26">
        <v>67</v>
      </c>
      <c r="BA26">
        <v>22</v>
      </c>
      <c r="BB26">
        <v>32</v>
      </c>
      <c r="BC26" s="2">
        <f t="shared" si="8"/>
        <v>3.6509473101922278</v>
      </c>
      <c r="BD26" s="14">
        <f t="shared" si="9"/>
        <v>11.32623426911907</v>
      </c>
      <c r="BE26" s="14">
        <f t="shared" si="10"/>
        <v>2.3233301064859631</v>
      </c>
      <c r="BF26" s="14">
        <f t="shared" si="11"/>
        <v>2.7796985202599913</v>
      </c>
      <c r="BG26" s="14">
        <f t="shared" si="12"/>
        <v>0.91273682754805696</v>
      </c>
      <c r="BH26" s="14">
        <f t="shared" si="13"/>
        <v>1.3276172037062648</v>
      </c>
      <c r="BI26">
        <v>119</v>
      </c>
      <c r="BJ26">
        <v>37</v>
      </c>
      <c r="BK26">
        <v>1</v>
      </c>
      <c r="BL26">
        <v>4</v>
      </c>
      <c r="BM26">
        <v>0</v>
      </c>
      <c r="BN26">
        <v>0</v>
      </c>
      <c r="BO26" s="2">
        <v>-14.881769</v>
      </c>
      <c r="BR26" s="18" t="str">
        <f t="shared" si="14"/>
        <v xml:space="preserve"> </v>
      </c>
      <c r="BT26">
        <v>6</v>
      </c>
      <c r="BU26">
        <v>18</v>
      </c>
      <c r="BV26">
        <v>1</v>
      </c>
      <c r="BW26">
        <v>0</v>
      </c>
      <c r="BX26">
        <v>5</v>
      </c>
      <c r="BY26">
        <v>3</v>
      </c>
      <c r="BZ26">
        <v>0</v>
      </c>
      <c r="CA26">
        <v>0</v>
      </c>
      <c r="CB26" s="18">
        <f t="shared" si="15"/>
        <v>0</v>
      </c>
      <c r="CC26" s="19">
        <v>8</v>
      </c>
      <c r="CD26">
        <v>5.3</v>
      </c>
      <c r="CE26">
        <v>2.2999999999999998</v>
      </c>
      <c r="CF26">
        <v>7.6</v>
      </c>
      <c r="CG26" s="20">
        <f t="shared" si="16"/>
        <v>0.10270270270270269</v>
      </c>
      <c r="CH26" s="20">
        <f t="shared" si="17"/>
        <v>0.31530908588023782</v>
      </c>
      <c r="CI26">
        <v>32</v>
      </c>
      <c r="CJ26">
        <v>30.8</v>
      </c>
      <c r="CK26">
        <v>7</v>
      </c>
      <c r="CL26">
        <v>9.8000000000000007</v>
      </c>
      <c r="CM26">
        <v>5.2</v>
      </c>
      <c r="CN26">
        <v>0</v>
      </c>
      <c r="CO26">
        <v>15</v>
      </c>
      <c r="CP26" s="21">
        <f t="shared" si="18"/>
        <v>0.20270270270270271</v>
      </c>
      <c r="CQ26" s="21">
        <f t="shared" si="19"/>
        <v>0.62232056423731152</v>
      </c>
      <c r="CU26">
        <v>8</v>
      </c>
      <c r="CV26" t="s">
        <v>277</v>
      </c>
      <c r="CW26">
        <v>4500000</v>
      </c>
      <c r="CY26" s="22">
        <f t="shared" si="20"/>
        <v>7.0975609756097571</v>
      </c>
    </row>
    <row r="27" spans="1:103" x14ac:dyDescent="0.2">
      <c r="A27">
        <v>11</v>
      </c>
      <c r="B27" t="s">
        <v>278</v>
      </c>
      <c r="C27" t="s">
        <v>279</v>
      </c>
      <c r="E27" t="s">
        <v>182</v>
      </c>
      <c r="F27">
        <v>72</v>
      </c>
      <c r="G27">
        <v>198</v>
      </c>
      <c r="H27" t="s">
        <v>118</v>
      </c>
      <c r="I27">
        <v>2007</v>
      </c>
      <c r="J27">
        <v>1</v>
      </c>
      <c r="K27">
        <v>24</v>
      </c>
      <c r="M27">
        <v>24</v>
      </c>
      <c r="N27" t="s">
        <v>280</v>
      </c>
      <c r="O27" s="12" t="s">
        <v>281</v>
      </c>
      <c r="P27" s="12" t="s">
        <v>282</v>
      </c>
      <c r="Q27" t="s">
        <v>155</v>
      </c>
      <c r="T27" s="12" t="s">
        <v>170</v>
      </c>
      <c r="U27">
        <v>76</v>
      </c>
      <c r="V27">
        <v>18</v>
      </c>
      <c r="W27">
        <v>21</v>
      </c>
      <c r="X27">
        <v>39</v>
      </c>
      <c r="Y27">
        <v>4</v>
      </c>
      <c r="Z27">
        <v>178</v>
      </c>
      <c r="AA27">
        <v>66</v>
      </c>
      <c r="AB27">
        <v>74</v>
      </c>
      <c r="AC27" s="13">
        <f t="shared" si="0"/>
        <v>0.10112359550561797</v>
      </c>
      <c r="AD27" s="13">
        <f t="shared" si="1"/>
        <v>5.6603773584905662E-2</v>
      </c>
      <c r="AE27" s="14">
        <v>31.4</v>
      </c>
      <c r="AF27" s="15">
        <v>99</v>
      </c>
      <c r="AG27" s="15">
        <v>32</v>
      </c>
      <c r="AH27" s="15">
        <v>13</v>
      </c>
      <c r="AI27" s="2">
        <v>1408.25</v>
      </c>
      <c r="AJ27" s="14">
        <f t="shared" si="2"/>
        <v>18.529605263157894</v>
      </c>
      <c r="AK27">
        <v>1967</v>
      </c>
      <c r="AL27" s="14">
        <f t="shared" si="3"/>
        <v>25.881578947368421</v>
      </c>
      <c r="AM27" s="16">
        <f t="shared" si="4"/>
        <v>0.71593797661413316</v>
      </c>
      <c r="AN27" s="15">
        <v>98.396341000000007</v>
      </c>
      <c r="AO27" s="16">
        <f t="shared" si="5"/>
        <v>4.1922815267175579</v>
      </c>
      <c r="AP27" s="13">
        <f>IF(('Even Strength'!CU27+'Power Play'!AJ27+'Penalty Kill'!AF27)&gt;0,V27/('Even Strength'!CU27+'Power Play'!AJ27+'Penalty Kill'!AF27),0)</f>
        <v>0.16071428571428573</v>
      </c>
      <c r="AQ27" s="13">
        <f>IF(('Even Strength'!CU27+'Power Play'!AJ27+'Penalty Kill'!AF27)&gt;0,W27/('Even Strength'!CU27+'Power Play'!AJ27+'Penalty Kill'!AF27),0)</f>
        <v>0.1875</v>
      </c>
      <c r="AR27" s="13">
        <f t="shared" si="6"/>
        <v>0.3482142857142857</v>
      </c>
      <c r="AS27">
        <v>628</v>
      </c>
      <c r="AT27">
        <v>694</v>
      </c>
      <c r="AU27" s="17">
        <f t="shared" si="7"/>
        <v>0.4750378214826021</v>
      </c>
      <c r="AV27">
        <v>29.2</v>
      </c>
      <c r="AW27">
        <v>74</v>
      </c>
      <c r="AX27">
        <v>64</v>
      </c>
      <c r="AY27">
        <v>62</v>
      </c>
      <c r="AZ27">
        <v>66</v>
      </c>
      <c r="BA27">
        <v>40</v>
      </c>
      <c r="BB27">
        <v>63</v>
      </c>
      <c r="BC27" s="2">
        <f t="shared" si="8"/>
        <v>3.1528492810225455</v>
      </c>
      <c r="BD27" s="14">
        <f t="shared" si="9"/>
        <v>2.7267885673708503</v>
      </c>
      <c r="BE27" s="14">
        <f t="shared" si="10"/>
        <v>2.6415764246405113</v>
      </c>
      <c r="BF27" s="14">
        <f t="shared" si="11"/>
        <v>2.8120007101011897</v>
      </c>
      <c r="BG27" s="14">
        <f t="shared" si="12"/>
        <v>1.7042428546067816</v>
      </c>
      <c r="BH27" s="14">
        <f t="shared" si="13"/>
        <v>2.6841824960056808</v>
      </c>
      <c r="BI27">
        <v>32</v>
      </c>
      <c r="BJ27">
        <v>16</v>
      </c>
      <c r="BK27">
        <v>0</v>
      </c>
      <c r="BL27">
        <v>0</v>
      </c>
      <c r="BM27">
        <v>0</v>
      </c>
      <c r="BN27">
        <v>0</v>
      </c>
      <c r="BO27" s="2">
        <v>-1.0416639999999999</v>
      </c>
      <c r="BP27">
        <v>2</v>
      </c>
      <c r="BQ27">
        <v>0</v>
      </c>
      <c r="BR27" s="18">
        <f t="shared" si="14"/>
        <v>0</v>
      </c>
      <c r="BS27">
        <v>0</v>
      </c>
      <c r="BT27">
        <v>3</v>
      </c>
      <c r="BU27">
        <v>20</v>
      </c>
      <c r="BV27">
        <v>1</v>
      </c>
      <c r="BW27">
        <v>1</v>
      </c>
      <c r="BX27">
        <v>3</v>
      </c>
      <c r="BY27">
        <v>1</v>
      </c>
      <c r="BZ27">
        <v>0</v>
      </c>
      <c r="CA27">
        <v>0</v>
      </c>
      <c r="CB27" s="18">
        <f t="shared" si="15"/>
        <v>0</v>
      </c>
      <c r="CC27" s="19">
        <v>7</v>
      </c>
      <c r="CD27">
        <v>2.4</v>
      </c>
      <c r="CE27">
        <v>2</v>
      </c>
      <c r="CF27">
        <v>4.4000000000000004</v>
      </c>
      <c r="CG27" s="20">
        <f t="shared" si="16"/>
        <v>5.789473684210527E-2</v>
      </c>
      <c r="CH27" s="20">
        <f t="shared" si="17"/>
        <v>0.18746671400674597</v>
      </c>
      <c r="CI27">
        <v>27.8</v>
      </c>
      <c r="CJ27">
        <v>27.5</v>
      </c>
      <c r="CK27">
        <v>11.7</v>
      </c>
      <c r="CL27">
        <v>3.9</v>
      </c>
      <c r="CM27">
        <v>4.5999999999999996</v>
      </c>
      <c r="CN27">
        <v>-0.60000000000000009</v>
      </c>
      <c r="CO27">
        <v>7.9</v>
      </c>
      <c r="CP27" s="21">
        <f t="shared" si="18"/>
        <v>0.10394736842105264</v>
      </c>
      <c r="CQ27" s="21">
        <f t="shared" si="19"/>
        <v>0.33658796378483935</v>
      </c>
      <c r="CU27">
        <v>5</v>
      </c>
      <c r="CV27" t="s">
        <v>283</v>
      </c>
      <c r="CW27">
        <v>1500000</v>
      </c>
      <c r="CY27" s="22">
        <f t="shared" si="20"/>
        <v>5.265853658536586</v>
      </c>
    </row>
    <row r="28" spans="1:103" x14ac:dyDescent="0.2">
      <c r="A28">
        <v>19</v>
      </c>
      <c r="B28" t="s">
        <v>284</v>
      </c>
      <c r="C28" t="s">
        <v>285</v>
      </c>
      <c r="E28" t="s">
        <v>182</v>
      </c>
      <c r="F28">
        <v>73</v>
      </c>
      <c r="G28">
        <v>208</v>
      </c>
      <c r="H28" t="s">
        <v>118</v>
      </c>
      <c r="I28">
        <v>2006</v>
      </c>
      <c r="J28">
        <v>1</v>
      </c>
      <c r="K28">
        <v>4</v>
      </c>
      <c r="M28">
        <v>26</v>
      </c>
      <c r="N28" t="s">
        <v>286</v>
      </c>
      <c r="O28" s="12" t="s">
        <v>287</v>
      </c>
      <c r="P28" s="12" t="s">
        <v>288</v>
      </c>
      <c r="Q28" t="s">
        <v>210</v>
      </c>
      <c r="T28" s="12" t="s">
        <v>170</v>
      </c>
      <c r="U28">
        <v>82</v>
      </c>
      <c r="V28">
        <v>18</v>
      </c>
      <c r="W28">
        <v>61</v>
      </c>
      <c r="X28">
        <v>79</v>
      </c>
      <c r="Y28">
        <v>-20</v>
      </c>
      <c r="Z28">
        <v>196</v>
      </c>
      <c r="AA28">
        <v>74</v>
      </c>
      <c r="AB28">
        <v>66</v>
      </c>
      <c r="AC28" s="13">
        <f t="shared" si="0"/>
        <v>9.1836734693877556E-2</v>
      </c>
      <c r="AD28" s="13">
        <f t="shared" si="1"/>
        <v>5.3571428571428568E-2</v>
      </c>
      <c r="AE28" s="14">
        <v>32.799999999999997</v>
      </c>
      <c r="AF28" s="15">
        <v>114</v>
      </c>
      <c r="AG28" s="15">
        <v>39</v>
      </c>
      <c r="AH28" s="15">
        <v>17</v>
      </c>
      <c r="AI28" s="2">
        <v>1622.9333333333</v>
      </c>
      <c r="AJ28" s="14">
        <f t="shared" si="2"/>
        <v>19.791869918698779</v>
      </c>
      <c r="AK28">
        <v>1911</v>
      </c>
      <c r="AL28" s="14">
        <f t="shared" si="3"/>
        <v>23.304878048780488</v>
      </c>
      <c r="AM28" s="16">
        <f t="shared" si="4"/>
        <v>0.8492586778300889</v>
      </c>
      <c r="AN28" s="15">
        <v>186.192308</v>
      </c>
      <c r="AO28" s="16">
        <f t="shared" si="5"/>
        <v>6.8835473710155863</v>
      </c>
      <c r="AP28" s="13">
        <f>IF(('Even Strength'!CU28+'Power Play'!AJ28+'Penalty Kill'!AF28)&gt;0,V28/('Even Strength'!CU28+'Power Play'!AJ28+'Penalty Kill'!AF28),0)</f>
        <v>0.1875</v>
      </c>
      <c r="AQ28" s="13">
        <f>IF(('Even Strength'!CU28+'Power Play'!AJ28+'Penalty Kill'!AF28)&gt;0,W28/('Even Strength'!CU28+'Power Play'!AJ28+'Penalty Kill'!AF28),0)</f>
        <v>0.63541666666666663</v>
      </c>
      <c r="AR28" s="13">
        <f t="shared" si="6"/>
        <v>0.82291666666666663</v>
      </c>
      <c r="AS28">
        <v>714</v>
      </c>
      <c r="AT28">
        <v>701</v>
      </c>
      <c r="AU28" s="17">
        <f t="shared" si="7"/>
        <v>0.5045936395759717</v>
      </c>
      <c r="AV28">
        <v>28.1</v>
      </c>
      <c r="AW28">
        <v>116</v>
      </c>
      <c r="AX28">
        <v>89</v>
      </c>
      <c r="AY28">
        <v>54</v>
      </c>
      <c r="AZ28">
        <v>74</v>
      </c>
      <c r="BA28">
        <v>24</v>
      </c>
      <c r="BB28">
        <v>54</v>
      </c>
      <c r="BC28" s="2">
        <f t="shared" si="8"/>
        <v>4.2885310548801403</v>
      </c>
      <c r="BD28" s="14">
        <f t="shared" si="9"/>
        <v>3.2903384817614869</v>
      </c>
      <c r="BE28" s="14">
        <f t="shared" si="10"/>
        <v>1.996385146237307</v>
      </c>
      <c r="BF28" s="14">
        <f t="shared" si="11"/>
        <v>2.7357870522511241</v>
      </c>
      <c r="BG28" s="14">
        <f t="shared" si="12"/>
        <v>0.88728228721658087</v>
      </c>
      <c r="BH28" s="14">
        <f t="shared" si="13"/>
        <v>1.996385146237307</v>
      </c>
      <c r="BI28">
        <v>54</v>
      </c>
      <c r="BJ28">
        <v>27</v>
      </c>
      <c r="BK28">
        <v>0</v>
      </c>
      <c r="BL28">
        <v>0</v>
      </c>
      <c r="BM28">
        <v>0</v>
      </c>
      <c r="BN28">
        <v>0</v>
      </c>
      <c r="BO28" s="2">
        <v>-7.747306</v>
      </c>
      <c r="BP28">
        <v>17</v>
      </c>
      <c r="BQ28">
        <v>7</v>
      </c>
      <c r="BR28" s="18">
        <f t="shared" si="14"/>
        <v>0.41176470588235292</v>
      </c>
      <c r="BS28">
        <v>4</v>
      </c>
      <c r="BT28">
        <v>2</v>
      </c>
      <c r="BU28">
        <v>28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 s="18">
        <f t="shared" si="15"/>
        <v>0</v>
      </c>
      <c r="CC28" s="19">
        <v>5</v>
      </c>
      <c r="CD28">
        <v>6.2</v>
      </c>
      <c r="CE28">
        <v>1</v>
      </c>
      <c r="CF28">
        <v>7.2</v>
      </c>
      <c r="CG28" s="20">
        <f t="shared" si="16"/>
        <v>8.7804878048780496E-2</v>
      </c>
      <c r="CH28" s="20">
        <f t="shared" si="17"/>
        <v>0.26618468616497426</v>
      </c>
      <c r="CI28">
        <v>40.700000000000003</v>
      </c>
      <c r="CJ28">
        <v>33.200000000000003</v>
      </c>
      <c r="CK28">
        <v>-9</v>
      </c>
      <c r="CL28">
        <v>11.9</v>
      </c>
      <c r="CM28">
        <v>0.1</v>
      </c>
      <c r="CN28">
        <v>1.4</v>
      </c>
      <c r="CO28">
        <v>13.5</v>
      </c>
      <c r="CP28" s="21">
        <f t="shared" si="18"/>
        <v>0.16463414634146342</v>
      </c>
      <c r="CQ28" s="21">
        <f t="shared" si="19"/>
        <v>0.49909628655932675</v>
      </c>
      <c r="CW28">
        <v>6700000</v>
      </c>
      <c r="CY28" s="22">
        <f t="shared" si="20"/>
        <v>1.7341463414634148</v>
      </c>
    </row>
    <row r="29" spans="1:103" x14ac:dyDescent="0.2">
      <c r="A29">
        <v>47</v>
      </c>
      <c r="B29" t="s">
        <v>289</v>
      </c>
      <c r="C29" t="s">
        <v>290</v>
      </c>
      <c r="E29" t="s">
        <v>291</v>
      </c>
      <c r="F29">
        <v>71</v>
      </c>
      <c r="G29">
        <v>190</v>
      </c>
      <c r="H29" t="s">
        <v>118</v>
      </c>
      <c r="I29">
        <v>2011</v>
      </c>
      <c r="J29">
        <v>1</v>
      </c>
      <c r="K29">
        <v>13</v>
      </c>
      <c r="L29" t="s">
        <v>108</v>
      </c>
      <c r="M29">
        <v>21</v>
      </c>
      <c r="N29" t="s">
        <v>292</v>
      </c>
      <c r="O29" s="12" t="s">
        <v>293</v>
      </c>
      <c r="P29" s="12" t="s">
        <v>294</v>
      </c>
      <c r="Q29" t="s">
        <v>155</v>
      </c>
      <c r="T29" s="12" t="s">
        <v>156</v>
      </c>
      <c r="U29">
        <v>26</v>
      </c>
      <c r="V29">
        <v>2</v>
      </c>
      <c r="W29">
        <v>9</v>
      </c>
      <c r="X29">
        <v>11</v>
      </c>
      <c r="Y29">
        <v>-4</v>
      </c>
      <c r="Z29">
        <v>30</v>
      </c>
      <c r="AA29">
        <v>10</v>
      </c>
      <c r="AB29">
        <v>16</v>
      </c>
      <c r="AC29" s="13">
        <f t="shared" si="0"/>
        <v>6.6666666666666666E-2</v>
      </c>
      <c r="AD29" s="13">
        <f t="shared" si="1"/>
        <v>3.5714285714285712E-2</v>
      </c>
      <c r="AE29" s="14">
        <v>26</v>
      </c>
      <c r="AF29" s="15">
        <v>15</v>
      </c>
      <c r="AG29" s="15">
        <v>5</v>
      </c>
      <c r="AH29" s="15">
        <v>7</v>
      </c>
      <c r="AI29" s="2">
        <v>366.9</v>
      </c>
      <c r="AJ29" s="14">
        <f t="shared" si="2"/>
        <v>14.11153846153846</v>
      </c>
      <c r="AK29">
        <v>509</v>
      </c>
      <c r="AL29" s="14">
        <f t="shared" si="3"/>
        <v>19.576923076923077</v>
      </c>
      <c r="AM29" s="16">
        <f t="shared" si="4"/>
        <v>0.72082514734774061</v>
      </c>
      <c r="AN29" s="15">
        <v>30</v>
      </c>
      <c r="AO29" s="16">
        <f t="shared" si="5"/>
        <v>4.9059689288634507</v>
      </c>
      <c r="AP29" s="13">
        <f>IF(('Even Strength'!CU29+'Power Play'!AJ29+'Penalty Kill'!AF29)&gt;0,V29/('Even Strength'!CU29+'Power Play'!AJ29+'Penalty Kill'!AF29),0)</f>
        <v>4.0816326530612242E-2</v>
      </c>
      <c r="AQ29" s="13">
        <f>IF(('Even Strength'!CU29+'Power Play'!AJ29+'Penalty Kill'!AF29)&gt;0,W29/('Even Strength'!CU29+'Power Play'!AJ29+'Penalty Kill'!AF29),0)</f>
        <v>0.18367346938775511</v>
      </c>
      <c r="AR29" s="13">
        <f t="shared" si="6"/>
        <v>0.22448979591836735</v>
      </c>
      <c r="AS29">
        <v>0</v>
      </c>
      <c r="AT29">
        <v>0</v>
      </c>
      <c r="AU29" s="17">
        <f t="shared" si="7"/>
        <v>0</v>
      </c>
      <c r="AV29">
        <v>0</v>
      </c>
      <c r="AW29">
        <v>30</v>
      </c>
      <c r="AX29">
        <v>22</v>
      </c>
      <c r="AY29">
        <v>19</v>
      </c>
      <c r="AZ29">
        <v>10</v>
      </c>
      <c r="BA29">
        <v>13</v>
      </c>
      <c r="BB29">
        <v>9</v>
      </c>
      <c r="BC29" s="2">
        <f t="shared" si="8"/>
        <v>4.9059689288634507</v>
      </c>
      <c r="BD29" s="14">
        <f t="shared" si="9"/>
        <v>3.5977105478331972</v>
      </c>
      <c r="BE29" s="14">
        <f t="shared" si="10"/>
        <v>3.1071136549468523</v>
      </c>
      <c r="BF29" s="14">
        <f t="shared" si="11"/>
        <v>1.635322976287817</v>
      </c>
      <c r="BG29" s="14">
        <f t="shared" si="12"/>
        <v>2.1259198691741621</v>
      </c>
      <c r="BH29" s="14">
        <f t="shared" si="13"/>
        <v>1.4717906786590353</v>
      </c>
      <c r="BI29">
        <v>6</v>
      </c>
      <c r="BJ29">
        <v>2</v>
      </c>
      <c r="BK29">
        <v>0</v>
      </c>
      <c r="BL29">
        <v>0</v>
      </c>
      <c r="BM29">
        <v>0</v>
      </c>
      <c r="BN29">
        <v>0</v>
      </c>
      <c r="BO29" s="2">
        <v>3.4480580000000001</v>
      </c>
      <c r="BP29">
        <v>2</v>
      </c>
      <c r="BQ29">
        <v>0</v>
      </c>
      <c r="BR29" s="18">
        <f t="shared" si="14"/>
        <v>0</v>
      </c>
      <c r="BS29">
        <v>0</v>
      </c>
      <c r="BT29">
        <v>0</v>
      </c>
      <c r="BU29">
        <v>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 s="18">
        <f t="shared" si="15"/>
        <v>0</v>
      </c>
      <c r="CC29" s="19">
        <v>3</v>
      </c>
      <c r="CD29">
        <v>0.4</v>
      </c>
      <c r="CE29">
        <v>0.30000000000000004</v>
      </c>
      <c r="CF29">
        <v>0.7</v>
      </c>
      <c r="CG29" s="20">
        <f t="shared" si="16"/>
        <v>2.6923076923076921E-2</v>
      </c>
      <c r="CH29" s="20">
        <f t="shared" si="17"/>
        <v>0.11447260834014718</v>
      </c>
      <c r="CI29">
        <v>8.1999999999999993</v>
      </c>
      <c r="CJ29">
        <v>6.9</v>
      </c>
      <c r="CK29">
        <v>-0.4</v>
      </c>
      <c r="CL29">
        <v>0.4</v>
      </c>
      <c r="CM29">
        <v>0.5</v>
      </c>
      <c r="CN29">
        <v>-0.60000000000000009</v>
      </c>
      <c r="CO29">
        <v>0.4</v>
      </c>
      <c r="CP29" s="21">
        <f t="shared" si="18"/>
        <v>1.5384615384615385E-2</v>
      </c>
      <c r="CQ29" s="21">
        <f t="shared" si="19"/>
        <v>6.5412919051512669E-2</v>
      </c>
      <c r="CW29">
        <v>1425417</v>
      </c>
      <c r="CY29" s="22">
        <f t="shared" si="20"/>
        <v>-2.1031713170731705</v>
      </c>
    </row>
    <row r="30" spans="1:103" x14ac:dyDescent="0.2">
      <c r="A30">
        <v>12</v>
      </c>
      <c r="B30" t="s">
        <v>295</v>
      </c>
      <c r="C30" t="s">
        <v>296</v>
      </c>
      <c r="D30" t="s">
        <v>105</v>
      </c>
      <c r="E30" t="s">
        <v>106</v>
      </c>
      <c r="F30">
        <v>73</v>
      </c>
      <c r="G30">
        <v>194</v>
      </c>
      <c r="H30" t="s">
        <v>118</v>
      </c>
      <c r="I30">
        <v>2008</v>
      </c>
      <c r="J30">
        <v>1</v>
      </c>
      <c r="K30">
        <v>9</v>
      </c>
      <c r="M30">
        <v>24</v>
      </c>
      <c r="N30" t="s">
        <v>297</v>
      </c>
      <c r="O30" s="12" t="s">
        <v>298</v>
      </c>
      <c r="P30" s="12" t="s">
        <v>299</v>
      </c>
      <c r="Q30" t="s">
        <v>300</v>
      </c>
      <c r="T30" s="12" t="s">
        <v>123</v>
      </c>
      <c r="U30">
        <v>77</v>
      </c>
      <c r="V30">
        <v>8</v>
      </c>
      <c r="W30">
        <v>30</v>
      </c>
      <c r="X30">
        <v>38</v>
      </c>
      <c r="Y30">
        <v>-8</v>
      </c>
      <c r="Z30">
        <v>98</v>
      </c>
      <c r="AA30">
        <v>36</v>
      </c>
      <c r="AB30">
        <v>63</v>
      </c>
      <c r="AC30" s="13">
        <f t="shared" si="0"/>
        <v>8.1632653061224483E-2</v>
      </c>
      <c r="AD30" s="13">
        <f t="shared" si="1"/>
        <v>4.060913705583756E-2</v>
      </c>
      <c r="AE30" s="14">
        <v>26.5</v>
      </c>
      <c r="AF30" s="15">
        <v>50</v>
      </c>
      <c r="AG30" s="15">
        <v>25</v>
      </c>
      <c r="AH30" s="15">
        <v>10</v>
      </c>
      <c r="AI30" s="2">
        <v>1219.5666666667</v>
      </c>
      <c r="AJ30" s="14">
        <f t="shared" si="2"/>
        <v>15.838528138528572</v>
      </c>
      <c r="AK30">
        <v>1576</v>
      </c>
      <c r="AL30" s="14">
        <f t="shared" si="3"/>
        <v>20.467532467532468</v>
      </c>
      <c r="AM30" s="16">
        <f t="shared" si="4"/>
        <v>0.77383671742810911</v>
      </c>
      <c r="AN30" s="15">
        <v>213.077519</v>
      </c>
      <c r="AO30" s="16">
        <f t="shared" si="5"/>
        <v>10.4829456965586</v>
      </c>
      <c r="AP30" s="13">
        <f>IF(('Even Strength'!CU30+'Power Play'!AJ30+'Penalty Kill'!AF30)&gt;0,V30/('Even Strength'!CU30+'Power Play'!AJ30+'Penalty Kill'!AF30),0)</f>
        <v>6.0150375939849621E-2</v>
      </c>
      <c r="AQ30" s="13">
        <f>IF(('Even Strength'!CU30+'Power Play'!AJ30+'Penalty Kill'!AF30)&gt;0,W30/('Even Strength'!CU30+'Power Play'!AJ30+'Penalty Kill'!AF30),0)</f>
        <v>0.22556390977443608</v>
      </c>
      <c r="AR30" s="13">
        <f t="shared" si="6"/>
        <v>0.2857142857142857</v>
      </c>
      <c r="AS30">
        <v>113</v>
      </c>
      <c r="AT30">
        <v>115</v>
      </c>
      <c r="AU30" s="17">
        <f t="shared" si="7"/>
        <v>0.49561403508771928</v>
      </c>
      <c r="AV30">
        <v>4.9000000000000004</v>
      </c>
      <c r="AW30">
        <v>68</v>
      </c>
      <c r="AX30">
        <v>44</v>
      </c>
      <c r="AY30">
        <v>29</v>
      </c>
      <c r="AZ30">
        <v>36</v>
      </c>
      <c r="BA30">
        <v>39</v>
      </c>
      <c r="BB30">
        <v>39</v>
      </c>
      <c r="BC30" s="2">
        <f t="shared" si="8"/>
        <v>3.3454505698744539</v>
      </c>
      <c r="BD30" s="14">
        <f t="shared" si="9"/>
        <v>2.1647033099187643</v>
      </c>
      <c r="BE30" s="14">
        <f t="shared" si="10"/>
        <v>1.4267362724464585</v>
      </c>
      <c r="BF30" s="14">
        <f t="shared" si="11"/>
        <v>1.7711208899335344</v>
      </c>
      <c r="BG30" s="14">
        <f t="shared" si="12"/>
        <v>1.9187142974279956</v>
      </c>
      <c r="BH30" s="14">
        <f t="shared" si="13"/>
        <v>1.9187142974279956</v>
      </c>
      <c r="BI30">
        <v>26</v>
      </c>
      <c r="BJ30">
        <v>8</v>
      </c>
      <c r="BK30">
        <v>0</v>
      </c>
      <c r="BL30">
        <v>1</v>
      </c>
      <c r="BM30">
        <v>0</v>
      </c>
      <c r="BN30">
        <v>0</v>
      </c>
      <c r="BO30" s="2">
        <v>0.33416699999999999</v>
      </c>
      <c r="BP30">
        <v>4</v>
      </c>
      <c r="BQ30">
        <v>1</v>
      </c>
      <c r="BR30" s="18">
        <f t="shared" si="14"/>
        <v>0.25</v>
      </c>
      <c r="BS30">
        <v>1</v>
      </c>
      <c r="BT30">
        <v>2</v>
      </c>
      <c r="BU30">
        <v>23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 s="18">
        <f t="shared" si="15"/>
        <v>0</v>
      </c>
      <c r="CC30" s="19">
        <v>5</v>
      </c>
      <c r="CD30">
        <v>1.8</v>
      </c>
      <c r="CE30">
        <v>1</v>
      </c>
      <c r="CF30">
        <v>2.7</v>
      </c>
      <c r="CG30" s="20">
        <f t="shared" si="16"/>
        <v>3.506493506493507E-2</v>
      </c>
      <c r="CH30" s="20">
        <f t="shared" si="17"/>
        <v>0.13283406674501508</v>
      </c>
      <c r="CI30">
        <v>25.5</v>
      </c>
      <c r="CJ30">
        <v>23.1</v>
      </c>
      <c r="CK30">
        <v>2.2000000000000002</v>
      </c>
      <c r="CL30">
        <v>3.2</v>
      </c>
      <c r="CM30">
        <v>2.1</v>
      </c>
      <c r="CN30">
        <v>-0.2</v>
      </c>
      <c r="CO30">
        <v>5</v>
      </c>
      <c r="CP30" s="21">
        <f t="shared" si="18"/>
        <v>6.4935064935064929E-2</v>
      </c>
      <c r="CQ30" s="21">
        <f t="shared" si="19"/>
        <v>0.24598901249076865</v>
      </c>
      <c r="CU30">
        <v>4</v>
      </c>
      <c r="CV30" t="s">
        <v>171</v>
      </c>
      <c r="CW30">
        <v>3300000</v>
      </c>
      <c r="CY30" s="22">
        <f t="shared" si="20"/>
        <v>-0.79512195121951201</v>
      </c>
    </row>
    <row r="31" spans="1:103" x14ac:dyDescent="0.2">
      <c r="A31">
        <v>2</v>
      </c>
      <c r="B31" t="s">
        <v>301</v>
      </c>
      <c r="C31" t="s">
        <v>302</v>
      </c>
      <c r="D31" t="s">
        <v>127</v>
      </c>
      <c r="E31" t="s">
        <v>117</v>
      </c>
      <c r="F31">
        <v>71</v>
      </c>
      <c r="G31">
        <v>199</v>
      </c>
      <c r="H31" t="s">
        <v>118</v>
      </c>
      <c r="I31">
        <v>2002</v>
      </c>
      <c r="J31">
        <v>1</v>
      </c>
      <c r="K31">
        <v>11</v>
      </c>
      <c r="M31">
        <v>31</v>
      </c>
      <c r="N31" t="s">
        <v>303</v>
      </c>
      <c r="O31" s="12" t="s">
        <v>263</v>
      </c>
      <c r="P31" s="12" t="s">
        <v>304</v>
      </c>
      <c r="Q31" t="s">
        <v>305</v>
      </c>
      <c r="T31" s="12" t="s">
        <v>178</v>
      </c>
      <c r="U31">
        <v>45</v>
      </c>
      <c r="V31">
        <v>2</v>
      </c>
      <c r="W31">
        <v>7</v>
      </c>
      <c r="X31">
        <v>9</v>
      </c>
      <c r="Y31">
        <v>-7</v>
      </c>
      <c r="Z31">
        <v>29</v>
      </c>
      <c r="AA31">
        <v>15</v>
      </c>
      <c r="AB31">
        <v>34</v>
      </c>
      <c r="AC31" s="13">
        <f t="shared" si="0"/>
        <v>6.8965517241379309E-2</v>
      </c>
      <c r="AD31" s="13">
        <f t="shared" si="1"/>
        <v>2.564102564102564E-2</v>
      </c>
      <c r="AE31" s="14">
        <v>49.4</v>
      </c>
      <c r="AF31" s="15">
        <v>17</v>
      </c>
      <c r="AG31" s="15">
        <v>4</v>
      </c>
      <c r="AH31" s="15">
        <v>7</v>
      </c>
      <c r="AI31" s="2">
        <v>612.45000000000005</v>
      </c>
      <c r="AJ31" s="14">
        <f t="shared" si="2"/>
        <v>13.610000000000001</v>
      </c>
      <c r="AK31">
        <v>903</v>
      </c>
      <c r="AL31" s="14">
        <f t="shared" si="3"/>
        <v>20.066666666666666</v>
      </c>
      <c r="AM31" s="16">
        <f t="shared" si="4"/>
        <v>0.67823920265780735</v>
      </c>
      <c r="AN31" s="15">
        <v>30.819047999999999</v>
      </c>
      <c r="AO31" s="16">
        <f t="shared" si="5"/>
        <v>3.0192552534900807</v>
      </c>
      <c r="AP31" s="13">
        <f>IF(('Even Strength'!CU31+'Power Play'!AJ31+'Penalty Kill'!AF31)&gt;0,V31/('Even Strength'!CU31+'Power Play'!AJ31+'Penalty Kill'!AF31),0)</f>
        <v>3.4482758620689655E-2</v>
      </c>
      <c r="AQ31" s="13">
        <f>IF(('Even Strength'!CU31+'Power Play'!AJ31+'Penalty Kill'!AF31)&gt;0,W31/('Even Strength'!CU31+'Power Play'!AJ31+'Penalty Kill'!AF31),0)</f>
        <v>0.1206896551724138</v>
      </c>
      <c r="AR31" s="13">
        <f t="shared" si="6"/>
        <v>0.15517241379310345</v>
      </c>
      <c r="AS31">
        <v>0</v>
      </c>
      <c r="AT31">
        <v>0</v>
      </c>
      <c r="AU31" s="17">
        <f t="shared" si="7"/>
        <v>0</v>
      </c>
      <c r="AV31">
        <v>0</v>
      </c>
      <c r="AW31">
        <v>49</v>
      </c>
      <c r="AX31">
        <v>58</v>
      </c>
      <c r="AY31">
        <v>37</v>
      </c>
      <c r="AZ31">
        <v>15</v>
      </c>
      <c r="BA31">
        <v>18</v>
      </c>
      <c r="BB31">
        <v>7</v>
      </c>
      <c r="BC31" s="2">
        <f t="shared" si="8"/>
        <v>4.8003918687239766</v>
      </c>
      <c r="BD31" s="14">
        <f t="shared" si="9"/>
        <v>5.6820964976732791</v>
      </c>
      <c r="BE31" s="14">
        <f t="shared" si="10"/>
        <v>3.6247856967915744</v>
      </c>
      <c r="BF31" s="14">
        <f t="shared" si="11"/>
        <v>1.4695077149155031</v>
      </c>
      <c r="BG31" s="14">
        <f t="shared" si="12"/>
        <v>1.7634092578986038</v>
      </c>
      <c r="BH31" s="14">
        <f t="shared" si="13"/>
        <v>0.6857702669605682</v>
      </c>
      <c r="BI31">
        <v>37</v>
      </c>
      <c r="BJ31">
        <v>11</v>
      </c>
      <c r="BK31">
        <v>3</v>
      </c>
      <c r="BL31">
        <v>0</v>
      </c>
      <c r="BM31">
        <v>0</v>
      </c>
      <c r="BN31">
        <v>0</v>
      </c>
      <c r="BO31" s="2">
        <v>1.7714749999999999</v>
      </c>
      <c r="BR31" s="18" t="str">
        <f t="shared" si="14"/>
        <v xml:space="preserve"> </v>
      </c>
      <c r="BT31">
        <v>0</v>
      </c>
      <c r="BU31">
        <v>12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s="18">
        <f t="shared" si="15"/>
        <v>0</v>
      </c>
      <c r="CC31" s="19">
        <v>2</v>
      </c>
      <c r="CD31">
        <v>0.4</v>
      </c>
      <c r="CE31">
        <v>0.8</v>
      </c>
      <c r="CF31">
        <v>1.3</v>
      </c>
      <c r="CG31" s="20">
        <f t="shared" si="16"/>
        <v>2.8888888888888891E-2</v>
      </c>
      <c r="CH31" s="20">
        <f t="shared" si="17"/>
        <v>0.12735733529267695</v>
      </c>
      <c r="CI31">
        <v>15.9</v>
      </c>
      <c r="CJ31">
        <v>16.399999999999999</v>
      </c>
      <c r="CK31">
        <v>-8.6</v>
      </c>
      <c r="CL31">
        <v>-0.30000000000000004</v>
      </c>
      <c r="CM31">
        <v>1.3</v>
      </c>
      <c r="CN31">
        <v>0</v>
      </c>
      <c r="CO31">
        <v>1</v>
      </c>
      <c r="CP31" s="21">
        <f t="shared" si="18"/>
        <v>2.2222222222222223E-2</v>
      </c>
      <c r="CQ31" s="21">
        <f t="shared" si="19"/>
        <v>9.7967180994366881E-2</v>
      </c>
      <c r="CU31">
        <v>30</v>
      </c>
      <c r="CV31" t="s">
        <v>306</v>
      </c>
      <c r="CW31">
        <v>1500000</v>
      </c>
      <c r="CY31" s="22">
        <f t="shared" si="20"/>
        <v>-1.6341463414634143</v>
      </c>
    </row>
    <row r="32" spans="1:103" x14ac:dyDescent="0.2">
      <c r="A32">
        <v>8</v>
      </c>
      <c r="B32" t="s">
        <v>307</v>
      </c>
      <c r="C32" t="s">
        <v>308</v>
      </c>
      <c r="D32" t="s">
        <v>309</v>
      </c>
      <c r="E32" t="s">
        <v>106</v>
      </c>
      <c r="F32">
        <v>73</v>
      </c>
      <c r="G32">
        <v>185</v>
      </c>
      <c r="H32" t="s">
        <v>118</v>
      </c>
      <c r="I32">
        <v>2008</v>
      </c>
      <c r="J32">
        <v>6</v>
      </c>
      <c r="K32">
        <v>152</v>
      </c>
      <c r="L32" t="s">
        <v>108</v>
      </c>
      <c r="M32">
        <v>23</v>
      </c>
      <c r="N32" t="s">
        <v>310</v>
      </c>
      <c r="O32" s="12" t="s">
        <v>234</v>
      </c>
      <c r="P32" s="12" t="s">
        <v>311</v>
      </c>
      <c r="Q32" t="s">
        <v>271</v>
      </c>
      <c r="T32" s="12" t="s">
        <v>178</v>
      </c>
      <c r="U32">
        <v>49</v>
      </c>
      <c r="V32">
        <v>5</v>
      </c>
      <c r="W32">
        <v>5</v>
      </c>
      <c r="X32">
        <v>10</v>
      </c>
      <c r="Y32">
        <v>10</v>
      </c>
      <c r="Z32">
        <v>54</v>
      </c>
      <c r="AA32">
        <v>21</v>
      </c>
      <c r="AB32">
        <v>46</v>
      </c>
      <c r="AC32" s="13">
        <f t="shared" si="0"/>
        <v>9.2592592592592587E-2</v>
      </c>
      <c r="AD32" s="13">
        <f t="shared" si="1"/>
        <v>4.1322314049586778E-2</v>
      </c>
      <c r="AE32" s="14">
        <v>47.2</v>
      </c>
      <c r="AF32" s="15">
        <v>23</v>
      </c>
      <c r="AG32" s="15">
        <v>6</v>
      </c>
      <c r="AH32" s="15">
        <v>20</v>
      </c>
      <c r="AI32" s="2">
        <v>714.25</v>
      </c>
      <c r="AJ32" s="14">
        <f t="shared" si="2"/>
        <v>14.576530612244898</v>
      </c>
      <c r="AK32">
        <v>936</v>
      </c>
      <c r="AL32" s="14">
        <f t="shared" si="3"/>
        <v>19.102040816326532</v>
      </c>
      <c r="AM32" s="16">
        <f t="shared" si="4"/>
        <v>0.76308760683760679</v>
      </c>
      <c r="AN32" s="15">
        <v>0</v>
      </c>
      <c r="AO32" s="16">
        <f t="shared" si="5"/>
        <v>0</v>
      </c>
      <c r="AP32" s="13">
        <f>IF(('Even Strength'!CU32+'Power Play'!AJ32+'Penalty Kill'!AF32)&gt;0,V32/('Even Strength'!CU32+'Power Play'!AJ32+'Penalty Kill'!AF32),0)</f>
        <v>7.2463768115942032E-2</v>
      </c>
      <c r="AQ32" s="13">
        <f>IF(('Even Strength'!CU32+'Power Play'!AJ32+'Penalty Kill'!AF32)&gt;0,W32/('Even Strength'!CU32+'Power Play'!AJ32+'Penalty Kill'!AF32),0)</f>
        <v>7.2463768115942032E-2</v>
      </c>
      <c r="AR32" s="13">
        <f t="shared" si="6"/>
        <v>0.14492753623188406</v>
      </c>
      <c r="AS32">
        <v>0</v>
      </c>
      <c r="AT32">
        <v>0</v>
      </c>
      <c r="AU32" s="17">
        <f t="shared" si="7"/>
        <v>0</v>
      </c>
      <c r="AV32">
        <v>0</v>
      </c>
      <c r="AW32">
        <v>48</v>
      </c>
      <c r="AX32">
        <v>28</v>
      </c>
      <c r="AY32">
        <v>38</v>
      </c>
      <c r="AZ32">
        <v>21</v>
      </c>
      <c r="BA32">
        <v>27</v>
      </c>
      <c r="BB32">
        <v>10</v>
      </c>
      <c r="BC32" s="2">
        <f t="shared" si="8"/>
        <v>4.032201610080504</v>
      </c>
      <c r="BD32" s="14">
        <f t="shared" si="9"/>
        <v>2.3521176058802937</v>
      </c>
      <c r="BE32" s="14">
        <f t="shared" si="10"/>
        <v>3.1921596079803991</v>
      </c>
      <c r="BF32" s="14">
        <f t="shared" si="11"/>
        <v>1.7640882044102204</v>
      </c>
      <c r="BG32" s="14">
        <f t="shared" si="12"/>
        <v>2.2681134056702836</v>
      </c>
      <c r="BH32" s="14">
        <f t="shared" si="13"/>
        <v>0.84004200210010493</v>
      </c>
      <c r="BI32">
        <v>28</v>
      </c>
      <c r="BJ32">
        <v>14</v>
      </c>
      <c r="BK32">
        <v>0</v>
      </c>
      <c r="BL32">
        <v>0</v>
      </c>
      <c r="BM32">
        <v>0</v>
      </c>
      <c r="BN32">
        <v>0</v>
      </c>
      <c r="BO32" s="2">
        <v>-9.6333029999999997</v>
      </c>
      <c r="BR32" s="18" t="str">
        <f t="shared" si="14"/>
        <v xml:space="preserve"> </v>
      </c>
      <c r="BT32">
        <v>1</v>
      </c>
      <c r="BU32">
        <v>13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s="18">
        <f t="shared" si="15"/>
        <v>0</v>
      </c>
      <c r="CC32" s="19">
        <v>0</v>
      </c>
      <c r="CD32">
        <v>0.8</v>
      </c>
      <c r="CE32">
        <v>2.2000000000000002</v>
      </c>
      <c r="CF32">
        <v>3</v>
      </c>
      <c r="CG32" s="20">
        <f t="shared" si="16"/>
        <v>6.1224489795918366E-2</v>
      </c>
      <c r="CH32" s="20">
        <f t="shared" si="17"/>
        <v>0.2520126006300315</v>
      </c>
      <c r="CI32">
        <v>13.3</v>
      </c>
      <c r="CJ32">
        <v>14.9</v>
      </c>
      <c r="CK32">
        <v>6.6</v>
      </c>
      <c r="CL32">
        <v>1.3</v>
      </c>
      <c r="CM32">
        <v>2.8</v>
      </c>
      <c r="CN32">
        <v>0</v>
      </c>
      <c r="CO32">
        <v>4.0999999999999996</v>
      </c>
      <c r="CP32" s="21">
        <f t="shared" si="18"/>
        <v>8.3673469387755092E-2</v>
      </c>
      <c r="CQ32" s="21">
        <f t="shared" si="19"/>
        <v>0.34441722086104304</v>
      </c>
      <c r="CU32">
        <v>2</v>
      </c>
      <c r="CV32" t="s">
        <v>312</v>
      </c>
      <c r="CW32">
        <v>605000</v>
      </c>
      <c r="CY32" s="22">
        <f t="shared" si="20"/>
        <v>3.0375609756097557</v>
      </c>
    </row>
    <row r="33" spans="1:103" x14ac:dyDescent="0.2">
      <c r="A33">
        <v>21</v>
      </c>
      <c r="B33" t="s">
        <v>313</v>
      </c>
      <c r="C33" t="s">
        <v>104</v>
      </c>
      <c r="D33" t="s">
        <v>105</v>
      </c>
      <c r="E33" t="s">
        <v>106</v>
      </c>
      <c r="F33">
        <v>74</v>
      </c>
      <c r="G33">
        <v>225</v>
      </c>
      <c r="H33" t="s">
        <v>118</v>
      </c>
      <c r="I33">
        <v>1998</v>
      </c>
      <c r="J33">
        <v>4</v>
      </c>
      <c r="K33">
        <v>106</v>
      </c>
      <c r="M33">
        <v>33</v>
      </c>
      <c r="N33" t="s">
        <v>314</v>
      </c>
      <c r="O33" s="12" t="s">
        <v>315</v>
      </c>
      <c r="P33" s="12" t="s">
        <v>316</v>
      </c>
      <c r="Q33" t="s">
        <v>317</v>
      </c>
      <c r="T33" s="12" t="s">
        <v>229</v>
      </c>
      <c r="U33">
        <v>55</v>
      </c>
      <c r="V33">
        <v>0</v>
      </c>
      <c r="W33">
        <v>4</v>
      </c>
      <c r="X33">
        <v>4</v>
      </c>
      <c r="Y33">
        <v>-10</v>
      </c>
      <c r="Z33">
        <v>19</v>
      </c>
      <c r="AA33">
        <v>6</v>
      </c>
      <c r="AB33">
        <v>6</v>
      </c>
      <c r="AC33" s="13">
        <f t="shared" si="0"/>
        <v>0</v>
      </c>
      <c r="AD33" s="13">
        <f t="shared" si="1"/>
        <v>0</v>
      </c>
      <c r="AE33" s="14">
        <v>37.4</v>
      </c>
      <c r="AF33" s="15">
        <v>13</v>
      </c>
      <c r="AG33" s="15">
        <v>0</v>
      </c>
      <c r="AH33" s="15">
        <v>4</v>
      </c>
      <c r="AI33" s="2">
        <v>328.75</v>
      </c>
      <c r="AJ33" s="14">
        <f t="shared" si="2"/>
        <v>5.9772727272727275</v>
      </c>
      <c r="AK33">
        <v>491</v>
      </c>
      <c r="AL33" s="14">
        <f t="shared" si="3"/>
        <v>8.9272727272727277</v>
      </c>
      <c r="AM33" s="16">
        <f t="shared" si="4"/>
        <v>0.66955193482688391</v>
      </c>
      <c r="AN33" s="15">
        <v>45.2</v>
      </c>
      <c r="AO33" s="16">
        <f t="shared" si="5"/>
        <v>8.2494296577946766</v>
      </c>
      <c r="AP33" s="13">
        <f>IF(('Even Strength'!CU33+'Power Play'!AJ33+'Penalty Kill'!AF33)&gt;0,V33/('Even Strength'!CU33+'Power Play'!AJ33+'Penalty Kill'!AF33),0)</f>
        <v>0</v>
      </c>
      <c r="AQ33" s="13">
        <f>IF(('Even Strength'!CU33+'Power Play'!AJ33+'Penalty Kill'!AF33)&gt;0,W33/('Even Strength'!CU33+'Power Play'!AJ33+'Penalty Kill'!AF33),0)</f>
        <v>3.669724770642202E-2</v>
      </c>
      <c r="AR33" s="13">
        <f t="shared" si="6"/>
        <v>3.669724770642202E-2</v>
      </c>
      <c r="AS33">
        <v>1</v>
      </c>
      <c r="AT33">
        <v>0</v>
      </c>
      <c r="AU33" s="17">
        <f t="shared" si="7"/>
        <v>1</v>
      </c>
      <c r="AV33">
        <v>0</v>
      </c>
      <c r="AW33">
        <v>29</v>
      </c>
      <c r="AX33">
        <v>64</v>
      </c>
      <c r="AY33">
        <v>6</v>
      </c>
      <c r="AZ33">
        <v>6</v>
      </c>
      <c r="BA33">
        <v>2</v>
      </c>
      <c r="BB33">
        <v>4</v>
      </c>
      <c r="BC33" s="2">
        <f t="shared" si="8"/>
        <v>5.2927756653992395</v>
      </c>
      <c r="BD33" s="14">
        <f t="shared" si="9"/>
        <v>11.68060836501901</v>
      </c>
      <c r="BE33" s="14">
        <f t="shared" si="10"/>
        <v>1.0950570342205324</v>
      </c>
      <c r="BF33" s="14">
        <f t="shared" si="11"/>
        <v>1.0950570342205324</v>
      </c>
      <c r="BG33" s="14">
        <f t="shared" si="12"/>
        <v>0.36501901140684406</v>
      </c>
      <c r="BH33" s="14">
        <f t="shared" si="13"/>
        <v>0.73003802281368813</v>
      </c>
      <c r="BI33">
        <v>99</v>
      </c>
      <c r="BJ33">
        <v>7</v>
      </c>
      <c r="BK33">
        <v>13</v>
      </c>
      <c r="BL33">
        <v>2</v>
      </c>
      <c r="BM33">
        <v>0</v>
      </c>
      <c r="BN33">
        <v>0</v>
      </c>
      <c r="BO33" s="2">
        <v>-5.6003030000000003</v>
      </c>
      <c r="BR33" s="18" t="str">
        <f t="shared" si="14"/>
        <v xml:space="preserve"> </v>
      </c>
      <c r="BT33">
        <v>0</v>
      </c>
      <c r="BU33">
        <v>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 s="18">
        <f t="shared" si="15"/>
        <v>0</v>
      </c>
      <c r="CC33" s="19">
        <v>2</v>
      </c>
      <c r="CD33">
        <v>-0.5</v>
      </c>
      <c r="CE33">
        <v>-0.1</v>
      </c>
      <c r="CF33">
        <v>-0.60000000000000009</v>
      </c>
      <c r="CG33" s="20">
        <f t="shared" si="16"/>
        <v>-1.090909090909091E-2</v>
      </c>
      <c r="CH33" s="20">
        <f t="shared" si="17"/>
        <v>-0.10950570342205325</v>
      </c>
      <c r="CI33">
        <v>6.6</v>
      </c>
      <c r="CJ33">
        <v>6.5</v>
      </c>
      <c r="CK33">
        <v>-7.9</v>
      </c>
      <c r="CL33">
        <v>-1.6</v>
      </c>
      <c r="CM33">
        <v>-0.1</v>
      </c>
      <c r="CN33">
        <v>0</v>
      </c>
      <c r="CO33">
        <v>-1.7000000000000002</v>
      </c>
      <c r="CP33" s="21">
        <f t="shared" si="18"/>
        <v>-3.0909090909090914E-2</v>
      </c>
      <c r="CQ33" s="21">
        <f t="shared" si="19"/>
        <v>-0.31026615969581756</v>
      </c>
      <c r="CW33">
        <v>750000</v>
      </c>
      <c r="CY33" s="22">
        <f t="shared" si="20"/>
        <v>-3.0170731707317073</v>
      </c>
    </row>
    <row r="34" spans="1:103" x14ac:dyDescent="0.2">
      <c r="A34">
        <v>16</v>
      </c>
      <c r="B34" t="s">
        <v>318</v>
      </c>
      <c r="C34" t="s">
        <v>319</v>
      </c>
      <c r="E34" t="s">
        <v>320</v>
      </c>
      <c r="F34">
        <v>75</v>
      </c>
      <c r="G34">
        <v>213</v>
      </c>
      <c r="H34" t="s">
        <v>118</v>
      </c>
      <c r="I34">
        <v>2013</v>
      </c>
      <c r="J34">
        <v>1</v>
      </c>
      <c r="K34">
        <v>2</v>
      </c>
      <c r="L34" t="s">
        <v>108</v>
      </c>
      <c r="M34">
        <v>18</v>
      </c>
      <c r="N34" t="s">
        <v>321</v>
      </c>
      <c r="O34" s="12" t="s">
        <v>322</v>
      </c>
      <c r="P34" s="12" t="s">
        <v>323</v>
      </c>
      <c r="Q34" t="s">
        <v>317</v>
      </c>
      <c r="T34" s="12" t="s">
        <v>170</v>
      </c>
      <c r="U34">
        <v>54</v>
      </c>
      <c r="V34">
        <v>8</v>
      </c>
      <c r="W34">
        <v>16</v>
      </c>
      <c r="X34">
        <v>24</v>
      </c>
      <c r="Y34">
        <v>-3</v>
      </c>
      <c r="Z34">
        <v>87</v>
      </c>
      <c r="AA34">
        <v>16</v>
      </c>
      <c r="AB34">
        <v>31</v>
      </c>
      <c r="AC34" s="13">
        <f t="shared" si="0"/>
        <v>9.1954022988505746E-2</v>
      </c>
      <c r="AD34" s="13">
        <f t="shared" si="1"/>
        <v>5.9701492537313432E-2</v>
      </c>
      <c r="AE34" s="14">
        <v>28.1</v>
      </c>
      <c r="AF34" s="15">
        <v>49</v>
      </c>
      <c r="AG34" s="15">
        <v>11</v>
      </c>
      <c r="AH34" s="15">
        <v>13</v>
      </c>
      <c r="AI34" s="2">
        <v>923.21666666670001</v>
      </c>
      <c r="AJ34" s="14">
        <f t="shared" si="2"/>
        <v>17.096604938272222</v>
      </c>
      <c r="AK34">
        <v>1229</v>
      </c>
      <c r="AL34" s="14">
        <f t="shared" si="3"/>
        <v>22.75925925925926</v>
      </c>
      <c r="AM34" s="16">
        <f t="shared" si="4"/>
        <v>0.75119338215353948</v>
      </c>
      <c r="AN34" s="15">
        <v>145.59663900000001</v>
      </c>
      <c r="AO34" s="16">
        <f t="shared" si="5"/>
        <v>9.4623490404921391</v>
      </c>
      <c r="AP34" s="13">
        <f>IF(('Even Strength'!CU34+'Power Play'!AJ34+'Penalty Kill'!AF34)&gt;0,V34/('Even Strength'!CU34+'Power Play'!AJ34+'Penalty Kill'!AF34),0)</f>
        <v>0.1111111111111111</v>
      </c>
      <c r="AQ34" s="13">
        <f>IF(('Even Strength'!CU34+'Power Play'!AJ34+'Penalty Kill'!AF34)&gt;0,W34/('Even Strength'!CU34+'Power Play'!AJ34+'Penalty Kill'!AF34),0)</f>
        <v>0.22222222222222221</v>
      </c>
      <c r="AR34" s="13">
        <f t="shared" si="6"/>
        <v>0.33333333333333331</v>
      </c>
      <c r="AS34">
        <v>400</v>
      </c>
      <c r="AT34">
        <v>419</v>
      </c>
      <c r="AU34" s="17">
        <f t="shared" si="7"/>
        <v>0.48840048840048839</v>
      </c>
      <c r="AV34">
        <v>25.7</v>
      </c>
      <c r="AW34">
        <v>71</v>
      </c>
      <c r="AX34">
        <v>16</v>
      </c>
      <c r="AY34">
        <v>27</v>
      </c>
      <c r="AZ34">
        <v>16</v>
      </c>
      <c r="BA34">
        <v>17</v>
      </c>
      <c r="BB34">
        <v>30</v>
      </c>
      <c r="BC34" s="2">
        <f t="shared" si="8"/>
        <v>4.61430144603092</v>
      </c>
      <c r="BD34" s="14">
        <f t="shared" si="9"/>
        <v>1.0398425793872497</v>
      </c>
      <c r="BE34" s="14">
        <f t="shared" si="10"/>
        <v>1.7547343527159838</v>
      </c>
      <c r="BF34" s="14">
        <f t="shared" si="11"/>
        <v>1.0398425793872497</v>
      </c>
      <c r="BG34" s="14">
        <f t="shared" si="12"/>
        <v>1.1048327405989529</v>
      </c>
      <c r="BH34" s="14">
        <f t="shared" si="13"/>
        <v>1.9497048363510932</v>
      </c>
      <c r="BI34">
        <v>10</v>
      </c>
      <c r="BJ34">
        <v>5</v>
      </c>
      <c r="BK34">
        <v>0</v>
      </c>
      <c r="BL34">
        <v>0</v>
      </c>
      <c r="BM34">
        <v>0</v>
      </c>
      <c r="BN34">
        <v>0</v>
      </c>
      <c r="BO34" s="2">
        <v>-1.0944499999999999</v>
      </c>
      <c r="BP34">
        <v>9</v>
      </c>
      <c r="BQ34">
        <v>2</v>
      </c>
      <c r="BR34" s="18">
        <f t="shared" si="14"/>
        <v>0.22222222222222221</v>
      </c>
      <c r="BS34">
        <v>0</v>
      </c>
      <c r="BT34">
        <v>1</v>
      </c>
      <c r="BU34">
        <v>13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 s="18">
        <f t="shared" si="15"/>
        <v>0</v>
      </c>
      <c r="CC34" s="19">
        <v>5</v>
      </c>
      <c r="CD34">
        <v>1.1000000000000001</v>
      </c>
      <c r="CE34">
        <v>0.8</v>
      </c>
      <c r="CF34">
        <v>1.9</v>
      </c>
      <c r="CG34" s="20">
        <f t="shared" si="16"/>
        <v>3.518518518518518E-2</v>
      </c>
      <c r="CH34" s="20">
        <f t="shared" si="17"/>
        <v>0.12348130630223589</v>
      </c>
      <c r="CI34">
        <v>20.8</v>
      </c>
      <c r="CJ34">
        <v>16.399999999999999</v>
      </c>
      <c r="CK34">
        <v>6.1</v>
      </c>
      <c r="CL34">
        <v>0.60000000000000009</v>
      </c>
      <c r="CM34">
        <v>1.6</v>
      </c>
      <c r="CN34">
        <v>-0.7</v>
      </c>
      <c r="CO34">
        <v>1.4</v>
      </c>
      <c r="CP34" s="21">
        <f t="shared" si="18"/>
        <v>2.5925925925925925E-2</v>
      </c>
      <c r="CQ34" s="21">
        <f t="shared" si="19"/>
        <v>9.0986225696384343E-2</v>
      </c>
      <c r="CU34">
        <v>28</v>
      </c>
      <c r="CV34" t="s">
        <v>324</v>
      </c>
      <c r="CW34">
        <v>3575000</v>
      </c>
      <c r="CY34" s="22">
        <f t="shared" si="20"/>
        <v>-4.8780487804878057</v>
      </c>
    </row>
    <row r="35" spans="1:103" x14ac:dyDescent="0.2">
      <c r="A35">
        <v>4</v>
      </c>
      <c r="B35" t="s">
        <v>325</v>
      </c>
      <c r="C35" t="s">
        <v>326</v>
      </c>
      <c r="D35" t="s">
        <v>206</v>
      </c>
      <c r="E35" t="s">
        <v>106</v>
      </c>
      <c r="F35">
        <v>70</v>
      </c>
      <c r="G35">
        <v>190</v>
      </c>
      <c r="H35" t="s">
        <v>107</v>
      </c>
      <c r="I35">
        <v>2009</v>
      </c>
      <c r="J35">
        <v>3</v>
      </c>
      <c r="K35">
        <v>64</v>
      </c>
      <c r="M35">
        <v>22</v>
      </c>
      <c r="N35" t="s">
        <v>327</v>
      </c>
      <c r="O35" s="12" t="s">
        <v>328</v>
      </c>
      <c r="P35" s="12" t="s">
        <v>329</v>
      </c>
      <c r="Q35" t="s">
        <v>330</v>
      </c>
      <c r="T35" s="12" t="s">
        <v>178</v>
      </c>
      <c r="U35">
        <v>64</v>
      </c>
      <c r="V35">
        <v>13</v>
      </c>
      <c r="W35">
        <v>25</v>
      </c>
      <c r="X35">
        <v>38</v>
      </c>
      <c r="Y35">
        <v>17</v>
      </c>
      <c r="Z35">
        <v>101</v>
      </c>
      <c r="AA35">
        <v>40</v>
      </c>
      <c r="AB35">
        <v>66</v>
      </c>
      <c r="AC35" s="13">
        <f t="shared" si="0"/>
        <v>0.12871287128712872</v>
      </c>
      <c r="AD35" s="13">
        <f t="shared" si="1"/>
        <v>6.280193236714976E-2</v>
      </c>
      <c r="AE35" s="14">
        <v>41.7</v>
      </c>
      <c r="AF35" s="15">
        <v>48</v>
      </c>
      <c r="AG35" s="15">
        <v>5</v>
      </c>
      <c r="AH35" s="15">
        <v>37</v>
      </c>
      <c r="AI35" s="2">
        <v>1186.0666666667</v>
      </c>
      <c r="AJ35" s="14">
        <f t="shared" si="2"/>
        <v>18.532291666667188</v>
      </c>
      <c r="AK35">
        <v>1487</v>
      </c>
      <c r="AL35" s="14">
        <f t="shared" si="3"/>
        <v>23.234375</v>
      </c>
      <c r="AM35" s="16">
        <f t="shared" si="4"/>
        <v>0.7976238511544721</v>
      </c>
      <c r="AN35" s="15">
        <v>84.178241</v>
      </c>
      <c r="AO35" s="16">
        <f t="shared" si="5"/>
        <v>4.2583562981281471</v>
      </c>
      <c r="AP35" s="13">
        <f>IF(('Even Strength'!CU35+'Power Play'!AJ35+'Penalty Kill'!AF35)&gt;0,V35/('Even Strength'!CU35+'Power Play'!AJ35+'Penalty Kill'!AF35),0)</f>
        <v>0.14942528735632185</v>
      </c>
      <c r="AQ35" s="13">
        <f>IF(('Even Strength'!CU35+'Power Play'!AJ35+'Penalty Kill'!AF35)&gt;0,W35/('Even Strength'!CU35+'Power Play'!AJ35+'Penalty Kill'!AF35),0)</f>
        <v>0.28735632183908044</v>
      </c>
      <c r="AR35" s="13">
        <f t="shared" si="6"/>
        <v>0.43678160919540232</v>
      </c>
      <c r="AS35">
        <v>0</v>
      </c>
      <c r="AT35">
        <v>0</v>
      </c>
      <c r="AU35" s="17">
        <f t="shared" si="7"/>
        <v>0</v>
      </c>
      <c r="AV35">
        <v>0</v>
      </c>
      <c r="AW35">
        <v>97</v>
      </c>
      <c r="AX35">
        <v>50</v>
      </c>
      <c r="AY35">
        <v>57</v>
      </c>
      <c r="AZ35">
        <v>40</v>
      </c>
      <c r="BA35">
        <v>27</v>
      </c>
      <c r="BB35">
        <v>26</v>
      </c>
      <c r="BC35" s="2">
        <f t="shared" si="8"/>
        <v>4.9069754370185796</v>
      </c>
      <c r="BD35" s="14">
        <f t="shared" si="9"/>
        <v>2.5293687819683401</v>
      </c>
      <c r="BE35" s="14">
        <f t="shared" si="10"/>
        <v>2.8834804114439074</v>
      </c>
      <c r="BF35" s="14">
        <f t="shared" si="11"/>
        <v>2.0234950255746718</v>
      </c>
      <c r="BG35" s="14">
        <f t="shared" si="12"/>
        <v>1.3658591422629036</v>
      </c>
      <c r="BH35" s="14">
        <f t="shared" si="13"/>
        <v>1.3152717666235367</v>
      </c>
      <c r="BI35">
        <v>20</v>
      </c>
      <c r="BJ35">
        <v>10</v>
      </c>
      <c r="BK35">
        <v>0</v>
      </c>
      <c r="BL35">
        <v>0</v>
      </c>
      <c r="BM35">
        <v>0</v>
      </c>
      <c r="BN35">
        <v>0</v>
      </c>
      <c r="BO35" s="2">
        <v>3.5440670000000001</v>
      </c>
      <c r="BP35">
        <v>2</v>
      </c>
      <c r="BQ35">
        <v>1</v>
      </c>
      <c r="BR35" s="18">
        <f t="shared" si="14"/>
        <v>0.5</v>
      </c>
      <c r="BS35">
        <v>1</v>
      </c>
      <c r="BT35">
        <v>2</v>
      </c>
      <c r="BU35">
        <v>21</v>
      </c>
      <c r="BV35">
        <v>3</v>
      </c>
      <c r="BW35">
        <v>2</v>
      </c>
      <c r="BX35">
        <v>5</v>
      </c>
      <c r="BY35">
        <v>0</v>
      </c>
      <c r="BZ35">
        <v>0</v>
      </c>
      <c r="CA35">
        <v>0</v>
      </c>
      <c r="CB35" s="18">
        <f t="shared" si="15"/>
        <v>0</v>
      </c>
      <c r="CC35" s="19">
        <v>4</v>
      </c>
      <c r="CD35">
        <v>4.2</v>
      </c>
      <c r="CE35">
        <v>3.4</v>
      </c>
      <c r="CF35">
        <v>7.6</v>
      </c>
      <c r="CG35" s="20">
        <f t="shared" si="16"/>
        <v>0.11874999999999999</v>
      </c>
      <c r="CH35" s="20">
        <f t="shared" si="17"/>
        <v>0.38446405485918761</v>
      </c>
      <c r="CI35">
        <v>30.3</v>
      </c>
      <c r="CJ35">
        <v>23.8</v>
      </c>
      <c r="CK35">
        <v>11.3</v>
      </c>
      <c r="CL35">
        <v>8.3000000000000007</v>
      </c>
      <c r="CM35">
        <v>2.7</v>
      </c>
      <c r="CN35">
        <v>0.30000000000000004</v>
      </c>
      <c r="CO35">
        <v>11.3</v>
      </c>
      <c r="CP35" s="21">
        <f t="shared" si="18"/>
        <v>0.17656250000000001</v>
      </c>
      <c r="CQ35" s="21">
        <f t="shared" si="19"/>
        <v>0.57163734472484484</v>
      </c>
      <c r="CU35">
        <v>1</v>
      </c>
      <c r="CV35" t="s">
        <v>331</v>
      </c>
      <c r="CW35">
        <v>900000</v>
      </c>
      <c r="CY35" s="22">
        <f t="shared" si="20"/>
        <v>9.7195121951219523</v>
      </c>
    </row>
    <row r="36" spans="1:103" x14ac:dyDescent="0.2">
      <c r="A36">
        <v>43</v>
      </c>
      <c r="B36" t="s">
        <v>332</v>
      </c>
      <c r="C36" t="s">
        <v>333</v>
      </c>
      <c r="D36" t="s">
        <v>334</v>
      </c>
      <c r="E36" t="s">
        <v>117</v>
      </c>
      <c r="F36">
        <v>73</v>
      </c>
      <c r="G36">
        <v>196</v>
      </c>
      <c r="H36" t="s">
        <v>118</v>
      </c>
      <c r="I36">
        <v>2008</v>
      </c>
      <c r="J36">
        <v>7</v>
      </c>
      <c r="K36">
        <v>190</v>
      </c>
      <c r="M36">
        <v>25</v>
      </c>
      <c r="N36" t="s">
        <v>335</v>
      </c>
      <c r="O36" s="12" t="s">
        <v>336</v>
      </c>
      <c r="P36" s="12" t="s">
        <v>337</v>
      </c>
      <c r="Q36" t="s">
        <v>338</v>
      </c>
      <c r="T36" s="12" t="s">
        <v>178</v>
      </c>
      <c r="U36">
        <v>64</v>
      </c>
      <c r="V36">
        <v>0</v>
      </c>
      <c r="W36">
        <v>18</v>
      </c>
      <c r="X36">
        <v>18</v>
      </c>
      <c r="Y36">
        <v>22</v>
      </c>
      <c r="Z36">
        <v>91</v>
      </c>
      <c r="AA36">
        <v>39</v>
      </c>
      <c r="AB36">
        <v>78</v>
      </c>
      <c r="AC36" s="13">
        <f t="shared" si="0"/>
        <v>0</v>
      </c>
      <c r="AD36" s="13">
        <f t="shared" si="1"/>
        <v>0</v>
      </c>
      <c r="AE36" s="14">
        <v>50.1</v>
      </c>
      <c r="AF36" s="15">
        <v>44</v>
      </c>
      <c r="AG36" s="15">
        <v>18</v>
      </c>
      <c r="AH36" s="15">
        <v>25</v>
      </c>
      <c r="AI36" s="2">
        <v>1250.0333333333001</v>
      </c>
      <c r="AJ36" s="14">
        <f t="shared" si="2"/>
        <v>19.531770833332814</v>
      </c>
      <c r="AK36">
        <v>1671</v>
      </c>
      <c r="AL36" s="14">
        <f t="shared" si="3"/>
        <v>26.109375</v>
      </c>
      <c r="AM36" s="16">
        <f t="shared" si="4"/>
        <v>0.74807500498701385</v>
      </c>
      <c r="AN36" s="15">
        <v>75.599999999999994</v>
      </c>
      <c r="AO36" s="16">
        <f t="shared" si="5"/>
        <v>3.6287032345805073</v>
      </c>
      <c r="AP36" s="13">
        <f>IF(('Even Strength'!CU36+'Power Play'!AJ36+'Penalty Kill'!AF36)&gt;0,V36/('Even Strength'!CU36+'Power Play'!AJ36+'Penalty Kill'!AF36),0)</f>
        <v>0</v>
      </c>
      <c r="AQ36" s="13">
        <f>IF(('Even Strength'!CU36+'Power Play'!AJ36+'Penalty Kill'!AF36)&gt;0,W36/('Even Strength'!CU36+'Power Play'!AJ36+'Penalty Kill'!AF36),0)</f>
        <v>0.17307692307692307</v>
      </c>
      <c r="AR36" s="13">
        <f t="shared" si="6"/>
        <v>0.17307692307692307</v>
      </c>
      <c r="AS36">
        <v>0</v>
      </c>
      <c r="AT36">
        <v>0</v>
      </c>
      <c r="AU36" s="17">
        <f t="shared" si="7"/>
        <v>0</v>
      </c>
      <c r="AV36">
        <v>0</v>
      </c>
      <c r="AW36">
        <v>81</v>
      </c>
      <c r="AX36">
        <v>155</v>
      </c>
      <c r="AY36">
        <v>56</v>
      </c>
      <c r="AZ36">
        <v>39</v>
      </c>
      <c r="BA36">
        <v>28</v>
      </c>
      <c r="BB36">
        <v>11</v>
      </c>
      <c r="BC36" s="2">
        <f t="shared" si="8"/>
        <v>3.8878963227648295</v>
      </c>
      <c r="BD36" s="14">
        <f t="shared" si="9"/>
        <v>7.4398016052907234</v>
      </c>
      <c r="BE36" s="14">
        <f t="shared" si="10"/>
        <v>2.6879283219114871</v>
      </c>
      <c r="BF36" s="14">
        <f t="shared" si="11"/>
        <v>1.8719500813312142</v>
      </c>
      <c r="BG36" s="14">
        <f t="shared" si="12"/>
        <v>1.3439641609557436</v>
      </c>
      <c r="BH36" s="14">
        <f t="shared" si="13"/>
        <v>0.52798592037547065</v>
      </c>
      <c r="BI36">
        <v>30</v>
      </c>
      <c r="BJ36">
        <v>15</v>
      </c>
      <c r="BK36">
        <v>0</v>
      </c>
      <c r="BL36">
        <v>0</v>
      </c>
      <c r="BM36">
        <v>0</v>
      </c>
      <c r="BN36">
        <v>0</v>
      </c>
      <c r="BO36" s="2">
        <v>-0.954928</v>
      </c>
      <c r="BR36" s="18" t="str">
        <f t="shared" si="14"/>
        <v xml:space="preserve"> </v>
      </c>
      <c r="BT36">
        <v>0</v>
      </c>
      <c r="BU36">
        <v>14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s="18">
        <f t="shared" si="15"/>
        <v>0</v>
      </c>
      <c r="CC36" s="19">
        <v>4</v>
      </c>
      <c r="CD36">
        <v>0.5</v>
      </c>
      <c r="CE36">
        <v>3.9</v>
      </c>
      <c r="CF36">
        <v>4.3</v>
      </c>
      <c r="CG36" s="20">
        <f t="shared" si="16"/>
        <v>6.7187499999999997E-2</v>
      </c>
      <c r="CH36" s="20">
        <f t="shared" si="17"/>
        <v>0.20639449614677488</v>
      </c>
      <c r="CI36">
        <v>21.9</v>
      </c>
      <c r="CJ36">
        <v>28.3</v>
      </c>
      <c r="CK36">
        <v>0.8</v>
      </c>
      <c r="CL36">
        <v>1.2</v>
      </c>
      <c r="CM36">
        <v>4.4000000000000004</v>
      </c>
      <c r="CN36">
        <v>0</v>
      </c>
      <c r="CO36">
        <v>5.6</v>
      </c>
      <c r="CP36" s="21">
        <f t="shared" si="18"/>
        <v>8.7499999999999994E-2</v>
      </c>
      <c r="CQ36" s="21">
        <f t="shared" si="19"/>
        <v>0.26879283219114869</v>
      </c>
      <c r="CW36">
        <v>650000</v>
      </c>
      <c r="CY36" s="22">
        <f t="shared" si="20"/>
        <v>4.4585365853658532</v>
      </c>
    </row>
    <row r="37" spans="1:103" x14ac:dyDescent="0.2">
      <c r="A37">
        <v>64</v>
      </c>
      <c r="B37" t="s">
        <v>339</v>
      </c>
      <c r="C37" t="s">
        <v>158</v>
      </c>
      <c r="D37" t="s">
        <v>105</v>
      </c>
      <c r="E37" t="s">
        <v>106</v>
      </c>
      <c r="F37">
        <v>72</v>
      </c>
      <c r="G37">
        <v>203</v>
      </c>
      <c r="H37" t="s">
        <v>118</v>
      </c>
      <c r="L37" t="s">
        <v>108</v>
      </c>
      <c r="M37">
        <v>25</v>
      </c>
      <c r="N37" t="s">
        <v>340</v>
      </c>
      <c r="O37" s="12" t="s">
        <v>341</v>
      </c>
      <c r="P37" s="12" t="s">
        <v>342</v>
      </c>
      <c r="Q37" t="s">
        <v>343</v>
      </c>
      <c r="T37" s="12" t="s">
        <v>178</v>
      </c>
      <c r="U37">
        <v>50</v>
      </c>
      <c r="V37">
        <v>1</v>
      </c>
      <c r="W37">
        <v>5</v>
      </c>
      <c r="X37">
        <v>6</v>
      </c>
      <c r="Y37">
        <v>0</v>
      </c>
      <c r="Z37">
        <v>21</v>
      </c>
      <c r="AA37">
        <v>10</v>
      </c>
      <c r="AB37">
        <v>19</v>
      </c>
      <c r="AC37" s="13">
        <f t="shared" si="0"/>
        <v>4.7619047619047616E-2</v>
      </c>
      <c r="AD37" s="13">
        <f t="shared" si="1"/>
        <v>0.02</v>
      </c>
      <c r="AE37" s="14">
        <v>54.1</v>
      </c>
      <c r="AF37" s="15">
        <v>8</v>
      </c>
      <c r="AG37" s="15">
        <v>2</v>
      </c>
      <c r="AH37" s="15">
        <v>10</v>
      </c>
      <c r="AI37" s="2">
        <v>768.21666666670001</v>
      </c>
      <c r="AJ37" s="14">
        <f t="shared" si="2"/>
        <v>15.364333333334001</v>
      </c>
      <c r="AK37">
        <v>1041</v>
      </c>
      <c r="AL37" s="14">
        <f t="shared" si="3"/>
        <v>20.82</v>
      </c>
      <c r="AM37" s="16">
        <f t="shared" si="4"/>
        <v>0.73796029458856871</v>
      </c>
      <c r="AN37" s="15">
        <v>37.200000000000003</v>
      </c>
      <c r="AO37" s="16">
        <f t="shared" si="5"/>
        <v>2.9054303256458507</v>
      </c>
      <c r="AP37" s="13">
        <f>IF(('Even Strength'!CU37+'Power Play'!AJ37+'Penalty Kill'!AF37)&gt;0,V37/('Even Strength'!CU37+'Power Play'!AJ37+'Penalty Kill'!AF37),0)</f>
        <v>1.098901098901099E-2</v>
      </c>
      <c r="AQ37" s="13">
        <f>IF(('Even Strength'!CU37+'Power Play'!AJ37+'Penalty Kill'!AF37)&gt;0,W37/('Even Strength'!CU37+'Power Play'!AJ37+'Penalty Kill'!AF37),0)</f>
        <v>5.4945054945054944E-2</v>
      </c>
      <c r="AR37" s="13">
        <f t="shared" si="6"/>
        <v>6.5934065934065936E-2</v>
      </c>
      <c r="AS37">
        <v>0</v>
      </c>
      <c r="AT37">
        <v>0</v>
      </c>
      <c r="AU37" s="17">
        <f t="shared" si="7"/>
        <v>0</v>
      </c>
      <c r="AV37">
        <v>0</v>
      </c>
      <c r="AW37">
        <v>58</v>
      </c>
      <c r="AX37">
        <v>81</v>
      </c>
      <c r="AY37">
        <v>79</v>
      </c>
      <c r="AZ37">
        <v>10</v>
      </c>
      <c r="BA37">
        <v>7</v>
      </c>
      <c r="BB37">
        <v>14</v>
      </c>
      <c r="BC37" s="2">
        <f t="shared" si="8"/>
        <v>4.5299720131037455</v>
      </c>
      <c r="BD37" s="14">
        <f t="shared" si="9"/>
        <v>6.3263402251966099</v>
      </c>
      <c r="BE37" s="14">
        <f t="shared" si="10"/>
        <v>6.1701342937102739</v>
      </c>
      <c r="BF37" s="14">
        <f t="shared" si="11"/>
        <v>0.78102965743168018</v>
      </c>
      <c r="BG37" s="14">
        <f t="shared" si="12"/>
        <v>0.54672076020217608</v>
      </c>
      <c r="BH37" s="14">
        <f t="shared" si="13"/>
        <v>1.0934415204043522</v>
      </c>
      <c r="BI37">
        <v>23</v>
      </c>
      <c r="BJ37">
        <v>8</v>
      </c>
      <c r="BK37">
        <v>1</v>
      </c>
      <c r="BL37">
        <v>0</v>
      </c>
      <c r="BM37">
        <v>0</v>
      </c>
      <c r="BN37">
        <v>0</v>
      </c>
      <c r="BO37" s="2">
        <v>-0.257886</v>
      </c>
      <c r="BR37" s="18" t="str">
        <f t="shared" si="14"/>
        <v xml:space="preserve"> </v>
      </c>
      <c r="BT37">
        <v>1</v>
      </c>
      <c r="BU37">
        <v>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s="18">
        <f t="shared" si="15"/>
        <v>0</v>
      </c>
      <c r="CC37" s="19">
        <v>3</v>
      </c>
      <c r="CD37">
        <v>-0.2</v>
      </c>
      <c r="CE37">
        <v>1.7000000000000002</v>
      </c>
      <c r="CF37">
        <v>1.5</v>
      </c>
      <c r="CG37" s="20">
        <f t="shared" si="16"/>
        <v>0.03</v>
      </c>
      <c r="CH37" s="20">
        <f t="shared" si="17"/>
        <v>0.11715444861475205</v>
      </c>
      <c r="CI37">
        <v>12.3</v>
      </c>
      <c r="CJ37">
        <v>17.399999999999999</v>
      </c>
      <c r="CK37">
        <v>2.4</v>
      </c>
      <c r="CL37">
        <v>-0.60000000000000009</v>
      </c>
      <c r="CM37">
        <v>2.5</v>
      </c>
      <c r="CN37">
        <v>0</v>
      </c>
      <c r="CO37">
        <v>1.8</v>
      </c>
      <c r="CP37" s="21">
        <f t="shared" si="18"/>
        <v>3.6000000000000004E-2</v>
      </c>
      <c r="CQ37" s="21">
        <f t="shared" si="19"/>
        <v>0.14058533833770243</v>
      </c>
      <c r="CW37">
        <v>666667</v>
      </c>
      <c r="CY37" s="22">
        <f t="shared" si="20"/>
        <v>0.62926770731707315</v>
      </c>
    </row>
    <row r="38" spans="1:103" x14ac:dyDescent="0.2">
      <c r="A38">
        <v>32</v>
      </c>
      <c r="B38" t="s">
        <v>344</v>
      </c>
      <c r="C38" t="s">
        <v>345</v>
      </c>
      <c r="D38" t="s">
        <v>105</v>
      </c>
      <c r="E38" t="s">
        <v>106</v>
      </c>
      <c r="F38">
        <v>72</v>
      </c>
      <c r="G38">
        <v>210</v>
      </c>
      <c r="H38" t="s">
        <v>107</v>
      </c>
      <c r="I38">
        <v>2005</v>
      </c>
      <c r="J38">
        <v>4</v>
      </c>
      <c r="K38">
        <v>95</v>
      </c>
      <c r="M38">
        <v>27</v>
      </c>
      <c r="N38" t="s">
        <v>346</v>
      </c>
      <c r="O38" s="12" t="s">
        <v>347</v>
      </c>
      <c r="P38" s="12" t="s">
        <v>348</v>
      </c>
      <c r="Q38" t="s">
        <v>223</v>
      </c>
      <c r="T38" s="12" t="s">
        <v>170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13">
        <f t="shared" si="0"/>
        <v>0</v>
      </c>
      <c r="AD38" s="13">
        <f t="shared" si="1"/>
        <v>0</v>
      </c>
      <c r="AE38" s="14">
        <v>0</v>
      </c>
      <c r="AF38" s="15">
        <v>0</v>
      </c>
      <c r="AG38" s="15">
        <v>0</v>
      </c>
      <c r="AH38" s="15">
        <v>0</v>
      </c>
      <c r="AI38" s="2">
        <v>2.7166666667000001</v>
      </c>
      <c r="AJ38" s="14">
        <f t="shared" si="2"/>
        <v>2.7166666667000001</v>
      </c>
      <c r="AK38">
        <v>4</v>
      </c>
      <c r="AL38" s="14">
        <f t="shared" si="3"/>
        <v>4</v>
      </c>
      <c r="AM38" s="16">
        <f t="shared" si="4"/>
        <v>0.67916666667500003</v>
      </c>
      <c r="AN38" s="15">
        <v>0</v>
      </c>
      <c r="AO38" s="16">
        <f t="shared" si="5"/>
        <v>0</v>
      </c>
      <c r="AP38" s="13">
        <f>IF(('Even Strength'!CU38+'Power Play'!AJ38+'Penalty Kill'!AF38)&gt;0,V38/('Even Strength'!CU38+'Power Play'!AJ38+'Penalty Kill'!AF38),0)</f>
        <v>0</v>
      </c>
      <c r="AQ38" s="13">
        <f>IF(('Even Strength'!CU38+'Power Play'!AJ38+'Penalty Kill'!AF38)&gt;0,W38/('Even Strength'!CU38+'Power Play'!AJ38+'Penalty Kill'!AF38),0)</f>
        <v>0</v>
      </c>
      <c r="AR38" s="13">
        <f t="shared" si="6"/>
        <v>0</v>
      </c>
      <c r="AS38">
        <v>0</v>
      </c>
      <c r="AT38">
        <v>0</v>
      </c>
      <c r="AU38" s="17">
        <f t="shared" si="7"/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2">
        <f t="shared" si="8"/>
        <v>0</v>
      </c>
      <c r="BD38" s="14">
        <f t="shared" si="9"/>
        <v>0</v>
      </c>
      <c r="BE38" s="14">
        <f t="shared" si="10"/>
        <v>0</v>
      </c>
      <c r="BF38" s="14">
        <f t="shared" si="11"/>
        <v>0</v>
      </c>
      <c r="BG38" s="14">
        <f t="shared" si="12"/>
        <v>0</v>
      </c>
      <c r="BH38" s="14">
        <f t="shared" si="13"/>
        <v>0</v>
      </c>
      <c r="BI38">
        <v>5</v>
      </c>
      <c r="BJ38">
        <v>0</v>
      </c>
      <c r="BK38">
        <v>1</v>
      </c>
      <c r="BL38">
        <v>0</v>
      </c>
      <c r="BM38">
        <v>0</v>
      </c>
      <c r="BN38">
        <v>0</v>
      </c>
      <c r="BO38" s="2">
        <v>-4.9810000000000002E-3</v>
      </c>
      <c r="BR38" s="18" t="str">
        <f t="shared" si="14"/>
        <v xml:space="preserve"> 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 s="18">
        <f t="shared" si="15"/>
        <v>0</v>
      </c>
      <c r="CC38" s="19">
        <v>3</v>
      </c>
      <c r="CD38">
        <v>0</v>
      </c>
      <c r="CE38">
        <v>0</v>
      </c>
      <c r="CF38">
        <v>0</v>
      </c>
      <c r="CG38" s="20">
        <f t="shared" si="16"/>
        <v>0</v>
      </c>
      <c r="CH38" s="20">
        <f t="shared" si="17"/>
        <v>0</v>
      </c>
      <c r="CI38">
        <v>0.1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 s="21">
        <f t="shared" si="18"/>
        <v>0</v>
      </c>
      <c r="CQ38" s="21">
        <f t="shared" si="19"/>
        <v>0</v>
      </c>
      <c r="CW38">
        <v>600000</v>
      </c>
      <c r="CY38" s="22">
        <f t="shared" si="20"/>
        <v>-1.0536585365853659</v>
      </c>
    </row>
    <row r="39" spans="1:103" x14ac:dyDescent="0.2">
      <c r="A39">
        <v>83</v>
      </c>
      <c r="B39" t="s">
        <v>349</v>
      </c>
      <c r="C39" t="s">
        <v>350</v>
      </c>
      <c r="D39" t="s">
        <v>351</v>
      </c>
      <c r="E39" t="s">
        <v>106</v>
      </c>
      <c r="F39">
        <v>75</v>
      </c>
      <c r="G39">
        <v>215</v>
      </c>
      <c r="H39" t="s">
        <v>107</v>
      </c>
      <c r="M39">
        <v>28</v>
      </c>
      <c r="N39" t="s">
        <v>352</v>
      </c>
      <c r="O39" s="12" t="s">
        <v>353</v>
      </c>
      <c r="P39" s="12" t="s">
        <v>354</v>
      </c>
      <c r="Q39" t="s">
        <v>210</v>
      </c>
      <c r="T39" s="12" t="s">
        <v>355</v>
      </c>
      <c r="U39">
        <v>62</v>
      </c>
      <c r="V39">
        <v>4</v>
      </c>
      <c r="W39">
        <v>5</v>
      </c>
      <c r="X39">
        <v>9</v>
      </c>
      <c r="Y39">
        <v>-9</v>
      </c>
      <c r="Z39">
        <v>60</v>
      </c>
      <c r="AA39">
        <v>30</v>
      </c>
      <c r="AB39">
        <v>15</v>
      </c>
      <c r="AC39" s="13">
        <f t="shared" si="0"/>
        <v>6.6666666666666666E-2</v>
      </c>
      <c r="AD39" s="13">
        <f t="shared" si="1"/>
        <v>3.8095238095238099E-2</v>
      </c>
      <c r="AE39" s="14">
        <v>24.4</v>
      </c>
      <c r="AF39" s="15">
        <v>27</v>
      </c>
      <c r="AG39" s="15">
        <v>11</v>
      </c>
      <c r="AH39" s="15">
        <v>2</v>
      </c>
      <c r="AI39" s="2">
        <v>697.18333333329997</v>
      </c>
      <c r="AJ39" s="14">
        <f t="shared" si="2"/>
        <v>11.244892473117741</v>
      </c>
      <c r="AK39">
        <v>979</v>
      </c>
      <c r="AL39" s="14">
        <f t="shared" si="3"/>
        <v>15.790322580645162</v>
      </c>
      <c r="AM39" s="16">
        <f t="shared" si="4"/>
        <v>0.71213823629550554</v>
      </c>
      <c r="AN39" s="15">
        <v>44.545454999999997</v>
      </c>
      <c r="AO39" s="16">
        <f t="shared" si="5"/>
        <v>3.8336075637686804</v>
      </c>
      <c r="AP39" s="13">
        <f>IF(('Even Strength'!CU39+'Power Play'!AJ39+'Penalty Kill'!AF39)&gt;0,V39/('Even Strength'!CU39+'Power Play'!AJ39+'Penalty Kill'!AF39),0)</f>
        <v>3.007518796992481E-2</v>
      </c>
      <c r="AQ39" s="13">
        <f>IF(('Even Strength'!CU39+'Power Play'!AJ39+'Penalty Kill'!AF39)&gt;0,W39/('Even Strength'!CU39+'Power Play'!AJ39+'Penalty Kill'!AF39),0)</f>
        <v>3.7593984962406013E-2</v>
      </c>
      <c r="AR39" s="13">
        <f t="shared" si="6"/>
        <v>6.7669172932330823E-2</v>
      </c>
      <c r="AS39">
        <v>296</v>
      </c>
      <c r="AT39">
        <v>277</v>
      </c>
      <c r="AU39" s="17">
        <f t="shared" si="7"/>
        <v>0.51657940663176261</v>
      </c>
      <c r="AV39">
        <v>15.3</v>
      </c>
      <c r="AW39">
        <v>71</v>
      </c>
      <c r="AX39">
        <v>93</v>
      </c>
      <c r="AY39">
        <v>32</v>
      </c>
      <c r="AZ39">
        <v>30</v>
      </c>
      <c r="BA39">
        <v>7</v>
      </c>
      <c r="BB39">
        <v>18</v>
      </c>
      <c r="BC39" s="2">
        <f t="shared" si="8"/>
        <v>6.1103009729629276</v>
      </c>
      <c r="BD39" s="14">
        <f t="shared" si="9"/>
        <v>8.0036336688105969</v>
      </c>
      <c r="BE39" s="14">
        <f t="shared" si="10"/>
        <v>2.7539384666875169</v>
      </c>
      <c r="BF39" s="14">
        <f t="shared" si="11"/>
        <v>2.5818173125195472</v>
      </c>
      <c r="BG39" s="14">
        <f t="shared" si="12"/>
        <v>0.60242403958789426</v>
      </c>
      <c r="BH39" s="14">
        <f t="shared" si="13"/>
        <v>1.5490903875117281</v>
      </c>
      <c r="BI39">
        <v>28</v>
      </c>
      <c r="BJ39">
        <v>14</v>
      </c>
      <c r="BK39">
        <v>0</v>
      </c>
      <c r="BL39">
        <v>0</v>
      </c>
      <c r="BM39">
        <v>0</v>
      </c>
      <c r="BN39">
        <v>0</v>
      </c>
      <c r="BO39" s="2">
        <v>-5.2728469999999996</v>
      </c>
      <c r="BP39">
        <v>1</v>
      </c>
      <c r="BQ39">
        <v>0</v>
      </c>
      <c r="BR39" s="18">
        <f t="shared" si="14"/>
        <v>0</v>
      </c>
      <c r="BS39">
        <v>0</v>
      </c>
      <c r="BT39">
        <v>0</v>
      </c>
      <c r="BU39">
        <v>21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s="18">
        <f t="shared" si="15"/>
        <v>0</v>
      </c>
      <c r="CC39" s="19">
        <v>3</v>
      </c>
      <c r="CD39">
        <v>-0.5</v>
      </c>
      <c r="CE39">
        <v>0.4</v>
      </c>
      <c r="CF39">
        <v>-0.1</v>
      </c>
      <c r="CG39" s="20">
        <f t="shared" si="16"/>
        <v>-1.6129032258064516E-3</v>
      </c>
      <c r="CH39" s="20">
        <f t="shared" si="17"/>
        <v>-8.6060577083984895E-3</v>
      </c>
      <c r="CI39">
        <v>10</v>
      </c>
      <c r="CJ39">
        <v>11.7</v>
      </c>
      <c r="CK39">
        <v>-8.5</v>
      </c>
      <c r="CL39">
        <v>-0.7</v>
      </c>
      <c r="CM39">
        <v>0.5</v>
      </c>
      <c r="CN39">
        <v>-0.30000000000000004</v>
      </c>
      <c r="CO39">
        <v>-0.60000000000000009</v>
      </c>
      <c r="CP39" s="21">
        <f t="shared" si="18"/>
        <v>-9.6774193548387118E-3</v>
      </c>
      <c r="CQ39" s="21">
        <f t="shared" si="19"/>
        <v>-5.1636346250390951E-2</v>
      </c>
      <c r="CU39">
        <v>1</v>
      </c>
      <c r="CV39" t="s">
        <v>356</v>
      </c>
      <c r="CW39">
        <v>900000</v>
      </c>
      <c r="CY39" s="22">
        <f t="shared" si="20"/>
        <v>-2.1804878048780489</v>
      </c>
    </row>
    <row r="40" spans="1:103" x14ac:dyDescent="0.2">
      <c r="A40">
        <v>23</v>
      </c>
      <c r="B40" t="s">
        <v>357</v>
      </c>
      <c r="C40" t="s">
        <v>358</v>
      </c>
      <c r="D40" t="s">
        <v>309</v>
      </c>
      <c r="E40" t="s">
        <v>106</v>
      </c>
      <c r="F40">
        <v>73</v>
      </c>
      <c r="G40">
        <v>207</v>
      </c>
      <c r="H40" t="s">
        <v>118</v>
      </c>
      <c r="I40">
        <v>1998</v>
      </c>
      <c r="J40">
        <v>3</v>
      </c>
      <c r="K40">
        <v>75</v>
      </c>
      <c r="M40">
        <v>33</v>
      </c>
      <c r="N40" t="s">
        <v>359</v>
      </c>
      <c r="O40" s="12" t="s">
        <v>360</v>
      </c>
      <c r="P40" s="12" t="s">
        <v>361</v>
      </c>
      <c r="Q40" t="s">
        <v>192</v>
      </c>
      <c r="T40" s="12" t="s">
        <v>178</v>
      </c>
      <c r="U40">
        <v>70</v>
      </c>
      <c r="V40">
        <v>4</v>
      </c>
      <c r="W40">
        <v>13</v>
      </c>
      <c r="X40">
        <v>17</v>
      </c>
      <c r="Y40">
        <v>26</v>
      </c>
      <c r="Z40">
        <v>100</v>
      </c>
      <c r="AA40">
        <v>48</v>
      </c>
      <c r="AB40">
        <v>77</v>
      </c>
      <c r="AC40" s="13">
        <f t="shared" si="0"/>
        <v>0.04</v>
      </c>
      <c r="AD40" s="13">
        <f t="shared" si="1"/>
        <v>1.7777777777777778E-2</v>
      </c>
      <c r="AE40" s="14">
        <v>52.5</v>
      </c>
      <c r="AF40" s="15">
        <v>31</v>
      </c>
      <c r="AG40" s="15">
        <v>3</v>
      </c>
      <c r="AH40" s="15">
        <v>59</v>
      </c>
      <c r="AI40" s="2">
        <v>1616.05</v>
      </c>
      <c r="AJ40" s="14">
        <f t="shared" si="2"/>
        <v>23.08642857142857</v>
      </c>
      <c r="AK40">
        <v>1917</v>
      </c>
      <c r="AL40" s="14">
        <f t="shared" si="3"/>
        <v>27.385714285714286</v>
      </c>
      <c r="AM40" s="16">
        <f t="shared" si="4"/>
        <v>0.84300991131977043</v>
      </c>
      <c r="AN40" s="15">
        <v>50.024999999999999</v>
      </c>
      <c r="AO40" s="16">
        <f t="shared" si="5"/>
        <v>1.8573063952229201</v>
      </c>
      <c r="AP40" s="13">
        <f>IF(('Even Strength'!CU40+'Power Play'!AJ40+'Penalty Kill'!AF40)&gt;0,V40/('Even Strength'!CU40+'Power Play'!AJ40+'Penalty Kill'!AF40),0)</f>
        <v>3.8095238095238099E-2</v>
      </c>
      <c r="AQ40" s="13">
        <f>IF(('Even Strength'!CU40+'Power Play'!AJ40+'Penalty Kill'!AF40)&gt;0,W40/('Even Strength'!CU40+'Power Play'!AJ40+'Penalty Kill'!AF40),0)</f>
        <v>0.12380952380952381</v>
      </c>
      <c r="AR40" s="13">
        <f t="shared" si="6"/>
        <v>0.16190476190476191</v>
      </c>
      <c r="AS40">
        <v>0</v>
      </c>
      <c r="AT40">
        <v>0</v>
      </c>
      <c r="AU40" s="17">
        <f t="shared" si="7"/>
        <v>0</v>
      </c>
      <c r="AV40">
        <v>0</v>
      </c>
      <c r="AW40">
        <v>72</v>
      </c>
      <c r="AX40">
        <v>112</v>
      </c>
      <c r="AY40">
        <v>171</v>
      </c>
      <c r="AZ40">
        <v>48</v>
      </c>
      <c r="BA40">
        <v>51</v>
      </c>
      <c r="BB40">
        <v>17</v>
      </c>
      <c r="BC40" s="2">
        <f t="shared" si="8"/>
        <v>2.6731846168125988</v>
      </c>
      <c r="BD40" s="14">
        <f t="shared" si="9"/>
        <v>4.158287181708487</v>
      </c>
      <c r="BE40" s="14">
        <f t="shared" si="10"/>
        <v>6.3488134649299219</v>
      </c>
      <c r="BF40" s="14">
        <f t="shared" si="11"/>
        <v>1.7821230778750659</v>
      </c>
      <c r="BG40" s="14">
        <f t="shared" si="12"/>
        <v>1.8935057702422573</v>
      </c>
      <c r="BH40" s="14">
        <f t="shared" si="13"/>
        <v>0.63116859008075243</v>
      </c>
      <c r="BI40">
        <v>39</v>
      </c>
      <c r="BJ40">
        <v>17</v>
      </c>
      <c r="BK40">
        <v>1</v>
      </c>
      <c r="BL40">
        <v>0</v>
      </c>
      <c r="BM40">
        <v>0</v>
      </c>
      <c r="BN40">
        <v>0</v>
      </c>
      <c r="BO40" s="2">
        <v>2.1815859999999998</v>
      </c>
      <c r="BR40" s="18" t="str">
        <f t="shared" si="14"/>
        <v xml:space="preserve"> </v>
      </c>
      <c r="BT40">
        <v>0</v>
      </c>
      <c r="BU40">
        <v>13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 s="18">
        <f t="shared" si="15"/>
        <v>0</v>
      </c>
      <c r="CC40" s="19">
        <v>5</v>
      </c>
      <c r="CD40">
        <v>0.4</v>
      </c>
      <c r="CE40">
        <v>4.3</v>
      </c>
      <c r="CF40">
        <v>4.7</v>
      </c>
      <c r="CG40" s="20">
        <f t="shared" si="16"/>
        <v>6.7142857142857143E-2</v>
      </c>
      <c r="CH40" s="20">
        <f t="shared" si="17"/>
        <v>0.17449955137526688</v>
      </c>
      <c r="CI40">
        <v>34.4</v>
      </c>
      <c r="CJ40">
        <v>45</v>
      </c>
      <c r="CK40">
        <v>1.1000000000000001</v>
      </c>
      <c r="CL40">
        <v>-1.3</v>
      </c>
      <c r="CM40">
        <v>6.5</v>
      </c>
      <c r="CN40">
        <v>0</v>
      </c>
      <c r="CO40">
        <v>5.2</v>
      </c>
      <c r="CP40" s="21">
        <f t="shared" si="18"/>
        <v>7.4285714285714288E-2</v>
      </c>
      <c r="CQ40" s="21">
        <f t="shared" si="19"/>
        <v>0.19306333343646545</v>
      </c>
      <c r="CU40">
        <v>10</v>
      </c>
      <c r="CV40" t="s">
        <v>171</v>
      </c>
      <c r="CW40">
        <v>3500000</v>
      </c>
      <c r="CY40" s="22">
        <f t="shared" si="20"/>
        <v>-0.9463414634146341</v>
      </c>
    </row>
    <row r="41" spans="1:103" x14ac:dyDescent="0.2">
      <c r="A41">
        <v>40</v>
      </c>
      <c r="B41" t="s">
        <v>362</v>
      </c>
      <c r="C41" t="s">
        <v>363</v>
      </c>
      <c r="D41" t="s">
        <v>105</v>
      </c>
      <c r="E41" t="s">
        <v>106</v>
      </c>
      <c r="F41">
        <v>74</v>
      </c>
      <c r="G41">
        <v>194</v>
      </c>
      <c r="H41" t="s">
        <v>118</v>
      </c>
      <c r="I41">
        <v>2011</v>
      </c>
      <c r="J41">
        <v>1</v>
      </c>
      <c r="K41">
        <v>17</v>
      </c>
      <c r="L41" t="s">
        <v>108</v>
      </c>
      <c r="M41">
        <v>21</v>
      </c>
      <c r="N41" t="s">
        <v>364</v>
      </c>
      <c r="O41" s="12" t="s">
        <v>365</v>
      </c>
      <c r="P41" s="12" t="s">
        <v>366</v>
      </c>
      <c r="Q41" t="s">
        <v>367</v>
      </c>
      <c r="T41" s="12" t="s">
        <v>178</v>
      </c>
      <c r="U41">
        <v>17</v>
      </c>
      <c r="V41">
        <v>0</v>
      </c>
      <c r="W41">
        <v>2</v>
      </c>
      <c r="X41">
        <v>2</v>
      </c>
      <c r="Y41">
        <v>6</v>
      </c>
      <c r="Z41">
        <v>15</v>
      </c>
      <c r="AA41">
        <v>8</v>
      </c>
      <c r="AB41">
        <v>20</v>
      </c>
      <c r="AC41" s="13">
        <f t="shared" si="0"/>
        <v>0</v>
      </c>
      <c r="AD41" s="13">
        <f t="shared" si="1"/>
        <v>0</v>
      </c>
      <c r="AE41" s="14">
        <v>51.2</v>
      </c>
      <c r="AF41" s="15">
        <v>11</v>
      </c>
      <c r="AG41" s="15">
        <v>1</v>
      </c>
      <c r="AH41" s="15">
        <v>3</v>
      </c>
      <c r="AI41" s="2">
        <v>224.88333333329999</v>
      </c>
      <c r="AJ41" s="14">
        <f t="shared" si="2"/>
        <v>13.228431372547059</v>
      </c>
      <c r="AK41">
        <v>301</v>
      </c>
      <c r="AL41" s="14">
        <f t="shared" si="3"/>
        <v>17.705882352941178</v>
      </c>
      <c r="AM41" s="16">
        <f t="shared" si="4"/>
        <v>0.74712070874850489</v>
      </c>
      <c r="AN41" s="15">
        <v>10.444444000000001</v>
      </c>
      <c r="AO41" s="16">
        <f t="shared" si="5"/>
        <v>2.786629985919038</v>
      </c>
      <c r="AP41" s="13">
        <f>IF(('Even Strength'!CU41+'Power Play'!AJ41+'Penalty Kill'!AF41)&gt;0,V41/('Even Strength'!CU41+'Power Play'!AJ41+'Penalty Kill'!AF41),0)</f>
        <v>0</v>
      </c>
      <c r="AQ41" s="13">
        <f>IF(('Even Strength'!CU41+'Power Play'!AJ41+'Penalty Kill'!AF41)&gt;0,W41/('Even Strength'!CU41+'Power Play'!AJ41+'Penalty Kill'!AF41),0)</f>
        <v>4.6511627906976744E-2</v>
      </c>
      <c r="AR41" s="13">
        <f t="shared" si="6"/>
        <v>4.6511627906976744E-2</v>
      </c>
      <c r="AS41">
        <v>0</v>
      </c>
      <c r="AT41">
        <v>0</v>
      </c>
      <c r="AU41" s="17">
        <f t="shared" si="7"/>
        <v>0</v>
      </c>
      <c r="AV41">
        <v>0</v>
      </c>
      <c r="AW41">
        <v>31</v>
      </c>
      <c r="AX41">
        <v>7</v>
      </c>
      <c r="AY41">
        <v>20</v>
      </c>
      <c r="AZ41">
        <v>8</v>
      </c>
      <c r="BA41">
        <v>13</v>
      </c>
      <c r="BB41">
        <v>1</v>
      </c>
      <c r="BC41" s="2">
        <f t="shared" si="8"/>
        <v>8.2709553101620497</v>
      </c>
      <c r="BD41" s="14">
        <f t="shared" si="9"/>
        <v>1.867635070036592</v>
      </c>
      <c r="BE41" s="14">
        <f t="shared" si="10"/>
        <v>5.336100200104549</v>
      </c>
      <c r="BF41" s="14">
        <f t="shared" si="11"/>
        <v>2.1344400800418195</v>
      </c>
      <c r="BG41" s="14">
        <f t="shared" si="12"/>
        <v>3.4684651300679565</v>
      </c>
      <c r="BH41" s="14">
        <f t="shared" si="13"/>
        <v>0.26680501000522744</v>
      </c>
      <c r="BI41">
        <v>8</v>
      </c>
      <c r="BJ41">
        <v>4</v>
      </c>
      <c r="BK41">
        <v>0</v>
      </c>
      <c r="BL41">
        <v>0</v>
      </c>
      <c r="BM41">
        <v>0</v>
      </c>
      <c r="BN41">
        <v>0</v>
      </c>
      <c r="BO41" s="2">
        <v>-4.3952999999999999E-2</v>
      </c>
      <c r="BR41" s="18" t="str">
        <f t="shared" si="14"/>
        <v xml:space="preserve"> </v>
      </c>
      <c r="BT41">
        <v>0</v>
      </c>
      <c r="BU41">
        <v>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s="18">
        <f t="shared" si="15"/>
        <v>0</v>
      </c>
      <c r="CC41" s="19">
        <v>3</v>
      </c>
      <c r="CD41">
        <v>-0.1</v>
      </c>
      <c r="CE41">
        <v>1.1000000000000001</v>
      </c>
      <c r="CF41">
        <v>1</v>
      </c>
      <c r="CG41" s="20">
        <f t="shared" si="16"/>
        <v>5.8823529411764705E-2</v>
      </c>
      <c r="CH41" s="20">
        <f t="shared" si="17"/>
        <v>0.26680501000522744</v>
      </c>
      <c r="CI41">
        <v>3.3</v>
      </c>
      <c r="CJ41">
        <v>3.7</v>
      </c>
      <c r="CK41">
        <v>5.7</v>
      </c>
      <c r="CL41">
        <v>-0.1</v>
      </c>
      <c r="CM41">
        <v>1.1000000000000001</v>
      </c>
      <c r="CN41">
        <v>0</v>
      </c>
      <c r="CO41">
        <v>1.1000000000000001</v>
      </c>
      <c r="CP41" s="21">
        <f t="shared" si="18"/>
        <v>6.4705882352941183E-2</v>
      </c>
      <c r="CQ41" s="21">
        <f t="shared" si="19"/>
        <v>0.29348551100575021</v>
      </c>
      <c r="CW41">
        <v>1275000</v>
      </c>
      <c r="CY41" s="22">
        <f t="shared" si="20"/>
        <v>-1.1390243902439026</v>
      </c>
    </row>
    <row r="42" spans="1:103" x14ac:dyDescent="0.2">
      <c r="A42">
        <v>41</v>
      </c>
      <c r="B42" t="s">
        <v>368</v>
      </c>
      <c r="C42" t="s">
        <v>369</v>
      </c>
      <c r="D42" t="s">
        <v>105</v>
      </c>
      <c r="E42" t="s">
        <v>106</v>
      </c>
      <c r="F42">
        <v>74</v>
      </c>
      <c r="G42">
        <v>203</v>
      </c>
      <c r="H42" t="s">
        <v>107</v>
      </c>
      <c r="I42">
        <v>2009</v>
      </c>
      <c r="J42">
        <v>3</v>
      </c>
      <c r="K42">
        <v>70</v>
      </c>
      <c r="L42" t="s">
        <v>108</v>
      </c>
      <c r="M42">
        <v>22</v>
      </c>
      <c r="N42" t="s">
        <v>370</v>
      </c>
      <c r="O42" s="12" t="s">
        <v>371</v>
      </c>
      <c r="P42" s="12" t="s">
        <v>372</v>
      </c>
      <c r="Q42" t="s">
        <v>343</v>
      </c>
      <c r="T42" s="12" t="s">
        <v>113</v>
      </c>
      <c r="U42">
        <v>7</v>
      </c>
      <c r="V42">
        <v>0</v>
      </c>
      <c r="W42">
        <v>0</v>
      </c>
      <c r="X42">
        <v>0</v>
      </c>
      <c r="Y42">
        <v>-2</v>
      </c>
      <c r="Z42">
        <v>9</v>
      </c>
      <c r="AA42">
        <v>4</v>
      </c>
      <c r="AB42">
        <v>2</v>
      </c>
      <c r="AC42" s="13">
        <f t="shared" si="0"/>
        <v>0</v>
      </c>
      <c r="AD42" s="13">
        <f t="shared" si="1"/>
        <v>0</v>
      </c>
      <c r="AE42" s="14">
        <v>35.799999999999997</v>
      </c>
      <c r="AF42" s="15">
        <v>8</v>
      </c>
      <c r="AG42" s="15">
        <v>0</v>
      </c>
      <c r="AH42" s="15">
        <v>0</v>
      </c>
      <c r="AI42" s="2">
        <v>89.883333333300001</v>
      </c>
      <c r="AJ42" s="14">
        <f t="shared" si="2"/>
        <v>12.84047619047143</v>
      </c>
      <c r="AK42">
        <v>130</v>
      </c>
      <c r="AL42" s="14">
        <f t="shared" si="3"/>
        <v>18.571428571428573</v>
      </c>
      <c r="AM42" s="16">
        <f t="shared" si="4"/>
        <v>0.69141025640999998</v>
      </c>
      <c r="AN42" s="15">
        <v>0</v>
      </c>
      <c r="AO42" s="16">
        <f t="shared" si="5"/>
        <v>0</v>
      </c>
      <c r="AP42" s="13">
        <f>IF(('Even Strength'!CU42+'Power Play'!AJ42+'Penalty Kill'!AF42)&gt;0,V42/('Even Strength'!CU42+'Power Play'!AJ42+'Penalty Kill'!AF42),0)</f>
        <v>0</v>
      </c>
      <c r="AQ42" s="13">
        <f>IF(('Even Strength'!CU42+'Power Play'!AJ42+'Penalty Kill'!AF42)&gt;0,W42/('Even Strength'!CU42+'Power Play'!AJ42+'Penalty Kill'!AF42),0)</f>
        <v>0</v>
      </c>
      <c r="AR42" s="13">
        <f t="shared" si="6"/>
        <v>0</v>
      </c>
      <c r="AS42">
        <v>0</v>
      </c>
      <c r="AT42">
        <v>0</v>
      </c>
      <c r="AU42" s="17">
        <f t="shared" si="7"/>
        <v>0</v>
      </c>
      <c r="AV42">
        <v>0</v>
      </c>
      <c r="AW42">
        <v>10</v>
      </c>
      <c r="AX42">
        <v>4</v>
      </c>
      <c r="AY42">
        <v>5</v>
      </c>
      <c r="AZ42">
        <v>4</v>
      </c>
      <c r="BA42">
        <v>2</v>
      </c>
      <c r="BB42">
        <v>0</v>
      </c>
      <c r="BC42" s="2">
        <f t="shared" si="8"/>
        <v>6.6753198590790568</v>
      </c>
      <c r="BD42" s="14">
        <f t="shared" si="9"/>
        <v>2.6701279436316225</v>
      </c>
      <c r="BE42" s="14">
        <f t="shared" si="10"/>
        <v>3.3376599295395284</v>
      </c>
      <c r="BF42" s="14">
        <f t="shared" si="11"/>
        <v>2.6701279436316225</v>
      </c>
      <c r="BG42" s="14">
        <f t="shared" si="12"/>
        <v>1.3350639718158113</v>
      </c>
      <c r="BH42" s="14">
        <f t="shared" si="13"/>
        <v>0</v>
      </c>
      <c r="BI42">
        <v>6</v>
      </c>
      <c r="BJ42">
        <v>3</v>
      </c>
      <c r="BK42">
        <v>0</v>
      </c>
      <c r="BL42">
        <v>0</v>
      </c>
      <c r="BM42">
        <v>0</v>
      </c>
      <c r="BN42">
        <v>0</v>
      </c>
      <c r="BO42" s="2">
        <v>-3.138344</v>
      </c>
      <c r="BP42">
        <v>1</v>
      </c>
      <c r="BQ42">
        <v>0</v>
      </c>
      <c r="BR42" s="18">
        <f t="shared" si="14"/>
        <v>0</v>
      </c>
      <c r="BS42">
        <v>0</v>
      </c>
      <c r="BT42">
        <v>0</v>
      </c>
      <c r="BU42">
        <v>3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s="18">
        <f t="shared" si="15"/>
        <v>0</v>
      </c>
      <c r="CC42" s="19">
        <v>3</v>
      </c>
      <c r="CD42">
        <v>-0.30000000000000004</v>
      </c>
      <c r="CE42">
        <v>0</v>
      </c>
      <c r="CF42">
        <v>-0.2</v>
      </c>
      <c r="CG42" s="20">
        <f t="shared" si="16"/>
        <v>-2.8571428571428574E-2</v>
      </c>
      <c r="CH42" s="20">
        <f t="shared" si="17"/>
        <v>-0.13350639718158114</v>
      </c>
      <c r="CI42">
        <v>0.7</v>
      </c>
      <c r="CJ42">
        <v>0.7</v>
      </c>
      <c r="CK42">
        <v>-1.9</v>
      </c>
      <c r="CL42">
        <v>-0.30000000000000004</v>
      </c>
      <c r="CM42">
        <v>-0.1</v>
      </c>
      <c r="CN42">
        <v>-0.30000000000000004</v>
      </c>
      <c r="CO42">
        <v>-0.7</v>
      </c>
      <c r="CP42" s="21">
        <f t="shared" si="18"/>
        <v>-9.9999999999999992E-2</v>
      </c>
      <c r="CQ42" s="21">
        <f t="shared" si="19"/>
        <v>-0.4672723901355339</v>
      </c>
      <c r="CW42">
        <v>886667</v>
      </c>
      <c r="CY42" s="22">
        <f t="shared" si="20"/>
        <v>-2.2570737560975607</v>
      </c>
    </row>
    <row r="43" spans="1:103" x14ac:dyDescent="0.2">
      <c r="A43">
        <v>39</v>
      </c>
      <c r="B43" t="s">
        <v>373</v>
      </c>
      <c r="C43" t="s">
        <v>374</v>
      </c>
      <c r="D43" t="s">
        <v>105</v>
      </c>
      <c r="E43" t="s">
        <v>106</v>
      </c>
      <c r="F43">
        <v>72</v>
      </c>
      <c r="G43">
        <v>200</v>
      </c>
      <c r="H43" t="s">
        <v>118</v>
      </c>
      <c r="I43">
        <v>2006</v>
      </c>
      <c r="J43">
        <v>4</v>
      </c>
      <c r="K43">
        <v>112</v>
      </c>
      <c r="M43">
        <v>25</v>
      </c>
      <c r="N43" t="s">
        <v>375</v>
      </c>
      <c r="O43" s="12" t="s">
        <v>336</v>
      </c>
      <c r="P43" s="12" t="s">
        <v>376</v>
      </c>
      <c r="Q43" t="s">
        <v>192</v>
      </c>
      <c r="T43" s="12" t="s">
        <v>156</v>
      </c>
      <c r="U43">
        <v>55</v>
      </c>
      <c r="V43">
        <v>9</v>
      </c>
      <c r="W43">
        <v>15</v>
      </c>
      <c r="X43">
        <v>24</v>
      </c>
      <c r="Y43">
        <v>8</v>
      </c>
      <c r="Z43">
        <v>112</v>
      </c>
      <c r="AA43">
        <v>48</v>
      </c>
      <c r="AB43">
        <v>48</v>
      </c>
      <c r="AC43" s="13">
        <f t="shared" si="0"/>
        <v>8.0357142857142863E-2</v>
      </c>
      <c r="AD43" s="13">
        <f t="shared" si="1"/>
        <v>4.3269230769230768E-2</v>
      </c>
      <c r="AE43" s="14">
        <v>30.6</v>
      </c>
      <c r="AF43" s="15">
        <v>46</v>
      </c>
      <c r="AG43" s="15">
        <v>13</v>
      </c>
      <c r="AH43" s="15">
        <v>23</v>
      </c>
      <c r="AI43" s="2">
        <v>683.91666666670005</v>
      </c>
      <c r="AJ43" s="14">
        <f t="shared" si="2"/>
        <v>12.434848484849091</v>
      </c>
      <c r="AK43">
        <v>954</v>
      </c>
      <c r="AL43" s="14">
        <f t="shared" si="3"/>
        <v>17.345454545454544</v>
      </c>
      <c r="AM43" s="16">
        <f t="shared" si="4"/>
        <v>0.71689378057306086</v>
      </c>
      <c r="AN43" s="15">
        <v>84.777777999999998</v>
      </c>
      <c r="AO43" s="16">
        <f t="shared" si="5"/>
        <v>7.4375533276467669</v>
      </c>
      <c r="AP43" s="13">
        <f>IF(('Even Strength'!CU43+'Power Play'!AJ43+'Penalty Kill'!AF43)&gt;0,V43/('Even Strength'!CU43+'Power Play'!AJ43+'Penalty Kill'!AF43),0)</f>
        <v>8.4905660377358486E-2</v>
      </c>
      <c r="AQ43" s="13">
        <f>IF(('Even Strength'!CU43+'Power Play'!AJ43+'Penalty Kill'!AF43)&gt;0,W43/('Even Strength'!CU43+'Power Play'!AJ43+'Penalty Kill'!AF43),0)</f>
        <v>0.14150943396226415</v>
      </c>
      <c r="AR43" s="13">
        <f t="shared" si="6"/>
        <v>0.22641509433962265</v>
      </c>
      <c r="AS43">
        <v>8</v>
      </c>
      <c r="AT43">
        <v>10</v>
      </c>
      <c r="AU43" s="17">
        <f t="shared" si="7"/>
        <v>0.44444444444444442</v>
      </c>
      <c r="AV43">
        <v>0.5</v>
      </c>
      <c r="AW43">
        <v>73</v>
      </c>
      <c r="AX43">
        <v>132</v>
      </c>
      <c r="AY43">
        <v>24</v>
      </c>
      <c r="AZ43">
        <v>48</v>
      </c>
      <c r="BA43">
        <v>13</v>
      </c>
      <c r="BB43">
        <v>14</v>
      </c>
      <c r="BC43" s="2">
        <f t="shared" si="8"/>
        <v>6.4042890215666421</v>
      </c>
      <c r="BD43" s="14">
        <f t="shared" si="9"/>
        <v>11.580358230778039</v>
      </c>
      <c r="BE43" s="14">
        <f t="shared" si="10"/>
        <v>2.1055196783232795</v>
      </c>
      <c r="BF43" s="14">
        <f t="shared" si="11"/>
        <v>4.2110393566465589</v>
      </c>
      <c r="BG43" s="14">
        <f t="shared" si="12"/>
        <v>1.1404898257584433</v>
      </c>
      <c r="BH43" s="14">
        <f t="shared" si="13"/>
        <v>1.2282198123552466</v>
      </c>
      <c r="BI43">
        <v>64</v>
      </c>
      <c r="BJ43">
        <v>17</v>
      </c>
      <c r="BK43">
        <v>4</v>
      </c>
      <c r="BL43">
        <v>1</v>
      </c>
      <c r="BM43">
        <v>0</v>
      </c>
      <c r="BN43">
        <v>0</v>
      </c>
      <c r="BO43" s="2">
        <v>-7.9756609999999997</v>
      </c>
      <c r="BP43">
        <v>1</v>
      </c>
      <c r="BQ43">
        <v>0</v>
      </c>
      <c r="BR43" s="18">
        <f t="shared" si="14"/>
        <v>0</v>
      </c>
      <c r="BS43">
        <v>0</v>
      </c>
      <c r="BT43">
        <v>1</v>
      </c>
      <c r="BU43">
        <v>14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 s="18">
        <f t="shared" si="15"/>
        <v>0</v>
      </c>
      <c r="CC43" s="19">
        <v>3</v>
      </c>
      <c r="CD43">
        <v>1.8</v>
      </c>
      <c r="CE43">
        <v>0.8</v>
      </c>
      <c r="CF43">
        <v>2.7</v>
      </c>
      <c r="CG43" s="20">
        <f t="shared" si="16"/>
        <v>4.9090909090909095E-2</v>
      </c>
      <c r="CH43" s="20">
        <f t="shared" si="17"/>
        <v>0.23687096381136896</v>
      </c>
      <c r="CI43">
        <v>15.4</v>
      </c>
      <c r="CJ43">
        <v>12.6</v>
      </c>
      <c r="CK43">
        <v>3.2</v>
      </c>
      <c r="CL43">
        <v>3</v>
      </c>
      <c r="CM43">
        <v>1.3</v>
      </c>
      <c r="CN43">
        <v>-0.30000000000000004</v>
      </c>
      <c r="CO43">
        <v>4.0999999999999996</v>
      </c>
      <c r="CP43" s="21">
        <f t="shared" si="18"/>
        <v>7.454545454545454E-2</v>
      </c>
      <c r="CQ43" s="21">
        <f t="shared" si="19"/>
        <v>0.35969294504689359</v>
      </c>
      <c r="CU43">
        <v>21</v>
      </c>
      <c r="CV43" t="s">
        <v>377</v>
      </c>
      <c r="CW43">
        <v>1350000</v>
      </c>
      <c r="CY43" s="22">
        <f t="shared" si="20"/>
        <v>1.7292682926829266</v>
      </c>
    </row>
    <row r="44" spans="1:103" x14ac:dyDescent="0.2">
      <c r="A44">
        <v>73</v>
      </c>
      <c r="B44" t="s">
        <v>378</v>
      </c>
      <c r="C44" t="s">
        <v>374</v>
      </c>
      <c r="D44" t="s">
        <v>105</v>
      </c>
      <c r="E44" t="s">
        <v>106</v>
      </c>
      <c r="F44">
        <v>76</v>
      </c>
      <c r="G44">
        <v>225</v>
      </c>
      <c r="H44" t="s">
        <v>107</v>
      </c>
      <c r="I44">
        <v>2007</v>
      </c>
      <c r="J44">
        <v>6</v>
      </c>
      <c r="K44">
        <v>162</v>
      </c>
      <c r="L44" t="s">
        <v>108</v>
      </c>
      <c r="M44">
        <v>25</v>
      </c>
      <c r="N44" t="s">
        <v>379</v>
      </c>
      <c r="O44" s="12" t="s">
        <v>380</v>
      </c>
      <c r="P44" s="12" t="s">
        <v>381</v>
      </c>
      <c r="Q44" t="s">
        <v>382</v>
      </c>
      <c r="T44" s="12" t="s">
        <v>178</v>
      </c>
      <c r="U44">
        <v>64</v>
      </c>
      <c r="V44">
        <v>2</v>
      </c>
      <c r="W44">
        <v>6</v>
      </c>
      <c r="X44">
        <v>8</v>
      </c>
      <c r="Y44">
        <v>-1</v>
      </c>
      <c r="Z44">
        <v>54</v>
      </c>
      <c r="AA44">
        <v>16</v>
      </c>
      <c r="AB44">
        <v>36</v>
      </c>
      <c r="AC44" s="13">
        <f t="shared" si="0"/>
        <v>3.7037037037037035E-2</v>
      </c>
      <c r="AD44" s="13">
        <f t="shared" si="1"/>
        <v>1.8867924528301886E-2</v>
      </c>
      <c r="AE44" s="14">
        <v>54.2</v>
      </c>
      <c r="AF44" s="15">
        <v>23</v>
      </c>
      <c r="AG44" s="15">
        <v>12</v>
      </c>
      <c r="AH44" s="15">
        <v>16</v>
      </c>
      <c r="AI44" s="2">
        <v>1118.2166666666999</v>
      </c>
      <c r="AJ44" s="14">
        <f t="shared" si="2"/>
        <v>17.472135416667186</v>
      </c>
      <c r="AK44">
        <v>1532</v>
      </c>
      <c r="AL44" s="14">
        <f t="shared" si="3"/>
        <v>23.9375</v>
      </c>
      <c r="AM44" s="16">
        <f t="shared" si="4"/>
        <v>0.72990644038296337</v>
      </c>
      <c r="AN44" s="15">
        <v>37.840000000000003</v>
      </c>
      <c r="AO44" s="16">
        <f t="shared" si="5"/>
        <v>2.0303757470972523</v>
      </c>
      <c r="AP44" s="13">
        <f>IF(('Even Strength'!CU44+'Power Play'!AJ44+'Penalty Kill'!AF44)&gt;0,V44/('Even Strength'!CU44+'Power Play'!AJ44+'Penalty Kill'!AF44),0)</f>
        <v>2.564102564102564E-2</v>
      </c>
      <c r="AQ44" s="13">
        <f>IF(('Even Strength'!CU44+'Power Play'!AJ44+'Penalty Kill'!AF44)&gt;0,W44/('Even Strength'!CU44+'Power Play'!AJ44+'Penalty Kill'!AF44),0)</f>
        <v>7.6923076923076927E-2</v>
      </c>
      <c r="AR44" s="13">
        <f t="shared" si="6"/>
        <v>0.10256410256410256</v>
      </c>
      <c r="AS44">
        <v>0</v>
      </c>
      <c r="AT44">
        <v>0</v>
      </c>
      <c r="AU44" s="17">
        <f t="shared" si="7"/>
        <v>0</v>
      </c>
      <c r="AV44">
        <v>0</v>
      </c>
      <c r="AW44">
        <v>137</v>
      </c>
      <c r="AX44">
        <v>169</v>
      </c>
      <c r="AY44">
        <v>98</v>
      </c>
      <c r="AZ44">
        <v>16</v>
      </c>
      <c r="BA44">
        <v>39</v>
      </c>
      <c r="BB44">
        <v>21</v>
      </c>
      <c r="BC44" s="2">
        <f t="shared" si="8"/>
        <v>7.3509904162876207</v>
      </c>
      <c r="BD44" s="14">
        <f t="shared" si="9"/>
        <v>9.0680100755664821</v>
      </c>
      <c r="BE44" s="14">
        <f t="shared" si="10"/>
        <v>5.2583727065415093</v>
      </c>
      <c r="BF44" s="14">
        <f t="shared" si="11"/>
        <v>0.85850982963943023</v>
      </c>
      <c r="BG44" s="14">
        <f t="shared" si="12"/>
        <v>2.0926177097461109</v>
      </c>
      <c r="BH44" s="14">
        <f t="shared" si="13"/>
        <v>1.1267941514017521</v>
      </c>
      <c r="BI44">
        <v>45</v>
      </c>
      <c r="BJ44">
        <v>15</v>
      </c>
      <c r="BK44">
        <v>3</v>
      </c>
      <c r="BL44">
        <v>0</v>
      </c>
      <c r="BM44">
        <v>0</v>
      </c>
      <c r="BN44">
        <v>0</v>
      </c>
      <c r="BO44" s="2">
        <v>2.4566469999999998</v>
      </c>
      <c r="BR44" s="18" t="str">
        <f t="shared" si="14"/>
        <v xml:space="preserve"> </v>
      </c>
      <c r="BT44">
        <v>0</v>
      </c>
      <c r="BU44">
        <v>14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 s="18">
        <f t="shared" si="15"/>
        <v>0</v>
      </c>
      <c r="CC44" s="19">
        <v>5</v>
      </c>
      <c r="CD44">
        <v>-0.2</v>
      </c>
      <c r="CE44">
        <v>2.5</v>
      </c>
      <c r="CF44">
        <v>2.2000000000000002</v>
      </c>
      <c r="CG44" s="20">
        <f t="shared" si="16"/>
        <v>3.4375000000000003E-2</v>
      </c>
      <c r="CH44" s="20">
        <f t="shared" si="17"/>
        <v>0.11804510157542165</v>
      </c>
      <c r="CI44">
        <v>14.8</v>
      </c>
      <c r="CJ44">
        <v>20.6</v>
      </c>
      <c r="CK44">
        <v>-0.4</v>
      </c>
      <c r="CL44">
        <v>-0.2</v>
      </c>
      <c r="CM44">
        <v>2.4</v>
      </c>
      <c r="CN44">
        <v>0</v>
      </c>
      <c r="CO44">
        <v>2.2000000000000002</v>
      </c>
      <c r="CP44" s="21">
        <f t="shared" si="18"/>
        <v>3.4375000000000003E-2</v>
      </c>
      <c r="CQ44" s="21">
        <f t="shared" si="19"/>
        <v>0.11804510157542165</v>
      </c>
      <c r="CU44">
        <v>9</v>
      </c>
      <c r="CV44" t="s">
        <v>312</v>
      </c>
      <c r="CW44">
        <v>600000</v>
      </c>
      <c r="CY44" s="22">
        <f t="shared" si="20"/>
        <v>1.1463414634146343</v>
      </c>
    </row>
    <row r="45" spans="1:103" x14ac:dyDescent="0.2">
      <c r="A45">
        <v>77</v>
      </c>
      <c r="B45" t="s">
        <v>383</v>
      </c>
      <c r="C45" t="s">
        <v>384</v>
      </c>
      <c r="E45" t="s">
        <v>219</v>
      </c>
      <c r="F45">
        <v>76</v>
      </c>
      <c r="G45">
        <v>218</v>
      </c>
      <c r="H45" t="s">
        <v>118</v>
      </c>
      <c r="M45">
        <v>27</v>
      </c>
      <c r="N45" t="s">
        <v>385</v>
      </c>
      <c r="O45" s="12" t="s">
        <v>386</v>
      </c>
      <c r="P45" s="12" t="s">
        <v>387</v>
      </c>
      <c r="Q45" t="s">
        <v>131</v>
      </c>
      <c r="T45" s="12" t="s">
        <v>178</v>
      </c>
      <c r="U45">
        <v>57</v>
      </c>
      <c r="V45">
        <v>1</v>
      </c>
      <c r="W45">
        <v>6</v>
      </c>
      <c r="X45">
        <v>7</v>
      </c>
      <c r="Y45">
        <v>-12</v>
      </c>
      <c r="Z45">
        <v>54</v>
      </c>
      <c r="AA45">
        <v>25</v>
      </c>
      <c r="AB45">
        <v>53</v>
      </c>
      <c r="AC45" s="13">
        <f t="shared" si="0"/>
        <v>1.8518518518518517E-2</v>
      </c>
      <c r="AD45" s="13">
        <f t="shared" si="1"/>
        <v>7.575757575757576E-3</v>
      </c>
      <c r="AE45" s="14">
        <v>47.8</v>
      </c>
      <c r="AF45" s="15">
        <v>12</v>
      </c>
      <c r="AG45" s="15">
        <v>10</v>
      </c>
      <c r="AH45" s="15">
        <v>29</v>
      </c>
      <c r="AI45" s="2">
        <v>951</v>
      </c>
      <c r="AJ45" s="14">
        <f t="shared" si="2"/>
        <v>16.684210526315791</v>
      </c>
      <c r="AK45">
        <v>1178</v>
      </c>
      <c r="AL45" s="14">
        <f t="shared" si="3"/>
        <v>20.666666666666668</v>
      </c>
      <c r="AM45" s="16">
        <f t="shared" si="4"/>
        <v>0.80730050933786079</v>
      </c>
      <c r="AN45" s="15">
        <v>24.877419</v>
      </c>
      <c r="AO45" s="16">
        <f t="shared" si="5"/>
        <v>1.5695532492113564</v>
      </c>
      <c r="AP45" s="13">
        <f>IF(('Even Strength'!CU45+'Power Play'!AJ45+'Penalty Kill'!AF45)&gt;0,V45/('Even Strength'!CU45+'Power Play'!AJ45+'Penalty Kill'!AF45),0)</f>
        <v>1.3698630136986301E-2</v>
      </c>
      <c r="AQ45" s="13">
        <f>IF(('Even Strength'!CU45+'Power Play'!AJ45+'Penalty Kill'!AF45)&gt;0,W45/('Even Strength'!CU45+'Power Play'!AJ45+'Penalty Kill'!AF45),0)</f>
        <v>8.2191780821917804E-2</v>
      </c>
      <c r="AR45" s="13">
        <f t="shared" si="6"/>
        <v>9.5890410958904104E-2</v>
      </c>
      <c r="AS45">
        <v>0</v>
      </c>
      <c r="AT45">
        <v>0</v>
      </c>
      <c r="AU45" s="17">
        <f t="shared" si="7"/>
        <v>0</v>
      </c>
      <c r="AV45">
        <v>0</v>
      </c>
      <c r="AW45">
        <v>51</v>
      </c>
      <c r="AX45">
        <v>103</v>
      </c>
      <c r="AY45">
        <v>75</v>
      </c>
      <c r="AZ45">
        <v>25</v>
      </c>
      <c r="BA45">
        <v>46</v>
      </c>
      <c r="BB45">
        <v>7</v>
      </c>
      <c r="BC45" s="2">
        <f t="shared" si="8"/>
        <v>3.2176656151419558</v>
      </c>
      <c r="BD45" s="14">
        <f t="shared" si="9"/>
        <v>6.4984227129337544</v>
      </c>
      <c r="BE45" s="14">
        <f t="shared" si="10"/>
        <v>4.7318611987381702</v>
      </c>
      <c r="BF45" s="14">
        <f t="shared" si="11"/>
        <v>1.5772870662460567</v>
      </c>
      <c r="BG45" s="14">
        <f t="shared" si="12"/>
        <v>2.9022082018927442</v>
      </c>
      <c r="BH45" s="14">
        <f t="shared" si="13"/>
        <v>0.44164037854889593</v>
      </c>
      <c r="BI45">
        <v>34</v>
      </c>
      <c r="BJ45">
        <v>12</v>
      </c>
      <c r="BK45">
        <v>0</v>
      </c>
      <c r="BL45">
        <v>0</v>
      </c>
      <c r="BM45">
        <v>0</v>
      </c>
      <c r="BN45">
        <v>1</v>
      </c>
      <c r="BO45" s="2">
        <v>-1.8866999999999998</v>
      </c>
      <c r="BR45" s="18" t="str">
        <f t="shared" si="14"/>
        <v xml:space="preserve"> </v>
      </c>
      <c r="BT45">
        <v>0</v>
      </c>
      <c r="BU45">
        <v>11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s="18">
        <f t="shared" si="15"/>
        <v>0</v>
      </c>
      <c r="CC45" s="19">
        <v>1</v>
      </c>
      <c r="CD45">
        <v>-0.30000000000000004</v>
      </c>
      <c r="CE45">
        <v>1.2</v>
      </c>
      <c r="CF45">
        <v>0.9</v>
      </c>
      <c r="CG45" s="20">
        <f t="shared" si="16"/>
        <v>1.5789473684210527E-2</v>
      </c>
      <c r="CH45" s="20">
        <f t="shared" si="17"/>
        <v>5.6782334384858045E-2</v>
      </c>
      <c r="CI45">
        <v>19.3</v>
      </c>
      <c r="CJ45">
        <v>18.8</v>
      </c>
      <c r="CK45">
        <v>-0.5</v>
      </c>
      <c r="CL45">
        <v>-1.8</v>
      </c>
      <c r="CM45">
        <v>0.30000000000000004</v>
      </c>
      <c r="CN45">
        <v>0</v>
      </c>
      <c r="CO45">
        <v>-1.5</v>
      </c>
      <c r="CP45" s="21">
        <f t="shared" si="18"/>
        <v>-2.6315789473684209E-2</v>
      </c>
      <c r="CQ45" s="21">
        <f t="shared" si="19"/>
        <v>-9.4637223974763401E-2</v>
      </c>
      <c r="CU45">
        <v>13</v>
      </c>
      <c r="CV45" t="s">
        <v>388</v>
      </c>
      <c r="CW45">
        <v>1525000</v>
      </c>
      <c r="CY45" s="22">
        <f t="shared" si="20"/>
        <v>-4.1780487804878046</v>
      </c>
    </row>
    <row r="46" spans="1:103" x14ac:dyDescent="0.2">
      <c r="A46">
        <v>14</v>
      </c>
      <c r="B46" t="s">
        <v>389</v>
      </c>
      <c r="C46" t="s">
        <v>326</v>
      </c>
      <c r="D46" t="s">
        <v>206</v>
      </c>
      <c r="E46" t="s">
        <v>106</v>
      </c>
      <c r="F46">
        <v>74</v>
      </c>
      <c r="G46">
        <v>210</v>
      </c>
      <c r="H46" t="s">
        <v>118</v>
      </c>
      <c r="I46">
        <v>2007</v>
      </c>
      <c r="J46">
        <v>5</v>
      </c>
      <c r="K46">
        <v>129</v>
      </c>
      <c r="M46">
        <v>24</v>
      </c>
      <c r="N46" t="s">
        <v>390</v>
      </c>
      <c r="O46" s="12" t="s">
        <v>391</v>
      </c>
      <c r="P46" s="12" t="s">
        <v>392</v>
      </c>
      <c r="Q46" t="s">
        <v>393</v>
      </c>
      <c r="T46" s="12" t="s">
        <v>123</v>
      </c>
      <c r="U46">
        <v>81</v>
      </c>
      <c r="V46">
        <v>34</v>
      </c>
      <c r="W46">
        <v>45</v>
      </c>
      <c r="X46">
        <v>79</v>
      </c>
      <c r="Y46">
        <v>21</v>
      </c>
      <c r="Z46">
        <v>279</v>
      </c>
      <c r="AA46">
        <v>128</v>
      </c>
      <c r="AB46">
        <v>108</v>
      </c>
      <c r="AC46" s="13">
        <f t="shared" si="0"/>
        <v>0.12186379928315412</v>
      </c>
      <c r="AD46" s="13">
        <f t="shared" si="1"/>
        <v>6.6019417475728162E-2</v>
      </c>
      <c r="AE46" s="14">
        <v>29.2</v>
      </c>
      <c r="AF46" s="15">
        <v>189</v>
      </c>
      <c r="AG46" s="15">
        <v>23</v>
      </c>
      <c r="AH46" s="15">
        <v>14</v>
      </c>
      <c r="AI46" s="2">
        <v>1550.45</v>
      </c>
      <c r="AJ46" s="14">
        <f t="shared" si="2"/>
        <v>19.141358024691357</v>
      </c>
      <c r="AK46">
        <v>2029</v>
      </c>
      <c r="AL46" s="14">
        <f t="shared" si="3"/>
        <v>25.049382716049383</v>
      </c>
      <c r="AM46" s="16">
        <f t="shared" si="4"/>
        <v>0.76414489896500737</v>
      </c>
      <c r="AN46" s="15">
        <v>187.95166900000001</v>
      </c>
      <c r="AO46" s="16">
        <f t="shared" si="5"/>
        <v>7.2734368344674127</v>
      </c>
      <c r="AP46" s="13">
        <f>IF(('Even Strength'!CU46+'Power Play'!AJ46+'Penalty Kill'!AF46)&gt;0,V46/('Even Strength'!CU46+'Power Play'!AJ46+'Penalty Kill'!AF46),0)</f>
        <v>0.36956521739130432</v>
      </c>
      <c r="AQ46" s="13">
        <f>IF(('Even Strength'!CU46+'Power Play'!AJ46+'Penalty Kill'!AF46)&gt;0,W46/('Even Strength'!CU46+'Power Play'!AJ46+'Penalty Kill'!AF46),0)</f>
        <v>0.4891304347826087</v>
      </c>
      <c r="AR46" s="13">
        <f t="shared" si="6"/>
        <v>0.85869565217391308</v>
      </c>
      <c r="AS46">
        <v>411</v>
      </c>
      <c r="AT46">
        <v>367</v>
      </c>
      <c r="AU46" s="17">
        <f t="shared" si="7"/>
        <v>0.52827763496143954</v>
      </c>
      <c r="AV46">
        <v>15.3</v>
      </c>
      <c r="AW46">
        <v>113</v>
      </c>
      <c r="AX46">
        <v>118</v>
      </c>
      <c r="AY46">
        <v>60</v>
      </c>
      <c r="AZ46">
        <v>128</v>
      </c>
      <c r="BA46">
        <v>68</v>
      </c>
      <c r="BB46">
        <v>70</v>
      </c>
      <c r="BC46" s="2">
        <f t="shared" si="8"/>
        <v>4.3729239898094097</v>
      </c>
      <c r="BD46" s="14">
        <f t="shared" si="9"/>
        <v>4.5664162017478791</v>
      </c>
      <c r="BE46" s="14">
        <f t="shared" si="10"/>
        <v>2.3219065432616337</v>
      </c>
      <c r="BF46" s="14">
        <f t="shared" si="11"/>
        <v>4.9534006256248189</v>
      </c>
      <c r="BG46" s="14">
        <f t="shared" si="12"/>
        <v>2.6314940823631847</v>
      </c>
      <c r="BH46" s="14">
        <f t="shared" si="13"/>
        <v>2.7088909671385726</v>
      </c>
      <c r="BI46">
        <v>64</v>
      </c>
      <c r="BJ46">
        <v>22</v>
      </c>
      <c r="BK46">
        <v>2</v>
      </c>
      <c r="BL46">
        <v>1</v>
      </c>
      <c r="BM46">
        <v>0</v>
      </c>
      <c r="BN46">
        <v>0</v>
      </c>
      <c r="BO46" s="2">
        <v>2.3767170000000002</v>
      </c>
      <c r="BP46">
        <v>9</v>
      </c>
      <c r="BQ46">
        <v>1</v>
      </c>
      <c r="BR46" s="18">
        <f t="shared" si="14"/>
        <v>0.1111111111111111</v>
      </c>
      <c r="BS46">
        <v>1</v>
      </c>
      <c r="BT46">
        <v>10</v>
      </c>
      <c r="BU46">
        <v>17</v>
      </c>
      <c r="BV46">
        <v>1</v>
      </c>
      <c r="BW46">
        <v>0</v>
      </c>
      <c r="BX46">
        <v>3</v>
      </c>
      <c r="BY46">
        <v>1</v>
      </c>
      <c r="BZ46">
        <v>0</v>
      </c>
      <c r="CA46">
        <v>0</v>
      </c>
      <c r="CB46" s="18">
        <f t="shared" si="15"/>
        <v>0</v>
      </c>
      <c r="CC46" s="19">
        <v>7</v>
      </c>
      <c r="CD46">
        <v>8.4</v>
      </c>
      <c r="CE46">
        <v>2.5</v>
      </c>
      <c r="CF46">
        <v>10.9</v>
      </c>
      <c r="CG46" s="20">
        <f t="shared" si="16"/>
        <v>0.13456790123456791</v>
      </c>
      <c r="CH46" s="20">
        <f t="shared" si="17"/>
        <v>0.42181302202586346</v>
      </c>
      <c r="CI46">
        <v>42.2</v>
      </c>
      <c r="CJ46">
        <v>33.1</v>
      </c>
      <c r="CK46">
        <v>22.4</v>
      </c>
      <c r="CL46">
        <v>14.8</v>
      </c>
      <c r="CM46">
        <v>4.3</v>
      </c>
      <c r="CN46">
        <v>0</v>
      </c>
      <c r="CO46">
        <v>19</v>
      </c>
      <c r="CP46" s="21">
        <f t="shared" si="18"/>
        <v>0.23456790123456789</v>
      </c>
      <c r="CQ46" s="21">
        <f t="shared" si="19"/>
        <v>0.73527040536618393</v>
      </c>
      <c r="CW46">
        <v>5250000</v>
      </c>
      <c r="CY46" s="22">
        <f t="shared" si="20"/>
        <v>9.7804878048780495</v>
      </c>
    </row>
    <row r="47" spans="1:103" x14ac:dyDescent="0.2">
      <c r="A47">
        <v>24</v>
      </c>
      <c r="B47" t="s">
        <v>394</v>
      </c>
      <c r="C47" t="s">
        <v>326</v>
      </c>
      <c r="D47" t="s">
        <v>206</v>
      </c>
      <c r="E47" t="s">
        <v>106</v>
      </c>
      <c r="F47">
        <v>74</v>
      </c>
      <c r="G47">
        <v>200</v>
      </c>
      <c r="H47" t="s">
        <v>118</v>
      </c>
      <c r="M47">
        <v>26</v>
      </c>
      <c r="N47" t="s">
        <v>395</v>
      </c>
      <c r="O47" s="12" t="s">
        <v>396</v>
      </c>
      <c r="P47" s="12" t="s">
        <v>392</v>
      </c>
      <c r="Q47" t="s">
        <v>393</v>
      </c>
      <c r="T47" s="12" t="s">
        <v>178</v>
      </c>
      <c r="U47">
        <v>78</v>
      </c>
      <c r="V47">
        <v>3</v>
      </c>
      <c r="W47">
        <v>17</v>
      </c>
      <c r="X47">
        <v>20</v>
      </c>
      <c r="Y47">
        <v>16</v>
      </c>
      <c r="Z47">
        <v>91</v>
      </c>
      <c r="AA47">
        <v>53</v>
      </c>
      <c r="AB47">
        <v>74</v>
      </c>
      <c r="AC47" s="13">
        <f t="shared" si="0"/>
        <v>3.2967032967032968E-2</v>
      </c>
      <c r="AD47" s="13">
        <f t="shared" si="1"/>
        <v>1.3761467889908258E-2</v>
      </c>
      <c r="AE47" s="14">
        <v>56.2</v>
      </c>
      <c r="AF47" s="15">
        <v>50</v>
      </c>
      <c r="AG47" s="15">
        <v>12</v>
      </c>
      <c r="AH47" s="15">
        <v>29</v>
      </c>
      <c r="AI47" s="2">
        <v>1493.9166666666999</v>
      </c>
      <c r="AJ47" s="14">
        <f t="shared" si="2"/>
        <v>19.152777777778205</v>
      </c>
      <c r="AK47">
        <v>1968</v>
      </c>
      <c r="AL47" s="14">
        <f t="shared" si="3"/>
        <v>25.23076923076923</v>
      </c>
      <c r="AM47" s="16">
        <f t="shared" si="4"/>
        <v>0.75910399728998978</v>
      </c>
      <c r="AN47" s="15">
        <v>62.211537999999997</v>
      </c>
      <c r="AO47" s="16">
        <f t="shared" si="5"/>
        <v>2.4985947096557704</v>
      </c>
      <c r="AP47" s="13">
        <f>IF(('Even Strength'!CU47+'Power Play'!AJ47+'Penalty Kill'!AF47)&gt;0,V47/('Even Strength'!CU47+'Power Play'!AJ47+'Penalty Kill'!AF47),0)</f>
        <v>2.7027027027027029E-2</v>
      </c>
      <c r="AQ47" s="13">
        <f>IF(('Even Strength'!CU47+'Power Play'!AJ47+'Penalty Kill'!AF47)&gt;0,W47/('Even Strength'!CU47+'Power Play'!AJ47+'Penalty Kill'!AF47),0)</f>
        <v>0.15315315315315314</v>
      </c>
      <c r="AR47" s="13">
        <f t="shared" si="6"/>
        <v>0.18018018018018017</v>
      </c>
      <c r="AS47">
        <v>1</v>
      </c>
      <c r="AT47">
        <v>0</v>
      </c>
      <c r="AU47" s="17">
        <f t="shared" si="7"/>
        <v>1</v>
      </c>
      <c r="AV47">
        <v>0</v>
      </c>
      <c r="AW47">
        <v>154</v>
      </c>
      <c r="AX47">
        <v>118</v>
      </c>
      <c r="AY47">
        <v>122</v>
      </c>
      <c r="AZ47">
        <v>53</v>
      </c>
      <c r="BA47">
        <v>39</v>
      </c>
      <c r="BB47">
        <v>27</v>
      </c>
      <c r="BC47" s="2">
        <f t="shared" si="8"/>
        <v>6.1850839515812757</v>
      </c>
      <c r="BD47" s="14">
        <f t="shared" si="9"/>
        <v>4.7392201706921462</v>
      </c>
      <c r="BE47" s="14">
        <f t="shared" si="10"/>
        <v>4.8998717019020495</v>
      </c>
      <c r="BF47" s="14">
        <f t="shared" si="11"/>
        <v>2.1286327885312182</v>
      </c>
      <c r="BG47" s="14">
        <f t="shared" si="12"/>
        <v>1.5663524292965569</v>
      </c>
      <c r="BH47" s="14">
        <f t="shared" si="13"/>
        <v>1.0843978356668471</v>
      </c>
      <c r="BI47">
        <v>30</v>
      </c>
      <c r="BJ47">
        <v>15</v>
      </c>
      <c r="BK47">
        <v>0</v>
      </c>
      <c r="BL47">
        <v>0</v>
      </c>
      <c r="BM47">
        <v>0</v>
      </c>
      <c r="BN47">
        <v>0</v>
      </c>
      <c r="BO47" s="2">
        <v>-4.0689999999999997E-3</v>
      </c>
      <c r="BP47">
        <v>3</v>
      </c>
      <c r="BQ47">
        <v>1</v>
      </c>
      <c r="BR47" s="18">
        <f t="shared" si="14"/>
        <v>0.33333333333333331</v>
      </c>
      <c r="BS47">
        <v>0</v>
      </c>
      <c r="BT47">
        <v>0</v>
      </c>
      <c r="BU47">
        <v>16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 s="18">
        <f t="shared" si="15"/>
        <v>1</v>
      </c>
      <c r="CC47" s="19">
        <v>5</v>
      </c>
      <c r="CD47">
        <v>0.7</v>
      </c>
      <c r="CE47">
        <v>4.2</v>
      </c>
      <c r="CF47">
        <v>4.9000000000000004</v>
      </c>
      <c r="CG47" s="20">
        <f t="shared" si="16"/>
        <v>6.2820512820512819E-2</v>
      </c>
      <c r="CH47" s="20">
        <f t="shared" si="17"/>
        <v>0.19679812573213151</v>
      </c>
      <c r="CI47">
        <v>24.7</v>
      </c>
      <c r="CJ47">
        <v>32</v>
      </c>
      <c r="CK47">
        <v>12</v>
      </c>
      <c r="CL47">
        <v>1.9</v>
      </c>
      <c r="CM47">
        <v>5.3</v>
      </c>
      <c r="CN47">
        <v>-1.6</v>
      </c>
      <c r="CO47">
        <v>5.6</v>
      </c>
      <c r="CP47" s="21">
        <f t="shared" si="18"/>
        <v>7.179487179487179E-2</v>
      </c>
      <c r="CQ47" s="21">
        <f t="shared" si="19"/>
        <v>0.22491214369386456</v>
      </c>
      <c r="CW47">
        <v>700000</v>
      </c>
      <c r="CY47" s="22">
        <f t="shared" si="20"/>
        <v>4.3707317073170726</v>
      </c>
    </row>
    <row r="48" spans="1:103" x14ac:dyDescent="0.2">
      <c r="A48">
        <v>19</v>
      </c>
      <c r="B48" t="s">
        <v>397</v>
      </c>
      <c r="C48" t="s">
        <v>398</v>
      </c>
      <c r="D48" t="s">
        <v>399</v>
      </c>
      <c r="E48" t="s">
        <v>117</v>
      </c>
      <c r="F48">
        <v>74</v>
      </c>
      <c r="G48">
        <v>195</v>
      </c>
      <c r="H48" t="s">
        <v>107</v>
      </c>
      <c r="I48">
        <v>2010</v>
      </c>
      <c r="J48">
        <v>1</v>
      </c>
      <c r="K48">
        <v>20</v>
      </c>
      <c r="M48">
        <v>22</v>
      </c>
      <c r="N48" t="s">
        <v>400</v>
      </c>
      <c r="O48" s="12" t="s">
        <v>401</v>
      </c>
      <c r="P48" s="12" t="s">
        <v>402</v>
      </c>
      <c r="Q48" t="s">
        <v>147</v>
      </c>
      <c r="T48" s="12" t="s">
        <v>148</v>
      </c>
      <c r="U48">
        <v>21</v>
      </c>
      <c r="V48">
        <v>3</v>
      </c>
      <c r="W48">
        <v>4</v>
      </c>
      <c r="X48">
        <v>7</v>
      </c>
      <c r="Y48">
        <v>-2</v>
      </c>
      <c r="Z48">
        <v>27</v>
      </c>
      <c r="AA48">
        <v>12</v>
      </c>
      <c r="AB48">
        <v>13</v>
      </c>
      <c r="AC48" s="13">
        <f t="shared" si="0"/>
        <v>0.1111111111111111</v>
      </c>
      <c r="AD48" s="13">
        <f t="shared" si="1"/>
        <v>5.7692307692307696E-2</v>
      </c>
      <c r="AE48" s="14">
        <v>26.1</v>
      </c>
      <c r="AF48" s="15">
        <v>16</v>
      </c>
      <c r="AG48" s="15">
        <v>4</v>
      </c>
      <c r="AH48" s="15">
        <v>1</v>
      </c>
      <c r="AI48" s="2">
        <v>290.73333333329998</v>
      </c>
      <c r="AJ48" s="14">
        <f t="shared" si="2"/>
        <v>13.844444444442857</v>
      </c>
      <c r="AK48">
        <v>373</v>
      </c>
      <c r="AL48" s="14">
        <f t="shared" si="3"/>
        <v>17.761904761904763</v>
      </c>
      <c r="AM48" s="16">
        <f t="shared" si="4"/>
        <v>0.77944593386943695</v>
      </c>
      <c r="AN48" s="15">
        <v>29.333333</v>
      </c>
      <c r="AO48" s="16">
        <f t="shared" si="5"/>
        <v>6.0536573492325223</v>
      </c>
      <c r="AP48" s="13">
        <f>IF(('Even Strength'!CU48+'Power Play'!AJ48+'Penalty Kill'!AF48)&gt;0,V48/('Even Strength'!CU48+'Power Play'!AJ48+'Penalty Kill'!AF48),0)</f>
        <v>8.8235294117647065E-2</v>
      </c>
      <c r="AQ48" s="13">
        <f>IF(('Even Strength'!CU48+'Power Play'!AJ48+'Penalty Kill'!AF48)&gt;0,W48/('Even Strength'!CU48+'Power Play'!AJ48+'Penalty Kill'!AF48),0)</f>
        <v>0.11764705882352941</v>
      </c>
      <c r="AR48" s="13">
        <f t="shared" si="6"/>
        <v>0.20588235294117646</v>
      </c>
      <c r="AS48">
        <v>2</v>
      </c>
      <c r="AT48">
        <v>0</v>
      </c>
      <c r="AU48" s="17">
        <f t="shared" si="7"/>
        <v>1</v>
      </c>
      <c r="AV48">
        <v>0.1</v>
      </c>
      <c r="AW48">
        <v>24</v>
      </c>
      <c r="AX48">
        <v>32</v>
      </c>
      <c r="AY48">
        <v>7</v>
      </c>
      <c r="AZ48">
        <v>12</v>
      </c>
      <c r="BA48">
        <v>4</v>
      </c>
      <c r="BB48">
        <v>2</v>
      </c>
      <c r="BC48" s="2">
        <f t="shared" si="8"/>
        <v>4.9529924329287951</v>
      </c>
      <c r="BD48" s="14">
        <f t="shared" si="9"/>
        <v>6.6039899105717277</v>
      </c>
      <c r="BE48" s="14">
        <f t="shared" si="10"/>
        <v>1.4446227929375655</v>
      </c>
      <c r="BF48" s="14">
        <f t="shared" si="11"/>
        <v>2.4764962164643975</v>
      </c>
      <c r="BG48" s="14">
        <f t="shared" si="12"/>
        <v>0.82549873882146596</v>
      </c>
      <c r="BH48" s="14">
        <f t="shared" si="13"/>
        <v>0.41274936941073298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s="2">
        <v>3.5796859999999997</v>
      </c>
      <c r="BP48">
        <v>1</v>
      </c>
      <c r="BQ48">
        <v>0</v>
      </c>
      <c r="BR48" s="18">
        <f t="shared" si="14"/>
        <v>0</v>
      </c>
      <c r="BS48">
        <v>0</v>
      </c>
      <c r="BT48">
        <v>1</v>
      </c>
      <c r="BU48">
        <v>4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 s="18">
        <f t="shared" si="15"/>
        <v>0</v>
      </c>
      <c r="CC48" s="19">
        <v>3</v>
      </c>
      <c r="CD48">
        <v>0.30000000000000004</v>
      </c>
      <c r="CE48">
        <v>0.30000000000000004</v>
      </c>
      <c r="CF48">
        <v>0.60000000000000009</v>
      </c>
      <c r="CG48" s="20">
        <f t="shared" si="16"/>
        <v>2.8571428571428574E-2</v>
      </c>
      <c r="CH48" s="20">
        <f t="shared" si="17"/>
        <v>0.1238248108232199</v>
      </c>
      <c r="CI48">
        <v>6</v>
      </c>
      <c r="CJ48">
        <v>5.5</v>
      </c>
      <c r="CK48">
        <v>-2.4</v>
      </c>
      <c r="CL48">
        <v>0.2</v>
      </c>
      <c r="CM48">
        <v>0.30000000000000004</v>
      </c>
      <c r="CN48">
        <v>-0.30000000000000004</v>
      </c>
      <c r="CO48">
        <v>0.2</v>
      </c>
      <c r="CP48" s="21">
        <f t="shared" si="18"/>
        <v>9.5238095238095247E-3</v>
      </c>
      <c r="CQ48" s="21">
        <f t="shared" si="19"/>
        <v>4.1274936941073301E-2</v>
      </c>
      <c r="CU48">
        <v>61</v>
      </c>
      <c r="CV48" t="s">
        <v>403</v>
      </c>
      <c r="CW48">
        <v>900000</v>
      </c>
      <c r="CY48" s="22">
        <f t="shared" si="20"/>
        <v>-1.3804878048780489</v>
      </c>
    </row>
    <row r="49" spans="1:103" x14ac:dyDescent="0.2">
      <c r="A49">
        <v>61</v>
      </c>
      <c r="B49" t="s">
        <v>404</v>
      </c>
      <c r="C49" t="s">
        <v>405</v>
      </c>
      <c r="D49" t="s">
        <v>105</v>
      </c>
      <c r="E49" t="s">
        <v>106</v>
      </c>
      <c r="F49">
        <v>71</v>
      </c>
      <c r="G49">
        <v>191</v>
      </c>
      <c r="H49" t="s">
        <v>118</v>
      </c>
      <c r="M49">
        <v>30</v>
      </c>
      <c r="N49" t="s">
        <v>406</v>
      </c>
      <c r="O49" s="12" t="s">
        <v>407</v>
      </c>
      <c r="P49" s="12" t="s">
        <v>408</v>
      </c>
      <c r="Q49" t="s">
        <v>330</v>
      </c>
      <c r="T49" s="12" t="s">
        <v>178</v>
      </c>
      <c r="U49">
        <v>79</v>
      </c>
      <c r="V49">
        <v>7</v>
      </c>
      <c r="W49">
        <v>21</v>
      </c>
      <c r="X49">
        <v>28</v>
      </c>
      <c r="Y49">
        <v>2</v>
      </c>
      <c r="Z49">
        <v>113</v>
      </c>
      <c r="AA49">
        <v>38</v>
      </c>
      <c r="AB49">
        <v>84</v>
      </c>
      <c r="AC49" s="13">
        <f t="shared" si="0"/>
        <v>6.1946902654867256E-2</v>
      </c>
      <c r="AD49" s="13">
        <f t="shared" si="1"/>
        <v>2.9787234042553193E-2</v>
      </c>
      <c r="AE49" s="14">
        <v>45.2</v>
      </c>
      <c r="AF49" s="15">
        <v>56</v>
      </c>
      <c r="AG49" s="15">
        <v>10</v>
      </c>
      <c r="AH49" s="15">
        <v>34</v>
      </c>
      <c r="AI49" s="2">
        <v>1596.6833333333</v>
      </c>
      <c r="AJ49" s="14">
        <f t="shared" si="2"/>
        <v>20.211181434598736</v>
      </c>
      <c r="AK49">
        <v>2117</v>
      </c>
      <c r="AL49" s="14">
        <f t="shared" si="3"/>
        <v>26.797468354430379</v>
      </c>
      <c r="AM49" s="16">
        <f t="shared" si="4"/>
        <v>0.75421980790425125</v>
      </c>
      <c r="AN49" s="15">
        <v>79.560606000000007</v>
      </c>
      <c r="AO49" s="16">
        <f t="shared" si="5"/>
        <v>2.9897201657603367</v>
      </c>
      <c r="AP49" s="13">
        <f>IF(('Even Strength'!CU49+'Power Play'!AJ49+'Penalty Kill'!AF49)&gt;0,V49/('Even Strength'!CU49+'Power Play'!AJ49+'Penalty Kill'!AF49),0)</f>
        <v>4.7945205479452052E-2</v>
      </c>
      <c r="AQ49" s="13">
        <f>IF(('Even Strength'!CU49+'Power Play'!AJ49+'Penalty Kill'!AF49)&gt;0,W49/('Even Strength'!CU49+'Power Play'!AJ49+'Penalty Kill'!AF49),0)</f>
        <v>0.14383561643835616</v>
      </c>
      <c r="AR49" s="13">
        <f t="shared" si="6"/>
        <v>0.19178082191780821</v>
      </c>
      <c r="AS49">
        <v>0</v>
      </c>
      <c r="AT49">
        <v>0</v>
      </c>
      <c r="AU49" s="17">
        <f t="shared" si="7"/>
        <v>0</v>
      </c>
      <c r="AV49">
        <v>0</v>
      </c>
      <c r="AW49">
        <v>69</v>
      </c>
      <c r="AX49">
        <v>58</v>
      </c>
      <c r="AY49">
        <v>119</v>
      </c>
      <c r="AZ49">
        <v>38</v>
      </c>
      <c r="BA49">
        <v>32</v>
      </c>
      <c r="BB49">
        <v>20</v>
      </c>
      <c r="BC49" s="2">
        <f t="shared" si="8"/>
        <v>2.5928748134153632</v>
      </c>
      <c r="BD49" s="14">
        <f t="shared" si="9"/>
        <v>2.1795179591027689</v>
      </c>
      <c r="BE49" s="14">
        <f t="shared" si="10"/>
        <v>4.4717696057453358</v>
      </c>
      <c r="BF49" s="14">
        <f t="shared" si="11"/>
        <v>1.4279600421707797</v>
      </c>
      <c r="BG49" s="14">
        <f t="shared" si="12"/>
        <v>1.2024926670911829</v>
      </c>
      <c r="BH49" s="14">
        <f t="shared" si="13"/>
        <v>0.75155791693198926</v>
      </c>
      <c r="BI49">
        <v>26</v>
      </c>
      <c r="BJ49">
        <v>13</v>
      </c>
      <c r="BK49">
        <v>0</v>
      </c>
      <c r="BL49">
        <v>0</v>
      </c>
      <c r="BM49">
        <v>0</v>
      </c>
      <c r="BN49">
        <v>0</v>
      </c>
      <c r="BO49" s="2">
        <v>4.5198029999999996</v>
      </c>
      <c r="BR49" s="18" t="str">
        <f t="shared" si="14"/>
        <v xml:space="preserve"> </v>
      </c>
      <c r="BT49">
        <v>1</v>
      </c>
      <c r="BU49">
        <v>22</v>
      </c>
      <c r="BV49">
        <v>1</v>
      </c>
      <c r="BW49">
        <v>1</v>
      </c>
      <c r="BX49">
        <v>2</v>
      </c>
      <c r="BY49">
        <v>0</v>
      </c>
      <c r="BZ49">
        <v>0</v>
      </c>
      <c r="CA49">
        <v>0</v>
      </c>
      <c r="CB49" s="18">
        <f t="shared" si="15"/>
        <v>0</v>
      </c>
      <c r="CC49" s="19">
        <v>5</v>
      </c>
      <c r="CD49">
        <v>1.9</v>
      </c>
      <c r="CE49">
        <v>2.8</v>
      </c>
      <c r="CF49">
        <v>4.7</v>
      </c>
      <c r="CG49" s="20">
        <f t="shared" si="16"/>
        <v>5.9493670886075954E-2</v>
      </c>
      <c r="CH49" s="20">
        <f t="shared" si="17"/>
        <v>0.17661611047901749</v>
      </c>
      <c r="CI49">
        <v>33.6</v>
      </c>
      <c r="CJ49">
        <v>34.200000000000003</v>
      </c>
      <c r="CK49">
        <v>-5.6</v>
      </c>
      <c r="CL49">
        <v>3</v>
      </c>
      <c r="CM49">
        <v>1.5</v>
      </c>
      <c r="CN49">
        <v>0</v>
      </c>
      <c r="CO49">
        <v>4.5999999999999996</v>
      </c>
      <c r="CP49" s="21">
        <f t="shared" si="18"/>
        <v>5.8227848101265821E-2</v>
      </c>
      <c r="CQ49" s="21">
        <f t="shared" si="19"/>
        <v>0.17285832089435751</v>
      </c>
      <c r="CU49">
        <v>1</v>
      </c>
      <c r="CV49" t="s">
        <v>31</v>
      </c>
      <c r="CW49">
        <v>900000</v>
      </c>
      <c r="CY49" s="22">
        <f t="shared" si="20"/>
        <v>3.0195121951219508</v>
      </c>
    </row>
    <row r="50" spans="1:103" x14ac:dyDescent="0.2">
      <c r="A50">
        <v>20</v>
      </c>
      <c r="B50" t="s">
        <v>409</v>
      </c>
      <c r="C50" t="s">
        <v>410</v>
      </c>
      <c r="E50" t="s">
        <v>320</v>
      </c>
      <c r="F50">
        <v>70</v>
      </c>
      <c r="G50">
        <v>201</v>
      </c>
      <c r="H50" t="s">
        <v>118</v>
      </c>
      <c r="I50">
        <v>2002</v>
      </c>
      <c r="J50">
        <v>1</v>
      </c>
      <c r="K50">
        <v>22</v>
      </c>
      <c r="M50">
        <v>29</v>
      </c>
      <c r="N50" t="s">
        <v>411</v>
      </c>
      <c r="O50" s="12" t="s">
        <v>412</v>
      </c>
      <c r="P50" s="12" t="s">
        <v>413</v>
      </c>
      <c r="Q50" t="s">
        <v>317</v>
      </c>
      <c r="T50" s="12" t="s">
        <v>156</v>
      </c>
      <c r="U50">
        <v>62</v>
      </c>
      <c r="V50">
        <v>16</v>
      </c>
      <c r="W50">
        <v>13</v>
      </c>
      <c r="X50">
        <v>29</v>
      </c>
      <c r="Y50">
        <v>-16</v>
      </c>
      <c r="Z50">
        <v>190</v>
      </c>
      <c r="AA50">
        <v>75</v>
      </c>
      <c r="AB50">
        <v>45</v>
      </c>
      <c r="AC50" s="13">
        <f t="shared" si="0"/>
        <v>8.4210526315789472E-2</v>
      </c>
      <c r="AD50" s="13">
        <f t="shared" si="1"/>
        <v>5.1612903225806452E-2</v>
      </c>
      <c r="AE50" s="14">
        <v>27.7</v>
      </c>
      <c r="AF50" s="15">
        <v>77</v>
      </c>
      <c r="AG50" s="15">
        <v>16</v>
      </c>
      <c r="AH50" s="15">
        <v>36</v>
      </c>
      <c r="AI50" s="2">
        <v>1023.35</v>
      </c>
      <c r="AJ50" s="14">
        <f t="shared" si="2"/>
        <v>16.505645161290325</v>
      </c>
      <c r="AK50">
        <v>1386</v>
      </c>
      <c r="AL50" s="14">
        <f t="shared" si="3"/>
        <v>22.35483870967742</v>
      </c>
      <c r="AM50" s="16">
        <f t="shared" si="4"/>
        <v>0.73834776334776342</v>
      </c>
      <c r="AN50" s="15">
        <v>132.6</v>
      </c>
      <c r="AO50" s="16">
        <f t="shared" si="5"/>
        <v>7.7744662139053116</v>
      </c>
      <c r="AP50" s="13">
        <f>IF(('Even Strength'!CU50+'Power Play'!AJ50+'Penalty Kill'!AF50)&gt;0,V50/('Even Strength'!CU50+'Power Play'!AJ50+'Penalty Kill'!AF50),0)</f>
        <v>0.14953271028037382</v>
      </c>
      <c r="AQ50" s="13">
        <f>IF(('Even Strength'!CU50+'Power Play'!AJ50+'Penalty Kill'!AF50)&gt;0,W50/('Even Strength'!CU50+'Power Play'!AJ50+'Penalty Kill'!AF50),0)</f>
        <v>0.12149532710280374</v>
      </c>
      <c r="AR50" s="13">
        <f t="shared" si="6"/>
        <v>0.27102803738317754</v>
      </c>
      <c r="AS50">
        <v>2</v>
      </c>
      <c r="AT50">
        <v>2</v>
      </c>
      <c r="AU50" s="17">
        <f t="shared" si="7"/>
        <v>0.5</v>
      </c>
      <c r="AV50">
        <v>0.1</v>
      </c>
      <c r="AW50">
        <v>85</v>
      </c>
      <c r="AX50">
        <v>111</v>
      </c>
      <c r="AY50">
        <v>18</v>
      </c>
      <c r="AZ50">
        <v>75</v>
      </c>
      <c r="BA50">
        <v>16</v>
      </c>
      <c r="BB50">
        <v>27</v>
      </c>
      <c r="BC50" s="2">
        <f t="shared" si="8"/>
        <v>4.9836321884008399</v>
      </c>
      <c r="BD50" s="14">
        <f t="shared" si="9"/>
        <v>6.5080373283822741</v>
      </c>
      <c r="BE50" s="14">
        <f t="shared" si="10"/>
        <v>1.0553574046025309</v>
      </c>
      <c r="BF50" s="14">
        <f t="shared" si="11"/>
        <v>4.3973225191772123</v>
      </c>
      <c r="BG50" s="14">
        <f t="shared" si="12"/>
        <v>0.93809547075780508</v>
      </c>
      <c r="BH50" s="14">
        <f t="shared" si="13"/>
        <v>1.5830361069037964</v>
      </c>
      <c r="BI50">
        <v>40</v>
      </c>
      <c r="BJ50">
        <v>18</v>
      </c>
      <c r="BK50">
        <v>0</v>
      </c>
      <c r="BL50">
        <v>0</v>
      </c>
      <c r="BM50">
        <v>0</v>
      </c>
      <c r="BN50">
        <v>0</v>
      </c>
      <c r="BO50" s="2">
        <v>-2.2819829999999999</v>
      </c>
      <c r="BR50" s="18" t="str">
        <f t="shared" si="14"/>
        <v xml:space="preserve"> </v>
      </c>
      <c r="BT50">
        <v>3</v>
      </c>
      <c r="BU50">
        <v>11</v>
      </c>
      <c r="BV50">
        <v>0</v>
      </c>
      <c r="BW50">
        <v>0</v>
      </c>
      <c r="BX50">
        <v>3</v>
      </c>
      <c r="BY50">
        <v>1</v>
      </c>
      <c r="BZ50">
        <v>0</v>
      </c>
      <c r="CA50">
        <v>1</v>
      </c>
      <c r="CB50" s="18">
        <f t="shared" si="15"/>
        <v>1</v>
      </c>
      <c r="CC50" s="19">
        <v>6</v>
      </c>
      <c r="CD50">
        <v>2.4</v>
      </c>
      <c r="CE50">
        <v>0.4</v>
      </c>
      <c r="CF50">
        <v>2.7</v>
      </c>
      <c r="CG50" s="20">
        <f t="shared" si="16"/>
        <v>4.3548387096774194E-2</v>
      </c>
      <c r="CH50" s="20">
        <f t="shared" si="17"/>
        <v>0.15830361069037965</v>
      </c>
      <c r="CI50">
        <v>23</v>
      </c>
      <c r="CJ50">
        <v>21.1</v>
      </c>
      <c r="CK50">
        <v>-5.8</v>
      </c>
      <c r="CL50">
        <v>2.8</v>
      </c>
      <c r="CM50">
        <v>1</v>
      </c>
      <c r="CN50">
        <v>0</v>
      </c>
      <c r="CO50">
        <v>3.9</v>
      </c>
      <c r="CP50" s="21">
        <f t="shared" si="18"/>
        <v>6.2903225806451607E-2</v>
      </c>
      <c r="CQ50" s="21">
        <f t="shared" si="19"/>
        <v>0.22866077099721502</v>
      </c>
      <c r="CU50">
        <v>15</v>
      </c>
      <c r="CV50" t="s">
        <v>414</v>
      </c>
      <c r="CW50">
        <v>2750000</v>
      </c>
      <c r="CY50" s="22">
        <f t="shared" si="20"/>
        <v>-0.92926829268292677</v>
      </c>
    </row>
    <row r="51" spans="1:103" x14ac:dyDescent="0.2">
      <c r="A51">
        <v>37</v>
      </c>
      <c r="B51" t="s">
        <v>415</v>
      </c>
      <c r="C51" t="s">
        <v>416</v>
      </c>
      <c r="D51" t="s">
        <v>309</v>
      </c>
      <c r="E51" t="s">
        <v>106</v>
      </c>
      <c r="F51">
        <v>74</v>
      </c>
      <c r="G51">
        <v>194</v>
      </c>
      <c r="H51" t="s">
        <v>107</v>
      </c>
      <c r="I51">
        <v>2003</v>
      </c>
      <c r="J51">
        <v>2</v>
      </c>
      <c r="K51">
        <v>45</v>
      </c>
      <c r="M51">
        <v>28</v>
      </c>
      <c r="N51" t="s">
        <v>417</v>
      </c>
      <c r="O51" s="12" t="s">
        <v>418</v>
      </c>
      <c r="P51" s="12" t="s">
        <v>419</v>
      </c>
      <c r="Q51" t="s">
        <v>338</v>
      </c>
      <c r="T51" s="12" t="s">
        <v>170</v>
      </c>
      <c r="U51">
        <v>80</v>
      </c>
      <c r="V51">
        <v>30</v>
      </c>
      <c r="W51">
        <v>32</v>
      </c>
      <c r="X51">
        <v>62</v>
      </c>
      <c r="Y51">
        <v>38</v>
      </c>
      <c r="Z51">
        <v>243</v>
      </c>
      <c r="AA51">
        <v>93</v>
      </c>
      <c r="AB51">
        <v>94</v>
      </c>
      <c r="AC51" s="13">
        <f t="shared" si="0"/>
        <v>0.12345679012345678</v>
      </c>
      <c r="AD51" s="13">
        <f t="shared" si="1"/>
        <v>6.9767441860465115E-2</v>
      </c>
      <c r="AE51" s="14">
        <v>31</v>
      </c>
      <c r="AF51" s="15">
        <v>135</v>
      </c>
      <c r="AG51" s="15">
        <v>46</v>
      </c>
      <c r="AH51" s="15">
        <v>12</v>
      </c>
      <c r="AI51" s="2">
        <v>1438.3</v>
      </c>
      <c r="AJ51" s="14">
        <f t="shared" si="2"/>
        <v>17.978749999999998</v>
      </c>
      <c r="AK51">
        <v>1986</v>
      </c>
      <c r="AL51" s="14">
        <f t="shared" si="3"/>
        <v>24.824999999999999</v>
      </c>
      <c r="AM51" s="16">
        <f t="shared" si="4"/>
        <v>0.72421953675730111</v>
      </c>
      <c r="AN51" s="15">
        <v>160.63235299999999</v>
      </c>
      <c r="AO51" s="16">
        <f t="shared" si="5"/>
        <v>6.7009255231870961</v>
      </c>
      <c r="AP51" s="13">
        <f>IF(('Even Strength'!CU51+'Power Play'!AJ51+'Penalty Kill'!AF51)&gt;0,V51/('Even Strength'!CU51+'Power Play'!AJ51+'Penalty Kill'!AF51),0)</f>
        <v>0.19354838709677419</v>
      </c>
      <c r="AQ51" s="13">
        <f>IF(('Even Strength'!CU51+'Power Play'!AJ51+'Penalty Kill'!AF51)&gt;0,W51/('Even Strength'!CU51+'Power Play'!AJ51+'Penalty Kill'!AF51),0)</f>
        <v>0.20645161290322581</v>
      </c>
      <c r="AR51" s="13">
        <f t="shared" si="6"/>
        <v>0.4</v>
      </c>
      <c r="AS51">
        <v>1015</v>
      </c>
      <c r="AT51">
        <v>717</v>
      </c>
      <c r="AU51" s="17">
        <f t="shared" si="7"/>
        <v>0.58602771362586603</v>
      </c>
      <c r="AV51">
        <v>35.4</v>
      </c>
      <c r="AW51">
        <v>97</v>
      </c>
      <c r="AX51">
        <v>52</v>
      </c>
      <c r="AY51">
        <v>57</v>
      </c>
      <c r="AZ51">
        <v>93</v>
      </c>
      <c r="BA51">
        <v>28</v>
      </c>
      <c r="BB51">
        <v>49</v>
      </c>
      <c r="BC51" s="2">
        <f t="shared" si="8"/>
        <v>4.0464437182785229</v>
      </c>
      <c r="BD51" s="14">
        <f t="shared" si="9"/>
        <v>2.1692275603142601</v>
      </c>
      <c r="BE51" s="14">
        <f t="shared" si="10"/>
        <v>2.3778071334213999</v>
      </c>
      <c r="BF51" s="14">
        <f t="shared" si="11"/>
        <v>3.879580059792811</v>
      </c>
      <c r="BG51" s="14">
        <f t="shared" si="12"/>
        <v>1.1680456093999863</v>
      </c>
      <c r="BH51" s="14">
        <f t="shared" si="13"/>
        <v>2.0440798164499756</v>
      </c>
      <c r="BI51">
        <v>43</v>
      </c>
      <c r="BJ51">
        <v>19</v>
      </c>
      <c r="BK51">
        <v>1</v>
      </c>
      <c r="BL51">
        <v>0</v>
      </c>
      <c r="BM51">
        <v>0</v>
      </c>
      <c r="BN51">
        <v>0</v>
      </c>
      <c r="BO51" s="2">
        <v>-1.0277940000000001</v>
      </c>
      <c r="BP51">
        <v>7</v>
      </c>
      <c r="BQ51">
        <v>3</v>
      </c>
      <c r="BR51" s="18">
        <f t="shared" si="14"/>
        <v>0.42857142857142855</v>
      </c>
      <c r="BS51">
        <v>0</v>
      </c>
      <c r="BT51">
        <v>7</v>
      </c>
      <c r="BU51">
        <v>15</v>
      </c>
      <c r="BV51">
        <v>0</v>
      </c>
      <c r="BW51">
        <v>1</v>
      </c>
      <c r="BX51">
        <v>7</v>
      </c>
      <c r="BY51">
        <v>3</v>
      </c>
      <c r="BZ51">
        <v>0</v>
      </c>
      <c r="CA51">
        <v>0</v>
      </c>
      <c r="CB51" s="18">
        <f t="shared" si="15"/>
        <v>0</v>
      </c>
      <c r="CC51" s="19">
        <v>9</v>
      </c>
      <c r="CD51">
        <v>6.4</v>
      </c>
      <c r="CE51">
        <v>2.8</v>
      </c>
      <c r="CF51">
        <v>9.1999999999999993</v>
      </c>
      <c r="CG51" s="20">
        <f t="shared" si="16"/>
        <v>0.11499999999999999</v>
      </c>
      <c r="CH51" s="20">
        <f t="shared" si="17"/>
        <v>0.38378641451713824</v>
      </c>
      <c r="CI51">
        <v>32.6</v>
      </c>
      <c r="CJ51">
        <v>32.700000000000003</v>
      </c>
      <c r="CK51">
        <v>15.6</v>
      </c>
      <c r="CL51">
        <v>12.1</v>
      </c>
      <c r="CM51">
        <v>5.5</v>
      </c>
      <c r="CN51">
        <v>0.7</v>
      </c>
      <c r="CO51">
        <v>18.2</v>
      </c>
      <c r="CP51" s="21">
        <f t="shared" si="18"/>
        <v>0.22749999999999998</v>
      </c>
      <c r="CQ51" s="21">
        <f t="shared" si="19"/>
        <v>0.75922964610999089</v>
      </c>
      <c r="CU51">
        <v>2</v>
      </c>
      <c r="CV51" t="s">
        <v>420</v>
      </c>
      <c r="CW51">
        <v>5000000</v>
      </c>
      <c r="CY51" s="22">
        <f t="shared" si="20"/>
        <v>9.4195121951219498</v>
      </c>
    </row>
    <row r="52" spans="1:103" x14ac:dyDescent="0.2">
      <c r="A52">
        <v>21</v>
      </c>
      <c r="B52" t="s">
        <v>421</v>
      </c>
      <c r="C52" t="s">
        <v>422</v>
      </c>
      <c r="E52" t="s">
        <v>182</v>
      </c>
      <c r="F52">
        <v>75</v>
      </c>
      <c r="G52">
        <v>217</v>
      </c>
      <c r="H52" t="s">
        <v>118</v>
      </c>
      <c r="I52">
        <v>2006</v>
      </c>
      <c r="J52">
        <v>1</v>
      </c>
      <c r="K52">
        <v>25</v>
      </c>
      <c r="M52">
        <v>25</v>
      </c>
      <c r="N52" t="s">
        <v>423</v>
      </c>
      <c r="O52" s="12" t="s">
        <v>424</v>
      </c>
      <c r="P52" s="12" t="s">
        <v>425</v>
      </c>
      <c r="Q52" t="s">
        <v>265</v>
      </c>
      <c r="T52" s="12" t="s">
        <v>170</v>
      </c>
      <c r="U52">
        <v>78</v>
      </c>
      <c r="V52">
        <v>14</v>
      </c>
      <c r="W52">
        <v>18</v>
      </c>
      <c r="X52">
        <v>32</v>
      </c>
      <c r="Y52">
        <v>10</v>
      </c>
      <c r="Z52">
        <v>144</v>
      </c>
      <c r="AA52">
        <v>42</v>
      </c>
      <c r="AB52">
        <v>59</v>
      </c>
      <c r="AC52" s="13">
        <f t="shared" si="0"/>
        <v>9.7222222222222224E-2</v>
      </c>
      <c r="AD52" s="13">
        <f t="shared" si="1"/>
        <v>5.7142857142857141E-2</v>
      </c>
      <c r="AE52" s="14">
        <v>29</v>
      </c>
      <c r="AF52" s="15">
        <v>86</v>
      </c>
      <c r="AG52" s="15">
        <v>15</v>
      </c>
      <c r="AH52" s="15">
        <v>14</v>
      </c>
      <c r="AI52" s="2">
        <v>1261.2</v>
      </c>
      <c r="AJ52" s="14">
        <f t="shared" si="2"/>
        <v>16.169230769230769</v>
      </c>
      <c r="AK52">
        <v>1864</v>
      </c>
      <c r="AL52" s="14">
        <f t="shared" si="3"/>
        <v>23.897435897435898</v>
      </c>
      <c r="AM52" s="16">
        <f t="shared" si="4"/>
        <v>0.67660944206008589</v>
      </c>
      <c r="AN52" s="15">
        <v>55.555556000000003</v>
      </c>
      <c r="AO52" s="16">
        <f t="shared" si="5"/>
        <v>2.6429855375832543</v>
      </c>
      <c r="AP52" s="13">
        <f>IF(('Even Strength'!CU52+'Power Play'!AJ52+'Penalty Kill'!AF52)&gt;0,V52/('Even Strength'!CU52+'Power Play'!AJ52+'Penalty Kill'!AF52),0)</f>
        <v>9.6551724137931033E-2</v>
      </c>
      <c r="AQ52" s="13">
        <f>IF(('Even Strength'!CU52+'Power Play'!AJ52+'Penalty Kill'!AF52)&gt;0,W52/('Even Strength'!CU52+'Power Play'!AJ52+'Penalty Kill'!AF52),0)</f>
        <v>0.12413793103448276</v>
      </c>
      <c r="AR52" s="13">
        <f t="shared" si="6"/>
        <v>0.22068965517241379</v>
      </c>
      <c r="AS52">
        <v>373</v>
      </c>
      <c r="AT52">
        <v>410</v>
      </c>
      <c r="AU52" s="17">
        <f t="shared" si="7"/>
        <v>0.47637292464878672</v>
      </c>
      <c r="AV52">
        <v>16.8</v>
      </c>
      <c r="AW52">
        <v>86</v>
      </c>
      <c r="AX52">
        <v>88</v>
      </c>
      <c r="AY52">
        <v>30</v>
      </c>
      <c r="AZ52">
        <v>42</v>
      </c>
      <c r="BA52">
        <v>12</v>
      </c>
      <c r="BB52">
        <v>42</v>
      </c>
      <c r="BC52" s="2">
        <f t="shared" si="8"/>
        <v>4.0913415794481445</v>
      </c>
      <c r="BD52" s="14">
        <f t="shared" si="9"/>
        <v>4.1864890580399621</v>
      </c>
      <c r="BE52" s="14">
        <f t="shared" si="10"/>
        <v>1.4272121788772596</v>
      </c>
      <c r="BF52" s="14">
        <f t="shared" si="11"/>
        <v>1.9980970504281637</v>
      </c>
      <c r="BG52" s="14">
        <f t="shared" si="12"/>
        <v>0.57088487155090384</v>
      </c>
      <c r="BH52" s="14">
        <f t="shared" si="13"/>
        <v>1.9980970504281637</v>
      </c>
      <c r="BI52">
        <v>38</v>
      </c>
      <c r="BJ52">
        <v>19</v>
      </c>
      <c r="BK52">
        <v>0</v>
      </c>
      <c r="BL52">
        <v>0</v>
      </c>
      <c r="BM52">
        <v>0</v>
      </c>
      <c r="BN52">
        <v>0</v>
      </c>
      <c r="BO52" s="2">
        <v>-10.851941999999999</v>
      </c>
      <c r="BP52">
        <v>1</v>
      </c>
      <c r="BQ52">
        <v>0</v>
      </c>
      <c r="BR52" s="18">
        <f t="shared" si="14"/>
        <v>0</v>
      </c>
      <c r="BS52">
        <v>0</v>
      </c>
      <c r="BT52">
        <v>1</v>
      </c>
      <c r="BU52">
        <v>18</v>
      </c>
      <c r="BV52">
        <v>0</v>
      </c>
      <c r="BW52">
        <v>0</v>
      </c>
      <c r="BX52">
        <v>2</v>
      </c>
      <c r="BY52">
        <v>1</v>
      </c>
      <c r="BZ52">
        <v>0</v>
      </c>
      <c r="CA52">
        <v>0</v>
      </c>
      <c r="CB52" s="18">
        <f t="shared" si="15"/>
        <v>0</v>
      </c>
      <c r="CC52" s="19">
        <v>2</v>
      </c>
      <c r="CD52">
        <v>1.6</v>
      </c>
      <c r="CE52">
        <v>1.9</v>
      </c>
      <c r="CF52">
        <v>3.5</v>
      </c>
      <c r="CG52" s="20">
        <f t="shared" si="16"/>
        <v>4.4871794871794872E-2</v>
      </c>
      <c r="CH52" s="20">
        <f t="shared" si="17"/>
        <v>0.1665080875356803</v>
      </c>
      <c r="CI52">
        <v>23.1</v>
      </c>
      <c r="CJ52">
        <v>24.8</v>
      </c>
      <c r="CK52">
        <v>2.8</v>
      </c>
      <c r="CL52">
        <v>2.9</v>
      </c>
      <c r="CM52">
        <v>4.3</v>
      </c>
      <c r="CN52">
        <v>-0.30000000000000004</v>
      </c>
      <c r="CO52">
        <v>7</v>
      </c>
      <c r="CP52" s="21">
        <f t="shared" si="18"/>
        <v>8.9743589743589744E-2</v>
      </c>
      <c r="CQ52" s="21">
        <f t="shared" si="19"/>
        <v>0.33301617507136061</v>
      </c>
      <c r="CU52">
        <v>4</v>
      </c>
      <c r="CV52" t="s">
        <v>426</v>
      </c>
      <c r="CW52">
        <v>3250000</v>
      </c>
      <c r="CY52" s="22">
        <f t="shared" si="20"/>
        <v>1.2926829268292694</v>
      </c>
    </row>
    <row r="53" spans="1:103" x14ac:dyDescent="0.2">
      <c r="A53">
        <v>18</v>
      </c>
      <c r="B53" t="s">
        <v>427</v>
      </c>
      <c r="C53" t="s">
        <v>428</v>
      </c>
      <c r="D53" t="s">
        <v>309</v>
      </c>
      <c r="E53" t="s">
        <v>106</v>
      </c>
      <c r="F53">
        <v>75</v>
      </c>
      <c r="G53">
        <v>215</v>
      </c>
      <c r="H53" t="s">
        <v>107</v>
      </c>
      <c r="I53">
        <v>2003</v>
      </c>
      <c r="J53">
        <v>1</v>
      </c>
      <c r="K53">
        <v>16</v>
      </c>
      <c r="M53">
        <v>28</v>
      </c>
      <c r="N53" t="s">
        <v>429</v>
      </c>
      <c r="O53" s="12" t="s">
        <v>430</v>
      </c>
      <c r="P53" s="12" t="s">
        <v>431</v>
      </c>
      <c r="Q53" t="s">
        <v>432</v>
      </c>
      <c r="T53" s="12" t="s">
        <v>148</v>
      </c>
      <c r="U53">
        <v>78</v>
      </c>
      <c r="V53">
        <v>3</v>
      </c>
      <c r="W53">
        <v>9</v>
      </c>
      <c r="X53">
        <v>12</v>
      </c>
      <c r="Y53">
        <v>-15</v>
      </c>
      <c r="Z53">
        <v>104</v>
      </c>
      <c r="AA53">
        <v>35</v>
      </c>
      <c r="AB53">
        <v>22</v>
      </c>
      <c r="AC53" s="13">
        <f t="shared" si="0"/>
        <v>2.8846153846153848E-2</v>
      </c>
      <c r="AD53" s="13">
        <f t="shared" si="1"/>
        <v>1.8633540372670808E-2</v>
      </c>
      <c r="AE53" s="14">
        <v>27.7</v>
      </c>
      <c r="AF53" s="15">
        <v>43</v>
      </c>
      <c r="AG53" s="15">
        <v>32</v>
      </c>
      <c r="AH53" s="15">
        <v>8</v>
      </c>
      <c r="AI53" s="2">
        <v>970.88333333330002</v>
      </c>
      <c r="AJ53" s="14">
        <f t="shared" si="2"/>
        <v>12.447222222221795</v>
      </c>
      <c r="AK53">
        <v>1406</v>
      </c>
      <c r="AL53" s="14">
        <f t="shared" si="3"/>
        <v>18.025641025641026</v>
      </c>
      <c r="AM53" s="16">
        <f t="shared" si="4"/>
        <v>0.69052868658129452</v>
      </c>
      <c r="AN53" s="15">
        <v>79.897058999999999</v>
      </c>
      <c r="AO53" s="16">
        <f t="shared" si="5"/>
        <v>4.9375896932348526</v>
      </c>
      <c r="AP53" s="13">
        <f>IF(('Even Strength'!CU53+'Power Play'!AJ53+'Penalty Kill'!AF53)&gt;0,V53/('Even Strength'!CU53+'Power Play'!AJ53+'Penalty Kill'!AF53),0)</f>
        <v>2.7777777777777776E-2</v>
      </c>
      <c r="AQ53" s="13">
        <f>IF(('Even Strength'!CU53+'Power Play'!AJ53+'Penalty Kill'!AF53)&gt;0,W53/('Even Strength'!CU53+'Power Play'!AJ53+'Penalty Kill'!AF53),0)</f>
        <v>8.3333333333333329E-2</v>
      </c>
      <c r="AR53" s="13">
        <f t="shared" si="6"/>
        <v>0.1111111111111111</v>
      </c>
      <c r="AS53">
        <v>6</v>
      </c>
      <c r="AT53">
        <v>12</v>
      </c>
      <c r="AU53" s="17">
        <f t="shared" si="7"/>
        <v>0.33333333333333331</v>
      </c>
      <c r="AV53">
        <v>0.4</v>
      </c>
      <c r="AW53">
        <v>84</v>
      </c>
      <c r="AX53">
        <v>118</v>
      </c>
      <c r="AY53">
        <v>23</v>
      </c>
      <c r="AZ53">
        <v>35</v>
      </c>
      <c r="BA53">
        <v>13</v>
      </c>
      <c r="BB53">
        <v>22</v>
      </c>
      <c r="BC53" s="2">
        <f t="shared" si="8"/>
        <v>5.1911489537021342</v>
      </c>
      <c r="BD53" s="14">
        <f t="shared" si="9"/>
        <v>7.2923282921053776</v>
      </c>
      <c r="BE53" s="14">
        <f t="shared" si="10"/>
        <v>1.4213860230374888</v>
      </c>
      <c r="BF53" s="14">
        <f t="shared" si="11"/>
        <v>2.1629787307092223</v>
      </c>
      <c r="BG53" s="14">
        <f t="shared" si="12"/>
        <v>0.8033920999777111</v>
      </c>
      <c r="BH53" s="14">
        <f t="shared" si="13"/>
        <v>1.359586630731511</v>
      </c>
      <c r="BI53">
        <v>33</v>
      </c>
      <c r="BJ53">
        <v>9</v>
      </c>
      <c r="BK53">
        <v>1</v>
      </c>
      <c r="BL53">
        <v>1</v>
      </c>
      <c r="BM53">
        <v>0</v>
      </c>
      <c r="BN53">
        <v>0</v>
      </c>
      <c r="BO53" s="2">
        <v>1.525836</v>
      </c>
      <c r="BR53" s="18" t="str">
        <f t="shared" si="14"/>
        <v xml:space="preserve"> </v>
      </c>
      <c r="BT53">
        <v>2</v>
      </c>
      <c r="BU53">
        <v>25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 s="18">
        <f t="shared" si="15"/>
        <v>0</v>
      </c>
      <c r="CC53" s="19">
        <v>3</v>
      </c>
      <c r="CD53">
        <v>-1.1000000000000001</v>
      </c>
      <c r="CE53">
        <v>0.7</v>
      </c>
      <c r="CF53">
        <v>-0.30000000000000004</v>
      </c>
      <c r="CG53" s="20">
        <f t="shared" si="16"/>
        <v>-3.8461538461538468E-3</v>
      </c>
      <c r="CH53" s="20">
        <f t="shared" si="17"/>
        <v>-1.8539817691793335E-2</v>
      </c>
      <c r="CI53">
        <v>17.8</v>
      </c>
      <c r="CJ53">
        <v>15.8</v>
      </c>
      <c r="CK53">
        <v>-12.4</v>
      </c>
      <c r="CL53">
        <v>-3.5</v>
      </c>
      <c r="CM53">
        <v>0.9</v>
      </c>
      <c r="CN53">
        <v>0</v>
      </c>
      <c r="CO53">
        <v>-2.6</v>
      </c>
      <c r="CP53" s="21">
        <f t="shared" si="18"/>
        <v>-3.3333333333333333E-2</v>
      </c>
      <c r="CQ53" s="21">
        <f t="shared" si="19"/>
        <v>-0.16067841999554222</v>
      </c>
      <c r="CW53">
        <v>775000</v>
      </c>
      <c r="CY53" s="22">
        <f t="shared" si="20"/>
        <v>-3.9609756097560975</v>
      </c>
    </row>
    <row r="54" spans="1:103" x14ac:dyDescent="0.2">
      <c r="A54">
        <v>44</v>
      </c>
      <c r="B54" t="s">
        <v>433</v>
      </c>
      <c r="C54" t="s">
        <v>434</v>
      </c>
      <c r="D54" t="s">
        <v>105</v>
      </c>
      <c r="E54" t="s">
        <v>106</v>
      </c>
      <c r="F54">
        <v>75</v>
      </c>
      <c r="G54">
        <v>229</v>
      </c>
      <c r="H54" t="s">
        <v>118</v>
      </c>
      <c r="I54">
        <v>1993</v>
      </c>
      <c r="J54">
        <v>1</v>
      </c>
      <c r="K54">
        <v>23</v>
      </c>
      <c r="M54">
        <v>38</v>
      </c>
      <c r="N54" t="s">
        <v>435</v>
      </c>
      <c r="O54" s="12" t="s">
        <v>436</v>
      </c>
      <c r="P54" s="12" t="s">
        <v>437</v>
      </c>
      <c r="Q54" t="s">
        <v>122</v>
      </c>
      <c r="T54" s="12" t="s">
        <v>229</v>
      </c>
      <c r="U54">
        <v>59</v>
      </c>
      <c r="V54">
        <v>9</v>
      </c>
      <c r="W54">
        <v>7</v>
      </c>
      <c r="X54">
        <v>16</v>
      </c>
      <c r="Y54">
        <v>-17</v>
      </c>
      <c r="Z54">
        <v>100</v>
      </c>
      <c r="AA54">
        <v>32</v>
      </c>
      <c r="AB54">
        <v>21</v>
      </c>
      <c r="AC54" s="13">
        <f t="shared" si="0"/>
        <v>0.09</v>
      </c>
      <c r="AD54" s="13">
        <f t="shared" si="1"/>
        <v>5.8823529411764705E-2</v>
      </c>
      <c r="AE54" s="14">
        <v>25</v>
      </c>
      <c r="AF54" s="15">
        <v>44</v>
      </c>
      <c r="AG54" s="15">
        <v>13</v>
      </c>
      <c r="AH54" s="15">
        <v>16</v>
      </c>
      <c r="AI54" s="2">
        <v>864.53333333329999</v>
      </c>
      <c r="AJ54" s="14">
        <f t="shared" si="2"/>
        <v>14.653107344632204</v>
      </c>
      <c r="AK54">
        <v>1173</v>
      </c>
      <c r="AL54" s="14">
        <f t="shared" si="3"/>
        <v>19.881355932203391</v>
      </c>
      <c r="AM54" s="16">
        <f t="shared" si="4"/>
        <v>0.73702756464901964</v>
      </c>
      <c r="AN54" s="15">
        <v>44.655555999999997</v>
      </c>
      <c r="AO54" s="16">
        <f t="shared" si="5"/>
        <v>3.0991672115978983</v>
      </c>
      <c r="AP54" s="13">
        <f>IF(('Even Strength'!CU54+'Power Play'!AJ54+'Penalty Kill'!AF54)&gt;0,V54/('Even Strength'!CU54+'Power Play'!AJ54+'Penalty Kill'!AF54),0)</f>
        <v>0.1125</v>
      </c>
      <c r="AQ54" s="13">
        <f>IF(('Even Strength'!CU54+'Power Play'!AJ54+'Penalty Kill'!AF54)&gt;0,W54/('Even Strength'!CU54+'Power Play'!AJ54+'Penalty Kill'!AF54),0)</f>
        <v>8.7499999999999994E-2</v>
      </c>
      <c r="AR54" s="13">
        <f t="shared" si="6"/>
        <v>0.2</v>
      </c>
      <c r="AS54">
        <v>9</v>
      </c>
      <c r="AT54">
        <v>9</v>
      </c>
      <c r="AU54" s="17">
        <f t="shared" si="7"/>
        <v>0.5</v>
      </c>
      <c r="AV54">
        <v>0.5</v>
      </c>
      <c r="AW54">
        <v>32</v>
      </c>
      <c r="AX54">
        <v>72</v>
      </c>
      <c r="AY54">
        <v>14</v>
      </c>
      <c r="AZ54">
        <v>32</v>
      </c>
      <c r="BA54">
        <v>27</v>
      </c>
      <c r="BB54">
        <v>13</v>
      </c>
      <c r="BC54" s="2">
        <f t="shared" si="8"/>
        <v>2.2208513263418501</v>
      </c>
      <c r="BD54" s="14">
        <f t="shared" si="9"/>
        <v>4.9969154842691621</v>
      </c>
      <c r="BE54" s="14">
        <f t="shared" si="10"/>
        <v>0.97162245527455937</v>
      </c>
      <c r="BF54" s="14">
        <f t="shared" si="11"/>
        <v>2.2208513263418501</v>
      </c>
      <c r="BG54" s="14">
        <f t="shared" si="12"/>
        <v>1.8738433066009359</v>
      </c>
      <c r="BH54" s="14">
        <f t="shared" si="13"/>
        <v>0.90222085132637653</v>
      </c>
      <c r="BI54">
        <v>40</v>
      </c>
      <c r="BJ54">
        <v>20</v>
      </c>
      <c r="BK54">
        <v>0</v>
      </c>
      <c r="BL54">
        <v>0</v>
      </c>
      <c r="BM54">
        <v>0</v>
      </c>
      <c r="BN54">
        <v>0</v>
      </c>
      <c r="BO54" s="2">
        <v>-14.881893999999999</v>
      </c>
      <c r="BP54">
        <v>7</v>
      </c>
      <c r="BQ54">
        <v>1</v>
      </c>
      <c r="BR54" s="18">
        <f t="shared" si="14"/>
        <v>0.14285714285714285</v>
      </c>
      <c r="BS54">
        <v>0</v>
      </c>
      <c r="BT54">
        <v>4</v>
      </c>
      <c r="BU54">
        <v>19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s="18">
        <f t="shared" si="15"/>
        <v>0</v>
      </c>
      <c r="CC54" s="19">
        <v>2</v>
      </c>
      <c r="CD54">
        <v>0.4</v>
      </c>
      <c r="CE54">
        <v>0.2</v>
      </c>
      <c r="CF54">
        <v>0.60000000000000009</v>
      </c>
      <c r="CG54" s="20">
        <f t="shared" si="16"/>
        <v>1.016949152542373E-2</v>
      </c>
      <c r="CH54" s="20">
        <f t="shared" si="17"/>
        <v>4.1640962368909691E-2</v>
      </c>
      <c r="CI54">
        <v>22.6</v>
      </c>
      <c r="CJ54">
        <v>17</v>
      </c>
      <c r="CK54">
        <v>-14.9</v>
      </c>
      <c r="CL54">
        <v>-3</v>
      </c>
      <c r="CM54">
        <v>-0.5</v>
      </c>
      <c r="CN54">
        <v>-1.1000000000000001</v>
      </c>
      <c r="CO54">
        <v>-4.5</v>
      </c>
      <c r="CP54" s="21">
        <f t="shared" si="18"/>
        <v>-7.6271186440677971E-2</v>
      </c>
      <c r="CQ54" s="21">
        <f t="shared" si="19"/>
        <v>-0.31230721776682263</v>
      </c>
      <c r="CU54">
        <v>8</v>
      </c>
      <c r="CV54" t="s">
        <v>438</v>
      </c>
      <c r="CW54">
        <v>2075000</v>
      </c>
      <c r="CY54" s="22">
        <f t="shared" si="20"/>
        <v>-8.1439024390243908</v>
      </c>
    </row>
    <row r="55" spans="1:103" x14ac:dyDescent="0.2">
      <c r="A55">
        <v>29</v>
      </c>
      <c r="B55" t="s">
        <v>439</v>
      </c>
      <c r="C55" t="s">
        <v>296</v>
      </c>
      <c r="D55" t="s">
        <v>105</v>
      </c>
      <c r="E55" t="s">
        <v>106</v>
      </c>
      <c r="F55">
        <v>76</v>
      </c>
      <c r="G55">
        <v>233</v>
      </c>
      <c r="H55" t="s">
        <v>118</v>
      </c>
      <c r="I55">
        <v>2004</v>
      </c>
      <c r="J55">
        <v>2</v>
      </c>
      <c r="K55">
        <v>41</v>
      </c>
      <c r="M55">
        <v>27</v>
      </c>
      <c r="N55" t="s">
        <v>440</v>
      </c>
      <c r="O55" s="12" t="s">
        <v>190</v>
      </c>
      <c r="P55" s="12" t="s">
        <v>441</v>
      </c>
      <c r="Q55" t="s">
        <v>442</v>
      </c>
      <c r="T55" s="12" t="s">
        <v>156</v>
      </c>
      <c r="U55">
        <v>59</v>
      </c>
      <c r="V55">
        <v>11</v>
      </c>
      <c r="W55">
        <v>4</v>
      </c>
      <c r="X55">
        <v>15</v>
      </c>
      <c r="Y55">
        <v>-6</v>
      </c>
      <c r="Z55">
        <v>93</v>
      </c>
      <c r="AA55">
        <v>36</v>
      </c>
      <c r="AB55">
        <v>50</v>
      </c>
      <c r="AC55" s="13">
        <f t="shared" si="0"/>
        <v>0.11827956989247312</v>
      </c>
      <c r="AD55" s="13">
        <f t="shared" si="1"/>
        <v>6.1452513966480445E-2</v>
      </c>
      <c r="AE55" s="14">
        <v>33</v>
      </c>
      <c r="AF55" s="15">
        <v>61</v>
      </c>
      <c r="AG55" s="15">
        <v>9</v>
      </c>
      <c r="AH55" s="15">
        <v>9</v>
      </c>
      <c r="AI55" s="2">
        <v>669.65</v>
      </c>
      <c r="AJ55" s="14">
        <f t="shared" si="2"/>
        <v>11.35</v>
      </c>
      <c r="AK55">
        <v>917</v>
      </c>
      <c r="AL55" s="14">
        <f t="shared" si="3"/>
        <v>15.542372881355933</v>
      </c>
      <c r="AM55" s="16">
        <f t="shared" si="4"/>
        <v>0.73026172300981462</v>
      </c>
      <c r="AN55" s="15">
        <v>61.333333000000003</v>
      </c>
      <c r="AO55" s="16">
        <f t="shared" si="5"/>
        <v>5.4954080191144632</v>
      </c>
      <c r="AP55" s="13">
        <f>IF(('Even Strength'!CU55+'Power Play'!AJ55+'Penalty Kill'!AF55)&gt;0,V55/('Even Strength'!CU55+'Power Play'!AJ55+'Penalty Kill'!AF55),0)</f>
        <v>8.7301587301587297E-2</v>
      </c>
      <c r="AQ55" s="13">
        <f>IF(('Even Strength'!CU55+'Power Play'!AJ55+'Penalty Kill'!AF55)&gt;0,W55/('Even Strength'!CU55+'Power Play'!AJ55+'Penalty Kill'!AF55),0)</f>
        <v>3.1746031746031744E-2</v>
      </c>
      <c r="AR55" s="13">
        <f t="shared" si="6"/>
        <v>0.11904761904761904</v>
      </c>
      <c r="AS55">
        <v>1</v>
      </c>
      <c r="AT55">
        <v>1</v>
      </c>
      <c r="AU55" s="17">
        <f t="shared" si="7"/>
        <v>0.5</v>
      </c>
      <c r="AV55">
        <v>0</v>
      </c>
      <c r="AW55">
        <v>83</v>
      </c>
      <c r="AX55">
        <v>105</v>
      </c>
      <c r="AY55">
        <v>10</v>
      </c>
      <c r="AZ55">
        <v>36</v>
      </c>
      <c r="BA55">
        <v>8</v>
      </c>
      <c r="BB55">
        <v>10</v>
      </c>
      <c r="BC55" s="2">
        <f t="shared" si="8"/>
        <v>7.4367206749794672</v>
      </c>
      <c r="BD55" s="14">
        <f t="shared" si="9"/>
        <v>9.4078996490704103</v>
      </c>
      <c r="BE55" s="14">
        <f t="shared" si="10"/>
        <v>0.89599044276861051</v>
      </c>
      <c r="BF55" s="14">
        <f t="shared" si="11"/>
        <v>3.2255655939669978</v>
      </c>
      <c r="BG55" s="14">
        <f t="shared" si="12"/>
        <v>0.71679235421488841</v>
      </c>
      <c r="BH55" s="14">
        <f t="shared" si="13"/>
        <v>0.89599044276861051</v>
      </c>
      <c r="BI55">
        <v>28</v>
      </c>
      <c r="BJ55">
        <v>9</v>
      </c>
      <c r="BK55">
        <v>2</v>
      </c>
      <c r="BL55">
        <v>0</v>
      </c>
      <c r="BM55">
        <v>0</v>
      </c>
      <c r="BN55">
        <v>0</v>
      </c>
      <c r="BO55" s="2">
        <v>-2.1063719999999999</v>
      </c>
      <c r="BR55" s="18" t="str">
        <f t="shared" si="14"/>
        <v xml:space="preserve"> </v>
      </c>
      <c r="BT55">
        <v>1</v>
      </c>
      <c r="BU55">
        <v>19</v>
      </c>
      <c r="BV55">
        <v>0</v>
      </c>
      <c r="BW55">
        <v>0</v>
      </c>
      <c r="BX55">
        <v>2</v>
      </c>
      <c r="BY55">
        <v>0</v>
      </c>
      <c r="BZ55">
        <v>0</v>
      </c>
      <c r="CA55">
        <v>0</v>
      </c>
      <c r="CB55" s="18">
        <f t="shared" si="15"/>
        <v>0</v>
      </c>
      <c r="CC55" s="19">
        <v>1</v>
      </c>
      <c r="CD55">
        <v>1</v>
      </c>
      <c r="CE55">
        <v>0.30000000000000004</v>
      </c>
      <c r="CF55">
        <v>1.3</v>
      </c>
      <c r="CG55" s="20">
        <f t="shared" si="16"/>
        <v>2.2033898305084745E-2</v>
      </c>
      <c r="CH55" s="20">
        <f t="shared" si="17"/>
        <v>0.11647875755991936</v>
      </c>
      <c r="CI55">
        <v>13.8</v>
      </c>
      <c r="CJ55">
        <v>13</v>
      </c>
      <c r="CK55">
        <v>-10.5</v>
      </c>
      <c r="CL55">
        <v>0.8</v>
      </c>
      <c r="CM55">
        <v>0.5</v>
      </c>
      <c r="CN55">
        <v>0</v>
      </c>
      <c r="CO55">
        <v>1.4</v>
      </c>
      <c r="CP55" s="21">
        <f t="shared" si="18"/>
        <v>2.3728813559322031E-2</v>
      </c>
      <c r="CQ55" s="21">
        <f t="shared" si="19"/>
        <v>0.12543866198760545</v>
      </c>
      <c r="CU55">
        <v>20</v>
      </c>
      <c r="CV55" t="s">
        <v>443</v>
      </c>
      <c r="CW55">
        <v>4000000</v>
      </c>
      <c r="CY55" s="22">
        <f t="shared" si="20"/>
        <v>-5.6243902439024378</v>
      </c>
    </row>
    <row r="56" spans="1:103" x14ac:dyDescent="0.2">
      <c r="A56">
        <v>3</v>
      </c>
      <c r="B56" t="s">
        <v>444</v>
      </c>
      <c r="C56" t="s">
        <v>445</v>
      </c>
      <c r="D56" t="s">
        <v>105</v>
      </c>
      <c r="E56" t="s">
        <v>106</v>
      </c>
      <c r="F56">
        <v>73</v>
      </c>
      <c r="G56">
        <v>198</v>
      </c>
      <c r="H56" t="s">
        <v>107</v>
      </c>
      <c r="I56">
        <v>2001</v>
      </c>
      <c r="J56">
        <v>5</v>
      </c>
      <c r="K56">
        <v>151</v>
      </c>
      <c r="M56">
        <v>32</v>
      </c>
      <c r="N56" t="s">
        <v>446</v>
      </c>
      <c r="O56" s="12" t="s">
        <v>447</v>
      </c>
      <c r="P56" s="12" t="s">
        <v>448</v>
      </c>
      <c r="Q56" t="s">
        <v>177</v>
      </c>
      <c r="T56" s="12" t="s">
        <v>178</v>
      </c>
      <c r="U56">
        <v>76</v>
      </c>
      <c r="V56">
        <v>4</v>
      </c>
      <c r="W56">
        <v>20</v>
      </c>
      <c r="X56">
        <v>24</v>
      </c>
      <c r="Y56">
        <v>-8</v>
      </c>
      <c r="Z56">
        <v>167</v>
      </c>
      <c r="AA56">
        <v>62</v>
      </c>
      <c r="AB56">
        <v>109</v>
      </c>
      <c r="AC56" s="13">
        <f t="shared" si="0"/>
        <v>2.3952095808383235E-2</v>
      </c>
      <c r="AD56" s="13">
        <f t="shared" si="1"/>
        <v>1.1834319526627219E-2</v>
      </c>
      <c r="AE56" s="14">
        <v>51.5</v>
      </c>
      <c r="AF56" s="15">
        <v>81</v>
      </c>
      <c r="AG56" s="15">
        <v>16</v>
      </c>
      <c r="AH56" s="15">
        <v>60</v>
      </c>
      <c r="AI56" s="2">
        <v>1730.75</v>
      </c>
      <c r="AJ56" s="14">
        <f t="shared" si="2"/>
        <v>22.773026315789473</v>
      </c>
      <c r="AK56">
        <v>2055</v>
      </c>
      <c r="AL56" s="14">
        <f t="shared" si="3"/>
        <v>27.039473684210527</v>
      </c>
      <c r="AM56" s="16">
        <f t="shared" si="4"/>
        <v>0.84221411192214113</v>
      </c>
      <c r="AN56" s="15">
        <v>118.237179</v>
      </c>
      <c r="AO56" s="16">
        <f t="shared" si="5"/>
        <v>4.0989344157157301</v>
      </c>
      <c r="AP56" s="13">
        <f>IF(('Even Strength'!CU56+'Power Play'!AJ56+'Penalty Kill'!AF56)&gt;0,V56/('Even Strength'!CU56+'Power Play'!AJ56+'Penalty Kill'!AF56),0)</f>
        <v>3.4188034188034191E-2</v>
      </c>
      <c r="AQ56" s="13">
        <f>IF(('Even Strength'!CU56+'Power Play'!AJ56+'Penalty Kill'!AF56)&gt;0,W56/('Even Strength'!CU56+'Power Play'!AJ56+'Penalty Kill'!AF56),0)</f>
        <v>0.17094017094017094</v>
      </c>
      <c r="AR56" s="13">
        <f t="shared" si="6"/>
        <v>0.20512820512820512</v>
      </c>
      <c r="AS56">
        <v>1</v>
      </c>
      <c r="AT56">
        <v>0</v>
      </c>
      <c r="AU56" s="17">
        <f t="shared" si="7"/>
        <v>1</v>
      </c>
      <c r="AV56">
        <v>0</v>
      </c>
      <c r="AW56">
        <v>99</v>
      </c>
      <c r="AX56">
        <v>144</v>
      </c>
      <c r="AY56">
        <v>130</v>
      </c>
      <c r="AZ56">
        <v>62</v>
      </c>
      <c r="BA56">
        <v>55</v>
      </c>
      <c r="BB56">
        <v>32</v>
      </c>
      <c r="BC56" s="2">
        <f t="shared" si="8"/>
        <v>3.4320381337570418</v>
      </c>
      <c r="BD56" s="14">
        <f t="shared" si="9"/>
        <v>4.9920554672829702</v>
      </c>
      <c r="BE56" s="14">
        <f t="shared" si="10"/>
        <v>4.5067167412971258</v>
      </c>
      <c r="BF56" s="14">
        <f t="shared" si="11"/>
        <v>2.1493572150801676</v>
      </c>
      <c r="BG56" s="14">
        <f t="shared" si="12"/>
        <v>1.9066878520872454</v>
      </c>
      <c r="BH56" s="14">
        <f t="shared" si="13"/>
        <v>1.1093456593962154</v>
      </c>
      <c r="BI56">
        <v>104</v>
      </c>
      <c r="BJ56">
        <v>27</v>
      </c>
      <c r="BK56">
        <v>6</v>
      </c>
      <c r="BL56">
        <v>1</v>
      </c>
      <c r="BM56">
        <v>1</v>
      </c>
      <c r="BN56">
        <v>0</v>
      </c>
      <c r="BO56" s="2">
        <v>1.4861469999999999</v>
      </c>
      <c r="BR56" s="18" t="str">
        <f t="shared" si="14"/>
        <v xml:space="preserve"> </v>
      </c>
      <c r="BT56">
        <v>2</v>
      </c>
      <c r="BU56">
        <v>22</v>
      </c>
      <c r="BV56">
        <v>1</v>
      </c>
      <c r="BW56">
        <v>1</v>
      </c>
      <c r="BX56">
        <v>1</v>
      </c>
      <c r="BY56">
        <v>0</v>
      </c>
      <c r="BZ56">
        <v>0</v>
      </c>
      <c r="CA56">
        <v>0</v>
      </c>
      <c r="CB56" s="18">
        <f t="shared" si="15"/>
        <v>0</v>
      </c>
      <c r="CC56" s="19">
        <v>4</v>
      </c>
      <c r="CD56">
        <v>1</v>
      </c>
      <c r="CE56">
        <v>3.7</v>
      </c>
      <c r="CF56">
        <v>4.7</v>
      </c>
      <c r="CG56" s="20">
        <f t="shared" si="16"/>
        <v>6.18421052631579E-2</v>
      </c>
      <c r="CH56" s="20">
        <f t="shared" si="17"/>
        <v>0.16293514372381918</v>
      </c>
      <c r="CI56">
        <v>34.299999999999997</v>
      </c>
      <c r="CJ56">
        <v>35.4</v>
      </c>
      <c r="CK56">
        <v>-2</v>
      </c>
      <c r="CL56">
        <v>1.2</v>
      </c>
      <c r="CM56">
        <v>4.2</v>
      </c>
      <c r="CN56">
        <v>0</v>
      </c>
      <c r="CO56">
        <v>5.4</v>
      </c>
      <c r="CP56" s="21">
        <f t="shared" si="18"/>
        <v>7.1052631578947367E-2</v>
      </c>
      <c r="CQ56" s="21">
        <f t="shared" si="19"/>
        <v>0.18720208002311137</v>
      </c>
      <c r="CU56">
        <v>5</v>
      </c>
      <c r="CV56" t="s">
        <v>449</v>
      </c>
      <c r="CW56">
        <v>4600000</v>
      </c>
      <c r="CY56" s="22">
        <f t="shared" si="20"/>
        <v>-2.6780487804878046</v>
      </c>
    </row>
    <row r="57" spans="1:103" x14ac:dyDescent="0.2">
      <c r="A57">
        <v>41</v>
      </c>
      <c r="B57" t="s">
        <v>450</v>
      </c>
      <c r="C57" t="s">
        <v>451</v>
      </c>
      <c r="D57" t="s">
        <v>116</v>
      </c>
      <c r="E57" t="s">
        <v>117</v>
      </c>
      <c r="F57">
        <v>70</v>
      </c>
      <c r="G57">
        <v>180</v>
      </c>
      <c r="H57" t="s">
        <v>118</v>
      </c>
      <c r="L57" t="s">
        <v>108</v>
      </c>
      <c r="M57">
        <v>24</v>
      </c>
      <c r="N57" t="s">
        <v>452</v>
      </c>
      <c r="O57" s="12" t="s">
        <v>453</v>
      </c>
      <c r="P57" s="12" t="s">
        <v>454</v>
      </c>
      <c r="Q57" t="s">
        <v>155</v>
      </c>
      <c r="T57" s="12" t="s">
        <v>178</v>
      </c>
      <c r="U57">
        <v>10</v>
      </c>
      <c r="V57">
        <v>0</v>
      </c>
      <c r="W57">
        <v>3</v>
      </c>
      <c r="X57">
        <v>3</v>
      </c>
      <c r="Y57">
        <v>-3</v>
      </c>
      <c r="Z57">
        <v>3</v>
      </c>
      <c r="AA57">
        <v>5</v>
      </c>
      <c r="AB57">
        <v>8</v>
      </c>
      <c r="AC57" s="13">
        <f t="shared" si="0"/>
        <v>0</v>
      </c>
      <c r="AD57" s="13">
        <f t="shared" si="1"/>
        <v>0</v>
      </c>
      <c r="AE57" s="14">
        <v>46.3</v>
      </c>
      <c r="AF57" s="15">
        <v>1</v>
      </c>
      <c r="AG57" s="15">
        <v>0</v>
      </c>
      <c r="AH57" s="15">
        <v>1</v>
      </c>
      <c r="AI57" s="2">
        <v>122.0833333333</v>
      </c>
      <c r="AJ57" s="14">
        <f t="shared" si="2"/>
        <v>12.20833333333</v>
      </c>
      <c r="AK57">
        <v>177</v>
      </c>
      <c r="AL57" s="14">
        <f t="shared" si="3"/>
        <v>17.7</v>
      </c>
      <c r="AM57" s="16">
        <f t="shared" si="4"/>
        <v>0.68973634651581928</v>
      </c>
      <c r="AN57" s="15">
        <v>0</v>
      </c>
      <c r="AO57" s="16">
        <f t="shared" si="5"/>
        <v>0</v>
      </c>
      <c r="AP57" s="13">
        <f>IF(('Even Strength'!CU57+'Power Play'!AJ57+'Penalty Kill'!AF57)&gt;0,V57/('Even Strength'!CU57+'Power Play'!AJ57+'Penalty Kill'!AF57),0)</f>
        <v>0</v>
      </c>
      <c r="AQ57" s="13">
        <f>IF(('Even Strength'!CU57+'Power Play'!AJ57+'Penalty Kill'!AF57)&gt;0,W57/('Even Strength'!CU57+'Power Play'!AJ57+'Penalty Kill'!AF57),0)</f>
        <v>0.15789473684210525</v>
      </c>
      <c r="AR57" s="13">
        <f t="shared" si="6"/>
        <v>0.15789473684210525</v>
      </c>
      <c r="AS57">
        <v>0</v>
      </c>
      <c r="AT57">
        <v>0</v>
      </c>
      <c r="AU57" s="17">
        <f t="shared" si="7"/>
        <v>0</v>
      </c>
      <c r="AV57">
        <v>0</v>
      </c>
      <c r="AW57">
        <v>2</v>
      </c>
      <c r="AX57">
        <v>0</v>
      </c>
      <c r="AY57">
        <v>9</v>
      </c>
      <c r="AZ57">
        <v>5</v>
      </c>
      <c r="BA57">
        <v>2</v>
      </c>
      <c r="BB57">
        <v>2</v>
      </c>
      <c r="BC57" s="2">
        <f t="shared" si="8"/>
        <v>0.98293515358388606</v>
      </c>
      <c r="BD57" s="14">
        <f t="shared" si="9"/>
        <v>0</v>
      </c>
      <c r="BE57" s="14">
        <f t="shared" si="10"/>
        <v>4.4232081911274879</v>
      </c>
      <c r="BF57" s="14">
        <f t="shared" si="11"/>
        <v>2.4573378839597155</v>
      </c>
      <c r="BG57" s="14">
        <f t="shared" si="12"/>
        <v>0.98293515358388606</v>
      </c>
      <c r="BH57" s="14">
        <f t="shared" si="13"/>
        <v>0.98293515358388606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">
        <v>0.50973599999999997</v>
      </c>
      <c r="BR57" s="18" t="str">
        <f t="shared" si="14"/>
        <v xml:space="preserve"> 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s="18">
        <f t="shared" si="15"/>
        <v>0</v>
      </c>
      <c r="CC57" s="19">
        <v>4</v>
      </c>
      <c r="CD57">
        <v>0.2</v>
      </c>
      <c r="CE57">
        <v>0</v>
      </c>
      <c r="CF57">
        <v>0.2</v>
      </c>
      <c r="CG57" s="20">
        <f t="shared" si="16"/>
        <v>0.02</v>
      </c>
      <c r="CH57" s="20">
        <f t="shared" si="17"/>
        <v>9.8293515358388622E-2</v>
      </c>
      <c r="CI57">
        <v>2.6</v>
      </c>
      <c r="CJ57">
        <v>2.9</v>
      </c>
      <c r="CK57">
        <v>-1.9</v>
      </c>
      <c r="CL57">
        <v>0.4</v>
      </c>
      <c r="CM57">
        <v>0</v>
      </c>
      <c r="CN57">
        <v>0</v>
      </c>
      <c r="CO57">
        <v>0.5</v>
      </c>
      <c r="CP57" s="21">
        <f t="shared" si="18"/>
        <v>0.05</v>
      </c>
      <c r="CQ57" s="21">
        <f t="shared" si="19"/>
        <v>0.24573378839597151</v>
      </c>
      <c r="CW57">
        <v>925000</v>
      </c>
      <c r="CY57" s="22">
        <f t="shared" si="20"/>
        <v>-1.1243902439024387</v>
      </c>
    </row>
    <row r="58" spans="1:103" x14ac:dyDescent="0.2">
      <c r="A58">
        <v>12</v>
      </c>
      <c r="B58" t="s">
        <v>455</v>
      </c>
      <c r="C58" t="s">
        <v>456</v>
      </c>
      <c r="D58" t="s">
        <v>105</v>
      </c>
      <c r="E58" t="s">
        <v>106</v>
      </c>
      <c r="F58">
        <v>74</v>
      </c>
      <c r="G58">
        <v>216</v>
      </c>
      <c r="H58" t="s">
        <v>118</v>
      </c>
      <c r="I58">
        <v>2003</v>
      </c>
      <c r="J58">
        <v>4</v>
      </c>
      <c r="K58">
        <v>121</v>
      </c>
      <c r="M58">
        <v>28</v>
      </c>
      <c r="N58" t="s">
        <v>457</v>
      </c>
      <c r="O58" s="12" t="s">
        <v>458</v>
      </c>
      <c r="P58" s="12" t="s">
        <v>459</v>
      </c>
      <c r="Q58" t="s">
        <v>460</v>
      </c>
      <c r="T58" s="12" t="s">
        <v>461</v>
      </c>
      <c r="U58">
        <v>39</v>
      </c>
      <c r="V58">
        <v>2</v>
      </c>
      <c r="W58">
        <v>6</v>
      </c>
      <c r="X58">
        <v>8</v>
      </c>
      <c r="Y58">
        <v>6</v>
      </c>
      <c r="Z58">
        <v>25</v>
      </c>
      <c r="AA58">
        <v>8</v>
      </c>
      <c r="AB58">
        <v>5</v>
      </c>
      <c r="AC58" s="13">
        <f t="shared" si="0"/>
        <v>0.08</v>
      </c>
      <c r="AD58" s="13">
        <f t="shared" si="1"/>
        <v>5.2631578947368418E-2</v>
      </c>
      <c r="AE58" s="14">
        <v>29</v>
      </c>
      <c r="AF58" s="15">
        <v>14</v>
      </c>
      <c r="AG58" s="15">
        <v>3</v>
      </c>
      <c r="AH58" s="15">
        <v>1</v>
      </c>
      <c r="AI58" s="2">
        <v>185.13333333329999</v>
      </c>
      <c r="AJ58" s="14">
        <f t="shared" si="2"/>
        <v>4.7470085470076917</v>
      </c>
      <c r="AK58">
        <v>289</v>
      </c>
      <c r="AL58" s="14">
        <f t="shared" si="3"/>
        <v>7.4102564102564106</v>
      </c>
      <c r="AM58" s="16">
        <f t="shared" si="4"/>
        <v>0.64059976931937712</v>
      </c>
      <c r="AN58" s="15">
        <v>30.6</v>
      </c>
      <c r="AO58" s="16">
        <f t="shared" si="5"/>
        <v>9.9171768095084474</v>
      </c>
      <c r="AP58" s="13">
        <f>IF(('Even Strength'!CU58+'Power Play'!AJ58+'Penalty Kill'!AF58)&gt;0,V58/('Even Strength'!CU58+'Power Play'!AJ58+'Penalty Kill'!AF58),0)</f>
        <v>2.8169014084507043E-2</v>
      </c>
      <c r="AQ58" s="13">
        <f>IF(('Even Strength'!CU58+'Power Play'!AJ58+'Penalty Kill'!AF58)&gt;0,W58/('Even Strength'!CU58+'Power Play'!AJ58+'Penalty Kill'!AF58),0)</f>
        <v>8.4507042253521125E-2</v>
      </c>
      <c r="AR58" s="13">
        <f t="shared" si="6"/>
        <v>0.11267605633802817</v>
      </c>
      <c r="AS58">
        <v>1</v>
      </c>
      <c r="AT58">
        <v>2</v>
      </c>
      <c r="AU58" s="17">
        <f t="shared" si="7"/>
        <v>0.33333333333333331</v>
      </c>
      <c r="AV58">
        <v>0.1</v>
      </c>
      <c r="AW58">
        <v>26</v>
      </c>
      <c r="AX58">
        <v>51</v>
      </c>
      <c r="AY58">
        <v>4</v>
      </c>
      <c r="AZ58">
        <v>8</v>
      </c>
      <c r="BA58">
        <v>3</v>
      </c>
      <c r="BB58">
        <v>6</v>
      </c>
      <c r="BC58" s="2">
        <f t="shared" si="8"/>
        <v>8.4263593806280923</v>
      </c>
      <c r="BD58" s="14">
        <f t="shared" si="9"/>
        <v>16.528628015847413</v>
      </c>
      <c r="BE58" s="14">
        <f t="shared" si="10"/>
        <v>1.2963629816350912</v>
      </c>
      <c r="BF58" s="14">
        <f t="shared" si="11"/>
        <v>2.5927259632701825</v>
      </c>
      <c r="BG58" s="14">
        <f t="shared" si="12"/>
        <v>0.97227223622631853</v>
      </c>
      <c r="BH58" s="14">
        <f t="shared" si="13"/>
        <v>1.9445444724526371</v>
      </c>
      <c r="BI58">
        <v>53</v>
      </c>
      <c r="BJ58">
        <v>9</v>
      </c>
      <c r="BK58">
        <v>3</v>
      </c>
      <c r="BL58">
        <v>2</v>
      </c>
      <c r="BM58">
        <v>0</v>
      </c>
      <c r="BN58">
        <v>0</v>
      </c>
      <c r="BO58" s="2">
        <v>-4.3394110000000001</v>
      </c>
      <c r="BR58" s="18" t="str">
        <f t="shared" si="14"/>
        <v xml:space="preserve"> </v>
      </c>
      <c r="BT58">
        <v>2</v>
      </c>
      <c r="BU58">
        <v>11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 s="18">
        <f t="shared" si="15"/>
        <v>0</v>
      </c>
      <c r="CC58" s="19">
        <v>2</v>
      </c>
      <c r="CD58">
        <v>0.60000000000000009</v>
      </c>
      <c r="CE58">
        <v>0.5</v>
      </c>
      <c r="CF58">
        <v>1.1000000000000001</v>
      </c>
      <c r="CG58" s="20">
        <f t="shared" si="16"/>
        <v>2.8205128205128209E-2</v>
      </c>
      <c r="CH58" s="20">
        <f t="shared" si="17"/>
        <v>0.35649981994965013</v>
      </c>
      <c r="CI58">
        <v>4.9000000000000004</v>
      </c>
      <c r="CJ58">
        <v>4.8</v>
      </c>
      <c r="CK58">
        <v>6.4</v>
      </c>
      <c r="CL58">
        <v>0.8</v>
      </c>
      <c r="CM58">
        <v>1.2</v>
      </c>
      <c r="CN58">
        <v>0</v>
      </c>
      <c r="CO58">
        <v>2</v>
      </c>
      <c r="CP58" s="21">
        <f t="shared" si="18"/>
        <v>5.128205128205128E-2</v>
      </c>
      <c r="CQ58" s="21">
        <f t="shared" si="19"/>
        <v>0.64818149081754561</v>
      </c>
      <c r="CW58">
        <v>737500</v>
      </c>
      <c r="CY58" s="22">
        <f t="shared" si="20"/>
        <v>0.70487804878048799</v>
      </c>
    </row>
    <row r="59" spans="1:103" x14ac:dyDescent="0.2">
      <c r="A59">
        <v>27</v>
      </c>
      <c r="B59" t="s">
        <v>462</v>
      </c>
      <c r="C59" t="s">
        <v>173</v>
      </c>
      <c r="D59" t="s">
        <v>127</v>
      </c>
      <c r="E59" t="s">
        <v>117</v>
      </c>
      <c r="F59">
        <v>78</v>
      </c>
      <c r="G59">
        <v>218</v>
      </c>
      <c r="H59" t="s">
        <v>107</v>
      </c>
      <c r="I59">
        <v>2010</v>
      </c>
      <c r="J59">
        <v>1</v>
      </c>
      <c r="K59">
        <v>19</v>
      </c>
      <c r="L59" t="s">
        <v>108</v>
      </c>
      <c r="M59">
        <v>21</v>
      </c>
      <c r="N59" t="s">
        <v>463</v>
      </c>
      <c r="O59" s="12" t="s">
        <v>464</v>
      </c>
      <c r="P59" s="12" t="s">
        <v>465</v>
      </c>
      <c r="Q59" t="s">
        <v>317</v>
      </c>
      <c r="T59" s="12" t="s">
        <v>170</v>
      </c>
      <c r="U59">
        <v>76</v>
      </c>
      <c r="V59">
        <v>16</v>
      </c>
      <c r="W59">
        <v>22</v>
      </c>
      <c r="X59">
        <v>38</v>
      </c>
      <c r="Y59">
        <v>-14</v>
      </c>
      <c r="Z59">
        <v>185</v>
      </c>
      <c r="AA59">
        <v>58</v>
      </c>
      <c r="AB59">
        <v>58</v>
      </c>
      <c r="AC59" s="13">
        <f t="shared" si="0"/>
        <v>8.6486486486486491E-2</v>
      </c>
      <c r="AD59" s="13">
        <f t="shared" si="1"/>
        <v>5.3156146179401995E-2</v>
      </c>
      <c r="AE59" s="14">
        <v>28.1</v>
      </c>
      <c r="AF59" s="15">
        <v>91</v>
      </c>
      <c r="AG59" s="15">
        <v>19</v>
      </c>
      <c r="AH59" s="15">
        <v>32</v>
      </c>
      <c r="AI59" s="2">
        <v>1231.5999999999999</v>
      </c>
      <c r="AJ59" s="14">
        <f t="shared" si="2"/>
        <v>16.205263157894734</v>
      </c>
      <c r="AK59">
        <v>1742</v>
      </c>
      <c r="AL59" s="14">
        <f t="shared" si="3"/>
        <v>22.921052631578949</v>
      </c>
      <c r="AM59" s="16">
        <f t="shared" si="4"/>
        <v>0.70700344431687712</v>
      </c>
      <c r="AN59" s="15">
        <v>167.454545</v>
      </c>
      <c r="AO59" s="16">
        <f t="shared" si="5"/>
        <v>8.1579024845729151</v>
      </c>
      <c r="AP59" s="13">
        <f>IF(('Even Strength'!CU59+'Power Play'!AJ59+'Penalty Kill'!AF59)&gt;0,V59/('Even Strength'!CU59+'Power Play'!AJ59+'Penalty Kill'!AF59),0)</f>
        <v>0.15841584158415842</v>
      </c>
      <c r="AQ59" s="13">
        <f>IF(('Even Strength'!CU59+'Power Play'!AJ59+'Penalty Kill'!AF59)&gt;0,W59/('Even Strength'!CU59+'Power Play'!AJ59+'Penalty Kill'!AF59),0)</f>
        <v>0.21782178217821782</v>
      </c>
      <c r="AR59" s="13">
        <f t="shared" si="6"/>
        <v>0.37623762376237624</v>
      </c>
      <c r="AS59">
        <v>549</v>
      </c>
      <c r="AT59">
        <v>574</v>
      </c>
      <c r="AU59" s="17">
        <f t="shared" si="7"/>
        <v>0.48886910062333039</v>
      </c>
      <c r="AV59">
        <v>24.4</v>
      </c>
      <c r="AW59">
        <v>89</v>
      </c>
      <c r="AX59">
        <v>117</v>
      </c>
      <c r="AY59">
        <v>23</v>
      </c>
      <c r="AZ59">
        <v>58</v>
      </c>
      <c r="BA59">
        <v>28</v>
      </c>
      <c r="BB59">
        <v>37</v>
      </c>
      <c r="BC59" s="2">
        <f t="shared" si="8"/>
        <v>4.3358233192595002</v>
      </c>
      <c r="BD59" s="14">
        <f t="shared" si="9"/>
        <v>5.6999025657681068</v>
      </c>
      <c r="BE59" s="14">
        <f t="shared" si="10"/>
        <v>1.120493666774927</v>
      </c>
      <c r="BF59" s="14">
        <f t="shared" si="11"/>
        <v>2.8255927249106851</v>
      </c>
      <c r="BG59" s="14">
        <f t="shared" si="12"/>
        <v>1.3640792465086067</v>
      </c>
      <c r="BH59" s="14">
        <f t="shared" si="13"/>
        <v>1.8025332900292304</v>
      </c>
      <c r="BI59">
        <v>16</v>
      </c>
      <c r="BJ59">
        <v>8</v>
      </c>
      <c r="BK59">
        <v>0</v>
      </c>
      <c r="BL59">
        <v>0</v>
      </c>
      <c r="BM59">
        <v>0</v>
      </c>
      <c r="BN59">
        <v>0</v>
      </c>
      <c r="BO59" s="2">
        <v>-1.5883780000000001</v>
      </c>
      <c r="BP59">
        <v>5</v>
      </c>
      <c r="BQ59">
        <v>2</v>
      </c>
      <c r="BR59" s="18">
        <f t="shared" si="14"/>
        <v>0.4</v>
      </c>
      <c r="BS59">
        <v>1</v>
      </c>
      <c r="BT59">
        <v>1</v>
      </c>
      <c r="BU59">
        <v>16</v>
      </c>
      <c r="BV59">
        <v>0</v>
      </c>
      <c r="BW59">
        <v>0</v>
      </c>
      <c r="BX59">
        <v>4</v>
      </c>
      <c r="BY59">
        <v>0</v>
      </c>
      <c r="BZ59">
        <v>0</v>
      </c>
      <c r="CA59">
        <v>0</v>
      </c>
      <c r="CB59" s="18">
        <f t="shared" si="15"/>
        <v>0</v>
      </c>
      <c r="CC59" s="19">
        <v>7</v>
      </c>
      <c r="CD59">
        <v>2.8</v>
      </c>
      <c r="CE59">
        <v>0.7</v>
      </c>
      <c r="CF59">
        <v>3.5</v>
      </c>
      <c r="CG59" s="20">
        <f t="shared" si="16"/>
        <v>4.6052631578947366E-2</v>
      </c>
      <c r="CH59" s="20">
        <f t="shared" si="17"/>
        <v>0.17050990581357583</v>
      </c>
      <c r="CI59">
        <v>27.9</v>
      </c>
      <c r="CJ59">
        <v>26.3</v>
      </c>
      <c r="CK59">
        <v>-2.4</v>
      </c>
      <c r="CL59">
        <v>3.8</v>
      </c>
      <c r="CM59">
        <v>1.8</v>
      </c>
      <c r="CN59">
        <v>0.4</v>
      </c>
      <c r="CO59">
        <v>6</v>
      </c>
      <c r="CP59" s="21">
        <f t="shared" si="18"/>
        <v>7.8947368421052627E-2</v>
      </c>
      <c r="CQ59" s="21">
        <f t="shared" si="19"/>
        <v>0.29230269568041578</v>
      </c>
      <c r="CU59">
        <v>5</v>
      </c>
      <c r="CV59" t="s">
        <v>179</v>
      </c>
      <c r="CW59">
        <v>1100000</v>
      </c>
      <c r="CY59" s="22">
        <f t="shared" si="20"/>
        <v>4.0682926829268293</v>
      </c>
    </row>
    <row r="60" spans="1:103" x14ac:dyDescent="0.2">
      <c r="A60">
        <v>7</v>
      </c>
      <c r="B60" t="s">
        <v>466</v>
      </c>
      <c r="C60" t="s">
        <v>467</v>
      </c>
      <c r="D60" t="s">
        <v>399</v>
      </c>
      <c r="E60" t="s">
        <v>117</v>
      </c>
      <c r="F60">
        <v>73</v>
      </c>
      <c r="G60">
        <v>188</v>
      </c>
      <c r="H60" t="s">
        <v>107</v>
      </c>
      <c r="I60">
        <v>2007</v>
      </c>
      <c r="J60">
        <v>1</v>
      </c>
      <c r="K60">
        <v>23</v>
      </c>
      <c r="M60">
        <v>25</v>
      </c>
      <c r="N60" t="s">
        <v>468</v>
      </c>
      <c r="O60" s="12" t="s">
        <v>469</v>
      </c>
      <c r="P60" s="12" t="s">
        <v>470</v>
      </c>
      <c r="Q60" t="s">
        <v>305</v>
      </c>
      <c r="T60" s="12" t="s">
        <v>178</v>
      </c>
      <c r="U60">
        <v>15</v>
      </c>
      <c r="V60">
        <v>0</v>
      </c>
      <c r="W60">
        <v>1</v>
      </c>
      <c r="X60">
        <v>1</v>
      </c>
      <c r="Y60">
        <v>-1</v>
      </c>
      <c r="Z60">
        <v>11</v>
      </c>
      <c r="AA60">
        <v>7</v>
      </c>
      <c r="AB60">
        <v>7</v>
      </c>
      <c r="AC60" s="13">
        <f t="shared" si="0"/>
        <v>0</v>
      </c>
      <c r="AD60" s="13">
        <f t="shared" si="1"/>
        <v>0</v>
      </c>
      <c r="AE60" s="14">
        <v>41.3</v>
      </c>
      <c r="AF60" s="15">
        <v>5</v>
      </c>
      <c r="AG60" s="15">
        <v>1</v>
      </c>
      <c r="AH60" s="15">
        <v>3</v>
      </c>
      <c r="AI60" s="2">
        <v>174.96666666670001</v>
      </c>
      <c r="AJ60" s="14">
        <f t="shared" si="2"/>
        <v>11.664444444446668</v>
      </c>
      <c r="AK60">
        <v>241</v>
      </c>
      <c r="AL60" s="14">
        <f t="shared" si="3"/>
        <v>16.066666666666666</v>
      </c>
      <c r="AM60" s="16">
        <f t="shared" si="4"/>
        <v>0.72600276625186722</v>
      </c>
      <c r="AN60" s="15">
        <v>39</v>
      </c>
      <c r="AO60" s="16">
        <f t="shared" si="5"/>
        <v>13.373975995425152</v>
      </c>
      <c r="AP60" s="13">
        <f>IF(('Even Strength'!CU60+'Power Play'!AJ60+'Penalty Kill'!AF60)&gt;0,V60/('Even Strength'!CU60+'Power Play'!AJ60+'Penalty Kill'!AF60),0)</f>
        <v>0</v>
      </c>
      <c r="AQ60" s="13">
        <f>IF(('Even Strength'!CU60+'Power Play'!AJ60+'Penalty Kill'!AF60)&gt;0,W60/('Even Strength'!CU60+'Power Play'!AJ60+'Penalty Kill'!AF60),0)</f>
        <v>3.2258064516129031E-2</v>
      </c>
      <c r="AR60" s="13">
        <f t="shared" si="6"/>
        <v>3.2258064516129031E-2</v>
      </c>
      <c r="AS60">
        <v>0</v>
      </c>
      <c r="AT60">
        <v>0</v>
      </c>
      <c r="AU60" s="17">
        <f t="shared" si="7"/>
        <v>0</v>
      </c>
      <c r="AV60">
        <v>0</v>
      </c>
      <c r="AW60">
        <v>7</v>
      </c>
      <c r="AX60">
        <v>10</v>
      </c>
      <c r="AY60">
        <v>13</v>
      </c>
      <c r="AZ60">
        <v>7</v>
      </c>
      <c r="BA60">
        <v>2</v>
      </c>
      <c r="BB60">
        <v>1</v>
      </c>
      <c r="BC60" s="2">
        <f t="shared" si="8"/>
        <v>2.400457229948104</v>
      </c>
      <c r="BD60" s="14">
        <f t="shared" si="9"/>
        <v>3.4292246142115772</v>
      </c>
      <c r="BE60" s="14">
        <f t="shared" si="10"/>
        <v>4.4579919984750509</v>
      </c>
      <c r="BF60" s="14">
        <f t="shared" si="11"/>
        <v>2.400457229948104</v>
      </c>
      <c r="BG60" s="14">
        <f t="shared" si="12"/>
        <v>0.68584492284231546</v>
      </c>
      <c r="BH60" s="14">
        <f t="shared" si="13"/>
        <v>0.34292246142115773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">
        <v>0.81881700000000002</v>
      </c>
      <c r="BR60" s="18" t="str">
        <f t="shared" si="14"/>
        <v xml:space="preserve"> </v>
      </c>
      <c r="BT60">
        <v>0</v>
      </c>
      <c r="BU60">
        <v>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 s="18">
        <f t="shared" si="15"/>
        <v>0</v>
      </c>
      <c r="CC60" s="19">
        <v>3</v>
      </c>
      <c r="CD60">
        <v>-0.1</v>
      </c>
      <c r="CE60">
        <v>0.30000000000000004</v>
      </c>
      <c r="CF60">
        <v>0.2</v>
      </c>
      <c r="CG60" s="20">
        <f t="shared" si="16"/>
        <v>1.3333333333333334E-2</v>
      </c>
      <c r="CH60" s="20">
        <f t="shared" si="17"/>
        <v>6.8584492284231552E-2</v>
      </c>
      <c r="CI60">
        <v>2.6</v>
      </c>
      <c r="CJ60">
        <v>2.6</v>
      </c>
      <c r="CK60">
        <v>-1.1000000000000001</v>
      </c>
      <c r="CL60">
        <v>-0.30000000000000004</v>
      </c>
      <c r="CM60">
        <v>0.2</v>
      </c>
      <c r="CN60">
        <v>0</v>
      </c>
      <c r="CO60">
        <v>-0.1</v>
      </c>
      <c r="CP60" s="21">
        <f t="shared" si="18"/>
        <v>-6.6666666666666671E-3</v>
      </c>
      <c r="CQ60" s="21">
        <f t="shared" si="19"/>
        <v>-3.4292246142115776E-2</v>
      </c>
      <c r="CW60">
        <v>650000</v>
      </c>
      <c r="CY60" s="22">
        <f t="shared" si="20"/>
        <v>-1.2414634146341466</v>
      </c>
    </row>
    <row r="61" spans="1:103" x14ac:dyDescent="0.2">
      <c r="A61">
        <v>45</v>
      </c>
      <c r="B61" t="s">
        <v>471</v>
      </c>
      <c r="C61" t="s">
        <v>472</v>
      </c>
      <c r="D61" t="s">
        <v>105</v>
      </c>
      <c r="E61" t="s">
        <v>106</v>
      </c>
      <c r="F61">
        <v>76</v>
      </c>
      <c r="G61">
        <v>216</v>
      </c>
      <c r="H61" t="s">
        <v>107</v>
      </c>
      <c r="I61">
        <v>2005</v>
      </c>
      <c r="J61">
        <v>2</v>
      </c>
      <c r="K61">
        <v>43</v>
      </c>
      <c r="M61">
        <v>27</v>
      </c>
      <c r="N61" t="s">
        <v>473</v>
      </c>
      <c r="O61" s="12" t="s">
        <v>474</v>
      </c>
      <c r="P61" s="12" t="s">
        <v>475</v>
      </c>
      <c r="Q61" t="s">
        <v>367</v>
      </c>
      <c r="T61" s="12" t="s">
        <v>148</v>
      </c>
      <c r="U61">
        <v>7</v>
      </c>
      <c r="V61">
        <v>0</v>
      </c>
      <c r="W61">
        <v>0</v>
      </c>
      <c r="X61">
        <v>0</v>
      </c>
      <c r="Y61">
        <v>-2</v>
      </c>
      <c r="Z61">
        <v>2</v>
      </c>
      <c r="AA61">
        <v>1</v>
      </c>
      <c r="AB61">
        <v>1</v>
      </c>
      <c r="AC61" s="13">
        <f t="shared" si="0"/>
        <v>0</v>
      </c>
      <c r="AD61" s="13">
        <f t="shared" si="1"/>
        <v>0</v>
      </c>
      <c r="AE61" s="14">
        <v>20.7</v>
      </c>
      <c r="AF61" s="15">
        <v>1</v>
      </c>
      <c r="AG61" s="15">
        <v>0</v>
      </c>
      <c r="AH61" s="15">
        <v>0</v>
      </c>
      <c r="AI61" s="2">
        <v>42.933333333299998</v>
      </c>
      <c r="AJ61" s="14">
        <f t="shared" si="2"/>
        <v>6.1333333333285713</v>
      </c>
      <c r="AK61">
        <v>64</v>
      </c>
      <c r="AL61" s="14">
        <f t="shared" si="3"/>
        <v>9.1428571428571423</v>
      </c>
      <c r="AM61" s="16">
        <f t="shared" si="4"/>
        <v>0.67083333333281248</v>
      </c>
      <c r="AN61" s="15">
        <v>0</v>
      </c>
      <c r="AO61" s="16">
        <f t="shared" si="5"/>
        <v>0</v>
      </c>
      <c r="AP61" s="13">
        <f>IF(('Even Strength'!CU61+'Power Play'!AJ61+'Penalty Kill'!AF61)&gt;0,V61/('Even Strength'!CU61+'Power Play'!AJ61+'Penalty Kill'!AF61),0)</f>
        <v>0</v>
      </c>
      <c r="AQ61" s="13">
        <f>IF(('Even Strength'!CU61+'Power Play'!AJ61+'Penalty Kill'!AF61)&gt;0,W61/('Even Strength'!CU61+'Power Play'!AJ61+'Penalty Kill'!AF61),0)</f>
        <v>0</v>
      </c>
      <c r="AR61" s="13">
        <f t="shared" si="6"/>
        <v>0</v>
      </c>
      <c r="AS61">
        <v>0</v>
      </c>
      <c r="AT61">
        <v>0</v>
      </c>
      <c r="AU61" s="17">
        <f t="shared" si="7"/>
        <v>0</v>
      </c>
      <c r="AV61">
        <v>0</v>
      </c>
      <c r="AW61">
        <v>8</v>
      </c>
      <c r="AX61">
        <v>16</v>
      </c>
      <c r="AY61">
        <v>3</v>
      </c>
      <c r="AZ61">
        <v>1</v>
      </c>
      <c r="BA61">
        <v>0</v>
      </c>
      <c r="BB61">
        <v>0</v>
      </c>
      <c r="BC61" s="2">
        <f t="shared" si="8"/>
        <v>11.180124223611166</v>
      </c>
      <c r="BD61" s="14">
        <f t="shared" si="9"/>
        <v>22.360248447222332</v>
      </c>
      <c r="BE61" s="14">
        <f t="shared" si="10"/>
        <v>4.1925465838541873</v>
      </c>
      <c r="BF61" s="14">
        <f t="shared" si="11"/>
        <v>1.3975155279513958</v>
      </c>
      <c r="BG61" s="14">
        <f t="shared" si="12"/>
        <v>0</v>
      </c>
      <c r="BH61" s="14">
        <f t="shared" si="13"/>
        <v>0</v>
      </c>
      <c r="BI61">
        <v>5</v>
      </c>
      <c r="BJ61">
        <v>0</v>
      </c>
      <c r="BK61">
        <v>1</v>
      </c>
      <c r="BL61">
        <v>0</v>
      </c>
      <c r="BM61">
        <v>0</v>
      </c>
      <c r="BN61">
        <v>0</v>
      </c>
      <c r="BO61" s="2">
        <v>-7.9000000000000001E-2</v>
      </c>
      <c r="BR61" s="18" t="str">
        <f t="shared" si="14"/>
        <v xml:space="preserve"> 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 s="18">
        <f t="shared" si="15"/>
        <v>0</v>
      </c>
      <c r="CC61" s="19">
        <v>5</v>
      </c>
      <c r="CD61">
        <v>-0.1</v>
      </c>
      <c r="CE61">
        <v>0</v>
      </c>
      <c r="CF61">
        <v>-0.2</v>
      </c>
      <c r="CG61" s="20">
        <f t="shared" si="16"/>
        <v>-2.8571428571428574E-2</v>
      </c>
      <c r="CH61" s="20">
        <f t="shared" si="17"/>
        <v>-0.27950310559027913</v>
      </c>
      <c r="CI61">
        <v>1.2</v>
      </c>
      <c r="CJ61">
        <v>1.2</v>
      </c>
      <c r="CK61">
        <v>-2.1</v>
      </c>
      <c r="CL61">
        <v>-0.60000000000000009</v>
      </c>
      <c r="CM61">
        <v>-0.1</v>
      </c>
      <c r="CN61">
        <v>0</v>
      </c>
      <c r="CO61">
        <v>-0.60000000000000009</v>
      </c>
      <c r="CP61" s="21">
        <f t="shared" si="18"/>
        <v>-8.5714285714285729E-2</v>
      </c>
      <c r="CQ61" s="21">
        <f t="shared" si="19"/>
        <v>-0.83850931677083751</v>
      </c>
      <c r="CW61">
        <v>550000</v>
      </c>
      <c r="CY61" s="22">
        <f t="shared" si="20"/>
        <v>-1.5658536585365854</v>
      </c>
    </row>
    <row r="62" spans="1:103" x14ac:dyDescent="0.2">
      <c r="A62">
        <v>40</v>
      </c>
      <c r="B62" t="s">
        <v>476</v>
      </c>
      <c r="C62" t="s">
        <v>244</v>
      </c>
      <c r="D62" t="s">
        <v>245</v>
      </c>
      <c r="E62" t="s">
        <v>106</v>
      </c>
      <c r="F62">
        <v>77</v>
      </c>
      <c r="G62">
        <v>226</v>
      </c>
      <c r="H62" t="s">
        <v>107</v>
      </c>
      <c r="I62">
        <v>2003</v>
      </c>
      <c r="J62">
        <v>9</v>
      </c>
      <c r="K62">
        <v>278</v>
      </c>
      <c r="M62">
        <v>29</v>
      </c>
      <c r="N62" t="s">
        <v>477</v>
      </c>
      <c r="O62" s="12" t="s">
        <v>478</v>
      </c>
      <c r="P62" s="12" t="s">
        <v>479</v>
      </c>
      <c r="Q62" t="s">
        <v>112</v>
      </c>
      <c r="T62" s="12" t="s">
        <v>148</v>
      </c>
      <c r="U62">
        <v>47</v>
      </c>
      <c r="V62">
        <v>3</v>
      </c>
      <c r="W62">
        <v>7</v>
      </c>
      <c r="X62">
        <v>10</v>
      </c>
      <c r="Y62">
        <v>6</v>
      </c>
      <c r="Z62">
        <v>50</v>
      </c>
      <c r="AA62">
        <v>20</v>
      </c>
      <c r="AB62">
        <v>13</v>
      </c>
      <c r="AC62" s="13">
        <f t="shared" si="0"/>
        <v>0.06</v>
      </c>
      <c r="AD62" s="13">
        <f t="shared" si="1"/>
        <v>3.614457831325301E-2</v>
      </c>
      <c r="AE62" s="14">
        <v>36.9</v>
      </c>
      <c r="AF62" s="15">
        <v>29</v>
      </c>
      <c r="AG62" s="15">
        <v>8</v>
      </c>
      <c r="AH62" s="15">
        <v>5</v>
      </c>
      <c r="AI62" s="2">
        <v>405.75</v>
      </c>
      <c r="AJ62" s="14">
        <f t="shared" si="2"/>
        <v>8.6329787234042552</v>
      </c>
      <c r="AK62">
        <v>583</v>
      </c>
      <c r="AL62" s="14">
        <f t="shared" si="3"/>
        <v>12.404255319148936</v>
      </c>
      <c r="AM62" s="16">
        <f t="shared" si="4"/>
        <v>0.69596912521440824</v>
      </c>
      <c r="AN62" s="15">
        <v>37.6</v>
      </c>
      <c r="AO62" s="16">
        <f t="shared" si="5"/>
        <v>5.5600739371534198</v>
      </c>
      <c r="AP62" s="13">
        <f>IF(('Even Strength'!CU62+'Power Play'!AJ62+'Penalty Kill'!AF62)&gt;0,V62/('Even Strength'!CU62+'Power Play'!AJ62+'Penalty Kill'!AF62),0)</f>
        <v>3.7037037037037035E-2</v>
      </c>
      <c r="AQ62" s="13">
        <f>IF(('Even Strength'!CU62+'Power Play'!AJ62+'Penalty Kill'!AF62)&gt;0,W62/('Even Strength'!CU62+'Power Play'!AJ62+'Penalty Kill'!AF62),0)</f>
        <v>8.6419753086419748E-2</v>
      </c>
      <c r="AR62" s="13">
        <f t="shared" si="6"/>
        <v>0.12345679012345678</v>
      </c>
      <c r="AS62">
        <v>2</v>
      </c>
      <c r="AT62">
        <v>5</v>
      </c>
      <c r="AU62" s="17">
        <f t="shared" si="7"/>
        <v>0.2857142857142857</v>
      </c>
      <c r="AV62">
        <v>0.2</v>
      </c>
      <c r="AW62">
        <v>73</v>
      </c>
      <c r="AX62">
        <v>64</v>
      </c>
      <c r="AY62">
        <v>19</v>
      </c>
      <c r="AZ62">
        <v>20</v>
      </c>
      <c r="BA62">
        <v>7</v>
      </c>
      <c r="BB62">
        <v>6</v>
      </c>
      <c r="BC62" s="2">
        <f t="shared" si="8"/>
        <v>10.794824399260628</v>
      </c>
      <c r="BD62" s="14">
        <f t="shared" si="9"/>
        <v>9.463955637707949</v>
      </c>
      <c r="BE62" s="14">
        <f t="shared" si="10"/>
        <v>2.8096118299445472</v>
      </c>
      <c r="BF62" s="14">
        <f t="shared" si="11"/>
        <v>2.9574861367837335</v>
      </c>
      <c r="BG62" s="14">
        <f t="shared" si="12"/>
        <v>1.0351201478743068</v>
      </c>
      <c r="BH62" s="14">
        <f t="shared" si="13"/>
        <v>0.88724584103512016</v>
      </c>
      <c r="BI62">
        <v>26</v>
      </c>
      <c r="BJ62">
        <v>3</v>
      </c>
      <c r="BK62">
        <v>4</v>
      </c>
      <c r="BL62">
        <v>0</v>
      </c>
      <c r="BM62">
        <v>0</v>
      </c>
      <c r="BN62">
        <v>0</v>
      </c>
      <c r="BO62" s="2">
        <v>5.2592889999999999</v>
      </c>
      <c r="BR62" s="18" t="str">
        <f t="shared" si="14"/>
        <v xml:space="preserve"> </v>
      </c>
      <c r="BT62">
        <v>1</v>
      </c>
      <c r="BU62">
        <v>10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s="18">
        <f t="shared" si="15"/>
        <v>0</v>
      </c>
      <c r="CC62" s="19">
        <v>3</v>
      </c>
      <c r="CD62">
        <v>0.4</v>
      </c>
      <c r="CE62">
        <v>0.60000000000000009</v>
      </c>
      <c r="CF62">
        <v>1</v>
      </c>
      <c r="CG62" s="20">
        <f t="shared" si="16"/>
        <v>2.1276595744680851E-2</v>
      </c>
      <c r="CH62" s="20">
        <f t="shared" si="17"/>
        <v>0.1478743068391867</v>
      </c>
      <c r="CI62">
        <v>7.3</v>
      </c>
      <c r="CJ62">
        <v>7.1</v>
      </c>
      <c r="CK62">
        <v>5.9</v>
      </c>
      <c r="CL62">
        <v>0.8</v>
      </c>
      <c r="CM62">
        <v>1.1000000000000001</v>
      </c>
      <c r="CN62">
        <v>0</v>
      </c>
      <c r="CO62">
        <v>1.9</v>
      </c>
      <c r="CP62" s="21">
        <f t="shared" si="18"/>
        <v>4.0425531914893613E-2</v>
      </c>
      <c r="CQ62" s="21">
        <f t="shared" si="19"/>
        <v>0.28096118299445466</v>
      </c>
      <c r="CW62">
        <v>600000</v>
      </c>
      <c r="CY62" s="22">
        <f t="shared" si="20"/>
        <v>0.84634146341463401</v>
      </c>
    </row>
    <row r="63" spans="1:103" x14ac:dyDescent="0.2">
      <c r="A63">
        <v>89</v>
      </c>
      <c r="B63" t="s">
        <v>480</v>
      </c>
      <c r="C63" t="s">
        <v>481</v>
      </c>
      <c r="E63" t="s">
        <v>482</v>
      </c>
      <c r="F63">
        <v>72</v>
      </c>
      <c r="G63">
        <v>211</v>
      </c>
      <c r="H63" t="s">
        <v>118</v>
      </c>
      <c r="I63">
        <v>2008</v>
      </c>
      <c r="J63">
        <v>1</v>
      </c>
      <c r="K63">
        <v>8</v>
      </c>
      <c r="M63">
        <v>24</v>
      </c>
      <c r="N63" t="s">
        <v>483</v>
      </c>
      <c r="O63" s="12" t="s">
        <v>484</v>
      </c>
      <c r="P63" s="12" t="s">
        <v>485</v>
      </c>
      <c r="Q63" t="s">
        <v>460</v>
      </c>
      <c r="T63" s="12" t="s">
        <v>156</v>
      </c>
      <c r="U63">
        <v>82</v>
      </c>
      <c r="V63">
        <v>19</v>
      </c>
      <c r="W63">
        <v>32</v>
      </c>
      <c r="X63">
        <v>51</v>
      </c>
      <c r="Y63">
        <v>-9</v>
      </c>
      <c r="Z63">
        <v>166</v>
      </c>
      <c r="AA63">
        <v>55</v>
      </c>
      <c r="AB63">
        <v>63</v>
      </c>
      <c r="AC63" s="13">
        <f t="shared" si="0"/>
        <v>0.1144578313253012</v>
      </c>
      <c r="AD63" s="13">
        <f t="shared" si="1"/>
        <v>6.6901408450704219E-2</v>
      </c>
      <c r="AE63" s="14">
        <v>28</v>
      </c>
      <c r="AF63" s="15">
        <v>109</v>
      </c>
      <c r="AG63" s="15">
        <v>15</v>
      </c>
      <c r="AH63" s="15">
        <v>12</v>
      </c>
      <c r="AI63" s="2">
        <v>1428.05</v>
      </c>
      <c r="AJ63" s="14">
        <f t="shared" si="2"/>
        <v>17.415243902439023</v>
      </c>
      <c r="AK63">
        <v>1891</v>
      </c>
      <c r="AL63" s="14">
        <f t="shared" si="3"/>
        <v>23.060975609756099</v>
      </c>
      <c r="AM63" s="16">
        <f t="shared" si="4"/>
        <v>0.75518244315177152</v>
      </c>
      <c r="AN63" s="15">
        <v>163.19597099999999</v>
      </c>
      <c r="AO63" s="16">
        <f t="shared" si="5"/>
        <v>6.8567334897237489</v>
      </c>
      <c r="AP63" s="13">
        <f>IF(('Even Strength'!CU63+'Power Play'!AJ63+'Penalty Kill'!AF63)&gt;0,V63/('Even Strength'!CU63+'Power Play'!AJ63+'Penalty Kill'!AF63),0)</f>
        <v>0.15833333333333333</v>
      </c>
      <c r="AQ63" s="13">
        <f>IF(('Even Strength'!CU63+'Power Play'!AJ63+'Penalty Kill'!AF63)&gt;0,W63/('Even Strength'!CU63+'Power Play'!AJ63+'Penalty Kill'!AF63),0)</f>
        <v>0.26666666666666666</v>
      </c>
      <c r="AR63" s="13">
        <f t="shared" si="6"/>
        <v>0.42499999999999999</v>
      </c>
      <c r="AS63">
        <v>3</v>
      </c>
      <c r="AT63">
        <v>4</v>
      </c>
      <c r="AU63" s="17">
        <f t="shared" si="7"/>
        <v>0.42857142857142855</v>
      </c>
      <c r="AV63">
        <v>0.1</v>
      </c>
      <c r="AW63">
        <v>75</v>
      </c>
      <c r="AX63">
        <v>105</v>
      </c>
      <c r="AY63">
        <v>16</v>
      </c>
      <c r="AZ63">
        <v>55</v>
      </c>
      <c r="BA63">
        <v>18</v>
      </c>
      <c r="BB63">
        <v>33</v>
      </c>
      <c r="BC63" s="2">
        <f t="shared" si="8"/>
        <v>3.1511501698119817</v>
      </c>
      <c r="BD63" s="14">
        <f t="shared" si="9"/>
        <v>4.4116102377367747</v>
      </c>
      <c r="BE63" s="14">
        <f t="shared" si="10"/>
        <v>0.67224536955988934</v>
      </c>
      <c r="BF63" s="14">
        <f t="shared" si="11"/>
        <v>2.31084345786212</v>
      </c>
      <c r="BG63" s="14">
        <f t="shared" si="12"/>
        <v>0.75627604075487553</v>
      </c>
      <c r="BH63" s="14">
        <f t="shared" si="13"/>
        <v>1.3865060747172717</v>
      </c>
      <c r="BI63">
        <v>20</v>
      </c>
      <c r="BJ63">
        <v>10</v>
      </c>
      <c r="BK63">
        <v>0</v>
      </c>
      <c r="BL63">
        <v>0</v>
      </c>
      <c r="BM63">
        <v>0</v>
      </c>
      <c r="BN63">
        <v>0</v>
      </c>
      <c r="BO63" s="2">
        <v>8.1279059999999994</v>
      </c>
      <c r="BP63">
        <v>13</v>
      </c>
      <c r="BQ63">
        <v>5</v>
      </c>
      <c r="BR63" s="18">
        <f t="shared" si="14"/>
        <v>0.38461538461538464</v>
      </c>
      <c r="BS63">
        <v>2</v>
      </c>
      <c r="BT63">
        <v>6</v>
      </c>
      <c r="BU63">
        <v>24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 s="18">
        <f t="shared" si="15"/>
        <v>0</v>
      </c>
      <c r="CC63" s="19">
        <v>6</v>
      </c>
      <c r="CD63">
        <v>3.7</v>
      </c>
      <c r="CE63">
        <v>1.2</v>
      </c>
      <c r="CF63">
        <v>5</v>
      </c>
      <c r="CG63" s="20">
        <f t="shared" si="16"/>
        <v>6.097560975609756E-2</v>
      </c>
      <c r="CH63" s="20">
        <f t="shared" si="17"/>
        <v>0.21007667798746543</v>
      </c>
      <c r="CI63">
        <v>31.4</v>
      </c>
      <c r="CJ63">
        <v>25.8</v>
      </c>
      <c r="CK63">
        <v>-4.0999999999999996</v>
      </c>
      <c r="CL63">
        <v>6.3</v>
      </c>
      <c r="CM63">
        <v>1.8</v>
      </c>
      <c r="CN63">
        <v>0.8</v>
      </c>
      <c r="CO63">
        <v>8.9</v>
      </c>
      <c r="CP63" s="21">
        <f t="shared" si="18"/>
        <v>0.10853658536585366</v>
      </c>
      <c r="CQ63" s="21">
        <f t="shared" si="19"/>
        <v>0.37393648681768848</v>
      </c>
      <c r="CW63">
        <v>2550000</v>
      </c>
      <c r="CY63" s="22">
        <f t="shared" si="20"/>
        <v>4.4219512195121951</v>
      </c>
    </row>
    <row r="64" spans="1:103" x14ac:dyDescent="0.2">
      <c r="A64">
        <v>44</v>
      </c>
      <c r="B64" t="s">
        <v>486</v>
      </c>
      <c r="C64" t="s">
        <v>487</v>
      </c>
      <c r="D64" t="s">
        <v>488</v>
      </c>
      <c r="E64" t="s">
        <v>117</v>
      </c>
      <c r="F64">
        <v>75</v>
      </c>
      <c r="G64">
        <v>215</v>
      </c>
      <c r="H64" t="s">
        <v>107</v>
      </c>
      <c r="I64">
        <v>2008</v>
      </c>
      <c r="J64">
        <v>1</v>
      </c>
      <c r="K64">
        <v>3</v>
      </c>
      <c r="M64">
        <v>23</v>
      </c>
      <c r="N64" t="s">
        <v>489</v>
      </c>
      <c r="O64" s="12" t="s">
        <v>490</v>
      </c>
      <c r="P64" s="12" t="s">
        <v>491</v>
      </c>
      <c r="Q64" t="s">
        <v>169</v>
      </c>
      <c r="T64" s="12" t="s">
        <v>178</v>
      </c>
      <c r="U64">
        <v>55</v>
      </c>
      <c r="V64">
        <v>3</v>
      </c>
      <c r="W64">
        <v>8</v>
      </c>
      <c r="X64">
        <v>11</v>
      </c>
      <c r="Y64">
        <v>3</v>
      </c>
      <c r="Z64">
        <v>134</v>
      </c>
      <c r="AA64">
        <v>50</v>
      </c>
      <c r="AB64">
        <v>70</v>
      </c>
      <c r="AC64" s="13">
        <f t="shared" si="0"/>
        <v>2.2388059701492536E-2</v>
      </c>
      <c r="AD64" s="13">
        <f t="shared" si="1"/>
        <v>1.1811023622047244E-2</v>
      </c>
      <c r="AE64" s="14">
        <v>53.1</v>
      </c>
      <c r="AF64" s="15">
        <v>42</v>
      </c>
      <c r="AG64" s="15">
        <v>30</v>
      </c>
      <c r="AH64" s="15">
        <v>61</v>
      </c>
      <c r="AI64" s="2">
        <v>1259.75</v>
      </c>
      <c r="AJ64" s="14">
        <f t="shared" si="2"/>
        <v>22.904545454545456</v>
      </c>
      <c r="AK64">
        <v>1518</v>
      </c>
      <c r="AL64" s="14">
        <f t="shared" si="3"/>
        <v>27.6</v>
      </c>
      <c r="AM64" s="16">
        <f t="shared" si="4"/>
        <v>0.82987483530961792</v>
      </c>
      <c r="AN64" s="15">
        <v>58.405797</v>
      </c>
      <c r="AO64" s="16">
        <f t="shared" si="5"/>
        <v>2.7817803691208574</v>
      </c>
      <c r="AP64" s="13">
        <f>IF(('Even Strength'!CU64+'Power Play'!AJ64+'Penalty Kill'!AF64)&gt;0,V64/('Even Strength'!CU64+'Power Play'!AJ64+'Penalty Kill'!AF64),0)</f>
        <v>4.5454545454545456E-2</v>
      </c>
      <c r="AQ64" s="13">
        <f>IF(('Even Strength'!CU64+'Power Play'!AJ64+'Penalty Kill'!AF64)&gt;0,W64/('Even Strength'!CU64+'Power Play'!AJ64+'Penalty Kill'!AF64),0)</f>
        <v>0.12121212121212122</v>
      </c>
      <c r="AR64" s="13">
        <f t="shared" si="6"/>
        <v>0.16666666666666669</v>
      </c>
      <c r="AS64">
        <v>0</v>
      </c>
      <c r="AT64">
        <v>0</v>
      </c>
      <c r="AU64" s="17">
        <f t="shared" si="7"/>
        <v>0</v>
      </c>
      <c r="AV64">
        <v>0</v>
      </c>
      <c r="AW64">
        <v>51</v>
      </c>
      <c r="AX64">
        <v>94</v>
      </c>
      <c r="AY64">
        <v>75</v>
      </c>
      <c r="AZ64">
        <v>50</v>
      </c>
      <c r="BA64">
        <v>47</v>
      </c>
      <c r="BB64">
        <v>17</v>
      </c>
      <c r="BC64" s="2">
        <f t="shared" si="8"/>
        <v>2.4290533836078585</v>
      </c>
      <c r="BD64" s="14">
        <f t="shared" si="9"/>
        <v>4.4770787854733083</v>
      </c>
      <c r="BE64" s="14">
        <f t="shared" si="10"/>
        <v>3.5721373288350864</v>
      </c>
      <c r="BF64" s="14">
        <f t="shared" si="11"/>
        <v>2.3814248858900577</v>
      </c>
      <c r="BG64" s="14">
        <f t="shared" si="12"/>
        <v>2.2385393927366541</v>
      </c>
      <c r="BH64" s="14">
        <f t="shared" si="13"/>
        <v>0.8096844612026195</v>
      </c>
      <c r="BI64">
        <v>48</v>
      </c>
      <c r="BJ64">
        <v>14</v>
      </c>
      <c r="BK64">
        <v>2</v>
      </c>
      <c r="BL64">
        <v>0</v>
      </c>
      <c r="BM64">
        <v>1</v>
      </c>
      <c r="BN64">
        <v>0</v>
      </c>
      <c r="BO64" s="2">
        <v>-6.419975</v>
      </c>
      <c r="BR64" s="18" t="str">
        <f t="shared" si="14"/>
        <v xml:space="preserve"> </v>
      </c>
      <c r="BT64">
        <v>1</v>
      </c>
      <c r="BU64">
        <v>15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s="18">
        <f t="shared" si="15"/>
        <v>0</v>
      </c>
      <c r="CC64" s="19">
        <v>4</v>
      </c>
      <c r="CD64">
        <v>0</v>
      </c>
      <c r="CE64">
        <v>2.8</v>
      </c>
      <c r="CF64">
        <v>2.8</v>
      </c>
      <c r="CG64" s="20">
        <f t="shared" si="16"/>
        <v>5.0909090909090904E-2</v>
      </c>
      <c r="CH64" s="20">
        <f t="shared" si="17"/>
        <v>0.13335979360984321</v>
      </c>
      <c r="CI64">
        <v>22.5</v>
      </c>
      <c r="CJ64">
        <v>25.6</v>
      </c>
      <c r="CK64">
        <v>3.6</v>
      </c>
      <c r="CL64">
        <v>-0.9</v>
      </c>
      <c r="CM64">
        <v>2.8</v>
      </c>
      <c r="CN64">
        <v>0</v>
      </c>
      <c r="CO64">
        <v>1.8</v>
      </c>
      <c r="CP64" s="21">
        <f t="shared" si="18"/>
        <v>3.272727272727273E-2</v>
      </c>
      <c r="CQ64" s="21">
        <f t="shared" si="19"/>
        <v>8.5731295892042078E-2</v>
      </c>
      <c r="CU64">
        <v>27</v>
      </c>
      <c r="CV64" t="s">
        <v>492</v>
      </c>
      <c r="CW64">
        <v>5142857</v>
      </c>
      <c r="CY64" s="22">
        <f t="shared" si="20"/>
        <v>-7.2313586341463401</v>
      </c>
    </row>
    <row r="65" spans="1:103" x14ac:dyDescent="0.2">
      <c r="A65">
        <v>40</v>
      </c>
      <c r="B65" t="s">
        <v>493</v>
      </c>
      <c r="C65" t="s">
        <v>494</v>
      </c>
      <c r="D65" t="s">
        <v>495</v>
      </c>
      <c r="E65" t="s">
        <v>117</v>
      </c>
      <c r="F65">
        <v>75</v>
      </c>
      <c r="G65">
        <v>214</v>
      </c>
      <c r="H65" t="s">
        <v>107</v>
      </c>
      <c r="I65">
        <v>2005</v>
      </c>
      <c r="J65">
        <v>4</v>
      </c>
      <c r="K65">
        <v>101</v>
      </c>
      <c r="M65">
        <v>27</v>
      </c>
      <c r="N65" t="s">
        <v>496</v>
      </c>
      <c r="O65" s="12" t="s">
        <v>497</v>
      </c>
      <c r="P65" s="12" t="s">
        <v>498</v>
      </c>
      <c r="Q65" t="s">
        <v>223</v>
      </c>
      <c r="T65" s="12" t="s">
        <v>148</v>
      </c>
      <c r="U65">
        <v>28</v>
      </c>
      <c r="V65">
        <v>1</v>
      </c>
      <c r="W65">
        <v>1</v>
      </c>
      <c r="X65">
        <v>2</v>
      </c>
      <c r="Y65">
        <v>-6</v>
      </c>
      <c r="Z65">
        <v>12</v>
      </c>
      <c r="AA65">
        <v>5</v>
      </c>
      <c r="AB65">
        <v>6</v>
      </c>
      <c r="AC65" s="13">
        <f t="shared" si="0"/>
        <v>8.3333333333333329E-2</v>
      </c>
      <c r="AD65" s="13">
        <f t="shared" si="1"/>
        <v>4.3478260869565216E-2</v>
      </c>
      <c r="AE65" s="14">
        <v>26.6</v>
      </c>
      <c r="AF65" s="15">
        <v>9</v>
      </c>
      <c r="AG65" s="15">
        <v>1</v>
      </c>
      <c r="AH65" s="15">
        <v>0</v>
      </c>
      <c r="AI65" s="2">
        <v>213.5666666667</v>
      </c>
      <c r="AJ65" s="14">
        <f t="shared" si="2"/>
        <v>7.6273809523821425</v>
      </c>
      <c r="AK65">
        <v>310</v>
      </c>
      <c r="AL65" s="14">
        <f t="shared" si="3"/>
        <v>11.071428571428571</v>
      </c>
      <c r="AM65" s="16">
        <f t="shared" si="4"/>
        <v>0.6889247311829032</v>
      </c>
      <c r="AN65" s="15">
        <v>0</v>
      </c>
      <c r="AO65" s="16">
        <f t="shared" si="5"/>
        <v>0</v>
      </c>
      <c r="AP65" s="13">
        <f>IF(('Even Strength'!CU65+'Power Play'!AJ65+'Penalty Kill'!AF65)&gt;0,V65/('Even Strength'!CU65+'Power Play'!AJ65+'Penalty Kill'!AF65),0)</f>
        <v>2.3255813953488372E-2</v>
      </c>
      <c r="AQ65" s="13">
        <f>IF(('Even Strength'!CU65+'Power Play'!AJ65+'Penalty Kill'!AF65)&gt;0,W65/('Even Strength'!CU65+'Power Play'!AJ65+'Penalty Kill'!AF65),0)</f>
        <v>2.3255813953488372E-2</v>
      </c>
      <c r="AR65" s="13">
        <f t="shared" si="6"/>
        <v>4.6511627906976744E-2</v>
      </c>
      <c r="AS65">
        <v>0</v>
      </c>
      <c r="AT65">
        <v>1</v>
      </c>
      <c r="AU65" s="17">
        <f t="shared" si="7"/>
        <v>0</v>
      </c>
      <c r="AV65">
        <v>0</v>
      </c>
      <c r="AW65">
        <v>39</v>
      </c>
      <c r="AX65">
        <v>55</v>
      </c>
      <c r="AY65">
        <v>9</v>
      </c>
      <c r="AZ65">
        <v>5</v>
      </c>
      <c r="BA65">
        <v>0</v>
      </c>
      <c r="BB65">
        <v>2</v>
      </c>
      <c r="BC65" s="2">
        <f t="shared" si="8"/>
        <v>10.956766037145162</v>
      </c>
      <c r="BD65" s="14">
        <f t="shared" si="9"/>
        <v>15.451849539563687</v>
      </c>
      <c r="BE65" s="14">
        <f t="shared" si="10"/>
        <v>2.5284844701104214</v>
      </c>
      <c r="BF65" s="14">
        <f t="shared" si="11"/>
        <v>1.4047135945057898</v>
      </c>
      <c r="BG65" s="14">
        <f t="shared" si="12"/>
        <v>0</v>
      </c>
      <c r="BH65" s="14">
        <f t="shared" si="13"/>
        <v>0.56188543780231592</v>
      </c>
      <c r="BI65">
        <v>62</v>
      </c>
      <c r="BJ65">
        <v>6</v>
      </c>
      <c r="BK65">
        <v>8</v>
      </c>
      <c r="BL65">
        <v>1</v>
      </c>
      <c r="BM65">
        <v>0</v>
      </c>
      <c r="BN65">
        <v>0</v>
      </c>
      <c r="BO65" s="2">
        <v>5.6108919999999998</v>
      </c>
      <c r="BR65" s="18" t="str">
        <f t="shared" si="14"/>
        <v xml:space="preserve"> </v>
      </c>
      <c r="BT65">
        <v>0</v>
      </c>
      <c r="BU65">
        <v>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 s="18">
        <f t="shared" si="15"/>
        <v>0</v>
      </c>
      <c r="CC65" s="19">
        <v>3</v>
      </c>
      <c r="CD65">
        <v>-0.30000000000000004</v>
      </c>
      <c r="CE65">
        <v>0</v>
      </c>
      <c r="CF65">
        <v>-0.30000000000000004</v>
      </c>
      <c r="CG65" s="20">
        <f t="shared" si="16"/>
        <v>-1.0714285714285716E-2</v>
      </c>
      <c r="CH65" s="20">
        <f t="shared" si="17"/>
        <v>-8.42828156703474E-2</v>
      </c>
      <c r="CI65">
        <v>3.9</v>
      </c>
      <c r="CJ65">
        <v>3.8</v>
      </c>
      <c r="CK65">
        <v>-6.2</v>
      </c>
      <c r="CL65">
        <v>-0.9</v>
      </c>
      <c r="CM65">
        <v>-0.2</v>
      </c>
      <c r="CN65">
        <v>0</v>
      </c>
      <c r="CO65">
        <v>-1.1000000000000001</v>
      </c>
      <c r="CP65" s="21">
        <f t="shared" si="18"/>
        <v>-3.9285714285714292E-2</v>
      </c>
      <c r="CQ65" s="21">
        <f t="shared" si="19"/>
        <v>-0.30903699079127378</v>
      </c>
      <c r="CU65">
        <v>47</v>
      </c>
      <c r="CV65" t="s">
        <v>499</v>
      </c>
      <c r="CW65">
        <v>1050000</v>
      </c>
      <c r="CY65" s="22">
        <f t="shared" si="20"/>
        <v>-2.9439024390243902</v>
      </c>
    </row>
    <row r="66" spans="1:103" x14ac:dyDescent="0.2">
      <c r="A66">
        <v>63</v>
      </c>
      <c r="B66" t="s">
        <v>500</v>
      </c>
      <c r="C66" t="s">
        <v>501</v>
      </c>
      <c r="D66" t="s">
        <v>105</v>
      </c>
      <c r="E66" t="s">
        <v>106</v>
      </c>
      <c r="F66">
        <v>72</v>
      </c>
      <c r="G66">
        <v>184</v>
      </c>
      <c r="H66" t="s">
        <v>107</v>
      </c>
      <c r="I66">
        <v>2004</v>
      </c>
      <c r="J66">
        <v>2</v>
      </c>
      <c r="K66">
        <v>32</v>
      </c>
      <c r="M66">
        <v>27</v>
      </c>
      <c r="N66" t="s">
        <v>502</v>
      </c>
      <c r="O66" s="12" t="s">
        <v>503</v>
      </c>
      <c r="P66" s="12" t="s">
        <v>504</v>
      </c>
      <c r="Q66" t="s">
        <v>112</v>
      </c>
      <c r="T66" s="12" t="s">
        <v>170</v>
      </c>
      <c r="U66">
        <v>23</v>
      </c>
      <c r="V66">
        <v>8</v>
      </c>
      <c r="W66">
        <v>4</v>
      </c>
      <c r="X66">
        <v>12</v>
      </c>
      <c r="Y66">
        <v>-1</v>
      </c>
      <c r="Z66">
        <v>33</v>
      </c>
      <c r="AA66">
        <v>12</v>
      </c>
      <c r="AB66">
        <v>10</v>
      </c>
      <c r="AC66" s="13">
        <f t="shared" ref="AC66:AC129" si="21">IF(Z66&gt;0,V66/Z66,0)</f>
        <v>0.24242424242424243</v>
      </c>
      <c r="AD66" s="13">
        <f t="shared" ref="AD66:AD129" si="22">IF(SUM(Z66:AB66)&gt;0,V66/SUM(Z66:AB66),0)</f>
        <v>0.14545454545454545</v>
      </c>
      <c r="AE66" s="14">
        <v>33.5</v>
      </c>
      <c r="AF66" s="15">
        <v>16</v>
      </c>
      <c r="AG66" s="15">
        <v>7</v>
      </c>
      <c r="AH66" s="15">
        <v>3</v>
      </c>
      <c r="AI66" s="2">
        <v>332.71666666670001</v>
      </c>
      <c r="AJ66" s="14">
        <f t="shared" ref="AJ66:AJ129" si="23">AI66/U66</f>
        <v>14.465942028986957</v>
      </c>
      <c r="AK66">
        <v>488</v>
      </c>
      <c r="AL66" s="14">
        <f t="shared" ref="AL66:AL129" si="24">AK66/U66</f>
        <v>21.217391304347824</v>
      </c>
      <c r="AM66" s="16">
        <f t="shared" ref="AM66:AM129" si="25">AI66/AK66</f>
        <v>0.68179644808750006</v>
      </c>
      <c r="AN66" s="15">
        <v>30.733333000000002</v>
      </c>
      <c r="AO66" s="16">
        <f t="shared" ref="AO66:AO129" si="26">AN66/AI66*60</f>
        <v>5.5422531082497075</v>
      </c>
      <c r="AP66" s="13">
        <f>IF(('Even Strength'!CU66+'Power Play'!AJ66+'Penalty Kill'!AF66)&gt;0,V66/('Even Strength'!CU66+'Power Play'!AJ66+'Penalty Kill'!AF66),0)</f>
        <v>0.20512820512820512</v>
      </c>
      <c r="AQ66" s="13">
        <f>IF(('Even Strength'!CU66+'Power Play'!AJ66+'Penalty Kill'!AF66)&gt;0,W66/('Even Strength'!CU66+'Power Play'!AJ66+'Penalty Kill'!AF66),0)</f>
        <v>0.10256410256410256</v>
      </c>
      <c r="AR66" s="13">
        <f t="shared" ref="AR66:AR129" si="27">AP66+AQ66</f>
        <v>0.30769230769230771</v>
      </c>
      <c r="AS66">
        <v>152</v>
      </c>
      <c r="AT66">
        <v>185</v>
      </c>
      <c r="AU66" s="17">
        <f t="shared" ref="AU66:AU129" si="28">AS66/MAX(1,(AS66+AT66))</f>
        <v>0.45103857566765576</v>
      </c>
      <c r="AV66">
        <v>22.5</v>
      </c>
      <c r="AW66">
        <v>18</v>
      </c>
      <c r="AX66">
        <v>38</v>
      </c>
      <c r="AY66">
        <v>13</v>
      </c>
      <c r="AZ66">
        <v>12</v>
      </c>
      <c r="BA66">
        <v>12</v>
      </c>
      <c r="BB66">
        <v>10</v>
      </c>
      <c r="BC66" s="2">
        <f t="shared" ref="BC66:BC129" si="29">AW66/AI66*60</f>
        <v>3.2460051094521618</v>
      </c>
      <c r="BD66" s="14">
        <f t="shared" ref="BD66:BD129" si="30">AX66/AI66*60</f>
        <v>6.8526774532878969</v>
      </c>
      <c r="BE66" s="14">
        <f t="shared" ref="BE66:BE129" si="31">AY66/AI66*60</f>
        <v>2.3443370234932281</v>
      </c>
      <c r="BF66" s="14">
        <f t="shared" ref="BF66:BF129" si="32">AZ66/AI66*60</f>
        <v>2.1640034063014411</v>
      </c>
      <c r="BG66" s="14">
        <f t="shared" ref="BG66:BG129" si="33">BA66/AI66*60</f>
        <v>2.1640034063014411</v>
      </c>
      <c r="BH66" s="14">
        <f t="shared" ref="BH66:BH129" si="34">BB66/AI66*60</f>
        <v>1.8033361719178678</v>
      </c>
      <c r="BI66">
        <v>24</v>
      </c>
      <c r="BJ66">
        <v>12</v>
      </c>
      <c r="BK66">
        <v>0</v>
      </c>
      <c r="BL66">
        <v>0</v>
      </c>
      <c r="BM66">
        <v>0</v>
      </c>
      <c r="BN66">
        <v>0</v>
      </c>
      <c r="BO66" s="2">
        <v>-10.562575000000001</v>
      </c>
      <c r="BR66" s="18" t="str">
        <f t="shared" ref="BR66:BR129" si="35">IF(BP66&gt;0,BQ66/BP66," ")</f>
        <v xml:space="preserve"> </v>
      </c>
      <c r="BT66">
        <v>0</v>
      </c>
      <c r="BU66">
        <v>3</v>
      </c>
      <c r="BV66">
        <v>1</v>
      </c>
      <c r="BW66">
        <v>0</v>
      </c>
      <c r="BX66">
        <v>2</v>
      </c>
      <c r="BY66">
        <v>1</v>
      </c>
      <c r="BZ66">
        <v>0</v>
      </c>
      <c r="CA66">
        <v>0</v>
      </c>
      <c r="CB66" s="18">
        <f t="shared" ref="CB66:CB129" si="36">CA66/MAX(1,BZ66)</f>
        <v>0</v>
      </c>
      <c r="CC66" s="19">
        <v>6</v>
      </c>
      <c r="CD66">
        <v>1.4</v>
      </c>
      <c r="CE66">
        <v>0.30000000000000004</v>
      </c>
      <c r="CF66">
        <v>1.7000000000000002</v>
      </c>
      <c r="CG66" s="20">
        <f t="shared" ref="CG66:CG129" si="37">CF66/U66</f>
        <v>7.3913043478260873E-2</v>
      </c>
      <c r="CH66" s="20">
        <f t="shared" ref="CH66:CH129" si="38">CF66/AI66*60</f>
        <v>0.30656714922603756</v>
      </c>
      <c r="CI66">
        <v>7.2</v>
      </c>
      <c r="CJ66">
        <v>7.5</v>
      </c>
      <c r="CK66">
        <v>0.2</v>
      </c>
      <c r="CL66">
        <v>2.5</v>
      </c>
      <c r="CM66">
        <v>0.4</v>
      </c>
      <c r="CN66">
        <v>0</v>
      </c>
      <c r="CO66">
        <v>2.8</v>
      </c>
      <c r="CP66" s="21">
        <f t="shared" ref="CP66:CP129" si="39">CO66/U66</f>
        <v>0.1217391304347826</v>
      </c>
      <c r="CQ66" s="21">
        <f t="shared" ref="CQ66:CQ129" si="40">CO66/AI66*60</f>
        <v>0.50493412813700289</v>
      </c>
      <c r="CU66">
        <v>59</v>
      </c>
      <c r="CV66" t="s">
        <v>505</v>
      </c>
      <c r="CW66">
        <v>3375000</v>
      </c>
      <c r="CY66" s="22">
        <f t="shared" ref="CY66:CY129" si="41">CO66-3*((48/82*CW66)/1000000-0.5*(CR66/99)*(48/82))</f>
        <v>-3.1268292682926822</v>
      </c>
    </row>
    <row r="67" spans="1:103" x14ac:dyDescent="0.2">
      <c r="A67">
        <v>52</v>
      </c>
      <c r="B67" t="s">
        <v>506</v>
      </c>
      <c r="C67" t="s">
        <v>507</v>
      </c>
      <c r="D67" t="s">
        <v>508</v>
      </c>
      <c r="E67" t="s">
        <v>117</v>
      </c>
      <c r="F67">
        <v>74</v>
      </c>
      <c r="G67">
        <v>223</v>
      </c>
      <c r="H67" t="s">
        <v>118</v>
      </c>
      <c r="M67">
        <v>27</v>
      </c>
      <c r="N67" t="s">
        <v>509</v>
      </c>
      <c r="O67" s="12" t="s">
        <v>510</v>
      </c>
      <c r="P67" s="12" t="s">
        <v>511</v>
      </c>
      <c r="Q67" t="s">
        <v>442</v>
      </c>
      <c r="T67" s="12" t="s">
        <v>113</v>
      </c>
      <c r="U67">
        <v>82</v>
      </c>
      <c r="V67">
        <v>7</v>
      </c>
      <c r="W67">
        <v>7</v>
      </c>
      <c r="X67">
        <v>14</v>
      </c>
      <c r="Y67">
        <v>-1</v>
      </c>
      <c r="Z67">
        <v>109</v>
      </c>
      <c r="AA67">
        <v>33</v>
      </c>
      <c r="AB67">
        <v>46</v>
      </c>
      <c r="AC67" s="13">
        <f t="shared" si="21"/>
        <v>6.4220183486238536E-2</v>
      </c>
      <c r="AD67" s="13">
        <f t="shared" si="22"/>
        <v>3.7234042553191488E-2</v>
      </c>
      <c r="AE67" s="14">
        <v>37</v>
      </c>
      <c r="AF67" s="15">
        <v>71</v>
      </c>
      <c r="AG67" s="15">
        <v>13</v>
      </c>
      <c r="AH67" s="15">
        <v>2</v>
      </c>
      <c r="AI67" s="2">
        <v>842.58333333329995</v>
      </c>
      <c r="AJ67" s="14">
        <f t="shared" si="23"/>
        <v>10.275406504064634</v>
      </c>
      <c r="AK67">
        <v>1347</v>
      </c>
      <c r="AL67" s="14">
        <f t="shared" si="24"/>
        <v>16.426829268292682</v>
      </c>
      <c r="AM67" s="16">
        <f t="shared" si="25"/>
        <v>0.6255258599356347</v>
      </c>
      <c r="AN67" s="15">
        <v>81.724137999999996</v>
      </c>
      <c r="AO67" s="16">
        <f t="shared" si="26"/>
        <v>5.8195410305610054</v>
      </c>
      <c r="AP67" s="13">
        <f>IF(('Even Strength'!CU67+'Power Play'!AJ67+'Penalty Kill'!AF67)&gt;0,V67/('Even Strength'!CU67+'Power Play'!AJ67+'Penalty Kill'!AF67),0)</f>
        <v>4.2682926829268296E-2</v>
      </c>
      <c r="AQ67" s="13">
        <f>IF(('Even Strength'!CU67+'Power Play'!AJ67+'Penalty Kill'!AF67)&gt;0,W67/('Even Strength'!CU67+'Power Play'!AJ67+'Penalty Kill'!AF67),0)</f>
        <v>4.2682926829268296E-2</v>
      </c>
      <c r="AR67" s="13">
        <f t="shared" si="27"/>
        <v>8.5365853658536592E-2</v>
      </c>
      <c r="AS67">
        <v>1</v>
      </c>
      <c r="AT67">
        <v>0</v>
      </c>
      <c r="AU67" s="17">
        <f t="shared" si="28"/>
        <v>1</v>
      </c>
      <c r="AV67">
        <v>0</v>
      </c>
      <c r="AW67">
        <v>85</v>
      </c>
      <c r="AX67">
        <v>203</v>
      </c>
      <c r="AY67">
        <v>22</v>
      </c>
      <c r="AZ67">
        <v>33</v>
      </c>
      <c r="BA67">
        <v>6</v>
      </c>
      <c r="BB67">
        <v>5</v>
      </c>
      <c r="BC67" s="2">
        <f t="shared" si="29"/>
        <v>6.052813767184495</v>
      </c>
      <c r="BD67" s="14">
        <f t="shared" si="30"/>
        <v>14.455543467511205</v>
      </c>
      <c r="BE67" s="14">
        <f t="shared" si="31"/>
        <v>1.5666106220948102</v>
      </c>
      <c r="BF67" s="14">
        <f t="shared" si="32"/>
        <v>2.3499159331422157</v>
      </c>
      <c r="BG67" s="14">
        <f t="shared" si="33"/>
        <v>0.42725744238949376</v>
      </c>
      <c r="BH67" s="14">
        <f t="shared" si="34"/>
        <v>0.35604786865791144</v>
      </c>
      <c r="BI67">
        <v>92</v>
      </c>
      <c r="BJ67">
        <v>21</v>
      </c>
      <c r="BK67">
        <v>6</v>
      </c>
      <c r="BL67">
        <v>2</v>
      </c>
      <c r="BM67">
        <v>0</v>
      </c>
      <c r="BN67">
        <v>0</v>
      </c>
      <c r="BO67" s="2">
        <v>-11.536231000000001</v>
      </c>
      <c r="BR67" s="18" t="str">
        <f t="shared" si="35"/>
        <v xml:space="preserve"> </v>
      </c>
      <c r="BT67">
        <v>3</v>
      </c>
      <c r="BU67">
        <v>22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 s="18">
        <f t="shared" si="36"/>
        <v>0</v>
      </c>
      <c r="CC67" s="19">
        <v>3</v>
      </c>
      <c r="CD67">
        <v>0</v>
      </c>
      <c r="CE67">
        <v>0.60000000000000009</v>
      </c>
      <c r="CF67">
        <v>0.60000000000000009</v>
      </c>
      <c r="CG67" s="20">
        <f t="shared" si="37"/>
        <v>7.3170731707317086E-3</v>
      </c>
      <c r="CH67" s="20">
        <f t="shared" si="38"/>
        <v>4.2725744238949384E-2</v>
      </c>
      <c r="CI67">
        <v>15.5</v>
      </c>
      <c r="CJ67">
        <v>15.4</v>
      </c>
      <c r="CK67">
        <v>-6.4</v>
      </c>
      <c r="CL67">
        <v>-1</v>
      </c>
      <c r="CM67">
        <v>1.4</v>
      </c>
      <c r="CN67">
        <v>0</v>
      </c>
      <c r="CO67">
        <v>0.4</v>
      </c>
      <c r="CP67" s="21">
        <f t="shared" si="39"/>
        <v>4.8780487804878049E-3</v>
      </c>
      <c r="CQ67" s="21">
        <f t="shared" si="40"/>
        <v>2.8483829492632919E-2</v>
      </c>
      <c r="CW67">
        <v>575000</v>
      </c>
      <c r="CY67" s="22">
        <f t="shared" si="41"/>
        <v>-0.6097560975609756</v>
      </c>
    </row>
    <row r="68" spans="1:103" x14ac:dyDescent="0.2">
      <c r="A68">
        <v>13</v>
      </c>
      <c r="B68" t="s">
        <v>512</v>
      </c>
      <c r="C68" t="s">
        <v>513</v>
      </c>
      <c r="D68" t="s">
        <v>232</v>
      </c>
      <c r="E68" t="s">
        <v>117</v>
      </c>
      <c r="F68">
        <v>73</v>
      </c>
      <c r="G68">
        <v>196</v>
      </c>
      <c r="H68" t="s">
        <v>118</v>
      </c>
      <c r="I68">
        <v>2007</v>
      </c>
      <c r="J68">
        <v>6</v>
      </c>
      <c r="K68">
        <v>173</v>
      </c>
      <c r="M68">
        <v>25</v>
      </c>
      <c r="N68" t="s">
        <v>514</v>
      </c>
      <c r="O68" s="12" t="s">
        <v>464</v>
      </c>
      <c r="P68" s="12" t="s">
        <v>515</v>
      </c>
      <c r="Q68" t="s">
        <v>192</v>
      </c>
      <c r="T68" s="12" t="s">
        <v>170</v>
      </c>
      <c r="U68">
        <v>77</v>
      </c>
      <c r="V68">
        <v>22</v>
      </c>
      <c r="W68">
        <v>27</v>
      </c>
      <c r="X68">
        <v>49</v>
      </c>
      <c r="Y68">
        <v>14</v>
      </c>
      <c r="Z68">
        <v>159</v>
      </c>
      <c r="AA68">
        <v>51</v>
      </c>
      <c r="AB68">
        <v>51</v>
      </c>
      <c r="AC68" s="13">
        <f t="shared" si="21"/>
        <v>0.13836477987421383</v>
      </c>
      <c r="AD68" s="13">
        <f t="shared" si="22"/>
        <v>8.4291187739463605E-2</v>
      </c>
      <c r="AE68" s="14">
        <v>29.7</v>
      </c>
      <c r="AF68" s="15">
        <v>99</v>
      </c>
      <c r="AG68" s="15">
        <v>24</v>
      </c>
      <c r="AH68" s="15">
        <v>14</v>
      </c>
      <c r="AI68" s="2">
        <v>1249.6833333333</v>
      </c>
      <c r="AJ68" s="14">
        <f t="shared" si="23"/>
        <v>16.229653679653246</v>
      </c>
      <c r="AK68">
        <v>1669</v>
      </c>
      <c r="AL68" s="14">
        <f t="shared" si="24"/>
        <v>21.675324675324674</v>
      </c>
      <c r="AM68" s="16">
        <f t="shared" si="25"/>
        <v>0.74876173357297782</v>
      </c>
      <c r="AN68" s="15">
        <v>147.18181799999999</v>
      </c>
      <c r="AO68" s="16">
        <f t="shared" si="26"/>
        <v>7.0665174484204547</v>
      </c>
      <c r="AP68" s="13">
        <f>IF(('Even Strength'!CU68+'Power Play'!AJ68+'Penalty Kill'!AF68)&gt;0,V68/('Even Strength'!CU68+'Power Play'!AJ68+'Penalty Kill'!AF68),0)</f>
        <v>0.1476510067114094</v>
      </c>
      <c r="AQ68" s="13">
        <f>IF(('Even Strength'!CU68+'Power Play'!AJ68+'Penalty Kill'!AF68)&gt;0,W68/('Even Strength'!CU68+'Power Play'!AJ68+'Penalty Kill'!AF68),0)</f>
        <v>0.18120805369127516</v>
      </c>
      <c r="AR68" s="13">
        <f t="shared" si="27"/>
        <v>0.32885906040268453</v>
      </c>
      <c r="AS68">
        <v>583</v>
      </c>
      <c r="AT68">
        <v>611</v>
      </c>
      <c r="AU68" s="17">
        <f t="shared" si="28"/>
        <v>0.48827470686767172</v>
      </c>
      <c r="AV68">
        <v>24</v>
      </c>
      <c r="AW68">
        <v>77</v>
      </c>
      <c r="AX68">
        <v>28</v>
      </c>
      <c r="AY68">
        <v>68</v>
      </c>
      <c r="AZ68">
        <v>51</v>
      </c>
      <c r="BA68">
        <v>35</v>
      </c>
      <c r="BB68">
        <v>37</v>
      </c>
      <c r="BC68" s="2">
        <f t="shared" si="29"/>
        <v>3.6969365572612718</v>
      </c>
      <c r="BD68" s="14">
        <f t="shared" si="30"/>
        <v>1.3443405662768262</v>
      </c>
      <c r="BE68" s="14">
        <f t="shared" si="31"/>
        <v>3.2648270895294349</v>
      </c>
      <c r="BF68" s="14">
        <f t="shared" si="32"/>
        <v>2.4486203171470757</v>
      </c>
      <c r="BG68" s="14">
        <f t="shared" si="33"/>
        <v>1.6804257078460325</v>
      </c>
      <c r="BH68" s="14">
        <f t="shared" si="34"/>
        <v>1.7764500340086629</v>
      </c>
      <c r="BI68">
        <v>22</v>
      </c>
      <c r="BJ68">
        <v>11</v>
      </c>
      <c r="BK68">
        <v>0</v>
      </c>
      <c r="BL68">
        <v>0</v>
      </c>
      <c r="BM68">
        <v>0</v>
      </c>
      <c r="BN68">
        <v>0</v>
      </c>
      <c r="BO68" s="2">
        <v>-3.4154390000000001</v>
      </c>
      <c r="BP68">
        <v>8</v>
      </c>
      <c r="BQ68">
        <v>3</v>
      </c>
      <c r="BR68" s="18">
        <f t="shared" si="35"/>
        <v>0.375</v>
      </c>
      <c r="BS68">
        <v>0</v>
      </c>
      <c r="BT68">
        <v>3</v>
      </c>
      <c r="BU68">
        <v>18</v>
      </c>
      <c r="BV68">
        <v>1</v>
      </c>
      <c r="BW68">
        <v>1</v>
      </c>
      <c r="BX68">
        <v>2</v>
      </c>
      <c r="BY68">
        <v>0</v>
      </c>
      <c r="BZ68">
        <v>0</v>
      </c>
      <c r="CA68">
        <v>0</v>
      </c>
      <c r="CB68" s="18">
        <f t="shared" si="36"/>
        <v>0</v>
      </c>
      <c r="CC68" s="19">
        <v>5</v>
      </c>
      <c r="CD68">
        <v>4.5</v>
      </c>
      <c r="CE68">
        <v>1.5</v>
      </c>
      <c r="CF68">
        <v>6</v>
      </c>
      <c r="CG68" s="20">
        <f t="shared" si="37"/>
        <v>7.792207792207792E-2</v>
      </c>
      <c r="CH68" s="20">
        <f t="shared" si="38"/>
        <v>0.28807297848789132</v>
      </c>
      <c r="CI68">
        <v>28.5</v>
      </c>
      <c r="CJ68">
        <v>24.6</v>
      </c>
      <c r="CK68">
        <v>6</v>
      </c>
      <c r="CL68">
        <v>8.1</v>
      </c>
      <c r="CM68">
        <v>2.8</v>
      </c>
      <c r="CN68">
        <v>0.4</v>
      </c>
      <c r="CO68">
        <v>11.3</v>
      </c>
      <c r="CP68" s="21">
        <f t="shared" si="39"/>
        <v>0.14675324675324677</v>
      </c>
      <c r="CQ68" s="21">
        <f t="shared" si="40"/>
        <v>0.54253744281886196</v>
      </c>
      <c r="CU68">
        <v>5</v>
      </c>
      <c r="CV68" t="s">
        <v>516</v>
      </c>
      <c r="CW68">
        <v>700000</v>
      </c>
      <c r="CY68" s="22">
        <f t="shared" si="41"/>
        <v>10.070731707317075</v>
      </c>
    </row>
    <row r="69" spans="1:103" x14ac:dyDescent="0.2">
      <c r="A69">
        <v>7</v>
      </c>
      <c r="B69" t="s">
        <v>517</v>
      </c>
      <c r="C69" t="s">
        <v>518</v>
      </c>
      <c r="D69" t="s">
        <v>116</v>
      </c>
      <c r="E69" t="s">
        <v>117</v>
      </c>
      <c r="F69">
        <v>72</v>
      </c>
      <c r="G69">
        <v>212</v>
      </c>
      <c r="H69" t="s">
        <v>118</v>
      </c>
      <c r="I69">
        <v>2004</v>
      </c>
      <c r="J69">
        <v>2</v>
      </c>
      <c r="K69">
        <v>53</v>
      </c>
      <c r="M69">
        <v>29</v>
      </c>
      <c r="N69" t="s">
        <v>519</v>
      </c>
      <c r="O69" s="12" t="s">
        <v>275</v>
      </c>
      <c r="P69" s="12" t="s">
        <v>520</v>
      </c>
      <c r="Q69" t="s">
        <v>177</v>
      </c>
      <c r="T69" s="12" t="s">
        <v>156</v>
      </c>
      <c r="U69">
        <v>66</v>
      </c>
      <c r="V69">
        <v>9</v>
      </c>
      <c r="W69">
        <v>10</v>
      </c>
      <c r="X69">
        <v>19</v>
      </c>
      <c r="Y69">
        <v>1</v>
      </c>
      <c r="Z69">
        <v>117</v>
      </c>
      <c r="AA69">
        <v>55</v>
      </c>
      <c r="AB69">
        <v>56</v>
      </c>
      <c r="AC69" s="13">
        <f t="shared" si="21"/>
        <v>7.6923076923076927E-2</v>
      </c>
      <c r="AD69" s="13">
        <f t="shared" si="22"/>
        <v>3.9473684210526314E-2</v>
      </c>
      <c r="AE69" s="14">
        <v>29.4</v>
      </c>
      <c r="AF69" s="15">
        <v>70</v>
      </c>
      <c r="AG69" s="15">
        <v>14</v>
      </c>
      <c r="AH69" s="15">
        <v>12</v>
      </c>
      <c r="AI69" s="2">
        <v>889.26666666669996</v>
      </c>
      <c r="AJ69" s="14">
        <f t="shared" si="23"/>
        <v>13.473737373737878</v>
      </c>
      <c r="AK69">
        <v>1209</v>
      </c>
      <c r="AL69" s="14">
        <f t="shared" si="24"/>
        <v>18.318181818181817</v>
      </c>
      <c r="AM69" s="16">
        <f t="shared" si="25"/>
        <v>0.7355390129583953</v>
      </c>
      <c r="AN69" s="15">
        <v>82.634614999999997</v>
      </c>
      <c r="AO69" s="16">
        <f t="shared" si="26"/>
        <v>5.5754669390506946</v>
      </c>
      <c r="AP69" s="13">
        <f>IF(('Even Strength'!CU69+'Power Play'!AJ69+'Penalty Kill'!AF69)&gt;0,V69/('Even Strength'!CU69+'Power Play'!AJ69+'Penalty Kill'!AF69),0)</f>
        <v>0.11842105263157894</v>
      </c>
      <c r="AQ69" s="13">
        <f>IF(('Even Strength'!CU69+'Power Play'!AJ69+'Penalty Kill'!AF69)&gt;0,W69/('Even Strength'!CU69+'Power Play'!AJ69+'Penalty Kill'!AF69),0)</f>
        <v>0.13157894736842105</v>
      </c>
      <c r="AR69" s="13">
        <f t="shared" si="27"/>
        <v>0.25</v>
      </c>
      <c r="AS69">
        <v>13</v>
      </c>
      <c r="AT69">
        <v>10</v>
      </c>
      <c r="AU69" s="17">
        <f t="shared" si="28"/>
        <v>0.56521739130434778</v>
      </c>
      <c r="AV69">
        <v>0.5</v>
      </c>
      <c r="AW69">
        <v>117</v>
      </c>
      <c r="AX69">
        <v>121</v>
      </c>
      <c r="AY69">
        <v>17</v>
      </c>
      <c r="AZ69">
        <v>55</v>
      </c>
      <c r="BA69">
        <v>16</v>
      </c>
      <c r="BB69">
        <v>23</v>
      </c>
      <c r="BC69" s="2">
        <f t="shared" si="29"/>
        <v>7.894144988379642</v>
      </c>
      <c r="BD69" s="14">
        <f t="shared" si="30"/>
        <v>8.1640302871276642</v>
      </c>
      <c r="BE69" s="14">
        <f t="shared" si="31"/>
        <v>1.1470125196790935</v>
      </c>
      <c r="BF69" s="14">
        <f t="shared" si="32"/>
        <v>3.7109228577853024</v>
      </c>
      <c r="BG69" s="14">
        <f t="shared" si="33"/>
        <v>1.0795411949920879</v>
      </c>
      <c r="BH69" s="14">
        <f t="shared" si="34"/>
        <v>1.5518404678011264</v>
      </c>
      <c r="BI69">
        <v>18</v>
      </c>
      <c r="BJ69">
        <v>9</v>
      </c>
      <c r="BK69">
        <v>0</v>
      </c>
      <c r="BL69">
        <v>0</v>
      </c>
      <c r="BM69">
        <v>0</v>
      </c>
      <c r="BN69">
        <v>0</v>
      </c>
      <c r="BO69" s="2">
        <v>5.5055829999999997</v>
      </c>
      <c r="BP69">
        <v>2</v>
      </c>
      <c r="BQ69">
        <v>0</v>
      </c>
      <c r="BR69" s="18">
        <f t="shared" si="35"/>
        <v>0</v>
      </c>
      <c r="BS69">
        <v>0</v>
      </c>
      <c r="BT69">
        <v>2</v>
      </c>
      <c r="BU69">
        <v>16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 s="18">
        <f t="shared" si="36"/>
        <v>1</v>
      </c>
      <c r="CC69" s="19">
        <v>3</v>
      </c>
      <c r="CD69">
        <v>0.7</v>
      </c>
      <c r="CE69">
        <v>1.2</v>
      </c>
      <c r="CF69">
        <v>1.9</v>
      </c>
      <c r="CG69" s="20">
        <f t="shared" si="37"/>
        <v>2.8787878787878786E-2</v>
      </c>
      <c r="CH69" s="20">
        <f t="shared" si="38"/>
        <v>0.12819551690531042</v>
      </c>
      <c r="CI69">
        <v>16.2</v>
      </c>
      <c r="CJ69">
        <v>15</v>
      </c>
      <c r="CK69">
        <v>4.3</v>
      </c>
      <c r="CL69">
        <v>0.8</v>
      </c>
      <c r="CM69">
        <v>2.1</v>
      </c>
      <c r="CN69">
        <v>-0.60000000000000009</v>
      </c>
      <c r="CO69">
        <v>2.2999999999999998</v>
      </c>
      <c r="CP69" s="21">
        <f t="shared" si="39"/>
        <v>3.4848484848484844E-2</v>
      </c>
      <c r="CQ69" s="21">
        <f t="shared" si="40"/>
        <v>0.15518404678011263</v>
      </c>
      <c r="CU69">
        <v>11</v>
      </c>
      <c r="CV69" t="s">
        <v>521</v>
      </c>
      <c r="CW69">
        <v>4250000</v>
      </c>
      <c r="CY69" s="22">
        <f t="shared" si="41"/>
        <v>-5.1634146341463412</v>
      </c>
    </row>
    <row r="70" spans="1:103" x14ac:dyDescent="0.2">
      <c r="A70">
        <v>58</v>
      </c>
      <c r="B70" t="s">
        <v>522</v>
      </c>
      <c r="C70" t="s">
        <v>308</v>
      </c>
      <c r="D70" t="s">
        <v>309</v>
      </c>
      <c r="E70" t="s">
        <v>106</v>
      </c>
      <c r="F70">
        <v>78</v>
      </c>
      <c r="G70">
        <v>225</v>
      </c>
      <c r="H70" t="s">
        <v>118</v>
      </c>
      <c r="I70">
        <v>2004</v>
      </c>
      <c r="J70">
        <v>4</v>
      </c>
      <c r="K70">
        <v>114</v>
      </c>
      <c r="M70">
        <v>27</v>
      </c>
      <c r="N70" t="s">
        <v>523</v>
      </c>
      <c r="O70" s="12" t="s">
        <v>524</v>
      </c>
      <c r="P70" s="12" t="s">
        <v>525</v>
      </c>
      <c r="Q70" t="s">
        <v>330</v>
      </c>
      <c r="T70" s="12" t="s">
        <v>156</v>
      </c>
      <c r="U70">
        <v>82</v>
      </c>
      <c r="V70">
        <v>6</v>
      </c>
      <c r="W70">
        <v>5</v>
      </c>
      <c r="X70">
        <v>11</v>
      </c>
      <c r="Y70">
        <v>-1</v>
      </c>
      <c r="Z70">
        <v>37</v>
      </c>
      <c r="AA70">
        <v>13</v>
      </c>
      <c r="AB70">
        <v>14</v>
      </c>
      <c r="AC70" s="13">
        <f t="shared" si="21"/>
        <v>0.16216216216216217</v>
      </c>
      <c r="AD70" s="13">
        <f t="shared" si="22"/>
        <v>9.375E-2</v>
      </c>
      <c r="AE70" s="14">
        <v>31.2</v>
      </c>
      <c r="AF70" s="15">
        <v>15</v>
      </c>
      <c r="AG70" s="15">
        <v>5</v>
      </c>
      <c r="AH70" s="15">
        <v>5</v>
      </c>
      <c r="AI70" s="2">
        <v>564.73333333330004</v>
      </c>
      <c r="AJ70" s="14">
        <f t="shared" si="23"/>
        <v>6.886991869918293</v>
      </c>
      <c r="AK70">
        <v>830</v>
      </c>
      <c r="AL70" s="14">
        <f t="shared" si="24"/>
        <v>10.121951219512194</v>
      </c>
      <c r="AM70" s="16">
        <f t="shared" si="25"/>
        <v>0.68040160642566272</v>
      </c>
      <c r="AN70" s="15">
        <v>42.857143000000001</v>
      </c>
      <c r="AO70" s="16">
        <f t="shared" si="26"/>
        <v>4.5533501003426133</v>
      </c>
      <c r="AP70" s="13">
        <f>IF(('Even Strength'!CU70+'Power Play'!AJ70+'Penalty Kill'!AF70)&gt;0,V70/('Even Strength'!CU70+'Power Play'!AJ70+'Penalty Kill'!AF70),0)</f>
        <v>3.5087719298245612E-2</v>
      </c>
      <c r="AQ70" s="13">
        <f>IF(('Even Strength'!CU70+'Power Play'!AJ70+'Penalty Kill'!AF70)&gt;0,W70/('Even Strength'!CU70+'Power Play'!AJ70+'Penalty Kill'!AF70),0)</f>
        <v>2.9239766081871343E-2</v>
      </c>
      <c r="AR70" s="13">
        <f t="shared" si="27"/>
        <v>6.4327485380116955E-2</v>
      </c>
      <c r="AS70">
        <v>1</v>
      </c>
      <c r="AT70">
        <v>2</v>
      </c>
      <c r="AU70" s="17">
        <f t="shared" si="28"/>
        <v>0.33333333333333331</v>
      </c>
      <c r="AV70">
        <v>0</v>
      </c>
      <c r="AW70">
        <v>60</v>
      </c>
      <c r="AX70">
        <v>178</v>
      </c>
      <c r="AY70">
        <v>14</v>
      </c>
      <c r="AZ70">
        <v>13</v>
      </c>
      <c r="BA70">
        <v>13</v>
      </c>
      <c r="BB70">
        <v>8</v>
      </c>
      <c r="BC70" s="2">
        <f t="shared" si="29"/>
        <v>6.3746901192306913</v>
      </c>
      <c r="BD70" s="14">
        <f t="shared" si="30"/>
        <v>18.91158068705105</v>
      </c>
      <c r="BE70" s="14">
        <f t="shared" si="31"/>
        <v>1.4874276944871612</v>
      </c>
      <c r="BF70" s="14">
        <f t="shared" si="32"/>
        <v>1.3811828591666497</v>
      </c>
      <c r="BG70" s="14">
        <f t="shared" si="33"/>
        <v>1.3811828591666497</v>
      </c>
      <c r="BH70" s="14">
        <f t="shared" si="34"/>
        <v>0.84995868256409213</v>
      </c>
      <c r="BI70">
        <v>115</v>
      </c>
      <c r="BJ70">
        <v>10</v>
      </c>
      <c r="BK70">
        <v>7</v>
      </c>
      <c r="BL70">
        <v>4</v>
      </c>
      <c r="BM70">
        <v>2</v>
      </c>
      <c r="BN70">
        <v>0</v>
      </c>
      <c r="BO70" s="2">
        <v>-6.0229140000000001</v>
      </c>
      <c r="BR70" s="18" t="str">
        <f t="shared" si="35"/>
        <v xml:space="preserve"> </v>
      </c>
      <c r="BT70">
        <v>1</v>
      </c>
      <c r="BU70">
        <v>23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 s="18">
        <f t="shared" si="36"/>
        <v>0</v>
      </c>
      <c r="CC70" s="19">
        <v>1</v>
      </c>
      <c r="CD70">
        <v>0.30000000000000004</v>
      </c>
      <c r="CE70">
        <v>0.4</v>
      </c>
      <c r="CF70">
        <v>0.7</v>
      </c>
      <c r="CG70" s="20">
        <f t="shared" si="37"/>
        <v>8.5365853658536574E-3</v>
      </c>
      <c r="CH70" s="20">
        <f t="shared" si="38"/>
        <v>7.4371384724358058E-2</v>
      </c>
      <c r="CI70">
        <v>10</v>
      </c>
      <c r="CJ70">
        <v>9.5</v>
      </c>
      <c r="CK70">
        <v>-2.8</v>
      </c>
      <c r="CL70">
        <v>0.2</v>
      </c>
      <c r="CM70">
        <v>0.60000000000000009</v>
      </c>
      <c r="CN70">
        <v>0</v>
      </c>
      <c r="CO70">
        <v>0.9</v>
      </c>
      <c r="CP70" s="21">
        <f t="shared" si="39"/>
        <v>1.0975609756097562E-2</v>
      </c>
      <c r="CQ70" s="21">
        <f t="shared" si="40"/>
        <v>9.5620351788460359E-2</v>
      </c>
      <c r="CW70">
        <v>1000000</v>
      </c>
      <c r="CY70" s="22">
        <f t="shared" si="41"/>
        <v>-0.85609756097560952</v>
      </c>
    </row>
    <row r="71" spans="1:103" x14ac:dyDescent="0.2">
      <c r="A71">
        <v>74</v>
      </c>
      <c r="B71" t="s">
        <v>526</v>
      </c>
      <c r="C71" t="s">
        <v>158</v>
      </c>
      <c r="D71" t="s">
        <v>105</v>
      </c>
      <c r="E71" t="s">
        <v>106</v>
      </c>
      <c r="F71">
        <v>74</v>
      </c>
      <c r="G71">
        <v>205</v>
      </c>
      <c r="H71" t="s">
        <v>118</v>
      </c>
      <c r="I71">
        <v>2008</v>
      </c>
      <c r="J71">
        <v>5</v>
      </c>
      <c r="K71">
        <v>139</v>
      </c>
      <c r="L71" t="s">
        <v>108</v>
      </c>
      <c r="M71">
        <v>24</v>
      </c>
      <c r="N71" t="s">
        <v>527</v>
      </c>
      <c r="O71" s="12" t="s">
        <v>234</v>
      </c>
      <c r="P71" s="12" t="s">
        <v>528</v>
      </c>
      <c r="Q71" t="s">
        <v>529</v>
      </c>
      <c r="T71" s="12" t="s">
        <v>178</v>
      </c>
      <c r="U71">
        <v>13</v>
      </c>
      <c r="V71">
        <v>1</v>
      </c>
      <c r="W71">
        <v>0</v>
      </c>
      <c r="X71">
        <v>1</v>
      </c>
      <c r="Y71">
        <v>-2</v>
      </c>
      <c r="Z71">
        <v>6</v>
      </c>
      <c r="AA71">
        <v>1</v>
      </c>
      <c r="AB71">
        <v>8</v>
      </c>
      <c r="AC71" s="13">
        <f t="shared" si="21"/>
        <v>0.16666666666666666</v>
      </c>
      <c r="AD71" s="13">
        <f t="shared" si="22"/>
        <v>6.6666666666666666E-2</v>
      </c>
      <c r="AE71" s="14">
        <v>50.4</v>
      </c>
      <c r="AF71" s="15">
        <v>4</v>
      </c>
      <c r="AG71" s="15">
        <v>1</v>
      </c>
      <c r="AH71" s="15">
        <v>1</v>
      </c>
      <c r="AI71" s="2">
        <v>163.5833333333</v>
      </c>
      <c r="AJ71" s="14">
        <f t="shared" si="23"/>
        <v>12.583333333330769</v>
      </c>
      <c r="AK71">
        <v>245</v>
      </c>
      <c r="AL71" s="14">
        <f t="shared" si="24"/>
        <v>18.846153846153847</v>
      </c>
      <c r="AM71" s="16">
        <f t="shared" si="25"/>
        <v>0.66768707482979595</v>
      </c>
      <c r="AN71" s="15">
        <v>0</v>
      </c>
      <c r="AO71" s="16">
        <f t="shared" si="26"/>
        <v>0</v>
      </c>
      <c r="AP71" s="13">
        <f>IF(('Even Strength'!CU71+'Power Play'!AJ71+'Penalty Kill'!AF71)&gt;0,V71/('Even Strength'!CU71+'Power Play'!AJ71+'Penalty Kill'!AF71),0)</f>
        <v>4.3478260869565216E-2</v>
      </c>
      <c r="AQ71" s="13">
        <f>IF(('Even Strength'!CU71+'Power Play'!AJ71+'Penalty Kill'!AF71)&gt;0,W71/('Even Strength'!CU71+'Power Play'!AJ71+'Penalty Kill'!AF71),0)</f>
        <v>0</v>
      </c>
      <c r="AR71" s="13">
        <f t="shared" si="27"/>
        <v>4.3478260869565216E-2</v>
      </c>
      <c r="AS71">
        <v>0</v>
      </c>
      <c r="AT71">
        <v>0</v>
      </c>
      <c r="AU71" s="17">
        <f t="shared" si="28"/>
        <v>0</v>
      </c>
      <c r="AV71">
        <v>0</v>
      </c>
      <c r="AW71">
        <v>26</v>
      </c>
      <c r="AX71">
        <v>41</v>
      </c>
      <c r="AY71">
        <v>13</v>
      </c>
      <c r="AZ71">
        <v>1</v>
      </c>
      <c r="BA71">
        <v>5</v>
      </c>
      <c r="BB71">
        <v>0</v>
      </c>
      <c r="BC71" s="2">
        <f t="shared" si="29"/>
        <v>9.5364238410615449</v>
      </c>
      <c r="BD71" s="14">
        <f t="shared" si="30"/>
        <v>15.038206826289361</v>
      </c>
      <c r="BE71" s="14">
        <f t="shared" si="31"/>
        <v>4.7682119205307725</v>
      </c>
      <c r="BF71" s="14">
        <f t="shared" si="32"/>
        <v>0.36678553234852096</v>
      </c>
      <c r="BG71" s="14">
        <f t="shared" si="33"/>
        <v>1.833927661742605</v>
      </c>
      <c r="BH71" s="14">
        <f t="shared" si="34"/>
        <v>0</v>
      </c>
      <c r="BI71">
        <v>48</v>
      </c>
      <c r="BJ71">
        <v>9</v>
      </c>
      <c r="BK71">
        <v>4</v>
      </c>
      <c r="BL71">
        <v>0</v>
      </c>
      <c r="BM71">
        <v>1</v>
      </c>
      <c r="BN71">
        <v>0</v>
      </c>
      <c r="BO71" s="2">
        <v>-4.1986030000000003</v>
      </c>
      <c r="BR71" s="18" t="str">
        <f t="shared" si="35"/>
        <v xml:space="preserve"> 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s="18">
        <f t="shared" si="36"/>
        <v>0</v>
      </c>
      <c r="CC71" s="19">
        <v>3</v>
      </c>
      <c r="CD71">
        <v>0</v>
      </c>
      <c r="CE71">
        <v>0.1</v>
      </c>
      <c r="CF71">
        <v>0.1</v>
      </c>
      <c r="CG71" s="20">
        <f t="shared" si="37"/>
        <v>7.6923076923076927E-3</v>
      </c>
      <c r="CH71" s="20">
        <f t="shared" si="38"/>
        <v>3.6678553234852099E-2</v>
      </c>
      <c r="CI71">
        <v>2.5</v>
      </c>
      <c r="CJ71">
        <v>3</v>
      </c>
      <c r="CK71">
        <v>-1.8</v>
      </c>
      <c r="CL71">
        <v>0</v>
      </c>
      <c r="CM71">
        <v>-0.2</v>
      </c>
      <c r="CN71">
        <v>0</v>
      </c>
      <c r="CO71">
        <v>-0.2</v>
      </c>
      <c r="CP71" s="21">
        <f t="shared" si="39"/>
        <v>-1.5384615384615385E-2</v>
      </c>
      <c r="CQ71" s="21">
        <f t="shared" si="40"/>
        <v>-7.3357106469704197E-2</v>
      </c>
      <c r="CU71">
        <v>1</v>
      </c>
      <c r="CV71" t="s">
        <v>530</v>
      </c>
      <c r="CW71">
        <v>575000</v>
      </c>
      <c r="CY71" s="22">
        <f t="shared" si="41"/>
        <v>-1.2097560975609756</v>
      </c>
    </row>
    <row r="72" spans="1:103" x14ac:dyDescent="0.2">
      <c r="A72">
        <v>41</v>
      </c>
      <c r="B72" t="s">
        <v>531</v>
      </c>
      <c r="C72" t="s">
        <v>532</v>
      </c>
      <c r="D72" t="s">
        <v>105</v>
      </c>
      <c r="E72" t="s">
        <v>106</v>
      </c>
      <c r="F72">
        <v>76</v>
      </c>
      <c r="G72">
        <v>215</v>
      </c>
      <c r="H72" t="s">
        <v>107</v>
      </c>
      <c r="I72">
        <v>2007</v>
      </c>
      <c r="J72">
        <v>3</v>
      </c>
      <c r="K72">
        <v>78</v>
      </c>
      <c r="M72">
        <v>24</v>
      </c>
      <c r="N72" t="s">
        <v>533</v>
      </c>
      <c r="O72" s="12" t="s">
        <v>534</v>
      </c>
      <c r="P72" s="12" t="s">
        <v>535</v>
      </c>
      <c r="Q72" t="s">
        <v>147</v>
      </c>
      <c r="T72" s="12" t="s">
        <v>178</v>
      </c>
      <c r="U72">
        <v>54</v>
      </c>
      <c r="V72">
        <v>0</v>
      </c>
      <c r="W72">
        <v>10</v>
      </c>
      <c r="X72">
        <v>10</v>
      </c>
      <c r="Y72">
        <v>-3</v>
      </c>
      <c r="Z72">
        <v>50</v>
      </c>
      <c r="AA72">
        <v>24</v>
      </c>
      <c r="AB72">
        <v>29</v>
      </c>
      <c r="AC72" s="13">
        <f t="shared" si="21"/>
        <v>0</v>
      </c>
      <c r="AD72" s="13">
        <f t="shared" si="22"/>
        <v>0</v>
      </c>
      <c r="AE72" s="14">
        <v>48.5</v>
      </c>
      <c r="AF72" s="15">
        <v>19</v>
      </c>
      <c r="AG72" s="15">
        <v>12</v>
      </c>
      <c r="AH72" s="15">
        <v>18</v>
      </c>
      <c r="AI72" s="2">
        <v>835.85</v>
      </c>
      <c r="AJ72" s="14">
        <f t="shared" si="23"/>
        <v>15.478703703703705</v>
      </c>
      <c r="AK72">
        <v>1122</v>
      </c>
      <c r="AL72" s="14">
        <f t="shared" si="24"/>
        <v>20.777777777777779</v>
      </c>
      <c r="AM72" s="16">
        <f t="shared" si="25"/>
        <v>0.74496434937611411</v>
      </c>
      <c r="AN72" s="15">
        <v>63.846153999999999</v>
      </c>
      <c r="AO72" s="16">
        <f t="shared" si="26"/>
        <v>4.5830821798169534</v>
      </c>
      <c r="AP72" s="13">
        <f>IF(('Even Strength'!CU72+'Power Play'!AJ72+'Penalty Kill'!AF72)&gt;0,V72/('Even Strength'!CU72+'Power Play'!AJ72+'Penalty Kill'!AF72),0)</f>
        <v>0</v>
      </c>
      <c r="AQ72" s="13">
        <f>IF(('Even Strength'!CU72+'Power Play'!AJ72+'Penalty Kill'!AF72)&gt;0,W72/('Even Strength'!CU72+'Power Play'!AJ72+'Penalty Kill'!AF72),0)</f>
        <v>0.12658227848101267</v>
      </c>
      <c r="AR72" s="13">
        <f t="shared" si="27"/>
        <v>0.12658227848101267</v>
      </c>
      <c r="AS72">
        <v>0</v>
      </c>
      <c r="AT72">
        <v>1</v>
      </c>
      <c r="AU72" s="17">
        <f t="shared" si="28"/>
        <v>0</v>
      </c>
      <c r="AV72">
        <v>0</v>
      </c>
      <c r="AW72">
        <v>109</v>
      </c>
      <c r="AX72">
        <v>137</v>
      </c>
      <c r="AY72">
        <v>73</v>
      </c>
      <c r="AZ72">
        <v>24</v>
      </c>
      <c r="BA72">
        <v>11</v>
      </c>
      <c r="BB72">
        <v>6</v>
      </c>
      <c r="BC72" s="2">
        <f t="shared" si="29"/>
        <v>7.8243704013878093</v>
      </c>
      <c r="BD72" s="14">
        <f t="shared" si="30"/>
        <v>9.8343004127534837</v>
      </c>
      <c r="BE72" s="14">
        <f t="shared" si="31"/>
        <v>5.2401746724890828</v>
      </c>
      <c r="BF72" s="14">
        <f t="shared" si="32"/>
        <v>1.7227971525991506</v>
      </c>
      <c r="BG72" s="14">
        <f t="shared" si="33"/>
        <v>0.78961536160794399</v>
      </c>
      <c r="BH72" s="14">
        <f t="shared" si="34"/>
        <v>0.43069928814978764</v>
      </c>
      <c r="BI72">
        <v>74</v>
      </c>
      <c r="BJ72">
        <v>12</v>
      </c>
      <c r="BK72">
        <v>6</v>
      </c>
      <c r="BL72">
        <v>1</v>
      </c>
      <c r="BM72">
        <v>0</v>
      </c>
      <c r="BN72">
        <v>1</v>
      </c>
      <c r="BO72" s="2">
        <v>2.0735079999999999</v>
      </c>
      <c r="BR72" s="18" t="str">
        <f t="shared" si="35"/>
        <v xml:space="preserve"> </v>
      </c>
      <c r="BT72">
        <v>0</v>
      </c>
      <c r="BU72">
        <v>11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 s="18">
        <f t="shared" si="36"/>
        <v>0</v>
      </c>
      <c r="CC72" s="19">
        <v>3</v>
      </c>
      <c r="CD72">
        <v>0.1</v>
      </c>
      <c r="CE72">
        <v>1.7000000000000002</v>
      </c>
      <c r="CF72">
        <v>1.8</v>
      </c>
      <c r="CG72" s="20">
        <f t="shared" si="37"/>
        <v>3.3333333333333333E-2</v>
      </c>
      <c r="CH72" s="20">
        <f t="shared" si="38"/>
        <v>0.1292097864449363</v>
      </c>
      <c r="CI72">
        <v>14.3</v>
      </c>
      <c r="CJ72">
        <v>16.899999999999999</v>
      </c>
      <c r="CK72">
        <v>-4.9000000000000004</v>
      </c>
      <c r="CL72">
        <v>0.1</v>
      </c>
      <c r="CM72">
        <v>1.3</v>
      </c>
      <c r="CN72">
        <v>0</v>
      </c>
      <c r="CO72">
        <v>1.4</v>
      </c>
      <c r="CP72" s="21">
        <f t="shared" si="39"/>
        <v>2.5925925925925925E-2</v>
      </c>
      <c r="CQ72" s="21">
        <f t="shared" si="40"/>
        <v>0.10049650056828378</v>
      </c>
      <c r="CU72">
        <v>2</v>
      </c>
      <c r="CV72" t="s">
        <v>171</v>
      </c>
      <c r="CW72">
        <v>600000</v>
      </c>
      <c r="CY72" s="22">
        <f t="shared" si="41"/>
        <v>0.34634146341463401</v>
      </c>
    </row>
    <row r="73" spans="1:103" x14ac:dyDescent="0.2">
      <c r="B73" t="s">
        <v>536</v>
      </c>
      <c r="C73" t="s">
        <v>537</v>
      </c>
      <c r="D73" t="s">
        <v>309</v>
      </c>
      <c r="E73" t="s">
        <v>106</v>
      </c>
      <c r="F73">
        <v>70</v>
      </c>
      <c r="G73">
        <v>168</v>
      </c>
      <c r="H73" t="s">
        <v>118</v>
      </c>
      <c r="I73">
        <v>2002</v>
      </c>
      <c r="J73">
        <v>1</v>
      </c>
      <c r="K73">
        <v>8</v>
      </c>
      <c r="M73">
        <v>29</v>
      </c>
      <c r="N73" t="s">
        <v>538</v>
      </c>
      <c r="O73" s="12" t="s">
        <v>539</v>
      </c>
      <c r="P73" s="12" t="s">
        <v>540</v>
      </c>
      <c r="Q73" t="s">
        <v>300</v>
      </c>
      <c r="T73" s="12" t="s">
        <v>170</v>
      </c>
      <c r="U73">
        <v>28</v>
      </c>
      <c r="V73">
        <v>4</v>
      </c>
      <c r="W73">
        <v>5</v>
      </c>
      <c r="X73">
        <v>9</v>
      </c>
      <c r="Y73">
        <v>-9</v>
      </c>
      <c r="Z73">
        <v>51</v>
      </c>
      <c r="AA73">
        <v>12</v>
      </c>
      <c r="AB73">
        <v>19</v>
      </c>
      <c r="AC73" s="13">
        <f t="shared" si="21"/>
        <v>7.8431372549019607E-2</v>
      </c>
      <c r="AD73" s="13">
        <f t="shared" si="22"/>
        <v>4.878048780487805E-2</v>
      </c>
      <c r="AE73" s="14">
        <v>27.7</v>
      </c>
      <c r="AF73" s="15">
        <v>26</v>
      </c>
      <c r="AG73" s="15">
        <v>5</v>
      </c>
      <c r="AH73" s="15">
        <v>7</v>
      </c>
      <c r="AI73" s="2">
        <v>390.53333333329999</v>
      </c>
      <c r="AJ73" s="14">
        <f t="shared" si="23"/>
        <v>13.947619047617858</v>
      </c>
      <c r="AK73">
        <v>504</v>
      </c>
      <c r="AL73" s="14">
        <f t="shared" si="24"/>
        <v>18</v>
      </c>
      <c r="AM73" s="16">
        <f t="shared" si="25"/>
        <v>0.77486772486765876</v>
      </c>
      <c r="AN73" s="15">
        <v>20.888888999999999</v>
      </c>
      <c r="AO73" s="16">
        <f t="shared" si="26"/>
        <v>3.2092864629569142</v>
      </c>
      <c r="AP73" s="13">
        <f>IF(('Even Strength'!CU73+'Power Play'!AJ73+'Penalty Kill'!AF73)&gt;0,V73/('Even Strength'!CU73+'Power Play'!AJ73+'Penalty Kill'!AF73),0)</f>
        <v>0.10526315789473684</v>
      </c>
      <c r="AQ73" s="13">
        <f>IF(('Even Strength'!CU73+'Power Play'!AJ73+'Penalty Kill'!AF73)&gt;0,W73/('Even Strength'!CU73+'Power Play'!AJ73+'Penalty Kill'!AF73),0)</f>
        <v>0.13157894736842105</v>
      </c>
      <c r="AR73" s="13">
        <f t="shared" si="27"/>
        <v>0.23684210526315788</v>
      </c>
      <c r="AS73">
        <v>3</v>
      </c>
      <c r="AT73">
        <v>2</v>
      </c>
      <c r="AU73" s="17">
        <f t="shared" si="28"/>
        <v>0.6</v>
      </c>
      <c r="AV73">
        <v>0.30000000000000004</v>
      </c>
      <c r="AW73">
        <v>15</v>
      </c>
      <c r="AX73">
        <v>7</v>
      </c>
      <c r="AY73">
        <v>6</v>
      </c>
      <c r="AZ73">
        <v>12</v>
      </c>
      <c r="BA73">
        <v>15</v>
      </c>
      <c r="BB73">
        <v>10</v>
      </c>
      <c r="BC73" s="2">
        <f t="shared" si="29"/>
        <v>2.3045407989076736</v>
      </c>
      <c r="BD73" s="14">
        <f t="shared" si="30"/>
        <v>1.075452372823581</v>
      </c>
      <c r="BE73" s="14">
        <f t="shared" si="31"/>
        <v>0.92181631956306942</v>
      </c>
      <c r="BF73" s="14">
        <f t="shared" si="32"/>
        <v>1.8436326391261388</v>
      </c>
      <c r="BG73" s="14">
        <f t="shared" si="33"/>
        <v>2.3045407989076736</v>
      </c>
      <c r="BH73" s="14">
        <f t="shared" si="34"/>
        <v>1.536360532605116</v>
      </c>
      <c r="BI73">
        <v>12</v>
      </c>
      <c r="BJ73">
        <v>6</v>
      </c>
      <c r="BK73">
        <v>0</v>
      </c>
      <c r="BL73">
        <v>0</v>
      </c>
      <c r="BM73">
        <v>0</v>
      </c>
      <c r="BN73">
        <v>0</v>
      </c>
      <c r="BO73" s="2">
        <v>-5.5347499999999998</v>
      </c>
      <c r="BP73">
        <v>2</v>
      </c>
      <c r="BQ73">
        <v>0</v>
      </c>
      <c r="BR73" s="18">
        <f t="shared" si="35"/>
        <v>0</v>
      </c>
      <c r="BS73">
        <v>0</v>
      </c>
      <c r="BT73">
        <v>0</v>
      </c>
      <c r="BU73">
        <v>8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 s="18">
        <f t="shared" si="36"/>
        <v>0</v>
      </c>
      <c r="CC73" s="19">
        <v>1</v>
      </c>
      <c r="CD73">
        <v>0.4</v>
      </c>
      <c r="CE73">
        <v>0</v>
      </c>
      <c r="CF73">
        <v>0.4</v>
      </c>
      <c r="CG73" s="20">
        <f t="shared" si="37"/>
        <v>1.4285714285714287E-2</v>
      </c>
      <c r="CH73" s="20">
        <f t="shared" si="38"/>
        <v>6.1454421304204643E-2</v>
      </c>
      <c r="CI73">
        <v>8.1999999999999993</v>
      </c>
      <c r="CJ73">
        <v>7.3</v>
      </c>
      <c r="CK73">
        <v>-5.5</v>
      </c>
      <c r="CL73">
        <v>0.2</v>
      </c>
      <c r="CM73">
        <v>0</v>
      </c>
      <c r="CN73">
        <v>-0.60000000000000009</v>
      </c>
      <c r="CO73">
        <v>-0.4</v>
      </c>
      <c r="CP73" s="21">
        <f t="shared" si="39"/>
        <v>-1.4285714285714287E-2</v>
      </c>
      <c r="CQ73" s="21">
        <f t="shared" si="40"/>
        <v>-6.1454421304204643E-2</v>
      </c>
      <c r="CW73">
        <v>1000000</v>
      </c>
      <c r="CY73" s="22">
        <f t="shared" si="41"/>
        <v>-2.1560975609756095</v>
      </c>
    </row>
    <row r="74" spans="1:103" x14ac:dyDescent="0.2">
      <c r="A74">
        <v>15</v>
      </c>
      <c r="B74" t="s">
        <v>541</v>
      </c>
      <c r="C74" t="s">
        <v>542</v>
      </c>
      <c r="D74" t="s">
        <v>116</v>
      </c>
      <c r="E74" t="s">
        <v>117</v>
      </c>
      <c r="F74">
        <v>70</v>
      </c>
      <c r="G74">
        <v>195</v>
      </c>
      <c r="H74" t="s">
        <v>118</v>
      </c>
      <c r="I74">
        <v>2011</v>
      </c>
      <c r="J74">
        <v>4</v>
      </c>
      <c r="K74">
        <v>99</v>
      </c>
      <c r="L74" t="s">
        <v>108</v>
      </c>
      <c r="M74">
        <v>20</v>
      </c>
      <c r="N74" t="s">
        <v>543</v>
      </c>
      <c r="O74" s="12" t="s">
        <v>544</v>
      </c>
      <c r="P74" s="12" t="s">
        <v>545</v>
      </c>
      <c r="Q74" t="s">
        <v>432</v>
      </c>
      <c r="T74" s="12" t="s">
        <v>546</v>
      </c>
      <c r="U74">
        <v>23</v>
      </c>
      <c r="V74">
        <v>2</v>
      </c>
      <c r="W74">
        <v>5</v>
      </c>
      <c r="X74">
        <v>7</v>
      </c>
      <c r="Y74">
        <v>2</v>
      </c>
      <c r="Z74">
        <v>27</v>
      </c>
      <c r="AA74">
        <v>15</v>
      </c>
      <c r="AB74">
        <v>11</v>
      </c>
      <c r="AC74" s="13">
        <f t="shared" si="21"/>
        <v>7.407407407407407E-2</v>
      </c>
      <c r="AD74" s="13">
        <f t="shared" si="22"/>
        <v>3.7735849056603772E-2</v>
      </c>
      <c r="AE74" s="14">
        <v>26.6</v>
      </c>
      <c r="AF74" s="15">
        <v>12</v>
      </c>
      <c r="AG74" s="15">
        <v>12</v>
      </c>
      <c r="AH74" s="15">
        <v>1</v>
      </c>
      <c r="AI74" s="2">
        <v>261.1666666667</v>
      </c>
      <c r="AJ74" s="14">
        <f t="shared" si="23"/>
        <v>11.355072463769565</v>
      </c>
      <c r="AK74">
        <v>354</v>
      </c>
      <c r="AL74" s="14">
        <f t="shared" si="24"/>
        <v>15.391304347826088</v>
      </c>
      <c r="AM74" s="16">
        <f t="shared" si="25"/>
        <v>0.73775894538615816</v>
      </c>
      <c r="AN74" s="15">
        <v>42.666666999999997</v>
      </c>
      <c r="AO74" s="16">
        <f t="shared" si="26"/>
        <v>9.8021698276949838</v>
      </c>
      <c r="AP74" s="13">
        <f>IF(('Even Strength'!CU74+'Power Play'!AJ74+'Penalty Kill'!AF74)&gt;0,V74/('Even Strength'!CU74+'Power Play'!AJ74+'Penalty Kill'!AF74),0)</f>
        <v>4.0816326530612242E-2</v>
      </c>
      <c r="AQ74" s="13">
        <f>IF(('Even Strength'!CU74+'Power Play'!AJ74+'Penalty Kill'!AF74)&gt;0,W74/('Even Strength'!CU74+'Power Play'!AJ74+'Penalty Kill'!AF74),0)</f>
        <v>0.10204081632653061</v>
      </c>
      <c r="AR74" s="13">
        <f t="shared" si="27"/>
        <v>0.14285714285714285</v>
      </c>
      <c r="AS74">
        <v>1</v>
      </c>
      <c r="AT74">
        <v>2</v>
      </c>
      <c r="AU74" s="17">
        <f t="shared" si="28"/>
        <v>0.33333333333333331</v>
      </c>
      <c r="AV74">
        <v>0.2</v>
      </c>
      <c r="AW74">
        <v>29</v>
      </c>
      <c r="AX74">
        <v>17</v>
      </c>
      <c r="AY74">
        <v>5</v>
      </c>
      <c r="AZ74">
        <v>15</v>
      </c>
      <c r="BA74">
        <v>3</v>
      </c>
      <c r="BB74">
        <v>6</v>
      </c>
      <c r="BC74" s="2">
        <f t="shared" si="29"/>
        <v>6.6624122527113387</v>
      </c>
      <c r="BD74" s="14">
        <f t="shared" si="30"/>
        <v>3.9055520102100951</v>
      </c>
      <c r="BE74" s="14">
        <f t="shared" si="31"/>
        <v>1.1486917677088515</v>
      </c>
      <c r="BF74" s="14">
        <f t="shared" si="32"/>
        <v>3.4460753031265545</v>
      </c>
      <c r="BG74" s="14">
        <f t="shared" si="33"/>
        <v>0.6892150606253109</v>
      </c>
      <c r="BH74" s="14">
        <f t="shared" si="34"/>
        <v>1.3784301212506218</v>
      </c>
      <c r="BI74">
        <v>4</v>
      </c>
      <c r="BJ74">
        <v>2</v>
      </c>
      <c r="BK74">
        <v>0</v>
      </c>
      <c r="BL74">
        <v>0</v>
      </c>
      <c r="BM74">
        <v>0</v>
      </c>
      <c r="BN74">
        <v>0</v>
      </c>
      <c r="BO74" s="2">
        <v>-0.38934199999999997</v>
      </c>
      <c r="BP74">
        <v>2</v>
      </c>
      <c r="BQ74">
        <v>1</v>
      </c>
      <c r="BR74" s="18">
        <f t="shared" si="35"/>
        <v>0.5</v>
      </c>
      <c r="BS74">
        <v>0</v>
      </c>
      <c r="BT74">
        <v>0</v>
      </c>
      <c r="BU74">
        <v>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 s="18">
        <f t="shared" si="36"/>
        <v>0</v>
      </c>
      <c r="CC74" s="19">
        <v>2</v>
      </c>
      <c r="CD74">
        <v>0.30000000000000004</v>
      </c>
      <c r="CE74">
        <v>0.5</v>
      </c>
      <c r="CF74">
        <v>0.7</v>
      </c>
      <c r="CG74" s="20">
        <f t="shared" si="37"/>
        <v>3.043478260869565E-2</v>
      </c>
      <c r="CH74" s="20">
        <f t="shared" si="38"/>
        <v>0.16081684747923919</v>
      </c>
      <c r="CI74">
        <v>4.9000000000000004</v>
      </c>
      <c r="CJ74">
        <v>4.7</v>
      </c>
      <c r="CK74">
        <v>2.6</v>
      </c>
      <c r="CL74">
        <v>0.5</v>
      </c>
      <c r="CM74">
        <v>0.9</v>
      </c>
      <c r="CN74">
        <v>0.30000000000000004</v>
      </c>
      <c r="CO74">
        <v>1.8</v>
      </c>
      <c r="CP74" s="21">
        <f t="shared" si="39"/>
        <v>7.8260869565217397E-2</v>
      </c>
      <c r="CQ74" s="21">
        <f t="shared" si="40"/>
        <v>0.41352903637518656</v>
      </c>
      <c r="CW74">
        <v>925000</v>
      </c>
      <c r="CY74" s="22">
        <f t="shared" si="41"/>
        <v>0.17560975609756135</v>
      </c>
    </row>
    <row r="75" spans="1:103" x14ac:dyDescent="0.2">
      <c r="A75">
        <v>55</v>
      </c>
      <c r="B75" t="s">
        <v>547</v>
      </c>
      <c r="C75" t="s">
        <v>548</v>
      </c>
      <c r="D75" t="s">
        <v>488</v>
      </c>
      <c r="E75" t="s">
        <v>117</v>
      </c>
      <c r="F75">
        <v>68</v>
      </c>
      <c r="G75">
        <v>194</v>
      </c>
      <c r="H75" t="s">
        <v>118</v>
      </c>
      <c r="M75">
        <v>38</v>
      </c>
      <c r="N75" t="s">
        <v>549</v>
      </c>
      <c r="O75" s="12" t="s">
        <v>550</v>
      </c>
      <c r="P75" s="12" t="s">
        <v>551</v>
      </c>
      <c r="Q75" t="s">
        <v>367</v>
      </c>
      <c r="T75" s="12" t="s">
        <v>178</v>
      </c>
      <c r="U75">
        <v>52</v>
      </c>
      <c r="V75">
        <v>2</v>
      </c>
      <c r="W75">
        <v>4</v>
      </c>
      <c r="X75">
        <v>6</v>
      </c>
      <c r="Y75">
        <v>-5</v>
      </c>
      <c r="Z75">
        <v>34</v>
      </c>
      <c r="AA75">
        <v>13</v>
      </c>
      <c r="AB75">
        <v>28</v>
      </c>
      <c r="AC75" s="13">
        <f t="shared" si="21"/>
        <v>5.8823529411764705E-2</v>
      </c>
      <c r="AD75" s="13">
        <f t="shared" si="22"/>
        <v>2.6666666666666668E-2</v>
      </c>
      <c r="AE75" s="14">
        <v>48.5</v>
      </c>
      <c r="AF75" s="15">
        <v>20</v>
      </c>
      <c r="AG75" s="15">
        <v>7</v>
      </c>
      <c r="AH75" s="15">
        <v>7</v>
      </c>
      <c r="AI75" s="2">
        <v>919.71666666670001</v>
      </c>
      <c r="AJ75" s="14">
        <f t="shared" si="23"/>
        <v>17.686858974359616</v>
      </c>
      <c r="AK75">
        <v>1161</v>
      </c>
      <c r="AL75" s="14">
        <f t="shared" si="24"/>
        <v>22.326923076923077</v>
      </c>
      <c r="AM75" s="16">
        <f t="shared" si="25"/>
        <v>0.79217628481197244</v>
      </c>
      <c r="AN75" s="15">
        <v>23.571428999999998</v>
      </c>
      <c r="AO75" s="16">
        <f t="shared" si="26"/>
        <v>1.537740688255385</v>
      </c>
      <c r="AP75" s="13">
        <f>IF(('Even Strength'!CU75+'Power Play'!AJ75+'Penalty Kill'!AF75)&gt;0,V75/('Even Strength'!CU75+'Power Play'!AJ75+'Penalty Kill'!AF75),0)</f>
        <v>2.7777777777777776E-2</v>
      </c>
      <c r="AQ75" s="13">
        <f>IF(('Even Strength'!CU75+'Power Play'!AJ75+'Penalty Kill'!AF75)&gt;0,W75/('Even Strength'!CU75+'Power Play'!AJ75+'Penalty Kill'!AF75),0)</f>
        <v>5.5555555555555552E-2</v>
      </c>
      <c r="AR75" s="13">
        <f t="shared" si="27"/>
        <v>8.3333333333333329E-2</v>
      </c>
      <c r="AS75">
        <v>0</v>
      </c>
      <c r="AT75">
        <v>0</v>
      </c>
      <c r="AU75" s="17">
        <f t="shared" si="28"/>
        <v>0</v>
      </c>
      <c r="AV75">
        <v>0</v>
      </c>
      <c r="AW75">
        <v>62</v>
      </c>
      <c r="AX75">
        <v>80</v>
      </c>
      <c r="AY75">
        <v>70</v>
      </c>
      <c r="AZ75">
        <v>13</v>
      </c>
      <c r="BA75">
        <v>27</v>
      </c>
      <c r="BB75">
        <v>7</v>
      </c>
      <c r="BC75" s="2">
        <f t="shared" si="29"/>
        <v>4.0447239185979731</v>
      </c>
      <c r="BD75" s="14">
        <f t="shared" si="30"/>
        <v>5.2189986046425449</v>
      </c>
      <c r="BE75" s="14">
        <f t="shared" si="31"/>
        <v>4.5666237790622262</v>
      </c>
      <c r="BF75" s="14">
        <f t="shared" si="32"/>
        <v>0.84808727325441358</v>
      </c>
      <c r="BG75" s="14">
        <f t="shared" si="33"/>
        <v>1.7614120290668589</v>
      </c>
      <c r="BH75" s="14">
        <f t="shared" si="34"/>
        <v>0.45666237790622272</v>
      </c>
      <c r="BI75">
        <v>34</v>
      </c>
      <c r="BJ75">
        <v>12</v>
      </c>
      <c r="BK75">
        <v>2</v>
      </c>
      <c r="BL75">
        <v>0</v>
      </c>
      <c r="BM75">
        <v>0</v>
      </c>
      <c r="BN75">
        <v>0</v>
      </c>
      <c r="BO75" s="2">
        <v>-3.975292</v>
      </c>
      <c r="BR75" s="18" t="str">
        <f t="shared" si="35"/>
        <v xml:space="preserve"> </v>
      </c>
      <c r="BT75">
        <v>0</v>
      </c>
      <c r="BU75">
        <v>13</v>
      </c>
      <c r="BV75">
        <v>1</v>
      </c>
      <c r="BW75">
        <v>0</v>
      </c>
      <c r="BX75">
        <v>1</v>
      </c>
      <c r="BY75">
        <v>0</v>
      </c>
      <c r="BZ75">
        <v>0</v>
      </c>
      <c r="CA75">
        <v>0</v>
      </c>
      <c r="CB75" s="18">
        <f t="shared" si="36"/>
        <v>0</v>
      </c>
      <c r="CC75" s="19">
        <v>1</v>
      </c>
      <c r="CD75">
        <v>-0.2</v>
      </c>
      <c r="CE75">
        <v>1.8</v>
      </c>
      <c r="CF75">
        <v>1.6</v>
      </c>
      <c r="CG75" s="20">
        <f t="shared" si="37"/>
        <v>3.0769230769230771E-2</v>
      </c>
      <c r="CH75" s="20">
        <f t="shared" si="38"/>
        <v>0.10437997209285091</v>
      </c>
      <c r="CI75">
        <v>18.2</v>
      </c>
      <c r="CJ75">
        <v>18.7</v>
      </c>
      <c r="CK75">
        <v>-6</v>
      </c>
      <c r="CL75">
        <v>-1.8</v>
      </c>
      <c r="CM75">
        <v>0.60000000000000009</v>
      </c>
      <c r="CN75">
        <v>0</v>
      </c>
      <c r="CO75">
        <v>-1.1000000000000001</v>
      </c>
      <c r="CP75" s="21">
        <f t="shared" si="39"/>
        <v>-2.1153846153846155E-2</v>
      </c>
      <c r="CQ75" s="21">
        <f t="shared" si="40"/>
        <v>-7.1761230813834995E-2</v>
      </c>
      <c r="CW75">
        <v>1500000</v>
      </c>
      <c r="CY75" s="22">
        <f t="shared" si="41"/>
        <v>-3.7341463414634144</v>
      </c>
    </row>
    <row r="76" spans="1:103" x14ac:dyDescent="0.2">
      <c r="A76">
        <v>36</v>
      </c>
      <c r="B76" t="s">
        <v>552</v>
      </c>
      <c r="C76" t="s">
        <v>553</v>
      </c>
      <c r="D76" t="s">
        <v>554</v>
      </c>
      <c r="E76" t="s">
        <v>106</v>
      </c>
      <c r="F76">
        <v>72</v>
      </c>
      <c r="G76">
        <v>225</v>
      </c>
      <c r="H76" t="s">
        <v>118</v>
      </c>
      <c r="I76">
        <v>1994</v>
      </c>
      <c r="J76">
        <v>9</v>
      </c>
      <c r="K76">
        <v>234</v>
      </c>
      <c r="M76">
        <v>37</v>
      </c>
      <c r="N76" t="s">
        <v>555</v>
      </c>
      <c r="O76" s="12" t="s">
        <v>556</v>
      </c>
      <c r="P76" s="12" t="s">
        <v>557</v>
      </c>
      <c r="Q76" t="s">
        <v>300</v>
      </c>
      <c r="T76" s="12" t="s">
        <v>156</v>
      </c>
      <c r="U76">
        <v>23</v>
      </c>
      <c r="V76">
        <v>2</v>
      </c>
      <c r="W76">
        <v>2</v>
      </c>
      <c r="X76">
        <v>4</v>
      </c>
      <c r="Y76">
        <v>0</v>
      </c>
      <c r="Z76">
        <v>21</v>
      </c>
      <c r="AA76">
        <v>3</v>
      </c>
      <c r="AB76">
        <v>7</v>
      </c>
      <c r="AC76" s="13">
        <f t="shared" si="21"/>
        <v>9.5238095238095233E-2</v>
      </c>
      <c r="AD76" s="13">
        <f t="shared" si="22"/>
        <v>6.4516129032258063E-2</v>
      </c>
      <c r="AE76" s="14">
        <v>37.799999999999997</v>
      </c>
      <c r="AF76" s="15">
        <v>12</v>
      </c>
      <c r="AG76" s="15">
        <v>4</v>
      </c>
      <c r="AH76" s="15">
        <v>2</v>
      </c>
      <c r="AI76" s="2">
        <v>147.4333333333</v>
      </c>
      <c r="AJ76" s="14">
        <f t="shared" si="23"/>
        <v>6.4101449275347822</v>
      </c>
      <c r="AK76">
        <v>252</v>
      </c>
      <c r="AL76" s="14">
        <f t="shared" si="24"/>
        <v>10.956521739130435</v>
      </c>
      <c r="AM76" s="16">
        <f t="shared" si="25"/>
        <v>0.58505291005277782</v>
      </c>
      <c r="AN76" s="15">
        <v>16.5</v>
      </c>
      <c r="AO76" s="16">
        <f t="shared" si="26"/>
        <v>6.7148993895561198</v>
      </c>
      <c r="AP76" s="13">
        <f>IF(('Even Strength'!CU76+'Power Play'!AJ76+'Penalty Kill'!AF76)&gt;0,V76/('Even Strength'!CU76+'Power Play'!AJ76+'Penalty Kill'!AF76),0)</f>
        <v>5.2631578947368418E-2</v>
      </c>
      <c r="AQ76" s="13">
        <f>IF(('Even Strength'!CU76+'Power Play'!AJ76+'Penalty Kill'!AF76)&gt;0,W76/('Even Strength'!CU76+'Power Play'!AJ76+'Penalty Kill'!AF76),0)</f>
        <v>5.2631578947368418E-2</v>
      </c>
      <c r="AR76" s="13">
        <f t="shared" si="27"/>
        <v>0.10526315789473684</v>
      </c>
      <c r="AS76">
        <v>0</v>
      </c>
      <c r="AT76">
        <v>0</v>
      </c>
      <c r="AU76" s="17">
        <f t="shared" si="28"/>
        <v>0</v>
      </c>
      <c r="AV76">
        <v>0</v>
      </c>
      <c r="AW76">
        <v>22</v>
      </c>
      <c r="AX76">
        <v>32</v>
      </c>
      <c r="AY76">
        <v>6</v>
      </c>
      <c r="AZ76">
        <v>3</v>
      </c>
      <c r="BA76">
        <v>4</v>
      </c>
      <c r="BB76">
        <v>1</v>
      </c>
      <c r="BC76" s="2">
        <f t="shared" si="29"/>
        <v>8.9531991860748263</v>
      </c>
      <c r="BD76" s="14">
        <f t="shared" si="30"/>
        <v>13.022835179745201</v>
      </c>
      <c r="BE76" s="14">
        <f t="shared" si="31"/>
        <v>2.4417815962022251</v>
      </c>
      <c r="BF76" s="14">
        <f t="shared" si="32"/>
        <v>1.2208907981011126</v>
      </c>
      <c r="BG76" s="14">
        <f t="shared" si="33"/>
        <v>1.6278543974681501</v>
      </c>
      <c r="BH76" s="14">
        <f t="shared" si="34"/>
        <v>0.40696359936703752</v>
      </c>
      <c r="BI76">
        <v>88</v>
      </c>
      <c r="BJ76">
        <v>9</v>
      </c>
      <c r="BK76">
        <v>8</v>
      </c>
      <c r="BL76">
        <v>2</v>
      </c>
      <c r="BM76">
        <v>1</v>
      </c>
      <c r="BN76">
        <v>0</v>
      </c>
      <c r="BO76" s="2">
        <v>-3.2666189999999999</v>
      </c>
      <c r="BR76" s="18" t="str">
        <f t="shared" si="35"/>
        <v xml:space="preserve"> </v>
      </c>
      <c r="BT76">
        <v>1</v>
      </c>
      <c r="BU76">
        <v>7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 s="18">
        <f t="shared" si="36"/>
        <v>0</v>
      </c>
      <c r="CC76" s="19">
        <v>2</v>
      </c>
      <c r="CD76">
        <v>0.30000000000000004</v>
      </c>
      <c r="CE76">
        <v>0.2</v>
      </c>
      <c r="CF76">
        <v>0.4</v>
      </c>
      <c r="CG76" s="20">
        <f t="shared" si="37"/>
        <v>1.7391304347826087E-2</v>
      </c>
      <c r="CH76" s="20">
        <f t="shared" si="38"/>
        <v>0.162785439746815</v>
      </c>
      <c r="CI76">
        <v>2.7</v>
      </c>
      <c r="CJ76">
        <v>2.6</v>
      </c>
      <c r="CK76">
        <v>0.8</v>
      </c>
      <c r="CL76">
        <v>0.5</v>
      </c>
      <c r="CM76">
        <v>0.4</v>
      </c>
      <c r="CN76">
        <v>0</v>
      </c>
      <c r="CO76">
        <v>0.9</v>
      </c>
      <c r="CP76" s="21">
        <f t="shared" si="39"/>
        <v>3.9130434782608699E-2</v>
      </c>
      <c r="CQ76" s="21">
        <f t="shared" si="40"/>
        <v>0.36626723943033379</v>
      </c>
      <c r="CU76">
        <v>18</v>
      </c>
      <c r="CV76" t="s">
        <v>283</v>
      </c>
      <c r="CW76">
        <v>550000</v>
      </c>
      <c r="CY76" s="22">
        <f t="shared" si="41"/>
        <v>-6.5853658536585202E-2</v>
      </c>
    </row>
    <row r="77" spans="1:103" x14ac:dyDescent="0.2">
      <c r="A77">
        <v>17</v>
      </c>
      <c r="B77" t="s">
        <v>558</v>
      </c>
      <c r="C77" t="s">
        <v>559</v>
      </c>
      <c r="D77" t="s">
        <v>351</v>
      </c>
      <c r="E77" t="s">
        <v>106</v>
      </c>
      <c r="F77">
        <v>73</v>
      </c>
      <c r="G77">
        <v>210</v>
      </c>
      <c r="H77" t="s">
        <v>118</v>
      </c>
      <c r="I77">
        <v>2008</v>
      </c>
      <c r="J77">
        <v>3</v>
      </c>
      <c r="K77">
        <v>78</v>
      </c>
      <c r="M77">
        <v>23</v>
      </c>
      <c r="N77" t="s">
        <v>560</v>
      </c>
      <c r="O77" s="12" t="s">
        <v>561</v>
      </c>
      <c r="P77" s="12" t="s">
        <v>562</v>
      </c>
      <c r="Q77" t="s">
        <v>155</v>
      </c>
      <c r="T77" s="12" t="s">
        <v>140</v>
      </c>
      <c r="U77">
        <v>78</v>
      </c>
      <c r="V77">
        <v>5</v>
      </c>
      <c r="W77">
        <v>10</v>
      </c>
      <c r="X77">
        <v>15</v>
      </c>
      <c r="Y77">
        <v>-4</v>
      </c>
      <c r="Z77">
        <v>82</v>
      </c>
      <c r="AA77">
        <v>39</v>
      </c>
      <c r="AB77">
        <v>30</v>
      </c>
      <c r="AC77" s="13">
        <f t="shared" si="21"/>
        <v>6.097560975609756E-2</v>
      </c>
      <c r="AD77" s="13">
        <f t="shared" si="22"/>
        <v>3.3112582781456956E-2</v>
      </c>
      <c r="AE77" s="14">
        <v>30.1</v>
      </c>
      <c r="AF77" s="15">
        <v>44</v>
      </c>
      <c r="AG77" s="15">
        <v>13</v>
      </c>
      <c r="AH77" s="15">
        <v>9</v>
      </c>
      <c r="AI77" s="2">
        <v>983.33333333329995</v>
      </c>
      <c r="AJ77" s="14">
        <f t="shared" si="23"/>
        <v>12.606837606837178</v>
      </c>
      <c r="AK77">
        <v>1550</v>
      </c>
      <c r="AL77" s="14">
        <f t="shared" si="24"/>
        <v>19.871794871794872</v>
      </c>
      <c r="AM77" s="16">
        <f t="shared" si="25"/>
        <v>0.63440860215051609</v>
      </c>
      <c r="AN77" s="15">
        <v>80.538461999999996</v>
      </c>
      <c r="AO77" s="16">
        <f t="shared" si="26"/>
        <v>4.9142112406781333</v>
      </c>
      <c r="AP77" s="13">
        <f>IF(('Even Strength'!CU77+'Power Play'!AJ77+'Penalty Kill'!AF77)&gt;0,V77/('Even Strength'!CU77+'Power Play'!AJ77+'Penalty Kill'!AF77),0)</f>
        <v>4.5045045045045043E-2</v>
      </c>
      <c r="AQ77" s="13">
        <f>IF(('Even Strength'!CU77+'Power Play'!AJ77+'Penalty Kill'!AF77)&gt;0,W77/('Even Strength'!CU77+'Power Play'!AJ77+'Penalty Kill'!AF77),0)</f>
        <v>9.0090090090090086E-2</v>
      </c>
      <c r="AR77" s="13">
        <f t="shared" si="27"/>
        <v>0.13513513513513514</v>
      </c>
      <c r="AS77">
        <v>22</v>
      </c>
      <c r="AT77">
        <v>63</v>
      </c>
      <c r="AU77" s="17">
        <f t="shared" si="28"/>
        <v>0.25882352941176473</v>
      </c>
      <c r="AV77">
        <v>1.8</v>
      </c>
      <c r="AW77">
        <v>89</v>
      </c>
      <c r="AX77">
        <v>181</v>
      </c>
      <c r="AY77">
        <v>87</v>
      </c>
      <c r="AZ77">
        <v>39</v>
      </c>
      <c r="BA77">
        <v>15</v>
      </c>
      <c r="BB77">
        <v>20</v>
      </c>
      <c r="BC77" s="2">
        <f t="shared" si="29"/>
        <v>5.4305084745764551</v>
      </c>
      <c r="BD77" s="14">
        <f t="shared" si="30"/>
        <v>11.044067796610545</v>
      </c>
      <c r="BE77" s="14">
        <f t="shared" si="31"/>
        <v>5.308474576271367</v>
      </c>
      <c r="BF77" s="14">
        <f t="shared" si="32"/>
        <v>2.3796610169492332</v>
      </c>
      <c r="BG77" s="14">
        <f t="shared" si="33"/>
        <v>0.91525423728816668</v>
      </c>
      <c r="BH77" s="14">
        <f t="shared" si="34"/>
        <v>1.2203389830508888</v>
      </c>
      <c r="BI77">
        <v>41</v>
      </c>
      <c r="BJ77">
        <v>17</v>
      </c>
      <c r="BK77">
        <v>1</v>
      </c>
      <c r="BL77">
        <v>0</v>
      </c>
      <c r="BM77">
        <v>0</v>
      </c>
      <c r="BN77">
        <v>0</v>
      </c>
      <c r="BO77" s="2">
        <v>1.2190920000000001</v>
      </c>
      <c r="BR77" s="18" t="str">
        <f t="shared" si="35"/>
        <v xml:space="preserve"> </v>
      </c>
      <c r="BT77">
        <v>0</v>
      </c>
      <c r="BU77">
        <v>20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s="18">
        <f t="shared" si="36"/>
        <v>0</v>
      </c>
      <c r="CC77" s="19">
        <v>5</v>
      </c>
      <c r="CD77">
        <v>-0.5</v>
      </c>
      <c r="CE77">
        <v>1.1000000000000001</v>
      </c>
      <c r="CF77">
        <v>0.5</v>
      </c>
      <c r="CG77" s="20">
        <f t="shared" si="37"/>
        <v>6.41025641025641E-3</v>
      </c>
      <c r="CH77" s="20">
        <f t="shared" si="38"/>
        <v>3.0508474576272222E-2</v>
      </c>
      <c r="CI77">
        <v>17</v>
      </c>
      <c r="CJ77">
        <v>22.3</v>
      </c>
      <c r="CK77">
        <v>-2.4</v>
      </c>
      <c r="CL77">
        <v>-1.8</v>
      </c>
      <c r="CM77">
        <v>3.6</v>
      </c>
      <c r="CN77">
        <v>0</v>
      </c>
      <c r="CO77">
        <v>1.8</v>
      </c>
      <c r="CP77" s="21">
        <f t="shared" si="39"/>
        <v>2.3076923076923078E-2</v>
      </c>
      <c r="CQ77" s="21">
        <f t="shared" si="40"/>
        <v>0.10983050847457999</v>
      </c>
      <c r="CU77">
        <v>1</v>
      </c>
      <c r="CV77" t="s">
        <v>356</v>
      </c>
      <c r="CW77">
        <v>577500</v>
      </c>
      <c r="CY77" s="22">
        <f t="shared" si="41"/>
        <v>0.7858536585365854</v>
      </c>
    </row>
    <row r="78" spans="1:103" x14ac:dyDescent="0.2">
      <c r="A78">
        <v>49</v>
      </c>
      <c r="B78" t="s">
        <v>563</v>
      </c>
      <c r="C78" t="s">
        <v>564</v>
      </c>
      <c r="D78" t="s">
        <v>309</v>
      </c>
      <c r="E78" t="s">
        <v>106</v>
      </c>
      <c r="F78">
        <v>71</v>
      </c>
      <c r="G78">
        <v>196</v>
      </c>
      <c r="H78" t="s">
        <v>118</v>
      </c>
      <c r="I78">
        <v>2010</v>
      </c>
      <c r="J78">
        <v>3</v>
      </c>
      <c r="K78">
        <v>71</v>
      </c>
      <c r="L78" t="s">
        <v>108</v>
      </c>
      <c r="M78">
        <v>21</v>
      </c>
      <c r="N78" t="s">
        <v>565</v>
      </c>
      <c r="O78" s="12" t="s">
        <v>566</v>
      </c>
      <c r="P78" s="12" t="s">
        <v>567</v>
      </c>
      <c r="Q78" t="s">
        <v>367</v>
      </c>
      <c r="T78" s="12" t="s">
        <v>123</v>
      </c>
      <c r="U78">
        <v>60</v>
      </c>
      <c r="V78">
        <v>7</v>
      </c>
      <c r="W78">
        <v>7</v>
      </c>
      <c r="X78">
        <v>14</v>
      </c>
      <c r="Y78">
        <v>-6</v>
      </c>
      <c r="Z78">
        <v>78</v>
      </c>
      <c r="AA78">
        <v>24</v>
      </c>
      <c r="AB78">
        <v>24</v>
      </c>
      <c r="AC78" s="13">
        <f t="shared" si="21"/>
        <v>8.9743589743589744E-2</v>
      </c>
      <c r="AD78" s="13">
        <f t="shared" si="22"/>
        <v>5.5555555555555552E-2</v>
      </c>
      <c r="AE78" s="14">
        <v>35.299999999999997</v>
      </c>
      <c r="AF78" s="15">
        <v>55</v>
      </c>
      <c r="AG78" s="15">
        <v>5</v>
      </c>
      <c r="AH78" s="15">
        <v>5</v>
      </c>
      <c r="AI78" s="2">
        <v>619.11666666669998</v>
      </c>
      <c r="AJ78" s="14">
        <f t="shared" si="23"/>
        <v>10.318611111111666</v>
      </c>
      <c r="AK78">
        <v>878</v>
      </c>
      <c r="AL78" s="14">
        <f t="shared" si="24"/>
        <v>14.633333333333333</v>
      </c>
      <c r="AM78" s="16">
        <f t="shared" si="25"/>
        <v>0.70514426727414581</v>
      </c>
      <c r="AN78" s="15">
        <v>64.5</v>
      </c>
      <c r="AO78" s="16">
        <f t="shared" si="26"/>
        <v>6.2508412523215204</v>
      </c>
      <c r="AP78" s="13">
        <f>IF(('Even Strength'!CU78+'Power Play'!AJ78+'Penalty Kill'!AF78)&gt;0,V78/('Even Strength'!CU78+'Power Play'!AJ78+'Penalty Kill'!AF78),0)</f>
        <v>6.4814814814814811E-2</v>
      </c>
      <c r="AQ78" s="13">
        <f>IF(('Even Strength'!CU78+'Power Play'!AJ78+'Penalty Kill'!AF78)&gt;0,W78/('Even Strength'!CU78+'Power Play'!AJ78+'Penalty Kill'!AF78),0)</f>
        <v>6.4814814814814811E-2</v>
      </c>
      <c r="AR78" s="13">
        <f t="shared" si="27"/>
        <v>0.12962962962962962</v>
      </c>
      <c r="AS78">
        <v>28</v>
      </c>
      <c r="AT78">
        <v>33</v>
      </c>
      <c r="AU78" s="17">
        <f t="shared" si="28"/>
        <v>0.45901639344262296</v>
      </c>
      <c r="AV78">
        <v>1.6</v>
      </c>
      <c r="AW78">
        <v>83</v>
      </c>
      <c r="AX78">
        <v>67</v>
      </c>
      <c r="AY78">
        <v>42</v>
      </c>
      <c r="AZ78">
        <v>24</v>
      </c>
      <c r="BA78">
        <v>10</v>
      </c>
      <c r="BB78">
        <v>15</v>
      </c>
      <c r="BC78" s="2">
        <f t="shared" si="29"/>
        <v>8.0437182006618002</v>
      </c>
      <c r="BD78" s="14">
        <f t="shared" si="30"/>
        <v>6.4931219210161526</v>
      </c>
      <c r="BE78" s="14">
        <f t="shared" si="31"/>
        <v>4.0703152340698274</v>
      </c>
      <c r="BF78" s="14">
        <f t="shared" si="32"/>
        <v>2.3258944194684728</v>
      </c>
      <c r="BG78" s="14">
        <f t="shared" si="33"/>
        <v>0.96912267477853031</v>
      </c>
      <c r="BH78" s="14">
        <f t="shared" si="34"/>
        <v>1.4536840121677952</v>
      </c>
      <c r="BI78">
        <v>18</v>
      </c>
      <c r="BJ78">
        <v>9</v>
      </c>
      <c r="BK78">
        <v>0</v>
      </c>
      <c r="BL78">
        <v>0</v>
      </c>
      <c r="BM78">
        <v>0</v>
      </c>
      <c r="BN78">
        <v>0</v>
      </c>
      <c r="BO78" s="2">
        <v>-5.0826390000000004</v>
      </c>
      <c r="BR78" s="18" t="str">
        <f t="shared" si="35"/>
        <v xml:space="preserve"> </v>
      </c>
      <c r="BT78">
        <v>3</v>
      </c>
      <c r="BU78">
        <v>14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 s="18">
        <f t="shared" si="36"/>
        <v>0</v>
      </c>
      <c r="CC78" s="19">
        <v>3</v>
      </c>
      <c r="CD78">
        <v>0.7</v>
      </c>
      <c r="CE78">
        <v>0.5</v>
      </c>
      <c r="CF78">
        <v>1.2</v>
      </c>
      <c r="CG78" s="20">
        <f t="shared" si="37"/>
        <v>0.02</v>
      </c>
      <c r="CH78" s="20">
        <f t="shared" si="38"/>
        <v>0.11629472097342362</v>
      </c>
      <c r="CI78">
        <v>12.3</v>
      </c>
      <c r="CJ78">
        <v>12.9</v>
      </c>
      <c r="CK78">
        <v>-6.9</v>
      </c>
      <c r="CL78">
        <v>0.60000000000000009</v>
      </c>
      <c r="CM78">
        <v>0.9</v>
      </c>
      <c r="CN78">
        <v>0</v>
      </c>
      <c r="CO78">
        <v>1.5</v>
      </c>
      <c r="CP78" s="21">
        <f t="shared" si="39"/>
        <v>2.5000000000000001E-2</v>
      </c>
      <c r="CQ78" s="21">
        <f t="shared" si="40"/>
        <v>0.14536840121677955</v>
      </c>
      <c r="CU78">
        <v>15</v>
      </c>
      <c r="CV78" t="s">
        <v>568</v>
      </c>
      <c r="CW78">
        <v>870000</v>
      </c>
      <c r="CY78" s="22">
        <f t="shared" si="41"/>
        <v>-2.7804878048780513E-2</v>
      </c>
    </row>
    <row r="79" spans="1:103" x14ac:dyDescent="0.2">
      <c r="A79">
        <v>57</v>
      </c>
      <c r="B79" t="s">
        <v>569</v>
      </c>
      <c r="C79" t="s">
        <v>570</v>
      </c>
      <c r="D79" t="s">
        <v>309</v>
      </c>
      <c r="E79" t="s">
        <v>106</v>
      </c>
      <c r="F79">
        <v>70</v>
      </c>
      <c r="G79">
        <v>192</v>
      </c>
      <c r="H79" t="s">
        <v>118</v>
      </c>
      <c r="I79">
        <v>2009</v>
      </c>
      <c r="J79">
        <v>5</v>
      </c>
      <c r="K79">
        <v>132</v>
      </c>
      <c r="M79">
        <v>23</v>
      </c>
      <c r="N79" t="s">
        <v>571</v>
      </c>
      <c r="O79" s="12" t="s">
        <v>572</v>
      </c>
      <c r="P79" s="12" t="s">
        <v>573</v>
      </c>
      <c r="Q79" t="s">
        <v>343</v>
      </c>
      <c r="T79" s="12" t="s">
        <v>156</v>
      </c>
      <c r="U79">
        <v>74</v>
      </c>
      <c r="V79">
        <v>9</v>
      </c>
      <c r="W79">
        <v>17</v>
      </c>
      <c r="X79">
        <v>26</v>
      </c>
      <c r="Y79">
        <v>-5</v>
      </c>
      <c r="Z79">
        <v>108</v>
      </c>
      <c r="AA79">
        <v>48</v>
      </c>
      <c r="AB79">
        <v>39</v>
      </c>
      <c r="AC79" s="13">
        <f t="shared" si="21"/>
        <v>8.3333333333333329E-2</v>
      </c>
      <c r="AD79" s="13">
        <f t="shared" si="22"/>
        <v>4.6153846153846156E-2</v>
      </c>
      <c r="AE79" s="14">
        <v>29.1</v>
      </c>
      <c r="AF79" s="15">
        <v>65</v>
      </c>
      <c r="AG79" s="15">
        <v>16</v>
      </c>
      <c r="AH79" s="15">
        <v>6</v>
      </c>
      <c r="AI79" s="2">
        <v>1024.0166666667001</v>
      </c>
      <c r="AJ79" s="14">
        <f t="shared" si="23"/>
        <v>13.838063063063515</v>
      </c>
      <c r="AK79">
        <v>1470</v>
      </c>
      <c r="AL79" s="14">
        <f t="shared" si="24"/>
        <v>19.864864864864863</v>
      </c>
      <c r="AM79" s="16">
        <f t="shared" si="25"/>
        <v>0.69660997732428576</v>
      </c>
      <c r="AN79" s="15">
        <v>140.13636399999999</v>
      </c>
      <c r="AO79" s="16">
        <f t="shared" si="26"/>
        <v>8.2109814358487565</v>
      </c>
      <c r="AP79" s="13">
        <f>IF(('Even Strength'!CU79+'Power Play'!AJ79+'Penalty Kill'!AF79)&gt;0,V79/('Even Strength'!CU79+'Power Play'!AJ79+'Penalty Kill'!AF79),0)</f>
        <v>8.6538461538461536E-2</v>
      </c>
      <c r="AQ79" s="13">
        <f>IF(('Even Strength'!CU79+'Power Play'!AJ79+'Penalty Kill'!AF79)&gt;0,W79/('Even Strength'!CU79+'Power Play'!AJ79+'Penalty Kill'!AF79),0)</f>
        <v>0.16346153846153846</v>
      </c>
      <c r="AR79" s="13">
        <f t="shared" si="27"/>
        <v>0.25</v>
      </c>
      <c r="AS79">
        <v>0</v>
      </c>
      <c r="AT79">
        <v>1</v>
      </c>
      <c r="AU79" s="17">
        <f t="shared" si="28"/>
        <v>0</v>
      </c>
      <c r="AV79">
        <v>0</v>
      </c>
      <c r="AW79">
        <v>114</v>
      </c>
      <c r="AX79">
        <v>70</v>
      </c>
      <c r="AY79">
        <v>34</v>
      </c>
      <c r="AZ79">
        <v>48</v>
      </c>
      <c r="BA79">
        <v>21</v>
      </c>
      <c r="BB79">
        <v>20</v>
      </c>
      <c r="BC79" s="2">
        <f t="shared" si="29"/>
        <v>6.6795787828971953</v>
      </c>
      <c r="BD79" s="14">
        <f t="shared" si="30"/>
        <v>4.101495743884243</v>
      </c>
      <c r="BE79" s="14">
        <f t="shared" si="31"/>
        <v>1.9921550756009181</v>
      </c>
      <c r="BF79" s="14">
        <f t="shared" si="32"/>
        <v>2.8124542243777668</v>
      </c>
      <c r="BG79" s="14">
        <f t="shared" si="33"/>
        <v>1.230448723165273</v>
      </c>
      <c r="BH79" s="14">
        <f t="shared" si="34"/>
        <v>1.1718559268240696</v>
      </c>
      <c r="BI79">
        <v>8</v>
      </c>
      <c r="BJ79">
        <v>4</v>
      </c>
      <c r="BK79">
        <v>0</v>
      </c>
      <c r="BL79">
        <v>0</v>
      </c>
      <c r="BM79">
        <v>0</v>
      </c>
      <c r="BN79">
        <v>0</v>
      </c>
      <c r="BO79" s="2">
        <v>2.236103</v>
      </c>
      <c r="BP79">
        <v>3</v>
      </c>
      <c r="BQ79">
        <v>0</v>
      </c>
      <c r="BR79" s="18">
        <f t="shared" si="35"/>
        <v>0</v>
      </c>
      <c r="BS79">
        <v>0</v>
      </c>
      <c r="BT79">
        <v>1</v>
      </c>
      <c r="BU79">
        <v>16</v>
      </c>
      <c r="BV79">
        <v>0</v>
      </c>
      <c r="BW79">
        <v>0</v>
      </c>
      <c r="BX79">
        <v>1</v>
      </c>
      <c r="BY79">
        <v>1</v>
      </c>
      <c r="BZ79">
        <v>0</v>
      </c>
      <c r="CA79">
        <v>0</v>
      </c>
      <c r="CB79" s="18">
        <f t="shared" si="36"/>
        <v>0</v>
      </c>
      <c r="CC79" s="19">
        <v>5</v>
      </c>
      <c r="CD79">
        <v>1</v>
      </c>
      <c r="CE79">
        <v>0.9</v>
      </c>
      <c r="CF79">
        <v>2</v>
      </c>
      <c r="CG79" s="20">
        <f t="shared" si="37"/>
        <v>2.7027027027027029E-2</v>
      </c>
      <c r="CH79" s="20">
        <f t="shared" si="38"/>
        <v>0.11718559268240694</v>
      </c>
      <c r="CI79">
        <v>22.1</v>
      </c>
      <c r="CJ79">
        <v>23.7</v>
      </c>
      <c r="CK79">
        <v>0.1</v>
      </c>
      <c r="CL79">
        <v>0.4</v>
      </c>
      <c r="CM79">
        <v>2.7</v>
      </c>
      <c r="CN79">
        <v>-0.8</v>
      </c>
      <c r="CO79">
        <v>2.2000000000000002</v>
      </c>
      <c r="CP79" s="21">
        <f t="shared" si="39"/>
        <v>2.9729729729729731E-2</v>
      </c>
      <c r="CQ79" s="21">
        <f t="shared" si="40"/>
        <v>0.12890415195064767</v>
      </c>
      <c r="CW79">
        <v>775000</v>
      </c>
      <c r="CY79" s="22">
        <f t="shared" si="41"/>
        <v>0.83902439024390274</v>
      </c>
    </row>
    <row r="80" spans="1:103" x14ac:dyDescent="0.2">
      <c r="A80">
        <v>17</v>
      </c>
      <c r="B80" t="s">
        <v>574</v>
      </c>
      <c r="C80" t="s">
        <v>575</v>
      </c>
      <c r="D80" t="s">
        <v>351</v>
      </c>
      <c r="E80" t="s">
        <v>106</v>
      </c>
      <c r="F80">
        <v>74</v>
      </c>
      <c r="G80">
        <v>217</v>
      </c>
      <c r="H80" t="s">
        <v>118</v>
      </c>
      <c r="M80">
        <v>32</v>
      </c>
      <c r="N80" t="s">
        <v>576</v>
      </c>
      <c r="O80" s="12" t="s">
        <v>577</v>
      </c>
      <c r="P80" s="12" t="s">
        <v>573</v>
      </c>
      <c r="Q80" t="s">
        <v>367</v>
      </c>
      <c r="T80" s="12" t="s">
        <v>229</v>
      </c>
      <c r="U80">
        <v>63</v>
      </c>
      <c r="V80">
        <v>9</v>
      </c>
      <c r="W80">
        <v>7</v>
      </c>
      <c r="X80">
        <v>16</v>
      </c>
      <c r="Y80">
        <v>-1</v>
      </c>
      <c r="Z80">
        <v>118</v>
      </c>
      <c r="AA80">
        <v>54</v>
      </c>
      <c r="AB80">
        <v>49</v>
      </c>
      <c r="AC80" s="13">
        <f t="shared" si="21"/>
        <v>7.6271186440677971E-2</v>
      </c>
      <c r="AD80" s="13">
        <f t="shared" si="22"/>
        <v>4.072398190045249E-2</v>
      </c>
      <c r="AE80" s="14">
        <v>27.9</v>
      </c>
      <c r="AF80" s="15">
        <v>72</v>
      </c>
      <c r="AG80" s="15">
        <v>9</v>
      </c>
      <c r="AH80" s="15">
        <v>15</v>
      </c>
      <c r="AI80" s="2">
        <v>893.55</v>
      </c>
      <c r="AJ80" s="14">
        <f t="shared" si="23"/>
        <v>14.183333333333332</v>
      </c>
      <c r="AK80">
        <v>1187</v>
      </c>
      <c r="AL80" s="14">
        <f t="shared" si="24"/>
        <v>18.841269841269842</v>
      </c>
      <c r="AM80" s="16">
        <f t="shared" si="25"/>
        <v>0.75278011794439759</v>
      </c>
      <c r="AN80" s="15">
        <v>73.345237999999995</v>
      </c>
      <c r="AO80" s="16">
        <f t="shared" si="26"/>
        <v>4.9249782105086455</v>
      </c>
      <c r="AP80" s="13">
        <f>IF(('Even Strength'!CU80+'Power Play'!AJ80+'Penalty Kill'!AF80)&gt;0,V80/('Even Strength'!CU80+'Power Play'!AJ80+'Penalty Kill'!AF80),0)</f>
        <v>9.1836734693877556E-2</v>
      </c>
      <c r="AQ80" s="13">
        <f>IF(('Even Strength'!CU80+'Power Play'!AJ80+'Penalty Kill'!AF80)&gt;0,W80/('Even Strength'!CU80+'Power Play'!AJ80+'Penalty Kill'!AF80),0)</f>
        <v>7.1428571428571425E-2</v>
      </c>
      <c r="AR80" s="13">
        <f t="shared" si="27"/>
        <v>0.16326530612244899</v>
      </c>
      <c r="AS80">
        <v>4</v>
      </c>
      <c r="AT80">
        <v>4</v>
      </c>
      <c r="AU80" s="17">
        <f t="shared" si="28"/>
        <v>0.5</v>
      </c>
      <c r="AV80">
        <v>0.2</v>
      </c>
      <c r="AW80">
        <v>82</v>
      </c>
      <c r="AX80">
        <v>90</v>
      </c>
      <c r="AY80">
        <v>15</v>
      </c>
      <c r="AZ80">
        <v>54</v>
      </c>
      <c r="BA80">
        <v>9</v>
      </c>
      <c r="BB80">
        <v>13</v>
      </c>
      <c r="BC80" s="2">
        <f t="shared" si="29"/>
        <v>5.5061272452576802</v>
      </c>
      <c r="BD80" s="14">
        <f t="shared" si="30"/>
        <v>6.0433103911364778</v>
      </c>
      <c r="BE80" s="14">
        <f t="shared" si="31"/>
        <v>1.0072183985227465</v>
      </c>
      <c r="BF80" s="14">
        <f t="shared" si="32"/>
        <v>3.625986234681887</v>
      </c>
      <c r="BG80" s="14">
        <f t="shared" si="33"/>
        <v>0.60433103911364783</v>
      </c>
      <c r="BH80" s="14">
        <f t="shared" si="34"/>
        <v>0.87292261205304689</v>
      </c>
      <c r="BI80">
        <v>32</v>
      </c>
      <c r="BJ80">
        <v>16</v>
      </c>
      <c r="BK80">
        <v>0</v>
      </c>
      <c r="BL80">
        <v>0</v>
      </c>
      <c r="BM80">
        <v>0</v>
      </c>
      <c r="BN80">
        <v>0</v>
      </c>
      <c r="BO80" s="2">
        <v>-5.3241829999999997</v>
      </c>
      <c r="BR80" s="18" t="str">
        <f t="shared" si="35"/>
        <v xml:space="preserve"> </v>
      </c>
      <c r="BT80">
        <v>2</v>
      </c>
      <c r="BU80">
        <v>17</v>
      </c>
      <c r="BV80">
        <v>0</v>
      </c>
      <c r="BW80">
        <v>0</v>
      </c>
      <c r="BX80">
        <v>2</v>
      </c>
      <c r="BY80">
        <v>0</v>
      </c>
      <c r="BZ80">
        <v>0</v>
      </c>
      <c r="CA80">
        <v>0</v>
      </c>
      <c r="CB80" s="18">
        <f t="shared" si="36"/>
        <v>0</v>
      </c>
      <c r="CC80" s="19">
        <v>4</v>
      </c>
      <c r="CD80">
        <v>0.30000000000000004</v>
      </c>
      <c r="CE80">
        <v>1.1000000000000001</v>
      </c>
      <c r="CF80">
        <v>1.4</v>
      </c>
      <c r="CG80" s="20">
        <f t="shared" si="37"/>
        <v>2.222222222222222E-2</v>
      </c>
      <c r="CH80" s="20">
        <f t="shared" si="38"/>
        <v>9.400705052878966E-2</v>
      </c>
      <c r="CI80">
        <v>14.8</v>
      </c>
      <c r="CJ80">
        <v>12.3</v>
      </c>
      <c r="CK80">
        <v>-0.60000000000000009</v>
      </c>
      <c r="CL80">
        <v>0.5</v>
      </c>
      <c r="CM80">
        <v>0.7</v>
      </c>
      <c r="CN80">
        <v>0</v>
      </c>
      <c r="CO80">
        <v>1.2</v>
      </c>
      <c r="CP80" s="21">
        <f t="shared" si="39"/>
        <v>1.9047619047619046E-2</v>
      </c>
      <c r="CQ80" s="21">
        <f t="shared" si="40"/>
        <v>8.0577471881819712E-2</v>
      </c>
      <c r="CU80">
        <v>10</v>
      </c>
      <c r="CV80" t="s">
        <v>312</v>
      </c>
      <c r="CW80">
        <v>3333333</v>
      </c>
      <c r="CY80" s="22">
        <f t="shared" si="41"/>
        <v>-4.653657951219512</v>
      </c>
    </row>
    <row r="81" spans="1:103" x14ac:dyDescent="0.2">
      <c r="A81">
        <v>19</v>
      </c>
      <c r="B81" t="s">
        <v>578</v>
      </c>
      <c r="C81" t="s">
        <v>579</v>
      </c>
      <c r="D81" t="s">
        <v>351</v>
      </c>
      <c r="E81" t="s">
        <v>106</v>
      </c>
      <c r="F81">
        <v>76</v>
      </c>
      <c r="G81">
        <v>212</v>
      </c>
      <c r="H81" t="s">
        <v>118</v>
      </c>
      <c r="I81">
        <v>2002</v>
      </c>
      <c r="J81">
        <v>1</v>
      </c>
      <c r="K81">
        <v>3</v>
      </c>
      <c r="M81">
        <v>30</v>
      </c>
      <c r="N81" t="s">
        <v>580</v>
      </c>
      <c r="O81" s="12" t="s">
        <v>353</v>
      </c>
      <c r="P81" s="12" t="s">
        <v>581</v>
      </c>
      <c r="Q81" t="s">
        <v>265</v>
      </c>
      <c r="T81" s="12" t="s">
        <v>178</v>
      </c>
      <c r="U81">
        <v>82</v>
      </c>
      <c r="V81">
        <v>4</v>
      </c>
      <c r="W81">
        <v>33</v>
      </c>
      <c r="X81">
        <v>37</v>
      </c>
      <c r="Y81">
        <v>26</v>
      </c>
      <c r="Z81">
        <v>152</v>
      </c>
      <c r="AA81">
        <v>61</v>
      </c>
      <c r="AB81">
        <v>76</v>
      </c>
      <c r="AC81" s="13">
        <f t="shared" si="21"/>
        <v>2.6315789473684209E-2</v>
      </c>
      <c r="AD81" s="13">
        <f t="shared" si="22"/>
        <v>1.384083044982699E-2</v>
      </c>
      <c r="AE81" s="14">
        <v>49.2</v>
      </c>
      <c r="AF81" s="15">
        <v>69</v>
      </c>
      <c r="AG81" s="15">
        <v>11</v>
      </c>
      <c r="AH81" s="15">
        <v>68</v>
      </c>
      <c r="AI81" s="2">
        <v>1971.2666666667001</v>
      </c>
      <c r="AJ81" s="14">
        <f t="shared" si="23"/>
        <v>24.039837398374392</v>
      </c>
      <c r="AK81">
        <v>2569</v>
      </c>
      <c r="AL81" s="14">
        <f t="shared" si="24"/>
        <v>31.329268292682926</v>
      </c>
      <c r="AM81" s="16">
        <f t="shared" si="25"/>
        <v>0.76732840275075909</v>
      </c>
      <c r="AN81" s="15">
        <v>129.1</v>
      </c>
      <c r="AO81" s="16">
        <f t="shared" si="26"/>
        <v>3.9294531434948095</v>
      </c>
      <c r="AP81" s="13">
        <f>IF(('Even Strength'!CU81+'Power Play'!AJ81+'Penalty Kill'!AF81)&gt;0,V81/('Even Strength'!CU81+'Power Play'!AJ81+'Penalty Kill'!AF81),0)</f>
        <v>3.8095238095238099E-2</v>
      </c>
      <c r="AQ81" s="13">
        <f>IF(('Even Strength'!CU81+'Power Play'!AJ81+'Penalty Kill'!AF81)&gt;0,W81/('Even Strength'!CU81+'Power Play'!AJ81+'Penalty Kill'!AF81),0)</f>
        <v>0.31428571428571428</v>
      </c>
      <c r="AR81" s="13">
        <f t="shared" si="27"/>
        <v>0.35238095238095235</v>
      </c>
      <c r="AS81">
        <v>3</v>
      </c>
      <c r="AT81">
        <v>1</v>
      </c>
      <c r="AU81" s="17">
        <f t="shared" si="28"/>
        <v>0.75</v>
      </c>
      <c r="AV81">
        <v>0</v>
      </c>
      <c r="AW81">
        <v>123</v>
      </c>
      <c r="AX81">
        <v>51</v>
      </c>
      <c r="AY81">
        <v>106</v>
      </c>
      <c r="AZ81">
        <v>61</v>
      </c>
      <c r="BA81">
        <v>22</v>
      </c>
      <c r="BB81">
        <v>18</v>
      </c>
      <c r="BC81" s="2">
        <f t="shared" si="29"/>
        <v>3.7437857215326229</v>
      </c>
      <c r="BD81" s="14">
        <f t="shared" si="30"/>
        <v>1.5523013967330386</v>
      </c>
      <c r="BE81" s="14">
        <f t="shared" si="31"/>
        <v>3.22635192262161</v>
      </c>
      <c r="BF81" s="14">
        <f t="shared" si="32"/>
        <v>1.8566742196218697</v>
      </c>
      <c r="BG81" s="14">
        <f t="shared" si="33"/>
        <v>0.66962021035542851</v>
      </c>
      <c r="BH81" s="14">
        <f t="shared" si="34"/>
        <v>0.54787108119989603</v>
      </c>
      <c r="BI81">
        <v>20</v>
      </c>
      <c r="BJ81">
        <v>10</v>
      </c>
      <c r="BK81">
        <v>0</v>
      </c>
      <c r="BL81">
        <v>0</v>
      </c>
      <c r="BM81">
        <v>0</v>
      </c>
      <c r="BN81">
        <v>0</v>
      </c>
      <c r="BO81" s="2">
        <v>8.5556110000000007</v>
      </c>
      <c r="BR81" s="18" t="str">
        <f t="shared" si="35"/>
        <v xml:space="preserve"> </v>
      </c>
      <c r="BT81">
        <v>1</v>
      </c>
      <c r="BU81">
        <v>19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s="18">
        <f t="shared" si="36"/>
        <v>0</v>
      </c>
      <c r="CC81" s="19">
        <v>7</v>
      </c>
      <c r="CD81">
        <v>2.1</v>
      </c>
      <c r="CE81">
        <v>6.7</v>
      </c>
      <c r="CF81">
        <v>8.8000000000000007</v>
      </c>
      <c r="CG81" s="20">
        <f t="shared" si="37"/>
        <v>0.10731707317073172</v>
      </c>
      <c r="CH81" s="20">
        <f t="shared" si="38"/>
        <v>0.26784808414217143</v>
      </c>
      <c r="CI81">
        <v>36.9</v>
      </c>
      <c r="CJ81">
        <v>42.3</v>
      </c>
      <c r="CK81">
        <v>13.7</v>
      </c>
      <c r="CL81">
        <v>4.9000000000000004</v>
      </c>
      <c r="CM81">
        <v>9.1999999999999993</v>
      </c>
      <c r="CN81">
        <v>0</v>
      </c>
      <c r="CO81">
        <v>14.2</v>
      </c>
      <c r="CP81" s="21">
        <f t="shared" si="39"/>
        <v>0.17317073170731706</v>
      </c>
      <c r="CQ81" s="21">
        <f t="shared" si="40"/>
        <v>0.43220940850214018</v>
      </c>
      <c r="CW81">
        <v>6680000</v>
      </c>
      <c r="CY81" s="22">
        <f t="shared" si="41"/>
        <v>2.4692682926829264</v>
      </c>
    </row>
    <row r="82" spans="1:103" x14ac:dyDescent="0.2">
      <c r="A82">
        <v>21</v>
      </c>
      <c r="B82" t="s">
        <v>582</v>
      </c>
      <c r="C82" t="s">
        <v>583</v>
      </c>
      <c r="D82" t="s">
        <v>116</v>
      </c>
      <c r="E82" t="s">
        <v>117</v>
      </c>
      <c r="F82">
        <v>73</v>
      </c>
      <c r="G82">
        <v>195</v>
      </c>
      <c r="H82" t="s">
        <v>118</v>
      </c>
      <c r="I82">
        <v>2007</v>
      </c>
      <c r="J82">
        <v>3</v>
      </c>
      <c r="K82">
        <v>72</v>
      </c>
      <c r="M82">
        <v>24</v>
      </c>
      <c r="N82" t="s">
        <v>584</v>
      </c>
      <c r="O82" s="12" t="s">
        <v>585</v>
      </c>
      <c r="P82" s="12" t="s">
        <v>586</v>
      </c>
      <c r="Q82" t="s">
        <v>382</v>
      </c>
      <c r="T82" s="12" t="s">
        <v>123</v>
      </c>
      <c r="U82">
        <v>70</v>
      </c>
      <c r="V82">
        <v>4</v>
      </c>
      <c r="W82">
        <v>8</v>
      </c>
      <c r="X82">
        <v>12</v>
      </c>
      <c r="Y82">
        <v>-2</v>
      </c>
      <c r="Z82">
        <v>80</v>
      </c>
      <c r="AA82">
        <v>31</v>
      </c>
      <c r="AB82">
        <v>39</v>
      </c>
      <c r="AC82" s="13">
        <f t="shared" si="21"/>
        <v>0.05</v>
      </c>
      <c r="AD82" s="13">
        <f t="shared" si="22"/>
        <v>2.6666666666666668E-2</v>
      </c>
      <c r="AE82" s="14">
        <v>27.8</v>
      </c>
      <c r="AF82" s="15">
        <v>43</v>
      </c>
      <c r="AG82" s="15">
        <v>18</v>
      </c>
      <c r="AH82" s="15">
        <v>5</v>
      </c>
      <c r="AI82" s="2">
        <v>724.93333333329997</v>
      </c>
      <c r="AJ82" s="14">
        <f t="shared" si="23"/>
        <v>10.356190476189999</v>
      </c>
      <c r="AK82">
        <v>1078</v>
      </c>
      <c r="AL82" s="14">
        <f t="shared" si="24"/>
        <v>15.4</v>
      </c>
      <c r="AM82" s="16">
        <f t="shared" si="25"/>
        <v>0.67247990105129862</v>
      </c>
      <c r="AN82" s="15">
        <v>40.090909000000003</v>
      </c>
      <c r="AO82" s="16">
        <f t="shared" si="26"/>
        <v>3.3181734504323765</v>
      </c>
      <c r="AP82" s="13">
        <f>IF(('Even Strength'!CU82+'Power Play'!AJ82+'Penalty Kill'!AF82)&gt;0,V82/('Even Strength'!CU82+'Power Play'!AJ82+'Penalty Kill'!AF82),0)</f>
        <v>3.7735849056603772E-2</v>
      </c>
      <c r="AQ82" s="13">
        <f>IF(('Even Strength'!CU82+'Power Play'!AJ82+'Penalty Kill'!AF82)&gt;0,W82/('Even Strength'!CU82+'Power Play'!AJ82+'Penalty Kill'!AF82),0)</f>
        <v>7.5471698113207544E-2</v>
      </c>
      <c r="AR82" s="13">
        <f t="shared" si="27"/>
        <v>0.11320754716981132</v>
      </c>
      <c r="AS82">
        <v>6</v>
      </c>
      <c r="AT82">
        <v>4</v>
      </c>
      <c r="AU82" s="17">
        <f t="shared" si="28"/>
        <v>0.6</v>
      </c>
      <c r="AV82">
        <v>0.2</v>
      </c>
      <c r="AW82">
        <v>90</v>
      </c>
      <c r="AX82">
        <v>45</v>
      </c>
      <c r="AY82">
        <v>18</v>
      </c>
      <c r="AZ82">
        <v>31</v>
      </c>
      <c r="BA82">
        <v>12</v>
      </c>
      <c r="BB82">
        <v>19</v>
      </c>
      <c r="BC82" s="2">
        <f t="shared" si="29"/>
        <v>7.4489608239841578</v>
      </c>
      <c r="BD82" s="14">
        <f t="shared" si="30"/>
        <v>3.7244804119920789</v>
      </c>
      <c r="BE82" s="14">
        <f t="shared" si="31"/>
        <v>1.4897921647968315</v>
      </c>
      <c r="BF82" s="14">
        <f t="shared" si="32"/>
        <v>2.5657531727056542</v>
      </c>
      <c r="BG82" s="14">
        <f t="shared" si="33"/>
        <v>0.99319477653122101</v>
      </c>
      <c r="BH82" s="14">
        <f t="shared" si="34"/>
        <v>1.5725583961744332</v>
      </c>
      <c r="BI82">
        <v>16</v>
      </c>
      <c r="BJ82">
        <v>8</v>
      </c>
      <c r="BK82">
        <v>0</v>
      </c>
      <c r="BL82">
        <v>0</v>
      </c>
      <c r="BM82">
        <v>0</v>
      </c>
      <c r="BN82">
        <v>0</v>
      </c>
      <c r="BO82" s="2">
        <v>-2.2324440000000001</v>
      </c>
      <c r="BR82" s="18" t="str">
        <f t="shared" si="35"/>
        <v xml:space="preserve"> </v>
      </c>
      <c r="BT82">
        <v>1</v>
      </c>
      <c r="BU82">
        <v>15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s="18">
        <f t="shared" si="36"/>
        <v>0</v>
      </c>
      <c r="CC82" s="19">
        <v>2</v>
      </c>
      <c r="CD82">
        <v>-0.2</v>
      </c>
      <c r="CE82">
        <v>0.8</v>
      </c>
      <c r="CF82">
        <v>0.60000000000000009</v>
      </c>
      <c r="CG82" s="20">
        <f t="shared" si="37"/>
        <v>8.5714285714285719E-3</v>
      </c>
      <c r="CH82" s="20">
        <f t="shared" si="38"/>
        <v>4.9659738826561058E-2</v>
      </c>
      <c r="CI82">
        <v>13</v>
      </c>
      <c r="CJ82">
        <v>13.3</v>
      </c>
      <c r="CK82">
        <v>0.1</v>
      </c>
      <c r="CL82">
        <v>-0.9</v>
      </c>
      <c r="CM82">
        <v>1.5</v>
      </c>
      <c r="CN82">
        <v>0</v>
      </c>
      <c r="CO82">
        <v>0.60000000000000009</v>
      </c>
      <c r="CP82" s="21">
        <f t="shared" si="39"/>
        <v>8.5714285714285719E-3</v>
      </c>
      <c r="CQ82" s="21">
        <f t="shared" si="40"/>
        <v>4.9659738826561058E-2</v>
      </c>
      <c r="CU82">
        <v>8</v>
      </c>
      <c r="CV82" t="s">
        <v>587</v>
      </c>
      <c r="CW82">
        <v>600000</v>
      </c>
      <c r="CY82" s="22">
        <f t="shared" si="41"/>
        <v>-0.45365853658536581</v>
      </c>
    </row>
    <row r="83" spans="1:103" x14ac:dyDescent="0.2">
      <c r="A83">
        <v>55</v>
      </c>
      <c r="B83" t="s">
        <v>588</v>
      </c>
      <c r="C83" t="s">
        <v>579</v>
      </c>
      <c r="D83" t="s">
        <v>351</v>
      </c>
      <c r="E83" t="s">
        <v>106</v>
      </c>
      <c r="F83">
        <v>74</v>
      </c>
      <c r="G83">
        <v>225</v>
      </c>
      <c r="H83" t="s">
        <v>107</v>
      </c>
      <c r="I83">
        <v>2002</v>
      </c>
      <c r="J83">
        <v>2</v>
      </c>
      <c r="K83">
        <v>61</v>
      </c>
      <c r="M83">
        <v>30</v>
      </c>
      <c r="N83" t="s">
        <v>589</v>
      </c>
      <c r="O83" s="12" t="s">
        <v>590</v>
      </c>
      <c r="P83" s="12" t="s">
        <v>591</v>
      </c>
      <c r="Q83" t="s">
        <v>338</v>
      </c>
      <c r="T83" s="12" t="s">
        <v>178</v>
      </c>
      <c r="U83">
        <v>75</v>
      </c>
      <c r="V83">
        <v>5</v>
      </c>
      <c r="W83">
        <v>18</v>
      </c>
      <c r="X83">
        <v>23</v>
      </c>
      <c r="Y83">
        <v>31</v>
      </c>
      <c r="Z83">
        <v>142</v>
      </c>
      <c r="AA83">
        <v>54</v>
      </c>
      <c r="AB83">
        <v>91</v>
      </c>
      <c r="AC83" s="13">
        <f t="shared" si="21"/>
        <v>3.5211267605633804E-2</v>
      </c>
      <c r="AD83" s="13">
        <f t="shared" si="22"/>
        <v>1.7421602787456445E-2</v>
      </c>
      <c r="AE83" s="14">
        <v>59.9</v>
      </c>
      <c r="AF83" s="15">
        <v>37</v>
      </c>
      <c r="AG83" s="15">
        <v>16</v>
      </c>
      <c r="AH83" s="15">
        <v>86</v>
      </c>
      <c r="AI83" s="2">
        <v>1588.85</v>
      </c>
      <c r="AJ83" s="14">
        <f t="shared" si="23"/>
        <v>21.184666666666665</v>
      </c>
      <c r="AK83">
        <v>2013</v>
      </c>
      <c r="AL83" s="14">
        <f t="shared" si="24"/>
        <v>26.84</v>
      </c>
      <c r="AM83" s="16">
        <f t="shared" si="25"/>
        <v>0.78929458519622453</v>
      </c>
      <c r="AN83" s="15">
        <v>103.12820499999999</v>
      </c>
      <c r="AO83" s="16">
        <f t="shared" si="26"/>
        <v>3.8944471158385001</v>
      </c>
      <c r="AP83" s="13">
        <f>IF(('Even Strength'!CU83+'Power Play'!AJ83+'Penalty Kill'!AF83)&gt;0,V83/('Even Strength'!CU83+'Power Play'!AJ83+'Penalty Kill'!AF83),0)</f>
        <v>4.8543689320388349E-2</v>
      </c>
      <c r="AQ83" s="13">
        <f>IF(('Even Strength'!CU83+'Power Play'!AJ83+'Penalty Kill'!AF83)&gt;0,W83/('Even Strength'!CU83+'Power Play'!AJ83+'Penalty Kill'!AF83),0)</f>
        <v>0.17475728155339806</v>
      </c>
      <c r="AR83" s="13">
        <f t="shared" si="27"/>
        <v>0.22330097087378642</v>
      </c>
      <c r="AS83">
        <v>0</v>
      </c>
      <c r="AT83">
        <v>0</v>
      </c>
      <c r="AU83" s="17">
        <f t="shared" si="28"/>
        <v>0</v>
      </c>
      <c r="AV83">
        <v>0</v>
      </c>
      <c r="AW83">
        <v>206</v>
      </c>
      <c r="AX83">
        <v>158</v>
      </c>
      <c r="AY83">
        <v>151</v>
      </c>
      <c r="AZ83">
        <v>54</v>
      </c>
      <c r="BA83">
        <v>31</v>
      </c>
      <c r="BB83">
        <v>16</v>
      </c>
      <c r="BC83" s="2">
        <f t="shared" si="29"/>
        <v>7.7792113792994932</v>
      </c>
      <c r="BD83" s="14">
        <f t="shared" si="30"/>
        <v>5.9665796015986405</v>
      </c>
      <c r="BE83" s="14">
        <f t="shared" si="31"/>
        <v>5.7022374673506002</v>
      </c>
      <c r="BF83" s="14">
        <f t="shared" si="32"/>
        <v>2.0392107499134595</v>
      </c>
      <c r="BG83" s="14">
        <f t="shared" si="33"/>
        <v>1.1706580230984676</v>
      </c>
      <c r="BH83" s="14">
        <f t="shared" si="34"/>
        <v>0.60421059256695098</v>
      </c>
      <c r="BI83">
        <v>45</v>
      </c>
      <c r="BJ83">
        <v>20</v>
      </c>
      <c r="BK83">
        <v>1</v>
      </c>
      <c r="BL83">
        <v>0</v>
      </c>
      <c r="BM83">
        <v>0</v>
      </c>
      <c r="BN83">
        <v>0</v>
      </c>
      <c r="BO83" s="2">
        <v>-2.330158</v>
      </c>
      <c r="BR83" s="18" t="str">
        <f t="shared" si="35"/>
        <v xml:space="preserve"> </v>
      </c>
      <c r="BT83">
        <v>1</v>
      </c>
      <c r="BU83">
        <v>16</v>
      </c>
      <c r="BV83">
        <v>0</v>
      </c>
      <c r="BW83">
        <v>1</v>
      </c>
      <c r="BX83">
        <v>1</v>
      </c>
      <c r="BY83">
        <v>0</v>
      </c>
      <c r="BZ83">
        <v>0</v>
      </c>
      <c r="CA83">
        <v>0</v>
      </c>
      <c r="CB83" s="18">
        <f t="shared" si="36"/>
        <v>0</v>
      </c>
      <c r="CC83" s="19">
        <v>7</v>
      </c>
      <c r="CD83">
        <v>1.2</v>
      </c>
      <c r="CE83">
        <v>5.2</v>
      </c>
      <c r="CF83">
        <v>6.4</v>
      </c>
      <c r="CG83" s="20">
        <f t="shared" si="37"/>
        <v>8.5333333333333344E-2</v>
      </c>
      <c r="CH83" s="20">
        <f t="shared" si="38"/>
        <v>0.24168423702678038</v>
      </c>
      <c r="CI83">
        <v>30.3</v>
      </c>
      <c r="CJ83">
        <v>42</v>
      </c>
      <c r="CK83">
        <v>0</v>
      </c>
      <c r="CL83">
        <v>1.9</v>
      </c>
      <c r="CM83">
        <v>6.6</v>
      </c>
      <c r="CN83">
        <v>0</v>
      </c>
      <c r="CO83">
        <v>8.5</v>
      </c>
      <c r="CP83" s="21">
        <f t="shared" si="39"/>
        <v>0.11333333333333333</v>
      </c>
      <c r="CQ83" s="21">
        <f t="shared" si="40"/>
        <v>0.32098687730119269</v>
      </c>
      <c r="CU83">
        <v>6</v>
      </c>
      <c r="CV83" t="s">
        <v>592</v>
      </c>
      <c r="CW83">
        <v>3366667</v>
      </c>
      <c r="CY83" s="22">
        <f t="shared" si="41"/>
        <v>2.587804292682927</v>
      </c>
    </row>
    <row r="84" spans="1:103" x14ac:dyDescent="0.2">
      <c r="A84">
        <v>32</v>
      </c>
      <c r="B84" t="s">
        <v>593</v>
      </c>
      <c r="C84" t="s">
        <v>594</v>
      </c>
      <c r="D84" t="s">
        <v>351</v>
      </c>
      <c r="E84" t="s">
        <v>106</v>
      </c>
      <c r="F84">
        <v>70</v>
      </c>
      <c r="G84">
        <v>185</v>
      </c>
      <c r="H84" t="s">
        <v>118</v>
      </c>
      <c r="I84">
        <v>2008</v>
      </c>
      <c r="J84">
        <v>1</v>
      </c>
      <c r="K84">
        <v>14</v>
      </c>
      <c r="M84">
        <v>24</v>
      </c>
      <c r="N84" t="s">
        <v>595</v>
      </c>
      <c r="O84" s="12" t="s">
        <v>490</v>
      </c>
      <c r="P84" s="12" t="s">
        <v>591</v>
      </c>
      <c r="Q84" t="s">
        <v>382</v>
      </c>
      <c r="T84" s="12" t="s">
        <v>123</v>
      </c>
      <c r="U84">
        <v>11</v>
      </c>
      <c r="V84">
        <v>1</v>
      </c>
      <c r="W84">
        <v>3</v>
      </c>
      <c r="X84">
        <v>4</v>
      </c>
      <c r="Y84">
        <v>2</v>
      </c>
      <c r="Z84">
        <v>15</v>
      </c>
      <c r="AA84">
        <v>2</v>
      </c>
      <c r="AB84">
        <v>6</v>
      </c>
      <c r="AC84" s="13">
        <f t="shared" si="21"/>
        <v>6.6666666666666666E-2</v>
      </c>
      <c r="AD84" s="13">
        <f t="shared" si="22"/>
        <v>4.3478260869565216E-2</v>
      </c>
      <c r="AE84" s="14">
        <v>32.799999999999997</v>
      </c>
      <c r="AF84" s="15">
        <v>10</v>
      </c>
      <c r="AG84" s="15">
        <v>3</v>
      </c>
      <c r="AH84" s="15">
        <v>0</v>
      </c>
      <c r="AI84" s="2">
        <v>112.1833333333</v>
      </c>
      <c r="AJ84" s="14">
        <f t="shared" si="23"/>
        <v>10.198484848481819</v>
      </c>
      <c r="AK84">
        <v>173</v>
      </c>
      <c r="AL84" s="14">
        <f t="shared" si="24"/>
        <v>15.727272727272727</v>
      </c>
      <c r="AM84" s="16">
        <f t="shared" si="25"/>
        <v>0.6484585741809249</v>
      </c>
      <c r="AN84" s="15">
        <v>32.25</v>
      </c>
      <c r="AO84" s="16">
        <f t="shared" si="26"/>
        <v>17.248551478240156</v>
      </c>
      <c r="AP84" s="13">
        <f>IF(('Even Strength'!CU84+'Power Play'!AJ84+'Penalty Kill'!AF84)&gt;0,V84/('Even Strength'!CU84+'Power Play'!AJ84+'Penalty Kill'!AF84),0)</f>
        <v>3.125E-2</v>
      </c>
      <c r="AQ84" s="13">
        <f>IF(('Even Strength'!CU84+'Power Play'!AJ84+'Penalty Kill'!AF84)&gt;0,W84/('Even Strength'!CU84+'Power Play'!AJ84+'Penalty Kill'!AF84),0)</f>
        <v>9.375E-2</v>
      </c>
      <c r="AR84" s="13">
        <f t="shared" si="27"/>
        <v>0.125</v>
      </c>
      <c r="AS84">
        <v>0</v>
      </c>
      <c r="AT84">
        <v>1</v>
      </c>
      <c r="AU84" s="17">
        <f t="shared" si="28"/>
        <v>0</v>
      </c>
      <c r="AV84">
        <v>0.1</v>
      </c>
      <c r="AW84">
        <v>7</v>
      </c>
      <c r="AX84">
        <v>17</v>
      </c>
      <c r="AY84">
        <v>2</v>
      </c>
      <c r="AZ84">
        <v>2</v>
      </c>
      <c r="BA84">
        <v>1</v>
      </c>
      <c r="BB84">
        <v>4</v>
      </c>
      <c r="BC84" s="2">
        <f t="shared" si="29"/>
        <v>3.7438716386877862</v>
      </c>
      <c r="BD84" s="14">
        <f t="shared" si="30"/>
        <v>9.092259693956052</v>
      </c>
      <c r="BE84" s="14">
        <f t="shared" si="31"/>
        <v>1.0696776110536532</v>
      </c>
      <c r="BF84" s="14">
        <f t="shared" si="32"/>
        <v>1.0696776110536532</v>
      </c>
      <c r="BG84" s="14">
        <f t="shared" si="33"/>
        <v>0.53483880552682661</v>
      </c>
      <c r="BH84" s="14">
        <f t="shared" si="34"/>
        <v>2.1393552221073064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2">
        <v>1.836136</v>
      </c>
      <c r="BR84" s="18" t="str">
        <f t="shared" si="35"/>
        <v xml:space="preserve"> </v>
      </c>
      <c r="BT84">
        <v>1</v>
      </c>
      <c r="BU84">
        <v>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s="18">
        <f t="shared" si="36"/>
        <v>0</v>
      </c>
      <c r="CC84" s="19">
        <v>5</v>
      </c>
      <c r="CD84">
        <v>0.30000000000000004</v>
      </c>
      <c r="CE84">
        <v>0.2</v>
      </c>
      <c r="CF84">
        <v>0.5</v>
      </c>
      <c r="CG84" s="20">
        <f t="shared" si="37"/>
        <v>4.5454545454545456E-2</v>
      </c>
      <c r="CH84" s="20">
        <f t="shared" si="38"/>
        <v>0.26741940276341331</v>
      </c>
      <c r="CI84">
        <v>1.8</v>
      </c>
      <c r="CJ84">
        <v>1.8</v>
      </c>
      <c r="CK84">
        <v>2.2999999999999998</v>
      </c>
      <c r="CL84">
        <v>0.8</v>
      </c>
      <c r="CM84">
        <v>0.4</v>
      </c>
      <c r="CN84">
        <v>0</v>
      </c>
      <c r="CO84">
        <v>1.2</v>
      </c>
      <c r="CP84" s="21">
        <f t="shared" si="39"/>
        <v>0.10909090909090909</v>
      </c>
      <c r="CQ84" s="21">
        <f t="shared" si="40"/>
        <v>0.64180656663219182</v>
      </c>
      <c r="CW84">
        <v>550000</v>
      </c>
      <c r="CY84" s="22">
        <f t="shared" si="41"/>
        <v>0.23414634146341473</v>
      </c>
    </row>
    <row r="85" spans="1:103" x14ac:dyDescent="0.2">
      <c r="A85">
        <v>24</v>
      </c>
      <c r="B85" t="s">
        <v>596</v>
      </c>
      <c r="C85" t="s">
        <v>597</v>
      </c>
      <c r="D85" t="s">
        <v>105</v>
      </c>
      <c r="E85" t="s">
        <v>106</v>
      </c>
      <c r="F85">
        <v>72</v>
      </c>
      <c r="G85">
        <v>195</v>
      </c>
      <c r="H85" t="s">
        <v>107</v>
      </c>
      <c r="I85">
        <v>2000</v>
      </c>
      <c r="J85">
        <v>1</v>
      </c>
      <c r="K85">
        <v>24</v>
      </c>
      <c r="M85">
        <v>31</v>
      </c>
      <c r="N85" t="s">
        <v>598</v>
      </c>
      <c r="O85" s="12" t="s">
        <v>599</v>
      </c>
      <c r="P85" s="12" t="s">
        <v>600</v>
      </c>
      <c r="Q85" t="s">
        <v>317</v>
      </c>
      <c r="T85" s="12" t="s">
        <v>148</v>
      </c>
      <c r="U85">
        <v>78</v>
      </c>
      <c r="V85">
        <v>21</v>
      </c>
      <c r="W85">
        <v>15</v>
      </c>
      <c r="X85">
        <v>36</v>
      </c>
      <c r="Y85">
        <v>-6</v>
      </c>
      <c r="Z85">
        <v>176</v>
      </c>
      <c r="AA85">
        <v>75</v>
      </c>
      <c r="AB85">
        <v>55</v>
      </c>
      <c r="AC85" s="13">
        <f t="shared" si="21"/>
        <v>0.11931818181818182</v>
      </c>
      <c r="AD85" s="13">
        <f t="shared" si="22"/>
        <v>6.8627450980392163E-2</v>
      </c>
      <c r="AE85" s="14">
        <v>30.8</v>
      </c>
      <c r="AF85" s="15">
        <v>77</v>
      </c>
      <c r="AG85" s="15">
        <v>29</v>
      </c>
      <c r="AH85" s="15">
        <v>36</v>
      </c>
      <c r="AI85" s="2">
        <v>1329.35</v>
      </c>
      <c r="AJ85" s="14">
        <f t="shared" si="23"/>
        <v>17.042948717948718</v>
      </c>
      <c r="AK85">
        <v>1745</v>
      </c>
      <c r="AL85" s="14">
        <f t="shared" si="24"/>
        <v>22.371794871794872</v>
      </c>
      <c r="AM85" s="16">
        <f t="shared" si="25"/>
        <v>0.76180515759312317</v>
      </c>
      <c r="AN85" s="15">
        <v>60.476470999999997</v>
      </c>
      <c r="AO85" s="16">
        <f t="shared" si="26"/>
        <v>2.7295958626396359</v>
      </c>
      <c r="AP85" s="13">
        <f>IF(('Even Strength'!CU85+'Power Play'!AJ85+'Penalty Kill'!AF85)&gt;0,V85/('Even Strength'!CU85+'Power Play'!AJ85+'Penalty Kill'!AF85),0)</f>
        <v>0.22340425531914893</v>
      </c>
      <c r="AQ85" s="13">
        <f>IF(('Even Strength'!CU85+'Power Play'!AJ85+'Penalty Kill'!AF85)&gt;0,W85/('Even Strength'!CU85+'Power Play'!AJ85+'Penalty Kill'!AF85),0)</f>
        <v>0.15957446808510639</v>
      </c>
      <c r="AR85" s="13">
        <f t="shared" si="27"/>
        <v>0.38297872340425532</v>
      </c>
      <c r="AS85">
        <v>37</v>
      </c>
      <c r="AT85">
        <v>32</v>
      </c>
      <c r="AU85" s="17">
        <f t="shared" si="28"/>
        <v>0.53623188405797106</v>
      </c>
      <c r="AV85">
        <v>1.4</v>
      </c>
      <c r="AW85">
        <v>82</v>
      </c>
      <c r="AX85">
        <v>46</v>
      </c>
      <c r="AY85">
        <v>35</v>
      </c>
      <c r="AZ85">
        <v>75</v>
      </c>
      <c r="BA85">
        <v>29</v>
      </c>
      <c r="BB85">
        <v>38</v>
      </c>
      <c r="BC85" s="2">
        <f t="shared" si="29"/>
        <v>3.7010569075111901</v>
      </c>
      <c r="BD85" s="14">
        <f t="shared" si="30"/>
        <v>2.0762026554331068</v>
      </c>
      <c r="BE85" s="14">
        <f t="shared" si="31"/>
        <v>1.579719411742581</v>
      </c>
      <c r="BF85" s="14">
        <f t="shared" si="32"/>
        <v>3.3851130251626738</v>
      </c>
      <c r="BG85" s="14">
        <f t="shared" si="33"/>
        <v>1.3089103697295672</v>
      </c>
      <c r="BH85" s="14">
        <f t="shared" si="34"/>
        <v>1.7151239327490881</v>
      </c>
      <c r="BI85">
        <v>28</v>
      </c>
      <c r="BJ85">
        <v>12</v>
      </c>
      <c r="BK85">
        <v>0</v>
      </c>
      <c r="BL85">
        <v>0</v>
      </c>
      <c r="BM85">
        <v>0</v>
      </c>
      <c r="BN85">
        <v>0</v>
      </c>
      <c r="BO85" s="2">
        <v>-7.6421000000000001</v>
      </c>
      <c r="BP85">
        <v>10</v>
      </c>
      <c r="BQ85">
        <v>6</v>
      </c>
      <c r="BR85" s="18">
        <f t="shared" si="35"/>
        <v>0.6</v>
      </c>
      <c r="BS85">
        <v>2</v>
      </c>
      <c r="BT85">
        <v>4</v>
      </c>
      <c r="BU85">
        <v>16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 s="18">
        <f t="shared" si="36"/>
        <v>0</v>
      </c>
      <c r="CC85" s="19">
        <v>6</v>
      </c>
      <c r="CD85">
        <v>2.9</v>
      </c>
      <c r="CE85">
        <v>1.1000000000000001</v>
      </c>
      <c r="CF85">
        <v>4</v>
      </c>
      <c r="CG85" s="20">
        <f t="shared" si="37"/>
        <v>5.128205128205128E-2</v>
      </c>
      <c r="CH85" s="20">
        <f t="shared" si="38"/>
        <v>0.18053936134200926</v>
      </c>
      <c r="CI85">
        <v>31.2</v>
      </c>
      <c r="CJ85">
        <v>27.9</v>
      </c>
      <c r="CK85">
        <v>7.2</v>
      </c>
      <c r="CL85">
        <v>2.5</v>
      </c>
      <c r="CM85">
        <v>2.6</v>
      </c>
      <c r="CN85">
        <v>2.5</v>
      </c>
      <c r="CO85">
        <v>7.7</v>
      </c>
      <c r="CP85" s="21">
        <f t="shared" si="39"/>
        <v>9.8717948717948714E-2</v>
      </c>
      <c r="CQ85" s="21">
        <f t="shared" si="40"/>
        <v>0.34753827058336784</v>
      </c>
      <c r="CU85">
        <v>2</v>
      </c>
      <c r="CV85" t="s">
        <v>601</v>
      </c>
      <c r="CW85">
        <v>1000000</v>
      </c>
      <c r="CY85" s="22">
        <f t="shared" si="41"/>
        <v>5.9439024390243906</v>
      </c>
    </row>
    <row r="86" spans="1:103" x14ac:dyDescent="0.2">
      <c r="A86">
        <v>22</v>
      </c>
      <c r="B86" t="s">
        <v>602</v>
      </c>
      <c r="C86" t="s">
        <v>603</v>
      </c>
      <c r="D86" t="s">
        <v>239</v>
      </c>
      <c r="E86" t="s">
        <v>117</v>
      </c>
      <c r="F86">
        <v>79</v>
      </c>
      <c r="G86">
        <v>244</v>
      </c>
      <c r="H86" t="s">
        <v>118</v>
      </c>
      <c r="I86">
        <v>2003</v>
      </c>
      <c r="J86">
        <v>1</v>
      </c>
      <c r="K86">
        <v>26</v>
      </c>
      <c r="M86">
        <v>29</v>
      </c>
      <c r="N86" t="s">
        <v>604</v>
      </c>
      <c r="O86" s="12" t="s">
        <v>605</v>
      </c>
      <c r="P86" s="12" t="s">
        <v>606</v>
      </c>
      <c r="Q86" t="s">
        <v>199</v>
      </c>
      <c r="T86" s="12" t="s">
        <v>170</v>
      </c>
      <c r="U86">
        <v>82</v>
      </c>
      <c r="V86">
        <v>6</v>
      </c>
      <c r="W86">
        <v>12</v>
      </c>
      <c r="X86">
        <v>18</v>
      </c>
      <c r="Y86">
        <v>1</v>
      </c>
      <c r="Z86">
        <v>137</v>
      </c>
      <c r="AA86">
        <v>39</v>
      </c>
      <c r="AB86">
        <v>35</v>
      </c>
      <c r="AC86" s="13">
        <f t="shared" si="21"/>
        <v>4.3795620437956206E-2</v>
      </c>
      <c r="AD86" s="13">
        <f t="shared" si="22"/>
        <v>2.843601895734597E-2</v>
      </c>
      <c r="AE86" s="14">
        <v>27.7</v>
      </c>
      <c r="AF86" s="15">
        <v>72</v>
      </c>
      <c r="AG86" s="15">
        <v>12</v>
      </c>
      <c r="AH86" s="15">
        <v>21</v>
      </c>
      <c r="AI86" s="2">
        <v>1046.5</v>
      </c>
      <c r="AJ86" s="14">
        <f t="shared" si="23"/>
        <v>12.762195121951219</v>
      </c>
      <c r="AK86">
        <v>1559</v>
      </c>
      <c r="AL86" s="14">
        <f t="shared" si="24"/>
        <v>19.012195121951219</v>
      </c>
      <c r="AM86" s="16">
        <f t="shared" si="25"/>
        <v>0.67126363053239257</v>
      </c>
      <c r="AN86" s="15">
        <v>86.954544999999996</v>
      </c>
      <c r="AO86" s="16">
        <f t="shared" si="26"/>
        <v>4.9854493072145249</v>
      </c>
      <c r="AP86" s="13">
        <f>IF(('Even Strength'!CU86+'Power Play'!AJ86+'Penalty Kill'!AF86)&gt;0,V86/('Even Strength'!CU86+'Power Play'!AJ86+'Penalty Kill'!AF86),0)</f>
        <v>4.8000000000000001E-2</v>
      </c>
      <c r="AQ86" s="13">
        <f>IF(('Even Strength'!CU86+'Power Play'!AJ86+'Penalty Kill'!AF86)&gt;0,W86/('Even Strength'!CU86+'Power Play'!AJ86+'Penalty Kill'!AF86),0)</f>
        <v>9.6000000000000002E-2</v>
      </c>
      <c r="AR86" s="13">
        <f t="shared" si="27"/>
        <v>0.14400000000000002</v>
      </c>
      <c r="AS86">
        <v>306</v>
      </c>
      <c r="AT86">
        <v>272</v>
      </c>
      <c r="AU86" s="17">
        <f t="shared" si="28"/>
        <v>0.52941176470588236</v>
      </c>
      <c r="AV86">
        <v>11.7</v>
      </c>
      <c r="AW86">
        <v>108</v>
      </c>
      <c r="AX86">
        <v>154</v>
      </c>
      <c r="AY86">
        <v>54</v>
      </c>
      <c r="AZ86">
        <v>39</v>
      </c>
      <c r="BA86">
        <v>20</v>
      </c>
      <c r="BB86">
        <v>20</v>
      </c>
      <c r="BC86" s="2">
        <f t="shared" si="29"/>
        <v>6.1920688007644529</v>
      </c>
      <c r="BD86" s="14">
        <f t="shared" si="30"/>
        <v>8.8294314381270915</v>
      </c>
      <c r="BE86" s="14">
        <f t="shared" si="31"/>
        <v>3.0960344003822264</v>
      </c>
      <c r="BF86" s="14">
        <f t="shared" si="32"/>
        <v>2.2360248447204971</v>
      </c>
      <c r="BG86" s="14">
        <f t="shared" si="33"/>
        <v>1.1466794075489728</v>
      </c>
      <c r="BH86" s="14">
        <f t="shared" si="34"/>
        <v>1.1466794075489728</v>
      </c>
      <c r="BI86">
        <v>56</v>
      </c>
      <c r="BJ86">
        <v>18</v>
      </c>
      <c r="BK86">
        <v>2</v>
      </c>
      <c r="BL86">
        <v>1</v>
      </c>
      <c r="BM86">
        <v>0</v>
      </c>
      <c r="BN86">
        <v>0</v>
      </c>
      <c r="BO86" s="2">
        <v>-5.9044109999999996</v>
      </c>
      <c r="BR86" s="18" t="str">
        <f t="shared" si="35"/>
        <v xml:space="preserve"> </v>
      </c>
      <c r="BT86">
        <v>2</v>
      </c>
      <c r="BU86">
        <v>12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 s="18">
        <f t="shared" si="36"/>
        <v>0</v>
      </c>
      <c r="CC86" s="19">
        <v>4</v>
      </c>
      <c r="CD86">
        <v>-0.2</v>
      </c>
      <c r="CE86">
        <v>1.4</v>
      </c>
      <c r="CF86">
        <v>1.1000000000000001</v>
      </c>
      <c r="CG86" s="20">
        <f t="shared" si="37"/>
        <v>1.3414634146341465E-2</v>
      </c>
      <c r="CH86" s="20">
        <f t="shared" si="38"/>
        <v>6.3067367415193504E-2</v>
      </c>
      <c r="CI86">
        <v>16.100000000000001</v>
      </c>
      <c r="CJ86">
        <v>23.3</v>
      </c>
      <c r="CK86">
        <v>-5.7</v>
      </c>
      <c r="CL86">
        <v>0.1</v>
      </c>
      <c r="CM86">
        <v>4.4000000000000004</v>
      </c>
      <c r="CN86">
        <v>0</v>
      </c>
      <c r="CO86">
        <v>4.5</v>
      </c>
      <c r="CP86" s="21">
        <f t="shared" si="39"/>
        <v>5.4878048780487805E-2</v>
      </c>
      <c r="CQ86" s="21">
        <f t="shared" si="40"/>
        <v>0.25800286669851891</v>
      </c>
      <c r="CW86">
        <v>1700000</v>
      </c>
      <c r="CY86" s="22">
        <f t="shared" si="41"/>
        <v>1.5146341463414634</v>
      </c>
    </row>
    <row r="87" spans="1:103" x14ac:dyDescent="0.2">
      <c r="A87">
        <v>22</v>
      </c>
      <c r="B87" t="s">
        <v>607</v>
      </c>
      <c r="C87" t="s">
        <v>158</v>
      </c>
      <c r="D87" t="s">
        <v>105</v>
      </c>
      <c r="E87" t="s">
        <v>106</v>
      </c>
      <c r="F87">
        <v>71</v>
      </c>
      <c r="G87">
        <v>190</v>
      </c>
      <c r="H87" t="s">
        <v>107</v>
      </c>
      <c r="M87">
        <v>37</v>
      </c>
      <c r="N87" t="s">
        <v>608</v>
      </c>
      <c r="O87" s="12" t="s">
        <v>609</v>
      </c>
      <c r="P87" s="12" t="s">
        <v>606</v>
      </c>
      <c r="Q87" t="s">
        <v>610</v>
      </c>
      <c r="T87" s="12" t="s">
        <v>178</v>
      </c>
      <c r="U87">
        <v>75</v>
      </c>
      <c r="V87">
        <v>12</v>
      </c>
      <c r="W87">
        <v>24</v>
      </c>
      <c r="X87">
        <v>36</v>
      </c>
      <c r="Y87">
        <v>-8</v>
      </c>
      <c r="Z87">
        <v>154</v>
      </c>
      <c r="AA87">
        <v>48</v>
      </c>
      <c r="AB87">
        <v>104</v>
      </c>
      <c r="AC87" s="13">
        <f t="shared" si="21"/>
        <v>7.792207792207792E-2</v>
      </c>
      <c r="AD87" s="13">
        <f t="shared" si="22"/>
        <v>3.9215686274509803E-2</v>
      </c>
      <c r="AE87" s="14">
        <v>42.7</v>
      </c>
      <c r="AF87" s="15">
        <v>55</v>
      </c>
      <c r="AG87" s="15">
        <v>6</v>
      </c>
      <c r="AH87" s="15">
        <v>75</v>
      </c>
      <c r="AI87" s="2">
        <v>1595.3833333333</v>
      </c>
      <c r="AJ87" s="14">
        <f t="shared" si="23"/>
        <v>21.271777777777334</v>
      </c>
      <c r="AK87">
        <v>1800</v>
      </c>
      <c r="AL87" s="14">
        <f t="shared" si="24"/>
        <v>24</v>
      </c>
      <c r="AM87" s="16">
        <f t="shared" si="25"/>
        <v>0.88632407407405556</v>
      </c>
      <c r="AN87" s="15">
        <v>131.261538</v>
      </c>
      <c r="AO87" s="16">
        <f t="shared" si="26"/>
        <v>4.936551683503545</v>
      </c>
      <c r="AP87" s="13">
        <f>IF(('Even Strength'!CU87+'Power Play'!AJ87+'Penalty Kill'!AF87)&gt;0,V87/('Even Strength'!CU87+'Power Play'!AJ87+'Penalty Kill'!AF87),0)</f>
        <v>9.375E-2</v>
      </c>
      <c r="AQ87" s="13">
        <f>IF(('Even Strength'!CU87+'Power Play'!AJ87+'Penalty Kill'!AF87)&gt;0,W87/('Even Strength'!CU87+'Power Play'!AJ87+'Penalty Kill'!AF87),0)</f>
        <v>0.1875</v>
      </c>
      <c r="AR87" s="13">
        <f t="shared" si="27"/>
        <v>0.28125</v>
      </c>
      <c r="AS87">
        <v>0</v>
      </c>
      <c r="AT87">
        <v>0</v>
      </c>
      <c r="AU87" s="17">
        <f t="shared" si="28"/>
        <v>0</v>
      </c>
      <c r="AV87">
        <v>0</v>
      </c>
      <c r="AW87">
        <v>96</v>
      </c>
      <c r="AX87">
        <v>46</v>
      </c>
      <c r="AY87">
        <v>92</v>
      </c>
      <c r="AZ87">
        <v>48</v>
      </c>
      <c r="BA87">
        <v>59</v>
      </c>
      <c r="BB87">
        <v>26</v>
      </c>
      <c r="BC87" s="2">
        <f t="shared" si="29"/>
        <v>3.6104175589984355</v>
      </c>
      <c r="BD87" s="14">
        <f t="shared" si="30"/>
        <v>1.7299917470200836</v>
      </c>
      <c r="BE87" s="14">
        <f t="shared" si="31"/>
        <v>3.4599834940401673</v>
      </c>
      <c r="BF87" s="14">
        <f t="shared" si="32"/>
        <v>1.8052087794992178</v>
      </c>
      <c r="BG87" s="14">
        <f t="shared" si="33"/>
        <v>2.2189024581344547</v>
      </c>
      <c r="BH87" s="14">
        <f t="shared" si="34"/>
        <v>0.9778214222287428</v>
      </c>
      <c r="BI87">
        <v>32</v>
      </c>
      <c r="BJ87">
        <v>15</v>
      </c>
      <c r="BK87">
        <v>0</v>
      </c>
      <c r="BL87">
        <v>0</v>
      </c>
      <c r="BM87">
        <v>0</v>
      </c>
      <c r="BN87">
        <v>0</v>
      </c>
      <c r="BO87" s="2">
        <v>4.9043970000000003</v>
      </c>
      <c r="BP87">
        <v>5</v>
      </c>
      <c r="BQ87">
        <v>1</v>
      </c>
      <c r="BR87" s="18">
        <f t="shared" si="35"/>
        <v>0.2</v>
      </c>
      <c r="BS87">
        <v>0</v>
      </c>
      <c r="BT87">
        <v>3</v>
      </c>
      <c r="BU87">
        <v>20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 s="18">
        <f t="shared" si="36"/>
        <v>0</v>
      </c>
      <c r="CC87" s="19">
        <v>3</v>
      </c>
      <c r="CD87">
        <v>3.3</v>
      </c>
      <c r="CE87">
        <v>2.6</v>
      </c>
      <c r="CF87">
        <v>6</v>
      </c>
      <c r="CG87" s="20">
        <f t="shared" si="37"/>
        <v>0.08</v>
      </c>
      <c r="CH87" s="20">
        <f t="shared" si="38"/>
        <v>0.22565109743740222</v>
      </c>
      <c r="CI87">
        <v>36.9</v>
      </c>
      <c r="CJ87">
        <v>26.2</v>
      </c>
      <c r="CK87">
        <v>-11.3</v>
      </c>
      <c r="CL87">
        <v>5.9</v>
      </c>
      <c r="CM87">
        <v>0.5</v>
      </c>
      <c r="CN87">
        <v>-0.5</v>
      </c>
      <c r="CO87">
        <v>6</v>
      </c>
      <c r="CP87" s="21">
        <f t="shared" si="39"/>
        <v>0.08</v>
      </c>
      <c r="CQ87" s="21">
        <f t="shared" si="40"/>
        <v>0.22565109743740222</v>
      </c>
      <c r="CU87">
        <v>7</v>
      </c>
      <c r="CV87" t="s">
        <v>171</v>
      </c>
      <c r="CW87">
        <v>6666667</v>
      </c>
      <c r="CY87" s="22">
        <f t="shared" si="41"/>
        <v>-5.707317658536585</v>
      </c>
    </row>
    <row r="88" spans="1:103" x14ac:dyDescent="0.2">
      <c r="A88">
        <v>42</v>
      </c>
      <c r="B88" t="s">
        <v>611</v>
      </c>
      <c r="C88" t="s">
        <v>612</v>
      </c>
      <c r="D88" t="s">
        <v>268</v>
      </c>
      <c r="E88" t="s">
        <v>106</v>
      </c>
      <c r="F88">
        <v>73</v>
      </c>
      <c r="G88">
        <v>195</v>
      </c>
      <c r="H88" t="s">
        <v>107</v>
      </c>
      <c r="M88">
        <v>27</v>
      </c>
      <c r="N88" t="s">
        <v>613</v>
      </c>
      <c r="O88" s="12" t="s">
        <v>614</v>
      </c>
      <c r="P88" s="12" t="s">
        <v>615</v>
      </c>
      <c r="Q88" t="s">
        <v>112</v>
      </c>
      <c r="T88" s="12" t="s">
        <v>170</v>
      </c>
      <c r="U88">
        <v>58</v>
      </c>
      <c r="V88">
        <v>19</v>
      </c>
      <c r="W88">
        <v>30</v>
      </c>
      <c r="X88">
        <v>49</v>
      </c>
      <c r="Y88">
        <v>2</v>
      </c>
      <c r="Z88">
        <v>90</v>
      </c>
      <c r="AA88">
        <v>34</v>
      </c>
      <c r="AB88">
        <v>35</v>
      </c>
      <c r="AC88" s="13">
        <f t="shared" si="21"/>
        <v>0.21111111111111111</v>
      </c>
      <c r="AD88" s="13">
        <f t="shared" si="22"/>
        <v>0.11949685534591195</v>
      </c>
      <c r="AE88" s="14">
        <v>24</v>
      </c>
      <c r="AF88" s="15">
        <v>41</v>
      </c>
      <c r="AG88" s="15">
        <v>18</v>
      </c>
      <c r="AH88" s="15">
        <v>3</v>
      </c>
      <c r="AI88" s="2">
        <v>1214.95</v>
      </c>
      <c r="AJ88" s="14">
        <f t="shared" si="23"/>
        <v>20.947413793103451</v>
      </c>
      <c r="AK88">
        <v>1574</v>
      </c>
      <c r="AL88" s="14">
        <f t="shared" si="24"/>
        <v>27.137931034482758</v>
      </c>
      <c r="AM88" s="16">
        <f t="shared" si="25"/>
        <v>0.77188691232528595</v>
      </c>
      <c r="AN88" s="15">
        <v>152.56798499999999</v>
      </c>
      <c r="AO88" s="16">
        <f t="shared" si="26"/>
        <v>7.5345315445080034</v>
      </c>
      <c r="AP88" s="13">
        <f>IF(('Even Strength'!CU88+'Power Play'!AJ88+'Penalty Kill'!AF88)&gt;0,V88/('Even Strength'!CU88+'Power Play'!AJ88+'Penalty Kill'!AF88),0)</f>
        <v>0.31147540983606559</v>
      </c>
      <c r="AQ88" s="13">
        <f>IF(('Even Strength'!CU88+'Power Play'!AJ88+'Penalty Kill'!AF88)&gt;0,W88/('Even Strength'!CU88+'Power Play'!AJ88+'Penalty Kill'!AF88),0)</f>
        <v>0.49180327868852458</v>
      </c>
      <c r="AR88" s="13">
        <f t="shared" si="27"/>
        <v>0.80327868852459017</v>
      </c>
      <c r="AS88">
        <v>681</v>
      </c>
      <c r="AT88">
        <v>718</v>
      </c>
      <c r="AU88" s="17">
        <f t="shared" si="28"/>
        <v>0.48677626876340241</v>
      </c>
      <c r="AV88">
        <v>36.9</v>
      </c>
      <c r="AW88">
        <v>66</v>
      </c>
      <c r="AX88">
        <v>62</v>
      </c>
      <c r="AY88">
        <v>42</v>
      </c>
      <c r="AZ88">
        <v>34</v>
      </c>
      <c r="BA88">
        <v>24</v>
      </c>
      <c r="BB88">
        <v>49</v>
      </c>
      <c r="BC88" s="2">
        <f t="shared" si="29"/>
        <v>3.2593933906745134</v>
      </c>
      <c r="BD88" s="14">
        <f t="shared" si="30"/>
        <v>3.0618543973003005</v>
      </c>
      <c r="BE88" s="14">
        <f t="shared" si="31"/>
        <v>2.0741594304292357</v>
      </c>
      <c r="BF88" s="14">
        <f t="shared" si="32"/>
        <v>1.6790814436808097</v>
      </c>
      <c r="BG88" s="14">
        <f t="shared" si="33"/>
        <v>1.1852339602452775</v>
      </c>
      <c r="BH88" s="14">
        <f t="shared" si="34"/>
        <v>2.4198526688341087</v>
      </c>
      <c r="BI88">
        <v>14</v>
      </c>
      <c r="BJ88">
        <v>7</v>
      </c>
      <c r="BK88">
        <v>0</v>
      </c>
      <c r="BL88">
        <v>0</v>
      </c>
      <c r="BM88">
        <v>0</v>
      </c>
      <c r="BN88">
        <v>0</v>
      </c>
      <c r="BO88" s="2">
        <v>3.4013420000000001</v>
      </c>
      <c r="BP88">
        <v>5</v>
      </c>
      <c r="BQ88">
        <v>3</v>
      </c>
      <c r="BR88" s="18">
        <f t="shared" si="35"/>
        <v>0.6</v>
      </c>
      <c r="BS88">
        <v>1</v>
      </c>
      <c r="BT88">
        <v>5</v>
      </c>
      <c r="BU88">
        <v>13</v>
      </c>
      <c r="BV88">
        <v>1</v>
      </c>
      <c r="BW88">
        <v>0</v>
      </c>
      <c r="BX88">
        <v>1</v>
      </c>
      <c r="BY88">
        <v>1</v>
      </c>
      <c r="BZ88">
        <v>1</v>
      </c>
      <c r="CA88">
        <v>1</v>
      </c>
      <c r="CB88" s="18">
        <f t="shared" si="36"/>
        <v>1</v>
      </c>
      <c r="CC88" s="19">
        <v>8</v>
      </c>
      <c r="CD88">
        <v>4.5</v>
      </c>
      <c r="CE88">
        <v>1.3</v>
      </c>
      <c r="CF88">
        <v>5.8</v>
      </c>
      <c r="CG88" s="20">
        <f t="shared" si="37"/>
        <v>9.9999999999999992E-2</v>
      </c>
      <c r="CH88" s="20">
        <f t="shared" si="38"/>
        <v>0.28643154039260871</v>
      </c>
      <c r="CI88">
        <v>31.8</v>
      </c>
      <c r="CJ88">
        <v>29.1</v>
      </c>
      <c r="CK88">
        <v>11</v>
      </c>
      <c r="CL88">
        <v>6.5</v>
      </c>
      <c r="CM88">
        <v>1.9</v>
      </c>
      <c r="CN88">
        <v>1.2</v>
      </c>
      <c r="CO88">
        <v>9.6999999999999993</v>
      </c>
      <c r="CP88" s="21">
        <f t="shared" si="39"/>
        <v>0.16724137931034483</v>
      </c>
      <c r="CQ88" s="21">
        <f t="shared" si="40"/>
        <v>0.47903205893246636</v>
      </c>
      <c r="CU88">
        <v>24</v>
      </c>
      <c r="CV88" t="s">
        <v>616</v>
      </c>
      <c r="CW88">
        <v>4200000</v>
      </c>
      <c r="CY88" s="22">
        <f t="shared" si="41"/>
        <v>2.3243902439024389</v>
      </c>
    </row>
    <row r="89" spans="1:103" x14ac:dyDescent="0.2">
      <c r="A89">
        <v>16</v>
      </c>
      <c r="B89" t="s">
        <v>617</v>
      </c>
      <c r="C89" t="s">
        <v>618</v>
      </c>
      <c r="D89" t="s">
        <v>309</v>
      </c>
      <c r="E89" t="s">
        <v>106</v>
      </c>
      <c r="F89">
        <v>73</v>
      </c>
      <c r="G89">
        <v>202</v>
      </c>
      <c r="H89" t="s">
        <v>118</v>
      </c>
      <c r="I89">
        <v>2006</v>
      </c>
      <c r="J89">
        <v>1</v>
      </c>
      <c r="K89">
        <v>6</v>
      </c>
      <c r="M89">
        <v>26</v>
      </c>
      <c r="N89" t="s">
        <v>619</v>
      </c>
      <c r="O89" s="12" t="s">
        <v>620</v>
      </c>
      <c r="P89" s="12" t="s">
        <v>621</v>
      </c>
      <c r="Q89" t="s">
        <v>199</v>
      </c>
      <c r="T89" s="12" t="s">
        <v>170</v>
      </c>
      <c r="U89">
        <v>81</v>
      </c>
      <c r="V89">
        <v>18</v>
      </c>
      <c r="W89">
        <v>27</v>
      </c>
      <c r="X89">
        <v>45</v>
      </c>
      <c r="Y89">
        <v>2</v>
      </c>
      <c r="Z89">
        <v>159</v>
      </c>
      <c r="AA89">
        <v>51</v>
      </c>
      <c r="AB89">
        <v>64</v>
      </c>
      <c r="AC89" s="13">
        <f t="shared" si="21"/>
        <v>0.11320754716981132</v>
      </c>
      <c r="AD89" s="13">
        <f t="shared" si="22"/>
        <v>6.569343065693431E-2</v>
      </c>
      <c r="AE89" s="14">
        <v>26.2</v>
      </c>
      <c r="AF89" s="15">
        <v>73</v>
      </c>
      <c r="AG89" s="15">
        <v>21</v>
      </c>
      <c r="AH89" s="15">
        <v>23</v>
      </c>
      <c r="AI89" s="2">
        <v>1279.0666666667</v>
      </c>
      <c r="AJ89" s="14">
        <f t="shared" si="23"/>
        <v>15.790946502058025</v>
      </c>
      <c r="AK89">
        <v>1738</v>
      </c>
      <c r="AL89" s="14">
        <f t="shared" si="24"/>
        <v>21.456790123456791</v>
      </c>
      <c r="AM89" s="16">
        <f t="shared" si="25"/>
        <v>0.73594169543538557</v>
      </c>
      <c r="AN89" s="15">
        <v>168.22105300000001</v>
      </c>
      <c r="AO89" s="16">
        <f t="shared" si="26"/>
        <v>7.8911157979774869</v>
      </c>
      <c r="AP89" s="13">
        <f>IF(('Even Strength'!CU89+'Power Play'!AJ89+'Penalty Kill'!AF89)&gt;0,V89/('Even Strength'!CU89+'Power Play'!AJ89+'Penalty Kill'!AF89),0)</f>
        <v>0.13432835820895522</v>
      </c>
      <c r="AQ89" s="13">
        <f>IF(('Even Strength'!CU89+'Power Play'!AJ89+'Penalty Kill'!AF89)&gt;0,W89/('Even Strength'!CU89+'Power Play'!AJ89+'Penalty Kill'!AF89),0)</f>
        <v>0.20149253731343283</v>
      </c>
      <c r="AR89" s="13">
        <f t="shared" si="27"/>
        <v>0.33582089552238803</v>
      </c>
      <c r="AS89">
        <v>469</v>
      </c>
      <c r="AT89">
        <v>508</v>
      </c>
      <c r="AU89" s="17">
        <f t="shared" si="28"/>
        <v>0.48004094165813715</v>
      </c>
      <c r="AV89">
        <v>20.100000000000001</v>
      </c>
      <c r="AW89">
        <v>69</v>
      </c>
      <c r="AX89">
        <v>124</v>
      </c>
      <c r="AY89">
        <v>19</v>
      </c>
      <c r="AZ89">
        <v>51</v>
      </c>
      <c r="BA89">
        <v>28</v>
      </c>
      <c r="BB89">
        <v>28</v>
      </c>
      <c r="BC89" s="2">
        <f t="shared" si="29"/>
        <v>3.2367351193577805</v>
      </c>
      <c r="BD89" s="14">
        <f t="shared" si="30"/>
        <v>5.8167413739183305</v>
      </c>
      <c r="BE89" s="14">
        <f t="shared" si="31"/>
        <v>0.89127488793909904</v>
      </c>
      <c r="BF89" s="14">
        <f t="shared" si="32"/>
        <v>2.3923694360470553</v>
      </c>
      <c r="BG89" s="14">
        <f t="shared" si="33"/>
        <v>1.3134577295944616</v>
      </c>
      <c r="BH89" s="14">
        <f t="shared" si="34"/>
        <v>1.3134577295944616</v>
      </c>
      <c r="BI89">
        <v>46</v>
      </c>
      <c r="BJ89">
        <v>18</v>
      </c>
      <c r="BK89">
        <v>0</v>
      </c>
      <c r="BL89">
        <v>1</v>
      </c>
      <c r="BM89">
        <v>0</v>
      </c>
      <c r="BN89">
        <v>0</v>
      </c>
      <c r="BO89" s="2">
        <v>-0.49203599999999997</v>
      </c>
      <c r="BP89">
        <v>1</v>
      </c>
      <c r="BQ89">
        <v>0</v>
      </c>
      <c r="BR89" s="18">
        <f t="shared" si="35"/>
        <v>0</v>
      </c>
      <c r="BS89">
        <v>0</v>
      </c>
      <c r="BT89">
        <v>3</v>
      </c>
      <c r="BU89">
        <v>12</v>
      </c>
      <c r="BV89">
        <v>1</v>
      </c>
      <c r="BW89">
        <v>0</v>
      </c>
      <c r="BX89">
        <v>4</v>
      </c>
      <c r="BY89">
        <v>0</v>
      </c>
      <c r="BZ89">
        <v>0</v>
      </c>
      <c r="CA89">
        <v>0</v>
      </c>
      <c r="CB89" s="18">
        <f t="shared" si="36"/>
        <v>0</v>
      </c>
      <c r="CC89" s="19">
        <v>5</v>
      </c>
      <c r="CD89">
        <v>3.5</v>
      </c>
      <c r="CE89">
        <v>1.7000000000000002</v>
      </c>
      <c r="CF89">
        <v>5.3</v>
      </c>
      <c r="CG89" s="20">
        <f t="shared" si="37"/>
        <v>6.5432098765432101E-2</v>
      </c>
      <c r="CH89" s="20">
        <f t="shared" si="38"/>
        <v>0.24861878453038022</v>
      </c>
      <c r="CI89">
        <v>30.6</v>
      </c>
      <c r="CJ89">
        <v>24.8</v>
      </c>
      <c r="CK89">
        <v>1.9</v>
      </c>
      <c r="CL89">
        <v>5.2</v>
      </c>
      <c r="CM89">
        <v>2.2000000000000002</v>
      </c>
      <c r="CN89">
        <v>-0.30000000000000004</v>
      </c>
      <c r="CO89">
        <v>7.1</v>
      </c>
      <c r="CP89" s="21">
        <f t="shared" si="39"/>
        <v>8.7654320987654313E-2</v>
      </c>
      <c r="CQ89" s="21">
        <f t="shared" si="40"/>
        <v>0.33305535286145277</v>
      </c>
      <c r="CU89">
        <v>1</v>
      </c>
      <c r="CV89" t="s">
        <v>312</v>
      </c>
      <c r="CW89">
        <v>3200000</v>
      </c>
      <c r="CY89" s="22">
        <f t="shared" si="41"/>
        <v>1.4804878048780488</v>
      </c>
    </row>
    <row r="90" spans="1:103" x14ac:dyDescent="0.2">
      <c r="A90">
        <v>61</v>
      </c>
      <c r="B90" t="s">
        <v>622</v>
      </c>
      <c r="C90" t="s">
        <v>173</v>
      </c>
      <c r="D90" t="s">
        <v>127</v>
      </c>
      <c r="E90" t="s">
        <v>117</v>
      </c>
      <c r="F90">
        <v>74</v>
      </c>
      <c r="G90">
        <v>205</v>
      </c>
      <c r="H90" t="s">
        <v>107</v>
      </c>
      <c r="I90">
        <v>2007</v>
      </c>
      <c r="J90">
        <v>7</v>
      </c>
      <c r="K90">
        <v>201</v>
      </c>
      <c r="M90">
        <v>26</v>
      </c>
      <c r="N90" t="s">
        <v>623</v>
      </c>
      <c r="O90" s="12" t="s">
        <v>120</v>
      </c>
      <c r="P90" s="12" t="s">
        <v>624</v>
      </c>
      <c r="Q90" t="s">
        <v>610</v>
      </c>
      <c r="T90" s="12" t="s">
        <v>178</v>
      </c>
      <c r="U90">
        <v>82</v>
      </c>
      <c r="V90">
        <v>4</v>
      </c>
      <c r="W90">
        <v>13</v>
      </c>
      <c r="X90">
        <v>17</v>
      </c>
      <c r="Y90">
        <v>19</v>
      </c>
      <c r="Z90">
        <v>121</v>
      </c>
      <c r="AA90">
        <v>45</v>
      </c>
      <c r="AB90">
        <v>103</v>
      </c>
      <c r="AC90" s="13">
        <f t="shared" si="21"/>
        <v>3.3057851239669422E-2</v>
      </c>
      <c r="AD90" s="13">
        <f t="shared" si="22"/>
        <v>1.4869888475836431E-2</v>
      </c>
      <c r="AE90" s="14">
        <v>47.6</v>
      </c>
      <c r="AF90" s="15">
        <v>61</v>
      </c>
      <c r="AG90" s="15">
        <v>4</v>
      </c>
      <c r="AH90" s="15">
        <v>44</v>
      </c>
      <c r="AI90" s="2">
        <v>1719.7166666666999</v>
      </c>
      <c r="AJ90" s="14">
        <f t="shared" si="23"/>
        <v>20.972154471545121</v>
      </c>
      <c r="AK90">
        <v>2153</v>
      </c>
      <c r="AL90" s="14">
        <f t="shared" si="24"/>
        <v>26.256097560975611</v>
      </c>
      <c r="AM90" s="16">
        <f t="shared" si="25"/>
        <v>0.79875367703980482</v>
      </c>
      <c r="AN90" s="15">
        <v>62.96875</v>
      </c>
      <c r="AO90" s="16">
        <f t="shared" si="26"/>
        <v>2.1969462023782564</v>
      </c>
      <c r="AP90" s="13">
        <f>IF(('Even Strength'!CU90+'Power Play'!AJ90+'Penalty Kill'!AF90)&gt;0,V90/('Even Strength'!CU90+'Power Play'!AJ90+'Penalty Kill'!AF90),0)</f>
        <v>3.3333333333333333E-2</v>
      </c>
      <c r="AQ90" s="13">
        <f>IF(('Even Strength'!CU90+'Power Play'!AJ90+'Penalty Kill'!AF90)&gt;0,W90/('Even Strength'!CU90+'Power Play'!AJ90+'Penalty Kill'!AF90),0)</f>
        <v>0.10833333333333334</v>
      </c>
      <c r="AR90" s="13">
        <f t="shared" si="27"/>
        <v>0.14166666666666666</v>
      </c>
      <c r="AS90">
        <v>0</v>
      </c>
      <c r="AT90">
        <v>0</v>
      </c>
      <c r="AU90" s="17">
        <f t="shared" si="28"/>
        <v>0</v>
      </c>
      <c r="AV90">
        <v>0</v>
      </c>
      <c r="AW90">
        <v>193</v>
      </c>
      <c r="AX90">
        <v>77</v>
      </c>
      <c r="AY90">
        <v>146</v>
      </c>
      <c r="AZ90">
        <v>45</v>
      </c>
      <c r="BA90">
        <v>39</v>
      </c>
      <c r="BB90">
        <v>40</v>
      </c>
      <c r="BC90" s="2">
        <f t="shared" si="29"/>
        <v>6.7336673676864072</v>
      </c>
      <c r="BD90" s="14">
        <f t="shared" si="30"/>
        <v>2.686489053429292</v>
      </c>
      <c r="BE90" s="14">
        <f t="shared" si="31"/>
        <v>5.0938623610477487</v>
      </c>
      <c r="BF90" s="14">
        <f t="shared" si="32"/>
        <v>1.5700260701859499</v>
      </c>
      <c r="BG90" s="14">
        <f t="shared" si="33"/>
        <v>1.3606892608278232</v>
      </c>
      <c r="BH90" s="14">
        <f t="shared" si="34"/>
        <v>1.3955787290541777</v>
      </c>
      <c r="BI90">
        <v>20</v>
      </c>
      <c r="BJ90">
        <v>10</v>
      </c>
      <c r="BK90">
        <v>0</v>
      </c>
      <c r="BL90">
        <v>0</v>
      </c>
      <c r="BM90">
        <v>0</v>
      </c>
      <c r="BN90">
        <v>0</v>
      </c>
      <c r="BO90" s="2">
        <v>6.8703969999999996</v>
      </c>
      <c r="BR90" s="18" t="str">
        <f t="shared" si="35"/>
        <v xml:space="preserve"> </v>
      </c>
      <c r="BT90">
        <v>0</v>
      </c>
      <c r="BU90">
        <v>23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 s="18">
        <f t="shared" si="36"/>
        <v>0</v>
      </c>
      <c r="CC90" s="19">
        <v>4</v>
      </c>
      <c r="CD90">
        <v>0.2</v>
      </c>
      <c r="CE90">
        <v>5.2</v>
      </c>
      <c r="CF90">
        <v>5.4</v>
      </c>
      <c r="CG90" s="20">
        <f t="shared" si="37"/>
        <v>6.5853658536585369E-2</v>
      </c>
      <c r="CH90" s="20">
        <f t="shared" si="38"/>
        <v>0.18840312842231402</v>
      </c>
      <c r="CI90">
        <v>27.2</v>
      </c>
      <c r="CJ90">
        <v>38.299999999999997</v>
      </c>
      <c r="CK90">
        <v>6.8</v>
      </c>
      <c r="CL90">
        <v>0.30000000000000004</v>
      </c>
      <c r="CM90">
        <v>7.9</v>
      </c>
      <c r="CN90">
        <v>0</v>
      </c>
      <c r="CO90">
        <v>8.1999999999999993</v>
      </c>
      <c r="CP90" s="21">
        <f t="shared" si="39"/>
        <v>9.9999999999999992E-2</v>
      </c>
      <c r="CQ90" s="21">
        <f t="shared" si="40"/>
        <v>0.28609363945610639</v>
      </c>
      <c r="CW90">
        <v>1250000</v>
      </c>
      <c r="CY90" s="22">
        <f t="shared" si="41"/>
        <v>6.0048780487804869</v>
      </c>
    </row>
    <row r="91" spans="1:103" x14ac:dyDescent="0.2">
      <c r="A91">
        <v>43</v>
      </c>
      <c r="B91" t="s">
        <v>625</v>
      </c>
      <c r="C91" t="s">
        <v>626</v>
      </c>
      <c r="D91" t="s">
        <v>105</v>
      </c>
      <c r="E91" t="s">
        <v>106</v>
      </c>
      <c r="F91">
        <v>79</v>
      </c>
      <c r="G91">
        <v>224</v>
      </c>
      <c r="H91" t="s">
        <v>118</v>
      </c>
      <c r="L91" t="s">
        <v>108</v>
      </c>
      <c r="M91">
        <v>24</v>
      </c>
      <c r="N91" t="s">
        <v>627</v>
      </c>
      <c r="O91" s="12" t="s">
        <v>628</v>
      </c>
      <c r="P91" s="12" t="s">
        <v>629</v>
      </c>
      <c r="Q91" t="s">
        <v>155</v>
      </c>
      <c r="T91" s="12" t="s">
        <v>178</v>
      </c>
      <c r="U91">
        <v>9</v>
      </c>
      <c r="V91">
        <v>0</v>
      </c>
      <c r="W91">
        <v>2</v>
      </c>
      <c r="X91">
        <v>2</v>
      </c>
      <c r="Y91">
        <v>1</v>
      </c>
      <c r="Z91">
        <v>4</v>
      </c>
      <c r="AA91">
        <v>3</v>
      </c>
      <c r="AB91">
        <v>3</v>
      </c>
      <c r="AC91" s="13">
        <f t="shared" si="21"/>
        <v>0</v>
      </c>
      <c r="AD91" s="13">
        <f t="shared" si="22"/>
        <v>0</v>
      </c>
      <c r="AE91" s="14">
        <v>55.6</v>
      </c>
      <c r="AF91" s="15">
        <v>4</v>
      </c>
      <c r="AG91" s="15">
        <v>0</v>
      </c>
      <c r="AH91" s="15">
        <v>0</v>
      </c>
      <c r="AI91" s="2">
        <v>84.466666666699993</v>
      </c>
      <c r="AJ91" s="14">
        <f t="shared" si="23"/>
        <v>9.3851851851888881</v>
      </c>
      <c r="AK91">
        <v>139</v>
      </c>
      <c r="AL91" s="14">
        <f t="shared" si="24"/>
        <v>15.444444444444445</v>
      </c>
      <c r="AM91" s="16">
        <f t="shared" si="25"/>
        <v>0.60767386091151077</v>
      </c>
      <c r="AN91" s="15">
        <v>7.5</v>
      </c>
      <c r="AO91" s="16">
        <f t="shared" si="26"/>
        <v>5.3275453827919002</v>
      </c>
      <c r="AP91" s="13">
        <f>IF(('Even Strength'!CU91+'Power Play'!AJ91+'Penalty Kill'!AF91)&gt;0,V91/('Even Strength'!CU91+'Power Play'!AJ91+'Penalty Kill'!AF91),0)</f>
        <v>0</v>
      </c>
      <c r="AQ91" s="13">
        <f>IF(('Even Strength'!CU91+'Power Play'!AJ91+'Penalty Kill'!AF91)&gt;0,W91/('Even Strength'!CU91+'Power Play'!AJ91+'Penalty Kill'!AF91),0)</f>
        <v>0.22222222222222221</v>
      </c>
      <c r="AR91" s="13">
        <f t="shared" si="27"/>
        <v>0.22222222222222221</v>
      </c>
      <c r="AS91">
        <v>0</v>
      </c>
      <c r="AT91">
        <v>0</v>
      </c>
      <c r="AU91" s="17">
        <f t="shared" si="28"/>
        <v>0</v>
      </c>
      <c r="AV91">
        <v>0</v>
      </c>
      <c r="AW91">
        <v>3</v>
      </c>
      <c r="AX91">
        <v>3</v>
      </c>
      <c r="AY91">
        <v>7</v>
      </c>
      <c r="AZ91">
        <v>3</v>
      </c>
      <c r="BA91">
        <v>5</v>
      </c>
      <c r="BB91">
        <v>0</v>
      </c>
      <c r="BC91" s="2">
        <f t="shared" si="29"/>
        <v>2.1310181531167598</v>
      </c>
      <c r="BD91" s="14">
        <f t="shared" si="30"/>
        <v>2.1310181531167598</v>
      </c>
      <c r="BE91" s="14">
        <f t="shared" si="31"/>
        <v>4.972375690605773</v>
      </c>
      <c r="BF91" s="14">
        <f t="shared" si="32"/>
        <v>2.1310181531167598</v>
      </c>
      <c r="BG91" s="14">
        <f t="shared" si="33"/>
        <v>3.5516969218612662</v>
      </c>
      <c r="BH91" s="14">
        <f t="shared" si="34"/>
        <v>0</v>
      </c>
      <c r="BI91">
        <v>5</v>
      </c>
      <c r="BJ91">
        <v>0</v>
      </c>
      <c r="BK91">
        <v>1</v>
      </c>
      <c r="BL91">
        <v>0</v>
      </c>
      <c r="BM91">
        <v>0</v>
      </c>
      <c r="BN91">
        <v>0</v>
      </c>
      <c r="BO91" s="2">
        <v>0.41092199999999995</v>
      </c>
      <c r="BR91" s="18" t="str">
        <f t="shared" si="35"/>
        <v xml:space="preserve"> </v>
      </c>
      <c r="BT91">
        <v>0</v>
      </c>
      <c r="BU91">
        <v>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 s="18">
        <f t="shared" si="36"/>
        <v>0</v>
      </c>
      <c r="CC91" s="19">
        <v>4</v>
      </c>
      <c r="CD91">
        <v>0.1</v>
      </c>
      <c r="CE91">
        <v>0.30000000000000004</v>
      </c>
      <c r="CF91">
        <v>0.4</v>
      </c>
      <c r="CG91" s="20">
        <f t="shared" si="37"/>
        <v>4.4444444444444446E-2</v>
      </c>
      <c r="CH91" s="20">
        <f t="shared" si="38"/>
        <v>0.28413575374890132</v>
      </c>
      <c r="CI91">
        <v>2.5</v>
      </c>
      <c r="CJ91">
        <v>2.8</v>
      </c>
      <c r="CK91">
        <v>2.1</v>
      </c>
      <c r="CL91">
        <v>0.1</v>
      </c>
      <c r="CM91">
        <v>0.60000000000000009</v>
      </c>
      <c r="CN91">
        <v>0</v>
      </c>
      <c r="CO91">
        <v>0.7</v>
      </c>
      <c r="CP91" s="21">
        <f t="shared" si="39"/>
        <v>7.7777777777777779E-2</v>
      </c>
      <c r="CQ91" s="21">
        <f t="shared" si="40"/>
        <v>0.49723756906057726</v>
      </c>
      <c r="CU91">
        <v>7</v>
      </c>
      <c r="CV91" t="s">
        <v>630</v>
      </c>
      <c r="CW91">
        <v>577500</v>
      </c>
      <c r="CY91" s="22">
        <f t="shared" si="41"/>
        <v>-0.31414634146341469</v>
      </c>
    </row>
    <row r="92" spans="1:103" x14ac:dyDescent="0.2">
      <c r="A92">
        <v>2</v>
      </c>
      <c r="B92" t="s">
        <v>631</v>
      </c>
      <c r="C92" t="s">
        <v>632</v>
      </c>
      <c r="D92" t="s">
        <v>206</v>
      </c>
      <c r="E92" t="s">
        <v>106</v>
      </c>
      <c r="F92">
        <v>76</v>
      </c>
      <c r="G92">
        <v>216</v>
      </c>
      <c r="H92" t="s">
        <v>118</v>
      </c>
      <c r="I92">
        <v>1997</v>
      </c>
      <c r="J92">
        <v>1</v>
      </c>
      <c r="K92">
        <v>5</v>
      </c>
      <c r="M92">
        <v>34</v>
      </c>
      <c r="N92" t="s">
        <v>633</v>
      </c>
      <c r="O92" s="12" t="s">
        <v>556</v>
      </c>
      <c r="P92" s="12" t="s">
        <v>634</v>
      </c>
      <c r="Q92" t="s">
        <v>271</v>
      </c>
      <c r="T92" s="12" t="s">
        <v>178</v>
      </c>
      <c r="U92">
        <v>77</v>
      </c>
      <c r="V92">
        <v>4</v>
      </c>
      <c r="W92">
        <v>13</v>
      </c>
      <c r="X92">
        <v>17</v>
      </c>
      <c r="Y92">
        <v>10</v>
      </c>
      <c r="Z92">
        <v>83</v>
      </c>
      <c r="AA92">
        <v>44</v>
      </c>
      <c r="AB92">
        <v>51</v>
      </c>
      <c r="AC92" s="13">
        <f t="shared" si="21"/>
        <v>4.8192771084337352E-2</v>
      </c>
      <c r="AD92" s="13">
        <f t="shared" si="22"/>
        <v>2.247191011235955E-2</v>
      </c>
      <c r="AE92" s="14">
        <v>45</v>
      </c>
      <c r="AF92" s="15">
        <v>46</v>
      </c>
      <c r="AG92" s="15">
        <v>8</v>
      </c>
      <c r="AH92" s="15">
        <v>18</v>
      </c>
      <c r="AI92" s="2">
        <v>1351.45</v>
      </c>
      <c r="AJ92" s="14">
        <f t="shared" si="23"/>
        <v>17.551298701298702</v>
      </c>
      <c r="AK92">
        <v>1792</v>
      </c>
      <c r="AL92" s="14">
        <f t="shared" si="24"/>
        <v>23.272727272727273</v>
      </c>
      <c r="AM92" s="16">
        <f t="shared" si="25"/>
        <v>0.75415736607142858</v>
      </c>
      <c r="AN92" s="15">
        <v>96.975610000000003</v>
      </c>
      <c r="AO92" s="16">
        <f t="shared" si="26"/>
        <v>4.3054027895963598</v>
      </c>
      <c r="AP92" s="13">
        <f>IF(('Even Strength'!CU92+'Power Play'!AJ92+'Penalty Kill'!AF92)&gt;0,V92/('Even Strength'!CU92+'Power Play'!AJ92+'Penalty Kill'!AF92),0)</f>
        <v>3.5398230088495575E-2</v>
      </c>
      <c r="AQ92" s="13">
        <f>IF(('Even Strength'!CU92+'Power Play'!AJ92+'Penalty Kill'!AF92)&gt;0,W92/('Even Strength'!CU92+'Power Play'!AJ92+'Penalty Kill'!AF92),0)</f>
        <v>0.11504424778761062</v>
      </c>
      <c r="AR92" s="13">
        <f t="shared" si="27"/>
        <v>0.15044247787610621</v>
      </c>
      <c r="AS92">
        <v>0</v>
      </c>
      <c r="AT92">
        <v>0</v>
      </c>
      <c r="AU92" s="17">
        <f t="shared" si="28"/>
        <v>0</v>
      </c>
      <c r="AV92">
        <v>0</v>
      </c>
      <c r="AW92">
        <v>114</v>
      </c>
      <c r="AX92">
        <v>139</v>
      </c>
      <c r="AY92">
        <v>99</v>
      </c>
      <c r="AZ92">
        <v>44</v>
      </c>
      <c r="BA92">
        <v>40</v>
      </c>
      <c r="BB92">
        <v>17</v>
      </c>
      <c r="BC92" s="2">
        <f t="shared" si="29"/>
        <v>5.0612305301712972</v>
      </c>
      <c r="BD92" s="14">
        <f t="shared" si="30"/>
        <v>6.1711495060860555</v>
      </c>
      <c r="BE92" s="14">
        <f t="shared" si="31"/>
        <v>4.3952791446224424</v>
      </c>
      <c r="BF92" s="14">
        <f t="shared" si="32"/>
        <v>1.9534573976099743</v>
      </c>
      <c r="BG92" s="14">
        <f t="shared" si="33"/>
        <v>1.7758703614636131</v>
      </c>
      <c r="BH92" s="14">
        <f t="shared" si="34"/>
        <v>0.75474490362203561</v>
      </c>
      <c r="BI92">
        <v>59</v>
      </c>
      <c r="BJ92">
        <v>22</v>
      </c>
      <c r="BK92">
        <v>3</v>
      </c>
      <c r="BL92">
        <v>0</v>
      </c>
      <c r="BM92">
        <v>0</v>
      </c>
      <c r="BN92">
        <v>0</v>
      </c>
      <c r="BO92" s="2">
        <v>-4.3724689999999997</v>
      </c>
      <c r="BR92" s="18" t="str">
        <f t="shared" si="35"/>
        <v xml:space="preserve"> </v>
      </c>
      <c r="BT92">
        <v>0</v>
      </c>
      <c r="BU92">
        <v>22</v>
      </c>
      <c r="BV92">
        <v>0</v>
      </c>
      <c r="BW92">
        <v>1</v>
      </c>
      <c r="BX92">
        <v>2</v>
      </c>
      <c r="BY92">
        <v>0</v>
      </c>
      <c r="BZ92">
        <v>0</v>
      </c>
      <c r="CA92">
        <v>0</v>
      </c>
      <c r="CB92" s="18">
        <f t="shared" si="36"/>
        <v>0</v>
      </c>
      <c r="CC92" s="19">
        <v>3</v>
      </c>
      <c r="CD92">
        <v>0.7</v>
      </c>
      <c r="CE92">
        <v>3.3</v>
      </c>
      <c r="CF92">
        <v>4</v>
      </c>
      <c r="CG92" s="20">
        <f t="shared" si="37"/>
        <v>5.1948051948051951E-2</v>
      </c>
      <c r="CH92" s="20">
        <f t="shared" si="38"/>
        <v>0.17758703614636132</v>
      </c>
      <c r="CI92">
        <v>20.2</v>
      </c>
      <c r="CJ92">
        <v>29.1</v>
      </c>
      <c r="CK92">
        <v>1.2</v>
      </c>
      <c r="CL92">
        <v>1.9</v>
      </c>
      <c r="CM92">
        <v>4.2</v>
      </c>
      <c r="CN92">
        <v>0</v>
      </c>
      <c r="CO92">
        <v>6.2</v>
      </c>
      <c r="CP92" s="21">
        <f t="shared" si="39"/>
        <v>8.0519480519480519E-2</v>
      </c>
      <c r="CQ92" s="21">
        <f t="shared" si="40"/>
        <v>0.27525990602686001</v>
      </c>
      <c r="CU92">
        <v>5</v>
      </c>
      <c r="CV92" t="s">
        <v>635</v>
      </c>
      <c r="CW92">
        <v>3875000</v>
      </c>
      <c r="CY92" s="22">
        <f t="shared" si="41"/>
        <v>-0.60487804878048745</v>
      </c>
    </row>
    <row r="93" spans="1:103" x14ac:dyDescent="0.2">
      <c r="A93">
        <v>48</v>
      </c>
      <c r="B93" t="s">
        <v>636</v>
      </c>
      <c r="C93" t="s">
        <v>637</v>
      </c>
      <c r="D93" t="s">
        <v>309</v>
      </c>
      <c r="E93" t="s">
        <v>106</v>
      </c>
      <c r="F93">
        <v>69</v>
      </c>
      <c r="G93">
        <v>174</v>
      </c>
      <c r="H93" t="s">
        <v>107</v>
      </c>
      <c r="I93">
        <v>1996</v>
      </c>
      <c r="J93">
        <v>1</v>
      </c>
      <c r="K93">
        <v>24</v>
      </c>
      <c r="M93">
        <v>36</v>
      </c>
      <c r="N93" t="s">
        <v>638</v>
      </c>
      <c r="O93" s="12" t="s">
        <v>184</v>
      </c>
      <c r="P93" s="12" t="s">
        <v>639</v>
      </c>
      <c r="Q93" t="s">
        <v>367</v>
      </c>
      <c r="T93" s="12" t="s">
        <v>132</v>
      </c>
      <c r="U93">
        <v>69</v>
      </c>
      <c r="V93">
        <v>13</v>
      </c>
      <c r="W93">
        <v>12</v>
      </c>
      <c r="X93">
        <v>25</v>
      </c>
      <c r="Y93">
        <v>1</v>
      </c>
      <c r="Z93">
        <v>118</v>
      </c>
      <c r="AA93">
        <v>32</v>
      </c>
      <c r="AB93">
        <v>38</v>
      </c>
      <c r="AC93" s="13">
        <f t="shared" si="21"/>
        <v>0.11016949152542373</v>
      </c>
      <c r="AD93" s="13">
        <f t="shared" si="22"/>
        <v>6.9148936170212769E-2</v>
      </c>
      <c r="AE93" s="14">
        <v>25.3</v>
      </c>
      <c r="AF93" s="15">
        <v>82</v>
      </c>
      <c r="AG93" s="15">
        <v>1</v>
      </c>
      <c r="AH93" s="15">
        <v>15</v>
      </c>
      <c r="AI93" s="2">
        <v>881.01666666669996</v>
      </c>
      <c r="AJ93" s="14">
        <f t="shared" si="23"/>
        <v>12.768357487923188</v>
      </c>
      <c r="AK93">
        <v>1161</v>
      </c>
      <c r="AL93" s="14">
        <f t="shared" si="24"/>
        <v>16.826086956521738</v>
      </c>
      <c r="AM93" s="16">
        <f t="shared" si="25"/>
        <v>0.75884295147863912</v>
      </c>
      <c r="AN93" s="15">
        <v>78.137096999999997</v>
      </c>
      <c r="AO93" s="16">
        <f t="shared" si="26"/>
        <v>5.3213815326987639</v>
      </c>
      <c r="AP93" s="13">
        <f>IF(('Even Strength'!CU93+'Power Play'!AJ93+'Penalty Kill'!AF93)&gt;0,V93/('Even Strength'!CU93+'Power Play'!AJ93+'Penalty Kill'!AF93),0)</f>
        <v>0.11607142857142858</v>
      </c>
      <c r="AQ93" s="13">
        <f>IF(('Even Strength'!CU93+'Power Play'!AJ93+'Penalty Kill'!AF93)&gt;0,W93/('Even Strength'!CU93+'Power Play'!AJ93+'Penalty Kill'!AF93),0)</f>
        <v>0.10714285714285714</v>
      </c>
      <c r="AR93" s="13">
        <f t="shared" si="27"/>
        <v>0.2232142857142857</v>
      </c>
      <c r="AS93">
        <v>171</v>
      </c>
      <c r="AT93">
        <v>179</v>
      </c>
      <c r="AU93" s="17">
        <f t="shared" si="28"/>
        <v>0.48857142857142855</v>
      </c>
      <c r="AV93">
        <v>8.1999999999999993</v>
      </c>
      <c r="AW93">
        <v>47</v>
      </c>
      <c r="AX93">
        <v>23</v>
      </c>
      <c r="AY93">
        <v>11</v>
      </c>
      <c r="AZ93">
        <v>32</v>
      </c>
      <c r="BA93">
        <v>17</v>
      </c>
      <c r="BB93">
        <v>22</v>
      </c>
      <c r="BC93" s="2">
        <f t="shared" si="29"/>
        <v>3.2008475057224346</v>
      </c>
      <c r="BD93" s="14">
        <f t="shared" si="30"/>
        <v>1.566372183651404</v>
      </c>
      <c r="BE93" s="14">
        <f t="shared" si="31"/>
        <v>0.74913452261588886</v>
      </c>
      <c r="BF93" s="14">
        <f t="shared" si="32"/>
        <v>2.1793004294280403</v>
      </c>
      <c r="BG93" s="14">
        <f t="shared" si="33"/>
        <v>1.1577533531336464</v>
      </c>
      <c r="BH93" s="14">
        <f t="shared" si="34"/>
        <v>1.4982690452317777</v>
      </c>
      <c r="BI93">
        <v>30</v>
      </c>
      <c r="BJ93">
        <v>15</v>
      </c>
      <c r="BK93">
        <v>0</v>
      </c>
      <c r="BL93">
        <v>0</v>
      </c>
      <c r="BM93">
        <v>0</v>
      </c>
      <c r="BN93">
        <v>0</v>
      </c>
      <c r="BO93" s="2">
        <v>1.8616579999999998</v>
      </c>
      <c r="BP93">
        <v>3</v>
      </c>
      <c r="BQ93">
        <v>1</v>
      </c>
      <c r="BR93" s="18">
        <f t="shared" si="35"/>
        <v>0.33333333333333331</v>
      </c>
      <c r="BS93">
        <v>0</v>
      </c>
      <c r="BT93">
        <v>2</v>
      </c>
      <c r="BU93">
        <v>19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 s="18">
        <f t="shared" si="36"/>
        <v>0</v>
      </c>
      <c r="CC93" s="19">
        <v>3</v>
      </c>
      <c r="CD93">
        <v>1.9</v>
      </c>
      <c r="CE93">
        <v>1.1000000000000001</v>
      </c>
      <c r="CF93">
        <v>3</v>
      </c>
      <c r="CG93" s="20">
        <f t="shared" si="37"/>
        <v>4.3478260869565216E-2</v>
      </c>
      <c r="CH93" s="20">
        <f t="shared" si="38"/>
        <v>0.2043094152588788</v>
      </c>
      <c r="CI93">
        <v>19</v>
      </c>
      <c r="CJ93">
        <v>16.399999999999999</v>
      </c>
      <c r="CK93">
        <v>1</v>
      </c>
      <c r="CL93">
        <v>2.4</v>
      </c>
      <c r="CM93">
        <v>1.2</v>
      </c>
      <c r="CN93">
        <v>0</v>
      </c>
      <c r="CO93">
        <v>3.7</v>
      </c>
      <c r="CP93" s="21">
        <f t="shared" si="39"/>
        <v>5.3623188405797106E-2</v>
      </c>
      <c r="CQ93" s="21">
        <f t="shared" si="40"/>
        <v>0.25198161215261716</v>
      </c>
      <c r="CU93">
        <v>10</v>
      </c>
      <c r="CV93" t="s">
        <v>179</v>
      </c>
      <c r="CW93">
        <v>4000000</v>
      </c>
      <c r="CY93" s="22">
        <f t="shared" si="41"/>
        <v>-3.324390243902438</v>
      </c>
    </row>
    <row r="94" spans="1:103" x14ac:dyDescent="0.2">
      <c r="A94">
        <v>7</v>
      </c>
      <c r="B94" t="s">
        <v>640</v>
      </c>
      <c r="C94" t="s">
        <v>641</v>
      </c>
      <c r="D94" t="s">
        <v>105</v>
      </c>
      <c r="E94" t="s">
        <v>106</v>
      </c>
      <c r="F94">
        <v>73</v>
      </c>
      <c r="G94">
        <v>182</v>
      </c>
      <c r="H94" t="s">
        <v>118</v>
      </c>
      <c r="I94">
        <v>2008</v>
      </c>
      <c r="J94">
        <v>4</v>
      </c>
      <c r="K94">
        <v>114</v>
      </c>
      <c r="M94">
        <v>23</v>
      </c>
      <c r="N94" t="s">
        <v>642</v>
      </c>
      <c r="O94" s="12" t="s">
        <v>643</v>
      </c>
      <c r="P94" s="12" t="s">
        <v>644</v>
      </c>
      <c r="Q94" t="s">
        <v>155</v>
      </c>
      <c r="T94" s="12" t="s">
        <v>178</v>
      </c>
      <c r="U94">
        <v>81</v>
      </c>
      <c r="V94">
        <v>4</v>
      </c>
      <c r="W94">
        <v>27</v>
      </c>
      <c r="X94">
        <v>31</v>
      </c>
      <c r="Y94">
        <v>0</v>
      </c>
      <c r="Z94">
        <v>104</v>
      </c>
      <c r="AA94">
        <v>62</v>
      </c>
      <c r="AB94">
        <v>89</v>
      </c>
      <c r="AC94" s="13">
        <f t="shared" si="21"/>
        <v>3.8461538461538464E-2</v>
      </c>
      <c r="AD94" s="13">
        <f t="shared" si="22"/>
        <v>1.5686274509803921E-2</v>
      </c>
      <c r="AE94" s="14">
        <v>44.7</v>
      </c>
      <c r="AF94" s="15">
        <v>36</v>
      </c>
      <c r="AG94" s="15">
        <v>16</v>
      </c>
      <c r="AH94" s="15">
        <v>38</v>
      </c>
      <c r="AI94" s="2">
        <v>1948.8833333333</v>
      </c>
      <c r="AJ94" s="14">
        <f t="shared" si="23"/>
        <v>24.06028806584321</v>
      </c>
      <c r="AK94">
        <v>2550</v>
      </c>
      <c r="AL94" s="14">
        <f t="shared" si="24"/>
        <v>31.481481481481481</v>
      </c>
      <c r="AM94" s="16">
        <f t="shared" si="25"/>
        <v>0.76426797385619605</v>
      </c>
      <c r="AN94" s="15">
        <v>120.066667</v>
      </c>
      <c r="AO94" s="16">
        <f t="shared" si="26"/>
        <v>3.6964757698853821</v>
      </c>
      <c r="AP94" s="13">
        <f>IF(('Even Strength'!CU94+'Power Play'!AJ94+'Penalty Kill'!AF94)&gt;0,V94/('Even Strength'!CU94+'Power Play'!AJ94+'Penalty Kill'!AF94),0)</f>
        <v>4.878048780487805E-2</v>
      </c>
      <c r="AQ94" s="13">
        <f>IF(('Even Strength'!CU94+'Power Play'!AJ94+'Penalty Kill'!AF94)&gt;0,W94/('Even Strength'!CU94+'Power Play'!AJ94+'Penalty Kill'!AF94),0)</f>
        <v>0.32926829268292684</v>
      </c>
      <c r="AR94" s="13">
        <f t="shared" si="27"/>
        <v>0.37804878048780488</v>
      </c>
      <c r="AS94">
        <v>0</v>
      </c>
      <c r="AT94">
        <v>0</v>
      </c>
      <c r="AU94" s="17">
        <f t="shared" si="28"/>
        <v>0</v>
      </c>
      <c r="AV94">
        <v>0</v>
      </c>
      <c r="AW94">
        <v>102</v>
      </c>
      <c r="AX94">
        <v>58</v>
      </c>
      <c r="AY94">
        <v>130</v>
      </c>
      <c r="AZ94">
        <v>62</v>
      </c>
      <c r="BA94">
        <v>61</v>
      </c>
      <c r="BB94">
        <v>48</v>
      </c>
      <c r="BC94" s="2">
        <f t="shared" si="29"/>
        <v>3.1402598068980208</v>
      </c>
      <c r="BD94" s="14">
        <f t="shared" si="30"/>
        <v>1.7856379294126001</v>
      </c>
      <c r="BE94" s="14">
        <f t="shared" si="31"/>
        <v>4.0022919107523798</v>
      </c>
      <c r="BF94" s="14">
        <f t="shared" si="32"/>
        <v>1.9087853728203656</v>
      </c>
      <c r="BG94" s="14">
        <f t="shared" si="33"/>
        <v>1.8779985119684242</v>
      </c>
      <c r="BH94" s="14">
        <f t="shared" si="34"/>
        <v>1.4777693208931861</v>
      </c>
      <c r="BI94">
        <v>20</v>
      </c>
      <c r="BJ94">
        <v>10</v>
      </c>
      <c r="BK94">
        <v>0</v>
      </c>
      <c r="BL94">
        <v>0</v>
      </c>
      <c r="BM94">
        <v>0</v>
      </c>
      <c r="BN94">
        <v>0</v>
      </c>
      <c r="BO94" s="2">
        <v>18.566125</v>
      </c>
      <c r="BP94">
        <v>1</v>
      </c>
      <c r="BQ94">
        <v>0</v>
      </c>
      <c r="BR94" s="18">
        <f t="shared" si="35"/>
        <v>0</v>
      </c>
      <c r="BS94">
        <v>0</v>
      </c>
      <c r="BT94">
        <v>0</v>
      </c>
      <c r="BU94">
        <v>21</v>
      </c>
      <c r="BV94">
        <v>1</v>
      </c>
      <c r="BW94">
        <v>0</v>
      </c>
      <c r="BX94">
        <v>2</v>
      </c>
      <c r="BY94">
        <v>0</v>
      </c>
      <c r="BZ94">
        <v>0</v>
      </c>
      <c r="CA94">
        <v>0</v>
      </c>
      <c r="CB94" s="18">
        <f t="shared" si="36"/>
        <v>0</v>
      </c>
      <c r="CC94" s="19">
        <v>6</v>
      </c>
      <c r="CD94">
        <v>1.5</v>
      </c>
      <c r="CE94">
        <v>4.8</v>
      </c>
      <c r="CF94">
        <v>6.3</v>
      </c>
      <c r="CG94" s="20">
        <f t="shared" si="37"/>
        <v>7.7777777777777779E-2</v>
      </c>
      <c r="CH94" s="20">
        <f t="shared" si="38"/>
        <v>0.1939572233672307</v>
      </c>
      <c r="CI94">
        <v>35.1</v>
      </c>
      <c r="CJ94">
        <v>40.4</v>
      </c>
      <c r="CK94">
        <v>9.5</v>
      </c>
      <c r="CL94">
        <v>3.2</v>
      </c>
      <c r="CM94">
        <v>6.7</v>
      </c>
      <c r="CN94">
        <v>-0.30000000000000004</v>
      </c>
      <c r="CO94">
        <v>9.6</v>
      </c>
      <c r="CP94" s="21">
        <f t="shared" si="39"/>
        <v>0.11851851851851851</v>
      </c>
      <c r="CQ94" s="21">
        <f t="shared" si="40"/>
        <v>0.29555386417863727</v>
      </c>
      <c r="CW94">
        <v>2125000</v>
      </c>
      <c r="CY94" s="22">
        <f t="shared" si="41"/>
        <v>5.8682926829268292</v>
      </c>
    </row>
    <row r="95" spans="1:103" x14ac:dyDescent="0.2">
      <c r="A95">
        <v>25</v>
      </c>
      <c r="B95" t="s">
        <v>645</v>
      </c>
      <c r="C95" t="s">
        <v>646</v>
      </c>
      <c r="E95" t="s">
        <v>182</v>
      </c>
      <c r="F95">
        <v>73</v>
      </c>
      <c r="G95">
        <v>194</v>
      </c>
      <c r="H95" t="s">
        <v>118</v>
      </c>
      <c r="I95">
        <v>2011</v>
      </c>
      <c r="J95">
        <v>1</v>
      </c>
      <c r="K95">
        <v>10</v>
      </c>
      <c r="M95">
        <v>20</v>
      </c>
      <c r="N95" t="s">
        <v>647</v>
      </c>
      <c r="O95" s="12" t="s">
        <v>648</v>
      </c>
      <c r="P95" s="12" t="s">
        <v>649</v>
      </c>
      <c r="Q95" t="s">
        <v>305</v>
      </c>
      <c r="T95" s="12" t="s">
        <v>178</v>
      </c>
      <c r="U95">
        <v>79</v>
      </c>
      <c r="V95">
        <v>8</v>
      </c>
      <c r="W95">
        <v>11</v>
      </c>
      <c r="X95">
        <v>19</v>
      </c>
      <c r="Y95">
        <v>0</v>
      </c>
      <c r="Z95">
        <v>74</v>
      </c>
      <c r="AA95">
        <v>33</v>
      </c>
      <c r="AB95">
        <v>70</v>
      </c>
      <c r="AC95" s="13">
        <f t="shared" si="21"/>
        <v>0.10810810810810811</v>
      </c>
      <c r="AD95" s="13">
        <f t="shared" si="22"/>
        <v>4.519774011299435E-2</v>
      </c>
      <c r="AE95" s="14">
        <v>49.4</v>
      </c>
      <c r="AF95" s="15">
        <v>37</v>
      </c>
      <c r="AG95" s="15">
        <v>12</v>
      </c>
      <c r="AH95" s="15">
        <v>21</v>
      </c>
      <c r="AI95" s="2">
        <v>1887.2</v>
      </c>
      <c r="AJ95" s="14">
        <f t="shared" si="23"/>
        <v>23.888607594936708</v>
      </c>
      <c r="AK95">
        <v>2389</v>
      </c>
      <c r="AL95" s="14">
        <f t="shared" si="24"/>
        <v>30.240506329113924</v>
      </c>
      <c r="AM95" s="16">
        <f t="shared" si="25"/>
        <v>0.78995395562997073</v>
      </c>
      <c r="AN95" s="15">
        <v>13.510638</v>
      </c>
      <c r="AO95" s="16">
        <f t="shared" si="26"/>
        <v>0.42954550657058072</v>
      </c>
      <c r="AP95" s="13">
        <f>IF(('Even Strength'!CU95+'Power Play'!AJ95+'Penalty Kill'!AF95)&gt;0,V95/('Even Strength'!CU95+'Power Play'!AJ95+'Penalty Kill'!AF95),0)</f>
        <v>8.6956521739130432E-2</v>
      </c>
      <c r="AQ95" s="13">
        <f>IF(('Even Strength'!CU95+'Power Play'!AJ95+'Penalty Kill'!AF95)&gt;0,W95/('Even Strength'!CU95+'Power Play'!AJ95+'Penalty Kill'!AF95),0)</f>
        <v>0.11956521739130435</v>
      </c>
      <c r="AR95" s="13">
        <f t="shared" si="27"/>
        <v>0.20652173913043478</v>
      </c>
      <c r="AS95">
        <v>0</v>
      </c>
      <c r="AT95">
        <v>0</v>
      </c>
      <c r="AU95" s="17">
        <f t="shared" si="28"/>
        <v>0</v>
      </c>
      <c r="AV95">
        <v>0</v>
      </c>
      <c r="AW95">
        <v>95</v>
      </c>
      <c r="AX95">
        <v>33</v>
      </c>
      <c r="AY95">
        <v>117</v>
      </c>
      <c r="AZ95">
        <v>33</v>
      </c>
      <c r="BA95">
        <v>36</v>
      </c>
      <c r="BB95">
        <v>28</v>
      </c>
      <c r="BC95" s="2">
        <f t="shared" si="29"/>
        <v>3.0203476049173377</v>
      </c>
      <c r="BD95" s="14">
        <f t="shared" si="30"/>
        <v>1.0491733785502331</v>
      </c>
      <c r="BE95" s="14">
        <f t="shared" si="31"/>
        <v>3.7197965239508264</v>
      </c>
      <c r="BF95" s="14">
        <f t="shared" si="32"/>
        <v>1.0491733785502331</v>
      </c>
      <c r="BG95" s="14">
        <f t="shared" si="33"/>
        <v>1.1445527766002543</v>
      </c>
      <c r="BH95" s="14">
        <f t="shared" si="34"/>
        <v>0.89020771513353103</v>
      </c>
      <c r="BI95">
        <v>22</v>
      </c>
      <c r="BJ95">
        <v>11</v>
      </c>
      <c r="BK95">
        <v>0</v>
      </c>
      <c r="BL95">
        <v>0</v>
      </c>
      <c r="BM95">
        <v>0</v>
      </c>
      <c r="BN95">
        <v>0</v>
      </c>
      <c r="BO95" s="2">
        <v>10.494889000000001</v>
      </c>
      <c r="BR95" s="18" t="str">
        <f t="shared" si="35"/>
        <v xml:space="preserve"> </v>
      </c>
      <c r="BT95">
        <v>3</v>
      </c>
      <c r="BU95">
        <v>23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 s="18">
        <f t="shared" si="36"/>
        <v>0</v>
      </c>
      <c r="CC95" s="19">
        <v>4</v>
      </c>
      <c r="CD95">
        <v>0.60000000000000009</v>
      </c>
      <c r="CE95">
        <v>4.4000000000000004</v>
      </c>
      <c r="CF95">
        <v>5</v>
      </c>
      <c r="CG95" s="20">
        <f t="shared" si="37"/>
        <v>6.3291139240506333E-2</v>
      </c>
      <c r="CH95" s="20">
        <f t="shared" si="38"/>
        <v>0.15896566341670199</v>
      </c>
      <c r="CI95">
        <v>32.299999999999997</v>
      </c>
      <c r="CJ95">
        <v>36.6</v>
      </c>
      <c r="CK95">
        <v>-4.2</v>
      </c>
      <c r="CL95">
        <v>0.30000000000000004</v>
      </c>
      <c r="CM95">
        <v>5</v>
      </c>
      <c r="CN95">
        <v>0</v>
      </c>
      <c r="CO95">
        <v>5.3</v>
      </c>
      <c r="CP95" s="21">
        <f t="shared" si="39"/>
        <v>6.7088607594936706E-2</v>
      </c>
      <c r="CQ95" s="21">
        <f t="shared" si="40"/>
        <v>0.1685036032217041</v>
      </c>
      <c r="CU95">
        <v>3</v>
      </c>
      <c r="CV95" t="s">
        <v>650</v>
      </c>
      <c r="CW95">
        <v>1444167</v>
      </c>
      <c r="CY95" s="22">
        <f t="shared" si="41"/>
        <v>2.7639018536585365</v>
      </c>
    </row>
    <row r="96" spans="1:103" x14ac:dyDescent="0.2">
      <c r="A96">
        <v>21</v>
      </c>
      <c r="B96" t="s">
        <v>651</v>
      </c>
      <c r="C96" t="s">
        <v>652</v>
      </c>
      <c r="D96" t="s">
        <v>351</v>
      </c>
      <c r="E96" t="s">
        <v>106</v>
      </c>
      <c r="F96">
        <v>74</v>
      </c>
      <c r="G96">
        <v>208</v>
      </c>
      <c r="H96" t="s">
        <v>107</v>
      </c>
      <c r="I96">
        <v>2003</v>
      </c>
      <c r="J96">
        <v>7</v>
      </c>
      <c r="K96">
        <v>214</v>
      </c>
      <c r="M96">
        <v>29</v>
      </c>
      <c r="N96" t="s">
        <v>653</v>
      </c>
      <c r="O96" s="12" t="s">
        <v>654</v>
      </c>
      <c r="P96" s="12" t="s">
        <v>655</v>
      </c>
      <c r="Q96" t="s">
        <v>305</v>
      </c>
      <c r="T96" s="12" t="s">
        <v>170</v>
      </c>
      <c r="U96">
        <v>81</v>
      </c>
      <c r="V96">
        <v>8</v>
      </c>
      <c r="W96">
        <v>16</v>
      </c>
      <c r="X96">
        <v>24</v>
      </c>
      <c r="Y96">
        <v>0</v>
      </c>
      <c r="Z96">
        <v>115</v>
      </c>
      <c r="AA96">
        <v>54</v>
      </c>
      <c r="AB96">
        <v>57</v>
      </c>
      <c r="AC96" s="13">
        <f t="shared" si="21"/>
        <v>6.9565217391304349E-2</v>
      </c>
      <c r="AD96" s="13">
        <f t="shared" si="22"/>
        <v>3.5398230088495575E-2</v>
      </c>
      <c r="AE96" s="14">
        <v>30.4</v>
      </c>
      <c r="AF96" s="15">
        <v>64</v>
      </c>
      <c r="AG96" s="15">
        <v>14</v>
      </c>
      <c r="AH96" s="15">
        <v>7</v>
      </c>
      <c r="AI96" s="2">
        <v>1313.2833333333001</v>
      </c>
      <c r="AJ96" s="14">
        <f t="shared" si="23"/>
        <v>16.213374485596297</v>
      </c>
      <c r="AK96">
        <v>1877</v>
      </c>
      <c r="AL96" s="14">
        <f t="shared" si="24"/>
        <v>23.172839506172838</v>
      </c>
      <c r="AM96" s="16">
        <f t="shared" si="25"/>
        <v>0.69967146155210447</v>
      </c>
      <c r="AN96" s="15">
        <v>69.705882000000003</v>
      </c>
      <c r="AO96" s="16">
        <f t="shared" si="26"/>
        <v>3.1846539233727977</v>
      </c>
      <c r="AP96" s="13">
        <f>IF(('Even Strength'!CU96+'Power Play'!AJ96+'Penalty Kill'!AF96)&gt;0,V96/('Even Strength'!CU96+'Power Play'!AJ96+'Penalty Kill'!AF96),0)</f>
        <v>7.407407407407407E-2</v>
      </c>
      <c r="AQ96" s="13">
        <f>IF(('Even Strength'!CU96+'Power Play'!AJ96+'Penalty Kill'!AF96)&gt;0,W96/('Even Strength'!CU96+'Power Play'!AJ96+'Penalty Kill'!AF96),0)</f>
        <v>0.14814814814814814</v>
      </c>
      <c r="AR96" s="13">
        <f t="shared" si="27"/>
        <v>0.22222222222222221</v>
      </c>
      <c r="AS96">
        <v>590</v>
      </c>
      <c r="AT96">
        <v>633</v>
      </c>
      <c r="AU96" s="17">
        <f t="shared" si="28"/>
        <v>0.48242027800490594</v>
      </c>
      <c r="AV96">
        <v>26.4</v>
      </c>
      <c r="AW96">
        <v>54</v>
      </c>
      <c r="AX96">
        <v>73</v>
      </c>
      <c r="AY96">
        <v>41</v>
      </c>
      <c r="AZ96">
        <v>54</v>
      </c>
      <c r="BA96">
        <v>20</v>
      </c>
      <c r="BB96">
        <v>49</v>
      </c>
      <c r="BC96" s="2">
        <f t="shared" si="29"/>
        <v>2.4670990012310736</v>
      </c>
      <c r="BD96" s="14">
        <f t="shared" si="30"/>
        <v>3.3351523535160812</v>
      </c>
      <c r="BE96" s="14">
        <f t="shared" si="31"/>
        <v>1.8731677601939634</v>
      </c>
      <c r="BF96" s="14">
        <f t="shared" si="32"/>
        <v>2.4670990012310736</v>
      </c>
      <c r="BG96" s="14">
        <f t="shared" si="33"/>
        <v>0.91374037082632353</v>
      </c>
      <c r="BH96" s="14">
        <f t="shared" si="34"/>
        <v>2.2386639085244928</v>
      </c>
      <c r="BI96">
        <v>61</v>
      </c>
      <c r="BJ96">
        <v>23</v>
      </c>
      <c r="BK96">
        <v>1</v>
      </c>
      <c r="BL96">
        <v>1</v>
      </c>
      <c r="BM96">
        <v>0</v>
      </c>
      <c r="BN96">
        <v>0</v>
      </c>
      <c r="BO96" s="2">
        <v>-13.431072</v>
      </c>
      <c r="BR96" s="18" t="str">
        <f t="shared" si="35"/>
        <v xml:space="preserve"> </v>
      </c>
      <c r="BT96">
        <v>2</v>
      </c>
      <c r="BU96">
        <v>23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 s="18">
        <f t="shared" si="36"/>
        <v>0</v>
      </c>
      <c r="CC96" s="19">
        <v>5</v>
      </c>
      <c r="CD96">
        <v>-0.2</v>
      </c>
      <c r="CE96">
        <v>1.6</v>
      </c>
      <c r="CF96">
        <v>1.4</v>
      </c>
      <c r="CG96" s="20">
        <f t="shared" si="37"/>
        <v>1.7283950617283949E-2</v>
      </c>
      <c r="CH96" s="20">
        <f t="shared" si="38"/>
        <v>6.3961825957842652E-2</v>
      </c>
      <c r="CI96">
        <v>21.7</v>
      </c>
      <c r="CJ96">
        <v>26.7</v>
      </c>
      <c r="CK96">
        <v>-4.0999999999999996</v>
      </c>
      <c r="CL96">
        <v>-0.4</v>
      </c>
      <c r="CM96">
        <v>3.5</v>
      </c>
      <c r="CN96">
        <v>0</v>
      </c>
      <c r="CO96">
        <v>3.1</v>
      </c>
      <c r="CP96" s="21">
        <f t="shared" si="39"/>
        <v>3.8271604938271607E-2</v>
      </c>
      <c r="CQ96" s="21">
        <f t="shared" si="40"/>
        <v>0.14162975747808018</v>
      </c>
      <c r="CU96">
        <v>1</v>
      </c>
      <c r="CV96" t="s">
        <v>656</v>
      </c>
      <c r="CW96">
        <v>2833333</v>
      </c>
      <c r="CY96" s="22">
        <f t="shared" si="41"/>
        <v>-1.8756091707317064</v>
      </c>
    </row>
    <row r="97" spans="1:103" x14ac:dyDescent="0.2">
      <c r="A97">
        <v>46</v>
      </c>
      <c r="B97" t="s">
        <v>657</v>
      </c>
      <c r="C97" t="s">
        <v>597</v>
      </c>
      <c r="D97" t="s">
        <v>105</v>
      </c>
      <c r="E97" t="s">
        <v>106</v>
      </c>
      <c r="F97">
        <v>74</v>
      </c>
      <c r="G97">
        <v>216</v>
      </c>
      <c r="H97" t="s">
        <v>118</v>
      </c>
      <c r="I97">
        <v>2011</v>
      </c>
      <c r="J97">
        <v>6</v>
      </c>
      <c r="K97">
        <v>152</v>
      </c>
      <c r="L97" t="s">
        <v>108</v>
      </c>
      <c r="M97">
        <v>21</v>
      </c>
      <c r="N97" t="s">
        <v>658</v>
      </c>
      <c r="O97" s="12" t="s">
        <v>275</v>
      </c>
      <c r="P97" s="12" t="s">
        <v>659</v>
      </c>
      <c r="Q97" t="s">
        <v>112</v>
      </c>
      <c r="T97" s="12" t="s">
        <v>156</v>
      </c>
      <c r="U97">
        <v>5</v>
      </c>
      <c r="V97">
        <v>0</v>
      </c>
      <c r="W97">
        <v>1</v>
      </c>
      <c r="X97">
        <v>1</v>
      </c>
      <c r="Y97">
        <v>1</v>
      </c>
      <c r="Z97">
        <v>3</v>
      </c>
      <c r="AA97">
        <v>1</v>
      </c>
      <c r="AB97">
        <v>3</v>
      </c>
      <c r="AC97" s="13">
        <f t="shared" si="21"/>
        <v>0</v>
      </c>
      <c r="AD97" s="13">
        <f t="shared" si="22"/>
        <v>0</v>
      </c>
      <c r="AE97" s="14">
        <v>20</v>
      </c>
      <c r="AF97" s="15">
        <v>3</v>
      </c>
      <c r="AG97" s="15">
        <v>0</v>
      </c>
      <c r="AH97" s="15">
        <v>0</v>
      </c>
      <c r="AI97" s="2">
        <v>40.916666666700003</v>
      </c>
      <c r="AJ97" s="14">
        <f t="shared" si="23"/>
        <v>8.1833333333400002</v>
      </c>
      <c r="AK97">
        <v>67</v>
      </c>
      <c r="AL97" s="14">
        <f t="shared" si="24"/>
        <v>13.4</v>
      </c>
      <c r="AM97" s="16">
        <f t="shared" si="25"/>
        <v>0.61069651741343289</v>
      </c>
      <c r="AN97" s="15">
        <v>0</v>
      </c>
      <c r="AO97" s="16">
        <f t="shared" si="26"/>
        <v>0</v>
      </c>
      <c r="AP97" s="13">
        <f>IF(('Even Strength'!CU97+'Power Play'!AJ97+'Penalty Kill'!AF97)&gt;0,V97/('Even Strength'!CU97+'Power Play'!AJ97+'Penalty Kill'!AF97),0)</f>
        <v>0</v>
      </c>
      <c r="AQ97" s="13">
        <f>IF(('Even Strength'!CU97+'Power Play'!AJ97+'Penalty Kill'!AF97)&gt;0,W97/('Even Strength'!CU97+'Power Play'!AJ97+'Penalty Kill'!AF97),0)</f>
        <v>7.1428571428571425E-2</v>
      </c>
      <c r="AR97" s="13">
        <f t="shared" si="27"/>
        <v>7.1428571428571425E-2</v>
      </c>
      <c r="AS97">
        <v>0</v>
      </c>
      <c r="AT97">
        <v>0</v>
      </c>
      <c r="AU97" s="17">
        <f t="shared" si="28"/>
        <v>0</v>
      </c>
      <c r="AV97">
        <v>0</v>
      </c>
      <c r="AW97">
        <v>3</v>
      </c>
      <c r="AX97">
        <v>7</v>
      </c>
      <c r="AY97">
        <v>2</v>
      </c>
      <c r="AZ97">
        <v>1</v>
      </c>
      <c r="BA97">
        <v>5</v>
      </c>
      <c r="BB97">
        <v>2</v>
      </c>
      <c r="BC97" s="2">
        <f t="shared" si="29"/>
        <v>4.3991853360452957</v>
      </c>
      <c r="BD97" s="14">
        <f t="shared" si="30"/>
        <v>10.264765784105689</v>
      </c>
      <c r="BE97" s="14">
        <f t="shared" si="31"/>
        <v>2.9327902240301973</v>
      </c>
      <c r="BF97" s="14">
        <f t="shared" si="32"/>
        <v>1.4663951120150986</v>
      </c>
      <c r="BG97" s="14">
        <f t="shared" si="33"/>
        <v>7.3319755600754926</v>
      </c>
      <c r="BH97" s="14">
        <f t="shared" si="34"/>
        <v>2.9327902240301973</v>
      </c>
      <c r="BI97">
        <v>5</v>
      </c>
      <c r="BJ97">
        <v>0</v>
      </c>
      <c r="BK97">
        <v>1</v>
      </c>
      <c r="BL97">
        <v>0</v>
      </c>
      <c r="BM97">
        <v>0</v>
      </c>
      <c r="BN97">
        <v>0</v>
      </c>
      <c r="BO97" s="2">
        <v>-7.3693999999999996E-2</v>
      </c>
      <c r="BR97" s="18" t="str">
        <f t="shared" si="35"/>
        <v xml:space="preserve"> 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 s="18">
        <f t="shared" si="36"/>
        <v>0</v>
      </c>
      <c r="CC97" s="19">
        <v>5</v>
      </c>
      <c r="CD97">
        <v>0</v>
      </c>
      <c r="CE97">
        <v>0.1</v>
      </c>
      <c r="CF97">
        <v>0.1</v>
      </c>
      <c r="CG97" s="20">
        <f t="shared" si="37"/>
        <v>0.02</v>
      </c>
      <c r="CH97" s="20">
        <f t="shared" si="38"/>
        <v>0.14663951120150986</v>
      </c>
      <c r="CI97">
        <v>0.8</v>
      </c>
      <c r="CJ97">
        <v>0.8</v>
      </c>
      <c r="CK97">
        <v>1.1000000000000001</v>
      </c>
      <c r="CL97">
        <v>0</v>
      </c>
      <c r="CM97">
        <v>0.2</v>
      </c>
      <c r="CN97">
        <v>0</v>
      </c>
      <c r="CO97">
        <v>0.1</v>
      </c>
      <c r="CP97" s="21">
        <f t="shared" si="39"/>
        <v>0.02</v>
      </c>
      <c r="CQ97" s="21">
        <f t="shared" si="40"/>
        <v>0.14663951120150986</v>
      </c>
      <c r="CW97">
        <v>590833</v>
      </c>
      <c r="CY97" s="22">
        <f t="shared" si="41"/>
        <v>-0.93756039024390236</v>
      </c>
    </row>
    <row r="98" spans="1:103" x14ac:dyDescent="0.2">
      <c r="A98">
        <v>17</v>
      </c>
      <c r="B98" t="s">
        <v>660</v>
      </c>
      <c r="C98" t="s">
        <v>661</v>
      </c>
      <c r="D98" t="s">
        <v>268</v>
      </c>
      <c r="E98" t="s">
        <v>106</v>
      </c>
      <c r="F98">
        <v>73</v>
      </c>
      <c r="G98">
        <v>202</v>
      </c>
      <c r="H98" t="s">
        <v>107</v>
      </c>
      <c r="M98">
        <v>33</v>
      </c>
      <c r="N98" t="s">
        <v>662</v>
      </c>
      <c r="O98" s="12" t="s">
        <v>663</v>
      </c>
      <c r="P98" s="12" t="s">
        <v>664</v>
      </c>
      <c r="Q98" t="s">
        <v>442</v>
      </c>
      <c r="T98" s="12" t="s">
        <v>178</v>
      </c>
      <c r="U98">
        <v>48</v>
      </c>
      <c r="V98">
        <v>2</v>
      </c>
      <c r="W98">
        <v>5</v>
      </c>
      <c r="X98">
        <v>7</v>
      </c>
      <c r="Y98">
        <v>2</v>
      </c>
      <c r="Z98">
        <v>43</v>
      </c>
      <c r="AA98">
        <v>21</v>
      </c>
      <c r="AB98">
        <v>31</v>
      </c>
      <c r="AC98" s="13">
        <f t="shared" si="21"/>
        <v>4.6511627906976744E-2</v>
      </c>
      <c r="AD98" s="13">
        <f t="shared" si="22"/>
        <v>2.1052631578947368E-2</v>
      </c>
      <c r="AE98" s="14">
        <v>53.1</v>
      </c>
      <c r="AF98" s="15">
        <v>15</v>
      </c>
      <c r="AG98" s="15">
        <v>4</v>
      </c>
      <c r="AH98" s="15">
        <v>23</v>
      </c>
      <c r="AI98" s="2">
        <v>618.61666666669998</v>
      </c>
      <c r="AJ98" s="14">
        <f t="shared" si="23"/>
        <v>12.887847222222916</v>
      </c>
      <c r="AK98">
        <v>842</v>
      </c>
      <c r="AL98" s="14">
        <f t="shared" si="24"/>
        <v>17.541666666666668</v>
      </c>
      <c r="AM98" s="16">
        <f t="shared" si="25"/>
        <v>0.73469912905783841</v>
      </c>
      <c r="AN98" s="15">
        <v>67.727272999999997</v>
      </c>
      <c r="AO98" s="16">
        <f t="shared" si="26"/>
        <v>6.5689086617988215</v>
      </c>
      <c r="AP98" s="13">
        <f>IF(('Even Strength'!CU98+'Power Play'!AJ98+'Penalty Kill'!AF98)&gt;0,V98/('Even Strength'!CU98+'Power Play'!AJ98+'Penalty Kill'!AF98),0)</f>
        <v>2.2988505747126436E-2</v>
      </c>
      <c r="AQ98" s="13">
        <f>IF(('Even Strength'!CU98+'Power Play'!AJ98+'Penalty Kill'!AF98)&gt;0,W98/('Even Strength'!CU98+'Power Play'!AJ98+'Penalty Kill'!AF98),0)</f>
        <v>5.7471264367816091E-2</v>
      </c>
      <c r="AR98" s="13">
        <f t="shared" si="27"/>
        <v>8.0459770114942528E-2</v>
      </c>
      <c r="AS98">
        <v>0</v>
      </c>
      <c r="AT98">
        <v>0</v>
      </c>
      <c r="AU98" s="17">
        <f t="shared" si="28"/>
        <v>0</v>
      </c>
      <c r="AV98">
        <v>0</v>
      </c>
      <c r="AW98">
        <v>95</v>
      </c>
      <c r="AX98">
        <v>64</v>
      </c>
      <c r="AY98">
        <v>38</v>
      </c>
      <c r="AZ98">
        <v>21</v>
      </c>
      <c r="BA98">
        <v>20</v>
      </c>
      <c r="BB98">
        <v>7</v>
      </c>
      <c r="BC98" s="2">
        <f t="shared" si="29"/>
        <v>9.2141067435401993</v>
      </c>
      <c r="BD98" s="14">
        <f t="shared" si="30"/>
        <v>6.207398227227082</v>
      </c>
      <c r="BE98" s="14">
        <f t="shared" si="31"/>
        <v>3.6856426974160796</v>
      </c>
      <c r="BF98" s="14">
        <f t="shared" si="32"/>
        <v>2.0368025433088861</v>
      </c>
      <c r="BG98" s="14">
        <f t="shared" si="33"/>
        <v>1.9398119460084631</v>
      </c>
      <c r="BH98" s="14">
        <f t="shared" si="34"/>
        <v>0.678934181102962</v>
      </c>
      <c r="BI98">
        <v>52</v>
      </c>
      <c r="BJ98">
        <v>6</v>
      </c>
      <c r="BK98">
        <v>6</v>
      </c>
      <c r="BL98">
        <v>1</v>
      </c>
      <c r="BM98">
        <v>0</v>
      </c>
      <c r="BN98">
        <v>0</v>
      </c>
      <c r="BO98" s="2">
        <v>0.99285799999999991</v>
      </c>
      <c r="BR98" s="18" t="str">
        <f t="shared" si="35"/>
        <v xml:space="preserve"> </v>
      </c>
      <c r="BT98">
        <v>0</v>
      </c>
      <c r="BU98">
        <v>11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 s="18">
        <f t="shared" si="36"/>
        <v>0</v>
      </c>
      <c r="CC98" s="19">
        <v>1</v>
      </c>
      <c r="CD98">
        <v>0.2</v>
      </c>
      <c r="CE98">
        <v>1.1000000000000001</v>
      </c>
      <c r="CF98">
        <v>1.4</v>
      </c>
      <c r="CG98" s="20">
        <f t="shared" si="37"/>
        <v>2.9166666666666664E-2</v>
      </c>
      <c r="CH98" s="20">
        <f t="shared" si="38"/>
        <v>0.1357868362205924</v>
      </c>
      <c r="CI98">
        <v>10</v>
      </c>
      <c r="CJ98">
        <v>12.5</v>
      </c>
      <c r="CK98">
        <v>-2.4</v>
      </c>
      <c r="CL98">
        <v>0.5</v>
      </c>
      <c r="CM98">
        <v>1.4</v>
      </c>
      <c r="CN98">
        <v>0</v>
      </c>
      <c r="CO98">
        <v>1.8</v>
      </c>
      <c r="CP98" s="21">
        <f t="shared" si="39"/>
        <v>3.7499999999999999E-2</v>
      </c>
      <c r="CQ98" s="21">
        <f t="shared" si="40"/>
        <v>0.17458307514076168</v>
      </c>
      <c r="CW98">
        <v>1250000</v>
      </c>
      <c r="CY98" s="22">
        <f t="shared" si="41"/>
        <v>-0.39512195121951232</v>
      </c>
    </row>
    <row r="99" spans="1:103" x14ac:dyDescent="0.2">
      <c r="A99">
        <v>59</v>
      </c>
      <c r="B99" t="s">
        <v>665</v>
      </c>
      <c r="C99" t="s">
        <v>666</v>
      </c>
      <c r="D99" t="s">
        <v>309</v>
      </c>
      <c r="E99" t="s">
        <v>106</v>
      </c>
      <c r="F99">
        <v>71</v>
      </c>
      <c r="G99">
        <v>185</v>
      </c>
      <c r="H99" t="s">
        <v>118</v>
      </c>
      <c r="M99">
        <v>27</v>
      </c>
      <c r="N99" t="s">
        <v>667</v>
      </c>
      <c r="O99" s="12" t="s">
        <v>668</v>
      </c>
      <c r="P99" s="12" t="s">
        <v>669</v>
      </c>
      <c r="Q99" t="s">
        <v>210</v>
      </c>
      <c r="T99" s="12" t="s">
        <v>178</v>
      </c>
      <c r="U99">
        <v>10</v>
      </c>
      <c r="V99">
        <v>1</v>
      </c>
      <c r="W99">
        <v>1</v>
      </c>
      <c r="X99">
        <v>2</v>
      </c>
      <c r="Y99">
        <v>3</v>
      </c>
      <c r="Z99">
        <v>4</v>
      </c>
      <c r="AA99">
        <v>4</v>
      </c>
      <c r="AB99">
        <v>8</v>
      </c>
      <c r="AC99" s="13">
        <f t="shared" si="21"/>
        <v>0.25</v>
      </c>
      <c r="AD99" s="13">
        <f t="shared" si="22"/>
        <v>6.25E-2</v>
      </c>
      <c r="AE99" s="14">
        <v>41.8</v>
      </c>
      <c r="AF99" s="15">
        <v>0</v>
      </c>
      <c r="AG99" s="15">
        <v>3</v>
      </c>
      <c r="AH99" s="15">
        <v>1</v>
      </c>
      <c r="AI99" s="2">
        <v>155.51666666669999</v>
      </c>
      <c r="AJ99" s="14">
        <f t="shared" si="23"/>
        <v>15.551666666669998</v>
      </c>
      <c r="AK99">
        <v>180</v>
      </c>
      <c r="AL99" s="14">
        <f t="shared" si="24"/>
        <v>18</v>
      </c>
      <c r="AM99" s="16">
        <f t="shared" si="25"/>
        <v>0.86398148148166665</v>
      </c>
      <c r="AN99" s="15">
        <v>7.1428570000000002</v>
      </c>
      <c r="AO99" s="16">
        <f t="shared" si="26"/>
        <v>2.7557909334470572</v>
      </c>
      <c r="AP99" s="13">
        <f>IF(('Even Strength'!CU99+'Power Play'!AJ99+'Penalty Kill'!AF99)&gt;0,V99/('Even Strength'!CU99+'Power Play'!AJ99+'Penalty Kill'!AF99),0)</f>
        <v>3.5714285714285712E-2</v>
      </c>
      <c r="AQ99" s="13">
        <f>IF(('Even Strength'!CU99+'Power Play'!AJ99+'Penalty Kill'!AF99)&gt;0,W99/('Even Strength'!CU99+'Power Play'!AJ99+'Penalty Kill'!AF99),0)</f>
        <v>3.5714285714285712E-2</v>
      </c>
      <c r="AR99" s="13">
        <f t="shared" si="27"/>
        <v>7.1428571428571425E-2</v>
      </c>
      <c r="AS99">
        <v>0</v>
      </c>
      <c r="AT99">
        <v>0</v>
      </c>
      <c r="AU99" s="17">
        <f t="shared" si="28"/>
        <v>0</v>
      </c>
      <c r="AV99">
        <v>0</v>
      </c>
      <c r="AW99">
        <v>17</v>
      </c>
      <c r="AX99">
        <v>10</v>
      </c>
      <c r="AY99">
        <v>11</v>
      </c>
      <c r="AZ99">
        <v>4</v>
      </c>
      <c r="BA99">
        <v>5</v>
      </c>
      <c r="BB99">
        <v>1</v>
      </c>
      <c r="BC99" s="2">
        <f t="shared" si="29"/>
        <v>6.5587825527796468</v>
      </c>
      <c r="BD99" s="14">
        <f t="shared" si="30"/>
        <v>3.8581073839880271</v>
      </c>
      <c r="BE99" s="14">
        <f t="shared" si="31"/>
        <v>4.2439181223868303</v>
      </c>
      <c r="BF99" s="14">
        <f t="shared" si="32"/>
        <v>1.543242953595211</v>
      </c>
      <c r="BG99" s="14">
        <f t="shared" si="33"/>
        <v>1.9290536919940136</v>
      </c>
      <c r="BH99" s="14">
        <f t="shared" si="34"/>
        <v>0.38581073839880276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2">
        <v>1.7523309999999999</v>
      </c>
      <c r="BR99" s="18" t="str">
        <f t="shared" si="35"/>
        <v xml:space="preserve"> </v>
      </c>
      <c r="BT99">
        <v>1</v>
      </c>
      <c r="BU99">
        <v>3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 s="18">
        <f t="shared" si="36"/>
        <v>0</v>
      </c>
      <c r="CC99" s="19">
        <v>3</v>
      </c>
      <c r="CD99">
        <v>0.1</v>
      </c>
      <c r="CE99">
        <v>0.60000000000000009</v>
      </c>
      <c r="CF99">
        <v>0.7</v>
      </c>
      <c r="CG99" s="20">
        <f t="shared" si="37"/>
        <v>6.9999999999999993E-2</v>
      </c>
      <c r="CH99" s="20">
        <f t="shared" si="38"/>
        <v>0.27006751687916192</v>
      </c>
      <c r="CI99">
        <v>3</v>
      </c>
      <c r="CJ99">
        <v>3.3</v>
      </c>
      <c r="CK99">
        <v>3.5</v>
      </c>
      <c r="CL99">
        <v>0.2</v>
      </c>
      <c r="CM99">
        <v>0.7</v>
      </c>
      <c r="CN99">
        <v>0</v>
      </c>
      <c r="CO99">
        <v>0.8</v>
      </c>
      <c r="CP99" s="21">
        <f t="shared" si="39"/>
        <v>0.08</v>
      </c>
      <c r="CQ99" s="21">
        <f t="shared" si="40"/>
        <v>0.30864859071904222</v>
      </c>
      <c r="CW99">
        <v>550000</v>
      </c>
      <c r="CY99" s="22">
        <f t="shared" si="41"/>
        <v>-0.16585365853658518</v>
      </c>
    </row>
    <row r="100" spans="1:103" x14ac:dyDescent="0.2">
      <c r="A100">
        <v>20</v>
      </c>
      <c r="B100" t="s">
        <v>670</v>
      </c>
      <c r="C100" t="s">
        <v>671</v>
      </c>
      <c r="D100" t="s">
        <v>206</v>
      </c>
      <c r="E100" t="s">
        <v>106</v>
      </c>
      <c r="F100">
        <v>75</v>
      </c>
      <c r="G100">
        <v>213</v>
      </c>
      <c r="H100" t="s">
        <v>107</v>
      </c>
      <c r="I100">
        <v>2004</v>
      </c>
      <c r="J100">
        <v>7</v>
      </c>
      <c r="K100">
        <v>214</v>
      </c>
      <c r="M100">
        <v>28</v>
      </c>
      <c r="N100" t="s">
        <v>672</v>
      </c>
      <c r="O100" s="12" t="s">
        <v>478</v>
      </c>
      <c r="P100" s="12" t="s">
        <v>673</v>
      </c>
      <c r="Q100" t="s">
        <v>210</v>
      </c>
      <c r="T100" s="12" t="s">
        <v>148</v>
      </c>
      <c r="U100">
        <v>82</v>
      </c>
      <c r="V100">
        <v>25</v>
      </c>
      <c r="W100">
        <v>18</v>
      </c>
      <c r="X100">
        <v>43</v>
      </c>
      <c r="Y100">
        <v>-6</v>
      </c>
      <c r="Z100">
        <v>161</v>
      </c>
      <c r="AA100">
        <v>89</v>
      </c>
      <c r="AB100">
        <v>65</v>
      </c>
      <c r="AC100" s="13">
        <f t="shared" si="21"/>
        <v>0.15527950310559005</v>
      </c>
      <c r="AD100" s="13">
        <f t="shared" si="22"/>
        <v>7.9365079365079361E-2</v>
      </c>
      <c r="AE100" s="14">
        <v>29.4</v>
      </c>
      <c r="AF100" s="15">
        <v>73</v>
      </c>
      <c r="AG100" s="15">
        <v>28</v>
      </c>
      <c r="AH100" s="15">
        <v>24</v>
      </c>
      <c r="AI100" s="2">
        <v>1544.6666666666999</v>
      </c>
      <c r="AJ100" s="14">
        <f t="shared" si="23"/>
        <v>18.837398373984147</v>
      </c>
      <c r="AK100">
        <v>1952</v>
      </c>
      <c r="AL100" s="14">
        <f t="shared" si="24"/>
        <v>23.804878048780488</v>
      </c>
      <c r="AM100" s="16">
        <f t="shared" si="25"/>
        <v>0.79132513661203885</v>
      </c>
      <c r="AN100" s="15">
        <v>70.313196000000005</v>
      </c>
      <c r="AO100" s="16">
        <f t="shared" si="26"/>
        <v>2.7311988088044297</v>
      </c>
      <c r="AP100" s="13">
        <f>IF(('Even Strength'!CU100+'Power Play'!AJ100+'Penalty Kill'!AF100)&gt;0,V100/('Even Strength'!CU100+'Power Play'!AJ100+'Penalty Kill'!AF100),0)</f>
        <v>0.21367521367521367</v>
      </c>
      <c r="AQ100" s="13">
        <f>IF(('Even Strength'!CU100+'Power Play'!AJ100+'Penalty Kill'!AF100)&gt;0,W100/('Even Strength'!CU100+'Power Play'!AJ100+'Penalty Kill'!AF100),0)</f>
        <v>0.15384615384615385</v>
      </c>
      <c r="AR100" s="13">
        <f t="shared" si="27"/>
        <v>0.36752136752136755</v>
      </c>
      <c r="AS100">
        <v>223</v>
      </c>
      <c r="AT100">
        <v>213</v>
      </c>
      <c r="AU100" s="17">
        <f t="shared" si="28"/>
        <v>0.51146788990825687</v>
      </c>
      <c r="AV100">
        <v>8.6</v>
      </c>
      <c r="AW100">
        <v>107</v>
      </c>
      <c r="AX100">
        <v>210</v>
      </c>
      <c r="AY100">
        <v>39</v>
      </c>
      <c r="AZ100">
        <v>89</v>
      </c>
      <c r="BA100">
        <v>22</v>
      </c>
      <c r="BB100">
        <v>34</v>
      </c>
      <c r="BC100" s="2">
        <f t="shared" si="29"/>
        <v>4.1562365127318914</v>
      </c>
      <c r="BD100" s="14">
        <f t="shared" si="30"/>
        <v>8.1570996978850197</v>
      </c>
      <c r="BE100" s="14">
        <f t="shared" si="31"/>
        <v>1.5148899438929324</v>
      </c>
      <c r="BF100" s="14">
        <f t="shared" si="32"/>
        <v>3.4570565386274614</v>
      </c>
      <c r="BG100" s="14">
        <f t="shared" si="33"/>
        <v>0.85455330168319266</v>
      </c>
      <c r="BH100" s="14">
        <f t="shared" si="34"/>
        <v>1.3206732844194797</v>
      </c>
      <c r="BI100">
        <v>92</v>
      </c>
      <c r="BJ100">
        <v>26</v>
      </c>
      <c r="BK100">
        <v>4</v>
      </c>
      <c r="BL100">
        <v>2</v>
      </c>
      <c r="BM100">
        <v>0</v>
      </c>
      <c r="BN100">
        <v>0</v>
      </c>
      <c r="BO100" s="2">
        <v>-10.718368999999999</v>
      </c>
      <c r="BP100">
        <v>6</v>
      </c>
      <c r="BQ100">
        <v>2</v>
      </c>
      <c r="BR100" s="18">
        <f t="shared" si="35"/>
        <v>0.33333333333333331</v>
      </c>
      <c r="BS100">
        <v>1</v>
      </c>
      <c r="BT100">
        <v>5</v>
      </c>
      <c r="BU100">
        <v>28</v>
      </c>
      <c r="BV100">
        <v>0</v>
      </c>
      <c r="BW100">
        <v>0</v>
      </c>
      <c r="BX100">
        <v>3</v>
      </c>
      <c r="BY100">
        <v>2</v>
      </c>
      <c r="BZ100">
        <v>0</v>
      </c>
      <c r="CA100">
        <v>0</v>
      </c>
      <c r="CB100" s="18">
        <f t="shared" si="36"/>
        <v>0</v>
      </c>
      <c r="CC100" s="19">
        <v>7</v>
      </c>
      <c r="CD100">
        <v>3.2</v>
      </c>
      <c r="CE100">
        <v>1.5</v>
      </c>
      <c r="CF100">
        <v>4.7</v>
      </c>
      <c r="CG100" s="20">
        <f t="shared" si="37"/>
        <v>5.731707317073171E-2</v>
      </c>
      <c r="CH100" s="20">
        <f t="shared" si="38"/>
        <v>0.18256365990504572</v>
      </c>
      <c r="CI100">
        <v>32.5</v>
      </c>
      <c r="CJ100">
        <v>28.6</v>
      </c>
      <c r="CK100">
        <v>2.5</v>
      </c>
      <c r="CL100">
        <v>4.4000000000000004</v>
      </c>
      <c r="CM100">
        <v>1.6</v>
      </c>
      <c r="CN100">
        <v>0.1</v>
      </c>
      <c r="CO100">
        <v>6.2</v>
      </c>
      <c r="CP100" s="21">
        <f t="shared" si="39"/>
        <v>7.5609756097560973E-2</v>
      </c>
      <c r="CQ100" s="21">
        <f t="shared" si="40"/>
        <v>0.24082865774708156</v>
      </c>
      <c r="CW100">
        <v>3666667</v>
      </c>
      <c r="CY100" s="22">
        <f t="shared" si="41"/>
        <v>-0.23902497560975444</v>
      </c>
    </row>
    <row r="101" spans="1:103" x14ac:dyDescent="0.2">
      <c r="A101">
        <v>67</v>
      </c>
      <c r="B101" t="s">
        <v>674</v>
      </c>
      <c r="C101" t="s">
        <v>675</v>
      </c>
      <c r="D101" t="s">
        <v>676</v>
      </c>
      <c r="E101" t="s">
        <v>117</v>
      </c>
      <c r="F101">
        <v>74</v>
      </c>
      <c r="G101">
        <v>215</v>
      </c>
      <c r="H101" t="s">
        <v>107</v>
      </c>
      <c r="I101">
        <v>2009</v>
      </c>
      <c r="J101">
        <v>2</v>
      </c>
      <c r="K101">
        <v>36</v>
      </c>
      <c r="L101" t="s">
        <v>108</v>
      </c>
      <c r="M101">
        <v>22</v>
      </c>
      <c r="N101" t="s">
        <v>677</v>
      </c>
      <c r="O101" s="12" t="s">
        <v>678</v>
      </c>
      <c r="P101" s="12" t="s">
        <v>679</v>
      </c>
      <c r="Q101" s="12" t="s">
        <v>210</v>
      </c>
      <c r="R101" t="s">
        <v>460</v>
      </c>
      <c r="S101">
        <v>6</v>
      </c>
      <c r="T101" s="12" t="s">
        <v>170</v>
      </c>
      <c r="U101">
        <v>12</v>
      </c>
      <c r="V101">
        <v>1</v>
      </c>
      <c r="W101">
        <v>1</v>
      </c>
      <c r="X101">
        <v>2</v>
      </c>
      <c r="Y101">
        <v>0</v>
      </c>
      <c r="Z101">
        <v>8</v>
      </c>
      <c r="AA101">
        <v>3</v>
      </c>
      <c r="AB101">
        <v>7</v>
      </c>
      <c r="AC101" s="13">
        <f t="shared" si="21"/>
        <v>0.125</v>
      </c>
      <c r="AD101" s="13">
        <f t="shared" si="22"/>
        <v>5.5555555555555552E-2</v>
      </c>
      <c r="AE101" s="14">
        <v>50.9</v>
      </c>
      <c r="AF101" s="15">
        <v>5</v>
      </c>
      <c r="AG101" s="15">
        <v>0</v>
      </c>
      <c r="AH101" s="15">
        <v>3</v>
      </c>
      <c r="AI101" s="2">
        <v>104.3666666667</v>
      </c>
      <c r="AJ101" s="14">
        <f t="shared" si="23"/>
        <v>8.6972222222249993</v>
      </c>
      <c r="AK101">
        <v>150</v>
      </c>
      <c r="AL101" s="14">
        <f t="shared" si="24"/>
        <v>12.5</v>
      </c>
      <c r="AM101" s="16">
        <f t="shared" si="25"/>
        <v>0.69577777777799998</v>
      </c>
      <c r="AN101" s="15">
        <v>20</v>
      </c>
      <c r="AO101" s="16">
        <f t="shared" si="26"/>
        <v>11.497923985943309</v>
      </c>
      <c r="AP101" s="13">
        <f>IF(('Even Strength'!CU101+'Power Play'!AJ101+'Penalty Kill'!AF101)&gt;0,V101/('Even Strength'!CU101+'Power Play'!AJ101+'Penalty Kill'!AF101),0)</f>
        <v>8.3333333333333329E-2</v>
      </c>
      <c r="AQ101" s="13">
        <f>IF(('Even Strength'!CU101+'Power Play'!AJ101+'Penalty Kill'!AF101)&gt;0,W101/('Even Strength'!CU101+'Power Play'!AJ101+'Penalty Kill'!AF101),0)</f>
        <v>8.3333333333333329E-2</v>
      </c>
      <c r="AR101" s="13">
        <f t="shared" si="27"/>
        <v>0.16666666666666666</v>
      </c>
      <c r="AS101">
        <v>15</v>
      </c>
      <c r="AT101">
        <v>25</v>
      </c>
      <c r="AU101" s="17">
        <f t="shared" si="28"/>
        <v>0.375</v>
      </c>
      <c r="AV101">
        <v>5.5</v>
      </c>
      <c r="AW101">
        <v>12</v>
      </c>
      <c r="AX101">
        <v>22</v>
      </c>
      <c r="AY101">
        <v>1</v>
      </c>
      <c r="AZ101">
        <v>3</v>
      </c>
      <c r="BA101">
        <v>3</v>
      </c>
      <c r="BB101">
        <v>2</v>
      </c>
      <c r="BC101" s="2">
        <f t="shared" si="29"/>
        <v>6.8987543915659852</v>
      </c>
      <c r="BD101" s="14">
        <f t="shared" si="30"/>
        <v>12.64771638453764</v>
      </c>
      <c r="BE101" s="14">
        <f t="shared" si="31"/>
        <v>0.57489619929716551</v>
      </c>
      <c r="BF101" s="14">
        <f t="shared" si="32"/>
        <v>1.7246885978914963</v>
      </c>
      <c r="BG101" s="14">
        <f t="shared" si="33"/>
        <v>1.7246885978914963</v>
      </c>
      <c r="BH101" s="14">
        <f t="shared" si="34"/>
        <v>1.149792398594331</v>
      </c>
      <c r="BI101">
        <v>17</v>
      </c>
      <c r="BJ101">
        <v>1</v>
      </c>
      <c r="BK101">
        <v>1</v>
      </c>
      <c r="BL101">
        <v>1</v>
      </c>
      <c r="BM101">
        <v>0</v>
      </c>
      <c r="BN101">
        <v>0</v>
      </c>
      <c r="BO101" s="2">
        <v>-1.1859219999999999</v>
      </c>
      <c r="BR101" s="18" t="str">
        <f t="shared" si="35"/>
        <v xml:space="preserve"> </v>
      </c>
      <c r="BT101">
        <v>0</v>
      </c>
      <c r="BU101">
        <v>4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s="18">
        <f t="shared" si="36"/>
        <v>0</v>
      </c>
      <c r="CC101" s="19">
        <v>3</v>
      </c>
      <c r="CD101">
        <v>0</v>
      </c>
      <c r="CE101">
        <v>0.1</v>
      </c>
      <c r="CF101">
        <v>0.2</v>
      </c>
      <c r="CG101" s="20">
        <f t="shared" si="37"/>
        <v>1.6666666666666666E-2</v>
      </c>
      <c r="CH101" s="20">
        <f t="shared" si="38"/>
        <v>0.11497923985943309</v>
      </c>
      <c r="CI101">
        <v>1.5</v>
      </c>
      <c r="CJ101">
        <v>1.4</v>
      </c>
      <c r="CK101">
        <v>0.1</v>
      </c>
      <c r="CL101">
        <v>0.2</v>
      </c>
      <c r="CM101">
        <v>0.1</v>
      </c>
      <c r="CN101">
        <v>0</v>
      </c>
      <c r="CO101">
        <v>0.30000000000000004</v>
      </c>
      <c r="CP101" s="21">
        <f t="shared" si="39"/>
        <v>2.5000000000000005E-2</v>
      </c>
      <c r="CQ101" s="21">
        <f t="shared" si="40"/>
        <v>0.17246885978914966</v>
      </c>
      <c r="CW101">
        <v>900000</v>
      </c>
      <c r="CY101" s="22">
        <f t="shared" si="41"/>
        <v>-1.2804878048780488</v>
      </c>
    </row>
    <row r="102" spans="1:103" x14ac:dyDescent="0.2">
      <c r="A102">
        <v>23</v>
      </c>
      <c r="B102" t="s">
        <v>680</v>
      </c>
      <c r="C102" t="s">
        <v>681</v>
      </c>
      <c r="D102" t="s">
        <v>488</v>
      </c>
      <c r="E102" t="s">
        <v>117</v>
      </c>
      <c r="F102">
        <v>72</v>
      </c>
      <c r="G102">
        <v>207</v>
      </c>
      <c r="H102" t="s">
        <v>107</v>
      </c>
      <c r="I102">
        <v>2003</v>
      </c>
      <c r="J102">
        <v>1</v>
      </c>
      <c r="K102">
        <v>13</v>
      </c>
      <c r="M102">
        <v>29</v>
      </c>
      <c r="N102" t="s">
        <v>682</v>
      </c>
      <c r="O102" s="12" t="s">
        <v>683</v>
      </c>
      <c r="P102" s="12" t="s">
        <v>679</v>
      </c>
      <c r="Q102" t="s">
        <v>684</v>
      </c>
      <c r="T102" s="12" t="s">
        <v>229</v>
      </c>
      <c r="U102">
        <v>79</v>
      </c>
      <c r="V102">
        <v>15</v>
      </c>
      <c r="W102">
        <v>12</v>
      </c>
      <c r="X102">
        <v>27</v>
      </c>
      <c r="Y102">
        <v>7</v>
      </c>
      <c r="Z102">
        <v>195</v>
      </c>
      <c r="AA102">
        <v>70</v>
      </c>
      <c r="AB102">
        <v>85</v>
      </c>
      <c r="AC102" s="13">
        <f t="shared" si="21"/>
        <v>7.6923076923076927E-2</v>
      </c>
      <c r="AD102" s="13">
        <f t="shared" si="22"/>
        <v>4.2857142857142858E-2</v>
      </c>
      <c r="AE102" s="14">
        <v>30.4</v>
      </c>
      <c r="AF102" s="15">
        <v>113</v>
      </c>
      <c r="AG102" s="15">
        <v>26</v>
      </c>
      <c r="AH102" s="15">
        <v>19</v>
      </c>
      <c r="AI102" s="2">
        <v>1249.8</v>
      </c>
      <c r="AJ102" s="14">
        <f t="shared" si="23"/>
        <v>15.820253164556961</v>
      </c>
      <c r="AK102">
        <v>1669</v>
      </c>
      <c r="AL102" s="14">
        <f t="shared" si="24"/>
        <v>21.126582278481013</v>
      </c>
      <c r="AM102" s="16">
        <f t="shared" si="25"/>
        <v>0.74883163571000599</v>
      </c>
      <c r="AN102" s="15">
        <v>71.232432000000003</v>
      </c>
      <c r="AO102" s="16">
        <f t="shared" si="26"/>
        <v>3.41970388862218</v>
      </c>
      <c r="AP102" s="13">
        <f>IF(('Even Strength'!CU102+'Power Play'!AJ102+'Penalty Kill'!AF102)&gt;0,V102/('Even Strength'!CU102+'Power Play'!AJ102+'Penalty Kill'!AF102),0)</f>
        <v>0.14851485148514851</v>
      </c>
      <c r="AQ102" s="13">
        <f>IF(('Even Strength'!CU102+'Power Play'!AJ102+'Penalty Kill'!AF102)&gt;0,W102/('Even Strength'!CU102+'Power Play'!AJ102+'Penalty Kill'!AF102),0)</f>
        <v>0.11881188118811881</v>
      </c>
      <c r="AR102" s="13">
        <f t="shared" si="27"/>
        <v>0.26732673267326734</v>
      </c>
      <c r="AS102">
        <v>6</v>
      </c>
      <c r="AT102">
        <v>13</v>
      </c>
      <c r="AU102" s="17">
        <f t="shared" si="28"/>
        <v>0.31578947368421051</v>
      </c>
      <c r="AV102">
        <v>0.4</v>
      </c>
      <c r="AW102">
        <v>154</v>
      </c>
      <c r="AX102">
        <v>246</v>
      </c>
      <c r="AY102">
        <v>12</v>
      </c>
      <c r="AZ102">
        <v>70</v>
      </c>
      <c r="BA102">
        <v>41</v>
      </c>
      <c r="BB102">
        <v>26</v>
      </c>
      <c r="BC102" s="2">
        <f t="shared" si="29"/>
        <v>7.3931829092654828</v>
      </c>
      <c r="BD102" s="14">
        <f t="shared" si="30"/>
        <v>11.809889582333174</v>
      </c>
      <c r="BE102" s="14">
        <f t="shared" si="31"/>
        <v>0.57609217474795971</v>
      </c>
      <c r="BF102" s="14">
        <f t="shared" si="32"/>
        <v>3.3605376860297649</v>
      </c>
      <c r="BG102" s="14">
        <f t="shared" si="33"/>
        <v>1.9683149303888623</v>
      </c>
      <c r="BH102" s="14">
        <f t="shared" si="34"/>
        <v>1.2481997119539125</v>
      </c>
      <c r="BI102">
        <v>66</v>
      </c>
      <c r="BJ102">
        <v>23</v>
      </c>
      <c r="BK102">
        <v>2</v>
      </c>
      <c r="BL102">
        <v>0</v>
      </c>
      <c r="BM102">
        <v>1</v>
      </c>
      <c r="BN102">
        <v>0</v>
      </c>
      <c r="BO102" s="2">
        <v>9.3969000000000005</v>
      </c>
      <c r="BP102">
        <v>3</v>
      </c>
      <c r="BQ102">
        <v>1</v>
      </c>
      <c r="BR102" s="18">
        <f t="shared" si="35"/>
        <v>0.33333333333333331</v>
      </c>
      <c r="BS102">
        <v>0</v>
      </c>
      <c r="BT102">
        <v>4</v>
      </c>
      <c r="BU102">
        <v>20</v>
      </c>
      <c r="BV102">
        <v>0</v>
      </c>
      <c r="BW102">
        <v>0</v>
      </c>
      <c r="BX102">
        <v>2</v>
      </c>
      <c r="BY102">
        <v>1</v>
      </c>
      <c r="BZ102">
        <v>0</v>
      </c>
      <c r="CA102">
        <v>1</v>
      </c>
      <c r="CB102" s="18">
        <f t="shared" si="36"/>
        <v>1</v>
      </c>
      <c r="CC102" s="19">
        <v>7</v>
      </c>
      <c r="CD102">
        <v>1.2</v>
      </c>
      <c r="CE102">
        <v>1.9</v>
      </c>
      <c r="CF102">
        <v>3.1</v>
      </c>
      <c r="CG102" s="20">
        <f t="shared" si="37"/>
        <v>3.9240506329113925E-2</v>
      </c>
      <c r="CH102" s="20">
        <f t="shared" si="38"/>
        <v>0.1488238118098896</v>
      </c>
      <c r="CI102">
        <v>27.2</v>
      </c>
      <c r="CJ102">
        <v>24.2</v>
      </c>
      <c r="CK102">
        <v>-0.30000000000000004</v>
      </c>
      <c r="CL102">
        <v>-0.30000000000000004</v>
      </c>
      <c r="CM102">
        <v>3.3</v>
      </c>
      <c r="CN102">
        <v>0</v>
      </c>
      <c r="CO102">
        <v>3</v>
      </c>
      <c r="CP102" s="21">
        <f t="shared" si="39"/>
        <v>3.7974683544303799E-2</v>
      </c>
      <c r="CQ102" s="21">
        <f t="shared" si="40"/>
        <v>0.14402304368698993</v>
      </c>
      <c r="CU102">
        <v>3</v>
      </c>
      <c r="CV102" t="s">
        <v>685</v>
      </c>
      <c r="CW102">
        <v>3175000</v>
      </c>
      <c r="CY102" s="22">
        <f t="shared" si="41"/>
        <v>-2.5756097560975606</v>
      </c>
    </row>
    <row r="103" spans="1:103" x14ac:dyDescent="0.2">
      <c r="A103">
        <v>23</v>
      </c>
      <c r="B103" t="s">
        <v>686</v>
      </c>
      <c r="C103" t="s">
        <v>687</v>
      </c>
      <c r="D103" t="s">
        <v>127</v>
      </c>
      <c r="E103" t="s">
        <v>117</v>
      </c>
      <c r="F103">
        <v>70</v>
      </c>
      <c r="G103">
        <v>170</v>
      </c>
      <c r="H103" t="s">
        <v>107</v>
      </c>
      <c r="L103" t="s">
        <v>108</v>
      </c>
      <c r="M103">
        <v>23</v>
      </c>
      <c r="N103" t="s">
        <v>688</v>
      </c>
      <c r="O103" s="12" t="s">
        <v>689</v>
      </c>
      <c r="P103" s="12" t="s">
        <v>679</v>
      </c>
      <c r="Q103" t="s">
        <v>271</v>
      </c>
      <c r="T103" s="12" t="s">
        <v>229</v>
      </c>
      <c r="U103">
        <v>63</v>
      </c>
      <c r="V103">
        <v>4</v>
      </c>
      <c r="W103">
        <v>15</v>
      </c>
      <c r="X103">
        <v>19</v>
      </c>
      <c r="Y103">
        <v>-9</v>
      </c>
      <c r="Z103">
        <v>113</v>
      </c>
      <c r="AA103">
        <v>41</v>
      </c>
      <c r="AB103">
        <v>33</v>
      </c>
      <c r="AC103" s="13">
        <f t="shared" si="21"/>
        <v>3.5398230088495575E-2</v>
      </c>
      <c r="AD103" s="13">
        <f t="shared" si="22"/>
        <v>2.1390374331550801E-2</v>
      </c>
      <c r="AE103" s="14">
        <v>29.1</v>
      </c>
      <c r="AF103" s="15">
        <v>60</v>
      </c>
      <c r="AG103" s="15">
        <v>11</v>
      </c>
      <c r="AH103" s="15">
        <v>14</v>
      </c>
      <c r="AI103" s="2">
        <v>821.13333333330002</v>
      </c>
      <c r="AJ103" s="14">
        <f t="shared" si="23"/>
        <v>13.033862433861906</v>
      </c>
      <c r="AK103">
        <v>1129</v>
      </c>
      <c r="AL103" s="14">
        <f t="shared" si="24"/>
        <v>17.920634920634921</v>
      </c>
      <c r="AM103" s="16">
        <f t="shared" si="25"/>
        <v>0.7273103041038973</v>
      </c>
      <c r="AN103" s="15">
        <v>148.545455</v>
      </c>
      <c r="AO103" s="16">
        <f t="shared" si="26"/>
        <v>10.854177924819796</v>
      </c>
      <c r="AP103" s="13">
        <f>IF(('Even Strength'!CU103+'Power Play'!AJ103+'Penalty Kill'!AF103)&gt;0,V103/('Even Strength'!CU103+'Power Play'!AJ103+'Penalty Kill'!AF103),0)</f>
        <v>3.4482758620689655E-2</v>
      </c>
      <c r="AQ103" s="13">
        <f>IF(('Even Strength'!CU103+'Power Play'!AJ103+'Penalty Kill'!AF103)&gt;0,W103/('Even Strength'!CU103+'Power Play'!AJ103+'Penalty Kill'!AF103),0)</f>
        <v>0.12931034482758622</v>
      </c>
      <c r="AR103" s="13">
        <f t="shared" si="27"/>
        <v>0.16379310344827586</v>
      </c>
      <c r="AS103">
        <v>7</v>
      </c>
      <c r="AT103">
        <v>15</v>
      </c>
      <c r="AU103" s="17">
        <f t="shared" si="28"/>
        <v>0.31818181818181818</v>
      </c>
      <c r="AV103">
        <v>0.5</v>
      </c>
      <c r="AW103">
        <v>97</v>
      </c>
      <c r="AX103">
        <v>70</v>
      </c>
      <c r="AY103">
        <v>32</v>
      </c>
      <c r="AZ103">
        <v>41</v>
      </c>
      <c r="BA103">
        <v>12</v>
      </c>
      <c r="BB103">
        <v>19</v>
      </c>
      <c r="BC103" s="2">
        <f t="shared" si="29"/>
        <v>7.087764877811443</v>
      </c>
      <c r="BD103" s="14">
        <f t="shared" si="30"/>
        <v>5.1148818705855774</v>
      </c>
      <c r="BE103" s="14">
        <f t="shared" si="31"/>
        <v>2.3382317122676923</v>
      </c>
      <c r="BF103" s="14">
        <f t="shared" si="32"/>
        <v>2.995859381342981</v>
      </c>
      <c r="BG103" s="14">
        <f t="shared" si="33"/>
        <v>0.87683689210038462</v>
      </c>
      <c r="BH103" s="14">
        <f t="shared" si="34"/>
        <v>1.3883250791589425</v>
      </c>
      <c r="BI103">
        <v>6</v>
      </c>
      <c r="BJ103">
        <v>3</v>
      </c>
      <c r="BK103">
        <v>0</v>
      </c>
      <c r="BL103">
        <v>0</v>
      </c>
      <c r="BM103">
        <v>0</v>
      </c>
      <c r="BN103">
        <v>0</v>
      </c>
      <c r="BO103" s="2">
        <v>4.6002080000000003</v>
      </c>
      <c r="BR103" s="18" t="str">
        <f t="shared" si="35"/>
        <v xml:space="preserve"> </v>
      </c>
      <c r="BT103">
        <v>0</v>
      </c>
      <c r="BU103">
        <v>18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 s="18">
        <f t="shared" si="36"/>
        <v>1</v>
      </c>
      <c r="CC103" s="19">
        <v>4</v>
      </c>
      <c r="CD103">
        <v>0.30000000000000004</v>
      </c>
      <c r="CE103">
        <v>0.4</v>
      </c>
      <c r="CF103">
        <v>0.7</v>
      </c>
      <c r="CG103" s="20">
        <f t="shared" si="37"/>
        <v>1.111111111111111E-2</v>
      </c>
      <c r="CH103" s="20">
        <f t="shared" si="38"/>
        <v>5.1148818705855768E-2</v>
      </c>
      <c r="CI103">
        <v>16.100000000000001</v>
      </c>
      <c r="CJ103">
        <v>17.2</v>
      </c>
      <c r="CK103">
        <v>-13.1</v>
      </c>
      <c r="CL103">
        <v>0</v>
      </c>
      <c r="CM103">
        <v>0.9</v>
      </c>
      <c r="CN103">
        <v>0</v>
      </c>
      <c r="CO103">
        <v>0.9</v>
      </c>
      <c r="CP103" s="21">
        <f t="shared" si="39"/>
        <v>1.4285714285714285E-2</v>
      </c>
      <c r="CQ103" s="21">
        <f t="shared" si="40"/>
        <v>6.5762766907528844E-2</v>
      </c>
      <c r="CU103">
        <v>2</v>
      </c>
      <c r="CV103" t="s">
        <v>171</v>
      </c>
      <c r="CW103">
        <v>874125</v>
      </c>
      <c r="CY103" s="22">
        <f t="shared" si="41"/>
        <v>-0.63504878048780478</v>
      </c>
    </row>
    <row r="104" spans="1:103" x14ac:dyDescent="0.2">
      <c r="A104">
        <v>18</v>
      </c>
      <c r="B104" t="s">
        <v>690</v>
      </c>
      <c r="C104" t="s">
        <v>195</v>
      </c>
      <c r="D104" t="s">
        <v>196</v>
      </c>
      <c r="E104" t="s">
        <v>117</v>
      </c>
      <c r="F104">
        <v>71</v>
      </c>
      <c r="G104">
        <v>202</v>
      </c>
      <c r="H104" t="s">
        <v>107</v>
      </c>
      <c r="I104">
        <v>2004</v>
      </c>
      <c r="J104">
        <v>5</v>
      </c>
      <c r="K104">
        <v>159</v>
      </c>
      <c r="M104">
        <v>28</v>
      </c>
      <c r="N104" t="s">
        <v>691</v>
      </c>
      <c r="O104" s="12" t="s">
        <v>474</v>
      </c>
      <c r="P104" s="12" t="s">
        <v>679</v>
      </c>
      <c r="Q104" s="12" t="s">
        <v>610</v>
      </c>
      <c r="R104" t="s">
        <v>131</v>
      </c>
      <c r="S104">
        <v>8</v>
      </c>
      <c r="T104" s="12" t="s">
        <v>229</v>
      </c>
      <c r="U104">
        <v>56</v>
      </c>
      <c r="V104">
        <v>2</v>
      </c>
      <c r="W104">
        <v>3</v>
      </c>
      <c r="X104">
        <v>5</v>
      </c>
      <c r="Y104">
        <v>-9</v>
      </c>
      <c r="Z104">
        <v>45</v>
      </c>
      <c r="AA104">
        <v>16</v>
      </c>
      <c r="AB104">
        <v>16</v>
      </c>
      <c r="AC104" s="13">
        <f t="shared" si="21"/>
        <v>4.4444444444444446E-2</v>
      </c>
      <c r="AD104" s="13">
        <f t="shared" si="22"/>
        <v>2.5974025974025976E-2</v>
      </c>
      <c r="AE104" s="14">
        <v>28.5</v>
      </c>
      <c r="AF104" s="15">
        <v>21</v>
      </c>
      <c r="AG104" s="15">
        <v>8</v>
      </c>
      <c r="AH104" s="15">
        <v>4</v>
      </c>
      <c r="AI104" s="2">
        <v>400.46666666670001</v>
      </c>
      <c r="AJ104" s="14">
        <f t="shared" si="23"/>
        <v>7.1511904761910712</v>
      </c>
      <c r="AK104">
        <v>653</v>
      </c>
      <c r="AL104" s="14">
        <f t="shared" si="24"/>
        <v>11.660714285714286</v>
      </c>
      <c r="AM104" s="16">
        <f t="shared" si="25"/>
        <v>0.61327207759065849</v>
      </c>
      <c r="AN104" s="15">
        <v>29.8</v>
      </c>
      <c r="AO104" s="16">
        <f t="shared" si="26"/>
        <v>4.4647910770763728</v>
      </c>
      <c r="AP104" s="13">
        <f>IF(('Even Strength'!CU104+'Power Play'!AJ104+'Penalty Kill'!AF104)&gt;0,V104/('Even Strength'!CU104+'Power Play'!AJ104+'Penalty Kill'!AF104),0)</f>
        <v>1.7699115044247787E-2</v>
      </c>
      <c r="AQ104" s="13">
        <f>IF(('Even Strength'!CU104+'Power Play'!AJ104+'Penalty Kill'!AF104)&gt;0,W104/('Even Strength'!CU104+'Power Play'!AJ104+'Penalty Kill'!AF104),0)</f>
        <v>2.6548672566371681E-2</v>
      </c>
      <c r="AR104" s="13">
        <f t="shared" si="27"/>
        <v>4.4247787610619468E-2</v>
      </c>
      <c r="AS104">
        <v>2</v>
      </c>
      <c r="AT104">
        <v>1</v>
      </c>
      <c r="AU104" s="17">
        <f t="shared" si="28"/>
        <v>0.66666666666666663</v>
      </c>
      <c r="AV104">
        <v>0</v>
      </c>
      <c r="AW104">
        <v>39</v>
      </c>
      <c r="AX104">
        <v>146</v>
      </c>
      <c r="AY104">
        <v>15</v>
      </c>
      <c r="AZ104">
        <v>16</v>
      </c>
      <c r="BA104">
        <v>4</v>
      </c>
      <c r="BB104">
        <v>8</v>
      </c>
      <c r="BC104" s="2">
        <f t="shared" si="29"/>
        <v>5.8431829532207562</v>
      </c>
      <c r="BD104" s="14">
        <f t="shared" si="30"/>
        <v>21.874479773595649</v>
      </c>
      <c r="BE104" s="14">
        <f t="shared" si="31"/>
        <v>2.2473780589310599</v>
      </c>
      <c r="BF104" s="14">
        <f t="shared" si="32"/>
        <v>2.3972032628597968</v>
      </c>
      <c r="BG104" s="14">
        <f t="shared" si="33"/>
        <v>0.5993008157149492</v>
      </c>
      <c r="BH104" s="14">
        <f t="shared" si="34"/>
        <v>1.1986016314298984</v>
      </c>
      <c r="BI104">
        <v>94</v>
      </c>
      <c r="BJ104">
        <v>12</v>
      </c>
      <c r="BK104">
        <v>12</v>
      </c>
      <c r="BL104">
        <v>1</v>
      </c>
      <c r="BM104">
        <v>0</v>
      </c>
      <c r="BN104">
        <v>0</v>
      </c>
      <c r="BO104" s="2">
        <v>-0.72176699999999994</v>
      </c>
      <c r="BR104" s="18" t="str">
        <f t="shared" si="35"/>
        <v xml:space="preserve"> </v>
      </c>
      <c r="BT104">
        <v>1</v>
      </c>
      <c r="BU104">
        <v>17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 s="18">
        <f t="shared" si="36"/>
        <v>0</v>
      </c>
      <c r="CC104" s="19">
        <v>3</v>
      </c>
      <c r="CD104">
        <v>-0.4</v>
      </c>
      <c r="CE104">
        <v>0.1</v>
      </c>
      <c r="CF104">
        <v>-0.30000000000000004</v>
      </c>
      <c r="CG104" s="20">
        <f t="shared" si="37"/>
        <v>-5.3571428571428581E-3</v>
      </c>
      <c r="CH104" s="20">
        <f t="shared" si="38"/>
        <v>-4.4947561178621198E-2</v>
      </c>
      <c r="CI104">
        <v>8.6999999999999993</v>
      </c>
      <c r="CJ104">
        <v>8.6999999999999993</v>
      </c>
      <c r="CK104">
        <v>-10.8</v>
      </c>
      <c r="CL104">
        <v>-1.9</v>
      </c>
      <c r="CM104">
        <v>0.1</v>
      </c>
      <c r="CN104">
        <v>0</v>
      </c>
      <c r="CO104">
        <v>-1.8</v>
      </c>
      <c r="CP104" s="21">
        <f t="shared" si="39"/>
        <v>-3.2142857142857147E-2</v>
      </c>
      <c r="CQ104" s="21">
        <f t="shared" si="40"/>
        <v>-0.26968536707172713</v>
      </c>
      <c r="CU104">
        <v>9</v>
      </c>
      <c r="CV104" t="s">
        <v>635</v>
      </c>
      <c r="CW104">
        <v>736667</v>
      </c>
      <c r="CY104" s="22">
        <f t="shared" si="41"/>
        <v>-3.0936591219512195</v>
      </c>
    </row>
    <row r="105" spans="1:103" x14ac:dyDescent="0.2">
      <c r="A105">
        <v>8</v>
      </c>
      <c r="B105" t="s">
        <v>692</v>
      </c>
      <c r="C105" t="s">
        <v>579</v>
      </c>
      <c r="D105" t="s">
        <v>351</v>
      </c>
      <c r="E105" t="s">
        <v>106</v>
      </c>
      <c r="F105">
        <v>71</v>
      </c>
      <c r="G105">
        <v>187</v>
      </c>
      <c r="H105" t="s">
        <v>107</v>
      </c>
      <c r="I105">
        <v>2005</v>
      </c>
      <c r="J105">
        <v>1</v>
      </c>
      <c r="K105">
        <v>6</v>
      </c>
      <c r="M105">
        <v>27</v>
      </c>
      <c r="N105" t="s">
        <v>693</v>
      </c>
      <c r="O105" s="12" t="s">
        <v>694</v>
      </c>
      <c r="P105" s="12" t="s">
        <v>695</v>
      </c>
      <c r="Q105" t="s">
        <v>460</v>
      </c>
      <c r="T105" s="12" t="s">
        <v>170</v>
      </c>
      <c r="U105">
        <v>3</v>
      </c>
      <c r="V105">
        <v>0</v>
      </c>
      <c r="W105">
        <v>0</v>
      </c>
      <c r="X105">
        <v>0</v>
      </c>
      <c r="Y105">
        <v>-1</v>
      </c>
      <c r="Z105">
        <v>3</v>
      </c>
      <c r="AA105">
        <v>2</v>
      </c>
      <c r="AB105">
        <v>1</v>
      </c>
      <c r="AC105" s="13">
        <f t="shared" si="21"/>
        <v>0</v>
      </c>
      <c r="AD105" s="13">
        <f t="shared" si="22"/>
        <v>0</v>
      </c>
      <c r="AE105" s="14">
        <v>36.799999999999997</v>
      </c>
      <c r="AF105" s="15">
        <v>1</v>
      </c>
      <c r="AG105" s="15">
        <v>0</v>
      </c>
      <c r="AH105" s="15">
        <v>2</v>
      </c>
      <c r="AI105" s="2">
        <v>34.666666666700003</v>
      </c>
      <c r="AJ105" s="14">
        <f t="shared" si="23"/>
        <v>11.555555555566668</v>
      </c>
      <c r="AK105">
        <v>41</v>
      </c>
      <c r="AL105" s="14">
        <f t="shared" si="24"/>
        <v>13.666666666666666</v>
      </c>
      <c r="AM105" s="16">
        <f t="shared" si="25"/>
        <v>0.84552845528536591</v>
      </c>
      <c r="AN105" s="15">
        <v>0</v>
      </c>
      <c r="AO105" s="16">
        <f t="shared" si="26"/>
        <v>0</v>
      </c>
      <c r="AP105" s="13">
        <f>IF(('Even Strength'!CU105+'Power Play'!AJ105+'Penalty Kill'!AF105)&gt;0,V105/('Even Strength'!CU105+'Power Play'!AJ105+'Penalty Kill'!AF105),0)</f>
        <v>0</v>
      </c>
      <c r="AQ105" s="13">
        <f>IF(('Even Strength'!CU105+'Power Play'!AJ105+'Penalty Kill'!AF105)&gt;0,W105/('Even Strength'!CU105+'Power Play'!AJ105+'Penalty Kill'!AF105),0)</f>
        <v>0</v>
      </c>
      <c r="AR105" s="13">
        <f t="shared" si="27"/>
        <v>0</v>
      </c>
      <c r="AS105">
        <v>0</v>
      </c>
      <c r="AT105">
        <v>0</v>
      </c>
      <c r="AU105" s="17">
        <f t="shared" si="28"/>
        <v>0</v>
      </c>
      <c r="AV105">
        <v>0</v>
      </c>
      <c r="AW105">
        <v>9</v>
      </c>
      <c r="AX105">
        <v>3</v>
      </c>
      <c r="AY105">
        <v>1</v>
      </c>
      <c r="AZ105">
        <v>2</v>
      </c>
      <c r="BA105">
        <v>1</v>
      </c>
      <c r="BB105">
        <v>1</v>
      </c>
      <c r="BC105" s="2">
        <f t="shared" si="29"/>
        <v>15.576923076908097</v>
      </c>
      <c r="BD105" s="14">
        <f t="shared" si="30"/>
        <v>5.1923076923026992</v>
      </c>
      <c r="BE105" s="14">
        <f t="shared" si="31"/>
        <v>1.7307692307675664</v>
      </c>
      <c r="BF105" s="14">
        <f t="shared" si="32"/>
        <v>3.4615384615351328</v>
      </c>
      <c r="BG105" s="14">
        <f t="shared" si="33"/>
        <v>1.7307692307675664</v>
      </c>
      <c r="BH105" s="14">
        <f t="shared" si="34"/>
        <v>1.7307692307675664</v>
      </c>
      <c r="BI105">
        <v>2</v>
      </c>
      <c r="BJ105">
        <v>1</v>
      </c>
      <c r="BK105">
        <v>0</v>
      </c>
      <c r="BL105">
        <v>0</v>
      </c>
      <c r="BM105">
        <v>0</v>
      </c>
      <c r="BN105">
        <v>0</v>
      </c>
      <c r="BO105" s="2">
        <v>-1.0616110000000001</v>
      </c>
      <c r="BR105" s="18" t="str">
        <f t="shared" si="35"/>
        <v xml:space="preserve"> </v>
      </c>
      <c r="BT105">
        <v>0</v>
      </c>
      <c r="BU105">
        <v>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s="18">
        <f t="shared" si="36"/>
        <v>0</v>
      </c>
      <c r="CC105" s="19">
        <v>4</v>
      </c>
      <c r="CD105">
        <v>-0.1</v>
      </c>
      <c r="CE105">
        <v>0</v>
      </c>
      <c r="CF105">
        <v>-0.1</v>
      </c>
      <c r="CG105" s="20">
        <f t="shared" si="37"/>
        <v>-3.3333333333333333E-2</v>
      </c>
      <c r="CH105" s="20">
        <f t="shared" si="38"/>
        <v>-0.17307692307675665</v>
      </c>
      <c r="CI105">
        <v>0.4</v>
      </c>
      <c r="CJ105">
        <v>0.4</v>
      </c>
      <c r="CK105">
        <v>-1</v>
      </c>
      <c r="CL105">
        <v>-0.2</v>
      </c>
      <c r="CM105">
        <v>-0.1</v>
      </c>
      <c r="CN105">
        <v>0</v>
      </c>
      <c r="CO105">
        <v>-0.2</v>
      </c>
      <c r="CP105" s="21">
        <f t="shared" si="39"/>
        <v>-6.6666666666666666E-2</v>
      </c>
      <c r="CQ105" s="21">
        <f t="shared" si="40"/>
        <v>-0.3461538461535133</v>
      </c>
      <c r="CW105">
        <v>550000</v>
      </c>
      <c r="CY105" s="22">
        <f t="shared" si="41"/>
        <v>-1.1658536585365853</v>
      </c>
    </row>
    <row r="106" spans="1:103" x14ac:dyDescent="0.2">
      <c r="A106">
        <v>12</v>
      </c>
      <c r="B106" t="s">
        <v>439</v>
      </c>
      <c r="C106" t="s">
        <v>696</v>
      </c>
      <c r="E106" t="s">
        <v>291</v>
      </c>
      <c r="F106">
        <v>70</v>
      </c>
      <c r="G106">
        <v>185</v>
      </c>
      <c r="H106" t="s">
        <v>107</v>
      </c>
      <c r="M106">
        <v>27</v>
      </c>
      <c r="N106" t="s">
        <v>697</v>
      </c>
      <c r="O106" s="12" t="s">
        <v>698</v>
      </c>
      <c r="P106" s="12" t="s">
        <v>699</v>
      </c>
      <c r="Q106" t="s">
        <v>432</v>
      </c>
      <c r="T106" s="12" t="s">
        <v>546</v>
      </c>
      <c r="U106">
        <v>60</v>
      </c>
      <c r="V106">
        <v>11</v>
      </c>
      <c r="W106">
        <v>14</v>
      </c>
      <c r="X106">
        <v>25</v>
      </c>
      <c r="Y106">
        <v>-11</v>
      </c>
      <c r="Z106">
        <v>110</v>
      </c>
      <c r="AA106">
        <v>42</v>
      </c>
      <c r="AB106">
        <v>44</v>
      </c>
      <c r="AC106" s="13">
        <f t="shared" si="21"/>
        <v>0.1</v>
      </c>
      <c r="AD106" s="13">
        <f t="shared" si="22"/>
        <v>5.6122448979591837E-2</v>
      </c>
      <c r="AE106" s="14">
        <v>28.3</v>
      </c>
      <c r="AF106" s="15">
        <v>50</v>
      </c>
      <c r="AG106" s="15">
        <v>26</v>
      </c>
      <c r="AH106" s="15">
        <v>11</v>
      </c>
      <c r="AI106" s="2">
        <v>812.05</v>
      </c>
      <c r="AJ106" s="14">
        <f t="shared" si="23"/>
        <v>13.534166666666666</v>
      </c>
      <c r="AK106">
        <v>1079</v>
      </c>
      <c r="AL106" s="14">
        <f t="shared" si="24"/>
        <v>17.983333333333334</v>
      </c>
      <c r="AM106" s="16">
        <f t="shared" si="25"/>
        <v>0.75259499536607966</v>
      </c>
      <c r="AN106" s="15">
        <v>115.538462</v>
      </c>
      <c r="AO106" s="16">
        <f t="shared" si="26"/>
        <v>8.5367991133550891</v>
      </c>
      <c r="AP106" s="13">
        <f>IF(('Even Strength'!CU106+'Power Play'!AJ106+'Penalty Kill'!AF106)&gt;0,V106/('Even Strength'!CU106+'Power Play'!AJ106+'Penalty Kill'!AF106),0)</f>
        <v>0.13750000000000001</v>
      </c>
      <c r="AQ106" s="13">
        <f>IF(('Even Strength'!CU106+'Power Play'!AJ106+'Penalty Kill'!AF106)&gt;0,W106/('Even Strength'!CU106+'Power Play'!AJ106+'Penalty Kill'!AF106),0)</f>
        <v>0.17499999999999999</v>
      </c>
      <c r="AR106" s="13">
        <f t="shared" si="27"/>
        <v>0.3125</v>
      </c>
      <c r="AS106">
        <v>1</v>
      </c>
      <c r="AT106">
        <v>7</v>
      </c>
      <c r="AU106" s="17">
        <f t="shared" si="28"/>
        <v>0.125</v>
      </c>
      <c r="AV106">
        <v>0.2</v>
      </c>
      <c r="AW106">
        <v>38</v>
      </c>
      <c r="AX106">
        <v>15</v>
      </c>
      <c r="AY106">
        <v>5</v>
      </c>
      <c r="AZ106">
        <v>42</v>
      </c>
      <c r="BA106">
        <v>21</v>
      </c>
      <c r="BB106">
        <v>16</v>
      </c>
      <c r="BC106" s="2">
        <f t="shared" si="29"/>
        <v>2.8077088849208791</v>
      </c>
      <c r="BD106" s="14">
        <f t="shared" si="30"/>
        <v>1.1083061387845576</v>
      </c>
      <c r="BE106" s="14">
        <f t="shared" si="31"/>
        <v>0.36943537959485256</v>
      </c>
      <c r="BF106" s="14">
        <f t="shared" si="32"/>
        <v>3.1032571885967615</v>
      </c>
      <c r="BG106" s="14">
        <f t="shared" si="33"/>
        <v>1.5516285942983807</v>
      </c>
      <c r="BH106" s="14">
        <f t="shared" si="34"/>
        <v>1.1821932147035281</v>
      </c>
      <c r="BI106">
        <v>26</v>
      </c>
      <c r="BJ106">
        <v>13</v>
      </c>
      <c r="BK106">
        <v>0</v>
      </c>
      <c r="BL106">
        <v>0</v>
      </c>
      <c r="BM106">
        <v>0</v>
      </c>
      <c r="BN106">
        <v>0</v>
      </c>
      <c r="BO106" s="2">
        <v>-0.96887799999999991</v>
      </c>
      <c r="BP106">
        <v>5</v>
      </c>
      <c r="BQ106">
        <v>1</v>
      </c>
      <c r="BR106" s="18">
        <f t="shared" si="35"/>
        <v>0.2</v>
      </c>
      <c r="BS106">
        <v>0</v>
      </c>
      <c r="BT106">
        <v>3</v>
      </c>
      <c r="BU106">
        <v>19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 s="18">
        <f t="shared" si="36"/>
        <v>0</v>
      </c>
      <c r="CC106" s="19">
        <v>2</v>
      </c>
      <c r="CD106">
        <v>1.7000000000000002</v>
      </c>
      <c r="CE106">
        <v>0.7</v>
      </c>
      <c r="CF106">
        <v>2.4</v>
      </c>
      <c r="CG106" s="20">
        <f t="shared" si="37"/>
        <v>0.04</v>
      </c>
      <c r="CH106" s="20">
        <f t="shared" si="38"/>
        <v>0.17732898220552923</v>
      </c>
      <c r="CI106">
        <v>19.7</v>
      </c>
      <c r="CJ106">
        <v>16</v>
      </c>
      <c r="CK106">
        <v>-7.7</v>
      </c>
      <c r="CL106">
        <v>1.6</v>
      </c>
      <c r="CM106">
        <v>1.1000000000000001</v>
      </c>
      <c r="CN106">
        <v>-0.5</v>
      </c>
      <c r="CO106">
        <v>2.2000000000000002</v>
      </c>
      <c r="CP106" s="21">
        <f t="shared" si="39"/>
        <v>3.6666666666666667E-2</v>
      </c>
      <c r="CQ106" s="21">
        <f t="shared" si="40"/>
        <v>0.16255156702173512</v>
      </c>
      <c r="CU106">
        <v>17</v>
      </c>
      <c r="CV106" t="s">
        <v>700</v>
      </c>
      <c r="CW106">
        <v>2500000</v>
      </c>
      <c r="CY106" s="22">
        <f t="shared" si="41"/>
        <v>-2.1902439024390246</v>
      </c>
    </row>
    <row r="107" spans="1:103" x14ac:dyDescent="0.2">
      <c r="A107">
        <v>54</v>
      </c>
      <c r="B107" t="s">
        <v>701</v>
      </c>
      <c r="C107" t="s">
        <v>702</v>
      </c>
      <c r="D107" t="s">
        <v>206</v>
      </c>
      <c r="E107" t="s">
        <v>106</v>
      </c>
      <c r="F107">
        <v>76</v>
      </c>
      <c r="G107">
        <v>212</v>
      </c>
      <c r="H107" t="s">
        <v>107</v>
      </c>
      <c r="I107">
        <v>2010</v>
      </c>
      <c r="J107">
        <v>2</v>
      </c>
      <c r="K107">
        <v>39</v>
      </c>
      <c r="L107" t="s">
        <v>108</v>
      </c>
      <c r="M107">
        <v>21</v>
      </c>
      <c r="N107" t="s">
        <v>703</v>
      </c>
      <c r="O107" s="12" t="s">
        <v>380</v>
      </c>
      <c r="P107" s="12" t="s">
        <v>704</v>
      </c>
      <c r="Q107" t="s">
        <v>305</v>
      </c>
      <c r="T107" s="12" t="s">
        <v>229</v>
      </c>
      <c r="U107">
        <v>5</v>
      </c>
      <c r="V107">
        <v>0</v>
      </c>
      <c r="W107">
        <v>0</v>
      </c>
      <c r="X107">
        <v>0</v>
      </c>
      <c r="Y107">
        <v>-2</v>
      </c>
      <c r="Z107">
        <v>7</v>
      </c>
      <c r="AA107">
        <v>3</v>
      </c>
      <c r="AB107">
        <v>2</v>
      </c>
      <c r="AC107" s="13">
        <f t="shared" si="21"/>
        <v>0</v>
      </c>
      <c r="AD107" s="13">
        <f t="shared" si="22"/>
        <v>0</v>
      </c>
      <c r="AE107" s="14">
        <v>37.799999999999997</v>
      </c>
      <c r="AF107" s="15">
        <v>4</v>
      </c>
      <c r="AG107" s="15">
        <v>1</v>
      </c>
      <c r="AH107" s="15">
        <v>1</v>
      </c>
      <c r="AI107" s="2">
        <v>53.45</v>
      </c>
      <c r="AJ107" s="14">
        <f t="shared" si="23"/>
        <v>10.690000000000001</v>
      </c>
      <c r="AK107">
        <v>77</v>
      </c>
      <c r="AL107" s="14">
        <f t="shared" si="24"/>
        <v>15.4</v>
      </c>
      <c r="AM107" s="16">
        <f t="shared" si="25"/>
        <v>0.69415584415584419</v>
      </c>
      <c r="AN107" s="15">
        <v>0</v>
      </c>
      <c r="AO107" s="16">
        <f t="shared" si="26"/>
        <v>0</v>
      </c>
      <c r="AP107" s="13">
        <f>IF(('Even Strength'!CU107+'Power Play'!AJ107+'Penalty Kill'!AF107)&gt;0,V107/('Even Strength'!CU107+'Power Play'!AJ107+'Penalty Kill'!AF107),0)</f>
        <v>0</v>
      </c>
      <c r="AQ107" s="13">
        <f>IF(('Even Strength'!CU107+'Power Play'!AJ107+'Penalty Kill'!AF107)&gt;0,W107/('Even Strength'!CU107+'Power Play'!AJ107+'Penalty Kill'!AF107),0)</f>
        <v>0</v>
      </c>
      <c r="AR107" s="13">
        <f t="shared" si="27"/>
        <v>0</v>
      </c>
      <c r="AS107">
        <v>0</v>
      </c>
      <c r="AT107">
        <v>0</v>
      </c>
      <c r="AU107" s="17">
        <f t="shared" si="28"/>
        <v>0</v>
      </c>
      <c r="AV107">
        <v>0</v>
      </c>
      <c r="AW107">
        <v>2</v>
      </c>
      <c r="AX107">
        <v>14</v>
      </c>
      <c r="AY107">
        <v>2</v>
      </c>
      <c r="AZ107">
        <v>3</v>
      </c>
      <c r="BA107">
        <v>0</v>
      </c>
      <c r="BB107">
        <v>1</v>
      </c>
      <c r="BC107" s="2">
        <f t="shared" si="29"/>
        <v>2.2450888681010288</v>
      </c>
      <c r="BD107" s="14">
        <f t="shared" si="30"/>
        <v>15.7156220767072</v>
      </c>
      <c r="BE107" s="14">
        <f t="shared" si="31"/>
        <v>2.2450888681010288</v>
      </c>
      <c r="BF107" s="14">
        <f t="shared" si="32"/>
        <v>3.3676333021515434</v>
      </c>
      <c r="BG107" s="14">
        <f t="shared" si="33"/>
        <v>0</v>
      </c>
      <c r="BH107" s="14">
        <f t="shared" si="34"/>
        <v>1.1225444340505144</v>
      </c>
      <c r="BI107">
        <v>2</v>
      </c>
      <c r="BJ107">
        <v>1</v>
      </c>
      <c r="BK107">
        <v>0</v>
      </c>
      <c r="BL107">
        <v>0</v>
      </c>
      <c r="BM107">
        <v>0</v>
      </c>
      <c r="BN107">
        <v>0</v>
      </c>
      <c r="BO107" s="2">
        <v>1.9022859999999999</v>
      </c>
      <c r="BR107" s="18" t="str">
        <f t="shared" si="35"/>
        <v xml:space="preserve"> </v>
      </c>
      <c r="BT107">
        <v>0</v>
      </c>
      <c r="BU107">
        <v>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 s="18">
        <f t="shared" si="36"/>
        <v>0</v>
      </c>
      <c r="CC107" s="19">
        <v>5</v>
      </c>
      <c r="CD107">
        <v>-0.2</v>
      </c>
      <c r="CE107">
        <v>0</v>
      </c>
      <c r="CF107">
        <v>-0.2</v>
      </c>
      <c r="CG107" s="20">
        <f t="shared" si="37"/>
        <v>-0.04</v>
      </c>
      <c r="CH107" s="20">
        <f t="shared" si="38"/>
        <v>-0.22450888681010289</v>
      </c>
      <c r="CI107">
        <v>0.7</v>
      </c>
      <c r="CJ107">
        <v>0.7</v>
      </c>
      <c r="CK107">
        <v>-2.1</v>
      </c>
      <c r="CL107">
        <v>-0.30000000000000004</v>
      </c>
      <c r="CM107">
        <v>-0.1</v>
      </c>
      <c r="CN107">
        <v>0</v>
      </c>
      <c r="CO107">
        <v>-0.4</v>
      </c>
      <c r="CP107" s="21">
        <f t="shared" si="39"/>
        <v>-0.08</v>
      </c>
      <c r="CQ107" s="21">
        <f t="shared" si="40"/>
        <v>-0.44901777362020578</v>
      </c>
      <c r="CW107">
        <v>870000</v>
      </c>
      <c r="CY107" s="22">
        <f t="shared" si="41"/>
        <v>-1.9278048780487804</v>
      </c>
    </row>
    <row r="108" spans="1:103" x14ac:dyDescent="0.2">
      <c r="A108">
        <v>37</v>
      </c>
      <c r="B108" t="s">
        <v>705</v>
      </c>
      <c r="C108" t="s">
        <v>706</v>
      </c>
      <c r="D108" t="s">
        <v>707</v>
      </c>
      <c r="E108" t="s">
        <v>117</v>
      </c>
      <c r="F108">
        <v>73</v>
      </c>
      <c r="G108">
        <v>195</v>
      </c>
      <c r="H108" t="s">
        <v>107</v>
      </c>
      <c r="I108">
        <v>2002</v>
      </c>
      <c r="J108">
        <v>9</v>
      </c>
      <c r="K108">
        <v>282</v>
      </c>
      <c r="M108">
        <v>31</v>
      </c>
      <c r="N108" t="s">
        <v>708</v>
      </c>
      <c r="O108" s="12" t="s">
        <v>138</v>
      </c>
      <c r="P108" s="12" t="s">
        <v>709</v>
      </c>
      <c r="Q108" t="s">
        <v>610</v>
      </c>
      <c r="T108" s="12" t="s">
        <v>148</v>
      </c>
      <c r="U108">
        <v>15</v>
      </c>
      <c r="V108">
        <v>0</v>
      </c>
      <c r="W108">
        <v>0</v>
      </c>
      <c r="X108">
        <v>0</v>
      </c>
      <c r="Y108">
        <v>-4</v>
      </c>
      <c r="Z108">
        <v>9</v>
      </c>
      <c r="AA108">
        <v>7</v>
      </c>
      <c r="AB108">
        <v>2</v>
      </c>
      <c r="AC108" s="13">
        <f t="shared" si="21"/>
        <v>0</v>
      </c>
      <c r="AD108" s="13">
        <f t="shared" si="22"/>
        <v>0</v>
      </c>
      <c r="AE108" s="14">
        <v>35</v>
      </c>
      <c r="AF108" s="15">
        <v>5</v>
      </c>
      <c r="AG108" s="15">
        <v>2</v>
      </c>
      <c r="AH108" s="15">
        <v>1</v>
      </c>
      <c r="AI108" s="2">
        <v>144.30000000000001</v>
      </c>
      <c r="AJ108" s="14">
        <f t="shared" si="23"/>
        <v>9.620000000000001</v>
      </c>
      <c r="AK108">
        <v>235</v>
      </c>
      <c r="AL108" s="14">
        <f t="shared" si="24"/>
        <v>15.666666666666666</v>
      </c>
      <c r="AM108" s="16">
        <f t="shared" si="25"/>
        <v>0.61404255319148937</v>
      </c>
      <c r="AN108" s="15">
        <v>0</v>
      </c>
      <c r="AO108" s="16">
        <f t="shared" si="26"/>
        <v>0</v>
      </c>
      <c r="AP108" s="13">
        <f>IF(('Even Strength'!CU108+'Power Play'!AJ108+'Penalty Kill'!AF108)&gt;0,V108/('Even Strength'!CU108+'Power Play'!AJ108+'Penalty Kill'!AF108),0)</f>
        <v>0</v>
      </c>
      <c r="AQ108" s="13">
        <f>IF(('Even Strength'!CU108+'Power Play'!AJ108+'Penalty Kill'!AF108)&gt;0,W108/('Even Strength'!CU108+'Power Play'!AJ108+'Penalty Kill'!AF108),0)</f>
        <v>0</v>
      </c>
      <c r="AR108" s="13">
        <f t="shared" si="27"/>
        <v>0</v>
      </c>
      <c r="AS108">
        <v>39</v>
      </c>
      <c r="AT108">
        <v>36</v>
      </c>
      <c r="AU108" s="17">
        <f t="shared" si="28"/>
        <v>0.52</v>
      </c>
      <c r="AV108">
        <v>7.5</v>
      </c>
      <c r="AW108">
        <v>17</v>
      </c>
      <c r="AX108">
        <v>23</v>
      </c>
      <c r="AY108">
        <v>9</v>
      </c>
      <c r="AZ108">
        <v>7</v>
      </c>
      <c r="BA108">
        <v>1</v>
      </c>
      <c r="BB108">
        <v>2</v>
      </c>
      <c r="BC108" s="2">
        <f t="shared" si="29"/>
        <v>7.0686070686070677</v>
      </c>
      <c r="BD108" s="14">
        <f t="shared" si="30"/>
        <v>9.5634095634095626</v>
      </c>
      <c r="BE108" s="14">
        <f t="shared" si="31"/>
        <v>3.742203742203742</v>
      </c>
      <c r="BF108" s="14">
        <f t="shared" si="32"/>
        <v>2.9106029106029103</v>
      </c>
      <c r="BG108" s="14">
        <f t="shared" si="33"/>
        <v>0.41580041580041577</v>
      </c>
      <c r="BH108" s="14">
        <f t="shared" si="34"/>
        <v>0.83160083160083154</v>
      </c>
      <c r="BI108">
        <v>6</v>
      </c>
      <c r="BJ108">
        <v>3</v>
      </c>
      <c r="BK108">
        <v>0</v>
      </c>
      <c r="BL108">
        <v>0</v>
      </c>
      <c r="BM108">
        <v>0</v>
      </c>
      <c r="BN108">
        <v>0</v>
      </c>
      <c r="BO108" s="2">
        <v>-2.2616309999999999</v>
      </c>
      <c r="BR108" s="18" t="str">
        <f t="shared" si="35"/>
        <v xml:space="preserve"> </v>
      </c>
      <c r="BT108">
        <v>0</v>
      </c>
      <c r="BU108">
        <v>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s="18">
        <f t="shared" si="36"/>
        <v>0</v>
      </c>
      <c r="CC108" s="19">
        <v>4</v>
      </c>
      <c r="CD108">
        <v>-0.4</v>
      </c>
      <c r="CE108">
        <v>0</v>
      </c>
      <c r="CF108">
        <v>-0.4</v>
      </c>
      <c r="CG108" s="20">
        <f t="shared" si="37"/>
        <v>-2.6666666666666668E-2</v>
      </c>
      <c r="CH108" s="20">
        <f t="shared" si="38"/>
        <v>-0.16632016632016633</v>
      </c>
      <c r="CI108">
        <v>2.4</v>
      </c>
      <c r="CJ108">
        <v>3.3</v>
      </c>
      <c r="CK108">
        <v>-5</v>
      </c>
      <c r="CL108">
        <v>-1.1000000000000001</v>
      </c>
      <c r="CM108">
        <v>0.2</v>
      </c>
      <c r="CN108">
        <v>0</v>
      </c>
      <c r="CO108">
        <v>-0.9</v>
      </c>
      <c r="CP108" s="21">
        <f t="shared" si="39"/>
        <v>-6.0000000000000005E-2</v>
      </c>
      <c r="CQ108" s="21">
        <f t="shared" si="40"/>
        <v>-0.37422037422037419</v>
      </c>
      <c r="CU108">
        <v>65</v>
      </c>
      <c r="CV108" t="s">
        <v>635</v>
      </c>
      <c r="CW108">
        <v>1850000</v>
      </c>
      <c r="CY108" s="22">
        <f t="shared" si="41"/>
        <v>-4.1487804878048777</v>
      </c>
    </row>
    <row r="109" spans="1:103" x14ac:dyDescent="0.2">
      <c r="A109">
        <v>88</v>
      </c>
      <c r="B109" t="s">
        <v>710</v>
      </c>
      <c r="C109" t="s">
        <v>329</v>
      </c>
      <c r="D109" t="s">
        <v>105</v>
      </c>
      <c r="E109" t="s">
        <v>106</v>
      </c>
      <c r="F109">
        <v>77</v>
      </c>
      <c r="G109">
        <v>230</v>
      </c>
      <c r="H109" t="s">
        <v>107</v>
      </c>
      <c r="I109">
        <v>2003</v>
      </c>
      <c r="J109">
        <v>1</v>
      </c>
      <c r="K109">
        <v>20</v>
      </c>
      <c r="M109">
        <v>28</v>
      </c>
      <c r="N109" t="s">
        <v>711</v>
      </c>
      <c r="O109" s="12" t="s">
        <v>712</v>
      </c>
      <c r="P109" s="12" t="s">
        <v>713</v>
      </c>
      <c r="Q109" t="s">
        <v>610</v>
      </c>
      <c r="T109" s="12" t="s">
        <v>714</v>
      </c>
      <c r="U109">
        <v>69</v>
      </c>
      <c r="V109">
        <v>22</v>
      </c>
      <c r="W109">
        <v>26</v>
      </c>
      <c r="X109">
        <v>48</v>
      </c>
      <c r="Y109">
        <v>26</v>
      </c>
      <c r="Z109">
        <v>245</v>
      </c>
      <c r="AA109">
        <v>111</v>
      </c>
      <c r="AB109">
        <v>98</v>
      </c>
      <c r="AC109" s="13">
        <f t="shared" si="21"/>
        <v>8.9795918367346933E-2</v>
      </c>
      <c r="AD109" s="13">
        <f t="shared" si="22"/>
        <v>4.8458149779735685E-2</v>
      </c>
      <c r="AE109" s="14">
        <v>31.1</v>
      </c>
      <c r="AF109" s="15">
        <v>113</v>
      </c>
      <c r="AG109" s="15">
        <v>35</v>
      </c>
      <c r="AH109" s="15">
        <v>48</v>
      </c>
      <c r="AI109" s="2">
        <v>1159.4833333332999</v>
      </c>
      <c r="AJ109" s="14">
        <f t="shared" si="23"/>
        <v>16.804106280192752</v>
      </c>
      <c r="AK109">
        <v>1699</v>
      </c>
      <c r="AL109" s="14">
        <f t="shared" si="24"/>
        <v>24.623188405797102</v>
      </c>
      <c r="AM109" s="16">
        <f t="shared" si="25"/>
        <v>0.68245046105550322</v>
      </c>
      <c r="AN109" s="15">
        <v>96.337500000000006</v>
      </c>
      <c r="AO109" s="16">
        <f t="shared" si="26"/>
        <v>4.9851945550462133</v>
      </c>
      <c r="AP109" s="13">
        <f>IF(('Even Strength'!CU109+'Power Play'!AJ109+'Penalty Kill'!AF109)&gt;0,V109/('Even Strength'!CU109+'Power Play'!AJ109+'Penalty Kill'!AF109),0)</f>
        <v>0.20560747663551401</v>
      </c>
      <c r="AQ109" s="13">
        <f>IF(('Even Strength'!CU109+'Power Play'!AJ109+'Penalty Kill'!AF109)&gt;0,W109/('Even Strength'!CU109+'Power Play'!AJ109+'Penalty Kill'!AF109),0)</f>
        <v>0.24299065420560748</v>
      </c>
      <c r="AR109" s="13">
        <f t="shared" si="27"/>
        <v>0.44859813084112149</v>
      </c>
      <c r="AS109">
        <v>61</v>
      </c>
      <c r="AT109">
        <v>70</v>
      </c>
      <c r="AU109" s="17">
        <f t="shared" si="28"/>
        <v>0.46564885496183206</v>
      </c>
      <c r="AV109">
        <v>2.9</v>
      </c>
      <c r="AW109">
        <v>42</v>
      </c>
      <c r="AX109">
        <v>145</v>
      </c>
      <c r="AY109">
        <v>24</v>
      </c>
      <c r="AZ109">
        <v>111</v>
      </c>
      <c r="BA109">
        <v>37</v>
      </c>
      <c r="BB109">
        <v>45</v>
      </c>
      <c r="BC109" s="2">
        <f t="shared" si="29"/>
        <v>2.1733818223634715</v>
      </c>
      <c r="BD109" s="14">
        <f t="shared" si="30"/>
        <v>7.5033420057786522</v>
      </c>
      <c r="BE109" s="14">
        <f t="shared" si="31"/>
        <v>1.2419324699219838</v>
      </c>
      <c r="BF109" s="14">
        <f t="shared" si="32"/>
        <v>5.7439376733891754</v>
      </c>
      <c r="BG109" s="14">
        <f t="shared" si="33"/>
        <v>1.9146458911297251</v>
      </c>
      <c r="BH109" s="14">
        <f t="shared" si="34"/>
        <v>2.3286233811037196</v>
      </c>
      <c r="BI109">
        <v>34</v>
      </c>
      <c r="BJ109">
        <v>17</v>
      </c>
      <c r="BK109">
        <v>0</v>
      </c>
      <c r="BL109">
        <v>0</v>
      </c>
      <c r="BM109">
        <v>0</v>
      </c>
      <c r="BN109">
        <v>0</v>
      </c>
      <c r="BO109" s="2">
        <v>-1.4901219999999999</v>
      </c>
      <c r="BP109">
        <v>2</v>
      </c>
      <c r="BQ109">
        <v>0</v>
      </c>
      <c r="BR109" s="18">
        <f t="shared" si="35"/>
        <v>0</v>
      </c>
      <c r="BS109">
        <v>0</v>
      </c>
      <c r="BT109">
        <v>4</v>
      </c>
      <c r="BU109">
        <v>16</v>
      </c>
      <c r="BV109">
        <v>0</v>
      </c>
      <c r="BW109">
        <v>0</v>
      </c>
      <c r="BX109">
        <v>3</v>
      </c>
      <c r="BY109">
        <v>2</v>
      </c>
      <c r="BZ109">
        <v>0</v>
      </c>
      <c r="CA109">
        <v>1</v>
      </c>
      <c r="CB109" s="18">
        <f t="shared" si="36"/>
        <v>1</v>
      </c>
      <c r="CC109" s="19">
        <v>6</v>
      </c>
      <c r="CD109">
        <v>4.5</v>
      </c>
      <c r="CE109">
        <v>2.4</v>
      </c>
      <c r="CF109">
        <v>6.9</v>
      </c>
      <c r="CG109" s="20">
        <f t="shared" si="37"/>
        <v>0.1</v>
      </c>
      <c r="CH109" s="20">
        <f t="shared" si="38"/>
        <v>0.35705558510257035</v>
      </c>
      <c r="CI109">
        <v>27.2</v>
      </c>
      <c r="CJ109">
        <v>23.4</v>
      </c>
      <c r="CK109">
        <v>21.2</v>
      </c>
      <c r="CL109">
        <v>7.9</v>
      </c>
      <c r="CM109">
        <v>4.4000000000000004</v>
      </c>
      <c r="CN109">
        <v>-0.60000000000000009</v>
      </c>
      <c r="CO109">
        <v>11.8</v>
      </c>
      <c r="CP109" s="21">
        <f t="shared" si="39"/>
        <v>0.17101449275362321</v>
      </c>
      <c r="CQ109" s="21">
        <f t="shared" si="40"/>
        <v>0.61061679771164212</v>
      </c>
      <c r="CU109">
        <v>13</v>
      </c>
      <c r="CV109" t="s">
        <v>171</v>
      </c>
      <c r="CW109">
        <v>5760000</v>
      </c>
      <c r="CY109" s="22">
        <f t="shared" si="41"/>
        <v>1.6848780487804884</v>
      </c>
    </row>
    <row r="110" spans="1:103" x14ac:dyDescent="0.2">
      <c r="A110">
        <v>14</v>
      </c>
      <c r="B110" t="s">
        <v>715</v>
      </c>
      <c r="C110" t="s">
        <v>716</v>
      </c>
      <c r="D110" t="s">
        <v>309</v>
      </c>
      <c r="E110" t="s">
        <v>106</v>
      </c>
      <c r="F110">
        <v>73</v>
      </c>
      <c r="G110">
        <v>188</v>
      </c>
      <c r="H110" t="s">
        <v>118</v>
      </c>
      <c r="M110">
        <v>32</v>
      </c>
      <c r="N110" t="s">
        <v>717</v>
      </c>
      <c r="O110" s="12" t="s">
        <v>718</v>
      </c>
      <c r="P110" s="12" t="s">
        <v>719</v>
      </c>
      <c r="Q110" t="s">
        <v>177</v>
      </c>
      <c r="T110" s="12" t="s">
        <v>229</v>
      </c>
      <c r="U110">
        <v>49</v>
      </c>
      <c r="V110">
        <v>5</v>
      </c>
      <c r="W110">
        <v>10</v>
      </c>
      <c r="X110">
        <v>15</v>
      </c>
      <c r="Y110">
        <v>-9</v>
      </c>
      <c r="Z110">
        <v>104</v>
      </c>
      <c r="AA110">
        <v>51</v>
      </c>
      <c r="AB110">
        <v>46</v>
      </c>
      <c r="AC110" s="13">
        <f t="shared" si="21"/>
        <v>4.807692307692308E-2</v>
      </c>
      <c r="AD110" s="13">
        <f t="shared" si="22"/>
        <v>2.4875621890547265E-2</v>
      </c>
      <c r="AE110" s="14">
        <v>26.4</v>
      </c>
      <c r="AF110" s="15">
        <v>49</v>
      </c>
      <c r="AG110" s="15">
        <v>10</v>
      </c>
      <c r="AH110" s="15">
        <v>10</v>
      </c>
      <c r="AI110" s="2">
        <v>873.08333333329995</v>
      </c>
      <c r="AJ110" s="14">
        <f t="shared" si="23"/>
        <v>17.818027210883674</v>
      </c>
      <c r="AK110">
        <v>1173</v>
      </c>
      <c r="AL110" s="14">
        <f t="shared" si="24"/>
        <v>23.938775510204081</v>
      </c>
      <c r="AM110" s="16">
        <f t="shared" si="25"/>
        <v>0.74431656720656436</v>
      </c>
      <c r="AN110" s="15">
        <v>101.3625</v>
      </c>
      <c r="AO110" s="16">
        <f t="shared" si="26"/>
        <v>6.9658299131433417</v>
      </c>
      <c r="AP110" s="13">
        <f>IF(('Even Strength'!CU110+'Power Play'!AJ110+'Penalty Kill'!AF110)&gt;0,V110/('Even Strength'!CU110+'Power Play'!AJ110+'Penalty Kill'!AF110),0)</f>
        <v>6.25E-2</v>
      </c>
      <c r="AQ110" s="13">
        <f>IF(('Even Strength'!CU110+'Power Play'!AJ110+'Penalty Kill'!AF110)&gt;0,W110/('Even Strength'!CU110+'Power Play'!AJ110+'Penalty Kill'!AF110),0)</f>
        <v>0.125</v>
      </c>
      <c r="AR110" s="13">
        <f t="shared" si="27"/>
        <v>0.1875</v>
      </c>
      <c r="AS110">
        <v>23</v>
      </c>
      <c r="AT110">
        <v>32</v>
      </c>
      <c r="AU110" s="17">
        <f t="shared" si="28"/>
        <v>0.41818181818181815</v>
      </c>
      <c r="AV110">
        <v>1.8</v>
      </c>
      <c r="AW110">
        <v>77</v>
      </c>
      <c r="AX110">
        <v>84</v>
      </c>
      <c r="AY110">
        <v>33</v>
      </c>
      <c r="AZ110">
        <v>51</v>
      </c>
      <c r="BA110">
        <v>13</v>
      </c>
      <c r="BB110">
        <v>24</v>
      </c>
      <c r="BC110" s="2">
        <f t="shared" si="29"/>
        <v>5.2915911043239587</v>
      </c>
      <c r="BD110" s="14">
        <f t="shared" si="30"/>
        <v>5.772644841080683</v>
      </c>
      <c r="BE110" s="14">
        <f t="shared" si="31"/>
        <v>2.2678247589959826</v>
      </c>
      <c r="BF110" s="14">
        <f t="shared" si="32"/>
        <v>3.5048200820847</v>
      </c>
      <c r="BG110" s="14">
        <f t="shared" si="33"/>
        <v>0.89338551111962949</v>
      </c>
      <c r="BH110" s="14">
        <f t="shared" si="34"/>
        <v>1.6493270974516236</v>
      </c>
      <c r="BI110">
        <v>71</v>
      </c>
      <c r="BJ110">
        <v>23</v>
      </c>
      <c r="BK110">
        <v>3</v>
      </c>
      <c r="BL110">
        <v>0</v>
      </c>
      <c r="BM110">
        <v>1</v>
      </c>
      <c r="BN110">
        <v>0</v>
      </c>
      <c r="BO110" s="2">
        <v>-1.1548309999999999</v>
      </c>
      <c r="BP110">
        <v>5</v>
      </c>
      <c r="BQ110">
        <v>1</v>
      </c>
      <c r="BR110" s="18">
        <f t="shared" si="35"/>
        <v>0.2</v>
      </c>
      <c r="BS110">
        <v>0</v>
      </c>
      <c r="BT110">
        <v>0</v>
      </c>
      <c r="BU110">
        <v>10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18">
        <f t="shared" si="36"/>
        <v>0</v>
      </c>
      <c r="CC110" s="19">
        <v>8</v>
      </c>
      <c r="CD110">
        <v>-0.2</v>
      </c>
      <c r="CE110">
        <v>0.8</v>
      </c>
      <c r="CF110">
        <v>0.60000000000000009</v>
      </c>
      <c r="CG110" s="20">
        <f t="shared" si="37"/>
        <v>1.2244897959183675E-2</v>
      </c>
      <c r="CH110" s="20">
        <f t="shared" si="38"/>
        <v>4.1233177436290597E-2</v>
      </c>
      <c r="CI110">
        <v>16.3</v>
      </c>
      <c r="CJ110">
        <v>14.9</v>
      </c>
      <c r="CK110">
        <v>-6.4</v>
      </c>
      <c r="CL110">
        <v>-1.3</v>
      </c>
      <c r="CM110">
        <v>1.3</v>
      </c>
      <c r="CN110">
        <v>-0.5</v>
      </c>
      <c r="CO110">
        <v>-0.60000000000000009</v>
      </c>
      <c r="CP110" s="21">
        <f t="shared" si="39"/>
        <v>-1.2244897959183675E-2</v>
      </c>
      <c r="CQ110" s="21">
        <f t="shared" si="40"/>
        <v>-4.1233177436290597E-2</v>
      </c>
      <c r="CU110">
        <v>33</v>
      </c>
      <c r="CV110" t="s">
        <v>720</v>
      </c>
      <c r="CW110">
        <v>4500000</v>
      </c>
      <c r="CY110" s="22">
        <f t="shared" si="41"/>
        <v>-8.5024390243902435</v>
      </c>
    </row>
    <row r="111" spans="1:103" x14ac:dyDescent="0.2">
      <c r="A111">
        <v>26</v>
      </c>
      <c r="B111" t="s">
        <v>721</v>
      </c>
      <c r="C111" t="s">
        <v>722</v>
      </c>
      <c r="D111" t="s">
        <v>239</v>
      </c>
      <c r="E111" t="s">
        <v>117</v>
      </c>
      <c r="F111">
        <v>72</v>
      </c>
      <c r="G111">
        <v>189</v>
      </c>
      <c r="H111" t="s">
        <v>107</v>
      </c>
      <c r="M111">
        <v>26</v>
      </c>
      <c r="N111" t="s">
        <v>723</v>
      </c>
      <c r="O111" s="12" t="s">
        <v>724</v>
      </c>
      <c r="P111" s="12" t="s">
        <v>725</v>
      </c>
      <c r="Q111" t="s">
        <v>317</v>
      </c>
      <c r="T111" s="12" t="s">
        <v>148</v>
      </c>
      <c r="U111">
        <v>2</v>
      </c>
      <c r="V111">
        <v>0</v>
      </c>
      <c r="W111">
        <v>1</v>
      </c>
      <c r="X111">
        <v>1</v>
      </c>
      <c r="Y111">
        <v>1</v>
      </c>
      <c r="Z111">
        <v>5</v>
      </c>
      <c r="AA111">
        <v>0</v>
      </c>
      <c r="AB111">
        <v>4</v>
      </c>
      <c r="AC111" s="13">
        <f t="shared" si="21"/>
        <v>0</v>
      </c>
      <c r="AD111" s="13">
        <f t="shared" si="22"/>
        <v>0</v>
      </c>
      <c r="AE111" s="14">
        <v>37.4</v>
      </c>
      <c r="AF111" s="15">
        <v>1</v>
      </c>
      <c r="AG111" s="15">
        <v>0</v>
      </c>
      <c r="AH111" s="15">
        <v>3</v>
      </c>
      <c r="AI111" s="2">
        <v>27.666666666699999</v>
      </c>
      <c r="AJ111" s="14">
        <f t="shared" si="23"/>
        <v>13.83333333335</v>
      </c>
      <c r="AK111">
        <v>38</v>
      </c>
      <c r="AL111" s="14">
        <f t="shared" si="24"/>
        <v>19</v>
      </c>
      <c r="AM111" s="16">
        <f t="shared" si="25"/>
        <v>0.72807017543947372</v>
      </c>
      <c r="AN111" s="15">
        <v>0</v>
      </c>
      <c r="AO111" s="16">
        <f t="shared" si="26"/>
        <v>0</v>
      </c>
      <c r="AP111" s="13">
        <f>IF(('Even Strength'!CU111+'Power Play'!AJ111+'Penalty Kill'!AF111)&gt;0,V111/('Even Strength'!CU111+'Power Play'!AJ111+'Penalty Kill'!AF111),0)</f>
        <v>0</v>
      </c>
      <c r="AQ111" s="13">
        <f>IF(('Even Strength'!CU111+'Power Play'!AJ111+'Penalty Kill'!AF111)&gt;0,W111/('Even Strength'!CU111+'Power Play'!AJ111+'Penalty Kill'!AF111),0)</f>
        <v>0.16666666666666666</v>
      </c>
      <c r="AR111" s="13">
        <f t="shared" si="27"/>
        <v>0.16666666666666666</v>
      </c>
      <c r="AS111">
        <v>0</v>
      </c>
      <c r="AT111">
        <v>0</v>
      </c>
      <c r="AU111" s="17">
        <f t="shared" si="28"/>
        <v>0</v>
      </c>
      <c r="AV111">
        <v>0</v>
      </c>
      <c r="AW111">
        <v>1</v>
      </c>
      <c r="AX111">
        <v>2</v>
      </c>
      <c r="AY111">
        <v>0</v>
      </c>
      <c r="AZ111">
        <v>0</v>
      </c>
      <c r="BA111">
        <v>0</v>
      </c>
      <c r="BB111">
        <v>2</v>
      </c>
      <c r="BC111" s="2">
        <f t="shared" si="29"/>
        <v>2.1686746987925676</v>
      </c>
      <c r="BD111" s="14">
        <f t="shared" si="30"/>
        <v>4.3373493975851352</v>
      </c>
      <c r="BE111" s="14">
        <f t="shared" si="31"/>
        <v>0</v>
      </c>
      <c r="BF111" s="14">
        <f t="shared" si="32"/>
        <v>0</v>
      </c>
      <c r="BG111" s="14">
        <f t="shared" si="33"/>
        <v>0</v>
      </c>
      <c r="BH111" s="14">
        <f t="shared" si="34"/>
        <v>4.3373493975851352</v>
      </c>
      <c r="BI111">
        <v>2</v>
      </c>
      <c r="BJ111">
        <v>1</v>
      </c>
      <c r="BK111">
        <v>0</v>
      </c>
      <c r="BL111">
        <v>0</v>
      </c>
      <c r="BM111">
        <v>0</v>
      </c>
      <c r="BN111">
        <v>0</v>
      </c>
      <c r="BO111" s="2">
        <v>-4.3777999999999997E-2</v>
      </c>
      <c r="BR111" s="18" t="str">
        <f t="shared" si="35"/>
        <v xml:space="preserve"> 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s="18">
        <f t="shared" si="36"/>
        <v>0</v>
      </c>
      <c r="CC111" s="19">
        <v>5</v>
      </c>
      <c r="CD111">
        <v>0</v>
      </c>
      <c r="CE111">
        <v>0.1</v>
      </c>
      <c r="CF111">
        <v>0.1</v>
      </c>
      <c r="CG111" s="20">
        <f t="shared" si="37"/>
        <v>0.05</v>
      </c>
      <c r="CH111" s="20">
        <f t="shared" si="38"/>
        <v>0.21686746987925681</v>
      </c>
      <c r="CI111">
        <v>0.7</v>
      </c>
      <c r="CJ111">
        <v>0.7</v>
      </c>
      <c r="CK111">
        <v>1.3</v>
      </c>
      <c r="CL111">
        <v>0.1</v>
      </c>
      <c r="CM111">
        <v>0.2</v>
      </c>
      <c r="CN111">
        <v>0</v>
      </c>
      <c r="CO111">
        <v>0.2</v>
      </c>
      <c r="CP111" s="21">
        <f t="shared" si="39"/>
        <v>0.1</v>
      </c>
      <c r="CQ111" s="21">
        <f t="shared" si="40"/>
        <v>0.43373493975851363</v>
      </c>
      <c r="CW111">
        <v>600000</v>
      </c>
      <c r="CY111" s="22">
        <f t="shared" si="41"/>
        <v>-0.85365853658536595</v>
      </c>
    </row>
    <row r="112" spans="1:103" x14ac:dyDescent="0.2">
      <c r="A112">
        <v>44</v>
      </c>
      <c r="B112" t="s">
        <v>726</v>
      </c>
      <c r="C112" t="s">
        <v>727</v>
      </c>
      <c r="D112" t="s">
        <v>508</v>
      </c>
      <c r="E112" t="s">
        <v>117</v>
      </c>
      <c r="F112">
        <v>73</v>
      </c>
      <c r="G112">
        <v>196</v>
      </c>
      <c r="H112" t="s">
        <v>118</v>
      </c>
      <c r="I112">
        <v>2005</v>
      </c>
      <c r="J112">
        <v>4</v>
      </c>
      <c r="K112">
        <v>96</v>
      </c>
      <c r="M112">
        <v>27</v>
      </c>
      <c r="N112" t="s">
        <v>728</v>
      </c>
      <c r="O112" s="12" t="s">
        <v>678</v>
      </c>
      <c r="P112" s="12" t="s">
        <v>725</v>
      </c>
      <c r="Q112" t="s">
        <v>155</v>
      </c>
      <c r="T112" s="12" t="s">
        <v>178</v>
      </c>
      <c r="U112">
        <v>82</v>
      </c>
      <c r="V112">
        <v>2</v>
      </c>
      <c r="W112">
        <v>14</v>
      </c>
      <c r="X112">
        <v>16</v>
      </c>
      <c r="Y112">
        <v>-23</v>
      </c>
      <c r="Z112">
        <v>83</v>
      </c>
      <c r="AA112">
        <v>39</v>
      </c>
      <c r="AB112">
        <v>70</v>
      </c>
      <c r="AC112" s="13">
        <f t="shared" si="21"/>
        <v>2.4096385542168676E-2</v>
      </c>
      <c r="AD112" s="13">
        <f t="shared" si="22"/>
        <v>1.0416666666666666E-2</v>
      </c>
      <c r="AE112" s="14">
        <v>52.2</v>
      </c>
      <c r="AF112" s="15">
        <v>40</v>
      </c>
      <c r="AG112" s="15">
        <v>12</v>
      </c>
      <c r="AH112" s="15">
        <v>30</v>
      </c>
      <c r="AI112" s="2">
        <v>1660.65</v>
      </c>
      <c r="AJ112" s="14">
        <f t="shared" si="23"/>
        <v>20.251829268292685</v>
      </c>
      <c r="AK112">
        <v>2234</v>
      </c>
      <c r="AL112" s="14">
        <f t="shared" si="24"/>
        <v>27.243902439024389</v>
      </c>
      <c r="AM112" s="16">
        <f t="shared" si="25"/>
        <v>0.74335273052820061</v>
      </c>
      <c r="AN112" s="15">
        <v>133.035088</v>
      </c>
      <c r="AO112" s="16">
        <f t="shared" si="26"/>
        <v>4.806615048324451</v>
      </c>
      <c r="AP112" s="13">
        <f>IF(('Even Strength'!CU112+'Power Play'!AJ112+'Penalty Kill'!AF112)&gt;0,V112/('Even Strength'!CU112+'Power Play'!AJ112+'Penalty Kill'!AF112),0)</f>
        <v>1.9047619047619049E-2</v>
      </c>
      <c r="AQ112" s="13">
        <f>IF(('Even Strength'!CU112+'Power Play'!AJ112+'Penalty Kill'!AF112)&gt;0,W112/('Even Strength'!CU112+'Power Play'!AJ112+'Penalty Kill'!AF112),0)</f>
        <v>0.13333333333333333</v>
      </c>
      <c r="AR112" s="13">
        <f t="shared" si="27"/>
        <v>0.15238095238095239</v>
      </c>
      <c r="AS112">
        <v>0</v>
      </c>
      <c r="AT112">
        <v>0</v>
      </c>
      <c r="AU112" s="17">
        <f t="shared" si="28"/>
        <v>0</v>
      </c>
      <c r="AV112">
        <v>0</v>
      </c>
      <c r="AW112">
        <v>117</v>
      </c>
      <c r="AX112">
        <v>68</v>
      </c>
      <c r="AY112">
        <v>211</v>
      </c>
      <c r="AZ112">
        <v>39</v>
      </c>
      <c r="BA112">
        <v>64</v>
      </c>
      <c r="BB112">
        <v>14</v>
      </c>
      <c r="BC112" s="2">
        <f t="shared" si="29"/>
        <v>4.2272604100803903</v>
      </c>
      <c r="BD112" s="14">
        <f t="shared" si="30"/>
        <v>2.4568692981663807</v>
      </c>
      <c r="BE112" s="14">
        <f t="shared" si="31"/>
        <v>7.6235209104868566</v>
      </c>
      <c r="BF112" s="14">
        <f t="shared" si="32"/>
        <v>1.4090868033601298</v>
      </c>
      <c r="BG112" s="14">
        <f t="shared" si="33"/>
        <v>2.3123475747448285</v>
      </c>
      <c r="BH112" s="14">
        <f t="shared" si="34"/>
        <v>0.5058260319754313</v>
      </c>
      <c r="BI112">
        <v>39</v>
      </c>
      <c r="BJ112">
        <v>12</v>
      </c>
      <c r="BK112">
        <v>1</v>
      </c>
      <c r="BL112">
        <v>0</v>
      </c>
      <c r="BM112">
        <v>1</v>
      </c>
      <c r="BN112">
        <v>0</v>
      </c>
      <c r="BO112" s="2">
        <v>4.9863309999999998</v>
      </c>
      <c r="BR112" s="18" t="str">
        <f t="shared" si="35"/>
        <v xml:space="preserve"> </v>
      </c>
      <c r="BT112">
        <v>0</v>
      </c>
      <c r="BU112">
        <v>21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 s="18">
        <f t="shared" si="36"/>
        <v>0</v>
      </c>
      <c r="CC112" s="19">
        <v>4</v>
      </c>
      <c r="CD112">
        <v>-0.1</v>
      </c>
      <c r="CE112">
        <v>2.1</v>
      </c>
      <c r="CF112">
        <v>2.1</v>
      </c>
      <c r="CG112" s="20">
        <f t="shared" si="37"/>
        <v>2.5609756097560978E-2</v>
      </c>
      <c r="CH112" s="20">
        <f t="shared" si="38"/>
        <v>7.5873904796314687E-2</v>
      </c>
      <c r="CI112">
        <v>24</v>
      </c>
      <c r="CJ112">
        <v>34</v>
      </c>
      <c r="CK112">
        <v>-18.7</v>
      </c>
      <c r="CL112">
        <v>0.30000000000000004</v>
      </c>
      <c r="CM112">
        <v>2.4</v>
      </c>
      <c r="CN112">
        <v>0</v>
      </c>
      <c r="CO112">
        <v>2.7</v>
      </c>
      <c r="CP112" s="21">
        <f t="shared" si="39"/>
        <v>3.2926829268292684E-2</v>
      </c>
      <c r="CQ112" s="21">
        <f t="shared" si="40"/>
        <v>9.7552163309547468E-2</v>
      </c>
      <c r="CW112">
        <v>1700000</v>
      </c>
      <c r="CY112" s="22">
        <f t="shared" si="41"/>
        <v>-0.28536585365853639</v>
      </c>
    </row>
    <row r="113" spans="1:103" x14ac:dyDescent="0.2">
      <c r="A113">
        <v>33</v>
      </c>
      <c r="B113" t="s">
        <v>729</v>
      </c>
      <c r="C113" t="s">
        <v>173</v>
      </c>
      <c r="D113" t="s">
        <v>127</v>
      </c>
      <c r="E113" t="s">
        <v>117</v>
      </c>
      <c r="F113">
        <v>77</v>
      </c>
      <c r="G113">
        <v>265</v>
      </c>
      <c r="H113" t="s">
        <v>107</v>
      </c>
      <c r="I113">
        <v>2003</v>
      </c>
      <c r="J113">
        <v>8</v>
      </c>
      <c r="K113">
        <v>245</v>
      </c>
      <c r="M113">
        <v>28</v>
      </c>
      <c r="N113" t="s">
        <v>730</v>
      </c>
      <c r="O113" s="12" t="s">
        <v>683</v>
      </c>
      <c r="P113" s="12" t="s">
        <v>731</v>
      </c>
      <c r="Q113" t="s">
        <v>169</v>
      </c>
      <c r="T113" s="12" t="s">
        <v>178</v>
      </c>
      <c r="U113">
        <v>78</v>
      </c>
      <c r="V113">
        <v>20</v>
      </c>
      <c r="W113">
        <v>36</v>
      </c>
      <c r="X113">
        <v>56</v>
      </c>
      <c r="Y113">
        <v>-20</v>
      </c>
      <c r="Z113">
        <v>256</v>
      </c>
      <c r="AA113">
        <v>109</v>
      </c>
      <c r="AB113">
        <v>124</v>
      </c>
      <c r="AC113" s="13">
        <f t="shared" si="21"/>
        <v>7.8125E-2</v>
      </c>
      <c r="AD113" s="13">
        <f t="shared" si="22"/>
        <v>4.0899795501022497E-2</v>
      </c>
      <c r="AE113" s="14">
        <v>42.8</v>
      </c>
      <c r="AF113" s="15">
        <v>84</v>
      </c>
      <c r="AG113" s="15">
        <v>54</v>
      </c>
      <c r="AH113" s="15">
        <v>91</v>
      </c>
      <c r="AI113" s="2">
        <v>1799.5833333333001</v>
      </c>
      <c r="AJ113" s="14">
        <f t="shared" si="23"/>
        <v>23.07158119658077</v>
      </c>
      <c r="AK113">
        <v>1978</v>
      </c>
      <c r="AL113" s="14">
        <f t="shared" si="24"/>
        <v>25.358974358974358</v>
      </c>
      <c r="AM113" s="16">
        <f t="shared" si="25"/>
        <v>0.90979946073473206</v>
      </c>
      <c r="AN113" s="15">
        <v>156.77777800000001</v>
      </c>
      <c r="AO113" s="16">
        <f t="shared" si="26"/>
        <v>5.2271359184997497</v>
      </c>
      <c r="AP113" s="13">
        <f>IF(('Even Strength'!CU113+'Power Play'!AJ113+'Penalty Kill'!AF113)&gt;0,V113/('Even Strength'!CU113+'Power Play'!AJ113+'Penalty Kill'!AF113),0)</f>
        <v>0.20408163265306123</v>
      </c>
      <c r="AQ113" s="13">
        <f>IF(('Even Strength'!CU113+'Power Play'!AJ113+'Penalty Kill'!AF113)&gt;0,W113/('Even Strength'!CU113+'Power Play'!AJ113+'Penalty Kill'!AF113),0)</f>
        <v>0.36734693877551022</v>
      </c>
      <c r="AR113" s="13">
        <f t="shared" si="27"/>
        <v>0.5714285714285714</v>
      </c>
      <c r="AS113">
        <v>0</v>
      </c>
      <c r="AT113">
        <v>2</v>
      </c>
      <c r="AU113" s="17">
        <f t="shared" si="28"/>
        <v>0</v>
      </c>
      <c r="AV113">
        <v>0</v>
      </c>
      <c r="AW113">
        <v>60</v>
      </c>
      <c r="AX113">
        <v>213</v>
      </c>
      <c r="AY113">
        <v>80</v>
      </c>
      <c r="AZ113">
        <v>109</v>
      </c>
      <c r="BA113">
        <v>72</v>
      </c>
      <c r="BB113">
        <v>68</v>
      </c>
      <c r="BC113" s="2">
        <f t="shared" si="29"/>
        <v>2.0004630701551656</v>
      </c>
      <c r="BD113" s="14">
        <f t="shared" si="30"/>
        <v>7.1016438990508375</v>
      </c>
      <c r="BE113" s="14">
        <f t="shared" si="31"/>
        <v>2.6672840935402209</v>
      </c>
      <c r="BF113" s="14">
        <f t="shared" si="32"/>
        <v>3.6341745774485505</v>
      </c>
      <c r="BG113" s="14">
        <f t="shared" si="33"/>
        <v>2.4005556841861986</v>
      </c>
      <c r="BH113" s="14">
        <f t="shared" si="34"/>
        <v>2.2671914795091879</v>
      </c>
      <c r="BI113">
        <v>86</v>
      </c>
      <c r="BJ113">
        <v>38</v>
      </c>
      <c r="BK113">
        <v>0</v>
      </c>
      <c r="BL113">
        <v>1</v>
      </c>
      <c r="BM113">
        <v>0</v>
      </c>
      <c r="BN113">
        <v>0</v>
      </c>
      <c r="BO113" s="2">
        <v>-6.0154690000000004</v>
      </c>
      <c r="BP113">
        <v>1</v>
      </c>
      <c r="BQ113">
        <v>0</v>
      </c>
      <c r="BR113" s="18">
        <f t="shared" si="35"/>
        <v>0</v>
      </c>
      <c r="BS113">
        <v>0</v>
      </c>
      <c r="BT113">
        <v>2</v>
      </c>
      <c r="BU113">
        <v>21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 s="18">
        <f t="shared" si="36"/>
        <v>0</v>
      </c>
      <c r="CC113" s="19">
        <v>5</v>
      </c>
      <c r="CD113">
        <v>6.4</v>
      </c>
      <c r="CE113">
        <v>1.9</v>
      </c>
      <c r="CF113">
        <v>8.3000000000000007</v>
      </c>
      <c r="CG113" s="20">
        <f t="shared" si="37"/>
        <v>0.10641025641025642</v>
      </c>
      <c r="CH113" s="20">
        <f t="shared" si="38"/>
        <v>0.27673072470479793</v>
      </c>
      <c r="CI113">
        <v>48.3</v>
      </c>
      <c r="CJ113">
        <v>38.799999999999997</v>
      </c>
      <c r="CK113">
        <v>-15.5</v>
      </c>
      <c r="CL113">
        <v>11.7</v>
      </c>
      <c r="CM113">
        <v>0</v>
      </c>
      <c r="CN113">
        <v>-0.30000000000000004</v>
      </c>
      <c r="CO113">
        <v>11.4</v>
      </c>
      <c r="CP113" s="21">
        <f t="shared" si="39"/>
        <v>0.14615384615384616</v>
      </c>
      <c r="CQ113" s="21">
        <f t="shared" si="40"/>
        <v>0.3800879833294814</v>
      </c>
      <c r="CU113">
        <v>4</v>
      </c>
      <c r="CV113" t="s">
        <v>312</v>
      </c>
      <c r="CW113">
        <v>5200000</v>
      </c>
      <c r="CY113" s="22">
        <f t="shared" si="41"/>
        <v>2.2682926829268286</v>
      </c>
    </row>
    <row r="114" spans="1:103" x14ac:dyDescent="0.2">
      <c r="A114">
        <v>32</v>
      </c>
      <c r="B114" t="s">
        <v>732</v>
      </c>
      <c r="C114" t="s">
        <v>158</v>
      </c>
      <c r="D114" t="s">
        <v>105</v>
      </c>
      <c r="E114" t="s">
        <v>106</v>
      </c>
      <c r="F114">
        <v>67</v>
      </c>
      <c r="G114">
        <v>153</v>
      </c>
      <c r="H114" t="s">
        <v>118</v>
      </c>
      <c r="I114">
        <v>2007</v>
      </c>
      <c r="J114">
        <v>6</v>
      </c>
      <c r="K114">
        <v>179</v>
      </c>
      <c r="M114">
        <v>24</v>
      </c>
      <c r="N114" t="s">
        <v>733</v>
      </c>
      <c r="O114" s="12" t="s">
        <v>458</v>
      </c>
      <c r="P114" s="12" t="s">
        <v>734</v>
      </c>
      <c r="Q114" t="s">
        <v>155</v>
      </c>
      <c r="T114" s="12" t="s">
        <v>170</v>
      </c>
      <c r="U114">
        <v>47</v>
      </c>
      <c r="V114">
        <v>7</v>
      </c>
      <c r="W114">
        <v>14</v>
      </c>
      <c r="X114">
        <v>21</v>
      </c>
      <c r="Y114">
        <v>6</v>
      </c>
      <c r="Z114">
        <v>46</v>
      </c>
      <c r="AA114">
        <v>22</v>
      </c>
      <c r="AB114">
        <v>25</v>
      </c>
      <c r="AC114" s="13">
        <f t="shared" si="21"/>
        <v>0.15217391304347827</v>
      </c>
      <c r="AD114" s="13">
        <f t="shared" si="22"/>
        <v>7.5268817204301078E-2</v>
      </c>
      <c r="AE114" s="14">
        <v>26.4</v>
      </c>
      <c r="AF114" s="15">
        <v>24</v>
      </c>
      <c r="AG114" s="15">
        <v>10</v>
      </c>
      <c r="AH114" s="15">
        <v>4</v>
      </c>
      <c r="AI114" s="2">
        <v>678.81666666670003</v>
      </c>
      <c r="AJ114" s="14">
        <f t="shared" si="23"/>
        <v>14.44290780141915</v>
      </c>
      <c r="AK114">
        <v>1037</v>
      </c>
      <c r="AL114" s="14">
        <f t="shared" si="24"/>
        <v>22.063829787234042</v>
      </c>
      <c r="AM114" s="16">
        <f t="shared" si="25"/>
        <v>0.65459659273548698</v>
      </c>
      <c r="AN114" s="15">
        <v>118</v>
      </c>
      <c r="AO114" s="16">
        <f t="shared" si="26"/>
        <v>10.429914802719908</v>
      </c>
      <c r="AP114" s="13">
        <f>IF(('Even Strength'!CU114+'Power Play'!AJ114+'Penalty Kill'!AF114)&gt;0,V114/('Even Strength'!CU114+'Power Play'!AJ114+'Penalty Kill'!AF114),0)</f>
        <v>0.12962962962962962</v>
      </c>
      <c r="AQ114" s="13">
        <f>IF(('Even Strength'!CU114+'Power Play'!AJ114+'Penalty Kill'!AF114)&gt;0,W114/('Even Strength'!CU114+'Power Play'!AJ114+'Penalty Kill'!AF114),0)</f>
        <v>0.25925925925925924</v>
      </c>
      <c r="AR114" s="13">
        <f t="shared" si="27"/>
        <v>0.38888888888888884</v>
      </c>
      <c r="AS114">
        <v>7</v>
      </c>
      <c r="AT114">
        <v>25</v>
      </c>
      <c r="AU114" s="17">
        <f t="shared" si="28"/>
        <v>0.21875</v>
      </c>
      <c r="AV114">
        <v>1.1000000000000001</v>
      </c>
      <c r="AW114">
        <v>27</v>
      </c>
      <c r="AX114">
        <v>63</v>
      </c>
      <c r="AY114">
        <v>10</v>
      </c>
      <c r="AZ114">
        <v>22</v>
      </c>
      <c r="BA114">
        <v>13</v>
      </c>
      <c r="BB114">
        <v>29</v>
      </c>
      <c r="BC114" s="2">
        <f t="shared" si="29"/>
        <v>2.386505929435911</v>
      </c>
      <c r="BD114" s="14">
        <f t="shared" si="30"/>
        <v>5.5685138353504593</v>
      </c>
      <c r="BE114" s="14">
        <f t="shared" si="31"/>
        <v>0.88389108497626345</v>
      </c>
      <c r="BF114" s="14">
        <f t="shared" si="32"/>
        <v>1.9445603869477797</v>
      </c>
      <c r="BG114" s="14">
        <f t="shared" si="33"/>
        <v>1.1490584104691424</v>
      </c>
      <c r="BH114" s="14">
        <f t="shared" si="34"/>
        <v>2.563284146431164</v>
      </c>
      <c r="BI114">
        <v>27</v>
      </c>
      <c r="BJ114">
        <v>6</v>
      </c>
      <c r="BK114">
        <v>1</v>
      </c>
      <c r="BL114">
        <v>0</v>
      </c>
      <c r="BM114">
        <v>1</v>
      </c>
      <c r="BN114">
        <v>0</v>
      </c>
      <c r="BO114" s="2">
        <v>-3.123097</v>
      </c>
      <c r="BP114">
        <v>1</v>
      </c>
      <c r="BQ114">
        <v>1</v>
      </c>
      <c r="BR114" s="18">
        <f t="shared" si="35"/>
        <v>1</v>
      </c>
      <c r="BS114">
        <v>0</v>
      </c>
      <c r="BT114">
        <v>0</v>
      </c>
      <c r="BU114">
        <v>11</v>
      </c>
      <c r="BV114">
        <v>0</v>
      </c>
      <c r="BW114">
        <v>3</v>
      </c>
      <c r="BX114">
        <v>1</v>
      </c>
      <c r="BY114">
        <v>0</v>
      </c>
      <c r="BZ114">
        <v>0</v>
      </c>
      <c r="CA114">
        <v>0</v>
      </c>
      <c r="CB114" s="18">
        <f t="shared" si="36"/>
        <v>0</v>
      </c>
      <c r="CC114" s="19">
        <v>3</v>
      </c>
      <c r="CD114">
        <v>1.2</v>
      </c>
      <c r="CE114">
        <v>1.1000000000000001</v>
      </c>
      <c r="CF114">
        <v>2.2999999999999998</v>
      </c>
      <c r="CG114" s="20">
        <f t="shared" si="37"/>
        <v>4.8936170212765952E-2</v>
      </c>
      <c r="CH114" s="20">
        <f t="shared" si="38"/>
        <v>0.20329494954454055</v>
      </c>
      <c r="CI114">
        <v>12.5</v>
      </c>
      <c r="CJ114">
        <v>12.9</v>
      </c>
      <c r="CK114">
        <v>10.1</v>
      </c>
      <c r="CL114">
        <v>2.7</v>
      </c>
      <c r="CM114">
        <v>2.6</v>
      </c>
      <c r="CN114">
        <v>0.60000000000000009</v>
      </c>
      <c r="CO114">
        <v>5.9</v>
      </c>
      <c r="CP114" s="21">
        <f t="shared" si="39"/>
        <v>0.12553191489361704</v>
      </c>
      <c r="CQ114" s="21">
        <f t="shared" si="40"/>
        <v>0.52149574013599542</v>
      </c>
      <c r="CU114">
        <v>1</v>
      </c>
      <c r="CV114" t="s">
        <v>312</v>
      </c>
      <c r="CW114">
        <v>643500</v>
      </c>
      <c r="CY114" s="22">
        <f t="shared" si="41"/>
        <v>4.7699512195121958</v>
      </c>
    </row>
    <row r="115" spans="1:103" x14ac:dyDescent="0.2">
      <c r="A115">
        <v>57</v>
      </c>
      <c r="B115" t="s">
        <v>735</v>
      </c>
      <c r="C115" t="s">
        <v>736</v>
      </c>
      <c r="D115" t="s">
        <v>399</v>
      </c>
      <c r="E115" t="s">
        <v>117</v>
      </c>
      <c r="F115">
        <v>72</v>
      </c>
      <c r="G115">
        <v>190</v>
      </c>
      <c r="H115" t="s">
        <v>107</v>
      </c>
      <c r="I115">
        <v>2009</v>
      </c>
      <c r="J115">
        <v>6</v>
      </c>
      <c r="K115">
        <v>180</v>
      </c>
      <c r="L115" t="s">
        <v>108</v>
      </c>
      <c r="M115">
        <v>22</v>
      </c>
      <c r="N115" t="s">
        <v>737</v>
      </c>
      <c r="O115" s="12" t="s">
        <v>738</v>
      </c>
      <c r="P115" s="12" t="s">
        <v>739</v>
      </c>
      <c r="Q115" t="s">
        <v>122</v>
      </c>
      <c r="T115" s="12" t="s">
        <v>148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2</v>
      </c>
      <c r="AC115" s="13">
        <f t="shared" si="21"/>
        <v>0</v>
      </c>
      <c r="AD115" s="13">
        <f t="shared" si="22"/>
        <v>0</v>
      </c>
      <c r="AE115" s="14">
        <v>39</v>
      </c>
      <c r="AF115" s="15">
        <v>0</v>
      </c>
      <c r="AG115" s="15">
        <v>0</v>
      </c>
      <c r="AH115" s="15">
        <v>0</v>
      </c>
      <c r="AI115" s="2">
        <v>9.0166666667000008</v>
      </c>
      <c r="AJ115" s="14">
        <f t="shared" si="23"/>
        <v>9.0166666667000008</v>
      </c>
      <c r="AK115">
        <v>13</v>
      </c>
      <c r="AL115" s="14">
        <f t="shared" si="24"/>
        <v>13</v>
      </c>
      <c r="AM115" s="16">
        <f t="shared" si="25"/>
        <v>0.69358974359230774</v>
      </c>
      <c r="AN115" s="15">
        <v>0</v>
      </c>
      <c r="AO115" s="16">
        <f t="shared" si="26"/>
        <v>0</v>
      </c>
      <c r="AP115" s="13">
        <f>IF(('Even Strength'!CU115+'Power Play'!AJ115+'Penalty Kill'!AF115)&gt;0,V115/('Even Strength'!CU115+'Power Play'!AJ115+'Penalty Kill'!AF115),0)</f>
        <v>0</v>
      </c>
      <c r="AQ115" s="13">
        <f>IF(('Even Strength'!CU115+'Power Play'!AJ115+'Penalty Kill'!AF115)&gt;0,W115/('Even Strength'!CU115+'Power Play'!AJ115+'Penalty Kill'!AF115),0)</f>
        <v>0</v>
      </c>
      <c r="AR115" s="13">
        <f t="shared" si="27"/>
        <v>0</v>
      </c>
      <c r="AS115">
        <v>0</v>
      </c>
      <c r="AT115">
        <v>0</v>
      </c>
      <c r="AU115" s="17">
        <f t="shared" si="28"/>
        <v>0</v>
      </c>
      <c r="AV115">
        <v>0</v>
      </c>
      <c r="AW115">
        <v>2</v>
      </c>
      <c r="AX115">
        <v>2</v>
      </c>
      <c r="AY115">
        <v>0</v>
      </c>
      <c r="AZ115">
        <v>1</v>
      </c>
      <c r="BA115">
        <v>0</v>
      </c>
      <c r="BB115">
        <v>1</v>
      </c>
      <c r="BC115" s="2">
        <f t="shared" si="29"/>
        <v>13.3086876154776</v>
      </c>
      <c r="BD115" s="14">
        <f t="shared" si="30"/>
        <v>13.3086876154776</v>
      </c>
      <c r="BE115" s="14">
        <f t="shared" si="31"/>
        <v>0</v>
      </c>
      <c r="BF115" s="14">
        <f t="shared" si="32"/>
        <v>6.6543438077388002</v>
      </c>
      <c r="BG115" s="14">
        <f t="shared" si="33"/>
        <v>0</v>
      </c>
      <c r="BH115" s="14">
        <f t="shared" si="34"/>
        <v>6.6543438077388002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">
        <v>-1.6531000000000001E-2</v>
      </c>
      <c r="BR115" s="18" t="str">
        <f t="shared" si="35"/>
        <v xml:space="preserve"> 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s="18">
        <f t="shared" si="36"/>
        <v>0</v>
      </c>
      <c r="CC115" s="19">
        <v>4</v>
      </c>
      <c r="CD115">
        <v>0</v>
      </c>
      <c r="CE115">
        <v>0</v>
      </c>
      <c r="CF115">
        <v>0</v>
      </c>
      <c r="CG115" s="20">
        <f t="shared" si="37"/>
        <v>0</v>
      </c>
      <c r="CH115" s="20">
        <f t="shared" si="38"/>
        <v>0</v>
      </c>
      <c r="CI115">
        <v>0.1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s="21">
        <f t="shared" si="39"/>
        <v>0</v>
      </c>
      <c r="CQ115" s="21">
        <f t="shared" si="40"/>
        <v>0</v>
      </c>
      <c r="CW115">
        <v>565278</v>
      </c>
      <c r="CY115" s="22">
        <f t="shared" si="41"/>
        <v>-0.99268331707317081</v>
      </c>
    </row>
    <row r="116" spans="1:103" x14ac:dyDescent="0.2">
      <c r="A116">
        <v>24</v>
      </c>
      <c r="B116" t="s">
        <v>740</v>
      </c>
      <c r="C116" t="s">
        <v>741</v>
      </c>
      <c r="D116" t="s">
        <v>488</v>
      </c>
      <c r="E116" t="s">
        <v>117</v>
      </c>
      <c r="F116">
        <v>71</v>
      </c>
      <c r="G116">
        <v>190</v>
      </c>
      <c r="H116" t="s">
        <v>107</v>
      </c>
      <c r="I116">
        <v>2004</v>
      </c>
      <c r="J116">
        <v>4</v>
      </c>
      <c r="K116">
        <v>127</v>
      </c>
      <c r="M116">
        <v>28</v>
      </c>
      <c r="N116" t="s">
        <v>742</v>
      </c>
      <c r="O116" s="12" t="s">
        <v>743</v>
      </c>
      <c r="P116" s="12" t="s">
        <v>739</v>
      </c>
      <c r="Q116" s="12" t="s">
        <v>271</v>
      </c>
      <c r="R116" t="s">
        <v>199</v>
      </c>
      <c r="S116">
        <v>45</v>
      </c>
      <c r="T116" s="12" t="s">
        <v>148</v>
      </c>
      <c r="U116">
        <v>65</v>
      </c>
      <c r="V116">
        <v>17</v>
      </c>
      <c r="W116">
        <v>19</v>
      </c>
      <c r="X116">
        <v>36</v>
      </c>
      <c r="Y116">
        <v>1</v>
      </c>
      <c r="Z116">
        <v>163</v>
      </c>
      <c r="AA116">
        <v>82</v>
      </c>
      <c r="AB116">
        <v>59</v>
      </c>
      <c r="AC116" s="13">
        <f t="shared" si="21"/>
        <v>0.10429447852760736</v>
      </c>
      <c r="AD116" s="13">
        <f t="shared" si="22"/>
        <v>5.5921052631578948E-2</v>
      </c>
      <c r="AE116" s="14">
        <v>23.3</v>
      </c>
      <c r="AF116" s="15">
        <v>74</v>
      </c>
      <c r="AG116" s="15">
        <v>19</v>
      </c>
      <c r="AH116" s="15">
        <v>16</v>
      </c>
      <c r="AI116" s="2">
        <v>1212.1500000000001</v>
      </c>
      <c r="AJ116" s="14">
        <f t="shared" si="23"/>
        <v>18.64846153846154</v>
      </c>
      <c r="AK116">
        <v>1520</v>
      </c>
      <c r="AL116" s="14">
        <f t="shared" si="24"/>
        <v>23.384615384615383</v>
      </c>
      <c r="AM116" s="16">
        <f t="shared" si="25"/>
        <v>0.797467105263158</v>
      </c>
      <c r="AN116" s="15">
        <v>130.69999999999999</v>
      </c>
      <c r="AO116" s="16">
        <f t="shared" si="26"/>
        <v>6.469496349461699</v>
      </c>
      <c r="AP116" s="13">
        <f>IF(('Even Strength'!CU116+'Power Play'!AJ116+'Penalty Kill'!AF116)&gt;0,V116/('Even Strength'!CU116+'Power Play'!AJ116+'Penalty Kill'!AF116),0)</f>
        <v>0.18888888888888888</v>
      </c>
      <c r="AQ116" s="13">
        <f>IF(('Even Strength'!CU116+'Power Play'!AJ116+'Penalty Kill'!AF116)&gt;0,W116/('Even Strength'!CU116+'Power Play'!AJ116+'Penalty Kill'!AF116),0)</f>
        <v>0.21111111111111111</v>
      </c>
      <c r="AR116" s="13">
        <f t="shared" si="27"/>
        <v>0.4</v>
      </c>
      <c r="AS116">
        <v>13</v>
      </c>
      <c r="AT116">
        <v>19</v>
      </c>
      <c r="AU116" s="17">
        <f t="shared" si="28"/>
        <v>0.40625</v>
      </c>
      <c r="AV116">
        <v>0.8</v>
      </c>
      <c r="AW116">
        <v>93</v>
      </c>
      <c r="AX116">
        <v>189</v>
      </c>
      <c r="AY116">
        <v>60</v>
      </c>
      <c r="AZ116">
        <v>82</v>
      </c>
      <c r="BA116">
        <v>20</v>
      </c>
      <c r="BB116">
        <v>34</v>
      </c>
      <c r="BC116" s="2">
        <f t="shared" si="29"/>
        <v>4.6033906694715991</v>
      </c>
      <c r="BD116" s="14">
        <f t="shared" si="30"/>
        <v>9.3552778121519609</v>
      </c>
      <c r="BE116" s="14">
        <f t="shared" si="31"/>
        <v>2.9699294641752259</v>
      </c>
      <c r="BF116" s="14">
        <f t="shared" si="32"/>
        <v>4.058903601039475</v>
      </c>
      <c r="BG116" s="14">
        <f t="shared" si="33"/>
        <v>0.98997648805840843</v>
      </c>
      <c r="BH116" s="14">
        <f t="shared" si="34"/>
        <v>1.6829600296992944</v>
      </c>
      <c r="BI116">
        <v>24</v>
      </c>
      <c r="BJ116">
        <v>11</v>
      </c>
      <c r="BK116">
        <v>0</v>
      </c>
      <c r="BL116">
        <v>0</v>
      </c>
      <c r="BM116">
        <v>0</v>
      </c>
      <c r="BN116">
        <v>0</v>
      </c>
      <c r="BO116" s="2">
        <v>8.398892</v>
      </c>
      <c r="BP116">
        <v>3</v>
      </c>
      <c r="BQ116">
        <v>0</v>
      </c>
      <c r="BR116" s="18">
        <f t="shared" si="35"/>
        <v>0</v>
      </c>
      <c r="BS116">
        <v>0</v>
      </c>
      <c r="BT116">
        <v>3</v>
      </c>
      <c r="BU116">
        <v>10</v>
      </c>
      <c r="BV116">
        <v>0</v>
      </c>
      <c r="BW116">
        <v>0</v>
      </c>
      <c r="BX116">
        <v>3</v>
      </c>
      <c r="BY116">
        <v>0</v>
      </c>
      <c r="BZ116">
        <v>0</v>
      </c>
      <c r="CA116">
        <v>0</v>
      </c>
      <c r="CB116" s="18">
        <f t="shared" si="36"/>
        <v>0</v>
      </c>
      <c r="CC116" s="19">
        <v>7</v>
      </c>
      <c r="CD116">
        <v>2.6</v>
      </c>
      <c r="CE116">
        <v>1.5</v>
      </c>
      <c r="CF116">
        <v>4.0999999999999996</v>
      </c>
      <c r="CG116" s="20">
        <f t="shared" si="37"/>
        <v>6.3076923076923072E-2</v>
      </c>
      <c r="CH116" s="20">
        <f t="shared" si="38"/>
        <v>0.20294518005197373</v>
      </c>
      <c r="CI116">
        <v>28.3</v>
      </c>
      <c r="CJ116">
        <v>26.4</v>
      </c>
      <c r="CK116">
        <v>-1.4</v>
      </c>
      <c r="CL116">
        <v>2.8</v>
      </c>
      <c r="CM116">
        <v>3</v>
      </c>
      <c r="CN116">
        <v>-0.8</v>
      </c>
      <c r="CO116">
        <v>5</v>
      </c>
      <c r="CP116" s="21">
        <f t="shared" si="39"/>
        <v>7.6923076923076927E-2</v>
      </c>
      <c r="CQ116" s="21">
        <f t="shared" si="40"/>
        <v>0.24749412201460211</v>
      </c>
      <c r="CU116">
        <v>17</v>
      </c>
      <c r="CV116" t="s">
        <v>744</v>
      </c>
      <c r="CW116">
        <v>4275000</v>
      </c>
      <c r="CY116" s="22">
        <f t="shared" si="41"/>
        <v>-2.5073170731707322</v>
      </c>
    </row>
    <row r="117" spans="1:103" x14ac:dyDescent="0.2">
      <c r="A117">
        <v>11</v>
      </c>
      <c r="B117" t="s">
        <v>745</v>
      </c>
      <c r="C117" t="s">
        <v>510</v>
      </c>
      <c r="D117" t="s">
        <v>245</v>
      </c>
      <c r="E117" t="s">
        <v>106</v>
      </c>
      <c r="F117">
        <v>71</v>
      </c>
      <c r="G117">
        <v>187</v>
      </c>
      <c r="H117" t="s">
        <v>118</v>
      </c>
      <c r="I117">
        <v>2008</v>
      </c>
      <c r="J117">
        <v>5</v>
      </c>
      <c r="K117">
        <v>127</v>
      </c>
      <c r="M117">
        <v>24</v>
      </c>
      <c r="N117" t="s">
        <v>746</v>
      </c>
      <c r="O117" s="12" t="s">
        <v>336</v>
      </c>
      <c r="P117" s="12" t="s">
        <v>747</v>
      </c>
      <c r="Q117" t="s">
        <v>223</v>
      </c>
      <c r="T117" s="12" t="s">
        <v>156</v>
      </c>
      <c r="U117">
        <v>56</v>
      </c>
      <c r="V117">
        <v>9</v>
      </c>
      <c r="W117">
        <v>15</v>
      </c>
      <c r="X117">
        <v>24</v>
      </c>
      <c r="Y117">
        <v>-1</v>
      </c>
      <c r="Z117">
        <v>90</v>
      </c>
      <c r="AA117">
        <v>28</v>
      </c>
      <c r="AB117">
        <v>39</v>
      </c>
      <c r="AC117" s="13">
        <f t="shared" si="21"/>
        <v>0.1</v>
      </c>
      <c r="AD117" s="13">
        <f t="shared" si="22"/>
        <v>5.7324840764331211E-2</v>
      </c>
      <c r="AE117" s="14">
        <v>26.7</v>
      </c>
      <c r="AF117" s="15">
        <v>54</v>
      </c>
      <c r="AG117" s="15">
        <v>9</v>
      </c>
      <c r="AH117" s="15">
        <v>1</v>
      </c>
      <c r="AI117" s="2">
        <v>901.75</v>
      </c>
      <c r="AJ117" s="14">
        <f t="shared" si="23"/>
        <v>16.102678571428573</v>
      </c>
      <c r="AK117">
        <v>1227</v>
      </c>
      <c r="AL117" s="14">
        <f t="shared" si="24"/>
        <v>21.910714285714285</v>
      </c>
      <c r="AM117" s="16">
        <f t="shared" si="25"/>
        <v>0.73492257538712302</v>
      </c>
      <c r="AN117" s="15">
        <v>106.16128999999999</v>
      </c>
      <c r="AO117" s="16">
        <f t="shared" si="26"/>
        <v>7.063684391461047</v>
      </c>
      <c r="AP117" s="13">
        <f>IF(('Even Strength'!CU117+'Power Play'!AJ117+'Penalty Kill'!AF117)&gt;0,V117/('Even Strength'!CU117+'Power Play'!AJ117+'Penalty Kill'!AF117),0)</f>
        <v>8.5714285714285715E-2</v>
      </c>
      <c r="AQ117" s="13">
        <f>IF(('Even Strength'!CU117+'Power Play'!AJ117+'Penalty Kill'!AF117)&gt;0,W117/('Even Strength'!CU117+'Power Play'!AJ117+'Penalty Kill'!AF117),0)</f>
        <v>0.14285714285714285</v>
      </c>
      <c r="AR117" s="13">
        <f t="shared" si="27"/>
        <v>0.22857142857142856</v>
      </c>
      <c r="AS117">
        <v>3</v>
      </c>
      <c r="AT117">
        <v>6</v>
      </c>
      <c r="AU117" s="17">
        <f t="shared" si="28"/>
        <v>0.33333333333333331</v>
      </c>
      <c r="AV117">
        <v>0.2</v>
      </c>
      <c r="AW117">
        <v>89</v>
      </c>
      <c r="AX117">
        <v>111</v>
      </c>
      <c r="AY117">
        <v>29</v>
      </c>
      <c r="AZ117">
        <v>28</v>
      </c>
      <c r="BA117">
        <v>19</v>
      </c>
      <c r="BB117">
        <v>20</v>
      </c>
      <c r="BC117" s="2">
        <f t="shared" si="29"/>
        <v>5.9218186858885495</v>
      </c>
      <c r="BD117" s="14">
        <f t="shared" si="30"/>
        <v>7.3856390352093149</v>
      </c>
      <c r="BE117" s="14">
        <f t="shared" si="31"/>
        <v>1.9295813695591904</v>
      </c>
      <c r="BF117" s="14">
        <f t="shared" si="32"/>
        <v>1.863044080953701</v>
      </c>
      <c r="BG117" s="14">
        <f t="shared" si="33"/>
        <v>1.2642084835042973</v>
      </c>
      <c r="BH117" s="14">
        <f t="shared" si="34"/>
        <v>1.3307457721097864</v>
      </c>
      <c r="BI117">
        <v>53</v>
      </c>
      <c r="BJ117">
        <v>14</v>
      </c>
      <c r="BK117">
        <v>5</v>
      </c>
      <c r="BL117">
        <v>0</v>
      </c>
      <c r="BM117">
        <v>0</v>
      </c>
      <c r="BN117">
        <v>0</v>
      </c>
      <c r="BO117" s="2">
        <v>-0.321156</v>
      </c>
      <c r="BR117" s="18" t="str">
        <f t="shared" si="35"/>
        <v xml:space="preserve"> </v>
      </c>
      <c r="BT117">
        <v>2</v>
      </c>
      <c r="BU117">
        <v>9</v>
      </c>
      <c r="BV117">
        <v>0</v>
      </c>
      <c r="BW117">
        <v>0</v>
      </c>
      <c r="BX117">
        <v>1</v>
      </c>
      <c r="BY117">
        <v>1</v>
      </c>
      <c r="BZ117">
        <v>0</v>
      </c>
      <c r="CA117">
        <v>0</v>
      </c>
      <c r="CB117" s="18">
        <f t="shared" si="36"/>
        <v>0</v>
      </c>
      <c r="CC117" s="19">
        <v>6</v>
      </c>
      <c r="CD117">
        <v>1.2</v>
      </c>
      <c r="CE117">
        <v>1</v>
      </c>
      <c r="CF117">
        <v>2.2000000000000002</v>
      </c>
      <c r="CG117" s="20">
        <f t="shared" si="37"/>
        <v>3.9285714285714292E-2</v>
      </c>
      <c r="CH117" s="20">
        <f t="shared" si="38"/>
        <v>0.14638203493207652</v>
      </c>
      <c r="CI117">
        <v>17.7</v>
      </c>
      <c r="CJ117">
        <v>17.2</v>
      </c>
      <c r="CK117">
        <v>-1.7000000000000002</v>
      </c>
      <c r="CL117">
        <v>1.9</v>
      </c>
      <c r="CM117">
        <v>1.5</v>
      </c>
      <c r="CN117">
        <v>0</v>
      </c>
      <c r="CO117">
        <v>3.5</v>
      </c>
      <c r="CP117" s="21">
        <f t="shared" si="39"/>
        <v>6.25E-2</v>
      </c>
      <c r="CQ117" s="21">
        <f t="shared" si="40"/>
        <v>0.23288051011921262</v>
      </c>
      <c r="CU117">
        <v>26</v>
      </c>
      <c r="CV117" t="s">
        <v>748</v>
      </c>
      <c r="CW117">
        <v>987500</v>
      </c>
      <c r="CY117" s="22">
        <f t="shared" si="41"/>
        <v>1.7658536585365856</v>
      </c>
    </row>
    <row r="118" spans="1:103" x14ac:dyDescent="0.2">
      <c r="A118">
        <v>13</v>
      </c>
      <c r="B118" t="s">
        <v>749</v>
      </c>
      <c r="C118" t="s">
        <v>750</v>
      </c>
      <c r="D118" t="s">
        <v>105</v>
      </c>
      <c r="E118" t="s">
        <v>106</v>
      </c>
      <c r="F118">
        <v>69</v>
      </c>
      <c r="G118">
        <v>190</v>
      </c>
      <c r="H118" t="s">
        <v>118</v>
      </c>
      <c r="I118">
        <v>2001</v>
      </c>
      <c r="J118">
        <v>2</v>
      </c>
      <c r="K118">
        <v>49</v>
      </c>
      <c r="M118">
        <v>31</v>
      </c>
      <c r="N118" t="s">
        <v>751</v>
      </c>
      <c r="O118" s="12" t="s">
        <v>474</v>
      </c>
      <c r="P118" s="12" t="s">
        <v>752</v>
      </c>
      <c r="Q118" t="s">
        <v>155</v>
      </c>
      <c r="T118" s="12" t="s">
        <v>140</v>
      </c>
      <c r="U118">
        <v>63</v>
      </c>
      <c r="V118">
        <v>26</v>
      </c>
      <c r="W118">
        <v>19</v>
      </c>
      <c r="X118">
        <v>45</v>
      </c>
      <c r="Y118">
        <v>-13</v>
      </c>
      <c r="Z118">
        <v>191</v>
      </c>
      <c r="AA118">
        <v>65</v>
      </c>
      <c r="AB118">
        <v>87</v>
      </c>
      <c r="AC118" s="13">
        <f t="shared" si="21"/>
        <v>0.13612565445026178</v>
      </c>
      <c r="AD118" s="13">
        <f t="shared" si="22"/>
        <v>7.5801749271137031E-2</v>
      </c>
      <c r="AE118" s="14">
        <v>32.200000000000003</v>
      </c>
      <c r="AF118" s="15">
        <v>94</v>
      </c>
      <c r="AG118" s="15">
        <v>42</v>
      </c>
      <c r="AH118" s="15">
        <v>33</v>
      </c>
      <c r="AI118" s="2">
        <v>1249.9333333333</v>
      </c>
      <c r="AJ118" s="14">
        <f t="shared" si="23"/>
        <v>19.840211640211109</v>
      </c>
      <c r="AK118">
        <v>1594</v>
      </c>
      <c r="AL118" s="14">
        <f t="shared" si="24"/>
        <v>25.301587301587301</v>
      </c>
      <c r="AM118" s="16">
        <f t="shared" si="25"/>
        <v>0.78414889167710167</v>
      </c>
      <c r="AN118" s="15">
        <v>120.22561</v>
      </c>
      <c r="AO118" s="16">
        <f t="shared" si="26"/>
        <v>5.7711370739774326</v>
      </c>
      <c r="AP118" s="13">
        <f>IF(('Even Strength'!CU118+'Power Play'!AJ118+'Penalty Kill'!AF118)&gt;0,V118/('Even Strength'!CU118+'Power Play'!AJ118+'Penalty Kill'!AF118),0)</f>
        <v>0.38805970149253732</v>
      </c>
      <c r="AQ118" s="13">
        <f>IF(('Even Strength'!CU118+'Power Play'!AJ118+'Penalty Kill'!AF118)&gt;0,W118/('Even Strength'!CU118+'Power Play'!AJ118+'Penalty Kill'!AF118),0)</f>
        <v>0.28358208955223879</v>
      </c>
      <c r="AR118" s="13">
        <f t="shared" si="27"/>
        <v>0.67164179104477606</v>
      </c>
      <c r="AS118">
        <v>88</v>
      </c>
      <c r="AT118">
        <v>103</v>
      </c>
      <c r="AU118" s="17">
        <f t="shared" si="28"/>
        <v>0.4607329842931937</v>
      </c>
      <c r="AV118">
        <v>5.0999999999999996</v>
      </c>
      <c r="AW118">
        <v>37</v>
      </c>
      <c r="AX118">
        <v>26</v>
      </c>
      <c r="AY118">
        <v>29</v>
      </c>
      <c r="AZ118">
        <v>65</v>
      </c>
      <c r="BA118">
        <v>42</v>
      </c>
      <c r="BB118">
        <v>30</v>
      </c>
      <c r="BC118" s="2">
        <f t="shared" si="29"/>
        <v>1.7760947250520502</v>
      </c>
      <c r="BD118" s="14">
        <f t="shared" si="30"/>
        <v>1.2480665635500894</v>
      </c>
      <c r="BE118" s="14">
        <f t="shared" si="31"/>
        <v>1.3920742439597151</v>
      </c>
      <c r="BF118" s="14">
        <f t="shared" si="32"/>
        <v>3.1201664088752232</v>
      </c>
      <c r="BG118" s="14">
        <f t="shared" si="33"/>
        <v>2.0161075257347596</v>
      </c>
      <c r="BH118" s="14">
        <f t="shared" si="34"/>
        <v>1.4400768040962568</v>
      </c>
      <c r="BI118">
        <v>26</v>
      </c>
      <c r="BJ118">
        <v>13</v>
      </c>
      <c r="BK118">
        <v>0</v>
      </c>
      <c r="BL118">
        <v>0</v>
      </c>
      <c r="BM118">
        <v>0</v>
      </c>
      <c r="BN118">
        <v>0</v>
      </c>
      <c r="BO118" s="2">
        <v>0.49718599999999996</v>
      </c>
      <c r="BP118">
        <v>6</v>
      </c>
      <c r="BQ118">
        <v>2</v>
      </c>
      <c r="BR118" s="18">
        <f t="shared" si="35"/>
        <v>0.33333333333333331</v>
      </c>
      <c r="BS118">
        <v>1</v>
      </c>
      <c r="BT118">
        <v>2</v>
      </c>
      <c r="BU118">
        <v>16</v>
      </c>
      <c r="BV118">
        <v>0</v>
      </c>
      <c r="BW118">
        <v>0</v>
      </c>
      <c r="BX118">
        <v>8</v>
      </c>
      <c r="BY118">
        <v>0</v>
      </c>
      <c r="BZ118">
        <v>0</v>
      </c>
      <c r="CA118">
        <v>0</v>
      </c>
      <c r="CB118" s="18">
        <f t="shared" si="36"/>
        <v>0</v>
      </c>
      <c r="CC118" s="19">
        <v>7</v>
      </c>
      <c r="CD118">
        <v>4.4000000000000004</v>
      </c>
      <c r="CE118">
        <v>1</v>
      </c>
      <c r="CF118">
        <v>5.5</v>
      </c>
      <c r="CG118" s="20">
        <f t="shared" si="37"/>
        <v>8.7301587301587297E-2</v>
      </c>
      <c r="CH118" s="20">
        <f t="shared" si="38"/>
        <v>0.26401408075098043</v>
      </c>
      <c r="CI118">
        <v>27</v>
      </c>
      <c r="CJ118">
        <v>23.7</v>
      </c>
      <c r="CK118">
        <v>-2.2999999999999998</v>
      </c>
      <c r="CL118">
        <v>7.7</v>
      </c>
      <c r="CM118">
        <v>2</v>
      </c>
      <c r="CN118">
        <v>0.1</v>
      </c>
      <c r="CO118">
        <v>9.8000000000000007</v>
      </c>
      <c r="CP118" s="21">
        <f t="shared" si="39"/>
        <v>0.15555555555555556</v>
      </c>
      <c r="CQ118" s="21">
        <f t="shared" si="40"/>
        <v>0.47042508933811061</v>
      </c>
      <c r="CU118">
        <v>19</v>
      </c>
      <c r="CV118" t="s">
        <v>753</v>
      </c>
      <c r="CW118">
        <v>6000000</v>
      </c>
      <c r="CY118" s="22">
        <f t="shared" si="41"/>
        <v>-0.73658536585365653</v>
      </c>
    </row>
    <row r="119" spans="1:103" x14ac:dyDescent="0.2">
      <c r="A119">
        <v>81</v>
      </c>
      <c r="B119" t="s">
        <v>754</v>
      </c>
      <c r="C119" t="s">
        <v>755</v>
      </c>
      <c r="D119" t="s">
        <v>105</v>
      </c>
      <c r="E119" t="s">
        <v>106</v>
      </c>
      <c r="F119">
        <v>76</v>
      </c>
      <c r="G119">
        <v>206</v>
      </c>
      <c r="H119" t="s">
        <v>118</v>
      </c>
      <c r="I119">
        <v>2008</v>
      </c>
      <c r="J119">
        <v>3</v>
      </c>
      <c r="K119">
        <v>74</v>
      </c>
      <c r="L119" t="s">
        <v>108</v>
      </c>
      <c r="M119">
        <v>25</v>
      </c>
      <c r="N119" t="s">
        <v>756</v>
      </c>
      <c r="O119" s="12" t="s">
        <v>175</v>
      </c>
      <c r="P119" s="12" t="s">
        <v>757</v>
      </c>
      <c r="Q119" t="s">
        <v>684</v>
      </c>
      <c r="T119" s="12" t="s">
        <v>178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4</v>
      </c>
      <c r="AA119">
        <v>1</v>
      </c>
      <c r="AB119">
        <v>2</v>
      </c>
      <c r="AC119" s="13">
        <f t="shared" si="21"/>
        <v>0</v>
      </c>
      <c r="AD119" s="13">
        <f t="shared" si="22"/>
        <v>0</v>
      </c>
      <c r="AE119" s="14">
        <v>60.4</v>
      </c>
      <c r="AF119" s="15">
        <v>1</v>
      </c>
      <c r="AG119" s="15">
        <v>2</v>
      </c>
      <c r="AH119" s="15">
        <v>1</v>
      </c>
      <c r="AI119" s="2">
        <v>38.083333333299997</v>
      </c>
      <c r="AJ119" s="14">
        <f t="shared" si="23"/>
        <v>12.694444444433332</v>
      </c>
      <c r="AK119">
        <v>66</v>
      </c>
      <c r="AL119" s="14">
        <f t="shared" si="24"/>
        <v>22</v>
      </c>
      <c r="AM119" s="16">
        <f t="shared" si="25"/>
        <v>0.57702020201969695</v>
      </c>
      <c r="AN119" s="15">
        <v>0</v>
      </c>
      <c r="AO119" s="16">
        <f t="shared" si="26"/>
        <v>0</v>
      </c>
      <c r="AP119" s="13">
        <f>IF(('Even Strength'!CU119+'Power Play'!AJ119+'Penalty Kill'!AF119)&gt;0,V119/('Even Strength'!CU119+'Power Play'!AJ119+'Penalty Kill'!AF119),0)</f>
        <v>0</v>
      </c>
      <c r="AQ119" s="13">
        <f>IF(('Even Strength'!CU119+'Power Play'!AJ119+'Penalty Kill'!AF119)&gt;0,W119/('Even Strength'!CU119+'Power Play'!AJ119+'Penalty Kill'!AF119),0)</f>
        <v>0</v>
      </c>
      <c r="AR119" s="13">
        <f t="shared" si="27"/>
        <v>0</v>
      </c>
      <c r="AS119">
        <v>0</v>
      </c>
      <c r="AT119">
        <v>0</v>
      </c>
      <c r="AU119" s="17">
        <f t="shared" si="28"/>
        <v>0</v>
      </c>
      <c r="AV119">
        <v>0</v>
      </c>
      <c r="AW119">
        <v>11</v>
      </c>
      <c r="AX119">
        <v>3</v>
      </c>
      <c r="AY119">
        <v>1</v>
      </c>
      <c r="AZ119">
        <v>1</v>
      </c>
      <c r="BA119">
        <v>0</v>
      </c>
      <c r="BB119">
        <v>0</v>
      </c>
      <c r="BC119" s="2">
        <f t="shared" si="29"/>
        <v>17.330415754938581</v>
      </c>
      <c r="BD119" s="14">
        <f t="shared" si="30"/>
        <v>4.7264770240741587</v>
      </c>
      <c r="BE119" s="14">
        <f t="shared" si="31"/>
        <v>1.5754923413580531</v>
      </c>
      <c r="BF119" s="14">
        <f t="shared" si="32"/>
        <v>1.5754923413580531</v>
      </c>
      <c r="BG119" s="14">
        <f t="shared" si="33"/>
        <v>0</v>
      </c>
      <c r="BH119" s="14">
        <f t="shared" si="34"/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">
        <v>1.185014</v>
      </c>
      <c r="BR119" s="18" t="str">
        <f t="shared" si="35"/>
        <v xml:space="preserve"> 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 s="18">
        <f t="shared" si="36"/>
        <v>0</v>
      </c>
      <c r="CC119" s="19">
        <v>3</v>
      </c>
      <c r="CD119">
        <v>0</v>
      </c>
      <c r="CE119">
        <v>0.1</v>
      </c>
      <c r="CF119">
        <v>0</v>
      </c>
      <c r="CG119" s="20">
        <f t="shared" si="37"/>
        <v>0</v>
      </c>
      <c r="CH119" s="20">
        <f t="shared" si="38"/>
        <v>0</v>
      </c>
      <c r="CI119">
        <v>0.60000000000000009</v>
      </c>
      <c r="CJ119">
        <v>0.7</v>
      </c>
      <c r="CK119">
        <v>-0.30000000000000004</v>
      </c>
      <c r="CL119">
        <v>-0.1</v>
      </c>
      <c r="CM119">
        <v>0.1</v>
      </c>
      <c r="CN119">
        <v>0</v>
      </c>
      <c r="CO119">
        <v>-0.1</v>
      </c>
      <c r="CP119" s="21">
        <f t="shared" si="39"/>
        <v>-3.3333333333333333E-2</v>
      </c>
      <c r="CQ119" s="21">
        <f t="shared" si="40"/>
        <v>-0.15754923413580529</v>
      </c>
      <c r="CW119">
        <v>537500</v>
      </c>
      <c r="CY119" s="22">
        <f t="shared" si="41"/>
        <v>-1.0439024390243901</v>
      </c>
    </row>
    <row r="120" spans="1:103" x14ac:dyDescent="0.2">
      <c r="A120">
        <v>51</v>
      </c>
      <c r="B120" t="s">
        <v>758</v>
      </c>
      <c r="C120" t="s">
        <v>363</v>
      </c>
      <c r="D120" t="s">
        <v>105</v>
      </c>
      <c r="E120" t="s">
        <v>106</v>
      </c>
      <c r="F120">
        <v>70</v>
      </c>
      <c r="G120">
        <v>192</v>
      </c>
      <c r="H120" t="s">
        <v>118</v>
      </c>
      <c r="I120">
        <v>1997</v>
      </c>
      <c r="J120">
        <v>6</v>
      </c>
      <c r="K120">
        <v>156</v>
      </c>
      <c r="M120">
        <v>34</v>
      </c>
      <c r="N120" t="s">
        <v>759</v>
      </c>
      <c r="O120" s="12" t="s">
        <v>605</v>
      </c>
      <c r="P120" s="12" t="s">
        <v>757</v>
      </c>
      <c r="Q120" t="s">
        <v>317</v>
      </c>
      <c r="T120" s="12" t="s">
        <v>178</v>
      </c>
      <c r="U120">
        <v>82</v>
      </c>
      <c r="V120">
        <v>7</v>
      </c>
      <c r="W120">
        <v>30</v>
      </c>
      <c r="X120">
        <v>37</v>
      </c>
      <c r="Y120">
        <v>-6</v>
      </c>
      <c r="Z120">
        <v>116</v>
      </c>
      <c r="AA120">
        <v>64</v>
      </c>
      <c r="AB120">
        <v>99</v>
      </c>
      <c r="AC120" s="13">
        <f t="shared" si="21"/>
        <v>6.0344827586206899E-2</v>
      </c>
      <c r="AD120" s="13">
        <f t="shared" si="22"/>
        <v>2.5089605734767026E-2</v>
      </c>
      <c r="AE120" s="14">
        <v>45.9</v>
      </c>
      <c r="AF120" s="15">
        <v>47</v>
      </c>
      <c r="AG120" s="15">
        <v>9</v>
      </c>
      <c r="AH120" s="15">
        <v>51</v>
      </c>
      <c r="AI120" s="2">
        <v>2209.6</v>
      </c>
      <c r="AJ120" s="14">
        <f t="shared" si="23"/>
        <v>26.946341463414633</v>
      </c>
      <c r="AK120">
        <v>2474</v>
      </c>
      <c r="AL120" s="14">
        <f t="shared" si="24"/>
        <v>30.170731707317074</v>
      </c>
      <c r="AM120" s="16">
        <f t="shared" si="25"/>
        <v>0.89312853678253834</v>
      </c>
      <c r="AN120" s="15">
        <v>189.630515</v>
      </c>
      <c r="AO120" s="16">
        <f t="shared" si="26"/>
        <v>5.1492717686459093</v>
      </c>
      <c r="AP120" s="13">
        <f>IF(('Even Strength'!CU120+'Power Play'!AJ120+'Penalty Kill'!AF120)&gt;0,V120/('Even Strength'!CU120+'Power Play'!AJ120+'Penalty Kill'!AF120),0)</f>
        <v>7.5268817204301078E-2</v>
      </c>
      <c r="AQ120" s="13">
        <f>IF(('Even Strength'!CU120+'Power Play'!AJ120+'Penalty Kill'!AF120)&gt;0,W120/('Even Strength'!CU120+'Power Play'!AJ120+'Penalty Kill'!AF120),0)</f>
        <v>0.32258064516129031</v>
      </c>
      <c r="AR120" s="13">
        <f t="shared" si="27"/>
        <v>0.39784946236559138</v>
      </c>
      <c r="AS120">
        <v>0</v>
      </c>
      <c r="AT120">
        <v>1</v>
      </c>
      <c r="AU120" s="17">
        <f t="shared" si="28"/>
        <v>0</v>
      </c>
      <c r="AV120">
        <v>0</v>
      </c>
      <c r="AW120">
        <v>130</v>
      </c>
      <c r="AX120">
        <v>50</v>
      </c>
      <c r="AY120">
        <v>108</v>
      </c>
      <c r="AZ120">
        <v>64</v>
      </c>
      <c r="BA120">
        <v>45</v>
      </c>
      <c r="BB120">
        <v>43</v>
      </c>
      <c r="BC120" s="2">
        <f t="shared" si="29"/>
        <v>3.5300506879073135</v>
      </c>
      <c r="BD120" s="14">
        <f t="shared" si="30"/>
        <v>1.3577118030412745</v>
      </c>
      <c r="BE120" s="14">
        <f t="shared" si="31"/>
        <v>2.932657494569153</v>
      </c>
      <c r="BF120" s="14">
        <f t="shared" si="32"/>
        <v>1.7378711078928313</v>
      </c>
      <c r="BG120" s="14">
        <f t="shared" si="33"/>
        <v>1.2219406227371472</v>
      </c>
      <c r="BH120" s="14">
        <f t="shared" si="34"/>
        <v>1.1676321506154961</v>
      </c>
      <c r="BI120">
        <v>20</v>
      </c>
      <c r="BJ120">
        <v>10</v>
      </c>
      <c r="BK120">
        <v>0</v>
      </c>
      <c r="BL120">
        <v>0</v>
      </c>
      <c r="BM120">
        <v>0</v>
      </c>
      <c r="BN120">
        <v>0</v>
      </c>
      <c r="BO120" s="2">
        <v>8.6547440000000009</v>
      </c>
      <c r="BR120" s="18" t="str">
        <f t="shared" si="35"/>
        <v xml:space="preserve"> </v>
      </c>
      <c r="BT120">
        <v>1</v>
      </c>
      <c r="BU120">
        <v>16</v>
      </c>
      <c r="BV120">
        <v>0</v>
      </c>
      <c r="BW120">
        <v>0</v>
      </c>
      <c r="BX120">
        <v>2</v>
      </c>
      <c r="BY120">
        <v>0</v>
      </c>
      <c r="BZ120">
        <v>0</v>
      </c>
      <c r="CA120">
        <v>0</v>
      </c>
      <c r="CB120" s="18">
        <f t="shared" si="36"/>
        <v>0</v>
      </c>
      <c r="CC120" s="19">
        <v>5</v>
      </c>
      <c r="CD120">
        <v>2.4</v>
      </c>
      <c r="CE120">
        <v>4</v>
      </c>
      <c r="CF120">
        <v>6.3</v>
      </c>
      <c r="CG120" s="20">
        <f t="shared" si="37"/>
        <v>7.6829268292682926E-2</v>
      </c>
      <c r="CH120" s="20">
        <f t="shared" si="38"/>
        <v>0.17107168718320057</v>
      </c>
      <c r="CI120">
        <v>48.8</v>
      </c>
      <c r="CJ120">
        <v>38.6</v>
      </c>
      <c r="CK120">
        <v>11</v>
      </c>
      <c r="CL120">
        <v>3.3</v>
      </c>
      <c r="CM120">
        <v>3.3</v>
      </c>
      <c r="CN120">
        <v>0</v>
      </c>
      <c r="CO120">
        <v>6.6</v>
      </c>
      <c r="CP120" s="21">
        <f t="shared" si="39"/>
        <v>8.0487804878048783E-2</v>
      </c>
      <c r="CQ120" s="21">
        <f t="shared" si="40"/>
        <v>0.17921795800144821</v>
      </c>
      <c r="CW120">
        <v>7142875</v>
      </c>
      <c r="CY120" s="22">
        <f t="shared" si="41"/>
        <v>-5.943585365853659</v>
      </c>
    </row>
    <row r="121" spans="1:103" x14ac:dyDescent="0.2">
      <c r="A121">
        <v>11</v>
      </c>
      <c r="B121" t="s">
        <v>760</v>
      </c>
      <c r="C121" t="s">
        <v>761</v>
      </c>
      <c r="D121" t="s">
        <v>105</v>
      </c>
      <c r="E121" t="s">
        <v>106</v>
      </c>
      <c r="F121">
        <v>72</v>
      </c>
      <c r="G121">
        <v>197</v>
      </c>
      <c r="H121" t="s">
        <v>118</v>
      </c>
      <c r="I121">
        <v>2002</v>
      </c>
      <c r="J121">
        <v>3</v>
      </c>
      <c r="K121">
        <v>67</v>
      </c>
      <c r="M121">
        <v>30</v>
      </c>
      <c r="N121" t="s">
        <v>762</v>
      </c>
      <c r="O121" s="12" t="s">
        <v>763</v>
      </c>
      <c r="P121" s="12" t="s">
        <v>757</v>
      </c>
      <c r="Q121" t="s">
        <v>338</v>
      </c>
      <c r="T121" s="12" t="s">
        <v>140</v>
      </c>
      <c r="U121">
        <v>82</v>
      </c>
      <c r="V121">
        <v>8</v>
      </c>
      <c r="W121">
        <v>13</v>
      </c>
      <c r="X121">
        <v>21</v>
      </c>
      <c r="Y121">
        <v>1</v>
      </c>
      <c r="Z121">
        <v>84</v>
      </c>
      <c r="AA121">
        <v>30</v>
      </c>
      <c r="AB121">
        <v>33</v>
      </c>
      <c r="AC121" s="13">
        <f t="shared" si="21"/>
        <v>9.5238095238095233E-2</v>
      </c>
      <c r="AD121" s="13">
        <f t="shared" si="22"/>
        <v>5.4421768707482991E-2</v>
      </c>
      <c r="AE121" s="14">
        <v>26.6</v>
      </c>
      <c r="AF121" s="15">
        <v>43</v>
      </c>
      <c r="AG121" s="15">
        <v>8</v>
      </c>
      <c r="AH121" s="15">
        <v>4</v>
      </c>
      <c r="AI121" s="2">
        <v>976.1</v>
      </c>
      <c r="AJ121" s="14">
        <f t="shared" si="23"/>
        <v>11.903658536585366</v>
      </c>
      <c r="AK121">
        <v>1365</v>
      </c>
      <c r="AL121" s="14">
        <f t="shared" si="24"/>
        <v>16.646341463414632</v>
      </c>
      <c r="AM121" s="16">
        <f t="shared" si="25"/>
        <v>0.71509157509157506</v>
      </c>
      <c r="AN121" s="15">
        <v>73.692307999999997</v>
      </c>
      <c r="AO121" s="16">
        <f t="shared" si="26"/>
        <v>4.5298007171396373</v>
      </c>
      <c r="AP121" s="13">
        <f>IF(('Even Strength'!CU121+'Power Play'!AJ121+'Penalty Kill'!AF121)&gt;0,V121/('Even Strength'!CU121+'Power Play'!AJ121+'Penalty Kill'!AF121),0)</f>
        <v>4.4692737430167599E-2</v>
      </c>
      <c r="AQ121" s="13">
        <f>IF(('Even Strength'!CU121+'Power Play'!AJ121+'Penalty Kill'!AF121)&gt;0,W121/('Even Strength'!CU121+'Power Play'!AJ121+'Penalty Kill'!AF121),0)</f>
        <v>7.2625698324022353E-2</v>
      </c>
      <c r="AR121" s="13">
        <f t="shared" si="27"/>
        <v>0.11731843575418996</v>
      </c>
      <c r="AS121">
        <v>358</v>
      </c>
      <c r="AT121">
        <v>391</v>
      </c>
      <c r="AU121" s="17">
        <f t="shared" si="28"/>
        <v>0.4779706275033378</v>
      </c>
      <c r="AV121">
        <v>14.9</v>
      </c>
      <c r="AW121">
        <v>65</v>
      </c>
      <c r="AX121">
        <v>134</v>
      </c>
      <c r="AY121">
        <v>46</v>
      </c>
      <c r="AZ121">
        <v>30</v>
      </c>
      <c r="BA121">
        <v>10</v>
      </c>
      <c r="BB121">
        <v>26</v>
      </c>
      <c r="BC121" s="2">
        <f t="shared" si="29"/>
        <v>3.995492265136769</v>
      </c>
      <c r="BD121" s="14">
        <f t="shared" si="30"/>
        <v>8.2368609773588766</v>
      </c>
      <c r="BE121" s="14">
        <f t="shared" si="31"/>
        <v>2.8275791414814053</v>
      </c>
      <c r="BF121" s="14">
        <f t="shared" si="32"/>
        <v>1.8440733531400473</v>
      </c>
      <c r="BG121" s="14">
        <f t="shared" si="33"/>
        <v>0.61469111771334906</v>
      </c>
      <c r="BH121" s="14">
        <f t="shared" si="34"/>
        <v>1.5981969060547074</v>
      </c>
      <c r="BI121">
        <v>47</v>
      </c>
      <c r="BJ121">
        <v>10</v>
      </c>
      <c r="BK121">
        <v>5</v>
      </c>
      <c r="BL121">
        <v>0</v>
      </c>
      <c r="BM121">
        <v>0</v>
      </c>
      <c r="BN121">
        <v>0</v>
      </c>
      <c r="BO121" s="2">
        <v>1.211217</v>
      </c>
      <c r="BR121" s="18" t="str">
        <f t="shared" si="35"/>
        <v xml:space="preserve"> </v>
      </c>
      <c r="BT121">
        <v>4</v>
      </c>
      <c r="BU121">
        <v>16</v>
      </c>
      <c r="BV121">
        <v>0</v>
      </c>
      <c r="BW121">
        <v>0</v>
      </c>
      <c r="BX121">
        <v>2</v>
      </c>
      <c r="BY121">
        <v>0</v>
      </c>
      <c r="BZ121">
        <v>0</v>
      </c>
      <c r="CA121">
        <v>0</v>
      </c>
      <c r="CB121" s="18">
        <f t="shared" si="36"/>
        <v>0</v>
      </c>
      <c r="CC121" s="19">
        <v>5</v>
      </c>
      <c r="CD121">
        <v>0.5</v>
      </c>
      <c r="CE121">
        <v>0.9</v>
      </c>
      <c r="CF121">
        <v>1.4</v>
      </c>
      <c r="CG121" s="20">
        <f t="shared" si="37"/>
        <v>1.7073170731707315E-2</v>
      </c>
      <c r="CH121" s="20">
        <f t="shared" si="38"/>
        <v>8.6056756479868851E-2</v>
      </c>
      <c r="CI121">
        <v>16.600000000000001</v>
      </c>
      <c r="CJ121">
        <v>21.1</v>
      </c>
      <c r="CK121">
        <v>-12.7</v>
      </c>
      <c r="CL121">
        <v>1.2</v>
      </c>
      <c r="CM121">
        <v>2.1</v>
      </c>
      <c r="CN121">
        <v>0</v>
      </c>
      <c r="CO121">
        <v>3.3</v>
      </c>
      <c r="CP121" s="21">
        <f t="shared" si="39"/>
        <v>4.0243902439024391E-2</v>
      </c>
      <c r="CQ121" s="21">
        <f t="shared" si="40"/>
        <v>0.20284806884540518</v>
      </c>
      <c r="CW121">
        <v>1600000</v>
      </c>
      <c r="CY121" s="22">
        <f t="shared" si="41"/>
        <v>0.49024390243902438</v>
      </c>
    </row>
    <row r="122" spans="1:103" x14ac:dyDescent="0.2">
      <c r="A122">
        <v>13</v>
      </c>
      <c r="B122" t="s">
        <v>764</v>
      </c>
      <c r="C122" t="s">
        <v>765</v>
      </c>
      <c r="D122" t="s">
        <v>105</v>
      </c>
      <c r="E122" t="s">
        <v>106</v>
      </c>
      <c r="F122">
        <v>72</v>
      </c>
      <c r="G122">
        <v>200</v>
      </c>
      <c r="H122" t="s">
        <v>118</v>
      </c>
      <c r="I122">
        <v>2003</v>
      </c>
      <c r="J122">
        <v>3</v>
      </c>
      <c r="K122">
        <v>73</v>
      </c>
      <c r="M122">
        <v>29</v>
      </c>
      <c r="N122" t="s">
        <v>766</v>
      </c>
      <c r="O122" s="12" t="s">
        <v>184</v>
      </c>
      <c r="P122" s="12" t="s">
        <v>767</v>
      </c>
      <c r="Q122" s="12" t="s">
        <v>199</v>
      </c>
      <c r="R122" t="s">
        <v>684</v>
      </c>
      <c r="S122">
        <v>26</v>
      </c>
      <c r="T122" s="12" t="s">
        <v>156</v>
      </c>
      <c r="U122">
        <v>57</v>
      </c>
      <c r="V122">
        <v>4</v>
      </c>
      <c r="W122">
        <v>1</v>
      </c>
      <c r="X122">
        <v>5</v>
      </c>
      <c r="Y122">
        <v>-1</v>
      </c>
      <c r="Z122">
        <v>44</v>
      </c>
      <c r="AA122">
        <v>24</v>
      </c>
      <c r="AB122">
        <v>32</v>
      </c>
      <c r="AC122" s="13">
        <f t="shared" si="21"/>
        <v>9.0909090909090912E-2</v>
      </c>
      <c r="AD122" s="13">
        <f t="shared" si="22"/>
        <v>0.04</v>
      </c>
      <c r="AE122" s="14">
        <v>29.1</v>
      </c>
      <c r="AF122" s="15">
        <v>19</v>
      </c>
      <c r="AG122" s="15">
        <v>7</v>
      </c>
      <c r="AH122" s="15">
        <v>8</v>
      </c>
      <c r="AI122" s="2">
        <v>529.01666666669996</v>
      </c>
      <c r="AJ122" s="14">
        <f t="shared" si="23"/>
        <v>9.2809941520473682</v>
      </c>
      <c r="AK122">
        <v>748</v>
      </c>
      <c r="AL122" s="14">
        <f t="shared" si="24"/>
        <v>13.12280701754386</v>
      </c>
      <c r="AM122" s="16">
        <f t="shared" si="25"/>
        <v>0.70724153297687165</v>
      </c>
      <c r="AN122" s="15">
        <v>0</v>
      </c>
      <c r="AO122" s="16">
        <f t="shared" si="26"/>
        <v>0</v>
      </c>
      <c r="AP122" s="13">
        <f>IF(('Even Strength'!CU122+'Power Play'!AJ122+'Penalty Kill'!AF122)&gt;0,V122/('Even Strength'!CU122+'Power Play'!AJ122+'Penalty Kill'!AF122),0)</f>
        <v>4.2105263157894736E-2</v>
      </c>
      <c r="AQ122" s="13">
        <f>IF(('Even Strength'!CU122+'Power Play'!AJ122+'Penalty Kill'!AF122)&gt;0,W122/('Even Strength'!CU122+'Power Play'!AJ122+'Penalty Kill'!AF122),0)</f>
        <v>1.0526315789473684E-2</v>
      </c>
      <c r="AR122" s="13">
        <f t="shared" si="27"/>
        <v>5.2631578947368418E-2</v>
      </c>
      <c r="AS122">
        <v>1</v>
      </c>
      <c r="AT122">
        <v>0</v>
      </c>
      <c r="AU122" s="17">
        <f t="shared" si="28"/>
        <v>1</v>
      </c>
      <c r="AV122">
        <v>0</v>
      </c>
      <c r="AW122">
        <v>72</v>
      </c>
      <c r="AX122">
        <v>112</v>
      </c>
      <c r="AY122">
        <v>21</v>
      </c>
      <c r="AZ122">
        <v>24</v>
      </c>
      <c r="BA122">
        <v>20</v>
      </c>
      <c r="BB122">
        <v>4</v>
      </c>
      <c r="BC122" s="2">
        <f t="shared" si="29"/>
        <v>8.1660943259501497</v>
      </c>
      <c r="BD122" s="14">
        <f t="shared" si="30"/>
        <v>12.702813395922455</v>
      </c>
      <c r="BE122" s="14">
        <f t="shared" si="31"/>
        <v>2.3817775117354603</v>
      </c>
      <c r="BF122" s="14">
        <f t="shared" si="32"/>
        <v>2.7220314419833831</v>
      </c>
      <c r="BG122" s="14">
        <f t="shared" si="33"/>
        <v>2.2683595349861525</v>
      </c>
      <c r="BH122" s="14">
        <f t="shared" si="34"/>
        <v>0.45367190699723053</v>
      </c>
      <c r="BI122">
        <v>100</v>
      </c>
      <c r="BJ122">
        <v>20</v>
      </c>
      <c r="BK122">
        <v>6</v>
      </c>
      <c r="BL122">
        <v>3</v>
      </c>
      <c r="BM122">
        <v>0</v>
      </c>
      <c r="BN122">
        <v>0</v>
      </c>
      <c r="BO122" s="2">
        <v>5.015E-2</v>
      </c>
      <c r="BR122" s="18" t="str">
        <f t="shared" si="35"/>
        <v xml:space="preserve"> </v>
      </c>
      <c r="BT122">
        <v>3</v>
      </c>
      <c r="BU122">
        <v>13</v>
      </c>
      <c r="BV122">
        <v>0</v>
      </c>
      <c r="BW122">
        <v>0</v>
      </c>
      <c r="BX122">
        <v>2</v>
      </c>
      <c r="BY122">
        <v>0</v>
      </c>
      <c r="BZ122">
        <v>0</v>
      </c>
      <c r="CA122">
        <v>0</v>
      </c>
      <c r="CB122" s="18">
        <f t="shared" si="36"/>
        <v>0</v>
      </c>
      <c r="CC122" s="19">
        <v>4</v>
      </c>
      <c r="CD122">
        <v>-0.5</v>
      </c>
      <c r="CE122">
        <v>0.60000000000000009</v>
      </c>
      <c r="CF122">
        <v>0.2</v>
      </c>
      <c r="CG122" s="20">
        <f t="shared" si="37"/>
        <v>3.5087719298245615E-3</v>
      </c>
      <c r="CH122" s="20">
        <f t="shared" si="38"/>
        <v>2.2683595349861526E-2</v>
      </c>
      <c r="CI122">
        <v>10.5</v>
      </c>
      <c r="CJ122">
        <v>9.6999999999999993</v>
      </c>
      <c r="CK122">
        <v>-3</v>
      </c>
      <c r="CL122">
        <v>-2.2999999999999998</v>
      </c>
      <c r="CM122">
        <v>1</v>
      </c>
      <c r="CN122">
        <v>0</v>
      </c>
      <c r="CO122">
        <v>-1.3</v>
      </c>
      <c r="CP122" s="21">
        <f t="shared" si="39"/>
        <v>-2.2807017543859651E-2</v>
      </c>
      <c r="CQ122" s="21">
        <f t="shared" si="40"/>
        <v>-0.14744336977409991</v>
      </c>
      <c r="CU122">
        <v>2</v>
      </c>
      <c r="CV122" t="s">
        <v>768</v>
      </c>
      <c r="CW122">
        <v>825000</v>
      </c>
      <c r="CY122" s="22">
        <f t="shared" si="41"/>
        <v>-2.7487804878048783</v>
      </c>
    </row>
    <row r="123" spans="1:103" x14ac:dyDescent="0.2">
      <c r="A123">
        <v>25</v>
      </c>
      <c r="B123" t="s">
        <v>769</v>
      </c>
      <c r="C123" t="s">
        <v>770</v>
      </c>
      <c r="D123" t="s">
        <v>105</v>
      </c>
      <c r="E123" t="s">
        <v>106</v>
      </c>
      <c r="F123">
        <v>72</v>
      </c>
      <c r="G123">
        <v>195</v>
      </c>
      <c r="H123" t="s">
        <v>118</v>
      </c>
      <c r="L123" t="s">
        <v>108</v>
      </c>
      <c r="M123">
        <v>21</v>
      </c>
      <c r="N123" t="s">
        <v>771</v>
      </c>
      <c r="O123" s="12" t="s">
        <v>336</v>
      </c>
      <c r="P123" s="12" t="s">
        <v>772</v>
      </c>
      <c r="Q123" t="s">
        <v>442</v>
      </c>
      <c r="T123" s="12" t="s">
        <v>123</v>
      </c>
      <c r="U123">
        <v>2</v>
      </c>
      <c r="V123">
        <v>1</v>
      </c>
      <c r="W123">
        <v>0</v>
      </c>
      <c r="X123">
        <v>1</v>
      </c>
      <c r="Y123">
        <v>-1</v>
      </c>
      <c r="Z123">
        <v>1</v>
      </c>
      <c r="AA123">
        <v>1</v>
      </c>
      <c r="AB123">
        <v>0</v>
      </c>
      <c r="AC123" s="13">
        <f t="shared" si="21"/>
        <v>1</v>
      </c>
      <c r="AD123" s="13">
        <f t="shared" si="22"/>
        <v>0.5</v>
      </c>
      <c r="AE123" s="14">
        <v>24</v>
      </c>
      <c r="AF123" s="15">
        <v>1</v>
      </c>
      <c r="AG123" s="15">
        <v>0</v>
      </c>
      <c r="AH123" s="15">
        <v>0</v>
      </c>
      <c r="AI123" s="2">
        <v>19.266666666700001</v>
      </c>
      <c r="AJ123" s="14">
        <f t="shared" si="23"/>
        <v>9.6333333333500004</v>
      </c>
      <c r="AK123">
        <v>30</v>
      </c>
      <c r="AL123" s="14">
        <f t="shared" si="24"/>
        <v>15</v>
      </c>
      <c r="AM123" s="16">
        <f t="shared" si="25"/>
        <v>0.64222222222333336</v>
      </c>
      <c r="AN123" s="15">
        <v>0</v>
      </c>
      <c r="AO123" s="16">
        <f t="shared" si="26"/>
        <v>0</v>
      </c>
      <c r="AP123" s="13">
        <f>IF(('Even Strength'!CU123+'Power Play'!AJ123+'Penalty Kill'!AF123)&gt;0,V123/('Even Strength'!CU123+'Power Play'!AJ123+'Penalty Kill'!AF123),0)</f>
        <v>0.2</v>
      </c>
      <c r="AQ123" s="13">
        <f>IF(('Even Strength'!CU123+'Power Play'!AJ123+'Penalty Kill'!AF123)&gt;0,W123/('Even Strength'!CU123+'Power Play'!AJ123+'Penalty Kill'!AF123),0)</f>
        <v>0</v>
      </c>
      <c r="AR123" s="13">
        <f t="shared" si="27"/>
        <v>0.2</v>
      </c>
      <c r="AS123">
        <v>10</v>
      </c>
      <c r="AT123">
        <v>11</v>
      </c>
      <c r="AU123" s="17">
        <f t="shared" si="28"/>
        <v>0.47619047619047616</v>
      </c>
      <c r="AV123">
        <v>16.399999999999999</v>
      </c>
      <c r="AW123">
        <v>4</v>
      </c>
      <c r="AX123">
        <v>2</v>
      </c>
      <c r="AY123">
        <v>0</v>
      </c>
      <c r="AZ123">
        <v>1</v>
      </c>
      <c r="BA123">
        <v>0</v>
      </c>
      <c r="BB123">
        <v>0</v>
      </c>
      <c r="BC123" s="2">
        <f t="shared" si="29"/>
        <v>12.456747404822739</v>
      </c>
      <c r="BD123" s="14">
        <f t="shared" si="30"/>
        <v>6.2283737024113695</v>
      </c>
      <c r="BE123" s="14">
        <f t="shared" si="31"/>
        <v>0</v>
      </c>
      <c r="BF123" s="14">
        <f t="shared" si="32"/>
        <v>3.1141868512056847</v>
      </c>
      <c r="BG123" s="14">
        <f t="shared" si="33"/>
        <v>0</v>
      </c>
      <c r="BH123" s="14">
        <f t="shared" si="34"/>
        <v>0</v>
      </c>
      <c r="BI123">
        <v>2</v>
      </c>
      <c r="BJ123">
        <v>1</v>
      </c>
      <c r="BK123">
        <v>0</v>
      </c>
      <c r="BL123">
        <v>0</v>
      </c>
      <c r="BM123">
        <v>0</v>
      </c>
      <c r="BN123">
        <v>0</v>
      </c>
      <c r="BO123" s="2">
        <v>-1.031711</v>
      </c>
      <c r="BR123" s="18" t="str">
        <f t="shared" si="35"/>
        <v xml:space="preserve"> 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 s="18">
        <f t="shared" si="36"/>
        <v>0</v>
      </c>
      <c r="CC123" s="19">
        <v>4</v>
      </c>
      <c r="CD123">
        <v>0.2</v>
      </c>
      <c r="CE123">
        <v>0</v>
      </c>
      <c r="CF123">
        <v>0.1</v>
      </c>
      <c r="CG123" s="20">
        <f t="shared" si="37"/>
        <v>0.05</v>
      </c>
      <c r="CH123" s="20">
        <f t="shared" si="38"/>
        <v>0.31141868512056847</v>
      </c>
      <c r="CI123">
        <v>0.7</v>
      </c>
      <c r="CJ123">
        <v>0.7</v>
      </c>
      <c r="CK123">
        <v>-1.3</v>
      </c>
      <c r="CL123">
        <v>0.2</v>
      </c>
      <c r="CM123">
        <v>0</v>
      </c>
      <c r="CN123">
        <v>0</v>
      </c>
      <c r="CO123">
        <v>0.2</v>
      </c>
      <c r="CP123" s="21">
        <f t="shared" si="39"/>
        <v>0.1</v>
      </c>
      <c r="CQ123" s="21">
        <f t="shared" si="40"/>
        <v>0.62283737024113695</v>
      </c>
      <c r="CW123">
        <v>925000</v>
      </c>
      <c r="CY123" s="22">
        <f t="shared" si="41"/>
        <v>-1.4243902439024387</v>
      </c>
    </row>
    <row r="124" spans="1:103" x14ac:dyDescent="0.2">
      <c r="A124">
        <v>28</v>
      </c>
      <c r="B124" t="s">
        <v>204</v>
      </c>
      <c r="C124" t="s">
        <v>238</v>
      </c>
      <c r="D124" t="s">
        <v>239</v>
      </c>
      <c r="E124" t="s">
        <v>117</v>
      </c>
      <c r="F124">
        <v>72</v>
      </c>
      <c r="G124">
        <v>175</v>
      </c>
      <c r="H124" t="s">
        <v>118</v>
      </c>
      <c r="I124">
        <v>2007</v>
      </c>
      <c r="J124">
        <v>5</v>
      </c>
      <c r="K124">
        <v>135</v>
      </c>
      <c r="L124" t="s">
        <v>108</v>
      </c>
      <c r="M124">
        <v>25</v>
      </c>
      <c r="N124" t="s">
        <v>773</v>
      </c>
      <c r="O124" s="12" t="s">
        <v>458</v>
      </c>
      <c r="P124" s="12" t="s">
        <v>772</v>
      </c>
      <c r="Q124" t="s">
        <v>330</v>
      </c>
      <c r="T124" s="12" t="s">
        <v>132</v>
      </c>
      <c r="U124">
        <v>12</v>
      </c>
      <c r="V124">
        <v>0</v>
      </c>
      <c r="W124">
        <v>0</v>
      </c>
      <c r="X124">
        <v>0</v>
      </c>
      <c r="Y124">
        <v>2</v>
      </c>
      <c r="Z124">
        <v>6</v>
      </c>
      <c r="AA124">
        <v>2</v>
      </c>
      <c r="AB124">
        <v>2</v>
      </c>
      <c r="AC124" s="13">
        <f t="shared" si="21"/>
        <v>0</v>
      </c>
      <c r="AD124" s="13">
        <f t="shared" si="22"/>
        <v>0</v>
      </c>
      <c r="AE124" s="14">
        <v>15.9</v>
      </c>
      <c r="AF124" s="15">
        <v>3</v>
      </c>
      <c r="AG124" s="15">
        <v>0</v>
      </c>
      <c r="AH124" s="15">
        <v>0</v>
      </c>
      <c r="AI124" s="2">
        <v>77.216666666699993</v>
      </c>
      <c r="AJ124" s="14">
        <f t="shared" si="23"/>
        <v>6.4347222222249991</v>
      </c>
      <c r="AK124">
        <v>116</v>
      </c>
      <c r="AL124" s="14">
        <f t="shared" si="24"/>
        <v>9.6666666666666661</v>
      </c>
      <c r="AM124" s="16">
        <f t="shared" si="25"/>
        <v>0.6656609195405172</v>
      </c>
      <c r="AN124" s="15">
        <v>0</v>
      </c>
      <c r="AO124" s="16">
        <f t="shared" si="26"/>
        <v>0</v>
      </c>
      <c r="AP124" s="13">
        <f>IF(('Even Strength'!CU124+'Power Play'!AJ124+'Penalty Kill'!AF124)&gt;0,V124/('Even Strength'!CU124+'Power Play'!AJ124+'Penalty Kill'!AF124),0)</f>
        <v>0</v>
      </c>
      <c r="AQ124" s="13">
        <f>IF(('Even Strength'!CU124+'Power Play'!AJ124+'Penalty Kill'!AF124)&gt;0,W124/('Even Strength'!CU124+'Power Play'!AJ124+'Penalty Kill'!AF124),0)</f>
        <v>0</v>
      </c>
      <c r="AR124" s="13">
        <f t="shared" si="27"/>
        <v>0</v>
      </c>
      <c r="AS124">
        <v>0</v>
      </c>
      <c r="AT124">
        <v>0</v>
      </c>
      <c r="AU124" s="17">
        <f t="shared" si="28"/>
        <v>0</v>
      </c>
      <c r="AV124">
        <v>0</v>
      </c>
      <c r="AW124">
        <v>5</v>
      </c>
      <c r="AX124">
        <v>11</v>
      </c>
      <c r="AY124">
        <v>2</v>
      </c>
      <c r="AZ124">
        <v>2</v>
      </c>
      <c r="BA124">
        <v>1</v>
      </c>
      <c r="BB124">
        <v>1</v>
      </c>
      <c r="BC124" s="2">
        <f t="shared" si="29"/>
        <v>3.885171595077106</v>
      </c>
      <c r="BD124" s="14">
        <f t="shared" si="30"/>
        <v>8.5473775091696318</v>
      </c>
      <c r="BE124" s="14">
        <f t="shared" si="31"/>
        <v>1.5540686380308424</v>
      </c>
      <c r="BF124" s="14">
        <f t="shared" si="32"/>
        <v>1.5540686380308424</v>
      </c>
      <c r="BG124" s="14">
        <f t="shared" si="33"/>
        <v>0.77703431901542119</v>
      </c>
      <c r="BH124" s="14">
        <f t="shared" si="34"/>
        <v>0.77703431901542119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">
        <v>-0.1258</v>
      </c>
      <c r="BR124" s="18" t="str">
        <f t="shared" si="35"/>
        <v xml:space="preserve"> </v>
      </c>
      <c r="BT124">
        <v>0</v>
      </c>
      <c r="BU124">
        <v>6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 s="18">
        <f t="shared" si="36"/>
        <v>0</v>
      </c>
      <c r="CC124" s="19">
        <v>4</v>
      </c>
      <c r="CD124">
        <v>-0.2</v>
      </c>
      <c r="CE124">
        <v>0.2</v>
      </c>
      <c r="CF124">
        <v>-0.1</v>
      </c>
      <c r="CG124" s="20">
        <f t="shared" si="37"/>
        <v>-8.3333333333333332E-3</v>
      </c>
      <c r="CH124" s="20">
        <f t="shared" si="38"/>
        <v>-7.7703431901542122E-2</v>
      </c>
      <c r="CI124">
        <v>1.4</v>
      </c>
      <c r="CJ124">
        <v>1.3</v>
      </c>
      <c r="CK124">
        <v>1.7000000000000002</v>
      </c>
      <c r="CL124">
        <v>-0.60000000000000009</v>
      </c>
      <c r="CM124">
        <v>0.30000000000000004</v>
      </c>
      <c r="CN124">
        <v>0</v>
      </c>
      <c r="CO124">
        <v>-0.30000000000000004</v>
      </c>
      <c r="CP124" s="21">
        <f t="shared" si="39"/>
        <v>-2.5000000000000005E-2</v>
      </c>
      <c r="CQ124" s="21">
        <f t="shared" si="40"/>
        <v>-0.23311029570462638</v>
      </c>
      <c r="CW124">
        <v>875000</v>
      </c>
      <c r="CY124" s="22">
        <f t="shared" si="41"/>
        <v>-1.8365853658536586</v>
      </c>
    </row>
    <row r="125" spans="1:103" x14ac:dyDescent="0.2">
      <c r="A125">
        <v>7</v>
      </c>
      <c r="B125" t="s">
        <v>774</v>
      </c>
      <c r="C125" t="s">
        <v>775</v>
      </c>
      <c r="D125" t="s">
        <v>105</v>
      </c>
      <c r="E125" t="s">
        <v>106</v>
      </c>
      <c r="F125">
        <v>77</v>
      </c>
      <c r="G125">
        <v>234</v>
      </c>
      <c r="H125" t="s">
        <v>107</v>
      </c>
      <c r="I125">
        <v>1999</v>
      </c>
      <c r="J125">
        <v>2</v>
      </c>
      <c r="K125">
        <v>58</v>
      </c>
      <c r="M125">
        <v>33</v>
      </c>
      <c r="N125" t="s">
        <v>776</v>
      </c>
      <c r="O125" s="12" t="s">
        <v>336</v>
      </c>
      <c r="P125" s="12" t="s">
        <v>777</v>
      </c>
      <c r="Q125" t="s">
        <v>300</v>
      </c>
      <c r="T125" s="12" t="s">
        <v>178</v>
      </c>
      <c r="U125">
        <v>53</v>
      </c>
      <c r="V125">
        <v>0</v>
      </c>
      <c r="W125">
        <v>3</v>
      </c>
      <c r="X125">
        <v>3</v>
      </c>
      <c r="Y125">
        <v>-10</v>
      </c>
      <c r="Z125">
        <v>50</v>
      </c>
      <c r="AA125">
        <v>16</v>
      </c>
      <c r="AB125">
        <v>24</v>
      </c>
      <c r="AC125" s="13">
        <f t="shared" si="21"/>
        <v>0</v>
      </c>
      <c r="AD125" s="13">
        <f t="shared" si="22"/>
        <v>0</v>
      </c>
      <c r="AE125" s="14">
        <v>53.3</v>
      </c>
      <c r="AF125" s="15">
        <v>29</v>
      </c>
      <c r="AG125" s="15">
        <v>6</v>
      </c>
      <c r="AH125" s="15">
        <v>14</v>
      </c>
      <c r="AI125" s="2">
        <v>635.46666666670001</v>
      </c>
      <c r="AJ125" s="14">
        <f t="shared" si="23"/>
        <v>11.989937106918868</v>
      </c>
      <c r="AK125">
        <v>921</v>
      </c>
      <c r="AL125" s="14">
        <f t="shared" si="24"/>
        <v>17.377358490566039</v>
      </c>
      <c r="AM125" s="16">
        <f t="shared" si="25"/>
        <v>0.68997466521900108</v>
      </c>
      <c r="AN125" s="15">
        <v>61.764705999999997</v>
      </c>
      <c r="AO125" s="16">
        <f t="shared" si="26"/>
        <v>5.8317494125049398</v>
      </c>
      <c r="AP125" s="13">
        <f>IF(('Even Strength'!CU125+'Power Play'!AJ125+'Penalty Kill'!AF125)&gt;0,V125/('Even Strength'!CU125+'Power Play'!AJ125+'Penalty Kill'!AF125),0)</f>
        <v>0</v>
      </c>
      <c r="AQ125" s="13">
        <f>IF(('Even Strength'!CU125+'Power Play'!AJ125+'Penalty Kill'!AF125)&gt;0,W125/('Even Strength'!CU125+'Power Play'!AJ125+'Penalty Kill'!AF125),0)</f>
        <v>3.4482758620689655E-2</v>
      </c>
      <c r="AR125" s="13">
        <f t="shared" si="27"/>
        <v>3.4482758620689655E-2</v>
      </c>
      <c r="AS125">
        <v>0</v>
      </c>
      <c r="AT125">
        <v>0</v>
      </c>
      <c r="AU125" s="17">
        <f t="shared" si="28"/>
        <v>0</v>
      </c>
      <c r="AV125">
        <v>0</v>
      </c>
      <c r="AW125">
        <v>57</v>
      </c>
      <c r="AX125">
        <v>58</v>
      </c>
      <c r="AY125">
        <v>59</v>
      </c>
      <c r="AZ125">
        <v>16</v>
      </c>
      <c r="BA125">
        <v>15</v>
      </c>
      <c r="BB125">
        <v>9</v>
      </c>
      <c r="BC125" s="2">
        <f t="shared" si="29"/>
        <v>5.3818715904319454</v>
      </c>
      <c r="BD125" s="14">
        <f t="shared" si="30"/>
        <v>5.4762903902640856</v>
      </c>
      <c r="BE125" s="14">
        <f t="shared" si="31"/>
        <v>5.5707091900962249</v>
      </c>
      <c r="BF125" s="14">
        <f t="shared" si="32"/>
        <v>1.5107007973142306</v>
      </c>
      <c r="BG125" s="14">
        <f t="shared" si="33"/>
        <v>1.416281997482091</v>
      </c>
      <c r="BH125" s="14">
        <f t="shared" si="34"/>
        <v>0.84976919848925458</v>
      </c>
      <c r="BI125">
        <v>149</v>
      </c>
      <c r="BJ125">
        <v>27</v>
      </c>
      <c r="BK125">
        <v>9</v>
      </c>
      <c r="BL125">
        <v>5</v>
      </c>
      <c r="BM125">
        <v>0</v>
      </c>
      <c r="BN125">
        <v>0</v>
      </c>
      <c r="BO125" s="2">
        <v>-13.9209</v>
      </c>
      <c r="BR125" s="18" t="str">
        <f t="shared" si="35"/>
        <v xml:space="preserve"> </v>
      </c>
      <c r="BT125">
        <v>0</v>
      </c>
      <c r="BU125">
        <v>16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8">
        <f t="shared" si="36"/>
        <v>0</v>
      </c>
      <c r="CC125" s="19">
        <v>2</v>
      </c>
      <c r="CD125">
        <v>-0.5</v>
      </c>
      <c r="CE125">
        <v>0.4</v>
      </c>
      <c r="CF125">
        <v>0</v>
      </c>
      <c r="CG125" s="20">
        <f t="shared" si="37"/>
        <v>0</v>
      </c>
      <c r="CH125" s="20">
        <f t="shared" si="38"/>
        <v>0</v>
      </c>
      <c r="CI125">
        <v>10.3</v>
      </c>
      <c r="CJ125">
        <v>12.9</v>
      </c>
      <c r="CK125">
        <v>-6.5</v>
      </c>
      <c r="CL125">
        <v>-1.3</v>
      </c>
      <c r="CM125">
        <v>0.1</v>
      </c>
      <c r="CN125">
        <v>0</v>
      </c>
      <c r="CO125">
        <v>-1.2</v>
      </c>
      <c r="CP125" s="21">
        <f t="shared" si="39"/>
        <v>-2.2641509433962263E-2</v>
      </c>
      <c r="CQ125" s="21">
        <f t="shared" si="40"/>
        <v>-0.11330255979856728</v>
      </c>
      <c r="CW125">
        <v>1500000</v>
      </c>
      <c r="CY125" s="22">
        <f t="shared" si="41"/>
        <v>-3.8341463414634145</v>
      </c>
    </row>
    <row r="126" spans="1:103" x14ac:dyDescent="0.2">
      <c r="A126">
        <v>25</v>
      </c>
      <c r="B126" t="s">
        <v>778</v>
      </c>
      <c r="C126" t="s">
        <v>779</v>
      </c>
      <c r="D126" t="s">
        <v>780</v>
      </c>
      <c r="E126" t="s">
        <v>117</v>
      </c>
      <c r="F126">
        <v>72</v>
      </c>
      <c r="G126">
        <v>205</v>
      </c>
      <c r="H126" t="s">
        <v>118</v>
      </c>
      <c r="I126">
        <v>2003</v>
      </c>
      <c r="J126">
        <v>2</v>
      </c>
      <c r="K126">
        <v>47</v>
      </c>
      <c r="M126">
        <v>29</v>
      </c>
      <c r="N126" t="s">
        <v>781</v>
      </c>
      <c r="O126" s="12" t="s">
        <v>782</v>
      </c>
      <c r="P126" s="12" t="s">
        <v>783</v>
      </c>
      <c r="Q126" t="s">
        <v>271</v>
      </c>
      <c r="T126" s="12" t="s">
        <v>178</v>
      </c>
      <c r="U126">
        <v>82</v>
      </c>
      <c r="V126">
        <v>2</v>
      </c>
      <c r="W126">
        <v>29</v>
      </c>
      <c r="X126">
        <v>31</v>
      </c>
      <c r="Y126">
        <v>11</v>
      </c>
      <c r="Z126">
        <v>115</v>
      </c>
      <c r="AA126">
        <v>43</v>
      </c>
      <c r="AB126">
        <v>60</v>
      </c>
      <c r="AC126" s="13">
        <f t="shared" si="21"/>
        <v>1.7391304347826087E-2</v>
      </c>
      <c r="AD126" s="13">
        <f t="shared" si="22"/>
        <v>9.1743119266055051E-3</v>
      </c>
      <c r="AE126" s="14">
        <v>46.1</v>
      </c>
      <c r="AF126" s="15">
        <v>56</v>
      </c>
      <c r="AG126" s="15">
        <v>8</v>
      </c>
      <c r="AH126" s="15">
        <v>43</v>
      </c>
      <c r="AI126" s="2">
        <v>1818.35</v>
      </c>
      <c r="AJ126" s="14">
        <f t="shared" si="23"/>
        <v>22.174999999999997</v>
      </c>
      <c r="AK126">
        <v>2242</v>
      </c>
      <c r="AL126" s="14">
        <f t="shared" si="24"/>
        <v>27.341463414634145</v>
      </c>
      <c r="AM126" s="16">
        <f t="shared" si="25"/>
        <v>0.81103925066904548</v>
      </c>
      <c r="AN126" s="15">
        <v>106.138462</v>
      </c>
      <c r="AO126" s="16">
        <f t="shared" si="26"/>
        <v>3.5022452883108315</v>
      </c>
      <c r="AP126" s="13">
        <f>IF(('Even Strength'!CU126+'Power Play'!AJ126+'Penalty Kill'!AF126)&gt;0,V126/('Even Strength'!CU126+'Power Play'!AJ126+'Penalty Kill'!AF126),0)</f>
        <v>1.7857142857142856E-2</v>
      </c>
      <c r="AQ126" s="13">
        <f>IF(('Even Strength'!CU126+'Power Play'!AJ126+'Penalty Kill'!AF126)&gt;0,W126/('Even Strength'!CU126+'Power Play'!AJ126+'Penalty Kill'!AF126),0)</f>
        <v>0.25892857142857145</v>
      </c>
      <c r="AR126" s="13">
        <f t="shared" si="27"/>
        <v>0.2767857142857143</v>
      </c>
      <c r="AS126">
        <v>0</v>
      </c>
      <c r="AT126">
        <v>1</v>
      </c>
      <c r="AU126" s="17">
        <f t="shared" si="28"/>
        <v>0</v>
      </c>
      <c r="AV126">
        <v>0</v>
      </c>
      <c r="AW126">
        <v>99</v>
      </c>
      <c r="AX126">
        <v>46</v>
      </c>
      <c r="AY126">
        <v>161</v>
      </c>
      <c r="AZ126">
        <v>43</v>
      </c>
      <c r="BA126">
        <v>43</v>
      </c>
      <c r="BB126">
        <v>21</v>
      </c>
      <c r="BC126" s="2">
        <f t="shared" si="29"/>
        <v>3.2666978304506835</v>
      </c>
      <c r="BD126" s="14">
        <f t="shared" si="30"/>
        <v>1.5178595979871863</v>
      </c>
      <c r="BE126" s="14">
        <f t="shared" si="31"/>
        <v>5.3125085929551519</v>
      </c>
      <c r="BF126" s="14">
        <f t="shared" si="32"/>
        <v>1.4188687546401957</v>
      </c>
      <c r="BG126" s="14">
        <f t="shared" si="33"/>
        <v>1.4188687546401957</v>
      </c>
      <c r="BH126" s="14">
        <f t="shared" si="34"/>
        <v>0.69293590342893285</v>
      </c>
      <c r="BI126">
        <v>28</v>
      </c>
      <c r="BJ126">
        <v>14</v>
      </c>
      <c r="BK126">
        <v>0</v>
      </c>
      <c r="BL126">
        <v>0</v>
      </c>
      <c r="BM126">
        <v>0</v>
      </c>
      <c r="BN126">
        <v>0</v>
      </c>
      <c r="BO126" s="2">
        <v>0.12361399999999999</v>
      </c>
      <c r="BP126">
        <v>3</v>
      </c>
      <c r="BQ126">
        <v>2</v>
      </c>
      <c r="BR126" s="18">
        <f t="shared" si="35"/>
        <v>0.66666666666666663</v>
      </c>
      <c r="BS126">
        <v>1</v>
      </c>
      <c r="BT126">
        <v>1</v>
      </c>
      <c r="BU126">
        <v>23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s="18">
        <f t="shared" si="36"/>
        <v>0</v>
      </c>
      <c r="CC126" s="19">
        <v>7</v>
      </c>
      <c r="CD126">
        <v>1.4</v>
      </c>
      <c r="CE126">
        <v>4.3</v>
      </c>
      <c r="CF126">
        <v>5.7</v>
      </c>
      <c r="CG126" s="20">
        <f t="shared" si="37"/>
        <v>6.9512195121951226E-2</v>
      </c>
      <c r="CH126" s="20">
        <f t="shared" si="38"/>
        <v>0.18808260235928179</v>
      </c>
      <c r="CI126">
        <v>34.6</v>
      </c>
      <c r="CJ126">
        <v>39</v>
      </c>
      <c r="CK126">
        <v>1.3</v>
      </c>
      <c r="CL126">
        <v>3.2</v>
      </c>
      <c r="CM126">
        <v>5.0999999999999996</v>
      </c>
      <c r="CN126">
        <v>0.9</v>
      </c>
      <c r="CO126">
        <v>9.1999999999999993</v>
      </c>
      <c r="CP126" s="21">
        <f t="shared" si="39"/>
        <v>0.1121951219512195</v>
      </c>
      <c r="CQ126" s="21">
        <f t="shared" si="40"/>
        <v>0.30357191959743723</v>
      </c>
      <c r="CW126">
        <v>5500000</v>
      </c>
      <c r="CY126" s="22">
        <f t="shared" si="41"/>
        <v>-0.45853658536585407</v>
      </c>
    </row>
    <row r="127" spans="1:103" x14ac:dyDescent="0.2">
      <c r="A127">
        <v>74</v>
      </c>
      <c r="B127" t="s">
        <v>784</v>
      </c>
      <c r="C127" t="s">
        <v>785</v>
      </c>
      <c r="D127" t="s">
        <v>239</v>
      </c>
      <c r="E127" t="s">
        <v>117</v>
      </c>
      <c r="F127">
        <v>75</v>
      </c>
      <c r="G127">
        <v>212</v>
      </c>
      <c r="H127" t="s">
        <v>107</v>
      </c>
      <c r="I127">
        <v>2008</v>
      </c>
      <c r="J127">
        <v>1</v>
      </c>
      <c r="K127">
        <v>27</v>
      </c>
      <c r="M127">
        <v>24</v>
      </c>
      <c r="N127" t="s">
        <v>786</v>
      </c>
      <c r="O127" s="12" t="s">
        <v>167</v>
      </c>
      <c r="P127" s="12" t="s">
        <v>787</v>
      </c>
      <c r="Q127" t="s">
        <v>210</v>
      </c>
      <c r="T127" s="12" t="s">
        <v>178</v>
      </c>
      <c r="U127">
        <v>82</v>
      </c>
      <c r="V127">
        <v>10</v>
      </c>
      <c r="W127">
        <v>27</v>
      </c>
      <c r="X127">
        <v>37</v>
      </c>
      <c r="Y127">
        <v>-3</v>
      </c>
      <c r="Z127">
        <v>208</v>
      </c>
      <c r="AA127">
        <v>54</v>
      </c>
      <c r="AB127">
        <v>126</v>
      </c>
      <c r="AC127" s="13">
        <f t="shared" si="21"/>
        <v>4.807692307692308E-2</v>
      </c>
      <c r="AD127" s="13">
        <f t="shared" si="22"/>
        <v>2.5773195876288658E-2</v>
      </c>
      <c r="AE127" s="14">
        <v>51.6</v>
      </c>
      <c r="AF127" s="15">
        <v>75</v>
      </c>
      <c r="AG127" s="15">
        <v>25</v>
      </c>
      <c r="AH127" s="15">
        <v>103</v>
      </c>
      <c r="AI127" s="2">
        <v>2009.55</v>
      </c>
      <c r="AJ127" s="14">
        <f t="shared" si="23"/>
        <v>24.506707317073172</v>
      </c>
      <c r="AK127">
        <v>2182</v>
      </c>
      <c r="AL127" s="14">
        <f t="shared" si="24"/>
        <v>26.609756097560975</v>
      </c>
      <c r="AM127" s="16">
        <f t="shared" si="25"/>
        <v>0.92096700274977084</v>
      </c>
      <c r="AN127" s="15">
        <v>111.10151500000001</v>
      </c>
      <c r="AO127" s="16">
        <f t="shared" si="26"/>
        <v>3.3172057923415692</v>
      </c>
      <c r="AP127" s="13">
        <f>IF(('Even Strength'!CU127+'Power Play'!AJ127+'Penalty Kill'!AF127)&gt;0,V127/('Even Strength'!CU127+'Power Play'!AJ127+'Penalty Kill'!AF127),0)</f>
        <v>0.10752688172043011</v>
      </c>
      <c r="AQ127" s="13">
        <f>IF(('Even Strength'!CU127+'Power Play'!AJ127+'Penalty Kill'!AF127)&gt;0,W127/('Even Strength'!CU127+'Power Play'!AJ127+'Penalty Kill'!AF127),0)</f>
        <v>0.29032258064516131</v>
      </c>
      <c r="AR127" s="13">
        <f t="shared" si="27"/>
        <v>0.39784946236559143</v>
      </c>
      <c r="AS127">
        <v>0</v>
      </c>
      <c r="AT127">
        <v>1</v>
      </c>
      <c r="AU127" s="17">
        <f t="shared" si="28"/>
        <v>0</v>
      </c>
      <c r="AV127">
        <v>0</v>
      </c>
      <c r="AW127">
        <v>108</v>
      </c>
      <c r="AX127">
        <v>64</v>
      </c>
      <c r="AY127">
        <v>177</v>
      </c>
      <c r="AZ127">
        <v>54</v>
      </c>
      <c r="BA127">
        <v>53</v>
      </c>
      <c r="BB127">
        <v>55</v>
      </c>
      <c r="BC127" s="2">
        <f t="shared" si="29"/>
        <v>3.2246025229529001</v>
      </c>
      <c r="BD127" s="14">
        <f t="shared" si="30"/>
        <v>1.9108755691572741</v>
      </c>
      <c r="BE127" s="14">
        <f t="shared" si="31"/>
        <v>5.2847652459505863</v>
      </c>
      <c r="BF127" s="14">
        <f t="shared" si="32"/>
        <v>1.61230126147645</v>
      </c>
      <c r="BG127" s="14">
        <f t="shared" si="33"/>
        <v>1.5824438307083675</v>
      </c>
      <c r="BH127" s="14">
        <f t="shared" si="34"/>
        <v>1.6421586922445326</v>
      </c>
      <c r="BI127">
        <v>22</v>
      </c>
      <c r="BJ127">
        <v>10</v>
      </c>
      <c r="BK127">
        <v>0</v>
      </c>
      <c r="BL127">
        <v>0</v>
      </c>
      <c r="BM127">
        <v>0</v>
      </c>
      <c r="BN127">
        <v>0</v>
      </c>
      <c r="BO127" s="2">
        <v>11.197969000000001</v>
      </c>
      <c r="BR127" s="18" t="str">
        <f t="shared" si="35"/>
        <v xml:space="preserve"> </v>
      </c>
      <c r="BT127">
        <v>0</v>
      </c>
      <c r="BU127">
        <v>28</v>
      </c>
      <c r="BV127">
        <v>0</v>
      </c>
      <c r="BW127">
        <v>2</v>
      </c>
      <c r="BX127">
        <v>0</v>
      </c>
      <c r="BY127">
        <v>0</v>
      </c>
      <c r="BZ127">
        <v>0</v>
      </c>
      <c r="CA127">
        <v>0</v>
      </c>
      <c r="CB127" s="18">
        <f t="shared" si="36"/>
        <v>0</v>
      </c>
      <c r="CC127" s="19">
        <v>6</v>
      </c>
      <c r="CD127">
        <v>2.7</v>
      </c>
      <c r="CE127">
        <v>3.9</v>
      </c>
      <c r="CF127">
        <v>6.7</v>
      </c>
      <c r="CG127" s="20">
        <f t="shared" si="37"/>
        <v>8.1707317073170735E-2</v>
      </c>
      <c r="CH127" s="20">
        <f t="shared" si="38"/>
        <v>0.20004478614615215</v>
      </c>
      <c r="CI127">
        <v>43.6</v>
      </c>
      <c r="CJ127">
        <v>43.4</v>
      </c>
      <c r="CK127">
        <v>3.7</v>
      </c>
      <c r="CL127">
        <v>4.5</v>
      </c>
      <c r="CM127">
        <v>3.3</v>
      </c>
      <c r="CN127">
        <v>0</v>
      </c>
      <c r="CO127">
        <v>7.7</v>
      </c>
      <c r="CP127" s="21">
        <f t="shared" si="39"/>
        <v>9.3902439024390244E-2</v>
      </c>
      <c r="CQ127" s="21">
        <f t="shared" si="40"/>
        <v>0.22990221691423454</v>
      </c>
      <c r="CW127">
        <v>3966667</v>
      </c>
      <c r="CY127" s="22">
        <f t="shared" si="41"/>
        <v>0.73414575609756039</v>
      </c>
    </row>
    <row r="128" spans="1:103" x14ac:dyDescent="0.2">
      <c r="A128">
        <v>38</v>
      </c>
      <c r="B128" t="s">
        <v>788</v>
      </c>
      <c r="C128" t="s">
        <v>789</v>
      </c>
      <c r="D128" t="s">
        <v>309</v>
      </c>
      <c r="E128" t="s">
        <v>106</v>
      </c>
      <c r="F128">
        <v>75</v>
      </c>
      <c r="G128">
        <v>204</v>
      </c>
      <c r="H128" t="s">
        <v>118</v>
      </c>
      <c r="I128">
        <v>2009</v>
      </c>
      <c r="J128">
        <v>1</v>
      </c>
      <c r="K128">
        <v>25</v>
      </c>
      <c r="M128">
        <v>23</v>
      </c>
      <c r="N128" t="s">
        <v>790</v>
      </c>
      <c r="O128" s="12" t="s">
        <v>791</v>
      </c>
      <c r="P128" s="12" t="s">
        <v>792</v>
      </c>
      <c r="Q128" t="s">
        <v>338</v>
      </c>
      <c r="T128" s="12" t="s">
        <v>546</v>
      </c>
      <c r="U128">
        <v>35</v>
      </c>
      <c r="V128">
        <v>1</v>
      </c>
      <c r="W128">
        <v>2</v>
      </c>
      <c r="X128">
        <v>3</v>
      </c>
      <c r="Y128">
        <v>-8</v>
      </c>
      <c r="Z128">
        <v>52</v>
      </c>
      <c r="AA128">
        <v>14</v>
      </c>
      <c r="AB128">
        <v>20</v>
      </c>
      <c r="AC128" s="13">
        <f t="shared" si="21"/>
        <v>1.9230769230769232E-2</v>
      </c>
      <c r="AD128" s="13">
        <f t="shared" si="22"/>
        <v>1.1627906976744186E-2</v>
      </c>
      <c r="AE128" s="14">
        <v>31.3</v>
      </c>
      <c r="AF128" s="15">
        <v>23</v>
      </c>
      <c r="AG128" s="15">
        <v>12</v>
      </c>
      <c r="AH128" s="15">
        <v>2</v>
      </c>
      <c r="AI128" s="2">
        <v>382.35</v>
      </c>
      <c r="AJ128" s="14">
        <f t="shared" si="23"/>
        <v>10.924285714285714</v>
      </c>
      <c r="AK128">
        <v>546</v>
      </c>
      <c r="AL128" s="14">
        <f t="shared" si="24"/>
        <v>15.6</v>
      </c>
      <c r="AM128" s="16">
        <f t="shared" si="25"/>
        <v>0.70027472527472534</v>
      </c>
      <c r="AN128" s="15">
        <v>46.571429000000002</v>
      </c>
      <c r="AO128" s="16">
        <f t="shared" si="26"/>
        <v>7.3081881522165553</v>
      </c>
      <c r="AP128" s="13">
        <f>IF(('Even Strength'!CU128+'Power Play'!AJ128+'Penalty Kill'!AF128)&gt;0,V128/('Even Strength'!CU128+'Power Play'!AJ128+'Penalty Kill'!AF128),0)</f>
        <v>1.3157894736842105E-2</v>
      </c>
      <c r="AQ128" s="13">
        <f>IF(('Even Strength'!CU128+'Power Play'!AJ128+'Penalty Kill'!AF128)&gt;0,W128/('Even Strength'!CU128+'Power Play'!AJ128+'Penalty Kill'!AF128),0)</f>
        <v>2.6315789473684209E-2</v>
      </c>
      <c r="AR128" s="13">
        <f t="shared" si="27"/>
        <v>3.9473684210526314E-2</v>
      </c>
      <c r="AS128">
        <v>1</v>
      </c>
      <c r="AT128">
        <v>3</v>
      </c>
      <c r="AU128" s="17">
        <f t="shared" si="28"/>
        <v>0.25</v>
      </c>
      <c r="AV128">
        <v>0.1</v>
      </c>
      <c r="AW128">
        <v>37</v>
      </c>
      <c r="AX128">
        <v>47</v>
      </c>
      <c r="AY128">
        <v>9</v>
      </c>
      <c r="AZ128">
        <v>14</v>
      </c>
      <c r="BA128">
        <v>7</v>
      </c>
      <c r="BB128">
        <v>11</v>
      </c>
      <c r="BC128" s="2">
        <f t="shared" si="29"/>
        <v>5.8061985092193016</v>
      </c>
      <c r="BD128" s="14">
        <f t="shared" si="30"/>
        <v>7.3754413495488418</v>
      </c>
      <c r="BE128" s="14">
        <f t="shared" si="31"/>
        <v>1.412318556296587</v>
      </c>
      <c r="BF128" s="14">
        <f t="shared" si="32"/>
        <v>2.1969399764613571</v>
      </c>
      <c r="BG128" s="14">
        <f t="shared" si="33"/>
        <v>1.0984699882306785</v>
      </c>
      <c r="BH128" s="14">
        <f t="shared" si="34"/>
        <v>1.726167124362495</v>
      </c>
      <c r="BI128">
        <v>36</v>
      </c>
      <c r="BJ128">
        <v>12</v>
      </c>
      <c r="BK128">
        <v>2</v>
      </c>
      <c r="BL128">
        <v>0</v>
      </c>
      <c r="BM128">
        <v>0</v>
      </c>
      <c r="BN128">
        <v>0</v>
      </c>
      <c r="BO128" s="2">
        <v>-6.698169</v>
      </c>
      <c r="BR128" s="18" t="str">
        <f t="shared" si="35"/>
        <v xml:space="preserve"> </v>
      </c>
      <c r="BT128">
        <v>0</v>
      </c>
      <c r="BU128">
        <v>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s="18">
        <f t="shared" si="36"/>
        <v>0</v>
      </c>
      <c r="CC128" s="19">
        <v>2</v>
      </c>
      <c r="CD128">
        <v>-0.60000000000000009</v>
      </c>
      <c r="CE128">
        <v>0</v>
      </c>
      <c r="CF128">
        <v>-0.7</v>
      </c>
      <c r="CG128" s="20">
        <f t="shared" si="37"/>
        <v>-0.02</v>
      </c>
      <c r="CH128" s="20">
        <f t="shared" si="38"/>
        <v>-0.10984699882306785</v>
      </c>
      <c r="CI128">
        <v>6.6</v>
      </c>
      <c r="CJ128">
        <v>6.7</v>
      </c>
      <c r="CK128">
        <v>-12.8</v>
      </c>
      <c r="CL128">
        <v>-1.8</v>
      </c>
      <c r="CM128">
        <v>-0.30000000000000004</v>
      </c>
      <c r="CN128">
        <v>0</v>
      </c>
      <c r="CO128">
        <v>-2.1</v>
      </c>
      <c r="CP128" s="21">
        <f t="shared" si="39"/>
        <v>-6.0000000000000005E-2</v>
      </c>
      <c r="CQ128" s="21">
        <f t="shared" si="40"/>
        <v>-0.3295409964692036</v>
      </c>
      <c r="CU128">
        <v>8</v>
      </c>
      <c r="CV128" t="s">
        <v>601</v>
      </c>
      <c r="CW128">
        <v>640000</v>
      </c>
      <c r="CY128" s="22">
        <f t="shared" si="41"/>
        <v>-3.22390243902439</v>
      </c>
    </row>
    <row r="129" spans="1:103" x14ac:dyDescent="0.2">
      <c r="A129">
        <v>58</v>
      </c>
      <c r="B129" t="s">
        <v>793</v>
      </c>
      <c r="C129" t="s">
        <v>794</v>
      </c>
      <c r="D129" t="s">
        <v>196</v>
      </c>
      <c r="E129" t="s">
        <v>117</v>
      </c>
      <c r="F129">
        <v>71</v>
      </c>
      <c r="G129">
        <v>185</v>
      </c>
      <c r="H129" t="s">
        <v>107</v>
      </c>
      <c r="I129">
        <v>2012</v>
      </c>
      <c r="J129">
        <v>5</v>
      </c>
      <c r="K129">
        <v>137</v>
      </c>
      <c r="L129" t="s">
        <v>108</v>
      </c>
      <c r="M129">
        <v>19</v>
      </c>
      <c r="N129" t="s">
        <v>795</v>
      </c>
      <c r="O129" s="12" t="s">
        <v>796</v>
      </c>
      <c r="P129" s="12" t="s">
        <v>797</v>
      </c>
      <c r="Q129" t="s">
        <v>210</v>
      </c>
      <c r="T129" s="12" t="s">
        <v>178</v>
      </c>
      <c r="U129">
        <v>34</v>
      </c>
      <c r="V129">
        <v>1</v>
      </c>
      <c r="W129">
        <v>5</v>
      </c>
      <c r="X129">
        <v>6</v>
      </c>
      <c r="Y129">
        <v>-9</v>
      </c>
      <c r="Z129">
        <v>26</v>
      </c>
      <c r="AA129">
        <v>16</v>
      </c>
      <c r="AB129">
        <v>29</v>
      </c>
      <c r="AC129" s="13">
        <f t="shared" si="21"/>
        <v>3.8461538461538464E-2</v>
      </c>
      <c r="AD129" s="13">
        <f t="shared" si="22"/>
        <v>1.4084507042253521E-2</v>
      </c>
      <c r="AE129" s="14">
        <v>51.7</v>
      </c>
      <c r="AF129" s="15">
        <v>16</v>
      </c>
      <c r="AG129" s="15">
        <v>2</v>
      </c>
      <c r="AH129" s="15">
        <v>7</v>
      </c>
      <c r="AI129" s="2">
        <v>543.06666666670003</v>
      </c>
      <c r="AJ129" s="14">
        <f t="shared" si="23"/>
        <v>15.972549019608824</v>
      </c>
      <c r="AK129">
        <v>671</v>
      </c>
      <c r="AL129" s="14">
        <f t="shared" si="24"/>
        <v>19.735294117647058</v>
      </c>
      <c r="AM129" s="16">
        <f t="shared" si="25"/>
        <v>0.80933929458524589</v>
      </c>
      <c r="AN129" s="15">
        <v>0</v>
      </c>
      <c r="AO129" s="16">
        <f t="shared" si="26"/>
        <v>0</v>
      </c>
      <c r="AP129" s="13">
        <f>IF(('Even Strength'!CU129+'Power Play'!AJ129+'Penalty Kill'!AF129)&gt;0,V129/('Even Strength'!CU129+'Power Play'!AJ129+'Penalty Kill'!AF129),0)</f>
        <v>2.2222222222222223E-2</v>
      </c>
      <c r="AQ129" s="13">
        <f>IF(('Even Strength'!CU129+'Power Play'!AJ129+'Penalty Kill'!AF129)&gt;0,W129/('Even Strength'!CU129+'Power Play'!AJ129+'Penalty Kill'!AF129),0)</f>
        <v>0.1111111111111111</v>
      </c>
      <c r="AR129" s="13">
        <f t="shared" si="27"/>
        <v>0.13333333333333333</v>
      </c>
      <c r="AS129">
        <v>0</v>
      </c>
      <c r="AT129">
        <v>0</v>
      </c>
      <c r="AU129" s="17">
        <f t="shared" si="28"/>
        <v>0</v>
      </c>
      <c r="AV129">
        <v>0</v>
      </c>
      <c r="AW129">
        <v>99</v>
      </c>
      <c r="AX129">
        <v>25</v>
      </c>
      <c r="AY129">
        <v>56</v>
      </c>
      <c r="AZ129">
        <v>16</v>
      </c>
      <c r="BA129">
        <v>18</v>
      </c>
      <c r="BB129">
        <v>6</v>
      </c>
      <c r="BC129" s="2">
        <f t="shared" si="29"/>
        <v>10.937883623863801</v>
      </c>
      <c r="BD129" s="14">
        <f t="shared" si="30"/>
        <v>2.7620918242080306</v>
      </c>
      <c r="BE129" s="14">
        <f t="shared" si="31"/>
        <v>6.1870856862259886</v>
      </c>
      <c r="BF129" s="14">
        <f t="shared" si="32"/>
        <v>1.7677387674931397</v>
      </c>
      <c r="BG129" s="14">
        <f t="shared" si="33"/>
        <v>1.9887061134297821</v>
      </c>
      <c r="BH129" s="14">
        <f t="shared" si="34"/>
        <v>0.6629020378099274</v>
      </c>
      <c r="BI129">
        <v>23</v>
      </c>
      <c r="BJ129">
        <v>9</v>
      </c>
      <c r="BK129">
        <v>1</v>
      </c>
      <c r="BL129">
        <v>0</v>
      </c>
      <c r="BM129">
        <v>0</v>
      </c>
      <c r="BN129">
        <v>0</v>
      </c>
      <c r="BO129" s="2">
        <v>0.57871099999999998</v>
      </c>
      <c r="BR129" s="18" t="str">
        <f t="shared" si="35"/>
        <v xml:space="preserve"> </v>
      </c>
      <c r="BT129">
        <v>0</v>
      </c>
      <c r="BU129">
        <v>8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 s="18">
        <f t="shared" si="36"/>
        <v>0</v>
      </c>
      <c r="CC129" s="19">
        <v>2</v>
      </c>
      <c r="CD129">
        <v>0.1</v>
      </c>
      <c r="CE129">
        <v>0.4</v>
      </c>
      <c r="CF129">
        <v>0.5</v>
      </c>
      <c r="CG129" s="20">
        <f t="shared" si="37"/>
        <v>1.4705882352941176E-2</v>
      </c>
      <c r="CH129" s="20">
        <f t="shared" si="38"/>
        <v>5.5241836484160617E-2</v>
      </c>
      <c r="CI129">
        <v>9.9</v>
      </c>
      <c r="CJ129">
        <v>13.4</v>
      </c>
      <c r="CK129">
        <v>-8.1999999999999993</v>
      </c>
      <c r="CL129">
        <v>0</v>
      </c>
      <c r="CM129">
        <v>0</v>
      </c>
      <c r="CN129">
        <v>0</v>
      </c>
      <c r="CO129">
        <v>-0.1</v>
      </c>
      <c r="CP129" s="21">
        <f t="shared" si="39"/>
        <v>-2.9411764705882353E-3</v>
      </c>
      <c r="CQ129" s="21">
        <f t="shared" si="40"/>
        <v>-1.1048367296832123E-2</v>
      </c>
      <c r="CW129">
        <v>783333</v>
      </c>
      <c r="CY129" s="22">
        <f t="shared" si="41"/>
        <v>-1.4756091707317074</v>
      </c>
    </row>
    <row r="130" spans="1:103" x14ac:dyDescent="0.2">
      <c r="A130">
        <v>77</v>
      </c>
      <c r="B130" t="s">
        <v>798</v>
      </c>
      <c r="C130" t="s">
        <v>761</v>
      </c>
      <c r="D130" t="s">
        <v>105</v>
      </c>
      <c r="E130" t="s">
        <v>106</v>
      </c>
      <c r="F130">
        <v>76</v>
      </c>
      <c r="G130">
        <v>212</v>
      </c>
      <c r="H130" t="s">
        <v>107</v>
      </c>
      <c r="I130">
        <v>2003</v>
      </c>
      <c r="J130">
        <v>1</v>
      </c>
      <c r="K130">
        <v>11</v>
      </c>
      <c r="M130">
        <v>29</v>
      </c>
      <c r="N130" t="s">
        <v>799</v>
      </c>
      <c r="O130" s="12" t="s">
        <v>800</v>
      </c>
      <c r="P130" s="12" t="s">
        <v>252</v>
      </c>
      <c r="Q130" t="s">
        <v>684</v>
      </c>
      <c r="T130" s="12" t="s">
        <v>170</v>
      </c>
      <c r="U130">
        <v>72</v>
      </c>
      <c r="V130">
        <v>27</v>
      </c>
      <c r="W130">
        <v>23</v>
      </c>
      <c r="X130">
        <v>50</v>
      </c>
      <c r="Y130">
        <v>8</v>
      </c>
      <c r="Z130">
        <v>256</v>
      </c>
      <c r="AA130">
        <v>99</v>
      </c>
      <c r="AB130">
        <v>106</v>
      </c>
      <c r="AC130" s="13">
        <f t="shared" ref="AC130:AC193" si="42">IF(Z130&gt;0,V130/Z130,0)</f>
        <v>0.10546875</v>
      </c>
      <c r="AD130" s="13">
        <f t="shared" ref="AD130:AD193" si="43">IF(SUM(Z130:AB130)&gt;0,V130/SUM(Z130:AB130),0)</f>
        <v>5.8568329718004339E-2</v>
      </c>
      <c r="AE130" s="14">
        <v>31.3</v>
      </c>
      <c r="AF130" s="15">
        <v>131</v>
      </c>
      <c r="AG130" s="15">
        <v>50</v>
      </c>
      <c r="AH130" s="15">
        <v>22</v>
      </c>
      <c r="AI130" s="2">
        <v>1364.2166666666999</v>
      </c>
      <c r="AJ130" s="14">
        <f t="shared" ref="AJ130:AJ193" si="44">AI130/U130</f>
        <v>18.947453703704166</v>
      </c>
      <c r="AK130">
        <v>1731</v>
      </c>
      <c r="AL130" s="14">
        <f t="shared" ref="AL130:AL193" si="45">AK130/U130</f>
        <v>24.041666666666668</v>
      </c>
      <c r="AM130" s="16">
        <f t="shared" ref="AM130:AM193" si="46">AI130/AK130</f>
        <v>0.78810899287504321</v>
      </c>
      <c r="AN130" s="15">
        <v>178.514286</v>
      </c>
      <c r="AO130" s="16">
        <f t="shared" ref="AO130:AO193" si="47">AN130/AI130*60</f>
        <v>7.8512874250178291</v>
      </c>
      <c r="AP130" s="13">
        <f>IF(('Even Strength'!CU130+'Power Play'!AJ130+'Penalty Kill'!AF130)&gt;0,V130/('Even Strength'!CU130+'Power Play'!AJ130+'Penalty Kill'!AF130),0)</f>
        <v>0.25714285714285712</v>
      </c>
      <c r="AQ130" s="13">
        <f>IF(('Even Strength'!CU130+'Power Play'!AJ130+'Penalty Kill'!AF130)&gt;0,W130/('Even Strength'!CU130+'Power Play'!AJ130+'Penalty Kill'!AF130),0)</f>
        <v>0.21904761904761905</v>
      </c>
      <c r="AR130" s="13">
        <f t="shared" ref="AR130:AR193" si="48">AP130+AQ130</f>
        <v>0.47619047619047616</v>
      </c>
      <c r="AS130">
        <v>336</v>
      </c>
      <c r="AT130">
        <v>308</v>
      </c>
      <c r="AU130" s="17">
        <f t="shared" ref="AU130:AU193" si="49">AS130/MAX(1,(AS130+AT130))</f>
        <v>0.52173913043478259</v>
      </c>
      <c r="AV130">
        <v>15</v>
      </c>
      <c r="AW130">
        <v>76</v>
      </c>
      <c r="AX130">
        <v>68</v>
      </c>
      <c r="AY130">
        <v>29</v>
      </c>
      <c r="AZ130">
        <v>99</v>
      </c>
      <c r="BA130">
        <v>59</v>
      </c>
      <c r="BB130">
        <v>32</v>
      </c>
      <c r="BC130" s="2">
        <f t="shared" ref="BC130:BC193" si="50">AW130/AI130*60</f>
        <v>3.3425775475546815</v>
      </c>
      <c r="BD130" s="14">
        <f t="shared" ref="BD130:BD193" si="51">AX130/AI130*60</f>
        <v>2.9907272793910309</v>
      </c>
      <c r="BE130" s="14">
        <f t="shared" ref="BE130:BE193" si="52">AY130/AI130*60</f>
        <v>1.2754572220932339</v>
      </c>
      <c r="BF130" s="14">
        <f t="shared" ref="BF130:BF193" si="53">AZ130/AI130*60</f>
        <v>4.3541470685251777</v>
      </c>
      <c r="BG130" s="14">
        <f t="shared" ref="BG130:BG193" si="54">BA130/AI130*60</f>
        <v>2.5948957277069238</v>
      </c>
      <c r="BH130" s="14">
        <f t="shared" ref="BH130:BH193" si="55">BB130/AI130*60</f>
        <v>1.4074010726546027</v>
      </c>
      <c r="BI130">
        <v>44</v>
      </c>
      <c r="BJ130">
        <v>17</v>
      </c>
      <c r="BK130">
        <v>0</v>
      </c>
      <c r="BL130">
        <v>1</v>
      </c>
      <c r="BM130">
        <v>0</v>
      </c>
      <c r="BN130">
        <v>0</v>
      </c>
      <c r="BO130" s="2">
        <v>-6.5562779999999998</v>
      </c>
      <c r="BP130">
        <v>13</v>
      </c>
      <c r="BQ130">
        <v>4</v>
      </c>
      <c r="BR130" s="18">
        <f t="shared" ref="BR130:BR193" si="56">IF(BP130&gt;0,BQ130/BP130," ")</f>
        <v>0.30769230769230771</v>
      </c>
      <c r="BS130">
        <v>1</v>
      </c>
      <c r="BT130">
        <v>8</v>
      </c>
      <c r="BU130">
        <v>17</v>
      </c>
      <c r="BV130">
        <v>1</v>
      </c>
      <c r="BW130">
        <v>1</v>
      </c>
      <c r="BX130">
        <v>5</v>
      </c>
      <c r="BY130">
        <v>2</v>
      </c>
      <c r="BZ130">
        <v>0</v>
      </c>
      <c r="CA130">
        <v>0</v>
      </c>
      <c r="CB130" s="18">
        <f t="shared" ref="CB130:CB193" si="57">CA130/MAX(1,BZ130)</f>
        <v>0</v>
      </c>
      <c r="CC130" s="19">
        <v>6</v>
      </c>
      <c r="CD130">
        <v>4.9000000000000004</v>
      </c>
      <c r="CE130">
        <v>2.1</v>
      </c>
      <c r="CF130">
        <v>7</v>
      </c>
      <c r="CG130" s="20">
        <f t="shared" ref="CG130:CG193" si="58">CF130/U130</f>
        <v>9.7222222222222224E-2</v>
      </c>
      <c r="CH130" s="20">
        <f t="shared" ref="CH130:CH193" si="59">CF130/AI130*60</f>
        <v>0.30786898464319434</v>
      </c>
      <c r="CI130">
        <v>35.299999999999997</v>
      </c>
      <c r="CJ130">
        <v>30.5</v>
      </c>
      <c r="CK130">
        <v>-0.8</v>
      </c>
      <c r="CL130">
        <v>6.1</v>
      </c>
      <c r="CM130">
        <v>3.9</v>
      </c>
      <c r="CN130">
        <v>-0.1</v>
      </c>
      <c r="CO130">
        <v>9.9</v>
      </c>
      <c r="CP130" s="21">
        <f t="shared" ref="CP130:CP193" si="60">CO130/U130</f>
        <v>0.13750000000000001</v>
      </c>
      <c r="CQ130" s="21">
        <f t="shared" ref="CQ130:CQ193" si="61">CO130/AI130*60</f>
        <v>0.43541470685251771</v>
      </c>
      <c r="CU130">
        <v>10</v>
      </c>
      <c r="CV130" t="s">
        <v>312</v>
      </c>
      <c r="CW130">
        <v>5272727</v>
      </c>
      <c r="CY130" s="22">
        <f t="shared" ref="CY130:CY193" si="62">CO130-3*((48/82*CW130)/1000000-0.5*(CR130/99)*(48/82))</f>
        <v>0.64057697560975768</v>
      </c>
    </row>
    <row r="131" spans="1:103" x14ac:dyDescent="0.2">
      <c r="A131">
        <v>20</v>
      </c>
      <c r="B131" t="s">
        <v>801</v>
      </c>
      <c r="C131" t="s">
        <v>802</v>
      </c>
      <c r="D131" t="s">
        <v>127</v>
      </c>
      <c r="E131" t="s">
        <v>117</v>
      </c>
      <c r="F131">
        <v>73</v>
      </c>
      <c r="G131">
        <v>205</v>
      </c>
      <c r="H131" t="s">
        <v>118</v>
      </c>
      <c r="M131">
        <v>30</v>
      </c>
      <c r="N131" t="s">
        <v>803</v>
      </c>
      <c r="O131" s="12" t="s">
        <v>743</v>
      </c>
      <c r="P131" s="12" t="s">
        <v>252</v>
      </c>
      <c r="Q131" t="s">
        <v>432</v>
      </c>
      <c r="T131" s="12" t="s">
        <v>123</v>
      </c>
      <c r="U131">
        <v>62</v>
      </c>
      <c r="V131">
        <v>7</v>
      </c>
      <c r="W131">
        <v>3</v>
      </c>
      <c r="X131">
        <v>10</v>
      </c>
      <c r="Y131">
        <v>-6</v>
      </c>
      <c r="Z131">
        <v>69</v>
      </c>
      <c r="AA131">
        <v>29</v>
      </c>
      <c r="AB131">
        <v>19</v>
      </c>
      <c r="AC131" s="13">
        <f t="shared" si="42"/>
        <v>0.10144927536231885</v>
      </c>
      <c r="AD131" s="13">
        <f t="shared" si="43"/>
        <v>5.9829059829059832E-2</v>
      </c>
      <c r="AE131" s="14">
        <v>27.5</v>
      </c>
      <c r="AF131" s="15">
        <v>26</v>
      </c>
      <c r="AG131" s="15">
        <v>19</v>
      </c>
      <c r="AH131" s="15">
        <v>2</v>
      </c>
      <c r="AI131" s="2">
        <v>702.38333333330002</v>
      </c>
      <c r="AJ131" s="14">
        <f t="shared" si="44"/>
        <v>11.328763440859678</v>
      </c>
      <c r="AK131">
        <v>1022</v>
      </c>
      <c r="AL131" s="14">
        <f t="shared" si="45"/>
        <v>16.483870967741936</v>
      </c>
      <c r="AM131" s="16">
        <f t="shared" si="46"/>
        <v>0.68726353555117414</v>
      </c>
      <c r="AN131" s="15">
        <v>34.666666999999997</v>
      </c>
      <c r="AO131" s="16">
        <f t="shared" si="47"/>
        <v>2.9613459222173533</v>
      </c>
      <c r="AP131" s="13">
        <f>IF(('Even Strength'!CU131+'Power Play'!AJ131+'Penalty Kill'!AF131)&gt;0,V131/('Even Strength'!CU131+'Power Play'!AJ131+'Penalty Kill'!AF131),0)</f>
        <v>7.9545454545454544E-2</v>
      </c>
      <c r="AQ131" s="13">
        <f>IF(('Even Strength'!CU131+'Power Play'!AJ131+'Penalty Kill'!AF131)&gt;0,W131/('Even Strength'!CU131+'Power Play'!AJ131+'Penalty Kill'!AF131),0)</f>
        <v>3.4090909090909088E-2</v>
      </c>
      <c r="AR131" s="13">
        <f t="shared" si="48"/>
        <v>0.11363636363636363</v>
      </c>
      <c r="AS131">
        <v>16</v>
      </c>
      <c r="AT131">
        <v>20</v>
      </c>
      <c r="AU131" s="17">
        <f t="shared" si="49"/>
        <v>0.44444444444444442</v>
      </c>
      <c r="AV131">
        <v>1</v>
      </c>
      <c r="AW131">
        <v>77</v>
      </c>
      <c r="AX131">
        <v>72</v>
      </c>
      <c r="AY131">
        <v>24</v>
      </c>
      <c r="AZ131">
        <v>29</v>
      </c>
      <c r="BA131">
        <v>9</v>
      </c>
      <c r="BB131">
        <v>14</v>
      </c>
      <c r="BC131" s="2">
        <f t="shared" si="50"/>
        <v>6.5776048216788823</v>
      </c>
      <c r="BD131" s="14">
        <f t="shared" si="51"/>
        <v>6.1504876254659679</v>
      </c>
      <c r="BE131" s="14">
        <f t="shared" si="52"/>
        <v>2.0501625418219893</v>
      </c>
      <c r="BF131" s="14">
        <f t="shared" si="53"/>
        <v>2.4772797380349041</v>
      </c>
      <c r="BG131" s="14">
        <f t="shared" si="54"/>
        <v>0.76881095318324599</v>
      </c>
      <c r="BH131" s="14">
        <f t="shared" si="55"/>
        <v>1.1959281493961604</v>
      </c>
      <c r="BI131">
        <v>35</v>
      </c>
      <c r="BJ131">
        <v>14</v>
      </c>
      <c r="BK131">
        <v>1</v>
      </c>
      <c r="BL131">
        <v>0</v>
      </c>
      <c r="BM131">
        <v>0</v>
      </c>
      <c r="BN131">
        <v>0</v>
      </c>
      <c r="BO131" s="2">
        <v>5.6977719999999996</v>
      </c>
      <c r="BR131" s="18" t="str">
        <f t="shared" si="56"/>
        <v xml:space="preserve"> </v>
      </c>
      <c r="BT131">
        <v>3</v>
      </c>
      <c r="BU131">
        <v>20</v>
      </c>
      <c r="BV131">
        <v>0</v>
      </c>
      <c r="BW131">
        <v>0</v>
      </c>
      <c r="BX131">
        <v>2</v>
      </c>
      <c r="BY131">
        <v>0</v>
      </c>
      <c r="BZ131">
        <v>0</v>
      </c>
      <c r="CA131">
        <v>0</v>
      </c>
      <c r="CB131" s="18">
        <f t="shared" si="57"/>
        <v>0</v>
      </c>
      <c r="CC131" s="19">
        <v>4</v>
      </c>
      <c r="CD131">
        <v>-0.1</v>
      </c>
      <c r="CE131">
        <v>0.7</v>
      </c>
      <c r="CF131">
        <v>0.60000000000000009</v>
      </c>
      <c r="CG131" s="20">
        <f t="shared" si="58"/>
        <v>9.6774193548387118E-3</v>
      </c>
      <c r="CH131" s="20">
        <f t="shared" si="59"/>
        <v>5.1254063545549747E-2</v>
      </c>
      <c r="CI131">
        <v>10.6</v>
      </c>
      <c r="CJ131">
        <v>11.2</v>
      </c>
      <c r="CK131">
        <v>-5.3</v>
      </c>
      <c r="CL131">
        <v>-0.2</v>
      </c>
      <c r="CM131">
        <v>1.4</v>
      </c>
      <c r="CN131">
        <v>0</v>
      </c>
      <c r="CO131">
        <v>1.2</v>
      </c>
      <c r="CP131" s="21">
        <f t="shared" si="60"/>
        <v>1.935483870967742E-2</v>
      </c>
      <c r="CQ131" s="21">
        <f t="shared" si="61"/>
        <v>0.10250812709109947</v>
      </c>
      <c r="CU131">
        <v>20</v>
      </c>
      <c r="CV131" t="s">
        <v>426</v>
      </c>
      <c r="CW131">
        <v>775000</v>
      </c>
      <c r="CY131" s="22">
        <f t="shared" si="62"/>
        <v>-0.16097560975609748</v>
      </c>
    </row>
    <row r="132" spans="1:103" x14ac:dyDescent="0.2">
      <c r="A132">
        <v>5</v>
      </c>
      <c r="B132" t="s">
        <v>804</v>
      </c>
      <c r="C132" t="s">
        <v>158</v>
      </c>
      <c r="D132" t="s">
        <v>105</v>
      </c>
      <c r="E132" t="s">
        <v>106</v>
      </c>
      <c r="F132">
        <v>75</v>
      </c>
      <c r="G132">
        <v>209</v>
      </c>
      <c r="H132" t="s">
        <v>107</v>
      </c>
      <c r="I132">
        <v>2012</v>
      </c>
      <c r="J132">
        <v>1</v>
      </c>
      <c r="K132">
        <v>15</v>
      </c>
      <c r="L132" t="s">
        <v>108</v>
      </c>
      <c r="M132">
        <v>20</v>
      </c>
      <c r="N132" t="s">
        <v>805</v>
      </c>
      <c r="O132" s="12" t="s">
        <v>347</v>
      </c>
      <c r="P132" s="12" t="s">
        <v>806</v>
      </c>
      <c r="Q132" t="s">
        <v>529</v>
      </c>
      <c r="T132" s="12" t="s">
        <v>178</v>
      </c>
      <c r="U132">
        <v>49</v>
      </c>
      <c r="V132">
        <v>3</v>
      </c>
      <c r="W132">
        <v>6</v>
      </c>
      <c r="X132">
        <v>9</v>
      </c>
      <c r="Y132">
        <v>-5</v>
      </c>
      <c r="Z132">
        <v>82</v>
      </c>
      <c r="AA132">
        <v>29</v>
      </c>
      <c r="AB132">
        <v>55</v>
      </c>
      <c r="AC132" s="13">
        <f t="shared" si="42"/>
        <v>3.6585365853658534E-2</v>
      </c>
      <c r="AD132" s="13">
        <f t="shared" si="43"/>
        <v>1.8072289156626505E-2</v>
      </c>
      <c r="AE132" s="14">
        <v>53.1</v>
      </c>
      <c r="AF132" s="15">
        <v>40</v>
      </c>
      <c r="AG132" s="15">
        <v>8</v>
      </c>
      <c r="AH132" s="15">
        <v>32</v>
      </c>
      <c r="AI132" s="2">
        <v>843.01666666669996</v>
      </c>
      <c r="AJ132" s="14">
        <f t="shared" si="44"/>
        <v>17.204421768708162</v>
      </c>
      <c r="AK132">
        <v>1122</v>
      </c>
      <c r="AL132" s="14">
        <f t="shared" si="45"/>
        <v>22.897959183673468</v>
      </c>
      <c r="AM132" s="16">
        <f t="shared" si="46"/>
        <v>0.75135175282237077</v>
      </c>
      <c r="AN132" s="15">
        <v>48.375</v>
      </c>
      <c r="AO132" s="16">
        <f t="shared" si="47"/>
        <v>3.4429924279866575</v>
      </c>
      <c r="AP132" s="13">
        <f>IF(('Even Strength'!CU132+'Power Play'!AJ132+'Penalty Kill'!AF132)&gt;0,V132/('Even Strength'!CU132+'Power Play'!AJ132+'Penalty Kill'!AF132),0)</f>
        <v>4.3478260869565216E-2</v>
      </c>
      <c r="AQ132" s="13">
        <f>IF(('Even Strength'!CU132+'Power Play'!AJ132+'Penalty Kill'!AF132)&gt;0,W132/('Even Strength'!CU132+'Power Play'!AJ132+'Penalty Kill'!AF132),0)</f>
        <v>8.6956521739130432E-2</v>
      </c>
      <c r="AR132" s="13">
        <f t="shared" si="48"/>
        <v>0.13043478260869565</v>
      </c>
      <c r="AS132">
        <v>0</v>
      </c>
      <c r="AT132">
        <v>0</v>
      </c>
      <c r="AU132" s="17">
        <f t="shared" si="49"/>
        <v>0</v>
      </c>
      <c r="AV132">
        <v>0</v>
      </c>
      <c r="AW132">
        <v>91</v>
      </c>
      <c r="AX132">
        <v>45</v>
      </c>
      <c r="AY132">
        <v>49</v>
      </c>
      <c r="AZ132">
        <v>29</v>
      </c>
      <c r="BA132">
        <v>15</v>
      </c>
      <c r="BB132">
        <v>12</v>
      </c>
      <c r="BC132" s="2">
        <f t="shared" si="50"/>
        <v>6.476740277969733</v>
      </c>
      <c r="BD132" s="14">
        <f t="shared" si="51"/>
        <v>3.2027836539410766</v>
      </c>
      <c r="BE132" s="14">
        <f t="shared" si="52"/>
        <v>3.4874755342913946</v>
      </c>
      <c r="BF132" s="14">
        <f t="shared" si="53"/>
        <v>2.064016132539805</v>
      </c>
      <c r="BG132" s="14">
        <f t="shared" si="54"/>
        <v>1.0675945513136924</v>
      </c>
      <c r="BH132" s="14">
        <f t="shared" si="55"/>
        <v>0.85407564105095379</v>
      </c>
      <c r="BI132">
        <v>14</v>
      </c>
      <c r="BJ132">
        <v>7</v>
      </c>
      <c r="BK132">
        <v>0</v>
      </c>
      <c r="BL132">
        <v>0</v>
      </c>
      <c r="BM132">
        <v>0</v>
      </c>
      <c r="BN132">
        <v>0</v>
      </c>
      <c r="BO132" s="2">
        <v>0.66722499999999996</v>
      </c>
      <c r="BR132" s="18" t="str">
        <f t="shared" si="56"/>
        <v xml:space="preserve"> </v>
      </c>
      <c r="BT132">
        <v>0</v>
      </c>
      <c r="BU132">
        <v>16</v>
      </c>
      <c r="BV132">
        <v>1</v>
      </c>
      <c r="BW132">
        <v>0</v>
      </c>
      <c r="BX132">
        <v>2</v>
      </c>
      <c r="BY132">
        <v>0</v>
      </c>
      <c r="BZ132">
        <v>0</v>
      </c>
      <c r="CA132">
        <v>0</v>
      </c>
      <c r="CB132" s="18">
        <f t="shared" si="57"/>
        <v>0</v>
      </c>
      <c r="CC132" s="19">
        <v>1</v>
      </c>
      <c r="CD132">
        <v>0.30000000000000004</v>
      </c>
      <c r="CE132">
        <v>1</v>
      </c>
      <c r="CF132">
        <v>1.4</v>
      </c>
      <c r="CG132" s="20">
        <f t="shared" si="58"/>
        <v>2.8571428571428571E-2</v>
      </c>
      <c r="CH132" s="20">
        <f t="shared" si="59"/>
        <v>9.9642158122611263E-2</v>
      </c>
      <c r="CI132">
        <v>15.9</v>
      </c>
      <c r="CJ132">
        <v>17.899999999999999</v>
      </c>
      <c r="CK132">
        <v>-2</v>
      </c>
      <c r="CL132">
        <v>0</v>
      </c>
      <c r="CM132">
        <v>0</v>
      </c>
      <c r="CN132">
        <v>0</v>
      </c>
      <c r="CO132">
        <v>0.1</v>
      </c>
      <c r="CP132" s="21">
        <f t="shared" si="60"/>
        <v>2.0408163265306124E-3</v>
      </c>
      <c r="CQ132" s="21">
        <f t="shared" si="61"/>
        <v>7.1172970087579491E-3</v>
      </c>
      <c r="CW132">
        <v>1369167</v>
      </c>
      <c r="CY132" s="22">
        <f t="shared" si="62"/>
        <v>-2.3043908292682924</v>
      </c>
    </row>
    <row r="133" spans="1:103" x14ac:dyDescent="0.2">
      <c r="A133">
        <v>39</v>
      </c>
      <c r="B133" t="s">
        <v>807</v>
      </c>
      <c r="C133" t="s">
        <v>808</v>
      </c>
      <c r="D133" t="s">
        <v>309</v>
      </c>
      <c r="E133" t="s">
        <v>106</v>
      </c>
      <c r="F133">
        <v>74</v>
      </c>
      <c r="G133">
        <v>197</v>
      </c>
      <c r="H133" t="s">
        <v>118</v>
      </c>
      <c r="I133">
        <v>2010</v>
      </c>
      <c r="J133">
        <v>3</v>
      </c>
      <c r="K133">
        <v>89</v>
      </c>
      <c r="L133" t="s">
        <v>108</v>
      </c>
      <c r="M133">
        <v>21</v>
      </c>
      <c r="N133" t="s">
        <v>809</v>
      </c>
      <c r="O133" s="12" t="s">
        <v>566</v>
      </c>
      <c r="P133" s="12" t="s">
        <v>810</v>
      </c>
      <c r="Q133" t="s">
        <v>223</v>
      </c>
      <c r="T133" s="12" t="s">
        <v>170</v>
      </c>
      <c r="U133">
        <v>17</v>
      </c>
      <c r="V133">
        <v>0</v>
      </c>
      <c r="W133">
        <v>1</v>
      </c>
      <c r="X133">
        <v>1</v>
      </c>
      <c r="Y133">
        <v>0</v>
      </c>
      <c r="Z133">
        <v>6</v>
      </c>
      <c r="AA133">
        <v>3</v>
      </c>
      <c r="AB133">
        <v>7</v>
      </c>
      <c r="AC133" s="13">
        <f t="shared" si="42"/>
        <v>0</v>
      </c>
      <c r="AD133" s="13">
        <f t="shared" si="43"/>
        <v>0</v>
      </c>
      <c r="AE133" s="14">
        <v>33.200000000000003</v>
      </c>
      <c r="AF133" s="15">
        <v>6</v>
      </c>
      <c r="AG133" s="15">
        <v>0</v>
      </c>
      <c r="AH133" s="15">
        <v>0</v>
      </c>
      <c r="AI133" s="2">
        <v>151.19999999999999</v>
      </c>
      <c r="AJ133" s="14">
        <f t="shared" si="44"/>
        <v>8.8941176470588221</v>
      </c>
      <c r="AK133">
        <v>227</v>
      </c>
      <c r="AL133" s="14">
        <f t="shared" si="45"/>
        <v>13.352941176470589</v>
      </c>
      <c r="AM133" s="16">
        <f t="shared" si="46"/>
        <v>0.66607929515418496</v>
      </c>
      <c r="AN133" s="15">
        <v>7.8</v>
      </c>
      <c r="AO133" s="16">
        <f t="shared" si="47"/>
        <v>3.0952380952380953</v>
      </c>
      <c r="AP133" s="13">
        <f>IF(('Even Strength'!CU133+'Power Play'!AJ133+'Penalty Kill'!AF133)&gt;0,V133/('Even Strength'!CU133+'Power Play'!AJ133+'Penalty Kill'!AF133),0)</f>
        <v>0</v>
      </c>
      <c r="AQ133" s="13">
        <f>IF(('Even Strength'!CU133+'Power Play'!AJ133+'Penalty Kill'!AF133)&gt;0,W133/('Even Strength'!CU133+'Power Play'!AJ133+'Penalty Kill'!AF133),0)</f>
        <v>4.1666666666666664E-2</v>
      </c>
      <c r="AR133" s="13">
        <f t="shared" si="48"/>
        <v>4.1666666666666664E-2</v>
      </c>
      <c r="AS133">
        <v>42</v>
      </c>
      <c r="AT133">
        <v>56</v>
      </c>
      <c r="AU133" s="17">
        <f t="shared" si="49"/>
        <v>0.42857142857142855</v>
      </c>
      <c r="AV133">
        <v>10</v>
      </c>
      <c r="AW133">
        <v>13</v>
      </c>
      <c r="AX133">
        <v>34</v>
      </c>
      <c r="AY133">
        <v>10</v>
      </c>
      <c r="AZ133">
        <v>3</v>
      </c>
      <c r="BA133">
        <v>1</v>
      </c>
      <c r="BB133">
        <v>5</v>
      </c>
      <c r="BC133" s="2">
        <f t="shared" si="50"/>
        <v>5.1587301587301591</v>
      </c>
      <c r="BD133" s="14">
        <f t="shared" si="51"/>
        <v>13.492063492063494</v>
      </c>
      <c r="BE133" s="14">
        <f t="shared" si="52"/>
        <v>3.9682539682539688</v>
      </c>
      <c r="BF133" s="14">
        <f t="shared" si="53"/>
        <v>1.1904761904761907</v>
      </c>
      <c r="BG133" s="14">
        <f t="shared" si="54"/>
        <v>0.39682539682539686</v>
      </c>
      <c r="BH133" s="14">
        <f t="shared" si="55"/>
        <v>1.9841269841269844</v>
      </c>
      <c r="BI133">
        <v>2</v>
      </c>
      <c r="BJ133">
        <v>1</v>
      </c>
      <c r="BK133">
        <v>0</v>
      </c>
      <c r="BL133">
        <v>0</v>
      </c>
      <c r="BM133">
        <v>0</v>
      </c>
      <c r="BN133">
        <v>0</v>
      </c>
      <c r="BO133" s="2">
        <v>1.7261250000000001</v>
      </c>
      <c r="BR133" s="18" t="str">
        <f t="shared" si="56"/>
        <v xml:space="preserve"> </v>
      </c>
      <c r="BT133">
        <v>0</v>
      </c>
      <c r="BU133">
        <v>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 s="18">
        <f t="shared" si="57"/>
        <v>0</v>
      </c>
      <c r="CC133" s="19">
        <v>5</v>
      </c>
      <c r="CD133">
        <v>-0.30000000000000004</v>
      </c>
      <c r="CE133">
        <v>0.2</v>
      </c>
      <c r="CF133">
        <v>-0.1</v>
      </c>
      <c r="CG133" s="20">
        <f t="shared" si="58"/>
        <v>-5.8823529411764705E-3</v>
      </c>
      <c r="CH133" s="20">
        <f t="shared" si="59"/>
        <v>-3.9682539682539687E-2</v>
      </c>
      <c r="CI133">
        <v>2.9</v>
      </c>
      <c r="CJ133">
        <v>2.9</v>
      </c>
      <c r="CK133">
        <v>-0.2</v>
      </c>
      <c r="CL133">
        <v>-1</v>
      </c>
      <c r="CM133">
        <v>0.30000000000000004</v>
      </c>
      <c r="CN133">
        <v>0</v>
      </c>
      <c r="CO133">
        <v>-0.7</v>
      </c>
      <c r="CP133" s="21">
        <f t="shared" si="60"/>
        <v>-4.1176470588235294E-2</v>
      </c>
      <c r="CQ133" s="21">
        <f t="shared" si="61"/>
        <v>-0.27777777777777779</v>
      </c>
      <c r="CW133">
        <v>900000</v>
      </c>
      <c r="CY133" s="22">
        <f t="shared" si="62"/>
        <v>-2.2804878048780486</v>
      </c>
    </row>
    <row r="134" spans="1:103" x14ac:dyDescent="0.2">
      <c r="A134">
        <v>33</v>
      </c>
      <c r="B134" t="s">
        <v>811</v>
      </c>
      <c r="C134" t="s">
        <v>812</v>
      </c>
      <c r="E134" t="s">
        <v>813</v>
      </c>
      <c r="F134">
        <v>81</v>
      </c>
      <c r="G134">
        <v>255</v>
      </c>
      <c r="H134" t="s">
        <v>118</v>
      </c>
      <c r="I134">
        <v>1996</v>
      </c>
      <c r="J134">
        <v>3</v>
      </c>
      <c r="K134">
        <v>56</v>
      </c>
      <c r="M134">
        <v>36</v>
      </c>
      <c r="N134" t="s">
        <v>814</v>
      </c>
      <c r="O134" s="12" t="s">
        <v>815</v>
      </c>
      <c r="P134" s="12" t="s">
        <v>816</v>
      </c>
      <c r="Q134" t="s">
        <v>338</v>
      </c>
      <c r="T134" s="12" t="s">
        <v>178</v>
      </c>
      <c r="U134">
        <v>77</v>
      </c>
      <c r="V134">
        <v>17</v>
      </c>
      <c r="W134">
        <v>23</v>
      </c>
      <c r="X134">
        <v>40</v>
      </c>
      <c r="Y134">
        <v>25</v>
      </c>
      <c r="Z134">
        <v>168</v>
      </c>
      <c r="AA134">
        <v>72</v>
      </c>
      <c r="AB134">
        <v>101</v>
      </c>
      <c r="AC134" s="13">
        <f t="shared" si="42"/>
        <v>0.10119047619047619</v>
      </c>
      <c r="AD134" s="13">
        <f t="shared" si="43"/>
        <v>4.9853372434017593E-2</v>
      </c>
      <c r="AE134" s="14">
        <v>48.3</v>
      </c>
      <c r="AF134" s="15">
        <v>62</v>
      </c>
      <c r="AG134" s="15">
        <v>26</v>
      </c>
      <c r="AH134" s="15">
        <v>60</v>
      </c>
      <c r="AI134" s="2">
        <v>1897.8333333333001</v>
      </c>
      <c r="AJ134" s="14">
        <f t="shared" si="44"/>
        <v>24.647186147185714</v>
      </c>
      <c r="AK134">
        <v>2196</v>
      </c>
      <c r="AL134" s="14">
        <f t="shared" si="45"/>
        <v>28.519480519480521</v>
      </c>
      <c r="AM134" s="16">
        <f t="shared" si="46"/>
        <v>0.86422282938674866</v>
      </c>
      <c r="AN134" s="15">
        <v>116.428094</v>
      </c>
      <c r="AO134" s="16">
        <f t="shared" si="47"/>
        <v>3.6808741406868126</v>
      </c>
      <c r="AP134" s="13">
        <f>IF(('Even Strength'!CU134+'Power Play'!AJ134+'Penalty Kill'!AF134)&gt;0,V134/('Even Strength'!CU134+'Power Play'!AJ134+'Penalty Kill'!AF134),0)</f>
        <v>0.14655172413793102</v>
      </c>
      <c r="AQ134" s="13">
        <f>IF(('Even Strength'!CU134+'Power Play'!AJ134+'Penalty Kill'!AF134)&gt;0,W134/('Even Strength'!CU134+'Power Play'!AJ134+'Penalty Kill'!AF134),0)</f>
        <v>0.19827586206896552</v>
      </c>
      <c r="AR134" s="13">
        <f t="shared" si="48"/>
        <v>0.34482758620689657</v>
      </c>
      <c r="AS134">
        <v>0</v>
      </c>
      <c r="AT134">
        <v>0</v>
      </c>
      <c r="AU134" s="17">
        <f t="shared" si="49"/>
        <v>0</v>
      </c>
      <c r="AV134">
        <v>0</v>
      </c>
      <c r="AW134">
        <v>107</v>
      </c>
      <c r="AX134">
        <v>163</v>
      </c>
      <c r="AY134">
        <v>104</v>
      </c>
      <c r="AZ134">
        <v>72</v>
      </c>
      <c r="BA134">
        <v>62</v>
      </c>
      <c r="BB134">
        <v>20</v>
      </c>
      <c r="BC134" s="2">
        <f t="shared" si="50"/>
        <v>3.3828049530166573</v>
      </c>
      <c r="BD134" s="14">
        <f t="shared" si="51"/>
        <v>5.1532449284272444</v>
      </c>
      <c r="BE134" s="14">
        <f t="shared" si="52"/>
        <v>3.2879599543339473</v>
      </c>
      <c r="BF134" s="14">
        <f t="shared" si="53"/>
        <v>2.2762799683850403</v>
      </c>
      <c r="BG134" s="14">
        <f t="shared" si="54"/>
        <v>1.9601299727760071</v>
      </c>
      <c r="BH134" s="14">
        <f t="shared" si="55"/>
        <v>0.63229999121806679</v>
      </c>
      <c r="BI134">
        <v>66</v>
      </c>
      <c r="BJ134">
        <v>22</v>
      </c>
      <c r="BK134">
        <v>2</v>
      </c>
      <c r="BL134">
        <v>1</v>
      </c>
      <c r="BM134">
        <v>0</v>
      </c>
      <c r="BN134">
        <v>0</v>
      </c>
      <c r="BO134" s="2">
        <v>2.0857939999999999</v>
      </c>
      <c r="BR134" s="18" t="str">
        <f t="shared" si="56"/>
        <v xml:space="preserve"> </v>
      </c>
      <c r="BT134">
        <v>4</v>
      </c>
      <c r="BU134">
        <v>14</v>
      </c>
      <c r="BV134">
        <v>0</v>
      </c>
      <c r="BW134">
        <v>0</v>
      </c>
      <c r="BX134">
        <v>3</v>
      </c>
      <c r="BY134">
        <v>0</v>
      </c>
      <c r="BZ134">
        <v>0</v>
      </c>
      <c r="CA134">
        <v>0</v>
      </c>
      <c r="CB134" s="18">
        <f t="shared" si="57"/>
        <v>0</v>
      </c>
      <c r="CC134" s="19">
        <v>7</v>
      </c>
      <c r="CD134">
        <v>4.0999999999999996</v>
      </c>
      <c r="CE134">
        <v>5.2</v>
      </c>
      <c r="CF134">
        <v>9.1999999999999993</v>
      </c>
      <c r="CG134" s="20">
        <f t="shared" si="58"/>
        <v>0.11948051948051946</v>
      </c>
      <c r="CH134" s="20">
        <f t="shared" si="59"/>
        <v>0.2908579959603107</v>
      </c>
      <c r="CI134">
        <v>38.799999999999997</v>
      </c>
      <c r="CJ134">
        <v>40.5</v>
      </c>
      <c r="CK134">
        <v>0.4</v>
      </c>
      <c r="CL134">
        <v>8</v>
      </c>
      <c r="CM134">
        <v>5.3</v>
      </c>
      <c r="CN134">
        <v>0</v>
      </c>
      <c r="CO134">
        <v>13.3</v>
      </c>
      <c r="CP134" s="21">
        <f t="shared" si="60"/>
        <v>0.17272727272727273</v>
      </c>
      <c r="CQ134" s="21">
        <f t="shared" si="61"/>
        <v>0.42047949416001446</v>
      </c>
      <c r="CU134">
        <v>1</v>
      </c>
      <c r="CV134" t="s">
        <v>656</v>
      </c>
      <c r="CW134">
        <v>6916667</v>
      </c>
      <c r="CY134" s="22">
        <f t="shared" si="62"/>
        <v>1.1536579512195146</v>
      </c>
    </row>
    <row r="135" spans="1:103" x14ac:dyDescent="0.2">
      <c r="A135">
        <v>63</v>
      </c>
      <c r="B135" t="s">
        <v>817</v>
      </c>
      <c r="C135" t="s">
        <v>104</v>
      </c>
      <c r="D135" t="s">
        <v>105</v>
      </c>
      <c r="E135" t="s">
        <v>106</v>
      </c>
      <c r="F135">
        <v>75</v>
      </c>
      <c r="G135">
        <v>215</v>
      </c>
      <c r="H135" t="s">
        <v>118</v>
      </c>
      <c r="I135">
        <v>2009</v>
      </c>
      <c r="J135">
        <v>4</v>
      </c>
      <c r="K135">
        <v>120</v>
      </c>
      <c r="L135" t="s">
        <v>108</v>
      </c>
      <c r="M135">
        <v>22</v>
      </c>
      <c r="N135" t="s">
        <v>818</v>
      </c>
      <c r="O135" s="12" t="s">
        <v>819</v>
      </c>
      <c r="P135" s="12" t="s">
        <v>820</v>
      </c>
      <c r="Q135" t="s">
        <v>169</v>
      </c>
      <c r="T135" s="12" t="s">
        <v>178</v>
      </c>
      <c r="U135">
        <v>1</v>
      </c>
      <c r="V135">
        <v>0</v>
      </c>
      <c r="W135">
        <v>0</v>
      </c>
      <c r="X135">
        <v>0</v>
      </c>
      <c r="Y135">
        <v>-3</v>
      </c>
      <c r="Z135">
        <v>0</v>
      </c>
      <c r="AA135">
        <v>0</v>
      </c>
      <c r="AB135">
        <v>0</v>
      </c>
      <c r="AC135" s="13">
        <f t="shared" si="42"/>
        <v>0</v>
      </c>
      <c r="AD135" s="13">
        <f t="shared" si="43"/>
        <v>0</v>
      </c>
      <c r="AE135" s="14">
        <v>0</v>
      </c>
      <c r="AF135" s="15">
        <v>0</v>
      </c>
      <c r="AG135" s="15">
        <v>0</v>
      </c>
      <c r="AH135" s="15">
        <v>0</v>
      </c>
      <c r="AI135" s="2">
        <v>10.7833333333</v>
      </c>
      <c r="AJ135" s="14">
        <f t="shared" si="44"/>
        <v>10.7833333333</v>
      </c>
      <c r="AK135">
        <v>15</v>
      </c>
      <c r="AL135" s="14">
        <f t="shared" si="45"/>
        <v>15</v>
      </c>
      <c r="AM135" s="16">
        <f t="shared" si="46"/>
        <v>0.71888888888666669</v>
      </c>
      <c r="AN135" s="15">
        <v>0</v>
      </c>
      <c r="AO135" s="16">
        <f t="shared" si="47"/>
        <v>0</v>
      </c>
      <c r="AP135" s="13">
        <f>IF(('Even Strength'!CU135+'Power Play'!AJ135+'Penalty Kill'!AF135)&gt;0,V135/('Even Strength'!CU135+'Power Play'!AJ135+'Penalty Kill'!AF135),0)</f>
        <v>0</v>
      </c>
      <c r="AQ135" s="13">
        <f>IF(('Even Strength'!CU135+'Power Play'!AJ135+'Penalty Kill'!AF135)&gt;0,W135/('Even Strength'!CU135+'Power Play'!AJ135+'Penalty Kill'!AF135),0)</f>
        <v>0</v>
      </c>
      <c r="AR135" s="13">
        <f t="shared" si="48"/>
        <v>0</v>
      </c>
      <c r="AS135">
        <v>0</v>
      </c>
      <c r="AT135">
        <v>0</v>
      </c>
      <c r="AU135" s="17">
        <f t="shared" si="49"/>
        <v>0</v>
      </c>
      <c r="AV135">
        <v>0</v>
      </c>
      <c r="AW135">
        <v>0</v>
      </c>
      <c r="AX135">
        <v>3</v>
      </c>
      <c r="AY135">
        <v>0</v>
      </c>
      <c r="AZ135">
        <v>0</v>
      </c>
      <c r="BA135">
        <v>0</v>
      </c>
      <c r="BB135">
        <v>1</v>
      </c>
      <c r="BC135" s="2">
        <f t="shared" si="50"/>
        <v>0</v>
      </c>
      <c r="BD135" s="14">
        <f t="shared" si="51"/>
        <v>16.692426584286533</v>
      </c>
      <c r="BE135" s="14">
        <f t="shared" si="52"/>
        <v>0</v>
      </c>
      <c r="BF135" s="14">
        <f t="shared" si="53"/>
        <v>0</v>
      </c>
      <c r="BG135" s="14">
        <f t="shared" si="54"/>
        <v>0</v>
      </c>
      <c r="BH135" s="14">
        <f t="shared" si="55"/>
        <v>5.5641421947621765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">
        <v>5.2118999999999999E-2</v>
      </c>
      <c r="BR135" s="18" t="str">
        <f t="shared" si="56"/>
        <v xml:space="preserve"> 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s="18">
        <f t="shared" si="57"/>
        <v>0</v>
      </c>
      <c r="CC135" s="19">
        <v>4</v>
      </c>
      <c r="CD135">
        <v>0</v>
      </c>
      <c r="CE135">
        <v>-0.2</v>
      </c>
      <c r="CF135">
        <v>-0.2</v>
      </c>
      <c r="CG135" s="20">
        <f t="shared" si="58"/>
        <v>-0.2</v>
      </c>
      <c r="CH135" s="20">
        <f t="shared" si="59"/>
        <v>-1.1128284389524354</v>
      </c>
      <c r="CI135">
        <v>0.60000000000000009</v>
      </c>
      <c r="CJ135">
        <v>0.60000000000000009</v>
      </c>
      <c r="CK135">
        <v>-3</v>
      </c>
      <c r="CL135">
        <v>-0.1</v>
      </c>
      <c r="CM135">
        <v>-0.4</v>
      </c>
      <c r="CN135">
        <v>0</v>
      </c>
      <c r="CO135">
        <v>-0.5</v>
      </c>
      <c r="CP135" s="21">
        <f t="shared" si="60"/>
        <v>-0.5</v>
      </c>
      <c r="CQ135" s="21">
        <f t="shared" si="61"/>
        <v>-2.7820710973810883</v>
      </c>
      <c r="CW135">
        <v>618333</v>
      </c>
      <c r="CY135" s="22">
        <f t="shared" si="62"/>
        <v>-1.5858530731707314</v>
      </c>
    </row>
    <row r="136" spans="1:103" x14ac:dyDescent="0.2">
      <c r="A136">
        <v>12</v>
      </c>
      <c r="B136" t="s">
        <v>821</v>
      </c>
      <c r="C136" t="s">
        <v>308</v>
      </c>
      <c r="D136" t="s">
        <v>309</v>
      </c>
      <c r="E136" t="s">
        <v>106</v>
      </c>
      <c r="F136">
        <v>76</v>
      </c>
      <c r="G136">
        <v>205</v>
      </c>
      <c r="H136" t="s">
        <v>107</v>
      </c>
      <c r="I136">
        <v>2009</v>
      </c>
      <c r="J136">
        <v>2</v>
      </c>
      <c r="K136">
        <v>38</v>
      </c>
      <c r="L136" t="s">
        <v>108</v>
      </c>
      <c r="M136">
        <v>23</v>
      </c>
      <c r="N136" t="s">
        <v>822</v>
      </c>
      <c r="O136" s="12" t="s">
        <v>823</v>
      </c>
      <c r="P136" s="12" t="s">
        <v>824</v>
      </c>
      <c r="Q136" t="s">
        <v>393</v>
      </c>
      <c r="T136" s="12" t="s">
        <v>148</v>
      </c>
      <c r="U136">
        <v>79</v>
      </c>
      <c r="V136">
        <v>13</v>
      </c>
      <c r="W136">
        <v>22</v>
      </c>
      <c r="X136">
        <v>35</v>
      </c>
      <c r="Y136">
        <v>-21</v>
      </c>
      <c r="Z136">
        <v>144</v>
      </c>
      <c r="AA136">
        <v>74</v>
      </c>
      <c r="AB136">
        <v>61</v>
      </c>
      <c r="AC136" s="13">
        <f t="shared" si="42"/>
        <v>9.0277777777777776E-2</v>
      </c>
      <c r="AD136" s="13">
        <f t="shared" si="43"/>
        <v>4.6594982078853049E-2</v>
      </c>
      <c r="AE136" s="14">
        <v>23.1</v>
      </c>
      <c r="AF136" s="15">
        <v>70</v>
      </c>
      <c r="AG136" s="15">
        <v>20</v>
      </c>
      <c r="AH136" s="15">
        <v>10</v>
      </c>
      <c r="AI136" s="2">
        <v>1194.0166666667001</v>
      </c>
      <c r="AJ136" s="14">
        <f t="shared" si="44"/>
        <v>15.11413502109747</v>
      </c>
      <c r="AK136">
        <v>1611</v>
      </c>
      <c r="AL136" s="14">
        <f t="shared" si="45"/>
        <v>20.39240506329114</v>
      </c>
      <c r="AM136" s="16">
        <f t="shared" si="46"/>
        <v>0.74116490792470524</v>
      </c>
      <c r="AN136" s="15">
        <v>122.80672300000001</v>
      </c>
      <c r="AO136" s="16">
        <f t="shared" si="47"/>
        <v>6.1711059700449136</v>
      </c>
      <c r="AP136" s="13">
        <f>IF(('Even Strength'!CU136+'Power Play'!AJ136+'Penalty Kill'!AF136)&gt;0,V136/('Even Strength'!CU136+'Power Play'!AJ136+'Penalty Kill'!AF136),0)</f>
        <v>9.0277777777777776E-2</v>
      </c>
      <c r="AQ136" s="13">
        <f>IF(('Even Strength'!CU136+'Power Play'!AJ136+'Penalty Kill'!AF136)&gt;0,W136/('Even Strength'!CU136+'Power Play'!AJ136+'Penalty Kill'!AF136),0)</f>
        <v>0.15277777777777779</v>
      </c>
      <c r="AR136" s="13">
        <f t="shared" si="48"/>
        <v>0.24305555555555558</v>
      </c>
      <c r="AS136">
        <v>64</v>
      </c>
      <c r="AT136">
        <v>68</v>
      </c>
      <c r="AU136" s="17">
        <f t="shared" si="49"/>
        <v>0.48484848484848486</v>
      </c>
      <c r="AV136">
        <v>2.6</v>
      </c>
      <c r="AW136">
        <v>108</v>
      </c>
      <c r="AX136">
        <v>76</v>
      </c>
      <c r="AY136">
        <v>21</v>
      </c>
      <c r="AZ136">
        <v>74</v>
      </c>
      <c r="BA136">
        <v>26</v>
      </c>
      <c r="BB136">
        <v>27</v>
      </c>
      <c r="BC136" s="2">
        <f t="shared" si="50"/>
        <v>5.4270599237865067</v>
      </c>
      <c r="BD136" s="14">
        <f t="shared" si="51"/>
        <v>3.8190421685905043</v>
      </c>
      <c r="BE136" s="14">
        <f t="shared" si="52"/>
        <v>1.0552616518473763</v>
      </c>
      <c r="BF136" s="14">
        <f t="shared" si="53"/>
        <v>3.7185410588907546</v>
      </c>
      <c r="BG136" s="14">
        <f t="shared" si="54"/>
        <v>1.3065144260967516</v>
      </c>
      <c r="BH136" s="14">
        <f t="shared" si="55"/>
        <v>1.3567649809466267</v>
      </c>
      <c r="BI136">
        <v>38</v>
      </c>
      <c r="BJ136">
        <v>14</v>
      </c>
      <c r="BK136">
        <v>2</v>
      </c>
      <c r="BL136">
        <v>0</v>
      </c>
      <c r="BM136">
        <v>0</v>
      </c>
      <c r="BN136">
        <v>0</v>
      </c>
      <c r="BO136" s="2">
        <v>-4.0980610000000004</v>
      </c>
      <c r="BP136">
        <v>5</v>
      </c>
      <c r="BQ136">
        <v>1</v>
      </c>
      <c r="BR136" s="18">
        <f t="shared" si="56"/>
        <v>0.2</v>
      </c>
      <c r="BS136">
        <v>1</v>
      </c>
      <c r="BT136">
        <v>2</v>
      </c>
      <c r="BU136">
        <v>16</v>
      </c>
      <c r="BV136">
        <v>0</v>
      </c>
      <c r="BW136">
        <v>0</v>
      </c>
      <c r="BX136">
        <v>4</v>
      </c>
      <c r="BY136">
        <v>1</v>
      </c>
      <c r="BZ136">
        <v>0</v>
      </c>
      <c r="CA136">
        <v>1</v>
      </c>
      <c r="CB136" s="18">
        <f t="shared" si="57"/>
        <v>1</v>
      </c>
      <c r="CC136" s="19">
        <v>3</v>
      </c>
      <c r="CD136">
        <v>2.1</v>
      </c>
      <c r="CE136">
        <v>0.30000000000000004</v>
      </c>
      <c r="CF136">
        <v>2.4</v>
      </c>
      <c r="CG136" s="20">
        <f t="shared" si="58"/>
        <v>3.0379746835443037E-2</v>
      </c>
      <c r="CH136" s="20">
        <f t="shared" si="59"/>
        <v>0.12060133163970016</v>
      </c>
      <c r="CI136">
        <v>30.6</v>
      </c>
      <c r="CJ136">
        <v>25</v>
      </c>
      <c r="CK136">
        <v>-20.399999999999999</v>
      </c>
      <c r="CL136">
        <v>0.8</v>
      </c>
      <c r="CM136">
        <v>0</v>
      </c>
      <c r="CN136">
        <v>-0.5</v>
      </c>
      <c r="CO136">
        <v>0.30000000000000004</v>
      </c>
      <c r="CP136" s="21">
        <f t="shared" si="60"/>
        <v>3.7974683544303805E-3</v>
      </c>
      <c r="CQ136" s="21">
        <f t="shared" si="61"/>
        <v>1.507516645496252E-2</v>
      </c>
      <c r="CU136">
        <v>2</v>
      </c>
      <c r="CV136" t="s">
        <v>768</v>
      </c>
      <c r="CW136">
        <v>900000</v>
      </c>
      <c r="CY136" s="22">
        <f t="shared" si="62"/>
        <v>-1.2804878048780488</v>
      </c>
    </row>
    <row r="137" spans="1:103" x14ac:dyDescent="0.2">
      <c r="A137">
        <v>25</v>
      </c>
      <c r="B137" t="s">
        <v>825</v>
      </c>
      <c r="C137" t="s">
        <v>579</v>
      </c>
      <c r="D137" t="s">
        <v>351</v>
      </c>
      <c r="E137" t="s">
        <v>106</v>
      </c>
      <c r="F137">
        <v>75</v>
      </c>
      <c r="G137">
        <v>213</v>
      </c>
      <c r="H137" t="s">
        <v>118</v>
      </c>
      <c r="I137">
        <v>1997</v>
      </c>
      <c r="J137">
        <v>5</v>
      </c>
      <c r="K137">
        <v>121</v>
      </c>
      <c r="M137">
        <v>34</v>
      </c>
      <c r="N137" t="s">
        <v>826</v>
      </c>
      <c r="O137" s="12" t="s">
        <v>160</v>
      </c>
      <c r="P137" s="12" t="s">
        <v>827</v>
      </c>
      <c r="Q137" t="s">
        <v>210</v>
      </c>
      <c r="T137" s="12" t="s">
        <v>156</v>
      </c>
      <c r="U137">
        <v>82</v>
      </c>
      <c r="V137">
        <v>15</v>
      </c>
      <c r="W137">
        <v>27</v>
      </c>
      <c r="X137">
        <v>42</v>
      </c>
      <c r="Y137">
        <v>4</v>
      </c>
      <c r="Z137">
        <v>167</v>
      </c>
      <c r="AA137">
        <v>45</v>
      </c>
      <c r="AB137">
        <v>42</v>
      </c>
      <c r="AC137" s="13">
        <f t="shared" si="42"/>
        <v>8.9820359281437126E-2</v>
      </c>
      <c r="AD137" s="13">
        <f t="shared" si="43"/>
        <v>5.905511811023622E-2</v>
      </c>
      <c r="AE137" s="14">
        <v>28.5</v>
      </c>
      <c r="AF137" s="15">
        <v>87</v>
      </c>
      <c r="AG137" s="15">
        <v>23</v>
      </c>
      <c r="AH137" s="15">
        <v>17</v>
      </c>
      <c r="AI137" s="2">
        <v>1263.6833333333</v>
      </c>
      <c r="AJ137" s="14">
        <f t="shared" si="44"/>
        <v>15.41077235772317</v>
      </c>
      <c r="AK137">
        <v>1729</v>
      </c>
      <c r="AL137" s="14">
        <f t="shared" si="45"/>
        <v>21.085365853658537</v>
      </c>
      <c r="AM137" s="16">
        <f t="shared" si="46"/>
        <v>0.73087526508577205</v>
      </c>
      <c r="AN137" s="15">
        <v>180.24</v>
      </c>
      <c r="AO137" s="16">
        <f t="shared" si="47"/>
        <v>8.5578401762047083</v>
      </c>
      <c r="AP137" s="13">
        <f>IF(('Even Strength'!CU137+'Power Play'!AJ137+'Penalty Kill'!AF137)&gt;0,V137/('Even Strength'!CU137+'Power Play'!AJ137+'Penalty Kill'!AF137),0)</f>
        <v>0.12605042016806722</v>
      </c>
      <c r="AQ137" s="13">
        <f>IF(('Even Strength'!CU137+'Power Play'!AJ137+'Penalty Kill'!AF137)&gt;0,W137/('Even Strength'!CU137+'Power Play'!AJ137+'Penalty Kill'!AF137),0)</f>
        <v>0.22689075630252101</v>
      </c>
      <c r="AR137" s="13">
        <f t="shared" si="48"/>
        <v>0.3529411764705882</v>
      </c>
      <c r="AS137">
        <v>38</v>
      </c>
      <c r="AT137">
        <v>49</v>
      </c>
      <c r="AU137" s="17">
        <f t="shared" si="49"/>
        <v>0.43678160919540232</v>
      </c>
      <c r="AV137">
        <v>1.7000000000000002</v>
      </c>
      <c r="AW137">
        <v>106</v>
      </c>
      <c r="AX137">
        <v>140</v>
      </c>
      <c r="AY137">
        <v>30</v>
      </c>
      <c r="AZ137">
        <v>45</v>
      </c>
      <c r="BA137">
        <v>30</v>
      </c>
      <c r="BB137">
        <v>25</v>
      </c>
      <c r="BC137" s="2">
        <f t="shared" si="50"/>
        <v>5.0329064507195902</v>
      </c>
      <c r="BD137" s="14">
        <f t="shared" si="51"/>
        <v>6.6472349349126665</v>
      </c>
      <c r="BE137" s="14">
        <f t="shared" si="52"/>
        <v>1.4244074860527143</v>
      </c>
      <c r="BF137" s="14">
        <f t="shared" si="53"/>
        <v>2.1366112290790715</v>
      </c>
      <c r="BG137" s="14">
        <f t="shared" si="54"/>
        <v>1.4244074860527143</v>
      </c>
      <c r="BH137" s="14">
        <f t="shared" si="55"/>
        <v>1.1870062383772619</v>
      </c>
      <c r="BI137">
        <v>36</v>
      </c>
      <c r="BJ137">
        <v>18</v>
      </c>
      <c r="BK137">
        <v>0</v>
      </c>
      <c r="BL137">
        <v>0</v>
      </c>
      <c r="BM137">
        <v>0</v>
      </c>
      <c r="BN137">
        <v>0</v>
      </c>
      <c r="BO137" s="2">
        <v>0.92465299999999995</v>
      </c>
      <c r="BP137">
        <v>1</v>
      </c>
      <c r="BQ137">
        <v>0</v>
      </c>
      <c r="BR137" s="18">
        <f t="shared" si="56"/>
        <v>0</v>
      </c>
      <c r="BS137">
        <v>0</v>
      </c>
      <c r="BT137">
        <v>5</v>
      </c>
      <c r="BU137">
        <v>28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s="18">
        <f t="shared" si="57"/>
        <v>0</v>
      </c>
      <c r="CC137" s="19">
        <v>7</v>
      </c>
      <c r="CD137">
        <v>2.8</v>
      </c>
      <c r="CE137">
        <v>1.6</v>
      </c>
      <c r="CF137">
        <v>4.4000000000000004</v>
      </c>
      <c r="CG137" s="20">
        <f t="shared" si="58"/>
        <v>5.365853658536586E-2</v>
      </c>
      <c r="CH137" s="20">
        <f t="shared" si="59"/>
        <v>0.20891309795439811</v>
      </c>
      <c r="CI137">
        <v>27.6</v>
      </c>
      <c r="CJ137">
        <v>30.6</v>
      </c>
      <c r="CK137">
        <v>7.2</v>
      </c>
      <c r="CL137">
        <v>4.5999999999999996</v>
      </c>
      <c r="CM137">
        <v>3.5</v>
      </c>
      <c r="CN137">
        <v>-0.30000000000000004</v>
      </c>
      <c r="CO137">
        <v>7.8</v>
      </c>
      <c r="CP137" s="21">
        <f t="shared" si="60"/>
        <v>9.5121951219512196E-2</v>
      </c>
      <c r="CQ137" s="21">
        <f t="shared" si="61"/>
        <v>0.37034594637370571</v>
      </c>
      <c r="CW137">
        <v>1750000</v>
      </c>
      <c r="CY137" s="22">
        <f t="shared" si="62"/>
        <v>4.7268292682926827</v>
      </c>
    </row>
    <row r="138" spans="1:103" x14ac:dyDescent="0.2">
      <c r="A138">
        <v>24</v>
      </c>
      <c r="B138" t="s">
        <v>828</v>
      </c>
      <c r="C138" t="s">
        <v>829</v>
      </c>
      <c r="D138" t="s">
        <v>351</v>
      </c>
      <c r="E138" t="s">
        <v>106</v>
      </c>
      <c r="F138">
        <v>74</v>
      </c>
      <c r="G138">
        <v>203</v>
      </c>
      <c r="H138" t="s">
        <v>118</v>
      </c>
      <c r="I138">
        <v>2004</v>
      </c>
      <c r="J138">
        <v>1</v>
      </c>
      <c r="K138">
        <v>18</v>
      </c>
      <c r="M138">
        <v>27</v>
      </c>
      <c r="N138" t="s">
        <v>830</v>
      </c>
      <c r="O138" s="12" t="s">
        <v>654</v>
      </c>
      <c r="P138" s="12" t="s">
        <v>831</v>
      </c>
      <c r="Q138" t="s">
        <v>460</v>
      </c>
      <c r="T138" s="12" t="s">
        <v>170</v>
      </c>
      <c r="U138">
        <v>80</v>
      </c>
      <c r="V138">
        <v>5</v>
      </c>
      <c r="W138">
        <v>15</v>
      </c>
      <c r="X138">
        <v>20</v>
      </c>
      <c r="Y138">
        <v>3</v>
      </c>
      <c r="Z138">
        <v>46</v>
      </c>
      <c r="AA138">
        <v>15</v>
      </c>
      <c r="AB138">
        <v>24</v>
      </c>
      <c r="AC138" s="13">
        <f t="shared" si="42"/>
        <v>0.10869565217391304</v>
      </c>
      <c r="AD138" s="13">
        <f t="shared" si="43"/>
        <v>5.8823529411764705E-2</v>
      </c>
      <c r="AE138" s="14">
        <v>26.5</v>
      </c>
      <c r="AF138" s="15">
        <v>33</v>
      </c>
      <c r="AG138" s="15">
        <v>2</v>
      </c>
      <c r="AH138" s="15">
        <v>2</v>
      </c>
      <c r="AI138" s="2">
        <v>777.45</v>
      </c>
      <c r="AJ138" s="14">
        <f t="shared" si="44"/>
        <v>9.7181250000000006</v>
      </c>
      <c r="AK138">
        <v>1114</v>
      </c>
      <c r="AL138" s="14">
        <f t="shared" si="45"/>
        <v>13.925000000000001</v>
      </c>
      <c r="AM138" s="16">
        <f t="shared" si="46"/>
        <v>0.69789048473967685</v>
      </c>
      <c r="AN138" s="15">
        <v>101.517241</v>
      </c>
      <c r="AO138" s="16">
        <f t="shared" si="47"/>
        <v>7.8346317576693032</v>
      </c>
      <c r="AP138" s="13">
        <f>IF(('Even Strength'!CU138+'Power Play'!AJ138+'Penalty Kill'!AF138)&gt;0,V138/('Even Strength'!CU138+'Power Play'!AJ138+'Penalty Kill'!AF138),0)</f>
        <v>4.3478260869565216E-2</v>
      </c>
      <c r="AQ138" s="13">
        <f>IF(('Even Strength'!CU138+'Power Play'!AJ138+'Penalty Kill'!AF138)&gt;0,W138/('Even Strength'!CU138+'Power Play'!AJ138+'Penalty Kill'!AF138),0)</f>
        <v>0.13043478260869565</v>
      </c>
      <c r="AR138" s="13">
        <f t="shared" si="48"/>
        <v>0.17391304347826086</v>
      </c>
      <c r="AS138">
        <v>176</v>
      </c>
      <c r="AT138">
        <v>155</v>
      </c>
      <c r="AU138" s="17">
        <f t="shared" si="49"/>
        <v>0.53172205438066467</v>
      </c>
      <c r="AV138">
        <v>6.8</v>
      </c>
      <c r="AW138">
        <v>101</v>
      </c>
      <c r="AX138">
        <v>116</v>
      </c>
      <c r="AY138">
        <v>9</v>
      </c>
      <c r="AZ138">
        <v>15</v>
      </c>
      <c r="BA138">
        <v>12</v>
      </c>
      <c r="BB138">
        <v>30</v>
      </c>
      <c r="BC138" s="2">
        <f t="shared" si="50"/>
        <v>7.7947134863978391</v>
      </c>
      <c r="BD138" s="14">
        <f t="shared" si="51"/>
        <v>8.9523442021994981</v>
      </c>
      <c r="BE138" s="14">
        <f t="shared" si="52"/>
        <v>0.69457842948099557</v>
      </c>
      <c r="BF138" s="14">
        <f t="shared" si="53"/>
        <v>1.1576307158016592</v>
      </c>
      <c r="BG138" s="14">
        <f t="shared" si="54"/>
        <v>0.92610457264132739</v>
      </c>
      <c r="BH138" s="14">
        <f t="shared" si="55"/>
        <v>2.3152614316033184</v>
      </c>
      <c r="BI138">
        <v>45</v>
      </c>
      <c r="BJ138">
        <v>10</v>
      </c>
      <c r="BK138">
        <v>5</v>
      </c>
      <c r="BL138">
        <v>0</v>
      </c>
      <c r="BM138">
        <v>0</v>
      </c>
      <c r="BN138">
        <v>0</v>
      </c>
      <c r="BO138" s="2">
        <v>4.5831390000000001</v>
      </c>
      <c r="BR138" s="18" t="str">
        <f t="shared" si="56"/>
        <v xml:space="preserve"> </v>
      </c>
      <c r="BT138">
        <v>2</v>
      </c>
      <c r="BU138">
        <v>24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s="18">
        <f t="shared" si="57"/>
        <v>0</v>
      </c>
      <c r="CC138" s="19">
        <v>3</v>
      </c>
      <c r="CD138">
        <v>0.60000000000000009</v>
      </c>
      <c r="CE138">
        <v>1</v>
      </c>
      <c r="CF138">
        <v>1.6</v>
      </c>
      <c r="CG138" s="20">
        <f t="shared" si="58"/>
        <v>0.02</v>
      </c>
      <c r="CH138" s="20">
        <f t="shared" si="59"/>
        <v>0.12348060968551033</v>
      </c>
      <c r="CI138">
        <v>15.7</v>
      </c>
      <c r="CJ138">
        <v>15.7</v>
      </c>
      <c r="CK138">
        <v>4.5</v>
      </c>
      <c r="CL138">
        <v>0.5</v>
      </c>
      <c r="CM138">
        <v>2.2000000000000002</v>
      </c>
      <c r="CN138">
        <v>0</v>
      </c>
      <c r="CO138">
        <v>2.7</v>
      </c>
      <c r="CP138" s="21">
        <f t="shared" si="60"/>
        <v>3.3750000000000002E-2</v>
      </c>
      <c r="CQ138" s="21">
        <f t="shared" si="61"/>
        <v>0.20837352884429869</v>
      </c>
      <c r="CU138">
        <v>1</v>
      </c>
      <c r="CV138" t="s">
        <v>312</v>
      </c>
      <c r="CW138">
        <v>875000</v>
      </c>
      <c r="CY138" s="22">
        <f t="shared" si="62"/>
        <v>1.1634146341463416</v>
      </c>
    </row>
    <row r="139" spans="1:103" x14ac:dyDescent="0.2">
      <c r="A139">
        <v>53</v>
      </c>
      <c r="B139" t="s">
        <v>200</v>
      </c>
      <c r="C139" t="s">
        <v>472</v>
      </c>
      <c r="D139" t="s">
        <v>105</v>
      </c>
      <c r="E139" t="s">
        <v>106</v>
      </c>
      <c r="F139">
        <v>71</v>
      </c>
      <c r="G139">
        <v>189</v>
      </c>
      <c r="H139" t="s">
        <v>118</v>
      </c>
      <c r="I139">
        <v>2009</v>
      </c>
      <c r="J139">
        <v>4</v>
      </c>
      <c r="K139">
        <v>92</v>
      </c>
      <c r="M139">
        <v>22</v>
      </c>
      <c r="N139" t="s">
        <v>832</v>
      </c>
      <c r="O139" s="12" t="s">
        <v>833</v>
      </c>
      <c r="P139" s="12" t="s">
        <v>834</v>
      </c>
      <c r="Q139" t="s">
        <v>300</v>
      </c>
      <c r="T139" s="12" t="s">
        <v>170</v>
      </c>
      <c r="U139">
        <v>80</v>
      </c>
      <c r="V139">
        <v>6</v>
      </c>
      <c r="W139">
        <v>10</v>
      </c>
      <c r="X139">
        <v>16</v>
      </c>
      <c r="Y139">
        <v>-12</v>
      </c>
      <c r="Z139">
        <v>79</v>
      </c>
      <c r="AA139">
        <v>35</v>
      </c>
      <c r="AB139">
        <v>27</v>
      </c>
      <c r="AC139" s="13">
        <f t="shared" si="42"/>
        <v>7.5949367088607597E-2</v>
      </c>
      <c r="AD139" s="13">
        <f t="shared" si="43"/>
        <v>4.2553191489361701E-2</v>
      </c>
      <c r="AE139" s="14">
        <v>24.8</v>
      </c>
      <c r="AF139" s="15">
        <v>48</v>
      </c>
      <c r="AG139" s="15">
        <v>11</v>
      </c>
      <c r="AH139" s="15">
        <v>4</v>
      </c>
      <c r="AI139" s="2">
        <v>1069.8833333333</v>
      </c>
      <c r="AJ139" s="14">
        <f t="shared" si="44"/>
        <v>13.373541666666251</v>
      </c>
      <c r="AK139">
        <v>1560</v>
      </c>
      <c r="AL139" s="14">
        <f t="shared" si="45"/>
        <v>19.5</v>
      </c>
      <c r="AM139" s="16">
        <f t="shared" si="46"/>
        <v>0.68582264957262817</v>
      </c>
      <c r="AN139" s="15">
        <v>140.75</v>
      </c>
      <c r="AO139" s="16">
        <f t="shared" si="47"/>
        <v>7.8933840138335301</v>
      </c>
      <c r="AP139" s="13">
        <f>IF(('Even Strength'!CU139+'Power Play'!AJ139+'Penalty Kill'!AF139)&gt;0,V139/('Even Strength'!CU139+'Power Play'!AJ139+'Penalty Kill'!AF139),0)</f>
        <v>4.5112781954887216E-2</v>
      </c>
      <c r="AQ139" s="13">
        <f>IF(('Even Strength'!CU139+'Power Play'!AJ139+'Penalty Kill'!AF139)&gt;0,W139/('Even Strength'!CU139+'Power Play'!AJ139+'Penalty Kill'!AF139),0)</f>
        <v>7.5187969924812026E-2</v>
      </c>
      <c r="AR139" s="13">
        <f t="shared" si="48"/>
        <v>0.12030075187969924</v>
      </c>
      <c r="AS139">
        <v>489</v>
      </c>
      <c r="AT139">
        <v>522</v>
      </c>
      <c r="AU139" s="17">
        <f t="shared" si="49"/>
        <v>0.48367952522255192</v>
      </c>
      <c r="AV139">
        <v>21.1</v>
      </c>
      <c r="AW139">
        <v>100</v>
      </c>
      <c r="AX139">
        <v>128</v>
      </c>
      <c r="AY139">
        <v>48</v>
      </c>
      <c r="AZ139">
        <v>35</v>
      </c>
      <c r="BA139">
        <v>18</v>
      </c>
      <c r="BB139">
        <v>33</v>
      </c>
      <c r="BC139" s="2">
        <f t="shared" si="50"/>
        <v>5.608088109295581</v>
      </c>
      <c r="BD139" s="14">
        <f t="shared" si="51"/>
        <v>7.1783527798983435</v>
      </c>
      <c r="BE139" s="14">
        <f t="shared" si="52"/>
        <v>2.6918822924618788</v>
      </c>
      <c r="BF139" s="14">
        <f t="shared" si="53"/>
        <v>1.9628308382534532</v>
      </c>
      <c r="BG139" s="14">
        <f t="shared" si="54"/>
        <v>1.0094558596732044</v>
      </c>
      <c r="BH139" s="14">
        <f t="shared" si="55"/>
        <v>1.8506690760675415</v>
      </c>
      <c r="BI139">
        <v>30</v>
      </c>
      <c r="BJ139">
        <v>15</v>
      </c>
      <c r="BK139">
        <v>0</v>
      </c>
      <c r="BL139">
        <v>0</v>
      </c>
      <c r="BM139">
        <v>0</v>
      </c>
      <c r="BN139">
        <v>0</v>
      </c>
      <c r="BO139" s="2">
        <v>-0.95306099999999994</v>
      </c>
      <c r="BP139">
        <v>1</v>
      </c>
      <c r="BQ139">
        <v>1</v>
      </c>
      <c r="BR139" s="18">
        <f t="shared" si="56"/>
        <v>1</v>
      </c>
      <c r="BS139">
        <v>0</v>
      </c>
      <c r="BT139">
        <v>2</v>
      </c>
      <c r="BU139">
        <v>22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 s="18">
        <f t="shared" si="57"/>
        <v>0</v>
      </c>
      <c r="CC139" s="19">
        <v>4</v>
      </c>
      <c r="CD139">
        <v>-0.5</v>
      </c>
      <c r="CE139">
        <v>0.60000000000000009</v>
      </c>
      <c r="CF139">
        <v>0.1</v>
      </c>
      <c r="CG139" s="20">
        <f t="shared" si="58"/>
        <v>1.25E-3</v>
      </c>
      <c r="CH139" s="20">
        <f t="shared" si="59"/>
        <v>5.6080881092955811E-3</v>
      </c>
      <c r="CI139">
        <v>15.7</v>
      </c>
      <c r="CJ139">
        <v>20.8</v>
      </c>
      <c r="CK139">
        <v>-9.6</v>
      </c>
      <c r="CL139">
        <v>-0.4</v>
      </c>
      <c r="CM139">
        <v>1.7000000000000002</v>
      </c>
      <c r="CN139">
        <v>0.60000000000000009</v>
      </c>
      <c r="CO139">
        <v>1.9</v>
      </c>
      <c r="CP139" s="21">
        <f t="shared" si="60"/>
        <v>2.375E-2</v>
      </c>
      <c r="CQ139" s="21">
        <f t="shared" si="61"/>
        <v>0.10655367407661602</v>
      </c>
      <c r="CU139">
        <v>2</v>
      </c>
      <c r="CV139" t="s">
        <v>835</v>
      </c>
      <c r="CW139">
        <v>900000</v>
      </c>
      <c r="CY139" s="22">
        <f t="shared" si="62"/>
        <v>0.31951219512195106</v>
      </c>
    </row>
    <row r="140" spans="1:103" x14ac:dyDescent="0.2">
      <c r="A140">
        <v>71</v>
      </c>
      <c r="B140" t="s">
        <v>836</v>
      </c>
      <c r="C140" t="s">
        <v>472</v>
      </c>
      <c r="D140" t="s">
        <v>105</v>
      </c>
      <c r="E140" t="s">
        <v>106</v>
      </c>
      <c r="F140">
        <v>73</v>
      </c>
      <c r="G140">
        <v>200</v>
      </c>
      <c r="H140" t="s">
        <v>107</v>
      </c>
      <c r="M140">
        <v>29</v>
      </c>
      <c r="N140" t="s">
        <v>837</v>
      </c>
      <c r="O140" s="12" t="s">
        <v>275</v>
      </c>
      <c r="P140" s="12" t="s">
        <v>838</v>
      </c>
      <c r="Q140" t="s">
        <v>112</v>
      </c>
      <c r="T140" s="12" t="s">
        <v>148</v>
      </c>
      <c r="U140">
        <v>60</v>
      </c>
      <c r="V140">
        <v>5</v>
      </c>
      <c r="W140">
        <v>6</v>
      </c>
      <c r="X140">
        <v>11</v>
      </c>
      <c r="Y140">
        <v>-14</v>
      </c>
      <c r="Z140">
        <v>102</v>
      </c>
      <c r="AA140">
        <v>33</v>
      </c>
      <c r="AB140">
        <v>44</v>
      </c>
      <c r="AC140" s="13">
        <f t="shared" si="42"/>
        <v>4.9019607843137254E-2</v>
      </c>
      <c r="AD140" s="13">
        <f t="shared" si="43"/>
        <v>2.7932960893854747E-2</v>
      </c>
      <c r="AE140" s="14">
        <v>28.6</v>
      </c>
      <c r="AF140" s="15">
        <v>46</v>
      </c>
      <c r="AG140" s="15">
        <v>18</v>
      </c>
      <c r="AH140" s="15">
        <v>6</v>
      </c>
      <c r="AI140" s="2">
        <v>906.1</v>
      </c>
      <c r="AJ140" s="14">
        <f t="shared" si="44"/>
        <v>15.101666666666667</v>
      </c>
      <c r="AK140">
        <v>1210</v>
      </c>
      <c r="AL140" s="14">
        <f t="shared" si="45"/>
        <v>20.166666666666668</v>
      </c>
      <c r="AM140" s="16">
        <f t="shared" si="46"/>
        <v>0.74884297520661158</v>
      </c>
      <c r="AN140" s="15">
        <v>85.714286000000001</v>
      </c>
      <c r="AO140" s="16">
        <f t="shared" si="47"/>
        <v>5.675816311665379</v>
      </c>
      <c r="AP140" s="13">
        <f>IF(('Even Strength'!CU140+'Power Play'!AJ140+'Penalty Kill'!AF140)&gt;0,V140/('Even Strength'!CU140+'Power Play'!AJ140+'Penalty Kill'!AF140),0)</f>
        <v>6.097560975609756E-2</v>
      </c>
      <c r="AQ140" s="13">
        <f>IF(('Even Strength'!CU140+'Power Play'!AJ140+'Penalty Kill'!AF140)&gt;0,W140/('Even Strength'!CU140+'Power Play'!AJ140+'Penalty Kill'!AF140),0)</f>
        <v>7.3170731707317069E-2</v>
      </c>
      <c r="AR140" s="13">
        <f t="shared" si="48"/>
        <v>0.13414634146341464</v>
      </c>
      <c r="AS140">
        <v>8</v>
      </c>
      <c r="AT140">
        <v>13</v>
      </c>
      <c r="AU140" s="17">
        <f t="shared" si="49"/>
        <v>0.38095238095238093</v>
      </c>
      <c r="AV140">
        <v>0.5</v>
      </c>
      <c r="AW140">
        <v>166</v>
      </c>
      <c r="AX140">
        <v>159</v>
      </c>
      <c r="AY140">
        <v>35</v>
      </c>
      <c r="AZ140">
        <v>33</v>
      </c>
      <c r="BA140">
        <v>25</v>
      </c>
      <c r="BB140">
        <v>23</v>
      </c>
      <c r="BC140" s="2">
        <f t="shared" si="50"/>
        <v>10.992164220284735</v>
      </c>
      <c r="BD140" s="14">
        <f t="shared" si="51"/>
        <v>10.528639223043813</v>
      </c>
      <c r="BE140" s="14">
        <f t="shared" si="52"/>
        <v>2.317624986204613</v>
      </c>
      <c r="BF140" s="14">
        <f t="shared" si="53"/>
        <v>2.1851892727072069</v>
      </c>
      <c r="BG140" s="14">
        <f t="shared" si="54"/>
        <v>1.6554464187175808</v>
      </c>
      <c r="BH140" s="14">
        <f t="shared" si="55"/>
        <v>1.5230107052201742</v>
      </c>
      <c r="BI140">
        <v>93</v>
      </c>
      <c r="BJ140">
        <v>19</v>
      </c>
      <c r="BK140">
        <v>9</v>
      </c>
      <c r="BL140">
        <v>1</v>
      </c>
      <c r="BM140">
        <v>0</v>
      </c>
      <c r="BN140">
        <v>0</v>
      </c>
      <c r="BO140" s="2">
        <v>-11.395049999999999</v>
      </c>
      <c r="BP140">
        <v>2</v>
      </c>
      <c r="BQ140">
        <v>0</v>
      </c>
      <c r="BR140" s="18">
        <f t="shared" si="56"/>
        <v>0</v>
      </c>
      <c r="BS140">
        <v>0</v>
      </c>
      <c r="BT140">
        <v>1</v>
      </c>
      <c r="BU140">
        <v>18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 s="18">
        <f t="shared" si="57"/>
        <v>0</v>
      </c>
      <c r="CC140" s="19">
        <v>5</v>
      </c>
      <c r="CD140">
        <v>-0.7</v>
      </c>
      <c r="CE140">
        <v>0.30000000000000004</v>
      </c>
      <c r="CF140">
        <v>-0.4</v>
      </c>
      <c r="CG140" s="20">
        <f t="shared" si="58"/>
        <v>-6.6666666666666671E-3</v>
      </c>
      <c r="CH140" s="20">
        <f t="shared" si="59"/>
        <v>-2.6487142699481294E-2</v>
      </c>
      <c r="CI140">
        <v>15</v>
      </c>
      <c r="CJ140">
        <v>14.3</v>
      </c>
      <c r="CK140">
        <v>-11.3</v>
      </c>
      <c r="CL140">
        <v>-2</v>
      </c>
      <c r="CM140">
        <v>-0.30000000000000004</v>
      </c>
      <c r="CN140">
        <v>-0.60000000000000009</v>
      </c>
      <c r="CO140">
        <v>-2.9</v>
      </c>
      <c r="CP140" s="21">
        <f t="shared" si="60"/>
        <v>-4.8333333333333332E-2</v>
      </c>
      <c r="CQ140" s="21">
        <f t="shared" si="61"/>
        <v>-0.19203178457123937</v>
      </c>
      <c r="CU140">
        <v>10</v>
      </c>
      <c r="CV140" t="s">
        <v>839</v>
      </c>
      <c r="CW140">
        <v>5250000</v>
      </c>
      <c r="CY140" s="22">
        <f t="shared" si="62"/>
        <v>-12.119512195121951</v>
      </c>
    </row>
    <row r="141" spans="1:103" x14ac:dyDescent="0.2">
      <c r="A141">
        <v>71</v>
      </c>
      <c r="B141" t="s">
        <v>840</v>
      </c>
      <c r="C141" t="s">
        <v>841</v>
      </c>
      <c r="D141" t="s">
        <v>135</v>
      </c>
      <c r="E141" t="s">
        <v>106</v>
      </c>
      <c r="F141">
        <v>72</v>
      </c>
      <c r="G141">
        <v>208</v>
      </c>
      <c r="H141" t="s">
        <v>118</v>
      </c>
      <c r="I141">
        <v>1997</v>
      </c>
      <c r="J141">
        <v>1</v>
      </c>
      <c r="K141">
        <v>13</v>
      </c>
      <c r="M141">
        <v>35</v>
      </c>
      <c r="N141" t="s">
        <v>842</v>
      </c>
      <c r="O141" s="12" t="s">
        <v>184</v>
      </c>
      <c r="P141" s="12" t="s">
        <v>843</v>
      </c>
      <c r="Q141" t="s">
        <v>122</v>
      </c>
      <c r="T141" s="12" t="s">
        <v>148</v>
      </c>
      <c r="U141">
        <v>52</v>
      </c>
      <c r="V141">
        <v>4</v>
      </c>
      <c r="W141">
        <v>4</v>
      </c>
      <c r="X141">
        <v>8</v>
      </c>
      <c r="Y141">
        <v>-11</v>
      </c>
      <c r="Z141">
        <v>64</v>
      </c>
      <c r="AA141">
        <v>15</v>
      </c>
      <c r="AB141">
        <v>20</v>
      </c>
      <c r="AC141" s="13">
        <f t="shared" si="42"/>
        <v>6.25E-2</v>
      </c>
      <c r="AD141" s="13">
        <f t="shared" si="43"/>
        <v>4.0404040404040407E-2</v>
      </c>
      <c r="AE141" s="14">
        <v>30.7</v>
      </c>
      <c r="AF141" s="15">
        <v>34</v>
      </c>
      <c r="AG141" s="15">
        <v>13</v>
      </c>
      <c r="AH141" s="15">
        <v>2</v>
      </c>
      <c r="AI141" s="2">
        <v>722.75</v>
      </c>
      <c r="AJ141" s="14">
        <f t="shared" si="44"/>
        <v>13.899038461538462</v>
      </c>
      <c r="AK141">
        <v>1033</v>
      </c>
      <c r="AL141" s="14">
        <f t="shared" si="45"/>
        <v>19.865384615384617</v>
      </c>
      <c r="AM141" s="16">
        <f t="shared" si="46"/>
        <v>0.6996611810261375</v>
      </c>
      <c r="AN141" s="15">
        <v>47.166666999999997</v>
      </c>
      <c r="AO141" s="16">
        <f t="shared" si="47"/>
        <v>3.9156001660325144</v>
      </c>
      <c r="AP141" s="13">
        <f>IF(('Even Strength'!CU141+'Power Play'!AJ141+'Penalty Kill'!AF141)&gt;0,V141/('Even Strength'!CU141+'Power Play'!AJ141+'Penalty Kill'!AF141),0)</f>
        <v>4.3010752688172046E-2</v>
      </c>
      <c r="AQ141" s="13">
        <f>IF(('Even Strength'!CU141+'Power Play'!AJ141+'Penalty Kill'!AF141)&gt;0,W141/('Even Strength'!CU141+'Power Play'!AJ141+'Penalty Kill'!AF141),0)</f>
        <v>4.3010752688172046E-2</v>
      </c>
      <c r="AR141" s="13">
        <f t="shared" si="48"/>
        <v>8.6021505376344093E-2</v>
      </c>
      <c r="AS141">
        <v>12</v>
      </c>
      <c r="AT141">
        <v>10</v>
      </c>
      <c r="AU141" s="17">
        <f t="shared" si="49"/>
        <v>0.54545454545454541</v>
      </c>
      <c r="AV141">
        <v>0.60000000000000009</v>
      </c>
      <c r="AW141">
        <v>97</v>
      </c>
      <c r="AX141">
        <v>51</v>
      </c>
      <c r="AY141">
        <v>17</v>
      </c>
      <c r="AZ141">
        <v>15</v>
      </c>
      <c r="BA141">
        <v>6</v>
      </c>
      <c r="BB141">
        <v>12</v>
      </c>
      <c r="BC141" s="2">
        <f t="shared" si="50"/>
        <v>8.0525769629885851</v>
      </c>
      <c r="BD141" s="14">
        <f t="shared" si="51"/>
        <v>4.2338291248702875</v>
      </c>
      <c r="BE141" s="14">
        <f t="shared" si="52"/>
        <v>1.4112763749567625</v>
      </c>
      <c r="BF141" s="14">
        <f t="shared" si="53"/>
        <v>1.2452438602559668</v>
      </c>
      <c r="BG141" s="14">
        <f t="shared" si="54"/>
        <v>0.49809754410238671</v>
      </c>
      <c r="BH141" s="14">
        <f t="shared" si="55"/>
        <v>0.99619508820477343</v>
      </c>
      <c r="BI141">
        <v>31</v>
      </c>
      <c r="BJ141">
        <v>12</v>
      </c>
      <c r="BK141">
        <v>1</v>
      </c>
      <c r="BL141">
        <v>0</v>
      </c>
      <c r="BM141">
        <v>0</v>
      </c>
      <c r="BN141">
        <v>0</v>
      </c>
      <c r="BO141" s="2">
        <v>-4.0261279999999999</v>
      </c>
      <c r="BR141" s="18" t="str">
        <f t="shared" si="56"/>
        <v xml:space="preserve"> </v>
      </c>
      <c r="BT141">
        <v>1</v>
      </c>
      <c r="BU141">
        <v>15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 s="18">
        <f t="shared" si="57"/>
        <v>0</v>
      </c>
      <c r="CC141" s="19">
        <v>1</v>
      </c>
      <c r="CD141">
        <v>-0.7</v>
      </c>
      <c r="CE141">
        <v>0.30000000000000004</v>
      </c>
      <c r="CF141">
        <v>-0.4</v>
      </c>
      <c r="CG141" s="20">
        <f t="shared" si="58"/>
        <v>-7.6923076923076927E-3</v>
      </c>
      <c r="CH141" s="20">
        <f t="shared" si="59"/>
        <v>-3.3206502940159116E-2</v>
      </c>
      <c r="CI141">
        <v>11.5</v>
      </c>
      <c r="CJ141">
        <v>13.4</v>
      </c>
      <c r="CK141">
        <v>-11.2</v>
      </c>
      <c r="CL141">
        <v>-1.7000000000000002</v>
      </c>
      <c r="CM141">
        <v>0.8</v>
      </c>
      <c r="CN141">
        <v>0</v>
      </c>
      <c r="CO141">
        <v>-0.9</v>
      </c>
      <c r="CP141" s="21">
        <f t="shared" si="60"/>
        <v>-1.7307692307692309E-2</v>
      </c>
      <c r="CQ141" s="21">
        <f t="shared" si="61"/>
        <v>-7.4714631615358004E-2</v>
      </c>
      <c r="CU141">
        <v>22</v>
      </c>
      <c r="CV141" t="s">
        <v>844</v>
      </c>
      <c r="CW141">
        <v>1750000</v>
      </c>
      <c r="CY141" s="22">
        <f t="shared" si="62"/>
        <v>-3.973170731707317</v>
      </c>
    </row>
    <row r="142" spans="1:103" x14ac:dyDescent="0.2">
      <c r="A142">
        <v>24</v>
      </c>
      <c r="B142" t="s">
        <v>845</v>
      </c>
      <c r="C142" t="s">
        <v>846</v>
      </c>
      <c r="D142" t="s">
        <v>309</v>
      </c>
      <c r="E142" t="s">
        <v>106</v>
      </c>
      <c r="F142">
        <v>72</v>
      </c>
      <c r="G142">
        <v>202</v>
      </c>
      <c r="H142" t="s">
        <v>107</v>
      </c>
      <c r="I142">
        <v>2005</v>
      </c>
      <c r="J142">
        <v>2</v>
      </c>
      <c r="K142">
        <v>56</v>
      </c>
      <c r="M142">
        <v>26</v>
      </c>
      <c r="N142" t="s">
        <v>847</v>
      </c>
      <c r="O142" s="12" t="s">
        <v>848</v>
      </c>
      <c r="P142" s="12" t="s">
        <v>849</v>
      </c>
      <c r="Q142" t="s">
        <v>330</v>
      </c>
      <c r="T142" s="12" t="s">
        <v>132</v>
      </c>
      <c r="U142">
        <v>76</v>
      </c>
      <c r="V142">
        <v>1</v>
      </c>
      <c r="W142">
        <v>6</v>
      </c>
      <c r="X142">
        <v>7</v>
      </c>
      <c r="Y142">
        <v>-11</v>
      </c>
      <c r="Z142">
        <v>69</v>
      </c>
      <c r="AA142">
        <v>18</v>
      </c>
      <c r="AB142">
        <v>17</v>
      </c>
      <c r="AC142" s="13">
        <f t="shared" si="42"/>
        <v>1.4492753623188406E-2</v>
      </c>
      <c r="AD142" s="13">
        <f t="shared" si="43"/>
        <v>9.6153846153846159E-3</v>
      </c>
      <c r="AE142" s="14">
        <v>36.6</v>
      </c>
      <c r="AF142" s="15">
        <v>45</v>
      </c>
      <c r="AG142" s="15">
        <v>8</v>
      </c>
      <c r="AH142" s="15">
        <v>5</v>
      </c>
      <c r="AI142" s="2">
        <v>802.86666666669998</v>
      </c>
      <c r="AJ142" s="14">
        <f t="shared" si="44"/>
        <v>10.564035087719736</v>
      </c>
      <c r="AK142">
        <v>1219</v>
      </c>
      <c r="AL142" s="14">
        <f t="shared" si="45"/>
        <v>16.039473684210527</v>
      </c>
      <c r="AM142" s="16">
        <f t="shared" si="46"/>
        <v>0.65862729012854793</v>
      </c>
      <c r="AN142" s="15">
        <v>71.599999999999994</v>
      </c>
      <c r="AO142" s="16">
        <f t="shared" si="47"/>
        <v>5.3508262060946041</v>
      </c>
      <c r="AP142" s="13">
        <f>IF(('Even Strength'!CU142+'Power Play'!AJ142+'Penalty Kill'!AF142)&gt;0,V142/('Even Strength'!CU142+'Power Play'!AJ142+'Penalty Kill'!AF142),0)</f>
        <v>6.1728395061728392E-3</v>
      </c>
      <c r="AQ142" s="13">
        <f>IF(('Even Strength'!CU142+'Power Play'!AJ142+'Penalty Kill'!AF142)&gt;0,W142/('Even Strength'!CU142+'Power Play'!AJ142+'Penalty Kill'!AF142),0)</f>
        <v>3.7037037037037035E-2</v>
      </c>
      <c r="AR142" s="13">
        <f t="shared" si="48"/>
        <v>4.3209876543209874E-2</v>
      </c>
      <c r="AS142">
        <v>331</v>
      </c>
      <c r="AT142">
        <v>388</v>
      </c>
      <c r="AU142" s="17">
        <f t="shared" si="49"/>
        <v>0.46036161335187759</v>
      </c>
      <c r="AV142">
        <v>15.9</v>
      </c>
      <c r="AW142">
        <v>32</v>
      </c>
      <c r="AX142">
        <v>25</v>
      </c>
      <c r="AY142">
        <v>42</v>
      </c>
      <c r="AZ142">
        <v>18</v>
      </c>
      <c r="BA142">
        <v>4</v>
      </c>
      <c r="BB142">
        <v>34</v>
      </c>
      <c r="BC142" s="2">
        <f t="shared" si="50"/>
        <v>2.39143070663446</v>
      </c>
      <c r="BD142" s="14">
        <f t="shared" si="51"/>
        <v>1.8683052395581721</v>
      </c>
      <c r="BE142" s="14">
        <f t="shared" si="52"/>
        <v>3.1387528024577289</v>
      </c>
      <c r="BF142" s="14">
        <f t="shared" si="53"/>
        <v>1.3451797724818839</v>
      </c>
      <c r="BG142" s="14">
        <f t="shared" si="54"/>
        <v>0.2989288383293075</v>
      </c>
      <c r="BH142" s="14">
        <f t="shared" si="55"/>
        <v>2.5408951257991137</v>
      </c>
      <c r="BI142">
        <v>17</v>
      </c>
      <c r="BJ142">
        <v>6</v>
      </c>
      <c r="BK142">
        <v>1</v>
      </c>
      <c r="BL142">
        <v>0</v>
      </c>
      <c r="BM142">
        <v>0</v>
      </c>
      <c r="BN142">
        <v>0</v>
      </c>
      <c r="BO142" s="2">
        <v>-3.5166750000000002</v>
      </c>
      <c r="BR142" s="18" t="str">
        <f t="shared" si="56"/>
        <v xml:space="preserve"> </v>
      </c>
      <c r="BT142">
        <v>0</v>
      </c>
      <c r="BU142">
        <v>23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s="18">
        <f t="shared" si="57"/>
        <v>0</v>
      </c>
      <c r="CC142" s="19">
        <v>2</v>
      </c>
      <c r="CD142">
        <v>-1.4</v>
      </c>
      <c r="CE142">
        <v>0.2</v>
      </c>
      <c r="CF142">
        <v>-1.2</v>
      </c>
      <c r="CG142" s="20">
        <f t="shared" si="58"/>
        <v>-1.5789473684210527E-2</v>
      </c>
      <c r="CH142" s="20">
        <f t="shared" si="59"/>
        <v>-8.9678651498792256E-2</v>
      </c>
      <c r="CI142">
        <v>11.2</v>
      </c>
      <c r="CJ142">
        <v>18.8</v>
      </c>
      <c r="CK142">
        <v>-14.5</v>
      </c>
      <c r="CL142">
        <v>-2.6</v>
      </c>
      <c r="CM142">
        <v>1.1000000000000001</v>
      </c>
      <c r="CN142">
        <v>0</v>
      </c>
      <c r="CO142">
        <v>-1.5</v>
      </c>
      <c r="CP142" s="21">
        <f t="shared" si="60"/>
        <v>-1.9736842105263157E-2</v>
      </c>
      <c r="CQ142" s="21">
        <f t="shared" si="61"/>
        <v>-0.11209831437349033</v>
      </c>
      <c r="CW142">
        <v>537500</v>
      </c>
      <c r="CY142" s="22">
        <f t="shared" si="62"/>
        <v>-2.4439024390243902</v>
      </c>
    </row>
    <row r="143" spans="1:103" x14ac:dyDescent="0.2">
      <c r="A143">
        <v>13</v>
      </c>
      <c r="B143" t="s">
        <v>850</v>
      </c>
      <c r="C143" t="s">
        <v>851</v>
      </c>
      <c r="D143" t="s">
        <v>105</v>
      </c>
      <c r="E143" t="s">
        <v>106</v>
      </c>
      <c r="F143">
        <v>74</v>
      </c>
      <c r="G143">
        <v>211</v>
      </c>
      <c r="H143" t="s">
        <v>118</v>
      </c>
      <c r="I143">
        <v>2009</v>
      </c>
      <c r="J143">
        <v>2</v>
      </c>
      <c r="K143">
        <v>35</v>
      </c>
      <c r="M143">
        <v>23</v>
      </c>
      <c r="N143" t="s">
        <v>852</v>
      </c>
      <c r="O143" s="12" t="s">
        <v>654</v>
      </c>
      <c r="P143" s="12" t="s">
        <v>853</v>
      </c>
      <c r="Q143" t="s">
        <v>684</v>
      </c>
      <c r="T143" s="12" t="s">
        <v>156</v>
      </c>
      <c r="U143">
        <v>71</v>
      </c>
      <c r="V143">
        <v>3</v>
      </c>
      <c r="W143">
        <v>5</v>
      </c>
      <c r="X143">
        <v>8</v>
      </c>
      <c r="Y143">
        <v>6</v>
      </c>
      <c r="Z143">
        <v>74</v>
      </c>
      <c r="AA143">
        <v>27</v>
      </c>
      <c r="AB143">
        <v>31</v>
      </c>
      <c r="AC143" s="13">
        <f t="shared" si="42"/>
        <v>4.0540540540540543E-2</v>
      </c>
      <c r="AD143" s="13">
        <f t="shared" si="43"/>
        <v>2.2727272727272728E-2</v>
      </c>
      <c r="AE143" s="14">
        <v>34.200000000000003</v>
      </c>
      <c r="AF143" s="15">
        <v>42</v>
      </c>
      <c r="AG143" s="15">
        <v>11</v>
      </c>
      <c r="AH143" s="15">
        <v>6</v>
      </c>
      <c r="AI143" s="2">
        <v>722.13333333330002</v>
      </c>
      <c r="AJ143" s="14">
        <f t="shared" si="44"/>
        <v>10.170892018778874</v>
      </c>
      <c r="AK143">
        <v>1016</v>
      </c>
      <c r="AL143" s="14">
        <f t="shared" si="45"/>
        <v>14.309859154929578</v>
      </c>
      <c r="AM143" s="16">
        <f t="shared" si="46"/>
        <v>0.7107611548556102</v>
      </c>
      <c r="AN143" s="15">
        <v>46.736842000000003</v>
      </c>
      <c r="AO143" s="16">
        <f t="shared" si="47"/>
        <v>3.8832309638111102</v>
      </c>
      <c r="AP143" s="13">
        <f>IF(('Even Strength'!CU143+'Power Play'!AJ143+'Penalty Kill'!AF143)&gt;0,V143/('Even Strength'!CU143+'Power Play'!AJ143+'Penalty Kill'!AF143),0)</f>
        <v>3.2608695652173912E-2</v>
      </c>
      <c r="AQ143" s="13">
        <f>IF(('Even Strength'!CU143+'Power Play'!AJ143+'Penalty Kill'!AF143)&gt;0,W143/('Even Strength'!CU143+'Power Play'!AJ143+'Penalty Kill'!AF143),0)</f>
        <v>5.434782608695652E-2</v>
      </c>
      <c r="AR143" s="13">
        <f t="shared" si="48"/>
        <v>8.6956521739130432E-2</v>
      </c>
      <c r="AS143">
        <v>6</v>
      </c>
      <c r="AT143">
        <v>6</v>
      </c>
      <c r="AU143" s="17">
        <f t="shared" si="49"/>
        <v>0.5</v>
      </c>
      <c r="AV143">
        <v>0.2</v>
      </c>
      <c r="AW143">
        <v>131</v>
      </c>
      <c r="AX143">
        <v>189</v>
      </c>
      <c r="AY143">
        <v>13</v>
      </c>
      <c r="AZ143">
        <v>27</v>
      </c>
      <c r="BA143">
        <v>16</v>
      </c>
      <c r="BB143">
        <v>12</v>
      </c>
      <c r="BC143" s="2">
        <f t="shared" si="50"/>
        <v>10.884416543575096</v>
      </c>
      <c r="BD143" s="14">
        <f t="shared" si="51"/>
        <v>15.703471196455673</v>
      </c>
      <c r="BE143" s="14">
        <f t="shared" si="52"/>
        <v>1.0801329394387498</v>
      </c>
      <c r="BF143" s="14">
        <f t="shared" si="53"/>
        <v>2.2433530280650964</v>
      </c>
      <c r="BG143" s="14">
        <f t="shared" si="54"/>
        <v>1.3293943870015386</v>
      </c>
      <c r="BH143" s="14">
        <f t="shared" si="55"/>
        <v>0.99704579025115381</v>
      </c>
      <c r="BI143">
        <v>81</v>
      </c>
      <c r="BJ143">
        <v>18</v>
      </c>
      <c r="BK143">
        <v>9</v>
      </c>
      <c r="BL143">
        <v>0</v>
      </c>
      <c r="BM143">
        <v>0</v>
      </c>
      <c r="BN143">
        <v>0</v>
      </c>
      <c r="BO143" s="2">
        <v>-14.283561000000001</v>
      </c>
      <c r="BR143" s="18" t="str">
        <f t="shared" si="56"/>
        <v xml:space="preserve"> </v>
      </c>
      <c r="BT143">
        <v>1</v>
      </c>
      <c r="BU143">
        <v>18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s="18">
        <f t="shared" si="57"/>
        <v>0</v>
      </c>
      <c r="CC143" s="19">
        <v>1</v>
      </c>
      <c r="CD143">
        <v>-0.8</v>
      </c>
      <c r="CE143">
        <v>1.2</v>
      </c>
      <c r="CF143">
        <v>0.4</v>
      </c>
      <c r="CG143" s="20">
        <f t="shared" si="58"/>
        <v>5.6338028169014088E-3</v>
      </c>
      <c r="CH143" s="20">
        <f t="shared" si="59"/>
        <v>3.3234859675038468E-2</v>
      </c>
      <c r="CI143">
        <v>11.7</v>
      </c>
      <c r="CJ143">
        <v>11.7</v>
      </c>
      <c r="CK143">
        <v>1.8</v>
      </c>
      <c r="CL143">
        <v>-2</v>
      </c>
      <c r="CM143">
        <v>2.2000000000000002</v>
      </c>
      <c r="CN143">
        <v>0</v>
      </c>
      <c r="CO143">
        <v>0.2</v>
      </c>
      <c r="CP143" s="21">
        <f t="shared" si="60"/>
        <v>2.8169014084507044E-3</v>
      </c>
      <c r="CQ143" s="21">
        <f t="shared" si="61"/>
        <v>1.6617429837519234E-2</v>
      </c>
      <c r="CU143">
        <v>6</v>
      </c>
      <c r="CV143" t="s">
        <v>171</v>
      </c>
      <c r="CW143">
        <v>1075000</v>
      </c>
      <c r="CY143" s="22">
        <f t="shared" si="62"/>
        <v>-1.6878048780487802</v>
      </c>
    </row>
    <row r="144" spans="1:103" x14ac:dyDescent="0.2">
      <c r="A144">
        <v>24</v>
      </c>
      <c r="B144" t="s">
        <v>854</v>
      </c>
      <c r="C144" t="s">
        <v>855</v>
      </c>
      <c r="D144" t="s">
        <v>105</v>
      </c>
      <c r="E144" t="s">
        <v>106</v>
      </c>
      <c r="F144">
        <v>71</v>
      </c>
      <c r="G144">
        <v>215</v>
      </c>
      <c r="H144" t="s">
        <v>118</v>
      </c>
      <c r="I144">
        <v>2004</v>
      </c>
      <c r="J144">
        <v>9</v>
      </c>
      <c r="K144">
        <v>271</v>
      </c>
      <c r="M144">
        <v>28</v>
      </c>
      <c r="N144" t="s">
        <v>856</v>
      </c>
      <c r="O144" s="12" t="s">
        <v>857</v>
      </c>
      <c r="P144" s="12" t="s">
        <v>858</v>
      </c>
      <c r="Q144" t="s">
        <v>169</v>
      </c>
      <c r="T144" s="12" t="s">
        <v>178</v>
      </c>
      <c r="U144">
        <v>32</v>
      </c>
      <c r="V144">
        <v>2</v>
      </c>
      <c r="W144">
        <v>10</v>
      </c>
      <c r="X144">
        <v>12</v>
      </c>
      <c r="Y144">
        <v>-5</v>
      </c>
      <c r="Z144">
        <v>42</v>
      </c>
      <c r="AA144">
        <v>21</v>
      </c>
      <c r="AB144">
        <v>31</v>
      </c>
      <c r="AC144" s="13">
        <f t="shared" si="42"/>
        <v>4.7619047619047616E-2</v>
      </c>
      <c r="AD144" s="13">
        <f t="shared" si="43"/>
        <v>2.1276595744680851E-2</v>
      </c>
      <c r="AE144" s="14">
        <v>51.6</v>
      </c>
      <c r="AF144" s="15">
        <v>17</v>
      </c>
      <c r="AG144" s="15">
        <v>3</v>
      </c>
      <c r="AH144" s="15">
        <v>22</v>
      </c>
      <c r="AI144" s="2">
        <v>633.18333333329997</v>
      </c>
      <c r="AJ144" s="14">
        <f t="shared" si="44"/>
        <v>19.786979166665624</v>
      </c>
      <c r="AK144">
        <v>754</v>
      </c>
      <c r="AL144" s="14">
        <f t="shared" si="45"/>
        <v>23.5625</v>
      </c>
      <c r="AM144" s="16">
        <f t="shared" si="46"/>
        <v>0.83976569407599466</v>
      </c>
      <c r="AN144" s="15">
        <v>34.200000000000003</v>
      </c>
      <c r="AO144" s="16">
        <f t="shared" si="47"/>
        <v>3.2407675502094309</v>
      </c>
      <c r="AP144" s="13">
        <f>IF(('Even Strength'!CU144+'Power Play'!AJ144+'Penalty Kill'!AF144)&gt;0,V144/('Even Strength'!CU144+'Power Play'!AJ144+'Penalty Kill'!AF144),0)</f>
        <v>3.5087719298245612E-2</v>
      </c>
      <c r="AQ144" s="13">
        <f>IF(('Even Strength'!CU144+'Power Play'!AJ144+'Penalty Kill'!AF144)&gt;0,W144/('Even Strength'!CU144+'Power Play'!AJ144+'Penalty Kill'!AF144),0)</f>
        <v>0.17543859649122806</v>
      </c>
      <c r="AR144" s="13">
        <f t="shared" si="48"/>
        <v>0.21052631578947367</v>
      </c>
      <c r="AS144">
        <v>0</v>
      </c>
      <c r="AT144">
        <v>0</v>
      </c>
      <c r="AU144" s="17">
        <f t="shared" si="49"/>
        <v>0</v>
      </c>
      <c r="AV144">
        <v>0</v>
      </c>
      <c r="AW144">
        <v>48</v>
      </c>
      <c r="AX144">
        <v>51</v>
      </c>
      <c r="AY144">
        <v>42</v>
      </c>
      <c r="AZ144">
        <v>21</v>
      </c>
      <c r="BA144">
        <v>22</v>
      </c>
      <c r="BB144">
        <v>9</v>
      </c>
      <c r="BC144" s="2">
        <f t="shared" si="50"/>
        <v>4.5484456845044638</v>
      </c>
      <c r="BD144" s="14">
        <f t="shared" si="51"/>
        <v>4.8327235397859933</v>
      </c>
      <c r="BE144" s="14">
        <f t="shared" si="52"/>
        <v>3.9798899739414066</v>
      </c>
      <c r="BF144" s="14">
        <f t="shared" si="53"/>
        <v>1.9899449869707033</v>
      </c>
      <c r="BG144" s="14">
        <f t="shared" si="54"/>
        <v>2.0847042720645463</v>
      </c>
      <c r="BH144" s="14">
        <f t="shared" si="55"/>
        <v>0.85283356584458714</v>
      </c>
      <c r="BI144">
        <v>18</v>
      </c>
      <c r="BJ144">
        <v>9</v>
      </c>
      <c r="BK144">
        <v>0</v>
      </c>
      <c r="BL144">
        <v>0</v>
      </c>
      <c r="BM144">
        <v>0</v>
      </c>
      <c r="BN144">
        <v>0</v>
      </c>
      <c r="BO144" s="2">
        <v>-3.189181</v>
      </c>
      <c r="BR144" s="18" t="str">
        <f t="shared" si="56"/>
        <v xml:space="preserve"> </v>
      </c>
      <c r="BT144">
        <v>0</v>
      </c>
      <c r="BU144">
        <v>11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s="18">
        <f t="shared" si="57"/>
        <v>0</v>
      </c>
      <c r="CC144" s="19">
        <v>3</v>
      </c>
      <c r="CD144">
        <v>0.8</v>
      </c>
      <c r="CE144">
        <v>0.8</v>
      </c>
      <c r="CF144">
        <v>1.6</v>
      </c>
      <c r="CG144" s="20">
        <f t="shared" si="58"/>
        <v>0.05</v>
      </c>
      <c r="CH144" s="20">
        <f t="shared" si="59"/>
        <v>0.1516148561501488</v>
      </c>
      <c r="CI144">
        <v>12.8</v>
      </c>
      <c r="CJ144">
        <v>14.8</v>
      </c>
      <c r="CK144">
        <v>-4.7</v>
      </c>
      <c r="CL144">
        <v>1.5</v>
      </c>
      <c r="CM144">
        <v>0.60000000000000009</v>
      </c>
      <c r="CN144">
        <v>0</v>
      </c>
      <c r="CO144">
        <v>2.1</v>
      </c>
      <c r="CP144" s="21">
        <f t="shared" si="60"/>
        <v>6.5625000000000003E-2</v>
      </c>
      <c r="CQ144" s="21">
        <f t="shared" si="61"/>
        <v>0.19899449869707034</v>
      </c>
      <c r="CU144">
        <v>48</v>
      </c>
      <c r="CV144" t="s">
        <v>312</v>
      </c>
      <c r="CW144">
        <v>2066667</v>
      </c>
      <c r="CY144" s="22">
        <f t="shared" si="62"/>
        <v>-1.5292688780487804</v>
      </c>
    </row>
    <row r="145" spans="1:103" x14ac:dyDescent="0.2">
      <c r="A145">
        <v>29</v>
      </c>
      <c r="B145" t="s">
        <v>859</v>
      </c>
      <c r="C145" t="s">
        <v>134</v>
      </c>
      <c r="D145" t="s">
        <v>135</v>
      </c>
      <c r="E145" t="s">
        <v>106</v>
      </c>
      <c r="F145">
        <v>75</v>
      </c>
      <c r="G145">
        <v>225</v>
      </c>
      <c r="H145" t="s">
        <v>118</v>
      </c>
      <c r="I145">
        <v>2001</v>
      </c>
      <c r="J145">
        <v>6</v>
      </c>
      <c r="K145">
        <v>175</v>
      </c>
      <c r="M145">
        <v>31</v>
      </c>
      <c r="N145" t="s">
        <v>860</v>
      </c>
      <c r="O145" s="12" t="s">
        <v>861</v>
      </c>
      <c r="P145" s="12" t="s">
        <v>862</v>
      </c>
      <c r="Q145" t="s">
        <v>432</v>
      </c>
      <c r="T145" s="12" t="s">
        <v>156</v>
      </c>
      <c r="U145">
        <v>43</v>
      </c>
      <c r="V145">
        <v>7</v>
      </c>
      <c r="W145">
        <v>19</v>
      </c>
      <c r="X145">
        <v>26</v>
      </c>
      <c r="Y145">
        <v>-10</v>
      </c>
      <c r="Z145">
        <v>74</v>
      </c>
      <c r="AA145">
        <v>19</v>
      </c>
      <c r="AB145">
        <v>17</v>
      </c>
      <c r="AC145" s="13">
        <f t="shared" si="42"/>
        <v>9.45945945945946E-2</v>
      </c>
      <c r="AD145" s="13">
        <f t="shared" si="43"/>
        <v>6.363636363636363E-2</v>
      </c>
      <c r="AE145" s="14">
        <v>28.8</v>
      </c>
      <c r="AF145" s="15">
        <v>29</v>
      </c>
      <c r="AG145" s="15">
        <v>23</v>
      </c>
      <c r="AH145" s="15">
        <v>13</v>
      </c>
      <c r="AI145" s="2">
        <v>693.56666666670003</v>
      </c>
      <c r="AJ145" s="14">
        <f t="shared" si="44"/>
        <v>16.12945736434186</v>
      </c>
      <c r="AK145">
        <v>858</v>
      </c>
      <c r="AL145" s="14">
        <f t="shared" si="45"/>
        <v>19.953488372093023</v>
      </c>
      <c r="AM145" s="16">
        <f t="shared" si="46"/>
        <v>0.80835275835279718</v>
      </c>
      <c r="AN145" s="15">
        <v>127.787879</v>
      </c>
      <c r="AO145" s="16">
        <f t="shared" si="47"/>
        <v>11.054846071033255</v>
      </c>
      <c r="AP145" s="13">
        <f>IF(('Even Strength'!CU145+'Power Play'!AJ145+'Penalty Kill'!AF145)&gt;0,V145/('Even Strength'!CU145+'Power Play'!AJ145+'Penalty Kill'!AF145),0)</f>
        <v>0.14893617021276595</v>
      </c>
      <c r="AQ145" s="13">
        <f>IF(('Even Strength'!CU145+'Power Play'!AJ145+'Penalty Kill'!AF145)&gt;0,W145/('Even Strength'!CU145+'Power Play'!AJ145+'Penalty Kill'!AF145),0)</f>
        <v>0.40425531914893614</v>
      </c>
      <c r="AR145" s="13">
        <f t="shared" si="48"/>
        <v>0.55319148936170204</v>
      </c>
      <c r="AS145">
        <v>1</v>
      </c>
      <c r="AT145">
        <v>2</v>
      </c>
      <c r="AU145" s="17">
        <f t="shared" si="49"/>
        <v>0.33333333333333331</v>
      </c>
      <c r="AV145">
        <v>0.1</v>
      </c>
      <c r="AW145">
        <v>39</v>
      </c>
      <c r="AX145">
        <v>82</v>
      </c>
      <c r="AY145">
        <v>19</v>
      </c>
      <c r="AZ145">
        <v>19</v>
      </c>
      <c r="BA145">
        <v>21</v>
      </c>
      <c r="BB145">
        <v>8</v>
      </c>
      <c r="BC145" s="2">
        <f t="shared" si="50"/>
        <v>3.3738645648097574</v>
      </c>
      <c r="BD145" s="14">
        <f t="shared" si="51"/>
        <v>7.0937665208820535</v>
      </c>
      <c r="BE145" s="14">
        <f t="shared" si="52"/>
        <v>1.6436776084970612</v>
      </c>
      <c r="BF145" s="14">
        <f t="shared" si="53"/>
        <v>1.6436776084970612</v>
      </c>
      <c r="BG145" s="14">
        <f t="shared" si="54"/>
        <v>1.8166963041283308</v>
      </c>
      <c r="BH145" s="14">
        <f t="shared" si="55"/>
        <v>0.69207478252507848</v>
      </c>
      <c r="BI145">
        <v>33</v>
      </c>
      <c r="BJ145">
        <v>4</v>
      </c>
      <c r="BK145">
        <v>5</v>
      </c>
      <c r="BL145">
        <v>0</v>
      </c>
      <c r="BM145">
        <v>0</v>
      </c>
      <c r="BN145">
        <v>0</v>
      </c>
      <c r="BO145" s="2">
        <v>-0.87778899999999993</v>
      </c>
      <c r="BP145">
        <v>5</v>
      </c>
      <c r="BQ145">
        <v>0</v>
      </c>
      <c r="BR145" s="18">
        <f t="shared" si="56"/>
        <v>0</v>
      </c>
      <c r="BS145">
        <v>0</v>
      </c>
      <c r="BT145">
        <v>1</v>
      </c>
      <c r="BU145">
        <v>15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 s="18">
        <f t="shared" si="57"/>
        <v>0</v>
      </c>
      <c r="CC145" s="19">
        <v>8</v>
      </c>
      <c r="CD145">
        <v>1.7000000000000002</v>
      </c>
      <c r="CE145">
        <v>0.5</v>
      </c>
      <c r="CF145">
        <v>2.2999999999999998</v>
      </c>
      <c r="CG145" s="20">
        <f t="shared" si="58"/>
        <v>5.3488372093023255E-2</v>
      </c>
      <c r="CH145" s="20">
        <f t="shared" si="59"/>
        <v>0.19897149997596003</v>
      </c>
      <c r="CI145">
        <v>18.5</v>
      </c>
      <c r="CJ145">
        <v>15.4</v>
      </c>
      <c r="CK145">
        <v>-6.8</v>
      </c>
      <c r="CL145">
        <v>1.8</v>
      </c>
      <c r="CM145">
        <v>1.1000000000000001</v>
      </c>
      <c r="CN145">
        <v>-1.4</v>
      </c>
      <c r="CO145">
        <v>1.5</v>
      </c>
      <c r="CP145" s="21">
        <f t="shared" si="60"/>
        <v>3.4883720930232558E-2</v>
      </c>
      <c r="CQ145" s="21">
        <f t="shared" si="61"/>
        <v>0.12976402172345222</v>
      </c>
      <c r="CU145">
        <v>39</v>
      </c>
      <c r="CV145" t="s">
        <v>863</v>
      </c>
      <c r="CW145">
        <v>4850000</v>
      </c>
      <c r="CY145" s="22">
        <f t="shared" si="62"/>
        <v>-7.017073170731706</v>
      </c>
    </row>
    <row r="146" spans="1:103" x14ac:dyDescent="0.2">
      <c r="A146">
        <v>16</v>
      </c>
      <c r="B146" t="s">
        <v>864</v>
      </c>
      <c r="C146" t="s">
        <v>472</v>
      </c>
      <c r="D146" t="s">
        <v>105</v>
      </c>
      <c r="E146" t="s">
        <v>106</v>
      </c>
      <c r="F146">
        <v>70</v>
      </c>
      <c r="G146">
        <v>207</v>
      </c>
      <c r="H146" t="s">
        <v>118</v>
      </c>
      <c r="I146">
        <v>2005</v>
      </c>
      <c r="J146">
        <v>3</v>
      </c>
      <c r="K146">
        <v>71</v>
      </c>
      <c r="M146">
        <v>26</v>
      </c>
      <c r="N146" t="s">
        <v>865</v>
      </c>
      <c r="O146" s="12" t="s">
        <v>866</v>
      </c>
      <c r="P146" s="12" t="s">
        <v>867</v>
      </c>
      <c r="Q146" t="s">
        <v>343</v>
      </c>
      <c r="T146" s="12" t="s">
        <v>156</v>
      </c>
      <c r="U146">
        <v>58</v>
      </c>
      <c r="V146">
        <v>3</v>
      </c>
      <c r="W146">
        <v>4</v>
      </c>
      <c r="X146">
        <v>7</v>
      </c>
      <c r="Y146">
        <v>-7</v>
      </c>
      <c r="Z146">
        <v>29</v>
      </c>
      <c r="AA146">
        <v>9</v>
      </c>
      <c r="AB146">
        <v>13</v>
      </c>
      <c r="AC146" s="13">
        <f t="shared" si="42"/>
        <v>0.10344827586206896</v>
      </c>
      <c r="AD146" s="13">
        <f t="shared" si="43"/>
        <v>5.8823529411764705E-2</v>
      </c>
      <c r="AE146" s="14">
        <v>30.2</v>
      </c>
      <c r="AF146" s="15">
        <v>18</v>
      </c>
      <c r="AG146" s="15">
        <v>1</v>
      </c>
      <c r="AH146" s="15">
        <v>4</v>
      </c>
      <c r="AI146" s="2">
        <v>490.53333333329999</v>
      </c>
      <c r="AJ146" s="14">
        <f t="shared" si="44"/>
        <v>8.4574712643672409</v>
      </c>
      <c r="AK146">
        <v>749</v>
      </c>
      <c r="AL146" s="14">
        <f t="shared" si="45"/>
        <v>12.913793103448276</v>
      </c>
      <c r="AM146" s="16">
        <f t="shared" si="46"/>
        <v>0.65491766800173568</v>
      </c>
      <c r="AN146" s="15">
        <v>52.8</v>
      </c>
      <c r="AO146" s="16">
        <f t="shared" si="47"/>
        <v>6.4582767056269672</v>
      </c>
      <c r="AP146" s="13">
        <f>IF(('Even Strength'!CU146+'Power Play'!AJ146+'Penalty Kill'!AF146)&gt;0,V146/('Even Strength'!CU146+'Power Play'!AJ146+'Penalty Kill'!AF146),0)</f>
        <v>2.7272727272727271E-2</v>
      </c>
      <c r="AQ146" s="13">
        <f>IF(('Even Strength'!CU146+'Power Play'!AJ146+'Penalty Kill'!AF146)&gt;0,W146/('Even Strength'!CU146+'Power Play'!AJ146+'Penalty Kill'!AF146),0)</f>
        <v>3.6363636363636362E-2</v>
      </c>
      <c r="AR146" s="13">
        <f t="shared" si="48"/>
        <v>6.363636363636363E-2</v>
      </c>
      <c r="AS146">
        <v>0</v>
      </c>
      <c r="AT146">
        <v>0</v>
      </c>
      <c r="AU146" s="17">
        <f t="shared" si="49"/>
        <v>0</v>
      </c>
      <c r="AV146">
        <v>0</v>
      </c>
      <c r="AW146">
        <v>52</v>
      </c>
      <c r="AX146">
        <v>132</v>
      </c>
      <c r="AY146">
        <v>9</v>
      </c>
      <c r="AZ146">
        <v>9</v>
      </c>
      <c r="BA146">
        <v>6</v>
      </c>
      <c r="BB146">
        <v>11</v>
      </c>
      <c r="BC146" s="2">
        <f t="shared" si="50"/>
        <v>6.3604240282689837</v>
      </c>
      <c r="BD146" s="14">
        <f t="shared" si="51"/>
        <v>16.145691764067418</v>
      </c>
      <c r="BE146" s="14">
        <f t="shared" si="52"/>
        <v>1.100842620277324</v>
      </c>
      <c r="BF146" s="14">
        <f t="shared" si="53"/>
        <v>1.100842620277324</v>
      </c>
      <c r="BG146" s="14">
        <f t="shared" si="54"/>
        <v>0.7338950801848827</v>
      </c>
      <c r="BH146" s="14">
        <f t="shared" si="55"/>
        <v>1.3454743136722851</v>
      </c>
      <c r="BI146">
        <v>166</v>
      </c>
      <c r="BJ146">
        <v>28</v>
      </c>
      <c r="BK146">
        <v>16</v>
      </c>
      <c r="BL146">
        <v>3</v>
      </c>
      <c r="BM146">
        <v>0</v>
      </c>
      <c r="BN146">
        <v>0</v>
      </c>
      <c r="BO146" s="2">
        <v>-13.895153000000001</v>
      </c>
      <c r="BR146" s="18" t="str">
        <f t="shared" si="56"/>
        <v xml:space="preserve"> </v>
      </c>
      <c r="BT146">
        <v>0</v>
      </c>
      <c r="BU146">
        <v>10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 s="18">
        <f t="shared" si="57"/>
        <v>0</v>
      </c>
      <c r="CC146" s="19">
        <v>2</v>
      </c>
      <c r="CD146">
        <v>-0.30000000000000004</v>
      </c>
      <c r="CE146">
        <v>0.2</v>
      </c>
      <c r="CF146">
        <v>0</v>
      </c>
      <c r="CG146" s="20">
        <f t="shared" si="58"/>
        <v>0</v>
      </c>
      <c r="CH146" s="20">
        <f t="shared" si="59"/>
        <v>0</v>
      </c>
      <c r="CI146">
        <v>8.1999999999999993</v>
      </c>
      <c r="CJ146">
        <v>8.4</v>
      </c>
      <c r="CK146">
        <v>-5.4</v>
      </c>
      <c r="CL146">
        <v>-0.9</v>
      </c>
      <c r="CM146">
        <v>0.5</v>
      </c>
      <c r="CN146">
        <v>0</v>
      </c>
      <c r="CO146">
        <v>-0.4</v>
      </c>
      <c r="CP146" s="21">
        <f t="shared" si="60"/>
        <v>-6.8965517241379318E-3</v>
      </c>
      <c r="CQ146" s="21">
        <f t="shared" si="61"/>
        <v>-4.8926338678992182E-2</v>
      </c>
      <c r="CW146">
        <v>537500</v>
      </c>
      <c r="CY146" s="22">
        <f t="shared" si="62"/>
        <v>-1.3439024390243901</v>
      </c>
    </row>
    <row r="147" spans="1:103" x14ac:dyDescent="0.2">
      <c r="A147">
        <v>15</v>
      </c>
      <c r="B147" t="s">
        <v>868</v>
      </c>
      <c r="C147" t="s">
        <v>456</v>
      </c>
      <c r="D147" t="s">
        <v>105</v>
      </c>
      <c r="E147" t="s">
        <v>106</v>
      </c>
      <c r="F147">
        <v>71</v>
      </c>
      <c r="G147">
        <v>206</v>
      </c>
      <c r="H147" t="s">
        <v>107</v>
      </c>
      <c r="I147">
        <v>2006</v>
      </c>
      <c r="J147">
        <v>3</v>
      </c>
      <c r="K147">
        <v>72</v>
      </c>
      <c r="M147">
        <v>26</v>
      </c>
      <c r="N147" t="s">
        <v>869</v>
      </c>
      <c r="O147" s="12" t="s">
        <v>870</v>
      </c>
      <c r="P147" s="12" t="s">
        <v>871</v>
      </c>
      <c r="Q147" t="s">
        <v>300</v>
      </c>
      <c r="T147" s="12" t="s">
        <v>148</v>
      </c>
      <c r="U147">
        <v>73</v>
      </c>
      <c r="V147">
        <v>12</v>
      </c>
      <c r="W147">
        <v>7</v>
      </c>
      <c r="X147">
        <v>19</v>
      </c>
      <c r="Y147">
        <v>-9</v>
      </c>
      <c r="Z147">
        <v>172</v>
      </c>
      <c r="AA147">
        <v>56</v>
      </c>
      <c r="AB147">
        <v>58</v>
      </c>
      <c r="AC147" s="13">
        <f t="shared" si="42"/>
        <v>6.9767441860465115E-2</v>
      </c>
      <c r="AD147" s="13">
        <f t="shared" si="43"/>
        <v>4.195804195804196E-2</v>
      </c>
      <c r="AE147" s="14">
        <v>29.3</v>
      </c>
      <c r="AF147" s="15">
        <v>110</v>
      </c>
      <c r="AG147" s="15">
        <v>26</v>
      </c>
      <c r="AH147" s="15">
        <v>11</v>
      </c>
      <c r="AI147" s="2">
        <v>1046.2</v>
      </c>
      <c r="AJ147" s="14">
        <f t="shared" si="44"/>
        <v>14.331506849315069</v>
      </c>
      <c r="AK147">
        <v>1534</v>
      </c>
      <c r="AL147" s="14">
        <f t="shared" si="45"/>
        <v>21.013698630136986</v>
      </c>
      <c r="AM147" s="16">
        <f t="shared" si="46"/>
        <v>0.68200782268578886</v>
      </c>
      <c r="AN147" s="15">
        <v>43.25</v>
      </c>
      <c r="AO147" s="16">
        <f t="shared" si="47"/>
        <v>2.4804052762378128</v>
      </c>
      <c r="AP147" s="13">
        <f>IF(('Even Strength'!CU147+'Power Play'!AJ147+'Penalty Kill'!AF147)&gt;0,V147/('Even Strength'!CU147+'Power Play'!AJ147+'Penalty Kill'!AF147),0)</f>
        <v>0.10344827586206896</v>
      </c>
      <c r="AQ147" s="13">
        <f>IF(('Even Strength'!CU147+'Power Play'!AJ147+'Penalty Kill'!AF147)&gt;0,W147/('Even Strength'!CU147+'Power Play'!AJ147+'Penalty Kill'!AF147),0)</f>
        <v>6.0344827586206899E-2</v>
      </c>
      <c r="AR147" s="13">
        <f t="shared" si="48"/>
        <v>0.16379310344827586</v>
      </c>
      <c r="AS147">
        <v>7</v>
      </c>
      <c r="AT147">
        <v>9</v>
      </c>
      <c r="AU147" s="17">
        <f t="shared" si="49"/>
        <v>0.4375</v>
      </c>
      <c r="AV147">
        <v>0.30000000000000004</v>
      </c>
      <c r="AW147">
        <v>89</v>
      </c>
      <c r="AX147">
        <v>270</v>
      </c>
      <c r="AY147">
        <v>14</v>
      </c>
      <c r="AZ147">
        <v>56</v>
      </c>
      <c r="BA147">
        <v>24</v>
      </c>
      <c r="BB147">
        <v>30</v>
      </c>
      <c r="BC147" s="2">
        <f t="shared" si="50"/>
        <v>5.1041865800038231</v>
      </c>
      <c r="BD147" s="14">
        <f t="shared" si="51"/>
        <v>15.484610973045307</v>
      </c>
      <c r="BE147" s="14">
        <f t="shared" si="52"/>
        <v>0.80290575415790477</v>
      </c>
      <c r="BF147" s="14">
        <f t="shared" si="53"/>
        <v>3.2116230166316191</v>
      </c>
      <c r="BG147" s="14">
        <f t="shared" si="54"/>
        <v>1.3764098642706939</v>
      </c>
      <c r="BH147" s="14">
        <f t="shared" si="55"/>
        <v>1.7205123303383674</v>
      </c>
      <c r="BI147">
        <v>50</v>
      </c>
      <c r="BJ147">
        <v>20</v>
      </c>
      <c r="BK147">
        <v>0</v>
      </c>
      <c r="BL147">
        <v>0</v>
      </c>
      <c r="BM147">
        <v>1</v>
      </c>
      <c r="BN147">
        <v>0</v>
      </c>
      <c r="BO147" s="2">
        <v>9.4379059999999999</v>
      </c>
      <c r="BP147">
        <v>1</v>
      </c>
      <c r="BQ147">
        <v>0</v>
      </c>
      <c r="BR147" s="18">
        <f t="shared" si="56"/>
        <v>0</v>
      </c>
      <c r="BS147">
        <v>0</v>
      </c>
      <c r="BT147">
        <v>3</v>
      </c>
      <c r="BU147">
        <v>20</v>
      </c>
      <c r="BV147">
        <v>0</v>
      </c>
      <c r="BW147">
        <v>1</v>
      </c>
      <c r="BX147">
        <v>1</v>
      </c>
      <c r="BY147">
        <v>3</v>
      </c>
      <c r="BZ147">
        <v>1</v>
      </c>
      <c r="CA147">
        <v>1</v>
      </c>
      <c r="CB147" s="18">
        <f t="shared" si="57"/>
        <v>1</v>
      </c>
      <c r="CC147" s="19">
        <v>5</v>
      </c>
      <c r="CD147">
        <v>0.5</v>
      </c>
      <c r="CE147">
        <v>0.7</v>
      </c>
      <c r="CF147">
        <v>1.3</v>
      </c>
      <c r="CG147" s="20">
        <f t="shared" si="58"/>
        <v>1.7808219178082191E-2</v>
      </c>
      <c r="CH147" s="20">
        <f t="shared" si="59"/>
        <v>7.455553431466258E-2</v>
      </c>
      <c r="CI147">
        <v>17</v>
      </c>
      <c r="CJ147">
        <v>20.5</v>
      </c>
      <c r="CK147">
        <v>-4.5999999999999996</v>
      </c>
      <c r="CL147">
        <v>1.1000000000000001</v>
      </c>
      <c r="CM147">
        <v>1.9</v>
      </c>
      <c r="CN147">
        <v>-0.30000000000000004</v>
      </c>
      <c r="CO147">
        <v>2.7</v>
      </c>
      <c r="CP147" s="21">
        <f t="shared" si="60"/>
        <v>3.6986301369863014E-2</v>
      </c>
      <c r="CQ147" s="21">
        <f t="shared" si="61"/>
        <v>0.15484610973045307</v>
      </c>
      <c r="CU147">
        <v>9</v>
      </c>
      <c r="CV147" t="s">
        <v>872</v>
      </c>
      <c r="CW147">
        <v>2750000</v>
      </c>
      <c r="CY147" s="22">
        <f t="shared" si="62"/>
        <v>-2.1292682926829265</v>
      </c>
    </row>
    <row r="148" spans="1:103" x14ac:dyDescent="0.2">
      <c r="A148">
        <v>5</v>
      </c>
      <c r="B148" t="s">
        <v>873</v>
      </c>
      <c r="C148" t="s">
        <v>874</v>
      </c>
      <c r="D148" t="s">
        <v>268</v>
      </c>
      <c r="E148" t="s">
        <v>106</v>
      </c>
      <c r="F148">
        <v>77</v>
      </c>
      <c r="G148">
        <v>220</v>
      </c>
      <c r="H148" t="s">
        <v>118</v>
      </c>
      <c r="I148">
        <v>2003</v>
      </c>
      <c r="J148">
        <v>1</v>
      </c>
      <c r="K148">
        <v>8</v>
      </c>
      <c r="M148">
        <v>28</v>
      </c>
      <c r="N148" t="s">
        <v>875</v>
      </c>
      <c r="O148" s="12" t="s">
        <v>876</v>
      </c>
      <c r="P148" s="12" t="s">
        <v>877</v>
      </c>
      <c r="Q148" t="s">
        <v>162</v>
      </c>
      <c r="T148" s="12" t="s">
        <v>178</v>
      </c>
      <c r="U148">
        <v>82</v>
      </c>
      <c r="V148">
        <v>5</v>
      </c>
      <c r="W148">
        <v>12</v>
      </c>
      <c r="X148">
        <v>17</v>
      </c>
      <c r="Y148">
        <v>-6</v>
      </c>
      <c r="Z148">
        <v>122</v>
      </c>
      <c r="AA148">
        <v>57</v>
      </c>
      <c r="AB148">
        <v>90</v>
      </c>
      <c r="AC148" s="13">
        <f t="shared" si="42"/>
        <v>4.0983606557377046E-2</v>
      </c>
      <c r="AD148" s="13">
        <f t="shared" si="43"/>
        <v>1.858736059479554E-2</v>
      </c>
      <c r="AE148" s="14">
        <v>56.4</v>
      </c>
      <c r="AF148" s="15">
        <v>34</v>
      </c>
      <c r="AG148" s="15">
        <v>20</v>
      </c>
      <c r="AH148" s="15">
        <v>55</v>
      </c>
      <c r="AI148" s="2">
        <v>1839.75</v>
      </c>
      <c r="AJ148" s="14">
        <f t="shared" si="44"/>
        <v>22.435975609756099</v>
      </c>
      <c r="AK148">
        <v>2409</v>
      </c>
      <c r="AL148" s="14">
        <f t="shared" si="45"/>
        <v>29.378048780487806</v>
      </c>
      <c r="AM148" s="16">
        <f t="shared" si="46"/>
        <v>0.76369863013698636</v>
      </c>
      <c r="AN148" s="15">
        <v>58.442622999999998</v>
      </c>
      <c r="AO148" s="16">
        <f t="shared" si="47"/>
        <v>1.905996673461068</v>
      </c>
      <c r="AP148" s="13">
        <f>IF(('Even Strength'!CU148+'Power Play'!AJ148+'Penalty Kill'!AF148)&gt;0,V148/('Even Strength'!CU148+'Power Play'!AJ148+'Penalty Kill'!AF148),0)</f>
        <v>4.5871559633027525E-2</v>
      </c>
      <c r="AQ148" s="13">
        <f>IF(('Even Strength'!CU148+'Power Play'!AJ148+'Penalty Kill'!AF148)&gt;0,W148/('Even Strength'!CU148+'Power Play'!AJ148+'Penalty Kill'!AF148),0)</f>
        <v>0.11009174311926606</v>
      </c>
      <c r="AR148" s="13">
        <f t="shared" si="48"/>
        <v>0.15596330275229359</v>
      </c>
      <c r="AS148">
        <v>0</v>
      </c>
      <c r="AT148">
        <v>0</v>
      </c>
      <c r="AU148" s="17">
        <f t="shared" si="49"/>
        <v>0</v>
      </c>
      <c r="AV148">
        <v>0</v>
      </c>
      <c r="AW148">
        <v>140</v>
      </c>
      <c r="AX148">
        <v>109</v>
      </c>
      <c r="AY148">
        <v>115</v>
      </c>
      <c r="AZ148">
        <v>57</v>
      </c>
      <c r="BA148">
        <v>44</v>
      </c>
      <c r="BB148">
        <v>26</v>
      </c>
      <c r="BC148" s="2">
        <f t="shared" si="50"/>
        <v>4.5658377496942517</v>
      </c>
      <c r="BD148" s="14">
        <f t="shared" si="51"/>
        <v>3.5548308194048106</v>
      </c>
      <c r="BE148" s="14">
        <f t="shared" si="52"/>
        <v>3.7505095801059927</v>
      </c>
      <c r="BF148" s="14">
        <f t="shared" si="53"/>
        <v>1.8589482266612312</v>
      </c>
      <c r="BG148" s="14">
        <f t="shared" si="54"/>
        <v>1.4349775784753365</v>
      </c>
      <c r="BH148" s="14">
        <f t="shared" si="55"/>
        <v>0.84794129637178961</v>
      </c>
      <c r="BI148">
        <v>63</v>
      </c>
      <c r="BJ148">
        <v>24</v>
      </c>
      <c r="BK148">
        <v>1</v>
      </c>
      <c r="BL148">
        <v>1</v>
      </c>
      <c r="BM148">
        <v>0</v>
      </c>
      <c r="BN148">
        <v>0</v>
      </c>
      <c r="BO148" s="2">
        <v>-1.0138640000000001</v>
      </c>
      <c r="BR148" s="18" t="str">
        <f t="shared" si="56"/>
        <v xml:space="preserve"> </v>
      </c>
      <c r="BT148">
        <v>0</v>
      </c>
      <c r="BU148">
        <v>17</v>
      </c>
      <c r="BV148">
        <v>0</v>
      </c>
      <c r="BW148">
        <v>1</v>
      </c>
      <c r="BX148">
        <v>2</v>
      </c>
      <c r="BY148">
        <v>1</v>
      </c>
      <c r="BZ148">
        <v>0</v>
      </c>
      <c r="CA148">
        <v>0</v>
      </c>
      <c r="CB148" s="18">
        <f t="shared" si="57"/>
        <v>0</v>
      </c>
      <c r="CC148" s="19">
        <v>4</v>
      </c>
      <c r="CD148">
        <v>0.2</v>
      </c>
      <c r="CE148">
        <v>3.1</v>
      </c>
      <c r="CF148">
        <v>3.3</v>
      </c>
      <c r="CG148" s="20">
        <f t="shared" si="58"/>
        <v>4.0243902439024391E-2</v>
      </c>
      <c r="CH148" s="20">
        <f t="shared" si="59"/>
        <v>0.10762331838565022</v>
      </c>
      <c r="CI148">
        <v>30</v>
      </c>
      <c r="CJ148">
        <v>45.9</v>
      </c>
      <c r="CK148">
        <v>-10.6</v>
      </c>
      <c r="CL148">
        <v>0</v>
      </c>
      <c r="CM148">
        <v>5.4</v>
      </c>
      <c r="CN148">
        <v>0</v>
      </c>
      <c r="CO148">
        <v>5.3</v>
      </c>
      <c r="CP148" s="21">
        <f t="shared" si="60"/>
        <v>6.4634146341463417E-2</v>
      </c>
      <c r="CQ148" s="21">
        <f t="shared" si="61"/>
        <v>0.17284957195271095</v>
      </c>
      <c r="CW148">
        <v>4500000</v>
      </c>
      <c r="CY148" s="22">
        <f t="shared" si="62"/>
        <v>-2.6024390243902431</v>
      </c>
    </row>
    <row r="149" spans="1:103" x14ac:dyDescent="0.2">
      <c r="A149">
        <v>7</v>
      </c>
      <c r="B149" t="s">
        <v>878</v>
      </c>
      <c r="C149" t="s">
        <v>472</v>
      </c>
      <c r="D149" t="s">
        <v>105</v>
      </c>
      <c r="E149" t="s">
        <v>106</v>
      </c>
      <c r="F149">
        <v>70</v>
      </c>
      <c r="G149">
        <v>181</v>
      </c>
      <c r="H149" t="s">
        <v>118</v>
      </c>
      <c r="I149">
        <v>2005</v>
      </c>
      <c r="J149">
        <v>1</v>
      </c>
      <c r="K149">
        <v>25</v>
      </c>
      <c r="M149">
        <v>26</v>
      </c>
      <c r="N149" t="s">
        <v>879</v>
      </c>
      <c r="O149" s="12" t="s">
        <v>175</v>
      </c>
      <c r="P149" s="12" t="s">
        <v>880</v>
      </c>
      <c r="Q149" t="s">
        <v>192</v>
      </c>
      <c r="T149" s="12" t="s">
        <v>170</v>
      </c>
      <c r="U149">
        <v>82</v>
      </c>
      <c r="V149">
        <v>21</v>
      </c>
      <c r="W149">
        <v>21</v>
      </c>
      <c r="X149">
        <v>42</v>
      </c>
      <c r="Y149">
        <v>13</v>
      </c>
      <c r="Z149">
        <v>157</v>
      </c>
      <c r="AA149">
        <v>61</v>
      </c>
      <c r="AB149">
        <v>51</v>
      </c>
      <c r="AC149" s="13">
        <f t="shared" si="42"/>
        <v>0.13375796178343949</v>
      </c>
      <c r="AD149" s="13">
        <f t="shared" si="43"/>
        <v>7.8066914498141265E-2</v>
      </c>
      <c r="AE149" s="14">
        <v>26.6</v>
      </c>
      <c r="AF149" s="15">
        <v>95</v>
      </c>
      <c r="AG149" s="15">
        <v>17</v>
      </c>
      <c r="AH149" s="15">
        <v>12</v>
      </c>
      <c r="AI149" s="2">
        <v>1261.0999999999999</v>
      </c>
      <c r="AJ149" s="14">
        <f t="shared" si="44"/>
        <v>15.379268292682926</v>
      </c>
      <c r="AK149">
        <v>1833</v>
      </c>
      <c r="AL149" s="14">
        <f t="shared" si="45"/>
        <v>22.353658536585368</v>
      </c>
      <c r="AM149" s="16">
        <f t="shared" si="46"/>
        <v>0.68799781778505176</v>
      </c>
      <c r="AN149" s="15">
        <v>100.91844</v>
      </c>
      <c r="AO149" s="16">
        <f t="shared" si="47"/>
        <v>4.8014482594560306</v>
      </c>
      <c r="AP149" s="13">
        <f>IF(('Even Strength'!CU149+'Power Play'!AJ149+'Penalty Kill'!AF149)&gt;0,V149/('Even Strength'!CU149+'Power Play'!AJ149+'Penalty Kill'!AF149),0)</f>
        <v>0.13636363636363635</v>
      </c>
      <c r="AQ149" s="13">
        <f>IF(('Even Strength'!CU149+'Power Play'!AJ149+'Penalty Kill'!AF149)&gt;0,W149/('Even Strength'!CU149+'Power Play'!AJ149+'Penalty Kill'!AF149),0)</f>
        <v>0.13636363636363635</v>
      </c>
      <c r="AR149" s="13">
        <f t="shared" si="48"/>
        <v>0.27272727272727271</v>
      </c>
      <c r="AS149">
        <v>11</v>
      </c>
      <c r="AT149">
        <v>16</v>
      </c>
      <c r="AU149" s="17">
        <f t="shared" si="49"/>
        <v>0.40740740740740738</v>
      </c>
      <c r="AV149">
        <v>0.5</v>
      </c>
      <c r="AW149">
        <v>58</v>
      </c>
      <c r="AX149">
        <v>94</v>
      </c>
      <c r="AY149">
        <v>36</v>
      </c>
      <c r="AZ149">
        <v>61</v>
      </c>
      <c r="BA149">
        <v>31</v>
      </c>
      <c r="BB149">
        <v>22</v>
      </c>
      <c r="BC149" s="2">
        <f t="shared" si="50"/>
        <v>2.7594956783760214</v>
      </c>
      <c r="BD149" s="14">
        <f t="shared" si="51"/>
        <v>4.4722860994370004</v>
      </c>
      <c r="BE149" s="14">
        <f t="shared" si="52"/>
        <v>1.7127904210609788</v>
      </c>
      <c r="BF149" s="14">
        <f t="shared" si="53"/>
        <v>2.9022282134644364</v>
      </c>
      <c r="BG149" s="14">
        <f t="shared" si="54"/>
        <v>1.4749028625802871</v>
      </c>
      <c r="BH149" s="14">
        <f t="shared" si="55"/>
        <v>1.0467052573150424</v>
      </c>
      <c r="BI149">
        <v>26</v>
      </c>
      <c r="BJ149">
        <v>13</v>
      </c>
      <c r="BK149">
        <v>0</v>
      </c>
      <c r="BL149">
        <v>0</v>
      </c>
      <c r="BM149">
        <v>0</v>
      </c>
      <c r="BN149">
        <v>0</v>
      </c>
      <c r="BO149" s="2">
        <v>2.719589</v>
      </c>
      <c r="BR149" s="18" t="str">
        <f t="shared" si="56"/>
        <v xml:space="preserve"> </v>
      </c>
      <c r="BT149">
        <v>5</v>
      </c>
      <c r="BU149">
        <v>18</v>
      </c>
      <c r="BV149">
        <v>0</v>
      </c>
      <c r="BW149">
        <v>1</v>
      </c>
      <c r="BX149">
        <v>5</v>
      </c>
      <c r="BY149">
        <v>3</v>
      </c>
      <c r="BZ149">
        <v>0</v>
      </c>
      <c r="CA149">
        <v>0</v>
      </c>
      <c r="CB149" s="18">
        <f t="shared" si="57"/>
        <v>0</v>
      </c>
      <c r="CC149" s="19">
        <v>6</v>
      </c>
      <c r="CD149">
        <v>3.7</v>
      </c>
      <c r="CE149">
        <v>1.5</v>
      </c>
      <c r="CF149">
        <v>5.2</v>
      </c>
      <c r="CG149" s="20">
        <f t="shared" si="58"/>
        <v>6.3414634146341464E-2</v>
      </c>
      <c r="CH149" s="20">
        <f t="shared" si="59"/>
        <v>0.24740306081991917</v>
      </c>
      <c r="CI149">
        <v>22.4</v>
      </c>
      <c r="CJ149">
        <v>28.2</v>
      </c>
      <c r="CK149">
        <v>-3.5</v>
      </c>
      <c r="CL149">
        <v>8.4</v>
      </c>
      <c r="CM149">
        <v>3.9</v>
      </c>
      <c r="CN149">
        <v>0</v>
      </c>
      <c r="CO149">
        <v>12.3</v>
      </c>
      <c r="CP149" s="21">
        <f t="shared" si="60"/>
        <v>0.15000000000000002</v>
      </c>
      <c r="CQ149" s="21">
        <f t="shared" si="61"/>
        <v>0.58520339386250109</v>
      </c>
      <c r="CW149">
        <v>2390000</v>
      </c>
      <c r="CY149" s="22">
        <f t="shared" si="62"/>
        <v>8.1029268292682932</v>
      </c>
    </row>
    <row r="150" spans="1:103" x14ac:dyDescent="0.2">
      <c r="A150">
        <v>13</v>
      </c>
      <c r="B150" t="s">
        <v>881</v>
      </c>
      <c r="C150" t="s">
        <v>472</v>
      </c>
      <c r="D150" t="s">
        <v>105</v>
      </c>
      <c r="E150" t="s">
        <v>106</v>
      </c>
      <c r="F150">
        <v>73</v>
      </c>
      <c r="G150">
        <v>200</v>
      </c>
      <c r="H150" t="s">
        <v>118</v>
      </c>
      <c r="I150">
        <v>2001</v>
      </c>
      <c r="J150">
        <v>1</v>
      </c>
      <c r="K150">
        <v>17</v>
      </c>
      <c r="M150">
        <v>31</v>
      </c>
      <c r="N150" t="s">
        <v>882</v>
      </c>
      <c r="O150" s="12" t="s">
        <v>883</v>
      </c>
      <c r="P150" s="12" t="s">
        <v>884</v>
      </c>
      <c r="Q150" t="s">
        <v>265</v>
      </c>
      <c r="T150" s="12" t="s">
        <v>178</v>
      </c>
      <c r="U150">
        <v>25</v>
      </c>
      <c r="V150">
        <v>1</v>
      </c>
      <c r="W150">
        <v>3</v>
      </c>
      <c r="X150">
        <v>4</v>
      </c>
      <c r="Y150">
        <v>-4</v>
      </c>
      <c r="Z150">
        <v>18</v>
      </c>
      <c r="AA150">
        <v>10</v>
      </c>
      <c r="AB150">
        <v>24</v>
      </c>
      <c r="AC150" s="13">
        <f t="shared" si="42"/>
        <v>5.5555555555555552E-2</v>
      </c>
      <c r="AD150" s="13">
        <f t="shared" si="43"/>
        <v>1.9230769230769232E-2</v>
      </c>
      <c r="AE150" s="14">
        <v>45.1</v>
      </c>
      <c r="AF150" s="15">
        <v>7</v>
      </c>
      <c r="AG150" s="15">
        <v>0</v>
      </c>
      <c r="AH150" s="15">
        <v>8</v>
      </c>
      <c r="AI150" s="2">
        <v>378.81666666669997</v>
      </c>
      <c r="AJ150" s="14">
        <f t="shared" si="44"/>
        <v>15.152666666667999</v>
      </c>
      <c r="AK150">
        <v>541</v>
      </c>
      <c r="AL150" s="14">
        <f t="shared" si="45"/>
        <v>21.64</v>
      </c>
      <c r="AM150" s="16">
        <f t="shared" si="46"/>
        <v>0.70021565003086872</v>
      </c>
      <c r="AN150" s="15">
        <v>43.833333000000003</v>
      </c>
      <c r="AO150" s="16">
        <f t="shared" si="47"/>
        <v>6.9426723041042786</v>
      </c>
      <c r="AP150" s="13">
        <f>IF(('Even Strength'!CU150+'Power Play'!AJ150+'Penalty Kill'!AF150)&gt;0,V150/('Even Strength'!CU150+'Power Play'!AJ150+'Penalty Kill'!AF150),0)</f>
        <v>3.125E-2</v>
      </c>
      <c r="AQ150" s="13">
        <f>IF(('Even Strength'!CU150+'Power Play'!AJ150+'Penalty Kill'!AF150)&gt;0,W150/('Even Strength'!CU150+'Power Play'!AJ150+'Penalty Kill'!AF150),0)</f>
        <v>9.375E-2</v>
      </c>
      <c r="AR150" s="13">
        <f t="shared" si="48"/>
        <v>0.125</v>
      </c>
      <c r="AS150">
        <v>0</v>
      </c>
      <c r="AT150">
        <v>0</v>
      </c>
      <c r="AU150" s="17">
        <f t="shared" si="49"/>
        <v>0</v>
      </c>
      <c r="AV150">
        <v>0</v>
      </c>
      <c r="AW150">
        <v>25</v>
      </c>
      <c r="AX150">
        <v>29</v>
      </c>
      <c r="AY150">
        <v>26</v>
      </c>
      <c r="AZ150">
        <v>10</v>
      </c>
      <c r="BA150">
        <v>5</v>
      </c>
      <c r="BB150">
        <v>1</v>
      </c>
      <c r="BC150" s="2">
        <f t="shared" si="50"/>
        <v>3.9596990628708739</v>
      </c>
      <c r="BD150" s="14">
        <f t="shared" si="51"/>
        <v>4.5932509129302135</v>
      </c>
      <c r="BE150" s="14">
        <f t="shared" si="52"/>
        <v>4.1180870253857087</v>
      </c>
      <c r="BF150" s="14">
        <f t="shared" si="53"/>
        <v>1.5838796251483496</v>
      </c>
      <c r="BG150" s="14">
        <f t="shared" si="54"/>
        <v>0.79193981257417478</v>
      </c>
      <c r="BH150" s="14">
        <f t="shared" si="55"/>
        <v>0.15838796251483495</v>
      </c>
      <c r="BI150">
        <v>18</v>
      </c>
      <c r="BJ150">
        <v>9</v>
      </c>
      <c r="BK150">
        <v>0</v>
      </c>
      <c r="BL150">
        <v>0</v>
      </c>
      <c r="BM150">
        <v>0</v>
      </c>
      <c r="BN150">
        <v>0</v>
      </c>
      <c r="BO150" s="2">
        <v>-3.3778969999999999</v>
      </c>
      <c r="BR150" s="18" t="str">
        <f t="shared" si="56"/>
        <v xml:space="preserve"> </v>
      </c>
      <c r="BT150">
        <v>0</v>
      </c>
      <c r="BU150">
        <v>6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 s="18">
        <f t="shared" si="57"/>
        <v>0</v>
      </c>
      <c r="CC150" s="19">
        <v>1</v>
      </c>
      <c r="CD150">
        <v>0.1</v>
      </c>
      <c r="CE150">
        <v>0.5</v>
      </c>
      <c r="CF150">
        <v>0.60000000000000009</v>
      </c>
      <c r="CG150" s="20">
        <f t="shared" si="58"/>
        <v>2.4000000000000004E-2</v>
      </c>
      <c r="CH150" s="20">
        <f t="shared" si="59"/>
        <v>9.5032777508900976E-2</v>
      </c>
      <c r="CI150">
        <v>6.6</v>
      </c>
      <c r="CJ150">
        <v>5.9</v>
      </c>
      <c r="CK150">
        <v>-5.4</v>
      </c>
      <c r="CL150">
        <v>0</v>
      </c>
      <c r="CM150">
        <v>-0.1</v>
      </c>
      <c r="CN150">
        <v>0</v>
      </c>
      <c r="CO150">
        <v>-0.1</v>
      </c>
      <c r="CP150" s="21">
        <f t="shared" si="60"/>
        <v>-4.0000000000000001E-3</v>
      </c>
      <c r="CQ150" s="21">
        <f t="shared" si="61"/>
        <v>-1.5838796251483496E-2</v>
      </c>
      <c r="CW150">
        <v>750000</v>
      </c>
      <c r="CY150" s="22">
        <f t="shared" si="62"/>
        <v>-1.4170731707317072</v>
      </c>
    </row>
    <row r="151" spans="1:103" x14ac:dyDescent="0.2">
      <c r="A151">
        <v>8</v>
      </c>
      <c r="B151" t="s">
        <v>885</v>
      </c>
      <c r="C151" t="s">
        <v>350</v>
      </c>
      <c r="D151" t="s">
        <v>351</v>
      </c>
      <c r="E151" t="s">
        <v>106</v>
      </c>
      <c r="F151">
        <v>77</v>
      </c>
      <c r="G151">
        <v>213</v>
      </c>
      <c r="H151" t="s">
        <v>118</v>
      </c>
      <c r="I151">
        <v>2008</v>
      </c>
      <c r="J151">
        <v>1</v>
      </c>
      <c r="K151">
        <v>16</v>
      </c>
      <c r="L151" t="s">
        <v>108</v>
      </c>
      <c r="M151">
        <v>24</v>
      </c>
      <c r="N151" t="s">
        <v>886</v>
      </c>
      <c r="O151" s="12" t="s">
        <v>887</v>
      </c>
      <c r="P151" s="12" t="s">
        <v>888</v>
      </c>
      <c r="Q151" t="s">
        <v>155</v>
      </c>
      <c r="T151" s="12" t="s">
        <v>140</v>
      </c>
      <c r="U151">
        <v>80</v>
      </c>
      <c r="V151">
        <v>10</v>
      </c>
      <c r="W151">
        <v>18</v>
      </c>
      <c r="X151">
        <v>28</v>
      </c>
      <c r="Y151">
        <v>-17</v>
      </c>
      <c r="Z151">
        <v>80</v>
      </c>
      <c r="AA151">
        <v>33</v>
      </c>
      <c r="AB151">
        <v>25</v>
      </c>
      <c r="AC151" s="13">
        <f t="shared" si="42"/>
        <v>0.125</v>
      </c>
      <c r="AD151" s="13">
        <f t="shared" si="43"/>
        <v>7.2463768115942032E-2</v>
      </c>
      <c r="AE151" s="14">
        <v>24.9</v>
      </c>
      <c r="AF151" s="15">
        <v>46</v>
      </c>
      <c r="AG151" s="15">
        <v>6</v>
      </c>
      <c r="AH151" s="15">
        <v>4</v>
      </c>
      <c r="AI151" s="2">
        <v>1140.5166666667001</v>
      </c>
      <c r="AJ151" s="14">
        <f t="shared" si="44"/>
        <v>14.25645833333375</v>
      </c>
      <c r="AK151">
        <v>1614</v>
      </c>
      <c r="AL151" s="14">
        <f t="shared" si="45"/>
        <v>20.175000000000001</v>
      </c>
      <c r="AM151" s="16">
        <f t="shared" si="46"/>
        <v>0.70663981825693933</v>
      </c>
      <c r="AN151" s="15">
        <v>106.39869299999999</v>
      </c>
      <c r="AO151" s="16">
        <f t="shared" si="47"/>
        <v>5.5973943797400114</v>
      </c>
      <c r="AP151" s="13">
        <f>IF(('Even Strength'!CU151+'Power Play'!AJ151+'Penalty Kill'!AF151)&gt;0,V151/('Even Strength'!CU151+'Power Play'!AJ151+'Penalty Kill'!AF151),0)</f>
        <v>9.4339622641509441E-2</v>
      </c>
      <c r="AQ151" s="13">
        <f>IF(('Even Strength'!CU151+'Power Play'!AJ151+'Penalty Kill'!AF151)&gt;0,W151/('Even Strength'!CU151+'Power Play'!AJ151+'Penalty Kill'!AF151),0)</f>
        <v>0.16981132075471697</v>
      </c>
      <c r="AR151" s="13">
        <f t="shared" si="48"/>
        <v>0.26415094339622641</v>
      </c>
      <c r="AS151">
        <v>214</v>
      </c>
      <c r="AT151">
        <v>227</v>
      </c>
      <c r="AU151" s="17">
        <f t="shared" si="49"/>
        <v>0.48526077097505671</v>
      </c>
      <c r="AV151">
        <v>9.3000000000000007</v>
      </c>
      <c r="AW151">
        <v>98</v>
      </c>
      <c r="AX151">
        <v>129</v>
      </c>
      <c r="AY151">
        <v>33</v>
      </c>
      <c r="AZ151">
        <v>33</v>
      </c>
      <c r="BA151">
        <v>38</v>
      </c>
      <c r="BB151">
        <v>30</v>
      </c>
      <c r="BC151" s="2">
        <f t="shared" si="50"/>
        <v>5.1555581534683057</v>
      </c>
      <c r="BD151" s="14">
        <f t="shared" si="51"/>
        <v>6.7863979775246079</v>
      </c>
      <c r="BE151" s="14">
        <f t="shared" si="52"/>
        <v>1.7360552965760623</v>
      </c>
      <c r="BF151" s="14">
        <f t="shared" si="53"/>
        <v>1.7360552965760623</v>
      </c>
      <c r="BG151" s="14">
        <f t="shared" si="54"/>
        <v>1.9990939778754659</v>
      </c>
      <c r="BH151" s="14">
        <f t="shared" si="55"/>
        <v>1.5782320877964202</v>
      </c>
      <c r="BI151">
        <v>34</v>
      </c>
      <c r="BJ151">
        <v>17</v>
      </c>
      <c r="BK151">
        <v>0</v>
      </c>
      <c r="BL151">
        <v>0</v>
      </c>
      <c r="BM151">
        <v>0</v>
      </c>
      <c r="BN151">
        <v>0</v>
      </c>
      <c r="BO151" s="2">
        <v>-9.6276639999999993</v>
      </c>
      <c r="BP151">
        <v>9</v>
      </c>
      <c r="BQ151">
        <v>4</v>
      </c>
      <c r="BR151" s="18">
        <f t="shared" si="56"/>
        <v>0.44444444444444442</v>
      </c>
      <c r="BS151">
        <v>1</v>
      </c>
      <c r="BT151">
        <v>1</v>
      </c>
      <c r="BU151">
        <v>20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 s="18">
        <f t="shared" si="57"/>
        <v>0</v>
      </c>
      <c r="CC151" s="19">
        <v>4</v>
      </c>
      <c r="CD151">
        <v>1</v>
      </c>
      <c r="CE151">
        <v>0.7</v>
      </c>
      <c r="CF151">
        <v>1.8</v>
      </c>
      <c r="CG151" s="20">
        <f t="shared" si="58"/>
        <v>2.2499999999999999E-2</v>
      </c>
      <c r="CH151" s="20">
        <f t="shared" si="59"/>
        <v>9.4693925267785209E-2</v>
      </c>
      <c r="CI151">
        <v>23.5</v>
      </c>
      <c r="CJ151">
        <v>22</v>
      </c>
      <c r="CK151">
        <v>-8.1</v>
      </c>
      <c r="CL151">
        <v>0.60000000000000009</v>
      </c>
      <c r="CM151">
        <v>1.5</v>
      </c>
      <c r="CN151">
        <v>1</v>
      </c>
      <c r="CO151">
        <v>3.2</v>
      </c>
      <c r="CP151" s="21">
        <f t="shared" si="60"/>
        <v>0.04</v>
      </c>
      <c r="CQ151" s="21">
        <f t="shared" si="61"/>
        <v>0.16834475603161819</v>
      </c>
      <c r="CU151">
        <v>1</v>
      </c>
      <c r="CV151" t="s">
        <v>356</v>
      </c>
      <c r="CW151">
        <v>600000</v>
      </c>
      <c r="CY151" s="22">
        <f t="shared" si="62"/>
        <v>2.1463414634146343</v>
      </c>
    </row>
    <row r="152" spans="1:103" x14ac:dyDescent="0.2">
      <c r="A152">
        <v>72</v>
      </c>
      <c r="B152" t="s">
        <v>260</v>
      </c>
      <c r="C152" t="s">
        <v>889</v>
      </c>
      <c r="D152" t="s">
        <v>488</v>
      </c>
      <c r="E152" t="s">
        <v>117</v>
      </c>
      <c r="F152">
        <v>74</v>
      </c>
      <c r="G152">
        <v>210</v>
      </c>
      <c r="H152" t="s">
        <v>118</v>
      </c>
      <c r="I152">
        <v>1998</v>
      </c>
      <c r="J152">
        <v>3</v>
      </c>
      <c r="K152">
        <v>71</v>
      </c>
      <c r="M152">
        <v>35</v>
      </c>
      <c r="N152" t="s">
        <v>890</v>
      </c>
      <c r="O152" s="12" t="s">
        <v>891</v>
      </c>
      <c r="P152" s="12" t="s">
        <v>892</v>
      </c>
      <c r="Q152" t="s">
        <v>393</v>
      </c>
      <c r="T152" s="12" t="s">
        <v>113</v>
      </c>
      <c r="U152">
        <v>75</v>
      </c>
      <c r="V152">
        <v>16</v>
      </c>
      <c r="W152">
        <v>13</v>
      </c>
      <c r="X152">
        <v>29</v>
      </c>
      <c r="Y152">
        <v>-17</v>
      </c>
      <c r="Z152">
        <v>139</v>
      </c>
      <c r="AA152">
        <v>60</v>
      </c>
      <c r="AB152">
        <v>67</v>
      </c>
      <c r="AC152" s="13">
        <f t="shared" si="42"/>
        <v>0.11510791366906475</v>
      </c>
      <c r="AD152" s="13">
        <f t="shared" si="43"/>
        <v>6.0150375939849621E-2</v>
      </c>
      <c r="AE152" s="14">
        <v>25.1</v>
      </c>
      <c r="AF152" s="15">
        <v>79</v>
      </c>
      <c r="AG152" s="15">
        <v>15</v>
      </c>
      <c r="AH152" s="15">
        <v>12</v>
      </c>
      <c r="AI152" s="2">
        <v>1137.0666666667</v>
      </c>
      <c r="AJ152" s="14">
        <f t="shared" si="44"/>
        <v>15.160888888889334</v>
      </c>
      <c r="AK152">
        <v>1476</v>
      </c>
      <c r="AL152" s="14">
        <f t="shared" si="45"/>
        <v>19.68</v>
      </c>
      <c r="AM152" s="16">
        <f t="shared" si="46"/>
        <v>0.77037037037039302</v>
      </c>
      <c r="AN152" s="15">
        <v>63.358333000000002</v>
      </c>
      <c r="AO152" s="16">
        <f t="shared" si="47"/>
        <v>3.3432516240618155</v>
      </c>
      <c r="AP152" s="13">
        <f>IF(('Even Strength'!CU152+'Power Play'!AJ152+'Penalty Kill'!AF152)&gt;0,V152/('Even Strength'!CU152+'Power Play'!AJ152+'Penalty Kill'!AF152),0)</f>
        <v>0.13333333333333333</v>
      </c>
      <c r="AQ152" s="13">
        <f>IF(('Even Strength'!CU152+'Power Play'!AJ152+'Penalty Kill'!AF152)&gt;0,W152/('Even Strength'!CU152+'Power Play'!AJ152+'Penalty Kill'!AF152),0)</f>
        <v>0.10833333333333334</v>
      </c>
      <c r="AR152" s="13">
        <f t="shared" si="48"/>
        <v>0.24166666666666667</v>
      </c>
      <c r="AS152">
        <v>19</v>
      </c>
      <c r="AT152">
        <v>22</v>
      </c>
      <c r="AU152" s="17">
        <f t="shared" si="49"/>
        <v>0.46341463414634149</v>
      </c>
      <c r="AV152">
        <v>0.8</v>
      </c>
      <c r="AW152">
        <v>106</v>
      </c>
      <c r="AX152">
        <v>89</v>
      </c>
      <c r="AY152">
        <v>21</v>
      </c>
      <c r="AZ152">
        <v>60</v>
      </c>
      <c r="BA152">
        <v>34</v>
      </c>
      <c r="BB152">
        <v>31</v>
      </c>
      <c r="BC152" s="2">
        <f t="shared" si="50"/>
        <v>5.5933395872418616</v>
      </c>
      <c r="BD152" s="14">
        <f t="shared" si="51"/>
        <v>4.6962945590992993</v>
      </c>
      <c r="BE152" s="14">
        <f t="shared" si="52"/>
        <v>1.1081144465290482</v>
      </c>
      <c r="BF152" s="14">
        <f t="shared" si="53"/>
        <v>3.1660412757972805</v>
      </c>
      <c r="BG152" s="14">
        <f t="shared" si="54"/>
        <v>1.7940900562851256</v>
      </c>
      <c r="BH152" s="14">
        <f t="shared" si="55"/>
        <v>1.6357879924952616</v>
      </c>
      <c r="BI152">
        <v>20</v>
      </c>
      <c r="BJ152">
        <v>10</v>
      </c>
      <c r="BK152">
        <v>0</v>
      </c>
      <c r="BL152">
        <v>0</v>
      </c>
      <c r="BM152">
        <v>0</v>
      </c>
      <c r="BN152">
        <v>0</v>
      </c>
      <c r="BO152" s="2">
        <v>5.6754169999999995</v>
      </c>
      <c r="BP152">
        <v>1</v>
      </c>
      <c r="BQ152">
        <v>0</v>
      </c>
      <c r="BR152" s="18">
        <f t="shared" si="56"/>
        <v>0</v>
      </c>
      <c r="BS152">
        <v>0</v>
      </c>
      <c r="BT152">
        <v>2</v>
      </c>
      <c r="BU152">
        <v>17</v>
      </c>
      <c r="BV152">
        <v>0</v>
      </c>
      <c r="BW152">
        <v>0</v>
      </c>
      <c r="BX152">
        <v>4</v>
      </c>
      <c r="BY152">
        <v>0</v>
      </c>
      <c r="BZ152">
        <v>0</v>
      </c>
      <c r="CA152">
        <v>0</v>
      </c>
      <c r="CB152" s="18">
        <f t="shared" si="57"/>
        <v>0</v>
      </c>
      <c r="CC152" s="19">
        <v>3</v>
      </c>
      <c r="CD152">
        <v>1.9</v>
      </c>
      <c r="CE152">
        <v>0.4</v>
      </c>
      <c r="CF152">
        <v>2.2999999999999998</v>
      </c>
      <c r="CG152" s="20">
        <f t="shared" si="58"/>
        <v>3.0666666666666665E-2</v>
      </c>
      <c r="CH152" s="20">
        <f t="shared" si="59"/>
        <v>0.12136491557222907</v>
      </c>
      <c r="CI152">
        <v>24.6</v>
      </c>
      <c r="CJ152">
        <v>20.6</v>
      </c>
      <c r="CK152">
        <v>-16.7</v>
      </c>
      <c r="CL152">
        <v>1.9</v>
      </c>
      <c r="CM152">
        <v>0</v>
      </c>
      <c r="CN152">
        <v>-0.30000000000000004</v>
      </c>
      <c r="CO152">
        <v>1.6</v>
      </c>
      <c r="CP152" s="21">
        <f t="shared" si="60"/>
        <v>2.1333333333333336E-2</v>
      </c>
      <c r="CQ152" s="21">
        <f t="shared" si="61"/>
        <v>8.4427767354594146E-2</v>
      </c>
      <c r="CU152">
        <v>7</v>
      </c>
      <c r="CV152" t="s">
        <v>171</v>
      </c>
      <c r="CW152">
        <v>4500000</v>
      </c>
      <c r="CY152" s="22">
        <f t="shared" si="62"/>
        <v>-6.3024390243902424</v>
      </c>
    </row>
    <row r="153" spans="1:103" x14ac:dyDescent="0.2">
      <c r="A153">
        <v>28</v>
      </c>
      <c r="B153" t="s">
        <v>893</v>
      </c>
      <c r="C153" t="s">
        <v>894</v>
      </c>
      <c r="D153" t="s">
        <v>116</v>
      </c>
      <c r="E153" t="s">
        <v>117</v>
      </c>
      <c r="F153">
        <v>73</v>
      </c>
      <c r="G153">
        <v>219</v>
      </c>
      <c r="H153" t="s">
        <v>118</v>
      </c>
      <c r="I153">
        <v>2007</v>
      </c>
      <c r="J153">
        <v>1</v>
      </c>
      <c r="K153">
        <v>18</v>
      </c>
      <c r="M153">
        <v>24</v>
      </c>
      <c r="N153" t="s">
        <v>895</v>
      </c>
      <c r="O153" s="12" t="s">
        <v>896</v>
      </c>
      <c r="P153" s="12" t="s">
        <v>892</v>
      </c>
      <c r="Q153" t="s">
        <v>265</v>
      </c>
      <c r="T153" s="12" t="s">
        <v>178</v>
      </c>
      <c r="U153">
        <v>46</v>
      </c>
      <c r="V153">
        <v>3</v>
      </c>
      <c r="W153">
        <v>8</v>
      </c>
      <c r="X153">
        <v>11</v>
      </c>
      <c r="Y153">
        <v>15</v>
      </c>
      <c r="Z153">
        <v>45</v>
      </c>
      <c r="AA153">
        <v>27</v>
      </c>
      <c r="AB153">
        <v>34</v>
      </c>
      <c r="AC153" s="13">
        <f t="shared" si="42"/>
        <v>6.6666666666666666E-2</v>
      </c>
      <c r="AD153" s="13">
        <f t="shared" si="43"/>
        <v>2.8301886792452831E-2</v>
      </c>
      <c r="AE153" s="14">
        <v>47.7</v>
      </c>
      <c r="AF153" s="15">
        <v>14</v>
      </c>
      <c r="AG153" s="15">
        <v>1</v>
      </c>
      <c r="AH153" s="15">
        <v>26</v>
      </c>
      <c r="AI153" s="2">
        <v>693.86666666669998</v>
      </c>
      <c r="AJ153" s="14">
        <f t="shared" si="44"/>
        <v>15.084057971015216</v>
      </c>
      <c r="AK153">
        <v>997</v>
      </c>
      <c r="AL153" s="14">
        <f t="shared" si="45"/>
        <v>21.673913043478262</v>
      </c>
      <c r="AM153" s="16">
        <f t="shared" si="46"/>
        <v>0.69595453025747245</v>
      </c>
      <c r="AN153" s="15">
        <v>15.851851999999999</v>
      </c>
      <c r="AO153" s="16">
        <f t="shared" si="47"/>
        <v>1.370740468870034</v>
      </c>
      <c r="AP153" s="13">
        <f>IF(('Even Strength'!CU153+'Power Play'!AJ153+'Penalty Kill'!AF153)&gt;0,V153/('Even Strength'!CU153+'Power Play'!AJ153+'Penalty Kill'!AF153),0)</f>
        <v>3.1578947368421054E-2</v>
      </c>
      <c r="AQ153" s="13">
        <f>IF(('Even Strength'!CU153+'Power Play'!AJ153+'Penalty Kill'!AF153)&gt;0,W153/('Even Strength'!CU153+'Power Play'!AJ153+'Penalty Kill'!AF153),0)</f>
        <v>8.4210526315789472E-2</v>
      </c>
      <c r="AR153" s="13">
        <f t="shared" si="48"/>
        <v>0.11578947368421053</v>
      </c>
      <c r="AS153">
        <v>0</v>
      </c>
      <c r="AT153">
        <v>0</v>
      </c>
      <c r="AU153" s="17">
        <f t="shared" si="49"/>
        <v>0</v>
      </c>
      <c r="AV153">
        <v>0</v>
      </c>
      <c r="AW153">
        <v>70</v>
      </c>
      <c r="AX153">
        <v>24</v>
      </c>
      <c r="AY153">
        <v>68</v>
      </c>
      <c r="AZ153">
        <v>27</v>
      </c>
      <c r="BA153">
        <v>9</v>
      </c>
      <c r="BB153">
        <v>9</v>
      </c>
      <c r="BC153" s="2">
        <f t="shared" si="50"/>
        <v>6.0530361260565888</v>
      </c>
      <c r="BD153" s="14">
        <f t="shared" si="51"/>
        <v>2.0753266717908305</v>
      </c>
      <c r="BE153" s="14">
        <f t="shared" si="52"/>
        <v>5.880092236740686</v>
      </c>
      <c r="BF153" s="14">
        <f t="shared" si="53"/>
        <v>2.3347425057646842</v>
      </c>
      <c r="BG153" s="14">
        <f t="shared" si="54"/>
        <v>0.77824750192156134</v>
      </c>
      <c r="BH153" s="14">
        <f t="shared" si="55"/>
        <v>0.77824750192156134</v>
      </c>
      <c r="BI153">
        <v>31</v>
      </c>
      <c r="BJ153">
        <v>13</v>
      </c>
      <c r="BK153">
        <v>1</v>
      </c>
      <c r="BL153">
        <v>0</v>
      </c>
      <c r="BM153">
        <v>0</v>
      </c>
      <c r="BN153">
        <v>0</v>
      </c>
      <c r="BO153" s="2">
        <v>-0.700789</v>
      </c>
      <c r="BR153" s="18" t="str">
        <f t="shared" si="56"/>
        <v xml:space="preserve"> </v>
      </c>
      <c r="BT153">
        <v>1</v>
      </c>
      <c r="BU153">
        <v>10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 s="18">
        <f t="shared" si="57"/>
        <v>0</v>
      </c>
      <c r="CC153" s="19">
        <v>2</v>
      </c>
      <c r="CD153">
        <v>0.7</v>
      </c>
      <c r="CE153">
        <v>2.9</v>
      </c>
      <c r="CF153">
        <v>3.5</v>
      </c>
      <c r="CG153" s="20">
        <f t="shared" si="58"/>
        <v>7.6086956521739135E-2</v>
      </c>
      <c r="CH153" s="20">
        <f t="shared" si="59"/>
        <v>0.30265180630282945</v>
      </c>
      <c r="CI153">
        <v>11</v>
      </c>
      <c r="CJ153">
        <v>11.7</v>
      </c>
      <c r="CK153">
        <v>11.6</v>
      </c>
      <c r="CL153">
        <v>1.8</v>
      </c>
      <c r="CM153">
        <v>3.2</v>
      </c>
      <c r="CN153">
        <v>0</v>
      </c>
      <c r="CO153">
        <v>5</v>
      </c>
      <c r="CP153" s="21">
        <f t="shared" si="60"/>
        <v>0.10869565217391304</v>
      </c>
      <c r="CQ153" s="21">
        <f t="shared" si="61"/>
        <v>0.43235972328975636</v>
      </c>
      <c r="CW153">
        <v>825000</v>
      </c>
      <c r="CY153" s="22">
        <f t="shared" si="62"/>
        <v>3.551219512195122</v>
      </c>
    </row>
    <row r="154" spans="1:103" x14ac:dyDescent="0.2">
      <c r="A154">
        <v>43</v>
      </c>
      <c r="B154" t="s">
        <v>897</v>
      </c>
      <c r="C154" t="s">
        <v>898</v>
      </c>
      <c r="D154" t="s">
        <v>268</v>
      </c>
      <c r="E154" t="s">
        <v>106</v>
      </c>
      <c r="F154">
        <v>73</v>
      </c>
      <c r="G154">
        <v>198</v>
      </c>
      <c r="H154" t="s">
        <v>118</v>
      </c>
      <c r="I154">
        <v>2008</v>
      </c>
      <c r="J154">
        <v>7</v>
      </c>
      <c r="K154">
        <v>187</v>
      </c>
      <c r="L154" t="s">
        <v>108</v>
      </c>
      <c r="M154">
        <v>25</v>
      </c>
      <c r="N154" t="s">
        <v>899</v>
      </c>
      <c r="O154" s="12" t="s">
        <v>412</v>
      </c>
      <c r="P154" s="12" t="s">
        <v>900</v>
      </c>
      <c r="Q154" t="s">
        <v>223</v>
      </c>
      <c r="T154" s="12" t="s">
        <v>901</v>
      </c>
      <c r="U154">
        <v>6</v>
      </c>
      <c r="V154">
        <v>0</v>
      </c>
      <c r="W154">
        <v>1</v>
      </c>
      <c r="X154">
        <v>1</v>
      </c>
      <c r="Y154">
        <v>1</v>
      </c>
      <c r="Z154">
        <v>6</v>
      </c>
      <c r="AA154">
        <v>0</v>
      </c>
      <c r="AB154">
        <v>1</v>
      </c>
      <c r="AC154" s="13">
        <f t="shared" si="42"/>
        <v>0</v>
      </c>
      <c r="AD154" s="13">
        <f t="shared" si="43"/>
        <v>0</v>
      </c>
      <c r="AE154" s="14">
        <v>26.3</v>
      </c>
      <c r="AF154" s="15">
        <v>3</v>
      </c>
      <c r="AG154" s="15">
        <v>0</v>
      </c>
      <c r="AH154" s="15">
        <v>1</v>
      </c>
      <c r="AI154" s="2">
        <v>49.05</v>
      </c>
      <c r="AJ154" s="14">
        <f t="shared" si="44"/>
        <v>8.1749999999999989</v>
      </c>
      <c r="AK154">
        <v>78</v>
      </c>
      <c r="AL154" s="14">
        <f t="shared" si="45"/>
        <v>13</v>
      </c>
      <c r="AM154" s="16">
        <f t="shared" si="46"/>
        <v>0.62884615384615383</v>
      </c>
      <c r="AN154" s="15">
        <v>0</v>
      </c>
      <c r="AO154" s="16">
        <f t="shared" si="47"/>
        <v>0</v>
      </c>
      <c r="AP154" s="13">
        <f>IF(('Even Strength'!CU154+'Power Play'!AJ154+'Penalty Kill'!AF154)&gt;0,V154/('Even Strength'!CU154+'Power Play'!AJ154+'Penalty Kill'!AF154),0)</f>
        <v>0</v>
      </c>
      <c r="AQ154" s="13">
        <f>IF(('Even Strength'!CU154+'Power Play'!AJ154+'Penalty Kill'!AF154)&gt;0,W154/('Even Strength'!CU154+'Power Play'!AJ154+'Penalty Kill'!AF154),0)</f>
        <v>0.2</v>
      </c>
      <c r="AR154" s="13">
        <f t="shared" si="48"/>
        <v>0.2</v>
      </c>
      <c r="AS154">
        <v>0</v>
      </c>
      <c r="AT154">
        <v>0</v>
      </c>
      <c r="AU154" s="17">
        <f t="shared" si="49"/>
        <v>0</v>
      </c>
      <c r="AV154">
        <v>0</v>
      </c>
      <c r="AW154">
        <v>7</v>
      </c>
      <c r="AX154">
        <v>9</v>
      </c>
      <c r="AY154">
        <v>1</v>
      </c>
      <c r="AZ154">
        <v>0</v>
      </c>
      <c r="BA154">
        <v>0</v>
      </c>
      <c r="BB154">
        <v>2</v>
      </c>
      <c r="BC154" s="2">
        <f t="shared" si="50"/>
        <v>8.5626911314984717</v>
      </c>
      <c r="BD154" s="14">
        <f t="shared" si="51"/>
        <v>11.009174311926607</v>
      </c>
      <c r="BE154" s="14">
        <f t="shared" si="52"/>
        <v>1.2232415902140674</v>
      </c>
      <c r="BF154" s="14">
        <f t="shared" si="53"/>
        <v>0</v>
      </c>
      <c r="BG154" s="14">
        <f t="shared" si="54"/>
        <v>0</v>
      </c>
      <c r="BH154" s="14">
        <f t="shared" si="55"/>
        <v>2.4464831804281348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">
        <v>-8.881399999999999E-2</v>
      </c>
      <c r="BR154" s="18" t="str">
        <f t="shared" si="56"/>
        <v xml:space="preserve"> </v>
      </c>
      <c r="BT154">
        <v>0</v>
      </c>
      <c r="BU154">
        <v>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 s="18">
        <f t="shared" si="57"/>
        <v>0</v>
      </c>
      <c r="CC154" s="19">
        <v>4</v>
      </c>
      <c r="CD154">
        <v>0</v>
      </c>
      <c r="CE154">
        <v>0.1</v>
      </c>
      <c r="CF154">
        <v>0.1</v>
      </c>
      <c r="CG154" s="20">
        <f t="shared" si="58"/>
        <v>1.6666666666666666E-2</v>
      </c>
      <c r="CH154" s="20">
        <f t="shared" si="59"/>
        <v>0.12232415902140674</v>
      </c>
      <c r="CI154">
        <v>0.9</v>
      </c>
      <c r="CJ154">
        <v>0.9</v>
      </c>
      <c r="CK154">
        <v>0.9</v>
      </c>
      <c r="CL154">
        <v>-0.1</v>
      </c>
      <c r="CM154">
        <v>0.2</v>
      </c>
      <c r="CN154">
        <v>0</v>
      </c>
      <c r="CO154">
        <v>0.1</v>
      </c>
      <c r="CP154" s="21">
        <f t="shared" si="60"/>
        <v>1.6666666666666666E-2</v>
      </c>
      <c r="CQ154" s="21">
        <f t="shared" si="61"/>
        <v>0.12232415902140674</v>
      </c>
      <c r="CW154">
        <v>662500</v>
      </c>
      <c r="CY154" s="22">
        <f t="shared" si="62"/>
        <v>-1.0634146341463415</v>
      </c>
    </row>
    <row r="155" spans="1:103" x14ac:dyDescent="0.2">
      <c r="A155">
        <v>14</v>
      </c>
      <c r="B155" t="s">
        <v>902</v>
      </c>
      <c r="C155" t="s">
        <v>903</v>
      </c>
      <c r="D155" t="s">
        <v>268</v>
      </c>
      <c r="E155" t="s">
        <v>106</v>
      </c>
      <c r="F155">
        <v>73</v>
      </c>
      <c r="G155">
        <v>202</v>
      </c>
      <c r="H155" t="s">
        <v>107</v>
      </c>
      <c r="I155">
        <v>2004</v>
      </c>
      <c r="J155">
        <v>2</v>
      </c>
      <c r="K155">
        <v>47</v>
      </c>
      <c r="M155">
        <v>27</v>
      </c>
      <c r="N155" t="s">
        <v>904</v>
      </c>
      <c r="O155" s="12" t="s">
        <v>905</v>
      </c>
      <c r="P155" s="12" t="s">
        <v>906</v>
      </c>
      <c r="Q155" t="s">
        <v>223</v>
      </c>
      <c r="T155" s="12" t="s">
        <v>113</v>
      </c>
      <c r="U155">
        <v>61</v>
      </c>
      <c r="V155">
        <v>5</v>
      </c>
      <c r="W155">
        <v>11</v>
      </c>
      <c r="X155">
        <v>16</v>
      </c>
      <c r="Y155">
        <v>-2</v>
      </c>
      <c r="Z155">
        <v>107</v>
      </c>
      <c r="AA155">
        <v>33</v>
      </c>
      <c r="AB155">
        <v>54</v>
      </c>
      <c r="AC155" s="13">
        <f t="shared" si="42"/>
        <v>4.6728971962616821E-2</v>
      </c>
      <c r="AD155" s="13">
        <f t="shared" si="43"/>
        <v>2.5773195876288658E-2</v>
      </c>
      <c r="AE155" s="14">
        <v>33.4</v>
      </c>
      <c r="AF155" s="15">
        <v>57</v>
      </c>
      <c r="AG155" s="15">
        <v>24</v>
      </c>
      <c r="AH155" s="15">
        <v>11</v>
      </c>
      <c r="AI155" s="2">
        <v>735.68333333329997</v>
      </c>
      <c r="AJ155" s="14">
        <f t="shared" si="44"/>
        <v>12.060382513660656</v>
      </c>
      <c r="AK155">
        <v>1018</v>
      </c>
      <c r="AL155" s="14">
        <f t="shared" si="45"/>
        <v>16.688524590163933</v>
      </c>
      <c r="AM155" s="16">
        <f t="shared" si="46"/>
        <v>0.72267518009165022</v>
      </c>
      <c r="AN155" s="15">
        <v>78.959999999999994</v>
      </c>
      <c r="AO155" s="16">
        <f t="shared" si="47"/>
        <v>6.4397272377157941</v>
      </c>
      <c r="AP155" s="13">
        <f>IF(('Even Strength'!CU155+'Power Play'!AJ155+'Penalty Kill'!AF155)&gt;0,V155/('Even Strength'!CU155+'Power Play'!AJ155+'Penalty Kill'!AF155),0)</f>
        <v>5.7471264367816091E-2</v>
      </c>
      <c r="AQ155" s="13">
        <f>IF(('Even Strength'!CU155+'Power Play'!AJ155+'Penalty Kill'!AF155)&gt;0,W155/('Even Strength'!CU155+'Power Play'!AJ155+'Penalty Kill'!AF155),0)</f>
        <v>0.12643678160919541</v>
      </c>
      <c r="AR155" s="13">
        <f t="shared" si="48"/>
        <v>0.18390804597701149</v>
      </c>
      <c r="AS155">
        <v>10</v>
      </c>
      <c r="AT155">
        <v>7</v>
      </c>
      <c r="AU155" s="17">
        <f t="shared" si="49"/>
        <v>0.58823529411764708</v>
      </c>
      <c r="AV155">
        <v>0.4</v>
      </c>
      <c r="AW155">
        <v>74</v>
      </c>
      <c r="AX155">
        <v>197</v>
      </c>
      <c r="AY155">
        <v>16</v>
      </c>
      <c r="AZ155">
        <v>33</v>
      </c>
      <c r="BA155">
        <v>16</v>
      </c>
      <c r="BB155">
        <v>22</v>
      </c>
      <c r="BC155" s="2">
        <f t="shared" si="50"/>
        <v>6.0352053646272648</v>
      </c>
      <c r="BD155" s="14">
        <f t="shared" si="51"/>
        <v>16.066695362588799</v>
      </c>
      <c r="BE155" s="14">
        <f t="shared" si="52"/>
        <v>1.3049092680275165</v>
      </c>
      <c r="BF155" s="14">
        <f t="shared" si="53"/>
        <v>2.6913753653067531</v>
      </c>
      <c r="BG155" s="14">
        <f t="shared" si="54"/>
        <v>1.3049092680275165</v>
      </c>
      <c r="BH155" s="14">
        <f t="shared" si="55"/>
        <v>1.7942502435378356</v>
      </c>
      <c r="BI155">
        <v>36</v>
      </c>
      <c r="BJ155">
        <v>13</v>
      </c>
      <c r="BK155">
        <v>2</v>
      </c>
      <c r="BL155">
        <v>0</v>
      </c>
      <c r="BM155">
        <v>0</v>
      </c>
      <c r="BN155">
        <v>0</v>
      </c>
      <c r="BO155" s="2">
        <v>-3.3189419999999998</v>
      </c>
      <c r="BR155" s="18" t="str">
        <f t="shared" si="56"/>
        <v xml:space="preserve"> </v>
      </c>
      <c r="BT155">
        <v>2</v>
      </c>
      <c r="BU155">
        <v>11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 s="18">
        <f t="shared" si="57"/>
        <v>0</v>
      </c>
      <c r="CC155" s="19">
        <v>2</v>
      </c>
      <c r="CD155">
        <v>0.30000000000000004</v>
      </c>
      <c r="CE155">
        <v>0.7</v>
      </c>
      <c r="CF155">
        <v>1</v>
      </c>
      <c r="CG155" s="20">
        <f t="shared" si="58"/>
        <v>1.6393442622950821E-2</v>
      </c>
      <c r="CH155" s="20">
        <f t="shared" si="59"/>
        <v>8.1556829251719781E-2</v>
      </c>
      <c r="CI155">
        <v>13.9</v>
      </c>
      <c r="CJ155">
        <v>14.4</v>
      </c>
      <c r="CK155">
        <v>-3.3</v>
      </c>
      <c r="CL155">
        <v>0.1</v>
      </c>
      <c r="CM155">
        <v>1.3</v>
      </c>
      <c r="CN155">
        <v>0</v>
      </c>
      <c r="CO155">
        <v>1.4</v>
      </c>
      <c r="CP155" s="21">
        <f t="shared" si="60"/>
        <v>2.2950819672131147E-2</v>
      </c>
      <c r="CQ155" s="21">
        <f t="shared" si="61"/>
        <v>0.11417956095240771</v>
      </c>
      <c r="CU155">
        <v>18</v>
      </c>
      <c r="CV155" t="s">
        <v>324</v>
      </c>
      <c r="CW155">
        <v>1000000</v>
      </c>
      <c r="CY155" s="22">
        <f t="shared" si="62"/>
        <v>-0.35609756097560963</v>
      </c>
    </row>
    <row r="156" spans="1:103" x14ac:dyDescent="0.2">
      <c r="A156">
        <v>88</v>
      </c>
      <c r="B156" t="s">
        <v>907</v>
      </c>
      <c r="C156" t="s">
        <v>908</v>
      </c>
      <c r="D156" t="s">
        <v>105</v>
      </c>
      <c r="E156" t="s">
        <v>106</v>
      </c>
      <c r="F156">
        <v>68</v>
      </c>
      <c r="G156">
        <v>180</v>
      </c>
      <c r="H156" t="s">
        <v>118</v>
      </c>
      <c r="M156">
        <v>24</v>
      </c>
      <c r="N156" t="s">
        <v>909</v>
      </c>
      <c r="O156" s="12" t="s">
        <v>910</v>
      </c>
      <c r="P156" s="12" t="s">
        <v>911</v>
      </c>
      <c r="Q156" s="12" t="s">
        <v>139</v>
      </c>
      <c r="R156" t="s">
        <v>529</v>
      </c>
      <c r="S156">
        <v>60</v>
      </c>
      <c r="T156" s="12" t="s">
        <v>140</v>
      </c>
      <c r="U156">
        <v>79</v>
      </c>
      <c r="V156">
        <v>7</v>
      </c>
      <c r="W156">
        <v>19</v>
      </c>
      <c r="X156">
        <v>26</v>
      </c>
      <c r="Y156">
        <v>1</v>
      </c>
      <c r="Z156">
        <v>100</v>
      </c>
      <c r="AA156">
        <v>35</v>
      </c>
      <c r="AB156">
        <v>33</v>
      </c>
      <c r="AC156" s="13">
        <f t="shared" si="42"/>
        <v>7.0000000000000007E-2</v>
      </c>
      <c r="AD156" s="13">
        <f t="shared" si="43"/>
        <v>4.1666666666666664E-2</v>
      </c>
      <c r="AE156" s="14">
        <v>29.7</v>
      </c>
      <c r="AF156" s="15">
        <v>59</v>
      </c>
      <c r="AG156" s="15">
        <v>14</v>
      </c>
      <c r="AH156" s="15">
        <v>9</v>
      </c>
      <c r="AI156" s="2">
        <v>1022.3666666667</v>
      </c>
      <c r="AJ156" s="14">
        <f t="shared" si="44"/>
        <v>12.941350210970885</v>
      </c>
      <c r="AK156">
        <v>1425</v>
      </c>
      <c r="AL156" s="14">
        <f t="shared" si="45"/>
        <v>18.037974683544302</v>
      </c>
      <c r="AM156" s="16">
        <f t="shared" si="46"/>
        <v>0.71745029239768421</v>
      </c>
      <c r="AN156" s="15">
        <v>115.641026</v>
      </c>
      <c r="AO156" s="16">
        <f t="shared" si="47"/>
        <v>6.7866664536530674</v>
      </c>
      <c r="AP156" s="13">
        <f>IF(('Even Strength'!CU156+'Power Play'!AJ156+'Penalty Kill'!AF156)&gt;0,V156/('Even Strength'!CU156+'Power Play'!AJ156+'Penalty Kill'!AF156),0)</f>
        <v>6.5420560747663545E-2</v>
      </c>
      <c r="AQ156" s="13">
        <f>IF(('Even Strength'!CU156+'Power Play'!AJ156+'Penalty Kill'!AF156)&gt;0,W156/('Even Strength'!CU156+'Power Play'!AJ156+'Penalty Kill'!AF156),0)</f>
        <v>0.17757009345794392</v>
      </c>
      <c r="AR156" s="13">
        <f t="shared" si="48"/>
        <v>0.24299065420560745</v>
      </c>
      <c r="AS156">
        <v>9</v>
      </c>
      <c r="AT156">
        <v>5</v>
      </c>
      <c r="AU156" s="17">
        <f t="shared" si="49"/>
        <v>0.6428571428571429</v>
      </c>
      <c r="AV156">
        <v>0.2</v>
      </c>
      <c r="AW156">
        <v>100</v>
      </c>
      <c r="AX156">
        <v>51</v>
      </c>
      <c r="AY156">
        <v>27</v>
      </c>
      <c r="AZ156">
        <v>35</v>
      </c>
      <c r="BA156">
        <v>14</v>
      </c>
      <c r="BB156">
        <v>24</v>
      </c>
      <c r="BC156" s="2">
        <f t="shared" si="50"/>
        <v>5.8687359394866201</v>
      </c>
      <c r="BD156" s="14">
        <f t="shared" si="51"/>
        <v>2.9930553291381767</v>
      </c>
      <c r="BE156" s="14">
        <f t="shared" si="52"/>
        <v>1.5845587036613875</v>
      </c>
      <c r="BF156" s="14">
        <f t="shared" si="53"/>
        <v>2.0540575788203173</v>
      </c>
      <c r="BG156" s="14">
        <f t="shared" si="54"/>
        <v>0.82162303152812688</v>
      </c>
      <c r="BH156" s="14">
        <f t="shared" si="55"/>
        <v>1.408496625476789</v>
      </c>
      <c r="BI156">
        <v>50</v>
      </c>
      <c r="BJ156">
        <v>25</v>
      </c>
      <c r="BK156">
        <v>0</v>
      </c>
      <c r="BL156">
        <v>0</v>
      </c>
      <c r="BM156">
        <v>0</v>
      </c>
      <c r="BN156">
        <v>0</v>
      </c>
      <c r="BO156" s="2">
        <v>8.6030829999999998</v>
      </c>
      <c r="BP156">
        <v>2</v>
      </c>
      <c r="BQ156">
        <v>0</v>
      </c>
      <c r="BR156" s="18">
        <f t="shared" si="56"/>
        <v>0</v>
      </c>
      <c r="BS156">
        <v>0</v>
      </c>
      <c r="BT156">
        <v>0</v>
      </c>
      <c r="BU156">
        <v>19</v>
      </c>
      <c r="BV156">
        <v>1</v>
      </c>
      <c r="BW156">
        <v>0</v>
      </c>
      <c r="BX156">
        <v>2</v>
      </c>
      <c r="BY156">
        <v>1</v>
      </c>
      <c r="BZ156">
        <v>0</v>
      </c>
      <c r="CA156">
        <v>0</v>
      </c>
      <c r="CB156" s="18">
        <f t="shared" si="57"/>
        <v>0</v>
      </c>
      <c r="CC156" s="19">
        <v>1</v>
      </c>
      <c r="CD156">
        <v>0.9</v>
      </c>
      <c r="CE156">
        <v>1.1000000000000001</v>
      </c>
      <c r="CF156">
        <v>2</v>
      </c>
      <c r="CG156" s="20">
        <f t="shared" si="58"/>
        <v>2.5316455696202531E-2</v>
      </c>
      <c r="CH156" s="20">
        <f t="shared" si="59"/>
        <v>0.11737471878973241</v>
      </c>
      <c r="CI156">
        <v>21.3</v>
      </c>
      <c r="CJ156">
        <v>18.8</v>
      </c>
      <c r="CK156">
        <v>7.9</v>
      </c>
      <c r="CL156">
        <v>0.7</v>
      </c>
      <c r="CM156">
        <v>1.3</v>
      </c>
      <c r="CN156">
        <v>-0.60000000000000009</v>
      </c>
      <c r="CO156">
        <v>1.5</v>
      </c>
      <c r="CP156" s="21">
        <f t="shared" si="60"/>
        <v>1.8987341772151899E-2</v>
      </c>
      <c r="CQ156" s="21">
        <f t="shared" si="61"/>
        <v>8.8031039092299312E-2</v>
      </c>
      <c r="CW156">
        <v>925000</v>
      </c>
      <c r="CY156" s="22">
        <f t="shared" si="62"/>
        <v>-0.12439024390243869</v>
      </c>
    </row>
    <row r="157" spans="1:103" x14ac:dyDescent="0.2">
      <c r="A157">
        <v>22</v>
      </c>
      <c r="B157" t="s">
        <v>912</v>
      </c>
      <c r="C157" t="s">
        <v>913</v>
      </c>
      <c r="D157" t="s">
        <v>116</v>
      </c>
      <c r="E157" t="s">
        <v>117</v>
      </c>
      <c r="F157">
        <v>72</v>
      </c>
      <c r="G157">
        <v>190</v>
      </c>
      <c r="H157" t="s">
        <v>107</v>
      </c>
      <c r="I157">
        <v>2006</v>
      </c>
      <c r="J157">
        <v>7</v>
      </c>
      <c r="K157">
        <v>211</v>
      </c>
      <c r="M157">
        <v>27</v>
      </c>
      <c r="N157" t="s">
        <v>914</v>
      </c>
      <c r="O157" s="12" t="s">
        <v>891</v>
      </c>
      <c r="P157" s="12" t="s">
        <v>915</v>
      </c>
      <c r="Q157" t="s">
        <v>529</v>
      </c>
      <c r="T157" s="12" t="s">
        <v>148</v>
      </c>
      <c r="U157">
        <v>76</v>
      </c>
      <c r="V157">
        <v>6</v>
      </c>
      <c r="W157">
        <v>10</v>
      </c>
      <c r="X157">
        <v>16</v>
      </c>
      <c r="Y157">
        <v>0</v>
      </c>
      <c r="Z157">
        <v>85</v>
      </c>
      <c r="AA157">
        <v>49</v>
      </c>
      <c r="AB157">
        <v>46</v>
      </c>
      <c r="AC157" s="13">
        <f t="shared" si="42"/>
        <v>7.0588235294117646E-2</v>
      </c>
      <c r="AD157" s="13">
        <f t="shared" si="43"/>
        <v>3.3333333333333333E-2</v>
      </c>
      <c r="AE157" s="14">
        <v>33.4</v>
      </c>
      <c r="AF157" s="15">
        <v>67</v>
      </c>
      <c r="AG157" s="15">
        <v>7</v>
      </c>
      <c r="AH157" s="15">
        <v>4</v>
      </c>
      <c r="AI157" s="2">
        <v>885.3</v>
      </c>
      <c r="AJ157" s="14">
        <f t="shared" si="44"/>
        <v>11.648684210526316</v>
      </c>
      <c r="AK157">
        <v>1356</v>
      </c>
      <c r="AL157" s="14">
        <f t="shared" si="45"/>
        <v>17.842105263157894</v>
      </c>
      <c r="AM157" s="16">
        <f t="shared" si="46"/>
        <v>0.65287610619469028</v>
      </c>
      <c r="AN157" s="15">
        <v>82.5</v>
      </c>
      <c r="AO157" s="16">
        <f t="shared" si="47"/>
        <v>5.5913249745848868</v>
      </c>
      <c r="AP157" s="13">
        <f>IF(('Even Strength'!CU157+'Power Play'!AJ157+'Penalty Kill'!AF157)&gt;0,V157/('Even Strength'!CU157+'Power Play'!AJ157+'Penalty Kill'!AF157),0)</f>
        <v>4.3165467625899283E-2</v>
      </c>
      <c r="AQ157" s="13">
        <f>IF(('Even Strength'!CU157+'Power Play'!AJ157+'Penalty Kill'!AF157)&gt;0,W157/('Even Strength'!CU157+'Power Play'!AJ157+'Penalty Kill'!AF157),0)</f>
        <v>7.1942446043165464E-2</v>
      </c>
      <c r="AR157" s="13">
        <f t="shared" si="48"/>
        <v>0.11510791366906475</v>
      </c>
      <c r="AS157">
        <v>1</v>
      </c>
      <c r="AT157">
        <v>14</v>
      </c>
      <c r="AU157" s="17">
        <f t="shared" si="49"/>
        <v>6.6666666666666666E-2</v>
      </c>
      <c r="AV157">
        <v>0.30000000000000004</v>
      </c>
      <c r="AW157">
        <v>104</v>
      </c>
      <c r="AX157">
        <v>28</v>
      </c>
      <c r="AY157">
        <v>44</v>
      </c>
      <c r="AZ157">
        <v>49</v>
      </c>
      <c r="BA157">
        <v>30</v>
      </c>
      <c r="BB157">
        <v>37</v>
      </c>
      <c r="BC157" s="2">
        <f t="shared" si="50"/>
        <v>7.0484581497797363</v>
      </c>
      <c r="BD157" s="14">
        <f t="shared" si="51"/>
        <v>1.8976618095560829</v>
      </c>
      <c r="BE157" s="14">
        <f t="shared" si="52"/>
        <v>2.9820399864452729</v>
      </c>
      <c r="BF157" s="14">
        <f t="shared" si="53"/>
        <v>3.3209081667231448</v>
      </c>
      <c r="BG157" s="14">
        <f t="shared" si="54"/>
        <v>2.0332090816672319</v>
      </c>
      <c r="BH157" s="14">
        <f t="shared" si="55"/>
        <v>2.507624534056252</v>
      </c>
      <c r="BI157">
        <v>30</v>
      </c>
      <c r="BJ157">
        <v>14</v>
      </c>
      <c r="BK157">
        <v>0</v>
      </c>
      <c r="BL157">
        <v>0</v>
      </c>
      <c r="BM157">
        <v>0</v>
      </c>
      <c r="BN157">
        <v>0</v>
      </c>
      <c r="BO157" s="2">
        <v>3.3338419999999998</v>
      </c>
      <c r="BP157">
        <v>1</v>
      </c>
      <c r="BQ157">
        <v>0</v>
      </c>
      <c r="BR157" s="18">
        <f t="shared" si="56"/>
        <v>0</v>
      </c>
      <c r="BS157">
        <v>0</v>
      </c>
      <c r="BT157">
        <v>2</v>
      </c>
      <c r="BU157">
        <v>23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s="18">
        <f t="shared" si="57"/>
        <v>0</v>
      </c>
      <c r="CC157" s="19">
        <v>3</v>
      </c>
      <c r="CD157">
        <v>0</v>
      </c>
      <c r="CE157">
        <v>0.8</v>
      </c>
      <c r="CF157">
        <v>0.8</v>
      </c>
      <c r="CG157" s="20">
        <f t="shared" si="58"/>
        <v>1.0526315789473684E-2</v>
      </c>
      <c r="CH157" s="20">
        <f t="shared" si="59"/>
        <v>5.4218908844459512E-2</v>
      </c>
      <c r="CI157">
        <v>13.4</v>
      </c>
      <c r="CJ157">
        <v>19.3</v>
      </c>
      <c r="CK157">
        <v>-0.4</v>
      </c>
      <c r="CL157">
        <v>0.60000000000000009</v>
      </c>
      <c r="CM157">
        <v>2.1</v>
      </c>
      <c r="CN157">
        <v>-0.30000000000000004</v>
      </c>
      <c r="CO157">
        <v>2.4</v>
      </c>
      <c r="CP157" s="21">
        <f t="shared" si="60"/>
        <v>3.1578947368421054E-2</v>
      </c>
      <c r="CQ157" s="21">
        <f t="shared" si="61"/>
        <v>0.16265672653337854</v>
      </c>
      <c r="CU157">
        <v>6</v>
      </c>
      <c r="CV157" t="s">
        <v>916</v>
      </c>
      <c r="CW157">
        <v>1250000</v>
      </c>
      <c r="CY157" s="22">
        <f t="shared" si="62"/>
        <v>0.20487804878048754</v>
      </c>
    </row>
    <row r="158" spans="1:103" x14ac:dyDescent="0.2">
      <c r="A158">
        <v>23</v>
      </c>
      <c r="B158" t="s">
        <v>917</v>
      </c>
      <c r="C158" t="s">
        <v>579</v>
      </c>
      <c r="D158" t="s">
        <v>351</v>
      </c>
      <c r="E158" t="s">
        <v>106</v>
      </c>
      <c r="F158">
        <v>74</v>
      </c>
      <c r="G158">
        <v>200</v>
      </c>
      <c r="H158" t="s">
        <v>118</v>
      </c>
      <c r="I158">
        <v>2009</v>
      </c>
      <c r="J158">
        <v>3</v>
      </c>
      <c r="K158">
        <v>83</v>
      </c>
      <c r="L158" t="s">
        <v>108</v>
      </c>
      <c r="M158">
        <v>23</v>
      </c>
      <c r="N158" t="s">
        <v>918</v>
      </c>
      <c r="O158" s="12" t="s">
        <v>447</v>
      </c>
      <c r="P158" s="12" t="s">
        <v>919</v>
      </c>
      <c r="Q158" t="s">
        <v>393</v>
      </c>
      <c r="T158" s="12" t="s">
        <v>178</v>
      </c>
      <c r="U158">
        <v>36</v>
      </c>
      <c r="V158">
        <v>1</v>
      </c>
      <c r="W158">
        <v>7</v>
      </c>
      <c r="X158">
        <v>8</v>
      </c>
      <c r="Y158">
        <v>-6</v>
      </c>
      <c r="Z158">
        <v>56</v>
      </c>
      <c r="AA158">
        <v>24</v>
      </c>
      <c r="AB158">
        <v>40</v>
      </c>
      <c r="AC158" s="13">
        <f t="shared" si="42"/>
        <v>1.7857142857142856E-2</v>
      </c>
      <c r="AD158" s="13">
        <f t="shared" si="43"/>
        <v>8.3333333333333332E-3</v>
      </c>
      <c r="AE158" s="14">
        <v>47.7</v>
      </c>
      <c r="AF158" s="15">
        <v>30</v>
      </c>
      <c r="AG158" s="15">
        <v>4</v>
      </c>
      <c r="AH158" s="15">
        <v>17</v>
      </c>
      <c r="AI158" s="2">
        <v>551.9</v>
      </c>
      <c r="AJ158" s="14">
        <f t="shared" si="44"/>
        <v>15.330555555555556</v>
      </c>
      <c r="AK158">
        <v>740</v>
      </c>
      <c r="AL158" s="14">
        <f t="shared" si="45"/>
        <v>20.555555555555557</v>
      </c>
      <c r="AM158" s="16">
        <f t="shared" si="46"/>
        <v>0.7458108108108108</v>
      </c>
      <c r="AN158" s="15">
        <v>25.868421000000001</v>
      </c>
      <c r="AO158" s="16">
        <f t="shared" si="47"/>
        <v>2.8122943649211818</v>
      </c>
      <c r="AP158" s="13">
        <f>IF(('Even Strength'!CU158+'Power Play'!AJ158+'Penalty Kill'!AF158)&gt;0,V158/('Even Strength'!CU158+'Power Play'!AJ158+'Penalty Kill'!AF158),0)</f>
        <v>1.7543859649122806E-2</v>
      </c>
      <c r="AQ158" s="13">
        <f>IF(('Even Strength'!CU158+'Power Play'!AJ158+'Penalty Kill'!AF158)&gt;0,W158/('Even Strength'!CU158+'Power Play'!AJ158+'Penalty Kill'!AF158),0)</f>
        <v>0.12280701754385964</v>
      </c>
      <c r="AR158" s="13">
        <f t="shared" si="48"/>
        <v>0.14035087719298245</v>
      </c>
      <c r="AS158">
        <v>0</v>
      </c>
      <c r="AT158">
        <v>0</v>
      </c>
      <c r="AU158" s="17">
        <f t="shared" si="49"/>
        <v>0</v>
      </c>
      <c r="AV158">
        <v>0</v>
      </c>
      <c r="AW158">
        <v>56</v>
      </c>
      <c r="AX158">
        <v>43</v>
      </c>
      <c r="AY158">
        <v>29</v>
      </c>
      <c r="AZ158">
        <v>24</v>
      </c>
      <c r="BA158">
        <v>22</v>
      </c>
      <c r="BB158">
        <v>9</v>
      </c>
      <c r="BC158" s="2">
        <f t="shared" si="50"/>
        <v>6.0880594310563509</v>
      </c>
      <c r="BD158" s="14">
        <f t="shared" si="51"/>
        <v>4.6747599202754122</v>
      </c>
      <c r="BE158" s="14">
        <f t="shared" si="52"/>
        <v>3.1527450625113245</v>
      </c>
      <c r="BF158" s="14">
        <f t="shared" si="53"/>
        <v>2.609168327595579</v>
      </c>
      <c r="BG158" s="14">
        <f t="shared" si="54"/>
        <v>2.3917376336292806</v>
      </c>
      <c r="BH158" s="14">
        <f t="shared" si="55"/>
        <v>0.97843812284834208</v>
      </c>
      <c r="BI158">
        <v>16</v>
      </c>
      <c r="BJ158">
        <v>8</v>
      </c>
      <c r="BK158">
        <v>0</v>
      </c>
      <c r="BL158">
        <v>0</v>
      </c>
      <c r="BM158">
        <v>0</v>
      </c>
      <c r="BN158">
        <v>0</v>
      </c>
      <c r="BO158" s="2">
        <v>-1.4894829999999999</v>
      </c>
      <c r="BR158" s="18" t="str">
        <f t="shared" si="56"/>
        <v xml:space="preserve"> </v>
      </c>
      <c r="BT158">
        <v>0</v>
      </c>
      <c r="BU158">
        <v>6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 s="18">
        <f t="shared" si="57"/>
        <v>0</v>
      </c>
      <c r="CC158" s="19">
        <v>0</v>
      </c>
      <c r="CD158">
        <v>0.30000000000000004</v>
      </c>
      <c r="CE158">
        <v>0.5</v>
      </c>
      <c r="CF158">
        <v>0.8</v>
      </c>
      <c r="CG158" s="20">
        <f t="shared" si="58"/>
        <v>2.2222222222222223E-2</v>
      </c>
      <c r="CH158" s="20">
        <f t="shared" si="59"/>
        <v>8.6972277586519306E-2</v>
      </c>
      <c r="CI158">
        <v>10.5</v>
      </c>
      <c r="CJ158">
        <v>10.6</v>
      </c>
      <c r="CK158">
        <v>-6.3</v>
      </c>
      <c r="CL158">
        <v>0.60000000000000009</v>
      </c>
      <c r="CM158">
        <v>-0.1</v>
      </c>
      <c r="CN158">
        <v>0</v>
      </c>
      <c r="CO158">
        <v>0.5</v>
      </c>
      <c r="CP158" s="21">
        <f t="shared" si="60"/>
        <v>1.3888888888888888E-2</v>
      </c>
      <c r="CQ158" s="21">
        <f t="shared" si="61"/>
        <v>5.4357673491574561E-2</v>
      </c>
      <c r="CW158">
        <v>683333</v>
      </c>
      <c r="CY158" s="22">
        <f t="shared" si="62"/>
        <v>-0.69999941463414617</v>
      </c>
    </row>
    <row r="159" spans="1:103" x14ac:dyDescent="0.2">
      <c r="A159">
        <v>23</v>
      </c>
      <c r="B159" t="s">
        <v>920</v>
      </c>
      <c r="C159" t="s">
        <v>921</v>
      </c>
      <c r="D159" t="s">
        <v>116</v>
      </c>
      <c r="E159" t="s">
        <v>117</v>
      </c>
      <c r="F159">
        <v>68</v>
      </c>
      <c r="G159">
        <v>190</v>
      </c>
      <c r="H159" t="s">
        <v>118</v>
      </c>
      <c r="M159">
        <v>30</v>
      </c>
      <c r="N159" t="s">
        <v>922</v>
      </c>
      <c r="O159" s="12" t="s">
        <v>678</v>
      </c>
      <c r="P159" s="12" t="s">
        <v>923</v>
      </c>
      <c r="Q159" t="s">
        <v>147</v>
      </c>
      <c r="T159" s="12" t="s">
        <v>148</v>
      </c>
      <c r="U159">
        <v>19</v>
      </c>
      <c r="V159">
        <v>4</v>
      </c>
      <c r="W159">
        <v>1</v>
      </c>
      <c r="X159">
        <v>5</v>
      </c>
      <c r="Y159">
        <v>-3</v>
      </c>
      <c r="Z159">
        <v>17</v>
      </c>
      <c r="AA159">
        <v>7</v>
      </c>
      <c r="AB159">
        <v>7</v>
      </c>
      <c r="AC159" s="13">
        <f t="shared" si="42"/>
        <v>0.23529411764705882</v>
      </c>
      <c r="AD159" s="13">
        <f t="shared" si="43"/>
        <v>0.12903225806451613</v>
      </c>
      <c r="AE159" s="14">
        <v>19.899999999999999</v>
      </c>
      <c r="AF159" s="15">
        <v>13</v>
      </c>
      <c r="AG159" s="15">
        <v>1</v>
      </c>
      <c r="AH159" s="15">
        <v>0</v>
      </c>
      <c r="AI159" s="2">
        <v>223.5833333333</v>
      </c>
      <c r="AJ159" s="14">
        <f t="shared" si="44"/>
        <v>11.767543859647368</v>
      </c>
      <c r="AK159">
        <v>291</v>
      </c>
      <c r="AL159" s="14">
        <f t="shared" si="45"/>
        <v>15.315789473684211</v>
      </c>
      <c r="AM159" s="16">
        <f t="shared" si="46"/>
        <v>0.76832760595635741</v>
      </c>
      <c r="AN159" s="15">
        <v>0</v>
      </c>
      <c r="AO159" s="16">
        <f t="shared" si="47"/>
        <v>0</v>
      </c>
      <c r="AP159" s="13">
        <f>IF(('Even Strength'!CU159+'Power Play'!AJ159+'Penalty Kill'!AF159)&gt;0,V159/('Even Strength'!CU159+'Power Play'!AJ159+'Penalty Kill'!AF159),0)</f>
        <v>9.0909090909090912E-2</v>
      </c>
      <c r="AQ159" s="13">
        <f>IF(('Even Strength'!CU159+'Power Play'!AJ159+'Penalty Kill'!AF159)&gt;0,W159/('Even Strength'!CU159+'Power Play'!AJ159+'Penalty Kill'!AF159),0)</f>
        <v>2.2727272727272728E-2</v>
      </c>
      <c r="AR159" s="13">
        <f t="shared" si="48"/>
        <v>0.11363636363636365</v>
      </c>
      <c r="AS159">
        <v>0</v>
      </c>
      <c r="AT159">
        <v>1</v>
      </c>
      <c r="AU159" s="17">
        <f t="shared" si="49"/>
        <v>0</v>
      </c>
      <c r="AV159">
        <v>0</v>
      </c>
      <c r="AW159">
        <v>44</v>
      </c>
      <c r="AX159">
        <v>21</v>
      </c>
      <c r="AY159">
        <v>10</v>
      </c>
      <c r="AZ159">
        <v>7</v>
      </c>
      <c r="BA159">
        <v>3</v>
      </c>
      <c r="BB159">
        <v>4</v>
      </c>
      <c r="BC159" s="2">
        <f t="shared" si="50"/>
        <v>11.807677972420695</v>
      </c>
      <c r="BD159" s="14">
        <f t="shared" si="51"/>
        <v>5.6354826686553308</v>
      </c>
      <c r="BE159" s="14">
        <f t="shared" si="52"/>
        <v>2.6835631755501579</v>
      </c>
      <c r="BF159" s="14">
        <f t="shared" si="53"/>
        <v>1.8784942228851107</v>
      </c>
      <c r="BG159" s="14">
        <f t="shared" si="54"/>
        <v>0.8050689526650473</v>
      </c>
      <c r="BH159" s="14">
        <f t="shared" si="55"/>
        <v>1.0734252702200631</v>
      </c>
      <c r="BI159">
        <v>2</v>
      </c>
      <c r="BJ159">
        <v>1</v>
      </c>
      <c r="BK159">
        <v>0</v>
      </c>
      <c r="BL159">
        <v>0</v>
      </c>
      <c r="BM159">
        <v>0</v>
      </c>
      <c r="BN159">
        <v>0</v>
      </c>
      <c r="BO159" s="2">
        <v>0.61579200000000001</v>
      </c>
      <c r="BR159" s="18" t="str">
        <f t="shared" si="56"/>
        <v xml:space="preserve"> </v>
      </c>
      <c r="BT159">
        <v>2</v>
      </c>
      <c r="BU159">
        <v>5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 s="18">
        <f t="shared" si="57"/>
        <v>0</v>
      </c>
      <c r="CC159" s="19">
        <v>5</v>
      </c>
      <c r="CD159">
        <v>0.4</v>
      </c>
      <c r="CE159">
        <v>0.1</v>
      </c>
      <c r="CF159">
        <v>0.5</v>
      </c>
      <c r="CG159" s="20">
        <f t="shared" si="58"/>
        <v>2.6315789473684209E-2</v>
      </c>
      <c r="CH159" s="20">
        <f t="shared" si="59"/>
        <v>0.13417815877750788</v>
      </c>
      <c r="CI159">
        <v>4.4000000000000004</v>
      </c>
      <c r="CJ159">
        <v>4.3</v>
      </c>
      <c r="CK159">
        <v>-3.5</v>
      </c>
      <c r="CL159">
        <v>0.4</v>
      </c>
      <c r="CM159">
        <v>0.1</v>
      </c>
      <c r="CN159">
        <v>0</v>
      </c>
      <c r="CO159">
        <v>0.5</v>
      </c>
      <c r="CP159" s="21">
        <f t="shared" si="60"/>
        <v>2.6315789473684209E-2</v>
      </c>
      <c r="CQ159" s="21">
        <f t="shared" si="61"/>
        <v>0.13417815877750788</v>
      </c>
      <c r="CU159">
        <v>40</v>
      </c>
      <c r="CV159" t="s">
        <v>283</v>
      </c>
      <c r="CW159">
        <v>550000</v>
      </c>
      <c r="CY159" s="22">
        <f t="shared" si="62"/>
        <v>-0.46585365853658522</v>
      </c>
    </row>
    <row r="160" spans="1:103" x14ac:dyDescent="0.2">
      <c r="A160">
        <v>14</v>
      </c>
      <c r="B160" t="s">
        <v>924</v>
      </c>
      <c r="C160" t="s">
        <v>925</v>
      </c>
      <c r="D160" t="s">
        <v>206</v>
      </c>
      <c r="E160" t="s">
        <v>106</v>
      </c>
      <c r="F160">
        <v>74</v>
      </c>
      <c r="G160">
        <v>181</v>
      </c>
      <c r="H160" t="s">
        <v>107</v>
      </c>
      <c r="I160">
        <v>2010</v>
      </c>
      <c r="J160">
        <v>1</v>
      </c>
      <c r="K160">
        <v>6</v>
      </c>
      <c r="M160">
        <v>21</v>
      </c>
      <c r="N160" t="s">
        <v>926</v>
      </c>
      <c r="O160" s="12" t="s">
        <v>380</v>
      </c>
      <c r="P160" s="12" t="s">
        <v>927</v>
      </c>
      <c r="Q160" t="s">
        <v>271</v>
      </c>
      <c r="T160" s="12" t="s">
        <v>546</v>
      </c>
      <c r="U160">
        <v>11</v>
      </c>
      <c r="V160">
        <v>1</v>
      </c>
      <c r="W160">
        <v>0</v>
      </c>
      <c r="X160">
        <v>1</v>
      </c>
      <c r="Y160">
        <v>-5</v>
      </c>
      <c r="Z160">
        <v>12</v>
      </c>
      <c r="AA160">
        <v>5</v>
      </c>
      <c r="AB160">
        <v>1</v>
      </c>
      <c r="AC160" s="13">
        <f t="shared" si="42"/>
        <v>8.3333333333333329E-2</v>
      </c>
      <c r="AD160" s="13">
        <f t="shared" si="43"/>
        <v>5.5555555555555552E-2</v>
      </c>
      <c r="AE160" s="14">
        <v>26.4</v>
      </c>
      <c r="AF160" s="15">
        <v>8</v>
      </c>
      <c r="AG160" s="15">
        <v>1</v>
      </c>
      <c r="AH160" s="15">
        <v>1</v>
      </c>
      <c r="AI160" s="2">
        <v>132.19999999999999</v>
      </c>
      <c r="AJ160" s="14">
        <f t="shared" si="44"/>
        <v>12.018181818181818</v>
      </c>
      <c r="AK160">
        <v>185</v>
      </c>
      <c r="AL160" s="14">
        <f t="shared" si="45"/>
        <v>16.818181818181817</v>
      </c>
      <c r="AM160" s="16">
        <f t="shared" si="46"/>
        <v>0.71459459459459451</v>
      </c>
      <c r="AN160" s="15">
        <v>0</v>
      </c>
      <c r="AO160" s="16">
        <f t="shared" si="47"/>
        <v>0</v>
      </c>
      <c r="AP160" s="13">
        <f>IF(('Even Strength'!CU160+'Power Play'!AJ160+'Penalty Kill'!AF160)&gt;0,V160/('Even Strength'!CU160+'Power Play'!AJ160+'Penalty Kill'!AF160),0)</f>
        <v>1.5873015873015872E-2</v>
      </c>
      <c r="AQ160" s="13">
        <f>IF(('Even Strength'!CU160+'Power Play'!AJ160+'Penalty Kill'!AF160)&gt;0,W160/('Even Strength'!CU160+'Power Play'!AJ160+'Penalty Kill'!AF160),0)</f>
        <v>0</v>
      </c>
      <c r="AR160" s="13">
        <f t="shared" si="48"/>
        <v>1.5873015873015872E-2</v>
      </c>
      <c r="AS160">
        <v>25</v>
      </c>
      <c r="AT160">
        <v>27</v>
      </c>
      <c r="AU160" s="17">
        <f t="shared" si="49"/>
        <v>0.48076923076923078</v>
      </c>
      <c r="AV160">
        <v>8.1999999999999993</v>
      </c>
      <c r="AW160">
        <v>13</v>
      </c>
      <c r="AX160">
        <v>9</v>
      </c>
      <c r="AY160">
        <v>1</v>
      </c>
      <c r="AZ160">
        <v>5</v>
      </c>
      <c r="BA160">
        <v>1</v>
      </c>
      <c r="BB160">
        <v>3</v>
      </c>
      <c r="BC160" s="2">
        <f t="shared" si="50"/>
        <v>5.9001512859304084</v>
      </c>
      <c r="BD160" s="14">
        <f t="shared" si="51"/>
        <v>4.0847201210287443</v>
      </c>
      <c r="BE160" s="14">
        <f t="shared" si="52"/>
        <v>0.45385779122541609</v>
      </c>
      <c r="BF160" s="14">
        <f t="shared" si="53"/>
        <v>2.2692889561270801</v>
      </c>
      <c r="BG160" s="14">
        <f t="shared" si="54"/>
        <v>0.45385779122541609</v>
      </c>
      <c r="BH160" s="14">
        <f t="shared" si="55"/>
        <v>1.3615733736762483</v>
      </c>
      <c r="BI160">
        <v>4</v>
      </c>
      <c r="BJ160">
        <v>2</v>
      </c>
      <c r="BK160">
        <v>0</v>
      </c>
      <c r="BL160">
        <v>0</v>
      </c>
      <c r="BM160">
        <v>0</v>
      </c>
      <c r="BN160">
        <v>0</v>
      </c>
      <c r="BO160" s="2">
        <v>-1.189033</v>
      </c>
      <c r="BR160" s="18" t="str">
        <f t="shared" si="56"/>
        <v xml:space="preserve"> </v>
      </c>
      <c r="BT160">
        <v>0</v>
      </c>
      <c r="BU160">
        <v>2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 s="18">
        <f t="shared" si="57"/>
        <v>0</v>
      </c>
      <c r="CC160" s="19">
        <v>2</v>
      </c>
      <c r="CD160">
        <v>-0.2</v>
      </c>
      <c r="CE160">
        <v>-0.1</v>
      </c>
      <c r="CF160">
        <v>-0.2</v>
      </c>
      <c r="CG160" s="20">
        <f t="shared" si="58"/>
        <v>-1.8181818181818184E-2</v>
      </c>
      <c r="CH160" s="20">
        <f t="shared" si="59"/>
        <v>-9.077155824508322E-2</v>
      </c>
      <c r="CI160">
        <v>3.7</v>
      </c>
      <c r="CJ160">
        <v>3.6</v>
      </c>
      <c r="CK160">
        <v>-5.9</v>
      </c>
      <c r="CL160">
        <v>-1.2</v>
      </c>
      <c r="CM160">
        <v>-0.1</v>
      </c>
      <c r="CN160">
        <v>0</v>
      </c>
      <c r="CO160">
        <v>-1.3</v>
      </c>
      <c r="CP160" s="21">
        <f t="shared" si="60"/>
        <v>-0.11818181818181818</v>
      </c>
      <c r="CQ160" s="21">
        <f t="shared" si="61"/>
        <v>-0.59001512859304084</v>
      </c>
      <c r="CW160">
        <v>1633333</v>
      </c>
      <c r="CY160" s="22">
        <f t="shared" si="62"/>
        <v>-4.1682920975609754</v>
      </c>
    </row>
    <row r="161" spans="1:103" x14ac:dyDescent="0.2">
      <c r="A161">
        <v>24</v>
      </c>
      <c r="B161" t="s">
        <v>928</v>
      </c>
      <c r="C161" t="s">
        <v>929</v>
      </c>
      <c r="D161" t="s">
        <v>105</v>
      </c>
      <c r="E161" t="s">
        <v>106</v>
      </c>
      <c r="F161">
        <v>71</v>
      </c>
      <c r="G161">
        <v>208</v>
      </c>
      <c r="H161" t="s">
        <v>118</v>
      </c>
      <c r="I161">
        <v>1997</v>
      </c>
      <c r="J161">
        <v>6</v>
      </c>
      <c r="K161">
        <v>144</v>
      </c>
      <c r="M161">
        <v>35</v>
      </c>
      <c r="N161" t="s">
        <v>930</v>
      </c>
      <c r="O161" s="12" t="s">
        <v>336</v>
      </c>
      <c r="P161" s="12" t="s">
        <v>931</v>
      </c>
      <c r="Q161" t="s">
        <v>305</v>
      </c>
      <c r="T161" s="12" t="s">
        <v>113</v>
      </c>
      <c r="U161">
        <v>82</v>
      </c>
      <c r="V161">
        <v>10</v>
      </c>
      <c r="W161">
        <v>18</v>
      </c>
      <c r="X161">
        <v>28</v>
      </c>
      <c r="Y161">
        <v>8</v>
      </c>
      <c r="Z161">
        <v>104</v>
      </c>
      <c r="AA161">
        <v>34</v>
      </c>
      <c r="AB161">
        <v>45</v>
      </c>
      <c r="AC161" s="13">
        <f t="shared" si="42"/>
        <v>9.6153846153846159E-2</v>
      </c>
      <c r="AD161" s="13">
        <f t="shared" si="43"/>
        <v>5.4644808743169397E-2</v>
      </c>
      <c r="AE161" s="14">
        <v>28.8</v>
      </c>
      <c r="AF161" s="15">
        <v>57</v>
      </c>
      <c r="AG161" s="15">
        <v>6</v>
      </c>
      <c r="AH161" s="15">
        <v>13</v>
      </c>
      <c r="AI161" s="2">
        <v>1262.8666666667</v>
      </c>
      <c r="AJ161" s="14">
        <f t="shared" si="44"/>
        <v>15.400813008130488</v>
      </c>
      <c r="AK161">
        <v>1835</v>
      </c>
      <c r="AL161" s="14">
        <f t="shared" si="45"/>
        <v>22.378048780487806</v>
      </c>
      <c r="AM161" s="16">
        <f t="shared" si="46"/>
        <v>0.68821071752953678</v>
      </c>
      <c r="AN161" s="15">
        <v>112.88235299999999</v>
      </c>
      <c r="AO161" s="16">
        <f t="shared" si="47"/>
        <v>5.3631482711290355</v>
      </c>
      <c r="AP161" s="13">
        <f>IF(('Even Strength'!CU161+'Power Play'!AJ161+'Penalty Kill'!AF161)&gt;0,V161/('Even Strength'!CU161+'Power Play'!AJ161+'Penalty Kill'!AF161),0)</f>
        <v>9.1743119266055051E-2</v>
      </c>
      <c r="AQ161" s="13">
        <f>IF(('Even Strength'!CU161+'Power Play'!AJ161+'Penalty Kill'!AF161)&gt;0,W161/('Even Strength'!CU161+'Power Play'!AJ161+'Penalty Kill'!AF161),0)</f>
        <v>0.16513761467889909</v>
      </c>
      <c r="AR161" s="13">
        <f t="shared" si="48"/>
        <v>0.25688073394495414</v>
      </c>
      <c r="AS161">
        <v>10</v>
      </c>
      <c r="AT161">
        <v>16</v>
      </c>
      <c r="AU161" s="17">
        <f t="shared" si="49"/>
        <v>0.38461538461538464</v>
      </c>
      <c r="AV161">
        <v>0.5</v>
      </c>
      <c r="AW161">
        <v>111</v>
      </c>
      <c r="AX161">
        <v>190</v>
      </c>
      <c r="AY161">
        <v>61</v>
      </c>
      <c r="AZ161">
        <v>34</v>
      </c>
      <c r="BA161">
        <v>25</v>
      </c>
      <c r="BB161">
        <v>34</v>
      </c>
      <c r="BC161" s="2">
        <f t="shared" si="50"/>
        <v>5.273715884495453</v>
      </c>
      <c r="BD161" s="14">
        <f t="shared" si="51"/>
        <v>9.0270812437309562</v>
      </c>
      <c r="BE161" s="14">
        <f t="shared" si="52"/>
        <v>2.8981681887767805</v>
      </c>
      <c r="BF161" s="14">
        <f t="shared" si="53"/>
        <v>1.6153724330886972</v>
      </c>
      <c r="BG161" s="14">
        <f t="shared" si="54"/>
        <v>1.1877738478593363</v>
      </c>
      <c r="BH161" s="14">
        <f t="shared" si="55"/>
        <v>1.6153724330886972</v>
      </c>
      <c r="BI161">
        <v>54</v>
      </c>
      <c r="BJ161">
        <v>22</v>
      </c>
      <c r="BK161">
        <v>0</v>
      </c>
      <c r="BL161">
        <v>1</v>
      </c>
      <c r="BM161">
        <v>0</v>
      </c>
      <c r="BN161">
        <v>0</v>
      </c>
      <c r="BO161" s="2">
        <v>-0.36286399999999996</v>
      </c>
      <c r="BR161" s="18" t="str">
        <f t="shared" si="56"/>
        <v xml:space="preserve"> </v>
      </c>
      <c r="BT161">
        <v>3</v>
      </c>
      <c r="BU161">
        <v>23</v>
      </c>
      <c r="BV161">
        <v>0</v>
      </c>
      <c r="BW161">
        <v>0</v>
      </c>
      <c r="BX161">
        <v>3</v>
      </c>
      <c r="BY161">
        <v>0</v>
      </c>
      <c r="BZ161">
        <v>0</v>
      </c>
      <c r="CA161">
        <v>0</v>
      </c>
      <c r="CB161" s="18">
        <f t="shared" si="57"/>
        <v>0</v>
      </c>
      <c r="CC161" s="19">
        <v>7</v>
      </c>
      <c r="CD161">
        <v>0.60000000000000009</v>
      </c>
      <c r="CE161">
        <v>1.9</v>
      </c>
      <c r="CF161">
        <v>2.5</v>
      </c>
      <c r="CG161" s="20">
        <f t="shared" si="58"/>
        <v>3.048780487804878E-2</v>
      </c>
      <c r="CH161" s="20">
        <f t="shared" si="59"/>
        <v>0.11877738478593361</v>
      </c>
      <c r="CI161">
        <v>21</v>
      </c>
      <c r="CJ161">
        <v>27.7</v>
      </c>
      <c r="CK161">
        <v>3.6</v>
      </c>
      <c r="CL161">
        <v>1.6</v>
      </c>
      <c r="CM161">
        <v>4.3</v>
      </c>
      <c r="CN161">
        <v>0</v>
      </c>
      <c r="CO161">
        <v>5.9</v>
      </c>
      <c r="CP161" s="21">
        <f t="shared" si="60"/>
        <v>7.195121951219513E-2</v>
      </c>
      <c r="CQ161" s="21">
        <f t="shared" si="61"/>
        <v>0.2803146280948034</v>
      </c>
      <c r="CW161">
        <v>2500000</v>
      </c>
      <c r="CY161" s="22">
        <f t="shared" si="62"/>
        <v>1.5097560975609756</v>
      </c>
    </row>
    <row r="162" spans="1:103" x14ac:dyDescent="0.2">
      <c r="A162">
        <v>28</v>
      </c>
      <c r="B162" t="s">
        <v>932</v>
      </c>
      <c r="C162" t="s">
        <v>933</v>
      </c>
      <c r="D162" t="s">
        <v>934</v>
      </c>
      <c r="E162" t="s">
        <v>106</v>
      </c>
      <c r="F162">
        <v>74</v>
      </c>
      <c r="G162">
        <v>215</v>
      </c>
      <c r="H162" t="s">
        <v>118</v>
      </c>
      <c r="I162">
        <v>2008</v>
      </c>
      <c r="J162">
        <v>2</v>
      </c>
      <c r="K162">
        <v>54</v>
      </c>
      <c r="M162">
        <v>23</v>
      </c>
      <c r="N162" t="s">
        <v>935</v>
      </c>
      <c r="O162" s="12" t="s">
        <v>418</v>
      </c>
      <c r="P162" s="12" t="s">
        <v>936</v>
      </c>
      <c r="Q162" t="s">
        <v>169</v>
      </c>
      <c r="T162" s="12" t="s">
        <v>170</v>
      </c>
      <c r="U162">
        <v>9</v>
      </c>
      <c r="V162">
        <v>0</v>
      </c>
      <c r="W162">
        <v>3</v>
      </c>
      <c r="X162">
        <v>3</v>
      </c>
      <c r="Y162">
        <v>2</v>
      </c>
      <c r="Z162">
        <v>4</v>
      </c>
      <c r="AA162">
        <v>0</v>
      </c>
      <c r="AB162">
        <v>4</v>
      </c>
      <c r="AC162" s="13">
        <f t="shared" si="42"/>
        <v>0</v>
      </c>
      <c r="AD162" s="13">
        <f t="shared" si="43"/>
        <v>0</v>
      </c>
      <c r="AE162" s="14">
        <v>8.8000000000000007</v>
      </c>
      <c r="AF162" s="15">
        <v>2</v>
      </c>
      <c r="AG162" s="15">
        <v>0</v>
      </c>
      <c r="AH162" s="15">
        <v>0</v>
      </c>
      <c r="AI162" s="2">
        <v>62.7</v>
      </c>
      <c r="AJ162" s="14">
        <f t="shared" si="44"/>
        <v>6.9666666666666668</v>
      </c>
      <c r="AK162">
        <v>89</v>
      </c>
      <c r="AL162" s="14">
        <f t="shared" si="45"/>
        <v>9.8888888888888893</v>
      </c>
      <c r="AM162" s="16">
        <f t="shared" si="46"/>
        <v>0.70449438202247194</v>
      </c>
      <c r="AN162" s="15">
        <v>11</v>
      </c>
      <c r="AO162" s="16">
        <f t="shared" si="47"/>
        <v>10.526315789473683</v>
      </c>
      <c r="AP162" s="13">
        <f>IF(('Even Strength'!CU162+'Power Play'!AJ162+'Penalty Kill'!AF162)&gt;0,V162/('Even Strength'!CU162+'Power Play'!AJ162+'Penalty Kill'!AF162),0)</f>
        <v>0</v>
      </c>
      <c r="AQ162" s="13">
        <f>IF(('Even Strength'!CU162+'Power Play'!AJ162+'Penalty Kill'!AF162)&gt;0,W162/('Even Strength'!CU162+'Power Play'!AJ162+'Penalty Kill'!AF162),0)</f>
        <v>0.11538461538461539</v>
      </c>
      <c r="AR162" s="13">
        <f t="shared" si="48"/>
        <v>0.11538461538461539</v>
      </c>
      <c r="AS162">
        <v>26</v>
      </c>
      <c r="AT162">
        <v>20</v>
      </c>
      <c r="AU162" s="17">
        <f t="shared" si="49"/>
        <v>0.56521739130434778</v>
      </c>
      <c r="AV162">
        <v>7.8</v>
      </c>
      <c r="AW162">
        <v>7</v>
      </c>
      <c r="AX162">
        <v>20</v>
      </c>
      <c r="AY162">
        <v>3</v>
      </c>
      <c r="AZ162">
        <v>0</v>
      </c>
      <c r="BA162">
        <v>0</v>
      </c>
      <c r="BB162">
        <v>2</v>
      </c>
      <c r="BC162" s="2">
        <f t="shared" si="50"/>
        <v>6.6985645933014348</v>
      </c>
      <c r="BD162" s="14">
        <f t="shared" si="51"/>
        <v>19.138755980861241</v>
      </c>
      <c r="BE162" s="14">
        <f t="shared" si="52"/>
        <v>2.8708133971291865</v>
      </c>
      <c r="BF162" s="14">
        <f t="shared" si="53"/>
        <v>0</v>
      </c>
      <c r="BG162" s="14">
        <f t="shared" si="54"/>
        <v>0</v>
      </c>
      <c r="BH162" s="14">
        <f t="shared" si="55"/>
        <v>1.9138755980861242</v>
      </c>
      <c r="BI162">
        <v>7</v>
      </c>
      <c r="BJ162">
        <v>1</v>
      </c>
      <c r="BK162">
        <v>1</v>
      </c>
      <c r="BL162">
        <v>0</v>
      </c>
      <c r="BM162">
        <v>0</v>
      </c>
      <c r="BN162">
        <v>0</v>
      </c>
      <c r="BO162" s="2">
        <v>-0.11119999999999999</v>
      </c>
      <c r="BR162" s="18" t="str">
        <f t="shared" si="56"/>
        <v xml:space="preserve"> </v>
      </c>
      <c r="BT162">
        <v>0</v>
      </c>
      <c r="BU162">
        <v>4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s="18">
        <f t="shared" si="57"/>
        <v>0</v>
      </c>
      <c r="CC162" s="19">
        <v>6</v>
      </c>
      <c r="CD162">
        <v>0.2</v>
      </c>
      <c r="CE162">
        <v>0.1</v>
      </c>
      <c r="CF162">
        <v>0.30000000000000004</v>
      </c>
      <c r="CG162" s="20">
        <f t="shared" si="58"/>
        <v>3.333333333333334E-2</v>
      </c>
      <c r="CH162" s="20">
        <f t="shared" si="59"/>
        <v>0.28708133971291872</v>
      </c>
      <c r="CI162">
        <v>1.2</v>
      </c>
      <c r="CJ162">
        <v>1.2</v>
      </c>
      <c r="CK162">
        <v>2</v>
      </c>
      <c r="CL162">
        <v>0.5</v>
      </c>
      <c r="CM162">
        <v>0.30000000000000004</v>
      </c>
      <c r="CN162">
        <v>0</v>
      </c>
      <c r="CO162">
        <v>0.8</v>
      </c>
      <c r="CP162" s="21">
        <f t="shared" si="60"/>
        <v>8.8888888888888892E-2</v>
      </c>
      <c r="CQ162" s="21">
        <f t="shared" si="61"/>
        <v>0.76555023923444976</v>
      </c>
      <c r="CW162">
        <v>575000</v>
      </c>
      <c r="CY162" s="22">
        <f t="shared" si="62"/>
        <v>-0.20975609756097557</v>
      </c>
    </row>
    <row r="163" spans="1:103" x14ac:dyDescent="0.2">
      <c r="A163">
        <v>26</v>
      </c>
      <c r="B163" t="s">
        <v>937</v>
      </c>
      <c r="C163" t="s">
        <v>472</v>
      </c>
      <c r="D163" t="s">
        <v>105</v>
      </c>
      <c r="E163" t="s">
        <v>106</v>
      </c>
      <c r="F163">
        <v>72</v>
      </c>
      <c r="G163">
        <v>190</v>
      </c>
      <c r="H163" t="s">
        <v>107</v>
      </c>
      <c r="I163">
        <v>2011</v>
      </c>
      <c r="J163">
        <v>5</v>
      </c>
      <c r="K163">
        <v>150</v>
      </c>
      <c r="L163" t="s">
        <v>108</v>
      </c>
      <c r="M163">
        <v>20</v>
      </c>
      <c r="N163" t="s">
        <v>938</v>
      </c>
      <c r="O163" s="12" t="s">
        <v>939</v>
      </c>
      <c r="P163" s="12" t="s">
        <v>940</v>
      </c>
      <c r="Q163" t="s">
        <v>177</v>
      </c>
      <c r="T163" s="12" t="s">
        <v>178</v>
      </c>
      <c r="U163">
        <v>15</v>
      </c>
      <c r="V163">
        <v>1</v>
      </c>
      <c r="W163">
        <v>0</v>
      </c>
      <c r="X163">
        <v>1</v>
      </c>
      <c r="Y163">
        <v>-2</v>
      </c>
      <c r="Z163">
        <v>20</v>
      </c>
      <c r="AA163">
        <v>11</v>
      </c>
      <c r="AB163">
        <v>11</v>
      </c>
      <c r="AC163" s="13">
        <f t="shared" si="42"/>
        <v>0.05</v>
      </c>
      <c r="AD163" s="13">
        <f t="shared" si="43"/>
        <v>2.3809523809523808E-2</v>
      </c>
      <c r="AE163" s="14">
        <v>57.5</v>
      </c>
      <c r="AF163" s="15">
        <v>8</v>
      </c>
      <c r="AG163" s="15">
        <v>1</v>
      </c>
      <c r="AH163" s="15">
        <v>9</v>
      </c>
      <c r="AI163" s="2">
        <v>188.46666666670001</v>
      </c>
      <c r="AJ163" s="14">
        <f t="shared" si="44"/>
        <v>12.564444444446668</v>
      </c>
      <c r="AK163">
        <v>255</v>
      </c>
      <c r="AL163" s="14">
        <f t="shared" si="45"/>
        <v>17</v>
      </c>
      <c r="AM163" s="16">
        <f t="shared" si="46"/>
        <v>0.73908496732039219</v>
      </c>
      <c r="AN163" s="15">
        <v>0</v>
      </c>
      <c r="AO163" s="16">
        <f t="shared" si="47"/>
        <v>0</v>
      </c>
      <c r="AP163" s="13">
        <f>IF(('Even Strength'!CU163+'Power Play'!AJ163+'Penalty Kill'!AF163)&gt;0,V163/('Even Strength'!CU163+'Power Play'!AJ163+'Penalty Kill'!AF163),0)</f>
        <v>3.3333333333333333E-2</v>
      </c>
      <c r="AQ163" s="13">
        <f>IF(('Even Strength'!CU163+'Power Play'!AJ163+'Penalty Kill'!AF163)&gt;0,W163/('Even Strength'!CU163+'Power Play'!AJ163+'Penalty Kill'!AF163),0)</f>
        <v>0</v>
      </c>
      <c r="AR163" s="13">
        <f t="shared" si="48"/>
        <v>3.3333333333333333E-2</v>
      </c>
      <c r="AS163">
        <v>0</v>
      </c>
      <c r="AT163">
        <v>0</v>
      </c>
      <c r="AU163" s="17">
        <f t="shared" si="49"/>
        <v>0</v>
      </c>
      <c r="AV163">
        <v>0</v>
      </c>
      <c r="AW163">
        <v>18</v>
      </c>
      <c r="AX163">
        <v>9</v>
      </c>
      <c r="AY163">
        <v>17</v>
      </c>
      <c r="AZ163">
        <v>11</v>
      </c>
      <c r="BA163">
        <v>3</v>
      </c>
      <c r="BB163">
        <v>1</v>
      </c>
      <c r="BC163" s="2">
        <f t="shared" si="50"/>
        <v>5.7304563141128879</v>
      </c>
      <c r="BD163" s="14">
        <f t="shared" si="51"/>
        <v>2.865228157056444</v>
      </c>
      <c r="BE163" s="14">
        <f t="shared" si="52"/>
        <v>5.4120976299955057</v>
      </c>
      <c r="BF163" s="14">
        <f t="shared" si="53"/>
        <v>3.5019455252912093</v>
      </c>
      <c r="BG163" s="14">
        <f t="shared" si="54"/>
        <v>0.95507605235214799</v>
      </c>
      <c r="BH163" s="14">
        <f t="shared" si="55"/>
        <v>0.31835868411738266</v>
      </c>
      <c r="BI163">
        <v>4</v>
      </c>
      <c r="BJ163">
        <v>2</v>
      </c>
      <c r="BK163">
        <v>0</v>
      </c>
      <c r="BL163">
        <v>0</v>
      </c>
      <c r="BM163">
        <v>0</v>
      </c>
      <c r="BN163">
        <v>0</v>
      </c>
      <c r="BO163" s="2">
        <v>-0.141011</v>
      </c>
      <c r="BR163" s="18" t="str">
        <f t="shared" si="56"/>
        <v xml:space="preserve"> </v>
      </c>
      <c r="BT163">
        <v>0</v>
      </c>
      <c r="BU163">
        <v>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 s="18">
        <f t="shared" si="57"/>
        <v>0</v>
      </c>
      <c r="CC163" s="19">
        <v>3</v>
      </c>
      <c r="CD163">
        <v>0</v>
      </c>
      <c r="CE163">
        <v>0.30000000000000004</v>
      </c>
      <c r="CF163">
        <v>0.30000000000000004</v>
      </c>
      <c r="CG163" s="20">
        <f t="shared" si="58"/>
        <v>2.0000000000000004E-2</v>
      </c>
      <c r="CH163" s="20">
        <f t="shared" si="59"/>
        <v>9.5507605235214815E-2</v>
      </c>
      <c r="CI163">
        <v>4.2</v>
      </c>
      <c r="CJ163">
        <v>4.8</v>
      </c>
      <c r="CK163">
        <v>-1.4</v>
      </c>
      <c r="CL163">
        <v>-0.5</v>
      </c>
      <c r="CM163">
        <v>0.4</v>
      </c>
      <c r="CN163">
        <v>0</v>
      </c>
      <c r="CO163">
        <v>0</v>
      </c>
      <c r="CP163" s="21">
        <f t="shared" si="60"/>
        <v>0</v>
      </c>
      <c r="CQ163" s="21">
        <f t="shared" si="61"/>
        <v>0</v>
      </c>
      <c r="CW163">
        <v>599444</v>
      </c>
      <c r="CY163" s="22">
        <f t="shared" si="62"/>
        <v>-1.0526821463414633</v>
      </c>
    </row>
    <row r="164" spans="1:103" x14ac:dyDescent="0.2">
      <c r="A164">
        <v>77</v>
      </c>
      <c r="B164" t="s">
        <v>941</v>
      </c>
      <c r="C164" t="s">
        <v>942</v>
      </c>
      <c r="D164" t="s">
        <v>196</v>
      </c>
      <c r="E164" t="s">
        <v>117</v>
      </c>
      <c r="F164">
        <v>72</v>
      </c>
      <c r="G164">
        <v>204</v>
      </c>
      <c r="H164" t="s">
        <v>107</v>
      </c>
      <c r="I164">
        <v>1997</v>
      </c>
      <c r="J164">
        <v>4</v>
      </c>
      <c r="K164">
        <v>83</v>
      </c>
      <c r="M164">
        <v>36</v>
      </c>
      <c r="N164" t="s">
        <v>943</v>
      </c>
      <c r="O164" s="12" t="s">
        <v>887</v>
      </c>
      <c r="P164" s="12" t="s">
        <v>944</v>
      </c>
      <c r="Q164" t="s">
        <v>529</v>
      </c>
      <c r="T164" s="12" t="s">
        <v>178</v>
      </c>
      <c r="U164">
        <v>25</v>
      </c>
      <c r="V164">
        <v>3</v>
      </c>
      <c r="W164">
        <v>7</v>
      </c>
      <c r="X164">
        <v>10</v>
      </c>
      <c r="Y164">
        <v>-7</v>
      </c>
      <c r="Z164">
        <v>54</v>
      </c>
      <c r="AA164">
        <v>19</v>
      </c>
      <c r="AB164">
        <v>30</v>
      </c>
      <c r="AC164" s="13">
        <f t="shared" si="42"/>
        <v>5.5555555555555552E-2</v>
      </c>
      <c r="AD164" s="13">
        <f t="shared" si="43"/>
        <v>2.9126213592233011E-2</v>
      </c>
      <c r="AE164" s="14">
        <v>54</v>
      </c>
      <c r="AF164" s="15">
        <v>24</v>
      </c>
      <c r="AG164" s="15">
        <v>5</v>
      </c>
      <c r="AH164" s="15">
        <v>23</v>
      </c>
      <c r="AI164" s="2">
        <v>438.05</v>
      </c>
      <c r="AJ164" s="14">
        <f t="shared" si="44"/>
        <v>17.522000000000002</v>
      </c>
      <c r="AK164">
        <v>573</v>
      </c>
      <c r="AL164" s="14">
        <f t="shared" si="45"/>
        <v>22.92</v>
      </c>
      <c r="AM164" s="16">
        <f t="shared" si="46"/>
        <v>0.76448516579406633</v>
      </c>
      <c r="AN164" s="15">
        <v>44.285713999999999</v>
      </c>
      <c r="AO164" s="16">
        <f t="shared" si="47"/>
        <v>6.065843716470722</v>
      </c>
      <c r="AP164" s="13">
        <f>IF(('Even Strength'!CU164+'Power Play'!AJ164+'Penalty Kill'!AF164)&gt;0,V164/('Even Strength'!CU164+'Power Play'!AJ164+'Penalty Kill'!AF164),0)</f>
        <v>8.1081081081081086E-2</v>
      </c>
      <c r="AQ164" s="13">
        <f>IF(('Even Strength'!CU164+'Power Play'!AJ164+'Penalty Kill'!AF164)&gt;0,W164/('Even Strength'!CU164+'Power Play'!AJ164+'Penalty Kill'!AF164),0)</f>
        <v>0.1891891891891892</v>
      </c>
      <c r="AR164" s="13">
        <f t="shared" si="48"/>
        <v>0.27027027027027029</v>
      </c>
      <c r="AS164">
        <v>0</v>
      </c>
      <c r="AT164">
        <v>0</v>
      </c>
      <c r="AU164" s="17">
        <f t="shared" si="49"/>
        <v>0</v>
      </c>
      <c r="AV164">
        <v>0</v>
      </c>
      <c r="AW164">
        <v>33</v>
      </c>
      <c r="AX164">
        <v>15</v>
      </c>
      <c r="AY164">
        <v>24</v>
      </c>
      <c r="AZ164">
        <v>19</v>
      </c>
      <c r="BA164">
        <v>12</v>
      </c>
      <c r="BB164">
        <v>5</v>
      </c>
      <c r="BC164" s="2">
        <f t="shared" si="50"/>
        <v>4.5200319598219378</v>
      </c>
      <c r="BD164" s="14">
        <f t="shared" si="51"/>
        <v>2.0545599817372442</v>
      </c>
      <c r="BE164" s="14">
        <f t="shared" si="52"/>
        <v>3.2872959707795912</v>
      </c>
      <c r="BF164" s="14">
        <f t="shared" si="53"/>
        <v>2.602442643533843</v>
      </c>
      <c r="BG164" s="14">
        <f t="shared" si="54"/>
        <v>1.6436479853897956</v>
      </c>
      <c r="BH164" s="14">
        <f t="shared" si="55"/>
        <v>0.68485332724574821</v>
      </c>
      <c r="BI164">
        <v>10</v>
      </c>
      <c r="BJ164">
        <v>5</v>
      </c>
      <c r="BK164">
        <v>0</v>
      </c>
      <c r="BL164">
        <v>0</v>
      </c>
      <c r="BM164">
        <v>0</v>
      </c>
      <c r="BN164">
        <v>0</v>
      </c>
      <c r="BO164" s="2">
        <v>-0.22561399999999998</v>
      </c>
      <c r="BR164" s="18" t="str">
        <f t="shared" si="56"/>
        <v xml:space="preserve"> </v>
      </c>
      <c r="BT164">
        <v>0</v>
      </c>
      <c r="BU164">
        <v>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s="18">
        <f t="shared" si="57"/>
        <v>0</v>
      </c>
      <c r="CC164" s="19">
        <v>3</v>
      </c>
      <c r="CD164">
        <v>0.9</v>
      </c>
      <c r="CE164">
        <v>0.1</v>
      </c>
      <c r="CF164">
        <v>1.1000000000000001</v>
      </c>
      <c r="CG164" s="20">
        <f t="shared" si="58"/>
        <v>4.4000000000000004E-2</v>
      </c>
      <c r="CH164" s="20">
        <f t="shared" si="59"/>
        <v>0.15066773199406461</v>
      </c>
      <c r="CI164">
        <v>10.3</v>
      </c>
      <c r="CJ164">
        <v>7.6</v>
      </c>
      <c r="CK164">
        <v>-4.7</v>
      </c>
      <c r="CL164">
        <v>1.7000000000000002</v>
      </c>
      <c r="CM164">
        <v>-1.1000000000000001</v>
      </c>
      <c r="CN164">
        <v>0</v>
      </c>
      <c r="CO164">
        <v>0.60000000000000009</v>
      </c>
      <c r="CP164" s="21">
        <f t="shared" si="60"/>
        <v>2.4000000000000004E-2</v>
      </c>
      <c r="CQ164" s="21">
        <f t="shared" si="61"/>
        <v>8.2182399269489795E-2</v>
      </c>
      <c r="CU164">
        <v>1</v>
      </c>
      <c r="CV164" t="s">
        <v>945</v>
      </c>
      <c r="CW164">
        <v>900000</v>
      </c>
      <c r="CY164" s="22">
        <f t="shared" si="62"/>
        <v>-0.98048780487804876</v>
      </c>
    </row>
    <row r="165" spans="1:103" x14ac:dyDescent="0.2">
      <c r="A165">
        <v>22</v>
      </c>
      <c r="B165" t="s">
        <v>946</v>
      </c>
      <c r="C165" t="s">
        <v>947</v>
      </c>
      <c r="D165" t="s">
        <v>309</v>
      </c>
      <c r="E165" t="s">
        <v>106</v>
      </c>
      <c r="F165">
        <v>74</v>
      </c>
      <c r="G165">
        <v>216</v>
      </c>
      <c r="H165" t="s">
        <v>118</v>
      </c>
      <c r="I165">
        <v>2000</v>
      </c>
      <c r="J165">
        <v>9</v>
      </c>
      <c r="K165">
        <v>265</v>
      </c>
      <c r="M165">
        <v>31</v>
      </c>
      <c r="N165" t="s">
        <v>948</v>
      </c>
      <c r="O165" s="12" t="s">
        <v>949</v>
      </c>
      <c r="P165" s="12" t="s">
        <v>950</v>
      </c>
      <c r="Q165" t="s">
        <v>271</v>
      </c>
      <c r="T165" s="12" t="s">
        <v>178</v>
      </c>
      <c r="U165">
        <v>19</v>
      </c>
      <c r="V165">
        <v>0</v>
      </c>
      <c r="W165">
        <v>4</v>
      </c>
      <c r="X165">
        <v>4</v>
      </c>
      <c r="Y165">
        <v>0</v>
      </c>
      <c r="Z165">
        <v>12</v>
      </c>
      <c r="AA165">
        <v>11</v>
      </c>
      <c r="AB165">
        <v>10</v>
      </c>
      <c r="AC165" s="13">
        <f t="shared" si="42"/>
        <v>0</v>
      </c>
      <c r="AD165" s="13">
        <f t="shared" si="43"/>
        <v>0</v>
      </c>
      <c r="AE165" s="14">
        <v>51.4</v>
      </c>
      <c r="AF165" s="15">
        <v>4</v>
      </c>
      <c r="AG165" s="15">
        <v>1</v>
      </c>
      <c r="AH165" s="15">
        <v>7</v>
      </c>
      <c r="AI165" s="2">
        <v>190.01666666669999</v>
      </c>
      <c r="AJ165" s="14">
        <f t="shared" si="44"/>
        <v>10.000877192984211</v>
      </c>
      <c r="AK165">
        <v>268</v>
      </c>
      <c r="AL165" s="14">
        <f t="shared" si="45"/>
        <v>14.105263157894736</v>
      </c>
      <c r="AM165" s="16">
        <f t="shared" si="46"/>
        <v>0.70901741293544773</v>
      </c>
      <c r="AN165" s="15">
        <v>51</v>
      </c>
      <c r="AO165" s="16">
        <f t="shared" si="47"/>
        <v>16.103850539423544</v>
      </c>
      <c r="AP165" s="13">
        <f>IF(('Even Strength'!CU165+'Power Play'!AJ165+'Penalty Kill'!AF165)&gt;0,V165/('Even Strength'!CU165+'Power Play'!AJ165+'Penalty Kill'!AF165),0)</f>
        <v>0</v>
      </c>
      <c r="AQ165" s="13">
        <f>IF(('Even Strength'!CU165+'Power Play'!AJ165+'Penalty Kill'!AF165)&gt;0,W165/('Even Strength'!CU165+'Power Play'!AJ165+'Penalty Kill'!AF165),0)</f>
        <v>7.8431372549019607E-2</v>
      </c>
      <c r="AR165" s="13">
        <f t="shared" si="48"/>
        <v>7.8431372549019607E-2</v>
      </c>
      <c r="AS165">
        <v>0</v>
      </c>
      <c r="AT165">
        <v>0</v>
      </c>
      <c r="AU165" s="17">
        <f t="shared" si="49"/>
        <v>0</v>
      </c>
      <c r="AV165">
        <v>0</v>
      </c>
      <c r="AW165">
        <v>20</v>
      </c>
      <c r="AX165">
        <v>40</v>
      </c>
      <c r="AY165">
        <v>22</v>
      </c>
      <c r="AZ165">
        <v>11</v>
      </c>
      <c r="BA165">
        <v>2</v>
      </c>
      <c r="BB165">
        <v>0</v>
      </c>
      <c r="BC165" s="2">
        <f t="shared" si="50"/>
        <v>6.3152355056562914</v>
      </c>
      <c r="BD165" s="14">
        <f t="shared" si="51"/>
        <v>12.630471011312583</v>
      </c>
      <c r="BE165" s="14">
        <f t="shared" si="52"/>
        <v>6.9467590562219197</v>
      </c>
      <c r="BF165" s="14">
        <f t="shared" si="53"/>
        <v>3.4733795281109598</v>
      </c>
      <c r="BG165" s="14">
        <f t="shared" si="54"/>
        <v>0.63152355056562903</v>
      </c>
      <c r="BH165" s="14">
        <f t="shared" si="55"/>
        <v>0</v>
      </c>
      <c r="BI165">
        <v>22</v>
      </c>
      <c r="BJ165">
        <v>6</v>
      </c>
      <c r="BK165">
        <v>2</v>
      </c>
      <c r="BL165">
        <v>0</v>
      </c>
      <c r="BM165">
        <v>0</v>
      </c>
      <c r="BN165">
        <v>0</v>
      </c>
      <c r="BO165" s="2">
        <v>-2.071653</v>
      </c>
      <c r="BR165" s="18" t="str">
        <f t="shared" si="56"/>
        <v xml:space="preserve"> </v>
      </c>
      <c r="BT165">
        <v>0</v>
      </c>
      <c r="BU165">
        <v>4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 s="18">
        <f t="shared" si="57"/>
        <v>0</v>
      </c>
      <c r="CC165" s="19">
        <v>5</v>
      </c>
      <c r="CD165">
        <v>0.2</v>
      </c>
      <c r="CE165">
        <v>0.30000000000000004</v>
      </c>
      <c r="CF165">
        <v>0.60000000000000009</v>
      </c>
      <c r="CG165" s="20">
        <f t="shared" si="58"/>
        <v>3.1578947368421061E-2</v>
      </c>
      <c r="CH165" s="20">
        <f t="shared" si="59"/>
        <v>0.18945706516968874</v>
      </c>
      <c r="CI165">
        <v>1.9</v>
      </c>
      <c r="CJ165">
        <v>2.7</v>
      </c>
      <c r="CK165">
        <v>-0.60000000000000009</v>
      </c>
      <c r="CL165">
        <v>1</v>
      </c>
      <c r="CM165">
        <v>0.2</v>
      </c>
      <c r="CN165">
        <v>0</v>
      </c>
      <c r="CO165">
        <v>1.2</v>
      </c>
      <c r="CP165" s="21">
        <f t="shared" si="60"/>
        <v>6.3157894736842107E-2</v>
      </c>
      <c r="CQ165" s="21">
        <f t="shared" si="61"/>
        <v>0.37891413033937743</v>
      </c>
      <c r="CW165">
        <v>550000</v>
      </c>
      <c r="CY165" s="22">
        <f t="shared" si="62"/>
        <v>0.23414634146341473</v>
      </c>
    </row>
    <row r="166" spans="1:103" x14ac:dyDescent="0.2">
      <c r="A166">
        <v>39</v>
      </c>
      <c r="B166" t="s">
        <v>951</v>
      </c>
      <c r="C166" t="s">
        <v>952</v>
      </c>
      <c r="D166" t="s">
        <v>105</v>
      </c>
      <c r="E166" t="s">
        <v>106</v>
      </c>
      <c r="F166">
        <v>73</v>
      </c>
      <c r="G166">
        <v>200</v>
      </c>
      <c r="H166" t="s">
        <v>118</v>
      </c>
      <c r="I166">
        <v>2007</v>
      </c>
      <c r="J166">
        <v>1</v>
      </c>
      <c r="K166">
        <v>9</v>
      </c>
      <c r="M166">
        <v>24</v>
      </c>
      <c r="N166" t="s">
        <v>953</v>
      </c>
      <c r="O166" s="12" t="s">
        <v>954</v>
      </c>
      <c r="P166" s="12" t="s">
        <v>955</v>
      </c>
      <c r="Q166" t="s">
        <v>610</v>
      </c>
      <c r="T166" s="12" t="s">
        <v>170</v>
      </c>
      <c r="U166">
        <v>65</v>
      </c>
      <c r="V166">
        <v>23</v>
      </c>
      <c r="W166">
        <v>31</v>
      </c>
      <c r="X166">
        <v>54</v>
      </c>
      <c r="Y166">
        <v>21</v>
      </c>
      <c r="Z166">
        <v>233</v>
      </c>
      <c r="AA166">
        <v>91</v>
      </c>
      <c r="AB166">
        <v>76</v>
      </c>
      <c r="AC166" s="13">
        <f t="shared" si="42"/>
        <v>9.8712446351931327E-2</v>
      </c>
      <c r="AD166" s="13">
        <f t="shared" si="43"/>
        <v>5.7500000000000002E-2</v>
      </c>
      <c r="AE166" s="14">
        <v>29.3</v>
      </c>
      <c r="AF166" s="15">
        <v>116</v>
      </c>
      <c r="AG166" s="15">
        <v>35</v>
      </c>
      <c r="AH166" s="15">
        <v>30</v>
      </c>
      <c r="AI166" s="2">
        <v>1230.9166666666999</v>
      </c>
      <c r="AJ166" s="14">
        <f t="shared" si="44"/>
        <v>18.93717948718</v>
      </c>
      <c r="AK166">
        <v>1733</v>
      </c>
      <c r="AL166" s="14">
        <f t="shared" si="45"/>
        <v>26.661538461538463</v>
      </c>
      <c r="AM166" s="16">
        <f t="shared" si="46"/>
        <v>0.71028082323525676</v>
      </c>
      <c r="AN166" s="15">
        <v>162.26009300000001</v>
      </c>
      <c r="AO166" s="16">
        <f t="shared" si="47"/>
        <v>7.9092320736576296</v>
      </c>
      <c r="AP166" s="13">
        <f>IF(('Even Strength'!CU166+'Power Play'!AJ166+'Penalty Kill'!AF166)&gt;0,V166/('Even Strength'!CU166+'Power Play'!AJ166+'Penalty Kill'!AF166),0)</f>
        <v>0.23469387755102042</v>
      </c>
      <c r="AQ166" s="13">
        <f>IF(('Even Strength'!CU166+'Power Play'!AJ166+'Penalty Kill'!AF166)&gt;0,W166/('Even Strength'!CU166+'Power Play'!AJ166+'Penalty Kill'!AF166),0)</f>
        <v>0.31632653061224492</v>
      </c>
      <c r="AR166" s="13">
        <f t="shared" si="48"/>
        <v>0.55102040816326536</v>
      </c>
      <c r="AS166">
        <v>479</v>
      </c>
      <c r="AT166">
        <v>471</v>
      </c>
      <c r="AU166" s="17">
        <f t="shared" si="49"/>
        <v>0.50421052631578944</v>
      </c>
      <c r="AV166">
        <v>22.9</v>
      </c>
      <c r="AW166">
        <v>93</v>
      </c>
      <c r="AX166">
        <v>16</v>
      </c>
      <c r="AY166">
        <v>68</v>
      </c>
      <c r="AZ166">
        <v>91</v>
      </c>
      <c r="BA166">
        <v>43</v>
      </c>
      <c r="BB166">
        <v>39</v>
      </c>
      <c r="BC166" s="2">
        <f t="shared" si="50"/>
        <v>4.5332069595828441</v>
      </c>
      <c r="BD166" s="14">
        <f t="shared" si="51"/>
        <v>0.77990657369167204</v>
      </c>
      <c r="BE166" s="14">
        <f t="shared" si="52"/>
        <v>3.3146029381896067</v>
      </c>
      <c r="BF166" s="14">
        <f t="shared" si="53"/>
        <v>4.4357186378713855</v>
      </c>
      <c r="BG166" s="14">
        <f t="shared" si="54"/>
        <v>2.0959989167963688</v>
      </c>
      <c r="BH166" s="14">
        <f t="shared" si="55"/>
        <v>1.9010222733734508</v>
      </c>
      <c r="BI166">
        <v>20</v>
      </c>
      <c r="BJ166">
        <v>10</v>
      </c>
      <c r="BK166">
        <v>0</v>
      </c>
      <c r="BL166">
        <v>0</v>
      </c>
      <c r="BM166">
        <v>0</v>
      </c>
      <c r="BN166">
        <v>0</v>
      </c>
      <c r="BO166" s="2">
        <v>4.6339110000000003</v>
      </c>
      <c r="BP166">
        <v>14</v>
      </c>
      <c r="BQ166">
        <v>7</v>
      </c>
      <c r="BR166" s="18">
        <f t="shared" si="56"/>
        <v>0.5</v>
      </c>
      <c r="BS166">
        <v>3</v>
      </c>
      <c r="BT166">
        <v>5</v>
      </c>
      <c r="BU166">
        <v>19</v>
      </c>
      <c r="BV166">
        <v>0</v>
      </c>
      <c r="BW166">
        <v>1</v>
      </c>
      <c r="BX166">
        <v>6</v>
      </c>
      <c r="BY166">
        <v>3</v>
      </c>
      <c r="BZ166">
        <v>0</v>
      </c>
      <c r="CA166">
        <v>0</v>
      </c>
      <c r="CB166" s="18">
        <f t="shared" si="57"/>
        <v>0</v>
      </c>
      <c r="CC166" s="19">
        <v>8</v>
      </c>
      <c r="CD166">
        <v>5</v>
      </c>
      <c r="CE166">
        <v>2.2999999999999998</v>
      </c>
      <c r="CF166">
        <v>7.2</v>
      </c>
      <c r="CG166" s="20">
        <f t="shared" si="58"/>
        <v>0.11076923076923077</v>
      </c>
      <c r="CH166" s="20">
        <f t="shared" si="59"/>
        <v>0.35095795816125241</v>
      </c>
      <c r="CI166">
        <v>30.6</v>
      </c>
      <c r="CJ166">
        <v>27.9</v>
      </c>
      <c r="CK166">
        <v>15.5</v>
      </c>
      <c r="CL166">
        <v>8.3000000000000007</v>
      </c>
      <c r="CM166">
        <v>5.0999999999999996</v>
      </c>
      <c r="CN166">
        <v>2.2999999999999998</v>
      </c>
      <c r="CO166">
        <v>15.7</v>
      </c>
      <c r="CP166" s="21">
        <f t="shared" si="60"/>
        <v>0.24153846153846154</v>
      </c>
      <c r="CQ166" s="21">
        <f t="shared" si="61"/>
        <v>0.76528332543495314</v>
      </c>
      <c r="CU166">
        <v>17</v>
      </c>
      <c r="CV166" t="s">
        <v>956</v>
      </c>
      <c r="CW166">
        <v>2875000</v>
      </c>
      <c r="CY166" s="22">
        <f t="shared" si="62"/>
        <v>10.651219512195121</v>
      </c>
    </row>
    <row r="167" spans="1:103" x14ac:dyDescent="0.2">
      <c r="A167">
        <v>14</v>
      </c>
      <c r="B167" t="s">
        <v>957</v>
      </c>
      <c r="C167" t="s">
        <v>958</v>
      </c>
      <c r="D167" t="s">
        <v>959</v>
      </c>
      <c r="E167" t="s">
        <v>117</v>
      </c>
      <c r="F167">
        <v>75</v>
      </c>
      <c r="G167">
        <v>197</v>
      </c>
      <c r="H167" t="s">
        <v>118</v>
      </c>
      <c r="I167">
        <v>2011</v>
      </c>
      <c r="J167">
        <v>1</v>
      </c>
      <c r="K167">
        <v>8</v>
      </c>
      <c r="M167">
        <v>21</v>
      </c>
      <c r="N167" t="s">
        <v>960</v>
      </c>
      <c r="O167" s="12" t="s">
        <v>412</v>
      </c>
      <c r="P167" s="12" t="s">
        <v>961</v>
      </c>
      <c r="Q167" t="s">
        <v>162</v>
      </c>
      <c r="T167" s="12" t="s">
        <v>170</v>
      </c>
      <c r="U167">
        <v>82</v>
      </c>
      <c r="V167">
        <v>13</v>
      </c>
      <c r="W167">
        <v>26</v>
      </c>
      <c r="X167">
        <v>39</v>
      </c>
      <c r="Y167">
        <v>1</v>
      </c>
      <c r="Z167">
        <v>165</v>
      </c>
      <c r="AA167">
        <v>59</v>
      </c>
      <c r="AB167">
        <v>55</v>
      </c>
      <c r="AC167" s="13">
        <f t="shared" si="42"/>
        <v>7.8787878787878782E-2</v>
      </c>
      <c r="AD167" s="13">
        <f t="shared" si="43"/>
        <v>4.6594982078853049E-2</v>
      </c>
      <c r="AE167" s="14">
        <v>33.5</v>
      </c>
      <c r="AF167" s="15">
        <v>79</v>
      </c>
      <c r="AG167" s="15">
        <v>37</v>
      </c>
      <c r="AH167" s="15">
        <v>18</v>
      </c>
      <c r="AI167" s="2">
        <v>1564.1666666666999</v>
      </c>
      <c r="AJ167" s="14">
        <f t="shared" si="44"/>
        <v>19.075203252032924</v>
      </c>
      <c r="AK167">
        <v>2063</v>
      </c>
      <c r="AL167" s="14">
        <f t="shared" si="45"/>
        <v>25.158536585365855</v>
      </c>
      <c r="AM167" s="16">
        <f t="shared" si="46"/>
        <v>0.75820003231541444</v>
      </c>
      <c r="AN167" s="15">
        <v>149.803191</v>
      </c>
      <c r="AO167" s="16">
        <f t="shared" si="47"/>
        <v>5.7463131337239055</v>
      </c>
      <c r="AP167" s="13">
        <f>IF(('Even Strength'!CU167+'Power Play'!AJ167+'Penalty Kill'!AF167)&gt;0,V167/('Even Strength'!CU167+'Power Play'!AJ167+'Penalty Kill'!AF167),0)</f>
        <v>0.11016949152542373</v>
      </c>
      <c r="AQ167" s="13">
        <f>IF(('Even Strength'!CU167+'Power Play'!AJ167+'Penalty Kill'!AF167)&gt;0,W167/('Even Strength'!CU167+'Power Play'!AJ167+'Penalty Kill'!AF167),0)</f>
        <v>0.22033898305084745</v>
      </c>
      <c r="AR167" s="13">
        <f t="shared" si="48"/>
        <v>0.33050847457627119</v>
      </c>
      <c r="AS167">
        <v>646</v>
      </c>
      <c r="AT167">
        <v>707</v>
      </c>
      <c r="AU167" s="17">
        <f t="shared" si="49"/>
        <v>0.47745750184774577</v>
      </c>
      <c r="AV167">
        <v>27</v>
      </c>
      <c r="AW167">
        <v>119</v>
      </c>
      <c r="AX167">
        <v>64</v>
      </c>
      <c r="AY167">
        <v>40</v>
      </c>
      <c r="AZ167">
        <v>59</v>
      </c>
      <c r="BA167">
        <v>40</v>
      </c>
      <c r="BB167">
        <v>47</v>
      </c>
      <c r="BC167" s="2">
        <f t="shared" si="50"/>
        <v>4.5647309536493434</v>
      </c>
      <c r="BD167" s="14">
        <f t="shared" si="51"/>
        <v>2.4549813532231766</v>
      </c>
      <c r="BE167" s="14">
        <f t="shared" si="52"/>
        <v>1.5343633457644852</v>
      </c>
      <c r="BF167" s="14">
        <f t="shared" si="53"/>
        <v>2.2631859350026153</v>
      </c>
      <c r="BG167" s="14">
        <f t="shared" si="54"/>
        <v>1.5343633457644852</v>
      </c>
      <c r="BH167" s="14">
        <f t="shared" si="55"/>
        <v>1.80287693127327</v>
      </c>
      <c r="BI167">
        <v>45</v>
      </c>
      <c r="BJ167">
        <v>15</v>
      </c>
      <c r="BK167">
        <v>1</v>
      </c>
      <c r="BL167">
        <v>1</v>
      </c>
      <c r="BM167">
        <v>0</v>
      </c>
      <c r="BN167">
        <v>0</v>
      </c>
      <c r="BO167" s="2">
        <v>2.474961</v>
      </c>
      <c r="BP167">
        <v>5</v>
      </c>
      <c r="BQ167">
        <v>1</v>
      </c>
      <c r="BR167" s="18">
        <f t="shared" si="56"/>
        <v>0.2</v>
      </c>
      <c r="BS167">
        <v>0</v>
      </c>
      <c r="BT167">
        <v>1</v>
      </c>
      <c r="BU167">
        <v>17</v>
      </c>
      <c r="BV167">
        <v>0</v>
      </c>
      <c r="BW167">
        <v>0</v>
      </c>
      <c r="BX167">
        <v>2</v>
      </c>
      <c r="BY167">
        <v>1</v>
      </c>
      <c r="BZ167">
        <v>0</v>
      </c>
      <c r="CA167">
        <v>0</v>
      </c>
      <c r="CB167" s="18">
        <f t="shared" si="57"/>
        <v>0</v>
      </c>
      <c r="CC167" s="19">
        <v>6</v>
      </c>
      <c r="CD167">
        <v>1.4</v>
      </c>
      <c r="CE167">
        <v>1.7000000000000002</v>
      </c>
      <c r="CF167">
        <v>3.2</v>
      </c>
      <c r="CG167" s="20">
        <f t="shared" si="58"/>
        <v>3.9024390243902439E-2</v>
      </c>
      <c r="CH167" s="20">
        <f t="shared" si="59"/>
        <v>0.12274906766115883</v>
      </c>
      <c r="CI167">
        <v>27.7</v>
      </c>
      <c r="CJ167">
        <v>35.5</v>
      </c>
      <c r="CK167">
        <v>-1.4</v>
      </c>
      <c r="CL167">
        <v>3.4</v>
      </c>
      <c r="CM167">
        <v>5.5</v>
      </c>
      <c r="CN167">
        <v>-0.5</v>
      </c>
      <c r="CO167">
        <v>8.4</v>
      </c>
      <c r="CP167" s="21">
        <f t="shared" si="60"/>
        <v>0.10243902439024391</v>
      </c>
      <c r="CQ167" s="21">
        <f t="shared" si="61"/>
        <v>0.3222163026105419</v>
      </c>
      <c r="CW167">
        <v>1375000</v>
      </c>
      <c r="CY167" s="22">
        <f t="shared" si="62"/>
        <v>5.9853658536585375</v>
      </c>
    </row>
    <row r="168" spans="1:103" x14ac:dyDescent="0.2">
      <c r="A168">
        <v>2</v>
      </c>
      <c r="B168" t="s">
        <v>962</v>
      </c>
      <c r="C168" t="s">
        <v>898</v>
      </c>
      <c r="D168" t="s">
        <v>268</v>
      </c>
      <c r="E168" t="s">
        <v>106</v>
      </c>
      <c r="F168">
        <v>77</v>
      </c>
      <c r="G168">
        <v>228</v>
      </c>
      <c r="H168" t="s">
        <v>118</v>
      </c>
      <c r="I168">
        <v>2009</v>
      </c>
      <c r="J168">
        <v>1</v>
      </c>
      <c r="K168">
        <v>9</v>
      </c>
      <c r="M168">
        <v>23</v>
      </c>
      <c r="N168" t="s">
        <v>963</v>
      </c>
      <c r="O168" s="12" t="s">
        <v>497</v>
      </c>
      <c r="P168" s="12" t="s">
        <v>964</v>
      </c>
      <c r="Q168" t="s">
        <v>529</v>
      </c>
      <c r="T168" s="12" t="s">
        <v>178</v>
      </c>
      <c r="U168">
        <v>68</v>
      </c>
      <c r="V168">
        <v>6</v>
      </c>
      <c r="W168">
        <v>9</v>
      </c>
      <c r="X168">
        <v>15</v>
      </c>
      <c r="Y168">
        <v>0</v>
      </c>
      <c r="Z168">
        <v>68</v>
      </c>
      <c r="AA168">
        <v>26</v>
      </c>
      <c r="AB168">
        <v>31</v>
      </c>
      <c r="AC168" s="13">
        <f t="shared" si="42"/>
        <v>8.8235294117647065E-2</v>
      </c>
      <c r="AD168" s="13">
        <f t="shared" si="43"/>
        <v>4.8000000000000001E-2</v>
      </c>
      <c r="AE168" s="14">
        <v>49.5</v>
      </c>
      <c r="AF168" s="15">
        <v>27</v>
      </c>
      <c r="AG168" s="15">
        <v>6</v>
      </c>
      <c r="AH168" s="15">
        <v>28</v>
      </c>
      <c r="AI168" s="2">
        <v>1393.7166666666999</v>
      </c>
      <c r="AJ168" s="14">
        <f t="shared" si="44"/>
        <v>20.49583333333382</v>
      </c>
      <c r="AK168">
        <v>1790</v>
      </c>
      <c r="AL168" s="14">
        <f t="shared" si="45"/>
        <v>26.323529411764707</v>
      </c>
      <c r="AM168" s="16">
        <f t="shared" si="46"/>
        <v>0.77861266294229048</v>
      </c>
      <c r="AN168" s="15">
        <v>39.044871999999998</v>
      </c>
      <c r="AO168" s="16">
        <f t="shared" si="47"/>
        <v>1.6808956770266152</v>
      </c>
      <c r="AP168" s="13">
        <f>IF(('Even Strength'!CU168+'Power Play'!AJ168+'Penalty Kill'!AF168)&gt;0,V168/('Even Strength'!CU168+'Power Play'!AJ168+'Penalty Kill'!AF168),0)</f>
        <v>6.25E-2</v>
      </c>
      <c r="AQ168" s="13">
        <f>IF(('Even Strength'!CU168+'Power Play'!AJ168+'Penalty Kill'!AF168)&gt;0,W168/('Even Strength'!CU168+'Power Play'!AJ168+'Penalty Kill'!AF168),0)</f>
        <v>9.375E-2</v>
      </c>
      <c r="AR168" s="13">
        <f t="shared" si="48"/>
        <v>0.15625</v>
      </c>
      <c r="AS168">
        <v>0</v>
      </c>
      <c r="AT168">
        <v>0</v>
      </c>
      <c r="AU168" s="17">
        <f t="shared" si="49"/>
        <v>0</v>
      </c>
      <c r="AV168">
        <v>0</v>
      </c>
      <c r="AW168">
        <v>144</v>
      </c>
      <c r="AX168">
        <v>214</v>
      </c>
      <c r="AY168">
        <v>99</v>
      </c>
      <c r="AZ168">
        <v>26</v>
      </c>
      <c r="BA168">
        <v>45</v>
      </c>
      <c r="BB168">
        <v>11</v>
      </c>
      <c r="BC168" s="2">
        <f t="shared" si="50"/>
        <v>6.1992514021260607</v>
      </c>
      <c r="BD168" s="14">
        <f t="shared" si="51"/>
        <v>9.2127763892706742</v>
      </c>
      <c r="BE168" s="14">
        <f t="shared" si="52"/>
        <v>4.2619853389616669</v>
      </c>
      <c r="BF168" s="14">
        <f t="shared" si="53"/>
        <v>1.1193092809394276</v>
      </c>
      <c r="BG168" s="14">
        <f t="shared" si="54"/>
        <v>1.9372660631643943</v>
      </c>
      <c r="BH168" s="14">
        <f t="shared" si="55"/>
        <v>0.47355392655129641</v>
      </c>
      <c r="BI168">
        <v>45</v>
      </c>
      <c r="BJ168">
        <v>20</v>
      </c>
      <c r="BK168">
        <v>1</v>
      </c>
      <c r="BL168">
        <v>0</v>
      </c>
      <c r="BM168">
        <v>0</v>
      </c>
      <c r="BN168">
        <v>0</v>
      </c>
      <c r="BO168" s="2">
        <v>-9.1961809999999993</v>
      </c>
      <c r="BR168" s="18" t="str">
        <f t="shared" si="56"/>
        <v xml:space="preserve"> </v>
      </c>
      <c r="BT168">
        <v>0</v>
      </c>
      <c r="BU168">
        <v>21</v>
      </c>
      <c r="BV168">
        <v>0</v>
      </c>
      <c r="BW168">
        <v>0</v>
      </c>
      <c r="BX168">
        <v>2</v>
      </c>
      <c r="BY168">
        <v>0</v>
      </c>
      <c r="BZ168">
        <v>0</v>
      </c>
      <c r="CA168">
        <v>0</v>
      </c>
      <c r="CB168" s="18">
        <f t="shared" si="57"/>
        <v>0</v>
      </c>
      <c r="CC168" s="19">
        <v>5</v>
      </c>
      <c r="CD168">
        <v>0.7</v>
      </c>
      <c r="CE168">
        <v>2.2999999999999998</v>
      </c>
      <c r="CF168">
        <v>3</v>
      </c>
      <c r="CG168" s="20">
        <f t="shared" si="58"/>
        <v>4.4117647058823532E-2</v>
      </c>
      <c r="CH168" s="20">
        <f t="shared" si="59"/>
        <v>0.12915107087762628</v>
      </c>
      <c r="CI168">
        <v>23</v>
      </c>
      <c r="CJ168">
        <v>33.1</v>
      </c>
      <c r="CK168">
        <v>1</v>
      </c>
      <c r="CL168">
        <v>1.1000000000000001</v>
      </c>
      <c r="CM168">
        <v>2.1</v>
      </c>
      <c r="CN168">
        <v>0</v>
      </c>
      <c r="CO168">
        <v>3.2</v>
      </c>
      <c r="CP168" s="21">
        <f t="shared" si="60"/>
        <v>4.7058823529411764E-2</v>
      </c>
      <c r="CQ168" s="21">
        <f t="shared" si="61"/>
        <v>0.13776114226946803</v>
      </c>
      <c r="CU168">
        <v>8</v>
      </c>
      <c r="CV168" t="s">
        <v>312</v>
      </c>
      <c r="CW168">
        <v>3100000</v>
      </c>
      <c r="CY168" s="22">
        <f t="shared" si="62"/>
        <v>-2.2439024390243896</v>
      </c>
    </row>
    <row r="169" spans="1:103" x14ac:dyDescent="0.2">
      <c r="A169">
        <v>3</v>
      </c>
      <c r="B169" t="s">
        <v>965</v>
      </c>
      <c r="C169" t="s">
        <v>966</v>
      </c>
      <c r="D169" t="s">
        <v>239</v>
      </c>
      <c r="E169" t="s">
        <v>117</v>
      </c>
      <c r="F169">
        <v>75</v>
      </c>
      <c r="G169">
        <v>221</v>
      </c>
      <c r="H169" t="s">
        <v>107</v>
      </c>
      <c r="I169">
        <v>2010</v>
      </c>
      <c r="J169">
        <v>1</v>
      </c>
      <c r="K169">
        <v>28</v>
      </c>
      <c r="M169">
        <v>21</v>
      </c>
      <c r="N169" t="s">
        <v>967</v>
      </c>
      <c r="O169" s="12" t="s">
        <v>968</v>
      </c>
      <c r="P169" s="12" t="s">
        <v>969</v>
      </c>
      <c r="Q169" t="s">
        <v>305</v>
      </c>
      <c r="T169" s="12" t="s">
        <v>132</v>
      </c>
      <c r="U169">
        <v>70</v>
      </c>
      <c r="V169">
        <v>12</v>
      </c>
      <c r="W169">
        <v>18</v>
      </c>
      <c r="X169">
        <v>30</v>
      </c>
      <c r="Y169">
        <v>-7</v>
      </c>
      <c r="Z169">
        <v>135</v>
      </c>
      <c r="AA169">
        <v>42</v>
      </c>
      <c r="AB169">
        <v>36</v>
      </c>
      <c r="AC169" s="13">
        <f t="shared" si="42"/>
        <v>8.8888888888888892E-2</v>
      </c>
      <c r="AD169" s="13">
        <f t="shared" si="43"/>
        <v>5.6338028169014086E-2</v>
      </c>
      <c r="AE169" s="14">
        <v>26.9</v>
      </c>
      <c r="AF169" s="15">
        <v>74</v>
      </c>
      <c r="AG169" s="15">
        <v>26</v>
      </c>
      <c r="AH169" s="15">
        <v>5</v>
      </c>
      <c r="AI169" s="2">
        <v>1195.7666666667001</v>
      </c>
      <c r="AJ169" s="14">
        <f t="shared" si="44"/>
        <v>17.082380952381431</v>
      </c>
      <c r="AK169">
        <v>1552</v>
      </c>
      <c r="AL169" s="14">
        <f t="shared" si="45"/>
        <v>22.171428571428571</v>
      </c>
      <c r="AM169" s="16">
        <f t="shared" si="46"/>
        <v>0.77046821305844082</v>
      </c>
      <c r="AN169" s="15">
        <v>99.534188</v>
      </c>
      <c r="AO169" s="16">
        <f t="shared" si="47"/>
        <v>4.9943282803221081</v>
      </c>
      <c r="AP169" s="13">
        <f>IF(('Even Strength'!CU169+'Power Play'!AJ169+'Penalty Kill'!AF169)&gt;0,V169/('Even Strength'!CU169+'Power Play'!AJ169+'Penalty Kill'!AF169),0)</f>
        <v>0.13186813186813187</v>
      </c>
      <c r="AQ169" s="13">
        <f>IF(('Even Strength'!CU169+'Power Play'!AJ169+'Penalty Kill'!AF169)&gt;0,W169/('Even Strength'!CU169+'Power Play'!AJ169+'Penalty Kill'!AF169),0)</f>
        <v>0.19780219780219779</v>
      </c>
      <c r="AR169" s="13">
        <f t="shared" si="48"/>
        <v>0.32967032967032966</v>
      </c>
      <c r="AS169">
        <v>192</v>
      </c>
      <c r="AT169">
        <v>266</v>
      </c>
      <c r="AU169" s="17">
        <f t="shared" si="49"/>
        <v>0.41921397379912662</v>
      </c>
      <c r="AV169">
        <v>11.4</v>
      </c>
      <c r="AW169">
        <v>79</v>
      </c>
      <c r="AX169">
        <v>108</v>
      </c>
      <c r="AY169">
        <v>37</v>
      </c>
      <c r="AZ169">
        <v>42</v>
      </c>
      <c r="BA169">
        <v>28</v>
      </c>
      <c r="BB169">
        <v>32</v>
      </c>
      <c r="BC169" s="2">
        <f t="shared" si="50"/>
        <v>3.9639840548600906</v>
      </c>
      <c r="BD169" s="14">
        <f t="shared" si="51"/>
        <v>5.4191174420872121</v>
      </c>
      <c r="BE169" s="14">
        <f t="shared" si="52"/>
        <v>1.8565494940483966</v>
      </c>
      <c r="BF169" s="14">
        <f t="shared" si="53"/>
        <v>2.1074345608116936</v>
      </c>
      <c r="BG169" s="14">
        <f t="shared" si="54"/>
        <v>1.4049563738744624</v>
      </c>
      <c r="BH169" s="14">
        <f t="shared" si="55"/>
        <v>1.6056644272850999</v>
      </c>
      <c r="BI169">
        <v>33</v>
      </c>
      <c r="BJ169">
        <v>14</v>
      </c>
      <c r="BK169">
        <v>1</v>
      </c>
      <c r="BL169">
        <v>0</v>
      </c>
      <c r="BM169">
        <v>0</v>
      </c>
      <c r="BN169">
        <v>0</v>
      </c>
      <c r="BO169" s="2">
        <v>1.4560469999999999</v>
      </c>
      <c r="BP169">
        <v>4</v>
      </c>
      <c r="BQ169">
        <v>1</v>
      </c>
      <c r="BR169" s="18">
        <f t="shared" si="56"/>
        <v>0.25</v>
      </c>
      <c r="BS169">
        <v>1</v>
      </c>
      <c r="BT169">
        <v>2</v>
      </c>
      <c r="BU169">
        <v>22</v>
      </c>
      <c r="BV169">
        <v>0</v>
      </c>
      <c r="BW169">
        <v>2</v>
      </c>
      <c r="BX169">
        <v>2</v>
      </c>
      <c r="BY169">
        <v>0</v>
      </c>
      <c r="BZ169">
        <v>1</v>
      </c>
      <c r="CA169">
        <v>1</v>
      </c>
      <c r="CB169" s="18">
        <f t="shared" si="57"/>
        <v>1</v>
      </c>
      <c r="CC169" s="19">
        <v>7</v>
      </c>
      <c r="CD169">
        <v>1.3</v>
      </c>
      <c r="CE169">
        <v>1.1000000000000001</v>
      </c>
      <c r="CF169">
        <v>2.4</v>
      </c>
      <c r="CG169" s="20">
        <f t="shared" si="58"/>
        <v>3.4285714285714287E-2</v>
      </c>
      <c r="CH169" s="20">
        <f t="shared" si="59"/>
        <v>0.1204248320463825</v>
      </c>
      <c r="CI169">
        <v>27.4</v>
      </c>
      <c r="CJ169">
        <v>25</v>
      </c>
      <c r="CK169">
        <v>-8.8000000000000007</v>
      </c>
      <c r="CL169">
        <v>-0.30000000000000004</v>
      </c>
      <c r="CM169">
        <v>2.5</v>
      </c>
      <c r="CN169">
        <v>-0.2</v>
      </c>
      <c r="CO169">
        <v>2</v>
      </c>
      <c r="CP169" s="21">
        <f t="shared" si="60"/>
        <v>2.8571428571428571E-2</v>
      </c>
      <c r="CQ169" s="21">
        <f t="shared" si="61"/>
        <v>0.10035402670531875</v>
      </c>
      <c r="CU169">
        <v>12</v>
      </c>
      <c r="CV169" t="s">
        <v>844</v>
      </c>
      <c r="CW169">
        <v>975000</v>
      </c>
      <c r="CY169" s="22">
        <f t="shared" si="62"/>
        <v>0.28780487804878074</v>
      </c>
    </row>
    <row r="170" spans="1:103" x14ac:dyDescent="0.2">
      <c r="A170">
        <v>10</v>
      </c>
      <c r="B170" t="s">
        <v>970</v>
      </c>
      <c r="C170" t="s">
        <v>779</v>
      </c>
      <c r="D170" t="s">
        <v>780</v>
      </c>
      <c r="E170" t="s">
        <v>117</v>
      </c>
      <c r="F170">
        <v>73</v>
      </c>
      <c r="G170">
        <v>190</v>
      </c>
      <c r="H170" t="s">
        <v>107</v>
      </c>
      <c r="I170">
        <v>2002</v>
      </c>
      <c r="J170">
        <v>7</v>
      </c>
      <c r="K170">
        <v>226</v>
      </c>
      <c r="M170">
        <v>30</v>
      </c>
      <c r="N170" t="s">
        <v>971</v>
      </c>
      <c r="O170" s="12" t="s">
        <v>972</v>
      </c>
      <c r="P170" s="12" t="s">
        <v>973</v>
      </c>
      <c r="Q170" t="s">
        <v>317</v>
      </c>
      <c r="T170" s="12" t="s">
        <v>148</v>
      </c>
      <c r="U170">
        <v>9</v>
      </c>
      <c r="V170">
        <v>0</v>
      </c>
      <c r="W170">
        <v>1</v>
      </c>
      <c r="X170">
        <v>1</v>
      </c>
      <c r="Y170">
        <v>-2</v>
      </c>
      <c r="Z170">
        <v>5</v>
      </c>
      <c r="AA170">
        <v>3</v>
      </c>
      <c r="AB170">
        <v>4</v>
      </c>
      <c r="AC170" s="13">
        <f t="shared" si="42"/>
        <v>0</v>
      </c>
      <c r="AD170" s="13">
        <f t="shared" si="43"/>
        <v>0</v>
      </c>
      <c r="AE170" s="14">
        <v>30.4</v>
      </c>
      <c r="AF170" s="15">
        <v>4</v>
      </c>
      <c r="AG170" s="15">
        <v>0</v>
      </c>
      <c r="AH170" s="15">
        <v>1</v>
      </c>
      <c r="AI170" s="2">
        <v>129.4166666667</v>
      </c>
      <c r="AJ170" s="14">
        <f t="shared" si="44"/>
        <v>14.379629629633333</v>
      </c>
      <c r="AK170">
        <v>188</v>
      </c>
      <c r="AL170" s="14">
        <f t="shared" si="45"/>
        <v>20.888888888888889</v>
      </c>
      <c r="AM170" s="16">
        <f t="shared" si="46"/>
        <v>0.68838652482287233</v>
      </c>
      <c r="AN170" s="15">
        <v>34</v>
      </c>
      <c r="AO170" s="16">
        <f t="shared" si="47"/>
        <v>15.763039278811137</v>
      </c>
      <c r="AP170" s="13">
        <f>IF(('Even Strength'!CU170+'Power Play'!AJ170+'Penalty Kill'!AF170)&gt;0,V170/('Even Strength'!CU170+'Power Play'!AJ170+'Penalty Kill'!AF170),0)</f>
        <v>0</v>
      </c>
      <c r="AQ170" s="13">
        <f>IF(('Even Strength'!CU170+'Power Play'!AJ170+'Penalty Kill'!AF170)&gt;0,W170/('Even Strength'!CU170+'Power Play'!AJ170+'Penalty Kill'!AF170),0)</f>
        <v>2.1739130434782608E-2</v>
      </c>
      <c r="AR170" s="13">
        <f t="shared" si="48"/>
        <v>2.1739130434782608E-2</v>
      </c>
      <c r="AS170">
        <v>10</v>
      </c>
      <c r="AT170">
        <v>10</v>
      </c>
      <c r="AU170" s="17">
        <f t="shared" si="49"/>
        <v>0.5</v>
      </c>
      <c r="AV170">
        <v>3.6</v>
      </c>
      <c r="AW170">
        <v>11</v>
      </c>
      <c r="AX170">
        <v>23</v>
      </c>
      <c r="AY170">
        <v>5</v>
      </c>
      <c r="AZ170">
        <v>3</v>
      </c>
      <c r="BA170">
        <v>1</v>
      </c>
      <c r="BB170">
        <v>1</v>
      </c>
      <c r="BC170" s="2">
        <f t="shared" si="50"/>
        <v>5.0998068254977209</v>
      </c>
      <c r="BD170" s="14">
        <f t="shared" si="51"/>
        <v>10.663232453313416</v>
      </c>
      <c r="BE170" s="14">
        <f t="shared" si="52"/>
        <v>2.3180940115898734</v>
      </c>
      <c r="BF170" s="14">
        <f t="shared" si="53"/>
        <v>1.390856406953924</v>
      </c>
      <c r="BG170" s="14">
        <f t="shared" si="54"/>
        <v>0.46361880231797459</v>
      </c>
      <c r="BH170" s="14">
        <f t="shared" si="55"/>
        <v>0.46361880231797459</v>
      </c>
      <c r="BI170">
        <v>7</v>
      </c>
      <c r="BJ170">
        <v>1</v>
      </c>
      <c r="BK170">
        <v>1</v>
      </c>
      <c r="BL170">
        <v>0</v>
      </c>
      <c r="BM170">
        <v>0</v>
      </c>
      <c r="BN170">
        <v>0</v>
      </c>
      <c r="BO170" s="2">
        <v>1.7650749999999999</v>
      </c>
      <c r="BR170" s="18" t="str">
        <f t="shared" si="56"/>
        <v xml:space="preserve"> 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 s="18">
        <f t="shared" si="57"/>
        <v>0</v>
      </c>
      <c r="CC170" s="19">
        <v>6</v>
      </c>
      <c r="CD170">
        <v>-0.2</v>
      </c>
      <c r="CE170">
        <v>0</v>
      </c>
      <c r="CF170">
        <v>-0.2</v>
      </c>
      <c r="CG170" s="20">
        <f t="shared" si="58"/>
        <v>-2.2222222222222223E-2</v>
      </c>
      <c r="CH170" s="20">
        <f t="shared" si="59"/>
        <v>-9.2723760463594929E-2</v>
      </c>
      <c r="CI170">
        <v>1.3</v>
      </c>
      <c r="CJ170">
        <v>2</v>
      </c>
      <c r="CK170">
        <v>-2</v>
      </c>
      <c r="CL170">
        <v>-0.2</v>
      </c>
      <c r="CM170">
        <v>0</v>
      </c>
      <c r="CN170">
        <v>0</v>
      </c>
      <c r="CO170">
        <v>-0.2</v>
      </c>
      <c r="CP170" s="21">
        <f t="shared" si="60"/>
        <v>-2.2222222222222223E-2</v>
      </c>
      <c r="CQ170" s="21">
        <f t="shared" si="61"/>
        <v>-9.2723760463594929E-2</v>
      </c>
      <c r="CW170">
        <v>600000</v>
      </c>
      <c r="CY170" s="22">
        <f t="shared" si="62"/>
        <v>-1.2536585365853659</v>
      </c>
    </row>
    <row r="171" spans="1:103" x14ac:dyDescent="0.2">
      <c r="A171">
        <v>79</v>
      </c>
      <c r="B171" t="s">
        <v>974</v>
      </c>
      <c r="C171" t="s">
        <v>975</v>
      </c>
      <c r="D171" t="s">
        <v>268</v>
      </c>
      <c r="E171" t="s">
        <v>106</v>
      </c>
      <c r="F171">
        <v>74</v>
      </c>
      <c r="G171">
        <v>210</v>
      </c>
      <c r="H171" t="s">
        <v>107</v>
      </c>
      <c r="I171">
        <v>2004</v>
      </c>
      <c r="J171">
        <v>9</v>
      </c>
      <c r="K171">
        <v>279</v>
      </c>
      <c r="M171">
        <v>28</v>
      </c>
      <c r="N171" t="s">
        <v>976</v>
      </c>
      <c r="O171" s="12" t="s">
        <v>138</v>
      </c>
      <c r="P171" s="12" t="s">
        <v>977</v>
      </c>
      <c r="Q171" t="s">
        <v>265</v>
      </c>
      <c r="T171" s="12" t="s">
        <v>148</v>
      </c>
      <c r="U171">
        <v>19</v>
      </c>
      <c r="V171">
        <v>0</v>
      </c>
      <c r="W171">
        <v>2</v>
      </c>
      <c r="X171">
        <v>2</v>
      </c>
      <c r="Y171">
        <v>0</v>
      </c>
      <c r="Z171">
        <v>16</v>
      </c>
      <c r="AA171">
        <v>7</v>
      </c>
      <c r="AB171">
        <v>5</v>
      </c>
      <c r="AC171" s="13">
        <f t="shared" si="42"/>
        <v>0</v>
      </c>
      <c r="AD171" s="13">
        <f t="shared" si="43"/>
        <v>0</v>
      </c>
      <c r="AE171" s="14">
        <v>31.4</v>
      </c>
      <c r="AF171" s="15">
        <v>5</v>
      </c>
      <c r="AG171" s="15">
        <v>2</v>
      </c>
      <c r="AH171" s="15">
        <v>0</v>
      </c>
      <c r="AI171" s="2">
        <v>155.44999999999999</v>
      </c>
      <c r="AJ171" s="14">
        <f t="shared" si="44"/>
        <v>8.1815789473684202</v>
      </c>
      <c r="AK171">
        <v>224</v>
      </c>
      <c r="AL171" s="14">
        <f t="shared" si="45"/>
        <v>11.789473684210526</v>
      </c>
      <c r="AM171" s="16">
        <f t="shared" si="46"/>
        <v>0.69397321428571423</v>
      </c>
      <c r="AN171" s="15">
        <v>11.5</v>
      </c>
      <c r="AO171" s="16">
        <f t="shared" si="47"/>
        <v>4.4387262785461568</v>
      </c>
      <c r="AP171" s="13">
        <f>IF(('Even Strength'!CU171+'Power Play'!AJ171+'Penalty Kill'!AF171)&gt;0,V171/('Even Strength'!CU171+'Power Play'!AJ171+'Penalty Kill'!AF171),0)</f>
        <v>0</v>
      </c>
      <c r="AQ171" s="13">
        <f>IF(('Even Strength'!CU171+'Power Play'!AJ171+'Penalty Kill'!AF171)&gt;0,W171/('Even Strength'!CU171+'Power Play'!AJ171+'Penalty Kill'!AF171),0)</f>
        <v>5.7142857142857141E-2</v>
      </c>
      <c r="AR171" s="13">
        <f t="shared" si="48"/>
        <v>5.7142857142857141E-2</v>
      </c>
      <c r="AS171">
        <v>10</v>
      </c>
      <c r="AT171">
        <v>17</v>
      </c>
      <c r="AU171" s="17">
        <f t="shared" si="49"/>
        <v>0.37037037037037035</v>
      </c>
      <c r="AV171">
        <v>2.2999999999999998</v>
      </c>
      <c r="AW171">
        <v>26</v>
      </c>
      <c r="AX171">
        <v>33</v>
      </c>
      <c r="AY171">
        <v>8</v>
      </c>
      <c r="AZ171">
        <v>7</v>
      </c>
      <c r="BA171">
        <v>0</v>
      </c>
      <c r="BB171">
        <v>3</v>
      </c>
      <c r="BC171" s="2">
        <f t="shared" si="50"/>
        <v>10.03538115149566</v>
      </c>
      <c r="BD171" s="14">
        <f t="shared" si="51"/>
        <v>12.737214538436797</v>
      </c>
      <c r="BE171" s="14">
        <f t="shared" si="52"/>
        <v>3.0878095850755876</v>
      </c>
      <c r="BF171" s="14">
        <f t="shared" si="53"/>
        <v>2.7018333869411388</v>
      </c>
      <c r="BG171" s="14">
        <f t="shared" si="54"/>
        <v>0</v>
      </c>
      <c r="BH171" s="14">
        <f t="shared" si="55"/>
        <v>1.1579285944033453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">
        <v>1.7236669999999998</v>
      </c>
      <c r="BR171" s="18" t="str">
        <f t="shared" si="56"/>
        <v xml:space="preserve"> </v>
      </c>
      <c r="BT171">
        <v>0</v>
      </c>
      <c r="BU171">
        <v>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 s="18">
        <f t="shared" si="57"/>
        <v>0</v>
      </c>
      <c r="CC171" s="19">
        <v>5</v>
      </c>
      <c r="CD171">
        <v>-0.2</v>
      </c>
      <c r="CE171">
        <v>0.2</v>
      </c>
      <c r="CF171">
        <v>0</v>
      </c>
      <c r="CG171" s="20">
        <f t="shared" si="58"/>
        <v>0</v>
      </c>
      <c r="CH171" s="20">
        <f t="shared" si="59"/>
        <v>0</v>
      </c>
      <c r="CI171">
        <v>3.5</v>
      </c>
      <c r="CJ171">
        <v>3.4</v>
      </c>
      <c r="CK171">
        <v>-1.1000000000000001</v>
      </c>
      <c r="CL171">
        <v>-0.9</v>
      </c>
      <c r="CM171">
        <v>0.30000000000000004</v>
      </c>
      <c r="CN171">
        <v>0</v>
      </c>
      <c r="CO171">
        <v>-0.60000000000000009</v>
      </c>
      <c r="CP171" s="21">
        <f t="shared" si="60"/>
        <v>-3.1578947368421061E-2</v>
      </c>
      <c r="CQ171" s="21">
        <f t="shared" si="61"/>
        <v>-0.23158571888066909</v>
      </c>
      <c r="CW171">
        <v>600000</v>
      </c>
      <c r="CY171" s="22">
        <f t="shared" si="62"/>
        <v>-1.653658536585366</v>
      </c>
    </row>
    <row r="172" spans="1:103" x14ac:dyDescent="0.2">
      <c r="A172">
        <v>12</v>
      </c>
      <c r="B172" t="s">
        <v>978</v>
      </c>
      <c r="C172" t="s">
        <v>979</v>
      </c>
      <c r="D172" t="s">
        <v>206</v>
      </c>
      <c r="E172" t="s">
        <v>106</v>
      </c>
      <c r="F172">
        <v>74</v>
      </c>
      <c r="G172">
        <v>213</v>
      </c>
      <c r="H172" t="s">
        <v>118</v>
      </c>
      <c r="I172">
        <v>2002</v>
      </c>
      <c r="J172">
        <v>8</v>
      </c>
      <c r="K172">
        <v>255</v>
      </c>
      <c r="M172">
        <v>32</v>
      </c>
      <c r="N172" t="s">
        <v>980</v>
      </c>
      <c r="O172" s="12" t="s">
        <v>743</v>
      </c>
      <c r="P172" s="12" t="s">
        <v>145</v>
      </c>
      <c r="Q172" t="s">
        <v>223</v>
      </c>
      <c r="T172" s="12" t="s">
        <v>140</v>
      </c>
      <c r="U172">
        <v>6</v>
      </c>
      <c r="V172">
        <v>0</v>
      </c>
      <c r="W172">
        <v>0</v>
      </c>
      <c r="X172">
        <v>0</v>
      </c>
      <c r="Y172">
        <v>-3</v>
      </c>
      <c r="Z172">
        <v>4</v>
      </c>
      <c r="AA172">
        <v>0</v>
      </c>
      <c r="AB172">
        <v>1</v>
      </c>
      <c r="AC172" s="13">
        <f t="shared" si="42"/>
        <v>0</v>
      </c>
      <c r="AD172" s="13">
        <f t="shared" si="43"/>
        <v>0</v>
      </c>
      <c r="AE172" s="14">
        <v>31.8</v>
      </c>
      <c r="AF172" s="15">
        <v>2</v>
      </c>
      <c r="AG172" s="15">
        <v>1</v>
      </c>
      <c r="AH172" s="15">
        <v>0</v>
      </c>
      <c r="AI172" s="2">
        <v>42.133333333300001</v>
      </c>
      <c r="AJ172" s="14">
        <f t="shared" si="44"/>
        <v>7.0222222222166666</v>
      </c>
      <c r="AK172">
        <v>58</v>
      </c>
      <c r="AL172" s="14">
        <f t="shared" si="45"/>
        <v>9.6666666666666661</v>
      </c>
      <c r="AM172" s="16">
        <f t="shared" si="46"/>
        <v>0.72643678160862069</v>
      </c>
      <c r="AN172" s="15">
        <v>0</v>
      </c>
      <c r="AO172" s="16">
        <f t="shared" si="47"/>
        <v>0</v>
      </c>
      <c r="AP172" s="13">
        <f>IF(('Even Strength'!CU172+'Power Play'!AJ172+'Penalty Kill'!AF172)&gt;0,V172/('Even Strength'!CU172+'Power Play'!AJ172+'Penalty Kill'!AF172),0)</f>
        <v>0</v>
      </c>
      <c r="AQ172" s="13">
        <f>IF(('Even Strength'!CU172+'Power Play'!AJ172+'Penalty Kill'!AF172)&gt;0,W172/('Even Strength'!CU172+'Power Play'!AJ172+'Penalty Kill'!AF172),0)</f>
        <v>0</v>
      </c>
      <c r="AR172" s="13">
        <f t="shared" si="48"/>
        <v>0</v>
      </c>
      <c r="AS172">
        <v>0</v>
      </c>
      <c r="AT172">
        <v>0</v>
      </c>
      <c r="AU172" s="17">
        <f t="shared" si="49"/>
        <v>0</v>
      </c>
      <c r="AV172">
        <v>0</v>
      </c>
      <c r="AW172">
        <v>1</v>
      </c>
      <c r="AX172">
        <v>8</v>
      </c>
      <c r="AY172">
        <v>1</v>
      </c>
      <c r="AZ172">
        <v>0</v>
      </c>
      <c r="BA172">
        <v>0</v>
      </c>
      <c r="BB172">
        <v>0</v>
      </c>
      <c r="BC172" s="2">
        <f t="shared" si="50"/>
        <v>1.4240506329125189</v>
      </c>
      <c r="BD172" s="14">
        <f t="shared" si="51"/>
        <v>11.392405063300151</v>
      </c>
      <c r="BE172" s="14">
        <f t="shared" si="52"/>
        <v>1.4240506329125189</v>
      </c>
      <c r="BF172" s="14">
        <f t="shared" si="53"/>
        <v>0</v>
      </c>
      <c r="BG172" s="14">
        <f t="shared" si="54"/>
        <v>0</v>
      </c>
      <c r="BH172" s="14">
        <f t="shared" si="55"/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">
        <v>-7.7243999999999993E-2</v>
      </c>
      <c r="BR172" s="18" t="str">
        <f t="shared" si="56"/>
        <v xml:space="preserve"> 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s="18">
        <f t="shared" si="57"/>
        <v>0</v>
      </c>
      <c r="CC172" s="19">
        <v>4</v>
      </c>
      <c r="CD172">
        <v>-0.1</v>
      </c>
      <c r="CE172">
        <v>-0.1</v>
      </c>
      <c r="CF172">
        <v>-0.2</v>
      </c>
      <c r="CG172" s="20">
        <f t="shared" si="58"/>
        <v>-3.3333333333333333E-2</v>
      </c>
      <c r="CH172" s="20">
        <f t="shared" si="59"/>
        <v>-0.28481012658250382</v>
      </c>
      <c r="CI172">
        <v>0.9</v>
      </c>
      <c r="CJ172">
        <v>0.9</v>
      </c>
      <c r="CK172">
        <v>-3.1</v>
      </c>
      <c r="CL172">
        <v>-0.4</v>
      </c>
      <c r="CM172">
        <v>-0.2</v>
      </c>
      <c r="CN172">
        <v>0</v>
      </c>
      <c r="CO172">
        <v>-0.60000000000000009</v>
      </c>
      <c r="CP172" s="21">
        <f t="shared" si="60"/>
        <v>-0.10000000000000002</v>
      </c>
      <c r="CQ172" s="21">
        <f t="shared" si="61"/>
        <v>-0.85443037974751157</v>
      </c>
      <c r="CW172">
        <v>600000</v>
      </c>
      <c r="CY172" s="22">
        <f t="shared" si="62"/>
        <v>-1.653658536585366</v>
      </c>
    </row>
    <row r="173" spans="1:103" x14ac:dyDescent="0.2">
      <c r="A173">
        <v>19</v>
      </c>
      <c r="B173" t="s">
        <v>981</v>
      </c>
      <c r="C173" t="s">
        <v>982</v>
      </c>
      <c r="D173" t="s">
        <v>983</v>
      </c>
      <c r="E173" t="s">
        <v>117</v>
      </c>
      <c r="F173">
        <v>74</v>
      </c>
      <c r="G173">
        <v>209</v>
      </c>
      <c r="H173" t="s">
        <v>107</v>
      </c>
      <c r="I173">
        <v>2003</v>
      </c>
      <c r="J173">
        <v>2</v>
      </c>
      <c r="K173">
        <v>54</v>
      </c>
      <c r="M173">
        <v>28</v>
      </c>
      <c r="N173" t="s">
        <v>984</v>
      </c>
      <c r="O173" s="12" t="s">
        <v>985</v>
      </c>
      <c r="P173" s="12" t="s">
        <v>986</v>
      </c>
      <c r="Q173" t="s">
        <v>271</v>
      </c>
      <c r="T173" s="12" t="s">
        <v>148</v>
      </c>
      <c r="U173">
        <v>55</v>
      </c>
      <c r="V173">
        <v>3</v>
      </c>
      <c r="W173">
        <v>7</v>
      </c>
      <c r="X173">
        <v>10</v>
      </c>
      <c r="Y173">
        <v>-2</v>
      </c>
      <c r="Z173">
        <v>60</v>
      </c>
      <c r="AA173">
        <v>23</v>
      </c>
      <c r="AB173">
        <v>22</v>
      </c>
      <c r="AC173" s="13">
        <f t="shared" si="42"/>
        <v>0.05</v>
      </c>
      <c r="AD173" s="13">
        <f t="shared" si="43"/>
        <v>2.8571428571428571E-2</v>
      </c>
      <c r="AE173" s="14">
        <v>34.200000000000003</v>
      </c>
      <c r="AF173" s="15">
        <v>34</v>
      </c>
      <c r="AG173" s="15">
        <v>9</v>
      </c>
      <c r="AH173" s="15">
        <v>2</v>
      </c>
      <c r="AI173" s="2">
        <v>559.18333333329997</v>
      </c>
      <c r="AJ173" s="14">
        <f t="shared" si="44"/>
        <v>10.16696969696909</v>
      </c>
      <c r="AK173">
        <v>812</v>
      </c>
      <c r="AL173" s="14">
        <f t="shared" si="45"/>
        <v>14.763636363636364</v>
      </c>
      <c r="AM173" s="16">
        <f t="shared" si="46"/>
        <v>0.68864942528731521</v>
      </c>
      <c r="AN173" s="15">
        <v>5</v>
      </c>
      <c r="AO173" s="16">
        <f t="shared" si="47"/>
        <v>0.53649667670117362</v>
      </c>
      <c r="AP173" s="13">
        <f>IF(('Even Strength'!CU173+'Power Play'!AJ173+'Penalty Kill'!AF173)&gt;0,V173/('Even Strength'!CU173+'Power Play'!AJ173+'Penalty Kill'!AF173),0)</f>
        <v>2.9126213592233011E-2</v>
      </c>
      <c r="AQ173" s="13">
        <f>IF(('Even Strength'!CU173+'Power Play'!AJ173+'Penalty Kill'!AF173)&gt;0,W173/('Even Strength'!CU173+'Power Play'!AJ173+'Penalty Kill'!AF173),0)</f>
        <v>6.7961165048543687E-2</v>
      </c>
      <c r="AR173" s="13">
        <f t="shared" si="48"/>
        <v>9.7087378640776698E-2</v>
      </c>
      <c r="AS173">
        <v>3</v>
      </c>
      <c r="AT173">
        <v>5</v>
      </c>
      <c r="AU173" s="17">
        <f t="shared" si="49"/>
        <v>0.375</v>
      </c>
      <c r="AV173">
        <v>0.2</v>
      </c>
      <c r="AW173">
        <v>54</v>
      </c>
      <c r="AX173">
        <v>57</v>
      </c>
      <c r="AY173">
        <v>15</v>
      </c>
      <c r="AZ173">
        <v>23</v>
      </c>
      <c r="BA173">
        <v>5</v>
      </c>
      <c r="BB173">
        <v>15</v>
      </c>
      <c r="BC173" s="2">
        <f t="shared" si="50"/>
        <v>5.7941641083726738</v>
      </c>
      <c r="BD173" s="14">
        <f t="shared" si="51"/>
        <v>6.1160621143933787</v>
      </c>
      <c r="BE173" s="14">
        <f t="shared" si="52"/>
        <v>1.6094900301035207</v>
      </c>
      <c r="BF173" s="14">
        <f t="shared" si="53"/>
        <v>2.467884712825398</v>
      </c>
      <c r="BG173" s="14">
        <f t="shared" si="54"/>
        <v>0.53649667670117362</v>
      </c>
      <c r="BH173" s="14">
        <f t="shared" si="55"/>
        <v>1.6094900301035207</v>
      </c>
      <c r="BI173">
        <v>79</v>
      </c>
      <c r="BJ173">
        <v>12</v>
      </c>
      <c r="BK173">
        <v>11</v>
      </c>
      <c r="BL173">
        <v>0</v>
      </c>
      <c r="BM173">
        <v>0</v>
      </c>
      <c r="BN173">
        <v>0</v>
      </c>
      <c r="BO173" s="2">
        <v>-4.0461309999999999</v>
      </c>
      <c r="BR173" s="18" t="str">
        <f t="shared" si="56"/>
        <v xml:space="preserve"> </v>
      </c>
      <c r="BT173">
        <v>1</v>
      </c>
      <c r="BU173">
        <v>15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</v>
      </c>
      <c r="CB173" s="18">
        <f t="shared" si="57"/>
        <v>0</v>
      </c>
      <c r="CC173" s="19">
        <v>2</v>
      </c>
      <c r="CD173">
        <v>-0.1</v>
      </c>
      <c r="CE173">
        <v>0.5</v>
      </c>
      <c r="CF173">
        <v>0.30000000000000004</v>
      </c>
      <c r="CG173" s="20">
        <f t="shared" si="58"/>
        <v>5.454545454545455E-3</v>
      </c>
      <c r="CH173" s="20">
        <f t="shared" si="59"/>
        <v>3.2189800602070419E-2</v>
      </c>
      <c r="CI173">
        <v>8.6</v>
      </c>
      <c r="CJ173">
        <v>11.8</v>
      </c>
      <c r="CK173">
        <v>-5.5</v>
      </c>
      <c r="CL173">
        <v>0.1</v>
      </c>
      <c r="CM173">
        <v>1.3</v>
      </c>
      <c r="CN173">
        <v>0</v>
      </c>
      <c r="CO173">
        <v>1.4</v>
      </c>
      <c r="CP173" s="21">
        <f t="shared" si="60"/>
        <v>2.5454545454545452E-2</v>
      </c>
      <c r="CQ173" s="21">
        <f t="shared" si="61"/>
        <v>0.15021906947632857</v>
      </c>
      <c r="CW173">
        <v>1150000</v>
      </c>
      <c r="CY173" s="22">
        <f t="shared" si="62"/>
        <v>-0.61951219512195133</v>
      </c>
    </row>
    <row r="174" spans="1:103" x14ac:dyDescent="0.2">
      <c r="A174">
        <v>87</v>
      </c>
      <c r="B174" t="s">
        <v>987</v>
      </c>
      <c r="C174" t="s">
        <v>988</v>
      </c>
      <c r="D174" t="s">
        <v>554</v>
      </c>
      <c r="E174" t="s">
        <v>106</v>
      </c>
      <c r="F174">
        <v>71</v>
      </c>
      <c r="G174">
        <v>200</v>
      </c>
      <c r="H174" t="s">
        <v>118</v>
      </c>
      <c r="I174">
        <v>2005</v>
      </c>
      <c r="J174">
        <v>1</v>
      </c>
      <c r="K174">
        <v>1</v>
      </c>
      <c r="M174">
        <v>26</v>
      </c>
      <c r="N174" t="s">
        <v>989</v>
      </c>
      <c r="O174" s="12" t="s">
        <v>990</v>
      </c>
      <c r="P174" s="12" t="s">
        <v>991</v>
      </c>
      <c r="Q174" t="s">
        <v>147</v>
      </c>
      <c r="T174" s="12" t="s">
        <v>170</v>
      </c>
      <c r="U174">
        <v>80</v>
      </c>
      <c r="V174">
        <v>36</v>
      </c>
      <c r="W174">
        <v>68</v>
      </c>
      <c r="X174">
        <v>104</v>
      </c>
      <c r="Y174">
        <v>18</v>
      </c>
      <c r="Z174">
        <v>259</v>
      </c>
      <c r="AA174">
        <v>85</v>
      </c>
      <c r="AB174">
        <v>77</v>
      </c>
      <c r="AC174" s="13">
        <f t="shared" si="42"/>
        <v>0.138996138996139</v>
      </c>
      <c r="AD174" s="13">
        <f t="shared" si="43"/>
        <v>8.5510688836104506E-2</v>
      </c>
      <c r="AE174" s="14">
        <v>26.9</v>
      </c>
      <c r="AF174" s="15">
        <v>104</v>
      </c>
      <c r="AG174" s="15">
        <v>43</v>
      </c>
      <c r="AH174" s="15">
        <v>46</v>
      </c>
      <c r="AI174" s="2">
        <v>1756.7</v>
      </c>
      <c r="AJ174" s="14">
        <f t="shared" si="44"/>
        <v>21.958750000000002</v>
      </c>
      <c r="AK174">
        <v>1917</v>
      </c>
      <c r="AL174" s="14">
        <f t="shared" si="45"/>
        <v>23.962499999999999</v>
      </c>
      <c r="AM174" s="16">
        <f t="shared" si="46"/>
        <v>0.91637976004173194</v>
      </c>
      <c r="AN174" s="15">
        <v>296.44301999999999</v>
      </c>
      <c r="AO174" s="16">
        <f t="shared" si="47"/>
        <v>10.12499641373029</v>
      </c>
      <c r="AP174" s="13">
        <f>IF(('Even Strength'!CU174+'Power Play'!AJ174+'Penalty Kill'!AF174)&gt;0,V174/('Even Strength'!CU174+'Power Play'!AJ174+'Penalty Kill'!AF174),0)</f>
        <v>0.4</v>
      </c>
      <c r="AQ174" s="13">
        <f>IF(('Even Strength'!CU174+'Power Play'!AJ174+'Penalty Kill'!AF174)&gt;0,W174/('Even Strength'!CU174+'Power Play'!AJ174+'Penalty Kill'!AF174),0)</f>
        <v>0.75555555555555554</v>
      </c>
      <c r="AR174" s="13">
        <f t="shared" si="48"/>
        <v>1.1555555555555554</v>
      </c>
      <c r="AS174">
        <v>991</v>
      </c>
      <c r="AT174">
        <v>896</v>
      </c>
      <c r="AU174" s="17">
        <f t="shared" si="49"/>
        <v>0.52517223105458399</v>
      </c>
      <c r="AV174">
        <v>40.299999999999997</v>
      </c>
      <c r="AW174">
        <v>90</v>
      </c>
      <c r="AX174">
        <v>47</v>
      </c>
      <c r="AY174">
        <v>28</v>
      </c>
      <c r="AZ174">
        <v>85</v>
      </c>
      <c r="BA174">
        <v>56</v>
      </c>
      <c r="BB174">
        <v>41</v>
      </c>
      <c r="BC174" s="2">
        <f t="shared" si="50"/>
        <v>3.0739454659304375</v>
      </c>
      <c r="BD174" s="14">
        <f t="shared" si="51"/>
        <v>1.6052826322081175</v>
      </c>
      <c r="BE174" s="14">
        <f t="shared" si="52"/>
        <v>0.95633858940058059</v>
      </c>
      <c r="BF174" s="14">
        <f t="shared" si="53"/>
        <v>2.9031707178231909</v>
      </c>
      <c r="BG174" s="14">
        <f t="shared" si="54"/>
        <v>1.9126771788011612</v>
      </c>
      <c r="BH174" s="14">
        <f t="shared" si="55"/>
        <v>1.4003529344794217</v>
      </c>
      <c r="BI174">
        <v>46</v>
      </c>
      <c r="BJ174">
        <v>22</v>
      </c>
      <c r="BK174">
        <v>0</v>
      </c>
      <c r="BL174">
        <v>0</v>
      </c>
      <c r="BM174">
        <v>0</v>
      </c>
      <c r="BN174">
        <v>0</v>
      </c>
      <c r="BO174" s="2">
        <v>4.1952439999999998</v>
      </c>
      <c r="BP174">
        <v>8</v>
      </c>
      <c r="BQ174">
        <v>3</v>
      </c>
      <c r="BR174" s="18">
        <f t="shared" si="56"/>
        <v>0.375</v>
      </c>
      <c r="BS174">
        <v>2</v>
      </c>
      <c r="BT174">
        <v>3</v>
      </c>
      <c r="BU174">
        <v>16</v>
      </c>
      <c r="BV174">
        <v>1</v>
      </c>
      <c r="BW174">
        <v>1</v>
      </c>
      <c r="BX174">
        <v>5</v>
      </c>
      <c r="BY174">
        <v>1</v>
      </c>
      <c r="BZ174">
        <v>0</v>
      </c>
      <c r="CA174">
        <v>1</v>
      </c>
      <c r="CB174" s="18">
        <f t="shared" si="57"/>
        <v>1</v>
      </c>
      <c r="CC174" s="19">
        <v>6</v>
      </c>
      <c r="CD174">
        <v>10.7</v>
      </c>
      <c r="CE174">
        <v>2.8</v>
      </c>
      <c r="CF174">
        <v>13.5</v>
      </c>
      <c r="CG174" s="20">
        <f t="shared" si="58"/>
        <v>0.16875000000000001</v>
      </c>
      <c r="CH174" s="20">
        <f t="shared" si="59"/>
        <v>0.46109181988956566</v>
      </c>
      <c r="CI174">
        <v>45.1</v>
      </c>
      <c r="CJ174">
        <v>34.799999999999997</v>
      </c>
      <c r="CK174">
        <v>19</v>
      </c>
      <c r="CL174">
        <v>21.6</v>
      </c>
      <c r="CM174">
        <v>4.0999999999999996</v>
      </c>
      <c r="CN174">
        <v>0.4</v>
      </c>
      <c r="CO174">
        <v>26.1</v>
      </c>
      <c r="CP174" s="21">
        <f t="shared" si="60"/>
        <v>0.32625000000000004</v>
      </c>
      <c r="CQ174" s="21">
        <f t="shared" si="61"/>
        <v>0.89144418511982693</v>
      </c>
      <c r="CU174">
        <v>1</v>
      </c>
      <c r="CV174" t="s">
        <v>171</v>
      </c>
      <c r="CW174">
        <v>8700000</v>
      </c>
      <c r="CY174" s="22">
        <f t="shared" si="62"/>
        <v>10.821951219512197</v>
      </c>
    </row>
    <row r="175" spans="1:103" x14ac:dyDescent="0.2">
      <c r="A175">
        <v>7</v>
      </c>
      <c r="B175" t="s">
        <v>992</v>
      </c>
      <c r="C175" t="s">
        <v>993</v>
      </c>
      <c r="D175" t="s">
        <v>127</v>
      </c>
      <c r="E175" t="s">
        <v>117</v>
      </c>
      <c r="F175">
        <v>73</v>
      </c>
      <c r="G175">
        <v>200</v>
      </c>
      <c r="H175" t="s">
        <v>118</v>
      </c>
      <c r="I175">
        <v>1996</v>
      </c>
      <c r="J175">
        <v>2</v>
      </c>
      <c r="K175">
        <v>35</v>
      </c>
      <c r="M175">
        <v>37</v>
      </c>
      <c r="N175" t="s">
        <v>994</v>
      </c>
      <c r="O175" s="12" t="s">
        <v>336</v>
      </c>
      <c r="P175" s="12" t="s">
        <v>995</v>
      </c>
      <c r="Q175" t="s">
        <v>343</v>
      </c>
      <c r="T175" s="12" t="s">
        <v>170</v>
      </c>
      <c r="U175">
        <v>77</v>
      </c>
      <c r="V175">
        <v>10</v>
      </c>
      <c r="W175">
        <v>29</v>
      </c>
      <c r="X175">
        <v>39</v>
      </c>
      <c r="Y175">
        <v>4</v>
      </c>
      <c r="Z175">
        <v>134</v>
      </c>
      <c r="AA175">
        <v>39</v>
      </c>
      <c r="AB175">
        <v>57</v>
      </c>
      <c r="AC175" s="13">
        <f t="shared" si="42"/>
        <v>7.4626865671641784E-2</v>
      </c>
      <c r="AD175" s="13">
        <f t="shared" si="43"/>
        <v>4.3478260869565216E-2</v>
      </c>
      <c r="AE175" s="14">
        <v>27.3</v>
      </c>
      <c r="AF175" s="15">
        <v>81</v>
      </c>
      <c r="AG175" s="15">
        <v>22</v>
      </c>
      <c r="AH175" s="15">
        <v>16</v>
      </c>
      <c r="AI175" s="2">
        <v>1193.1833333333</v>
      </c>
      <c r="AJ175" s="14">
        <f t="shared" si="44"/>
        <v>15.495887445887012</v>
      </c>
      <c r="AK175">
        <v>1557</v>
      </c>
      <c r="AL175" s="14">
        <f t="shared" si="45"/>
        <v>20.220779220779221</v>
      </c>
      <c r="AM175" s="16">
        <f t="shared" si="46"/>
        <v>0.7663348319417469</v>
      </c>
      <c r="AN175" s="15">
        <v>181.97916699999999</v>
      </c>
      <c r="AO175" s="16">
        <f t="shared" si="47"/>
        <v>9.1509407774722842</v>
      </c>
      <c r="AP175" s="13">
        <f>IF(('Even Strength'!CU175+'Power Play'!AJ175+'Penalty Kill'!AF175)&gt;0,V175/('Even Strength'!CU175+'Power Play'!AJ175+'Penalty Kill'!AF175),0)</f>
        <v>9.8039215686274508E-2</v>
      </c>
      <c r="AQ175" s="13">
        <f>IF(('Even Strength'!CU175+'Power Play'!AJ175+'Penalty Kill'!AF175)&gt;0,W175/('Even Strength'!CU175+'Power Play'!AJ175+'Penalty Kill'!AF175),0)</f>
        <v>0.28431372549019607</v>
      </c>
      <c r="AR175" s="13">
        <f t="shared" si="48"/>
        <v>0.38235294117647056</v>
      </c>
      <c r="AS175">
        <v>438</v>
      </c>
      <c r="AT175">
        <v>334</v>
      </c>
      <c r="AU175" s="17">
        <f t="shared" si="49"/>
        <v>0.56735751295336789</v>
      </c>
      <c r="AV175">
        <v>16.7</v>
      </c>
      <c r="AW175">
        <v>70</v>
      </c>
      <c r="AX175">
        <v>18</v>
      </c>
      <c r="AY175">
        <v>22</v>
      </c>
      <c r="AZ175">
        <v>39</v>
      </c>
      <c r="BA175">
        <v>40</v>
      </c>
      <c r="BB175">
        <v>30</v>
      </c>
      <c r="BC175" s="2">
        <f t="shared" si="50"/>
        <v>3.5199955301645045</v>
      </c>
      <c r="BD175" s="14">
        <f t="shared" si="51"/>
        <v>0.90514170775658687</v>
      </c>
      <c r="BE175" s="14">
        <f t="shared" si="52"/>
        <v>1.1062843094802728</v>
      </c>
      <c r="BF175" s="14">
        <f t="shared" si="53"/>
        <v>1.9611403668059382</v>
      </c>
      <c r="BG175" s="14">
        <f t="shared" si="54"/>
        <v>2.0114260172368597</v>
      </c>
      <c r="BH175" s="14">
        <f t="shared" si="55"/>
        <v>1.5085695129276449</v>
      </c>
      <c r="BI175">
        <v>32</v>
      </c>
      <c r="BJ175">
        <v>15</v>
      </c>
      <c r="BK175">
        <v>0</v>
      </c>
      <c r="BL175">
        <v>0</v>
      </c>
      <c r="BM175">
        <v>0</v>
      </c>
      <c r="BN175">
        <v>0</v>
      </c>
      <c r="BO175" s="2">
        <v>-4.4811579999999998</v>
      </c>
      <c r="BP175">
        <v>6</v>
      </c>
      <c r="BQ175">
        <v>1</v>
      </c>
      <c r="BR175" s="18">
        <f t="shared" si="56"/>
        <v>0.16666666666666666</v>
      </c>
      <c r="BS175">
        <v>0</v>
      </c>
      <c r="BT175">
        <v>3</v>
      </c>
      <c r="BU175">
        <v>15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 s="18">
        <f t="shared" si="57"/>
        <v>0</v>
      </c>
      <c r="CC175" s="19">
        <v>6</v>
      </c>
      <c r="CD175">
        <v>2.1</v>
      </c>
      <c r="CE175">
        <v>1.5</v>
      </c>
      <c r="CF175">
        <v>3.6</v>
      </c>
      <c r="CG175" s="20">
        <f t="shared" si="58"/>
        <v>4.6753246753246755E-2</v>
      </c>
      <c r="CH175" s="20">
        <f t="shared" si="59"/>
        <v>0.18102834155131736</v>
      </c>
      <c r="CI175">
        <v>26.3</v>
      </c>
      <c r="CJ175">
        <v>23.7</v>
      </c>
      <c r="CK175">
        <v>9.3000000000000007</v>
      </c>
      <c r="CL175">
        <v>3.1</v>
      </c>
      <c r="CM175">
        <v>3.3</v>
      </c>
      <c r="CN175">
        <v>-0.8</v>
      </c>
      <c r="CO175">
        <v>5.6</v>
      </c>
      <c r="CP175" s="21">
        <f t="shared" si="60"/>
        <v>7.2727272727272724E-2</v>
      </c>
      <c r="CQ175" s="21">
        <f t="shared" si="61"/>
        <v>0.28159964241316032</v>
      </c>
      <c r="CU175">
        <v>5</v>
      </c>
      <c r="CV175" t="s">
        <v>996</v>
      </c>
      <c r="CW175">
        <v>3500000</v>
      </c>
      <c r="CY175" s="22">
        <f t="shared" si="62"/>
        <v>-0.54634146341463463</v>
      </c>
    </row>
    <row r="176" spans="1:103" x14ac:dyDescent="0.2">
      <c r="A176">
        <v>42</v>
      </c>
      <c r="B176" t="s">
        <v>997</v>
      </c>
      <c r="C176" t="s">
        <v>472</v>
      </c>
      <c r="D176" t="s">
        <v>105</v>
      </c>
      <c r="E176" t="s">
        <v>106</v>
      </c>
      <c r="F176">
        <v>69</v>
      </c>
      <c r="G176">
        <v>195</v>
      </c>
      <c r="H176" t="s">
        <v>118</v>
      </c>
      <c r="M176">
        <v>23</v>
      </c>
      <c r="N176" t="s">
        <v>998</v>
      </c>
      <c r="O176" s="12" t="s">
        <v>234</v>
      </c>
      <c r="P176" s="12" t="s">
        <v>999</v>
      </c>
      <c r="Q176" t="s">
        <v>155</v>
      </c>
      <c r="T176" s="12" t="s">
        <v>178</v>
      </c>
      <c r="U176">
        <v>4</v>
      </c>
      <c r="V176">
        <v>0</v>
      </c>
      <c r="W176">
        <v>0</v>
      </c>
      <c r="X176">
        <v>0</v>
      </c>
      <c r="Y176">
        <v>-4</v>
      </c>
      <c r="Z176">
        <v>6</v>
      </c>
      <c r="AA176">
        <v>2</v>
      </c>
      <c r="AB176">
        <v>2</v>
      </c>
      <c r="AC176" s="13">
        <f t="shared" si="42"/>
        <v>0</v>
      </c>
      <c r="AD176" s="13">
        <f t="shared" si="43"/>
        <v>0</v>
      </c>
      <c r="AE176" s="14">
        <v>66.3</v>
      </c>
      <c r="AF176" s="15">
        <v>1</v>
      </c>
      <c r="AG176" s="15">
        <v>1</v>
      </c>
      <c r="AH176" s="15">
        <v>4</v>
      </c>
      <c r="AI176" s="2">
        <v>43.116666666699999</v>
      </c>
      <c r="AJ176" s="14">
        <f t="shared" si="44"/>
        <v>10.779166666675</v>
      </c>
      <c r="AK176">
        <v>59</v>
      </c>
      <c r="AL176" s="14">
        <f t="shared" si="45"/>
        <v>14.75</v>
      </c>
      <c r="AM176" s="16">
        <f t="shared" si="46"/>
        <v>0.73079096045254233</v>
      </c>
      <c r="AN176" s="15">
        <v>0</v>
      </c>
      <c r="AO176" s="16">
        <f t="shared" si="47"/>
        <v>0</v>
      </c>
      <c r="AP176" s="13">
        <f>IF(('Even Strength'!CU176+'Power Play'!AJ176+'Penalty Kill'!AF176)&gt;0,V176/('Even Strength'!CU176+'Power Play'!AJ176+'Penalty Kill'!AF176),0)</f>
        <v>0</v>
      </c>
      <c r="AQ176" s="13">
        <f>IF(('Even Strength'!CU176+'Power Play'!AJ176+'Penalty Kill'!AF176)&gt;0,W176/('Even Strength'!CU176+'Power Play'!AJ176+'Penalty Kill'!AF176),0)</f>
        <v>0</v>
      </c>
      <c r="AR176" s="13">
        <f t="shared" si="48"/>
        <v>0</v>
      </c>
      <c r="AS176">
        <v>0</v>
      </c>
      <c r="AT176">
        <v>0</v>
      </c>
      <c r="AU176" s="17">
        <f t="shared" si="49"/>
        <v>0</v>
      </c>
      <c r="AV176">
        <v>0</v>
      </c>
      <c r="AW176">
        <v>4</v>
      </c>
      <c r="AX176">
        <v>10</v>
      </c>
      <c r="AY176">
        <v>4</v>
      </c>
      <c r="AZ176">
        <v>2</v>
      </c>
      <c r="BA176">
        <v>3</v>
      </c>
      <c r="BB176">
        <v>0</v>
      </c>
      <c r="BC176" s="2">
        <f t="shared" si="50"/>
        <v>5.5662930034746303</v>
      </c>
      <c r="BD176" s="14">
        <f t="shared" si="51"/>
        <v>13.915732508686576</v>
      </c>
      <c r="BE176" s="14">
        <f t="shared" si="52"/>
        <v>5.5662930034746303</v>
      </c>
      <c r="BF176" s="14">
        <f t="shared" si="53"/>
        <v>2.7831465017373151</v>
      </c>
      <c r="BG176" s="14">
        <f t="shared" si="54"/>
        <v>4.1747197526059727</v>
      </c>
      <c r="BH176" s="14">
        <f t="shared" si="55"/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">
        <v>0.20350799999999999</v>
      </c>
      <c r="BR176" s="18" t="str">
        <f t="shared" si="56"/>
        <v xml:space="preserve"> 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 s="18">
        <f t="shared" si="57"/>
        <v>0</v>
      </c>
      <c r="CC176" s="19">
        <v>5</v>
      </c>
      <c r="CD176">
        <v>-0.1</v>
      </c>
      <c r="CE176">
        <v>-0.2</v>
      </c>
      <c r="CF176">
        <v>-0.30000000000000004</v>
      </c>
      <c r="CG176" s="20">
        <f t="shared" si="58"/>
        <v>-7.5000000000000011E-2</v>
      </c>
      <c r="CH176" s="20">
        <f t="shared" si="59"/>
        <v>-0.41747197526059732</v>
      </c>
      <c r="CI176">
        <v>1</v>
      </c>
      <c r="CJ176">
        <v>1.1000000000000001</v>
      </c>
      <c r="CK176">
        <v>-3.6</v>
      </c>
      <c r="CL176">
        <v>-0.2</v>
      </c>
      <c r="CM176">
        <v>-0.4</v>
      </c>
      <c r="CN176">
        <v>0</v>
      </c>
      <c r="CO176">
        <v>-0.60000000000000009</v>
      </c>
      <c r="CP176" s="21">
        <f t="shared" si="60"/>
        <v>-0.15000000000000002</v>
      </c>
      <c r="CQ176" s="21">
        <f t="shared" si="61"/>
        <v>-0.83494395052119463</v>
      </c>
      <c r="CW176">
        <v>600000</v>
      </c>
      <c r="CY176" s="22">
        <f t="shared" si="62"/>
        <v>-1.653658536585366</v>
      </c>
    </row>
    <row r="177" spans="1:103" x14ac:dyDescent="0.2">
      <c r="A177">
        <v>61</v>
      </c>
      <c r="B177" t="s">
        <v>1000</v>
      </c>
      <c r="C177" t="s">
        <v>1001</v>
      </c>
      <c r="D177" t="s">
        <v>206</v>
      </c>
      <c r="E177" t="s">
        <v>106</v>
      </c>
      <c r="F177">
        <v>70</v>
      </c>
      <c r="G177">
        <v>184</v>
      </c>
      <c r="H177" t="s">
        <v>107</v>
      </c>
      <c r="I177">
        <v>2010</v>
      </c>
      <c r="J177">
        <v>4</v>
      </c>
      <c r="K177">
        <v>97</v>
      </c>
      <c r="L177" t="s">
        <v>108</v>
      </c>
      <c r="M177">
        <v>23</v>
      </c>
      <c r="N177" t="s">
        <v>1002</v>
      </c>
      <c r="O177" s="12" t="s">
        <v>145</v>
      </c>
      <c r="P177" s="12" t="s">
        <v>1003</v>
      </c>
      <c r="Q177" t="s">
        <v>338</v>
      </c>
      <c r="T177" s="12" t="s">
        <v>229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4</v>
      </c>
      <c r="AA177">
        <v>0</v>
      </c>
      <c r="AB177">
        <v>0</v>
      </c>
      <c r="AC177" s="13">
        <f t="shared" si="42"/>
        <v>0</v>
      </c>
      <c r="AD177" s="13">
        <f t="shared" si="43"/>
        <v>0</v>
      </c>
      <c r="AE177" s="14">
        <v>26.8</v>
      </c>
      <c r="AF177" s="15">
        <v>0</v>
      </c>
      <c r="AG177" s="15">
        <v>3</v>
      </c>
      <c r="AH177" s="15">
        <v>0</v>
      </c>
      <c r="AI177" s="2">
        <v>18.9666666667</v>
      </c>
      <c r="AJ177" s="14">
        <f t="shared" si="44"/>
        <v>9.4833333333500001</v>
      </c>
      <c r="AK177">
        <v>30</v>
      </c>
      <c r="AL177" s="14">
        <f t="shared" si="45"/>
        <v>15</v>
      </c>
      <c r="AM177" s="16">
        <f t="shared" si="46"/>
        <v>0.63222222222333335</v>
      </c>
      <c r="AN177" s="15">
        <v>0</v>
      </c>
      <c r="AO177" s="16">
        <f t="shared" si="47"/>
        <v>0</v>
      </c>
      <c r="AP177" s="13">
        <f>IF(('Even Strength'!CU177+'Power Play'!AJ177+'Penalty Kill'!AF177)&gt;0,V177/('Even Strength'!CU177+'Power Play'!AJ177+'Penalty Kill'!AF177),0)</f>
        <v>0</v>
      </c>
      <c r="AQ177" s="13">
        <f>IF(('Even Strength'!CU177+'Power Play'!AJ177+'Penalty Kill'!AF177)&gt;0,W177/('Even Strength'!CU177+'Power Play'!AJ177+'Penalty Kill'!AF177),0)</f>
        <v>0</v>
      </c>
      <c r="AR177" s="13">
        <f t="shared" si="48"/>
        <v>0</v>
      </c>
      <c r="AS177">
        <v>3</v>
      </c>
      <c r="AT177">
        <v>4</v>
      </c>
      <c r="AU177" s="17">
        <f t="shared" si="49"/>
        <v>0.42857142857142855</v>
      </c>
      <c r="AV177">
        <v>6.4</v>
      </c>
      <c r="AW177">
        <v>4</v>
      </c>
      <c r="AX177">
        <v>1</v>
      </c>
      <c r="AY177">
        <v>0</v>
      </c>
      <c r="AZ177">
        <v>0</v>
      </c>
      <c r="BA177">
        <v>0</v>
      </c>
      <c r="BB177">
        <v>0</v>
      </c>
      <c r="BC177" s="2">
        <f t="shared" si="50"/>
        <v>12.653778558852981</v>
      </c>
      <c r="BD177" s="14">
        <f t="shared" si="51"/>
        <v>3.1634446397132452</v>
      </c>
      <c r="BE177" s="14">
        <f t="shared" si="52"/>
        <v>0</v>
      </c>
      <c r="BF177" s="14">
        <f t="shared" si="53"/>
        <v>0</v>
      </c>
      <c r="BG177" s="14">
        <f t="shared" si="54"/>
        <v>0</v>
      </c>
      <c r="BH177" s="14">
        <f t="shared" si="55"/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">
        <v>-3.2882999999999996E-2</v>
      </c>
      <c r="BR177" s="18" t="str">
        <f t="shared" si="56"/>
        <v xml:space="preserve"> 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 s="18">
        <f t="shared" si="57"/>
        <v>0</v>
      </c>
      <c r="CC177" s="19">
        <v>3</v>
      </c>
      <c r="CD177">
        <v>-0.1</v>
      </c>
      <c r="CE177">
        <v>0</v>
      </c>
      <c r="CF177">
        <v>0</v>
      </c>
      <c r="CG177" s="20">
        <f t="shared" si="58"/>
        <v>0</v>
      </c>
      <c r="CH177" s="20">
        <f t="shared" si="59"/>
        <v>0</v>
      </c>
      <c r="CI177">
        <v>0.1</v>
      </c>
      <c r="CJ177">
        <v>0.5</v>
      </c>
      <c r="CK177">
        <v>-0.2</v>
      </c>
      <c r="CL177">
        <v>-0.1</v>
      </c>
      <c r="CM177">
        <v>0.1</v>
      </c>
      <c r="CN177">
        <v>0</v>
      </c>
      <c r="CO177">
        <v>0</v>
      </c>
      <c r="CP177" s="21">
        <f t="shared" si="60"/>
        <v>0</v>
      </c>
      <c r="CQ177" s="21">
        <f t="shared" si="61"/>
        <v>0</v>
      </c>
      <c r="CW177">
        <v>651667</v>
      </c>
      <c r="CY177" s="22">
        <f t="shared" si="62"/>
        <v>-1.1443908292682927</v>
      </c>
    </row>
    <row r="178" spans="1:103" x14ac:dyDescent="0.2">
      <c r="A178">
        <v>24</v>
      </c>
      <c r="B178" t="s">
        <v>1004</v>
      </c>
      <c r="C178" t="s">
        <v>1005</v>
      </c>
      <c r="D178" t="s">
        <v>105</v>
      </c>
      <c r="E178" t="s">
        <v>106</v>
      </c>
      <c r="F178">
        <v>75</v>
      </c>
      <c r="G178">
        <v>204</v>
      </c>
      <c r="L178" t="s">
        <v>108</v>
      </c>
      <c r="M178">
        <v>23</v>
      </c>
      <c r="N178" t="s">
        <v>1006</v>
      </c>
      <c r="O178" s="12" t="s">
        <v>447</v>
      </c>
      <c r="P178" s="12" t="s">
        <v>1007</v>
      </c>
      <c r="Q178" t="s">
        <v>300</v>
      </c>
      <c r="T178" s="12" t="s">
        <v>178</v>
      </c>
      <c r="U178">
        <v>13</v>
      </c>
      <c r="V178">
        <v>0</v>
      </c>
      <c r="W178">
        <v>2</v>
      </c>
      <c r="X178">
        <v>2</v>
      </c>
      <c r="Y178">
        <v>-5</v>
      </c>
      <c r="Z178">
        <v>24</v>
      </c>
      <c r="AA178">
        <v>13</v>
      </c>
      <c r="AB178">
        <v>7</v>
      </c>
      <c r="AC178" s="13">
        <f t="shared" si="42"/>
        <v>0</v>
      </c>
      <c r="AD178" s="13">
        <f t="shared" si="43"/>
        <v>0</v>
      </c>
      <c r="AE178" s="14">
        <v>46.9</v>
      </c>
      <c r="AF178" s="15">
        <v>12</v>
      </c>
      <c r="AG178" s="15">
        <v>5</v>
      </c>
      <c r="AH178" s="15">
        <v>7</v>
      </c>
      <c r="AI178" s="2">
        <v>254.0666666667</v>
      </c>
      <c r="AJ178" s="14">
        <f t="shared" si="44"/>
        <v>19.543589743592307</v>
      </c>
      <c r="AK178">
        <v>327</v>
      </c>
      <c r="AL178" s="14">
        <f t="shared" si="45"/>
        <v>25.153846153846153</v>
      </c>
      <c r="AM178" s="16">
        <f t="shared" si="46"/>
        <v>0.77696228338440365</v>
      </c>
      <c r="AN178" s="15">
        <v>30.857143000000001</v>
      </c>
      <c r="AO178" s="16">
        <f t="shared" si="47"/>
        <v>7.2871762529510251</v>
      </c>
      <c r="AP178" s="13">
        <f>IF(('Even Strength'!CU178+'Power Play'!AJ178+'Penalty Kill'!AF178)&gt;0,V178/('Even Strength'!CU178+'Power Play'!AJ178+'Penalty Kill'!AF178),0)</f>
        <v>0</v>
      </c>
      <c r="AQ178" s="13">
        <f>IF(('Even Strength'!CU178+'Power Play'!AJ178+'Penalty Kill'!AF178)&gt;0,W178/('Even Strength'!CU178+'Power Play'!AJ178+'Penalty Kill'!AF178),0)</f>
        <v>0.18181818181818182</v>
      </c>
      <c r="AR178" s="13">
        <f t="shared" si="48"/>
        <v>0.18181818181818182</v>
      </c>
      <c r="AS178">
        <v>1</v>
      </c>
      <c r="AT178">
        <v>0</v>
      </c>
      <c r="AU178" s="17">
        <f t="shared" si="49"/>
        <v>1</v>
      </c>
      <c r="AV178">
        <v>0.1</v>
      </c>
      <c r="AW178">
        <v>16</v>
      </c>
      <c r="AX178">
        <v>15</v>
      </c>
      <c r="AY178">
        <v>13</v>
      </c>
      <c r="AZ178">
        <v>13</v>
      </c>
      <c r="BA178">
        <v>6</v>
      </c>
      <c r="BB178">
        <v>6</v>
      </c>
      <c r="BC178" s="2">
        <f t="shared" si="50"/>
        <v>3.7785358173702734</v>
      </c>
      <c r="BD178" s="14">
        <f t="shared" si="51"/>
        <v>3.5423773287846307</v>
      </c>
      <c r="BE178" s="14">
        <f t="shared" si="52"/>
        <v>3.0700603516133467</v>
      </c>
      <c r="BF178" s="14">
        <f t="shared" si="53"/>
        <v>3.0700603516133467</v>
      </c>
      <c r="BG178" s="14">
        <f t="shared" si="54"/>
        <v>1.4169509315138524</v>
      </c>
      <c r="BH178" s="14">
        <f t="shared" si="55"/>
        <v>1.4169509315138524</v>
      </c>
      <c r="BI178">
        <v>14</v>
      </c>
      <c r="BJ178">
        <v>7</v>
      </c>
      <c r="BK178">
        <v>0</v>
      </c>
      <c r="BL178">
        <v>0</v>
      </c>
      <c r="BM178">
        <v>0</v>
      </c>
      <c r="BN178">
        <v>0</v>
      </c>
      <c r="BO178" s="2">
        <v>-1.807922</v>
      </c>
      <c r="BR178" s="18" t="str">
        <f t="shared" si="56"/>
        <v xml:space="preserve"> </v>
      </c>
      <c r="BT178">
        <v>0</v>
      </c>
      <c r="BU178">
        <v>5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 s="18">
        <f t="shared" si="57"/>
        <v>0</v>
      </c>
      <c r="CC178" s="19">
        <v>3</v>
      </c>
      <c r="CD178">
        <v>-0.1</v>
      </c>
      <c r="CE178">
        <v>0.1</v>
      </c>
      <c r="CF178">
        <v>0</v>
      </c>
      <c r="CG178" s="20">
        <f t="shared" si="58"/>
        <v>0</v>
      </c>
      <c r="CH178" s="20">
        <f t="shared" si="59"/>
        <v>0</v>
      </c>
      <c r="CI178">
        <v>4</v>
      </c>
      <c r="CJ178">
        <v>5.3</v>
      </c>
      <c r="CK178">
        <v>-3.5</v>
      </c>
      <c r="CL178">
        <v>-0.2</v>
      </c>
      <c r="CM178">
        <v>0</v>
      </c>
      <c r="CN178">
        <v>0</v>
      </c>
      <c r="CO178">
        <v>-0.2</v>
      </c>
      <c r="CP178" s="21">
        <f t="shared" si="60"/>
        <v>-1.5384615384615385E-2</v>
      </c>
      <c r="CQ178" s="21">
        <f t="shared" si="61"/>
        <v>-4.7231697717128415E-2</v>
      </c>
      <c r="CW178">
        <v>1350000</v>
      </c>
      <c r="CY178" s="22">
        <f t="shared" si="62"/>
        <v>-2.5707317073170732</v>
      </c>
    </row>
    <row r="179" spans="1:103" x14ac:dyDescent="0.2">
      <c r="A179">
        <v>27</v>
      </c>
      <c r="B179" t="s">
        <v>1008</v>
      </c>
      <c r="C179" t="s">
        <v>1009</v>
      </c>
      <c r="D179" t="s">
        <v>105</v>
      </c>
      <c r="E179" t="s">
        <v>106</v>
      </c>
      <c r="F179">
        <v>72</v>
      </c>
      <c r="G179">
        <v>198</v>
      </c>
      <c r="H179" t="s">
        <v>107</v>
      </c>
      <c r="I179">
        <v>2005</v>
      </c>
      <c r="J179">
        <v>6</v>
      </c>
      <c r="K179">
        <v>190</v>
      </c>
      <c r="M179">
        <v>27</v>
      </c>
      <c r="N179" t="s">
        <v>1010</v>
      </c>
      <c r="O179" s="12" t="s">
        <v>336</v>
      </c>
      <c r="P179" s="12" t="s">
        <v>1011</v>
      </c>
      <c r="Q179" s="12" t="s">
        <v>139</v>
      </c>
      <c r="R179" t="s">
        <v>147</v>
      </c>
      <c r="S179">
        <v>8</v>
      </c>
      <c r="T179" s="12" t="s">
        <v>148</v>
      </c>
      <c r="U179">
        <v>57</v>
      </c>
      <c r="V179">
        <v>5</v>
      </c>
      <c r="W179">
        <v>7</v>
      </c>
      <c r="X179">
        <v>12</v>
      </c>
      <c r="Y179">
        <v>-15</v>
      </c>
      <c r="Z179">
        <v>110</v>
      </c>
      <c r="AA179">
        <v>35</v>
      </c>
      <c r="AB179">
        <v>56</v>
      </c>
      <c r="AC179" s="13">
        <f t="shared" si="42"/>
        <v>4.5454545454545456E-2</v>
      </c>
      <c r="AD179" s="13">
        <f t="shared" si="43"/>
        <v>2.4875621890547265E-2</v>
      </c>
      <c r="AE179" s="14">
        <v>32.799999999999997</v>
      </c>
      <c r="AF179" s="15">
        <v>50</v>
      </c>
      <c r="AG179" s="15">
        <v>19</v>
      </c>
      <c r="AH179" s="15">
        <v>19</v>
      </c>
      <c r="AI179" s="2">
        <v>846.56666666670003</v>
      </c>
      <c r="AJ179" s="14">
        <f t="shared" si="44"/>
        <v>14.852046783626315</v>
      </c>
      <c r="AK179">
        <v>1105</v>
      </c>
      <c r="AL179" s="14">
        <f t="shared" si="45"/>
        <v>19.385964912280702</v>
      </c>
      <c r="AM179" s="16">
        <f t="shared" si="46"/>
        <v>0.76612368024135746</v>
      </c>
      <c r="AN179" s="15">
        <v>22.5</v>
      </c>
      <c r="AO179" s="16">
        <f t="shared" si="47"/>
        <v>1.5946765365987481</v>
      </c>
      <c r="AP179" s="13">
        <f>IF(('Even Strength'!CU179+'Power Play'!AJ179+'Penalty Kill'!AF179)&gt;0,V179/('Even Strength'!CU179+'Power Play'!AJ179+'Penalty Kill'!AF179),0)</f>
        <v>9.0909090909090912E-2</v>
      </c>
      <c r="AQ179" s="13">
        <f>IF(('Even Strength'!CU179+'Power Play'!AJ179+'Penalty Kill'!AF179)&gt;0,W179/('Even Strength'!CU179+'Power Play'!AJ179+'Penalty Kill'!AF179),0)</f>
        <v>0.12727272727272726</v>
      </c>
      <c r="AR179" s="13">
        <f t="shared" si="48"/>
        <v>0.21818181818181817</v>
      </c>
      <c r="AS179">
        <v>5</v>
      </c>
      <c r="AT179">
        <v>10</v>
      </c>
      <c r="AU179" s="17">
        <f t="shared" si="49"/>
        <v>0.33333333333333331</v>
      </c>
      <c r="AV179">
        <v>0.4</v>
      </c>
      <c r="AW179">
        <v>89</v>
      </c>
      <c r="AX179">
        <v>55</v>
      </c>
      <c r="AY179">
        <v>40</v>
      </c>
      <c r="AZ179">
        <v>35</v>
      </c>
      <c r="BA179">
        <v>12</v>
      </c>
      <c r="BB179">
        <v>22</v>
      </c>
      <c r="BC179" s="2">
        <f t="shared" si="50"/>
        <v>6.3078316336572708</v>
      </c>
      <c r="BD179" s="14">
        <f t="shared" si="51"/>
        <v>3.8980982005747173</v>
      </c>
      <c r="BE179" s="14">
        <f t="shared" si="52"/>
        <v>2.8349805095088851</v>
      </c>
      <c r="BF179" s="14">
        <f t="shared" si="53"/>
        <v>2.480607945820275</v>
      </c>
      <c r="BG179" s="14">
        <f t="shared" si="54"/>
        <v>0.85049415285266572</v>
      </c>
      <c r="BH179" s="14">
        <f t="shared" si="55"/>
        <v>1.5592392802298869</v>
      </c>
      <c r="BI179">
        <v>26</v>
      </c>
      <c r="BJ179">
        <v>13</v>
      </c>
      <c r="BK179">
        <v>0</v>
      </c>
      <c r="BL179">
        <v>0</v>
      </c>
      <c r="BM179">
        <v>0</v>
      </c>
      <c r="BN179">
        <v>0</v>
      </c>
      <c r="BO179" s="2">
        <v>0.81573299999999993</v>
      </c>
      <c r="BP179">
        <v>2</v>
      </c>
      <c r="BQ179">
        <v>0</v>
      </c>
      <c r="BR179" s="18">
        <f t="shared" si="56"/>
        <v>0</v>
      </c>
      <c r="BS179">
        <v>0</v>
      </c>
      <c r="BT179">
        <v>1</v>
      </c>
      <c r="BU179">
        <v>14</v>
      </c>
      <c r="BV179">
        <v>1</v>
      </c>
      <c r="BW179">
        <v>0</v>
      </c>
      <c r="BX179">
        <v>2</v>
      </c>
      <c r="BY179">
        <v>0</v>
      </c>
      <c r="BZ179">
        <v>0</v>
      </c>
      <c r="CA179">
        <v>0</v>
      </c>
      <c r="CB179" s="18">
        <f t="shared" si="57"/>
        <v>0</v>
      </c>
      <c r="CC179" s="19">
        <v>4</v>
      </c>
      <c r="CD179">
        <v>-0.5</v>
      </c>
      <c r="CE179">
        <v>0.60000000000000009</v>
      </c>
      <c r="CF179">
        <v>0.2</v>
      </c>
      <c r="CG179" s="20">
        <f t="shared" si="58"/>
        <v>3.5087719298245615E-3</v>
      </c>
      <c r="CH179" s="20">
        <f t="shared" si="59"/>
        <v>1.4174902547544428E-2</v>
      </c>
      <c r="CI179">
        <v>15.9</v>
      </c>
      <c r="CJ179">
        <v>14.2</v>
      </c>
      <c r="CK179">
        <v>-5</v>
      </c>
      <c r="CL179">
        <v>-2.1</v>
      </c>
      <c r="CM179">
        <v>0.4</v>
      </c>
      <c r="CN179">
        <v>-0.60000000000000009</v>
      </c>
      <c r="CO179">
        <v>-2.2999999999999998</v>
      </c>
      <c r="CP179" s="21">
        <f t="shared" si="60"/>
        <v>-4.035087719298245E-2</v>
      </c>
      <c r="CQ179" s="21">
        <f t="shared" si="61"/>
        <v>-0.16301137929676088</v>
      </c>
      <c r="CU179">
        <v>16</v>
      </c>
      <c r="CV179" t="s">
        <v>171</v>
      </c>
      <c r="CW179">
        <v>550000</v>
      </c>
      <c r="CY179" s="22">
        <f t="shared" si="62"/>
        <v>-3.2658536585365852</v>
      </c>
    </row>
    <row r="180" spans="1:103" x14ac:dyDescent="0.2">
      <c r="A180">
        <v>29</v>
      </c>
      <c r="B180" t="s">
        <v>1012</v>
      </c>
      <c r="C180" t="s">
        <v>1013</v>
      </c>
      <c r="D180" t="s">
        <v>488</v>
      </c>
      <c r="E180" t="s">
        <v>117</v>
      </c>
      <c r="F180">
        <v>71</v>
      </c>
      <c r="G180">
        <v>208</v>
      </c>
      <c r="H180" t="s">
        <v>118</v>
      </c>
      <c r="I180">
        <v>2009</v>
      </c>
      <c r="J180">
        <v>6</v>
      </c>
      <c r="K180">
        <v>158</v>
      </c>
      <c r="L180" t="s">
        <v>108</v>
      </c>
      <c r="M180">
        <v>22</v>
      </c>
      <c r="N180" t="s">
        <v>1014</v>
      </c>
      <c r="O180" s="12" t="s">
        <v>1015</v>
      </c>
      <c r="P180" s="12" t="s">
        <v>1016</v>
      </c>
      <c r="Q180" t="s">
        <v>112</v>
      </c>
      <c r="T180" s="12" t="s">
        <v>148</v>
      </c>
      <c r="U180">
        <v>22</v>
      </c>
      <c r="V180">
        <v>1</v>
      </c>
      <c r="W180">
        <v>2</v>
      </c>
      <c r="X180">
        <v>3</v>
      </c>
      <c r="Y180">
        <v>-1</v>
      </c>
      <c r="Z180">
        <v>12</v>
      </c>
      <c r="AA180">
        <v>3</v>
      </c>
      <c r="AB180">
        <v>5</v>
      </c>
      <c r="AC180" s="13">
        <f t="shared" si="42"/>
        <v>8.3333333333333329E-2</v>
      </c>
      <c r="AD180" s="13">
        <f t="shared" si="43"/>
        <v>0.05</v>
      </c>
      <c r="AE180" s="14">
        <v>22.9</v>
      </c>
      <c r="AF180" s="15">
        <v>3</v>
      </c>
      <c r="AG180" s="15">
        <v>2</v>
      </c>
      <c r="AH180" s="15">
        <v>0</v>
      </c>
      <c r="AI180" s="2">
        <v>177.01666666669999</v>
      </c>
      <c r="AJ180" s="14">
        <f t="shared" si="44"/>
        <v>8.0462121212136353</v>
      </c>
      <c r="AK180">
        <v>262</v>
      </c>
      <c r="AL180" s="14">
        <f t="shared" si="45"/>
        <v>11.909090909090908</v>
      </c>
      <c r="AM180" s="16">
        <f t="shared" si="46"/>
        <v>0.67563613231564879</v>
      </c>
      <c r="AN180" s="15">
        <v>9.8000000000000007</v>
      </c>
      <c r="AO180" s="16">
        <f t="shared" si="47"/>
        <v>3.321721118538119</v>
      </c>
      <c r="AP180" s="13">
        <f>IF(('Even Strength'!CU180+'Power Play'!AJ180+'Penalty Kill'!AF180)&gt;0,V180/('Even Strength'!CU180+'Power Play'!AJ180+'Penalty Kill'!AF180),0)</f>
        <v>2.7027027027027029E-2</v>
      </c>
      <c r="AQ180" s="13">
        <f>IF(('Even Strength'!CU180+'Power Play'!AJ180+'Penalty Kill'!AF180)&gt;0,W180/('Even Strength'!CU180+'Power Play'!AJ180+'Penalty Kill'!AF180),0)</f>
        <v>5.4054054054054057E-2</v>
      </c>
      <c r="AR180" s="13">
        <f t="shared" si="48"/>
        <v>8.1081081081081086E-2</v>
      </c>
      <c r="AS180">
        <v>1</v>
      </c>
      <c r="AT180">
        <v>3</v>
      </c>
      <c r="AU180" s="17">
        <f t="shared" si="49"/>
        <v>0.25</v>
      </c>
      <c r="AV180">
        <v>0.2</v>
      </c>
      <c r="AW180">
        <v>35</v>
      </c>
      <c r="AX180">
        <v>23</v>
      </c>
      <c r="AY180">
        <v>4</v>
      </c>
      <c r="AZ180">
        <v>3</v>
      </c>
      <c r="BA180">
        <v>3</v>
      </c>
      <c r="BB180">
        <v>6</v>
      </c>
      <c r="BC180" s="2">
        <f t="shared" si="50"/>
        <v>11.863289709064709</v>
      </c>
      <c r="BD180" s="14">
        <f t="shared" si="51"/>
        <v>7.7958760945282375</v>
      </c>
      <c r="BE180" s="14">
        <f t="shared" si="52"/>
        <v>1.355804538178824</v>
      </c>
      <c r="BF180" s="14">
        <f t="shared" si="53"/>
        <v>1.0168534036341179</v>
      </c>
      <c r="BG180" s="14">
        <f t="shared" si="54"/>
        <v>1.0168534036341179</v>
      </c>
      <c r="BH180" s="14">
        <f t="shared" si="55"/>
        <v>2.0337068072682358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">
        <v>5.6677809999999997</v>
      </c>
      <c r="BR180" s="18" t="str">
        <f t="shared" si="56"/>
        <v xml:space="preserve"> </v>
      </c>
      <c r="BT180">
        <v>0</v>
      </c>
      <c r="BU180">
        <v>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 s="18">
        <f t="shared" si="57"/>
        <v>0</v>
      </c>
      <c r="CC180" s="19">
        <v>3</v>
      </c>
      <c r="CD180">
        <v>0</v>
      </c>
      <c r="CE180">
        <v>0.1</v>
      </c>
      <c r="CF180">
        <v>0.1</v>
      </c>
      <c r="CG180" s="20">
        <f t="shared" si="58"/>
        <v>4.5454545454545461E-3</v>
      </c>
      <c r="CH180" s="20">
        <f t="shared" si="59"/>
        <v>3.3895113454470598E-2</v>
      </c>
      <c r="CI180">
        <v>3.4</v>
      </c>
      <c r="CJ180">
        <v>4.7</v>
      </c>
      <c r="CK180">
        <v>-1.2</v>
      </c>
      <c r="CL180">
        <v>-0.30000000000000004</v>
      </c>
      <c r="CM180">
        <v>0.30000000000000004</v>
      </c>
      <c r="CN180">
        <v>0</v>
      </c>
      <c r="CO180">
        <v>0</v>
      </c>
      <c r="CP180" s="21">
        <f t="shared" si="60"/>
        <v>0</v>
      </c>
      <c r="CQ180" s="21">
        <f t="shared" si="61"/>
        <v>0</v>
      </c>
      <c r="CW180">
        <v>1082500</v>
      </c>
      <c r="CY180" s="22">
        <f t="shared" si="62"/>
        <v>-1.9009756097560973</v>
      </c>
    </row>
    <row r="181" spans="1:103" x14ac:dyDescent="0.2">
      <c r="A181">
        <v>24</v>
      </c>
      <c r="B181" t="s">
        <v>1017</v>
      </c>
      <c r="C181" t="s">
        <v>1018</v>
      </c>
      <c r="E181" t="s">
        <v>1019</v>
      </c>
      <c r="F181">
        <v>71</v>
      </c>
      <c r="G181">
        <v>180</v>
      </c>
      <c r="H181" t="s">
        <v>107</v>
      </c>
      <c r="M181">
        <v>24</v>
      </c>
      <c r="N181" t="s">
        <v>1020</v>
      </c>
      <c r="O181" s="12" t="s">
        <v>1021</v>
      </c>
      <c r="P181" s="12" t="s">
        <v>1022</v>
      </c>
      <c r="Q181" t="s">
        <v>529</v>
      </c>
      <c r="T181" s="12" t="s">
        <v>170</v>
      </c>
      <c r="U181">
        <v>12</v>
      </c>
      <c r="V181">
        <v>3</v>
      </c>
      <c r="W181">
        <v>1</v>
      </c>
      <c r="X181">
        <v>4</v>
      </c>
      <c r="Y181">
        <v>2</v>
      </c>
      <c r="Z181">
        <v>20</v>
      </c>
      <c r="AA181">
        <v>9</v>
      </c>
      <c r="AB181">
        <v>17</v>
      </c>
      <c r="AC181" s="13">
        <f t="shared" si="42"/>
        <v>0.15</v>
      </c>
      <c r="AD181" s="13">
        <f t="shared" si="43"/>
        <v>6.5217391304347824E-2</v>
      </c>
      <c r="AE181" s="14">
        <v>29.4</v>
      </c>
      <c r="AF181" s="15">
        <v>12</v>
      </c>
      <c r="AG181" s="15">
        <v>2</v>
      </c>
      <c r="AH181" s="15">
        <v>2</v>
      </c>
      <c r="AI181" s="2">
        <v>124.9166666667</v>
      </c>
      <c r="AJ181" s="14">
        <f t="shared" si="44"/>
        <v>10.409722222225</v>
      </c>
      <c r="AK181">
        <v>178</v>
      </c>
      <c r="AL181" s="14">
        <f t="shared" si="45"/>
        <v>14.833333333333334</v>
      </c>
      <c r="AM181" s="16">
        <f t="shared" si="46"/>
        <v>0.70177902621741572</v>
      </c>
      <c r="AN181" s="15">
        <v>9.6666670000000003</v>
      </c>
      <c r="AO181" s="16">
        <f t="shared" si="47"/>
        <v>4.6430955570367862</v>
      </c>
      <c r="AP181" s="13">
        <f>IF(('Even Strength'!CU181+'Power Play'!AJ181+'Penalty Kill'!AF181)&gt;0,V181/('Even Strength'!CU181+'Power Play'!AJ181+'Penalty Kill'!AF181),0)</f>
        <v>9.375E-2</v>
      </c>
      <c r="AQ181" s="13">
        <f>IF(('Even Strength'!CU181+'Power Play'!AJ181+'Penalty Kill'!AF181)&gt;0,W181/('Even Strength'!CU181+'Power Play'!AJ181+'Penalty Kill'!AF181),0)</f>
        <v>3.125E-2</v>
      </c>
      <c r="AR181" s="13">
        <f t="shared" si="48"/>
        <v>0.125</v>
      </c>
      <c r="AS181">
        <v>32</v>
      </c>
      <c r="AT181">
        <v>47</v>
      </c>
      <c r="AU181" s="17">
        <f t="shared" si="49"/>
        <v>0.4050632911392405</v>
      </c>
      <c r="AV181">
        <v>9.9</v>
      </c>
      <c r="AW181">
        <v>13</v>
      </c>
      <c r="AX181">
        <v>14</v>
      </c>
      <c r="AY181">
        <v>3</v>
      </c>
      <c r="AZ181">
        <v>9</v>
      </c>
      <c r="BA181">
        <v>1</v>
      </c>
      <c r="BB181">
        <v>7</v>
      </c>
      <c r="BC181" s="2">
        <f t="shared" si="50"/>
        <v>6.2441627751817892</v>
      </c>
      <c r="BD181" s="14">
        <f t="shared" si="51"/>
        <v>6.7244829886573116</v>
      </c>
      <c r="BE181" s="14">
        <f t="shared" si="52"/>
        <v>1.4409606404265669</v>
      </c>
      <c r="BF181" s="14">
        <f t="shared" si="53"/>
        <v>4.3228819212797003</v>
      </c>
      <c r="BG181" s="14">
        <f t="shared" si="54"/>
        <v>0.48032021347552223</v>
      </c>
      <c r="BH181" s="14">
        <f t="shared" si="55"/>
        <v>3.3622414943286558</v>
      </c>
      <c r="BI181">
        <v>2</v>
      </c>
      <c r="BJ181">
        <v>1</v>
      </c>
      <c r="BK181">
        <v>0</v>
      </c>
      <c r="BL181">
        <v>0</v>
      </c>
      <c r="BM181">
        <v>0</v>
      </c>
      <c r="BN181">
        <v>0</v>
      </c>
      <c r="BO181" s="2">
        <v>-0.194992</v>
      </c>
      <c r="BP181">
        <v>1</v>
      </c>
      <c r="BQ181">
        <v>1</v>
      </c>
      <c r="BR181" s="18">
        <f t="shared" si="56"/>
        <v>1</v>
      </c>
      <c r="BS181">
        <v>0</v>
      </c>
      <c r="BT181">
        <v>2</v>
      </c>
      <c r="BU181">
        <v>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 s="18">
        <f t="shared" si="57"/>
        <v>0</v>
      </c>
      <c r="CC181" s="19">
        <v>4</v>
      </c>
      <c r="CD181">
        <v>0.5</v>
      </c>
      <c r="CE181">
        <v>0.2</v>
      </c>
      <c r="CF181">
        <v>0.60000000000000009</v>
      </c>
      <c r="CG181" s="20">
        <f t="shared" si="58"/>
        <v>5.000000000000001E-2</v>
      </c>
      <c r="CH181" s="20">
        <f t="shared" si="59"/>
        <v>0.28819212808531341</v>
      </c>
      <c r="CI181">
        <v>3.2</v>
      </c>
      <c r="CJ181">
        <v>2.4</v>
      </c>
      <c r="CK181">
        <v>2.9</v>
      </c>
      <c r="CL181">
        <v>0.5</v>
      </c>
      <c r="CM181">
        <v>0.2</v>
      </c>
      <c r="CN181">
        <v>0.60000000000000009</v>
      </c>
      <c r="CO181">
        <v>1.3</v>
      </c>
      <c r="CP181" s="21">
        <f t="shared" si="60"/>
        <v>0.10833333333333334</v>
      </c>
      <c r="CQ181" s="21">
        <f t="shared" si="61"/>
        <v>0.62441627751817896</v>
      </c>
      <c r="CW181">
        <v>825000</v>
      </c>
      <c r="CY181" s="22">
        <f t="shared" si="62"/>
        <v>-0.14878048780487796</v>
      </c>
    </row>
    <row r="182" spans="1:103" x14ac:dyDescent="0.2">
      <c r="A182">
        <v>6</v>
      </c>
      <c r="B182" t="s">
        <v>1023</v>
      </c>
      <c r="C182" t="s">
        <v>472</v>
      </c>
      <c r="D182" t="s">
        <v>105</v>
      </c>
      <c r="E182" t="s">
        <v>106</v>
      </c>
      <c r="F182">
        <v>71</v>
      </c>
      <c r="G182">
        <v>195</v>
      </c>
      <c r="H182" t="s">
        <v>118</v>
      </c>
      <c r="I182">
        <v>2002</v>
      </c>
      <c r="J182">
        <v>2</v>
      </c>
      <c r="K182">
        <v>43</v>
      </c>
      <c r="M182">
        <v>30</v>
      </c>
      <c r="N182" t="s">
        <v>1024</v>
      </c>
      <c r="O182" s="12" t="s">
        <v>1025</v>
      </c>
      <c r="P182" s="12" t="s">
        <v>1026</v>
      </c>
      <c r="Q182" t="s">
        <v>393</v>
      </c>
      <c r="T182" s="12" t="s">
        <v>178</v>
      </c>
      <c r="U182">
        <v>67</v>
      </c>
      <c r="V182">
        <v>9</v>
      </c>
      <c r="W182">
        <v>16</v>
      </c>
      <c r="X182">
        <v>25</v>
      </c>
      <c r="Y182">
        <v>10</v>
      </c>
      <c r="Z182">
        <v>107</v>
      </c>
      <c r="AA182">
        <v>56</v>
      </c>
      <c r="AB182">
        <v>69</v>
      </c>
      <c r="AC182" s="13">
        <f t="shared" si="42"/>
        <v>8.4112149532710276E-2</v>
      </c>
      <c r="AD182" s="13">
        <f t="shared" si="43"/>
        <v>3.8793103448275863E-2</v>
      </c>
      <c r="AE182" s="14">
        <v>46.4</v>
      </c>
      <c r="AF182" s="15">
        <v>45</v>
      </c>
      <c r="AG182" s="15">
        <v>11</v>
      </c>
      <c r="AH182" s="15">
        <v>41</v>
      </c>
      <c r="AI182" s="2">
        <v>1416.2166666666999</v>
      </c>
      <c r="AJ182" s="14">
        <f t="shared" si="44"/>
        <v>21.137562189055224</v>
      </c>
      <c r="AK182">
        <v>1787</v>
      </c>
      <c r="AL182" s="14">
        <f t="shared" si="45"/>
        <v>26.671641791044777</v>
      </c>
      <c r="AM182" s="16">
        <f t="shared" si="46"/>
        <v>0.79251072561091207</v>
      </c>
      <c r="AN182" s="15">
        <v>85.857142999999994</v>
      </c>
      <c r="AO182" s="16">
        <f t="shared" si="47"/>
        <v>3.6374579548796997</v>
      </c>
      <c r="AP182" s="13">
        <f>IF(('Even Strength'!CU182+'Power Play'!AJ182+'Penalty Kill'!AF182)&gt;0,V182/('Even Strength'!CU182+'Power Play'!AJ182+'Penalty Kill'!AF182),0)</f>
        <v>8.5714285714285715E-2</v>
      </c>
      <c r="AQ182" s="13">
        <f>IF(('Even Strength'!CU182+'Power Play'!AJ182+'Penalty Kill'!AF182)&gt;0,W182/('Even Strength'!CU182+'Power Play'!AJ182+'Penalty Kill'!AF182),0)</f>
        <v>0.15238095238095239</v>
      </c>
      <c r="AR182" s="13">
        <f t="shared" si="48"/>
        <v>0.23809523809523811</v>
      </c>
      <c r="AS182">
        <v>0</v>
      </c>
      <c r="AT182">
        <v>0</v>
      </c>
      <c r="AU182" s="17">
        <f t="shared" si="49"/>
        <v>0</v>
      </c>
      <c r="AV182">
        <v>0</v>
      </c>
      <c r="AW182">
        <v>63</v>
      </c>
      <c r="AX182">
        <v>42</v>
      </c>
      <c r="AY182">
        <v>98</v>
      </c>
      <c r="AZ182">
        <v>56</v>
      </c>
      <c r="BA182">
        <v>21</v>
      </c>
      <c r="BB182">
        <v>15</v>
      </c>
      <c r="BC182" s="2">
        <f t="shared" si="50"/>
        <v>2.6690831205205736</v>
      </c>
      <c r="BD182" s="14">
        <f t="shared" si="51"/>
        <v>1.7793887470137155</v>
      </c>
      <c r="BE182" s="14">
        <f t="shared" si="52"/>
        <v>4.1519070763653358</v>
      </c>
      <c r="BF182" s="14">
        <f t="shared" si="53"/>
        <v>2.372518329351621</v>
      </c>
      <c r="BG182" s="14">
        <f t="shared" si="54"/>
        <v>0.88969437350685776</v>
      </c>
      <c r="BH182" s="14">
        <f t="shared" si="55"/>
        <v>0.63549598107632699</v>
      </c>
      <c r="BI182">
        <v>38</v>
      </c>
      <c r="BJ182">
        <v>19</v>
      </c>
      <c r="BK182">
        <v>0</v>
      </c>
      <c r="BL182">
        <v>0</v>
      </c>
      <c r="BM182">
        <v>0</v>
      </c>
      <c r="BN182">
        <v>0</v>
      </c>
      <c r="BO182" s="2">
        <v>-8.5752640000000007</v>
      </c>
      <c r="BR182" s="18" t="str">
        <f t="shared" si="56"/>
        <v xml:space="preserve"> </v>
      </c>
      <c r="BT182">
        <v>2</v>
      </c>
      <c r="BU182">
        <v>15</v>
      </c>
      <c r="BV182">
        <v>0</v>
      </c>
      <c r="BW182">
        <v>1</v>
      </c>
      <c r="BX182">
        <v>3</v>
      </c>
      <c r="BY182">
        <v>1</v>
      </c>
      <c r="BZ182">
        <v>0</v>
      </c>
      <c r="CA182">
        <v>0</v>
      </c>
      <c r="CB182" s="18">
        <f t="shared" si="57"/>
        <v>0</v>
      </c>
      <c r="CC182" s="19">
        <v>5</v>
      </c>
      <c r="CD182">
        <v>2.1</v>
      </c>
      <c r="CE182">
        <v>3.5</v>
      </c>
      <c r="CF182">
        <v>5.6</v>
      </c>
      <c r="CG182" s="20">
        <f t="shared" si="58"/>
        <v>8.3582089552238795E-2</v>
      </c>
      <c r="CH182" s="20">
        <f t="shared" si="59"/>
        <v>0.23725183293516208</v>
      </c>
      <c r="CI182">
        <v>24.1</v>
      </c>
      <c r="CJ182">
        <v>31.3</v>
      </c>
      <c r="CK182">
        <v>6.3</v>
      </c>
      <c r="CL182">
        <v>4.9000000000000004</v>
      </c>
      <c r="CM182">
        <v>4.3</v>
      </c>
      <c r="CN182">
        <v>0</v>
      </c>
      <c r="CO182">
        <v>9.1999999999999993</v>
      </c>
      <c r="CP182" s="21">
        <f t="shared" si="60"/>
        <v>0.1373134328358209</v>
      </c>
      <c r="CQ182" s="21">
        <f t="shared" si="61"/>
        <v>0.38977086839348052</v>
      </c>
      <c r="CU182">
        <v>14</v>
      </c>
      <c r="CV182" t="s">
        <v>1027</v>
      </c>
      <c r="CW182">
        <v>3300000</v>
      </c>
      <c r="CY182" s="22">
        <f t="shared" si="62"/>
        <v>3.4048780487804873</v>
      </c>
    </row>
    <row r="183" spans="1:103" x14ac:dyDescent="0.2">
      <c r="A183">
        <v>21</v>
      </c>
      <c r="B183" t="s">
        <v>1028</v>
      </c>
      <c r="C183" t="s">
        <v>1018</v>
      </c>
      <c r="D183" t="s">
        <v>105</v>
      </c>
      <c r="E183" t="s">
        <v>106</v>
      </c>
      <c r="F183">
        <v>73</v>
      </c>
      <c r="G183">
        <v>195</v>
      </c>
      <c r="H183" t="s">
        <v>107</v>
      </c>
      <c r="I183">
        <v>2008</v>
      </c>
      <c r="J183">
        <v>2</v>
      </c>
      <c r="K183">
        <v>45</v>
      </c>
      <c r="M183">
        <v>24</v>
      </c>
      <c r="N183" t="s">
        <v>1029</v>
      </c>
      <c r="O183" s="12" t="s">
        <v>1030</v>
      </c>
      <c r="P183" s="12" t="s">
        <v>1031</v>
      </c>
      <c r="Q183" t="s">
        <v>177</v>
      </c>
      <c r="T183" s="12" t="s">
        <v>170</v>
      </c>
      <c r="U183">
        <v>55</v>
      </c>
      <c r="V183">
        <v>4</v>
      </c>
      <c r="W183">
        <v>3</v>
      </c>
      <c r="X183">
        <v>7</v>
      </c>
      <c r="Y183">
        <v>-7</v>
      </c>
      <c r="Z183">
        <v>52</v>
      </c>
      <c r="AA183">
        <v>30</v>
      </c>
      <c r="AB183">
        <v>14</v>
      </c>
      <c r="AC183" s="13">
        <f t="shared" si="42"/>
        <v>7.6923076923076927E-2</v>
      </c>
      <c r="AD183" s="13">
        <f t="shared" si="43"/>
        <v>4.1666666666666664E-2</v>
      </c>
      <c r="AE183" s="14">
        <v>31.3</v>
      </c>
      <c r="AF183" s="15">
        <v>35</v>
      </c>
      <c r="AG183" s="15">
        <v>4</v>
      </c>
      <c r="AH183" s="15">
        <v>2</v>
      </c>
      <c r="AI183" s="2">
        <v>392.15</v>
      </c>
      <c r="AJ183" s="14">
        <f t="shared" si="44"/>
        <v>7.13</v>
      </c>
      <c r="AK183">
        <v>626</v>
      </c>
      <c r="AL183" s="14">
        <f t="shared" si="45"/>
        <v>11.381818181818181</v>
      </c>
      <c r="AM183" s="16">
        <f t="shared" si="46"/>
        <v>0.62643769968051111</v>
      </c>
      <c r="AN183" s="15">
        <v>0</v>
      </c>
      <c r="AO183" s="16">
        <f t="shared" si="47"/>
        <v>0</v>
      </c>
      <c r="AP183" s="13">
        <f>IF(('Even Strength'!CU183+'Power Play'!AJ183+'Penalty Kill'!AF183)&gt;0,V183/('Even Strength'!CU183+'Power Play'!AJ183+'Penalty Kill'!AF183),0)</f>
        <v>4.7058823529411764E-2</v>
      </c>
      <c r="AQ183" s="13">
        <f>IF(('Even Strength'!CU183+'Power Play'!AJ183+'Penalty Kill'!AF183)&gt;0,W183/('Even Strength'!CU183+'Power Play'!AJ183+'Penalty Kill'!AF183),0)</f>
        <v>3.5294117647058823E-2</v>
      </c>
      <c r="AR183" s="13">
        <f t="shared" si="48"/>
        <v>8.2352941176470587E-2</v>
      </c>
      <c r="AS183">
        <v>106</v>
      </c>
      <c r="AT183">
        <v>125</v>
      </c>
      <c r="AU183" s="17">
        <f t="shared" si="49"/>
        <v>0.45887445887445888</v>
      </c>
      <c r="AV183">
        <v>6.9</v>
      </c>
      <c r="AW183">
        <v>43</v>
      </c>
      <c r="AX183">
        <v>36</v>
      </c>
      <c r="AY183">
        <v>9</v>
      </c>
      <c r="AZ183">
        <v>30</v>
      </c>
      <c r="BA183">
        <v>2</v>
      </c>
      <c r="BB183">
        <v>4</v>
      </c>
      <c r="BC183" s="2">
        <f t="shared" si="50"/>
        <v>6.5791151345148542</v>
      </c>
      <c r="BD183" s="14">
        <f t="shared" si="51"/>
        <v>5.5080963916868546</v>
      </c>
      <c r="BE183" s="14">
        <f t="shared" si="52"/>
        <v>1.3770240979217137</v>
      </c>
      <c r="BF183" s="14">
        <f t="shared" si="53"/>
        <v>4.5900803264057126</v>
      </c>
      <c r="BG183" s="14">
        <f t="shared" si="54"/>
        <v>0.30600535509371418</v>
      </c>
      <c r="BH183" s="14">
        <f t="shared" si="55"/>
        <v>0.61201071018742836</v>
      </c>
      <c r="BI183">
        <v>6</v>
      </c>
      <c r="BJ183">
        <v>3</v>
      </c>
      <c r="BK183">
        <v>0</v>
      </c>
      <c r="BL183">
        <v>0</v>
      </c>
      <c r="BM183">
        <v>0</v>
      </c>
      <c r="BN183">
        <v>0</v>
      </c>
      <c r="BO183" s="2">
        <v>3.3365580000000001</v>
      </c>
      <c r="BP183">
        <v>2</v>
      </c>
      <c r="BQ183">
        <v>0</v>
      </c>
      <c r="BR183" s="18">
        <f t="shared" si="56"/>
        <v>0</v>
      </c>
      <c r="BS183">
        <v>0</v>
      </c>
      <c r="BT183">
        <v>1</v>
      </c>
      <c r="BU183">
        <v>12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s="18">
        <f t="shared" si="57"/>
        <v>0</v>
      </c>
      <c r="CC183" s="19">
        <v>3</v>
      </c>
      <c r="CD183">
        <v>0.1</v>
      </c>
      <c r="CE183">
        <v>0.2</v>
      </c>
      <c r="CF183">
        <v>0.4</v>
      </c>
      <c r="CG183" s="20">
        <f t="shared" si="58"/>
        <v>7.2727272727272727E-3</v>
      </c>
      <c r="CH183" s="20">
        <f t="shared" si="59"/>
        <v>6.1201071018742836E-2</v>
      </c>
      <c r="CI183">
        <v>8.4</v>
      </c>
      <c r="CJ183">
        <v>7.3</v>
      </c>
      <c r="CK183">
        <v>-5.5</v>
      </c>
      <c r="CL183">
        <v>-0.7</v>
      </c>
      <c r="CM183">
        <v>0.30000000000000004</v>
      </c>
      <c r="CN183">
        <v>-0.60000000000000009</v>
      </c>
      <c r="CO183">
        <v>-1</v>
      </c>
      <c r="CP183" s="21">
        <f t="shared" si="60"/>
        <v>-1.8181818181818181E-2</v>
      </c>
      <c r="CQ183" s="21">
        <f t="shared" si="61"/>
        <v>-0.15300267754685709</v>
      </c>
      <c r="CW183">
        <v>550000</v>
      </c>
      <c r="CY183" s="22">
        <f t="shared" si="62"/>
        <v>-1.9658536585365853</v>
      </c>
    </row>
    <row r="184" spans="1:103" x14ac:dyDescent="0.2">
      <c r="A184">
        <v>13</v>
      </c>
      <c r="B184" t="s">
        <v>1032</v>
      </c>
      <c r="C184" t="s">
        <v>1033</v>
      </c>
      <c r="E184" t="s">
        <v>219</v>
      </c>
      <c r="F184">
        <v>71</v>
      </c>
      <c r="G184">
        <v>198</v>
      </c>
      <c r="H184" t="s">
        <v>118</v>
      </c>
      <c r="I184">
        <v>1998</v>
      </c>
      <c r="J184">
        <v>6</v>
      </c>
      <c r="K184">
        <v>171</v>
      </c>
      <c r="M184">
        <v>35</v>
      </c>
      <c r="N184" t="s">
        <v>1034</v>
      </c>
      <c r="O184" s="12" t="s">
        <v>1035</v>
      </c>
      <c r="P184" s="12" t="s">
        <v>1036</v>
      </c>
      <c r="Q184" t="s">
        <v>122</v>
      </c>
      <c r="T184" s="12" t="s">
        <v>170</v>
      </c>
      <c r="U184">
        <v>45</v>
      </c>
      <c r="V184">
        <v>17</v>
      </c>
      <c r="W184">
        <v>20</v>
      </c>
      <c r="X184">
        <v>37</v>
      </c>
      <c r="Y184">
        <v>1</v>
      </c>
      <c r="Z184">
        <v>126</v>
      </c>
      <c r="AA184">
        <v>39</v>
      </c>
      <c r="AB184">
        <v>50</v>
      </c>
      <c r="AC184" s="13">
        <f t="shared" si="42"/>
        <v>0.13492063492063491</v>
      </c>
      <c r="AD184" s="13">
        <f t="shared" si="43"/>
        <v>7.9069767441860464E-2</v>
      </c>
      <c r="AE184" s="14">
        <v>29.2</v>
      </c>
      <c r="AF184" s="15">
        <v>56</v>
      </c>
      <c r="AG184" s="15">
        <v>32</v>
      </c>
      <c r="AH184" s="15">
        <v>6</v>
      </c>
      <c r="AI184" s="2">
        <v>912.03333333329999</v>
      </c>
      <c r="AJ184" s="14">
        <f t="shared" si="44"/>
        <v>20.267407407406665</v>
      </c>
      <c r="AK184">
        <v>1122</v>
      </c>
      <c r="AL184" s="14">
        <f t="shared" si="45"/>
        <v>24.933333333333334</v>
      </c>
      <c r="AM184" s="16">
        <f t="shared" si="46"/>
        <v>0.81286393345213903</v>
      </c>
      <c r="AN184" s="15">
        <v>97.617104999999995</v>
      </c>
      <c r="AO184" s="16">
        <f t="shared" si="47"/>
        <v>6.4219432403788757</v>
      </c>
      <c r="AP184" s="13">
        <f>IF(('Even Strength'!CU184+'Power Play'!AJ184+'Penalty Kill'!AF184)&gt;0,V184/('Even Strength'!CU184+'Power Play'!AJ184+'Penalty Kill'!AF184),0)</f>
        <v>0.2537313432835821</v>
      </c>
      <c r="AQ184" s="13">
        <f>IF(('Even Strength'!CU184+'Power Play'!AJ184+'Penalty Kill'!AF184)&gt;0,W184/('Even Strength'!CU184+'Power Play'!AJ184+'Penalty Kill'!AF184),0)</f>
        <v>0.29850746268656714</v>
      </c>
      <c r="AR184" s="13">
        <f t="shared" si="48"/>
        <v>0.55223880597014929</v>
      </c>
      <c r="AS184">
        <v>446</v>
      </c>
      <c r="AT184">
        <v>389</v>
      </c>
      <c r="AU184" s="17">
        <f t="shared" si="49"/>
        <v>0.53413173652694612</v>
      </c>
      <c r="AV184">
        <v>31.1</v>
      </c>
      <c r="AW184">
        <v>79</v>
      </c>
      <c r="AX184">
        <v>30</v>
      </c>
      <c r="AY184">
        <v>22</v>
      </c>
      <c r="AZ184">
        <v>39</v>
      </c>
      <c r="BA184">
        <v>21</v>
      </c>
      <c r="BB184">
        <v>59</v>
      </c>
      <c r="BC184" s="2">
        <f t="shared" si="50"/>
        <v>5.197178465699543</v>
      </c>
      <c r="BD184" s="14">
        <f t="shared" si="51"/>
        <v>1.9736120755821049</v>
      </c>
      <c r="BE184" s="14">
        <f t="shared" si="52"/>
        <v>1.4473155220935436</v>
      </c>
      <c r="BF184" s="14">
        <f t="shared" si="53"/>
        <v>2.5656956982567367</v>
      </c>
      <c r="BG184" s="14">
        <f t="shared" si="54"/>
        <v>1.3815284529074734</v>
      </c>
      <c r="BH184" s="14">
        <f t="shared" si="55"/>
        <v>3.8814370819781399</v>
      </c>
      <c r="BI184">
        <v>6</v>
      </c>
      <c r="BJ184">
        <v>3</v>
      </c>
      <c r="BK184">
        <v>0</v>
      </c>
      <c r="BL184">
        <v>0</v>
      </c>
      <c r="BM184">
        <v>0</v>
      </c>
      <c r="BN184">
        <v>0</v>
      </c>
      <c r="BO184" s="2">
        <v>10.907378</v>
      </c>
      <c r="BP184">
        <v>8</v>
      </c>
      <c r="BQ184">
        <v>2</v>
      </c>
      <c r="BR184" s="18">
        <f t="shared" si="56"/>
        <v>0.25</v>
      </c>
      <c r="BS184">
        <v>0</v>
      </c>
      <c r="BT184">
        <v>2</v>
      </c>
      <c r="BU184">
        <v>15</v>
      </c>
      <c r="BV184">
        <v>0</v>
      </c>
      <c r="BW184">
        <v>1</v>
      </c>
      <c r="BX184">
        <v>2</v>
      </c>
      <c r="BY184">
        <v>1</v>
      </c>
      <c r="BZ184">
        <v>0</v>
      </c>
      <c r="CA184">
        <v>0</v>
      </c>
      <c r="CB184" s="18">
        <f t="shared" si="57"/>
        <v>0</v>
      </c>
      <c r="CC184" s="19">
        <v>6</v>
      </c>
      <c r="CD184">
        <v>3.6</v>
      </c>
      <c r="CE184">
        <v>1</v>
      </c>
      <c r="CF184">
        <v>4.5999999999999996</v>
      </c>
      <c r="CG184" s="20">
        <f t="shared" si="58"/>
        <v>0.10222222222222221</v>
      </c>
      <c r="CH184" s="20">
        <f t="shared" si="59"/>
        <v>0.30262051825592273</v>
      </c>
      <c r="CI184">
        <v>24.7</v>
      </c>
      <c r="CJ184">
        <v>20.6</v>
      </c>
      <c r="CK184">
        <v>3.1</v>
      </c>
      <c r="CL184">
        <v>4.9000000000000004</v>
      </c>
      <c r="CM184">
        <v>2</v>
      </c>
      <c r="CN184">
        <v>-0.5</v>
      </c>
      <c r="CO184">
        <v>6.4</v>
      </c>
      <c r="CP184" s="21">
        <f t="shared" si="60"/>
        <v>0.14222222222222222</v>
      </c>
      <c r="CQ184" s="21">
        <f t="shared" si="61"/>
        <v>0.42103724279084909</v>
      </c>
      <c r="CU184">
        <v>37</v>
      </c>
      <c r="CV184" t="s">
        <v>1037</v>
      </c>
      <c r="CW184">
        <v>6700000</v>
      </c>
      <c r="CY184" s="22">
        <f t="shared" si="62"/>
        <v>-5.3658536585365848</v>
      </c>
    </row>
    <row r="185" spans="1:103" x14ac:dyDescent="0.2">
      <c r="A185">
        <v>44</v>
      </c>
      <c r="B185" t="s">
        <v>817</v>
      </c>
      <c r="C185" t="s">
        <v>1038</v>
      </c>
      <c r="D185" t="s">
        <v>105</v>
      </c>
      <c r="E185" t="s">
        <v>106</v>
      </c>
      <c r="F185">
        <v>73</v>
      </c>
      <c r="G185">
        <v>187</v>
      </c>
      <c r="H185" t="s">
        <v>118</v>
      </c>
      <c r="I185">
        <v>2009</v>
      </c>
      <c r="J185">
        <v>1</v>
      </c>
      <c r="K185">
        <v>12</v>
      </c>
      <c r="L185" t="s">
        <v>108</v>
      </c>
      <c r="M185">
        <v>22</v>
      </c>
      <c r="N185" t="s">
        <v>1039</v>
      </c>
      <c r="O185" s="12" t="s">
        <v>1040</v>
      </c>
      <c r="P185" s="12" t="s">
        <v>1041</v>
      </c>
      <c r="Q185" t="s">
        <v>300</v>
      </c>
      <c r="T185" s="12" t="s">
        <v>178</v>
      </c>
      <c r="U185">
        <v>51</v>
      </c>
      <c r="V185">
        <v>3</v>
      </c>
      <c r="W185">
        <v>13</v>
      </c>
      <c r="X185">
        <v>16</v>
      </c>
      <c r="Y185">
        <v>-7</v>
      </c>
      <c r="Z185">
        <v>71</v>
      </c>
      <c r="AA185">
        <v>25</v>
      </c>
      <c r="AB185">
        <v>57</v>
      </c>
      <c r="AC185" s="13">
        <f t="shared" si="42"/>
        <v>4.2253521126760563E-2</v>
      </c>
      <c r="AD185" s="13">
        <f t="shared" si="43"/>
        <v>1.9607843137254902E-2</v>
      </c>
      <c r="AE185" s="14">
        <v>53.4</v>
      </c>
      <c r="AF185" s="15">
        <v>35</v>
      </c>
      <c r="AG185" s="15">
        <v>9</v>
      </c>
      <c r="AH185" s="15">
        <v>26</v>
      </c>
      <c r="AI185" s="2">
        <v>1072.2333333332999</v>
      </c>
      <c r="AJ185" s="14">
        <f t="shared" si="44"/>
        <v>21.024183006535292</v>
      </c>
      <c r="AK185">
        <v>1398</v>
      </c>
      <c r="AL185" s="14">
        <f t="shared" si="45"/>
        <v>27.411764705882351</v>
      </c>
      <c r="AM185" s="16">
        <f t="shared" si="46"/>
        <v>0.76697663328562227</v>
      </c>
      <c r="AN185" s="15">
        <v>89.151351000000005</v>
      </c>
      <c r="AO185" s="16">
        <f t="shared" si="47"/>
        <v>4.9887285665435082</v>
      </c>
      <c r="AP185" s="13">
        <f>IF(('Even Strength'!CU185+'Power Play'!AJ185+'Penalty Kill'!AF185)&gt;0,V185/('Even Strength'!CU185+'Power Play'!AJ185+'Penalty Kill'!AF185),0)</f>
        <v>4.6875E-2</v>
      </c>
      <c r="AQ185" s="13">
        <f>IF(('Even Strength'!CU185+'Power Play'!AJ185+'Penalty Kill'!AF185)&gt;0,W185/('Even Strength'!CU185+'Power Play'!AJ185+'Penalty Kill'!AF185),0)</f>
        <v>0.203125</v>
      </c>
      <c r="AR185" s="13">
        <f t="shared" si="48"/>
        <v>0.25</v>
      </c>
      <c r="AS185">
        <v>0</v>
      </c>
      <c r="AT185">
        <v>0</v>
      </c>
      <c r="AU185" s="17">
        <f t="shared" si="49"/>
        <v>0</v>
      </c>
      <c r="AV185">
        <v>0</v>
      </c>
      <c r="AW185">
        <v>58</v>
      </c>
      <c r="AX185">
        <v>114</v>
      </c>
      <c r="AY185">
        <v>104</v>
      </c>
      <c r="AZ185">
        <v>25</v>
      </c>
      <c r="BA185">
        <v>34</v>
      </c>
      <c r="BB185">
        <v>30</v>
      </c>
      <c r="BC185" s="2">
        <f t="shared" si="50"/>
        <v>3.2455622221532394</v>
      </c>
      <c r="BD185" s="14">
        <f t="shared" si="51"/>
        <v>6.3792085056115404</v>
      </c>
      <c r="BE185" s="14">
        <f t="shared" si="52"/>
        <v>5.8196288121368429</v>
      </c>
      <c r="BF185" s="14">
        <f t="shared" si="53"/>
        <v>1.3989492336867411</v>
      </c>
      <c r="BG185" s="14">
        <f t="shared" si="54"/>
        <v>1.9025709578139678</v>
      </c>
      <c r="BH185" s="14">
        <f t="shared" si="55"/>
        <v>1.6787390804240894</v>
      </c>
      <c r="BI185">
        <v>30</v>
      </c>
      <c r="BJ185">
        <v>14</v>
      </c>
      <c r="BK185">
        <v>0</v>
      </c>
      <c r="BL185">
        <v>0</v>
      </c>
      <c r="BM185">
        <v>0</v>
      </c>
      <c r="BN185">
        <v>0</v>
      </c>
      <c r="BO185" s="2">
        <v>0.81051699999999993</v>
      </c>
      <c r="BR185" s="18" t="str">
        <f t="shared" si="56"/>
        <v xml:space="preserve"> </v>
      </c>
      <c r="BT185">
        <v>0</v>
      </c>
      <c r="BU185">
        <v>16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 s="18">
        <f t="shared" si="57"/>
        <v>0</v>
      </c>
      <c r="CC185" s="19">
        <v>5</v>
      </c>
      <c r="CD185">
        <v>0.8</v>
      </c>
      <c r="CE185">
        <v>1.6</v>
      </c>
      <c r="CF185">
        <v>2.4</v>
      </c>
      <c r="CG185" s="20">
        <f t="shared" si="58"/>
        <v>4.7058823529411764E-2</v>
      </c>
      <c r="CH185" s="20">
        <f t="shared" si="59"/>
        <v>0.13429912643392714</v>
      </c>
      <c r="CI185">
        <v>19.100000000000001</v>
      </c>
      <c r="CJ185">
        <v>21.9</v>
      </c>
      <c r="CK185">
        <v>-0.1</v>
      </c>
      <c r="CL185">
        <v>1.8</v>
      </c>
      <c r="CM185">
        <v>1.9</v>
      </c>
      <c r="CN185">
        <v>0</v>
      </c>
      <c r="CO185">
        <v>3.7</v>
      </c>
      <c r="CP185" s="21">
        <f t="shared" si="60"/>
        <v>7.2549019607843143E-2</v>
      </c>
      <c r="CQ185" s="21">
        <f t="shared" si="61"/>
        <v>0.20704448658563768</v>
      </c>
      <c r="CU185">
        <v>5</v>
      </c>
      <c r="CV185" t="s">
        <v>916</v>
      </c>
      <c r="CW185">
        <v>1470000</v>
      </c>
      <c r="CY185" s="22">
        <f t="shared" si="62"/>
        <v>1.1185365853658538</v>
      </c>
    </row>
    <row r="186" spans="1:103" x14ac:dyDescent="0.2">
      <c r="A186">
        <v>65</v>
      </c>
      <c r="B186" t="s">
        <v>1042</v>
      </c>
      <c r="C186" t="s">
        <v>518</v>
      </c>
      <c r="D186" t="s">
        <v>116</v>
      </c>
      <c r="E186" t="s">
        <v>117</v>
      </c>
      <c r="F186">
        <v>75</v>
      </c>
      <c r="G186">
        <v>190</v>
      </c>
      <c r="H186" t="s">
        <v>118</v>
      </c>
      <c r="L186" t="s">
        <v>108</v>
      </c>
      <c r="M186">
        <v>23</v>
      </c>
      <c r="N186" t="s">
        <v>1043</v>
      </c>
      <c r="O186" s="12" t="s">
        <v>1044</v>
      </c>
      <c r="P186" s="12" t="s">
        <v>1045</v>
      </c>
      <c r="Q186" t="s">
        <v>122</v>
      </c>
      <c r="T186" s="12" t="s">
        <v>178</v>
      </c>
      <c r="U186">
        <v>65</v>
      </c>
      <c r="V186">
        <v>4</v>
      </c>
      <c r="W186">
        <v>19</v>
      </c>
      <c r="X186">
        <v>23</v>
      </c>
      <c r="Y186">
        <v>10</v>
      </c>
      <c r="Z186">
        <v>84</v>
      </c>
      <c r="AA186">
        <v>35</v>
      </c>
      <c r="AB186">
        <v>53</v>
      </c>
      <c r="AC186" s="13">
        <f t="shared" si="42"/>
        <v>4.7619047619047616E-2</v>
      </c>
      <c r="AD186" s="13">
        <f t="shared" si="43"/>
        <v>2.3255813953488372E-2</v>
      </c>
      <c r="AE186" s="14">
        <v>51.5</v>
      </c>
      <c r="AF186" s="15">
        <v>33</v>
      </c>
      <c r="AG186" s="15">
        <v>8</v>
      </c>
      <c r="AH186" s="15">
        <v>41</v>
      </c>
      <c r="AI186" s="2">
        <v>1405.7833333333001</v>
      </c>
      <c r="AJ186" s="14">
        <f t="shared" si="44"/>
        <v>21.627435897435387</v>
      </c>
      <c r="AK186">
        <v>1955</v>
      </c>
      <c r="AL186" s="14">
        <f t="shared" si="45"/>
        <v>30.076923076923077</v>
      </c>
      <c r="AM186" s="16">
        <f t="shared" si="46"/>
        <v>0.71907075873826087</v>
      </c>
      <c r="AN186" s="15">
        <v>58.926828999999998</v>
      </c>
      <c r="AO186" s="16">
        <f t="shared" si="47"/>
        <v>2.5150459933371074</v>
      </c>
      <c r="AP186" s="13">
        <f>IF(('Even Strength'!CU186+'Power Play'!AJ186+'Penalty Kill'!AF186)&gt;0,V186/('Even Strength'!CU186+'Power Play'!AJ186+'Penalty Kill'!AF186),0)</f>
        <v>4.9382716049382713E-2</v>
      </c>
      <c r="AQ186" s="13">
        <f>IF(('Even Strength'!CU186+'Power Play'!AJ186+'Penalty Kill'!AF186)&gt;0,W186/('Even Strength'!CU186+'Power Play'!AJ186+'Penalty Kill'!AF186),0)</f>
        <v>0.23456790123456789</v>
      </c>
      <c r="AR186" s="13">
        <f t="shared" si="48"/>
        <v>0.2839506172839506</v>
      </c>
      <c r="AS186">
        <v>0</v>
      </c>
      <c r="AT186">
        <v>0</v>
      </c>
      <c r="AU186" s="17">
        <f t="shared" si="49"/>
        <v>0</v>
      </c>
      <c r="AV186">
        <v>0</v>
      </c>
      <c r="AW186">
        <v>110</v>
      </c>
      <c r="AX186">
        <v>64</v>
      </c>
      <c r="AY186">
        <v>116</v>
      </c>
      <c r="AZ186">
        <v>35</v>
      </c>
      <c r="BA186">
        <v>36</v>
      </c>
      <c r="BB186">
        <v>13</v>
      </c>
      <c r="BC186" s="2">
        <f t="shared" si="50"/>
        <v>4.6948913417194369</v>
      </c>
      <c r="BD186" s="14">
        <f t="shared" si="51"/>
        <v>2.7315731442731268</v>
      </c>
      <c r="BE186" s="14">
        <f t="shared" si="52"/>
        <v>4.9509763239950431</v>
      </c>
      <c r="BF186" s="14">
        <f t="shared" si="53"/>
        <v>1.4938290632743663</v>
      </c>
      <c r="BG186" s="14">
        <f t="shared" si="54"/>
        <v>1.5365098936536339</v>
      </c>
      <c r="BH186" s="14">
        <f t="shared" si="55"/>
        <v>0.55485079493047895</v>
      </c>
      <c r="BI186">
        <v>30</v>
      </c>
      <c r="BJ186">
        <v>15</v>
      </c>
      <c r="BK186">
        <v>0</v>
      </c>
      <c r="BL186">
        <v>0</v>
      </c>
      <c r="BM186">
        <v>0</v>
      </c>
      <c r="BN186">
        <v>0</v>
      </c>
      <c r="BO186" s="2">
        <v>5.2068640000000004</v>
      </c>
      <c r="BR186" s="18" t="str">
        <f t="shared" si="56"/>
        <v xml:space="preserve"> </v>
      </c>
      <c r="BT186">
        <v>1</v>
      </c>
      <c r="BU186">
        <v>21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 s="18">
        <f t="shared" si="57"/>
        <v>0</v>
      </c>
      <c r="CC186" s="19">
        <v>5</v>
      </c>
      <c r="CD186">
        <v>1.3</v>
      </c>
      <c r="CE186">
        <v>3.8</v>
      </c>
      <c r="CF186">
        <v>5.0999999999999996</v>
      </c>
      <c r="CG186" s="20">
        <f t="shared" si="58"/>
        <v>7.8461538461538458E-2</v>
      </c>
      <c r="CH186" s="20">
        <f t="shared" si="59"/>
        <v>0.2176722349342648</v>
      </c>
      <c r="CI186">
        <v>24.7</v>
      </c>
      <c r="CJ186">
        <v>28.3</v>
      </c>
      <c r="CK186">
        <v>10.199999999999999</v>
      </c>
      <c r="CL186">
        <v>3.2</v>
      </c>
      <c r="CM186">
        <v>4.8</v>
      </c>
      <c r="CN186">
        <v>0</v>
      </c>
      <c r="CO186">
        <v>8</v>
      </c>
      <c r="CP186" s="21">
        <f t="shared" si="60"/>
        <v>0.12307692307692308</v>
      </c>
      <c r="CQ186" s="21">
        <f t="shared" si="61"/>
        <v>0.34144664303414085</v>
      </c>
      <c r="CU186">
        <v>16</v>
      </c>
      <c r="CV186" t="s">
        <v>1046</v>
      </c>
      <c r="CW186">
        <v>1350000</v>
      </c>
      <c r="CY186" s="22">
        <f t="shared" si="62"/>
        <v>5.6292682926829265</v>
      </c>
    </row>
    <row r="187" spans="1:103" x14ac:dyDescent="0.2">
      <c r="A187">
        <v>5</v>
      </c>
      <c r="B187" t="s">
        <v>1047</v>
      </c>
      <c r="C187" t="s">
        <v>1048</v>
      </c>
      <c r="D187" t="s">
        <v>105</v>
      </c>
      <c r="E187" t="s">
        <v>106</v>
      </c>
      <c r="F187">
        <v>72</v>
      </c>
      <c r="G187">
        <v>195</v>
      </c>
      <c r="H187" t="s">
        <v>118</v>
      </c>
      <c r="I187">
        <v>2008</v>
      </c>
      <c r="J187">
        <v>1</v>
      </c>
      <c r="K187">
        <v>20</v>
      </c>
      <c r="M187">
        <v>23</v>
      </c>
      <c r="N187" t="s">
        <v>1049</v>
      </c>
      <c r="O187" s="12" t="s">
        <v>566</v>
      </c>
      <c r="P187" s="12" t="s">
        <v>1050</v>
      </c>
      <c r="Q187" s="12" t="s">
        <v>343</v>
      </c>
      <c r="R187" t="s">
        <v>199</v>
      </c>
      <c r="S187">
        <v>42</v>
      </c>
      <c r="T187" s="12" t="s">
        <v>178</v>
      </c>
      <c r="U187">
        <v>67</v>
      </c>
      <c r="V187">
        <v>3</v>
      </c>
      <c r="W187">
        <v>13</v>
      </c>
      <c r="X187">
        <v>16</v>
      </c>
      <c r="Y187">
        <v>-9</v>
      </c>
      <c r="Z187">
        <v>90</v>
      </c>
      <c r="AA187">
        <v>32</v>
      </c>
      <c r="AB187">
        <v>77</v>
      </c>
      <c r="AC187" s="13">
        <f t="shared" si="42"/>
        <v>3.3333333333333333E-2</v>
      </c>
      <c r="AD187" s="13">
        <f t="shared" si="43"/>
        <v>1.507537688442211E-2</v>
      </c>
      <c r="AE187" s="14">
        <v>45.1</v>
      </c>
      <c r="AF187" s="15">
        <v>39</v>
      </c>
      <c r="AG187" s="15">
        <v>15</v>
      </c>
      <c r="AH187" s="15">
        <v>33</v>
      </c>
      <c r="AI187" s="2">
        <v>1152.4000000000001</v>
      </c>
      <c r="AJ187" s="14">
        <f t="shared" si="44"/>
        <v>17.200000000000003</v>
      </c>
      <c r="AK187">
        <v>1502</v>
      </c>
      <c r="AL187" s="14">
        <f t="shared" si="45"/>
        <v>22.417910447761194</v>
      </c>
      <c r="AM187" s="16">
        <f t="shared" si="46"/>
        <v>0.76724367509986691</v>
      </c>
      <c r="AN187" s="15">
        <v>122.166667</v>
      </c>
      <c r="AO187" s="16">
        <f t="shared" si="47"/>
        <v>6.3606386844845533</v>
      </c>
      <c r="AP187" s="13">
        <f>IF(('Even Strength'!CU187+'Power Play'!AJ187+'Penalty Kill'!AF187)&gt;0,V187/('Even Strength'!CU187+'Power Play'!AJ187+'Penalty Kill'!AF187),0)</f>
        <v>2.9702970297029702E-2</v>
      </c>
      <c r="AQ187" s="13">
        <f>IF(('Even Strength'!CU187+'Power Play'!AJ187+'Penalty Kill'!AF187)&gt;0,W187/('Even Strength'!CU187+'Power Play'!AJ187+'Penalty Kill'!AF187),0)</f>
        <v>0.12871287128712872</v>
      </c>
      <c r="AR187" s="13">
        <f t="shared" si="48"/>
        <v>0.15841584158415842</v>
      </c>
      <c r="AS187">
        <v>0</v>
      </c>
      <c r="AT187">
        <v>1</v>
      </c>
      <c r="AU187" s="17">
        <f t="shared" si="49"/>
        <v>0</v>
      </c>
      <c r="AV187">
        <v>0</v>
      </c>
      <c r="AW187">
        <v>72</v>
      </c>
      <c r="AX187">
        <v>78</v>
      </c>
      <c r="AY187">
        <v>75</v>
      </c>
      <c r="AZ187">
        <v>32</v>
      </c>
      <c r="BA187">
        <v>31</v>
      </c>
      <c r="BB187">
        <v>15</v>
      </c>
      <c r="BC187" s="2">
        <f t="shared" si="50"/>
        <v>3.7486983686220059</v>
      </c>
      <c r="BD187" s="14">
        <f t="shared" si="51"/>
        <v>4.0610898993405069</v>
      </c>
      <c r="BE187" s="14">
        <f t="shared" si="52"/>
        <v>3.9048941339812564</v>
      </c>
      <c r="BF187" s="14">
        <f t="shared" si="53"/>
        <v>1.6660881638320026</v>
      </c>
      <c r="BG187" s="14">
        <f t="shared" si="54"/>
        <v>1.6140229087122526</v>
      </c>
      <c r="BH187" s="14">
        <f t="shared" si="55"/>
        <v>0.78097882679625119</v>
      </c>
      <c r="BI187">
        <v>18</v>
      </c>
      <c r="BJ187">
        <v>9</v>
      </c>
      <c r="BK187">
        <v>0</v>
      </c>
      <c r="BL187">
        <v>0</v>
      </c>
      <c r="BM187">
        <v>0</v>
      </c>
      <c r="BN187">
        <v>0</v>
      </c>
      <c r="BO187" s="2">
        <v>2.9943780000000002</v>
      </c>
      <c r="BR187" s="18" t="str">
        <f t="shared" si="56"/>
        <v xml:space="preserve"> </v>
      </c>
      <c r="BT187">
        <v>0</v>
      </c>
      <c r="BU187">
        <v>12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 s="18">
        <f t="shared" si="57"/>
        <v>0</v>
      </c>
      <c r="CC187" s="19">
        <v>0</v>
      </c>
      <c r="CD187">
        <v>0.7</v>
      </c>
      <c r="CE187">
        <v>2</v>
      </c>
      <c r="CF187">
        <v>2.7</v>
      </c>
      <c r="CG187" s="20">
        <f t="shared" si="58"/>
        <v>4.0298507462686567E-2</v>
      </c>
      <c r="CH187" s="20">
        <f t="shared" si="59"/>
        <v>0.14057618882332523</v>
      </c>
      <c r="CI187">
        <v>25.3</v>
      </c>
      <c r="CJ187">
        <v>23.7</v>
      </c>
      <c r="CK187">
        <v>-8</v>
      </c>
      <c r="CL187">
        <v>0.30000000000000004</v>
      </c>
      <c r="CM187">
        <v>1.2</v>
      </c>
      <c r="CN187">
        <v>0</v>
      </c>
      <c r="CO187">
        <v>1.5</v>
      </c>
      <c r="CP187" s="21">
        <f t="shared" si="60"/>
        <v>2.2388059701492536E-2</v>
      </c>
      <c r="CQ187" s="21">
        <f t="shared" si="61"/>
        <v>7.8097882679625127E-2</v>
      </c>
      <c r="CU187">
        <v>1</v>
      </c>
      <c r="CV187" t="s">
        <v>768</v>
      </c>
      <c r="CW187">
        <v>2550000</v>
      </c>
      <c r="CY187" s="22">
        <f t="shared" si="62"/>
        <v>-2.9780487804878053</v>
      </c>
    </row>
    <row r="188" spans="1:103" x14ac:dyDescent="0.2">
      <c r="A188">
        <v>5</v>
      </c>
      <c r="B188" t="s">
        <v>1051</v>
      </c>
      <c r="C188" t="s">
        <v>1052</v>
      </c>
      <c r="D188" t="s">
        <v>309</v>
      </c>
      <c r="E188" t="s">
        <v>106</v>
      </c>
      <c r="F188">
        <v>73</v>
      </c>
      <c r="G188">
        <v>195</v>
      </c>
      <c r="H188" t="s">
        <v>107</v>
      </c>
      <c r="I188">
        <v>2008</v>
      </c>
      <c r="J188">
        <v>7</v>
      </c>
      <c r="K188">
        <v>186</v>
      </c>
      <c r="M188">
        <v>25</v>
      </c>
      <c r="N188" t="s">
        <v>1053</v>
      </c>
      <c r="O188" s="12" t="s">
        <v>160</v>
      </c>
      <c r="P188" s="12" t="s">
        <v>1054</v>
      </c>
      <c r="Q188" t="s">
        <v>610</v>
      </c>
      <c r="T188" s="12" t="s">
        <v>178</v>
      </c>
      <c r="U188">
        <v>75</v>
      </c>
      <c r="V188">
        <v>5</v>
      </c>
      <c r="W188">
        <v>29</v>
      </c>
      <c r="X188">
        <v>34</v>
      </c>
      <c r="Y188">
        <v>14</v>
      </c>
      <c r="Z188">
        <v>105</v>
      </c>
      <c r="AA188">
        <v>56</v>
      </c>
      <c r="AB188">
        <v>68</v>
      </c>
      <c r="AC188" s="13">
        <f t="shared" si="42"/>
        <v>4.7619047619047616E-2</v>
      </c>
      <c r="AD188" s="13">
        <f t="shared" si="43"/>
        <v>2.1834061135371178E-2</v>
      </c>
      <c r="AE188" s="14">
        <v>44.6</v>
      </c>
      <c r="AF188" s="15">
        <v>41</v>
      </c>
      <c r="AG188" s="15">
        <v>14</v>
      </c>
      <c r="AH188" s="15">
        <v>48</v>
      </c>
      <c r="AI188" s="2">
        <v>1460.6833333333</v>
      </c>
      <c r="AJ188" s="14">
        <f t="shared" si="44"/>
        <v>19.475777777777331</v>
      </c>
      <c r="AK188">
        <v>1850</v>
      </c>
      <c r="AL188" s="14">
        <f t="shared" si="45"/>
        <v>24.666666666666668</v>
      </c>
      <c r="AM188" s="16">
        <f t="shared" si="46"/>
        <v>0.78955855855854051</v>
      </c>
      <c r="AN188" s="15">
        <v>128.01008100000001</v>
      </c>
      <c r="AO188" s="16">
        <f t="shared" si="47"/>
        <v>5.2582272178547775</v>
      </c>
      <c r="AP188" s="13">
        <f>IF(('Even Strength'!CU188+'Power Play'!AJ188+'Penalty Kill'!AF188)&gt;0,V188/('Even Strength'!CU188+'Power Play'!AJ188+'Penalty Kill'!AF188),0)</f>
        <v>4.5871559633027525E-2</v>
      </c>
      <c r="AQ188" s="13">
        <f>IF(('Even Strength'!CU188+'Power Play'!AJ188+'Penalty Kill'!AF188)&gt;0,W188/('Even Strength'!CU188+'Power Play'!AJ188+'Penalty Kill'!AF188),0)</f>
        <v>0.26605504587155965</v>
      </c>
      <c r="AR188" s="13">
        <f t="shared" si="48"/>
        <v>0.31192660550458717</v>
      </c>
      <c r="AS188">
        <v>0</v>
      </c>
      <c r="AT188">
        <v>0</v>
      </c>
      <c r="AU188" s="17">
        <f t="shared" si="49"/>
        <v>0</v>
      </c>
      <c r="AV188">
        <v>0</v>
      </c>
      <c r="AW188">
        <v>123</v>
      </c>
      <c r="AX188">
        <v>69</v>
      </c>
      <c r="AY188">
        <v>107</v>
      </c>
      <c r="AZ188">
        <v>56</v>
      </c>
      <c r="BA188">
        <v>69</v>
      </c>
      <c r="BB188">
        <v>40</v>
      </c>
      <c r="BC188" s="2">
        <f t="shared" si="50"/>
        <v>5.052429798838558</v>
      </c>
      <c r="BD188" s="14">
        <f t="shared" si="51"/>
        <v>2.834289887153338</v>
      </c>
      <c r="BE188" s="14">
        <f t="shared" si="52"/>
        <v>4.3952031583392337</v>
      </c>
      <c r="BF188" s="14">
        <f t="shared" si="53"/>
        <v>2.3002932417476365</v>
      </c>
      <c r="BG188" s="14">
        <f t="shared" si="54"/>
        <v>2.834289887153338</v>
      </c>
      <c r="BH188" s="14">
        <f t="shared" si="55"/>
        <v>1.6430666012483117</v>
      </c>
      <c r="BI188">
        <v>30</v>
      </c>
      <c r="BJ188">
        <v>15</v>
      </c>
      <c r="BK188">
        <v>0</v>
      </c>
      <c r="BL188">
        <v>0</v>
      </c>
      <c r="BM188">
        <v>0</v>
      </c>
      <c r="BN188">
        <v>0</v>
      </c>
      <c r="BO188" s="2">
        <v>4.1682810000000003</v>
      </c>
      <c r="BP188">
        <v>1</v>
      </c>
      <c r="BQ188">
        <v>0</v>
      </c>
      <c r="BR188" s="18">
        <f t="shared" si="56"/>
        <v>0</v>
      </c>
      <c r="BS188">
        <v>0</v>
      </c>
      <c r="BT188">
        <v>2</v>
      </c>
      <c r="BU188">
        <v>20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 s="18">
        <f t="shared" si="57"/>
        <v>0</v>
      </c>
      <c r="CC188" s="19">
        <v>4</v>
      </c>
      <c r="CD188">
        <v>2.5</v>
      </c>
      <c r="CE188">
        <v>4.2</v>
      </c>
      <c r="CF188">
        <v>6.7</v>
      </c>
      <c r="CG188" s="20">
        <f t="shared" si="58"/>
        <v>8.9333333333333334E-2</v>
      </c>
      <c r="CH188" s="20">
        <f t="shared" si="59"/>
        <v>0.27521365570909223</v>
      </c>
      <c r="CI188">
        <v>33.1</v>
      </c>
      <c r="CJ188">
        <v>29.8</v>
      </c>
      <c r="CK188">
        <v>7.6</v>
      </c>
      <c r="CL188">
        <v>4.9000000000000004</v>
      </c>
      <c r="CM188">
        <v>4.4000000000000004</v>
      </c>
      <c r="CN188">
        <v>-0.30000000000000004</v>
      </c>
      <c r="CO188">
        <v>9.1</v>
      </c>
      <c r="CP188" s="21">
        <f t="shared" si="60"/>
        <v>0.12133333333333333</v>
      </c>
      <c r="CQ188" s="21">
        <f t="shared" si="61"/>
        <v>0.37379765178399094</v>
      </c>
      <c r="CU188">
        <v>4</v>
      </c>
      <c r="CV188" t="s">
        <v>1055</v>
      </c>
      <c r="CW188">
        <v>1500000</v>
      </c>
      <c r="CY188" s="22">
        <f t="shared" si="62"/>
        <v>6.4658536585365853</v>
      </c>
    </row>
    <row r="189" spans="1:103" x14ac:dyDescent="0.2">
      <c r="A189">
        <v>94</v>
      </c>
      <c r="B189" t="s">
        <v>1056</v>
      </c>
      <c r="C189" t="s">
        <v>1057</v>
      </c>
      <c r="D189" t="s">
        <v>309</v>
      </c>
      <c r="E189" t="s">
        <v>106</v>
      </c>
      <c r="F189">
        <v>72</v>
      </c>
      <c r="G189">
        <v>173</v>
      </c>
      <c r="H189" t="s">
        <v>118</v>
      </c>
      <c r="I189">
        <v>2008</v>
      </c>
      <c r="J189">
        <v>2</v>
      </c>
      <c r="K189">
        <v>35</v>
      </c>
      <c r="L189" t="s">
        <v>108</v>
      </c>
      <c r="M189">
        <v>24</v>
      </c>
      <c r="N189" t="s">
        <v>1058</v>
      </c>
      <c r="O189" s="12" t="s">
        <v>1059</v>
      </c>
      <c r="P189" s="12" t="s">
        <v>1060</v>
      </c>
      <c r="Q189" t="s">
        <v>210</v>
      </c>
      <c r="T189" s="12" t="s">
        <v>170</v>
      </c>
      <c r="U189">
        <v>3</v>
      </c>
      <c r="V189">
        <v>0</v>
      </c>
      <c r="W189">
        <v>0</v>
      </c>
      <c r="X189">
        <v>0</v>
      </c>
      <c r="Y189">
        <v>-1</v>
      </c>
      <c r="Z189">
        <v>2</v>
      </c>
      <c r="AA189">
        <v>0</v>
      </c>
      <c r="AB189">
        <v>1</v>
      </c>
      <c r="AC189" s="13">
        <f t="shared" si="42"/>
        <v>0</v>
      </c>
      <c r="AD189" s="13">
        <f t="shared" si="43"/>
        <v>0</v>
      </c>
      <c r="AE189" s="14">
        <v>14</v>
      </c>
      <c r="AF189" s="15">
        <v>1</v>
      </c>
      <c r="AG189" s="15">
        <v>0</v>
      </c>
      <c r="AH189" s="15">
        <v>0</v>
      </c>
      <c r="AI189" s="2">
        <v>20.45</v>
      </c>
      <c r="AJ189" s="14">
        <f t="shared" si="44"/>
        <v>6.8166666666666664</v>
      </c>
      <c r="AK189">
        <v>26</v>
      </c>
      <c r="AL189" s="14">
        <f t="shared" si="45"/>
        <v>8.6666666666666661</v>
      </c>
      <c r="AM189" s="16">
        <f t="shared" si="46"/>
        <v>0.78653846153846152</v>
      </c>
      <c r="AN189" s="15">
        <v>0</v>
      </c>
      <c r="AO189" s="16">
        <f t="shared" si="47"/>
        <v>0</v>
      </c>
      <c r="AP189" s="13">
        <f>IF(('Even Strength'!CU189+'Power Play'!AJ189+'Penalty Kill'!AF189)&gt;0,V189/('Even Strength'!CU189+'Power Play'!AJ189+'Penalty Kill'!AF189),0)</f>
        <v>0</v>
      </c>
      <c r="AQ189" s="13">
        <f>IF(('Even Strength'!CU189+'Power Play'!AJ189+'Penalty Kill'!AF189)&gt;0,W189/('Even Strength'!CU189+'Power Play'!AJ189+'Penalty Kill'!AF189),0)</f>
        <v>0</v>
      </c>
      <c r="AR189" s="13">
        <f t="shared" si="48"/>
        <v>0</v>
      </c>
      <c r="AS189">
        <v>0</v>
      </c>
      <c r="AT189">
        <v>0</v>
      </c>
      <c r="AU189" s="17">
        <f t="shared" si="49"/>
        <v>0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 s="2">
        <f t="shared" si="50"/>
        <v>2.9339853300733498</v>
      </c>
      <c r="BD189" s="14">
        <f t="shared" si="51"/>
        <v>2.9339853300733498</v>
      </c>
      <c r="BE189" s="14">
        <f t="shared" si="52"/>
        <v>0</v>
      </c>
      <c r="BF189" s="14">
        <f t="shared" si="53"/>
        <v>0</v>
      </c>
      <c r="BG189" s="14">
        <f t="shared" si="54"/>
        <v>0</v>
      </c>
      <c r="BH189" s="14">
        <f t="shared" si="55"/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">
        <v>-3.7491999999999998E-2</v>
      </c>
      <c r="BR189" s="18" t="str">
        <f t="shared" si="56"/>
        <v xml:space="preserve"> 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18">
        <f t="shared" si="57"/>
        <v>0</v>
      </c>
      <c r="CC189" s="19">
        <v>3</v>
      </c>
      <c r="CD189">
        <v>-0.1</v>
      </c>
      <c r="CE189">
        <v>0</v>
      </c>
      <c r="CF189">
        <v>-0.1</v>
      </c>
      <c r="CG189" s="20">
        <f t="shared" si="58"/>
        <v>-3.3333333333333333E-2</v>
      </c>
      <c r="CH189" s="20">
        <f t="shared" si="59"/>
        <v>-0.29339853300733504</v>
      </c>
      <c r="CI189">
        <v>0.4</v>
      </c>
      <c r="CJ189">
        <v>0.4</v>
      </c>
      <c r="CK189">
        <v>-1</v>
      </c>
      <c r="CL189">
        <v>-0.2</v>
      </c>
      <c r="CM189">
        <v>-0.1</v>
      </c>
      <c r="CN189">
        <v>0</v>
      </c>
      <c r="CO189">
        <v>-0.2</v>
      </c>
      <c r="CP189" s="21">
        <f t="shared" si="60"/>
        <v>-6.6666666666666666E-2</v>
      </c>
      <c r="CQ189" s="21">
        <f t="shared" si="61"/>
        <v>-0.58679706601467008</v>
      </c>
      <c r="CW189">
        <v>726000</v>
      </c>
      <c r="CY189" s="22">
        <f t="shared" si="62"/>
        <v>-1.4749268292682927</v>
      </c>
    </row>
    <row r="190" spans="1:103" x14ac:dyDescent="0.2">
      <c r="A190">
        <v>51</v>
      </c>
      <c r="B190" t="s">
        <v>1061</v>
      </c>
      <c r="C190" t="s">
        <v>1062</v>
      </c>
      <c r="D190" t="s">
        <v>309</v>
      </c>
      <c r="E190" t="s">
        <v>106</v>
      </c>
      <c r="F190">
        <v>67</v>
      </c>
      <c r="G190">
        <v>170</v>
      </c>
      <c r="H190" t="s">
        <v>118</v>
      </c>
      <c r="M190">
        <v>27</v>
      </c>
      <c r="N190" t="s">
        <v>1063</v>
      </c>
      <c r="O190" s="12" t="s">
        <v>275</v>
      </c>
      <c r="P190" s="12" t="s">
        <v>1064</v>
      </c>
      <c r="Q190" t="s">
        <v>367</v>
      </c>
      <c r="T190" s="12" t="s">
        <v>170</v>
      </c>
      <c r="U190">
        <v>79</v>
      </c>
      <c r="V190">
        <v>16</v>
      </c>
      <c r="W190">
        <v>36</v>
      </c>
      <c r="X190">
        <v>52</v>
      </c>
      <c r="Y190">
        <v>11</v>
      </c>
      <c r="Z190">
        <v>96</v>
      </c>
      <c r="AA190">
        <v>29</v>
      </c>
      <c r="AB190">
        <v>33</v>
      </c>
      <c r="AC190" s="13">
        <f t="shared" si="42"/>
        <v>0.16666666666666666</v>
      </c>
      <c r="AD190" s="13">
        <f t="shared" si="43"/>
        <v>0.10126582278481013</v>
      </c>
      <c r="AE190" s="14">
        <v>25</v>
      </c>
      <c r="AF190" s="15">
        <v>52</v>
      </c>
      <c r="AG190" s="15">
        <v>9</v>
      </c>
      <c r="AH190" s="15">
        <v>10</v>
      </c>
      <c r="AI190" s="2">
        <v>1357.8666666667</v>
      </c>
      <c r="AJ190" s="14">
        <f t="shared" si="44"/>
        <v>17.188185654008862</v>
      </c>
      <c r="AK190">
        <v>1726</v>
      </c>
      <c r="AL190" s="14">
        <f t="shared" si="45"/>
        <v>21.848101265822784</v>
      </c>
      <c r="AM190" s="16">
        <f t="shared" si="46"/>
        <v>0.78671301660874859</v>
      </c>
      <c r="AN190" s="15">
        <v>217.046312</v>
      </c>
      <c r="AO190" s="16">
        <f t="shared" si="47"/>
        <v>9.590616692851297</v>
      </c>
      <c r="AP190" s="13">
        <f>IF(('Even Strength'!CU190+'Power Play'!AJ190+'Penalty Kill'!AF190)&gt;0,V190/('Even Strength'!CU190+'Power Play'!AJ190+'Penalty Kill'!AF190),0)</f>
        <v>0.17582417582417584</v>
      </c>
      <c r="AQ190" s="13">
        <f>IF(('Even Strength'!CU190+'Power Play'!AJ190+'Penalty Kill'!AF190)&gt;0,W190/('Even Strength'!CU190+'Power Play'!AJ190+'Penalty Kill'!AF190),0)</f>
        <v>0.39560439560439559</v>
      </c>
      <c r="AR190" s="13">
        <f t="shared" si="48"/>
        <v>0.5714285714285714</v>
      </c>
      <c r="AS190">
        <v>611</v>
      </c>
      <c r="AT190">
        <v>591</v>
      </c>
      <c r="AU190" s="17">
        <f t="shared" si="49"/>
        <v>0.50831946755407653</v>
      </c>
      <c r="AV190">
        <v>24.4</v>
      </c>
      <c r="AW190">
        <v>69</v>
      </c>
      <c r="AX190">
        <v>23</v>
      </c>
      <c r="AY190">
        <v>35</v>
      </c>
      <c r="AZ190">
        <v>29</v>
      </c>
      <c r="BA190">
        <v>22</v>
      </c>
      <c r="BB190">
        <v>34</v>
      </c>
      <c r="BC190" s="2">
        <f t="shared" si="50"/>
        <v>3.0489002356637114</v>
      </c>
      <c r="BD190" s="14">
        <f t="shared" si="51"/>
        <v>1.0163000785545706</v>
      </c>
      <c r="BE190" s="14">
        <f t="shared" si="52"/>
        <v>1.5465435978004334</v>
      </c>
      <c r="BF190" s="14">
        <f t="shared" si="53"/>
        <v>1.281421838177502</v>
      </c>
      <c r="BG190" s="14">
        <f t="shared" si="54"/>
        <v>0.97211311861741523</v>
      </c>
      <c r="BH190" s="14">
        <f t="shared" si="55"/>
        <v>1.502356637863278</v>
      </c>
      <c r="BI190">
        <v>24</v>
      </c>
      <c r="BJ190">
        <v>12</v>
      </c>
      <c r="BK190">
        <v>0</v>
      </c>
      <c r="BL190">
        <v>0</v>
      </c>
      <c r="BM190">
        <v>0</v>
      </c>
      <c r="BN190">
        <v>0</v>
      </c>
      <c r="BO190" s="2">
        <v>-2.6075469999999998</v>
      </c>
      <c r="BP190">
        <v>7</v>
      </c>
      <c r="BQ190">
        <v>5</v>
      </c>
      <c r="BR190" s="18">
        <f t="shared" si="56"/>
        <v>0.7142857142857143</v>
      </c>
      <c r="BS190">
        <v>3</v>
      </c>
      <c r="BT190">
        <v>1</v>
      </c>
      <c r="BU190">
        <v>19</v>
      </c>
      <c r="BV190">
        <v>1</v>
      </c>
      <c r="BW190">
        <v>2</v>
      </c>
      <c r="BX190">
        <v>2</v>
      </c>
      <c r="BY190">
        <v>2</v>
      </c>
      <c r="BZ190">
        <v>0</v>
      </c>
      <c r="CA190">
        <v>0</v>
      </c>
      <c r="CB190" s="18">
        <f t="shared" si="57"/>
        <v>0</v>
      </c>
      <c r="CC190" s="19">
        <v>4</v>
      </c>
      <c r="CD190">
        <v>3.9</v>
      </c>
      <c r="CE190">
        <v>2.2000000000000002</v>
      </c>
      <c r="CF190">
        <v>6.1</v>
      </c>
      <c r="CG190" s="20">
        <f t="shared" si="58"/>
        <v>7.7215189873417717E-2</v>
      </c>
      <c r="CH190" s="20">
        <f t="shared" si="59"/>
        <v>0.26954045561664697</v>
      </c>
      <c r="CI190">
        <v>32.700000000000003</v>
      </c>
      <c r="CJ190">
        <v>26.5</v>
      </c>
      <c r="CK190">
        <v>12.3</v>
      </c>
      <c r="CL190">
        <v>6.2</v>
      </c>
      <c r="CM190">
        <v>2.6</v>
      </c>
      <c r="CN190">
        <v>2.5</v>
      </c>
      <c r="CO190">
        <v>11.2</v>
      </c>
      <c r="CP190" s="21">
        <f t="shared" si="60"/>
        <v>0.14177215189873416</v>
      </c>
      <c r="CQ190" s="21">
        <f t="shared" si="61"/>
        <v>0.49489395129613867</v>
      </c>
      <c r="CU190">
        <v>1</v>
      </c>
      <c r="CV190" t="s">
        <v>768</v>
      </c>
      <c r="CW190">
        <v>3500000</v>
      </c>
      <c r="CY190" s="22">
        <f t="shared" si="62"/>
        <v>5.053658536585365</v>
      </c>
    </row>
    <row r="191" spans="1:103" x14ac:dyDescent="0.2">
      <c r="A191">
        <v>10</v>
      </c>
      <c r="B191" t="s">
        <v>1065</v>
      </c>
      <c r="C191" t="s">
        <v>1066</v>
      </c>
      <c r="D191" t="s">
        <v>105</v>
      </c>
      <c r="E191" t="s">
        <v>106</v>
      </c>
      <c r="F191">
        <v>73</v>
      </c>
      <c r="G191">
        <v>195</v>
      </c>
      <c r="H191" t="s">
        <v>118</v>
      </c>
      <c r="M191">
        <v>27</v>
      </c>
      <c r="N191" t="s">
        <v>1067</v>
      </c>
      <c r="O191" s="12" t="s">
        <v>175</v>
      </c>
      <c r="P191" s="12" t="s">
        <v>1068</v>
      </c>
      <c r="Q191" t="s">
        <v>610</v>
      </c>
      <c r="T191" s="12" t="s">
        <v>170</v>
      </c>
      <c r="U191">
        <v>81</v>
      </c>
      <c r="V191">
        <v>3</v>
      </c>
      <c r="W191">
        <v>14</v>
      </c>
      <c r="X191">
        <v>17</v>
      </c>
      <c r="Y191">
        <v>-8</v>
      </c>
      <c r="Z191">
        <v>95</v>
      </c>
      <c r="AA191">
        <v>28</v>
      </c>
      <c r="AB191">
        <v>39</v>
      </c>
      <c r="AC191" s="13">
        <f t="shared" si="42"/>
        <v>3.1578947368421054E-2</v>
      </c>
      <c r="AD191" s="13">
        <f t="shared" si="43"/>
        <v>1.8518518518518517E-2</v>
      </c>
      <c r="AE191" s="14">
        <v>32.700000000000003</v>
      </c>
      <c r="AF191" s="15">
        <v>50</v>
      </c>
      <c r="AG191" s="15">
        <v>12</v>
      </c>
      <c r="AH191" s="15">
        <v>9</v>
      </c>
      <c r="AI191" s="2">
        <v>902.61666666669998</v>
      </c>
      <c r="AJ191" s="14">
        <f t="shared" si="44"/>
        <v>11.143415637860494</v>
      </c>
      <c r="AK191">
        <v>1361</v>
      </c>
      <c r="AL191" s="14">
        <f t="shared" si="45"/>
        <v>16.802469135802468</v>
      </c>
      <c r="AM191" s="16">
        <f t="shared" si="46"/>
        <v>0.66320107763901537</v>
      </c>
      <c r="AN191" s="15">
        <v>99.444444000000004</v>
      </c>
      <c r="AO191" s="16">
        <f t="shared" si="47"/>
        <v>6.6104104437097106</v>
      </c>
      <c r="AP191" s="13">
        <f>IF(('Even Strength'!CU191+'Power Play'!AJ191+'Penalty Kill'!AF191)&gt;0,V191/('Even Strength'!CU191+'Power Play'!AJ191+'Penalty Kill'!AF191),0)</f>
        <v>1.8987341772151899E-2</v>
      </c>
      <c r="AQ191" s="13">
        <f>IF(('Even Strength'!CU191+'Power Play'!AJ191+'Penalty Kill'!AF191)&gt;0,W191/('Even Strength'!CU191+'Power Play'!AJ191+'Penalty Kill'!AF191),0)</f>
        <v>8.8607594936708861E-2</v>
      </c>
      <c r="AR191" s="13">
        <f t="shared" si="48"/>
        <v>0.10759493670886076</v>
      </c>
      <c r="AS191">
        <v>371</v>
      </c>
      <c r="AT191">
        <v>304</v>
      </c>
      <c r="AU191" s="17">
        <f t="shared" si="49"/>
        <v>0.54962962962962958</v>
      </c>
      <c r="AV191">
        <v>13.1</v>
      </c>
      <c r="AW191">
        <v>106</v>
      </c>
      <c r="AX191">
        <v>103</v>
      </c>
      <c r="AY191">
        <v>43</v>
      </c>
      <c r="AZ191">
        <v>28</v>
      </c>
      <c r="BA191">
        <v>26</v>
      </c>
      <c r="BB191">
        <v>37</v>
      </c>
      <c r="BC191" s="2">
        <f t="shared" si="50"/>
        <v>7.0461805491438945</v>
      </c>
      <c r="BD191" s="14">
        <f t="shared" si="51"/>
        <v>6.8467603449228411</v>
      </c>
      <c r="BE191" s="14">
        <f t="shared" si="52"/>
        <v>2.8583562605017687</v>
      </c>
      <c r="BF191" s="14">
        <f t="shared" si="53"/>
        <v>1.8612552393965005</v>
      </c>
      <c r="BG191" s="14">
        <f t="shared" si="54"/>
        <v>1.7283084365824648</v>
      </c>
      <c r="BH191" s="14">
        <f t="shared" si="55"/>
        <v>2.4595158520596612</v>
      </c>
      <c r="BI191">
        <v>86</v>
      </c>
      <c r="BJ191">
        <v>13</v>
      </c>
      <c r="BK191">
        <v>10</v>
      </c>
      <c r="BL191">
        <v>1</v>
      </c>
      <c r="BM191">
        <v>0</v>
      </c>
      <c r="BN191">
        <v>0</v>
      </c>
      <c r="BO191" s="2">
        <v>-0.66676899999999995</v>
      </c>
      <c r="BR191" s="18" t="str">
        <f t="shared" si="56"/>
        <v xml:space="preserve"> </v>
      </c>
      <c r="BT191">
        <v>1</v>
      </c>
      <c r="BU191">
        <v>23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 s="18">
        <f t="shared" si="57"/>
        <v>0</v>
      </c>
      <c r="CC191" s="19">
        <v>3</v>
      </c>
      <c r="CD191">
        <v>-0.30000000000000004</v>
      </c>
      <c r="CE191">
        <v>0.60000000000000009</v>
      </c>
      <c r="CF191">
        <v>0.30000000000000004</v>
      </c>
      <c r="CG191" s="20">
        <f t="shared" si="58"/>
        <v>3.7037037037037043E-3</v>
      </c>
      <c r="CH191" s="20">
        <f t="shared" si="59"/>
        <v>1.9942020422105366E-2</v>
      </c>
      <c r="CI191">
        <v>13.2</v>
      </c>
      <c r="CJ191">
        <v>15.2</v>
      </c>
      <c r="CK191">
        <v>-12.2</v>
      </c>
      <c r="CL191">
        <v>0.4</v>
      </c>
      <c r="CM191">
        <v>1.5</v>
      </c>
      <c r="CN191">
        <v>0</v>
      </c>
      <c r="CO191">
        <v>1.9</v>
      </c>
      <c r="CP191" s="21">
        <f t="shared" si="60"/>
        <v>2.3456790123456788E-2</v>
      </c>
      <c r="CQ191" s="21">
        <f t="shared" si="61"/>
        <v>0.12629946267333395</v>
      </c>
      <c r="CW191">
        <v>750000</v>
      </c>
      <c r="CY191" s="22">
        <f t="shared" si="62"/>
        <v>0.58292682926829276</v>
      </c>
    </row>
    <row r="192" spans="1:103" x14ac:dyDescent="0.2">
      <c r="A192">
        <v>44</v>
      </c>
      <c r="B192" t="s">
        <v>1069</v>
      </c>
      <c r="C192" t="s">
        <v>1057</v>
      </c>
      <c r="D192" t="s">
        <v>309</v>
      </c>
      <c r="E192" t="s">
        <v>106</v>
      </c>
      <c r="F192">
        <v>73</v>
      </c>
      <c r="G192">
        <v>209</v>
      </c>
      <c r="H192" t="s">
        <v>118</v>
      </c>
      <c r="I192">
        <v>2009</v>
      </c>
      <c r="J192">
        <v>3</v>
      </c>
      <c r="K192">
        <v>84</v>
      </c>
      <c r="L192" t="s">
        <v>108</v>
      </c>
      <c r="M192">
        <v>22</v>
      </c>
      <c r="N192" t="s">
        <v>1070</v>
      </c>
      <c r="O192" s="12" t="s">
        <v>1059</v>
      </c>
      <c r="P192" s="12" t="s">
        <v>1071</v>
      </c>
      <c r="Q192" t="s">
        <v>139</v>
      </c>
      <c r="T192" s="12" t="s">
        <v>461</v>
      </c>
      <c r="U192">
        <v>17</v>
      </c>
      <c r="V192">
        <v>1</v>
      </c>
      <c r="W192">
        <v>0</v>
      </c>
      <c r="X192">
        <v>1</v>
      </c>
      <c r="Y192">
        <v>-10</v>
      </c>
      <c r="Z192">
        <v>30</v>
      </c>
      <c r="AA192">
        <v>10</v>
      </c>
      <c r="AB192">
        <v>9</v>
      </c>
      <c r="AC192" s="13">
        <f t="shared" si="42"/>
        <v>3.3333333333333333E-2</v>
      </c>
      <c r="AD192" s="13">
        <f t="shared" si="43"/>
        <v>2.0408163265306121E-2</v>
      </c>
      <c r="AE192" s="14">
        <v>32.700000000000003</v>
      </c>
      <c r="AF192" s="15">
        <v>13</v>
      </c>
      <c r="AG192" s="15">
        <v>7</v>
      </c>
      <c r="AH192" s="15">
        <v>8</v>
      </c>
      <c r="AI192" s="2">
        <v>223.4166666667</v>
      </c>
      <c r="AJ192" s="14">
        <f t="shared" si="44"/>
        <v>13.142156862747058</v>
      </c>
      <c r="AK192">
        <v>294</v>
      </c>
      <c r="AL192" s="14">
        <f t="shared" si="45"/>
        <v>17.294117647058822</v>
      </c>
      <c r="AM192" s="16">
        <f t="shared" si="46"/>
        <v>0.75992063492074824</v>
      </c>
      <c r="AN192" s="15">
        <v>0</v>
      </c>
      <c r="AO192" s="16">
        <f t="shared" si="47"/>
        <v>0</v>
      </c>
      <c r="AP192" s="13">
        <f>IF(('Even Strength'!CU192+'Power Play'!AJ192+'Penalty Kill'!AF192)&gt;0,V192/('Even Strength'!CU192+'Power Play'!AJ192+'Penalty Kill'!AF192),0)</f>
        <v>3.8461538461538464E-2</v>
      </c>
      <c r="AQ192" s="13">
        <f>IF(('Even Strength'!CU192+'Power Play'!AJ192+'Penalty Kill'!AF192)&gt;0,W192/('Even Strength'!CU192+'Power Play'!AJ192+'Penalty Kill'!AF192),0)</f>
        <v>0</v>
      </c>
      <c r="AR192" s="13">
        <f t="shared" si="48"/>
        <v>3.8461538461538464E-2</v>
      </c>
      <c r="AS192">
        <v>0</v>
      </c>
      <c r="AT192">
        <v>1</v>
      </c>
      <c r="AU192" s="17">
        <f t="shared" si="49"/>
        <v>0</v>
      </c>
      <c r="AV192">
        <v>0.1</v>
      </c>
      <c r="AW192">
        <v>10</v>
      </c>
      <c r="AX192">
        <v>51</v>
      </c>
      <c r="AY192">
        <v>3</v>
      </c>
      <c r="AZ192">
        <v>10</v>
      </c>
      <c r="BA192">
        <v>1</v>
      </c>
      <c r="BB192">
        <v>2</v>
      </c>
      <c r="BC192" s="2">
        <f t="shared" si="50"/>
        <v>2.6855650876534596</v>
      </c>
      <c r="BD192" s="14">
        <f t="shared" si="51"/>
        <v>13.696381947032645</v>
      </c>
      <c r="BE192" s="14">
        <f t="shared" si="52"/>
        <v>0.80566952629603805</v>
      </c>
      <c r="BF192" s="14">
        <f t="shared" si="53"/>
        <v>2.6855650876534596</v>
      </c>
      <c r="BG192" s="14">
        <f t="shared" si="54"/>
        <v>0.26855650876534598</v>
      </c>
      <c r="BH192" s="14">
        <f t="shared" si="55"/>
        <v>0.53711301753069196</v>
      </c>
      <c r="BI192">
        <v>18</v>
      </c>
      <c r="BJ192">
        <v>4</v>
      </c>
      <c r="BK192">
        <v>2</v>
      </c>
      <c r="BL192">
        <v>0</v>
      </c>
      <c r="BM192">
        <v>0</v>
      </c>
      <c r="BN192">
        <v>0</v>
      </c>
      <c r="BO192" s="2">
        <v>-3.2859669999999999</v>
      </c>
      <c r="BR192" s="18" t="str">
        <f t="shared" si="56"/>
        <v xml:space="preserve"> </v>
      </c>
      <c r="BT192">
        <v>0</v>
      </c>
      <c r="BU192">
        <v>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 s="18">
        <f t="shared" si="57"/>
        <v>0</v>
      </c>
      <c r="CC192" s="19">
        <v>4</v>
      </c>
      <c r="CD192">
        <v>-0.4</v>
      </c>
      <c r="CE192">
        <v>-0.1</v>
      </c>
      <c r="CF192">
        <v>-0.5</v>
      </c>
      <c r="CG192" s="20">
        <f t="shared" si="58"/>
        <v>-2.9411764705882353E-2</v>
      </c>
      <c r="CH192" s="20">
        <f t="shared" si="59"/>
        <v>-0.13427825438267299</v>
      </c>
      <c r="CI192">
        <v>4</v>
      </c>
      <c r="CJ192">
        <v>3.6</v>
      </c>
      <c r="CK192">
        <v>-7.4</v>
      </c>
      <c r="CL192">
        <v>-1.3</v>
      </c>
      <c r="CM192">
        <v>-0.5</v>
      </c>
      <c r="CN192">
        <v>0</v>
      </c>
      <c r="CO192">
        <v>-1.8</v>
      </c>
      <c r="CP192" s="21">
        <f t="shared" si="60"/>
        <v>-0.10588235294117647</v>
      </c>
      <c r="CQ192" s="21">
        <f t="shared" si="61"/>
        <v>-0.48340171577762281</v>
      </c>
      <c r="CW192">
        <v>716667</v>
      </c>
      <c r="CY192" s="22">
        <f t="shared" si="62"/>
        <v>-3.0585371707317073</v>
      </c>
    </row>
    <row r="193" spans="1:103" x14ac:dyDescent="0.2">
      <c r="A193">
        <v>47</v>
      </c>
      <c r="B193" t="s">
        <v>1072</v>
      </c>
      <c r="C193" t="s">
        <v>1073</v>
      </c>
      <c r="D193" t="s">
        <v>309</v>
      </c>
      <c r="E193" t="s">
        <v>106</v>
      </c>
      <c r="F193">
        <v>76</v>
      </c>
      <c r="G193">
        <v>214</v>
      </c>
      <c r="H193" t="s">
        <v>118</v>
      </c>
      <c r="I193">
        <v>2009</v>
      </c>
      <c r="J193">
        <v>1</v>
      </c>
      <c r="K193">
        <v>30</v>
      </c>
      <c r="M193">
        <v>22</v>
      </c>
      <c r="N193" t="s">
        <v>1074</v>
      </c>
      <c r="O193" s="12" t="s">
        <v>1075</v>
      </c>
      <c r="P193" s="12" t="s">
        <v>1076</v>
      </c>
      <c r="Q193" t="s">
        <v>147</v>
      </c>
      <c r="T193" s="12" t="s">
        <v>178</v>
      </c>
      <c r="U193">
        <v>34</v>
      </c>
      <c r="V193">
        <v>0</v>
      </c>
      <c r="W193">
        <v>5</v>
      </c>
      <c r="X193">
        <v>5</v>
      </c>
      <c r="Y193">
        <v>4</v>
      </c>
      <c r="Z193">
        <v>41</v>
      </c>
      <c r="AA193">
        <v>12</v>
      </c>
      <c r="AB193">
        <v>30</v>
      </c>
      <c r="AC193" s="13">
        <f t="shared" si="42"/>
        <v>0</v>
      </c>
      <c r="AD193" s="13">
        <f t="shared" si="43"/>
        <v>0</v>
      </c>
      <c r="AE193" s="14">
        <v>49.7</v>
      </c>
      <c r="AF193" s="15">
        <v>17</v>
      </c>
      <c r="AG193" s="15">
        <v>10</v>
      </c>
      <c r="AH193" s="15">
        <v>13</v>
      </c>
      <c r="AI193" s="2">
        <v>569.23333333330004</v>
      </c>
      <c r="AJ193" s="14">
        <f t="shared" si="44"/>
        <v>16.742156862744118</v>
      </c>
      <c r="AK193">
        <v>754</v>
      </c>
      <c r="AL193" s="14">
        <f t="shared" si="45"/>
        <v>22.176470588235293</v>
      </c>
      <c r="AM193" s="16">
        <f t="shared" si="46"/>
        <v>0.75495137046856764</v>
      </c>
      <c r="AN193" s="15">
        <v>25.368421000000001</v>
      </c>
      <c r="AO193" s="16">
        <f t="shared" si="47"/>
        <v>2.6739566551503589</v>
      </c>
      <c r="AP193" s="13">
        <f>IF(('Even Strength'!CU193+'Power Play'!AJ193+'Penalty Kill'!AF193)&gt;0,V193/('Even Strength'!CU193+'Power Play'!AJ193+'Penalty Kill'!AF193),0)</f>
        <v>0</v>
      </c>
      <c r="AQ193" s="13">
        <f>IF(('Even Strength'!CU193+'Power Play'!AJ193+'Penalty Kill'!AF193)&gt;0,W193/('Even Strength'!CU193+'Power Play'!AJ193+'Penalty Kill'!AF193),0)</f>
        <v>0.11363636363636363</v>
      </c>
      <c r="AR193" s="13">
        <f t="shared" si="48"/>
        <v>0.11363636363636363</v>
      </c>
      <c r="AS193">
        <v>0</v>
      </c>
      <c r="AT193">
        <v>0</v>
      </c>
      <c r="AU193" s="17">
        <f t="shared" si="49"/>
        <v>0</v>
      </c>
      <c r="AV193">
        <v>0</v>
      </c>
      <c r="AW193">
        <v>64</v>
      </c>
      <c r="AX193">
        <v>72</v>
      </c>
      <c r="AY193">
        <v>46</v>
      </c>
      <c r="AZ193">
        <v>12</v>
      </c>
      <c r="BA193">
        <v>15</v>
      </c>
      <c r="BB193">
        <v>10</v>
      </c>
      <c r="BC193" s="2">
        <f t="shared" si="50"/>
        <v>6.7459155589393189</v>
      </c>
      <c r="BD193" s="14">
        <f t="shared" si="51"/>
        <v>7.5891550038067335</v>
      </c>
      <c r="BE193" s="14">
        <f t="shared" si="52"/>
        <v>4.8486268079876353</v>
      </c>
      <c r="BF193" s="14">
        <f t="shared" si="53"/>
        <v>1.2648591673011222</v>
      </c>
      <c r="BG193" s="14">
        <f t="shared" si="54"/>
        <v>1.5810739591264027</v>
      </c>
      <c r="BH193" s="14">
        <f t="shared" si="55"/>
        <v>1.0540493060842684</v>
      </c>
      <c r="BI193">
        <v>26</v>
      </c>
      <c r="BJ193">
        <v>13</v>
      </c>
      <c r="BK193">
        <v>0</v>
      </c>
      <c r="BL193">
        <v>0</v>
      </c>
      <c r="BM193">
        <v>0</v>
      </c>
      <c r="BN193">
        <v>0</v>
      </c>
      <c r="BO193" s="2">
        <v>-3.4043939999999999</v>
      </c>
      <c r="BR193" s="18" t="str">
        <f t="shared" si="56"/>
        <v xml:space="preserve"> </v>
      </c>
      <c r="BT193">
        <v>0</v>
      </c>
      <c r="BU193">
        <v>10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s="18">
        <f t="shared" si="57"/>
        <v>0</v>
      </c>
      <c r="CC193" s="19">
        <v>1</v>
      </c>
      <c r="CD193">
        <v>-0.2</v>
      </c>
      <c r="CE193">
        <v>1.7000000000000002</v>
      </c>
      <c r="CF193">
        <v>1.6</v>
      </c>
      <c r="CG193" s="20">
        <f t="shared" si="58"/>
        <v>4.7058823529411764E-2</v>
      </c>
      <c r="CH193" s="20">
        <f t="shared" si="59"/>
        <v>0.16864788897348296</v>
      </c>
      <c r="CI193">
        <v>9</v>
      </c>
      <c r="CJ193">
        <v>10.5</v>
      </c>
      <c r="CK193">
        <v>2.9</v>
      </c>
      <c r="CL193">
        <v>-0.4</v>
      </c>
      <c r="CM193">
        <v>1.6</v>
      </c>
      <c r="CN193">
        <v>0</v>
      </c>
      <c r="CO193">
        <v>1.3</v>
      </c>
      <c r="CP193" s="21">
        <f t="shared" si="60"/>
        <v>3.8235294117647062E-2</v>
      </c>
      <c r="CQ193" s="21">
        <f t="shared" si="61"/>
        <v>0.1370264097909549</v>
      </c>
      <c r="CW193">
        <v>840000</v>
      </c>
      <c r="CY193" s="22">
        <f t="shared" si="62"/>
        <v>-0.17512195121951191</v>
      </c>
    </row>
    <row r="194" spans="1:103" x14ac:dyDescent="0.2">
      <c r="A194">
        <v>59</v>
      </c>
      <c r="B194" t="s">
        <v>1077</v>
      </c>
      <c r="C194" t="s">
        <v>597</v>
      </c>
      <c r="D194" t="s">
        <v>105</v>
      </c>
      <c r="E194" t="s">
        <v>106</v>
      </c>
      <c r="F194">
        <v>77</v>
      </c>
      <c r="G194">
        <v>217</v>
      </c>
      <c r="H194" t="s">
        <v>118</v>
      </c>
      <c r="I194">
        <v>2009</v>
      </c>
      <c r="J194">
        <v>3</v>
      </c>
      <c r="K194">
        <v>68</v>
      </c>
      <c r="L194" t="s">
        <v>108</v>
      </c>
      <c r="M194">
        <v>22</v>
      </c>
      <c r="N194" t="s">
        <v>1078</v>
      </c>
      <c r="O194" s="12" t="s">
        <v>391</v>
      </c>
      <c r="P194" s="12" t="s">
        <v>1079</v>
      </c>
      <c r="Q194" t="s">
        <v>112</v>
      </c>
      <c r="T194" s="12" t="s">
        <v>156</v>
      </c>
      <c r="U194">
        <v>2</v>
      </c>
      <c r="V194">
        <v>0</v>
      </c>
      <c r="W194">
        <v>0</v>
      </c>
      <c r="X194">
        <v>0</v>
      </c>
      <c r="Y194">
        <v>-1</v>
      </c>
      <c r="Z194">
        <v>1</v>
      </c>
      <c r="AA194">
        <v>0</v>
      </c>
      <c r="AB194">
        <v>0</v>
      </c>
      <c r="AC194" s="13">
        <f t="shared" ref="AC194:AC257" si="63">IF(Z194&gt;0,V194/Z194,0)</f>
        <v>0</v>
      </c>
      <c r="AD194" s="13">
        <f t="shared" ref="AD194:AD257" si="64">IF(SUM(Z194:AB194)&gt;0,V194/SUM(Z194:AB194),0)</f>
        <v>0</v>
      </c>
      <c r="AE194" s="14">
        <v>29</v>
      </c>
      <c r="AF194" s="15">
        <v>1</v>
      </c>
      <c r="AG194" s="15">
        <v>0</v>
      </c>
      <c r="AH194" s="15">
        <v>0</v>
      </c>
      <c r="AI194" s="2">
        <v>11.7166666667</v>
      </c>
      <c r="AJ194" s="14">
        <f t="shared" ref="AJ194:AJ257" si="65">AI194/U194</f>
        <v>5.8583333333500001</v>
      </c>
      <c r="AK194">
        <v>19</v>
      </c>
      <c r="AL194" s="14">
        <f t="shared" ref="AL194:AL257" si="66">AK194/U194</f>
        <v>9.5</v>
      </c>
      <c r="AM194" s="16">
        <f t="shared" ref="AM194:AM257" si="67">AI194/AK194</f>
        <v>0.61666666666842107</v>
      </c>
      <c r="AN194" s="15">
        <v>0</v>
      </c>
      <c r="AO194" s="16">
        <f t="shared" ref="AO194:AO257" si="68">AN194/AI194*60</f>
        <v>0</v>
      </c>
      <c r="AP194" s="13">
        <f>IF(('Even Strength'!CU194+'Power Play'!AJ194+'Penalty Kill'!AF194)&gt;0,V194/('Even Strength'!CU194+'Power Play'!AJ194+'Penalty Kill'!AF194),0)</f>
        <v>0</v>
      </c>
      <c r="AQ194" s="13">
        <f>IF(('Even Strength'!CU194+'Power Play'!AJ194+'Penalty Kill'!AF194)&gt;0,W194/('Even Strength'!CU194+'Power Play'!AJ194+'Penalty Kill'!AF194),0)</f>
        <v>0</v>
      </c>
      <c r="AR194" s="13">
        <f t="shared" ref="AR194:AR257" si="69">AP194+AQ194</f>
        <v>0</v>
      </c>
      <c r="AS194">
        <v>0</v>
      </c>
      <c r="AT194">
        <v>0</v>
      </c>
      <c r="AU194" s="17">
        <f t="shared" ref="AU194:AU257" si="70">AS194/MAX(1,(AS194+AT194))</f>
        <v>0</v>
      </c>
      <c r="AV194">
        <v>0</v>
      </c>
      <c r="AW194">
        <v>1</v>
      </c>
      <c r="AX194">
        <v>2</v>
      </c>
      <c r="AY194">
        <v>0</v>
      </c>
      <c r="AZ194">
        <v>0</v>
      </c>
      <c r="BA194">
        <v>0</v>
      </c>
      <c r="BB194">
        <v>0</v>
      </c>
      <c r="BC194" s="2">
        <f t="shared" ref="BC194:BC257" si="71">AW194/AI194*60</f>
        <v>5.12091038405371</v>
      </c>
      <c r="BD194" s="14">
        <f t="shared" ref="BD194:BD257" si="72">AX194/AI194*60</f>
        <v>10.24182076810742</v>
      </c>
      <c r="BE194" s="14">
        <f t="shared" ref="BE194:BE257" si="73">AY194/AI194*60</f>
        <v>0</v>
      </c>
      <c r="BF194" s="14">
        <f t="shared" ref="BF194:BF257" si="74">AZ194/AI194*60</f>
        <v>0</v>
      </c>
      <c r="BG194" s="14">
        <f t="shared" ref="BG194:BG257" si="75">BA194/AI194*60</f>
        <v>0</v>
      </c>
      <c r="BH194" s="14">
        <f t="shared" ref="BH194:BH257" si="76">BB194/AI194*60</f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2">
        <v>-2.1481E-2</v>
      </c>
      <c r="BR194" s="18" t="str">
        <f t="shared" ref="BR194:BR257" si="77">IF(BP194&gt;0,BQ194/BP194," ")</f>
        <v xml:space="preserve"> 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 s="18">
        <f t="shared" ref="CB194:CB257" si="78">CA194/MAX(1,BZ194)</f>
        <v>0</v>
      </c>
      <c r="CC194" s="19">
        <v>4</v>
      </c>
      <c r="CD194">
        <v>0</v>
      </c>
      <c r="CE194">
        <v>0</v>
      </c>
      <c r="CF194">
        <v>-0.1</v>
      </c>
      <c r="CG194" s="20">
        <f t="shared" ref="CG194:CG257" si="79">CF194/U194</f>
        <v>-0.05</v>
      </c>
      <c r="CH194" s="20">
        <f t="shared" ref="CH194:CH257" si="80">CF194/AI194*60</f>
        <v>-0.51209103840537107</v>
      </c>
      <c r="CI194">
        <v>0.30000000000000004</v>
      </c>
      <c r="CJ194">
        <v>0.30000000000000004</v>
      </c>
      <c r="CK194">
        <v>-1</v>
      </c>
      <c r="CL194">
        <v>-0.1</v>
      </c>
      <c r="CM194">
        <v>-0.1</v>
      </c>
      <c r="CN194">
        <v>0</v>
      </c>
      <c r="CO194">
        <v>-0.2</v>
      </c>
      <c r="CP194" s="21">
        <f t="shared" ref="CP194:CP257" si="81">CO194/U194</f>
        <v>-0.1</v>
      </c>
      <c r="CQ194" s="21">
        <f t="shared" ref="CQ194:CQ257" si="82">CO194/AI194*60</f>
        <v>-1.0241820768107421</v>
      </c>
      <c r="CW194">
        <v>701111</v>
      </c>
      <c r="CY194" s="22">
        <f t="shared" ref="CY194:CY257" si="83">CO194-3*((48/82*CW194)/1000000-0.5*(CR194/99)*(48/82))</f>
        <v>-1.4312193170731706</v>
      </c>
    </row>
    <row r="195" spans="1:103" x14ac:dyDescent="0.2">
      <c r="A195">
        <v>4</v>
      </c>
      <c r="B195" t="s">
        <v>1080</v>
      </c>
      <c r="C195" t="s">
        <v>1081</v>
      </c>
      <c r="E195" t="s">
        <v>291</v>
      </c>
      <c r="F195">
        <v>71</v>
      </c>
      <c r="G195">
        <v>197</v>
      </c>
      <c r="H195" t="s">
        <v>107</v>
      </c>
      <c r="M195">
        <v>28</v>
      </c>
      <c r="N195" t="s">
        <v>1082</v>
      </c>
      <c r="O195" s="12" t="s">
        <v>1083</v>
      </c>
      <c r="P195" s="12" t="s">
        <v>1084</v>
      </c>
      <c r="Q195" s="12" t="s">
        <v>199</v>
      </c>
      <c r="R195" t="s">
        <v>1085</v>
      </c>
      <c r="S195">
        <v>52</v>
      </c>
      <c r="T195" s="12" t="s">
        <v>178</v>
      </c>
      <c r="U195">
        <v>63</v>
      </c>
      <c r="V195">
        <v>2</v>
      </c>
      <c r="W195">
        <v>13</v>
      </c>
      <c r="X195">
        <v>15</v>
      </c>
      <c r="Y195">
        <v>-2</v>
      </c>
      <c r="Z195">
        <v>68</v>
      </c>
      <c r="AA195">
        <v>44</v>
      </c>
      <c r="AB195">
        <v>63</v>
      </c>
      <c r="AC195" s="13">
        <f t="shared" si="63"/>
        <v>2.9411764705882353E-2</v>
      </c>
      <c r="AD195" s="13">
        <f t="shared" si="64"/>
        <v>1.1428571428571429E-2</v>
      </c>
      <c r="AE195" s="14">
        <v>50.8</v>
      </c>
      <c r="AF195" s="15">
        <v>27</v>
      </c>
      <c r="AG195" s="15">
        <v>8</v>
      </c>
      <c r="AH195" s="15">
        <v>29</v>
      </c>
      <c r="AI195" s="2">
        <v>1132.4333333333</v>
      </c>
      <c r="AJ195" s="14">
        <f t="shared" si="65"/>
        <v>17.975132275131745</v>
      </c>
      <c r="AK195">
        <v>1509</v>
      </c>
      <c r="AL195" s="14">
        <f t="shared" si="66"/>
        <v>23.952380952380953</v>
      </c>
      <c r="AM195" s="16">
        <f t="shared" si="67"/>
        <v>0.75045283852438704</v>
      </c>
      <c r="AN195" s="15">
        <v>169.48695699999999</v>
      </c>
      <c r="AO195" s="16">
        <f t="shared" si="68"/>
        <v>8.9799700526891648</v>
      </c>
      <c r="AP195" s="13">
        <f>IF(('Even Strength'!CU195+'Power Play'!AJ195+'Penalty Kill'!AF195)&gt;0,V195/('Even Strength'!CU195+'Power Play'!AJ195+'Penalty Kill'!AF195),0)</f>
        <v>2.8169014084507043E-2</v>
      </c>
      <c r="AQ195" s="13">
        <f>IF(('Even Strength'!CU195+'Power Play'!AJ195+'Penalty Kill'!AF195)&gt;0,W195/('Even Strength'!CU195+'Power Play'!AJ195+'Penalty Kill'!AF195),0)</f>
        <v>0.18309859154929578</v>
      </c>
      <c r="AR195" s="13">
        <f t="shared" si="69"/>
        <v>0.21126760563380281</v>
      </c>
      <c r="AS195">
        <v>0</v>
      </c>
      <c r="AT195">
        <v>1</v>
      </c>
      <c r="AU195" s="17">
        <f t="shared" si="70"/>
        <v>0</v>
      </c>
      <c r="AV195">
        <v>0</v>
      </c>
      <c r="AW195">
        <v>50</v>
      </c>
      <c r="AX195">
        <v>36</v>
      </c>
      <c r="AY195">
        <v>127</v>
      </c>
      <c r="AZ195">
        <v>44</v>
      </c>
      <c r="BA195">
        <v>22</v>
      </c>
      <c r="BB195">
        <v>8</v>
      </c>
      <c r="BC195" s="2">
        <f t="shared" si="71"/>
        <v>2.6491625702764741</v>
      </c>
      <c r="BD195" s="14">
        <f t="shared" si="72"/>
        <v>1.9073970505990614</v>
      </c>
      <c r="BE195" s="14">
        <f t="shared" si="73"/>
        <v>6.7288729285022439</v>
      </c>
      <c r="BF195" s="14">
        <f t="shared" si="74"/>
        <v>2.331263061843297</v>
      </c>
      <c r="BG195" s="14">
        <f t="shared" si="75"/>
        <v>1.1656315309216485</v>
      </c>
      <c r="BH195" s="14">
        <f t="shared" si="76"/>
        <v>0.42386601124423584</v>
      </c>
      <c r="BI195">
        <v>16</v>
      </c>
      <c r="BJ195">
        <v>8</v>
      </c>
      <c r="BK195">
        <v>0</v>
      </c>
      <c r="BL195">
        <v>0</v>
      </c>
      <c r="BM195">
        <v>0</v>
      </c>
      <c r="BN195">
        <v>0</v>
      </c>
      <c r="BO195" s="2">
        <v>1.9105829999999999</v>
      </c>
      <c r="BP195">
        <v>1</v>
      </c>
      <c r="BQ195">
        <v>0</v>
      </c>
      <c r="BR195" s="18">
        <f t="shared" si="77"/>
        <v>0</v>
      </c>
      <c r="BS195">
        <v>0</v>
      </c>
      <c r="BT195">
        <v>0</v>
      </c>
      <c r="BU195">
        <v>15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 s="18">
        <f t="shared" si="78"/>
        <v>0</v>
      </c>
      <c r="CC195" s="19">
        <v>2</v>
      </c>
      <c r="CD195">
        <v>0.5</v>
      </c>
      <c r="CE195">
        <v>2.6</v>
      </c>
      <c r="CF195">
        <v>3.1</v>
      </c>
      <c r="CG195" s="20">
        <f t="shared" si="79"/>
        <v>4.9206349206349205E-2</v>
      </c>
      <c r="CH195" s="20">
        <f t="shared" si="80"/>
        <v>0.16424807935714139</v>
      </c>
      <c r="CI195">
        <v>17.2</v>
      </c>
      <c r="CJ195">
        <v>19.3</v>
      </c>
      <c r="CK195">
        <v>-3.1</v>
      </c>
      <c r="CL195">
        <v>1.7000000000000002</v>
      </c>
      <c r="CM195">
        <v>1.8</v>
      </c>
      <c r="CN195">
        <v>-0.30000000000000004</v>
      </c>
      <c r="CO195">
        <v>3.2</v>
      </c>
      <c r="CP195" s="21">
        <f t="shared" si="81"/>
        <v>5.0793650793650794E-2</v>
      </c>
      <c r="CQ195" s="21">
        <f t="shared" si="82"/>
        <v>0.16954640449769434</v>
      </c>
      <c r="CU195">
        <v>1</v>
      </c>
      <c r="CV195" t="s">
        <v>768</v>
      </c>
      <c r="CW195">
        <v>1225000</v>
      </c>
      <c r="CY195" s="22">
        <f t="shared" si="83"/>
        <v>1.0487804878048781</v>
      </c>
    </row>
    <row r="196" spans="1:103" x14ac:dyDescent="0.2">
      <c r="A196">
        <v>4</v>
      </c>
      <c r="B196" t="s">
        <v>1086</v>
      </c>
      <c r="C196" t="s">
        <v>1087</v>
      </c>
      <c r="D196" t="s">
        <v>206</v>
      </c>
      <c r="E196" t="s">
        <v>106</v>
      </c>
      <c r="F196">
        <v>75</v>
      </c>
      <c r="G196">
        <v>225</v>
      </c>
      <c r="H196" t="s">
        <v>118</v>
      </c>
      <c r="M196">
        <v>23</v>
      </c>
      <c r="N196" t="s">
        <v>1088</v>
      </c>
      <c r="O196" s="12" t="s">
        <v>1089</v>
      </c>
      <c r="P196" s="12" t="s">
        <v>1090</v>
      </c>
      <c r="Q196" t="s">
        <v>393</v>
      </c>
      <c r="T196" s="12" t="s">
        <v>178</v>
      </c>
      <c r="U196">
        <v>80</v>
      </c>
      <c r="V196">
        <v>6</v>
      </c>
      <c r="W196">
        <v>11</v>
      </c>
      <c r="X196">
        <v>17</v>
      </c>
      <c r="Y196">
        <v>9</v>
      </c>
      <c r="Z196">
        <v>97</v>
      </c>
      <c r="AA196">
        <v>40</v>
      </c>
      <c r="AB196">
        <v>68</v>
      </c>
      <c r="AC196" s="13">
        <f t="shared" si="63"/>
        <v>6.1855670103092786E-2</v>
      </c>
      <c r="AD196" s="13">
        <f t="shared" si="64"/>
        <v>2.9268292682926831E-2</v>
      </c>
      <c r="AE196" s="14">
        <v>52.3</v>
      </c>
      <c r="AF196" s="15">
        <v>45</v>
      </c>
      <c r="AG196" s="15">
        <v>12</v>
      </c>
      <c r="AH196" s="15">
        <v>36</v>
      </c>
      <c r="AI196" s="2">
        <v>1686.2333333332999</v>
      </c>
      <c r="AJ196" s="14">
        <f t="shared" si="65"/>
        <v>21.077916666666248</v>
      </c>
      <c r="AK196">
        <v>2067</v>
      </c>
      <c r="AL196" s="14">
        <f t="shared" si="66"/>
        <v>25.837499999999999</v>
      </c>
      <c r="AM196" s="16">
        <f t="shared" si="67"/>
        <v>0.81578777616511844</v>
      </c>
      <c r="AN196" s="15">
        <v>59.307692000000003</v>
      </c>
      <c r="AO196" s="16">
        <f t="shared" si="68"/>
        <v>2.1103019669085361</v>
      </c>
      <c r="AP196" s="13">
        <f>IF(('Even Strength'!CU196+'Power Play'!AJ196+'Penalty Kill'!AF196)&gt;0,V196/('Even Strength'!CU196+'Power Play'!AJ196+'Penalty Kill'!AF196),0)</f>
        <v>5.8252427184466021E-2</v>
      </c>
      <c r="AQ196" s="13">
        <f>IF(('Even Strength'!CU196+'Power Play'!AJ196+'Penalty Kill'!AF196)&gt;0,W196/('Even Strength'!CU196+'Power Play'!AJ196+'Penalty Kill'!AF196),0)</f>
        <v>0.10679611650485436</v>
      </c>
      <c r="AR196" s="13">
        <f t="shared" si="69"/>
        <v>0.16504854368932037</v>
      </c>
      <c r="AS196">
        <v>0</v>
      </c>
      <c r="AT196">
        <v>0</v>
      </c>
      <c r="AU196" s="17">
        <f t="shared" si="70"/>
        <v>0</v>
      </c>
      <c r="AV196">
        <v>0</v>
      </c>
      <c r="AW196">
        <v>125</v>
      </c>
      <c r="AX196">
        <v>168</v>
      </c>
      <c r="AY196">
        <v>149</v>
      </c>
      <c r="AZ196">
        <v>40</v>
      </c>
      <c r="BA196">
        <v>52</v>
      </c>
      <c r="BB196">
        <v>15</v>
      </c>
      <c r="BC196" s="2">
        <f t="shared" si="71"/>
        <v>4.4477830272600558</v>
      </c>
      <c r="BD196" s="14">
        <f t="shared" si="72"/>
        <v>5.9778203886375154</v>
      </c>
      <c r="BE196" s="14">
        <f t="shared" si="73"/>
        <v>5.3017573684939876</v>
      </c>
      <c r="BF196" s="14">
        <f t="shared" si="74"/>
        <v>1.4232905687232178</v>
      </c>
      <c r="BG196" s="14">
        <f t="shared" si="75"/>
        <v>1.8502777393401835</v>
      </c>
      <c r="BH196" s="14">
        <f t="shared" si="76"/>
        <v>0.53373396327120681</v>
      </c>
      <c r="BI196">
        <v>86</v>
      </c>
      <c r="BJ196">
        <v>28</v>
      </c>
      <c r="BK196">
        <v>4</v>
      </c>
      <c r="BL196">
        <v>1</v>
      </c>
      <c r="BM196">
        <v>0</v>
      </c>
      <c r="BN196">
        <v>0</v>
      </c>
      <c r="BO196" s="2">
        <v>0.21268299999999998</v>
      </c>
      <c r="BR196" s="18" t="str">
        <f t="shared" si="77"/>
        <v xml:space="preserve"> </v>
      </c>
      <c r="BT196">
        <v>0</v>
      </c>
      <c r="BU196">
        <v>17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 s="18">
        <f t="shared" si="78"/>
        <v>0</v>
      </c>
      <c r="CC196" s="19">
        <v>6</v>
      </c>
      <c r="CD196">
        <v>0.5</v>
      </c>
      <c r="CE196">
        <v>3.9</v>
      </c>
      <c r="CF196">
        <v>4.4000000000000004</v>
      </c>
      <c r="CG196" s="20">
        <f t="shared" si="79"/>
        <v>5.5000000000000007E-2</v>
      </c>
      <c r="CH196" s="20">
        <f t="shared" si="80"/>
        <v>0.15656196255955399</v>
      </c>
      <c r="CI196">
        <v>26.3</v>
      </c>
      <c r="CJ196">
        <v>37.799999999999997</v>
      </c>
      <c r="CK196">
        <v>3.8</v>
      </c>
      <c r="CL196">
        <v>1</v>
      </c>
      <c r="CM196">
        <v>5</v>
      </c>
      <c r="CN196">
        <v>0</v>
      </c>
      <c r="CO196">
        <v>6</v>
      </c>
      <c r="CP196" s="21">
        <f t="shared" si="81"/>
        <v>7.4999999999999997E-2</v>
      </c>
      <c r="CQ196" s="21">
        <f t="shared" si="82"/>
        <v>0.2134935853084827</v>
      </c>
      <c r="CU196">
        <v>2</v>
      </c>
      <c r="CV196" t="s">
        <v>312</v>
      </c>
      <c r="CW196">
        <v>900000</v>
      </c>
      <c r="CY196" s="22">
        <f t="shared" si="83"/>
        <v>4.4195121951219516</v>
      </c>
    </row>
    <row r="197" spans="1:103" x14ac:dyDescent="0.2">
      <c r="A197">
        <v>19</v>
      </c>
      <c r="B197" t="s">
        <v>1091</v>
      </c>
      <c r="C197" t="s">
        <v>1092</v>
      </c>
      <c r="D197" t="s">
        <v>351</v>
      </c>
      <c r="E197" t="s">
        <v>106</v>
      </c>
      <c r="F197">
        <v>73</v>
      </c>
      <c r="G197">
        <v>223</v>
      </c>
      <c r="H197" t="s">
        <v>107</v>
      </c>
      <c r="I197">
        <v>1995</v>
      </c>
      <c r="J197">
        <v>1</v>
      </c>
      <c r="K197">
        <v>7</v>
      </c>
      <c r="M197">
        <v>37</v>
      </c>
      <c r="N197" t="s">
        <v>1093</v>
      </c>
      <c r="O197" s="12" t="s">
        <v>1094</v>
      </c>
      <c r="P197" s="12" t="s">
        <v>1095</v>
      </c>
      <c r="Q197" t="s">
        <v>460</v>
      </c>
      <c r="T197" s="12" t="s">
        <v>148</v>
      </c>
      <c r="U197">
        <v>69</v>
      </c>
      <c r="V197">
        <v>23</v>
      </c>
      <c r="W197">
        <v>24</v>
      </c>
      <c r="X197">
        <v>47</v>
      </c>
      <c r="Y197">
        <v>-7</v>
      </c>
      <c r="Z197">
        <v>167</v>
      </c>
      <c r="AA197">
        <v>81</v>
      </c>
      <c r="AB197">
        <v>70</v>
      </c>
      <c r="AC197" s="13">
        <f t="shared" si="63"/>
        <v>0.1377245508982036</v>
      </c>
      <c r="AD197" s="13">
        <f t="shared" si="64"/>
        <v>7.2327044025157231E-2</v>
      </c>
      <c r="AE197" s="14">
        <v>28.6</v>
      </c>
      <c r="AF197" s="15">
        <v>83</v>
      </c>
      <c r="AG197" s="15">
        <v>16</v>
      </c>
      <c r="AH197" s="15">
        <v>31</v>
      </c>
      <c r="AI197" s="2">
        <v>1306.1333333333</v>
      </c>
      <c r="AJ197" s="14">
        <f t="shared" si="65"/>
        <v>18.929468599033335</v>
      </c>
      <c r="AK197">
        <v>1618</v>
      </c>
      <c r="AL197" s="14">
        <f t="shared" si="66"/>
        <v>23.44927536231884</v>
      </c>
      <c r="AM197" s="16">
        <f t="shared" si="67"/>
        <v>0.80725175113306558</v>
      </c>
      <c r="AN197" s="15">
        <v>146.22413800000001</v>
      </c>
      <c r="AO197" s="16">
        <f t="shared" si="68"/>
        <v>6.7171153634138099</v>
      </c>
      <c r="AP197" s="13">
        <f>IF(('Even Strength'!CU197+'Power Play'!AJ197+'Penalty Kill'!AF197)&gt;0,V197/('Even Strength'!CU197+'Power Play'!AJ197+'Penalty Kill'!AF197),0)</f>
        <v>0.29870129870129869</v>
      </c>
      <c r="AQ197" s="13">
        <f>IF(('Even Strength'!CU197+'Power Play'!AJ197+'Penalty Kill'!AF197)&gt;0,W197/('Even Strength'!CU197+'Power Play'!AJ197+'Penalty Kill'!AF197),0)</f>
        <v>0.31168831168831168</v>
      </c>
      <c r="AR197" s="13">
        <f t="shared" si="69"/>
        <v>0.61038961038961037</v>
      </c>
      <c r="AS197">
        <v>6</v>
      </c>
      <c r="AT197">
        <v>6</v>
      </c>
      <c r="AU197" s="17">
        <f t="shared" si="70"/>
        <v>0.5</v>
      </c>
      <c r="AV197">
        <v>0.2</v>
      </c>
      <c r="AW197">
        <v>113</v>
      </c>
      <c r="AX197">
        <v>135</v>
      </c>
      <c r="AY197">
        <v>22</v>
      </c>
      <c r="AZ197">
        <v>81</v>
      </c>
      <c r="BA197">
        <v>20</v>
      </c>
      <c r="BB197">
        <v>48</v>
      </c>
      <c r="BC197" s="2">
        <f t="shared" si="71"/>
        <v>5.1908942425481115</v>
      </c>
      <c r="BD197" s="14">
        <f t="shared" si="72"/>
        <v>6.2015108207433185</v>
      </c>
      <c r="BE197" s="14">
        <f t="shared" si="73"/>
        <v>1.0106165781952074</v>
      </c>
      <c r="BF197" s="14">
        <f t="shared" si="74"/>
        <v>3.7209064924459914</v>
      </c>
      <c r="BG197" s="14">
        <f t="shared" si="75"/>
        <v>0.91874234381382491</v>
      </c>
      <c r="BH197" s="14">
        <f t="shared" si="76"/>
        <v>2.20498162515318</v>
      </c>
      <c r="BI197">
        <v>34</v>
      </c>
      <c r="BJ197">
        <v>12</v>
      </c>
      <c r="BK197">
        <v>0</v>
      </c>
      <c r="BL197">
        <v>1</v>
      </c>
      <c r="BM197">
        <v>0</v>
      </c>
      <c r="BN197">
        <v>0</v>
      </c>
      <c r="BO197" s="2">
        <v>2.431003</v>
      </c>
      <c r="BP197">
        <v>2</v>
      </c>
      <c r="BQ197">
        <v>0</v>
      </c>
      <c r="BR197" s="18">
        <f t="shared" si="77"/>
        <v>0</v>
      </c>
      <c r="BS197">
        <v>0</v>
      </c>
      <c r="BT197">
        <v>4</v>
      </c>
      <c r="BU197">
        <v>17</v>
      </c>
      <c r="BV197">
        <v>0</v>
      </c>
      <c r="BW197">
        <v>1</v>
      </c>
      <c r="BX197">
        <v>4</v>
      </c>
      <c r="BY197">
        <v>0</v>
      </c>
      <c r="BZ197">
        <v>0</v>
      </c>
      <c r="CA197">
        <v>0</v>
      </c>
      <c r="CB197" s="18">
        <f t="shared" si="78"/>
        <v>0</v>
      </c>
      <c r="CC197" s="19">
        <v>4</v>
      </c>
      <c r="CD197">
        <v>4.0999999999999996</v>
      </c>
      <c r="CE197">
        <v>1.2</v>
      </c>
      <c r="CF197">
        <v>5.3</v>
      </c>
      <c r="CG197" s="20">
        <f t="shared" si="79"/>
        <v>7.6811594202898542E-2</v>
      </c>
      <c r="CH197" s="20">
        <f t="shared" si="80"/>
        <v>0.24346672111066361</v>
      </c>
      <c r="CI197">
        <v>32.200000000000003</v>
      </c>
      <c r="CJ197">
        <v>25</v>
      </c>
      <c r="CK197">
        <v>-1.5</v>
      </c>
      <c r="CL197">
        <v>5.3</v>
      </c>
      <c r="CM197">
        <v>1.7000000000000002</v>
      </c>
      <c r="CN197">
        <v>-0.60000000000000009</v>
      </c>
      <c r="CO197">
        <v>6.4</v>
      </c>
      <c r="CP197" s="21">
        <f t="shared" si="81"/>
        <v>9.2753623188405798E-2</v>
      </c>
      <c r="CQ197" s="21">
        <f t="shared" si="82"/>
        <v>0.29399755002042399</v>
      </c>
      <c r="CU197">
        <v>13</v>
      </c>
      <c r="CV197" t="s">
        <v>635</v>
      </c>
      <c r="CW197">
        <v>5300000</v>
      </c>
      <c r="CY197" s="22">
        <f t="shared" si="83"/>
        <v>-2.9073170731707325</v>
      </c>
    </row>
    <row r="198" spans="1:103" x14ac:dyDescent="0.2">
      <c r="A198">
        <v>46</v>
      </c>
      <c r="B198" t="s">
        <v>1096</v>
      </c>
      <c r="C198" t="s">
        <v>1097</v>
      </c>
      <c r="D198" t="s">
        <v>1098</v>
      </c>
      <c r="E198" t="s">
        <v>117</v>
      </c>
      <c r="F198">
        <v>72</v>
      </c>
      <c r="G198">
        <v>195</v>
      </c>
      <c r="H198" t="s">
        <v>118</v>
      </c>
      <c r="I198">
        <v>2008</v>
      </c>
      <c r="J198">
        <v>4</v>
      </c>
      <c r="K198">
        <v>96</v>
      </c>
      <c r="L198" t="s">
        <v>108</v>
      </c>
      <c r="M198">
        <v>23</v>
      </c>
      <c r="N198" t="s">
        <v>1099</v>
      </c>
      <c r="O198" s="12" t="s">
        <v>336</v>
      </c>
      <c r="P198" s="12" t="s">
        <v>1100</v>
      </c>
      <c r="Q198" t="s">
        <v>300</v>
      </c>
      <c r="T198" s="12" t="s">
        <v>178</v>
      </c>
      <c r="U198">
        <v>52</v>
      </c>
      <c r="V198">
        <v>2</v>
      </c>
      <c r="W198">
        <v>14</v>
      </c>
      <c r="X198">
        <v>16</v>
      </c>
      <c r="Y198">
        <v>-9</v>
      </c>
      <c r="Z198">
        <v>86</v>
      </c>
      <c r="AA198">
        <v>34</v>
      </c>
      <c r="AB198">
        <v>45</v>
      </c>
      <c r="AC198" s="13">
        <f t="shared" si="63"/>
        <v>2.3255813953488372E-2</v>
      </c>
      <c r="AD198" s="13">
        <f t="shared" si="64"/>
        <v>1.2121212121212121E-2</v>
      </c>
      <c r="AE198" s="14">
        <v>48</v>
      </c>
      <c r="AF198" s="15">
        <v>32</v>
      </c>
      <c r="AG198" s="15">
        <v>19</v>
      </c>
      <c r="AH198" s="15">
        <v>31</v>
      </c>
      <c r="AI198" s="2">
        <v>939.6</v>
      </c>
      <c r="AJ198" s="14">
        <f t="shared" si="65"/>
        <v>18.069230769230771</v>
      </c>
      <c r="AK198">
        <v>1221</v>
      </c>
      <c r="AL198" s="14">
        <f t="shared" si="66"/>
        <v>23.48076923076923</v>
      </c>
      <c r="AM198" s="16">
        <f t="shared" si="67"/>
        <v>0.76953316953316953</v>
      </c>
      <c r="AN198" s="15">
        <v>52.867384000000001</v>
      </c>
      <c r="AO198" s="16">
        <f t="shared" si="68"/>
        <v>3.3759504469987225</v>
      </c>
      <c r="AP198" s="13">
        <f>IF(('Even Strength'!CU198+'Power Play'!AJ198+'Penalty Kill'!AF198)&gt;0,V198/('Even Strength'!CU198+'Power Play'!AJ198+'Penalty Kill'!AF198),0)</f>
        <v>2.7397260273972601E-2</v>
      </c>
      <c r="AQ198" s="13">
        <f>IF(('Even Strength'!CU198+'Power Play'!AJ198+'Penalty Kill'!AF198)&gt;0,W198/('Even Strength'!CU198+'Power Play'!AJ198+'Penalty Kill'!AF198),0)</f>
        <v>0.19178082191780821</v>
      </c>
      <c r="AR198" s="13">
        <f t="shared" si="69"/>
        <v>0.21917808219178081</v>
      </c>
      <c r="AS198">
        <v>0</v>
      </c>
      <c r="AT198">
        <v>0</v>
      </c>
      <c r="AU198" s="17">
        <f t="shared" si="70"/>
        <v>0</v>
      </c>
      <c r="AV198">
        <v>0</v>
      </c>
      <c r="AW198">
        <v>86</v>
      </c>
      <c r="AX198">
        <v>68</v>
      </c>
      <c r="AY198">
        <v>72</v>
      </c>
      <c r="AZ198">
        <v>34</v>
      </c>
      <c r="BA198">
        <v>37</v>
      </c>
      <c r="BB198">
        <v>18</v>
      </c>
      <c r="BC198" s="2">
        <f t="shared" si="71"/>
        <v>5.4916985951468709</v>
      </c>
      <c r="BD198" s="14">
        <f t="shared" si="72"/>
        <v>4.3422733077905491</v>
      </c>
      <c r="BE198" s="14">
        <f t="shared" si="73"/>
        <v>4.5977011494252871</v>
      </c>
      <c r="BF198" s="14">
        <f t="shared" si="74"/>
        <v>2.1711366538952745</v>
      </c>
      <c r="BG198" s="14">
        <f t="shared" si="75"/>
        <v>2.362707535121328</v>
      </c>
      <c r="BH198" s="14">
        <f t="shared" si="76"/>
        <v>1.1494252873563218</v>
      </c>
      <c r="BI198">
        <v>26</v>
      </c>
      <c r="BJ198">
        <v>13</v>
      </c>
      <c r="BK198">
        <v>0</v>
      </c>
      <c r="BL198">
        <v>0</v>
      </c>
      <c r="BM198">
        <v>0</v>
      </c>
      <c r="BN198">
        <v>0</v>
      </c>
      <c r="BO198" s="2">
        <v>-2.0042110000000002</v>
      </c>
      <c r="BR198" s="18" t="str">
        <f t="shared" si="77"/>
        <v xml:space="preserve"> </v>
      </c>
      <c r="BT198">
        <v>0</v>
      </c>
      <c r="BU198">
        <v>15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 s="18">
        <f t="shared" si="78"/>
        <v>0</v>
      </c>
      <c r="CC198" s="19">
        <v>1</v>
      </c>
      <c r="CD198">
        <v>0.9</v>
      </c>
      <c r="CE198">
        <v>1.1000000000000001</v>
      </c>
      <c r="CF198">
        <v>2</v>
      </c>
      <c r="CG198" s="20">
        <f t="shared" si="79"/>
        <v>3.8461538461538464E-2</v>
      </c>
      <c r="CH198" s="20">
        <f t="shared" si="80"/>
        <v>0.1277139208173691</v>
      </c>
      <c r="CI198">
        <v>20.3</v>
      </c>
      <c r="CJ198">
        <v>20.2</v>
      </c>
      <c r="CK198">
        <v>-1.2</v>
      </c>
      <c r="CL198">
        <v>1.3</v>
      </c>
      <c r="CM198">
        <v>1.3</v>
      </c>
      <c r="CN198">
        <v>0</v>
      </c>
      <c r="CO198">
        <v>2.6</v>
      </c>
      <c r="CP198" s="21">
        <f t="shared" si="81"/>
        <v>0.05</v>
      </c>
      <c r="CQ198" s="21">
        <f t="shared" si="82"/>
        <v>0.16602809706257982</v>
      </c>
      <c r="CW198">
        <v>875000</v>
      </c>
      <c r="CY198" s="22">
        <f t="shared" si="83"/>
        <v>1.0634146341463415</v>
      </c>
    </row>
    <row r="199" spans="1:103" x14ac:dyDescent="0.2">
      <c r="A199">
        <v>15</v>
      </c>
      <c r="B199" t="s">
        <v>1101</v>
      </c>
      <c r="C199" t="s">
        <v>1102</v>
      </c>
      <c r="D199" t="s">
        <v>268</v>
      </c>
      <c r="E199" t="s">
        <v>106</v>
      </c>
      <c r="F199">
        <v>72</v>
      </c>
      <c r="G199">
        <v>192</v>
      </c>
      <c r="H199" t="s">
        <v>107</v>
      </c>
      <c r="I199">
        <v>2006</v>
      </c>
      <c r="J199">
        <v>7</v>
      </c>
      <c r="K199">
        <v>189</v>
      </c>
      <c r="M199">
        <v>27</v>
      </c>
      <c r="N199" t="s">
        <v>1103</v>
      </c>
      <c r="O199" s="12" t="s">
        <v>1104</v>
      </c>
      <c r="P199" s="12" t="s">
        <v>1105</v>
      </c>
      <c r="Q199" t="s">
        <v>199</v>
      </c>
      <c r="T199" s="12" t="s">
        <v>148</v>
      </c>
      <c r="U199">
        <v>51</v>
      </c>
      <c r="V199">
        <v>4</v>
      </c>
      <c r="W199">
        <v>4</v>
      </c>
      <c r="X199">
        <v>8</v>
      </c>
      <c r="Y199">
        <v>-1</v>
      </c>
      <c r="Z199">
        <v>67</v>
      </c>
      <c r="AA199">
        <v>16</v>
      </c>
      <c r="AB199">
        <v>25</v>
      </c>
      <c r="AC199" s="13">
        <f t="shared" si="63"/>
        <v>5.9701492537313432E-2</v>
      </c>
      <c r="AD199" s="13">
        <f t="shared" si="64"/>
        <v>3.7037037037037035E-2</v>
      </c>
      <c r="AE199" s="14">
        <v>23.2</v>
      </c>
      <c r="AF199" s="15">
        <v>35</v>
      </c>
      <c r="AG199" s="15">
        <v>2</v>
      </c>
      <c r="AH199" s="15">
        <v>10</v>
      </c>
      <c r="AI199" s="2">
        <v>562.38333333330002</v>
      </c>
      <c r="AJ199" s="14">
        <f t="shared" si="65"/>
        <v>11.027124183005883</v>
      </c>
      <c r="AK199">
        <v>824</v>
      </c>
      <c r="AL199" s="14">
        <f t="shared" si="66"/>
        <v>16.156862745098039</v>
      </c>
      <c r="AM199" s="16">
        <f t="shared" si="67"/>
        <v>0.68250404530740294</v>
      </c>
      <c r="AN199" s="15">
        <v>88</v>
      </c>
      <c r="AO199" s="16">
        <f t="shared" si="68"/>
        <v>9.3886139347425779</v>
      </c>
      <c r="AP199" s="13">
        <f>IF(('Even Strength'!CU199+'Power Play'!AJ199+'Penalty Kill'!AF199)&gt;0,V199/('Even Strength'!CU199+'Power Play'!AJ199+'Penalty Kill'!AF199),0)</f>
        <v>6.1538461538461542E-2</v>
      </c>
      <c r="AQ199" s="13">
        <f>IF(('Even Strength'!CU199+'Power Play'!AJ199+'Penalty Kill'!AF199)&gt;0,W199/('Even Strength'!CU199+'Power Play'!AJ199+'Penalty Kill'!AF199),0)</f>
        <v>6.1538461538461542E-2</v>
      </c>
      <c r="AR199" s="13">
        <f t="shared" si="69"/>
        <v>0.12307692307692308</v>
      </c>
      <c r="AS199">
        <v>0</v>
      </c>
      <c r="AT199">
        <v>3</v>
      </c>
      <c r="AU199" s="17">
        <f t="shared" si="70"/>
        <v>0</v>
      </c>
      <c r="AV199">
        <v>0.1</v>
      </c>
      <c r="AW199">
        <v>78</v>
      </c>
      <c r="AX199">
        <v>102</v>
      </c>
      <c r="AY199">
        <v>27</v>
      </c>
      <c r="AZ199">
        <v>16</v>
      </c>
      <c r="BA199">
        <v>8</v>
      </c>
      <c r="BB199">
        <v>12</v>
      </c>
      <c r="BC199" s="2">
        <f t="shared" si="71"/>
        <v>8.321725987612739</v>
      </c>
      <c r="BD199" s="14">
        <f t="shared" si="72"/>
        <v>10.882257060724351</v>
      </c>
      <c r="BE199" s="14">
        <f t="shared" si="73"/>
        <v>2.8805974572505635</v>
      </c>
      <c r="BF199" s="14">
        <f t="shared" si="74"/>
        <v>1.7070207154077413</v>
      </c>
      <c r="BG199" s="14">
        <f t="shared" si="75"/>
        <v>0.85351035770387063</v>
      </c>
      <c r="BH199" s="14">
        <f t="shared" si="76"/>
        <v>1.280265536555806</v>
      </c>
      <c r="BI199">
        <v>128</v>
      </c>
      <c r="BJ199">
        <v>19</v>
      </c>
      <c r="BK199">
        <v>10</v>
      </c>
      <c r="BL199">
        <v>4</v>
      </c>
      <c r="BM199">
        <v>0</v>
      </c>
      <c r="BN199">
        <v>0</v>
      </c>
      <c r="BO199" s="2">
        <v>-5.0223610000000001</v>
      </c>
      <c r="BR199" s="18" t="str">
        <f t="shared" si="77"/>
        <v xml:space="preserve"> </v>
      </c>
      <c r="BT199">
        <v>1</v>
      </c>
      <c r="BU199">
        <v>9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 s="18">
        <f t="shared" si="78"/>
        <v>0</v>
      </c>
      <c r="CC199" s="19">
        <v>3</v>
      </c>
      <c r="CD199">
        <v>-0.2</v>
      </c>
      <c r="CE199">
        <v>0.7</v>
      </c>
      <c r="CF199">
        <v>0.4</v>
      </c>
      <c r="CG199" s="20">
        <f t="shared" si="79"/>
        <v>7.8431372549019607E-3</v>
      </c>
      <c r="CH199" s="20">
        <f t="shared" si="80"/>
        <v>4.267551788519354E-2</v>
      </c>
      <c r="CI199">
        <v>8.4</v>
      </c>
      <c r="CJ199">
        <v>10</v>
      </c>
      <c r="CK199">
        <v>-3.1</v>
      </c>
      <c r="CL199">
        <v>-0.30000000000000004</v>
      </c>
      <c r="CM199">
        <v>1.4</v>
      </c>
      <c r="CN199">
        <v>0</v>
      </c>
      <c r="CO199">
        <v>1.2</v>
      </c>
      <c r="CP199" s="21">
        <f t="shared" si="81"/>
        <v>2.3529411764705882E-2</v>
      </c>
      <c r="CQ199" s="21">
        <f t="shared" si="82"/>
        <v>0.12802655365558058</v>
      </c>
      <c r="CU199">
        <v>24</v>
      </c>
      <c r="CV199" t="s">
        <v>1106</v>
      </c>
      <c r="CW199">
        <v>1633333</v>
      </c>
      <c r="CY199" s="22">
        <f t="shared" si="83"/>
        <v>-1.6682920975609756</v>
      </c>
    </row>
    <row r="200" spans="1:103" x14ac:dyDescent="0.2">
      <c r="A200">
        <v>8</v>
      </c>
      <c r="B200" t="s">
        <v>1107</v>
      </c>
      <c r="C200" t="s">
        <v>761</v>
      </c>
      <c r="D200" t="s">
        <v>105</v>
      </c>
      <c r="E200" t="s">
        <v>106</v>
      </c>
      <c r="F200">
        <v>73</v>
      </c>
      <c r="G200">
        <v>213</v>
      </c>
      <c r="H200" t="s">
        <v>107</v>
      </c>
      <c r="I200">
        <v>2008</v>
      </c>
      <c r="J200">
        <v>1</v>
      </c>
      <c r="K200">
        <v>2</v>
      </c>
      <c r="M200">
        <v>24</v>
      </c>
      <c r="N200" t="s">
        <v>1108</v>
      </c>
      <c r="O200" s="12" t="s">
        <v>1109</v>
      </c>
      <c r="P200" s="12" t="s">
        <v>1110</v>
      </c>
      <c r="Q200" t="s">
        <v>684</v>
      </c>
      <c r="T200" s="12" t="s">
        <v>178</v>
      </c>
      <c r="U200">
        <v>78</v>
      </c>
      <c r="V200">
        <v>10</v>
      </c>
      <c r="W200">
        <v>27</v>
      </c>
      <c r="X200">
        <v>37</v>
      </c>
      <c r="Y200">
        <v>18</v>
      </c>
      <c r="Z200">
        <v>177</v>
      </c>
      <c r="AA200">
        <v>97</v>
      </c>
      <c r="AB200">
        <v>129</v>
      </c>
      <c r="AC200" s="13">
        <f t="shared" si="63"/>
        <v>5.6497175141242938E-2</v>
      </c>
      <c r="AD200" s="13">
        <f t="shared" si="64"/>
        <v>2.4813895781637719E-2</v>
      </c>
      <c r="AE200" s="14">
        <v>47.9</v>
      </c>
      <c r="AF200" s="15">
        <v>69</v>
      </c>
      <c r="AG200" s="15">
        <v>29</v>
      </c>
      <c r="AH200" s="15">
        <v>72</v>
      </c>
      <c r="AI200" s="2">
        <v>2005.4333333333</v>
      </c>
      <c r="AJ200" s="14">
        <f t="shared" si="65"/>
        <v>25.710683760683334</v>
      </c>
      <c r="AK200">
        <v>2450</v>
      </c>
      <c r="AL200" s="14">
        <f t="shared" si="66"/>
        <v>31.410256410256409</v>
      </c>
      <c r="AM200" s="16">
        <f t="shared" si="67"/>
        <v>0.8185442176870612</v>
      </c>
      <c r="AN200" s="15">
        <v>177.11574100000001</v>
      </c>
      <c r="AO200" s="16">
        <f t="shared" si="68"/>
        <v>5.2990764057644286</v>
      </c>
      <c r="AP200" s="13">
        <f>IF(('Even Strength'!CU200+'Power Play'!AJ200+'Penalty Kill'!AF200)&gt;0,V200/('Even Strength'!CU200+'Power Play'!AJ200+'Penalty Kill'!AF200),0)</f>
        <v>0.10204081632653061</v>
      </c>
      <c r="AQ200" s="13">
        <f>IF(('Even Strength'!CU200+'Power Play'!AJ200+'Penalty Kill'!AF200)&gt;0,W200/('Even Strength'!CU200+'Power Play'!AJ200+'Penalty Kill'!AF200),0)</f>
        <v>0.27551020408163263</v>
      </c>
      <c r="AR200" s="13">
        <f t="shared" si="69"/>
        <v>0.37755102040816324</v>
      </c>
      <c r="AS200">
        <v>0</v>
      </c>
      <c r="AT200">
        <v>0</v>
      </c>
      <c r="AU200" s="17">
        <f t="shared" si="70"/>
        <v>0</v>
      </c>
      <c r="AV200">
        <v>0</v>
      </c>
      <c r="AW200">
        <v>141</v>
      </c>
      <c r="AX200">
        <v>180</v>
      </c>
      <c r="AY200">
        <v>91</v>
      </c>
      <c r="AZ200">
        <v>97</v>
      </c>
      <c r="BA200">
        <v>82</v>
      </c>
      <c r="BB200">
        <v>16</v>
      </c>
      <c r="BC200" s="2">
        <f t="shared" si="71"/>
        <v>4.2185396339943857</v>
      </c>
      <c r="BD200" s="14">
        <f t="shared" si="72"/>
        <v>5.3853697455247476</v>
      </c>
      <c r="BE200" s="14">
        <f t="shared" si="73"/>
        <v>2.7226035935708448</v>
      </c>
      <c r="BF200" s="14">
        <f t="shared" si="74"/>
        <v>2.9021159184216696</v>
      </c>
      <c r="BG200" s="14">
        <f t="shared" si="75"/>
        <v>2.4533351062946069</v>
      </c>
      <c r="BH200" s="14">
        <f t="shared" si="76"/>
        <v>0.47869953293553313</v>
      </c>
      <c r="BI200">
        <v>64</v>
      </c>
      <c r="BJ200">
        <v>32</v>
      </c>
      <c r="BK200">
        <v>0</v>
      </c>
      <c r="BL200">
        <v>0</v>
      </c>
      <c r="BM200">
        <v>0</v>
      </c>
      <c r="BN200">
        <v>0</v>
      </c>
      <c r="BO200" s="2">
        <v>-4.1972500000000004</v>
      </c>
      <c r="BP200">
        <v>1</v>
      </c>
      <c r="BQ200">
        <v>0</v>
      </c>
      <c r="BR200" s="18">
        <f t="shared" si="77"/>
        <v>0</v>
      </c>
      <c r="BS200">
        <v>0</v>
      </c>
      <c r="BT200">
        <v>3</v>
      </c>
      <c r="BU200">
        <v>18</v>
      </c>
      <c r="BV200">
        <v>0</v>
      </c>
      <c r="BW200">
        <v>1</v>
      </c>
      <c r="BX200">
        <v>2</v>
      </c>
      <c r="BY200">
        <v>0</v>
      </c>
      <c r="BZ200">
        <v>0</v>
      </c>
      <c r="CA200">
        <v>0</v>
      </c>
      <c r="CB200" s="18">
        <f t="shared" si="78"/>
        <v>0</v>
      </c>
      <c r="CC200" s="19">
        <v>6</v>
      </c>
      <c r="CD200">
        <v>2.8</v>
      </c>
      <c r="CE200">
        <v>6.6</v>
      </c>
      <c r="CF200">
        <v>9.4</v>
      </c>
      <c r="CG200" s="20">
        <f t="shared" si="79"/>
        <v>0.12051282051282051</v>
      </c>
      <c r="CH200" s="20">
        <f t="shared" si="80"/>
        <v>0.28123597559962571</v>
      </c>
      <c r="CI200">
        <v>49.4</v>
      </c>
      <c r="CJ200">
        <v>42.9</v>
      </c>
      <c r="CK200">
        <v>4.9000000000000004</v>
      </c>
      <c r="CL200">
        <v>3.3</v>
      </c>
      <c r="CM200">
        <v>7.5</v>
      </c>
      <c r="CN200">
        <v>-0.30000000000000004</v>
      </c>
      <c r="CO200">
        <v>10.5</v>
      </c>
      <c r="CP200" s="21">
        <f t="shared" si="81"/>
        <v>0.13461538461538461</v>
      </c>
      <c r="CQ200" s="21">
        <f t="shared" si="82"/>
        <v>0.31414656848894362</v>
      </c>
      <c r="CU200">
        <v>4</v>
      </c>
      <c r="CV200" t="s">
        <v>331</v>
      </c>
      <c r="CW200">
        <v>7000000</v>
      </c>
      <c r="CY200" s="22">
        <f t="shared" si="83"/>
        <v>-1.7926829268292686</v>
      </c>
    </row>
    <row r="201" spans="1:103" x14ac:dyDescent="0.2">
      <c r="A201">
        <v>18</v>
      </c>
      <c r="B201" t="s">
        <v>1111</v>
      </c>
      <c r="C201" t="s">
        <v>1112</v>
      </c>
      <c r="D201" t="s">
        <v>707</v>
      </c>
      <c r="E201" t="s">
        <v>117</v>
      </c>
      <c r="F201">
        <v>72</v>
      </c>
      <c r="G201">
        <v>200</v>
      </c>
      <c r="H201" t="s">
        <v>118</v>
      </c>
      <c r="I201">
        <v>2004</v>
      </c>
      <c r="J201">
        <v>5</v>
      </c>
      <c r="K201">
        <v>140</v>
      </c>
      <c r="M201">
        <v>28</v>
      </c>
      <c r="N201" t="s">
        <v>1113</v>
      </c>
      <c r="O201" s="12" t="s">
        <v>1114</v>
      </c>
      <c r="P201" s="12" t="s">
        <v>1115</v>
      </c>
      <c r="Q201" t="s">
        <v>305</v>
      </c>
      <c r="T201" s="12" t="s">
        <v>170</v>
      </c>
      <c r="U201">
        <v>1</v>
      </c>
      <c r="V201">
        <v>0</v>
      </c>
      <c r="W201">
        <v>0</v>
      </c>
      <c r="X201">
        <v>0</v>
      </c>
      <c r="Y201">
        <v>-1</v>
      </c>
      <c r="Z201">
        <v>1</v>
      </c>
      <c r="AA201">
        <v>1</v>
      </c>
      <c r="AB201">
        <v>0</v>
      </c>
      <c r="AC201" s="13">
        <f t="shared" si="63"/>
        <v>0</v>
      </c>
      <c r="AD201" s="13">
        <f t="shared" si="64"/>
        <v>0</v>
      </c>
      <c r="AE201" s="14">
        <v>53</v>
      </c>
      <c r="AF201" s="15">
        <v>0</v>
      </c>
      <c r="AG201" s="15">
        <v>0</v>
      </c>
      <c r="AH201" s="15">
        <v>1</v>
      </c>
      <c r="AI201" s="2">
        <v>7.15</v>
      </c>
      <c r="AJ201" s="14">
        <f t="shared" si="65"/>
        <v>7.15</v>
      </c>
      <c r="AK201">
        <v>10</v>
      </c>
      <c r="AL201" s="14">
        <f t="shared" si="66"/>
        <v>10</v>
      </c>
      <c r="AM201" s="16">
        <f t="shared" si="67"/>
        <v>0.71500000000000008</v>
      </c>
      <c r="AN201" s="15">
        <v>0</v>
      </c>
      <c r="AO201" s="16">
        <f t="shared" si="68"/>
        <v>0</v>
      </c>
      <c r="AP201" s="13">
        <f>IF(('Even Strength'!CU201+'Power Play'!AJ201+'Penalty Kill'!AF201)&gt;0,V201/('Even Strength'!CU201+'Power Play'!AJ201+'Penalty Kill'!AF201),0)</f>
        <v>0</v>
      </c>
      <c r="AQ201" s="13">
        <f>IF(('Even Strength'!CU201+'Power Play'!AJ201+'Penalty Kill'!AF201)&gt;0,W201/('Even Strength'!CU201+'Power Play'!AJ201+'Penalty Kill'!AF201),0)</f>
        <v>0</v>
      </c>
      <c r="AR201" s="13">
        <f t="shared" si="69"/>
        <v>0</v>
      </c>
      <c r="AS201">
        <v>2</v>
      </c>
      <c r="AT201">
        <v>2</v>
      </c>
      <c r="AU201" s="17">
        <f t="shared" si="70"/>
        <v>0.5</v>
      </c>
      <c r="AV201">
        <v>7.5</v>
      </c>
      <c r="AW201">
        <v>2</v>
      </c>
      <c r="AX201">
        <v>3</v>
      </c>
      <c r="AY201">
        <v>0</v>
      </c>
      <c r="AZ201">
        <v>1</v>
      </c>
      <c r="BA201">
        <v>0</v>
      </c>
      <c r="BB201">
        <v>0</v>
      </c>
      <c r="BC201" s="2">
        <f t="shared" si="71"/>
        <v>16.78321678321678</v>
      </c>
      <c r="BD201" s="14">
        <f t="shared" si="72"/>
        <v>25.174825174825173</v>
      </c>
      <c r="BE201" s="14">
        <f t="shared" si="73"/>
        <v>0</v>
      </c>
      <c r="BF201" s="14">
        <f t="shared" si="74"/>
        <v>8.3916083916083899</v>
      </c>
      <c r="BG201" s="14">
        <f t="shared" si="75"/>
        <v>0</v>
      </c>
      <c r="BH201" s="14">
        <f t="shared" si="76"/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2">
        <v>-1.3431E-2</v>
      </c>
      <c r="BR201" s="18" t="str">
        <f t="shared" si="77"/>
        <v xml:space="preserve"> 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 s="18">
        <f t="shared" si="78"/>
        <v>0</v>
      </c>
      <c r="CC201" s="19">
        <v>4</v>
      </c>
      <c r="CD201">
        <v>0</v>
      </c>
      <c r="CE201">
        <v>0</v>
      </c>
      <c r="CF201">
        <v>-0.1</v>
      </c>
      <c r="CG201" s="20">
        <f t="shared" si="79"/>
        <v>-0.1</v>
      </c>
      <c r="CH201" s="20">
        <f t="shared" si="80"/>
        <v>-0.83916083916083917</v>
      </c>
      <c r="CI201">
        <v>0.30000000000000004</v>
      </c>
      <c r="CJ201">
        <v>0.30000000000000004</v>
      </c>
      <c r="CK201">
        <v>-1</v>
      </c>
      <c r="CL201">
        <v>-0.1</v>
      </c>
      <c r="CM201">
        <v>-0.1</v>
      </c>
      <c r="CN201">
        <v>0</v>
      </c>
      <c r="CO201">
        <v>-0.2</v>
      </c>
      <c r="CP201" s="21">
        <f t="shared" si="81"/>
        <v>-0.2</v>
      </c>
      <c r="CQ201" s="21">
        <f t="shared" si="82"/>
        <v>-1.6783216783216783</v>
      </c>
      <c r="CW201">
        <v>700000</v>
      </c>
      <c r="CY201" s="22">
        <f t="shared" si="83"/>
        <v>-1.4292682926829268</v>
      </c>
    </row>
    <row r="202" spans="1:103" x14ac:dyDescent="0.2">
      <c r="A202">
        <v>9</v>
      </c>
      <c r="B202" t="s">
        <v>1116</v>
      </c>
      <c r="C202" t="s">
        <v>225</v>
      </c>
      <c r="D202" t="s">
        <v>105</v>
      </c>
      <c r="E202" t="s">
        <v>106</v>
      </c>
      <c r="F202">
        <v>71</v>
      </c>
      <c r="G202">
        <v>191</v>
      </c>
      <c r="H202" t="s">
        <v>107</v>
      </c>
      <c r="I202">
        <v>2005</v>
      </c>
      <c r="J202">
        <v>1</v>
      </c>
      <c r="K202">
        <v>29</v>
      </c>
      <c r="M202">
        <v>26</v>
      </c>
      <c r="N202" t="s">
        <v>1117</v>
      </c>
      <c r="O202" s="12" t="s">
        <v>430</v>
      </c>
      <c r="P202" s="12" t="s">
        <v>1118</v>
      </c>
      <c r="Q202" s="12" t="s">
        <v>162</v>
      </c>
      <c r="R202" t="s">
        <v>330</v>
      </c>
      <c r="S202">
        <v>11</v>
      </c>
      <c r="T202" s="12" t="s">
        <v>229</v>
      </c>
      <c r="U202">
        <v>62</v>
      </c>
      <c r="V202">
        <v>4</v>
      </c>
      <c r="W202">
        <v>20</v>
      </c>
      <c r="X202">
        <v>24</v>
      </c>
      <c r="Y202">
        <v>1</v>
      </c>
      <c r="Z202">
        <v>88</v>
      </c>
      <c r="AA202">
        <v>33</v>
      </c>
      <c r="AB202">
        <v>38</v>
      </c>
      <c r="AC202" s="13">
        <f t="shared" si="63"/>
        <v>4.5454545454545456E-2</v>
      </c>
      <c r="AD202" s="13">
        <f t="shared" si="64"/>
        <v>2.5157232704402517E-2</v>
      </c>
      <c r="AE202" s="14">
        <v>39.299999999999997</v>
      </c>
      <c r="AF202" s="15">
        <v>47</v>
      </c>
      <c r="AG202" s="15">
        <v>13</v>
      </c>
      <c r="AH202" s="15">
        <v>16</v>
      </c>
      <c r="AI202" s="2">
        <v>874.35</v>
      </c>
      <c r="AJ202" s="14">
        <f t="shared" si="65"/>
        <v>14.102419354838711</v>
      </c>
      <c r="AK202">
        <v>1145</v>
      </c>
      <c r="AL202" s="14">
        <f t="shared" si="66"/>
        <v>18.467741935483872</v>
      </c>
      <c r="AM202" s="16">
        <f t="shared" si="67"/>
        <v>0.76362445414847169</v>
      </c>
      <c r="AN202" s="15">
        <v>105.804396</v>
      </c>
      <c r="AO202" s="16">
        <f t="shared" si="68"/>
        <v>7.2605521358723619</v>
      </c>
      <c r="AP202" s="13">
        <f>IF(('Even Strength'!CU202+'Power Play'!AJ202+'Penalty Kill'!AF202)&gt;0,V202/('Even Strength'!CU202+'Power Play'!AJ202+'Penalty Kill'!AF202),0)</f>
        <v>3.8461538461538464E-2</v>
      </c>
      <c r="AQ202" s="13">
        <f>IF(('Even Strength'!CU202+'Power Play'!AJ202+'Penalty Kill'!AF202)&gt;0,W202/('Even Strength'!CU202+'Power Play'!AJ202+'Penalty Kill'!AF202),0)</f>
        <v>0.19230769230769232</v>
      </c>
      <c r="AR202" s="13">
        <f t="shared" si="69"/>
        <v>0.23076923076923078</v>
      </c>
      <c r="AS202">
        <v>4</v>
      </c>
      <c r="AT202">
        <v>3</v>
      </c>
      <c r="AU202" s="17">
        <f t="shared" si="70"/>
        <v>0.5714285714285714</v>
      </c>
      <c r="AV202">
        <v>0.1</v>
      </c>
      <c r="AW202">
        <v>80</v>
      </c>
      <c r="AX202">
        <v>70</v>
      </c>
      <c r="AY202">
        <v>18</v>
      </c>
      <c r="AZ202">
        <v>33</v>
      </c>
      <c r="BA202">
        <v>21</v>
      </c>
      <c r="BB202">
        <v>24</v>
      </c>
      <c r="BC202" s="2">
        <f t="shared" si="71"/>
        <v>5.4897924172242236</v>
      </c>
      <c r="BD202" s="14">
        <f t="shared" si="72"/>
        <v>4.8035683650711958</v>
      </c>
      <c r="BE202" s="14">
        <f t="shared" si="73"/>
        <v>1.2352032938754502</v>
      </c>
      <c r="BF202" s="14">
        <f t="shared" si="74"/>
        <v>2.2645393721049922</v>
      </c>
      <c r="BG202" s="14">
        <f t="shared" si="75"/>
        <v>1.4410705095213587</v>
      </c>
      <c r="BH202" s="14">
        <f t="shared" si="76"/>
        <v>1.646937725167267</v>
      </c>
      <c r="BI202">
        <v>106</v>
      </c>
      <c r="BJ202">
        <v>33</v>
      </c>
      <c r="BK202">
        <v>4</v>
      </c>
      <c r="BL202">
        <v>2</v>
      </c>
      <c r="BM202">
        <v>0</v>
      </c>
      <c r="BN202">
        <v>0</v>
      </c>
      <c r="BO202" s="2">
        <v>-12.146747</v>
      </c>
      <c r="BR202" s="18" t="str">
        <f t="shared" si="77"/>
        <v xml:space="preserve"> </v>
      </c>
      <c r="BT202">
        <v>0</v>
      </c>
      <c r="BU202">
        <v>11</v>
      </c>
      <c r="BV202">
        <v>0</v>
      </c>
      <c r="BW202">
        <v>0</v>
      </c>
      <c r="BX202">
        <v>1</v>
      </c>
      <c r="BY202">
        <v>1</v>
      </c>
      <c r="BZ202">
        <v>0</v>
      </c>
      <c r="CA202">
        <v>0</v>
      </c>
      <c r="CB202" s="18">
        <f t="shared" si="78"/>
        <v>0</v>
      </c>
      <c r="CC202" s="19">
        <v>3</v>
      </c>
      <c r="CD202">
        <v>0.7</v>
      </c>
      <c r="CE202">
        <v>0.9</v>
      </c>
      <c r="CF202">
        <v>1.6</v>
      </c>
      <c r="CG202" s="20">
        <f t="shared" si="79"/>
        <v>2.5806451612903226E-2</v>
      </c>
      <c r="CH202" s="20">
        <f t="shared" si="80"/>
        <v>0.10979584834448447</v>
      </c>
      <c r="CI202">
        <v>19.899999999999999</v>
      </c>
      <c r="CJ202">
        <v>16.2</v>
      </c>
      <c r="CK202">
        <v>2</v>
      </c>
      <c r="CL202">
        <v>0</v>
      </c>
      <c r="CM202">
        <v>0.9</v>
      </c>
      <c r="CN202">
        <v>0</v>
      </c>
      <c r="CO202">
        <v>1</v>
      </c>
      <c r="CP202" s="21">
        <f t="shared" si="81"/>
        <v>1.6129032258064516E-2</v>
      </c>
      <c r="CQ202" s="21">
        <f t="shared" si="82"/>
        <v>6.8622405215302787E-2</v>
      </c>
      <c r="CU202">
        <v>15</v>
      </c>
      <c r="CV202" t="s">
        <v>1119</v>
      </c>
      <c r="CW202">
        <v>2650000</v>
      </c>
      <c r="CY202" s="22">
        <f t="shared" si="83"/>
        <v>-3.6536585365853664</v>
      </c>
    </row>
    <row r="203" spans="1:103" x14ac:dyDescent="0.2">
      <c r="A203">
        <v>40</v>
      </c>
      <c r="B203" t="s">
        <v>1120</v>
      </c>
      <c r="C203" t="s">
        <v>702</v>
      </c>
      <c r="D203" t="s">
        <v>206</v>
      </c>
      <c r="E203" t="s">
        <v>106</v>
      </c>
      <c r="F203">
        <v>72</v>
      </c>
      <c r="G203">
        <v>192</v>
      </c>
      <c r="H203" t="s">
        <v>118</v>
      </c>
      <c r="I203">
        <v>2005</v>
      </c>
      <c r="J203">
        <v>6</v>
      </c>
      <c r="K203">
        <v>171</v>
      </c>
      <c r="M203">
        <v>27</v>
      </c>
      <c r="N203" t="s">
        <v>1121</v>
      </c>
      <c r="O203" s="12" t="s">
        <v>464</v>
      </c>
      <c r="P203" s="12" t="s">
        <v>1122</v>
      </c>
      <c r="Q203" t="s">
        <v>147</v>
      </c>
      <c r="T203" s="12" t="s">
        <v>170</v>
      </c>
      <c r="U203">
        <v>1</v>
      </c>
      <c r="V203">
        <v>0</v>
      </c>
      <c r="W203">
        <v>0</v>
      </c>
      <c r="X203">
        <v>0</v>
      </c>
      <c r="Y203">
        <v>-1</v>
      </c>
      <c r="Z203">
        <v>3</v>
      </c>
      <c r="AA203">
        <v>0</v>
      </c>
      <c r="AB203">
        <v>0</v>
      </c>
      <c r="AC203" s="13">
        <f t="shared" si="63"/>
        <v>0</v>
      </c>
      <c r="AD203" s="13">
        <f t="shared" si="64"/>
        <v>0</v>
      </c>
      <c r="AE203" s="14">
        <v>18</v>
      </c>
      <c r="AF203" s="15">
        <v>3</v>
      </c>
      <c r="AG203" s="15">
        <v>0</v>
      </c>
      <c r="AH203" s="15">
        <v>0</v>
      </c>
      <c r="AI203" s="2">
        <v>10.3</v>
      </c>
      <c r="AJ203" s="14">
        <f t="shared" si="65"/>
        <v>10.3</v>
      </c>
      <c r="AK203">
        <v>15</v>
      </c>
      <c r="AL203" s="14">
        <f t="shared" si="66"/>
        <v>15</v>
      </c>
      <c r="AM203" s="16">
        <f t="shared" si="67"/>
        <v>0.68666666666666676</v>
      </c>
      <c r="AN203" s="15">
        <v>0</v>
      </c>
      <c r="AO203" s="16">
        <f t="shared" si="68"/>
        <v>0</v>
      </c>
      <c r="AP203" s="13">
        <f>IF(('Even Strength'!CU203+'Power Play'!AJ203+'Penalty Kill'!AF203)&gt;0,V203/('Even Strength'!CU203+'Power Play'!AJ203+'Penalty Kill'!AF203),0)</f>
        <v>0</v>
      </c>
      <c r="AQ203" s="13">
        <f>IF(('Even Strength'!CU203+'Power Play'!AJ203+'Penalty Kill'!AF203)&gt;0,W203/('Even Strength'!CU203+'Power Play'!AJ203+'Penalty Kill'!AF203),0)</f>
        <v>0</v>
      </c>
      <c r="AR203" s="13">
        <f t="shared" si="69"/>
        <v>0</v>
      </c>
      <c r="AS203">
        <v>3</v>
      </c>
      <c r="AT203">
        <v>1</v>
      </c>
      <c r="AU203" s="17">
        <f t="shared" si="70"/>
        <v>0.75</v>
      </c>
      <c r="AV203">
        <v>8.5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 s="2">
        <f t="shared" si="71"/>
        <v>0</v>
      </c>
      <c r="BD203" s="14">
        <f t="shared" si="72"/>
        <v>5.825242718446602</v>
      </c>
      <c r="BE203" s="14">
        <f t="shared" si="73"/>
        <v>0</v>
      </c>
      <c r="BF203" s="14">
        <f t="shared" si="74"/>
        <v>0</v>
      </c>
      <c r="BG203" s="14">
        <f t="shared" si="75"/>
        <v>0</v>
      </c>
      <c r="BH203" s="14">
        <f t="shared" si="76"/>
        <v>0</v>
      </c>
      <c r="BI203">
        <v>2</v>
      </c>
      <c r="BJ203">
        <v>1</v>
      </c>
      <c r="BK203">
        <v>0</v>
      </c>
      <c r="BL203">
        <v>0</v>
      </c>
      <c r="BM203">
        <v>0</v>
      </c>
      <c r="BN203">
        <v>0</v>
      </c>
      <c r="BO203" s="2">
        <v>-1.015897</v>
      </c>
      <c r="BR203" s="18" t="str">
        <f t="shared" si="77"/>
        <v xml:space="preserve"> 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 s="18">
        <f t="shared" si="78"/>
        <v>0</v>
      </c>
      <c r="CC203" s="19">
        <v>3</v>
      </c>
      <c r="CD203">
        <v>0</v>
      </c>
      <c r="CE203">
        <v>0</v>
      </c>
      <c r="CF203">
        <v>-0.1</v>
      </c>
      <c r="CG203" s="20">
        <f t="shared" si="79"/>
        <v>-0.1</v>
      </c>
      <c r="CH203" s="20">
        <f t="shared" si="80"/>
        <v>-0.58252427184466016</v>
      </c>
      <c r="CI203">
        <v>0.30000000000000004</v>
      </c>
      <c r="CJ203">
        <v>0.2</v>
      </c>
      <c r="CK203">
        <v>-1</v>
      </c>
      <c r="CL203">
        <v>-0.1</v>
      </c>
      <c r="CM203">
        <v>-0.1</v>
      </c>
      <c r="CN203">
        <v>0</v>
      </c>
      <c r="CO203">
        <v>-0.2</v>
      </c>
      <c r="CP203" s="21">
        <f t="shared" si="81"/>
        <v>-0.2</v>
      </c>
      <c r="CQ203" s="21">
        <f t="shared" si="82"/>
        <v>-1.1650485436893203</v>
      </c>
      <c r="CW203">
        <v>550000</v>
      </c>
      <c r="CY203" s="22">
        <f t="shared" si="83"/>
        <v>-1.1658536585365853</v>
      </c>
    </row>
    <row r="204" spans="1:103" x14ac:dyDescent="0.2">
      <c r="A204">
        <v>17</v>
      </c>
      <c r="B204" t="s">
        <v>1123</v>
      </c>
      <c r="C204" t="s">
        <v>779</v>
      </c>
      <c r="D204" t="s">
        <v>780</v>
      </c>
      <c r="E204" t="s">
        <v>117</v>
      </c>
      <c r="F204">
        <v>74</v>
      </c>
      <c r="G204">
        <v>216</v>
      </c>
      <c r="H204" t="s">
        <v>118</v>
      </c>
      <c r="I204">
        <v>2004</v>
      </c>
      <c r="J204">
        <v>2</v>
      </c>
      <c r="K204">
        <v>60</v>
      </c>
      <c r="M204">
        <v>27</v>
      </c>
      <c r="N204" t="s">
        <v>1124</v>
      </c>
      <c r="O204" s="12" t="s">
        <v>510</v>
      </c>
      <c r="P204" s="12" t="s">
        <v>1125</v>
      </c>
      <c r="Q204" t="s">
        <v>223</v>
      </c>
      <c r="T204" s="12" t="s">
        <v>170</v>
      </c>
      <c r="U204">
        <v>76</v>
      </c>
      <c r="V204">
        <v>16</v>
      </c>
      <c r="W204">
        <v>34</v>
      </c>
      <c r="X204">
        <v>50</v>
      </c>
      <c r="Y204">
        <v>5</v>
      </c>
      <c r="Z204">
        <v>189</v>
      </c>
      <c r="AA204">
        <v>77</v>
      </c>
      <c r="AB204">
        <v>76</v>
      </c>
      <c r="AC204" s="13">
        <f t="shared" si="63"/>
        <v>8.4656084656084651E-2</v>
      </c>
      <c r="AD204" s="13">
        <f t="shared" si="64"/>
        <v>4.6783625730994149E-2</v>
      </c>
      <c r="AE204" s="14">
        <v>26.6</v>
      </c>
      <c r="AF204" s="15">
        <v>109</v>
      </c>
      <c r="AG204" s="15">
        <v>19</v>
      </c>
      <c r="AH204" s="15">
        <v>13</v>
      </c>
      <c r="AI204" s="2">
        <v>1426.5833333333001</v>
      </c>
      <c r="AJ204" s="14">
        <f t="shared" si="65"/>
        <v>18.770833333332895</v>
      </c>
      <c r="AK204">
        <v>1835</v>
      </c>
      <c r="AL204" s="14">
        <f t="shared" si="66"/>
        <v>24.144736842105264</v>
      </c>
      <c r="AM204" s="16">
        <f t="shared" si="67"/>
        <v>0.77742960944594008</v>
      </c>
      <c r="AN204" s="15">
        <v>213.641604</v>
      </c>
      <c r="AO204" s="16">
        <f t="shared" si="68"/>
        <v>8.9854521222036094</v>
      </c>
      <c r="AP204" s="13">
        <f>IF(('Even Strength'!CU204+'Power Play'!AJ204+'Penalty Kill'!AF204)&gt;0,V204/('Even Strength'!CU204+'Power Play'!AJ204+'Penalty Kill'!AF204),0)</f>
        <v>0.16</v>
      </c>
      <c r="AQ204" s="13">
        <f>IF(('Even Strength'!CU204+'Power Play'!AJ204+'Penalty Kill'!AF204)&gt;0,W204/('Even Strength'!CU204+'Power Play'!AJ204+'Penalty Kill'!AF204),0)</f>
        <v>0.34</v>
      </c>
      <c r="AR204" s="13">
        <f t="shared" si="69"/>
        <v>0.5</v>
      </c>
      <c r="AS204">
        <v>586</v>
      </c>
      <c r="AT204">
        <v>521</v>
      </c>
      <c r="AU204" s="17">
        <f t="shared" si="70"/>
        <v>0.52935862691960256</v>
      </c>
      <c r="AV204">
        <v>24.5</v>
      </c>
      <c r="AW204">
        <v>84</v>
      </c>
      <c r="AX204">
        <v>234</v>
      </c>
      <c r="AY204">
        <v>39</v>
      </c>
      <c r="AZ204">
        <v>77</v>
      </c>
      <c r="BA204">
        <v>20</v>
      </c>
      <c r="BB204">
        <v>33</v>
      </c>
      <c r="BC204" s="2">
        <f t="shared" si="71"/>
        <v>3.5329166423273213</v>
      </c>
      <c r="BD204" s="14">
        <f t="shared" si="72"/>
        <v>9.8416963607689674</v>
      </c>
      <c r="BE204" s="14">
        <f t="shared" si="73"/>
        <v>1.6402827267948277</v>
      </c>
      <c r="BF204" s="14">
        <f t="shared" si="74"/>
        <v>3.2385069221333778</v>
      </c>
      <c r="BG204" s="14">
        <f t="shared" si="75"/>
        <v>0.84117062912555263</v>
      </c>
      <c r="BH204" s="14">
        <f t="shared" si="76"/>
        <v>1.387931538057162</v>
      </c>
      <c r="BI204">
        <v>98</v>
      </c>
      <c r="BJ204">
        <v>29</v>
      </c>
      <c r="BK204">
        <v>2</v>
      </c>
      <c r="BL204">
        <v>1</v>
      </c>
      <c r="BM204">
        <v>2</v>
      </c>
      <c r="BN204">
        <v>0</v>
      </c>
      <c r="BO204" s="2">
        <v>-11.845967</v>
      </c>
      <c r="BR204" s="18" t="str">
        <f t="shared" si="77"/>
        <v xml:space="preserve"> </v>
      </c>
      <c r="BT204">
        <v>4</v>
      </c>
      <c r="BU204">
        <v>14</v>
      </c>
      <c r="BV204">
        <v>0</v>
      </c>
      <c r="BW204">
        <v>0</v>
      </c>
      <c r="BX204">
        <v>2</v>
      </c>
      <c r="BY204">
        <v>0</v>
      </c>
      <c r="BZ204">
        <v>0</v>
      </c>
      <c r="CA204">
        <v>0</v>
      </c>
      <c r="CB204" s="18">
        <f t="shared" si="78"/>
        <v>0</v>
      </c>
      <c r="CC204" s="19">
        <v>7</v>
      </c>
      <c r="CD204">
        <v>3.5</v>
      </c>
      <c r="CE204">
        <v>1.8</v>
      </c>
      <c r="CF204">
        <v>5.3</v>
      </c>
      <c r="CG204" s="20">
        <f t="shared" si="79"/>
        <v>6.9736842105263153E-2</v>
      </c>
      <c r="CH204" s="20">
        <f t="shared" si="80"/>
        <v>0.22291021671827144</v>
      </c>
      <c r="CI204">
        <v>30.7</v>
      </c>
      <c r="CJ204">
        <v>31.6</v>
      </c>
      <c r="CK204">
        <v>3.4</v>
      </c>
      <c r="CL204">
        <v>6.4</v>
      </c>
      <c r="CM204">
        <v>3.7</v>
      </c>
      <c r="CN204">
        <v>0</v>
      </c>
      <c r="CO204">
        <v>10</v>
      </c>
      <c r="CP204" s="21">
        <f t="shared" si="81"/>
        <v>0.13157894736842105</v>
      </c>
      <c r="CQ204" s="21">
        <f t="shared" si="82"/>
        <v>0.42058531456277631</v>
      </c>
      <c r="CU204">
        <v>6</v>
      </c>
      <c r="CV204" t="s">
        <v>449</v>
      </c>
      <c r="CW204">
        <v>4200000</v>
      </c>
      <c r="CY204" s="22">
        <f t="shared" si="83"/>
        <v>2.6243902439024396</v>
      </c>
    </row>
    <row r="205" spans="1:103" x14ac:dyDescent="0.2">
      <c r="A205">
        <v>9</v>
      </c>
      <c r="B205" t="s">
        <v>1126</v>
      </c>
      <c r="C205" t="s">
        <v>1127</v>
      </c>
      <c r="D205" t="s">
        <v>105</v>
      </c>
      <c r="E205" t="s">
        <v>106</v>
      </c>
      <c r="F205">
        <v>71</v>
      </c>
      <c r="G205">
        <v>200</v>
      </c>
      <c r="H205" t="s">
        <v>118</v>
      </c>
      <c r="I205">
        <v>2009</v>
      </c>
      <c r="J205">
        <v>1</v>
      </c>
      <c r="K205">
        <v>3</v>
      </c>
      <c r="M205">
        <v>23</v>
      </c>
      <c r="N205" t="s">
        <v>1128</v>
      </c>
      <c r="O205" s="12" t="s">
        <v>336</v>
      </c>
      <c r="P205" s="12" t="s">
        <v>1129</v>
      </c>
      <c r="Q205" t="s">
        <v>330</v>
      </c>
      <c r="T205" s="12" t="s">
        <v>170</v>
      </c>
      <c r="U205">
        <v>71</v>
      </c>
      <c r="V205">
        <v>23</v>
      </c>
      <c r="W205">
        <v>47</v>
      </c>
      <c r="X205">
        <v>70</v>
      </c>
      <c r="Y205">
        <v>8</v>
      </c>
      <c r="Z205">
        <v>217</v>
      </c>
      <c r="AA205">
        <v>76</v>
      </c>
      <c r="AB205">
        <v>81</v>
      </c>
      <c r="AC205" s="13">
        <f t="shared" si="63"/>
        <v>0.10599078341013825</v>
      </c>
      <c r="AD205" s="13">
        <f t="shared" si="64"/>
        <v>6.1497326203208559E-2</v>
      </c>
      <c r="AE205" s="14">
        <v>24.7</v>
      </c>
      <c r="AF205" s="15">
        <v>162</v>
      </c>
      <c r="AG205" s="15">
        <v>21</v>
      </c>
      <c r="AH205" s="15">
        <v>5</v>
      </c>
      <c r="AI205" s="2">
        <v>1312.2</v>
      </c>
      <c r="AJ205" s="14">
        <f t="shared" si="65"/>
        <v>18.481690140845071</v>
      </c>
      <c r="AK205">
        <v>1563</v>
      </c>
      <c r="AL205" s="14">
        <f t="shared" si="66"/>
        <v>22.014084507042252</v>
      </c>
      <c r="AM205" s="16">
        <f t="shared" si="67"/>
        <v>0.83953934740882918</v>
      </c>
      <c r="AN205" s="15">
        <v>281.86216999999999</v>
      </c>
      <c r="AO205" s="16">
        <f t="shared" si="68"/>
        <v>12.888073616826702</v>
      </c>
      <c r="AP205" s="13">
        <f>IF(('Even Strength'!CU205+'Power Play'!AJ205+'Penalty Kill'!AF205)&gt;0,V205/('Even Strength'!CU205+'Power Play'!AJ205+'Penalty Kill'!AF205),0)</f>
        <v>0.23</v>
      </c>
      <c r="AQ205" s="13">
        <f>IF(('Even Strength'!CU205+'Power Play'!AJ205+'Penalty Kill'!AF205)&gt;0,W205/('Even Strength'!CU205+'Power Play'!AJ205+'Penalty Kill'!AF205),0)</f>
        <v>0.47</v>
      </c>
      <c r="AR205" s="13">
        <f t="shared" si="69"/>
        <v>0.7</v>
      </c>
      <c r="AS205">
        <v>532</v>
      </c>
      <c r="AT205">
        <v>526</v>
      </c>
      <c r="AU205" s="17">
        <f t="shared" si="70"/>
        <v>0.50283553875236298</v>
      </c>
      <c r="AV205">
        <v>24.8</v>
      </c>
      <c r="AW205">
        <v>101</v>
      </c>
      <c r="AX205">
        <v>53</v>
      </c>
      <c r="AY205">
        <v>44</v>
      </c>
      <c r="AZ205">
        <v>76</v>
      </c>
      <c r="BA205">
        <v>36</v>
      </c>
      <c r="BB205">
        <v>40</v>
      </c>
      <c r="BC205" s="2">
        <f t="shared" si="71"/>
        <v>4.6181984453589386</v>
      </c>
      <c r="BD205" s="14">
        <f t="shared" si="72"/>
        <v>2.4234110653863739</v>
      </c>
      <c r="BE205" s="14">
        <f t="shared" si="73"/>
        <v>2.011888431641518</v>
      </c>
      <c r="BF205" s="14">
        <f t="shared" si="74"/>
        <v>3.4750800182898947</v>
      </c>
      <c r="BG205" s="14">
        <f t="shared" si="75"/>
        <v>1.6460905349794237</v>
      </c>
      <c r="BH205" s="14">
        <f t="shared" si="76"/>
        <v>1.8289894833104707</v>
      </c>
      <c r="BI205">
        <v>19</v>
      </c>
      <c r="BJ205">
        <v>7</v>
      </c>
      <c r="BK205">
        <v>1</v>
      </c>
      <c r="BL205">
        <v>0</v>
      </c>
      <c r="BM205">
        <v>0</v>
      </c>
      <c r="BN205">
        <v>0</v>
      </c>
      <c r="BO205" s="2">
        <v>17.396189</v>
      </c>
      <c r="BP205">
        <v>6</v>
      </c>
      <c r="BQ205">
        <v>3</v>
      </c>
      <c r="BR205" s="18">
        <f t="shared" si="77"/>
        <v>0.5</v>
      </c>
      <c r="BS205">
        <v>2</v>
      </c>
      <c r="BT205">
        <v>2</v>
      </c>
      <c r="BU205">
        <v>17</v>
      </c>
      <c r="BV205">
        <v>1</v>
      </c>
      <c r="BW205">
        <v>3</v>
      </c>
      <c r="BX205">
        <v>6</v>
      </c>
      <c r="BY205">
        <v>3</v>
      </c>
      <c r="BZ205">
        <v>0</v>
      </c>
      <c r="CA205">
        <v>0</v>
      </c>
      <c r="CB205" s="18">
        <f t="shared" si="78"/>
        <v>0</v>
      </c>
      <c r="CC205" s="19">
        <v>8</v>
      </c>
      <c r="CD205">
        <v>6.6</v>
      </c>
      <c r="CE205">
        <v>1.5</v>
      </c>
      <c r="CF205">
        <v>8.1</v>
      </c>
      <c r="CG205" s="20">
        <f t="shared" si="79"/>
        <v>0.11408450704225352</v>
      </c>
      <c r="CH205" s="20">
        <f t="shared" si="80"/>
        <v>0.37037037037037035</v>
      </c>
      <c r="CI205">
        <v>33.1</v>
      </c>
      <c r="CJ205">
        <v>27</v>
      </c>
      <c r="CK205">
        <v>1.1000000000000001</v>
      </c>
      <c r="CL205">
        <v>12.8</v>
      </c>
      <c r="CM205">
        <v>1.8</v>
      </c>
      <c r="CN205">
        <v>1</v>
      </c>
      <c r="CO205">
        <v>15.6</v>
      </c>
      <c r="CP205" s="21">
        <f t="shared" si="81"/>
        <v>0.21971830985915491</v>
      </c>
      <c r="CQ205" s="21">
        <f t="shared" si="82"/>
        <v>0.71330589849108361</v>
      </c>
      <c r="CU205">
        <v>7</v>
      </c>
      <c r="CV205" t="s">
        <v>1130</v>
      </c>
      <c r="CW205">
        <v>3500000</v>
      </c>
      <c r="CY205" s="22">
        <f t="shared" si="83"/>
        <v>9.4536585365853654</v>
      </c>
    </row>
    <row r="206" spans="1:103" x14ac:dyDescent="0.2">
      <c r="A206">
        <v>55</v>
      </c>
      <c r="B206" t="s">
        <v>1131</v>
      </c>
      <c r="C206" t="s">
        <v>612</v>
      </c>
      <c r="D206" t="s">
        <v>268</v>
      </c>
      <c r="E206" t="s">
        <v>106</v>
      </c>
      <c r="F206">
        <v>72</v>
      </c>
      <c r="G206">
        <v>183</v>
      </c>
      <c r="H206" t="s">
        <v>107</v>
      </c>
      <c r="I206">
        <v>2012</v>
      </c>
      <c r="J206">
        <v>1</v>
      </c>
      <c r="K206">
        <v>7</v>
      </c>
      <c r="L206" t="s">
        <v>108</v>
      </c>
      <c r="M206">
        <v>19</v>
      </c>
      <c r="N206" t="s">
        <v>1132</v>
      </c>
      <c r="O206" s="12" t="s">
        <v>336</v>
      </c>
      <c r="P206" s="12" t="s">
        <v>1133</v>
      </c>
      <c r="Q206" t="s">
        <v>305</v>
      </c>
      <c r="T206" s="12" t="s">
        <v>178</v>
      </c>
      <c r="U206">
        <v>13</v>
      </c>
      <c r="V206">
        <v>1</v>
      </c>
      <c r="W206">
        <v>1</v>
      </c>
      <c r="X206">
        <v>2</v>
      </c>
      <c r="Y206">
        <v>-5</v>
      </c>
      <c r="Z206">
        <v>12</v>
      </c>
      <c r="AA206">
        <v>7</v>
      </c>
      <c r="AB206">
        <v>12</v>
      </c>
      <c r="AC206" s="13">
        <f t="shared" si="63"/>
        <v>8.3333333333333329E-2</v>
      </c>
      <c r="AD206" s="13">
        <f t="shared" si="64"/>
        <v>3.2258064516129031E-2</v>
      </c>
      <c r="AE206" s="14">
        <v>52.1</v>
      </c>
      <c r="AF206" s="15">
        <v>5</v>
      </c>
      <c r="AG206" s="15">
        <v>3</v>
      </c>
      <c r="AH206" s="15">
        <v>4</v>
      </c>
      <c r="AI206" s="2">
        <v>161.8333333333</v>
      </c>
      <c r="AJ206" s="14">
        <f t="shared" si="65"/>
        <v>12.448717948715386</v>
      </c>
      <c r="AK206">
        <v>232</v>
      </c>
      <c r="AL206" s="14">
        <f t="shared" si="66"/>
        <v>17.846153846153847</v>
      </c>
      <c r="AM206" s="16">
        <f t="shared" si="67"/>
        <v>0.69755747126422418</v>
      </c>
      <c r="AN206" s="15">
        <v>0</v>
      </c>
      <c r="AO206" s="16">
        <f t="shared" si="68"/>
        <v>0</v>
      </c>
      <c r="AP206" s="13">
        <f>IF(('Even Strength'!CU206+'Power Play'!AJ206+'Penalty Kill'!AF206)&gt;0,V206/('Even Strength'!CU206+'Power Play'!AJ206+'Penalty Kill'!AF206),0)</f>
        <v>4.3478260869565216E-2</v>
      </c>
      <c r="AQ206" s="13">
        <f>IF(('Even Strength'!CU206+'Power Play'!AJ206+'Penalty Kill'!AF206)&gt;0,W206/('Even Strength'!CU206+'Power Play'!AJ206+'Penalty Kill'!AF206),0)</f>
        <v>4.3478260869565216E-2</v>
      </c>
      <c r="AR206" s="13">
        <f t="shared" si="69"/>
        <v>8.6956521739130432E-2</v>
      </c>
      <c r="AS206">
        <v>0</v>
      </c>
      <c r="AT206">
        <v>0</v>
      </c>
      <c r="AU206" s="17">
        <f t="shared" si="70"/>
        <v>0</v>
      </c>
      <c r="AV206">
        <v>0</v>
      </c>
      <c r="AW206">
        <v>11</v>
      </c>
      <c r="AX206">
        <v>9</v>
      </c>
      <c r="AY206">
        <v>3</v>
      </c>
      <c r="AZ206">
        <v>7</v>
      </c>
      <c r="BA206">
        <v>5</v>
      </c>
      <c r="BB206">
        <v>2</v>
      </c>
      <c r="BC206" s="2">
        <f t="shared" si="71"/>
        <v>4.0782698249236002</v>
      </c>
      <c r="BD206" s="14">
        <f t="shared" si="72"/>
        <v>3.3367662203920365</v>
      </c>
      <c r="BE206" s="14">
        <f t="shared" si="73"/>
        <v>1.1122554067973454</v>
      </c>
      <c r="BF206" s="14">
        <f t="shared" si="74"/>
        <v>2.5952626158604728</v>
      </c>
      <c r="BG206" s="14">
        <f t="shared" si="75"/>
        <v>1.8537590113289091</v>
      </c>
      <c r="BH206" s="14">
        <f t="shared" si="76"/>
        <v>0.74150360453156361</v>
      </c>
      <c r="BI206">
        <v>2</v>
      </c>
      <c r="BJ206">
        <v>1</v>
      </c>
      <c r="BK206">
        <v>0</v>
      </c>
      <c r="BL206">
        <v>0</v>
      </c>
      <c r="BM206">
        <v>0</v>
      </c>
      <c r="BN206">
        <v>0</v>
      </c>
      <c r="BO206" s="2">
        <v>0.63954999999999995</v>
      </c>
      <c r="BR206" s="18" t="str">
        <f t="shared" si="77"/>
        <v xml:space="preserve"> </v>
      </c>
      <c r="BT206">
        <v>0</v>
      </c>
      <c r="BU206">
        <v>4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 s="18">
        <f t="shared" si="78"/>
        <v>0</v>
      </c>
      <c r="CC206" s="19">
        <v>2</v>
      </c>
      <c r="CD206">
        <v>0.1</v>
      </c>
      <c r="CE206">
        <v>-0.1</v>
      </c>
      <c r="CF206">
        <v>0.1</v>
      </c>
      <c r="CG206" s="20">
        <f t="shared" si="79"/>
        <v>7.6923076923076927E-3</v>
      </c>
      <c r="CH206" s="20">
        <f t="shared" si="80"/>
        <v>3.7075180226578179E-2</v>
      </c>
      <c r="CI206">
        <v>1.9</v>
      </c>
      <c r="CJ206">
        <v>2.1</v>
      </c>
      <c r="CK206">
        <v>-5.2</v>
      </c>
      <c r="CL206">
        <v>0.4</v>
      </c>
      <c r="CM206">
        <v>-0.4</v>
      </c>
      <c r="CN206">
        <v>0</v>
      </c>
      <c r="CO206">
        <v>0</v>
      </c>
      <c r="CP206" s="21">
        <f t="shared" si="81"/>
        <v>0</v>
      </c>
      <c r="CQ206" s="21">
        <f t="shared" si="82"/>
        <v>0</v>
      </c>
      <c r="CW206">
        <v>1602500</v>
      </c>
      <c r="CY206" s="22">
        <f t="shared" si="83"/>
        <v>-2.8141463414634145</v>
      </c>
    </row>
    <row r="207" spans="1:103" x14ac:dyDescent="0.2">
      <c r="A207">
        <v>37</v>
      </c>
      <c r="B207" t="s">
        <v>1134</v>
      </c>
      <c r="C207" t="s">
        <v>1135</v>
      </c>
      <c r="D207" t="s">
        <v>309</v>
      </c>
      <c r="E207" t="s">
        <v>106</v>
      </c>
      <c r="F207">
        <v>70</v>
      </c>
      <c r="G207">
        <v>184</v>
      </c>
      <c r="H207" t="s">
        <v>107</v>
      </c>
      <c r="I207">
        <v>2009</v>
      </c>
      <c r="J207">
        <v>5</v>
      </c>
      <c r="K207">
        <v>139</v>
      </c>
      <c r="L207" t="s">
        <v>108</v>
      </c>
      <c r="M207">
        <v>23</v>
      </c>
      <c r="N207" t="s">
        <v>1136</v>
      </c>
      <c r="O207" s="12" t="s">
        <v>572</v>
      </c>
      <c r="P207" s="12" t="s">
        <v>1137</v>
      </c>
      <c r="Q207" t="s">
        <v>367</v>
      </c>
      <c r="T207" s="12" t="s">
        <v>170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 s="13">
        <f t="shared" si="63"/>
        <v>0</v>
      </c>
      <c r="AD207" s="13">
        <f t="shared" si="64"/>
        <v>0</v>
      </c>
      <c r="AE207" s="14">
        <v>55</v>
      </c>
      <c r="AF207" s="15">
        <v>1</v>
      </c>
      <c r="AG207" s="15">
        <v>0</v>
      </c>
      <c r="AH207" s="15">
        <v>0</v>
      </c>
      <c r="AI207" s="2">
        <v>13.666666666699999</v>
      </c>
      <c r="AJ207" s="14">
        <f t="shared" si="65"/>
        <v>6.8333333333499997</v>
      </c>
      <c r="AK207">
        <v>20</v>
      </c>
      <c r="AL207" s="14">
        <f t="shared" si="66"/>
        <v>10</v>
      </c>
      <c r="AM207" s="16">
        <f t="shared" si="67"/>
        <v>0.68333333333500001</v>
      </c>
      <c r="AN207" s="15">
        <v>0</v>
      </c>
      <c r="AO207" s="16">
        <f t="shared" si="68"/>
        <v>0</v>
      </c>
      <c r="AP207" s="13">
        <f>IF(('Even Strength'!CU207+'Power Play'!AJ207+'Penalty Kill'!AF207)&gt;0,V207/('Even Strength'!CU207+'Power Play'!AJ207+'Penalty Kill'!AF207),0)</f>
        <v>0</v>
      </c>
      <c r="AQ207" s="13">
        <f>IF(('Even Strength'!CU207+'Power Play'!AJ207+'Penalty Kill'!AF207)&gt;0,W207/('Even Strength'!CU207+'Power Play'!AJ207+'Penalty Kill'!AF207),0)</f>
        <v>0</v>
      </c>
      <c r="AR207" s="13">
        <f t="shared" si="69"/>
        <v>0</v>
      </c>
      <c r="AS207">
        <v>3</v>
      </c>
      <c r="AT207">
        <v>5</v>
      </c>
      <c r="AU207" s="17">
        <f t="shared" si="70"/>
        <v>0.375</v>
      </c>
      <c r="AV207">
        <v>6.2</v>
      </c>
      <c r="AW207">
        <v>3</v>
      </c>
      <c r="AX207">
        <v>3</v>
      </c>
      <c r="AY207">
        <v>0</v>
      </c>
      <c r="AZ207">
        <v>0</v>
      </c>
      <c r="BA207">
        <v>1</v>
      </c>
      <c r="BB207">
        <v>1</v>
      </c>
      <c r="BC207" s="2">
        <f t="shared" si="71"/>
        <v>13.170731707284951</v>
      </c>
      <c r="BD207" s="14">
        <f t="shared" si="72"/>
        <v>13.170731707284951</v>
      </c>
      <c r="BE207" s="14">
        <f t="shared" si="73"/>
        <v>0</v>
      </c>
      <c r="BF207" s="14">
        <f t="shared" si="74"/>
        <v>0</v>
      </c>
      <c r="BG207" s="14">
        <f t="shared" si="75"/>
        <v>4.3902439024283169</v>
      </c>
      <c r="BH207" s="14">
        <f t="shared" si="76"/>
        <v>4.3902439024283169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">
        <v>-2.5243999999999999E-2</v>
      </c>
      <c r="BR207" s="18" t="str">
        <f t="shared" si="77"/>
        <v xml:space="preserve"> 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s="18">
        <f t="shared" si="78"/>
        <v>0</v>
      </c>
      <c r="CC207" s="19">
        <v>4</v>
      </c>
      <c r="CD207">
        <v>0</v>
      </c>
      <c r="CE207">
        <v>0</v>
      </c>
      <c r="CF207">
        <v>0</v>
      </c>
      <c r="CG207" s="20">
        <f t="shared" si="79"/>
        <v>0</v>
      </c>
      <c r="CH207" s="20">
        <f t="shared" si="80"/>
        <v>0</v>
      </c>
      <c r="CI207">
        <v>0.1</v>
      </c>
      <c r="CJ207">
        <v>0.1</v>
      </c>
      <c r="CK207">
        <v>0</v>
      </c>
      <c r="CL207">
        <v>0</v>
      </c>
      <c r="CM207">
        <v>0</v>
      </c>
      <c r="CN207">
        <v>0</v>
      </c>
      <c r="CO207">
        <v>0</v>
      </c>
      <c r="CP207" s="21">
        <f t="shared" si="81"/>
        <v>0</v>
      </c>
      <c r="CQ207" s="21">
        <f t="shared" si="82"/>
        <v>0</v>
      </c>
      <c r="CW207">
        <v>562500</v>
      </c>
      <c r="CY207" s="22">
        <f t="shared" si="83"/>
        <v>-0.98780487804878037</v>
      </c>
    </row>
    <row r="208" spans="1:103" x14ac:dyDescent="0.2">
      <c r="A208">
        <v>8</v>
      </c>
      <c r="B208" t="s">
        <v>1138</v>
      </c>
      <c r="C208" t="s">
        <v>1139</v>
      </c>
      <c r="D208" t="s">
        <v>1140</v>
      </c>
      <c r="E208" t="s">
        <v>117</v>
      </c>
      <c r="F208">
        <v>76</v>
      </c>
      <c r="G208">
        <v>219</v>
      </c>
      <c r="H208" t="s">
        <v>118</v>
      </c>
      <c r="I208">
        <v>2009</v>
      </c>
      <c r="J208">
        <v>2</v>
      </c>
      <c r="K208">
        <v>51</v>
      </c>
      <c r="L208" t="s">
        <v>108</v>
      </c>
      <c r="M208">
        <v>22</v>
      </c>
      <c r="N208" t="s">
        <v>1141</v>
      </c>
      <c r="O208" s="12" t="s">
        <v>605</v>
      </c>
      <c r="P208" s="12" t="s">
        <v>1142</v>
      </c>
      <c r="Q208" t="s">
        <v>147</v>
      </c>
      <c r="T208" s="12" t="s">
        <v>178</v>
      </c>
      <c r="U208">
        <v>6</v>
      </c>
      <c r="V208">
        <v>0</v>
      </c>
      <c r="W208">
        <v>1</v>
      </c>
      <c r="X208">
        <v>1</v>
      </c>
      <c r="Y208">
        <v>1</v>
      </c>
      <c r="Z208">
        <v>3</v>
      </c>
      <c r="AA208">
        <v>5</v>
      </c>
      <c r="AB208">
        <v>3</v>
      </c>
      <c r="AC208" s="13">
        <f t="shared" si="63"/>
        <v>0</v>
      </c>
      <c r="AD208" s="13">
        <f t="shared" si="64"/>
        <v>0</v>
      </c>
      <c r="AE208" s="14">
        <v>52.8</v>
      </c>
      <c r="AF208" s="15">
        <v>1</v>
      </c>
      <c r="AG208" s="15">
        <v>0</v>
      </c>
      <c r="AH208" s="15">
        <v>2</v>
      </c>
      <c r="AI208" s="2">
        <v>115.4</v>
      </c>
      <c r="AJ208" s="14">
        <f t="shared" si="65"/>
        <v>19.233333333333334</v>
      </c>
      <c r="AK208">
        <v>159</v>
      </c>
      <c r="AL208" s="14">
        <f t="shared" si="66"/>
        <v>26.5</v>
      </c>
      <c r="AM208" s="16">
        <f t="shared" si="67"/>
        <v>0.72578616352201264</v>
      </c>
      <c r="AN208" s="15">
        <v>7.5</v>
      </c>
      <c r="AO208" s="16">
        <f t="shared" si="68"/>
        <v>3.8994800693240896</v>
      </c>
      <c r="AP208" s="13">
        <f>IF(('Even Strength'!CU208+'Power Play'!AJ208+'Penalty Kill'!AF208)&gt;0,V208/('Even Strength'!CU208+'Power Play'!AJ208+'Penalty Kill'!AF208),0)</f>
        <v>0</v>
      </c>
      <c r="AQ208" s="13">
        <f>IF(('Even Strength'!CU208+'Power Play'!AJ208+'Penalty Kill'!AF208)&gt;0,W208/('Even Strength'!CU208+'Power Play'!AJ208+'Penalty Kill'!AF208),0)</f>
        <v>4.1666666666666664E-2</v>
      </c>
      <c r="AR208" s="13">
        <f t="shared" si="69"/>
        <v>4.1666666666666664E-2</v>
      </c>
      <c r="AS208">
        <v>0</v>
      </c>
      <c r="AT208">
        <v>0</v>
      </c>
      <c r="AU208" s="17">
        <f t="shared" si="70"/>
        <v>0</v>
      </c>
      <c r="AV208">
        <v>0</v>
      </c>
      <c r="AW208">
        <v>9</v>
      </c>
      <c r="AX208">
        <v>1</v>
      </c>
      <c r="AY208">
        <v>8</v>
      </c>
      <c r="AZ208">
        <v>5</v>
      </c>
      <c r="BA208">
        <v>4</v>
      </c>
      <c r="BB208">
        <v>1</v>
      </c>
      <c r="BC208" s="2">
        <f t="shared" si="71"/>
        <v>4.6793760831889077</v>
      </c>
      <c r="BD208" s="14">
        <f t="shared" si="72"/>
        <v>0.51993067590987863</v>
      </c>
      <c r="BE208" s="14">
        <f t="shared" si="73"/>
        <v>4.159445407279029</v>
      </c>
      <c r="BF208" s="14">
        <f t="shared" si="74"/>
        <v>2.5996533795493932</v>
      </c>
      <c r="BG208" s="14">
        <f t="shared" si="75"/>
        <v>2.0797227036395145</v>
      </c>
      <c r="BH208" s="14">
        <f t="shared" si="76"/>
        <v>0.51993067590987863</v>
      </c>
      <c r="BI208">
        <v>4</v>
      </c>
      <c r="BJ208">
        <v>2</v>
      </c>
      <c r="BK208">
        <v>0</v>
      </c>
      <c r="BL208">
        <v>0</v>
      </c>
      <c r="BM208">
        <v>0</v>
      </c>
      <c r="BN208">
        <v>0</v>
      </c>
      <c r="BO208" s="2">
        <v>-0.53712199999999999</v>
      </c>
      <c r="BR208" s="18" t="str">
        <f t="shared" si="77"/>
        <v xml:space="preserve"> 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s="18">
        <f t="shared" si="78"/>
        <v>0</v>
      </c>
      <c r="CC208" s="19">
        <v>3</v>
      </c>
      <c r="CD208">
        <v>0</v>
      </c>
      <c r="CE208">
        <v>0.4</v>
      </c>
      <c r="CF208">
        <v>0.30000000000000004</v>
      </c>
      <c r="CG208" s="20">
        <f t="shared" si="79"/>
        <v>5.000000000000001E-2</v>
      </c>
      <c r="CH208" s="20">
        <f t="shared" si="80"/>
        <v>0.15597920277296362</v>
      </c>
      <c r="CI208">
        <v>2.4</v>
      </c>
      <c r="CJ208">
        <v>3.2</v>
      </c>
      <c r="CK208">
        <v>0.60000000000000009</v>
      </c>
      <c r="CL208">
        <v>-0.2</v>
      </c>
      <c r="CM208">
        <v>0.60000000000000009</v>
      </c>
      <c r="CN208">
        <v>0</v>
      </c>
      <c r="CO208">
        <v>0.4</v>
      </c>
      <c r="CP208" s="21">
        <f t="shared" si="81"/>
        <v>6.6666666666666666E-2</v>
      </c>
      <c r="CQ208" s="21">
        <f t="shared" si="82"/>
        <v>0.20797227036395147</v>
      </c>
      <c r="CW208">
        <v>900000</v>
      </c>
      <c r="CY208" s="22">
        <f t="shared" si="83"/>
        <v>-1.1804878048780489</v>
      </c>
    </row>
    <row r="209" spans="1:103" x14ac:dyDescent="0.2">
      <c r="A209">
        <v>9</v>
      </c>
      <c r="B209" t="s">
        <v>1143</v>
      </c>
      <c r="C209" t="s">
        <v>1073</v>
      </c>
      <c r="D209" t="s">
        <v>309</v>
      </c>
      <c r="E209" t="s">
        <v>106</v>
      </c>
      <c r="F209">
        <v>73</v>
      </c>
      <c r="G209">
        <v>205</v>
      </c>
      <c r="H209" t="s">
        <v>118</v>
      </c>
      <c r="M209">
        <v>34</v>
      </c>
      <c r="N209" t="s">
        <v>1144</v>
      </c>
      <c r="O209" s="12" t="s">
        <v>1145</v>
      </c>
      <c r="P209" s="12" t="s">
        <v>1146</v>
      </c>
      <c r="Q209" t="s">
        <v>147</v>
      </c>
      <c r="T209" s="12" t="s">
        <v>229</v>
      </c>
      <c r="U209">
        <v>39</v>
      </c>
      <c r="V209">
        <v>7</v>
      </c>
      <c r="W209">
        <v>13</v>
      </c>
      <c r="X209">
        <v>20</v>
      </c>
      <c r="Y209">
        <v>6</v>
      </c>
      <c r="Z209">
        <v>97</v>
      </c>
      <c r="AA209">
        <v>34</v>
      </c>
      <c r="AB209">
        <v>30</v>
      </c>
      <c r="AC209" s="13">
        <f t="shared" si="63"/>
        <v>7.2164948453608241E-2</v>
      </c>
      <c r="AD209" s="13">
        <f t="shared" si="64"/>
        <v>4.3478260869565216E-2</v>
      </c>
      <c r="AE209" s="14">
        <v>30</v>
      </c>
      <c r="AF209" s="15">
        <v>40</v>
      </c>
      <c r="AG209" s="15">
        <v>12</v>
      </c>
      <c r="AH209" s="15">
        <v>19</v>
      </c>
      <c r="AI209" s="2">
        <v>690.2</v>
      </c>
      <c r="AJ209" s="14">
        <f t="shared" si="65"/>
        <v>17.697435897435899</v>
      </c>
      <c r="AK209">
        <v>853</v>
      </c>
      <c r="AL209" s="14">
        <f t="shared" si="66"/>
        <v>21.871794871794872</v>
      </c>
      <c r="AM209" s="16">
        <f t="shared" si="67"/>
        <v>0.8091441969519344</v>
      </c>
      <c r="AN209" s="15">
        <v>125.033333</v>
      </c>
      <c r="AO209" s="16">
        <f t="shared" si="68"/>
        <v>10.869313213561286</v>
      </c>
      <c r="AP209" s="13">
        <f>IF(('Even Strength'!CU209+'Power Play'!AJ209+'Penalty Kill'!AF209)&gt;0,V209/('Even Strength'!CU209+'Power Play'!AJ209+'Penalty Kill'!AF209),0)</f>
        <v>0.11864406779661017</v>
      </c>
      <c r="AQ209" s="13">
        <f>IF(('Even Strength'!CU209+'Power Play'!AJ209+'Penalty Kill'!AF209)&gt;0,W209/('Even Strength'!CU209+'Power Play'!AJ209+'Penalty Kill'!AF209),0)</f>
        <v>0.22033898305084745</v>
      </c>
      <c r="AR209" s="13">
        <f t="shared" si="69"/>
        <v>0.33898305084745761</v>
      </c>
      <c r="AS209">
        <v>2</v>
      </c>
      <c r="AT209">
        <v>4</v>
      </c>
      <c r="AU209" s="17">
        <f t="shared" si="70"/>
        <v>0.33333333333333331</v>
      </c>
      <c r="AV209">
        <v>0.2</v>
      </c>
      <c r="AW209">
        <v>33</v>
      </c>
      <c r="AX209">
        <v>68</v>
      </c>
      <c r="AY209">
        <v>29</v>
      </c>
      <c r="AZ209">
        <v>34</v>
      </c>
      <c r="BA209">
        <v>11</v>
      </c>
      <c r="BB209">
        <v>12</v>
      </c>
      <c r="BC209" s="2">
        <f t="shared" si="71"/>
        <v>2.8687337003767022</v>
      </c>
      <c r="BD209" s="14">
        <f t="shared" si="72"/>
        <v>5.9113300492610836</v>
      </c>
      <c r="BE209" s="14">
        <f t="shared" si="73"/>
        <v>2.5210084033613445</v>
      </c>
      <c r="BF209" s="14">
        <f t="shared" si="74"/>
        <v>2.9556650246305418</v>
      </c>
      <c r="BG209" s="14">
        <f t="shared" si="75"/>
        <v>0.95624456679223402</v>
      </c>
      <c r="BH209" s="14">
        <f t="shared" si="76"/>
        <v>1.0431758910460736</v>
      </c>
      <c r="BI209">
        <v>8</v>
      </c>
      <c r="BJ209">
        <v>4</v>
      </c>
      <c r="BK209">
        <v>0</v>
      </c>
      <c r="BL209">
        <v>0</v>
      </c>
      <c r="BM209">
        <v>0</v>
      </c>
      <c r="BN209">
        <v>0</v>
      </c>
      <c r="BO209" s="2">
        <v>1.756275</v>
      </c>
      <c r="BP209">
        <v>1</v>
      </c>
      <c r="BQ209">
        <v>0</v>
      </c>
      <c r="BR209" s="18">
        <f t="shared" si="77"/>
        <v>0</v>
      </c>
      <c r="BS209">
        <v>0</v>
      </c>
      <c r="BT209">
        <v>4</v>
      </c>
      <c r="BU209">
        <v>5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s="18">
        <f t="shared" si="78"/>
        <v>0</v>
      </c>
      <c r="CC209" s="19">
        <v>7</v>
      </c>
      <c r="CD209">
        <v>1.1000000000000001</v>
      </c>
      <c r="CE209">
        <v>1.1000000000000001</v>
      </c>
      <c r="CF209">
        <v>2.1</v>
      </c>
      <c r="CG209" s="20">
        <f t="shared" si="79"/>
        <v>5.3846153846153849E-2</v>
      </c>
      <c r="CH209" s="20">
        <f t="shared" si="80"/>
        <v>0.18255578093306288</v>
      </c>
      <c r="CI209">
        <v>12.9</v>
      </c>
      <c r="CJ209">
        <v>15.2</v>
      </c>
      <c r="CK209">
        <v>3.9</v>
      </c>
      <c r="CL209">
        <v>2.2000000000000002</v>
      </c>
      <c r="CM209">
        <v>2.7</v>
      </c>
      <c r="CN209">
        <v>-0.30000000000000004</v>
      </c>
      <c r="CO209">
        <v>4.7</v>
      </c>
      <c r="CP209" s="21">
        <f t="shared" si="81"/>
        <v>0.12051282051282051</v>
      </c>
      <c r="CQ209" s="21">
        <f t="shared" si="82"/>
        <v>0.40857722399304552</v>
      </c>
      <c r="CU209">
        <v>43</v>
      </c>
      <c r="CV209" t="s">
        <v>844</v>
      </c>
      <c r="CW209">
        <v>3750000</v>
      </c>
      <c r="CY209" s="22">
        <f t="shared" si="83"/>
        <v>-1.8853658536585369</v>
      </c>
    </row>
    <row r="210" spans="1:103" x14ac:dyDescent="0.2">
      <c r="A210">
        <v>18</v>
      </c>
      <c r="B210" t="s">
        <v>1147</v>
      </c>
      <c r="C210" t="s">
        <v>1148</v>
      </c>
      <c r="E210" t="s">
        <v>1149</v>
      </c>
      <c r="F210">
        <v>74</v>
      </c>
      <c r="G210">
        <v>195</v>
      </c>
      <c r="H210" t="s">
        <v>107</v>
      </c>
      <c r="I210">
        <v>1995</v>
      </c>
      <c r="J210">
        <v>1</v>
      </c>
      <c r="K210">
        <v>10</v>
      </c>
      <c r="M210">
        <v>36</v>
      </c>
      <c r="N210" t="s">
        <v>1150</v>
      </c>
      <c r="O210" s="12" t="s">
        <v>1151</v>
      </c>
      <c r="P210" s="12" t="s">
        <v>1152</v>
      </c>
      <c r="Q210" t="s">
        <v>382</v>
      </c>
      <c r="T210" s="12" t="s">
        <v>148</v>
      </c>
      <c r="U210">
        <v>60</v>
      </c>
      <c r="V210">
        <v>4</v>
      </c>
      <c r="W210">
        <v>5</v>
      </c>
      <c r="X210">
        <v>9</v>
      </c>
      <c r="Y210">
        <v>3</v>
      </c>
      <c r="Z210">
        <v>52</v>
      </c>
      <c r="AA210">
        <v>19</v>
      </c>
      <c r="AB210">
        <v>21</v>
      </c>
      <c r="AC210" s="13">
        <f t="shared" si="63"/>
        <v>7.6923076923076927E-2</v>
      </c>
      <c r="AD210" s="13">
        <f t="shared" si="64"/>
        <v>4.3478260869565216E-2</v>
      </c>
      <c r="AE210" s="14">
        <v>30.4</v>
      </c>
      <c r="AF210" s="15">
        <v>18</v>
      </c>
      <c r="AG210" s="15">
        <v>13</v>
      </c>
      <c r="AH210" s="15">
        <v>8</v>
      </c>
      <c r="AI210" s="2">
        <v>638.41666666670005</v>
      </c>
      <c r="AJ210" s="14">
        <f t="shared" si="65"/>
        <v>10.640277777778334</v>
      </c>
      <c r="AK210">
        <v>945</v>
      </c>
      <c r="AL210" s="14">
        <f t="shared" si="66"/>
        <v>15.75</v>
      </c>
      <c r="AM210" s="16">
        <f t="shared" si="67"/>
        <v>0.6755731922398942</v>
      </c>
      <c r="AN210" s="15">
        <v>41.636364</v>
      </c>
      <c r="AO210" s="16">
        <f t="shared" si="68"/>
        <v>3.9130899464819779</v>
      </c>
      <c r="AP210" s="13">
        <f>IF(('Even Strength'!CU210+'Power Play'!AJ210+'Penalty Kill'!AF210)&gt;0,V210/('Even Strength'!CU210+'Power Play'!AJ210+'Penalty Kill'!AF210),0)</f>
        <v>4.0816326530612242E-2</v>
      </c>
      <c r="AQ210" s="13">
        <f>IF(('Even Strength'!CU210+'Power Play'!AJ210+'Penalty Kill'!AF210)&gt;0,W210/('Even Strength'!CU210+'Power Play'!AJ210+'Penalty Kill'!AF210),0)</f>
        <v>5.1020408163265307E-2</v>
      </c>
      <c r="AR210" s="13">
        <f t="shared" si="69"/>
        <v>9.1836734693877542E-2</v>
      </c>
      <c r="AS210">
        <v>6</v>
      </c>
      <c r="AT210">
        <v>6</v>
      </c>
      <c r="AU210" s="17">
        <f t="shared" si="70"/>
        <v>0.5</v>
      </c>
      <c r="AV210">
        <v>0.30000000000000004</v>
      </c>
      <c r="AW210">
        <v>59</v>
      </c>
      <c r="AX210">
        <v>17</v>
      </c>
      <c r="AY210">
        <v>25</v>
      </c>
      <c r="AZ210">
        <v>19</v>
      </c>
      <c r="BA210">
        <v>21</v>
      </c>
      <c r="BB210">
        <v>26</v>
      </c>
      <c r="BC210" s="2">
        <f t="shared" si="71"/>
        <v>5.5449680198404616</v>
      </c>
      <c r="BD210" s="14">
        <f t="shared" si="72"/>
        <v>1.5977026497845399</v>
      </c>
      <c r="BE210" s="14">
        <f t="shared" si="73"/>
        <v>2.3495627202713822</v>
      </c>
      <c r="BF210" s="14">
        <f t="shared" si="74"/>
        <v>1.7856676674062504</v>
      </c>
      <c r="BG210" s="14">
        <f t="shared" si="75"/>
        <v>1.9736326850279611</v>
      </c>
      <c r="BH210" s="14">
        <f t="shared" si="76"/>
        <v>2.4435452290822375</v>
      </c>
      <c r="BI210">
        <v>41</v>
      </c>
      <c r="BJ210">
        <v>12</v>
      </c>
      <c r="BK210">
        <v>1</v>
      </c>
      <c r="BL210">
        <v>0</v>
      </c>
      <c r="BM210">
        <v>1</v>
      </c>
      <c r="BN210">
        <v>0</v>
      </c>
      <c r="BO210" s="2">
        <v>-10.152517</v>
      </c>
      <c r="BR210" s="18" t="str">
        <f t="shared" si="77"/>
        <v xml:space="preserve"> </v>
      </c>
      <c r="BT210">
        <v>2</v>
      </c>
      <c r="BU210">
        <v>13</v>
      </c>
      <c r="BV210">
        <v>0</v>
      </c>
      <c r="BW210">
        <v>0</v>
      </c>
      <c r="BX210">
        <v>2</v>
      </c>
      <c r="BY210">
        <v>0</v>
      </c>
      <c r="BZ210">
        <v>0</v>
      </c>
      <c r="CA210">
        <v>0</v>
      </c>
      <c r="CB210" s="18">
        <f t="shared" si="78"/>
        <v>0</v>
      </c>
      <c r="CC210" s="19">
        <v>2</v>
      </c>
      <c r="CD210">
        <v>-0.30000000000000004</v>
      </c>
      <c r="CE210">
        <v>0.9</v>
      </c>
      <c r="CF210">
        <v>0.60000000000000009</v>
      </c>
      <c r="CG210" s="20">
        <f t="shared" si="79"/>
        <v>1.0000000000000002E-2</v>
      </c>
      <c r="CH210" s="20">
        <f t="shared" si="80"/>
        <v>5.6389505286513181E-2</v>
      </c>
      <c r="CI210">
        <v>11.5</v>
      </c>
      <c r="CJ210">
        <v>13.9</v>
      </c>
      <c r="CK210">
        <v>3.3</v>
      </c>
      <c r="CL210">
        <v>-1.3</v>
      </c>
      <c r="CM210">
        <v>2.2000000000000002</v>
      </c>
      <c r="CN210">
        <v>0</v>
      </c>
      <c r="CO210">
        <v>1</v>
      </c>
      <c r="CP210" s="21">
        <f t="shared" si="81"/>
        <v>1.6666666666666666E-2</v>
      </c>
      <c r="CQ210" s="21">
        <f t="shared" si="82"/>
        <v>9.3982508810855292E-2</v>
      </c>
      <c r="CU210">
        <v>5</v>
      </c>
      <c r="CV210" t="s">
        <v>635</v>
      </c>
      <c r="CW210">
        <v>600000</v>
      </c>
      <c r="CY210" s="22">
        <f t="shared" si="83"/>
        <v>-5.3658536585365901E-2</v>
      </c>
    </row>
    <row r="211" spans="1:103" x14ac:dyDescent="0.2">
      <c r="A211">
        <v>39</v>
      </c>
      <c r="B211" t="s">
        <v>1153</v>
      </c>
      <c r="C211" t="s">
        <v>1154</v>
      </c>
      <c r="D211" t="s">
        <v>1155</v>
      </c>
      <c r="E211" t="s">
        <v>117</v>
      </c>
      <c r="F211">
        <v>71</v>
      </c>
      <c r="G211">
        <v>175</v>
      </c>
      <c r="H211" t="s">
        <v>107</v>
      </c>
      <c r="I211">
        <v>2002</v>
      </c>
      <c r="J211">
        <v>4</v>
      </c>
      <c r="K211">
        <v>116</v>
      </c>
      <c r="M211">
        <v>30</v>
      </c>
      <c r="N211" t="s">
        <v>1156</v>
      </c>
      <c r="O211" s="12" t="s">
        <v>524</v>
      </c>
      <c r="P211" s="12" t="s">
        <v>1157</v>
      </c>
      <c r="Q211" t="s">
        <v>382</v>
      </c>
      <c r="T211" s="12" t="s">
        <v>148</v>
      </c>
      <c r="U211">
        <v>75</v>
      </c>
      <c r="V211">
        <v>8</v>
      </c>
      <c r="W211">
        <v>14</v>
      </c>
      <c r="X211">
        <v>22</v>
      </c>
      <c r="Y211">
        <v>-2</v>
      </c>
      <c r="Z211">
        <v>134</v>
      </c>
      <c r="AA211">
        <v>56</v>
      </c>
      <c r="AB211">
        <v>44</v>
      </c>
      <c r="AC211" s="13">
        <f t="shared" si="63"/>
        <v>5.9701492537313432E-2</v>
      </c>
      <c r="AD211" s="13">
        <f t="shared" si="64"/>
        <v>3.4188034188034191E-2</v>
      </c>
      <c r="AE211" s="14">
        <v>27.5</v>
      </c>
      <c r="AF211" s="15">
        <v>65</v>
      </c>
      <c r="AG211" s="15">
        <v>23</v>
      </c>
      <c r="AH211" s="15">
        <v>13</v>
      </c>
      <c r="AI211" s="2">
        <v>1098.8</v>
      </c>
      <c r="AJ211" s="14">
        <f t="shared" si="65"/>
        <v>14.650666666666666</v>
      </c>
      <c r="AK211">
        <v>1616</v>
      </c>
      <c r="AL211" s="14">
        <f t="shared" si="66"/>
        <v>21.546666666666667</v>
      </c>
      <c r="AM211" s="16">
        <f t="shared" si="67"/>
        <v>0.67995049504950489</v>
      </c>
      <c r="AN211" s="15">
        <v>152.40909099999999</v>
      </c>
      <c r="AO211" s="16">
        <f t="shared" si="68"/>
        <v>8.3223020203858749</v>
      </c>
      <c r="AP211" s="13">
        <f>IF(('Even Strength'!CU211+'Power Play'!AJ211+'Penalty Kill'!AF211)&gt;0,V211/('Even Strength'!CU211+'Power Play'!AJ211+'Penalty Kill'!AF211),0)</f>
        <v>7.6190476190476197E-2</v>
      </c>
      <c r="AQ211" s="13">
        <f>IF(('Even Strength'!CU211+'Power Play'!AJ211+'Penalty Kill'!AF211)&gt;0,W211/('Even Strength'!CU211+'Power Play'!AJ211+'Penalty Kill'!AF211),0)</f>
        <v>0.13333333333333333</v>
      </c>
      <c r="AR211" s="13">
        <f t="shared" si="69"/>
        <v>0.20952380952380953</v>
      </c>
      <c r="AS211">
        <v>9</v>
      </c>
      <c r="AT211">
        <v>15</v>
      </c>
      <c r="AU211" s="17">
        <f t="shared" si="70"/>
        <v>0.375</v>
      </c>
      <c r="AV211">
        <v>0.5</v>
      </c>
      <c r="AW211">
        <v>103</v>
      </c>
      <c r="AX211">
        <v>107</v>
      </c>
      <c r="AY211">
        <v>48</v>
      </c>
      <c r="AZ211">
        <v>56</v>
      </c>
      <c r="BA211">
        <v>26</v>
      </c>
      <c r="BB211">
        <v>44</v>
      </c>
      <c r="BC211" s="2">
        <f t="shared" si="71"/>
        <v>5.6243174372042226</v>
      </c>
      <c r="BD211" s="14">
        <f t="shared" si="72"/>
        <v>5.8427375318529302</v>
      </c>
      <c r="BE211" s="14">
        <f t="shared" si="73"/>
        <v>2.6210411357844925</v>
      </c>
      <c r="BF211" s="14">
        <f t="shared" si="74"/>
        <v>3.0578813250819077</v>
      </c>
      <c r="BG211" s="14">
        <f t="shared" si="75"/>
        <v>1.4197306152166</v>
      </c>
      <c r="BH211" s="14">
        <f t="shared" si="76"/>
        <v>2.4026210411357845</v>
      </c>
      <c r="BI211">
        <v>14</v>
      </c>
      <c r="BJ211">
        <v>7</v>
      </c>
      <c r="BK211">
        <v>0</v>
      </c>
      <c r="BL211">
        <v>0</v>
      </c>
      <c r="BM211">
        <v>0</v>
      </c>
      <c r="BN211">
        <v>0</v>
      </c>
      <c r="BO211" s="2">
        <v>10.964238999999999</v>
      </c>
      <c r="BR211" s="18" t="str">
        <f t="shared" si="77"/>
        <v xml:space="preserve"> </v>
      </c>
      <c r="BT211">
        <v>1</v>
      </c>
      <c r="BU211">
        <v>17</v>
      </c>
      <c r="BV211">
        <v>0</v>
      </c>
      <c r="BW211">
        <v>0</v>
      </c>
      <c r="BX211">
        <v>2</v>
      </c>
      <c r="BY211">
        <v>0</v>
      </c>
      <c r="BZ211">
        <v>0</v>
      </c>
      <c r="CA211">
        <v>0</v>
      </c>
      <c r="CB211" s="18">
        <f t="shared" si="78"/>
        <v>0</v>
      </c>
      <c r="CC211" s="19">
        <v>7</v>
      </c>
      <c r="CD211">
        <v>0.4</v>
      </c>
      <c r="CE211">
        <v>1.3</v>
      </c>
      <c r="CF211">
        <v>1.7000000000000002</v>
      </c>
      <c r="CG211" s="20">
        <f t="shared" si="79"/>
        <v>2.2666666666666668E-2</v>
      </c>
      <c r="CH211" s="20">
        <f t="shared" si="80"/>
        <v>9.2828540225700779E-2</v>
      </c>
      <c r="CI211">
        <v>15.4</v>
      </c>
      <c r="CJ211">
        <v>21.4</v>
      </c>
      <c r="CK211">
        <v>-3.5</v>
      </c>
      <c r="CL211">
        <v>2.4</v>
      </c>
      <c r="CM211">
        <v>3</v>
      </c>
      <c r="CN211">
        <v>0</v>
      </c>
      <c r="CO211">
        <v>5.4</v>
      </c>
      <c r="CP211" s="21">
        <f t="shared" si="81"/>
        <v>7.2000000000000008E-2</v>
      </c>
      <c r="CQ211" s="21">
        <f t="shared" si="82"/>
        <v>0.29486712777575541</v>
      </c>
      <c r="CU211">
        <v>7</v>
      </c>
      <c r="CV211" t="s">
        <v>1158</v>
      </c>
      <c r="CW211">
        <v>900000</v>
      </c>
      <c r="CY211" s="22">
        <f t="shared" si="83"/>
        <v>3.8195121951219515</v>
      </c>
    </row>
    <row r="212" spans="1:103" x14ac:dyDescent="0.2">
      <c r="A212">
        <v>55</v>
      </c>
      <c r="B212" t="s">
        <v>1159</v>
      </c>
      <c r="C212" t="s">
        <v>158</v>
      </c>
      <c r="D212" t="s">
        <v>105</v>
      </c>
      <c r="E212" t="s">
        <v>106</v>
      </c>
      <c r="F212">
        <v>74</v>
      </c>
      <c r="G212">
        <v>226</v>
      </c>
      <c r="H212" t="s">
        <v>118</v>
      </c>
      <c r="I212">
        <v>2002</v>
      </c>
      <c r="J212">
        <v>1</v>
      </c>
      <c r="K212">
        <v>23</v>
      </c>
      <c r="M212">
        <v>30</v>
      </c>
      <c r="N212" t="s">
        <v>1160</v>
      </c>
      <c r="O212" s="12" t="s">
        <v>819</v>
      </c>
      <c r="P212" s="12" t="s">
        <v>1161</v>
      </c>
      <c r="Q212" t="s">
        <v>131</v>
      </c>
      <c r="T212" s="12" t="s">
        <v>156</v>
      </c>
      <c r="U212">
        <v>7</v>
      </c>
      <c r="V212">
        <v>0</v>
      </c>
      <c r="W212">
        <v>1</v>
      </c>
      <c r="X212">
        <v>1</v>
      </c>
      <c r="Y212">
        <v>1</v>
      </c>
      <c r="Z212">
        <v>4</v>
      </c>
      <c r="AA212">
        <v>3</v>
      </c>
      <c r="AB212">
        <v>4</v>
      </c>
      <c r="AC212" s="13">
        <f t="shared" si="63"/>
        <v>0</v>
      </c>
      <c r="AD212" s="13">
        <f t="shared" si="64"/>
        <v>0</v>
      </c>
      <c r="AE212" s="14">
        <v>37.4</v>
      </c>
      <c r="AF212" s="15">
        <v>3</v>
      </c>
      <c r="AG212" s="15">
        <v>0</v>
      </c>
      <c r="AH212" s="15">
        <v>1</v>
      </c>
      <c r="AI212" s="2">
        <v>50.55</v>
      </c>
      <c r="AJ212" s="14">
        <f t="shared" si="65"/>
        <v>7.2214285714285706</v>
      </c>
      <c r="AK212">
        <v>82</v>
      </c>
      <c r="AL212" s="14">
        <f t="shared" si="66"/>
        <v>11.714285714285714</v>
      </c>
      <c r="AM212" s="16">
        <f t="shared" si="67"/>
        <v>0.61646341463414633</v>
      </c>
      <c r="AN212" s="15">
        <v>18</v>
      </c>
      <c r="AO212" s="16">
        <f t="shared" si="68"/>
        <v>21.36498516320475</v>
      </c>
      <c r="AP212" s="13">
        <f>IF(('Even Strength'!CU212+'Power Play'!AJ212+'Penalty Kill'!AF212)&gt;0,V212/('Even Strength'!CU212+'Power Play'!AJ212+'Penalty Kill'!AF212),0)</f>
        <v>0</v>
      </c>
      <c r="AQ212" s="13">
        <f>IF(('Even Strength'!CU212+'Power Play'!AJ212+'Penalty Kill'!AF212)&gt;0,W212/('Even Strength'!CU212+'Power Play'!AJ212+'Penalty Kill'!AF212),0)</f>
        <v>0.1111111111111111</v>
      </c>
      <c r="AR212" s="13">
        <f t="shared" si="69"/>
        <v>0.1111111111111111</v>
      </c>
      <c r="AS212">
        <v>1</v>
      </c>
      <c r="AT212">
        <v>1</v>
      </c>
      <c r="AU212" s="17">
        <f t="shared" si="70"/>
        <v>0.5</v>
      </c>
      <c r="AV212">
        <v>0.4</v>
      </c>
      <c r="AW212">
        <v>3</v>
      </c>
      <c r="AX212">
        <v>9</v>
      </c>
      <c r="AY212">
        <v>2</v>
      </c>
      <c r="AZ212">
        <v>3</v>
      </c>
      <c r="BA212">
        <v>2</v>
      </c>
      <c r="BB212">
        <v>2</v>
      </c>
      <c r="BC212" s="2">
        <f t="shared" si="71"/>
        <v>3.5608308605341246</v>
      </c>
      <c r="BD212" s="14">
        <f t="shared" si="72"/>
        <v>10.682492581602375</v>
      </c>
      <c r="BE212" s="14">
        <f t="shared" si="73"/>
        <v>2.3738872403560833</v>
      </c>
      <c r="BF212" s="14">
        <f t="shared" si="74"/>
        <v>3.5608308605341246</v>
      </c>
      <c r="BG212" s="14">
        <f t="shared" si="75"/>
        <v>2.3738872403560833</v>
      </c>
      <c r="BH212" s="14">
        <f t="shared" si="76"/>
        <v>2.3738872403560833</v>
      </c>
      <c r="BI212">
        <v>2</v>
      </c>
      <c r="BJ212">
        <v>1</v>
      </c>
      <c r="BK212">
        <v>0</v>
      </c>
      <c r="BL212">
        <v>0</v>
      </c>
      <c r="BM212">
        <v>0</v>
      </c>
      <c r="BN212">
        <v>0</v>
      </c>
      <c r="BO212" s="2">
        <v>-9.1632999999999992E-2</v>
      </c>
      <c r="BR212" s="18" t="str">
        <f t="shared" si="77"/>
        <v xml:space="preserve"> </v>
      </c>
      <c r="BT212">
        <v>0</v>
      </c>
      <c r="BU212">
        <v>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s="18">
        <f t="shared" si="78"/>
        <v>0</v>
      </c>
      <c r="CC212" s="19">
        <v>5</v>
      </c>
      <c r="CD212">
        <v>0</v>
      </c>
      <c r="CE212">
        <v>0.1</v>
      </c>
      <c r="CF212">
        <v>0.1</v>
      </c>
      <c r="CG212" s="20">
        <f t="shared" si="79"/>
        <v>1.4285714285714287E-2</v>
      </c>
      <c r="CH212" s="20">
        <f t="shared" si="80"/>
        <v>0.11869436201780417</v>
      </c>
      <c r="CI212">
        <v>0.60000000000000009</v>
      </c>
      <c r="CJ212">
        <v>0.5</v>
      </c>
      <c r="CK212">
        <v>1.1000000000000001</v>
      </c>
      <c r="CL212">
        <v>0.1</v>
      </c>
      <c r="CM212">
        <v>0.2</v>
      </c>
      <c r="CN212">
        <v>0</v>
      </c>
      <c r="CO212">
        <v>0.2</v>
      </c>
      <c r="CP212" s="21">
        <f t="shared" si="81"/>
        <v>2.8571428571428574E-2</v>
      </c>
      <c r="CQ212" s="21">
        <f t="shared" si="82"/>
        <v>0.23738872403560835</v>
      </c>
      <c r="CW212">
        <v>1100000</v>
      </c>
      <c r="CY212" s="22">
        <f t="shared" si="83"/>
        <v>-1.7317073170731705</v>
      </c>
    </row>
    <row r="213" spans="1:103" x14ac:dyDescent="0.2">
      <c r="A213">
        <v>20</v>
      </c>
      <c r="B213" t="s">
        <v>1162</v>
      </c>
      <c r="C213" t="s">
        <v>250</v>
      </c>
      <c r="D213" t="s">
        <v>245</v>
      </c>
      <c r="E213" t="s">
        <v>106</v>
      </c>
      <c r="F213">
        <v>72</v>
      </c>
      <c r="G213">
        <v>190</v>
      </c>
      <c r="H213" t="s">
        <v>118</v>
      </c>
      <c r="I213">
        <v>2009</v>
      </c>
      <c r="J213">
        <v>3</v>
      </c>
      <c r="K213">
        <v>85</v>
      </c>
      <c r="M213">
        <v>22</v>
      </c>
      <c r="N213" t="s">
        <v>1163</v>
      </c>
      <c r="O213" s="12" t="s">
        <v>347</v>
      </c>
      <c r="P213" s="12" t="s">
        <v>1164</v>
      </c>
      <c r="Q213" t="s">
        <v>393</v>
      </c>
      <c r="T213" s="12" t="s">
        <v>170</v>
      </c>
      <c r="U213">
        <v>81</v>
      </c>
      <c r="V213">
        <v>16</v>
      </c>
      <c r="W213">
        <v>19</v>
      </c>
      <c r="X213">
        <v>35</v>
      </c>
      <c r="Y213">
        <v>-9</v>
      </c>
      <c r="Z213">
        <v>161</v>
      </c>
      <c r="AA213">
        <v>68</v>
      </c>
      <c r="AB213">
        <v>85</v>
      </c>
      <c r="AC213" s="13">
        <f t="shared" si="63"/>
        <v>9.9378881987577633E-2</v>
      </c>
      <c r="AD213" s="13">
        <f t="shared" si="64"/>
        <v>5.0955414012738856E-2</v>
      </c>
      <c r="AE213" s="14">
        <v>28.6</v>
      </c>
      <c r="AF213" s="15">
        <v>94</v>
      </c>
      <c r="AG213" s="15">
        <v>20</v>
      </c>
      <c r="AH213" s="15">
        <v>14</v>
      </c>
      <c r="AI213" s="2">
        <v>1403.4166666666999</v>
      </c>
      <c r="AJ213" s="14">
        <f t="shared" si="65"/>
        <v>17.326131687243208</v>
      </c>
      <c r="AK213">
        <v>1903</v>
      </c>
      <c r="AL213" s="14">
        <f t="shared" si="66"/>
        <v>23.493827160493826</v>
      </c>
      <c r="AM213" s="16">
        <f t="shared" si="67"/>
        <v>0.7374759152215975</v>
      </c>
      <c r="AN213" s="15">
        <v>103.603846</v>
      </c>
      <c r="AO213" s="16">
        <f t="shared" si="68"/>
        <v>4.4293550929278682</v>
      </c>
      <c r="AP213" s="13">
        <f>IF(('Even Strength'!CU213+'Power Play'!AJ213+'Penalty Kill'!AF213)&gt;0,V213/('Even Strength'!CU213+'Power Play'!AJ213+'Penalty Kill'!AF213),0)</f>
        <v>0.11428571428571428</v>
      </c>
      <c r="AQ213" s="13">
        <f>IF(('Even Strength'!CU213+'Power Play'!AJ213+'Penalty Kill'!AF213)&gt;0,W213/('Even Strength'!CU213+'Power Play'!AJ213+'Penalty Kill'!AF213),0)</f>
        <v>0.1357142857142857</v>
      </c>
      <c r="AR213" s="13">
        <f t="shared" si="69"/>
        <v>0.25</v>
      </c>
      <c r="AS213">
        <v>585</v>
      </c>
      <c r="AT213">
        <v>638</v>
      </c>
      <c r="AU213" s="17">
        <f t="shared" si="70"/>
        <v>0.47833197056418642</v>
      </c>
      <c r="AV213">
        <v>24.1</v>
      </c>
      <c r="AW213">
        <v>137</v>
      </c>
      <c r="AX213">
        <v>91</v>
      </c>
      <c r="AY213">
        <v>58</v>
      </c>
      <c r="AZ213">
        <v>68</v>
      </c>
      <c r="BA213">
        <v>33</v>
      </c>
      <c r="BB213">
        <v>57</v>
      </c>
      <c r="BC213" s="2">
        <f t="shared" si="71"/>
        <v>5.8571343744431834</v>
      </c>
      <c r="BD213" s="14">
        <f t="shared" si="72"/>
        <v>3.8905053144111656</v>
      </c>
      <c r="BE213" s="14">
        <f t="shared" si="73"/>
        <v>2.4796627278664576</v>
      </c>
      <c r="BF213" s="14">
        <f t="shared" si="74"/>
        <v>2.9071907843951572</v>
      </c>
      <c r="BG213" s="14">
        <f t="shared" si="75"/>
        <v>1.4108425865447087</v>
      </c>
      <c r="BH213" s="14">
        <f t="shared" si="76"/>
        <v>2.4369099222135873</v>
      </c>
      <c r="BI213">
        <v>36</v>
      </c>
      <c r="BJ213">
        <v>18</v>
      </c>
      <c r="BK213">
        <v>0</v>
      </c>
      <c r="BL213">
        <v>0</v>
      </c>
      <c r="BM213">
        <v>0</v>
      </c>
      <c r="BN213">
        <v>0</v>
      </c>
      <c r="BO213" s="2">
        <v>3.0763889999999998</v>
      </c>
      <c r="BP213">
        <v>1</v>
      </c>
      <c r="BQ213">
        <v>0</v>
      </c>
      <c r="BR213" s="18">
        <f t="shared" si="77"/>
        <v>0</v>
      </c>
      <c r="BS213">
        <v>0</v>
      </c>
      <c r="BT213">
        <v>3</v>
      </c>
      <c r="BU213">
        <v>16</v>
      </c>
      <c r="BV213">
        <v>0</v>
      </c>
      <c r="BW213">
        <v>0</v>
      </c>
      <c r="BX213">
        <v>2</v>
      </c>
      <c r="BY213">
        <v>1</v>
      </c>
      <c r="BZ213">
        <v>0</v>
      </c>
      <c r="CA213">
        <v>0</v>
      </c>
      <c r="CB213" s="18">
        <f t="shared" si="78"/>
        <v>0</v>
      </c>
      <c r="CC213" s="19">
        <v>6</v>
      </c>
      <c r="CD213">
        <v>1.8</v>
      </c>
      <c r="CE213">
        <v>1</v>
      </c>
      <c r="CF213">
        <v>2.8</v>
      </c>
      <c r="CG213" s="20">
        <f t="shared" si="79"/>
        <v>3.4567901234567898E-2</v>
      </c>
      <c r="CH213" s="20">
        <f t="shared" si="80"/>
        <v>0.11970785582803586</v>
      </c>
      <c r="CI213">
        <v>27.3</v>
      </c>
      <c r="CJ213">
        <v>28.6</v>
      </c>
      <c r="CK213">
        <v>-11.3</v>
      </c>
      <c r="CL213">
        <v>2.8</v>
      </c>
      <c r="CM213">
        <v>2.1</v>
      </c>
      <c r="CN213">
        <v>-0.30000000000000004</v>
      </c>
      <c r="CO213">
        <v>4.5999999999999996</v>
      </c>
      <c r="CP213" s="21">
        <f t="shared" si="81"/>
        <v>5.6790123456790118E-2</v>
      </c>
      <c r="CQ213" s="21">
        <f t="shared" si="82"/>
        <v>0.1966629060032018</v>
      </c>
      <c r="CU213">
        <v>1</v>
      </c>
      <c r="CV213" t="s">
        <v>312</v>
      </c>
      <c r="CW213">
        <v>637778</v>
      </c>
      <c r="CY213" s="22">
        <f t="shared" si="83"/>
        <v>3.4799996097560975</v>
      </c>
    </row>
    <row r="214" spans="1:103" x14ac:dyDescent="0.2">
      <c r="A214">
        <v>17</v>
      </c>
      <c r="B214" t="s">
        <v>273</v>
      </c>
      <c r="C214" t="s">
        <v>350</v>
      </c>
      <c r="D214" t="s">
        <v>351</v>
      </c>
      <c r="E214" t="s">
        <v>106</v>
      </c>
      <c r="F214">
        <v>72</v>
      </c>
      <c r="G214">
        <v>187</v>
      </c>
      <c r="H214" t="s">
        <v>107</v>
      </c>
      <c r="I214">
        <v>2003</v>
      </c>
      <c r="J214">
        <v>1</v>
      </c>
      <c r="K214">
        <v>29</v>
      </c>
      <c r="M214">
        <v>29</v>
      </c>
      <c r="N214" t="s">
        <v>1165</v>
      </c>
      <c r="O214" s="12" t="s">
        <v>524</v>
      </c>
      <c r="P214" s="12" t="s">
        <v>1166</v>
      </c>
      <c r="Q214" s="12" t="s">
        <v>343</v>
      </c>
      <c r="R214" t="s">
        <v>122</v>
      </c>
      <c r="S214">
        <v>25</v>
      </c>
      <c r="T214" s="12" t="s">
        <v>148</v>
      </c>
      <c r="U214">
        <v>30</v>
      </c>
      <c r="V214">
        <v>2</v>
      </c>
      <c r="W214">
        <v>3</v>
      </c>
      <c r="X214">
        <v>5</v>
      </c>
      <c r="Y214">
        <v>-7</v>
      </c>
      <c r="Z214">
        <v>53</v>
      </c>
      <c r="AA214">
        <v>22</v>
      </c>
      <c r="AB214">
        <v>18</v>
      </c>
      <c r="AC214" s="13">
        <f t="shared" si="63"/>
        <v>3.7735849056603772E-2</v>
      </c>
      <c r="AD214" s="13">
        <f t="shared" si="64"/>
        <v>2.1505376344086023E-2</v>
      </c>
      <c r="AE214" s="14">
        <v>38.5</v>
      </c>
      <c r="AF214" s="15">
        <v>27</v>
      </c>
      <c r="AG214" s="15">
        <v>13</v>
      </c>
      <c r="AH214" s="15">
        <v>4</v>
      </c>
      <c r="AI214" s="2">
        <v>337.78333333329999</v>
      </c>
      <c r="AJ214" s="14">
        <f t="shared" si="65"/>
        <v>11.259444444443334</v>
      </c>
      <c r="AK214">
        <v>501</v>
      </c>
      <c r="AL214" s="14">
        <f t="shared" si="66"/>
        <v>16.7</v>
      </c>
      <c r="AM214" s="16">
        <f t="shared" si="67"/>
        <v>0.67421823020618765</v>
      </c>
      <c r="AN214" s="15">
        <v>0</v>
      </c>
      <c r="AO214" s="16">
        <f t="shared" si="68"/>
        <v>0</v>
      </c>
      <c r="AP214" s="13">
        <f>IF(('Even Strength'!CU214+'Power Play'!AJ214+'Penalty Kill'!AF214)&gt;0,V214/('Even Strength'!CU214+'Power Play'!AJ214+'Penalty Kill'!AF214),0)</f>
        <v>2.7027027027027029E-2</v>
      </c>
      <c r="AQ214" s="13">
        <f>IF(('Even Strength'!CU214+'Power Play'!AJ214+'Penalty Kill'!AF214)&gt;0,W214/('Even Strength'!CU214+'Power Play'!AJ214+'Penalty Kill'!AF214),0)</f>
        <v>4.0540540540540543E-2</v>
      </c>
      <c r="AR214" s="13">
        <f t="shared" si="69"/>
        <v>6.7567567567567571E-2</v>
      </c>
      <c r="AS214">
        <v>7</v>
      </c>
      <c r="AT214">
        <v>8</v>
      </c>
      <c r="AU214" s="17">
        <f t="shared" si="70"/>
        <v>0.46666666666666667</v>
      </c>
      <c r="AV214">
        <v>0.8</v>
      </c>
      <c r="AW214">
        <v>27</v>
      </c>
      <c r="AX214">
        <v>43</v>
      </c>
      <c r="AY214">
        <v>5</v>
      </c>
      <c r="AZ214">
        <v>22</v>
      </c>
      <c r="BA214">
        <v>3</v>
      </c>
      <c r="BB214">
        <v>8</v>
      </c>
      <c r="BC214" s="2">
        <f t="shared" si="71"/>
        <v>4.7959737504322097</v>
      </c>
      <c r="BD214" s="14">
        <f t="shared" si="72"/>
        <v>7.6380322692068532</v>
      </c>
      <c r="BE214" s="14">
        <f t="shared" si="73"/>
        <v>0.88814328711707591</v>
      </c>
      <c r="BF214" s="14">
        <f t="shared" si="74"/>
        <v>3.9078304633151344</v>
      </c>
      <c r="BG214" s="14">
        <f t="shared" si="75"/>
        <v>0.53288597227024548</v>
      </c>
      <c r="BH214" s="14">
        <f t="shared" si="76"/>
        <v>1.4210292593873213</v>
      </c>
      <c r="BI214">
        <v>2</v>
      </c>
      <c r="BJ214">
        <v>1</v>
      </c>
      <c r="BK214">
        <v>0</v>
      </c>
      <c r="BL214">
        <v>0</v>
      </c>
      <c r="BM214">
        <v>0</v>
      </c>
      <c r="BN214">
        <v>0</v>
      </c>
      <c r="BO214" s="2">
        <v>1.4932609999999999</v>
      </c>
      <c r="BP214">
        <v>3</v>
      </c>
      <c r="BQ214">
        <v>2</v>
      </c>
      <c r="BR214" s="18">
        <f t="shared" si="77"/>
        <v>0.66666666666666663</v>
      </c>
      <c r="BS214">
        <v>1</v>
      </c>
      <c r="BT214">
        <v>0</v>
      </c>
      <c r="BU214">
        <v>10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s="18">
        <f t="shared" si="78"/>
        <v>0</v>
      </c>
      <c r="CC214" s="19">
        <v>3</v>
      </c>
      <c r="CD214">
        <v>-0.2</v>
      </c>
      <c r="CE214">
        <v>0.1</v>
      </c>
      <c r="CF214">
        <v>-0.1</v>
      </c>
      <c r="CG214" s="20">
        <f t="shared" si="79"/>
        <v>-3.3333333333333335E-3</v>
      </c>
      <c r="CH214" s="20">
        <f t="shared" si="80"/>
        <v>-1.7762865742341517E-2</v>
      </c>
      <c r="CI214">
        <v>6.4</v>
      </c>
      <c r="CJ214">
        <v>5.7</v>
      </c>
      <c r="CK214">
        <v>-6.5</v>
      </c>
      <c r="CL214">
        <v>-0.8</v>
      </c>
      <c r="CM214">
        <v>-0.1</v>
      </c>
      <c r="CN214">
        <v>0.9</v>
      </c>
      <c r="CO214">
        <v>0</v>
      </c>
      <c r="CP214" s="21">
        <f t="shared" si="81"/>
        <v>0</v>
      </c>
      <c r="CQ214" s="21">
        <f t="shared" si="82"/>
        <v>0</v>
      </c>
      <c r="CU214">
        <v>23</v>
      </c>
      <c r="CV214" t="s">
        <v>1167</v>
      </c>
      <c r="CW214">
        <v>1200000</v>
      </c>
      <c r="CY214" s="22">
        <f t="shared" si="83"/>
        <v>-2.1073170731707318</v>
      </c>
    </row>
    <row r="215" spans="1:103" x14ac:dyDescent="0.2">
      <c r="A215">
        <v>25</v>
      </c>
      <c r="B215" t="s">
        <v>1168</v>
      </c>
      <c r="C215" t="s">
        <v>632</v>
      </c>
      <c r="D215" t="s">
        <v>206</v>
      </c>
      <c r="E215" t="s">
        <v>106</v>
      </c>
      <c r="F215">
        <v>69</v>
      </c>
      <c r="G215">
        <v>174</v>
      </c>
      <c r="H215" t="s">
        <v>118</v>
      </c>
      <c r="M215">
        <v>31</v>
      </c>
      <c r="N215" t="s">
        <v>1169</v>
      </c>
      <c r="O215" s="12" t="s">
        <v>175</v>
      </c>
      <c r="P215" s="12" t="s">
        <v>1170</v>
      </c>
      <c r="Q215" t="s">
        <v>147</v>
      </c>
      <c r="T215" s="12" t="s">
        <v>170</v>
      </c>
      <c r="U215">
        <v>9</v>
      </c>
      <c r="V215">
        <v>0</v>
      </c>
      <c r="W215">
        <v>1</v>
      </c>
      <c r="X215">
        <v>1</v>
      </c>
      <c r="Y215">
        <v>-4</v>
      </c>
      <c r="Z215">
        <v>9</v>
      </c>
      <c r="AA215">
        <v>4</v>
      </c>
      <c r="AB215">
        <v>4</v>
      </c>
      <c r="AC215" s="13">
        <f t="shared" si="63"/>
        <v>0</v>
      </c>
      <c r="AD215" s="13">
        <f t="shared" si="64"/>
        <v>0</v>
      </c>
      <c r="AE215" s="14">
        <v>38.1</v>
      </c>
      <c r="AF215" s="15">
        <v>6</v>
      </c>
      <c r="AG215" s="15">
        <v>0</v>
      </c>
      <c r="AH215" s="15">
        <v>3</v>
      </c>
      <c r="AI215" s="2">
        <v>99.45</v>
      </c>
      <c r="AJ215" s="14">
        <f t="shared" si="65"/>
        <v>11.05</v>
      </c>
      <c r="AK215">
        <v>137</v>
      </c>
      <c r="AL215" s="14">
        <f t="shared" si="66"/>
        <v>15.222222222222221</v>
      </c>
      <c r="AM215" s="16">
        <f t="shared" si="67"/>
        <v>0.72591240875912411</v>
      </c>
      <c r="AN215" s="15">
        <v>27</v>
      </c>
      <c r="AO215" s="16">
        <f t="shared" si="68"/>
        <v>16.289592760180994</v>
      </c>
      <c r="AP215" s="13">
        <f>IF(('Even Strength'!CU215+'Power Play'!AJ215+'Penalty Kill'!AF215)&gt;0,V215/('Even Strength'!CU215+'Power Play'!AJ215+'Penalty Kill'!AF215),0)</f>
        <v>0</v>
      </c>
      <c r="AQ215" s="13">
        <f>IF(('Even Strength'!CU215+'Power Play'!AJ215+'Penalty Kill'!AF215)&gt;0,W215/('Even Strength'!CU215+'Power Play'!AJ215+'Penalty Kill'!AF215),0)</f>
        <v>3.2258064516129031E-2</v>
      </c>
      <c r="AR215" s="13">
        <f t="shared" si="69"/>
        <v>3.2258064516129031E-2</v>
      </c>
      <c r="AS215">
        <v>15</v>
      </c>
      <c r="AT215">
        <v>20</v>
      </c>
      <c r="AU215" s="17">
        <f t="shared" si="70"/>
        <v>0.42857142857142855</v>
      </c>
      <c r="AV215">
        <v>6.7</v>
      </c>
      <c r="AW215">
        <v>14</v>
      </c>
      <c r="AX215">
        <v>10</v>
      </c>
      <c r="AY215">
        <v>7</v>
      </c>
      <c r="AZ215">
        <v>4</v>
      </c>
      <c r="BA215">
        <v>2</v>
      </c>
      <c r="BB215">
        <v>2</v>
      </c>
      <c r="BC215" s="2">
        <f t="shared" si="71"/>
        <v>8.4464555052790349</v>
      </c>
      <c r="BD215" s="14">
        <f t="shared" si="72"/>
        <v>6.0331825037707389</v>
      </c>
      <c r="BE215" s="14">
        <f t="shared" si="73"/>
        <v>4.2232277526395174</v>
      </c>
      <c r="BF215" s="14">
        <f t="shared" si="74"/>
        <v>2.4132730015082955</v>
      </c>
      <c r="BG215" s="14">
        <f t="shared" si="75"/>
        <v>1.2066365007541477</v>
      </c>
      <c r="BH215" s="14">
        <f t="shared" si="76"/>
        <v>1.2066365007541477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">
        <v>0.83432200000000001</v>
      </c>
      <c r="BR215" s="18" t="str">
        <f t="shared" si="77"/>
        <v xml:space="preserve"> </v>
      </c>
      <c r="BT215">
        <v>0</v>
      </c>
      <c r="BU215">
        <v>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s="18">
        <f t="shared" si="78"/>
        <v>0</v>
      </c>
      <c r="CC215" s="19">
        <v>5</v>
      </c>
      <c r="CD215">
        <v>-0.2</v>
      </c>
      <c r="CE215">
        <v>-0.1</v>
      </c>
      <c r="CF215">
        <v>-0.2</v>
      </c>
      <c r="CG215" s="20">
        <f t="shared" si="79"/>
        <v>-2.2222222222222223E-2</v>
      </c>
      <c r="CH215" s="20">
        <f t="shared" si="80"/>
        <v>-0.1206636500754148</v>
      </c>
      <c r="CI215">
        <v>1.7000000000000002</v>
      </c>
      <c r="CJ215">
        <v>1.6</v>
      </c>
      <c r="CK215">
        <v>-4.2</v>
      </c>
      <c r="CL215">
        <v>-0.4</v>
      </c>
      <c r="CM215">
        <v>-0.2</v>
      </c>
      <c r="CN215">
        <v>0</v>
      </c>
      <c r="CO215">
        <v>-0.60000000000000009</v>
      </c>
      <c r="CP215" s="21">
        <f t="shared" si="81"/>
        <v>-6.666666666666668E-2</v>
      </c>
      <c r="CQ215" s="21">
        <f t="shared" si="82"/>
        <v>-0.36199095022624439</v>
      </c>
      <c r="CU215">
        <v>20</v>
      </c>
      <c r="CV215" t="s">
        <v>1027</v>
      </c>
      <c r="CW215">
        <v>550000</v>
      </c>
      <c r="CY215" s="22">
        <f t="shared" si="83"/>
        <v>-1.5658536585365854</v>
      </c>
    </row>
    <row r="216" spans="1:103" x14ac:dyDescent="0.2">
      <c r="A216">
        <v>14</v>
      </c>
      <c r="B216" t="s">
        <v>1171</v>
      </c>
      <c r="C216" t="s">
        <v>612</v>
      </c>
      <c r="D216" t="s">
        <v>268</v>
      </c>
      <c r="E216" t="s">
        <v>106</v>
      </c>
      <c r="F216">
        <v>71</v>
      </c>
      <c r="G216">
        <v>180</v>
      </c>
      <c r="H216" t="s">
        <v>107</v>
      </c>
      <c r="I216">
        <v>2008</v>
      </c>
      <c r="J216">
        <v>1</v>
      </c>
      <c r="K216">
        <v>22</v>
      </c>
      <c r="M216">
        <v>23</v>
      </c>
      <c r="N216" t="s">
        <v>1172</v>
      </c>
      <c r="O216" s="12" t="s">
        <v>791</v>
      </c>
      <c r="P216" s="12" t="s">
        <v>1173</v>
      </c>
      <c r="Q216" t="s">
        <v>131</v>
      </c>
      <c r="T216" s="12" t="s">
        <v>546</v>
      </c>
      <c r="U216">
        <v>80</v>
      </c>
      <c r="V216">
        <v>28</v>
      </c>
      <c r="W216">
        <v>37</v>
      </c>
      <c r="X216">
        <v>65</v>
      </c>
      <c r="Y216">
        <v>-11</v>
      </c>
      <c r="Z216">
        <v>200</v>
      </c>
      <c r="AA216">
        <v>73</v>
      </c>
      <c r="AB216">
        <v>87</v>
      </c>
      <c r="AC216" s="13">
        <f t="shared" si="63"/>
        <v>0.14000000000000001</v>
      </c>
      <c r="AD216" s="13">
        <f t="shared" si="64"/>
        <v>7.7777777777777779E-2</v>
      </c>
      <c r="AE216" s="14">
        <v>24.9</v>
      </c>
      <c r="AF216" s="15">
        <v>100</v>
      </c>
      <c r="AG216" s="15">
        <v>44</v>
      </c>
      <c r="AH216" s="15">
        <v>12</v>
      </c>
      <c r="AI216" s="2">
        <v>1563.7333333332999</v>
      </c>
      <c r="AJ216" s="14">
        <f t="shared" si="65"/>
        <v>19.546666666666248</v>
      </c>
      <c r="AK216">
        <v>2032</v>
      </c>
      <c r="AL216" s="14">
        <f t="shared" si="66"/>
        <v>25.4</v>
      </c>
      <c r="AM216" s="16">
        <f t="shared" si="67"/>
        <v>0.7695538057742618</v>
      </c>
      <c r="AN216" s="15">
        <v>207.61084700000001</v>
      </c>
      <c r="AO216" s="16">
        <f t="shared" si="68"/>
        <v>7.9659687201570595</v>
      </c>
      <c r="AP216" s="13">
        <f>IF(('Even Strength'!CU216+'Power Play'!AJ216+'Penalty Kill'!AF216)&gt;0,V216/('Even Strength'!CU216+'Power Play'!AJ216+'Penalty Kill'!AF216),0)</f>
        <v>0.32183908045977011</v>
      </c>
      <c r="AQ216" s="13">
        <f>IF(('Even Strength'!CU216+'Power Play'!AJ216+'Penalty Kill'!AF216)&gt;0,W216/('Even Strength'!CU216+'Power Play'!AJ216+'Penalty Kill'!AF216),0)</f>
        <v>0.42528735632183906</v>
      </c>
      <c r="AR216" s="13">
        <f t="shared" si="69"/>
        <v>0.74712643678160917</v>
      </c>
      <c r="AS216">
        <v>8</v>
      </c>
      <c r="AT216">
        <v>13</v>
      </c>
      <c r="AU216" s="17">
        <f t="shared" si="70"/>
        <v>0.38095238095238093</v>
      </c>
      <c r="AV216">
        <v>0.4</v>
      </c>
      <c r="AW216">
        <v>131</v>
      </c>
      <c r="AX216">
        <v>51</v>
      </c>
      <c r="AY216">
        <v>40</v>
      </c>
      <c r="AZ216">
        <v>73</v>
      </c>
      <c r="BA216">
        <v>71</v>
      </c>
      <c r="BB216">
        <v>61</v>
      </c>
      <c r="BC216" s="2">
        <f t="shared" si="71"/>
        <v>5.0264324693043365</v>
      </c>
      <c r="BD216" s="14">
        <f t="shared" si="72"/>
        <v>1.9568553888131386</v>
      </c>
      <c r="BE216" s="14">
        <f t="shared" si="73"/>
        <v>1.534788540245599</v>
      </c>
      <c r="BF216" s="14">
        <f t="shared" si="74"/>
        <v>2.8009890859482183</v>
      </c>
      <c r="BG216" s="14">
        <f t="shared" si="75"/>
        <v>2.7242496589359382</v>
      </c>
      <c r="BH216" s="14">
        <f t="shared" si="76"/>
        <v>2.3405525238745382</v>
      </c>
      <c r="BI216">
        <v>18</v>
      </c>
      <c r="BJ216">
        <v>9</v>
      </c>
      <c r="BK216">
        <v>0</v>
      </c>
      <c r="BL216">
        <v>0</v>
      </c>
      <c r="BM216">
        <v>0</v>
      </c>
      <c r="BN216">
        <v>0</v>
      </c>
      <c r="BO216" s="2">
        <v>8.1280889999999992</v>
      </c>
      <c r="BP216">
        <v>7</v>
      </c>
      <c r="BQ216">
        <v>5</v>
      </c>
      <c r="BR216" s="18">
        <f t="shared" si="77"/>
        <v>0.7142857142857143</v>
      </c>
      <c r="BS216">
        <v>1</v>
      </c>
      <c r="BT216">
        <v>5</v>
      </c>
      <c r="BU216">
        <v>18</v>
      </c>
      <c r="BV216">
        <v>1</v>
      </c>
      <c r="BW216">
        <v>1</v>
      </c>
      <c r="BX216">
        <v>4</v>
      </c>
      <c r="BY216">
        <v>3</v>
      </c>
      <c r="BZ216">
        <v>0</v>
      </c>
      <c r="CA216">
        <v>0</v>
      </c>
      <c r="CB216" s="18">
        <f t="shared" si="78"/>
        <v>0</v>
      </c>
      <c r="CC216" s="19">
        <v>6</v>
      </c>
      <c r="CD216">
        <v>6</v>
      </c>
      <c r="CE216">
        <v>1.5</v>
      </c>
      <c r="CF216">
        <v>7.5</v>
      </c>
      <c r="CG216" s="20">
        <f t="shared" si="79"/>
        <v>9.375E-2</v>
      </c>
      <c r="CH216" s="20">
        <f t="shared" si="80"/>
        <v>0.28777285129604985</v>
      </c>
      <c r="CI216">
        <v>37.6</v>
      </c>
      <c r="CJ216">
        <v>30.4</v>
      </c>
      <c r="CK216">
        <v>13.9</v>
      </c>
      <c r="CL216">
        <v>10.3</v>
      </c>
      <c r="CM216">
        <v>1.6</v>
      </c>
      <c r="CN216">
        <v>2.5</v>
      </c>
      <c r="CO216">
        <v>14.4</v>
      </c>
      <c r="CP216" s="21">
        <f t="shared" si="81"/>
        <v>0.18</v>
      </c>
      <c r="CQ216" s="21">
        <f t="shared" si="82"/>
        <v>0.55252387448841567</v>
      </c>
      <c r="CU216">
        <v>2</v>
      </c>
      <c r="CV216" t="s">
        <v>1174</v>
      </c>
      <c r="CW216">
        <v>6000000</v>
      </c>
      <c r="CY216" s="22">
        <f t="shared" si="83"/>
        <v>3.8634146341463431</v>
      </c>
    </row>
    <row r="217" spans="1:103" x14ac:dyDescent="0.2">
      <c r="A217">
        <v>23</v>
      </c>
      <c r="B217" t="s">
        <v>1175</v>
      </c>
      <c r="C217" t="s">
        <v>1176</v>
      </c>
      <c r="E217" t="s">
        <v>182</v>
      </c>
      <c r="F217">
        <v>75</v>
      </c>
      <c r="G217">
        <v>215</v>
      </c>
      <c r="H217" t="s">
        <v>118</v>
      </c>
      <c r="I217">
        <v>2004</v>
      </c>
      <c r="J217">
        <v>3</v>
      </c>
      <c r="K217">
        <v>91</v>
      </c>
      <c r="M217">
        <v>27</v>
      </c>
      <c r="N217" t="s">
        <v>1177</v>
      </c>
      <c r="O217" s="12" t="s">
        <v>1178</v>
      </c>
      <c r="P217" s="12" t="s">
        <v>1179</v>
      </c>
      <c r="Q217" t="s">
        <v>177</v>
      </c>
      <c r="T217" s="12" t="s">
        <v>178</v>
      </c>
      <c r="U217">
        <v>63</v>
      </c>
      <c r="V217">
        <v>7</v>
      </c>
      <c r="W217">
        <v>15</v>
      </c>
      <c r="X217">
        <v>22</v>
      </c>
      <c r="Y217">
        <v>-39</v>
      </c>
      <c r="Z217">
        <v>178</v>
      </c>
      <c r="AA217">
        <v>68</v>
      </c>
      <c r="AB217">
        <v>158</v>
      </c>
      <c r="AC217" s="13">
        <f t="shared" si="63"/>
        <v>3.9325842696629212E-2</v>
      </c>
      <c r="AD217" s="13">
        <f t="shared" si="64"/>
        <v>1.7326732673267328E-2</v>
      </c>
      <c r="AE217" s="14">
        <v>53.7</v>
      </c>
      <c r="AF217" s="15">
        <v>86</v>
      </c>
      <c r="AG217" s="15">
        <v>15</v>
      </c>
      <c r="AH217" s="15">
        <v>73</v>
      </c>
      <c r="AI217" s="2">
        <v>1467</v>
      </c>
      <c r="AJ217" s="14">
        <f t="shared" si="65"/>
        <v>23.285714285714285</v>
      </c>
      <c r="AK217">
        <v>1798</v>
      </c>
      <c r="AL217" s="14">
        <f t="shared" si="66"/>
        <v>28.539682539682541</v>
      </c>
      <c r="AM217" s="16">
        <f t="shared" si="67"/>
        <v>0.81590656284760843</v>
      </c>
      <c r="AN217" s="15">
        <v>67.288888999999998</v>
      </c>
      <c r="AO217" s="16">
        <f t="shared" si="68"/>
        <v>2.752101799591002</v>
      </c>
      <c r="AP217" s="13">
        <f>IF(('Even Strength'!CU217+'Power Play'!AJ217+'Penalty Kill'!AF217)&gt;0,V217/('Even Strength'!CU217+'Power Play'!AJ217+'Penalty Kill'!AF217),0)</f>
        <v>8.4337349397590355E-2</v>
      </c>
      <c r="AQ217" s="13">
        <f>IF(('Even Strength'!CU217+'Power Play'!AJ217+'Penalty Kill'!AF217)&gt;0,W217/('Even Strength'!CU217+'Power Play'!AJ217+'Penalty Kill'!AF217),0)</f>
        <v>0.18072289156626506</v>
      </c>
      <c r="AR217" s="13">
        <f t="shared" si="69"/>
        <v>0.26506024096385539</v>
      </c>
      <c r="AS217">
        <v>2</v>
      </c>
      <c r="AT217">
        <v>1</v>
      </c>
      <c r="AU217" s="17">
        <f t="shared" si="70"/>
        <v>0.66666666666666663</v>
      </c>
      <c r="AV217">
        <v>0</v>
      </c>
      <c r="AW217">
        <v>157</v>
      </c>
      <c r="AX217">
        <v>112</v>
      </c>
      <c r="AY217">
        <v>136</v>
      </c>
      <c r="AZ217">
        <v>68</v>
      </c>
      <c r="BA217">
        <v>34</v>
      </c>
      <c r="BB217">
        <v>28</v>
      </c>
      <c r="BC217" s="2">
        <f t="shared" si="71"/>
        <v>6.4212678936605316</v>
      </c>
      <c r="BD217" s="14">
        <f t="shared" si="72"/>
        <v>4.5807770961145193</v>
      </c>
      <c r="BE217" s="14">
        <f t="shared" si="73"/>
        <v>5.5623721881390598</v>
      </c>
      <c r="BF217" s="14">
        <f t="shared" si="74"/>
        <v>2.7811860940695299</v>
      </c>
      <c r="BG217" s="14">
        <f t="shared" si="75"/>
        <v>1.3905930470347649</v>
      </c>
      <c r="BH217" s="14">
        <f t="shared" si="76"/>
        <v>1.1451942740286298</v>
      </c>
      <c r="BI217">
        <v>50</v>
      </c>
      <c r="BJ217">
        <v>24</v>
      </c>
      <c r="BK217">
        <v>0</v>
      </c>
      <c r="BL217">
        <v>0</v>
      </c>
      <c r="BM217">
        <v>0</v>
      </c>
      <c r="BN217">
        <v>0</v>
      </c>
      <c r="BO217" s="2">
        <v>-5.0162000000000004</v>
      </c>
      <c r="BP217">
        <v>2</v>
      </c>
      <c r="BQ217">
        <v>0</v>
      </c>
      <c r="BR217" s="18">
        <f t="shared" si="77"/>
        <v>0</v>
      </c>
      <c r="BS217">
        <v>0</v>
      </c>
      <c r="BT217">
        <v>1</v>
      </c>
      <c r="BU217">
        <v>16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 s="18">
        <f t="shared" si="78"/>
        <v>0</v>
      </c>
      <c r="CC217" s="19">
        <v>5</v>
      </c>
      <c r="CD217">
        <v>1.5</v>
      </c>
      <c r="CE217">
        <v>0.4</v>
      </c>
      <c r="CF217">
        <v>1.8</v>
      </c>
      <c r="CG217" s="20">
        <f t="shared" si="79"/>
        <v>2.8571428571428571E-2</v>
      </c>
      <c r="CH217" s="20">
        <f t="shared" si="80"/>
        <v>7.3619631901840496E-2</v>
      </c>
      <c r="CI217">
        <v>30.8</v>
      </c>
      <c r="CJ217">
        <v>28.2</v>
      </c>
      <c r="CK217">
        <v>-34.700000000000003</v>
      </c>
      <c r="CL217">
        <v>1.8</v>
      </c>
      <c r="CM217">
        <v>-1.5</v>
      </c>
      <c r="CN217">
        <v>-0.60000000000000009</v>
      </c>
      <c r="CO217">
        <v>-0.2</v>
      </c>
      <c r="CP217" s="21">
        <f t="shared" si="81"/>
        <v>-3.1746031746031746E-3</v>
      </c>
      <c r="CQ217" s="21">
        <f t="shared" si="82"/>
        <v>-8.1799591002044997E-3</v>
      </c>
      <c r="CU217">
        <v>16</v>
      </c>
      <c r="CV217" t="s">
        <v>312</v>
      </c>
      <c r="CW217">
        <v>5000000</v>
      </c>
      <c r="CY217" s="22">
        <f t="shared" si="83"/>
        <v>-8.9804878048780488</v>
      </c>
    </row>
    <row r="218" spans="1:103" x14ac:dyDescent="0.2">
      <c r="A218">
        <v>10</v>
      </c>
      <c r="B218" t="s">
        <v>1180</v>
      </c>
      <c r="C218" t="s">
        <v>1181</v>
      </c>
      <c r="E218" t="s">
        <v>1182</v>
      </c>
      <c r="F218">
        <v>74</v>
      </c>
      <c r="G218">
        <v>196</v>
      </c>
      <c r="H218" t="s">
        <v>118</v>
      </c>
      <c r="I218">
        <v>2001</v>
      </c>
      <c r="J218">
        <v>4</v>
      </c>
      <c r="K218">
        <v>106</v>
      </c>
      <c r="M218">
        <v>31</v>
      </c>
      <c r="N218" t="s">
        <v>1183</v>
      </c>
      <c r="O218" s="12" t="s">
        <v>1184</v>
      </c>
      <c r="P218" s="12" t="s">
        <v>1185</v>
      </c>
      <c r="Q218" t="s">
        <v>139</v>
      </c>
      <c r="T218" s="12" t="s">
        <v>178</v>
      </c>
      <c r="U218">
        <v>79</v>
      </c>
      <c r="V218">
        <v>6</v>
      </c>
      <c r="W218">
        <v>27</v>
      </c>
      <c r="X218">
        <v>33</v>
      </c>
      <c r="Y218">
        <v>-27</v>
      </c>
      <c r="Z218">
        <v>161</v>
      </c>
      <c r="AA218">
        <v>75</v>
      </c>
      <c r="AB218">
        <v>98</v>
      </c>
      <c r="AC218" s="13">
        <f t="shared" si="63"/>
        <v>3.7267080745341616E-2</v>
      </c>
      <c r="AD218" s="13">
        <f t="shared" si="64"/>
        <v>1.7964071856287425E-2</v>
      </c>
      <c r="AE218" s="14">
        <v>54.3</v>
      </c>
      <c r="AF218" s="15">
        <v>62</v>
      </c>
      <c r="AG218" s="15">
        <v>21</v>
      </c>
      <c r="AH218" s="15">
        <v>68</v>
      </c>
      <c r="AI218" s="2">
        <v>1889</v>
      </c>
      <c r="AJ218" s="14">
        <f t="shared" si="65"/>
        <v>23.911392405063292</v>
      </c>
      <c r="AK218">
        <v>2113</v>
      </c>
      <c r="AL218" s="14">
        <f t="shared" si="66"/>
        <v>26.746835443037973</v>
      </c>
      <c r="AM218" s="16">
        <f t="shared" si="67"/>
        <v>0.89398958826313302</v>
      </c>
      <c r="AN218" s="15">
        <v>114.93763800000001</v>
      </c>
      <c r="AO218" s="16">
        <f t="shared" si="68"/>
        <v>3.6507455161461095</v>
      </c>
      <c r="AP218" s="13">
        <f>IF(('Even Strength'!CU218+'Power Play'!AJ218+'Penalty Kill'!AF218)&gt;0,V218/('Even Strength'!CU218+'Power Play'!AJ218+'Penalty Kill'!AF218),0)</f>
        <v>7.3170731707317069E-2</v>
      </c>
      <c r="AQ218" s="13">
        <f>IF(('Even Strength'!CU218+'Power Play'!AJ218+'Penalty Kill'!AF218)&gt;0,W218/('Even Strength'!CU218+'Power Play'!AJ218+'Penalty Kill'!AF218),0)</f>
        <v>0.32926829268292684</v>
      </c>
      <c r="AR218" s="13">
        <f t="shared" si="69"/>
        <v>0.40243902439024393</v>
      </c>
      <c r="AS218">
        <v>0</v>
      </c>
      <c r="AT218">
        <v>0</v>
      </c>
      <c r="AU218" s="17">
        <f t="shared" si="70"/>
        <v>0</v>
      </c>
      <c r="AV218">
        <v>0</v>
      </c>
      <c r="AW218">
        <v>86</v>
      </c>
      <c r="AX218">
        <v>49</v>
      </c>
      <c r="AY218">
        <v>119</v>
      </c>
      <c r="AZ218">
        <v>75</v>
      </c>
      <c r="BA218">
        <v>61</v>
      </c>
      <c r="BB218">
        <v>36</v>
      </c>
      <c r="BC218" s="2">
        <f t="shared" si="71"/>
        <v>2.7316040232927472</v>
      </c>
      <c r="BD218" s="14">
        <f t="shared" si="72"/>
        <v>1.5563790365272632</v>
      </c>
      <c r="BE218" s="14">
        <f t="shared" si="73"/>
        <v>3.7797776601376389</v>
      </c>
      <c r="BF218" s="14">
        <f t="shared" si="74"/>
        <v>2.3822128110111169</v>
      </c>
      <c r="BG218" s="14">
        <f t="shared" si="75"/>
        <v>1.9375330862890416</v>
      </c>
      <c r="BH218" s="14">
        <f t="shared" si="76"/>
        <v>1.1434621492853363</v>
      </c>
      <c r="BI218">
        <v>38</v>
      </c>
      <c r="BJ218">
        <v>19</v>
      </c>
      <c r="BK218">
        <v>0</v>
      </c>
      <c r="BL218">
        <v>0</v>
      </c>
      <c r="BM218">
        <v>0</v>
      </c>
      <c r="BN218">
        <v>0</v>
      </c>
      <c r="BO218" s="2">
        <v>7.4485999999999999</v>
      </c>
      <c r="BR218" s="18" t="str">
        <f t="shared" si="77"/>
        <v xml:space="preserve"> </v>
      </c>
      <c r="BT218">
        <v>1</v>
      </c>
      <c r="BU218">
        <v>19</v>
      </c>
      <c r="BV218">
        <v>1</v>
      </c>
      <c r="BW218">
        <v>1</v>
      </c>
      <c r="BX218">
        <v>2</v>
      </c>
      <c r="BY218">
        <v>1</v>
      </c>
      <c r="BZ218">
        <v>0</v>
      </c>
      <c r="CA218">
        <v>0</v>
      </c>
      <c r="CB218" s="18">
        <f t="shared" si="78"/>
        <v>0</v>
      </c>
      <c r="CC218" s="19">
        <v>4</v>
      </c>
      <c r="CD218">
        <v>2.1</v>
      </c>
      <c r="CE218">
        <v>3.3</v>
      </c>
      <c r="CF218">
        <v>5.4</v>
      </c>
      <c r="CG218" s="20">
        <f t="shared" si="79"/>
        <v>6.8354430379746839E-2</v>
      </c>
      <c r="CH218" s="20">
        <f t="shared" si="80"/>
        <v>0.17151932239280043</v>
      </c>
      <c r="CI218">
        <v>49.8</v>
      </c>
      <c r="CJ218">
        <v>44.5</v>
      </c>
      <c r="CK218">
        <v>-0.4</v>
      </c>
      <c r="CL218">
        <v>1.2</v>
      </c>
      <c r="CM218">
        <v>2.2999999999999998</v>
      </c>
      <c r="CN218">
        <v>0</v>
      </c>
      <c r="CO218">
        <v>3.5</v>
      </c>
      <c r="CP218" s="21">
        <f t="shared" si="81"/>
        <v>4.4303797468354431E-2</v>
      </c>
      <c r="CQ218" s="21">
        <f t="shared" si="82"/>
        <v>0.11116993118051879</v>
      </c>
      <c r="CU218">
        <v>2</v>
      </c>
      <c r="CV218" t="s">
        <v>1186</v>
      </c>
      <c r="CW218">
        <v>4000000</v>
      </c>
      <c r="CY218" s="22">
        <f t="shared" si="83"/>
        <v>-3.5243902439024382</v>
      </c>
    </row>
    <row r="219" spans="1:103" x14ac:dyDescent="0.2">
      <c r="A219">
        <v>42</v>
      </c>
      <c r="B219" t="s">
        <v>1187</v>
      </c>
      <c r="C219" t="s">
        <v>1188</v>
      </c>
      <c r="E219" t="s">
        <v>182</v>
      </c>
      <c r="F219">
        <v>76</v>
      </c>
      <c r="G219">
        <v>204</v>
      </c>
      <c r="H219" t="s">
        <v>118</v>
      </c>
      <c r="I219">
        <v>2009</v>
      </c>
      <c r="J219">
        <v>4</v>
      </c>
      <c r="K219">
        <v>102</v>
      </c>
      <c r="L219" t="s">
        <v>108</v>
      </c>
      <c r="M219">
        <v>23</v>
      </c>
      <c r="N219" t="s">
        <v>1189</v>
      </c>
      <c r="O219" s="12" t="s">
        <v>1190</v>
      </c>
      <c r="P219" s="12" t="s">
        <v>1191</v>
      </c>
      <c r="Q219" t="s">
        <v>343</v>
      </c>
      <c r="T219" s="12" t="s">
        <v>178</v>
      </c>
      <c r="U219">
        <v>62</v>
      </c>
      <c r="V219">
        <v>1</v>
      </c>
      <c r="W219">
        <v>8</v>
      </c>
      <c r="X219">
        <v>9</v>
      </c>
      <c r="Y219">
        <v>-8</v>
      </c>
      <c r="Z219">
        <v>58</v>
      </c>
      <c r="AA219">
        <v>20</v>
      </c>
      <c r="AB219">
        <v>46</v>
      </c>
      <c r="AC219" s="13">
        <f t="shared" si="63"/>
        <v>1.7241379310344827E-2</v>
      </c>
      <c r="AD219" s="13">
        <f t="shared" si="64"/>
        <v>8.0645161290322578E-3</v>
      </c>
      <c r="AE219" s="14">
        <v>50.4</v>
      </c>
      <c r="AF219" s="15">
        <v>24</v>
      </c>
      <c r="AG219" s="15">
        <v>3</v>
      </c>
      <c r="AH219" s="15">
        <v>30</v>
      </c>
      <c r="AI219" s="2">
        <v>1042.6333333333</v>
      </c>
      <c r="AJ219" s="14">
        <f t="shared" si="65"/>
        <v>16.81666666666613</v>
      </c>
      <c r="AK219">
        <v>1396</v>
      </c>
      <c r="AL219" s="14">
        <f t="shared" si="66"/>
        <v>22.516129032258064</v>
      </c>
      <c r="AM219" s="16">
        <f t="shared" si="67"/>
        <v>0.74687201528173353</v>
      </c>
      <c r="AN219" s="15">
        <v>46.416666999999997</v>
      </c>
      <c r="AO219" s="16">
        <f t="shared" si="68"/>
        <v>2.6711212187091231</v>
      </c>
      <c r="AP219" s="13">
        <f>IF(('Even Strength'!CU219+'Power Play'!AJ219+'Penalty Kill'!AF219)&gt;0,V219/('Even Strength'!CU219+'Power Play'!AJ219+'Penalty Kill'!AF219),0)</f>
        <v>1.0752688172043012E-2</v>
      </c>
      <c r="AQ219" s="13">
        <f>IF(('Even Strength'!CU219+'Power Play'!AJ219+'Penalty Kill'!AF219)&gt;0,W219/('Even Strength'!CU219+'Power Play'!AJ219+'Penalty Kill'!AF219),0)</f>
        <v>8.6021505376344093E-2</v>
      </c>
      <c r="AR219" s="13">
        <f t="shared" si="69"/>
        <v>9.6774193548387108E-2</v>
      </c>
      <c r="AS219">
        <v>0</v>
      </c>
      <c r="AT219">
        <v>0</v>
      </c>
      <c r="AU219" s="17">
        <f t="shared" si="70"/>
        <v>0</v>
      </c>
      <c r="AV219">
        <v>0</v>
      </c>
      <c r="AW219">
        <v>81</v>
      </c>
      <c r="AX219">
        <v>42</v>
      </c>
      <c r="AY219">
        <v>55</v>
      </c>
      <c r="AZ219">
        <v>20</v>
      </c>
      <c r="BA219">
        <v>33</v>
      </c>
      <c r="BB219">
        <v>19</v>
      </c>
      <c r="BC219" s="2">
        <f t="shared" si="71"/>
        <v>4.6612743374150281</v>
      </c>
      <c r="BD219" s="14">
        <f t="shared" si="72"/>
        <v>2.4169570638448294</v>
      </c>
      <c r="BE219" s="14">
        <f t="shared" si="73"/>
        <v>3.1650628217015622</v>
      </c>
      <c r="BF219" s="14">
        <f t="shared" si="74"/>
        <v>1.1509319351642044</v>
      </c>
      <c r="BG219" s="14">
        <f t="shared" si="75"/>
        <v>1.8990376930209372</v>
      </c>
      <c r="BH219" s="14">
        <f t="shared" si="76"/>
        <v>1.0933853384059942</v>
      </c>
      <c r="BI219">
        <v>10</v>
      </c>
      <c r="BJ219">
        <v>5</v>
      </c>
      <c r="BK219">
        <v>0</v>
      </c>
      <c r="BL219">
        <v>0</v>
      </c>
      <c r="BM219">
        <v>0</v>
      </c>
      <c r="BN219">
        <v>0</v>
      </c>
      <c r="BO219" s="2">
        <v>3.0099279999999999</v>
      </c>
      <c r="BP219">
        <v>1</v>
      </c>
      <c r="BQ219">
        <v>0</v>
      </c>
      <c r="BR219" s="18">
        <f t="shared" si="77"/>
        <v>0</v>
      </c>
      <c r="BS219">
        <v>0</v>
      </c>
      <c r="BT219">
        <v>0</v>
      </c>
      <c r="BU219">
        <v>15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 s="18">
        <f t="shared" si="78"/>
        <v>0</v>
      </c>
      <c r="CC219" s="19">
        <v>2</v>
      </c>
      <c r="CD219">
        <v>-0.2</v>
      </c>
      <c r="CE219">
        <v>1.6</v>
      </c>
      <c r="CF219">
        <v>1.4</v>
      </c>
      <c r="CG219" s="20">
        <f t="shared" si="79"/>
        <v>2.2580645161290321E-2</v>
      </c>
      <c r="CH219" s="20">
        <f t="shared" si="80"/>
        <v>8.0565235461494314E-2</v>
      </c>
      <c r="CI219">
        <v>19.2</v>
      </c>
      <c r="CJ219">
        <v>23.7</v>
      </c>
      <c r="CK219">
        <v>-3.4</v>
      </c>
      <c r="CL219">
        <v>-1.2</v>
      </c>
      <c r="CM219">
        <v>2.1</v>
      </c>
      <c r="CN219">
        <v>-0.30000000000000004</v>
      </c>
      <c r="CO219">
        <v>0.60000000000000009</v>
      </c>
      <c r="CP219" s="21">
        <f t="shared" si="81"/>
        <v>9.6774193548387118E-3</v>
      </c>
      <c r="CQ219" s="21">
        <f t="shared" si="82"/>
        <v>3.4527958054926138E-2</v>
      </c>
      <c r="CW219">
        <v>1025000</v>
      </c>
      <c r="CY219" s="22">
        <f t="shared" si="83"/>
        <v>-1.1999999999999997</v>
      </c>
    </row>
    <row r="220" spans="1:103" x14ac:dyDescent="0.2">
      <c r="A220">
        <v>23</v>
      </c>
      <c r="B220" t="s">
        <v>1192</v>
      </c>
      <c r="C220" t="s">
        <v>1193</v>
      </c>
      <c r="E220" t="s">
        <v>182</v>
      </c>
      <c r="F220">
        <v>74</v>
      </c>
      <c r="G220">
        <v>190</v>
      </c>
      <c r="H220" t="s">
        <v>118</v>
      </c>
      <c r="I220">
        <v>2009</v>
      </c>
      <c r="J220">
        <v>1</v>
      </c>
      <c r="K220">
        <v>6</v>
      </c>
      <c r="M220">
        <v>22</v>
      </c>
      <c r="N220" t="s">
        <v>1194</v>
      </c>
      <c r="O220" s="12" t="s">
        <v>1195</v>
      </c>
      <c r="P220" s="12" t="s">
        <v>1196</v>
      </c>
      <c r="Q220" t="s">
        <v>460</v>
      </c>
      <c r="T220" s="12" t="s">
        <v>178</v>
      </c>
      <c r="U220">
        <v>80</v>
      </c>
      <c r="V220">
        <v>15</v>
      </c>
      <c r="W220">
        <v>29</v>
      </c>
      <c r="X220">
        <v>44</v>
      </c>
      <c r="Y220">
        <v>-4</v>
      </c>
      <c r="Z220">
        <v>199</v>
      </c>
      <c r="AA220">
        <v>86</v>
      </c>
      <c r="AB220">
        <v>159</v>
      </c>
      <c r="AC220" s="13">
        <f t="shared" si="63"/>
        <v>7.5376884422110546E-2</v>
      </c>
      <c r="AD220" s="13">
        <f t="shared" si="64"/>
        <v>3.3783783783783786E-2</v>
      </c>
      <c r="AE220" s="14">
        <v>44.6</v>
      </c>
      <c r="AF220" s="15">
        <v>102</v>
      </c>
      <c r="AG220" s="15">
        <v>24</v>
      </c>
      <c r="AH220" s="15">
        <v>57</v>
      </c>
      <c r="AI220" s="2">
        <v>2070.8833333333</v>
      </c>
      <c r="AJ220" s="14">
        <f t="shared" si="65"/>
        <v>25.886041666666252</v>
      </c>
      <c r="AK220">
        <v>2355</v>
      </c>
      <c r="AL220" s="14">
        <f t="shared" si="66"/>
        <v>29.4375</v>
      </c>
      <c r="AM220" s="16">
        <f t="shared" si="67"/>
        <v>0.87935598018399153</v>
      </c>
      <c r="AN220" s="15">
        <v>121.56771500000001</v>
      </c>
      <c r="AO220" s="16">
        <f t="shared" si="68"/>
        <v>3.5221988523416501</v>
      </c>
      <c r="AP220" s="13">
        <f>IF(('Even Strength'!CU220+'Power Play'!AJ220+'Penalty Kill'!AF220)&gt;0,V220/('Even Strength'!CU220+'Power Play'!AJ220+'Penalty Kill'!AF220),0)</f>
        <v>0.16853932584269662</v>
      </c>
      <c r="AQ220" s="13">
        <f>IF(('Even Strength'!CU220+'Power Play'!AJ220+'Penalty Kill'!AF220)&gt;0,W220/('Even Strength'!CU220+'Power Play'!AJ220+'Penalty Kill'!AF220),0)</f>
        <v>0.3258426966292135</v>
      </c>
      <c r="AR220" s="13">
        <f t="shared" si="69"/>
        <v>0.4943820224719101</v>
      </c>
      <c r="AS220">
        <v>0</v>
      </c>
      <c r="AT220">
        <v>1</v>
      </c>
      <c r="AU220" s="17">
        <f t="shared" si="70"/>
        <v>0</v>
      </c>
      <c r="AV220">
        <v>0</v>
      </c>
      <c r="AW220">
        <v>130</v>
      </c>
      <c r="AX220">
        <v>134</v>
      </c>
      <c r="AY220">
        <v>80</v>
      </c>
      <c r="AZ220">
        <v>86</v>
      </c>
      <c r="BA220">
        <v>36</v>
      </c>
      <c r="BB220">
        <v>26</v>
      </c>
      <c r="BC220" s="2">
        <f t="shared" si="71"/>
        <v>3.7665086557266827</v>
      </c>
      <c r="BD220" s="14">
        <f t="shared" si="72"/>
        <v>3.8824012297490422</v>
      </c>
      <c r="BE220" s="14">
        <f t="shared" si="73"/>
        <v>2.3178514804471897</v>
      </c>
      <c r="BF220" s="14">
        <f t="shared" si="74"/>
        <v>2.4916903414807288</v>
      </c>
      <c r="BG220" s="14">
        <f t="shared" si="75"/>
        <v>1.0430331662012353</v>
      </c>
      <c r="BH220" s="14">
        <f t="shared" si="76"/>
        <v>0.75330173114533661</v>
      </c>
      <c r="BI220">
        <v>50</v>
      </c>
      <c r="BJ220">
        <v>25</v>
      </c>
      <c r="BK220">
        <v>0</v>
      </c>
      <c r="BL220">
        <v>0</v>
      </c>
      <c r="BM220">
        <v>0</v>
      </c>
      <c r="BN220">
        <v>0</v>
      </c>
      <c r="BO220" s="2">
        <v>4.9789029999999999</v>
      </c>
      <c r="BP220">
        <v>5</v>
      </c>
      <c r="BQ220">
        <v>1</v>
      </c>
      <c r="BR220" s="18">
        <f t="shared" si="77"/>
        <v>0.2</v>
      </c>
      <c r="BS220">
        <v>0</v>
      </c>
      <c r="BT220">
        <v>4</v>
      </c>
      <c r="BU220">
        <v>24</v>
      </c>
      <c r="BV220">
        <v>1</v>
      </c>
      <c r="BW220">
        <v>0</v>
      </c>
      <c r="BX220">
        <v>6</v>
      </c>
      <c r="BY220">
        <v>0</v>
      </c>
      <c r="BZ220">
        <v>0</v>
      </c>
      <c r="CA220">
        <v>0</v>
      </c>
      <c r="CB220" s="18">
        <f t="shared" si="78"/>
        <v>0</v>
      </c>
      <c r="CC220" s="19">
        <v>7</v>
      </c>
      <c r="CD220">
        <v>4</v>
      </c>
      <c r="CE220">
        <v>4.3</v>
      </c>
      <c r="CF220">
        <v>8.3000000000000007</v>
      </c>
      <c r="CG220" s="20">
        <f t="shared" si="79"/>
        <v>0.10375000000000001</v>
      </c>
      <c r="CH220" s="20">
        <f t="shared" si="80"/>
        <v>0.24047709109639592</v>
      </c>
      <c r="CI220">
        <v>45.9</v>
      </c>
      <c r="CJ220">
        <v>37.299999999999997</v>
      </c>
      <c r="CK220">
        <v>1.8</v>
      </c>
      <c r="CL220">
        <v>7</v>
      </c>
      <c r="CM220">
        <v>2.9</v>
      </c>
      <c r="CN220">
        <v>-0.5</v>
      </c>
      <c r="CO220">
        <v>9.3000000000000007</v>
      </c>
      <c r="CP220" s="21">
        <f t="shared" si="81"/>
        <v>0.11625000000000001</v>
      </c>
      <c r="CQ220" s="21">
        <f t="shared" si="82"/>
        <v>0.26945023460198575</v>
      </c>
      <c r="CU220">
        <v>2</v>
      </c>
      <c r="CV220" t="s">
        <v>171</v>
      </c>
      <c r="CW220">
        <v>5500000</v>
      </c>
      <c r="CY220" s="22">
        <f t="shared" si="83"/>
        <v>-0.35853658536585264</v>
      </c>
    </row>
    <row r="221" spans="1:103" x14ac:dyDescent="0.2">
      <c r="A221">
        <v>26</v>
      </c>
      <c r="B221" t="s">
        <v>1197</v>
      </c>
      <c r="C221" t="s">
        <v>1198</v>
      </c>
      <c r="E221" t="s">
        <v>1149</v>
      </c>
      <c r="F221">
        <v>73</v>
      </c>
      <c r="G221">
        <v>195</v>
      </c>
      <c r="H221" t="s">
        <v>118</v>
      </c>
      <c r="I221">
        <v>1994</v>
      </c>
      <c r="J221">
        <v>2</v>
      </c>
      <c r="K221">
        <v>51</v>
      </c>
      <c r="M221">
        <v>37</v>
      </c>
      <c r="N221" t="s">
        <v>1199</v>
      </c>
      <c r="O221" s="12" t="s">
        <v>424</v>
      </c>
      <c r="P221" s="12" t="s">
        <v>1200</v>
      </c>
      <c r="Q221" t="s">
        <v>432</v>
      </c>
      <c r="T221" s="12" t="s">
        <v>156</v>
      </c>
      <c r="U221">
        <v>65</v>
      </c>
      <c r="V221">
        <v>18</v>
      </c>
      <c r="W221">
        <v>35</v>
      </c>
      <c r="X221">
        <v>53</v>
      </c>
      <c r="Y221">
        <v>-4</v>
      </c>
      <c r="Z221">
        <v>116</v>
      </c>
      <c r="AA221">
        <v>29</v>
      </c>
      <c r="AB221">
        <v>48</v>
      </c>
      <c r="AC221" s="13">
        <f t="shared" si="63"/>
        <v>0.15517241379310345</v>
      </c>
      <c r="AD221" s="13">
        <f t="shared" si="64"/>
        <v>9.3264248704663211E-2</v>
      </c>
      <c r="AE221" s="14">
        <v>32.299999999999997</v>
      </c>
      <c r="AF221" s="15">
        <v>55</v>
      </c>
      <c r="AG221" s="15">
        <v>17</v>
      </c>
      <c r="AH221" s="15">
        <v>15</v>
      </c>
      <c r="AI221" s="2">
        <v>1162.1666666666999</v>
      </c>
      <c r="AJ221" s="14">
        <f t="shared" si="65"/>
        <v>17.87948717948769</v>
      </c>
      <c r="AK221">
        <v>1570</v>
      </c>
      <c r="AL221" s="14">
        <f t="shared" si="66"/>
        <v>24.153846153846153</v>
      </c>
      <c r="AM221" s="16">
        <f t="shared" si="67"/>
        <v>0.74023354564757959</v>
      </c>
      <c r="AN221" s="15">
        <v>135.66374300000001</v>
      </c>
      <c r="AO221" s="16">
        <f t="shared" si="68"/>
        <v>7.0040079564030693</v>
      </c>
      <c r="AP221" s="13">
        <f>IF(('Even Strength'!CU221+'Power Play'!AJ221+'Penalty Kill'!AF221)&gt;0,V221/('Even Strength'!CU221+'Power Play'!AJ221+'Penalty Kill'!AF221),0)</f>
        <v>0.24324324324324326</v>
      </c>
      <c r="AQ221" s="13">
        <f>IF(('Even Strength'!CU221+'Power Play'!AJ221+'Penalty Kill'!AF221)&gt;0,W221/('Even Strength'!CU221+'Power Play'!AJ221+'Penalty Kill'!AF221),0)</f>
        <v>0.47297297297297297</v>
      </c>
      <c r="AR221" s="13">
        <f t="shared" si="69"/>
        <v>0.71621621621621623</v>
      </c>
      <c r="AS221">
        <v>276</v>
      </c>
      <c r="AT221">
        <v>401</v>
      </c>
      <c r="AU221" s="17">
        <f t="shared" si="70"/>
        <v>0.40768094534711963</v>
      </c>
      <c r="AV221">
        <v>18.600000000000001</v>
      </c>
      <c r="AW221">
        <v>59</v>
      </c>
      <c r="AX221">
        <v>26</v>
      </c>
      <c r="AY221">
        <v>19</v>
      </c>
      <c r="AZ221">
        <v>29</v>
      </c>
      <c r="BA221">
        <v>32</v>
      </c>
      <c r="BB221">
        <v>26</v>
      </c>
      <c r="BC221" s="2">
        <f t="shared" si="71"/>
        <v>3.0460347052917527</v>
      </c>
      <c r="BD221" s="14">
        <f t="shared" si="72"/>
        <v>1.3423203786031452</v>
      </c>
      <c r="BE221" s="14">
        <f t="shared" si="73"/>
        <v>0.98092643051768325</v>
      </c>
      <c r="BF221" s="14">
        <f t="shared" si="74"/>
        <v>1.4972034992112004</v>
      </c>
      <c r="BG221" s="14">
        <f t="shared" si="75"/>
        <v>1.6520866198192559</v>
      </c>
      <c r="BH221" s="14">
        <f t="shared" si="76"/>
        <v>1.3423203786031452</v>
      </c>
      <c r="BI221">
        <v>30</v>
      </c>
      <c r="BJ221">
        <v>10</v>
      </c>
      <c r="BK221">
        <v>0</v>
      </c>
      <c r="BL221">
        <v>1</v>
      </c>
      <c r="BM221">
        <v>0</v>
      </c>
      <c r="BN221">
        <v>0</v>
      </c>
      <c r="BO221" s="2">
        <v>1.4975779999999999</v>
      </c>
      <c r="BP221">
        <v>8</v>
      </c>
      <c r="BQ221">
        <v>0</v>
      </c>
      <c r="BR221" s="18">
        <f t="shared" si="77"/>
        <v>0</v>
      </c>
      <c r="BS221">
        <v>0</v>
      </c>
      <c r="BT221">
        <v>2</v>
      </c>
      <c r="BU221">
        <v>23</v>
      </c>
      <c r="BV221">
        <v>1</v>
      </c>
      <c r="BW221">
        <v>3</v>
      </c>
      <c r="BX221">
        <v>1</v>
      </c>
      <c r="BY221">
        <v>1</v>
      </c>
      <c r="BZ221">
        <v>0</v>
      </c>
      <c r="CA221">
        <v>0</v>
      </c>
      <c r="CB221" s="18">
        <f t="shared" si="78"/>
        <v>0</v>
      </c>
      <c r="CC221" s="19">
        <v>7</v>
      </c>
      <c r="CD221">
        <v>4.7</v>
      </c>
      <c r="CE221">
        <v>1.5</v>
      </c>
      <c r="CF221">
        <v>6.1</v>
      </c>
      <c r="CG221" s="20">
        <f t="shared" si="79"/>
        <v>9.3846153846153843E-2</v>
      </c>
      <c r="CH221" s="20">
        <f t="shared" si="80"/>
        <v>0.31492901190304562</v>
      </c>
      <c r="CI221">
        <v>31.6</v>
      </c>
      <c r="CJ221">
        <v>31.1</v>
      </c>
      <c r="CK221">
        <v>-1.8</v>
      </c>
      <c r="CL221">
        <v>7.1</v>
      </c>
      <c r="CM221">
        <v>5.2</v>
      </c>
      <c r="CN221">
        <v>-2.2000000000000002</v>
      </c>
      <c r="CO221">
        <v>10</v>
      </c>
      <c r="CP221" s="21">
        <f t="shared" si="81"/>
        <v>0.15384615384615385</v>
      </c>
      <c r="CQ221" s="21">
        <f t="shared" si="82"/>
        <v>0.51627706869351742</v>
      </c>
      <c r="CU221">
        <v>17</v>
      </c>
      <c r="CV221" t="s">
        <v>1201</v>
      </c>
      <c r="CW221">
        <v>5500000</v>
      </c>
      <c r="CY221" s="22">
        <f t="shared" si="83"/>
        <v>0.34146341463414664</v>
      </c>
    </row>
    <row r="222" spans="1:103" x14ac:dyDescent="0.2">
      <c r="A222">
        <v>81</v>
      </c>
      <c r="B222" t="s">
        <v>1202</v>
      </c>
      <c r="C222" t="s">
        <v>1203</v>
      </c>
      <c r="E222" t="s">
        <v>482</v>
      </c>
      <c r="F222">
        <v>74</v>
      </c>
      <c r="G222">
        <v>215</v>
      </c>
      <c r="H222" t="s">
        <v>118</v>
      </c>
      <c r="I222">
        <v>2007</v>
      </c>
      <c r="J222">
        <v>1</v>
      </c>
      <c r="K222">
        <v>13</v>
      </c>
      <c r="M222">
        <v>24</v>
      </c>
      <c r="N222" t="s">
        <v>1204</v>
      </c>
      <c r="O222" s="12" t="s">
        <v>1205</v>
      </c>
      <c r="P222" s="12" t="s">
        <v>1206</v>
      </c>
      <c r="Q222" t="s">
        <v>367</v>
      </c>
      <c r="T222" s="12" t="s">
        <v>140</v>
      </c>
      <c r="U222">
        <v>77</v>
      </c>
      <c r="V222">
        <v>12</v>
      </c>
      <c r="W222">
        <v>14</v>
      </c>
      <c r="X222">
        <v>26</v>
      </c>
      <c r="Y222">
        <v>-15</v>
      </c>
      <c r="Z222">
        <v>137</v>
      </c>
      <c r="AA222">
        <v>48</v>
      </c>
      <c r="AB222">
        <v>67</v>
      </c>
      <c r="AC222" s="13">
        <f t="shared" si="63"/>
        <v>8.7591240875912413E-2</v>
      </c>
      <c r="AD222" s="13">
        <f t="shared" si="64"/>
        <v>4.7619047619047616E-2</v>
      </c>
      <c r="AE222" s="14">
        <v>26.8</v>
      </c>
      <c r="AF222" s="15">
        <v>94</v>
      </c>
      <c r="AG222" s="15">
        <v>9</v>
      </c>
      <c r="AH222" s="15">
        <v>8</v>
      </c>
      <c r="AI222" s="2">
        <v>1228.1333333333</v>
      </c>
      <c r="AJ222" s="14">
        <f t="shared" si="65"/>
        <v>15.949783549783117</v>
      </c>
      <c r="AK222">
        <v>1670</v>
      </c>
      <c r="AL222" s="14">
        <f t="shared" si="66"/>
        <v>21.688311688311689</v>
      </c>
      <c r="AM222" s="16">
        <f t="shared" si="67"/>
        <v>0.73540918163670654</v>
      </c>
      <c r="AN222" s="15">
        <v>123.64367799999999</v>
      </c>
      <c r="AO222" s="16">
        <f t="shared" si="68"/>
        <v>6.040566181739389</v>
      </c>
      <c r="AP222" s="13">
        <f>IF(('Even Strength'!CU222+'Power Play'!AJ222+'Penalty Kill'!AF222)&gt;0,V222/('Even Strength'!CU222+'Power Play'!AJ222+'Penalty Kill'!AF222),0)</f>
        <v>0.11009174311926606</v>
      </c>
      <c r="AQ222" s="13">
        <f>IF(('Even Strength'!CU222+'Power Play'!AJ222+'Penalty Kill'!AF222)&gt;0,W222/('Even Strength'!CU222+'Power Play'!AJ222+'Penalty Kill'!AF222),0)</f>
        <v>0.12844036697247707</v>
      </c>
      <c r="AR222" s="13">
        <f t="shared" si="69"/>
        <v>0.23853211009174313</v>
      </c>
      <c r="AS222">
        <v>521</v>
      </c>
      <c r="AT222">
        <v>458</v>
      </c>
      <c r="AU222" s="17">
        <f t="shared" si="70"/>
        <v>0.53217568947906024</v>
      </c>
      <c r="AV222">
        <v>20.399999999999999</v>
      </c>
      <c r="AW222">
        <v>164</v>
      </c>
      <c r="AX222">
        <v>130</v>
      </c>
      <c r="AY222">
        <v>58</v>
      </c>
      <c r="AZ222">
        <v>48</v>
      </c>
      <c r="BA222">
        <v>25</v>
      </c>
      <c r="BB222">
        <v>30</v>
      </c>
      <c r="BC222" s="2">
        <f t="shared" si="71"/>
        <v>8.0121593746609481</v>
      </c>
      <c r="BD222" s="14">
        <f t="shared" si="72"/>
        <v>6.3511019433288007</v>
      </c>
      <c r="BE222" s="14">
        <f t="shared" si="73"/>
        <v>2.8335685593313116</v>
      </c>
      <c r="BF222" s="14">
        <f t="shared" si="74"/>
        <v>2.3450222559983267</v>
      </c>
      <c r="BG222" s="14">
        <f t="shared" si="75"/>
        <v>1.2213657583324617</v>
      </c>
      <c r="BH222" s="14">
        <f t="shared" si="76"/>
        <v>1.465638909998954</v>
      </c>
      <c r="BI222">
        <v>68</v>
      </c>
      <c r="BJ222">
        <v>28</v>
      </c>
      <c r="BK222">
        <v>0</v>
      </c>
      <c r="BL222">
        <v>1</v>
      </c>
      <c r="BM222">
        <v>0</v>
      </c>
      <c r="BN222">
        <v>0</v>
      </c>
      <c r="BO222" s="2">
        <v>-3.9320170000000001</v>
      </c>
      <c r="BP222">
        <v>4</v>
      </c>
      <c r="BQ222">
        <v>3</v>
      </c>
      <c r="BR222" s="18">
        <f t="shared" si="77"/>
        <v>0.75</v>
      </c>
      <c r="BS222">
        <v>1</v>
      </c>
      <c r="BT222">
        <v>1</v>
      </c>
      <c r="BU222">
        <v>17</v>
      </c>
      <c r="BV222">
        <v>0</v>
      </c>
      <c r="BW222">
        <v>0</v>
      </c>
      <c r="BX222">
        <v>3</v>
      </c>
      <c r="BY222">
        <v>0</v>
      </c>
      <c r="BZ222">
        <v>0</v>
      </c>
      <c r="CA222">
        <v>1</v>
      </c>
      <c r="CB222" s="18">
        <f t="shared" si="78"/>
        <v>1</v>
      </c>
      <c r="CC222" s="19">
        <v>4</v>
      </c>
      <c r="CD222">
        <v>0.9</v>
      </c>
      <c r="CE222">
        <v>0.9</v>
      </c>
      <c r="CF222">
        <v>1.8</v>
      </c>
      <c r="CG222" s="20">
        <f t="shared" si="79"/>
        <v>2.3376623376623377E-2</v>
      </c>
      <c r="CH222" s="20">
        <f t="shared" si="80"/>
        <v>8.793833459993726E-2</v>
      </c>
      <c r="CI222">
        <v>23.7</v>
      </c>
      <c r="CJ222">
        <v>24.2</v>
      </c>
      <c r="CK222">
        <v>-16.600000000000001</v>
      </c>
      <c r="CL222">
        <v>0.4</v>
      </c>
      <c r="CM222">
        <v>1.1000000000000001</v>
      </c>
      <c r="CN222">
        <v>1.5</v>
      </c>
      <c r="CO222">
        <v>3</v>
      </c>
      <c r="CP222" s="21">
        <f t="shared" si="81"/>
        <v>3.896103896103896E-2</v>
      </c>
      <c r="CQ222" s="21">
        <f t="shared" si="82"/>
        <v>0.14656389099989542</v>
      </c>
      <c r="CU222">
        <v>4</v>
      </c>
      <c r="CV222" t="s">
        <v>1207</v>
      </c>
      <c r="CW222">
        <v>1325000</v>
      </c>
      <c r="CY222" s="22">
        <f t="shared" si="83"/>
        <v>0.67317073170731678</v>
      </c>
    </row>
    <row r="223" spans="1:103" x14ac:dyDescent="0.2">
      <c r="A223">
        <v>7</v>
      </c>
      <c r="B223" t="s">
        <v>1208</v>
      </c>
      <c r="C223" t="s">
        <v>1209</v>
      </c>
      <c r="D223" t="s">
        <v>351</v>
      </c>
      <c r="E223" t="s">
        <v>106</v>
      </c>
      <c r="F223">
        <v>77</v>
      </c>
      <c r="G223">
        <v>220</v>
      </c>
      <c r="H223" t="s">
        <v>118</v>
      </c>
      <c r="I223">
        <v>2007</v>
      </c>
      <c r="J223">
        <v>1</v>
      </c>
      <c r="K223">
        <v>10</v>
      </c>
      <c r="M223">
        <v>25</v>
      </c>
      <c r="N223" t="s">
        <v>1210</v>
      </c>
      <c r="O223" s="12" t="s">
        <v>1211</v>
      </c>
      <c r="P223" s="12" t="s">
        <v>1212</v>
      </c>
      <c r="Q223" t="s">
        <v>169</v>
      </c>
      <c r="T223" s="12" t="s">
        <v>178</v>
      </c>
      <c r="U223">
        <v>51</v>
      </c>
      <c r="V223">
        <v>2</v>
      </c>
      <c r="W223">
        <v>4</v>
      </c>
      <c r="X223">
        <v>6</v>
      </c>
      <c r="Y223">
        <v>4</v>
      </c>
      <c r="Z223">
        <v>33</v>
      </c>
      <c r="AA223">
        <v>11</v>
      </c>
      <c r="AB223">
        <v>40</v>
      </c>
      <c r="AC223" s="13">
        <f t="shared" si="63"/>
        <v>6.0606060606060608E-2</v>
      </c>
      <c r="AD223" s="13">
        <f t="shared" si="64"/>
        <v>2.3809523809523808E-2</v>
      </c>
      <c r="AE223" s="14">
        <v>51.5</v>
      </c>
      <c r="AF223" s="15">
        <v>12</v>
      </c>
      <c r="AG223" s="15">
        <v>8</v>
      </c>
      <c r="AH223" s="15">
        <v>12</v>
      </c>
      <c r="AI223" s="2">
        <v>709.35</v>
      </c>
      <c r="AJ223" s="14">
        <f t="shared" si="65"/>
        <v>13.908823529411766</v>
      </c>
      <c r="AK223">
        <v>930</v>
      </c>
      <c r="AL223" s="14">
        <f t="shared" si="66"/>
        <v>18.235294117647058</v>
      </c>
      <c r="AM223" s="16">
        <f t="shared" si="67"/>
        <v>0.76274193548387104</v>
      </c>
      <c r="AN223" s="15">
        <v>25.76</v>
      </c>
      <c r="AO223" s="16">
        <f t="shared" si="68"/>
        <v>2.1788961725523368</v>
      </c>
      <c r="AP223" s="13">
        <f>IF(('Even Strength'!CU223+'Power Play'!AJ223+'Penalty Kill'!AF223)&gt;0,V223/('Even Strength'!CU223+'Power Play'!AJ223+'Penalty Kill'!AF223),0)</f>
        <v>1.9047619047619049E-2</v>
      </c>
      <c r="AQ223" s="13">
        <f>IF(('Even Strength'!CU223+'Power Play'!AJ223+'Penalty Kill'!AF223)&gt;0,W223/('Even Strength'!CU223+'Power Play'!AJ223+'Penalty Kill'!AF223),0)</f>
        <v>3.8095238095238099E-2</v>
      </c>
      <c r="AR223" s="13">
        <f t="shared" si="69"/>
        <v>5.7142857142857148E-2</v>
      </c>
      <c r="AS223">
        <v>0</v>
      </c>
      <c r="AT223">
        <v>0</v>
      </c>
      <c r="AU223" s="17">
        <f t="shared" si="70"/>
        <v>0</v>
      </c>
      <c r="AV223">
        <v>0</v>
      </c>
      <c r="AW223">
        <v>101</v>
      </c>
      <c r="AX223">
        <v>76</v>
      </c>
      <c r="AY223">
        <v>46</v>
      </c>
      <c r="AZ223">
        <v>11</v>
      </c>
      <c r="BA223">
        <v>49</v>
      </c>
      <c r="BB223">
        <v>13</v>
      </c>
      <c r="BC223" s="2">
        <f t="shared" si="71"/>
        <v>8.5430323535631203</v>
      </c>
      <c r="BD223" s="14">
        <f t="shared" si="72"/>
        <v>6.4284203848593782</v>
      </c>
      <c r="BE223" s="14">
        <f t="shared" si="73"/>
        <v>3.8908860224148869</v>
      </c>
      <c r="BF223" s="14">
        <f t="shared" si="74"/>
        <v>0.93042926622964683</v>
      </c>
      <c r="BG223" s="14">
        <f t="shared" si="75"/>
        <v>4.1446394586593351</v>
      </c>
      <c r="BH223" s="14">
        <f t="shared" si="76"/>
        <v>1.0995982237259463</v>
      </c>
      <c r="BI223">
        <v>2</v>
      </c>
      <c r="BJ223">
        <v>1</v>
      </c>
      <c r="BK223">
        <v>0</v>
      </c>
      <c r="BL223">
        <v>0</v>
      </c>
      <c r="BM223">
        <v>0</v>
      </c>
      <c r="BN223">
        <v>0</v>
      </c>
      <c r="BO223" s="2">
        <v>9.402825</v>
      </c>
      <c r="BR223" s="18" t="str">
        <f t="shared" si="77"/>
        <v xml:space="preserve"> </v>
      </c>
      <c r="BT223">
        <v>1</v>
      </c>
      <c r="BU223">
        <v>15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 s="18">
        <f t="shared" si="78"/>
        <v>0</v>
      </c>
      <c r="CC223" s="19">
        <v>2</v>
      </c>
      <c r="CD223">
        <v>0</v>
      </c>
      <c r="CE223">
        <v>1.8</v>
      </c>
      <c r="CF223">
        <v>1.8</v>
      </c>
      <c r="CG223" s="20">
        <f t="shared" si="79"/>
        <v>3.5294117647058823E-2</v>
      </c>
      <c r="CH223" s="20">
        <f t="shared" si="80"/>
        <v>0.15225206174666947</v>
      </c>
      <c r="CI223">
        <v>12.2</v>
      </c>
      <c r="CJ223">
        <v>13.2</v>
      </c>
      <c r="CK223">
        <v>4.5</v>
      </c>
      <c r="CL223">
        <v>-0.4</v>
      </c>
      <c r="CM223">
        <v>1.4</v>
      </c>
      <c r="CN223">
        <v>0</v>
      </c>
      <c r="CO223">
        <v>1</v>
      </c>
      <c r="CP223" s="21">
        <f t="shared" si="81"/>
        <v>1.9607843137254902E-2</v>
      </c>
      <c r="CQ223" s="21">
        <f t="shared" si="82"/>
        <v>8.4584478748149713E-2</v>
      </c>
      <c r="CU223">
        <v>7</v>
      </c>
      <c r="CV223" t="s">
        <v>312</v>
      </c>
      <c r="CW223">
        <v>735000</v>
      </c>
      <c r="CY223" s="22">
        <f t="shared" si="83"/>
        <v>-0.29073170731707321</v>
      </c>
    </row>
    <row r="224" spans="1:103" x14ac:dyDescent="0.2">
      <c r="A224">
        <v>46</v>
      </c>
      <c r="B224" t="s">
        <v>1213</v>
      </c>
      <c r="C224" t="s">
        <v>671</v>
      </c>
      <c r="D224" t="s">
        <v>206</v>
      </c>
      <c r="E224" t="s">
        <v>106</v>
      </c>
      <c r="F224">
        <v>73</v>
      </c>
      <c r="G224">
        <v>190</v>
      </c>
      <c r="H224" t="s">
        <v>107</v>
      </c>
      <c r="I224">
        <v>2009</v>
      </c>
      <c r="J224">
        <v>2</v>
      </c>
      <c r="K224">
        <v>49</v>
      </c>
      <c r="M224">
        <v>23</v>
      </c>
      <c r="N224" t="s">
        <v>1214</v>
      </c>
      <c r="O224" s="12" t="s">
        <v>1215</v>
      </c>
      <c r="P224" s="12" t="s">
        <v>1216</v>
      </c>
      <c r="Q224" t="s">
        <v>330</v>
      </c>
      <c r="T224" s="12" t="s">
        <v>178</v>
      </c>
      <c r="U224">
        <v>1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1</v>
      </c>
      <c r="AC224" s="13">
        <f t="shared" si="63"/>
        <v>1</v>
      </c>
      <c r="AD224" s="13">
        <f t="shared" si="64"/>
        <v>0.5</v>
      </c>
      <c r="AE224" s="14">
        <v>18</v>
      </c>
      <c r="AF224" s="15">
        <v>0</v>
      </c>
      <c r="AG224" s="15">
        <v>1</v>
      </c>
      <c r="AH224" s="15">
        <v>0</v>
      </c>
      <c r="AI224" s="2">
        <v>16.850000000000001</v>
      </c>
      <c r="AJ224" s="14">
        <f t="shared" si="65"/>
        <v>16.850000000000001</v>
      </c>
      <c r="AK224">
        <v>23</v>
      </c>
      <c r="AL224" s="14">
        <f t="shared" si="66"/>
        <v>23</v>
      </c>
      <c r="AM224" s="16">
        <f t="shared" si="67"/>
        <v>0.73260869565217401</v>
      </c>
      <c r="AN224" s="15">
        <v>0</v>
      </c>
      <c r="AO224" s="16">
        <f t="shared" si="68"/>
        <v>0</v>
      </c>
      <c r="AP224" s="13">
        <f>IF(('Even Strength'!CU224+'Power Play'!AJ224+'Penalty Kill'!AF224)&gt;0,V224/('Even Strength'!CU224+'Power Play'!AJ224+'Penalty Kill'!AF224),0)</f>
        <v>0.25</v>
      </c>
      <c r="AQ224" s="13">
        <f>IF(('Even Strength'!CU224+'Power Play'!AJ224+'Penalty Kill'!AF224)&gt;0,W224/('Even Strength'!CU224+'Power Play'!AJ224+'Penalty Kill'!AF224),0)</f>
        <v>0</v>
      </c>
      <c r="AR224" s="13">
        <f t="shared" si="69"/>
        <v>0.25</v>
      </c>
      <c r="AS224">
        <v>0</v>
      </c>
      <c r="AT224">
        <v>0</v>
      </c>
      <c r="AU224" s="17">
        <f t="shared" si="70"/>
        <v>0</v>
      </c>
      <c r="AV224">
        <v>0</v>
      </c>
      <c r="AW224">
        <v>1</v>
      </c>
      <c r="AX224">
        <v>2</v>
      </c>
      <c r="AY224">
        <v>0</v>
      </c>
      <c r="AZ224">
        <v>0</v>
      </c>
      <c r="BA224">
        <v>0</v>
      </c>
      <c r="BB224">
        <v>0</v>
      </c>
      <c r="BC224" s="2">
        <f t="shared" si="71"/>
        <v>3.5608308605341241</v>
      </c>
      <c r="BD224" s="14">
        <f t="shared" si="72"/>
        <v>7.1216617210682482</v>
      </c>
      <c r="BE224" s="14">
        <f t="shared" si="73"/>
        <v>0</v>
      </c>
      <c r="BF224" s="14">
        <f t="shared" si="74"/>
        <v>0</v>
      </c>
      <c r="BG224" s="14">
        <f t="shared" si="75"/>
        <v>0</v>
      </c>
      <c r="BH224" s="14">
        <f t="shared" si="76"/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">
        <v>7.5419E-2</v>
      </c>
      <c r="BR224" s="18" t="str">
        <f t="shared" si="77"/>
        <v xml:space="preserve"> 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s="18">
        <f t="shared" si="78"/>
        <v>0</v>
      </c>
      <c r="CC224" s="19">
        <v>5</v>
      </c>
      <c r="CD224">
        <v>0.2</v>
      </c>
      <c r="CE224">
        <v>0</v>
      </c>
      <c r="CF224">
        <v>0.2</v>
      </c>
      <c r="CG224" s="20">
        <f t="shared" si="79"/>
        <v>0.2</v>
      </c>
      <c r="CH224" s="20">
        <f t="shared" si="80"/>
        <v>0.71216617210682498</v>
      </c>
      <c r="CI224">
        <v>0.4</v>
      </c>
      <c r="CJ224">
        <v>0.4</v>
      </c>
      <c r="CK224">
        <v>-0.1</v>
      </c>
      <c r="CL224">
        <v>0.4</v>
      </c>
      <c r="CM224">
        <v>0</v>
      </c>
      <c r="CN224">
        <v>0</v>
      </c>
      <c r="CO224">
        <v>0.4</v>
      </c>
      <c r="CP224" s="21">
        <f t="shared" si="81"/>
        <v>0.4</v>
      </c>
      <c r="CQ224" s="21">
        <f t="shared" si="82"/>
        <v>1.42433234421365</v>
      </c>
      <c r="CW224">
        <v>900000</v>
      </c>
      <c r="CY224" s="22">
        <f t="shared" si="83"/>
        <v>-1.1804878048780489</v>
      </c>
    </row>
    <row r="225" spans="1:103" x14ac:dyDescent="0.2">
      <c r="A225">
        <v>37</v>
      </c>
      <c r="B225" t="s">
        <v>1217</v>
      </c>
      <c r="C225" t="s">
        <v>456</v>
      </c>
      <c r="D225" t="s">
        <v>105</v>
      </c>
      <c r="E225" t="s">
        <v>106</v>
      </c>
      <c r="F225">
        <v>72</v>
      </c>
      <c r="G225">
        <v>208</v>
      </c>
      <c r="H225" t="s">
        <v>118</v>
      </c>
      <c r="M225">
        <v>32</v>
      </c>
      <c r="N225" t="s">
        <v>1218</v>
      </c>
      <c r="O225" s="12" t="s">
        <v>336</v>
      </c>
      <c r="P225" s="12" t="s">
        <v>1219</v>
      </c>
      <c r="Q225" t="s">
        <v>139</v>
      </c>
      <c r="T225" s="12" t="s">
        <v>123</v>
      </c>
      <c r="U225">
        <v>50</v>
      </c>
      <c r="V225">
        <v>4</v>
      </c>
      <c r="W225">
        <v>2</v>
      </c>
      <c r="X225">
        <v>6</v>
      </c>
      <c r="Y225">
        <v>-6</v>
      </c>
      <c r="Z225">
        <v>70</v>
      </c>
      <c r="AA225">
        <v>20</v>
      </c>
      <c r="AB225">
        <v>12</v>
      </c>
      <c r="AC225" s="13">
        <f t="shared" si="63"/>
        <v>5.7142857142857141E-2</v>
      </c>
      <c r="AD225" s="13">
        <f t="shared" si="64"/>
        <v>3.9215686274509803E-2</v>
      </c>
      <c r="AE225" s="14">
        <v>35.6</v>
      </c>
      <c r="AF225" s="15">
        <v>28</v>
      </c>
      <c r="AG225" s="15">
        <v>4</v>
      </c>
      <c r="AH225" s="15">
        <v>6</v>
      </c>
      <c r="AI225" s="2">
        <v>473.56666666669997</v>
      </c>
      <c r="AJ225" s="14">
        <f t="shared" si="65"/>
        <v>9.471333333334</v>
      </c>
      <c r="AK225">
        <v>730</v>
      </c>
      <c r="AL225" s="14">
        <f t="shared" si="66"/>
        <v>14.6</v>
      </c>
      <c r="AM225" s="16">
        <f t="shared" si="67"/>
        <v>0.64872146118726026</v>
      </c>
      <c r="AN225" s="15">
        <v>19</v>
      </c>
      <c r="AO225" s="16">
        <f t="shared" si="68"/>
        <v>2.4072640247763495</v>
      </c>
      <c r="AP225" s="13">
        <f>IF(('Even Strength'!CU225+'Power Play'!AJ225+'Penalty Kill'!AF225)&gt;0,V225/('Even Strength'!CU225+'Power Play'!AJ225+'Penalty Kill'!AF225),0)</f>
        <v>5.5555555555555552E-2</v>
      </c>
      <c r="AQ225" s="13">
        <f>IF(('Even Strength'!CU225+'Power Play'!AJ225+'Penalty Kill'!AF225)&gt;0,W225/('Even Strength'!CU225+'Power Play'!AJ225+'Penalty Kill'!AF225),0)</f>
        <v>2.7777777777777776E-2</v>
      </c>
      <c r="AR225" s="13">
        <f t="shared" si="69"/>
        <v>8.3333333333333329E-2</v>
      </c>
      <c r="AS225">
        <v>69</v>
      </c>
      <c r="AT225">
        <v>97</v>
      </c>
      <c r="AU225" s="17">
        <f t="shared" si="70"/>
        <v>0.41566265060240964</v>
      </c>
      <c r="AV225">
        <v>5.5</v>
      </c>
      <c r="AW225">
        <v>40</v>
      </c>
      <c r="AX225">
        <v>37</v>
      </c>
      <c r="AY225">
        <v>24</v>
      </c>
      <c r="AZ225">
        <v>20</v>
      </c>
      <c r="BA225">
        <v>3</v>
      </c>
      <c r="BB225">
        <v>17</v>
      </c>
      <c r="BC225" s="2">
        <f t="shared" si="71"/>
        <v>5.0679242626870513</v>
      </c>
      <c r="BD225" s="14">
        <f t="shared" si="72"/>
        <v>4.6878299429855224</v>
      </c>
      <c r="BE225" s="14">
        <f t="shared" si="73"/>
        <v>3.0407545576122308</v>
      </c>
      <c r="BF225" s="14">
        <f t="shared" si="74"/>
        <v>2.5339621313435257</v>
      </c>
      <c r="BG225" s="14">
        <f t="shared" si="75"/>
        <v>0.38009431970152885</v>
      </c>
      <c r="BH225" s="14">
        <f t="shared" si="76"/>
        <v>2.1538678116419967</v>
      </c>
      <c r="BI225">
        <v>4</v>
      </c>
      <c r="BJ225">
        <v>2</v>
      </c>
      <c r="BK225">
        <v>0</v>
      </c>
      <c r="BL225">
        <v>0</v>
      </c>
      <c r="BM225">
        <v>0</v>
      </c>
      <c r="BN225">
        <v>0</v>
      </c>
      <c r="BO225" s="2">
        <v>-1.875372</v>
      </c>
      <c r="BR225" s="18" t="str">
        <f t="shared" si="77"/>
        <v xml:space="preserve"> </v>
      </c>
      <c r="BT225">
        <v>1</v>
      </c>
      <c r="BU225">
        <v>13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 s="18">
        <f t="shared" si="78"/>
        <v>0</v>
      </c>
      <c r="CC225" s="19">
        <v>2</v>
      </c>
      <c r="CD225">
        <v>-0.2</v>
      </c>
      <c r="CE225">
        <v>0.5</v>
      </c>
      <c r="CF225">
        <v>0.30000000000000004</v>
      </c>
      <c r="CG225" s="20">
        <f t="shared" si="79"/>
        <v>6.000000000000001E-3</v>
      </c>
      <c r="CH225" s="20">
        <f t="shared" si="80"/>
        <v>3.8009431970152892E-2</v>
      </c>
      <c r="CI225">
        <v>8.3000000000000007</v>
      </c>
      <c r="CJ225">
        <v>11.1</v>
      </c>
      <c r="CK225">
        <v>-2</v>
      </c>
      <c r="CL225">
        <v>-1</v>
      </c>
      <c r="CM225">
        <v>1.1000000000000001</v>
      </c>
      <c r="CN225">
        <v>0</v>
      </c>
      <c r="CO225">
        <v>0.2</v>
      </c>
      <c r="CP225" s="21">
        <f t="shared" si="81"/>
        <v>4.0000000000000001E-3</v>
      </c>
      <c r="CQ225" s="21">
        <f t="shared" si="82"/>
        <v>2.5339621313435257E-2</v>
      </c>
      <c r="CW225">
        <v>550000</v>
      </c>
      <c r="CY225" s="22">
        <f t="shared" si="83"/>
        <v>-0.76585365853658516</v>
      </c>
    </row>
    <row r="226" spans="1:103" x14ac:dyDescent="0.2">
      <c r="A226">
        <v>4</v>
      </c>
      <c r="B226" t="s">
        <v>1220</v>
      </c>
      <c r="C226" t="s">
        <v>104</v>
      </c>
      <c r="D226" t="s">
        <v>105</v>
      </c>
      <c r="E226" t="s">
        <v>106</v>
      </c>
      <c r="F226">
        <v>70</v>
      </c>
      <c r="G226">
        <v>175</v>
      </c>
      <c r="H226" t="s">
        <v>107</v>
      </c>
      <c r="I226">
        <v>2009</v>
      </c>
      <c r="J226">
        <v>1</v>
      </c>
      <c r="K226">
        <v>11</v>
      </c>
      <c r="M226">
        <v>23</v>
      </c>
      <c r="N226" t="s">
        <v>1221</v>
      </c>
      <c r="O226" s="12" t="s">
        <v>743</v>
      </c>
      <c r="P226" s="12" t="s">
        <v>1219</v>
      </c>
      <c r="Q226" t="s">
        <v>343</v>
      </c>
      <c r="T226" s="12" t="s">
        <v>178</v>
      </c>
      <c r="U226">
        <v>80</v>
      </c>
      <c r="V226">
        <v>6</v>
      </c>
      <c r="W226">
        <v>21</v>
      </c>
      <c r="X226">
        <v>27</v>
      </c>
      <c r="Y226">
        <v>9</v>
      </c>
      <c r="Z226">
        <v>123</v>
      </c>
      <c r="AA226">
        <v>38</v>
      </c>
      <c r="AB226">
        <v>72</v>
      </c>
      <c r="AC226" s="13">
        <f t="shared" si="63"/>
        <v>4.878048780487805E-2</v>
      </c>
      <c r="AD226" s="13">
        <f t="shared" si="64"/>
        <v>2.575107296137339E-2</v>
      </c>
      <c r="AE226" s="14">
        <v>49.8</v>
      </c>
      <c r="AF226" s="15">
        <v>36</v>
      </c>
      <c r="AG226" s="15">
        <v>13</v>
      </c>
      <c r="AH226" s="15">
        <v>68</v>
      </c>
      <c r="AI226" s="2">
        <v>1284.4166666666999</v>
      </c>
      <c r="AJ226" s="14">
        <f t="shared" si="65"/>
        <v>16.055208333333749</v>
      </c>
      <c r="AK226">
        <v>1705</v>
      </c>
      <c r="AL226" s="14">
        <f t="shared" si="66"/>
        <v>21.3125</v>
      </c>
      <c r="AM226" s="16">
        <f t="shared" si="67"/>
        <v>0.75332355816228735</v>
      </c>
      <c r="AN226" s="15">
        <v>87.726495999999997</v>
      </c>
      <c r="AO226" s="16">
        <f t="shared" si="68"/>
        <v>4.0980391306039294</v>
      </c>
      <c r="AP226" s="13">
        <f>IF(('Even Strength'!CU226+'Power Play'!AJ226+'Penalty Kill'!AF226)&gt;0,V226/('Even Strength'!CU226+'Power Play'!AJ226+'Penalty Kill'!AF226),0)</f>
        <v>0.05</v>
      </c>
      <c r="AQ226" s="13">
        <f>IF(('Even Strength'!CU226+'Power Play'!AJ226+'Penalty Kill'!AF226)&gt;0,W226/('Even Strength'!CU226+'Power Play'!AJ226+'Penalty Kill'!AF226),0)</f>
        <v>0.17499999999999999</v>
      </c>
      <c r="AR226" s="13">
        <f t="shared" si="69"/>
        <v>0.22499999999999998</v>
      </c>
      <c r="AS226">
        <v>0</v>
      </c>
      <c r="AT226">
        <v>0</v>
      </c>
      <c r="AU226" s="17">
        <f t="shared" si="70"/>
        <v>0</v>
      </c>
      <c r="AV226">
        <v>0</v>
      </c>
      <c r="AW226">
        <v>123</v>
      </c>
      <c r="AX226">
        <v>57</v>
      </c>
      <c r="AY226">
        <v>97</v>
      </c>
      <c r="AZ226">
        <v>38</v>
      </c>
      <c r="BA226">
        <v>42</v>
      </c>
      <c r="BB226">
        <v>17</v>
      </c>
      <c r="BC226" s="2">
        <f t="shared" si="71"/>
        <v>5.7457990008432951</v>
      </c>
      <c r="BD226" s="14">
        <f t="shared" si="72"/>
        <v>2.6626873418542099</v>
      </c>
      <c r="BE226" s="14">
        <f t="shared" si="73"/>
        <v>4.5312398624536554</v>
      </c>
      <c r="BF226" s="14">
        <f t="shared" si="74"/>
        <v>1.7751248945694731</v>
      </c>
      <c r="BG226" s="14">
        <f t="shared" si="75"/>
        <v>1.961980146629418</v>
      </c>
      <c r="BH226" s="14">
        <f t="shared" si="76"/>
        <v>0.79413482125476431</v>
      </c>
      <c r="BI226">
        <v>24</v>
      </c>
      <c r="BJ226">
        <v>12</v>
      </c>
      <c r="BK226">
        <v>0</v>
      </c>
      <c r="BL226">
        <v>0</v>
      </c>
      <c r="BM226">
        <v>0</v>
      </c>
      <c r="BN226">
        <v>0</v>
      </c>
      <c r="BO226" s="2">
        <v>7.2771689999999998</v>
      </c>
      <c r="BP226">
        <v>4</v>
      </c>
      <c r="BQ226">
        <v>2</v>
      </c>
      <c r="BR226" s="18">
        <f t="shared" si="77"/>
        <v>0.5</v>
      </c>
      <c r="BS226">
        <v>0</v>
      </c>
      <c r="BT226">
        <v>0</v>
      </c>
      <c r="BU226">
        <v>17</v>
      </c>
      <c r="BV226">
        <v>0</v>
      </c>
      <c r="BW226">
        <v>1</v>
      </c>
      <c r="BX226">
        <v>2</v>
      </c>
      <c r="BY226">
        <v>0</v>
      </c>
      <c r="BZ226">
        <v>0</v>
      </c>
      <c r="CA226">
        <v>0</v>
      </c>
      <c r="CB226" s="18">
        <f t="shared" si="78"/>
        <v>0</v>
      </c>
      <c r="CC226" s="19">
        <v>4</v>
      </c>
      <c r="CD226">
        <v>2.1</v>
      </c>
      <c r="CE226">
        <v>3.6</v>
      </c>
      <c r="CF226">
        <v>5.7</v>
      </c>
      <c r="CG226" s="20">
        <f t="shared" si="79"/>
        <v>7.1250000000000008E-2</v>
      </c>
      <c r="CH226" s="20">
        <f t="shared" si="80"/>
        <v>0.26626873418542096</v>
      </c>
      <c r="CI226">
        <v>29.7</v>
      </c>
      <c r="CJ226">
        <v>25.1</v>
      </c>
      <c r="CK226">
        <v>14.8</v>
      </c>
      <c r="CL226">
        <v>3.5</v>
      </c>
      <c r="CM226">
        <v>4.0999999999999996</v>
      </c>
      <c r="CN226">
        <v>0.60000000000000009</v>
      </c>
      <c r="CO226">
        <v>8.1999999999999993</v>
      </c>
      <c r="CP226" s="21">
        <f t="shared" si="81"/>
        <v>0.10249999999999999</v>
      </c>
      <c r="CQ226" s="21">
        <f t="shared" si="82"/>
        <v>0.38305326672288631</v>
      </c>
      <c r="CW226">
        <v>1440000</v>
      </c>
      <c r="CY226" s="22">
        <f t="shared" si="83"/>
        <v>5.6712195121951208</v>
      </c>
    </row>
    <row r="227" spans="1:103" x14ac:dyDescent="0.2">
      <c r="A227">
        <v>74</v>
      </c>
      <c r="B227" t="s">
        <v>1222</v>
      </c>
      <c r="C227" t="s">
        <v>1223</v>
      </c>
      <c r="E227" t="s">
        <v>219</v>
      </c>
      <c r="F227">
        <v>74</v>
      </c>
      <c r="G227">
        <v>224</v>
      </c>
      <c r="H227" t="s">
        <v>118</v>
      </c>
      <c r="I227">
        <v>2004</v>
      </c>
      <c r="J227">
        <v>3</v>
      </c>
      <c r="K227">
        <v>84</v>
      </c>
      <c r="M227">
        <v>27</v>
      </c>
      <c r="N227" t="s">
        <v>1224</v>
      </c>
      <c r="O227" s="12" t="s">
        <v>1225</v>
      </c>
      <c r="P227" s="12" t="s">
        <v>1226</v>
      </c>
      <c r="Q227" t="s">
        <v>367</v>
      </c>
      <c r="T227" s="12" t="s">
        <v>178</v>
      </c>
      <c r="U227">
        <v>59</v>
      </c>
      <c r="V227">
        <v>3</v>
      </c>
      <c r="W227">
        <v>14</v>
      </c>
      <c r="X227">
        <v>17</v>
      </c>
      <c r="Y227">
        <v>-1</v>
      </c>
      <c r="Z227">
        <v>58</v>
      </c>
      <c r="AA227">
        <v>34</v>
      </c>
      <c r="AB227">
        <v>43</v>
      </c>
      <c r="AC227" s="13">
        <f t="shared" si="63"/>
        <v>5.1724137931034482E-2</v>
      </c>
      <c r="AD227" s="13">
        <f t="shared" si="64"/>
        <v>2.2222222222222223E-2</v>
      </c>
      <c r="AE227" s="14">
        <v>58.2</v>
      </c>
      <c r="AF227" s="15">
        <v>24</v>
      </c>
      <c r="AG227" s="15">
        <v>6</v>
      </c>
      <c r="AH227" s="15">
        <v>26</v>
      </c>
      <c r="AI227" s="2">
        <v>1136.1166666667</v>
      </c>
      <c r="AJ227" s="14">
        <f t="shared" si="65"/>
        <v>19.256214689266102</v>
      </c>
      <c r="AK227">
        <v>1480</v>
      </c>
      <c r="AL227" s="14">
        <f t="shared" si="66"/>
        <v>25.084745762711865</v>
      </c>
      <c r="AM227" s="16">
        <f t="shared" si="67"/>
        <v>0.76764639639641896</v>
      </c>
      <c r="AN227" s="15">
        <v>29.583333</v>
      </c>
      <c r="AO227" s="16">
        <f t="shared" si="68"/>
        <v>1.5623395308579939</v>
      </c>
      <c r="AP227" s="13">
        <f>IF(('Even Strength'!CU227+'Power Play'!AJ227+'Penalty Kill'!AF227)&gt;0,V227/('Even Strength'!CU227+'Power Play'!AJ227+'Penalty Kill'!AF227),0)</f>
        <v>4.1666666666666664E-2</v>
      </c>
      <c r="AQ227" s="13">
        <f>IF(('Even Strength'!CU227+'Power Play'!AJ227+'Penalty Kill'!AF227)&gt;0,W227/('Even Strength'!CU227+'Power Play'!AJ227+'Penalty Kill'!AF227),0)</f>
        <v>0.19444444444444445</v>
      </c>
      <c r="AR227" s="13">
        <f t="shared" si="69"/>
        <v>0.2361111111111111</v>
      </c>
      <c r="AS227">
        <v>0</v>
      </c>
      <c r="AT227">
        <v>0</v>
      </c>
      <c r="AU227" s="17">
        <f t="shared" si="70"/>
        <v>0</v>
      </c>
      <c r="AV227">
        <v>0</v>
      </c>
      <c r="AW227">
        <v>100</v>
      </c>
      <c r="AX227">
        <v>189</v>
      </c>
      <c r="AY227">
        <v>127</v>
      </c>
      <c r="AZ227">
        <v>34</v>
      </c>
      <c r="BA227">
        <v>44</v>
      </c>
      <c r="BB227">
        <v>7</v>
      </c>
      <c r="BC227" s="2">
        <f t="shared" si="71"/>
        <v>5.2811477694484052</v>
      </c>
      <c r="BD227" s="14">
        <f t="shared" si="72"/>
        <v>9.9813692842574859</v>
      </c>
      <c r="BE227" s="14">
        <f t="shared" si="73"/>
        <v>6.707057667199475</v>
      </c>
      <c r="BF227" s="14">
        <f t="shared" si="74"/>
        <v>1.7955902416124578</v>
      </c>
      <c r="BG227" s="14">
        <f t="shared" si="75"/>
        <v>2.3237050185572983</v>
      </c>
      <c r="BH227" s="14">
        <f t="shared" si="76"/>
        <v>0.36968034386138837</v>
      </c>
      <c r="BI227">
        <v>59</v>
      </c>
      <c r="BJ227">
        <v>22</v>
      </c>
      <c r="BK227">
        <v>1</v>
      </c>
      <c r="BL227">
        <v>0</v>
      </c>
      <c r="BM227">
        <v>1</v>
      </c>
      <c r="BN227">
        <v>0</v>
      </c>
      <c r="BO227" s="2">
        <v>1.3272189999999999</v>
      </c>
      <c r="BR227" s="18" t="str">
        <f t="shared" si="77"/>
        <v xml:space="preserve"> </v>
      </c>
      <c r="BT227">
        <v>2</v>
      </c>
      <c r="BU227">
        <v>17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 s="18">
        <f t="shared" si="78"/>
        <v>0</v>
      </c>
      <c r="CC227" s="19">
        <v>6</v>
      </c>
      <c r="CD227">
        <v>0.9</v>
      </c>
      <c r="CE227">
        <v>2.7</v>
      </c>
      <c r="CF227">
        <v>3.6</v>
      </c>
      <c r="CG227" s="20">
        <f t="shared" si="79"/>
        <v>6.1016949152542375E-2</v>
      </c>
      <c r="CH227" s="20">
        <f t="shared" si="80"/>
        <v>0.19012131970014259</v>
      </c>
      <c r="CI227">
        <v>20.2</v>
      </c>
      <c r="CJ227">
        <v>26.1</v>
      </c>
      <c r="CK227">
        <v>-3.7</v>
      </c>
      <c r="CL227">
        <v>1.8</v>
      </c>
      <c r="CM227">
        <v>2.9</v>
      </c>
      <c r="CN227">
        <v>0</v>
      </c>
      <c r="CO227">
        <v>4.8</v>
      </c>
      <c r="CP227" s="21">
        <f t="shared" si="81"/>
        <v>8.1355932203389825E-2</v>
      </c>
      <c r="CQ227" s="21">
        <f t="shared" si="82"/>
        <v>0.25349509293352346</v>
      </c>
      <c r="CU227">
        <v>19</v>
      </c>
      <c r="CV227" t="s">
        <v>844</v>
      </c>
      <c r="CW227">
        <v>2000000</v>
      </c>
      <c r="CY227" s="22">
        <f t="shared" si="83"/>
        <v>1.2878048780487807</v>
      </c>
    </row>
    <row r="228" spans="1:103" x14ac:dyDescent="0.2">
      <c r="A228">
        <v>25</v>
      </c>
      <c r="B228" t="s">
        <v>1227</v>
      </c>
      <c r="C228" t="s">
        <v>1228</v>
      </c>
      <c r="D228" t="s">
        <v>105</v>
      </c>
      <c r="E228" t="s">
        <v>106</v>
      </c>
      <c r="F228">
        <v>72</v>
      </c>
      <c r="G228">
        <v>191</v>
      </c>
      <c r="H228" t="s">
        <v>118</v>
      </c>
      <c r="I228">
        <v>2006</v>
      </c>
      <c r="J228">
        <v>2</v>
      </c>
      <c r="K228">
        <v>41</v>
      </c>
      <c r="M228">
        <v>25</v>
      </c>
      <c r="N228" t="s">
        <v>1229</v>
      </c>
      <c r="O228" s="12" t="s">
        <v>910</v>
      </c>
      <c r="P228" s="12" t="s">
        <v>1230</v>
      </c>
      <c r="Q228" t="s">
        <v>122</v>
      </c>
      <c r="T228" s="12" t="s">
        <v>170</v>
      </c>
      <c r="U228">
        <v>18</v>
      </c>
      <c r="V228">
        <v>0</v>
      </c>
      <c r="W228">
        <v>2</v>
      </c>
      <c r="X228">
        <v>2</v>
      </c>
      <c r="Y228">
        <v>-2</v>
      </c>
      <c r="Z228">
        <v>22</v>
      </c>
      <c r="AA228">
        <v>2</v>
      </c>
      <c r="AB228">
        <v>4</v>
      </c>
      <c r="AC228" s="13">
        <f t="shared" si="63"/>
        <v>0</v>
      </c>
      <c r="AD228" s="13">
        <f t="shared" si="64"/>
        <v>0</v>
      </c>
      <c r="AE228" s="14">
        <v>33.299999999999997</v>
      </c>
      <c r="AF228" s="15">
        <v>13</v>
      </c>
      <c r="AG228" s="15">
        <v>4</v>
      </c>
      <c r="AH228" s="15">
        <v>0</v>
      </c>
      <c r="AI228" s="2">
        <v>161.15</v>
      </c>
      <c r="AJ228" s="14">
        <f t="shared" si="65"/>
        <v>8.9527777777777775</v>
      </c>
      <c r="AK228">
        <v>228</v>
      </c>
      <c r="AL228" s="14">
        <f t="shared" si="66"/>
        <v>12.666666666666666</v>
      </c>
      <c r="AM228" s="16">
        <f t="shared" si="67"/>
        <v>0.70679824561403515</v>
      </c>
      <c r="AN228" s="15">
        <v>30.5</v>
      </c>
      <c r="AO228" s="16">
        <f t="shared" si="68"/>
        <v>11.35587961526528</v>
      </c>
      <c r="AP228" s="13">
        <f>IF(('Even Strength'!CU228+'Power Play'!AJ228+'Penalty Kill'!AF228)&gt;0,V228/('Even Strength'!CU228+'Power Play'!AJ228+'Penalty Kill'!AF228),0)</f>
        <v>0</v>
      </c>
      <c r="AQ228" s="13">
        <f>IF(('Even Strength'!CU228+'Power Play'!AJ228+'Penalty Kill'!AF228)&gt;0,W228/('Even Strength'!CU228+'Power Play'!AJ228+'Penalty Kill'!AF228),0)</f>
        <v>6.8965517241379309E-2</v>
      </c>
      <c r="AR228" s="13">
        <f t="shared" si="69"/>
        <v>6.8965517241379309E-2</v>
      </c>
      <c r="AS228">
        <v>58</v>
      </c>
      <c r="AT228">
        <v>49</v>
      </c>
      <c r="AU228" s="17">
        <f t="shared" si="70"/>
        <v>0.54205607476635509</v>
      </c>
      <c r="AV228">
        <v>9.9</v>
      </c>
      <c r="AW228">
        <v>15</v>
      </c>
      <c r="AX228">
        <v>7</v>
      </c>
      <c r="AY228">
        <v>5</v>
      </c>
      <c r="AZ228">
        <v>2</v>
      </c>
      <c r="BA228">
        <v>1</v>
      </c>
      <c r="BB228">
        <v>4</v>
      </c>
      <c r="BC228" s="2">
        <f t="shared" si="71"/>
        <v>5.5848588271796462</v>
      </c>
      <c r="BD228" s="14">
        <f t="shared" si="72"/>
        <v>2.6062674526838352</v>
      </c>
      <c r="BE228" s="14">
        <f t="shared" si="73"/>
        <v>1.861619609059882</v>
      </c>
      <c r="BF228" s="14">
        <f t="shared" si="74"/>
        <v>0.74464784362395275</v>
      </c>
      <c r="BG228" s="14">
        <f t="shared" si="75"/>
        <v>0.37232392181197638</v>
      </c>
      <c r="BH228" s="14">
        <f t="shared" si="76"/>
        <v>1.4892956872479055</v>
      </c>
      <c r="BI228">
        <v>4</v>
      </c>
      <c r="BJ228">
        <v>2</v>
      </c>
      <c r="BK228">
        <v>0</v>
      </c>
      <c r="BL228">
        <v>0</v>
      </c>
      <c r="BM228">
        <v>0</v>
      </c>
      <c r="BN228">
        <v>0</v>
      </c>
      <c r="BO228" s="2">
        <v>0.69609699999999997</v>
      </c>
      <c r="BR228" s="18" t="str">
        <f t="shared" si="77"/>
        <v xml:space="preserve"> </v>
      </c>
      <c r="BT228">
        <v>0</v>
      </c>
      <c r="BU228">
        <v>7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 s="18">
        <f t="shared" si="78"/>
        <v>1</v>
      </c>
      <c r="CC228" s="19">
        <v>4</v>
      </c>
      <c r="CD228">
        <v>-0.2</v>
      </c>
      <c r="CE228">
        <v>0.1</v>
      </c>
      <c r="CF228">
        <v>-0.1</v>
      </c>
      <c r="CG228" s="20">
        <f t="shared" si="79"/>
        <v>-5.5555555555555558E-3</v>
      </c>
      <c r="CH228" s="20">
        <f t="shared" si="80"/>
        <v>-3.7232392181197643E-2</v>
      </c>
      <c r="CI228">
        <v>2.2999999999999998</v>
      </c>
      <c r="CJ228">
        <v>2.9</v>
      </c>
      <c r="CK228">
        <v>-2.1</v>
      </c>
      <c r="CL228">
        <v>-0.30000000000000004</v>
      </c>
      <c r="CM228">
        <v>0.30000000000000004</v>
      </c>
      <c r="CN228">
        <v>0</v>
      </c>
      <c r="CO228">
        <v>0</v>
      </c>
      <c r="CP228" s="21">
        <f t="shared" si="81"/>
        <v>0</v>
      </c>
      <c r="CQ228" s="21">
        <f t="shared" si="82"/>
        <v>0</v>
      </c>
      <c r="CU228">
        <v>6</v>
      </c>
      <c r="CV228" t="s">
        <v>1231</v>
      </c>
      <c r="CW228">
        <v>533333</v>
      </c>
      <c r="CY228" s="22">
        <f t="shared" si="83"/>
        <v>-0.93658478048780491</v>
      </c>
    </row>
    <row r="229" spans="1:103" x14ac:dyDescent="0.2">
      <c r="A229">
        <v>5</v>
      </c>
      <c r="B229" t="s">
        <v>1232</v>
      </c>
      <c r="C229" t="s">
        <v>579</v>
      </c>
      <c r="D229" t="s">
        <v>351</v>
      </c>
      <c r="E229" t="s">
        <v>106</v>
      </c>
      <c r="F229">
        <v>74</v>
      </c>
      <c r="G229">
        <v>215</v>
      </c>
      <c r="H229" t="s">
        <v>107</v>
      </c>
      <c r="I229">
        <v>2000</v>
      </c>
      <c r="J229">
        <v>6</v>
      </c>
      <c r="K229">
        <v>194</v>
      </c>
      <c r="M229">
        <v>31</v>
      </c>
      <c r="N229" t="s">
        <v>1233</v>
      </c>
      <c r="O229" s="12" t="s">
        <v>1234</v>
      </c>
      <c r="P229" s="12" t="s">
        <v>1235</v>
      </c>
      <c r="Q229" t="s">
        <v>147</v>
      </c>
      <c r="T229" s="12" t="s">
        <v>178</v>
      </c>
      <c r="U229">
        <v>56</v>
      </c>
      <c r="V229">
        <v>6</v>
      </c>
      <c r="W229">
        <v>6</v>
      </c>
      <c r="X229">
        <v>12</v>
      </c>
      <c r="Y229">
        <v>-6</v>
      </c>
      <c r="Z229">
        <v>59</v>
      </c>
      <c r="AA229">
        <v>11</v>
      </c>
      <c r="AB229">
        <v>19</v>
      </c>
      <c r="AC229" s="13">
        <f t="shared" si="63"/>
        <v>0.10169491525423729</v>
      </c>
      <c r="AD229" s="13">
        <f t="shared" si="64"/>
        <v>6.741573033707865E-2</v>
      </c>
      <c r="AE229" s="14">
        <v>49.9</v>
      </c>
      <c r="AF229" s="15">
        <v>27</v>
      </c>
      <c r="AG229" s="15">
        <v>9</v>
      </c>
      <c r="AH229" s="15">
        <v>20</v>
      </c>
      <c r="AI229" s="2">
        <v>730.48333333330004</v>
      </c>
      <c r="AJ229" s="14">
        <f t="shared" si="65"/>
        <v>13.044345238094644</v>
      </c>
      <c r="AK229">
        <v>935</v>
      </c>
      <c r="AL229" s="14">
        <f t="shared" si="66"/>
        <v>16.696428571428573</v>
      </c>
      <c r="AM229" s="16">
        <f t="shared" si="67"/>
        <v>0.78126559714791444</v>
      </c>
      <c r="AN229" s="15">
        <v>0</v>
      </c>
      <c r="AO229" s="16">
        <f t="shared" si="68"/>
        <v>0</v>
      </c>
      <c r="AP229" s="13">
        <f>IF(('Even Strength'!CU229+'Power Play'!AJ229+'Penalty Kill'!AF229)&gt;0,V229/('Even Strength'!CU229+'Power Play'!AJ229+'Penalty Kill'!AF229),0)</f>
        <v>6.1224489795918366E-2</v>
      </c>
      <c r="AQ229" s="13">
        <f>IF(('Even Strength'!CU229+'Power Play'!AJ229+'Penalty Kill'!AF229)&gt;0,W229/('Even Strength'!CU229+'Power Play'!AJ229+'Penalty Kill'!AF229),0)</f>
        <v>6.1224489795918366E-2</v>
      </c>
      <c r="AR229" s="13">
        <f t="shared" si="69"/>
        <v>0.12244897959183673</v>
      </c>
      <c r="AS229">
        <v>0</v>
      </c>
      <c r="AT229">
        <v>0</v>
      </c>
      <c r="AU229" s="17">
        <f t="shared" si="70"/>
        <v>0</v>
      </c>
      <c r="AV229">
        <v>0</v>
      </c>
      <c r="AW229">
        <v>109</v>
      </c>
      <c r="AX229">
        <v>117</v>
      </c>
      <c r="AY229">
        <v>52</v>
      </c>
      <c r="AZ229">
        <v>11</v>
      </c>
      <c r="BA229">
        <v>13</v>
      </c>
      <c r="BB229">
        <v>8</v>
      </c>
      <c r="BC229" s="2">
        <f t="shared" si="71"/>
        <v>8.9529763398667068</v>
      </c>
      <c r="BD229" s="14">
        <f t="shared" si="72"/>
        <v>9.6100755207743553</v>
      </c>
      <c r="BE229" s="14">
        <f t="shared" si="73"/>
        <v>4.2711446758997127</v>
      </c>
      <c r="BF229" s="14">
        <f t="shared" si="74"/>
        <v>0.90351137374801627</v>
      </c>
      <c r="BG229" s="14">
        <f t="shared" si="75"/>
        <v>1.0677861689749282</v>
      </c>
      <c r="BH229" s="14">
        <f t="shared" si="76"/>
        <v>0.65709918090764818</v>
      </c>
      <c r="BI229">
        <v>58</v>
      </c>
      <c r="BJ229">
        <v>9</v>
      </c>
      <c r="BK229">
        <v>6</v>
      </c>
      <c r="BL229">
        <v>0</v>
      </c>
      <c r="BM229">
        <v>0</v>
      </c>
      <c r="BN229">
        <v>1</v>
      </c>
      <c r="BO229" s="2">
        <v>-0.48866399999999999</v>
      </c>
      <c r="BR229" s="18" t="str">
        <f t="shared" si="77"/>
        <v xml:space="preserve"> </v>
      </c>
      <c r="BT229">
        <v>1</v>
      </c>
      <c r="BU229">
        <v>13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 s="18">
        <f t="shared" si="78"/>
        <v>0</v>
      </c>
      <c r="CC229" s="19">
        <v>3</v>
      </c>
      <c r="CD229">
        <v>1.1000000000000001</v>
      </c>
      <c r="CE229">
        <v>1.2</v>
      </c>
      <c r="CF229">
        <v>2.2999999999999998</v>
      </c>
      <c r="CG229" s="20">
        <f t="shared" si="79"/>
        <v>4.1071428571428571E-2</v>
      </c>
      <c r="CH229" s="20">
        <f t="shared" si="80"/>
        <v>0.18891601451094883</v>
      </c>
      <c r="CI229">
        <v>13.3</v>
      </c>
      <c r="CJ229">
        <v>16.100000000000001</v>
      </c>
      <c r="CK229">
        <v>-7.8</v>
      </c>
      <c r="CL229">
        <v>2.1</v>
      </c>
      <c r="CM229">
        <v>0.9</v>
      </c>
      <c r="CN229">
        <v>0</v>
      </c>
      <c r="CO229">
        <v>3</v>
      </c>
      <c r="CP229" s="21">
        <f t="shared" si="81"/>
        <v>5.3571428571428568E-2</v>
      </c>
      <c r="CQ229" s="21">
        <f t="shared" si="82"/>
        <v>0.24641219284036808</v>
      </c>
      <c r="CW229">
        <v>566667</v>
      </c>
      <c r="CY229" s="22">
        <f t="shared" si="83"/>
        <v>2.0048774634146342</v>
      </c>
    </row>
    <row r="230" spans="1:103" x14ac:dyDescent="0.2">
      <c r="A230">
        <v>63</v>
      </c>
      <c r="B230" t="s">
        <v>1236</v>
      </c>
      <c r="C230" t="s">
        <v>579</v>
      </c>
      <c r="D230" t="s">
        <v>351</v>
      </c>
      <c r="E230" t="s">
        <v>106</v>
      </c>
      <c r="F230">
        <v>69</v>
      </c>
      <c r="G230">
        <v>169</v>
      </c>
      <c r="H230" t="s">
        <v>118</v>
      </c>
      <c r="I230">
        <v>2008</v>
      </c>
      <c r="J230">
        <v>1</v>
      </c>
      <c r="K230">
        <v>26</v>
      </c>
      <c r="M230">
        <v>24</v>
      </c>
      <c r="N230" t="s">
        <v>1237</v>
      </c>
      <c r="O230" s="12" t="s">
        <v>614</v>
      </c>
      <c r="P230" s="12" t="s">
        <v>1238</v>
      </c>
      <c r="Q230" t="s">
        <v>139</v>
      </c>
      <c r="T230" s="12" t="s">
        <v>170</v>
      </c>
      <c r="U230">
        <v>80</v>
      </c>
      <c r="V230">
        <v>21</v>
      </c>
      <c r="W230">
        <v>22</v>
      </c>
      <c r="X230">
        <v>43</v>
      </c>
      <c r="Y230">
        <v>-25</v>
      </c>
      <c r="Z230">
        <v>210</v>
      </c>
      <c r="AA230">
        <v>60</v>
      </c>
      <c r="AB230">
        <v>77</v>
      </c>
      <c r="AC230" s="13">
        <f t="shared" si="63"/>
        <v>0.1</v>
      </c>
      <c r="AD230" s="13">
        <f t="shared" si="64"/>
        <v>6.0518731988472622E-2</v>
      </c>
      <c r="AE230" s="14">
        <v>25.3</v>
      </c>
      <c r="AF230" s="15">
        <v>121</v>
      </c>
      <c r="AG230" s="15">
        <v>25</v>
      </c>
      <c r="AH230" s="15">
        <v>21</v>
      </c>
      <c r="AI230" s="2">
        <v>1507.75</v>
      </c>
      <c r="AJ230" s="14">
        <f t="shared" si="65"/>
        <v>18.846875000000001</v>
      </c>
      <c r="AK230">
        <v>1729</v>
      </c>
      <c r="AL230" s="14">
        <f t="shared" si="66"/>
        <v>21.612500000000001</v>
      </c>
      <c r="AM230" s="16">
        <f t="shared" si="67"/>
        <v>0.87203585887796409</v>
      </c>
      <c r="AN230" s="15">
        <v>130.489091</v>
      </c>
      <c r="AO230" s="16">
        <f t="shared" si="68"/>
        <v>5.1927345116896033</v>
      </c>
      <c r="AP230" s="13">
        <f>IF(('Even Strength'!CU230+'Power Play'!AJ230+'Penalty Kill'!AF230)&gt;0,V230/('Even Strength'!CU230+'Power Play'!AJ230+'Penalty Kill'!AF230),0)</f>
        <v>0.34426229508196721</v>
      </c>
      <c r="AQ230" s="13">
        <f>IF(('Even Strength'!CU230+'Power Play'!AJ230+'Penalty Kill'!AF230)&gt;0,W230/('Even Strength'!CU230+'Power Play'!AJ230+'Penalty Kill'!AF230),0)</f>
        <v>0.36065573770491804</v>
      </c>
      <c r="AR230" s="13">
        <f t="shared" si="69"/>
        <v>0.70491803278688525</v>
      </c>
      <c r="AS230">
        <v>242</v>
      </c>
      <c r="AT230">
        <v>383</v>
      </c>
      <c r="AU230" s="17">
        <f t="shared" si="70"/>
        <v>0.38719999999999999</v>
      </c>
      <c r="AV230">
        <v>13</v>
      </c>
      <c r="AW230">
        <v>99</v>
      </c>
      <c r="AX230">
        <v>89</v>
      </c>
      <c r="AY230">
        <v>53</v>
      </c>
      <c r="AZ230">
        <v>60</v>
      </c>
      <c r="BA230">
        <v>26</v>
      </c>
      <c r="BB230">
        <v>38</v>
      </c>
      <c r="BC230" s="2">
        <f t="shared" si="71"/>
        <v>3.939645166639032</v>
      </c>
      <c r="BD230" s="14">
        <f t="shared" si="72"/>
        <v>3.5417012104128669</v>
      </c>
      <c r="BE230" s="14">
        <f t="shared" si="73"/>
        <v>2.1091029679986733</v>
      </c>
      <c r="BF230" s="14">
        <f t="shared" si="74"/>
        <v>2.3876637373569891</v>
      </c>
      <c r="BG230" s="14">
        <f t="shared" si="75"/>
        <v>1.0346542861880286</v>
      </c>
      <c r="BH230" s="14">
        <f t="shared" si="76"/>
        <v>1.5121870336594263</v>
      </c>
      <c r="BI230">
        <v>42</v>
      </c>
      <c r="BJ230">
        <v>16</v>
      </c>
      <c r="BK230">
        <v>0</v>
      </c>
      <c r="BL230">
        <v>1</v>
      </c>
      <c r="BM230">
        <v>0</v>
      </c>
      <c r="BN230">
        <v>0</v>
      </c>
      <c r="BO230" s="2">
        <v>-4.6792809999999996</v>
      </c>
      <c r="BP230">
        <v>10</v>
      </c>
      <c r="BQ230">
        <v>3</v>
      </c>
      <c r="BR230" s="18">
        <f t="shared" si="77"/>
        <v>0.3</v>
      </c>
      <c r="BS230">
        <v>1</v>
      </c>
      <c r="BT230">
        <v>5</v>
      </c>
      <c r="BU230">
        <v>19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1</v>
      </c>
      <c r="CB230" s="18">
        <f t="shared" si="78"/>
        <v>1</v>
      </c>
      <c r="CC230" s="19">
        <v>6</v>
      </c>
      <c r="CD230">
        <v>3</v>
      </c>
      <c r="CE230">
        <v>1.3</v>
      </c>
      <c r="CF230">
        <v>4.3</v>
      </c>
      <c r="CG230" s="20">
        <f t="shared" si="79"/>
        <v>5.3749999999999999E-2</v>
      </c>
      <c r="CH230" s="20">
        <f t="shared" si="80"/>
        <v>0.17111590117725087</v>
      </c>
      <c r="CI230">
        <v>38.4</v>
      </c>
      <c r="CJ230">
        <v>29.7</v>
      </c>
      <c r="CK230">
        <v>0.9</v>
      </c>
      <c r="CL230">
        <v>1.4</v>
      </c>
      <c r="CM230">
        <v>1</v>
      </c>
      <c r="CN230">
        <v>-0.1</v>
      </c>
      <c r="CO230">
        <v>2.2999999999999998</v>
      </c>
      <c r="CP230" s="21">
        <f t="shared" si="81"/>
        <v>2.8749999999999998E-2</v>
      </c>
      <c r="CQ230" s="21">
        <f t="shared" si="82"/>
        <v>9.1527109932017903E-2</v>
      </c>
      <c r="CU230">
        <v>2</v>
      </c>
      <c r="CV230" t="s">
        <v>1239</v>
      </c>
      <c r="CW230">
        <v>2812500</v>
      </c>
      <c r="CY230" s="22">
        <f t="shared" si="83"/>
        <v>-2.6390243902439021</v>
      </c>
    </row>
    <row r="231" spans="1:103" x14ac:dyDescent="0.2">
      <c r="A231">
        <v>39</v>
      </c>
      <c r="B231" t="s">
        <v>1240</v>
      </c>
      <c r="C231" t="s">
        <v>1241</v>
      </c>
      <c r="E231" t="s">
        <v>182</v>
      </c>
      <c r="F231">
        <v>70</v>
      </c>
      <c r="G231">
        <v>180</v>
      </c>
      <c r="H231" t="s">
        <v>118</v>
      </c>
      <c r="I231">
        <v>2003</v>
      </c>
      <c r="J231">
        <v>8</v>
      </c>
      <c r="K231">
        <v>239</v>
      </c>
      <c r="M231">
        <v>29</v>
      </c>
      <c r="N231" t="s">
        <v>1242</v>
      </c>
      <c r="O231" s="12" t="s">
        <v>1243</v>
      </c>
      <c r="P231" s="12" t="s">
        <v>1244</v>
      </c>
      <c r="Q231" t="s">
        <v>169</v>
      </c>
      <c r="T231" s="12" t="s">
        <v>178</v>
      </c>
      <c r="U231">
        <v>82</v>
      </c>
      <c r="V231">
        <v>10</v>
      </c>
      <c r="W231">
        <v>20</v>
      </c>
      <c r="X231">
        <v>30</v>
      </c>
      <c r="Y231">
        <v>-9</v>
      </c>
      <c r="Z231">
        <v>106</v>
      </c>
      <c r="AA231">
        <v>48</v>
      </c>
      <c r="AB231">
        <v>71</v>
      </c>
      <c r="AC231" s="13">
        <f t="shared" si="63"/>
        <v>9.4339622641509441E-2</v>
      </c>
      <c r="AD231" s="13">
        <f t="shared" si="64"/>
        <v>4.4444444444444446E-2</v>
      </c>
      <c r="AE231" s="14">
        <v>46.2</v>
      </c>
      <c r="AF231" s="15">
        <v>35</v>
      </c>
      <c r="AG231" s="15">
        <v>16</v>
      </c>
      <c r="AH231" s="15">
        <v>47</v>
      </c>
      <c r="AI231" s="2">
        <v>1958.35</v>
      </c>
      <c r="AJ231" s="14">
        <f t="shared" si="65"/>
        <v>23.882317073170732</v>
      </c>
      <c r="AK231">
        <v>2339</v>
      </c>
      <c r="AL231" s="14">
        <f t="shared" si="66"/>
        <v>28.524390243902438</v>
      </c>
      <c r="AM231" s="16">
        <f t="shared" si="67"/>
        <v>0.83725951261222742</v>
      </c>
      <c r="AN231" s="15">
        <v>67.605191000000005</v>
      </c>
      <c r="AO231" s="16">
        <f t="shared" si="68"/>
        <v>2.0712903515714762</v>
      </c>
      <c r="AP231" s="13">
        <f>IF(('Even Strength'!CU231+'Power Play'!AJ231+'Penalty Kill'!AF231)&gt;0,V231/('Even Strength'!CU231+'Power Play'!AJ231+'Penalty Kill'!AF231),0)</f>
        <v>7.5187969924812026E-2</v>
      </c>
      <c r="AQ231" s="13">
        <f>IF(('Even Strength'!CU231+'Power Play'!AJ231+'Penalty Kill'!AF231)&gt;0,W231/('Even Strength'!CU231+'Power Play'!AJ231+'Penalty Kill'!AF231),0)</f>
        <v>0.15037593984962405</v>
      </c>
      <c r="AR231" s="13">
        <f t="shared" si="69"/>
        <v>0.22556390977443608</v>
      </c>
      <c r="AS231">
        <v>1</v>
      </c>
      <c r="AT231">
        <v>0</v>
      </c>
      <c r="AU231" s="17">
        <f t="shared" si="70"/>
        <v>1</v>
      </c>
      <c r="AV231">
        <v>0</v>
      </c>
      <c r="AW231">
        <v>165</v>
      </c>
      <c r="AX231">
        <v>37</v>
      </c>
      <c r="AY231">
        <v>142</v>
      </c>
      <c r="AZ231">
        <v>48</v>
      </c>
      <c r="BA231">
        <v>39</v>
      </c>
      <c r="BB231">
        <v>13</v>
      </c>
      <c r="BC231" s="2">
        <f t="shared" si="71"/>
        <v>5.0552761253095717</v>
      </c>
      <c r="BD231" s="14">
        <f t="shared" si="72"/>
        <v>1.1336073735542678</v>
      </c>
      <c r="BE231" s="14">
        <f t="shared" si="73"/>
        <v>4.3506012714785411</v>
      </c>
      <c r="BF231" s="14">
        <f t="shared" si="74"/>
        <v>1.4706257819082391</v>
      </c>
      <c r="BG231" s="14">
        <f t="shared" si="75"/>
        <v>1.1948834478004444</v>
      </c>
      <c r="BH231" s="14">
        <f t="shared" si="76"/>
        <v>0.3982944826001481</v>
      </c>
      <c r="BI231">
        <v>56</v>
      </c>
      <c r="BJ231">
        <v>28</v>
      </c>
      <c r="BK231">
        <v>0</v>
      </c>
      <c r="BL231">
        <v>0</v>
      </c>
      <c r="BM231">
        <v>0</v>
      </c>
      <c r="BN231">
        <v>0</v>
      </c>
      <c r="BO231" s="2">
        <v>-7.2133419999999999</v>
      </c>
      <c r="BR231" s="18" t="str">
        <f t="shared" si="77"/>
        <v xml:space="preserve"> </v>
      </c>
      <c r="BT231">
        <v>2</v>
      </c>
      <c r="BU231">
        <v>23</v>
      </c>
      <c r="BV231">
        <v>0</v>
      </c>
      <c r="BW231">
        <v>1</v>
      </c>
      <c r="BX231">
        <v>3</v>
      </c>
      <c r="BY231">
        <v>1</v>
      </c>
      <c r="BZ231">
        <v>0</v>
      </c>
      <c r="CA231">
        <v>0</v>
      </c>
      <c r="CB231" s="18">
        <f t="shared" si="78"/>
        <v>0</v>
      </c>
      <c r="CC231" s="19">
        <v>4</v>
      </c>
      <c r="CD231">
        <v>2.1</v>
      </c>
      <c r="CE231">
        <v>3.2</v>
      </c>
      <c r="CF231">
        <v>5.2</v>
      </c>
      <c r="CG231" s="20">
        <f t="shared" si="79"/>
        <v>6.3414634146341464E-2</v>
      </c>
      <c r="CH231" s="20">
        <f t="shared" si="80"/>
        <v>0.15931779304005925</v>
      </c>
      <c r="CI231">
        <v>44.6</v>
      </c>
      <c r="CJ231">
        <v>35.5</v>
      </c>
      <c r="CK231">
        <v>-4.9000000000000004</v>
      </c>
      <c r="CL231">
        <v>1.7000000000000002</v>
      </c>
      <c r="CM231">
        <v>1.3</v>
      </c>
      <c r="CN231">
        <v>0</v>
      </c>
      <c r="CO231">
        <v>3</v>
      </c>
      <c r="CP231" s="21">
        <f t="shared" si="81"/>
        <v>3.6585365853658534E-2</v>
      </c>
      <c r="CQ231" s="21">
        <f t="shared" si="82"/>
        <v>9.1914111369264945E-2</v>
      </c>
      <c r="CW231">
        <v>5750000</v>
      </c>
      <c r="CY231" s="22">
        <f t="shared" si="83"/>
        <v>-7.0975609756097562</v>
      </c>
    </row>
    <row r="232" spans="1:103" x14ac:dyDescent="0.2">
      <c r="A232">
        <v>10</v>
      </c>
      <c r="B232" t="s">
        <v>1245</v>
      </c>
      <c r="C232" t="s">
        <v>1198</v>
      </c>
      <c r="E232" t="s">
        <v>1149</v>
      </c>
      <c r="F232">
        <v>72</v>
      </c>
      <c r="G232">
        <v>196</v>
      </c>
      <c r="H232" t="s">
        <v>118</v>
      </c>
      <c r="I232">
        <v>1999</v>
      </c>
      <c r="J232">
        <v>7</v>
      </c>
      <c r="K232">
        <v>191</v>
      </c>
      <c r="M232">
        <v>32</v>
      </c>
      <c r="N232" t="s">
        <v>1246</v>
      </c>
      <c r="O232" s="12" t="s">
        <v>1247</v>
      </c>
      <c r="P232" s="12" t="s">
        <v>1248</v>
      </c>
      <c r="Q232" s="12" t="s">
        <v>460</v>
      </c>
      <c r="R232" t="s">
        <v>210</v>
      </c>
      <c r="S232">
        <v>53</v>
      </c>
      <c r="T232" s="12" t="s">
        <v>148</v>
      </c>
      <c r="U232">
        <v>70</v>
      </c>
      <c r="V232">
        <v>3</v>
      </c>
      <c r="W232">
        <v>26</v>
      </c>
      <c r="X232">
        <v>29</v>
      </c>
      <c r="Y232">
        <v>5</v>
      </c>
      <c r="Z232">
        <v>53</v>
      </c>
      <c r="AA232">
        <v>37</v>
      </c>
      <c r="AB232">
        <v>21</v>
      </c>
      <c r="AC232" s="13">
        <f t="shared" si="63"/>
        <v>5.6603773584905662E-2</v>
      </c>
      <c r="AD232" s="13">
        <f t="shared" si="64"/>
        <v>2.7027027027027029E-2</v>
      </c>
      <c r="AE232" s="14">
        <v>27.3</v>
      </c>
      <c r="AF232" s="15">
        <v>34</v>
      </c>
      <c r="AG232" s="15">
        <v>3</v>
      </c>
      <c r="AH232" s="15">
        <v>5</v>
      </c>
      <c r="AI232" s="2">
        <v>1027.0833333333001</v>
      </c>
      <c r="AJ232" s="14">
        <f t="shared" si="65"/>
        <v>14.672619047618573</v>
      </c>
      <c r="AK232">
        <v>1374</v>
      </c>
      <c r="AL232" s="14">
        <f t="shared" si="66"/>
        <v>19.62857142857143</v>
      </c>
      <c r="AM232" s="16">
        <f t="shared" si="67"/>
        <v>0.7475133430373363</v>
      </c>
      <c r="AN232" s="15">
        <v>169.6</v>
      </c>
      <c r="AO232" s="16">
        <f t="shared" si="68"/>
        <v>9.9076673427995097</v>
      </c>
      <c r="AP232" s="13">
        <f>IF(('Even Strength'!CU232+'Power Play'!AJ232+'Penalty Kill'!AF232)&gt;0,V232/('Even Strength'!CU232+'Power Play'!AJ232+'Penalty Kill'!AF232),0)</f>
        <v>3.2258064516129031E-2</v>
      </c>
      <c r="AQ232" s="13">
        <f>IF(('Even Strength'!CU232+'Power Play'!AJ232+'Penalty Kill'!AF232)&gt;0,W232/('Even Strength'!CU232+'Power Play'!AJ232+'Penalty Kill'!AF232),0)</f>
        <v>0.27956989247311825</v>
      </c>
      <c r="AR232" s="13">
        <f t="shared" si="69"/>
        <v>0.31182795698924726</v>
      </c>
      <c r="AS232">
        <v>97</v>
      </c>
      <c r="AT232">
        <v>116</v>
      </c>
      <c r="AU232" s="17">
        <f t="shared" si="70"/>
        <v>0.45539906103286387</v>
      </c>
      <c r="AV232">
        <v>4.9000000000000004</v>
      </c>
      <c r="AW232">
        <v>117</v>
      </c>
      <c r="AX232">
        <v>75</v>
      </c>
      <c r="AY232">
        <v>25</v>
      </c>
      <c r="AZ232">
        <v>37</v>
      </c>
      <c r="BA232">
        <v>14</v>
      </c>
      <c r="BB232">
        <v>16</v>
      </c>
      <c r="BC232" s="2">
        <f t="shared" si="71"/>
        <v>6.8348884381340955</v>
      </c>
      <c r="BD232" s="14">
        <f t="shared" si="72"/>
        <v>4.3813387423936518</v>
      </c>
      <c r="BE232" s="14">
        <f t="shared" si="73"/>
        <v>1.4604462474645503</v>
      </c>
      <c r="BF232" s="14">
        <f t="shared" si="74"/>
        <v>2.1614604462475349</v>
      </c>
      <c r="BG232" s="14">
        <f t="shared" si="75"/>
        <v>0.81784989858014823</v>
      </c>
      <c r="BH232" s="14">
        <f t="shared" si="76"/>
        <v>0.93468559837731224</v>
      </c>
      <c r="BI232">
        <v>28</v>
      </c>
      <c r="BJ232">
        <v>14</v>
      </c>
      <c r="BK232">
        <v>0</v>
      </c>
      <c r="BL232">
        <v>0</v>
      </c>
      <c r="BM232">
        <v>0</v>
      </c>
      <c r="BN232">
        <v>0</v>
      </c>
      <c r="BO232" s="2">
        <v>-4.5634829999999997</v>
      </c>
      <c r="BP232">
        <v>3</v>
      </c>
      <c r="BQ232">
        <v>1</v>
      </c>
      <c r="BR232" s="18">
        <f t="shared" si="77"/>
        <v>0.33333333333333331</v>
      </c>
      <c r="BS232">
        <v>1</v>
      </c>
      <c r="BT232">
        <v>0</v>
      </c>
      <c r="BU232">
        <v>24</v>
      </c>
      <c r="BV232">
        <v>0</v>
      </c>
      <c r="BW232">
        <v>1</v>
      </c>
      <c r="BX232">
        <v>0</v>
      </c>
      <c r="BY232">
        <v>1</v>
      </c>
      <c r="BZ232">
        <v>0</v>
      </c>
      <c r="CA232">
        <v>0</v>
      </c>
      <c r="CB232" s="18">
        <f t="shared" si="78"/>
        <v>0</v>
      </c>
      <c r="CC232" s="19">
        <v>5</v>
      </c>
      <c r="CD232">
        <v>0.7</v>
      </c>
      <c r="CE232">
        <v>1.4</v>
      </c>
      <c r="CF232">
        <v>2</v>
      </c>
      <c r="CG232" s="20">
        <f t="shared" si="79"/>
        <v>2.8571428571428571E-2</v>
      </c>
      <c r="CH232" s="20">
        <f t="shared" si="80"/>
        <v>0.11683569979716403</v>
      </c>
      <c r="CI232">
        <v>18.3</v>
      </c>
      <c r="CJ232">
        <v>19.399999999999999</v>
      </c>
      <c r="CK232">
        <v>7.2</v>
      </c>
      <c r="CL232">
        <v>2.2000000000000002</v>
      </c>
      <c r="CM232">
        <v>2.5</v>
      </c>
      <c r="CN232">
        <v>0</v>
      </c>
      <c r="CO232">
        <v>4.7</v>
      </c>
      <c r="CP232" s="21">
        <f t="shared" si="81"/>
        <v>6.7142857142857143E-2</v>
      </c>
      <c r="CQ232" s="21">
        <f t="shared" si="82"/>
        <v>0.27456389452333552</v>
      </c>
      <c r="CU232">
        <v>4</v>
      </c>
      <c r="CV232" t="s">
        <v>1158</v>
      </c>
      <c r="CW232">
        <v>4500000</v>
      </c>
      <c r="CY232" s="22">
        <f t="shared" si="83"/>
        <v>-3.2024390243902427</v>
      </c>
    </row>
    <row r="233" spans="1:103" x14ac:dyDescent="0.2">
      <c r="A233">
        <v>52</v>
      </c>
      <c r="B233" t="s">
        <v>1249</v>
      </c>
      <c r="C233" t="s">
        <v>1193</v>
      </c>
      <c r="E233" t="s">
        <v>182</v>
      </c>
      <c r="F233">
        <v>76</v>
      </c>
      <c r="G233">
        <v>221</v>
      </c>
      <c r="H233" t="s">
        <v>118</v>
      </c>
      <c r="I233">
        <v>2002</v>
      </c>
      <c r="J233">
        <v>9</v>
      </c>
      <c r="K233">
        <v>291</v>
      </c>
      <c r="M233">
        <v>29</v>
      </c>
      <c r="N233" t="s">
        <v>1250</v>
      </c>
      <c r="O233" s="12" t="s">
        <v>1251</v>
      </c>
      <c r="P233" s="12" t="s">
        <v>1252</v>
      </c>
      <c r="Q233" t="s">
        <v>122</v>
      </c>
      <c r="T233" s="12" t="s">
        <v>178</v>
      </c>
      <c r="U233">
        <v>48</v>
      </c>
      <c r="V233">
        <v>1</v>
      </c>
      <c r="W233">
        <v>10</v>
      </c>
      <c r="X233">
        <v>11</v>
      </c>
      <c r="Y233">
        <v>2</v>
      </c>
      <c r="Z233">
        <v>66</v>
      </c>
      <c r="AA233">
        <v>25</v>
      </c>
      <c r="AB233">
        <v>33</v>
      </c>
      <c r="AC233" s="13">
        <f t="shared" si="63"/>
        <v>1.5151515151515152E-2</v>
      </c>
      <c r="AD233" s="13">
        <f t="shared" si="64"/>
        <v>8.0645161290322578E-3</v>
      </c>
      <c r="AE233" s="14">
        <v>56.2</v>
      </c>
      <c r="AF233" s="15">
        <v>23</v>
      </c>
      <c r="AG233" s="15">
        <v>8</v>
      </c>
      <c r="AH233" s="15">
        <v>34</v>
      </c>
      <c r="AI233" s="2">
        <v>1019.8333333332999</v>
      </c>
      <c r="AJ233" s="14">
        <f t="shared" si="65"/>
        <v>21.246527777777082</v>
      </c>
      <c r="AK233">
        <v>1375</v>
      </c>
      <c r="AL233" s="14">
        <f t="shared" si="66"/>
        <v>28.645833333333332</v>
      </c>
      <c r="AM233" s="16">
        <f t="shared" si="67"/>
        <v>0.74169696969694543</v>
      </c>
      <c r="AN233" s="15">
        <v>31.285713999999999</v>
      </c>
      <c r="AO233" s="16">
        <f t="shared" si="68"/>
        <v>1.8406368753064828</v>
      </c>
      <c r="AP233" s="13">
        <f>IF(('Even Strength'!CU233+'Power Play'!AJ233+'Penalty Kill'!AF233)&gt;0,V233/('Even Strength'!CU233+'Power Play'!AJ233+'Penalty Kill'!AF233),0)</f>
        <v>1.8518518518518517E-2</v>
      </c>
      <c r="AQ233" s="13">
        <f>IF(('Even Strength'!CU233+'Power Play'!AJ233+'Penalty Kill'!AF233)&gt;0,W233/('Even Strength'!CU233+'Power Play'!AJ233+'Penalty Kill'!AF233),0)</f>
        <v>0.18518518518518517</v>
      </c>
      <c r="AR233" s="13">
        <f t="shared" si="69"/>
        <v>0.20370370370370369</v>
      </c>
      <c r="AS233">
        <v>0</v>
      </c>
      <c r="AT233">
        <v>0</v>
      </c>
      <c r="AU233" s="17">
        <f t="shared" si="70"/>
        <v>0</v>
      </c>
      <c r="AV233">
        <v>0</v>
      </c>
      <c r="AW233">
        <v>31</v>
      </c>
      <c r="AX233">
        <v>91</v>
      </c>
      <c r="AY233">
        <v>46</v>
      </c>
      <c r="AZ233">
        <v>25</v>
      </c>
      <c r="BA233">
        <v>35</v>
      </c>
      <c r="BB233">
        <v>14</v>
      </c>
      <c r="BC233" s="2">
        <f t="shared" si="71"/>
        <v>1.8238274227815598</v>
      </c>
      <c r="BD233" s="14">
        <f t="shared" si="72"/>
        <v>5.3538159830039342</v>
      </c>
      <c r="BE233" s="14">
        <f t="shared" si="73"/>
        <v>2.7063245628371533</v>
      </c>
      <c r="BF233" s="14">
        <f t="shared" si="74"/>
        <v>1.4708285667593226</v>
      </c>
      <c r="BG233" s="14">
        <f t="shared" si="75"/>
        <v>2.0591599934630516</v>
      </c>
      <c r="BH233" s="14">
        <f t="shared" si="76"/>
        <v>0.82366399738522056</v>
      </c>
      <c r="BI233">
        <v>34</v>
      </c>
      <c r="BJ233">
        <v>17</v>
      </c>
      <c r="BK233">
        <v>0</v>
      </c>
      <c r="BL233">
        <v>0</v>
      </c>
      <c r="BM233">
        <v>0</v>
      </c>
      <c r="BN233">
        <v>0</v>
      </c>
      <c r="BO233" s="2">
        <v>-4.1244940000000003</v>
      </c>
      <c r="BR233" s="18" t="str">
        <f t="shared" si="77"/>
        <v xml:space="preserve"> </v>
      </c>
      <c r="BT233">
        <v>0</v>
      </c>
      <c r="BU233">
        <v>14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s="18">
        <f t="shared" si="78"/>
        <v>0</v>
      </c>
      <c r="CC233" s="19">
        <v>5</v>
      </c>
      <c r="CD233">
        <v>0.1</v>
      </c>
      <c r="CE233">
        <v>2.2999999999999998</v>
      </c>
      <c r="CF233">
        <v>2.4</v>
      </c>
      <c r="CG233" s="20">
        <f t="shared" si="79"/>
        <v>4.9999999999999996E-2</v>
      </c>
      <c r="CH233" s="20">
        <f t="shared" si="80"/>
        <v>0.14119954240889496</v>
      </c>
      <c r="CI233">
        <v>18.600000000000001</v>
      </c>
      <c r="CJ233">
        <v>25.9</v>
      </c>
      <c r="CK233">
        <v>1.4</v>
      </c>
      <c r="CL233">
        <v>-0.2</v>
      </c>
      <c r="CM233">
        <v>3.6</v>
      </c>
      <c r="CN233">
        <v>0</v>
      </c>
      <c r="CO233">
        <v>3.4</v>
      </c>
      <c r="CP233" s="21">
        <f t="shared" si="81"/>
        <v>7.0833333333333331E-2</v>
      </c>
      <c r="CQ233" s="21">
        <f t="shared" si="82"/>
        <v>0.20003268507926786</v>
      </c>
      <c r="CU233">
        <v>34</v>
      </c>
      <c r="CV233" t="s">
        <v>1253</v>
      </c>
      <c r="CW233">
        <v>3250000</v>
      </c>
      <c r="CY233" s="22">
        <f t="shared" si="83"/>
        <v>-2.3073170731707306</v>
      </c>
    </row>
    <row r="234" spans="1:103" x14ac:dyDescent="0.2">
      <c r="A234">
        <v>21</v>
      </c>
      <c r="B234" t="s">
        <v>1254</v>
      </c>
      <c r="C234" t="s">
        <v>1255</v>
      </c>
      <c r="E234" t="s">
        <v>182</v>
      </c>
      <c r="F234">
        <v>74</v>
      </c>
      <c r="G234">
        <v>196</v>
      </c>
      <c r="H234" t="s">
        <v>118</v>
      </c>
      <c r="I234">
        <v>2003</v>
      </c>
      <c r="J234">
        <v>2</v>
      </c>
      <c r="K234">
        <v>33</v>
      </c>
      <c r="M234">
        <v>28</v>
      </c>
      <c r="N234" t="s">
        <v>1256</v>
      </c>
      <c r="O234" s="12" t="s">
        <v>1257</v>
      </c>
      <c r="P234" s="12" t="s">
        <v>1258</v>
      </c>
      <c r="Q234" t="s">
        <v>338</v>
      </c>
      <c r="T234" s="12" t="s">
        <v>229</v>
      </c>
      <c r="U234">
        <v>61</v>
      </c>
      <c r="V234">
        <v>10</v>
      </c>
      <c r="W234">
        <v>27</v>
      </c>
      <c r="X234">
        <v>37</v>
      </c>
      <c r="Y234">
        <v>14</v>
      </c>
      <c r="Z234">
        <v>115</v>
      </c>
      <c r="AA234">
        <v>37</v>
      </c>
      <c r="AB234">
        <v>26</v>
      </c>
      <c r="AC234" s="13">
        <f t="shared" si="63"/>
        <v>8.6956521739130432E-2</v>
      </c>
      <c r="AD234" s="13">
        <f t="shared" si="64"/>
        <v>5.6179775280898875E-2</v>
      </c>
      <c r="AE234" s="14">
        <v>29.1</v>
      </c>
      <c r="AF234" s="15">
        <v>51</v>
      </c>
      <c r="AG234" s="15">
        <v>13</v>
      </c>
      <c r="AH234" s="15">
        <v>13</v>
      </c>
      <c r="AI234" s="2">
        <v>1008.2333333333</v>
      </c>
      <c r="AJ234" s="14">
        <f t="shared" si="65"/>
        <v>16.528415300545902</v>
      </c>
      <c r="AK234">
        <v>1243</v>
      </c>
      <c r="AL234" s="14">
        <f t="shared" si="66"/>
        <v>20.377049180327869</v>
      </c>
      <c r="AM234" s="16">
        <f t="shared" si="67"/>
        <v>0.81112898900506847</v>
      </c>
      <c r="AN234" s="15">
        <v>98.923077000000006</v>
      </c>
      <c r="AO234" s="16">
        <f t="shared" si="68"/>
        <v>5.8869156808941678</v>
      </c>
      <c r="AP234" s="13">
        <f>IF(('Even Strength'!CU234+'Power Play'!AJ234+'Penalty Kill'!AF234)&gt;0,V234/('Even Strength'!CU234+'Power Play'!AJ234+'Penalty Kill'!AF234),0)</f>
        <v>8.8495575221238937E-2</v>
      </c>
      <c r="AQ234" s="13">
        <f>IF(('Even Strength'!CU234+'Power Play'!AJ234+'Penalty Kill'!AF234)&gt;0,W234/('Even Strength'!CU234+'Power Play'!AJ234+'Penalty Kill'!AF234),0)</f>
        <v>0.23893805309734514</v>
      </c>
      <c r="AR234" s="13">
        <f t="shared" si="69"/>
        <v>0.32743362831858408</v>
      </c>
      <c r="AS234">
        <v>0</v>
      </c>
      <c r="AT234">
        <v>0</v>
      </c>
      <c r="AU234" s="17">
        <f t="shared" si="70"/>
        <v>0</v>
      </c>
      <c r="AV234">
        <v>0</v>
      </c>
      <c r="AW234">
        <v>85</v>
      </c>
      <c r="AX234">
        <v>12</v>
      </c>
      <c r="AY234">
        <v>13</v>
      </c>
      <c r="AZ234">
        <v>37</v>
      </c>
      <c r="BA234">
        <v>17</v>
      </c>
      <c r="BB234">
        <v>31</v>
      </c>
      <c r="BC234" s="2">
        <f t="shared" si="71"/>
        <v>5.058352894502101</v>
      </c>
      <c r="BD234" s="14">
        <f t="shared" si="72"/>
        <v>0.71412040863559079</v>
      </c>
      <c r="BE234" s="14">
        <f t="shared" si="73"/>
        <v>0.77363044268855663</v>
      </c>
      <c r="BF234" s="14">
        <f t="shared" si="74"/>
        <v>2.2018712599597383</v>
      </c>
      <c r="BG234" s="14">
        <f t="shared" si="75"/>
        <v>1.0116705789004203</v>
      </c>
      <c r="BH234" s="14">
        <f t="shared" si="76"/>
        <v>1.8448110556419426</v>
      </c>
      <c r="BI234">
        <v>6</v>
      </c>
      <c r="BJ234">
        <v>3</v>
      </c>
      <c r="BK234">
        <v>0</v>
      </c>
      <c r="BL234">
        <v>0</v>
      </c>
      <c r="BM234">
        <v>0</v>
      </c>
      <c r="BN234">
        <v>0</v>
      </c>
      <c r="BO234" s="2">
        <v>4.6207640000000003</v>
      </c>
      <c r="BP234">
        <v>2</v>
      </c>
      <c r="BQ234">
        <v>0</v>
      </c>
      <c r="BR234" s="18">
        <f t="shared" si="77"/>
        <v>0</v>
      </c>
      <c r="BS234">
        <v>0</v>
      </c>
      <c r="BT234">
        <v>3</v>
      </c>
      <c r="BU234">
        <v>14</v>
      </c>
      <c r="BV234">
        <v>0</v>
      </c>
      <c r="BW234">
        <v>1</v>
      </c>
      <c r="BX234">
        <v>2</v>
      </c>
      <c r="BY234">
        <v>0</v>
      </c>
      <c r="BZ234">
        <v>0</v>
      </c>
      <c r="CA234">
        <v>0</v>
      </c>
      <c r="CB234" s="18">
        <f t="shared" si="78"/>
        <v>0</v>
      </c>
      <c r="CC234" s="19">
        <v>5</v>
      </c>
      <c r="CD234">
        <v>2.5</v>
      </c>
      <c r="CE234">
        <v>1.5</v>
      </c>
      <c r="CF234">
        <v>3.9</v>
      </c>
      <c r="CG234" s="20">
        <f t="shared" si="79"/>
        <v>6.3934426229508193E-2</v>
      </c>
      <c r="CH234" s="20">
        <f t="shared" si="80"/>
        <v>0.23208913280656698</v>
      </c>
      <c r="CI234">
        <v>21.4</v>
      </c>
      <c r="CJ234">
        <v>20.2</v>
      </c>
      <c r="CK234">
        <v>1.3</v>
      </c>
      <c r="CL234">
        <v>5</v>
      </c>
      <c r="CM234">
        <v>2.4</v>
      </c>
      <c r="CN234">
        <v>-0.60000000000000009</v>
      </c>
      <c r="CO234">
        <v>6.8</v>
      </c>
      <c r="CP234" s="21">
        <f t="shared" si="81"/>
        <v>0.11147540983606558</v>
      </c>
      <c r="CQ234" s="21">
        <f t="shared" si="82"/>
        <v>0.40466823156016807</v>
      </c>
      <c r="CU234">
        <v>21</v>
      </c>
      <c r="CV234" t="s">
        <v>1259</v>
      </c>
      <c r="CW234">
        <v>4250000</v>
      </c>
      <c r="CY234" s="22">
        <f t="shared" si="83"/>
        <v>-0.66341463414634116</v>
      </c>
    </row>
    <row r="235" spans="1:103" x14ac:dyDescent="0.2">
      <c r="A235">
        <v>20</v>
      </c>
      <c r="B235" t="s">
        <v>1260</v>
      </c>
      <c r="C235" t="s">
        <v>1261</v>
      </c>
      <c r="D235" t="s">
        <v>488</v>
      </c>
      <c r="E235" t="s">
        <v>117</v>
      </c>
      <c r="F235">
        <v>74</v>
      </c>
      <c r="G235">
        <v>200</v>
      </c>
      <c r="H235" t="s">
        <v>118</v>
      </c>
      <c r="I235">
        <v>2009</v>
      </c>
      <c r="J235">
        <v>1</v>
      </c>
      <c r="K235">
        <v>23</v>
      </c>
      <c r="M235">
        <v>22</v>
      </c>
      <c r="N235" t="s">
        <v>1262</v>
      </c>
      <c r="O235" s="12" t="s">
        <v>1263</v>
      </c>
      <c r="P235" s="12" t="s">
        <v>1264</v>
      </c>
      <c r="Q235" t="s">
        <v>223</v>
      </c>
      <c r="T235" s="12" t="s">
        <v>178</v>
      </c>
      <c r="U235">
        <v>2</v>
      </c>
      <c r="V235">
        <v>0</v>
      </c>
      <c r="W235">
        <v>0</v>
      </c>
      <c r="X235">
        <v>0</v>
      </c>
      <c r="Y235">
        <v>2</v>
      </c>
      <c r="Z235">
        <v>1</v>
      </c>
      <c r="AA235">
        <v>1</v>
      </c>
      <c r="AB235">
        <v>2</v>
      </c>
      <c r="AC235" s="13">
        <f t="shared" si="63"/>
        <v>0</v>
      </c>
      <c r="AD235" s="13">
        <f t="shared" si="64"/>
        <v>0</v>
      </c>
      <c r="AE235" s="14">
        <v>54.5</v>
      </c>
      <c r="AF235" s="15">
        <v>0</v>
      </c>
      <c r="AG235" s="15">
        <v>0</v>
      </c>
      <c r="AH235" s="15">
        <v>1</v>
      </c>
      <c r="AI235" s="2">
        <v>28.683333333299998</v>
      </c>
      <c r="AJ235" s="14">
        <f t="shared" si="65"/>
        <v>14.341666666649999</v>
      </c>
      <c r="AK235">
        <v>37</v>
      </c>
      <c r="AL235" s="14">
        <f t="shared" si="66"/>
        <v>18.5</v>
      </c>
      <c r="AM235" s="16">
        <f t="shared" si="67"/>
        <v>0.77522522522432424</v>
      </c>
      <c r="AN235" s="15">
        <v>0</v>
      </c>
      <c r="AO235" s="16">
        <f t="shared" si="68"/>
        <v>0</v>
      </c>
      <c r="AP235" s="13">
        <f>IF(('Even Strength'!CU235+'Power Play'!AJ235+'Penalty Kill'!AF235)&gt;0,V235/('Even Strength'!CU235+'Power Play'!AJ235+'Penalty Kill'!AF235),0)</f>
        <v>0</v>
      </c>
      <c r="AQ235" s="13">
        <f>IF(('Even Strength'!CU235+'Power Play'!AJ235+'Penalty Kill'!AF235)&gt;0,W235/('Even Strength'!CU235+'Power Play'!AJ235+'Penalty Kill'!AF235),0)</f>
        <v>0</v>
      </c>
      <c r="AR235" s="13">
        <f t="shared" si="69"/>
        <v>0</v>
      </c>
      <c r="AS235">
        <v>0</v>
      </c>
      <c r="AT235">
        <v>0</v>
      </c>
      <c r="AU235" s="17">
        <f t="shared" si="70"/>
        <v>0</v>
      </c>
      <c r="AV235">
        <v>0</v>
      </c>
      <c r="AW235">
        <v>2</v>
      </c>
      <c r="AX235">
        <v>1</v>
      </c>
      <c r="AY235">
        <v>1</v>
      </c>
      <c r="AZ235">
        <v>1</v>
      </c>
      <c r="BA235">
        <v>0</v>
      </c>
      <c r="BB235">
        <v>0</v>
      </c>
      <c r="BC235" s="2">
        <f t="shared" si="71"/>
        <v>4.1836141778084643</v>
      </c>
      <c r="BD235" s="14">
        <f t="shared" si="72"/>
        <v>2.0918070889042322</v>
      </c>
      <c r="BE235" s="14">
        <f t="shared" si="73"/>
        <v>2.0918070889042322</v>
      </c>
      <c r="BF235" s="14">
        <f t="shared" si="74"/>
        <v>2.0918070889042322</v>
      </c>
      <c r="BG235" s="14">
        <f t="shared" si="75"/>
        <v>0</v>
      </c>
      <c r="BH235" s="14">
        <f t="shared" si="76"/>
        <v>0</v>
      </c>
      <c r="BI235">
        <v>2</v>
      </c>
      <c r="BJ235">
        <v>1</v>
      </c>
      <c r="BK235">
        <v>0</v>
      </c>
      <c r="BL235">
        <v>0</v>
      </c>
      <c r="BM235">
        <v>0</v>
      </c>
      <c r="BN235">
        <v>0</v>
      </c>
      <c r="BO235" s="2">
        <v>0.132269</v>
      </c>
      <c r="BR235" s="18" t="str">
        <f t="shared" si="77"/>
        <v xml:space="preserve"> 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s="18">
        <f t="shared" si="78"/>
        <v>0</v>
      </c>
      <c r="CC235" s="19">
        <v>3</v>
      </c>
      <c r="CD235">
        <v>0</v>
      </c>
      <c r="CE235">
        <v>0.2</v>
      </c>
      <c r="CF235">
        <v>0.2</v>
      </c>
      <c r="CG235" s="20">
        <f t="shared" si="79"/>
        <v>0.1</v>
      </c>
      <c r="CH235" s="20">
        <f t="shared" si="80"/>
        <v>0.41836141778084651</v>
      </c>
      <c r="CI235">
        <v>0.8</v>
      </c>
      <c r="CJ235">
        <v>1</v>
      </c>
      <c r="CK235">
        <v>1.9</v>
      </c>
      <c r="CL235">
        <v>-0.2</v>
      </c>
      <c r="CM235">
        <v>0.4</v>
      </c>
      <c r="CN235">
        <v>0</v>
      </c>
      <c r="CO235">
        <v>0.2</v>
      </c>
      <c r="CP235" s="21">
        <f t="shared" si="81"/>
        <v>0.1</v>
      </c>
      <c r="CQ235" s="21">
        <f t="shared" si="82"/>
        <v>0.41836141778084651</v>
      </c>
      <c r="CW235">
        <v>1750000</v>
      </c>
      <c r="CY235" s="22">
        <f t="shared" si="83"/>
        <v>-2.873170731707317</v>
      </c>
    </row>
    <row r="236" spans="1:103" x14ac:dyDescent="0.2">
      <c r="A236">
        <v>4</v>
      </c>
      <c r="B236" t="s">
        <v>1265</v>
      </c>
      <c r="C236" t="s">
        <v>188</v>
      </c>
      <c r="D236" t="s">
        <v>105</v>
      </c>
      <c r="E236" t="s">
        <v>106</v>
      </c>
      <c r="F236">
        <v>76</v>
      </c>
      <c r="G236">
        <v>220</v>
      </c>
      <c r="H236" t="s">
        <v>118</v>
      </c>
      <c r="I236">
        <v>1998</v>
      </c>
      <c r="J236">
        <v>2</v>
      </c>
      <c r="K236">
        <v>39</v>
      </c>
      <c r="M236">
        <v>33</v>
      </c>
      <c r="N236" t="s">
        <v>1266</v>
      </c>
      <c r="O236" s="12" t="s">
        <v>167</v>
      </c>
      <c r="P236" s="12" t="s">
        <v>1267</v>
      </c>
      <c r="Q236" t="s">
        <v>210</v>
      </c>
      <c r="T236" s="12" t="s">
        <v>178</v>
      </c>
      <c r="U236">
        <v>37</v>
      </c>
      <c r="V236">
        <v>1</v>
      </c>
      <c r="W236">
        <v>3</v>
      </c>
      <c r="X236">
        <v>4</v>
      </c>
      <c r="Y236">
        <v>-5</v>
      </c>
      <c r="Z236">
        <v>38</v>
      </c>
      <c r="AA236">
        <v>12</v>
      </c>
      <c r="AB236">
        <v>27</v>
      </c>
      <c r="AC236" s="13">
        <f t="shared" si="63"/>
        <v>2.6315789473684209E-2</v>
      </c>
      <c r="AD236" s="13">
        <f t="shared" si="64"/>
        <v>1.2987012987012988E-2</v>
      </c>
      <c r="AE236" s="14">
        <v>57.9</v>
      </c>
      <c r="AF236" s="15">
        <v>13</v>
      </c>
      <c r="AG236" s="15">
        <v>5</v>
      </c>
      <c r="AH236" s="15">
        <v>20</v>
      </c>
      <c r="AI236" s="2">
        <v>577.1</v>
      </c>
      <c r="AJ236" s="14">
        <f t="shared" si="65"/>
        <v>15.597297297297297</v>
      </c>
      <c r="AK236">
        <v>707</v>
      </c>
      <c r="AL236" s="14">
        <f t="shared" si="66"/>
        <v>19.108108108108109</v>
      </c>
      <c r="AM236" s="16">
        <f t="shared" si="67"/>
        <v>0.81626591230551626</v>
      </c>
      <c r="AN236" s="15">
        <v>21.333333</v>
      </c>
      <c r="AO236" s="16">
        <f t="shared" si="68"/>
        <v>2.2179864494888233</v>
      </c>
      <c r="AP236" s="13">
        <f>IF(('Even Strength'!CU236+'Power Play'!AJ236+'Penalty Kill'!AF236)&gt;0,V236/('Even Strength'!CU236+'Power Play'!AJ236+'Penalty Kill'!AF236),0)</f>
        <v>2.0408163265306121E-2</v>
      </c>
      <c r="AQ236" s="13">
        <f>IF(('Even Strength'!CU236+'Power Play'!AJ236+'Penalty Kill'!AF236)&gt;0,W236/('Even Strength'!CU236+'Power Play'!AJ236+'Penalty Kill'!AF236),0)</f>
        <v>6.1224489795918366E-2</v>
      </c>
      <c r="AR236" s="13">
        <f t="shared" si="69"/>
        <v>8.1632653061224483E-2</v>
      </c>
      <c r="AS236">
        <v>0</v>
      </c>
      <c r="AT236">
        <v>0</v>
      </c>
      <c r="AU236" s="17">
        <f t="shared" si="70"/>
        <v>0</v>
      </c>
      <c r="AV236">
        <v>0</v>
      </c>
      <c r="AW236">
        <v>45</v>
      </c>
      <c r="AX236">
        <v>64</v>
      </c>
      <c r="AY236">
        <v>66</v>
      </c>
      <c r="AZ236">
        <v>12</v>
      </c>
      <c r="BA236">
        <v>12</v>
      </c>
      <c r="BB236">
        <v>4</v>
      </c>
      <c r="BC236" s="2">
        <f t="shared" si="71"/>
        <v>4.6785652399930688</v>
      </c>
      <c r="BD236" s="14">
        <f t="shared" si="72"/>
        <v>6.6539594524345862</v>
      </c>
      <c r="BE236" s="14">
        <f t="shared" si="73"/>
        <v>6.8618956853231676</v>
      </c>
      <c r="BF236" s="14">
        <f t="shared" si="74"/>
        <v>1.247617397331485</v>
      </c>
      <c r="BG236" s="14">
        <f t="shared" si="75"/>
        <v>1.247617397331485</v>
      </c>
      <c r="BH236" s="14">
        <f t="shared" si="76"/>
        <v>0.41587246577716164</v>
      </c>
      <c r="BI236">
        <v>56</v>
      </c>
      <c r="BJ236">
        <v>18</v>
      </c>
      <c r="BK236">
        <v>2</v>
      </c>
      <c r="BL236">
        <v>0</v>
      </c>
      <c r="BM236">
        <v>1</v>
      </c>
      <c r="BN236">
        <v>0</v>
      </c>
      <c r="BO236" s="2">
        <v>-6.1625059999999996</v>
      </c>
      <c r="BR236" s="18" t="str">
        <f t="shared" si="77"/>
        <v xml:space="preserve"> </v>
      </c>
      <c r="BT236">
        <v>0</v>
      </c>
      <c r="BU236">
        <v>12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 s="18">
        <f t="shared" si="78"/>
        <v>0</v>
      </c>
      <c r="CC236" s="19">
        <v>4</v>
      </c>
      <c r="CD236">
        <v>-0.2</v>
      </c>
      <c r="CE236">
        <v>0.8</v>
      </c>
      <c r="CF236">
        <v>0.60000000000000009</v>
      </c>
      <c r="CG236" s="20">
        <f t="shared" si="79"/>
        <v>1.6216216216216217E-2</v>
      </c>
      <c r="CH236" s="20">
        <f t="shared" si="80"/>
        <v>6.2380869866574262E-2</v>
      </c>
      <c r="CI236">
        <v>11.3</v>
      </c>
      <c r="CJ236">
        <v>16</v>
      </c>
      <c r="CK236">
        <v>-4.3</v>
      </c>
      <c r="CL236">
        <v>-1</v>
      </c>
      <c r="CM236">
        <v>0.9</v>
      </c>
      <c r="CN236">
        <v>0</v>
      </c>
      <c r="CO236">
        <v>-0.2</v>
      </c>
      <c r="CP236" s="21">
        <f t="shared" si="81"/>
        <v>-5.4054054054054057E-3</v>
      </c>
      <c r="CQ236" s="21">
        <f t="shared" si="82"/>
        <v>-2.0793623288858084E-2</v>
      </c>
      <c r="CU236">
        <v>37</v>
      </c>
      <c r="CV236" t="s">
        <v>1268</v>
      </c>
      <c r="CW236">
        <v>1962500</v>
      </c>
      <c r="CY236" s="22">
        <f t="shared" si="83"/>
        <v>-3.6463414634146343</v>
      </c>
    </row>
    <row r="237" spans="1:103" x14ac:dyDescent="0.2">
      <c r="A237">
        <v>65</v>
      </c>
      <c r="B237" t="s">
        <v>1269</v>
      </c>
      <c r="C237" t="s">
        <v>467</v>
      </c>
      <c r="D237" t="s">
        <v>399</v>
      </c>
      <c r="E237" t="s">
        <v>117</v>
      </c>
      <c r="F237">
        <v>73</v>
      </c>
      <c r="G237">
        <v>206</v>
      </c>
      <c r="H237" t="s">
        <v>118</v>
      </c>
      <c r="I237">
        <v>2010</v>
      </c>
      <c r="J237">
        <v>1</v>
      </c>
      <c r="K237">
        <v>29</v>
      </c>
      <c r="M237">
        <v>21</v>
      </c>
      <c r="N237" t="s">
        <v>1270</v>
      </c>
      <c r="O237" s="12" t="s">
        <v>1271</v>
      </c>
      <c r="P237" s="12" t="s">
        <v>1272</v>
      </c>
      <c r="Q237" t="s">
        <v>192</v>
      </c>
      <c r="T237" s="12" t="s">
        <v>1273</v>
      </c>
      <c r="U237">
        <v>29</v>
      </c>
      <c r="V237">
        <v>7</v>
      </c>
      <c r="W237">
        <v>4</v>
      </c>
      <c r="X237">
        <v>11</v>
      </c>
      <c r="Y237">
        <v>3</v>
      </c>
      <c r="Z237">
        <v>44</v>
      </c>
      <c r="AA237">
        <v>20</v>
      </c>
      <c r="AB237">
        <v>20</v>
      </c>
      <c r="AC237" s="13">
        <f t="shared" si="63"/>
        <v>0.15909090909090909</v>
      </c>
      <c r="AD237" s="13">
        <f t="shared" si="64"/>
        <v>8.3333333333333329E-2</v>
      </c>
      <c r="AE237" s="14">
        <v>28.8</v>
      </c>
      <c r="AF237" s="15">
        <v>29</v>
      </c>
      <c r="AG237" s="15">
        <v>1</v>
      </c>
      <c r="AH237" s="15">
        <v>4</v>
      </c>
      <c r="AI237" s="2">
        <v>370.76666666670002</v>
      </c>
      <c r="AJ237" s="14">
        <f t="shared" si="65"/>
        <v>12.785057471265517</v>
      </c>
      <c r="AK237">
        <v>497</v>
      </c>
      <c r="AL237" s="14">
        <f t="shared" si="66"/>
        <v>17.137931034482758</v>
      </c>
      <c r="AM237" s="16">
        <f t="shared" si="67"/>
        <v>0.7460093896714286</v>
      </c>
      <c r="AN237" s="15">
        <v>26</v>
      </c>
      <c r="AO237" s="16">
        <f t="shared" si="68"/>
        <v>4.2074979771640555</v>
      </c>
      <c r="AP237" s="13">
        <f>IF(('Even Strength'!CU237+'Power Play'!AJ237+'Penalty Kill'!AF237)&gt;0,V237/('Even Strength'!CU237+'Power Play'!AJ237+'Penalty Kill'!AF237),0)</f>
        <v>8.5365853658536592E-2</v>
      </c>
      <c r="AQ237" s="13">
        <f>IF(('Even Strength'!CU237+'Power Play'!AJ237+'Penalty Kill'!AF237)&gt;0,W237/('Even Strength'!CU237+'Power Play'!AJ237+'Penalty Kill'!AF237),0)</f>
        <v>4.878048780487805E-2</v>
      </c>
      <c r="AR237" s="13">
        <f t="shared" si="69"/>
        <v>0.13414634146341464</v>
      </c>
      <c r="AS237">
        <v>0</v>
      </c>
      <c r="AT237">
        <v>1</v>
      </c>
      <c r="AU237" s="17">
        <f t="shared" si="70"/>
        <v>0</v>
      </c>
      <c r="AV237">
        <v>0</v>
      </c>
      <c r="AW237">
        <v>52</v>
      </c>
      <c r="AX237">
        <v>50</v>
      </c>
      <c r="AY237">
        <v>13</v>
      </c>
      <c r="AZ237">
        <v>20</v>
      </c>
      <c r="BA237">
        <v>7</v>
      </c>
      <c r="BB237">
        <v>8</v>
      </c>
      <c r="BC237" s="2">
        <f t="shared" si="71"/>
        <v>8.414995954328111</v>
      </c>
      <c r="BD237" s="14">
        <f t="shared" si="72"/>
        <v>8.0913422637770296</v>
      </c>
      <c r="BE237" s="14">
        <f t="shared" si="73"/>
        <v>2.1037489885820277</v>
      </c>
      <c r="BF237" s="14">
        <f t="shared" si="74"/>
        <v>3.2365369055108117</v>
      </c>
      <c r="BG237" s="14">
        <f t="shared" si="75"/>
        <v>1.1327879169287842</v>
      </c>
      <c r="BH237" s="14">
        <f t="shared" si="76"/>
        <v>1.2946147622043249</v>
      </c>
      <c r="BI237">
        <v>4</v>
      </c>
      <c r="BJ237">
        <v>2</v>
      </c>
      <c r="BK237">
        <v>0</v>
      </c>
      <c r="BL237">
        <v>0</v>
      </c>
      <c r="BM237">
        <v>0</v>
      </c>
      <c r="BN237">
        <v>0</v>
      </c>
      <c r="BO237" s="2">
        <v>0.389542</v>
      </c>
      <c r="BR237" s="18" t="str">
        <f t="shared" si="77"/>
        <v xml:space="preserve"> </v>
      </c>
      <c r="BT237">
        <v>1</v>
      </c>
      <c r="BU237">
        <v>6</v>
      </c>
      <c r="BV237">
        <v>0</v>
      </c>
      <c r="BW237">
        <v>0</v>
      </c>
      <c r="BX237">
        <v>2</v>
      </c>
      <c r="BY237">
        <v>0</v>
      </c>
      <c r="BZ237">
        <v>0</v>
      </c>
      <c r="CA237">
        <v>1</v>
      </c>
      <c r="CB237" s="18">
        <f t="shared" si="78"/>
        <v>1</v>
      </c>
      <c r="CC237" s="19">
        <v>3</v>
      </c>
      <c r="CD237">
        <v>1</v>
      </c>
      <c r="CE237">
        <v>0.4</v>
      </c>
      <c r="CF237">
        <v>1.4</v>
      </c>
      <c r="CG237" s="20">
        <f t="shared" si="79"/>
        <v>4.8275862068965517E-2</v>
      </c>
      <c r="CH237" s="20">
        <f t="shared" si="80"/>
        <v>0.22655758338575682</v>
      </c>
      <c r="CI237">
        <v>6.2</v>
      </c>
      <c r="CJ237">
        <v>7.6</v>
      </c>
      <c r="CK237">
        <v>-0.9</v>
      </c>
      <c r="CL237">
        <v>2.2999999999999998</v>
      </c>
      <c r="CM237">
        <v>1</v>
      </c>
      <c r="CN237">
        <v>0</v>
      </c>
      <c r="CO237">
        <v>3.3</v>
      </c>
      <c r="CP237" s="21">
        <f t="shared" si="81"/>
        <v>0.11379310344827585</v>
      </c>
      <c r="CQ237" s="21">
        <f t="shared" si="82"/>
        <v>0.53402858940928388</v>
      </c>
      <c r="CU237">
        <v>3</v>
      </c>
      <c r="CV237" t="s">
        <v>916</v>
      </c>
      <c r="CW237">
        <v>870000</v>
      </c>
      <c r="CY237" s="22">
        <f t="shared" si="83"/>
        <v>1.7721951219512193</v>
      </c>
    </row>
    <row r="238" spans="1:103" x14ac:dyDescent="0.2">
      <c r="A238">
        <v>44</v>
      </c>
      <c r="B238" t="s">
        <v>1274</v>
      </c>
      <c r="C238" t="s">
        <v>1275</v>
      </c>
      <c r="D238" t="s">
        <v>245</v>
      </c>
      <c r="E238" t="s">
        <v>106</v>
      </c>
      <c r="F238">
        <v>77</v>
      </c>
      <c r="G238">
        <v>215</v>
      </c>
      <c r="H238" t="s">
        <v>118</v>
      </c>
      <c r="I238">
        <v>2007</v>
      </c>
      <c r="J238">
        <v>4</v>
      </c>
      <c r="K238">
        <v>110</v>
      </c>
      <c r="M238">
        <v>25</v>
      </c>
      <c r="N238" t="s">
        <v>1276</v>
      </c>
      <c r="O238" s="12" t="s">
        <v>120</v>
      </c>
      <c r="P238" s="12" t="s">
        <v>1277</v>
      </c>
      <c r="Q238" t="s">
        <v>199</v>
      </c>
      <c r="T238" s="12" t="s">
        <v>178</v>
      </c>
      <c r="U238">
        <v>21</v>
      </c>
      <c r="V238">
        <v>0</v>
      </c>
      <c r="W238">
        <v>2</v>
      </c>
      <c r="X238">
        <v>2</v>
      </c>
      <c r="Y238">
        <v>-5</v>
      </c>
      <c r="Z238">
        <v>10</v>
      </c>
      <c r="AA238">
        <v>5</v>
      </c>
      <c r="AB238">
        <v>9</v>
      </c>
      <c r="AC238" s="13">
        <f t="shared" si="63"/>
        <v>0</v>
      </c>
      <c r="AD238" s="13">
        <f t="shared" si="64"/>
        <v>0</v>
      </c>
      <c r="AE238" s="14">
        <v>51</v>
      </c>
      <c r="AF238" s="15">
        <v>3</v>
      </c>
      <c r="AG238" s="15">
        <v>4</v>
      </c>
      <c r="AH238" s="15">
        <v>3</v>
      </c>
      <c r="AI238" s="2">
        <v>250.5666666667</v>
      </c>
      <c r="AJ238" s="14">
        <f t="shared" si="65"/>
        <v>11.931746031747618</v>
      </c>
      <c r="AK238">
        <v>369</v>
      </c>
      <c r="AL238" s="14">
        <f t="shared" si="66"/>
        <v>17.571428571428573</v>
      </c>
      <c r="AM238" s="16">
        <f t="shared" si="67"/>
        <v>0.67904245709132793</v>
      </c>
      <c r="AN238" s="15">
        <v>0</v>
      </c>
      <c r="AO238" s="16">
        <f t="shared" si="68"/>
        <v>0</v>
      </c>
      <c r="AP238" s="13">
        <f>IF(('Even Strength'!CU238+'Power Play'!AJ238+'Penalty Kill'!AF238)&gt;0,V238/('Even Strength'!CU238+'Power Play'!AJ238+'Penalty Kill'!AF238),0)</f>
        <v>0</v>
      </c>
      <c r="AQ238" s="13">
        <f>IF(('Even Strength'!CU238+'Power Play'!AJ238+'Penalty Kill'!AF238)&gt;0,W238/('Even Strength'!CU238+'Power Play'!AJ238+'Penalty Kill'!AF238),0)</f>
        <v>3.8461538461538464E-2</v>
      </c>
      <c r="AR238" s="13">
        <f t="shared" si="69"/>
        <v>3.8461538461538464E-2</v>
      </c>
      <c r="AS238">
        <v>0</v>
      </c>
      <c r="AT238">
        <v>0</v>
      </c>
      <c r="AU238" s="17">
        <f t="shared" si="70"/>
        <v>0</v>
      </c>
      <c r="AV238">
        <v>0</v>
      </c>
      <c r="AW238">
        <v>34</v>
      </c>
      <c r="AX238">
        <v>39</v>
      </c>
      <c r="AY238">
        <v>28</v>
      </c>
      <c r="AZ238">
        <v>5</v>
      </c>
      <c r="BA238">
        <v>9</v>
      </c>
      <c r="BB238">
        <v>0</v>
      </c>
      <c r="BC238" s="2">
        <f t="shared" si="71"/>
        <v>8.1415458294521557</v>
      </c>
      <c r="BD238" s="14">
        <f t="shared" si="72"/>
        <v>9.338831980842178</v>
      </c>
      <c r="BE238" s="14">
        <f t="shared" si="73"/>
        <v>6.7048024477841288</v>
      </c>
      <c r="BF238" s="14">
        <f t="shared" si="74"/>
        <v>1.1972861513900228</v>
      </c>
      <c r="BG238" s="14">
        <f t="shared" si="75"/>
        <v>2.1551150725020412</v>
      </c>
      <c r="BH238" s="14">
        <f t="shared" si="76"/>
        <v>0</v>
      </c>
      <c r="BI238">
        <v>20</v>
      </c>
      <c r="BJ238">
        <v>5</v>
      </c>
      <c r="BK238">
        <v>2</v>
      </c>
      <c r="BL238">
        <v>0</v>
      </c>
      <c r="BM238">
        <v>0</v>
      </c>
      <c r="BN238">
        <v>0</v>
      </c>
      <c r="BO238" s="2">
        <v>-2.7815940000000001</v>
      </c>
      <c r="BR238" s="18" t="str">
        <f t="shared" si="77"/>
        <v xml:space="preserve"> </v>
      </c>
      <c r="BT238">
        <v>0</v>
      </c>
      <c r="BU238">
        <v>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s="18">
        <f t="shared" si="78"/>
        <v>0</v>
      </c>
      <c r="CC238" s="19">
        <v>2</v>
      </c>
      <c r="CD238">
        <v>-0.1</v>
      </c>
      <c r="CE238">
        <v>0.2</v>
      </c>
      <c r="CF238">
        <v>0.1</v>
      </c>
      <c r="CG238" s="20">
        <f t="shared" si="79"/>
        <v>4.7619047619047623E-3</v>
      </c>
      <c r="CH238" s="20">
        <f t="shared" si="80"/>
        <v>2.3945723027800458E-2</v>
      </c>
      <c r="CI238">
        <v>3.9</v>
      </c>
      <c r="CJ238">
        <v>4.4000000000000004</v>
      </c>
      <c r="CK238">
        <v>-5.5</v>
      </c>
      <c r="CL238">
        <v>-0.2</v>
      </c>
      <c r="CM238">
        <v>-0.30000000000000004</v>
      </c>
      <c r="CN238">
        <v>0</v>
      </c>
      <c r="CO238">
        <v>-0.5</v>
      </c>
      <c r="CP238" s="21">
        <f t="shared" si="81"/>
        <v>-2.3809523809523808E-2</v>
      </c>
      <c r="CQ238" s="21">
        <f t="shared" si="82"/>
        <v>-0.11972861513900229</v>
      </c>
      <c r="CW238">
        <v>975000</v>
      </c>
      <c r="CY238" s="22">
        <f t="shared" si="83"/>
        <v>-2.2121951219512193</v>
      </c>
    </row>
    <row r="239" spans="1:103" x14ac:dyDescent="0.2">
      <c r="A239">
        <v>12</v>
      </c>
      <c r="B239" t="s">
        <v>1278</v>
      </c>
      <c r="C239" t="s">
        <v>1279</v>
      </c>
      <c r="E239" t="s">
        <v>182</v>
      </c>
      <c r="F239">
        <v>72</v>
      </c>
      <c r="G239">
        <v>185</v>
      </c>
      <c r="H239" t="s">
        <v>107</v>
      </c>
      <c r="I239">
        <v>2010</v>
      </c>
      <c r="J239">
        <v>6</v>
      </c>
      <c r="K239">
        <v>157</v>
      </c>
      <c r="L239" t="s">
        <v>108</v>
      </c>
      <c r="M239">
        <v>22</v>
      </c>
      <c r="N239" t="s">
        <v>1280</v>
      </c>
      <c r="O239" s="12" t="s">
        <v>1281</v>
      </c>
      <c r="P239" s="12" t="s">
        <v>1282</v>
      </c>
      <c r="Q239" t="s">
        <v>199</v>
      </c>
      <c r="T239" s="12" t="s">
        <v>148</v>
      </c>
      <c r="U239">
        <v>11</v>
      </c>
      <c r="V239">
        <v>0</v>
      </c>
      <c r="W239">
        <v>0</v>
      </c>
      <c r="X239">
        <v>0</v>
      </c>
      <c r="Y239">
        <v>-5</v>
      </c>
      <c r="Z239">
        <v>7</v>
      </c>
      <c r="AA239">
        <v>5</v>
      </c>
      <c r="AB239">
        <v>4</v>
      </c>
      <c r="AC239" s="13">
        <f t="shared" si="63"/>
        <v>0</v>
      </c>
      <c r="AD239" s="13">
        <f t="shared" si="64"/>
        <v>0</v>
      </c>
      <c r="AE239" s="14">
        <v>30.6</v>
      </c>
      <c r="AF239" s="15">
        <v>0</v>
      </c>
      <c r="AG239" s="15">
        <v>3</v>
      </c>
      <c r="AH239" s="15">
        <v>2</v>
      </c>
      <c r="AI239" s="2">
        <v>124.1833333333</v>
      </c>
      <c r="AJ239" s="14">
        <f t="shared" si="65"/>
        <v>11.289393939390909</v>
      </c>
      <c r="AK239">
        <v>180</v>
      </c>
      <c r="AL239" s="14">
        <f t="shared" si="66"/>
        <v>16.363636363636363</v>
      </c>
      <c r="AM239" s="16">
        <f t="shared" si="67"/>
        <v>0.68990740740722223</v>
      </c>
      <c r="AN239" s="15">
        <v>0</v>
      </c>
      <c r="AO239" s="16">
        <f t="shared" si="68"/>
        <v>0</v>
      </c>
      <c r="AP239" s="13">
        <f>IF(('Even Strength'!CU239+'Power Play'!AJ239+'Penalty Kill'!AF239)&gt;0,V239/('Even Strength'!CU239+'Power Play'!AJ239+'Penalty Kill'!AF239),0)</f>
        <v>0</v>
      </c>
      <c r="AQ239" s="13">
        <f>IF(('Even Strength'!CU239+'Power Play'!AJ239+'Penalty Kill'!AF239)&gt;0,W239/('Even Strength'!CU239+'Power Play'!AJ239+'Penalty Kill'!AF239),0)</f>
        <v>0</v>
      </c>
      <c r="AR239" s="13">
        <f t="shared" si="69"/>
        <v>0</v>
      </c>
      <c r="AS239">
        <v>0</v>
      </c>
      <c r="AT239">
        <v>0</v>
      </c>
      <c r="AU239" s="17">
        <f t="shared" si="70"/>
        <v>0</v>
      </c>
      <c r="AV239">
        <v>0</v>
      </c>
      <c r="AW239">
        <v>14</v>
      </c>
      <c r="AX239">
        <v>20</v>
      </c>
      <c r="AY239">
        <v>7</v>
      </c>
      <c r="AZ239">
        <v>5</v>
      </c>
      <c r="BA239">
        <v>1</v>
      </c>
      <c r="BB239">
        <v>1</v>
      </c>
      <c r="BC239" s="2">
        <f t="shared" si="71"/>
        <v>6.7641927258104317</v>
      </c>
      <c r="BD239" s="14">
        <f t="shared" si="72"/>
        <v>9.6631324654434749</v>
      </c>
      <c r="BE239" s="14">
        <f t="shared" si="73"/>
        <v>3.3820963629052159</v>
      </c>
      <c r="BF239" s="14">
        <f t="shared" si="74"/>
        <v>2.4157831163608687</v>
      </c>
      <c r="BG239" s="14">
        <f t="shared" si="75"/>
        <v>0.48315662327217368</v>
      </c>
      <c r="BH239" s="14">
        <f t="shared" si="76"/>
        <v>0.48315662327217368</v>
      </c>
      <c r="BI239">
        <v>2</v>
      </c>
      <c r="BJ239">
        <v>1</v>
      </c>
      <c r="BK239">
        <v>0</v>
      </c>
      <c r="BL239">
        <v>0</v>
      </c>
      <c r="BM239">
        <v>0</v>
      </c>
      <c r="BN239">
        <v>0</v>
      </c>
      <c r="BO239" s="2">
        <v>0.77896699999999996</v>
      </c>
      <c r="BR239" s="18" t="str">
        <f t="shared" si="77"/>
        <v xml:space="preserve"> 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 s="18">
        <f t="shared" si="78"/>
        <v>0</v>
      </c>
      <c r="CC239" s="19">
        <v>5</v>
      </c>
      <c r="CD239">
        <v>-0.4</v>
      </c>
      <c r="CE239">
        <v>-0.1</v>
      </c>
      <c r="CF239">
        <v>-0.4</v>
      </c>
      <c r="CG239" s="20">
        <f t="shared" si="79"/>
        <v>-3.6363636363636369E-2</v>
      </c>
      <c r="CH239" s="20">
        <f t="shared" si="80"/>
        <v>-0.19326264930886949</v>
      </c>
      <c r="CI239">
        <v>2.2000000000000002</v>
      </c>
      <c r="CJ239">
        <v>3</v>
      </c>
      <c r="CK239">
        <v>-5.8</v>
      </c>
      <c r="CL239">
        <v>-1</v>
      </c>
      <c r="CM239">
        <v>0.1</v>
      </c>
      <c r="CN239">
        <v>0</v>
      </c>
      <c r="CO239">
        <v>-0.9</v>
      </c>
      <c r="CP239" s="21">
        <f t="shared" si="81"/>
        <v>-8.1818181818181818E-2</v>
      </c>
      <c r="CQ239" s="21">
        <f t="shared" si="82"/>
        <v>-0.43484096094495633</v>
      </c>
      <c r="CW239">
        <v>900000</v>
      </c>
      <c r="CY239" s="22">
        <f t="shared" si="83"/>
        <v>-2.4804878048780488</v>
      </c>
    </row>
    <row r="240" spans="1:103" x14ac:dyDescent="0.2">
      <c r="A240">
        <v>27</v>
      </c>
      <c r="B240" t="s">
        <v>1283</v>
      </c>
      <c r="C240" t="s">
        <v>1284</v>
      </c>
      <c r="D240" t="s">
        <v>127</v>
      </c>
      <c r="E240" t="s">
        <v>117</v>
      </c>
      <c r="F240">
        <v>72</v>
      </c>
      <c r="G240">
        <v>215</v>
      </c>
      <c r="H240" t="s">
        <v>107</v>
      </c>
      <c r="I240">
        <v>2010</v>
      </c>
      <c r="J240">
        <v>2</v>
      </c>
      <c r="K240">
        <v>37</v>
      </c>
      <c r="M240">
        <v>21</v>
      </c>
      <c r="N240" t="s">
        <v>1285</v>
      </c>
      <c r="O240" s="12" t="s">
        <v>120</v>
      </c>
      <c r="P240" s="12" t="s">
        <v>1286</v>
      </c>
      <c r="Q240" t="s">
        <v>382</v>
      </c>
      <c r="T240" s="12" t="s">
        <v>178</v>
      </c>
      <c r="U240">
        <v>76</v>
      </c>
      <c r="V240">
        <v>5</v>
      </c>
      <c r="W240">
        <v>27</v>
      </c>
      <c r="X240">
        <v>32</v>
      </c>
      <c r="Y240">
        <v>-9</v>
      </c>
      <c r="Z240">
        <v>152</v>
      </c>
      <c r="AA240">
        <v>65</v>
      </c>
      <c r="AB240">
        <v>120</v>
      </c>
      <c r="AC240" s="13">
        <f t="shared" si="63"/>
        <v>3.2894736842105261E-2</v>
      </c>
      <c r="AD240" s="13">
        <f t="shared" si="64"/>
        <v>1.483679525222552E-2</v>
      </c>
      <c r="AE240" s="14">
        <v>46.7</v>
      </c>
      <c r="AF240" s="15">
        <v>59</v>
      </c>
      <c r="AG240" s="15">
        <v>28</v>
      </c>
      <c r="AH240" s="15">
        <v>50</v>
      </c>
      <c r="AI240" s="2">
        <v>1779.1666666666999</v>
      </c>
      <c r="AJ240" s="14">
        <f t="shared" si="65"/>
        <v>23.410087719298684</v>
      </c>
      <c r="AK240">
        <v>2264</v>
      </c>
      <c r="AL240" s="14">
        <f t="shared" si="66"/>
        <v>29.789473684210527</v>
      </c>
      <c r="AM240" s="16">
        <f t="shared" si="67"/>
        <v>0.78585100117787099</v>
      </c>
      <c r="AN240" s="15">
        <v>69.197761</v>
      </c>
      <c r="AO240" s="16">
        <f t="shared" si="68"/>
        <v>2.3336013077282938</v>
      </c>
      <c r="AP240" s="13">
        <f>IF(('Even Strength'!CU240+'Power Play'!AJ240+'Penalty Kill'!AF240)&gt;0,V240/('Even Strength'!CU240+'Power Play'!AJ240+'Penalty Kill'!AF240),0)</f>
        <v>5.6818181818181816E-2</v>
      </c>
      <c r="AQ240" s="13">
        <f>IF(('Even Strength'!CU240+'Power Play'!AJ240+'Penalty Kill'!AF240)&gt;0,W240/('Even Strength'!CU240+'Power Play'!AJ240+'Penalty Kill'!AF240),0)</f>
        <v>0.30681818181818182</v>
      </c>
      <c r="AR240" s="13">
        <f t="shared" si="69"/>
        <v>0.36363636363636365</v>
      </c>
      <c r="AS240">
        <v>0</v>
      </c>
      <c r="AT240">
        <v>0</v>
      </c>
      <c r="AU240" s="17">
        <f t="shared" si="70"/>
        <v>0</v>
      </c>
      <c r="AV240">
        <v>0</v>
      </c>
      <c r="AW240">
        <v>103</v>
      </c>
      <c r="AX240">
        <v>94</v>
      </c>
      <c r="AY240">
        <v>102</v>
      </c>
      <c r="AZ240">
        <v>65</v>
      </c>
      <c r="BA240">
        <v>47</v>
      </c>
      <c r="BB240">
        <v>41</v>
      </c>
      <c r="BC240" s="2">
        <f t="shared" si="71"/>
        <v>3.4735362997657431</v>
      </c>
      <c r="BD240" s="14">
        <f t="shared" si="72"/>
        <v>3.1700234192036878</v>
      </c>
      <c r="BE240" s="14">
        <f t="shared" si="73"/>
        <v>3.4398126463699592</v>
      </c>
      <c r="BF240" s="14">
        <f t="shared" si="74"/>
        <v>2.1920374707259542</v>
      </c>
      <c r="BG240" s="14">
        <f t="shared" si="75"/>
        <v>1.5850117096018439</v>
      </c>
      <c r="BH240" s="14">
        <f t="shared" si="76"/>
        <v>1.3826697892271405</v>
      </c>
      <c r="BI240">
        <v>37</v>
      </c>
      <c r="BJ240">
        <v>16</v>
      </c>
      <c r="BK240">
        <v>1</v>
      </c>
      <c r="BL240">
        <v>0</v>
      </c>
      <c r="BM240">
        <v>0</v>
      </c>
      <c r="BN240">
        <v>0</v>
      </c>
      <c r="BO240" s="2">
        <v>-0.35079399999999999</v>
      </c>
      <c r="BR240" s="18" t="str">
        <f t="shared" si="77"/>
        <v xml:space="preserve"> </v>
      </c>
      <c r="BT240">
        <v>2</v>
      </c>
      <c r="BU240">
        <v>16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 s="18">
        <f t="shared" si="78"/>
        <v>0</v>
      </c>
      <c r="CC240" s="19">
        <v>6</v>
      </c>
      <c r="CD240">
        <v>2.1</v>
      </c>
      <c r="CE240">
        <v>3.3</v>
      </c>
      <c r="CF240">
        <v>5.4</v>
      </c>
      <c r="CG240" s="20">
        <f t="shared" si="79"/>
        <v>7.1052631578947367E-2</v>
      </c>
      <c r="CH240" s="20">
        <f t="shared" si="80"/>
        <v>0.18210772833723313</v>
      </c>
      <c r="CI240">
        <v>42.9</v>
      </c>
      <c r="CJ240">
        <v>45.8</v>
      </c>
      <c r="CK240">
        <v>-4.9000000000000004</v>
      </c>
      <c r="CL240">
        <v>2.6</v>
      </c>
      <c r="CM240">
        <v>4.2</v>
      </c>
      <c r="CN240">
        <v>0</v>
      </c>
      <c r="CO240">
        <v>6.8</v>
      </c>
      <c r="CP240" s="21">
        <f t="shared" si="81"/>
        <v>8.9473684210526316E-2</v>
      </c>
      <c r="CQ240" s="21">
        <f t="shared" si="82"/>
        <v>0.22932084309133061</v>
      </c>
      <c r="CU240">
        <v>6</v>
      </c>
      <c r="CV240" t="s">
        <v>1287</v>
      </c>
      <c r="CW240">
        <v>900000</v>
      </c>
      <c r="CY240" s="22">
        <f t="shared" si="83"/>
        <v>5.2195121951219505</v>
      </c>
    </row>
    <row r="241" spans="1:103" x14ac:dyDescent="0.2">
      <c r="A241">
        <v>7</v>
      </c>
      <c r="B241" t="s">
        <v>1288</v>
      </c>
      <c r="C241" t="s">
        <v>1289</v>
      </c>
      <c r="D241" t="s">
        <v>1290</v>
      </c>
      <c r="E241" t="s">
        <v>117</v>
      </c>
      <c r="F241">
        <v>75</v>
      </c>
      <c r="G241">
        <v>210</v>
      </c>
      <c r="H241" t="s">
        <v>107</v>
      </c>
      <c r="I241">
        <v>2005</v>
      </c>
      <c r="J241">
        <v>5</v>
      </c>
      <c r="K241">
        <v>155</v>
      </c>
      <c r="M241">
        <v>26</v>
      </c>
      <c r="N241" t="s">
        <v>1291</v>
      </c>
      <c r="O241" s="12" t="s">
        <v>234</v>
      </c>
      <c r="P241" s="12" t="s">
        <v>1292</v>
      </c>
      <c r="Q241" t="s">
        <v>432</v>
      </c>
      <c r="T241" s="12" t="s">
        <v>178</v>
      </c>
      <c r="U241">
        <v>72</v>
      </c>
      <c r="V241">
        <v>4</v>
      </c>
      <c r="W241">
        <v>7</v>
      </c>
      <c r="X241">
        <v>11</v>
      </c>
      <c r="Y241">
        <v>-5</v>
      </c>
      <c r="Z241">
        <v>88</v>
      </c>
      <c r="AA241">
        <v>32</v>
      </c>
      <c r="AB241">
        <v>68</v>
      </c>
      <c r="AC241" s="13">
        <f t="shared" si="63"/>
        <v>4.5454545454545456E-2</v>
      </c>
      <c r="AD241" s="13">
        <f t="shared" si="64"/>
        <v>2.1276595744680851E-2</v>
      </c>
      <c r="AE241" s="14">
        <v>49.8</v>
      </c>
      <c r="AF241" s="15">
        <v>32</v>
      </c>
      <c r="AG241" s="15">
        <v>21</v>
      </c>
      <c r="AH241" s="15">
        <v>32</v>
      </c>
      <c r="AI241" s="2">
        <v>1318</v>
      </c>
      <c r="AJ241" s="14">
        <f t="shared" si="65"/>
        <v>18.305555555555557</v>
      </c>
      <c r="AK241">
        <v>1839</v>
      </c>
      <c r="AL241" s="14">
        <f t="shared" si="66"/>
        <v>25.541666666666668</v>
      </c>
      <c r="AM241" s="16">
        <f t="shared" si="67"/>
        <v>0.71669385535617181</v>
      </c>
      <c r="AN241" s="15">
        <v>41.270269999999996</v>
      </c>
      <c r="AO241" s="16">
        <f t="shared" si="68"/>
        <v>1.8787679817905916</v>
      </c>
      <c r="AP241" s="13">
        <f>IF(('Even Strength'!CU241+'Power Play'!AJ241+'Penalty Kill'!AF241)&gt;0,V241/('Even Strength'!CU241+'Power Play'!AJ241+'Penalty Kill'!AF241),0)</f>
        <v>0.05</v>
      </c>
      <c r="AQ241" s="13">
        <f>IF(('Even Strength'!CU241+'Power Play'!AJ241+'Penalty Kill'!AF241)&gt;0,W241/('Even Strength'!CU241+'Power Play'!AJ241+'Penalty Kill'!AF241),0)</f>
        <v>8.7499999999999994E-2</v>
      </c>
      <c r="AR241" s="13">
        <f t="shared" si="69"/>
        <v>0.13750000000000001</v>
      </c>
      <c r="AS241">
        <v>0</v>
      </c>
      <c r="AT241">
        <v>0</v>
      </c>
      <c r="AU241" s="17">
        <f t="shared" si="70"/>
        <v>0</v>
      </c>
      <c r="AV241">
        <v>0</v>
      </c>
      <c r="AW241">
        <v>116</v>
      </c>
      <c r="AX241">
        <v>77</v>
      </c>
      <c r="AY241">
        <v>83</v>
      </c>
      <c r="AZ241">
        <v>32</v>
      </c>
      <c r="BA241">
        <v>32</v>
      </c>
      <c r="BB241">
        <v>12</v>
      </c>
      <c r="BC241" s="2">
        <f t="shared" si="71"/>
        <v>5.2807283763277697</v>
      </c>
      <c r="BD241" s="14">
        <f t="shared" si="72"/>
        <v>3.5053110773899845</v>
      </c>
      <c r="BE241" s="14">
        <f t="shared" si="73"/>
        <v>3.7784522003034899</v>
      </c>
      <c r="BF241" s="14">
        <f t="shared" si="74"/>
        <v>1.4567526555386952</v>
      </c>
      <c r="BG241" s="14">
        <f t="shared" si="75"/>
        <v>1.4567526555386952</v>
      </c>
      <c r="BH241" s="14">
        <f t="shared" si="76"/>
        <v>0.54628224582701068</v>
      </c>
      <c r="BI241">
        <v>30</v>
      </c>
      <c r="BJ241">
        <v>15</v>
      </c>
      <c r="BK241">
        <v>0</v>
      </c>
      <c r="BL241">
        <v>0</v>
      </c>
      <c r="BM241">
        <v>0</v>
      </c>
      <c r="BN241">
        <v>0</v>
      </c>
      <c r="BO241" s="2">
        <v>-3.5551439999999999</v>
      </c>
      <c r="BR241" s="18" t="str">
        <f t="shared" si="77"/>
        <v xml:space="preserve"> </v>
      </c>
      <c r="BT241">
        <v>2</v>
      </c>
      <c r="BU241">
        <v>24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 s="18">
        <f t="shared" si="78"/>
        <v>0</v>
      </c>
      <c r="CC241" s="19">
        <v>3</v>
      </c>
      <c r="CD241">
        <v>0</v>
      </c>
      <c r="CE241">
        <v>3.1</v>
      </c>
      <c r="CF241">
        <v>3.2</v>
      </c>
      <c r="CG241" s="20">
        <f t="shared" si="79"/>
        <v>4.4444444444444446E-2</v>
      </c>
      <c r="CH241" s="20">
        <f t="shared" si="80"/>
        <v>0.1456752655538695</v>
      </c>
      <c r="CI241">
        <v>22.8</v>
      </c>
      <c r="CJ241">
        <v>30.4</v>
      </c>
      <c r="CK241">
        <v>-4.7</v>
      </c>
      <c r="CL241">
        <v>-0.8</v>
      </c>
      <c r="CM241">
        <v>5.4</v>
      </c>
      <c r="CN241">
        <v>0</v>
      </c>
      <c r="CO241">
        <v>4.7</v>
      </c>
      <c r="CP241" s="21">
        <f t="shared" si="81"/>
        <v>6.5277777777777782E-2</v>
      </c>
      <c r="CQ241" s="21">
        <f t="shared" si="82"/>
        <v>0.21396054628224584</v>
      </c>
      <c r="CW241">
        <v>1300000</v>
      </c>
      <c r="CY241" s="22">
        <f t="shared" si="83"/>
        <v>2.4170731707317072</v>
      </c>
    </row>
    <row r="242" spans="1:103" x14ac:dyDescent="0.2">
      <c r="A242">
        <v>81</v>
      </c>
      <c r="B242" t="s">
        <v>332</v>
      </c>
      <c r="C242" t="s">
        <v>579</v>
      </c>
      <c r="D242" t="s">
        <v>351</v>
      </c>
      <c r="E242" t="s">
        <v>106</v>
      </c>
      <c r="F242">
        <v>72</v>
      </c>
      <c r="G242">
        <v>198</v>
      </c>
      <c r="H242" t="s">
        <v>107</v>
      </c>
      <c r="L242" t="s">
        <v>108</v>
      </c>
      <c r="M242">
        <v>25</v>
      </c>
      <c r="N242" t="s">
        <v>1293</v>
      </c>
      <c r="O242" s="12" t="s">
        <v>371</v>
      </c>
      <c r="P242" s="12" t="s">
        <v>1294</v>
      </c>
      <c r="Q242" t="s">
        <v>131</v>
      </c>
      <c r="T242" s="12" t="s">
        <v>178</v>
      </c>
      <c r="U242">
        <v>4</v>
      </c>
      <c r="V242">
        <v>2</v>
      </c>
      <c r="W242">
        <v>0</v>
      </c>
      <c r="X242">
        <v>2</v>
      </c>
      <c r="Y242">
        <v>-1</v>
      </c>
      <c r="Z242">
        <v>6</v>
      </c>
      <c r="AA242">
        <v>2</v>
      </c>
      <c r="AB242">
        <v>2</v>
      </c>
      <c r="AC242" s="13">
        <f t="shared" si="63"/>
        <v>0.33333333333333331</v>
      </c>
      <c r="AD242" s="13">
        <f t="shared" si="64"/>
        <v>0.2</v>
      </c>
      <c r="AE242" s="14">
        <v>47.6</v>
      </c>
      <c r="AF242" s="15">
        <v>4</v>
      </c>
      <c r="AG242" s="15">
        <v>1</v>
      </c>
      <c r="AH242" s="15">
        <v>1</v>
      </c>
      <c r="AI242" s="2">
        <v>48.833333333299997</v>
      </c>
      <c r="AJ242" s="14">
        <f t="shared" si="65"/>
        <v>12.208333333324999</v>
      </c>
      <c r="AK242">
        <v>65</v>
      </c>
      <c r="AL242" s="14">
        <f t="shared" si="66"/>
        <v>16.25</v>
      </c>
      <c r="AM242" s="16">
        <f t="shared" si="67"/>
        <v>0.75128205128153847</v>
      </c>
      <c r="AN242" s="15">
        <v>0</v>
      </c>
      <c r="AO242" s="16">
        <f t="shared" si="68"/>
        <v>0</v>
      </c>
      <c r="AP242" s="13">
        <f>IF(('Even Strength'!CU242+'Power Play'!AJ242+'Penalty Kill'!AF242)&gt;0,V242/('Even Strength'!CU242+'Power Play'!AJ242+'Penalty Kill'!AF242),0)</f>
        <v>0.18181818181818182</v>
      </c>
      <c r="AQ242" s="13">
        <f>IF(('Even Strength'!CU242+'Power Play'!AJ242+'Penalty Kill'!AF242)&gt;0,W242/('Even Strength'!CU242+'Power Play'!AJ242+'Penalty Kill'!AF242),0)</f>
        <v>0</v>
      </c>
      <c r="AR242" s="13">
        <f t="shared" si="69"/>
        <v>0.18181818181818182</v>
      </c>
      <c r="AS242">
        <v>0</v>
      </c>
      <c r="AT242">
        <v>0</v>
      </c>
      <c r="AU242" s="17">
        <f t="shared" si="70"/>
        <v>0</v>
      </c>
      <c r="AV242">
        <v>0</v>
      </c>
      <c r="AW242">
        <v>2</v>
      </c>
      <c r="AX242">
        <v>1</v>
      </c>
      <c r="AY242">
        <v>3</v>
      </c>
      <c r="AZ242">
        <v>2</v>
      </c>
      <c r="BA242">
        <v>1</v>
      </c>
      <c r="BB242">
        <v>1</v>
      </c>
      <c r="BC242" s="2">
        <f t="shared" si="71"/>
        <v>2.4573378839607218</v>
      </c>
      <c r="BD242" s="14">
        <f t="shared" si="72"/>
        <v>1.2286689419803609</v>
      </c>
      <c r="BE242" s="14">
        <f t="shared" si="73"/>
        <v>3.6860068259410825</v>
      </c>
      <c r="BF242" s="14">
        <f t="shared" si="74"/>
        <v>2.4573378839607218</v>
      </c>
      <c r="BG242" s="14">
        <f t="shared" si="75"/>
        <v>1.2286689419803609</v>
      </c>
      <c r="BH242" s="14">
        <f t="shared" si="76"/>
        <v>1.2286689419803609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">
        <v>0.239339</v>
      </c>
      <c r="BR242" s="18" t="str">
        <f t="shared" si="77"/>
        <v xml:space="preserve"> 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 s="18">
        <f t="shared" si="78"/>
        <v>0</v>
      </c>
      <c r="CC242" s="19">
        <v>4</v>
      </c>
      <c r="CD242">
        <v>0.4</v>
      </c>
      <c r="CE242">
        <v>0</v>
      </c>
      <c r="CF242">
        <v>0.4</v>
      </c>
      <c r="CG242" s="20">
        <f t="shared" si="79"/>
        <v>0.1</v>
      </c>
      <c r="CH242" s="20">
        <f t="shared" si="80"/>
        <v>0.49146757679214442</v>
      </c>
      <c r="CI242">
        <v>1.7000000000000002</v>
      </c>
      <c r="CJ242">
        <v>1.9</v>
      </c>
      <c r="CK242">
        <v>0.2</v>
      </c>
      <c r="CL242">
        <v>0.60000000000000009</v>
      </c>
      <c r="CM242">
        <v>0.1</v>
      </c>
      <c r="CN242">
        <v>0</v>
      </c>
      <c r="CO242">
        <v>0.7</v>
      </c>
      <c r="CP242" s="21">
        <f t="shared" si="81"/>
        <v>0.17499999999999999</v>
      </c>
      <c r="CQ242" s="21">
        <f t="shared" si="82"/>
        <v>0.86006825938625264</v>
      </c>
      <c r="CW242">
        <v>675000</v>
      </c>
      <c r="CY242" s="22">
        <f t="shared" si="83"/>
        <v>-0.48536585365853657</v>
      </c>
    </row>
    <row r="243" spans="1:103" x14ac:dyDescent="0.2">
      <c r="A243">
        <v>16</v>
      </c>
      <c r="B243" t="s">
        <v>1295</v>
      </c>
      <c r="C243" t="s">
        <v>1296</v>
      </c>
      <c r="D243" t="s">
        <v>245</v>
      </c>
      <c r="E243" t="s">
        <v>106</v>
      </c>
      <c r="F243">
        <v>76</v>
      </c>
      <c r="G243">
        <v>212</v>
      </c>
      <c r="H243" t="s">
        <v>107</v>
      </c>
      <c r="I243">
        <v>2003</v>
      </c>
      <c r="J243">
        <v>1</v>
      </c>
      <c r="K243">
        <v>18</v>
      </c>
      <c r="M243">
        <v>28</v>
      </c>
      <c r="N243" t="s">
        <v>1297</v>
      </c>
      <c r="O243" s="12" t="s">
        <v>556</v>
      </c>
      <c r="P243" s="12" t="s">
        <v>1298</v>
      </c>
      <c r="Q243" t="s">
        <v>210</v>
      </c>
      <c r="T243" s="12" t="s">
        <v>148</v>
      </c>
      <c r="U243">
        <v>73</v>
      </c>
      <c r="V243">
        <v>13</v>
      </c>
      <c r="W243">
        <v>18</v>
      </c>
      <c r="X243">
        <v>31</v>
      </c>
      <c r="Y243">
        <v>0</v>
      </c>
      <c r="Z243">
        <v>137</v>
      </c>
      <c r="AA243">
        <v>40</v>
      </c>
      <c r="AB243">
        <v>57</v>
      </c>
      <c r="AC243" s="13">
        <f t="shared" si="63"/>
        <v>9.4890510948905105E-2</v>
      </c>
      <c r="AD243" s="13">
        <f t="shared" si="64"/>
        <v>5.5555555555555552E-2</v>
      </c>
      <c r="AE243" s="14">
        <v>28.9</v>
      </c>
      <c r="AF243" s="15">
        <v>87</v>
      </c>
      <c r="AG243" s="15">
        <v>25</v>
      </c>
      <c r="AH243" s="15">
        <v>9</v>
      </c>
      <c r="AI243" s="2">
        <v>1076.6833333333</v>
      </c>
      <c r="AJ243" s="14">
        <f t="shared" si="65"/>
        <v>14.74908675799041</v>
      </c>
      <c r="AK243">
        <v>1466</v>
      </c>
      <c r="AL243" s="14">
        <f t="shared" si="66"/>
        <v>20.082191780821919</v>
      </c>
      <c r="AM243" s="16">
        <f t="shared" si="67"/>
        <v>0.73443610732148701</v>
      </c>
      <c r="AN243" s="15">
        <v>156</v>
      </c>
      <c r="AO243" s="16">
        <f t="shared" si="68"/>
        <v>8.6933638798163724</v>
      </c>
      <c r="AP243" s="13">
        <f>IF(('Even Strength'!CU243+'Power Play'!AJ243+'Penalty Kill'!AF243)&gt;0,V243/('Even Strength'!CU243+'Power Play'!AJ243+'Penalty Kill'!AF243),0)</f>
        <v>0.12745098039215685</v>
      </c>
      <c r="AQ243" s="13">
        <f>IF(('Even Strength'!CU243+'Power Play'!AJ243+'Penalty Kill'!AF243)&gt;0,W243/('Even Strength'!CU243+'Power Play'!AJ243+'Penalty Kill'!AF243),0)</f>
        <v>0.17647058823529413</v>
      </c>
      <c r="AR243" s="13">
        <f t="shared" si="69"/>
        <v>0.30392156862745101</v>
      </c>
      <c r="AS243">
        <v>196</v>
      </c>
      <c r="AT243">
        <v>230</v>
      </c>
      <c r="AU243" s="17">
        <f t="shared" si="70"/>
        <v>0.460093896713615</v>
      </c>
      <c r="AV243">
        <v>9.5</v>
      </c>
      <c r="AW243">
        <v>75</v>
      </c>
      <c r="AX243">
        <v>81</v>
      </c>
      <c r="AY243">
        <v>33</v>
      </c>
      <c r="AZ243">
        <v>40</v>
      </c>
      <c r="BA243">
        <v>17</v>
      </c>
      <c r="BB243">
        <v>50</v>
      </c>
      <c r="BC243" s="2">
        <f t="shared" si="71"/>
        <v>4.1795018652963325</v>
      </c>
      <c r="BD243" s="14">
        <f t="shared" si="72"/>
        <v>4.513862014520039</v>
      </c>
      <c r="BE243" s="14">
        <f t="shared" si="73"/>
        <v>1.8389808207303864</v>
      </c>
      <c r="BF243" s="14">
        <f t="shared" si="74"/>
        <v>2.2290676614913774</v>
      </c>
      <c r="BG243" s="14">
        <f t="shared" si="75"/>
        <v>0.94735375613383543</v>
      </c>
      <c r="BH243" s="14">
        <f t="shared" si="76"/>
        <v>2.7863345768642218</v>
      </c>
      <c r="BI243">
        <v>32</v>
      </c>
      <c r="BJ243">
        <v>16</v>
      </c>
      <c r="BK243">
        <v>0</v>
      </c>
      <c r="BL243">
        <v>0</v>
      </c>
      <c r="BM243">
        <v>0</v>
      </c>
      <c r="BN243">
        <v>0</v>
      </c>
      <c r="BO243" s="2">
        <v>-1.8152219999999999</v>
      </c>
      <c r="BP243">
        <v>11</v>
      </c>
      <c r="BQ243">
        <v>5</v>
      </c>
      <c r="BR243" s="18">
        <f t="shared" si="77"/>
        <v>0.45454545454545453</v>
      </c>
      <c r="BS243">
        <v>0</v>
      </c>
      <c r="BT243">
        <v>2</v>
      </c>
      <c r="BU243">
        <v>24</v>
      </c>
      <c r="BV243">
        <v>0</v>
      </c>
      <c r="BW243">
        <v>0</v>
      </c>
      <c r="BX243">
        <v>2</v>
      </c>
      <c r="BY243">
        <v>0</v>
      </c>
      <c r="BZ243">
        <v>0</v>
      </c>
      <c r="CA243">
        <v>0</v>
      </c>
      <c r="CB243" s="18">
        <f t="shared" si="78"/>
        <v>0</v>
      </c>
      <c r="CC243" s="19">
        <v>6</v>
      </c>
      <c r="CD243">
        <v>1.8</v>
      </c>
      <c r="CE243">
        <v>1.2</v>
      </c>
      <c r="CF243">
        <v>3.1</v>
      </c>
      <c r="CG243" s="20">
        <f t="shared" si="79"/>
        <v>4.2465753424657533E-2</v>
      </c>
      <c r="CH243" s="20">
        <f t="shared" si="80"/>
        <v>0.17275274376558175</v>
      </c>
      <c r="CI243">
        <v>20.5</v>
      </c>
      <c r="CJ243">
        <v>22.1</v>
      </c>
      <c r="CK243">
        <v>2.2999999999999998</v>
      </c>
      <c r="CL243">
        <v>3.7</v>
      </c>
      <c r="CM243">
        <v>2.2000000000000002</v>
      </c>
      <c r="CN243">
        <v>1.3</v>
      </c>
      <c r="CO243">
        <v>7.2</v>
      </c>
      <c r="CP243" s="21">
        <f t="shared" si="81"/>
        <v>9.8630136986301367E-2</v>
      </c>
      <c r="CQ243" s="21">
        <f t="shared" si="82"/>
        <v>0.40123217906844794</v>
      </c>
      <c r="CW243">
        <v>1500000</v>
      </c>
      <c r="CY243" s="22">
        <f t="shared" si="83"/>
        <v>4.5658536585365859</v>
      </c>
    </row>
    <row r="244" spans="1:103" x14ac:dyDescent="0.2">
      <c r="A244">
        <v>21</v>
      </c>
      <c r="B244" t="s">
        <v>1299</v>
      </c>
      <c r="C244" t="s">
        <v>579</v>
      </c>
      <c r="D244" t="s">
        <v>351</v>
      </c>
      <c r="E244" t="s">
        <v>106</v>
      </c>
      <c r="F244">
        <v>71</v>
      </c>
      <c r="G244">
        <v>187</v>
      </c>
      <c r="H244" t="s">
        <v>118</v>
      </c>
      <c r="I244">
        <v>1997</v>
      </c>
      <c r="J244">
        <v>8</v>
      </c>
      <c r="K244">
        <v>208</v>
      </c>
      <c r="M244">
        <v>34</v>
      </c>
      <c r="N244" t="s">
        <v>1300</v>
      </c>
      <c r="O244" s="12" t="s">
        <v>175</v>
      </c>
      <c r="P244" s="12" t="s">
        <v>1301</v>
      </c>
      <c r="Q244" t="s">
        <v>131</v>
      </c>
      <c r="T244" s="12" t="s">
        <v>178</v>
      </c>
      <c r="U244">
        <v>71</v>
      </c>
      <c r="V244">
        <v>3</v>
      </c>
      <c r="W244">
        <v>15</v>
      </c>
      <c r="X244">
        <v>18</v>
      </c>
      <c r="Y244">
        <v>-18</v>
      </c>
      <c r="Z244">
        <v>77</v>
      </c>
      <c r="AA244">
        <v>22</v>
      </c>
      <c r="AB244">
        <v>49</v>
      </c>
      <c r="AC244" s="13">
        <f t="shared" si="63"/>
        <v>3.896103896103896E-2</v>
      </c>
      <c r="AD244" s="13">
        <f t="shared" si="64"/>
        <v>2.0270270270270271E-2</v>
      </c>
      <c r="AE244" s="14">
        <v>55.2</v>
      </c>
      <c r="AF244" s="15">
        <v>21</v>
      </c>
      <c r="AG244" s="15">
        <v>9</v>
      </c>
      <c r="AH244" s="15">
        <v>44</v>
      </c>
      <c r="AI244" s="2">
        <v>1495.0666666667</v>
      </c>
      <c r="AJ244" s="14">
        <f t="shared" si="65"/>
        <v>21.057276995305635</v>
      </c>
      <c r="AK244">
        <v>1843</v>
      </c>
      <c r="AL244" s="14">
        <f t="shared" si="66"/>
        <v>25.95774647887324</v>
      </c>
      <c r="AM244" s="16">
        <f t="shared" si="67"/>
        <v>0.81121360101285944</v>
      </c>
      <c r="AN244" s="15">
        <v>48.454545000000003</v>
      </c>
      <c r="AO244" s="16">
        <f t="shared" si="68"/>
        <v>1.944577298671142</v>
      </c>
      <c r="AP244" s="13">
        <f>IF(('Even Strength'!CU244+'Power Play'!AJ244+'Penalty Kill'!AF244)&gt;0,V244/('Even Strength'!CU244+'Power Play'!AJ244+'Penalty Kill'!AF244),0)</f>
        <v>4.1666666666666664E-2</v>
      </c>
      <c r="AQ244" s="13">
        <f>IF(('Even Strength'!CU244+'Power Play'!AJ244+'Penalty Kill'!AF244)&gt;0,W244/('Even Strength'!CU244+'Power Play'!AJ244+'Penalty Kill'!AF244),0)</f>
        <v>0.20833333333333334</v>
      </c>
      <c r="AR244" s="13">
        <f t="shared" si="69"/>
        <v>0.25</v>
      </c>
      <c r="AS244">
        <v>2</v>
      </c>
      <c r="AT244">
        <v>1</v>
      </c>
      <c r="AU244" s="17">
        <f t="shared" si="70"/>
        <v>0.66666666666666663</v>
      </c>
      <c r="AV244">
        <v>0</v>
      </c>
      <c r="AW244">
        <v>135</v>
      </c>
      <c r="AX244">
        <v>135</v>
      </c>
      <c r="AY244">
        <v>108</v>
      </c>
      <c r="AZ244">
        <v>22</v>
      </c>
      <c r="BA244">
        <v>55</v>
      </c>
      <c r="BB244">
        <v>13</v>
      </c>
      <c r="BC244" s="2">
        <f t="shared" si="71"/>
        <v>5.4178186034066389</v>
      </c>
      <c r="BD244" s="14">
        <f t="shared" si="72"/>
        <v>5.4178186034066389</v>
      </c>
      <c r="BE244" s="14">
        <f t="shared" si="73"/>
        <v>4.3342548827253111</v>
      </c>
      <c r="BF244" s="14">
        <f t="shared" si="74"/>
        <v>0.8829037724070079</v>
      </c>
      <c r="BG244" s="14">
        <f t="shared" si="75"/>
        <v>2.2072594310175195</v>
      </c>
      <c r="BH244" s="14">
        <f t="shared" si="76"/>
        <v>0.5217158655132319</v>
      </c>
      <c r="BI244">
        <v>63</v>
      </c>
      <c r="BJ244">
        <v>24</v>
      </c>
      <c r="BK244">
        <v>3</v>
      </c>
      <c r="BL244">
        <v>0</v>
      </c>
      <c r="BM244">
        <v>0</v>
      </c>
      <c r="BN244">
        <v>0</v>
      </c>
      <c r="BO244" s="2">
        <v>-4.8171780000000002</v>
      </c>
      <c r="BR244" s="18" t="str">
        <f t="shared" si="77"/>
        <v xml:space="preserve"> </v>
      </c>
      <c r="BT244">
        <v>0</v>
      </c>
      <c r="BU244">
        <v>17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 s="18">
        <f t="shared" si="78"/>
        <v>0</v>
      </c>
      <c r="CC244" s="19">
        <v>5</v>
      </c>
      <c r="CD244">
        <v>0.5</v>
      </c>
      <c r="CE244">
        <v>1.9</v>
      </c>
      <c r="CF244">
        <v>2.4</v>
      </c>
      <c r="CG244" s="20">
        <f t="shared" si="79"/>
        <v>3.3802816901408447E-2</v>
      </c>
      <c r="CH244" s="20">
        <f t="shared" si="80"/>
        <v>9.6316775171673585E-2</v>
      </c>
      <c r="CI244">
        <v>25.5</v>
      </c>
      <c r="CJ244">
        <v>36.4</v>
      </c>
      <c r="CK244">
        <v>-4.5999999999999996</v>
      </c>
      <c r="CL244">
        <v>0.9</v>
      </c>
      <c r="CM244">
        <v>3.1</v>
      </c>
      <c r="CN244">
        <v>0</v>
      </c>
      <c r="CO244">
        <v>4.0999999999999996</v>
      </c>
      <c r="CP244" s="21">
        <f t="shared" si="81"/>
        <v>5.7746478873239429E-2</v>
      </c>
      <c r="CQ244" s="21">
        <f t="shared" si="82"/>
        <v>0.16454115758494237</v>
      </c>
      <c r="CU244">
        <v>11</v>
      </c>
      <c r="CV244" t="s">
        <v>863</v>
      </c>
      <c r="CW244">
        <v>3250000</v>
      </c>
      <c r="CY244" s="22">
        <f t="shared" si="83"/>
        <v>-1.6073170731707309</v>
      </c>
    </row>
    <row r="245" spans="1:103" x14ac:dyDescent="0.2">
      <c r="A245">
        <v>29</v>
      </c>
      <c r="B245" t="s">
        <v>1302</v>
      </c>
      <c r="C245" t="s">
        <v>1001</v>
      </c>
      <c r="D245" t="s">
        <v>206</v>
      </c>
      <c r="E245" t="s">
        <v>106</v>
      </c>
      <c r="F245">
        <v>72</v>
      </c>
      <c r="G245">
        <v>174</v>
      </c>
      <c r="H245" t="s">
        <v>118</v>
      </c>
      <c r="I245">
        <v>2009</v>
      </c>
      <c r="J245">
        <v>2</v>
      </c>
      <c r="K245">
        <v>32</v>
      </c>
      <c r="L245" t="s">
        <v>108</v>
      </c>
      <c r="M245">
        <v>22</v>
      </c>
      <c r="N245" t="s">
        <v>1303</v>
      </c>
      <c r="O245" s="12" t="s">
        <v>1304</v>
      </c>
      <c r="P245" s="12" t="s">
        <v>1305</v>
      </c>
      <c r="Q245" t="s">
        <v>122</v>
      </c>
      <c r="T245" s="12" t="s">
        <v>132</v>
      </c>
      <c r="U245">
        <v>4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 s="13">
        <f t="shared" si="63"/>
        <v>0</v>
      </c>
      <c r="AD245" s="13">
        <f t="shared" si="64"/>
        <v>0</v>
      </c>
      <c r="AE245" s="14">
        <v>41</v>
      </c>
      <c r="AF245" s="15">
        <v>1</v>
      </c>
      <c r="AG245" s="15">
        <v>0</v>
      </c>
      <c r="AH245" s="15">
        <v>0</v>
      </c>
      <c r="AI245" s="2">
        <v>35.9</v>
      </c>
      <c r="AJ245" s="14">
        <f t="shared" si="65"/>
        <v>8.9749999999999996</v>
      </c>
      <c r="AK245">
        <v>51</v>
      </c>
      <c r="AL245" s="14">
        <f t="shared" si="66"/>
        <v>12.75</v>
      </c>
      <c r="AM245" s="16">
        <f t="shared" si="67"/>
        <v>0.70392156862745092</v>
      </c>
      <c r="AN245" s="15">
        <v>0</v>
      </c>
      <c r="AO245" s="16">
        <f t="shared" si="68"/>
        <v>0</v>
      </c>
      <c r="AP245" s="13">
        <f>IF(('Even Strength'!CU245+'Power Play'!AJ245+'Penalty Kill'!AF245)&gt;0,V245/('Even Strength'!CU245+'Power Play'!AJ245+'Penalty Kill'!AF245),0)</f>
        <v>0</v>
      </c>
      <c r="AQ245" s="13">
        <f>IF(('Even Strength'!CU245+'Power Play'!AJ245+'Penalty Kill'!AF245)&gt;0,W245/('Even Strength'!CU245+'Power Play'!AJ245+'Penalty Kill'!AF245),0)</f>
        <v>0</v>
      </c>
      <c r="AR245" s="13">
        <f t="shared" si="69"/>
        <v>0</v>
      </c>
      <c r="AS245">
        <v>0</v>
      </c>
      <c r="AT245">
        <v>0</v>
      </c>
      <c r="AU245" s="17">
        <f t="shared" si="70"/>
        <v>0</v>
      </c>
      <c r="AV245">
        <v>0</v>
      </c>
      <c r="AW245">
        <v>2</v>
      </c>
      <c r="AX245">
        <v>7</v>
      </c>
      <c r="AY245">
        <v>2</v>
      </c>
      <c r="AZ245">
        <v>0</v>
      </c>
      <c r="BA245">
        <v>2</v>
      </c>
      <c r="BB245">
        <v>0</v>
      </c>
      <c r="BC245" s="2">
        <f t="shared" si="71"/>
        <v>3.3426183844011144</v>
      </c>
      <c r="BD245" s="14">
        <f t="shared" si="72"/>
        <v>11.699164345403899</v>
      </c>
      <c r="BE245" s="14">
        <f t="shared" si="73"/>
        <v>3.3426183844011144</v>
      </c>
      <c r="BF245" s="14">
        <f t="shared" si="74"/>
        <v>0</v>
      </c>
      <c r="BG245" s="14">
        <f t="shared" si="75"/>
        <v>3.3426183844011144</v>
      </c>
      <c r="BH245" s="14">
        <f t="shared" si="76"/>
        <v>0</v>
      </c>
      <c r="BI245">
        <v>2</v>
      </c>
      <c r="BJ245">
        <v>1</v>
      </c>
      <c r="BK245">
        <v>0</v>
      </c>
      <c r="BL245">
        <v>0</v>
      </c>
      <c r="BM245">
        <v>0</v>
      </c>
      <c r="BN245">
        <v>0</v>
      </c>
      <c r="BO245" s="2">
        <v>-1.066603</v>
      </c>
      <c r="BR245" s="18" t="str">
        <f t="shared" si="77"/>
        <v xml:space="preserve"> </v>
      </c>
      <c r="BT245">
        <v>0</v>
      </c>
      <c r="BU245">
        <v>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 s="18">
        <f t="shared" si="78"/>
        <v>0</v>
      </c>
      <c r="CC245" s="19">
        <v>5</v>
      </c>
      <c r="CD245">
        <v>-0.1</v>
      </c>
      <c r="CE245">
        <v>0</v>
      </c>
      <c r="CF245">
        <v>-0.1</v>
      </c>
      <c r="CG245" s="20">
        <f t="shared" si="79"/>
        <v>-2.5000000000000001E-2</v>
      </c>
      <c r="CH245" s="20">
        <f t="shared" si="80"/>
        <v>-0.16713091922005574</v>
      </c>
      <c r="CI245">
        <v>0.2</v>
      </c>
      <c r="CJ245">
        <v>0.2</v>
      </c>
      <c r="CK245">
        <v>0</v>
      </c>
      <c r="CL245">
        <v>-0.1</v>
      </c>
      <c r="CM245">
        <v>0</v>
      </c>
      <c r="CN245">
        <v>0</v>
      </c>
      <c r="CO245">
        <v>-0.1</v>
      </c>
      <c r="CP245" s="21">
        <f t="shared" si="81"/>
        <v>-2.5000000000000001E-2</v>
      </c>
      <c r="CQ245" s="21">
        <f t="shared" si="82"/>
        <v>-0.16713091922005574</v>
      </c>
      <c r="CW245">
        <v>870000</v>
      </c>
      <c r="CY245" s="22">
        <f t="shared" si="83"/>
        <v>-1.6278048780487806</v>
      </c>
    </row>
    <row r="246" spans="1:103" x14ac:dyDescent="0.2">
      <c r="B246" t="s">
        <v>1306</v>
      </c>
      <c r="C246" t="s">
        <v>238</v>
      </c>
      <c r="D246" t="s">
        <v>239</v>
      </c>
      <c r="E246" t="s">
        <v>117</v>
      </c>
      <c r="F246">
        <v>71</v>
      </c>
      <c r="G246">
        <v>195</v>
      </c>
      <c r="H246" t="s">
        <v>107</v>
      </c>
      <c r="I246">
        <v>2006</v>
      </c>
      <c r="J246">
        <v>7</v>
      </c>
      <c r="K246">
        <v>196</v>
      </c>
      <c r="M246">
        <v>26</v>
      </c>
      <c r="N246" t="s">
        <v>1307</v>
      </c>
      <c r="O246" s="12" t="s">
        <v>392</v>
      </c>
      <c r="P246" s="12" t="s">
        <v>1308</v>
      </c>
      <c r="Q246" t="s">
        <v>177</v>
      </c>
      <c r="T246" s="12" t="s">
        <v>546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13">
        <f t="shared" si="63"/>
        <v>0</v>
      </c>
      <c r="AD246" s="13">
        <f t="shared" si="64"/>
        <v>0</v>
      </c>
      <c r="AE246" s="14">
        <v>0</v>
      </c>
      <c r="AF246" s="15">
        <v>0</v>
      </c>
      <c r="AG246" s="15">
        <v>0</v>
      </c>
      <c r="AH246" s="15">
        <v>0</v>
      </c>
      <c r="AI246" s="2">
        <v>8.7166666667000001</v>
      </c>
      <c r="AJ246" s="14">
        <f t="shared" si="65"/>
        <v>4.3583333333500001</v>
      </c>
      <c r="AK246">
        <v>15</v>
      </c>
      <c r="AL246" s="14">
        <f t="shared" si="66"/>
        <v>7.5</v>
      </c>
      <c r="AM246" s="16">
        <f t="shared" si="67"/>
        <v>0.58111111111333336</v>
      </c>
      <c r="AN246" s="15">
        <v>0</v>
      </c>
      <c r="AO246" s="16">
        <f t="shared" si="68"/>
        <v>0</v>
      </c>
      <c r="AP246" s="13">
        <f>IF(('Even Strength'!CU246+'Power Play'!AJ246+'Penalty Kill'!AF246)&gt;0,V246/('Even Strength'!CU246+'Power Play'!AJ246+'Penalty Kill'!AF246),0)</f>
        <v>0</v>
      </c>
      <c r="AQ246" s="13">
        <f>IF(('Even Strength'!CU246+'Power Play'!AJ246+'Penalty Kill'!AF246)&gt;0,W246/('Even Strength'!CU246+'Power Play'!AJ246+'Penalty Kill'!AF246),0)</f>
        <v>0</v>
      </c>
      <c r="AR246" s="13">
        <f t="shared" si="69"/>
        <v>0</v>
      </c>
      <c r="AS246">
        <v>0</v>
      </c>
      <c r="AT246">
        <v>0</v>
      </c>
      <c r="AU246" s="17">
        <f t="shared" si="70"/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 s="2">
        <f t="shared" si="71"/>
        <v>6.8833652007384956</v>
      </c>
      <c r="BD246" s="14">
        <f t="shared" si="72"/>
        <v>6.8833652007384956</v>
      </c>
      <c r="BE246" s="14">
        <f t="shared" si="73"/>
        <v>0</v>
      </c>
      <c r="BF246" s="14">
        <f t="shared" si="74"/>
        <v>0</v>
      </c>
      <c r="BG246" s="14">
        <f t="shared" si="75"/>
        <v>0</v>
      </c>
      <c r="BH246" s="14">
        <f t="shared" si="76"/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">
        <v>-1.5980999999999999E-2</v>
      </c>
      <c r="BR246" s="18" t="str">
        <f t="shared" si="77"/>
        <v xml:space="preserve"> 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 s="18">
        <f t="shared" si="78"/>
        <v>0</v>
      </c>
      <c r="CC246" s="19">
        <v>4</v>
      </c>
      <c r="CD246">
        <v>0</v>
      </c>
      <c r="CE246">
        <v>0</v>
      </c>
      <c r="CF246">
        <v>0</v>
      </c>
      <c r="CG246" s="20">
        <f t="shared" si="79"/>
        <v>0</v>
      </c>
      <c r="CH246" s="20">
        <f t="shared" si="80"/>
        <v>0</v>
      </c>
      <c r="CI246">
        <v>0.1</v>
      </c>
      <c r="CJ246">
        <v>0.1</v>
      </c>
      <c r="CK246">
        <v>0</v>
      </c>
      <c r="CL246">
        <v>0</v>
      </c>
      <c r="CM246">
        <v>0</v>
      </c>
      <c r="CN246">
        <v>0</v>
      </c>
      <c r="CO246">
        <v>0</v>
      </c>
      <c r="CP246" s="21">
        <f t="shared" si="81"/>
        <v>0</v>
      </c>
      <c r="CQ246" s="21">
        <f t="shared" si="82"/>
        <v>0</v>
      </c>
      <c r="CW246">
        <v>550000</v>
      </c>
      <c r="CY246" s="22">
        <f t="shared" si="83"/>
        <v>-0.96585365853658522</v>
      </c>
    </row>
    <row r="247" spans="1:103" x14ac:dyDescent="0.2">
      <c r="A247">
        <v>38</v>
      </c>
      <c r="B247" t="s">
        <v>1309</v>
      </c>
      <c r="C247" t="s">
        <v>579</v>
      </c>
      <c r="D247" t="s">
        <v>351</v>
      </c>
      <c r="E247" t="s">
        <v>106</v>
      </c>
      <c r="F247">
        <v>71</v>
      </c>
      <c r="G247">
        <v>205</v>
      </c>
      <c r="H247" t="s">
        <v>118</v>
      </c>
      <c r="M247">
        <v>33</v>
      </c>
      <c r="N247" t="s">
        <v>1310</v>
      </c>
      <c r="O247" s="12" t="s">
        <v>632</v>
      </c>
      <c r="P247" s="12" t="s">
        <v>1311</v>
      </c>
      <c r="Q247" t="s">
        <v>393</v>
      </c>
      <c r="T247" s="12" t="s">
        <v>140</v>
      </c>
      <c r="U247">
        <v>76</v>
      </c>
      <c r="V247">
        <v>6</v>
      </c>
      <c r="W247">
        <v>17</v>
      </c>
      <c r="X247">
        <v>23</v>
      </c>
      <c r="Y247">
        <v>3</v>
      </c>
      <c r="Z247">
        <v>109</v>
      </c>
      <c r="AA247">
        <v>36</v>
      </c>
      <c r="AB247">
        <v>37</v>
      </c>
      <c r="AC247" s="13">
        <f t="shared" si="63"/>
        <v>5.5045871559633031E-2</v>
      </c>
      <c r="AD247" s="13">
        <f t="shared" si="64"/>
        <v>3.2967032967032968E-2</v>
      </c>
      <c r="AE247" s="14">
        <v>31.8</v>
      </c>
      <c r="AF247" s="15">
        <v>66</v>
      </c>
      <c r="AG247" s="15">
        <v>7</v>
      </c>
      <c r="AH247" s="15">
        <v>7</v>
      </c>
      <c r="AI247" s="2">
        <v>1009.6</v>
      </c>
      <c r="AJ247" s="14">
        <f t="shared" si="65"/>
        <v>13.284210526315789</v>
      </c>
      <c r="AK247">
        <v>1545</v>
      </c>
      <c r="AL247" s="14">
        <f t="shared" si="66"/>
        <v>20.328947368421051</v>
      </c>
      <c r="AM247" s="16">
        <f t="shared" si="67"/>
        <v>0.65346278317152107</v>
      </c>
      <c r="AN247" s="15">
        <v>114.84375</v>
      </c>
      <c r="AO247" s="16">
        <f t="shared" si="68"/>
        <v>6.8251040015847861</v>
      </c>
      <c r="AP247" s="13">
        <f>IF(('Even Strength'!CU247+'Power Play'!AJ247+'Penalty Kill'!AF247)&gt;0,V247/('Even Strength'!CU247+'Power Play'!AJ247+'Penalty Kill'!AF247),0)</f>
        <v>4.9586776859504134E-2</v>
      </c>
      <c r="AQ247" s="13">
        <f>IF(('Even Strength'!CU247+'Power Play'!AJ247+'Penalty Kill'!AF247)&gt;0,W247/('Even Strength'!CU247+'Power Play'!AJ247+'Penalty Kill'!AF247),0)</f>
        <v>0.14049586776859505</v>
      </c>
      <c r="AR247" s="13">
        <f t="shared" si="69"/>
        <v>0.19008264462809918</v>
      </c>
      <c r="AS247">
        <v>513</v>
      </c>
      <c r="AT247">
        <v>469</v>
      </c>
      <c r="AU247" s="17">
        <f t="shared" si="70"/>
        <v>0.5224032586558045</v>
      </c>
      <c r="AV247">
        <v>20.5</v>
      </c>
      <c r="AW247">
        <v>114</v>
      </c>
      <c r="AX247">
        <v>45</v>
      </c>
      <c r="AY247">
        <v>52</v>
      </c>
      <c r="AZ247">
        <v>36</v>
      </c>
      <c r="BA247">
        <v>24</v>
      </c>
      <c r="BB247">
        <v>21</v>
      </c>
      <c r="BC247" s="2">
        <f t="shared" si="71"/>
        <v>6.7749603803486531</v>
      </c>
      <c r="BD247" s="14">
        <f t="shared" si="72"/>
        <v>2.6743264659270998</v>
      </c>
      <c r="BE247" s="14">
        <f t="shared" si="73"/>
        <v>3.0903328050713155</v>
      </c>
      <c r="BF247" s="14">
        <f t="shared" si="74"/>
        <v>2.1394611727416799</v>
      </c>
      <c r="BG247" s="14">
        <f t="shared" si="75"/>
        <v>1.4263074484944533</v>
      </c>
      <c r="BH247" s="14">
        <f t="shared" si="76"/>
        <v>1.2480190174326464</v>
      </c>
      <c r="BI247">
        <v>37</v>
      </c>
      <c r="BJ247">
        <v>16</v>
      </c>
      <c r="BK247">
        <v>1</v>
      </c>
      <c r="BL247">
        <v>0</v>
      </c>
      <c r="BM247">
        <v>0</v>
      </c>
      <c r="BN247">
        <v>0</v>
      </c>
      <c r="BO247" s="2">
        <v>-1.827583</v>
      </c>
      <c r="BP247">
        <v>2</v>
      </c>
      <c r="BQ247">
        <v>1</v>
      </c>
      <c r="BR247" s="18">
        <f t="shared" si="77"/>
        <v>0.5</v>
      </c>
      <c r="BS247">
        <v>0</v>
      </c>
      <c r="BT247">
        <v>2</v>
      </c>
      <c r="BU247">
        <v>17</v>
      </c>
      <c r="BV247">
        <v>0</v>
      </c>
      <c r="BW247">
        <v>0</v>
      </c>
      <c r="BX247">
        <v>1</v>
      </c>
      <c r="BY247">
        <v>0</v>
      </c>
      <c r="BZ247">
        <v>1</v>
      </c>
      <c r="CA247">
        <v>1</v>
      </c>
      <c r="CB247" s="18">
        <f t="shared" si="78"/>
        <v>1</v>
      </c>
      <c r="CC247" s="19">
        <v>3</v>
      </c>
      <c r="CD247">
        <v>0.4</v>
      </c>
      <c r="CE247">
        <v>1.1000000000000001</v>
      </c>
      <c r="CF247">
        <v>1.6</v>
      </c>
      <c r="CG247" s="20">
        <f t="shared" si="79"/>
        <v>2.1052631578947368E-2</v>
      </c>
      <c r="CH247" s="20">
        <f t="shared" si="80"/>
        <v>9.5087163232963554E-2</v>
      </c>
      <c r="CI247">
        <v>17.8</v>
      </c>
      <c r="CJ247">
        <v>25.7</v>
      </c>
      <c r="CK247">
        <v>-1.7000000000000002</v>
      </c>
      <c r="CL247">
        <v>1.1000000000000001</v>
      </c>
      <c r="CM247">
        <v>3.7</v>
      </c>
      <c r="CN247">
        <v>0.30000000000000004</v>
      </c>
      <c r="CO247">
        <v>5.2</v>
      </c>
      <c r="CP247" s="21">
        <f t="shared" si="81"/>
        <v>6.8421052631578952E-2</v>
      </c>
      <c r="CQ247" s="21">
        <f t="shared" si="82"/>
        <v>0.30903328050713152</v>
      </c>
      <c r="CU247">
        <v>6</v>
      </c>
      <c r="CV247" t="s">
        <v>171</v>
      </c>
      <c r="CW247">
        <v>1800000</v>
      </c>
      <c r="CY247" s="22">
        <f t="shared" si="83"/>
        <v>2.0390243902439025</v>
      </c>
    </row>
    <row r="248" spans="1:103" x14ac:dyDescent="0.2">
      <c r="A248">
        <v>51</v>
      </c>
      <c r="B248" t="s">
        <v>1312</v>
      </c>
      <c r="C248" t="s">
        <v>1313</v>
      </c>
      <c r="E248" t="s">
        <v>320</v>
      </c>
      <c r="F248">
        <v>72</v>
      </c>
      <c r="G248">
        <v>195</v>
      </c>
      <c r="H248" t="s">
        <v>118</v>
      </c>
      <c r="I248">
        <v>2002</v>
      </c>
      <c r="J248">
        <v>3</v>
      </c>
      <c r="K248">
        <v>95</v>
      </c>
      <c r="M248">
        <v>29</v>
      </c>
      <c r="N248" t="s">
        <v>1314</v>
      </c>
      <c r="O248" s="12" t="s">
        <v>1315</v>
      </c>
      <c r="P248" s="12" t="s">
        <v>1316</v>
      </c>
      <c r="Q248" t="s">
        <v>271</v>
      </c>
      <c r="T248" s="12" t="s">
        <v>170</v>
      </c>
      <c r="U248">
        <v>75</v>
      </c>
      <c r="V248">
        <v>25</v>
      </c>
      <c r="W248">
        <v>33</v>
      </c>
      <c r="X248">
        <v>58</v>
      </c>
      <c r="Y248">
        <v>5</v>
      </c>
      <c r="Z248">
        <v>131</v>
      </c>
      <c r="AA248">
        <v>37</v>
      </c>
      <c r="AB248">
        <v>40</v>
      </c>
      <c r="AC248" s="13">
        <f t="shared" si="63"/>
        <v>0.19083969465648856</v>
      </c>
      <c r="AD248" s="13">
        <f t="shared" si="64"/>
        <v>0.1201923076923077</v>
      </c>
      <c r="AE248" s="14">
        <v>28.4</v>
      </c>
      <c r="AF248" s="15">
        <v>72</v>
      </c>
      <c r="AG248" s="15">
        <v>19</v>
      </c>
      <c r="AH248" s="15">
        <v>9</v>
      </c>
      <c r="AI248" s="2">
        <v>1498.1333333333</v>
      </c>
      <c r="AJ248" s="14">
        <f t="shared" si="65"/>
        <v>19.975111111110667</v>
      </c>
      <c r="AK248">
        <v>1796</v>
      </c>
      <c r="AL248" s="14">
        <f t="shared" si="66"/>
        <v>23.946666666666665</v>
      </c>
      <c r="AM248" s="16">
        <f t="shared" si="67"/>
        <v>0.83414996288045662</v>
      </c>
      <c r="AN248" s="15">
        <v>155.83333300000001</v>
      </c>
      <c r="AO248" s="16">
        <f t="shared" si="68"/>
        <v>6.2411000222500501</v>
      </c>
      <c r="AP248" s="13">
        <f>IF(('Even Strength'!CU248+'Power Play'!AJ248+'Penalty Kill'!AF248)&gt;0,V248/('Even Strength'!CU248+'Power Play'!AJ248+'Penalty Kill'!AF248),0)</f>
        <v>0.24752475247524752</v>
      </c>
      <c r="AQ248" s="13">
        <f>IF(('Even Strength'!CU248+'Power Play'!AJ248+'Penalty Kill'!AF248)&gt;0,W248/('Even Strength'!CU248+'Power Play'!AJ248+'Penalty Kill'!AF248),0)</f>
        <v>0.32673267326732675</v>
      </c>
      <c r="AR248" s="13">
        <f t="shared" si="69"/>
        <v>0.57425742574257432</v>
      </c>
      <c r="AS248">
        <v>693</v>
      </c>
      <c r="AT248">
        <v>633</v>
      </c>
      <c r="AU248" s="17">
        <f t="shared" si="70"/>
        <v>0.5226244343891403</v>
      </c>
      <c r="AV248">
        <v>29.7</v>
      </c>
      <c r="AW248">
        <v>104</v>
      </c>
      <c r="AX248">
        <v>33</v>
      </c>
      <c r="AY248">
        <v>33</v>
      </c>
      <c r="AZ248">
        <v>37</v>
      </c>
      <c r="BA248">
        <v>28</v>
      </c>
      <c r="BB248">
        <v>53</v>
      </c>
      <c r="BC248" s="2">
        <f t="shared" si="71"/>
        <v>4.1651833392667363</v>
      </c>
      <c r="BD248" s="14">
        <f t="shared" si="72"/>
        <v>1.3216447134211755</v>
      </c>
      <c r="BE248" s="14">
        <f t="shared" si="73"/>
        <v>1.3216447134211755</v>
      </c>
      <c r="BF248" s="14">
        <f t="shared" si="74"/>
        <v>1.4818440726237425</v>
      </c>
      <c r="BG248" s="14">
        <f t="shared" si="75"/>
        <v>1.1213955144179673</v>
      </c>
      <c r="BH248" s="14">
        <f t="shared" si="76"/>
        <v>2.1226415094340099</v>
      </c>
      <c r="BI248">
        <v>20</v>
      </c>
      <c r="BJ248">
        <v>10</v>
      </c>
      <c r="BK248">
        <v>0</v>
      </c>
      <c r="BL248">
        <v>0</v>
      </c>
      <c r="BM248">
        <v>0</v>
      </c>
      <c r="BN248">
        <v>0</v>
      </c>
      <c r="BO248" s="2">
        <v>12.278178</v>
      </c>
      <c r="BP248">
        <v>13</v>
      </c>
      <c r="BQ248">
        <v>4</v>
      </c>
      <c r="BR248" s="18">
        <f t="shared" si="77"/>
        <v>0.30769230769230771</v>
      </c>
      <c r="BS248">
        <v>2</v>
      </c>
      <c r="BT248">
        <v>4</v>
      </c>
      <c r="BU248">
        <v>21</v>
      </c>
      <c r="BV248">
        <v>0</v>
      </c>
      <c r="BW248">
        <v>2</v>
      </c>
      <c r="BX248">
        <v>2</v>
      </c>
      <c r="BY248">
        <v>1</v>
      </c>
      <c r="BZ248">
        <v>0</v>
      </c>
      <c r="CA248">
        <v>0</v>
      </c>
      <c r="CB248" s="18">
        <f t="shared" si="78"/>
        <v>0</v>
      </c>
      <c r="CC248" s="19">
        <v>6</v>
      </c>
      <c r="CD248">
        <v>5.0999999999999996</v>
      </c>
      <c r="CE248">
        <v>1.7000000000000002</v>
      </c>
      <c r="CF248">
        <v>6.8</v>
      </c>
      <c r="CG248" s="20">
        <f t="shared" si="79"/>
        <v>9.0666666666666659E-2</v>
      </c>
      <c r="CH248" s="20">
        <f t="shared" si="80"/>
        <v>0.27233891064436344</v>
      </c>
      <c r="CI248">
        <v>34.799999999999997</v>
      </c>
      <c r="CJ248">
        <v>28.3</v>
      </c>
      <c r="CK248">
        <v>3.2</v>
      </c>
      <c r="CL248">
        <v>8.6999999999999993</v>
      </c>
      <c r="CM248">
        <v>2.5</v>
      </c>
      <c r="CN248">
        <v>-0.1</v>
      </c>
      <c r="CO248">
        <v>11.1</v>
      </c>
      <c r="CP248" s="21">
        <f t="shared" si="81"/>
        <v>0.14799999999999999</v>
      </c>
      <c r="CQ248" s="21">
        <f t="shared" si="82"/>
        <v>0.44455322178712275</v>
      </c>
      <c r="CU248">
        <v>7</v>
      </c>
      <c r="CV248" t="s">
        <v>616</v>
      </c>
      <c r="CW248">
        <v>5000000</v>
      </c>
      <c r="CY248" s="22">
        <f t="shared" si="83"/>
        <v>2.3195121951219502</v>
      </c>
    </row>
    <row r="249" spans="1:103" x14ac:dyDescent="0.2">
      <c r="A249">
        <v>12</v>
      </c>
      <c r="B249" t="s">
        <v>1317</v>
      </c>
      <c r="C249" t="s">
        <v>1318</v>
      </c>
      <c r="D249" t="s">
        <v>105</v>
      </c>
      <c r="E249" t="s">
        <v>106</v>
      </c>
      <c r="F249">
        <v>73</v>
      </c>
      <c r="G249">
        <v>215</v>
      </c>
      <c r="H249" t="s">
        <v>107</v>
      </c>
      <c r="I249">
        <v>1998</v>
      </c>
      <c r="J249">
        <v>2</v>
      </c>
      <c r="K249">
        <v>44</v>
      </c>
      <c r="M249">
        <v>33</v>
      </c>
      <c r="N249" t="s">
        <v>1319</v>
      </c>
      <c r="O249" s="12" t="s">
        <v>474</v>
      </c>
      <c r="P249" s="12" t="s">
        <v>1320</v>
      </c>
      <c r="Q249" t="s">
        <v>343</v>
      </c>
      <c r="T249" s="12" t="s">
        <v>170</v>
      </c>
      <c r="U249">
        <v>75</v>
      </c>
      <c r="V249">
        <v>20</v>
      </c>
      <c r="W249">
        <v>29</v>
      </c>
      <c r="X249">
        <v>49</v>
      </c>
      <c r="Y249">
        <v>-4</v>
      </c>
      <c r="Z249">
        <v>177</v>
      </c>
      <c r="AA249">
        <v>49</v>
      </c>
      <c r="AB249">
        <v>54</v>
      </c>
      <c r="AC249" s="13">
        <f t="shared" si="63"/>
        <v>0.11299435028248588</v>
      </c>
      <c r="AD249" s="13">
        <f t="shared" si="64"/>
        <v>7.1428571428571425E-2</v>
      </c>
      <c r="AE249" s="14">
        <v>31.4</v>
      </c>
      <c r="AF249" s="15">
        <v>78</v>
      </c>
      <c r="AG249" s="15">
        <v>34</v>
      </c>
      <c r="AH249" s="15">
        <v>35</v>
      </c>
      <c r="AI249" s="2">
        <v>1481.2833333333001</v>
      </c>
      <c r="AJ249" s="14">
        <f t="shared" si="65"/>
        <v>19.750444444444</v>
      </c>
      <c r="AK249">
        <v>1861</v>
      </c>
      <c r="AL249" s="14">
        <f t="shared" si="66"/>
        <v>24.813333333333333</v>
      </c>
      <c r="AM249" s="16">
        <f t="shared" si="67"/>
        <v>0.7959609528926922</v>
      </c>
      <c r="AN249" s="15">
        <v>155.15942000000001</v>
      </c>
      <c r="AO249" s="16">
        <f t="shared" si="68"/>
        <v>6.2847971016124822</v>
      </c>
      <c r="AP249" s="13">
        <f>IF(('Even Strength'!CU249+'Power Play'!AJ249+'Penalty Kill'!AF249)&gt;0,V249/('Even Strength'!CU249+'Power Play'!AJ249+'Penalty Kill'!AF249),0)</f>
        <v>0.17857142857142858</v>
      </c>
      <c r="AQ249" s="13">
        <f>IF(('Even Strength'!CU249+'Power Play'!AJ249+'Penalty Kill'!AF249)&gt;0,W249/('Even Strength'!CU249+'Power Play'!AJ249+'Penalty Kill'!AF249),0)</f>
        <v>0.25892857142857145</v>
      </c>
      <c r="AR249" s="13">
        <f t="shared" si="69"/>
        <v>0.4375</v>
      </c>
      <c r="AS249">
        <v>596</v>
      </c>
      <c r="AT249">
        <v>550</v>
      </c>
      <c r="AU249" s="17">
        <f t="shared" si="70"/>
        <v>0.52006980802792324</v>
      </c>
      <c r="AV249">
        <v>25.7</v>
      </c>
      <c r="AW249">
        <v>82</v>
      </c>
      <c r="AX249">
        <v>144</v>
      </c>
      <c r="AY249">
        <v>73</v>
      </c>
      <c r="AZ249">
        <v>49</v>
      </c>
      <c r="BA249">
        <v>38</v>
      </c>
      <c r="BB249">
        <v>34</v>
      </c>
      <c r="BC249" s="2">
        <f t="shared" si="71"/>
        <v>3.3214442431675981</v>
      </c>
      <c r="BD249" s="14">
        <f t="shared" si="72"/>
        <v>5.8327801343430998</v>
      </c>
      <c r="BE249" s="14">
        <f t="shared" si="73"/>
        <v>2.9568954847711542</v>
      </c>
      <c r="BF249" s="14">
        <f t="shared" si="74"/>
        <v>1.9847654623806379</v>
      </c>
      <c r="BG249" s="14">
        <f t="shared" si="75"/>
        <v>1.5392058687849846</v>
      </c>
      <c r="BH249" s="14">
        <f t="shared" si="76"/>
        <v>1.3771841983865651</v>
      </c>
      <c r="BI249">
        <v>60</v>
      </c>
      <c r="BJ249">
        <v>19</v>
      </c>
      <c r="BK249">
        <v>2</v>
      </c>
      <c r="BL249">
        <v>0</v>
      </c>
      <c r="BM249">
        <v>1</v>
      </c>
      <c r="BN249">
        <v>0</v>
      </c>
      <c r="BO249" s="2">
        <v>-12.901313999999999</v>
      </c>
      <c r="BP249">
        <v>1</v>
      </c>
      <c r="BQ249">
        <v>0</v>
      </c>
      <c r="BR249" s="18">
        <f t="shared" si="77"/>
        <v>0</v>
      </c>
      <c r="BS249">
        <v>0</v>
      </c>
      <c r="BT249">
        <v>2</v>
      </c>
      <c r="BU249">
        <v>17</v>
      </c>
      <c r="BV249">
        <v>0</v>
      </c>
      <c r="BW249">
        <v>0</v>
      </c>
      <c r="BX249">
        <v>4</v>
      </c>
      <c r="BY249">
        <v>0</v>
      </c>
      <c r="BZ249">
        <v>0</v>
      </c>
      <c r="CA249">
        <v>0</v>
      </c>
      <c r="CB249" s="18">
        <f t="shared" si="78"/>
        <v>0</v>
      </c>
      <c r="CC249" s="19">
        <v>7</v>
      </c>
      <c r="CD249">
        <v>3.6</v>
      </c>
      <c r="CE249">
        <v>1.5</v>
      </c>
      <c r="CF249">
        <v>5</v>
      </c>
      <c r="CG249" s="20">
        <f t="shared" si="79"/>
        <v>6.6666666666666666E-2</v>
      </c>
      <c r="CH249" s="20">
        <f t="shared" si="80"/>
        <v>0.20252708799802427</v>
      </c>
      <c r="CI249">
        <v>33.6</v>
      </c>
      <c r="CJ249">
        <v>31.2</v>
      </c>
      <c r="CK249">
        <v>2.1</v>
      </c>
      <c r="CL249">
        <v>5</v>
      </c>
      <c r="CM249">
        <v>3.6</v>
      </c>
      <c r="CN249">
        <v>-0.30000000000000004</v>
      </c>
      <c r="CO249">
        <v>8.3000000000000007</v>
      </c>
      <c r="CP249" s="21">
        <f t="shared" si="81"/>
        <v>0.11066666666666668</v>
      </c>
      <c r="CQ249" s="21">
        <f t="shared" si="82"/>
        <v>0.33619496607672034</v>
      </c>
      <c r="CU249">
        <v>7</v>
      </c>
      <c r="CV249" t="s">
        <v>1321</v>
      </c>
      <c r="CW249">
        <v>4200000</v>
      </c>
      <c r="CY249" s="22">
        <f t="shared" si="83"/>
        <v>0.92439024390244029</v>
      </c>
    </row>
    <row r="250" spans="1:103" x14ac:dyDescent="0.2">
      <c r="A250">
        <v>28</v>
      </c>
      <c r="B250" t="s">
        <v>1322</v>
      </c>
      <c r="C250" t="s">
        <v>579</v>
      </c>
      <c r="D250" t="s">
        <v>351</v>
      </c>
      <c r="E250" t="s">
        <v>106</v>
      </c>
      <c r="F250">
        <v>74</v>
      </c>
      <c r="G250">
        <v>230</v>
      </c>
      <c r="H250" t="s">
        <v>118</v>
      </c>
      <c r="I250">
        <v>2004</v>
      </c>
      <c r="J250">
        <v>1</v>
      </c>
      <c r="K250">
        <v>28</v>
      </c>
      <c r="M250">
        <v>27</v>
      </c>
      <c r="N250" t="s">
        <v>1323</v>
      </c>
      <c r="O250" s="12" t="s">
        <v>234</v>
      </c>
      <c r="P250" s="12" t="s">
        <v>1324</v>
      </c>
      <c r="Q250" t="s">
        <v>192</v>
      </c>
      <c r="T250" s="12" t="s">
        <v>178</v>
      </c>
      <c r="U250">
        <v>34</v>
      </c>
      <c r="V250">
        <v>1</v>
      </c>
      <c r="W250">
        <v>4</v>
      </c>
      <c r="X250">
        <v>5</v>
      </c>
      <c r="Y250">
        <v>9</v>
      </c>
      <c r="Z250">
        <v>22</v>
      </c>
      <c r="AA250">
        <v>12</v>
      </c>
      <c r="AB250">
        <v>12</v>
      </c>
      <c r="AC250" s="13">
        <f t="shared" si="63"/>
        <v>4.5454545454545456E-2</v>
      </c>
      <c r="AD250" s="13">
        <f t="shared" si="64"/>
        <v>2.1739130434782608E-2</v>
      </c>
      <c r="AE250" s="14">
        <v>50.9</v>
      </c>
      <c r="AF250" s="15">
        <v>12</v>
      </c>
      <c r="AG250" s="15">
        <v>2</v>
      </c>
      <c r="AH250" s="15">
        <v>6</v>
      </c>
      <c r="AI250" s="2">
        <v>523.79999999999995</v>
      </c>
      <c r="AJ250" s="14">
        <f t="shared" si="65"/>
        <v>15.405882352941175</v>
      </c>
      <c r="AK250">
        <v>742</v>
      </c>
      <c r="AL250" s="14">
        <f t="shared" si="66"/>
        <v>21.823529411764707</v>
      </c>
      <c r="AM250" s="16">
        <f t="shared" si="67"/>
        <v>0.70592991913746628</v>
      </c>
      <c r="AN250" s="15">
        <v>9.1363640000000004</v>
      </c>
      <c r="AO250" s="16">
        <f t="shared" si="68"/>
        <v>1.0465479954180987</v>
      </c>
      <c r="AP250" s="13">
        <f>IF(('Even Strength'!CU250+'Power Play'!AJ250+'Penalty Kill'!AF250)&gt;0,V250/('Even Strength'!CU250+'Power Play'!AJ250+'Penalty Kill'!AF250),0)</f>
        <v>0.02</v>
      </c>
      <c r="AQ250" s="13">
        <f>IF(('Even Strength'!CU250+'Power Play'!AJ250+'Penalty Kill'!AF250)&gt;0,W250/('Even Strength'!CU250+'Power Play'!AJ250+'Penalty Kill'!AF250),0)</f>
        <v>0.08</v>
      </c>
      <c r="AR250" s="13">
        <f t="shared" si="69"/>
        <v>0.1</v>
      </c>
      <c r="AS250">
        <v>0</v>
      </c>
      <c r="AT250">
        <v>0</v>
      </c>
      <c r="AU250" s="17">
        <f t="shared" si="70"/>
        <v>0</v>
      </c>
      <c r="AV250">
        <v>0</v>
      </c>
      <c r="AW250">
        <v>56</v>
      </c>
      <c r="AX250">
        <v>145</v>
      </c>
      <c r="AY250">
        <v>46</v>
      </c>
      <c r="AZ250">
        <v>12</v>
      </c>
      <c r="BA250">
        <v>8</v>
      </c>
      <c r="BB250">
        <v>5</v>
      </c>
      <c r="BC250" s="2">
        <f t="shared" si="71"/>
        <v>6.4146620847651787</v>
      </c>
      <c r="BD250" s="14">
        <f t="shared" si="72"/>
        <v>16.609392898052693</v>
      </c>
      <c r="BE250" s="14">
        <f t="shared" si="73"/>
        <v>5.2691867124856815</v>
      </c>
      <c r="BF250" s="14">
        <f t="shared" si="74"/>
        <v>1.3745704467353952</v>
      </c>
      <c r="BG250" s="14">
        <f t="shared" si="75"/>
        <v>0.91638029782359687</v>
      </c>
      <c r="BH250" s="14">
        <f t="shared" si="76"/>
        <v>0.57273768613974796</v>
      </c>
      <c r="BI250">
        <v>28</v>
      </c>
      <c r="BJ250">
        <v>14</v>
      </c>
      <c r="BK250">
        <v>0</v>
      </c>
      <c r="BL250">
        <v>0</v>
      </c>
      <c r="BM250">
        <v>0</v>
      </c>
      <c r="BN250">
        <v>0</v>
      </c>
      <c r="BO250" s="2">
        <v>-7.4546999999999999</v>
      </c>
      <c r="BR250" s="18" t="str">
        <f t="shared" si="77"/>
        <v xml:space="preserve"> </v>
      </c>
      <c r="BT250">
        <v>0</v>
      </c>
      <c r="BU250">
        <v>8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 s="18">
        <f t="shared" si="78"/>
        <v>0</v>
      </c>
      <c r="CC250" s="19">
        <v>2</v>
      </c>
      <c r="CD250">
        <v>-0.1</v>
      </c>
      <c r="CE250">
        <v>1.4</v>
      </c>
      <c r="CF250">
        <v>1.4</v>
      </c>
      <c r="CG250" s="20">
        <f t="shared" si="79"/>
        <v>4.1176470588235294E-2</v>
      </c>
      <c r="CH250" s="20">
        <f t="shared" si="80"/>
        <v>0.16036655211912942</v>
      </c>
      <c r="CI250">
        <v>8.8000000000000007</v>
      </c>
      <c r="CJ250">
        <v>9.6</v>
      </c>
      <c r="CK250">
        <v>3.9</v>
      </c>
      <c r="CL250">
        <v>-0.30000000000000004</v>
      </c>
      <c r="CM250">
        <v>1.6</v>
      </c>
      <c r="CN250">
        <v>0</v>
      </c>
      <c r="CO250">
        <v>1.3</v>
      </c>
      <c r="CP250" s="21">
        <f t="shared" si="81"/>
        <v>3.8235294117647062E-2</v>
      </c>
      <c r="CQ250" s="21">
        <f t="shared" si="82"/>
        <v>0.1489117983963345</v>
      </c>
      <c r="CU250">
        <v>20</v>
      </c>
      <c r="CV250" t="s">
        <v>1325</v>
      </c>
      <c r="CW250">
        <v>900000</v>
      </c>
      <c r="CY250" s="22">
        <f t="shared" si="83"/>
        <v>-0.28048780487804881</v>
      </c>
    </row>
    <row r="251" spans="1:103" x14ac:dyDescent="0.2">
      <c r="A251">
        <v>14</v>
      </c>
      <c r="B251" t="s">
        <v>1326</v>
      </c>
      <c r="C251" t="s">
        <v>1327</v>
      </c>
      <c r="E251" t="s">
        <v>1149</v>
      </c>
      <c r="F251">
        <v>73</v>
      </c>
      <c r="G251">
        <v>192</v>
      </c>
      <c r="H251" t="s">
        <v>118</v>
      </c>
      <c r="I251">
        <v>2002</v>
      </c>
      <c r="J251">
        <v>2</v>
      </c>
      <c r="K251">
        <v>63</v>
      </c>
      <c r="M251">
        <v>29</v>
      </c>
      <c r="N251" t="s">
        <v>1328</v>
      </c>
      <c r="O251" s="12" t="s">
        <v>1329</v>
      </c>
      <c r="P251" s="12" t="s">
        <v>1330</v>
      </c>
      <c r="Q251" t="s">
        <v>317</v>
      </c>
      <c r="T251" s="12" t="s">
        <v>156</v>
      </c>
      <c r="U251">
        <v>80</v>
      </c>
      <c r="V251">
        <v>8</v>
      </c>
      <c r="W251">
        <v>20</v>
      </c>
      <c r="X251">
        <v>28</v>
      </c>
      <c r="Y251">
        <v>-18</v>
      </c>
      <c r="Z251">
        <v>188</v>
      </c>
      <c r="AA251">
        <v>73</v>
      </c>
      <c r="AB251">
        <v>99</v>
      </c>
      <c r="AC251" s="13">
        <f t="shared" si="63"/>
        <v>4.2553191489361701E-2</v>
      </c>
      <c r="AD251" s="13">
        <f t="shared" si="64"/>
        <v>2.2222222222222223E-2</v>
      </c>
      <c r="AE251" s="14">
        <v>33.5</v>
      </c>
      <c r="AF251" s="15">
        <v>93</v>
      </c>
      <c r="AG251" s="15">
        <v>15</v>
      </c>
      <c r="AH251" s="15">
        <v>54</v>
      </c>
      <c r="AI251" s="2">
        <v>1369.5333333333001</v>
      </c>
      <c r="AJ251" s="14">
        <f t="shared" si="65"/>
        <v>17.119166666666253</v>
      </c>
      <c r="AK251">
        <v>1864</v>
      </c>
      <c r="AL251" s="14">
        <f t="shared" si="66"/>
        <v>23.3</v>
      </c>
      <c r="AM251" s="16">
        <f t="shared" si="67"/>
        <v>0.73472818311872323</v>
      </c>
      <c r="AN251" s="15">
        <v>215.78947400000001</v>
      </c>
      <c r="AO251" s="16">
        <f t="shared" si="68"/>
        <v>9.4538541887749954</v>
      </c>
      <c r="AP251" s="13">
        <f>IF(('Even Strength'!CU251+'Power Play'!AJ251+'Penalty Kill'!AF251)&gt;0,V251/('Even Strength'!CU251+'Power Play'!AJ251+'Penalty Kill'!AF251),0)</f>
        <v>7.476635514018691E-2</v>
      </c>
      <c r="AQ251" s="13">
        <f>IF(('Even Strength'!CU251+'Power Play'!AJ251+'Penalty Kill'!AF251)&gt;0,W251/('Even Strength'!CU251+'Power Play'!AJ251+'Penalty Kill'!AF251),0)</f>
        <v>0.18691588785046728</v>
      </c>
      <c r="AR251" s="13">
        <f t="shared" si="69"/>
        <v>0.26168224299065418</v>
      </c>
      <c r="AS251">
        <v>5</v>
      </c>
      <c r="AT251">
        <v>13</v>
      </c>
      <c r="AU251" s="17">
        <f t="shared" si="70"/>
        <v>0.27777777777777779</v>
      </c>
      <c r="AV251">
        <v>0.30000000000000004</v>
      </c>
      <c r="AW251">
        <v>82</v>
      </c>
      <c r="AX251">
        <v>59</v>
      </c>
      <c r="AY251">
        <v>11</v>
      </c>
      <c r="AZ251">
        <v>73</v>
      </c>
      <c r="BA251">
        <v>26</v>
      </c>
      <c r="BB251">
        <v>30</v>
      </c>
      <c r="BC251" s="2">
        <f t="shared" si="71"/>
        <v>3.5924645864772327</v>
      </c>
      <c r="BD251" s="14">
        <f t="shared" si="72"/>
        <v>2.5848220805141064</v>
      </c>
      <c r="BE251" s="14">
        <f t="shared" si="73"/>
        <v>0.48191598111279954</v>
      </c>
      <c r="BF251" s="14">
        <f t="shared" si="74"/>
        <v>3.1981696928394876</v>
      </c>
      <c r="BG251" s="14">
        <f t="shared" si="75"/>
        <v>1.139074137175708</v>
      </c>
      <c r="BH251" s="14">
        <f t="shared" si="76"/>
        <v>1.3143163121258168</v>
      </c>
      <c r="BI251">
        <v>22</v>
      </c>
      <c r="BJ251">
        <v>11</v>
      </c>
      <c r="BK251">
        <v>0</v>
      </c>
      <c r="BL251">
        <v>0</v>
      </c>
      <c r="BM251">
        <v>0</v>
      </c>
      <c r="BN251">
        <v>0</v>
      </c>
      <c r="BO251" s="2">
        <v>-2.6754359999999999</v>
      </c>
      <c r="BP251">
        <v>2</v>
      </c>
      <c r="BQ251">
        <v>1</v>
      </c>
      <c r="BR251" s="18">
        <f t="shared" si="77"/>
        <v>0.5</v>
      </c>
      <c r="BS251">
        <v>0</v>
      </c>
      <c r="BT251">
        <v>2</v>
      </c>
      <c r="BU251">
        <v>15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 s="18">
        <f t="shared" si="78"/>
        <v>0</v>
      </c>
      <c r="CC251" s="19">
        <v>3</v>
      </c>
      <c r="CD251">
        <v>0.30000000000000004</v>
      </c>
      <c r="CE251">
        <v>0.60000000000000009</v>
      </c>
      <c r="CF251">
        <v>1</v>
      </c>
      <c r="CG251" s="20">
        <f t="shared" si="79"/>
        <v>1.2500000000000001E-2</v>
      </c>
      <c r="CH251" s="20">
        <f t="shared" si="80"/>
        <v>4.3810543737527227E-2</v>
      </c>
      <c r="CI251">
        <v>28.4</v>
      </c>
      <c r="CJ251">
        <v>27.6</v>
      </c>
      <c r="CK251">
        <v>-7.9</v>
      </c>
      <c r="CL251">
        <v>-1.4</v>
      </c>
      <c r="CM251">
        <v>1.3</v>
      </c>
      <c r="CN251">
        <v>0.30000000000000004</v>
      </c>
      <c r="CO251">
        <v>0.2</v>
      </c>
      <c r="CP251" s="21">
        <f t="shared" si="81"/>
        <v>2.5000000000000001E-3</v>
      </c>
      <c r="CQ251" s="21">
        <f t="shared" si="82"/>
        <v>8.7621087475054475E-3</v>
      </c>
      <c r="CU251">
        <v>1</v>
      </c>
      <c r="CV251" t="s">
        <v>356</v>
      </c>
      <c r="CW251">
        <v>4500000</v>
      </c>
      <c r="CY251" s="22">
        <f t="shared" si="83"/>
        <v>-7.7024390243902427</v>
      </c>
    </row>
    <row r="252" spans="1:103" x14ac:dyDescent="0.2">
      <c r="A252">
        <v>57</v>
      </c>
      <c r="B252" t="s">
        <v>1331</v>
      </c>
      <c r="C252" t="s">
        <v>1332</v>
      </c>
      <c r="D252" t="s">
        <v>116</v>
      </c>
      <c r="E252" t="s">
        <v>117</v>
      </c>
      <c r="F252">
        <v>76</v>
      </c>
      <c r="G252">
        <v>199</v>
      </c>
      <c r="H252" t="s">
        <v>118</v>
      </c>
      <c r="I252">
        <v>2010</v>
      </c>
      <c r="J252">
        <v>5</v>
      </c>
      <c r="K252">
        <v>135</v>
      </c>
      <c r="L252" t="s">
        <v>108</v>
      </c>
      <c r="M252">
        <v>23</v>
      </c>
      <c r="N252" t="s">
        <v>1333</v>
      </c>
      <c r="O252" s="12" t="s">
        <v>120</v>
      </c>
      <c r="P252" s="12" t="s">
        <v>1334</v>
      </c>
      <c r="Q252" t="s">
        <v>338</v>
      </c>
      <c r="T252" s="12" t="s">
        <v>156</v>
      </c>
      <c r="U252">
        <v>4</v>
      </c>
      <c r="V252">
        <v>1</v>
      </c>
      <c r="W252">
        <v>1</v>
      </c>
      <c r="X252">
        <v>2</v>
      </c>
      <c r="Y252">
        <v>1</v>
      </c>
      <c r="Z252">
        <v>5</v>
      </c>
      <c r="AA252">
        <v>2</v>
      </c>
      <c r="AB252">
        <v>1</v>
      </c>
      <c r="AC252" s="13">
        <f t="shared" si="63"/>
        <v>0.2</v>
      </c>
      <c r="AD252" s="13">
        <f t="shared" si="64"/>
        <v>0.125</v>
      </c>
      <c r="AE252" s="14">
        <v>15.7</v>
      </c>
      <c r="AF252" s="15">
        <v>0</v>
      </c>
      <c r="AG252" s="15">
        <v>1</v>
      </c>
      <c r="AH252" s="15">
        <v>0</v>
      </c>
      <c r="AI252" s="2">
        <v>47.383333333300001</v>
      </c>
      <c r="AJ252" s="14">
        <f t="shared" si="65"/>
        <v>11.845833333325</v>
      </c>
      <c r="AK252">
        <v>64</v>
      </c>
      <c r="AL252" s="14">
        <f t="shared" si="66"/>
        <v>16</v>
      </c>
      <c r="AM252" s="16">
        <f t="shared" si="67"/>
        <v>0.74036458333281252</v>
      </c>
      <c r="AN252" s="15">
        <v>6.3333329999999997</v>
      </c>
      <c r="AO252" s="16">
        <f t="shared" si="68"/>
        <v>8.0196970805543568</v>
      </c>
      <c r="AP252" s="13">
        <f>IF(('Even Strength'!CU252+'Power Play'!AJ252+'Penalty Kill'!AF252)&gt;0,V252/('Even Strength'!CU252+'Power Play'!AJ252+'Penalty Kill'!AF252),0)</f>
        <v>0.1111111111111111</v>
      </c>
      <c r="AQ252" s="13">
        <f>IF(('Even Strength'!CU252+'Power Play'!AJ252+'Penalty Kill'!AF252)&gt;0,W252/('Even Strength'!CU252+'Power Play'!AJ252+'Penalty Kill'!AF252),0)</f>
        <v>0.1111111111111111</v>
      </c>
      <c r="AR252" s="13">
        <f t="shared" si="69"/>
        <v>0.22222222222222221</v>
      </c>
      <c r="AS252">
        <v>0</v>
      </c>
      <c r="AT252">
        <v>1</v>
      </c>
      <c r="AU252" s="17">
        <f t="shared" si="70"/>
        <v>0</v>
      </c>
      <c r="AV252">
        <v>0.4</v>
      </c>
      <c r="AW252">
        <v>6</v>
      </c>
      <c r="AX252">
        <v>4</v>
      </c>
      <c r="AY252">
        <v>0</v>
      </c>
      <c r="AZ252">
        <v>2</v>
      </c>
      <c r="BA252">
        <v>0</v>
      </c>
      <c r="BB252">
        <v>2</v>
      </c>
      <c r="BC252" s="2">
        <f t="shared" si="71"/>
        <v>7.5976081603992949</v>
      </c>
      <c r="BD252" s="14">
        <f t="shared" si="72"/>
        <v>5.0650721069328632</v>
      </c>
      <c r="BE252" s="14">
        <f t="shared" si="73"/>
        <v>0</v>
      </c>
      <c r="BF252" s="14">
        <f t="shared" si="74"/>
        <v>2.5325360534664316</v>
      </c>
      <c r="BG252" s="14">
        <f t="shared" si="75"/>
        <v>0</v>
      </c>
      <c r="BH252" s="14">
        <f t="shared" si="76"/>
        <v>2.5325360534664316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2">
        <v>-8.520599999999999E-2</v>
      </c>
      <c r="BR252" s="18" t="str">
        <f t="shared" si="77"/>
        <v xml:space="preserve"> 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s="18">
        <f t="shared" si="78"/>
        <v>0</v>
      </c>
      <c r="CC252" s="19">
        <v>4</v>
      </c>
      <c r="CD252">
        <v>0.2</v>
      </c>
      <c r="CE252">
        <v>0.1</v>
      </c>
      <c r="CF252">
        <v>0.30000000000000004</v>
      </c>
      <c r="CG252" s="20">
        <f t="shared" si="79"/>
        <v>7.5000000000000011E-2</v>
      </c>
      <c r="CH252" s="20">
        <f t="shared" si="80"/>
        <v>0.37988040801996475</v>
      </c>
      <c r="CI252">
        <v>1.3</v>
      </c>
      <c r="CJ252">
        <v>1.2</v>
      </c>
      <c r="CK252">
        <v>0</v>
      </c>
      <c r="CL252">
        <v>0.30000000000000004</v>
      </c>
      <c r="CM252">
        <v>0.1</v>
      </c>
      <c r="CN252">
        <v>0</v>
      </c>
      <c r="CO252">
        <v>0.4</v>
      </c>
      <c r="CP252" s="21">
        <f t="shared" si="81"/>
        <v>0.1</v>
      </c>
      <c r="CQ252" s="21">
        <f t="shared" si="82"/>
        <v>0.5065072106932863</v>
      </c>
      <c r="CW252">
        <v>900000</v>
      </c>
      <c r="CY252" s="22">
        <f t="shared" si="83"/>
        <v>-1.1804878048780489</v>
      </c>
    </row>
    <row r="253" spans="1:103" x14ac:dyDescent="0.2">
      <c r="A253">
        <v>65</v>
      </c>
      <c r="B253" t="s">
        <v>1335</v>
      </c>
      <c r="C253" t="s">
        <v>1336</v>
      </c>
      <c r="D253" t="s">
        <v>239</v>
      </c>
      <c r="E253" t="s">
        <v>117</v>
      </c>
      <c r="F253">
        <v>73</v>
      </c>
      <c r="G253">
        <v>180</v>
      </c>
      <c r="H253" t="s">
        <v>107</v>
      </c>
      <c r="M253">
        <v>25</v>
      </c>
      <c r="N253" t="s">
        <v>1337</v>
      </c>
      <c r="O253" s="12" t="s">
        <v>605</v>
      </c>
      <c r="P253" s="12" t="s">
        <v>1338</v>
      </c>
      <c r="Q253" t="s">
        <v>139</v>
      </c>
      <c r="T253" s="12" t="s">
        <v>170</v>
      </c>
      <c r="U253">
        <v>79</v>
      </c>
      <c r="V253">
        <v>6</v>
      </c>
      <c r="W253">
        <v>7</v>
      </c>
      <c r="X253">
        <v>13</v>
      </c>
      <c r="Y253">
        <v>-10</v>
      </c>
      <c r="Z253">
        <v>102</v>
      </c>
      <c r="AA253">
        <v>22</v>
      </c>
      <c r="AB253">
        <v>30</v>
      </c>
      <c r="AC253" s="13">
        <f t="shared" si="63"/>
        <v>5.8823529411764705E-2</v>
      </c>
      <c r="AD253" s="13">
        <f t="shared" si="64"/>
        <v>3.896103896103896E-2</v>
      </c>
      <c r="AE253" s="14">
        <v>28.1</v>
      </c>
      <c r="AF253" s="15">
        <v>47</v>
      </c>
      <c r="AG253" s="15">
        <v>18</v>
      </c>
      <c r="AH253" s="15">
        <v>9</v>
      </c>
      <c r="AI253" s="2">
        <v>1139.0999999999999</v>
      </c>
      <c r="AJ253" s="14">
        <f t="shared" si="65"/>
        <v>14.418987341772151</v>
      </c>
      <c r="AK253">
        <v>1596</v>
      </c>
      <c r="AL253" s="14">
        <f t="shared" si="66"/>
        <v>20.202531645569621</v>
      </c>
      <c r="AM253" s="16">
        <f t="shared" si="67"/>
        <v>0.71372180451127809</v>
      </c>
      <c r="AN253" s="15">
        <v>87.777777999999998</v>
      </c>
      <c r="AO253" s="16">
        <f t="shared" si="68"/>
        <v>4.6235332104292866</v>
      </c>
      <c r="AP253" s="13">
        <f>IF(('Even Strength'!CU253+'Power Play'!AJ253+'Penalty Kill'!AF253)&gt;0,V253/('Even Strength'!CU253+'Power Play'!AJ253+'Penalty Kill'!AF253),0)</f>
        <v>6.9767441860465115E-2</v>
      </c>
      <c r="AQ253" s="13">
        <f>IF(('Even Strength'!CU253+'Power Play'!AJ253+'Penalty Kill'!AF253)&gt;0,W253/('Even Strength'!CU253+'Power Play'!AJ253+'Penalty Kill'!AF253),0)</f>
        <v>8.1395348837209308E-2</v>
      </c>
      <c r="AR253" s="13">
        <f t="shared" si="69"/>
        <v>0.15116279069767441</v>
      </c>
      <c r="AS253">
        <v>184</v>
      </c>
      <c r="AT253">
        <v>205</v>
      </c>
      <c r="AU253" s="17">
        <f t="shared" si="70"/>
        <v>0.47300771208226222</v>
      </c>
      <c r="AV253">
        <v>8.1999999999999993</v>
      </c>
      <c r="AW253">
        <v>64</v>
      </c>
      <c r="AX253">
        <v>51</v>
      </c>
      <c r="AY253">
        <v>55</v>
      </c>
      <c r="AZ253">
        <v>22</v>
      </c>
      <c r="BA253">
        <v>15</v>
      </c>
      <c r="BB253">
        <v>28</v>
      </c>
      <c r="BC253" s="2">
        <f t="shared" si="71"/>
        <v>3.3710824335001317</v>
      </c>
      <c r="BD253" s="14">
        <f t="shared" si="72"/>
        <v>2.6863313141954177</v>
      </c>
      <c r="BE253" s="14">
        <f t="shared" si="73"/>
        <v>2.8970239662891761</v>
      </c>
      <c r="BF253" s="14">
        <f t="shared" si="74"/>
        <v>1.1588095865156705</v>
      </c>
      <c r="BG253" s="14">
        <f t="shared" si="75"/>
        <v>0.79009744535159343</v>
      </c>
      <c r="BH253" s="14">
        <f t="shared" si="76"/>
        <v>1.4748485646563076</v>
      </c>
      <c r="BI253">
        <v>14</v>
      </c>
      <c r="BJ253">
        <v>7</v>
      </c>
      <c r="BK253">
        <v>0</v>
      </c>
      <c r="BL253">
        <v>0</v>
      </c>
      <c r="BM253">
        <v>0</v>
      </c>
      <c r="BN253">
        <v>0</v>
      </c>
      <c r="BO253" s="2">
        <v>0.89017799999999991</v>
      </c>
      <c r="BP253">
        <v>3</v>
      </c>
      <c r="BQ253">
        <v>1</v>
      </c>
      <c r="BR253" s="18">
        <f t="shared" si="77"/>
        <v>0.33333333333333331</v>
      </c>
      <c r="BS253">
        <v>0</v>
      </c>
      <c r="BT253">
        <v>1</v>
      </c>
      <c r="BU253">
        <v>19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 s="18">
        <f t="shared" si="78"/>
        <v>0</v>
      </c>
      <c r="CC253" s="19">
        <v>5</v>
      </c>
      <c r="CD253">
        <v>-1.1000000000000001</v>
      </c>
      <c r="CE253">
        <v>1.3</v>
      </c>
      <c r="CF253">
        <v>0.30000000000000004</v>
      </c>
      <c r="CG253" s="20">
        <f t="shared" si="79"/>
        <v>3.7974683544303805E-3</v>
      </c>
      <c r="CH253" s="20">
        <f t="shared" si="80"/>
        <v>1.5801948907031873E-2</v>
      </c>
      <c r="CI253">
        <v>16.5</v>
      </c>
      <c r="CJ253">
        <v>21.7</v>
      </c>
      <c r="CK253">
        <v>-1.1000000000000001</v>
      </c>
      <c r="CL253">
        <v>-1.8</v>
      </c>
      <c r="CM253">
        <v>2.4</v>
      </c>
      <c r="CN253">
        <v>0</v>
      </c>
      <c r="CO253">
        <v>0.60000000000000009</v>
      </c>
      <c r="CP253" s="21">
        <f t="shared" si="81"/>
        <v>7.5949367088607609E-3</v>
      </c>
      <c r="CQ253" s="21">
        <f t="shared" si="82"/>
        <v>3.1603897814063746E-2</v>
      </c>
      <c r="CW253">
        <v>637500</v>
      </c>
      <c r="CY253" s="22">
        <f t="shared" si="83"/>
        <v>-0.51951219512195124</v>
      </c>
    </row>
    <row r="254" spans="1:103" x14ac:dyDescent="0.2">
      <c r="A254">
        <v>82</v>
      </c>
      <c r="B254" t="s">
        <v>1339</v>
      </c>
      <c r="C254" t="s">
        <v>1340</v>
      </c>
      <c r="D254" t="s">
        <v>488</v>
      </c>
      <c r="E254" t="s">
        <v>117</v>
      </c>
      <c r="F254">
        <v>75</v>
      </c>
      <c r="G254">
        <v>223</v>
      </c>
      <c r="H254" t="s">
        <v>118</v>
      </c>
      <c r="I254">
        <v>2009</v>
      </c>
      <c r="J254">
        <v>4</v>
      </c>
      <c r="K254">
        <v>104</v>
      </c>
      <c r="M254">
        <v>22</v>
      </c>
      <c r="N254" t="s">
        <v>1341</v>
      </c>
      <c r="O254" s="12" t="s">
        <v>1342</v>
      </c>
      <c r="P254" s="12" t="s">
        <v>1343</v>
      </c>
      <c r="Q254" t="s">
        <v>139</v>
      </c>
      <c r="T254" s="12" t="s">
        <v>156</v>
      </c>
      <c r="U254">
        <v>74</v>
      </c>
      <c r="V254">
        <v>7</v>
      </c>
      <c r="W254">
        <v>12</v>
      </c>
      <c r="X254">
        <v>19</v>
      </c>
      <c r="Y254">
        <v>-17</v>
      </c>
      <c r="Z254">
        <v>79</v>
      </c>
      <c r="AA254">
        <v>31</v>
      </c>
      <c r="AB254">
        <v>21</v>
      </c>
      <c r="AC254" s="13">
        <f t="shared" si="63"/>
        <v>8.8607594936708861E-2</v>
      </c>
      <c r="AD254" s="13">
        <f t="shared" si="64"/>
        <v>5.3435114503816793E-2</v>
      </c>
      <c r="AE254" s="14">
        <v>33.200000000000003</v>
      </c>
      <c r="AF254" s="15">
        <v>44</v>
      </c>
      <c r="AG254" s="15">
        <v>6</v>
      </c>
      <c r="AH254" s="15">
        <v>10</v>
      </c>
      <c r="AI254" s="2">
        <v>1114.6166666667</v>
      </c>
      <c r="AJ254" s="14">
        <f t="shared" si="65"/>
        <v>15.062387387387838</v>
      </c>
      <c r="AK254">
        <v>1441</v>
      </c>
      <c r="AL254" s="14">
        <f t="shared" si="66"/>
        <v>19.472972972972972</v>
      </c>
      <c r="AM254" s="16">
        <f t="shared" si="67"/>
        <v>0.77350219754802219</v>
      </c>
      <c r="AN254" s="15">
        <v>97.5</v>
      </c>
      <c r="AO254" s="16">
        <f t="shared" si="68"/>
        <v>5.2484411681144412</v>
      </c>
      <c r="AP254" s="13">
        <f>IF(('Even Strength'!CU254+'Power Play'!AJ254+'Penalty Kill'!AF254)&gt;0,V254/('Even Strength'!CU254+'Power Play'!AJ254+'Penalty Kill'!AF254),0)</f>
        <v>7.8651685393258425E-2</v>
      </c>
      <c r="AQ254" s="13">
        <f>IF(('Even Strength'!CU254+'Power Play'!AJ254+'Penalty Kill'!AF254)&gt;0,W254/('Even Strength'!CU254+'Power Play'!AJ254+'Penalty Kill'!AF254),0)</f>
        <v>0.1348314606741573</v>
      </c>
      <c r="AR254" s="13">
        <f t="shared" si="69"/>
        <v>0.21348314606741572</v>
      </c>
      <c r="AS254">
        <v>146</v>
      </c>
      <c r="AT254">
        <v>155</v>
      </c>
      <c r="AU254" s="17">
        <f t="shared" si="70"/>
        <v>0.4850498338870432</v>
      </c>
      <c r="AV254">
        <v>6.8</v>
      </c>
      <c r="AW254">
        <v>69</v>
      </c>
      <c r="AX254">
        <v>206</v>
      </c>
      <c r="AY254">
        <v>43</v>
      </c>
      <c r="AZ254">
        <v>31</v>
      </c>
      <c r="BA254">
        <v>19</v>
      </c>
      <c r="BB254">
        <v>36</v>
      </c>
      <c r="BC254" s="2">
        <f t="shared" si="71"/>
        <v>3.7142814420502202</v>
      </c>
      <c r="BD254" s="14">
        <f t="shared" si="72"/>
        <v>11.089014160323845</v>
      </c>
      <c r="BE254" s="14">
        <f t="shared" si="73"/>
        <v>2.3146971305530357</v>
      </c>
      <c r="BF254" s="14">
        <f t="shared" si="74"/>
        <v>1.6687351406312583</v>
      </c>
      <c r="BG254" s="14">
        <f t="shared" si="75"/>
        <v>1.0227731507094808</v>
      </c>
      <c r="BH254" s="14">
        <f t="shared" si="76"/>
        <v>1.9378859697653321</v>
      </c>
      <c r="BI254">
        <v>82</v>
      </c>
      <c r="BJ254">
        <v>16</v>
      </c>
      <c r="BK254">
        <v>6</v>
      </c>
      <c r="BL254">
        <v>1</v>
      </c>
      <c r="BM254">
        <v>1</v>
      </c>
      <c r="BN254">
        <v>0</v>
      </c>
      <c r="BO254" s="2">
        <v>-9.7299810000000004</v>
      </c>
      <c r="BP254">
        <v>2</v>
      </c>
      <c r="BQ254">
        <v>0</v>
      </c>
      <c r="BR254" s="18">
        <f t="shared" si="77"/>
        <v>0</v>
      </c>
      <c r="BS254">
        <v>0</v>
      </c>
      <c r="BT254">
        <v>0</v>
      </c>
      <c r="BU254">
        <v>18</v>
      </c>
      <c r="BV254">
        <v>0</v>
      </c>
      <c r="BW254">
        <v>0</v>
      </c>
      <c r="BX254">
        <v>3</v>
      </c>
      <c r="BY254">
        <v>0</v>
      </c>
      <c r="BZ254">
        <v>0</v>
      </c>
      <c r="CA254">
        <v>0</v>
      </c>
      <c r="CB254" s="18">
        <f t="shared" si="78"/>
        <v>0</v>
      </c>
      <c r="CC254" s="19">
        <v>5</v>
      </c>
      <c r="CD254">
        <v>-0.2</v>
      </c>
      <c r="CE254">
        <v>1</v>
      </c>
      <c r="CF254">
        <v>0.8</v>
      </c>
      <c r="CG254" s="20">
        <f t="shared" si="79"/>
        <v>1.0810810810810811E-2</v>
      </c>
      <c r="CH254" s="20">
        <f t="shared" si="80"/>
        <v>4.3064132661451829E-2</v>
      </c>
      <c r="CI254">
        <v>21</v>
      </c>
      <c r="CJ254">
        <v>22.8</v>
      </c>
      <c r="CK254">
        <v>-3.4</v>
      </c>
      <c r="CL254">
        <v>-1.6</v>
      </c>
      <c r="CM254">
        <v>1.7000000000000002</v>
      </c>
      <c r="CN254">
        <v>-0.60000000000000009</v>
      </c>
      <c r="CO254">
        <v>-0.5</v>
      </c>
      <c r="CP254" s="21">
        <f t="shared" si="81"/>
        <v>-6.7567567567567571E-3</v>
      </c>
      <c r="CQ254" s="21">
        <f t="shared" si="82"/>
        <v>-2.6915082913407391E-2</v>
      </c>
      <c r="CU254">
        <v>7</v>
      </c>
      <c r="CV254" t="s">
        <v>1344</v>
      </c>
      <c r="CW254">
        <v>900000</v>
      </c>
      <c r="CY254" s="22">
        <f t="shared" si="83"/>
        <v>-2.0804878048780489</v>
      </c>
    </row>
    <row r="255" spans="1:103" x14ac:dyDescent="0.2">
      <c r="A255">
        <v>71</v>
      </c>
      <c r="B255" t="s">
        <v>1345</v>
      </c>
      <c r="C255" t="s">
        <v>1340</v>
      </c>
      <c r="D255" t="s">
        <v>488</v>
      </c>
      <c r="E255" t="s">
        <v>117</v>
      </c>
      <c r="F255">
        <v>72</v>
      </c>
      <c r="G255">
        <v>210</v>
      </c>
      <c r="H255" t="s">
        <v>118</v>
      </c>
      <c r="I255">
        <v>2006</v>
      </c>
      <c r="J255">
        <v>1</v>
      </c>
      <c r="K255">
        <v>28</v>
      </c>
      <c r="M255">
        <v>26</v>
      </c>
      <c r="N255" t="s">
        <v>1346</v>
      </c>
      <c r="O255" s="12" t="s">
        <v>464</v>
      </c>
      <c r="P255" s="12" t="s">
        <v>1343</v>
      </c>
      <c r="Q255" t="s">
        <v>223</v>
      </c>
      <c r="T255" s="12" t="s">
        <v>156</v>
      </c>
      <c r="U255">
        <v>70</v>
      </c>
      <c r="V255">
        <v>18</v>
      </c>
      <c r="W255">
        <v>21</v>
      </c>
      <c r="X255">
        <v>39</v>
      </c>
      <c r="Y255">
        <v>5</v>
      </c>
      <c r="Z255">
        <v>111</v>
      </c>
      <c r="AA255">
        <v>45</v>
      </c>
      <c r="AB255">
        <v>33</v>
      </c>
      <c r="AC255" s="13">
        <f t="shared" si="63"/>
        <v>0.16216216216216217</v>
      </c>
      <c r="AD255" s="13">
        <f t="shared" si="64"/>
        <v>9.5238095238095233E-2</v>
      </c>
      <c r="AE255" s="14">
        <v>28.7</v>
      </c>
      <c r="AF255" s="15">
        <v>58</v>
      </c>
      <c r="AG255" s="15">
        <v>13</v>
      </c>
      <c r="AH255" s="15">
        <v>3</v>
      </c>
      <c r="AI255" s="2">
        <v>1124.0833333333001</v>
      </c>
      <c r="AJ255" s="14">
        <f t="shared" si="65"/>
        <v>16.058333333332858</v>
      </c>
      <c r="AK255">
        <v>1408</v>
      </c>
      <c r="AL255" s="14">
        <f t="shared" si="66"/>
        <v>20.114285714285714</v>
      </c>
      <c r="AM255" s="16">
        <f t="shared" si="67"/>
        <v>0.79835464015149149</v>
      </c>
      <c r="AN255" s="15">
        <v>123.202381</v>
      </c>
      <c r="AO255" s="16">
        <f t="shared" si="68"/>
        <v>6.5761519994071191</v>
      </c>
      <c r="AP255" s="13">
        <f>IF(('Even Strength'!CU255+'Power Play'!AJ255+'Penalty Kill'!AF255)&gt;0,V255/('Even Strength'!CU255+'Power Play'!AJ255+'Penalty Kill'!AF255),0)</f>
        <v>0.19148936170212766</v>
      </c>
      <c r="AQ255" s="13">
        <f>IF(('Even Strength'!CU255+'Power Play'!AJ255+'Penalty Kill'!AF255)&gt;0,W255/('Even Strength'!CU255+'Power Play'!AJ255+'Penalty Kill'!AF255),0)</f>
        <v>0.22340425531914893</v>
      </c>
      <c r="AR255" s="13">
        <f t="shared" si="69"/>
        <v>0.41489361702127658</v>
      </c>
      <c r="AS255">
        <v>6</v>
      </c>
      <c r="AT255">
        <v>7</v>
      </c>
      <c r="AU255" s="17">
        <f t="shared" si="70"/>
        <v>0.46153846153846156</v>
      </c>
      <c r="AV255">
        <v>0.30000000000000004</v>
      </c>
      <c r="AW255">
        <v>112</v>
      </c>
      <c r="AX255">
        <v>210</v>
      </c>
      <c r="AY255">
        <v>42</v>
      </c>
      <c r="AZ255">
        <v>45</v>
      </c>
      <c r="BA255">
        <v>22</v>
      </c>
      <c r="BB255">
        <v>43</v>
      </c>
      <c r="BC255" s="2">
        <f t="shared" si="71"/>
        <v>5.978204462895869</v>
      </c>
      <c r="BD255" s="14">
        <f t="shared" si="72"/>
        <v>11.209133367929756</v>
      </c>
      <c r="BE255" s="14">
        <f t="shared" si="73"/>
        <v>2.2418266735859511</v>
      </c>
      <c r="BF255" s="14">
        <f t="shared" si="74"/>
        <v>2.401957150270662</v>
      </c>
      <c r="BG255" s="14">
        <f t="shared" si="75"/>
        <v>1.1742901623545459</v>
      </c>
      <c r="BH255" s="14">
        <f t="shared" si="76"/>
        <v>2.2952034991475214</v>
      </c>
      <c r="BI255">
        <v>96</v>
      </c>
      <c r="BJ255">
        <v>23</v>
      </c>
      <c r="BK255">
        <v>6</v>
      </c>
      <c r="BL255">
        <v>2</v>
      </c>
      <c r="BM255">
        <v>0</v>
      </c>
      <c r="BN255">
        <v>0</v>
      </c>
      <c r="BO255" s="2">
        <v>-4.5582310000000001</v>
      </c>
      <c r="BR255" s="18" t="str">
        <f t="shared" si="77"/>
        <v xml:space="preserve"> </v>
      </c>
      <c r="BT255">
        <v>3</v>
      </c>
      <c r="BU255">
        <v>13</v>
      </c>
      <c r="BV255">
        <v>0</v>
      </c>
      <c r="BW255">
        <v>0</v>
      </c>
      <c r="BX255">
        <v>5</v>
      </c>
      <c r="BY255">
        <v>1</v>
      </c>
      <c r="BZ255">
        <v>0</v>
      </c>
      <c r="CA255">
        <v>0</v>
      </c>
      <c r="CB255" s="18">
        <f t="shared" si="78"/>
        <v>0</v>
      </c>
      <c r="CC255" s="19">
        <v>6</v>
      </c>
      <c r="CD255">
        <v>3.3</v>
      </c>
      <c r="CE255">
        <v>1.5</v>
      </c>
      <c r="CF255">
        <v>4.8</v>
      </c>
      <c r="CG255" s="20">
        <f t="shared" si="79"/>
        <v>6.8571428571428575E-2</v>
      </c>
      <c r="CH255" s="20">
        <f t="shared" si="80"/>
        <v>0.25620876269553727</v>
      </c>
      <c r="CI255">
        <v>24.6</v>
      </c>
      <c r="CJ255">
        <v>22.5</v>
      </c>
      <c r="CK255">
        <v>4.5999999999999996</v>
      </c>
      <c r="CL255">
        <v>5.6</v>
      </c>
      <c r="CM255">
        <v>2.4</v>
      </c>
      <c r="CN255">
        <v>0</v>
      </c>
      <c r="CO255">
        <v>8</v>
      </c>
      <c r="CP255" s="21">
        <f t="shared" si="81"/>
        <v>0.11428571428571428</v>
      </c>
      <c r="CQ255" s="21">
        <f t="shared" si="82"/>
        <v>0.42701460449256212</v>
      </c>
      <c r="CU255">
        <v>6</v>
      </c>
      <c r="CV255" t="s">
        <v>312</v>
      </c>
      <c r="CW255">
        <v>3083333</v>
      </c>
      <c r="CY255" s="22">
        <f t="shared" si="83"/>
        <v>2.5853664390243907</v>
      </c>
    </row>
    <row r="256" spans="1:103" x14ac:dyDescent="0.2">
      <c r="A256">
        <v>5</v>
      </c>
      <c r="B256" t="s">
        <v>1347</v>
      </c>
      <c r="C256" t="s">
        <v>1348</v>
      </c>
      <c r="E256" t="s">
        <v>182</v>
      </c>
      <c r="F256">
        <v>75</v>
      </c>
      <c r="G256">
        <v>215</v>
      </c>
      <c r="H256" t="s">
        <v>107</v>
      </c>
      <c r="L256" t="s">
        <v>108</v>
      </c>
      <c r="M256">
        <v>22</v>
      </c>
      <c r="N256" t="s">
        <v>1349</v>
      </c>
      <c r="O256" s="12" t="s">
        <v>1184</v>
      </c>
      <c r="P256" s="12" t="s">
        <v>1350</v>
      </c>
      <c r="Q256" t="s">
        <v>305</v>
      </c>
      <c r="T256" s="12" t="s">
        <v>178</v>
      </c>
      <c r="U256">
        <v>1</v>
      </c>
      <c r="V256">
        <v>0</v>
      </c>
      <c r="W256">
        <v>1</v>
      </c>
      <c r="X256">
        <v>1</v>
      </c>
      <c r="Y256">
        <v>3</v>
      </c>
      <c r="Z256">
        <v>0</v>
      </c>
      <c r="AA256">
        <v>0</v>
      </c>
      <c r="AB256">
        <v>0</v>
      </c>
      <c r="AC256" s="13">
        <f t="shared" si="63"/>
        <v>0</v>
      </c>
      <c r="AD256" s="13">
        <f t="shared" si="64"/>
        <v>0</v>
      </c>
      <c r="AE256" s="14">
        <v>0</v>
      </c>
      <c r="AF256" s="15">
        <v>0</v>
      </c>
      <c r="AG256" s="15">
        <v>0</v>
      </c>
      <c r="AH256" s="15">
        <v>0</v>
      </c>
      <c r="AI256" s="2">
        <v>19.433333333299998</v>
      </c>
      <c r="AJ256" s="14">
        <f t="shared" si="65"/>
        <v>19.433333333299998</v>
      </c>
      <c r="AK256">
        <v>22</v>
      </c>
      <c r="AL256" s="14">
        <f t="shared" si="66"/>
        <v>22</v>
      </c>
      <c r="AM256" s="16">
        <f t="shared" si="67"/>
        <v>0.88333333333181807</v>
      </c>
      <c r="AN256" s="15">
        <v>1</v>
      </c>
      <c r="AO256" s="16">
        <f t="shared" si="68"/>
        <v>3.0874785591819687</v>
      </c>
      <c r="AP256" s="13">
        <f>IF(('Even Strength'!CU256+'Power Play'!AJ256+'Penalty Kill'!AF256)&gt;0,V256/('Even Strength'!CU256+'Power Play'!AJ256+'Penalty Kill'!AF256),0)</f>
        <v>0</v>
      </c>
      <c r="AQ256" s="13">
        <f>IF(('Even Strength'!CU256+'Power Play'!AJ256+'Penalty Kill'!AF256)&gt;0,W256/('Even Strength'!CU256+'Power Play'!AJ256+'Penalty Kill'!AF256),0)</f>
        <v>3.4482758620689655E-2</v>
      </c>
      <c r="AR256" s="13">
        <f t="shared" si="69"/>
        <v>3.4482758620689655E-2</v>
      </c>
      <c r="AS256">
        <v>0</v>
      </c>
      <c r="AT256">
        <v>0</v>
      </c>
      <c r="AU256" s="17">
        <f t="shared" si="70"/>
        <v>0</v>
      </c>
      <c r="AV256">
        <v>0</v>
      </c>
      <c r="AW256">
        <v>3</v>
      </c>
      <c r="AX256">
        <v>1</v>
      </c>
      <c r="AY256">
        <v>0</v>
      </c>
      <c r="AZ256">
        <v>0</v>
      </c>
      <c r="BA256">
        <v>0</v>
      </c>
      <c r="BB256">
        <v>0</v>
      </c>
      <c r="BC256" s="2">
        <f t="shared" si="71"/>
        <v>9.2624356775459056</v>
      </c>
      <c r="BD256" s="14">
        <f t="shared" si="72"/>
        <v>3.0874785591819687</v>
      </c>
      <c r="BE256" s="14">
        <f t="shared" si="73"/>
        <v>0</v>
      </c>
      <c r="BF256" s="14">
        <f t="shared" si="74"/>
        <v>0</v>
      </c>
      <c r="BG256" s="14">
        <f t="shared" si="75"/>
        <v>0</v>
      </c>
      <c r="BH256" s="14">
        <f t="shared" si="76"/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2">
        <v>8.2349999999999993E-2</v>
      </c>
      <c r="BR256" s="18" t="str">
        <f t="shared" si="77"/>
        <v xml:space="preserve"> 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s="18">
        <f t="shared" si="78"/>
        <v>0</v>
      </c>
      <c r="CC256" s="19">
        <v>6</v>
      </c>
      <c r="CD256">
        <v>0.1</v>
      </c>
      <c r="CE256">
        <v>0.30000000000000004</v>
      </c>
      <c r="CF256">
        <v>0.4</v>
      </c>
      <c r="CG256" s="20">
        <f t="shared" si="79"/>
        <v>0.4</v>
      </c>
      <c r="CH256" s="20">
        <f t="shared" si="80"/>
        <v>1.2349914236727875</v>
      </c>
      <c r="CI256">
        <v>0.7</v>
      </c>
      <c r="CJ256">
        <v>0.8</v>
      </c>
      <c r="CK256">
        <v>2.9</v>
      </c>
      <c r="CL256">
        <v>0.2</v>
      </c>
      <c r="CM256">
        <v>0.60000000000000009</v>
      </c>
      <c r="CN256">
        <v>0</v>
      </c>
      <c r="CO256">
        <v>0.7</v>
      </c>
      <c r="CP256" s="21">
        <f t="shared" si="81"/>
        <v>0.7</v>
      </c>
      <c r="CQ256" s="21">
        <f t="shared" si="82"/>
        <v>2.1612349914273778</v>
      </c>
      <c r="CW256">
        <v>1850000</v>
      </c>
      <c r="CY256" s="22">
        <f t="shared" si="83"/>
        <v>-2.5487804878048772</v>
      </c>
    </row>
    <row r="257" spans="1:103" x14ac:dyDescent="0.2">
      <c r="A257">
        <v>14</v>
      </c>
      <c r="B257" t="s">
        <v>1351</v>
      </c>
      <c r="C257" t="s">
        <v>1352</v>
      </c>
      <c r="D257" t="s">
        <v>351</v>
      </c>
      <c r="E257" t="s">
        <v>106</v>
      </c>
      <c r="F257">
        <v>70</v>
      </c>
      <c r="G257">
        <v>177</v>
      </c>
      <c r="H257" t="s">
        <v>107</v>
      </c>
      <c r="L257" t="s">
        <v>108</v>
      </c>
      <c r="M257">
        <v>26</v>
      </c>
      <c r="N257" t="s">
        <v>1353</v>
      </c>
      <c r="O257" s="12" t="s">
        <v>120</v>
      </c>
      <c r="P257" s="12" t="s">
        <v>1354</v>
      </c>
      <c r="Q257" t="s">
        <v>305</v>
      </c>
      <c r="T257" s="12" t="s">
        <v>229</v>
      </c>
      <c r="U257">
        <v>66</v>
      </c>
      <c r="V257">
        <v>13</v>
      </c>
      <c r="W257">
        <v>8</v>
      </c>
      <c r="X257">
        <v>21</v>
      </c>
      <c r="Y257">
        <v>6</v>
      </c>
      <c r="Z257">
        <v>79</v>
      </c>
      <c r="AA257">
        <v>33</v>
      </c>
      <c r="AB257">
        <v>29</v>
      </c>
      <c r="AC257" s="13">
        <f t="shared" si="63"/>
        <v>0.16455696202531644</v>
      </c>
      <c r="AD257" s="13">
        <f t="shared" si="64"/>
        <v>9.2198581560283682E-2</v>
      </c>
      <c r="AE257" s="14">
        <v>31.2</v>
      </c>
      <c r="AF257" s="15">
        <v>36</v>
      </c>
      <c r="AG257" s="15">
        <v>11</v>
      </c>
      <c r="AH257" s="15">
        <v>9</v>
      </c>
      <c r="AI257" s="2">
        <v>809.01666666669996</v>
      </c>
      <c r="AJ257" s="14">
        <f t="shared" si="65"/>
        <v>12.257828282828788</v>
      </c>
      <c r="AK257">
        <v>1151</v>
      </c>
      <c r="AL257" s="14">
        <f t="shared" si="66"/>
        <v>17.439393939393938</v>
      </c>
      <c r="AM257" s="16">
        <f t="shared" si="67"/>
        <v>0.70288155227341442</v>
      </c>
      <c r="AN257" s="15">
        <v>56</v>
      </c>
      <c r="AO257" s="16">
        <f t="shared" si="68"/>
        <v>4.1531900867306337</v>
      </c>
      <c r="AP257" s="13">
        <f>IF(('Even Strength'!CU257+'Power Play'!AJ257+'Penalty Kill'!AF257)&gt;0,V257/('Even Strength'!CU257+'Power Play'!AJ257+'Penalty Kill'!AF257),0)</f>
        <v>0.11607142857142858</v>
      </c>
      <c r="AQ257" s="13">
        <f>IF(('Even Strength'!CU257+'Power Play'!AJ257+'Penalty Kill'!AF257)&gt;0,W257/('Even Strength'!CU257+'Power Play'!AJ257+'Penalty Kill'!AF257),0)</f>
        <v>7.1428571428571425E-2</v>
      </c>
      <c r="AR257" s="13">
        <f t="shared" si="69"/>
        <v>0.1875</v>
      </c>
      <c r="AS257">
        <v>2</v>
      </c>
      <c r="AT257">
        <v>0</v>
      </c>
      <c r="AU257" s="17">
        <f t="shared" si="70"/>
        <v>1</v>
      </c>
      <c r="AV257">
        <v>0</v>
      </c>
      <c r="AW257">
        <v>49</v>
      </c>
      <c r="AX257">
        <v>9</v>
      </c>
      <c r="AY257">
        <v>23</v>
      </c>
      <c r="AZ257">
        <v>33</v>
      </c>
      <c r="BA257">
        <v>14</v>
      </c>
      <c r="BB257">
        <v>24</v>
      </c>
      <c r="BC257" s="2">
        <f t="shared" si="71"/>
        <v>3.6340413258893047</v>
      </c>
      <c r="BD257" s="14">
        <f t="shared" si="72"/>
        <v>0.6674769782245662</v>
      </c>
      <c r="BE257" s="14">
        <f t="shared" si="73"/>
        <v>1.7057744999072249</v>
      </c>
      <c r="BF257" s="14">
        <f t="shared" si="74"/>
        <v>2.4474155868234093</v>
      </c>
      <c r="BG257" s="14">
        <f t="shared" si="75"/>
        <v>1.0382975216826584</v>
      </c>
      <c r="BH257" s="14">
        <f t="shared" si="76"/>
        <v>1.7799386085988431</v>
      </c>
      <c r="BI257">
        <v>26</v>
      </c>
      <c r="BJ257">
        <v>13</v>
      </c>
      <c r="BK257">
        <v>0</v>
      </c>
      <c r="BL257">
        <v>0</v>
      </c>
      <c r="BM257">
        <v>0</v>
      </c>
      <c r="BN257">
        <v>0</v>
      </c>
      <c r="BO257" s="2">
        <v>-4.2135220000000002</v>
      </c>
      <c r="BP257">
        <v>1</v>
      </c>
      <c r="BQ257">
        <v>1</v>
      </c>
      <c r="BR257" s="18">
        <f t="shared" si="77"/>
        <v>1</v>
      </c>
      <c r="BS257">
        <v>1</v>
      </c>
      <c r="BT257">
        <v>4</v>
      </c>
      <c r="BU257">
        <v>18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B257" s="18">
        <f t="shared" si="78"/>
        <v>0</v>
      </c>
      <c r="CC257" s="19">
        <v>3</v>
      </c>
      <c r="CD257">
        <v>1.5</v>
      </c>
      <c r="CE257">
        <v>1.2</v>
      </c>
      <c r="CF257">
        <v>2.7</v>
      </c>
      <c r="CG257" s="20">
        <f t="shared" si="79"/>
        <v>4.0909090909090909E-2</v>
      </c>
      <c r="CH257" s="20">
        <f t="shared" si="80"/>
        <v>0.20024309346736985</v>
      </c>
      <c r="CI257">
        <v>14.8</v>
      </c>
      <c r="CJ257">
        <v>13.8</v>
      </c>
      <c r="CK257">
        <v>4.5999999999999996</v>
      </c>
      <c r="CL257">
        <v>2.6</v>
      </c>
      <c r="CM257">
        <v>2.5</v>
      </c>
      <c r="CN257">
        <v>0.60000000000000009</v>
      </c>
      <c r="CO257">
        <v>5.7</v>
      </c>
      <c r="CP257" s="21">
        <f t="shared" si="81"/>
        <v>8.6363636363636365E-2</v>
      </c>
      <c r="CQ257" s="21">
        <f t="shared" si="82"/>
        <v>0.42273541954222521</v>
      </c>
      <c r="CU257">
        <v>2</v>
      </c>
      <c r="CV257" t="s">
        <v>1268</v>
      </c>
      <c r="CW257">
        <v>600000</v>
      </c>
      <c r="CY257" s="22">
        <f t="shared" si="83"/>
        <v>4.6463414634146343</v>
      </c>
    </row>
    <row r="258" spans="1:103" x14ac:dyDescent="0.2">
      <c r="A258">
        <v>9</v>
      </c>
      <c r="B258" t="s">
        <v>1355</v>
      </c>
      <c r="C258" t="s">
        <v>1356</v>
      </c>
      <c r="E258" t="s">
        <v>182</v>
      </c>
      <c r="F258">
        <v>73</v>
      </c>
      <c r="G258">
        <v>186</v>
      </c>
      <c r="H258" t="s">
        <v>107</v>
      </c>
      <c r="I258">
        <v>2012</v>
      </c>
      <c r="J258">
        <v>1</v>
      </c>
      <c r="K258">
        <v>11</v>
      </c>
      <c r="L258" t="s">
        <v>108</v>
      </c>
      <c r="M258">
        <v>19</v>
      </c>
      <c r="N258" t="s">
        <v>1357</v>
      </c>
      <c r="O258" s="12" t="s">
        <v>1358</v>
      </c>
      <c r="P258" s="12" t="s">
        <v>1359</v>
      </c>
      <c r="Q258" t="s">
        <v>343</v>
      </c>
      <c r="T258" s="12" t="s">
        <v>132</v>
      </c>
      <c r="U258">
        <v>13</v>
      </c>
      <c r="V258">
        <v>1</v>
      </c>
      <c r="W258">
        <v>4</v>
      </c>
      <c r="X258">
        <v>5</v>
      </c>
      <c r="Y258">
        <v>-8</v>
      </c>
      <c r="Z258">
        <v>20</v>
      </c>
      <c r="AA258">
        <v>9</v>
      </c>
      <c r="AB258">
        <v>9</v>
      </c>
      <c r="AC258" s="13">
        <f t="shared" ref="AC258:AC321" si="84">IF(Z258&gt;0,V258/Z258,0)</f>
        <v>0.05</v>
      </c>
      <c r="AD258" s="13">
        <f t="shared" ref="AD258:AD321" si="85">IF(SUM(Z258:AB258)&gt;0,V258/SUM(Z258:AB258),0)</f>
        <v>2.6315789473684209E-2</v>
      </c>
      <c r="AE258" s="14">
        <v>34.700000000000003</v>
      </c>
      <c r="AF258" s="15">
        <v>15</v>
      </c>
      <c r="AG258" s="15">
        <v>1</v>
      </c>
      <c r="AH258" s="15">
        <v>1</v>
      </c>
      <c r="AI258" s="2">
        <v>148.26666666669999</v>
      </c>
      <c r="AJ258" s="14">
        <f t="shared" ref="AJ258:AJ321" si="86">AI258/U258</f>
        <v>11.405128205130769</v>
      </c>
      <c r="AK258">
        <v>187</v>
      </c>
      <c r="AL258" s="14">
        <f t="shared" ref="AL258:AL321" si="87">AK258/U258</f>
        <v>14.384615384615385</v>
      </c>
      <c r="AM258" s="16">
        <f t="shared" ref="AM258:AM321" si="88">AI258/AK258</f>
        <v>0.79286987522299457</v>
      </c>
      <c r="AN258" s="15">
        <v>49</v>
      </c>
      <c r="AO258" s="16">
        <f t="shared" ref="AO258:AO321" si="89">AN258/AI258*60</f>
        <v>19.829136690643026</v>
      </c>
      <c r="AP258" s="13">
        <f>IF(('Even Strength'!CU258+'Power Play'!AJ258+'Penalty Kill'!AF258)&gt;0,V258/('Even Strength'!CU258+'Power Play'!AJ258+'Penalty Kill'!AF258),0)</f>
        <v>5.2631578947368418E-2</v>
      </c>
      <c r="AQ258" s="13">
        <f>IF(('Even Strength'!CU258+'Power Play'!AJ258+'Penalty Kill'!AF258)&gt;0,W258/('Even Strength'!CU258+'Power Play'!AJ258+'Penalty Kill'!AF258),0)</f>
        <v>0.21052631578947367</v>
      </c>
      <c r="AR258" s="13">
        <f t="shared" ref="AR258:AR321" si="90">AP258+AQ258</f>
        <v>0.26315789473684209</v>
      </c>
      <c r="AS258">
        <v>0</v>
      </c>
      <c r="AT258">
        <v>0</v>
      </c>
      <c r="AU258" s="17">
        <f t="shared" ref="AU258:AU321" si="91">AS258/MAX(1,(AS258+AT258))</f>
        <v>0</v>
      </c>
      <c r="AV258">
        <v>0</v>
      </c>
      <c r="AW258">
        <v>8</v>
      </c>
      <c r="AX258">
        <v>6</v>
      </c>
      <c r="AY258">
        <v>2</v>
      </c>
      <c r="AZ258">
        <v>9</v>
      </c>
      <c r="BA258">
        <v>6</v>
      </c>
      <c r="BB258">
        <v>6</v>
      </c>
      <c r="BC258" s="2">
        <f t="shared" ref="BC258:BC321" si="92">AW258/AI258*60</f>
        <v>3.2374100719417185</v>
      </c>
      <c r="BD258" s="14">
        <f t="shared" ref="BD258:BD321" si="93">AX258/AI258*60</f>
        <v>2.4280575539562887</v>
      </c>
      <c r="BE258" s="14">
        <f t="shared" ref="BE258:BE321" si="94">AY258/AI258*60</f>
        <v>0.80935251798542962</v>
      </c>
      <c r="BF258" s="14">
        <f t="shared" ref="BF258:BF321" si="95">AZ258/AI258*60</f>
        <v>3.6420863309344331</v>
      </c>
      <c r="BG258" s="14">
        <f t="shared" ref="BG258:BG321" si="96">BA258/AI258*60</f>
        <v>2.4280575539562887</v>
      </c>
      <c r="BH258" s="14">
        <f t="shared" ref="BH258:BH321" si="97">BB258/AI258*60</f>
        <v>2.4280575539562887</v>
      </c>
      <c r="BI258">
        <v>4</v>
      </c>
      <c r="BJ258">
        <v>2</v>
      </c>
      <c r="BK258">
        <v>0</v>
      </c>
      <c r="BL258">
        <v>0</v>
      </c>
      <c r="BM258">
        <v>0</v>
      </c>
      <c r="BN258">
        <v>0</v>
      </c>
      <c r="BO258" s="2">
        <v>-1.1669609999999999</v>
      </c>
      <c r="BP258">
        <v>1</v>
      </c>
      <c r="BQ258">
        <v>0</v>
      </c>
      <c r="BR258" s="18">
        <f t="shared" ref="BR258:BR321" si="98">IF(BP258&gt;0,BQ258/BP258," ")</f>
        <v>0</v>
      </c>
      <c r="BS258">
        <v>0</v>
      </c>
      <c r="BT258">
        <v>0</v>
      </c>
      <c r="BU258">
        <v>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s="18">
        <f t="shared" ref="CB258:CB321" si="99">CA258/MAX(1,BZ258)</f>
        <v>0</v>
      </c>
      <c r="CC258" s="19">
        <v>3</v>
      </c>
      <c r="CD258">
        <v>0.30000000000000004</v>
      </c>
      <c r="CE258">
        <v>-0.2</v>
      </c>
      <c r="CF258">
        <v>0.1</v>
      </c>
      <c r="CG258" s="20">
        <f t="shared" ref="CG258:CG321" si="100">CF258/U258</f>
        <v>7.6923076923076927E-3</v>
      </c>
      <c r="CH258" s="20">
        <f t="shared" ref="CH258:CH321" si="101">CF258/AI258*60</f>
        <v>4.0467625899271484E-2</v>
      </c>
      <c r="CI258">
        <v>4</v>
      </c>
      <c r="CJ258">
        <v>2.8</v>
      </c>
      <c r="CK258">
        <v>-7.4</v>
      </c>
      <c r="CL258">
        <v>0.1</v>
      </c>
      <c r="CM258">
        <v>-0.5</v>
      </c>
      <c r="CN258">
        <v>-0.30000000000000004</v>
      </c>
      <c r="CO258">
        <v>-0.7</v>
      </c>
      <c r="CP258" s="21">
        <f t="shared" ref="CP258:CP321" si="102">CO258/U258</f>
        <v>-5.3846153846153842E-2</v>
      </c>
      <c r="CQ258" s="21">
        <f t="shared" ref="CQ258:CQ321" si="103">CO258/AI258*60</f>
        <v>-0.28327338129490032</v>
      </c>
      <c r="CU258">
        <v>16</v>
      </c>
      <c r="CV258" t="s">
        <v>635</v>
      </c>
      <c r="CW258">
        <v>1460833</v>
      </c>
      <c r="CY258" s="22">
        <f t="shared" ref="CY258:CY321" si="104">CO258-3*((48/82*CW258)/1000000-0.5*(CR258/99)*(48/82))</f>
        <v>-3.2653652682926833</v>
      </c>
    </row>
    <row r="259" spans="1:103" x14ac:dyDescent="0.2">
      <c r="A259">
        <v>73</v>
      </c>
      <c r="B259" t="s">
        <v>1360</v>
      </c>
      <c r="C259" t="s">
        <v>1361</v>
      </c>
      <c r="D259" t="s">
        <v>309</v>
      </c>
      <c r="E259" t="s">
        <v>106</v>
      </c>
      <c r="F259">
        <v>71</v>
      </c>
      <c r="G259">
        <v>202</v>
      </c>
      <c r="H259" t="s">
        <v>107</v>
      </c>
      <c r="M259">
        <v>30</v>
      </c>
      <c r="N259" t="s">
        <v>1362</v>
      </c>
      <c r="O259" s="12" t="s">
        <v>1363</v>
      </c>
      <c r="P259" s="12" t="s">
        <v>1364</v>
      </c>
      <c r="Q259" t="s">
        <v>393</v>
      </c>
      <c r="T259" s="12" t="s">
        <v>178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 s="13">
        <f t="shared" si="84"/>
        <v>0</v>
      </c>
      <c r="AD259" s="13">
        <f t="shared" si="85"/>
        <v>0</v>
      </c>
      <c r="AE259" s="14">
        <v>57</v>
      </c>
      <c r="AF259" s="15">
        <v>0</v>
      </c>
      <c r="AG259" s="15">
        <v>0</v>
      </c>
      <c r="AH259" s="15">
        <v>0</v>
      </c>
      <c r="AI259" s="2">
        <v>16.2833333333</v>
      </c>
      <c r="AJ259" s="14">
        <f t="shared" si="86"/>
        <v>16.2833333333</v>
      </c>
      <c r="AK259">
        <v>21</v>
      </c>
      <c r="AL259" s="14">
        <f t="shared" si="87"/>
        <v>21</v>
      </c>
      <c r="AM259" s="16">
        <f t="shared" si="88"/>
        <v>0.77539682539523813</v>
      </c>
      <c r="AN259" s="15">
        <v>0</v>
      </c>
      <c r="AO259" s="16">
        <f t="shared" si="89"/>
        <v>0</v>
      </c>
      <c r="AP259" s="13">
        <f>IF(('Even Strength'!CU259+'Power Play'!AJ259+'Penalty Kill'!AF259)&gt;0,V259/('Even Strength'!CU259+'Power Play'!AJ259+'Penalty Kill'!AF259),0)</f>
        <v>0</v>
      </c>
      <c r="AQ259" s="13">
        <f>IF(('Even Strength'!CU259+'Power Play'!AJ259+'Penalty Kill'!AF259)&gt;0,W259/('Even Strength'!CU259+'Power Play'!AJ259+'Penalty Kill'!AF259),0)</f>
        <v>0.33333333333333331</v>
      </c>
      <c r="AR259" s="13">
        <f t="shared" si="90"/>
        <v>0.33333333333333331</v>
      </c>
      <c r="AS259">
        <v>0</v>
      </c>
      <c r="AT259">
        <v>0</v>
      </c>
      <c r="AU259" s="17">
        <f t="shared" si="91"/>
        <v>0</v>
      </c>
      <c r="AV259">
        <v>0</v>
      </c>
      <c r="AW259">
        <v>2</v>
      </c>
      <c r="AX259">
        <v>0</v>
      </c>
      <c r="AY259">
        <v>1</v>
      </c>
      <c r="AZ259">
        <v>1</v>
      </c>
      <c r="BA259">
        <v>0</v>
      </c>
      <c r="BB259">
        <v>0</v>
      </c>
      <c r="BC259" s="2">
        <f t="shared" si="92"/>
        <v>7.3694984647029056</v>
      </c>
      <c r="BD259" s="14">
        <f t="shared" si="93"/>
        <v>0</v>
      </c>
      <c r="BE259" s="14">
        <f t="shared" si="94"/>
        <v>3.6847492323514528</v>
      </c>
      <c r="BF259" s="14">
        <f t="shared" si="95"/>
        <v>3.6847492323514528</v>
      </c>
      <c r="BG259" s="14">
        <f t="shared" si="96"/>
        <v>0</v>
      </c>
      <c r="BH259" s="14">
        <f t="shared" si="97"/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s="2">
        <v>7.8313999999999995E-2</v>
      </c>
      <c r="BR259" s="18" t="str">
        <f t="shared" si="98"/>
        <v xml:space="preserve"> 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s="18">
        <f t="shared" si="99"/>
        <v>0</v>
      </c>
      <c r="CC259" s="19">
        <v>4</v>
      </c>
      <c r="CD259">
        <v>0.1</v>
      </c>
      <c r="CE259">
        <v>0.1</v>
      </c>
      <c r="CF259">
        <v>0.2</v>
      </c>
      <c r="CG259" s="20">
        <f t="shared" si="100"/>
        <v>0.2</v>
      </c>
      <c r="CH259" s="20">
        <f t="shared" si="101"/>
        <v>0.7369498464702906</v>
      </c>
      <c r="CI259">
        <v>0.2</v>
      </c>
      <c r="CJ259">
        <v>0.30000000000000004</v>
      </c>
      <c r="CK259">
        <v>1</v>
      </c>
      <c r="CL259">
        <v>0.30000000000000004</v>
      </c>
      <c r="CM259">
        <v>0.2</v>
      </c>
      <c r="CN259">
        <v>0</v>
      </c>
      <c r="CO259">
        <v>0.5</v>
      </c>
      <c r="CP259" s="21">
        <f t="shared" si="102"/>
        <v>0.5</v>
      </c>
      <c r="CQ259" s="21">
        <f t="shared" si="103"/>
        <v>1.8423746161757264</v>
      </c>
      <c r="CW259">
        <v>575000</v>
      </c>
      <c r="CY259" s="22">
        <f t="shared" si="104"/>
        <v>-0.50975609756097562</v>
      </c>
    </row>
    <row r="260" spans="1:103" x14ac:dyDescent="0.2">
      <c r="A260">
        <v>4</v>
      </c>
      <c r="B260" t="s">
        <v>1365</v>
      </c>
      <c r="C260" t="s">
        <v>374</v>
      </c>
      <c r="D260" t="s">
        <v>105</v>
      </c>
      <c r="E260" t="s">
        <v>106</v>
      </c>
      <c r="F260">
        <v>73</v>
      </c>
      <c r="G260">
        <v>207</v>
      </c>
      <c r="H260" t="s">
        <v>118</v>
      </c>
      <c r="I260">
        <v>2010</v>
      </c>
      <c r="J260">
        <v>1</v>
      </c>
      <c r="K260">
        <v>12</v>
      </c>
      <c r="M260">
        <v>22</v>
      </c>
      <c r="N260" t="s">
        <v>1366</v>
      </c>
      <c r="O260" s="12" t="s">
        <v>258</v>
      </c>
      <c r="P260" s="12" t="s">
        <v>1367</v>
      </c>
      <c r="Q260" t="s">
        <v>192</v>
      </c>
      <c r="T260" s="12" t="s">
        <v>178</v>
      </c>
      <c r="U260">
        <v>70</v>
      </c>
      <c r="V260">
        <v>6</v>
      </c>
      <c r="W260">
        <v>30</v>
      </c>
      <c r="X260">
        <v>36</v>
      </c>
      <c r="Y260">
        <v>15</v>
      </c>
      <c r="Z260">
        <v>100</v>
      </c>
      <c r="AA260">
        <v>46</v>
      </c>
      <c r="AB260">
        <v>77</v>
      </c>
      <c r="AC260" s="13">
        <f t="shared" si="84"/>
        <v>0.06</v>
      </c>
      <c r="AD260" s="13">
        <f t="shared" si="85"/>
        <v>2.6905829596412557E-2</v>
      </c>
      <c r="AE260" s="14">
        <v>45.4</v>
      </c>
      <c r="AF260" s="15">
        <v>45</v>
      </c>
      <c r="AG260" s="15">
        <v>11</v>
      </c>
      <c r="AH260" s="15">
        <v>39</v>
      </c>
      <c r="AI260" s="2">
        <v>1670.3</v>
      </c>
      <c r="AJ260" s="14">
        <f t="shared" si="86"/>
        <v>23.861428571428572</v>
      </c>
      <c r="AK260">
        <v>2048</v>
      </c>
      <c r="AL260" s="14">
        <f t="shared" si="87"/>
        <v>29.257142857142856</v>
      </c>
      <c r="AM260" s="16">
        <f t="shared" si="88"/>
        <v>0.81557617187499998</v>
      </c>
      <c r="AN260" s="15">
        <v>120.222925</v>
      </c>
      <c r="AO260" s="16">
        <f t="shared" si="89"/>
        <v>4.3186107286116275</v>
      </c>
      <c r="AP260" s="13">
        <f>IF(('Even Strength'!CU260+'Power Play'!AJ260+'Penalty Kill'!AF260)&gt;0,V260/('Even Strength'!CU260+'Power Play'!AJ260+'Penalty Kill'!AF260),0)</f>
        <v>4.6875E-2</v>
      </c>
      <c r="AQ260" s="13">
        <f>IF(('Even Strength'!CU260+'Power Play'!AJ260+'Penalty Kill'!AF260)&gt;0,W260/('Even Strength'!CU260+'Power Play'!AJ260+'Penalty Kill'!AF260),0)</f>
        <v>0.234375</v>
      </c>
      <c r="AR260" s="13">
        <f t="shared" si="90"/>
        <v>0.28125</v>
      </c>
      <c r="AS260">
        <v>0</v>
      </c>
      <c r="AT260">
        <v>0</v>
      </c>
      <c r="AU260" s="17">
        <f t="shared" si="91"/>
        <v>0</v>
      </c>
      <c r="AV260">
        <v>0</v>
      </c>
      <c r="AW260">
        <v>78</v>
      </c>
      <c r="AX260">
        <v>46</v>
      </c>
      <c r="AY260">
        <v>122</v>
      </c>
      <c r="AZ260">
        <v>46</v>
      </c>
      <c r="BA260">
        <v>36</v>
      </c>
      <c r="BB260">
        <v>24</v>
      </c>
      <c r="BC260" s="2">
        <f t="shared" si="92"/>
        <v>2.8018918757109503</v>
      </c>
      <c r="BD260" s="14">
        <f t="shared" si="93"/>
        <v>1.6523977728551758</v>
      </c>
      <c r="BE260" s="14">
        <f t="shared" si="94"/>
        <v>4.3824462671376399</v>
      </c>
      <c r="BF260" s="14">
        <f t="shared" si="95"/>
        <v>1.6523977728551758</v>
      </c>
      <c r="BG260" s="14">
        <f t="shared" si="96"/>
        <v>1.2931808657127462</v>
      </c>
      <c r="BH260" s="14">
        <f t="shared" si="97"/>
        <v>0.86212057714183077</v>
      </c>
      <c r="BI260">
        <v>14</v>
      </c>
      <c r="BJ260">
        <v>7</v>
      </c>
      <c r="BK260">
        <v>0</v>
      </c>
      <c r="BL260">
        <v>0</v>
      </c>
      <c r="BM260">
        <v>0</v>
      </c>
      <c r="BN260">
        <v>0</v>
      </c>
      <c r="BO260" s="2">
        <v>1.617294</v>
      </c>
      <c r="BR260" s="18" t="str">
        <f t="shared" si="98"/>
        <v xml:space="preserve"> </v>
      </c>
      <c r="BT260">
        <v>1</v>
      </c>
      <c r="BU260">
        <v>16</v>
      </c>
      <c r="BV260">
        <v>0</v>
      </c>
      <c r="BW260">
        <v>3</v>
      </c>
      <c r="BX260">
        <v>2</v>
      </c>
      <c r="BY260">
        <v>0</v>
      </c>
      <c r="BZ260">
        <v>0</v>
      </c>
      <c r="CA260">
        <v>0</v>
      </c>
      <c r="CB260" s="18">
        <f t="shared" si="99"/>
        <v>0</v>
      </c>
      <c r="CC260" s="19">
        <v>6</v>
      </c>
      <c r="CD260">
        <v>2.7</v>
      </c>
      <c r="CE260">
        <v>3.4</v>
      </c>
      <c r="CF260">
        <v>6.1</v>
      </c>
      <c r="CG260" s="20">
        <f t="shared" si="100"/>
        <v>8.7142857142857133E-2</v>
      </c>
      <c r="CH260" s="20">
        <f t="shared" si="101"/>
        <v>0.21912231335688198</v>
      </c>
      <c r="CI260">
        <v>37.1</v>
      </c>
      <c r="CJ260">
        <v>31.7</v>
      </c>
      <c r="CK260">
        <v>2.9</v>
      </c>
      <c r="CL260">
        <v>5.0999999999999996</v>
      </c>
      <c r="CM260">
        <v>3.4</v>
      </c>
      <c r="CN260">
        <v>0</v>
      </c>
      <c r="CO260">
        <v>8.5</v>
      </c>
      <c r="CP260" s="21">
        <f t="shared" si="102"/>
        <v>0.12142857142857143</v>
      </c>
      <c r="CQ260" s="21">
        <f t="shared" si="103"/>
        <v>0.30533437107106509</v>
      </c>
      <c r="CU260">
        <v>12</v>
      </c>
      <c r="CV260" t="s">
        <v>844</v>
      </c>
      <c r="CW260">
        <v>4000000</v>
      </c>
      <c r="CY260" s="22">
        <f t="shared" si="104"/>
        <v>1.4756097560975618</v>
      </c>
    </row>
    <row r="261" spans="1:103" x14ac:dyDescent="0.2">
      <c r="A261">
        <v>4</v>
      </c>
      <c r="B261" t="s">
        <v>1368</v>
      </c>
      <c r="C261" t="s">
        <v>1369</v>
      </c>
      <c r="D261" t="s">
        <v>206</v>
      </c>
      <c r="E261" t="s">
        <v>106</v>
      </c>
      <c r="F261">
        <v>77</v>
      </c>
      <c r="G261">
        <v>213</v>
      </c>
      <c r="H261" t="s">
        <v>107</v>
      </c>
      <c r="I261">
        <v>2005</v>
      </c>
      <c r="J261">
        <v>3</v>
      </c>
      <c r="K261">
        <v>79</v>
      </c>
      <c r="M261">
        <v>26</v>
      </c>
      <c r="N261" t="s">
        <v>1370</v>
      </c>
      <c r="O261" s="12" t="s">
        <v>347</v>
      </c>
      <c r="P261" s="12" t="s">
        <v>1371</v>
      </c>
      <c r="Q261" t="s">
        <v>112</v>
      </c>
      <c r="T261" s="12" t="s">
        <v>178</v>
      </c>
      <c r="U261">
        <v>79</v>
      </c>
      <c r="V261">
        <v>5</v>
      </c>
      <c r="W261">
        <v>28</v>
      </c>
      <c r="X261">
        <v>33</v>
      </c>
      <c r="Y261">
        <v>-20</v>
      </c>
      <c r="Z261">
        <v>115</v>
      </c>
      <c r="AA261">
        <v>59</v>
      </c>
      <c r="AB261">
        <v>97</v>
      </c>
      <c r="AC261" s="13">
        <f t="shared" si="84"/>
        <v>4.3478260869565216E-2</v>
      </c>
      <c r="AD261" s="13">
        <f t="shared" si="85"/>
        <v>1.8450184501845018E-2</v>
      </c>
      <c r="AE261" s="14">
        <v>53.9</v>
      </c>
      <c r="AF261" s="15">
        <v>38</v>
      </c>
      <c r="AG261" s="15">
        <v>29</v>
      </c>
      <c r="AH261" s="15">
        <v>47</v>
      </c>
      <c r="AI261" s="2">
        <v>1634.2333333332999</v>
      </c>
      <c r="AJ261" s="14">
        <f t="shared" si="86"/>
        <v>20.686497890294937</v>
      </c>
      <c r="AK261">
        <v>2215</v>
      </c>
      <c r="AL261" s="14">
        <f t="shared" si="87"/>
        <v>28.037974683544302</v>
      </c>
      <c r="AM261" s="16">
        <f t="shared" si="88"/>
        <v>0.73780285929268619</v>
      </c>
      <c r="AN261" s="15">
        <v>147.08695700000001</v>
      </c>
      <c r="AO261" s="16">
        <f t="shared" si="89"/>
        <v>5.4002187080589357</v>
      </c>
      <c r="AP261" s="13">
        <f>IF(('Even Strength'!CU261+'Power Play'!AJ261+'Penalty Kill'!AF261)&gt;0,V261/('Even Strength'!CU261+'Power Play'!AJ261+'Penalty Kill'!AF261),0)</f>
        <v>3.6496350364963501E-2</v>
      </c>
      <c r="AQ261" s="13">
        <f>IF(('Even Strength'!CU261+'Power Play'!AJ261+'Penalty Kill'!AF261)&gt;0,W261/('Even Strength'!CU261+'Power Play'!AJ261+'Penalty Kill'!AF261),0)</f>
        <v>0.20437956204379562</v>
      </c>
      <c r="AR261" s="13">
        <f t="shared" si="90"/>
        <v>0.24087591240875911</v>
      </c>
      <c r="AS261">
        <v>0</v>
      </c>
      <c r="AT261">
        <v>0</v>
      </c>
      <c r="AU261" s="17">
        <f t="shared" si="91"/>
        <v>0</v>
      </c>
      <c r="AV261">
        <v>0</v>
      </c>
      <c r="AW261">
        <v>94</v>
      </c>
      <c r="AX261">
        <v>282</v>
      </c>
      <c r="AY261">
        <v>111</v>
      </c>
      <c r="AZ261">
        <v>59</v>
      </c>
      <c r="BA261">
        <v>68</v>
      </c>
      <c r="BB261">
        <v>50</v>
      </c>
      <c r="BC261" s="2">
        <f t="shared" si="92"/>
        <v>3.4511595651376479</v>
      </c>
      <c r="BD261" s="14">
        <f t="shared" si="93"/>
        <v>10.353478695412942</v>
      </c>
      <c r="BE261" s="14">
        <f t="shared" si="94"/>
        <v>4.0753054439391372</v>
      </c>
      <c r="BF261" s="14">
        <f t="shared" si="95"/>
        <v>2.1661533440757577</v>
      </c>
      <c r="BG261" s="14">
        <f t="shared" si="96"/>
        <v>2.4965835152059581</v>
      </c>
      <c r="BH261" s="14">
        <f t="shared" si="97"/>
        <v>1.8357231729455572</v>
      </c>
      <c r="BI261">
        <v>30</v>
      </c>
      <c r="BJ261">
        <v>15</v>
      </c>
      <c r="BK261">
        <v>0</v>
      </c>
      <c r="BL261">
        <v>0</v>
      </c>
      <c r="BM261">
        <v>0</v>
      </c>
      <c r="BN261">
        <v>0</v>
      </c>
      <c r="BO261" s="2">
        <v>1.4515609999999999</v>
      </c>
      <c r="BR261" s="18" t="str">
        <f t="shared" si="98"/>
        <v xml:space="preserve"> </v>
      </c>
      <c r="BT261">
        <v>3</v>
      </c>
      <c r="BU261">
        <v>22</v>
      </c>
      <c r="BV261">
        <v>0</v>
      </c>
      <c r="BW261">
        <v>2</v>
      </c>
      <c r="BX261">
        <v>0</v>
      </c>
      <c r="BY261">
        <v>0</v>
      </c>
      <c r="BZ261">
        <v>0</v>
      </c>
      <c r="CA261">
        <v>0</v>
      </c>
      <c r="CB261" s="18">
        <f t="shared" si="99"/>
        <v>0</v>
      </c>
      <c r="CC261" s="19">
        <v>3</v>
      </c>
      <c r="CD261">
        <v>2.4</v>
      </c>
      <c r="CE261">
        <v>1.3</v>
      </c>
      <c r="CF261">
        <v>3.7</v>
      </c>
      <c r="CG261" s="20">
        <f t="shared" si="100"/>
        <v>4.6835443037974683E-2</v>
      </c>
      <c r="CH261" s="20">
        <f t="shared" si="101"/>
        <v>0.13584351479797127</v>
      </c>
      <c r="CI261">
        <v>37.1</v>
      </c>
      <c r="CJ261">
        <v>34.1</v>
      </c>
      <c r="CK261">
        <v>-11.7</v>
      </c>
      <c r="CL261">
        <v>4.0999999999999996</v>
      </c>
      <c r="CM261">
        <v>-1.6</v>
      </c>
      <c r="CN261">
        <v>0</v>
      </c>
      <c r="CO261">
        <v>2.6</v>
      </c>
      <c r="CP261" s="21">
        <f t="shared" si="102"/>
        <v>3.2911392405063293E-2</v>
      </c>
      <c r="CQ261" s="21">
        <f t="shared" si="103"/>
        <v>9.5457604993168993E-2</v>
      </c>
      <c r="CU261">
        <v>3</v>
      </c>
      <c r="CV261" t="s">
        <v>1372</v>
      </c>
      <c r="CW261">
        <v>2000000</v>
      </c>
      <c r="CY261" s="22">
        <f t="shared" si="104"/>
        <v>-0.91219512195121899</v>
      </c>
    </row>
    <row r="262" spans="1:103" x14ac:dyDescent="0.2">
      <c r="A262">
        <v>93</v>
      </c>
      <c r="B262" t="s">
        <v>1373</v>
      </c>
      <c r="C262" t="s">
        <v>1374</v>
      </c>
      <c r="E262" t="s">
        <v>182</v>
      </c>
      <c r="F262">
        <v>75</v>
      </c>
      <c r="G262">
        <v>223</v>
      </c>
      <c r="H262" t="s">
        <v>118</v>
      </c>
      <c r="I262">
        <v>2004</v>
      </c>
      <c r="J262">
        <v>3</v>
      </c>
      <c r="K262">
        <v>97</v>
      </c>
      <c r="M262">
        <v>34</v>
      </c>
      <c r="N262" t="s">
        <v>1375</v>
      </c>
      <c r="O262" s="12" t="s">
        <v>1376</v>
      </c>
      <c r="P262" s="12" t="s">
        <v>1377</v>
      </c>
      <c r="Q262" t="s">
        <v>122</v>
      </c>
      <c r="T262" s="12" t="s">
        <v>546</v>
      </c>
      <c r="U262">
        <v>54</v>
      </c>
      <c r="V262">
        <v>16</v>
      </c>
      <c r="W262">
        <v>25</v>
      </c>
      <c r="X262">
        <v>41</v>
      </c>
      <c r="Y262">
        <v>6</v>
      </c>
      <c r="Z262">
        <v>149</v>
      </c>
      <c r="AA262">
        <v>56</v>
      </c>
      <c r="AB262">
        <v>46</v>
      </c>
      <c r="AC262" s="13">
        <f t="shared" si="84"/>
        <v>0.10738255033557047</v>
      </c>
      <c r="AD262" s="13">
        <f t="shared" si="85"/>
        <v>6.3745019920318724E-2</v>
      </c>
      <c r="AE262" s="14">
        <v>32.799999999999997</v>
      </c>
      <c r="AF262" s="15">
        <v>95</v>
      </c>
      <c r="AG262" s="15">
        <v>24</v>
      </c>
      <c r="AH262" s="15">
        <v>13</v>
      </c>
      <c r="AI262" s="2">
        <v>953.51666666669996</v>
      </c>
      <c r="AJ262" s="14">
        <f t="shared" si="86"/>
        <v>17.657716049383332</v>
      </c>
      <c r="AK262">
        <v>1276</v>
      </c>
      <c r="AL262" s="14">
        <f t="shared" si="87"/>
        <v>23.62962962962963</v>
      </c>
      <c r="AM262" s="16">
        <f t="shared" si="88"/>
        <v>0.7472701149425548</v>
      </c>
      <c r="AN262" s="15">
        <v>184.42857100000001</v>
      </c>
      <c r="AO262" s="16">
        <f t="shared" si="89"/>
        <v>11.605160818723267</v>
      </c>
      <c r="AP262" s="13">
        <f>IF(('Even Strength'!CU262+'Power Play'!AJ262+'Penalty Kill'!AF262)&gt;0,V262/('Even Strength'!CU262+'Power Play'!AJ262+'Penalty Kill'!AF262),0)</f>
        <v>0.24242424242424243</v>
      </c>
      <c r="AQ262" s="13">
        <f>IF(('Even Strength'!CU262+'Power Play'!AJ262+'Penalty Kill'!AF262)&gt;0,W262/('Even Strength'!CU262+'Power Play'!AJ262+'Penalty Kill'!AF262),0)</f>
        <v>0.37878787878787878</v>
      </c>
      <c r="AR262" s="13">
        <f t="shared" si="90"/>
        <v>0.62121212121212122</v>
      </c>
      <c r="AS262">
        <v>119</v>
      </c>
      <c r="AT262">
        <v>106</v>
      </c>
      <c r="AU262" s="17">
        <f t="shared" si="91"/>
        <v>0.52888888888888885</v>
      </c>
      <c r="AV262">
        <v>7.1</v>
      </c>
      <c r="AW262">
        <v>50</v>
      </c>
      <c r="AX262">
        <v>66</v>
      </c>
      <c r="AY262">
        <v>23</v>
      </c>
      <c r="AZ262">
        <v>56</v>
      </c>
      <c r="BA262">
        <v>28</v>
      </c>
      <c r="BB262">
        <v>18</v>
      </c>
      <c r="BC262" s="2">
        <f t="shared" si="92"/>
        <v>3.1462480991416637</v>
      </c>
      <c r="BD262" s="14">
        <f t="shared" si="93"/>
        <v>4.1530474908669959</v>
      </c>
      <c r="BE262" s="14">
        <f t="shared" si="94"/>
        <v>1.4472741256051651</v>
      </c>
      <c r="BF262" s="14">
        <f t="shared" si="95"/>
        <v>3.523797871038663</v>
      </c>
      <c r="BG262" s="14">
        <f t="shared" si="96"/>
        <v>1.7618989355193315</v>
      </c>
      <c r="BH262" s="14">
        <f t="shared" si="97"/>
        <v>1.1326493156909989</v>
      </c>
      <c r="BI262">
        <v>40</v>
      </c>
      <c r="BJ262">
        <v>14</v>
      </c>
      <c r="BK262">
        <v>0</v>
      </c>
      <c r="BL262">
        <v>1</v>
      </c>
      <c r="BM262">
        <v>0</v>
      </c>
      <c r="BN262">
        <v>0</v>
      </c>
      <c r="BO262" s="2">
        <v>-6.094322</v>
      </c>
      <c r="BP262">
        <v>2</v>
      </c>
      <c r="BQ262">
        <v>0</v>
      </c>
      <c r="BR262" s="18">
        <f t="shared" si="98"/>
        <v>0</v>
      </c>
      <c r="BS262">
        <v>0</v>
      </c>
      <c r="BT262">
        <v>2</v>
      </c>
      <c r="BU262">
        <v>15</v>
      </c>
      <c r="BV262">
        <v>0</v>
      </c>
      <c r="BW262">
        <v>2</v>
      </c>
      <c r="BX262">
        <v>4</v>
      </c>
      <c r="BY262">
        <v>0</v>
      </c>
      <c r="BZ262">
        <v>0</v>
      </c>
      <c r="CA262">
        <v>0</v>
      </c>
      <c r="CB262" s="18">
        <f t="shared" si="99"/>
        <v>0</v>
      </c>
      <c r="CC262" s="19">
        <v>4</v>
      </c>
      <c r="CD262">
        <v>3.8</v>
      </c>
      <c r="CE262">
        <v>1.3</v>
      </c>
      <c r="CF262">
        <v>5.0999999999999996</v>
      </c>
      <c r="CG262" s="20">
        <f t="shared" si="100"/>
        <v>9.4444444444444442E-2</v>
      </c>
      <c r="CH262" s="20">
        <f t="shared" si="101"/>
        <v>0.32091730611244967</v>
      </c>
      <c r="CI262">
        <v>23.7</v>
      </c>
      <c r="CJ262">
        <v>17.2</v>
      </c>
      <c r="CK262">
        <v>8.6</v>
      </c>
      <c r="CL262">
        <v>6.6</v>
      </c>
      <c r="CM262">
        <v>1.7000000000000002</v>
      </c>
      <c r="CN262">
        <v>-0.60000000000000009</v>
      </c>
      <c r="CO262">
        <v>7.8</v>
      </c>
      <c r="CP262" s="21">
        <f t="shared" si="102"/>
        <v>0.14444444444444443</v>
      </c>
      <c r="CQ262" s="21">
        <f t="shared" si="103"/>
        <v>0.49081470346609957</v>
      </c>
      <c r="CU262">
        <v>27</v>
      </c>
      <c r="CV262" t="s">
        <v>1378</v>
      </c>
      <c r="CW262">
        <v>3954545</v>
      </c>
      <c r="CY262" s="22">
        <f t="shared" si="104"/>
        <v>0.85543317073170844</v>
      </c>
    </row>
    <row r="263" spans="1:103" x14ac:dyDescent="0.2">
      <c r="A263">
        <v>24</v>
      </c>
      <c r="B263" t="s">
        <v>764</v>
      </c>
      <c r="C263" t="s">
        <v>1369</v>
      </c>
      <c r="D263" t="s">
        <v>206</v>
      </c>
      <c r="E263" t="s">
        <v>106</v>
      </c>
      <c r="F263">
        <v>73</v>
      </c>
      <c r="G263">
        <v>190</v>
      </c>
      <c r="H263" t="s">
        <v>118</v>
      </c>
      <c r="I263">
        <v>2003</v>
      </c>
      <c r="J263">
        <v>3</v>
      </c>
      <c r="K263">
        <v>69</v>
      </c>
      <c r="M263">
        <v>29</v>
      </c>
      <c r="N263" t="s">
        <v>1379</v>
      </c>
      <c r="O263" s="12" t="s">
        <v>1380</v>
      </c>
      <c r="P263" s="12" t="s">
        <v>1381</v>
      </c>
      <c r="Q263" t="s">
        <v>684</v>
      </c>
      <c r="T263" s="12" t="s">
        <v>170</v>
      </c>
      <c r="U263">
        <v>33</v>
      </c>
      <c r="V263">
        <v>0</v>
      </c>
      <c r="W263">
        <v>2</v>
      </c>
      <c r="X263">
        <v>2</v>
      </c>
      <c r="Y263">
        <v>-4</v>
      </c>
      <c r="Z263">
        <v>22</v>
      </c>
      <c r="AA263">
        <v>11</v>
      </c>
      <c r="AB263">
        <v>8</v>
      </c>
      <c r="AC263" s="13">
        <f t="shared" si="84"/>
        <v>0</v>
      </c>
      <c r="AD263" s="13">
        <f t="shared" si="85"/>
        <v>0</v>
      </c>
      <c r="AE263" s="14">
        <v>35.200000000000003</v>
      </c>
      <c r="AF263" s="15">
        <v>15</v>
      </c>
      <c r="AG263" s="15">
        <v>0</v>
      </c>
      <c r="AH263" s="15">
        <v>3</v>
      </c>
      <c r="AI263" s="2">
        <v>296.61666666669998</v>
      </c>
      <c r="AJ263" s="14">
        <f t="shared" si="86"/>
        <v>8.9883838383848484</v>
      </c>
      <c r="AK263">
        <v>424</v>
      </c>
      <c r="AL263" s="14">
        <f t="shared" si="87"/>
        <v>12.848484848484848</v>
      </c>
      <c r="AM263" s="16">
        <f t="shared" si="88"/>
        <v>0.69956761006297163</v>
      </c>
      <c r="AN263" s="15">
        <v>117</v>
      </c>
      <c r="AO263" s="16">
        <f t="shared" si="89"/>
        <v>23.666910153393982</v>
      </c>
      <c r="AP263" s="13">
        <f>IF(('Even Strength'!CU263+'Power Play'!AJ263+'Penalty Kill'!AF263)&gt;0,V263/('Even Strength'!CU263+'Power Play'!AJ263+'Penalty Kill'!AF263),0)</f>
        <v>0</v>
      </c>
      <c r="AQ263" s="13">
        <f>IF(('Even Strength'!CU263+'Power Play'!AJ263+'Penalty Kill'!AF263)&gt;0,W263/('Even Strength'!CU263+'Power Play'!AJ263+'Penalty Kill'!AF263),0)</f>
        <v>0.04</v>
      </c>
      <c r="AR263" s="13">
        <f t="shared" si="90"/>
        <v>0.04</v>
      </c>
      <c r="AS263">
        <v>87</v>
      </c>
      <c r="AT263">
        <v>86</v>
      </c>
      <c r="AU263" s="17">
        <f t="shared" si="91"/>
        <v>0.50289017341040465</v>
      </c>
      <c r="AV263">
        <v>8.6999999999999993</v>
      </c>
      <c r="AW263">
        <v>27</v>
      </c>
      <c r="AX263">
        <v>58</v>
      </c>
      <c r="AY263">
        <v>20</v>
      </c>
      <c r="AZ263">
        <v>11</v>
      </c>
      <c r="BA263">
        <v>7</v>
      </c>
      <c r="BB263">
        <v>2</v>
      </c>
      <c r="BC263" s="2">
        <f t="shared" si="92"/>
        <v>5.4615946507832263</v>
      </c>
      <c r="BD263" s="14">
        <f t="shared" si="93"/>
        <v>11.732314435015819</v>
      </c>
      <c r="BE263" s="14">
        <f t="shared" si="94"/>
        <v>4.045625667246834</v>
      </c>
      <c r="BF263" s="14">
        <f t="shared" si="95"/>
        <v>2.2250941169857588</v>
      </c>
      <c r="BG263" s="14">
        <f t="shared" si="96"/>
        <v>1.415968983536392</v>
      </c>
      <c r="BH263" s="14">
        <f t="shared" si="97"/>
        <v>0.40456256672468344</v>
      </c>
      <c r="BI263">
        <v>30</v>
      </c>
      <c r="BJ263">
        <v>10</v>
      </c>
      <c r="BK263">
        <v>2</v>
      </c>
      <c r="BL263">
        <v>0</v>
      </c>
      <c r="BM263">
        <v>0</v>
      </c>
      <c r="BN263">
        <v>0</v>
      </c>
      <c r="BO263" s="2">
        <v>1.4618609999999999</v>
      </c>
      <c r="BR263" s="18" t="str">
        <f t="shared" si="98"/>
        <v xml:space="preserve"> </v>
      </c>
      <c r="BT263">
        <v>0</v>
      </c>
      <c r="BU263">
        <v>8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s="18">
        <f t="shared" si="99"/>
        <v>0</v>
      </c>
      <c r="CC263" s="19">
        <v>4</v>
      </c>
      <c r="CD263">
        <v>-0.60000000000000009</v>
      </c>
      <c r="CE263">
        <v>0.2</v>
      </c>
      <c r="CF263">
        <v>-0.4</v>
      </c>
      <c r="CG263" s="20">
        <f t="shared" si="100"/>
        <v>-1.2121212121212121E-2</v>
      </c>
      <c r="CH263" s="20">
        <f t="shared" si="101"/>
        <v>-8.0912513344936696E-2</v>
      </c>
      <c r="CI263">
        <v>3.7</v>
      </c>
      <c r="CJ263">
        <v>3.6</v>
      </c>
      <c r="CK263">
        <v>-5</v>
      </c>
      <c r="CL263">
        <v>-1</v>
      </c>
      <c r="CM263">
        <v>0.2</v>
      </c>
      <c r="CN263">
        <v>0</v>
      </c>
      <c r="CO263">
        <v>-0.8</v>
      </c>
      <c r="CP263" s="21">
        <f t="shared" si="102"/>
        <v>-2.4242424242424242E-2</v>
      </c>
      <c r="CQ263" s="21">
        <f t="shared" si="103"/>
        <v>-0.16182502668987339</v>
      </c>
      <c r="CU263">
        <v>3</v>
      </c>
      <c r="CV263" t="s">
        <v>179</v>
      </c>
      <c r="CW263">
        <v>825000</v>
      </c>
      <c r="CY263" s="22">
        <f t="shared" si="104"/>
        <v>-2.2487804878048783</v>
      </c>
    </row>
    <row r="264" spans="1:103" x14ac:dyDescent="0.2">
      <c r="A264">
        <v>5</v>
      </c>
      <c r="B264" t="s">
        <v>1382</v>
      </c>
      <c r="C264" t="s">
        <v>158</v>
      </c>
      <c r="D264" t="s">
        <v>105</v>
      </c>
      <c r="E264" t="s">
        <v>106</v>
      </c>
      <c r="F264">
        <v>76</v>
      </c>
      <c r="G264">
        <v>220</v>
      </c>
      <c r="H264" t="s">
        <v>118</v>
      </c>
      <c r="I264">
        <v>2005</v>
      </c>
      <c r="J264">
        <v>3</v>
      </c>
      <c r="K264">
        <v>84</v>
      </c>
      <c r="M264">
        <v>27</v>
      </c>
      <c r="N264" t="s">
        <v>1383</v>
      </c>
      <c r="O264" s="12" t="s">
        <v>234</v>
      </c>
      <c r="P264" s="12" t="s">
        <v>1381</v>
      </c>
      <c r="Q264" s="12" t="s">
        <v>131</v>
      </c>
      <c r="R264" t="s">
        <v>112</v>
      </c>
      <c r="S264">
        <v>19</v>
      </c>
      <c r="T264" s="12" t="s">
        <v>178</v>
      </c>
      <c r="U264">
        <v>42</v>
      </c>
      <c r="V264">
        <v>1</v>
      </c>
      <c r="W264">
        <v>1</v>
      </c>
      <c r="X264">
        <v>2</v>
      </c>
      <c r="Y264">
        <v>-15</v>
      </c>
      <c r="Z264">
        <v>11</v>
      </c>
      <c r="AA264">
        <v>12</v>
      </c>
      <c r="AB264">
        <v>14</v>
      </c>
      <c r="AC264" s="13">
        <f t="shared" si="84"/>
        <v>9.0909090909090912E-2</v>
      </c>
      <c r="AD264" s="13">
        <f t="shared" si="85"/>
        <v>2.7027027027027029E-2</v>
      </c>
      <c r="AE264" s="14">
        <v>56.3</v>
      </c>
      <c r="AF264" s="15">
        <v>6</v>
      </c>
      <c r="AG264" s="15">
        <v>4</v>
      </c>
      <c r="AH264" s="15">
        <v>1</v>
      </c>
      <c r="AI264" s="2">
        <v>645.56666666670003</v>
      </c>
      <c r="AJ264" s="14">
        <f t="shared" si="86"/>
        <v>15.370634920635714</v>
      </c>
      <c r="AK264">
        <v>869</v>
      </c>
      <c r="AL264" s="14">
        <f t="shared" si="87"/>
        <v>20.69047619047619</v>
      </c>
      <c r="AM264" s="16">
        <f t="shared" si="88"/>
        <v>0.74288454161875728</v>
      </c>
      <c r="AN264" s="15">
        <v>16.928571000000002</v>
      </c>
      <c r="AO264" s="16">
        <f t="shared" si="89"/>
        <v>1.5733685031237894</v>
      </c>
      <c r="AP264" s="13">
        <f>IF(('Even Strength'!CU264+'Power Play'!AJ264+'Penalty Kill'!AF264)&gt;0,V264/('Even Strength'!CU264+'Power Play'!AJ264+'Penalty Kill'!AF264),0)</f>
        <v>1.8181818181818181E-2</v>
      </c>
      <c r="AQ264" s="13">
        <f>IF(('Even Strength'!CU264+'Power Play'!AJ264+'Penalty Kill'!AF264)&gt;0,W264/('Even Strength'!CU264+'Power Play'!AJ264+'Penalty Kill'!AF264),0)</f>
        <v>1.8181818181818181E-2</v>
      </c>
      <c r="AR264" s="13">
        <f t="shared" si="90"/>
        <v>3.6363636363636362E-2</v>
      </c>
      <c r="AS264">
        <v>0</v>
      </c>
      <c r="AT264">
        <v>0</v>
      </c>
      <c r="AU264" s="17">
        <f t="shared" si="91"/>
        <v>0</v>
      </c>
      <c r="AV264">
        <v>0</v>
      </c>
      <c r="AW264">
        <v>60</v>
      </c>
      <c r="AX264">
        <v>118</v>
      </c>
      <c r="AY264">
        <v>95</v>
      </c>
      <c r="AZ264">
        <v>12</v>
      </c>
      <c r="BA264">
        <v>33</v>
      </c>
      <c r="BB264">
        <v>7</v>
      </c>
      <c r="BC264" s="2">
        <f t="shared" si="92"/>
        <v>5.576496101615863</v>
      </c>
      <c r="BD264" s="14">
        <f t="shared" si="93"/>
        <v>10.96710899984453</v>
      </c>
      <c r="BE264" s="14">
        <f t="shared" si="94"/>
        <v>8.8294521608917833</v>
      </c>
      <c r="BF264" s="14">
        <f t="shared" si="95"/>
        <v>1.1152992203231726</v>
      </c>
      <c r="BG264" s="14">
        <f t="shared" si="96"/>
        <v>3.0670728558887248</v>
      </c>
      <c r="BH264" s="14">
        <f t="shared" si="97"/>
        <v>0.65059121185518398</v>
      </c>
      <c r="BI264">
        <v>76</v>
      </c>
      <c r="BJ264">
        <v>18</v>
      </c>
      <c r="BK264">
        <v>6</v>
      </c>
      <c r="BL264">
        <v>1</v>
      </c>
      <c r="BM264">
        <v>0</v>
      </c>
      <c r="BN264">
        <v>0</v>
      </c>
      <c r="BO264" s="2">
        <v>-9.8296829999999993</v>
      </c>
      <c r="BR264" s="18" t="str">
        <f t="shared" si="98"/>
        <v xml:space="preserve"> </v>
      </c>
      <c r="BT264">
        <v>0</v>
      </c>
      <c r="BU264">
        <v>12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8">
        <f t="shared" si="99"/>
        <v>0</v>
      </c>
      <c r="CC264" s="19">
        <v>4</v>
      </c>
      <c r="CD264">
        <v>-0.5</v>
      </c>
      <c r="CE264">
        <v>0.1</v>
      </c>
      <c r="CF264">
        <v>-0.4</v>
      </c>
      <c r="CG264" s="20">
        <f t="shared" si="100"/>
        <v>-9.5238095238095247E-3</v>
      </c>
      <c r="CH264" s="20">
        <f t="shared" si="101"/>
        <v>-3.7176640677439088E-2</v>
      </c>
      <c r="CI264">
        <v>9.8000000000000007</v>
      </c>
      <c r="CJ264">
        <v>15.2</v>
      </c>
      <c r="CK264">
        <v>-12.7</v>
      </c>
      <c r="CL264">
        <v>-1.4</v>
      </c>
      <c r="CM264">
        <v>-0.8</v>
      </c>
      <c r="CN264">
        <v>0</v>
      </c>
      <c r="CO264">
        <v>-2.2000000000000002</v>
      </c>
      <c r="CP264" s="21">
        <f t="shared" si="102"/>
        <v>-5.2380952380952382E-2</v>
      </c>
      <c r="CQ264" s="21">
        <f t="shared" si="103"/>
        <v>-0.20447152372591498</v>
      </c>
      <c r="CU264">
        <v>16</v>
      </c>
      <c r="CV264" t="s">
        <v>1384</v>
      </c>
      <c r="CW264">
        <v>1275000</v>
      </c>
      <c r="CY264" s="22">
        <f t="shared" si="104"/>
        <v>-4.4390243902439028</v>
      </c>
    </row>
    <row r="265" spans="1:103" x14ac:dyDescent="0.2">
      <c r="A265">
        <v>25</v>
      </c>
      <c r="B265" t="s">
        <v>1385</v>
      </c>
      <c r="C265" t="s">
        <v>1386</v>
      </c>
      <c r="D265" t="s">
        <v>351</v>
      </c>
      <c r="E265" t="s">
        <v>106</v>
      </c>
      <c r="F265">
        <v>73</v>
      </c>
      <c r="G265">
        <v>204</v>
      </c>
      <c r="H265" t="s">
        <v>118</v>
      </c>
      <c r="L265" t="s">
        <v>108</v>
      </c>
      <c r="M265">
        <v>23</v>
      </c>
      <c r="N265" t="s">
        <v>1387</v>
      </c>
      <c r="O265" s="12" t="s">
        <v>336</v>
      </c>
      <c r="P265" s="12" t="s">
        <v>1381</v>
      </c>
      <c r="Q265" t="s">
        <v>338</v>
      </c>
      <c r="T265" s="12" t="s">
        <v>229</v>
      </c>
      <c r="U265">
        <v>14</v>
      </c>
      <c r="V265">
        <v>2</v>
      </c>
      <c r="W265">
        <v>0</v>
      </c>
      <c r="X265">
        <v>2</v>
      </c>
      <c r="Y265">
        <v>0</v>
      </c>
      <c r="Z265">
        <v>13</v>
      </c>
      <c r="AA265">
        <v>4</v>
      </c>
      <c r="AB265">
        <v>4</v>
      </c>
      <c r="AC265" s="13">
        <f t="shared" si="84"/>
        <v>0.15384615384615385</v>
      </c>
      <c r="AD265" s="13">
        <f t="shared" si="85"/>
        <v>9.5238095238095233E-2</v>
      </c>
      <c r="AE265" s="14">
        <v>35.4</v>
      </c>
      <c r="AF265" s="15">
        <v>3</v>
      </c>
      <c r="AG265" s="15">
        <v>7</v>
      </c>
      <c r="AH265" s="15">
        <v>1</v>
      </c>
      <c r="AI265" s="2">
        <v>135.11666666670001</v>
      </c>
      <c r="AJ265" s="14">
        <f t="shared" si="86"/>
        <v>9.6511904761928573</v>
      </c>
      <c r="AK265">
        <v>189</v>
      </c>
      <c r="AL265" s="14">
        <f t="shared" si="87"/>
        <v>13.5</v>
      </c>
      <c r="AM265" s="16">
        <f t="shared" si="88"/>
        <v>0.71490299823650805</v>
      </c>
      <c r="AN265" s="15">
        <v>0</v>
      </c>
      <c r="AO265" s="16">
        <f t="shared" si="89"/>
        <v>0</v>
      </c>
      <c r="AP265" s="13">
        <f>IF(('Even Strength'!CU265+'Power Play'!AJ265+'Penalty Kill'!AF265)&gt;0,V265/('Even Strength'!CU265+'Power Play'!AJ265+'Penalty Kill'!AF265),0)</f>
        <v>6.4516129032258063E-2</v>
      </c>
      <c r="AQ265" s="13">
        <f>IF(('Even Strength'!CU265+'Power Play'!AJ265+'Penalty Kill'!AF265)&gt;0,W265/('Even Strength'!CU265+'Power Play'!AJ265+'Penalty Kill'!AF265),0)</f>
        <v>0</v>
      </c>
      <c r="AR265" s="13">
        <f t="shared" si="90"/>
        <v>6.4516129032258063E-2</v>
      </c>
      <c r="AS265">
        <v>1</v>
      </c>
      <c r="AT265">
        <v>1</v>
      </c>
      <c r="AU265" s="17">
        <f t="shared" si="91"/>
        <v>0.5</v>
      </c>
      <c r="AV265">
        <v>0.2</v>
      </c>
      <c r="AW265">
        <v>15</v>
      </c>
      <c r="AX265">
        <v>10</v>
      </c>
      <c r="AY265">
        <v>5</v>
      </c>
      <c r="AZ265">
        <v>4</v>
      </c>
      <c r="BA265">
        <v>0</v>
      </c>
      <c r="BB265">
        <v>1</v>
      </c>
      <c r="BC265" s="2">
        <f t="shared" si="92"/>
        <v>6.6609103244093593</v>
      </c>
      <c r="BD265" s="14">
        <f t="shared" si="93"/>
        <v>4.4406068829395728</v>
      </c>
      <c r="BE265" s="14">
        <f t="shared" si="94"/>
        <v>2.2203034414697864</v>
      </c>
      <c r="BF265" s="14">
        <f t="shared" si="95"/>
        <v>1.7762427531758291</v>
      </c>
      <c r="BG265" s="14">
        <f t="shared" si="96"/>
        <v>0</v>
      </c>
      <c r="BH265" s="14">
        <f t="shared" si="97"/>
        <v>0.44406068829395728</v>
      </c>
      <c r="BI265">
        <v>10</v>
      </c>
      <c r="BJ265">
        <v>0</v>
      </c>
      <c r="BK265">
        <v>2</v>
      </c>
      <c r="BL265">
        <v>0</v>
      </c>
      <c r="BM265">
        <v>0</v>
      </c>
      <c r="BN265">
        <v>0</v>
      </c>
      <c r="BO265" s="2">
        <v>0.76353599999999999</v>
      </c>
      <c r="BR265" s="18" t="str">
        <f t="shared" si="98"/>
        <v xml:space="preserve"> 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 s="18">
        <f t="shared" si="99"/>
        <v>0</v>
      </c>
      <c r="CC265" s="19">
        <v>4</v>
      </c>
      <c r="CD265">
        <v>0.1</v>
      </c>
      <c r="CE265">
        <v>0.1</v>
      </c>
      <c r="CF265">
        <v>0.2</v>
      </c>
      <c r="CG265" s="20">
        <f t="shared" si="100"/>
        <v>1.4285714285714287E-2</v>
      </c>
      <c r="CH265" s="20">
        <f t="shared" si="101"/>
        <v>8.8812137658791451E-2</v>
      </c>
      <c r="CI265">
        <v>2.9</v>
      </c>
      <c r="CJ265">
        <v>2.8</v>
      </c>
      <c r="CK265">
        <v>-2.1</v>
      </c>
      <c r="CL265">
        <v>-0.30000000000000004</v>
      </c>
      <c r="CM265">
        <v>0.2</v>
      </c>
      <c r="CN265">
        <v>0</v>
      </c>
      <c r="CO265">
        <v>-0.1</v>
      </c>
      <c r="CP265" s="21">
        <f t="shared" si="102"/>
        <v>-7.1428571428571435E-3</v>
      </c>
      <c r="CQ265" s="21">
        <f t="shared" si="103"/>
        <v>-4.4406068829395726E-2</v>
      </c>
      <c r="CW265">
        <v>625000</v>
      </c>
      <c r="CY265" s="22">
        <f t="shared" si="104"/>
        <v>-1.1975609756097563</v>
      </c>
    </row>
    <row r="266" spans="1:103" x14ac:dyDescent="0.2">
      <c r="A266">
        <v>23</v>
      </c>
      <c r="B266" t="s">
        <v>1388</v>
      </c>
      <c r="C266" t="s">
        <v>579</v>
      </c>
      <c r="D266" t="s">
        <v>351</v>
      </c>
      <c r="E266" t="s">
        <v>106</v>
      </c>
      <c r="F266">
        <v>72</v>
      </c>
      <c r="G266">
        <v>205</v>
      </c>
      <c r="H266" t="s">
        <v>107</v>
      </c>
      <c r="I266">
        <v>2007</v>
      </c>
      <c r="J266">
        <v>4</v>
      </c>
      <c r="K266">
        <v>99</v>
      </c>
      <c r="M266">
        <v>26</v>
      </c>
      <c r="N266" t="s">
        <v>1389</v>
      </c>
      <c r="O266" s="12" t="s">
        <v>336</v>
      </c>
      <c r="P266" s="12" t="s">
        <v>1390</v>
      </c>
      <c r="Q266" s="12" t="s">
        <v>223</v>
      </c>
      <c r="R266" t="s">
        <v>684</v>
      </c>
      <c r="S266">
        <v>40</v>
      </c>
      <c r="T266" s="12" t="s">
        <v>148</v>
      </c>
      <c r="U266">
        <v>44</v>
      </c>
      <c r="V266">
        <v>2</v>
      </c>
      <c r="W266">
        <v>5</v>
      </c>
      <c r="X266">
        <v>7</v>
      </c>
      <c r="Y266">
        <v>-4</v>
      </c>
      <c r="Z266">
        <v>61</v>
      </c>
      <c r="AA266">
        <v>27</v>
      </c>
      <c r="AB266">
        <v>20</v>
      </c>
      <c r="AC266" s="13">
        <f t="shared" si="84"/>
        <v>3.2786885245901641E-2</v>
      </c>
      <c r="AD266" s="13">
        <f t="shared" si="85"/>
        <v>1.8518518518518517E-2</v>
      </c>
      <c r="AE266" s="14">
        <v>31.5</v>
      </c>
      <c r="AF266" s="15">
        <v>35</v>
      </c>
      <c r="AG266" s="15">
        <v>11</v>
      </c>
      <c r="AH266" s="15">
        <v>5</v>
      </c>
      <c r="AI266" s="2">
        <v>528.53333333329999</v>
      </c>
      <c r="AJ266" s="14">
        <f t="shared" si="86"/>
        <v>12.012121212120455</v>
      </c>
      <c r="AK266">
        <v>720</v>
      </c>
      <c r="AL266" s="14">
        <f t="shared" si="87"/>
        <v>16.363636363636363</v>
      </c>
      <c r="AM266" s="16">
        <f t="shared" si="88"/>
        <v>0.7340740740740278</v>
      </c>
      <c r="AN266" s="15">
        <v>75.363636</v>
      </c>
      <c r="AO266" s="16">
        <f t="shared" si="89"/>
        <v>8.5554077194758165</v>
      </c>
      <c r="AP266" s="13">
        <f>IF(('Even Strength'!CU266+'Power Play'!AJ266+'Penalty Kill'!AF266)&gt;0,V266/('Even Strength'!CU266+'Power Play'!AJ266+'Penalty Kill'!AF266),0)</f>
        <v>3.3333333333333333E-2</v>
      </c>
      <c r="AQ266" s="13">
        <f>IF(('Even Strength'!CU266+'Power Play'!AJ266+'Penalty Kill'!AF266)&gt;0,W266/('Even Strength'!CU266+'Power Play'!AJ266+'Penalty Kill'!AF266),0)</f>
        <v>8.3333333333333329E-2</v>
      </c>
      <c r="AR266" s="13">
        <f t="shared" si="90"/>
        <v>0.11666666666666667</v>
      </c>
      <c r="AS266">
        <v>2</v>
      </c>
      <c r="AT266">
        <v>2</v>
      </c>
      <c r="AU266" s="17">
        <f t="shared" si="91"/>
        <v>0.5</v>
      </c>
      <c r="AV266">
        <v>0.1</v>
      </c>
      <c r="AW266">
        <v>75</v>
      </c>
      <c r="AX266">
        <v>85</v>
      </c>
      <c r="AY266">
        <v>11</v>
      </c>
      <c r="AZ266">
        <v>27</v>
      </c>
      <c r="BA266">
        <v>11</v>
      </c>
      <c r="BB266">
        <v>6</v>
      </c>
      <c r="BC266" s="2">
        <f t="shared" si="92"/>
        <v>8.5141271442992252</v>
      </c>
      <c r="BD266" s="14">
        <f t="shared" si="93"/>
        <v>9.649344096872456</v>
      </c>
      <c r="BE266" s="14">
        <f t="shared" si="94"/>
        <v>1.2487386478305531</v>
      </c>
      <c r="BF266" s="14">
        <f t="shared" si="95"/>
        <v>3.0650857719477211</v>
      </c>
      <c r="BG266" s="14">
        <f t="shared" si="96"/>
        <v>1.2487386478305531</v>
      </c>
      <c r="BH266" s="14">
        <f t="shared" si="97"/>
        <v>0.68113017154393796</v>
      </c>
      <c r="BI266">
        <v>11</v>
      </c>
      <c r="BJ266">
        <v>3</v>
      </c>
      <c r="BK266">
        <v>1</v>
      </c>
      <c r="BL266">
        <v>0</v>
      </c>
      <c r="BM266">
        <v>0</v>
      </c>
      <c r="BN266">
        <v>0</v>
      </c>
      <c r="BO266" s="2">
        <v>7.2393140000000002</v>
      </c>
      <c r="BP266">
        <v>1</v>
      </c>
      <c r="BQ266">
        <v>0</v>
      </c>
      <c r="BR266" s="18">
        <f t="shared" si="98"/>
        <v>0</v>
      </c>
      <c r="BS266">
        <v>0</v>
      </c>
      <c r="BT266">
        <v>0</v>
      </c>
      <c r="BU266">
        <v>13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s="18">
        <f t="shared" si="99"/>
        <v>0</v>
      </c>
      <c r="CC266" s="19">
        <v>2</v>
      </c>
      <c r="CD266">
        <v>-0.5</v>
      </c>
      <c r="CE266">
        <v>0.5</v>
      </c>
      <c r="CF266">
        <v>0</v>
      </c>
      <c r="CG266" s="20">
        <f t="shared" si="100"/>
        <v>0</v>
      </c>
      <c r="CH266" s="20">
        <f t="shared" si="101"/>
        <v>0</v>
      </c>
      <c r="CI266">
        <v>9.4</v>
      </c>
      <c r="CJ266">
        <v>8.5</v>
      </c>
      <c r="CK266">
        <v>-6.8</v>
      </c>
      <c r="CL266">
        <v>-1.5</v>
      </c>
      <c r="CM266">
        <v>0.60000000000000009</v>
      </c>
      <c r="CN266">
        <v>-0.30000000000000004</v>
      </c>
      <c r="CO266">
        <v>-1.1000000000000001</v>
      </c>
      <c r="CP266" s="21">
        <f t="shared" si="102"/>
        <v>-2.5000000000000001E-2</v>
      </c>
      <c r="CQ266" s="21">
        <f t="shared" si="103"/>
        <v>-0.12487386478305532</v>
      </c>
      <c r="CU266">
        <v>4</v>
      </c>
      <c r="CV266" t="s">
        <v>312</v>
      </c>
      <c r="CW266">
        <v>437500</v>
      </c>
      <c r="CY266" s="22">
        <f t="shared" si="104"/>
        <v>-1.8682926829268294</v>
      </c>
    </row>
    <row r="267" spans="1:103" x14ac:dyDescent="0.2">
      <c r="A267">
        <v>67</v>
      </c>
      <c r="B267" t="s">
        <v>339</v>
      </c>
      <c r="C267" t="s">
        <v>1391</v>
      </c>
      <c r="E267" t="s">
        <v>1149</v>
      </c>
      <c r="F267">
        <v>73</v>
      </c>
      <c r="G267">
        <v>198</v>
      </c>
      <c r="H267" t="s">
        <v>118</v>
      </c>
      <c r="I267">
        <v>2006</v>
      </c>
      <c r="J267">
        <v>1</v>
      </c>
      <c r="K267">
        <v>10</v>
      </c>
      <c r="M267">
        <v>25</v>
      </c>
      <c r="N267" t="s">
        <v>1392</v>
      </c>
      <c r="O267" s="12" t="s">
        <v>566</v>
      </c>
      <c r="P267" s="12" t="s">
        <v>1393</v>
      </c>
      <c r="Q267" t="s">
        <v>169</v>
      </c>
      <c r="T267" s="12" t="s">
        <v>229</v>
      </c>
      <c r="U267">
        <v>81</v>
      </c>
      <c r="V267">
        <v>15</v>
      </c>
      <c r="W267">
        <v>27</v>
      </c>
      <c r="X267">
        <v>42</v>
      </c>
      <c r="Y267">
        <v>8</v>
      </c>
      <c r="Z267">
        <v>189</v>
      </c>
      <c r="AA267">
        <v>70</v>
      </c>
      <c r="AB267">
        <v>85</v>
      </c>
      <c r="AC267" s="13">
        <f t="shared" si="84"/>
        <v>7.9365079365079361E-2</v>
      </c>
      <c r="AD267" s="13">
        <f t="shared" si="85"/>
        <v>4.3604651162790699E-2</v>
      </c>
      <c r="AE267" s="14">
        <v>28.5</v>
      </c>
      <c r="AF267" s="15">
        <v>104</v>
      </c>
      <c r="AG267" s="15">
        <v>32</v>
      </c>
      <c r="AH267" s="15">
        <v>6</v>
      </c>
      <c r="AI267" s="2">
        <v>1350.1833333333</v>
      </c>
      <c r="AJ267" s="14">
        <f t="shared" si="86"/>
        <v>16.668930041151853</v>
      </c>
      <c r="AK267">
        <v>1789</v>
      </c>
      <c r="AL267" s="14">
        <f t="shared" si="87"/>
        <v>22.086419753086421</v>
      </c>
      <c r="AM267" s="16">
        <f t="shared" si="88"/>
        <v>0.75471399291967578</v>
      </c>
      <c r="AN267" s="15">
        <v>183.89473699999999</v>
      </c>
      <c r="AO267" s="16">
        <f t="shared" si="89"/>
        <v>8.1719896458507648</v>
      </c>
      <c r="AP267" s="13">
        <f>IF(('Even Strength'!CU267+'Power Play'!AJ267+'Penalty Kill'!AF267)&gt;0,V267/('Even Strength'!CU267+'Power Play'!AJ267+'Penalty Kill'!AF267),0)</f>
        <v>0.12195121951219512</v>
      </c>
      <c r="AQ267" s="13">
        <f>IF(('Even Strength'!CU267+'Power Play'!AJ267+'Penalty Kill'!AF267)&gt;0,W267/('Even Strength'!CU267+'Power Play'!AJ267+'Penalty Kill'!AF267),0)</f>
        <v>0.21951219512195122</v>
      </c>
      <c r="AR267" s="13">
        <f t="shared" si="90"/>
        <v>0.34146341463414631</v>
      </c>
      <c r="AS267">
        <v>43</v>
      </c>
      <c r="AT267">
        <v>25</v>
      </c>
      <c r="AU267" s="17">
        <f t="shared" si="91"/>
        <v>0.63235294117647056</v>
      </c>
      <c r="AV267">
        <v>1.4</v>
      </c>
      <c r="AW267">
        <v>134</v>
      </c>
      <c r="AX267">
        <v>41</v>
      </c>
      <c r="AY267">
        <v>51</v>
      </c>
      <c r="AZ267">
        <v>70</v>
      </c>
      <c r="BA267">
        <v>24</v>
      </c>
      <c r="BB267">
        <v>53</v>
      </c>
      <c r="BC267" s="2">
        <f t="shared" si="92"/>
        <v>5.9547468862254744</v>
      </c>
      <c r="BD267" s="14">
        <f t="shared" si="93"/>
        <v>1.8219747935466004</v>
      </c>
      <c r="BE267" s="14">
        <f t="shared" si="94"/>
        <v>2.266358889533576</v>
      </c>
      <c r="BF267" s="14">
        <f t="shared" si="95"/>
        <v>3.11068867190883</v>
      </c>
      <c r="BG267" s="14">
        <f t="shared" si="96"/>
        <v>1.0665218303687416</v>
      </c>
      <c r="BH267" s="14">
        <f t="shared" si="97"/>
        <v>2.3552357087309712</v>
      </c>
      <c r="BI267">
        <v>12</v>
      </c>
      <c r="BJ267">
        <v>6</v>
      </c>
      <c r="BK267">
        <v>0</v>
      </c>
      <c r="BL267">
        <v>0</v>
      </c>
      <c r="BM267">
        <v>0</v>
      </c>
      <c r="BN267">
        <v>0</v>
      </c>
      <c r="BO267" s="2">
        <v>3.8245279999999999</v>
      </c>
      <c r="BP267">
        <v>2</v>
      </c>
      <c r="BQ267">
        <v>0</v>
      </c>
      <c r="BR267" s="18">
        <f t="shared" si="98"/>
        <v>0</v>
      </c>
      <c r="BS267">
        <v>0</v>
      </c>
      <c r="BT267">
        <v>2</v>
      </c>
      <c r="BU267">
        <v>23</v>
      </c>
      <c r="BV267">
        <v>0</v>
      </c>
      <c r="BW267">
        <v>1</v>
      </c>
      <c r="BX267">
        <v>2</v>
      </c>
      <c r="BY267">
        <v>0</v>
      </c>
      <c r="BZ267">
        <v>0</v>
      </c>
      <c r="CA267">
        <v>0</v>
      </c>
      <c r="CB267" s="18">
        <f t="shared" si="99"/>
        <v>0</v>
      </c>
      <c r="CC267" s="19">
        <v>6</v>
      </c>
      <c r="CD267">
        <v>2.6</v>
      </c>
      <c r="CE267">
        <v>1.7000000000000002</v>
      </c>
      <c r="CF267">
        <v>4.3</v>
      </c>
      <c r="CG267" s="20">
        <f t="shared" si="100"/>
        <v>5.3086419753086415E-2</v>
      </c>
      <c r="CH267" s="20">
        <f t="shared" si="101"/>
        <v>0.19108516127439953</v>
      </c>
      <c r="CI267">
        <v>26.6</v>
      </c>
      <c r="CJ267">
        <v>29.6</v>
      </c>
      <c r="CK267">
        <v>8.1</v>
      </c>
      <c r="CL267">
        <v>5</v>
      </c>
      <c r="CM267">
        <v>4.0999999999999996</v>
      </c>
      <c r="CN267">
        <v>-0.60000000000000009</v>
      </c>
      <c r="CO267">
        <v>8.5</v>
      </c>
      <c r="CP267" s="21">
        <f t="shared" si="102"/>
        <v>0.10493827160493827</v>
      </c>
      <c r="CQ267" s="21">
        <f t="shared" si="103"/>
        <v>0.37772648158892935</v>
      </c>
      <c r="CU267">
        <v>1</v>
      </c>
      <c r="CV267" t="s">
        <v>768</v>
      </c>
      <c r="CW267">
        <v>2333333</v>
      </c>
      <c r="CY267" s="22">
        <f t="shared" si="104"/>
        <v>4.4024396097560974</v>
      </c>
    </row>
    <row r="268" spans="1:103" x14ac:dyDescent="0.2">
      <c r="A268">
        <v>12</v>
      </c>
      <c r="B268" t="s">
        <v>1394</v>
      </c>
      <c r="C268" t="s">
        <v>812</v>
      </c>
      <c r="E268" t="s">
        <v>813</v>
      </c>
      <c r="F268">
        <v>73</v>
      </c>
      <c r="G268">
        <v>204</v>
      </c>
      <c r="H268" t="s">
        <v>118</v>
      </c>
      <c r="I268">
        <v>2000</v>
      </c>
      <c r="J268">
        <v>1</v>
      </c>
      <c r="K268">
        <v>3</v>
      </c>
      <c r="M268">
        <v>31</v>
      </c>
      <c r="N268" t="s">
        <v>1395</v>
      </c>
      <c r="O268" s="12" t="s">
        <v>1396</v>
      </c>
      <c r="P268" s="12" t="s">
        <v>1397</v>
      </c>
      <c r="Q268" s="12" t="s">
        <v>684</v>
      </c>
      <c r="R268" t="s">
        <v>223</v>
      </c>
      <c r="S268">
        <v>22</v>
      </c>
      <c r="T268" s="12" t="s">
        <v>229</v>
      </c>
      <c r="U268">
        <v>41</v>
      </c>
      <c r="V268">
        <v>11</v>
      </c>
      <c r="W268">
        <v>19</v>
      </c>
      <c r="X268">
        <v>30</v>
      </c>
      <c r="Y268">
        <v>7</v>
      </c>
      <c r="Z268">
        <v>103</v>
      </c>
      <c r="AA268">
        <v>39</v>
      </c>
      <c r="AB268">
        <v>33</v>
      </c>
      <c r="AC268" s="13">
        <f t="shared" si="84"/>
        <v>0.10679611650485436</v>
      </c>
      <c r="AD268" s="13">
        <f t="shared" si="85"/>
        <v>6.2857142857142861E-2</v>
      </c>
      <c r="AE268" s="14">
        <v>27.1</v>
      </c>
      <c r="AF268" s="15">
        <v>51</v>
      </c>
      <c r="AG268" s="15">
        <v>18</v>
      </c>
      <c r="AH268" s="15">
        <v>11</v>
      </c>
      <c r="AI268" s="2">
        <v>697.33333333329995</v>
      </c>
      <c r="AJ268" s="14">
        <f t="shared" si="86"/>
        <v>17.008130081299999</v>
      </c>
      <c r="AK268">
        <v>832</v>
      </c>
      <c r="AL268" s="14">
        <f t="shared" si="87"/>
        <v>20.292682926829269</v>
      </c>
      <c r="AM268" s="16">
        <f t="shared" si="88"/>
        <v>0.83814102564098547</v>
      </c>
      <c r="AN268" s="15">
        <v>94.65625</v>
      </c>
      <c r="AO268" s="16">
        <f t="shared" si="89"/>
        <v>8.1444192160615749</v>
      </c>
      <c r="AP268" s="13">
        <f>IF(('Even Strength'!CU268+'Power Play'!AJ268+'Penalty Kill'!AF268)&gt;0,V268/('Even Strength'!CU268+'Power Play'!AJ268+'Penalty Kill'!AF268),0)</f>
        <v>0.21153846153846154</v>
      </c>
      <c r="AQ268" s="13">
        <f>IF(('Even Strength'!CU268+'Power Play'!AJ268+'Penalty Kill'!AF268)&gt;0,W268/('Even Strength'!CU268+'Power Play'!AJ268+'Penalty Kill'!AF268),0)</f>
        <v>0.36538461538461536</v>
      </c>
      <c r="AR268" s="13">
        <f t="shared" si="90"/>
        <v>0.57692307692307687</v>
      </c>
      <c r="AS268">
        <v>0</v>
      </c>
      <c r="AT268">
        <v>2</v>
      </c>
      <c r="AU268" s="17">
        <f t="shared" si="91"/>
        <v>0</v>
      </c>
      <c r="AV268">
        <v>0</v>
      </c>
      <c r="AW268">
        <v>44</v>
      </c>
      <c r="AX268">
        <v>15</v>
      </c>
      <c r="AY268">
        <v>10</v>
      </c>
      <c r="AZ268">
        <v>39</v>
      </c>
      <c r="BA268">
        <v>15</v>
      </c>
      <c r="BB268">
        <v>11</v>
      </c>
      <c r="BC268" s="2">
        <f t="shared" si="92"/>
        <v>3.7858508604208314</v>
      </c>
      <c r="BD268" s="14">
        <f t="shared" si="93"/>
        <v>1.2906309751434653</v>
      </c>
      <c r="BE268" s="14">
        <f t="shared" si="94"/>
        <v>0.8604206500956435</v>
      </c>
      <c r="BF268" s="14">
        <f t="shared" si="95"/>
        <v>3.3556405353730092</v>
      </c>
      <c r="BG268" s="14">
        <f t="shared" si="96"/>
        <v>1.2906309751434653</v>
      </c>
      <c r="BH268" s="14">
        <f t="shared" si="97"/>
        <v>0.94646271510520785</v>
      </c>
      <c r="BI268">
        <v>10</v>
      </c>
      <c r="BJ268">
        <v>5</v>
      </c>
      <c r="BK268">
        <v>0</v>
      </c>
      <c r="BL268">
        <v>0</v>
      </c>
      <c r="BM268">
        <v>0</v>
      </c>
      <c r="BN268">
        <v>0</v>
      </c>
      <c r="BO268" s="2">
        <v>1.2061139999999999</v>
      </c>
      <c r="BP268">
        <v>3</v>
      </c>
      <c r="BQ268">
        <v>2</v>
      </c>
      <c r="BR268" s="18">
        <f t="shared" si="98"/>
        <v>0.66666666666666663</v>
      </c>
      <c r="BS268">
        <v>1</v>
      </c>
      <c r="BT268">
        <v>2</v>
      </c>
      <c r="BU268">
        <v>7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 s="18">
        <f t="shared" si="99"/>
        <v>0</v>
      </c>
      <c r="CC268" s="19">
        <v>7</v>
      </c>
      <c r="CD268">
        <v>2.7</v>
      </c>
      <c r="CE268">
        <v>1.1000000000000001</v>
      </c>
      <c r="CF268">
        <v>3.8</v>
      </c>
      <c r="CG268" s="20">
        <f t="shared" si="100"/>
        <v>9.2682926829268292E-2</v>
      </c>
      <c r="CH268" s="20">
        <f t="shared" si="101"/>
        <v>0.32695984703634451</v>
      </c>
      <c r="CI268">
        <v>18.3</v>
      </c>
      <c r="CJ268">
        <v>14.6</v>
      </c>
      <c r="CK268">
        <v>5.0999999999999996</v>
      </c>
      <c r="CL268">
        <v>4.0999999999999996</v>
      </c>
      <c r="CM268">
        <v>1.8</v>
      </c>
      <c r="CN268">
        <v>0.9</v>
      </c>
      <c r="CO268">
        <v>6.9</v>
      </c>
      <c r="CP268" s="21">
        <f t="shared" si="102"/>
        <v>0.16829268292682928</v>
      </c>
      <c r="CQ268" s="21">
        <f t="shared" si="103"/>
        <v>0.59369024856599406</v>
      </c>
      <c r="CU268">
        <v>40</v>
      </c>
      <c r="CV268" t="s">
        <v>1398</v>
      </c>
      <c r="CW268">
        <v>3750000</v>
      </c>
      <c r="CY268" s="22">
        <f t="shared" si="104"/>
        <v>0.31463414634146325</v>
      </c>
    </row>
    <row r="269" spans="1:103" x14ac:dyDescent="0.2">
      <c r="A269">
        <v>89</v>
      </c>
      <c r="B269" t="s">
        <v>1399</v>
      </c>
      <c r="C269" t="s">
        <v>761</v>
      </c>
      <c r="D269" t="s">
        <v>105</v>
      </c>
      <c r="E269" t="s">
        <v>106</v>
      </c>
      <c r="F269">
        <v>71</v>
      </c>
      <c r="G269">
        <v>202</v>
      </c>
      <c r="H269" t="s">
        <v>107</v>
      </c>
      <c r="I269">
        <v>2007</v>
      </c>
      <c r="J269">
        <v>1</v>
      </c>
      <c r="K269">
        <v>6</v>
      </c>
      <c r="M269">
        <v>24</v>
      </c>
      <c r="N269" t="s">
        <v>1400</v>
      </c>
      <c r="O269" s="12" t="s">
        <v>1401</v>
      </c>
      <c r="P269" s="12" t="s">
        <v>1402</v>
      </c>
      <c r="Q269" t="s">
        <v>131</v>
      </c>
      <c r="T269" s="12" t="s">
        <v>170</v>
      </c>
      <c r="U269">
        <v>67</v>
      </c>
      <c r="V269">
        <v>10</v>
      </c>
      <c r="W269">
        <v>27</v>
      </c>
      <c r="X269">
        <v>37</v>
      </c>
      <c r="Y269">
        <v>-29</v>
      </c>
      <c r="Z269">
        <v>143</v>
      </c>
      <c r="AA269">
        <v>59</v>
      </c>
      <c r="AB269">
        <v>50</v>
      </c>
      <c r="AC269" s="13">
        <f t="shared" si="84"/>
        <v>6.9930069930069935E-2</v>
      </c>
      <c r="AD269" s="13">
        <f t="shared" si="85"/>
        <v>3.968253968253968E-2</v>
      </c>
      <c r="AE269" s="14">
        <v>30.8</v>
      </c>
      <c r="AF269" s="15">
        <v>61</v>
      </c>
      <c r="AG269" s="15">
        <v>26</v>
      </c>
      <c r="AH269" s="15">
        <v>20</v>
      </c>
      <c r="AI269" s="2">
        <v>1230.75</v>
      </c>
      <c r="AJ269" s="14">
        <f t="shared" si="86"/>
        <v>18.369402985074625</v>
      </c>
      <c r="AK269">
        <v>1573</v>
      </c>
      <c r="AL269" s="14">
        <f t="shared" si="87"/>
        <v>23.477611940298509</v>
      </c>
      <c r="AM269" s="16">
        <f t="shared" si="88"/>
        <v>0.78242212333121419</v>
      </c>
      <c r="AN269" s="15">
        <v>181.56275299999999</v>
      </c>
      <c r="AO269" s="16">
        <f t="shared" si="89"/>
        <v>8.8513225106642288</v>
      </c>
      <c r="AP269" s="13">
        <f>IF(('Even Strength'!CU269+'Power Play'!AJ269+'Penalty Kill'!AF269)&gt;0,V269/('Even Strength'!CU269+'Power Play'!AJ269+'Penalty Kill'!AF269),0)</f>
        <v>0.14705882352941177</v>
      </c>
      <c r="AQ269" s="13">
        <f>IF(('Even Strength'!CU269+'Power Play'!AJ269+'Penalty Kill'!AF269)&gt;0,W269/('Even Strength'!CU269+'Power Play'!AJ269+'Penalty Kill'!AF269),0)</f>
        <v>0.39705882352941174</v>
      </c>
      <c r="AR269" s="13">
        <f t="shared" si="90"/>
        <v>0.54411764705882348</v>
      </c>
      <c r="AS269">
        <v>451</v>
      </c>
      <c r="AT269">
        <v>512</v>
      </c>
      <c r="AU269" s="17">
        <f t="shared" si="91"/>
        <v>0.4683281412253375</v>
      </c>
      <c r="AV269">
        <v>24.1</v>
      </c>
      <c r="AW269">
        <v>71</v>
      </c>
      <c r="AX269">
        <v>33</v>
      </c>
      <c r="AY269">
        <v>34</v>
      </c>
      <c r="AZ269">
        <v>59</v>
      </c>
      <c r="BA269">
        <v>47</v>
      </c>
      <c r="BB269">
        <v>28</v>
      </c>
      <c r="BC269" s="2">
        <f t="shared" si="92"/>
        <v>3.4613040828762949</v>
      </c>
      <c r="BD269" s="14">
        <f t="shared" si="93"/>
        <v>1.6087751371115173</v>
      </c>
      <c r="BE269" s="14">
        <f t="shared" si="94"/>
        <v>1.6575258988421695</v>
      </c>
      <c r="BF269" s="14">
        <f t="shared" si="95"/>
        <v>2.8762949421084705</v>
      </c>
      <c r="BG269" s="14">
        <f t="shared" si="96"/>
        <v>2.2912858013406456</v>
      </c>
      <c r="BH269" s="14">
        <f t="shared" si="97"/>
        <v>1.3650213284582573</v>
      </c>
      <c r="BI269">
        <v>41</v>
      </c>
      <c r="BJ269">
        <v>13</v>
      </c>
      <c r="BK269">
        <v>1</v>
      </c>
      <c r="BL269">
        <v>0</v>
      </c>
      <c r="BM269">
        <v>1</v>
      </c>
      <c r="BN269">
        <v>0</v>
      </c>
      <c r="BO269" s="2">
        <v>-8.5363830000000007</v>
      </c>
      <c r="BP269">
        <v>3</v>
      </c>
      <c r="BQ269">
        <v>1</v>
      </c>
      <c r="BR269" s="18">
        <f t="shared" si="98"/>
        <v>0.33333333333333331</v>
      </c>
      <c r="BS269">
        <v>1</v>
      </c>
      <c r="BT269">
        <v>1</v>
      </c>
      <c r="BU269">
        <v>14</v>
      </c>
      <c r="BV269">
        <v>0</v>
      </c>
      <c r="BW269">
        <v>2</v>
      </c>
      <c r="BX269">
        <v>1</v>
      </c>
      <c r="BY269">
        <v>0</v>
      </c>
      <c r="BZ269">
        <v>0</v>
      </c>
      <c r="CA269">
        <v>1</v>
      </c>
      <c r="CB269" s="18">
        <f t="shared" si="99"/>
        <v>1</v>
      </c>
      <c r="CC269" s="19">
        <v>4</v>
      </c>
      <c r="CD269">
        <v>1.8</v>
      </c>
      <c r="CE269">
        <v>0.30000000000000004</v>
      </c>
      <c r="CF269">
        <v>2.1</v>
      </c>
      <c r="CG269" s="20">
        <f t="shared" si="100"/>
        <v>3.1343283582089557E-2</v>
      </c>
      <c r="CH269" s="20">
        <f t="shared" si="101"/>
        <v>0.10237659963436929</v>
      </c>
      <c r="CI269">
        <v>29.5</v>
      </c>
      <c r="CJ269">
        <v>25.9</v>
      </c>
      <c r="CK269">
        <v>-9.9</v>
      </c>
      <c r="CL269">
        <v>1.2</v>
      </c>
      <c r="CM269">
        <v>-0.2</v>
      </c>
      <c r="CN269">
        <v>0</v>
      </c>
      <c r="CO269">
        <v>1.1000000000000001</v>
      </c>
      <c r="CP269" s="21">
        <f t="shared" si="102"/>
        <v>1.6417910447761197E-2</v>
      </c>
      <c r="CQ269" s="21">
        <f t="shared" si="103"/>
        <v>5.3625837903717249E-2</v>
      </c>
      <c r="CU269">
        <v>15</v>
      </c>
      <c r="CV269" t="s">
        <v>1403</v>
      </c>
      <c r="CW269">
        <v>4800000</v>
      </c>
      <c r="CY269" s="22">
        <f t="shared" si="104"/>
        <v>-7.3292682926829276</v>
      </c>
    </row>
    <row r="270" spans="1:103" x14ac:dyDescent="0.2">
      <c r="A270">
        <v>27</v>
      </c>
      <c r="B270" t="s">
        <v>1404</v>
      </c>
      <c r="C270" t="s">
        <v>1405</v>
      </c>
      <c r="D270" t="s">
        <v>707</v>
      </c>
      <c r="E270" t="s">
        <v>117</v>
      </c>
      <c r="F270">
        <v>73</v>
      </c>
      <c r="G270">
        <v>203</v>
      </c>
      <c r="H270" t="s">
        <v>118</v>
      </c>
      <c r="I270">
        <v>2012</v>
      </c>
      <c r="J270">
        <v>1</v>
      </c>
      <c r="K270">
        <v>3</v>
      </c>
      <c r="M270">
        <v>19</v>
      </c>
      <c r="N270" t="s">
        <v>1406</v>
      </c>
      <c r="O270" s="12" t="s">
        <v>823</v>
      </c>
      <c r="P270" s="12" t="s">
        <v>1407</v>
      </c>
      <c r="Q270" t="s">
        <v>367</v>
      </c>
      <c r="T270" s="12" t="s">
        <v>170</v>
      </c>
      <c r="U270">
        <v>65</v>
      </c>
      <c r="V270">
        <v>13</v>
      </c>
      <c r="W270">
        <v>18</v>
      </c>
      <c r="X270">
        <v>31</v>
      </c>
      <c r="Y270">
        <v>-12</v>
      </c>
      <c r="Z270">
        <v>110</v>
      </c>
      <c r="AA270">
        <v>36</v>
      </c>
      <c r="AB270">
        <v>47</v>
      </c>
      <c r="AC270" s="13">
        <f t="shared" si="84"/>
        <v>0.11818181818181818</v>
      </c>
      <c r="AD270" s="13">
        <f t="shared" si="85"/>
        <v>6.7357512953367879E-2</v>
      </c>
      <c r="AE270" s="14">
        <v>25.4</v>
      </c>
      <c r="AF270" s="15">
        <v>78</v>
      </c>
      <c r="AG270" s="15">
        <v>6</v>
      </c>
      <c r="AH270" s="15">
        <v>2</v>
      </c>
      <c r="AI270" s="2">
        <v>935.68333333329997</v>
      </c>
      <c r="AJ270" s="14">
        <f t="shared" si="86"/>
        <v>14.395128205127692</v>
      </c>
      <c r="AK270">
        <v>1268</v>
      </c>
      <c r="AL270" s="14">
        <f t="shared" si="87"/>
        <v>19.507692307692309</v>
      </c>
      <c r="AM270" s="16">
        <f t="shared" si="88"/>
        <v>0.73792060988430597</v>
      </c>
      <c r="AN270" s="15">
        <v>169.07692299999999</v>
      </c>
      <c r="AO270" s="16">
        <f t="shared" si="89"/>
        <v>10.841932327532849</v>
      </c>
      <c r="AP270" s="13">
        <f>IF(('Even Strength'!CU270+'Power Play'!AJ270+'Penalty Kill'!AF270)&gt;0,V270/('Even Strength'!CU270+'Power Play'!AJ270+'Penalty Kill'!AF270),0)</f>
        <v>0.10655737704918032</v>
      </c>
      <c r="AQ270" s="13">
        <f>IF(('Even Strength'!CU270+'Power Play'!AJ270+'Penalty Kill'!AF270)&gt;0,W270/('Even Strength'!CU270+'Power Play'!AJ270+'Penalty Kill'!AF270),0)</f>
        <v>0.14754098360655737</v>
      </c>
      <c r="AR270" s="13">
        <f t="shared" si="90"/>
        <v>0.25409836065573771</v>
      </c>
      <c r="AS270">
        <v>5</v>
      </c>
      <c r="AT270">
        <v>10</v>
      </c>
      <c r="AU270" s="17">
        <f t="shared" si="91"/>
        <v>0.33333333333333331</v>
      </c>
      <c r="AV270">
        <v>0.30000000000000004</v>
      </c>
      <c r="AW270">
        <v>71</v>
      </c>
      <c r="AX270">
        <v>49</v>
      </c>
      <c r="AY270">
        <v>25</v>
      </c>
      <c r="AZ270">
        <v>36</v>
      </c>
      <c r="BA270">
        <v>23</v>
      </c>
      <c r="BB270">
        <v>30</v>
      </c>
      <c r="BC270" s="2">
        <f t="shared" si="92"/>
        <v>4.5528223579916478</v>
      </c>
      <c r="BD270" s="14">
        <f t="shared" si="93"/>
        <v>3.14208866959987</v>
      </c>
      <c r="BE270" s="14">
        <f t="shared" si="94"/>
        <v>1.6031064640815662</v>
      </c>
      <c r="BF270" s="14">
        <f t="shared" si="95"/>
        <v>2.3084733082774553</v>
      </c>
      <c r="BG270" s="14">
        <f t="shared" si="96"/>
        <v>1.4748579469550409</v>
      </c>
      <c r="BH270" s="14">
        <f t="shared" si="97"/>
        <v>1.9237277568978794</v>
      </c>
      <c r="BI270">
        <v>26</v>
      </c>
      <c r="BJ270">
        <v>12</v>
      </c>
      <c r="BK270">
        <v>0</v>
      </c>
      <c r="BL270">
        <v>0</v>
      </c>
      <c r="BM270">
        <v>0</v>
      </c>
      <c r="BN270">
        <v>0</v>
      </c>
      <c r="BO270" s="2">
        <v>4.835547</v>
      </c>
      <c r="BP270">
        <v>6</v>
      </c>
      <c r="BQ270">
        <v>1</v>
      </c>
      <c r="BR270" s="18">
        <f t="shared" si="98"/>
        <v>0.16666666666666666</v>
      </c>
      <c r="BS270">
        <v>1</v>
      </c>
      <c r="BT270">
        <v>2</v>
      </c>
      <c r="BU270">
        <v>17</v>
      </c>
      <c r="BV270">
        <v>0</v>
      </c>
      <c r="BW270">
        <v>0</v>
      </c>
      <c r="BX270">
        <v>2</v>
      </c>
      <c r="BY270">
        <v>0</v>
      </c>
      <c r="BZ270">
        <v>0</v>
      </c>
      <c r="CA270">
        <v>0</v>
      </c>
      <c r="CB270" s="18">
        <f t="shared" si="99"/>
        <v>0</v>
      </c>
      <c r="CC270" s="19">
        <v>4</v>
      </c>
      <c r="CD270">
        <v>2.4</v>
      </c>
      <c r="CE270">
        <v>0.7</v>
      </c>
      <c r="CF270">
        <v>3</v>
      </c>
      <c r="CG270" s="20">
        <f t="shared" si="100"/>
        <v>4.6153846153846156E-2</v>
      </c>
      <c r="CH270" s="20">
        <f t="shared" si="101"/>
        <v>0.19237277568978794</v>
      </c>
      <c r="CI270">
        <v>22.6</v>
      </c>
      <c r="CJ270">
        <v>18.600000000000001</v>
      </c>
      <c r="CK270">
        <v>-11.4</v>
      </c>
      <c r="CL270">
        <v>2.9</v>
      </c>
      <c r="CM270">
        <v>-0.1</v>
      </c>
      <c r="CN270">
        <v>-0.8</v>
      </c>
      <c r="CO270">
        <v>2</v>
      </c>
      <c r="CP270" s="21">
        <f t="shared" si="102"/>
        <v>3.0769230769230771E-2</v>
      </c>
      <c r="CQ270" s="21">
        <f t="shared" si="103"/>
        <v>0.1282485171265253</v>
      </c>
      <c r="CU270">
        <v>17</v>
      </c>
      <c r="CV270" t="s">
        <v>1408</v>
      </c>
      <c r="CW270">
        <v>3225000</v>
      </c>
      <c r="CY270" s="22">
        <f t="shared" si="104"/>
        <v>-3.6634146341463412</v>
      </c>
    </row>
    <row r="271" spans="1:103" x14ac:dyDescent="0.2">
      <c r="A271">
        <v>39</v>
      </c>
      <c r="B271" t="s">
        <v>1409</v>
      </c>
      <c r="C271" t="s">
        <v>350</v>
      </c>
      <c r="D271" t="s">
        <v>351</v>
      </c>
      <c r="E271" t="s">
        <v>106</v>
      </c>
      <c r="F271">
        <v>74</v>
      </c>
      <c r="G271">
        <v>195</v>
      </c>
      <c r="H271" t="s">
        <v>118</v>
      </c>
      <c r="I271">
        <v>2007</v>
      </c>
      <c r="J271">
        <v>2</v>
      </c>
      <c r="K271">
        <v>55</v>
      </c>
      <c r="M271">
        <v>25</v>
      </c>
      <c r="N271" t="s">
        <v>1410</v>
      </c>
      <c r="O271" s="12" t="s">
        <v>643</v>
      </c>
      <c r="P271" s="12" t="s">
        <v>1411</v>
      </c>
      <c r="Q271" t="s">
        <v>155</v>
      </c>
      <c r="T271" s="12" t="s">
        <v>156</v>
      </c>
      <c r="U271">
        <v>62</v>
      </c>
      <c r="V271">
        <v>4</v>
      </c>
      <c r="W271">
        <v>13</v>
      </c>
      <c r="X271">
        <v>17</v>
      </c>
      <c r="Y271">
        <v>-13</v>
      </c>
      <c r="Z271">
        <v>100</v>
      </c>
      <c r="AA271">
        <v>49</v>
      </c>
      <c r="AB271">
        <v>33</v>
      </c>
      <c r="AC271" s="13">
        <f t="shared" si="84"/>
        <v>0.04</v>
      </c>
      <c r="AD271" s="13">
        <f t="shared" si="85"/>
        <v>2.197802197802198E-2</v>
      </c>
      <c r="AE271" s="14">
        <v>30.9</v>
      </c>
      <c r="AF271" s="15">
        <v>63</v>
      </c>
      <c r="AG271" s="15">
        <v>8</v>
      </c>
      <c r="AH271" s="15">
        <v>6</v>
      </c>
      <c r="AI271" s="2">
        <v>905.85</v>
      </c>
      <c r="AJ271" s="14">
        <f t="shared" si="86"/>
        <v>14.610483870967743</v>
      </c>
      <c r="AK271">
        <v>1361</v>
      </c>
      <c r="AL271" s="14">
        <f t="shared" si="87"/>
        <v>21.951612903225808</v>
      </c>
      <c r="AM271" s="16">
        <f t="shared" si="88"/>
        <v>0.66557678177810431</v>
      </c>
      <c r="AN271" s="15">
        <v>118.961538</v>
      </c>
      <c r="AO271" s="16">
        <f t="shared" si="89"/>
        <v>7.879552111276702</v>
      </c>
      <c r="AP271" s="13">
        <f>IF(('Even Strength'!CU271+'Power Play'!AJ271+'Penalty Kill'!AF271)&gt;0,V271/('Even Strength'!CU271+'Power Play'!AJ271+'Penalty Kill'!AF271),0)</f>
        <v>0.05</v>
      </c>
      <c r="AQ271" s="13">
        <f>IF(('Even Strength'!CU271+'Power Play'!AJ271+'Penalty Kill'!AF271)&gt;0,W271/('Even Strength'!CU271+'Power Play'!AJ271+'Penalty Kill'!AF271),0)</f>
        <v>0.16250000000000001</v>
      </c>
      <c r="AR271" s="13">
        <f t="shared" si="90"/>
        <v>0.21250000000000002</v>
      </c>
      <c r="AS271">
        <v>62</v>
      </c>
      <c r="AT271">
        <v>93</v>
      </c>
      <c r="AU271" s="17">
        <f t="shared" si="91"/>
        <v>0.4</v>
      </c>
      <c r="AV271">
        <v>4.2</v>
      </c>
      <c r="AW271">
        <v>85</v>
      </c>
      <c r="AX271">
        <v>77</v>
      </c>
      <c r="AY271">
        <v>43</v>
      </c>
      <c r="AZ271">
        <v>49</v>
      </c>
      <c r="BA271">
        <v>16</v>
      </c>
      <c r="BB271">
        <v>23</v>
      </c>
      <c r="BC271" s="2">
        <f t="shared" si="92"/>
        <v>5.6300712038416956</v>
      </c>
      <c r="BD271" s="14">
        <f t="shared" si="93"/>
        <v>5.1001821493624773</v>
      </c>
      <c r="BE271" s="14">
        <f t="shared" si="94"/>
        <v>2.848153667825799</v>
      </c>
      <c r="BF271" s="14">
        <f t="shared" si="95"/>
        <v>3.2455704586852128</v>
      </c>
      <c r="BG271" s="14">
        <f t="shared" si="96"/>
        <v>1.0597781089584368</v>
      </c>
      <c r="BH271" s="14">
        <f t="shared" si="97"/>
        <v>1.5234310316277528</v>
      </c>
      <c r="BI271">
        <v>21</v>
      </c>
      <c r="BJ271">
        <v>8</v>
      </c>
      <c r="BK271">
        <v>1</v>
      </c>
      <c r="BL271">
        <v>0</v>
      </c>
      <c r="BM271">
        <v>0</v>
      </c>
      <c r="BN271">
        <v>0</v>
      </c>
      <c r="BO271" s="2">
        <v>13.359389</v>
      </c>
      <c r="BR271" s="18" t="str">
        <f t="shared" si="98"/>
        <v xml:space="preserve"> </v>
      </c>
      <c r="BT271">
        <v>2</v>
      </c>
      <c r="BU271">
        <v>15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 s="18">
        <f t="shared" si="99"/>
        <v>1</v>
      </c>
      <c r="CC271" s="19">
        <v>5</v>
      </c>
      <c r="CD271">
        <v>-0.2</v>
      </c>
      <c r="CE271">
        <v>0.60000000000000009</v>
      </c>
      <c r="CF271">
        <v>0.4</v>
      </c>
      <c r="CG271" s="20">
        <f t="shared" si="100"/>
        <v>6.4516129032258064E-3</v>
      </c>
      <c r="CH271" s="20">
        <f t="shared" si="101"/>
        <v>2.6494452723960924E-2</v>
      </c>
      <c r="CI271">
        <v>16.899999999999999</v>
      </c>
      <c r="CJ271">
        <v>18.7</v>
      </c>
      <c r="CK271">
        <v>-7.6</v>
      </c>
      <c r="CL271">
        <v>-1.2</v>
      </c>
      <c r="CM271">
        <v>1.8</v>
      </c>
      <c r="CN271">
        <v>0</v>
      </c>
      <c r="CO271">
        <v>0.60000000000000009</v>
      </c>
      <c r="CP271" s="21">
        <f t="shared" si="102"/>
        <v>9.6774193548387118E-3</v>
      </c>
      <c r="CQ271" s="21">
        <f t="shared" si="103"/>
        <v>3.9741679085941388E-2</v>
      </c>
      <c r="CU271">
        <v>9</v>
      </c>
      <c r="CV271" t="s">
        <v>1412</v>
      </c>
      <c r="CW271">
        <v>1250000</v>
      </c>
      <c r="CY271" s="22">
        <f t="shared" si="104"/>
        <v>-1.5951219512195123</v>
      </c>
    </row>
    <row r="272" spans="1:103" x14ac:dyDescent="0.2">
      <c r="A272">
        <v>11</v>
      </c>
      <c r="B272" t="s">
        <v>1413</v>
      </c>
      <c r="C272" t="s">
        <v>579</v>
      </c>
      <c r="D272" t="s">
        <v>351</v>
      </c>
      <c r="E272" t="s">
        <v>106</v>
      </c>
      <c r="F272">
        <v>69</v>
      </c>
      <c r="G272">
        <v>180</v>
      </c>
      <c r="H272" t="s">
        <v>107</v>
      </c>
      <c r="I272">
        <v>2010</v>
      </c>
      <c r="J272">
        <v>5</v>
      </c>
      <c r="K272">
        <v>147</v>
      </c>
      <c r="M272">
        <v>21</v>
      </c>
      <c r="N272" t="s">
        <v>1414</v>
      </c>
      <c r="O272" s="12" t="s">
        <v>1415</v>
      </c>
      <c r="P272" s="12" t="s">
        <v>1416</v>
      </c>
      <c r="Q272" t="s">
        <v>367</v>
      </c>
      <c r="T272" s="12" t="s">
        <v>148</v>
      </c>
      <c r="U272">
        <v>81</v>
      </c>
      <c r="V272">
        <v>19</v>
      </c>
      <c r="W272">
        <v>22</v>
      </c>
      <c r="X272">
        <v>41</v>
      </c>
      <c r="Y272">
        <v>4</v>
      </c>
      <c r="Z272">
        <v>211</v>
      </c>
      <c r="AA272">
        <v>76</v>
      </c>
      <c r="AB272">
        <v>97</v>
      </c>
      <c r="AC272" s="13">
        <f t="shared" si="84"/>
        <v>9.004739336492891E-2</v>
      </c>
      <c r="AD272" s="13">
        <f t="shared" si="85"/>
        <v>4.9479166666666664E-2</v>
      </c>
      <c r="AE272" s="14">
        <v>26.3</v>
      </c>
      <c r="AF272" s="15">
        <v>144</v>
      </c>
      <c r="AG272" s="15">
        <v>14</v>
      </c>
      <c r="AH272" s="15">
        <v>17</v>
      </c>
      <c r="AI272" s="2">
        <v>1292.1500000000001</v>
      </c>
      <c r="AJ272" s="14">
        <f t="shared" si="86"/>
        <v>15.95246913580247</v>
      </c>
      <c r="AK272">
        <v>1744</v>
      </c>
      <c r="AL272" s="14">
        <f t="shared" si="87"/>
        <v>21.530864197530864</v>
      </c>
      <c r="AM272" s="16">
        <f t="shared" si="88"/>
        <v>0.74091169724770645</v>
      </c>
      <c r="AN272" s="15">
        <v>92.1875</v>
      </c>
      <c r="AO272" s="16">
        <f t="shared" si="89"/>
        <v>4.2806562705568236</v>
      </c>
      <c r="AP272" s="13">
        <f>IF(('Even Strength'!CU272+'Power Play'!AJ272+'Penalty Kill'!AF272)&gt;0,V272/('Even Strength'!CU272+'Power Play'!AJ272+'Penalty Kill'!AF272),0)</f>
        <v>0.19587628865979381</v>
      </c>
      <c r="AQ272" s="13">
        <f>IF(('Even Strength'!CU272+'Power Play'!AJ272+'Penalty Kill'!AF272)&gt;0,W272/('Even Strength'!CU272+'Power Play'!AJ272+'Penalty Kill'!AF272),0)</f>
        <v>0.22680412371134021</v>
      </c>
      <c r="AR272" s="13">
        <f t="shared" si="90"/>
        <v>0.42268041237113402</v>
      </c>
      <c r="AS272">
        <v>47</v>
      </c>
      <c r="AT272">
        <v>81</v>
      </c>
      <c r="AU272" s="17">
        <f t="shared" si="91"/>
        <v>0.3671875</v>
      </c>
      <c r="AV272">
        <v>2.5</v>
      </c>
      <c r="AW272">
        <v>147</v>
      </c>
      <c r="AX272">
        <v>38</v>
      </c>
      <c r="AY272">
        <v>36</v>
      </c>
      <c r="AZ272">
        <v>76</v>
      </c>
      <c r="BA272">
        <v>22</v>
      </c>
      <c r="BB272">
        <v>41</v>
      </c>
      <c r="BC272" s="2">
        <f t="shared" si="92"/>
        <v>6.8258329141353551</v>
      </c>
      <c r="BD272" s="14">
        <f t="shared" si="93"/>
        <v>1.7645010254227449</v>
      </c>
      <c r="BE272" s="14">
        <f t="shared" si="94"/>
        <v>1.6716325504004952</v>
      </c>
      <c r="BF272" s="14">
        <f t="shared" si="95"/>
        <v>3.5290020508454898</v>
      </c>
      <c r="BG272" s="14">
        <f t="shared" si="96"/>
        <v>1.0215532252447472</v>
      </c>
      <c r="BH272" s="14">
        <f t="shared" si="97"/>
        <v>1.9038037379561197</v>
      </c>
      <c r="BI272">
        <v>73</v>
      </c>
      <c r="BJ272">
        <v>29</v>
      </c>
      <c r="BK272">
        <v>1</v>
      </c>
      <c r="BL272">
        <v>1</v>
      </c>
      <c r="BM272">
        <v>0</v>
      </c>
      <c r="BN272">
        <v>0</v>
      </c>
      <c r="BO272" s="2">
        <v>-1.5479829999999999</v>
      </c>
      <c r="BP272">
        <v>3</v>
      </c>
      <c r="BQ272">
        <v>0</v>
      </c>
      <c r="BR272" s="18">
        <f t="shared" si="98"/>
        <v>0</v>
      </c>
      <c r="BS272">
        <v>0</v>
      </c>
      <c r="BT272">
        <v>4</v>
      </c>
      <c r="BU272">
        <v>20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 s="18">
        <f t="shared" si="99"/>
        <v>0</v>
      </c>
      <c r="CC272" s="19">
        <v>6</v>
      </c>
      <c r="CD272">
        <v>3.2</v>
      </c>
      <c r="CE272">
        <v>1.8</v>
      </c>
      <c r="CF272">
        <v>5</v>
      </c>
      <c r="CG272" s="20">
        <f t="shared" si="100"/>
        <v>6.1728395061728392E-2</v>
      </c>
      <c r="CH272" s="20">
        <f t="shared" si="101"/>
        <v>0.23217118755562433</v>
      </c>
      <c r="CI272">
        <v>32.700000000000003</v>
      </c>
      <c r="CJ272">
        <v>25.5</v>
      </c>
      <c r="CK272">
        <v>5.9</v>
      </c>
      <c r="CL272">
        <v>2.8</v>
      </c>
      <c r="CM272">
        <v>1.7000000000000002</v>
      </c>
      <c r="CN272">
        <v>-0.8</v>
      </c>
      <c r="CO272">
        <v>3.7</v>
      </c>
      <c r="CP272" s="21">
        <f t="shared" si="102"/>
        <v>4.5679012345679011E-2</v>
      </c>
      <c r="CQ272" s="21">
        <f t="shared" si="103"/>
        <v>0.17180667879116202</v>
      </c>
      <c r="CU272">
        <v>1</v>
      </c>
      <c r="CV272" t="s">
        <v>768</v>
      </c>
      <c r="CW272">
        <v>870000</v>
      </c>
      <c r="CY272" s="22">
        <f t="shared" si="104"/>
        <v>2.1721951219512197</v>
      </c>
    </row>
    <row r="273" spans="1:103" x14ac:dyDescent="0.2">
      <c r="A273">
        <v>59</v>
      </c>
      <c r="B273" t="s">
        <v>1417</v>
      </c>
      <c r="C273" t="s">
        <v>1418</v>
      </c>
      <c r="D273" t="s">
        <v>1419</v>
      </c>
      <c r="E273" t="s">
        <v>106</v>
      </c>
      <c r="F273">
        <v>72</v>
      </c>
      <c r="G273">
        <v>190</v>
      </c>
      <c r="H273" t="s">
        <v>118</v>
      </c>
      <c r="L273" t="s">
        <v>108</v>
      </c>
      <c r="M273">
        <v>25</v>
      </c>
      <c r="N273" t="s">
        <v>1420</v>
      </c>
      <c r="O273" s="12" t="s">
        <v>380</v>
      </c>
      <c r="P273" s="12" t="s">
        <v>1421</v>
      </c>
      <c r="Q273" t="s">
        <v>300</v>
      </c>
      <c r="T273" s="12" t="s">
        <v>156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3</v>
      </c>
      <c r="AA273">
        <v>2</v>
      </c>
      <c r="AB273">
        <v>1</v>
      </c>
      <c r="AC273" s="13">
        <f t="shared" si="84"/>
        <v>0</v>
      </c>
      <c r="AD273" s="13">
        <f t="shared" si="85"/>
        <v>0</v>
      </c>
      <c r="AE273" s="14">
        <v>36.4</v>
      </c>
      <c r="AF273" s="15">
        <v>1</v>
      </c>
      <c r="AG273" s="15">
        <v>2</v>
      </c>
      <c r="AH273" s="15">
        <v>0</v>
      </c>
      <c r="AI273" s="2">
        <v>27.5333333333</v>
      </c>
      <c r="AJ273" s="14">
        <f t="shared" si="86"/>
        <v>6.883333333325</v>
      </c>
      <c r="AK273">
        <v>43</v>
      </c>
      <c r="AL273" s="14">
        <f t="shared" si="87"/>
        <v>10.75</v>
      </c>
      <c r="AM273" s="16">
        <f t="shared" si="88"/>
        <v>0.64031007751860469</v>
      </c>
      <c r="AN273" s="15">
        <v>0</v>
      </c>
      <c r="AO273" s="16">
        <f t="shared" si="89"/>
        <v>0</v>
      </c>
      <c r="AP273" s="13">
        <f>IF(('Even Strength'!CU273+'Power Play'!AJ273+'Penalty Kill'!AF273)&gt;0,V273/('Even Strength'!CU273+'Power Play'!AJ273+'Penalty Kill'!AF273),0)</f>
        <v>0</v>
      </c>
      <c r="AQ273" s="13">
        <f>IF(('Even Strength'!CU273+'Power Play'!AJ273+'Penalty Kill'!AF273)&gt;0,W273/('Even Strength'!CU273+'Power Play'!AJ273+'Penalty Kill'!AF273),0)</f>
        <v>0</v>
      </c>
      <c r="AR273" s="13">
        <f t="shared" si="90"/>
        <v>0</v>
      </c>
      <c r="AS273">
        <v>0</v>
      </c>
      <c r="AT273">
        <v>0</v>
      </c>
      <c r="AU273" s="17">
        <f t="shared" si="91"/>
        <v>0</v>
      </c>
      <c r="AV273">
        <v>0</v>
      </c>
      <c r="AW273">
        <v>0</v>
      </c>
      <c r="AX273">
        <v>9</v>
      </c>
      <c r="AY273">
        <v>0</v>
      </c>
      <c r="AZ273">
        <v>2</v>
      </c>
      <c r="BA273">
        <v>0</v>
      </c>
      <c r="BB273">
        <v>0</v>
      </c>
      <c r="BC273" s="2">
        <f t="shared" si="92"/>
        <v>0</v>
      </c>
      <c r="BD273" s="14">
        <f t="shared" si="93"/>
        <v>19.612590799055219</v>
      </c>
      <c r="BE273" s="14">
        <f t="shared" si="94"/>
        <v>0</v>
      </c>
      <c r="BF273" s="14">
        <f t="shared" si="95"/>
        <v>4.3583535109011597</v>
      </c>
      <c r="BG273" s="14">
        <f t="shared" si="96"/>
        <v>0</v>
      </c>
      <c r="BH273" s="14">
        <f t="shared" si="97"/>
        <v>0</v>
      </c>
      <c r="BI273">
        <v>17</v>
      </c>
      <c r="BJ273">
        <v>1</v>
      </c>
      <c r="BK273">
        <v>3</v>
      </c>
      <c r="BL273">
        <v>0</v>
      </c>
      <c r="BM273">
        <v>0</v>
      </c>
      <c r="BN273">
        <v>0</v>
      </c>
      <c r="BO273" s="2">
        <v>-5.0477999999999995E-2</v>
      </c>
      <c r="BR273" s="18" t="str">
        <f t="shared" si="98"/>
        <v xml:space="preserve"> </v>
      </c>
      <c r="BT273">
        <v>0</v>
      </c>
      <c r="BU273">
        <v>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 s="18">
        <f t="shared" si="99"/>
        <v>0</v>
      </c>
      <c r="CC273" s="19">
        <v>4</v>
      </c>
      <c r="CD273">
        <v>-0.1</v>
      </c>
      <c r="CE273">
        <v>0</v>
      </c>
      <c r="CF273">
        <v>0</v>
      </c>
      <c r="CG273" s="20">
        <f t="shared" si="100"/>
        <v>0</v>
      </c>
      <c r="CH273" s="20">
        <f t="shared" si="101"/>
        <v>0</v>
      </c>
      <c r="CI273">
        <v>0.2</v>
      </c>
      <c r="CJ273">
        <v>0.2</v>
      </c>
      <c r="CK273">
        <v>0</v>
      </c>
      <c r="CL273">
        <v>-0.1</v>
      </c>
      <c r="CM273">
        <v>0</v>
      </c>
      <c r="CN273">
        <v>0</v>
      </c>
      <c r="CO273">
        <v>-0.1</v>
      </c>
      <c r="CP273" s="21">
        <f t="shared" si="102"/>
        <v>-2.5000000000000001E-2</v>
      </c>
      <c r="CQ273" s="21">
        <f t="shared" si="103"/>
        <v>-0.21791767554505803</v>
      </c>
      <c r="CW273">
        <v>550000</v>
      </c>
      <c r="CY273" s="22">
        <f t="shared" si="104"/>
        <v>-1.0658536585365852</v>
      </c>
    </row>
    <row r="274" spans="1:103" x14ac:dyDescent="0.2">
      <c r="A274">
        <v>16</v>
      </c>
      <c r="B274" t="s">
        <v>1422</v>
      </c>
      <c r="C274" t="s">
        <v>250</v>
      </c>
      <c r="D274" t="s">
        <v>245</v>
      </c>
      <c r="E274" t="s">
        <v>106</v>
      </c>
      <c r="F274">
        <v>72</v>
      </c>
      <c r="G274">
        <v>190</v>
      </c>
      <c r="H274" t="s">
        <v>118</v>
      </c>
      <c r="M274">
        <v>28</v>
      </c>
      <c r="N274" t="s">
        <v>1423</v>
      </c>
      <c r="O274" s="12" t="s">
        <v>743</v>
      </c>
      <c r="P274" s="12" t="s">
        <v>1424</v>
      </c>
      <c r="Q274" t="s">
        <v>393</v>
      </c>
      <c r="T274" s="12" t="s">
        <v>123</v>
      </c>
      <c r="U274">
        <v>75</v>
      </c>
      <c r="V274">
        <v>17</v>
      </c>
      <c r="W274">
        <v>15</v>
      </c>
      <c r="X274">
        <v>32</v>
      </c>
      <c r="Y274">
        <v>10</v>
      </c>
      <c r="Z274">
        <v>165</v>
      </c>
      <c r="AA274">
        <v>68</v>
      </c>
      <c r="AB274">
        <v>58</v>
      </c>
      <c r="AC274" s="13">
        <f t="shared" si="84"/>
        <v>0.10303030303030303</v>
      </c>
      <c r="AD274" s="13">
        <f t="shared" si="85"/>
        <v>5.8419243986254296E-2</v>
      </c>
      <c r="AE274" s="14">
        <v>32.5</v>
      </c>
      <c r="AF274" s="15">
        <v>100</v>
      </c>
      <c r="AG274" s="15">
        <v>23</v>
      </c>
      <c r="AH274" s="15">
        <v>15</v>
      </c>
      <c r="AI274" s="2">
        <v>979.83333333329995</v>
      </c>
      <c r="AJ274" s="14">
        <f t="shared" si="86"/>
        <v>13.064444444444</v>
      </c>
      <c r="AK274">
        <v>1425</v>
      </c>
      <c r="AL274" s="14">
        <f t="shared" si="87"/>
        <v>19</v>
      </c>
      <c r="AM274" s="16">
        <f t="shared" si="88"/>
        <v>0.68760233918126312</v>
      </c>
      <c r="AN274" s="15">
        <v>92.210526000000002</v>
      </c>
      <c r="AO274" s="16">
        <f t="shared" si="89"/>
        <v>5.6465026977379029</v>
      </c>
      <c r="AP274" s="13">
        <f>IF(('Even Strength'!CU274+'Power Play'!AJ274+'Penalty Kill'!AF274)&gt;0,V274/('Even Strength'!CU274+'Power Play'!AJ274+'Penalty Kill'!AF274),0)</f>
        <v>0.11409395973154363</v>
      </c>
      <c r="AQ274" s="13">
        <f>IF(('Even Strength'!CU274+'Power Play'!AJ274+'Penalty Kill'!AF274)&gt;0,W274/('Even Strength'!CU274+'Power Play'!AJ274+'Penalty Kill'!AF274),0)</f>
        <v>0.10067114093959731</v>
      </c>
      <c r="AR274" s="13">
        <f t="shared" si="90"/>
        <v>0.21476510067114093</v>
      </c>
      <c r="AS274">
        <v>4</v>
      </c>
      <c r="AT274">
        <v>6</v>
      </c>
      <c r="AU274" s="17">
        <f t="shared" si="91"/>
        <v>0.4</v>
      </c>
      <c r="AV274">
        <v>0.2</v>
      </c>
      <c r="AW274">
        <v>100</v>
      </c>
      <c r="AX274">
        <v>141</v>
      </c>
      <c r="AY274">
        <v>47</v>
      </c>
      <c r="AZ274">
        <v>68</v>
      </c>
      <c r="BA274">
        <v>21</v>
      </c>
      <c r="BB274">
        <v>42</v>
      </c>
      <c r="BC274" s="2">
        <f t="shared" si="92"/>
        <v>6.1234903895222361</v>
      </c>
      <c r="BD274" s="14">
        <f t="shared" si="93"/>
        <v>8.6341214492263525</v>
      </c>
      <c r="BE274" s="14">
        <f t="shared" si="94"/>
        <v>2.8780404830754511</v>
      </c>
      <c r="BF274" s="14">
        <f t="shared" si="95"/>
        <v>4.1639734648751201</v>
      </c>
      <c r="BG274" s="14">
        <f t="shared" si="96"/>
        <v>1.2859329817996696</v>
      </c>
      <c r="BH274" s="14">
        <f t="shared" si="97"/>
        <v>2.5718659635993393</v>
      </c>
      <c r="BI274">
        <v>106</v>
      </c>
      <c r="BJ274">
        <v>38</v>
      </c>
      <c r="BK274">
        <v>2</v>
      </c>
      <c r="BL274">
        <v>1</v>
      </c>
      <c r="BM274">
        <v>1</v>
      </c>
      <c r="BN274">
        <v>0</v>
      </c>
      <c r="BO274" s="2">
        <v>-8.8000310000000006</v>
      </c>
      <c r="BP274">
        <v>1</v>
      </c>
      <c r="BQ274">
        <v>0</v>
      </c>
      <c r="BR274" s="18">
        <f t="shared" si="98"/>
        <v>0</v>
      </c>
      <c r="BS274">
        <v>0</v>
      </c>
      <c r="BT274">
        <v>2</v>
      </c>
      <c r="BU274">
        <v>13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0</v>
      </c>
      <c r="CB274" s="18">
        <f t="shared" si="99"/>
        <v>0</v>
      </c>
      <c r="CC274" s="19">
        <v>5</v>
      </c>
      <c r="CD274">
        <v>2.8</v>
      </c>
      <c r="CE274">
        <v>1.4</v>
      </c>
      <c r="CF274">
        <v>4.2</v>
      </c>
      <c r="CG274" s="20">
        <f t="shared" si="100"/>
        <v>5.6000000000000001E-2</v>
      </c>
      <c r="CH274" s="20">
        <f t="shared" si="101"/>
        <v>0.25718659635993391</v>
      </c>
      <c r="CI274">
        <v>18</v>
      </c>
      <c r="CJ274">
        <v>20.7</v>
      </c>
      <c r="CK274">
        <v>7.7</v>
      </c>
      <c r="CL274">
        <v>6.1</v>
      </c>
      <c r="CM274">
        <v>3.2</v>
      </c>
      <c r="CN274">
        <v>-0.30000000000000004</v>
      </c>
      <c r="CO274">
        <v>9.1</v>
      </c>
      <c r="CP274" s="21">
        <f t="shared" si="102"/>
        <v>0.12133333333333333</v>
      </c>
      <c r="CQ274" s="21">
        <f t="shared" si="103"/>
        <v>0.55723762544652344</v>
      </c>
      <c r="CU274">
        <v>1</v>
      </c>
      <c r="CV274" t="s">
        <v>449</v>
      </c>
      <c r="CW274">
        <v>575000</v>
      </c>
      <c r="CY274" s="22">
        <f t="shared" si="104"/>
        <v>8.090243902439024</v>
      </c>
    </row>
    <row r="275" spans="1:103" x14ac:dyDescent="0.2">
      <c r="A275">
        <v>51</v>
      </c>
      <c r="B275" t="s">
        <v>1425</v>
      </c>
      <c r="C275" t="s">
        <v>1426</v>
      </c>
      <c r="D275" t="s">
        <v>127</v>
      </c>
      <c r="E275" t="s">
        <v>117</v>
      </c>
      <c r="F275">
        <v>74</v>
      </c>
      <c r="G275">
        <v>184</v>
      </c>
      <c r="H275" t="s">
        <v>118</v>
      </c>
      <c r="I275">
        <v>2008</v>
      </c>
      <c r="J275">
        <v>1</v>
      </c>
      <c r="K275">
        <v>17</v>
      </c>
      <c r="M275">
        <v>23</v>
      </c>
      <c r="N275" t="s">
        <v>1427</v>
      </c>
      <c r="O275" s="12" t="s">
        <v>1114</v>
      </c>
      <c r="P275" s="12" t="s">
        <v>1428</v>
      </c>
      <c r="Q275" t="s">
        <v>112</v>
      </c>
      <c r="T275" s="12" t="s">
        <v>178</v>
      </c>
      <c r="U275">
        <v>80</v>
      </c>
      <c r="V275">
        <v>10</v>
      </c>
      <c r="W275">
        <v>21</v>
      </c>
      <c r="X275">
        <v>31</v>
      </c>
      <c r="Y275">
        <v>-3</v>
      </c>
      <c r="Z275">
        <v>136</v>
      </c>
      <c r="AA275">
        <v>52</v>
      </c>
      <c r="AB275">
        <v>87</v>
      </c>
      <c r="AC275" s="13">
        <f t="shared" si="84"/>
        <v>7.3529411764705885E-2</v>
      </c>
      <c r="AD275" s="13">
        <f t="shared" si="85"/>
        <v>3.6363636363636362E-2</v>
      </c>
      <c r="AE275" s="14">
        <v>45.6</v>
      </c>
      <c r="AF275" s="15">
        <v>68</v>
      </c>
      <c r="AG275" s="15">
        <v>24</v>
      </c>
      <c r="AH275" s="15">
        <v>34</v>
      </c>
      <c r="AI275" s="2">
        <v>1685.1333333333</v>
      </c>
      <c r="AJ275" s="14">
        <f t="shared" si="86"/>
        <v>21.064166666666249</v>
      </c>
      <c r="AK275">
        <v>2061</v>
      </c>
      <c r="AL275" s="14">
        <f t="shared" si="87"/>
        <v>25.762499999999999</v>
      </c>
      <c r="AM275" s="16">
        <f t="shared" si="88"/>
        <v>0.81762898269446871</v>
      </c>
      <c r="AN275" s="15">
        <v>89.564814999999996</v>
      </c>
      <c r="AO275" s="16">
        <f t="shared" si="89"/>
        <v>3.1889992285477544</v>
      </c>
      <c r="AP275" s="13">
        <f>IF(('Even Strength'!CU275+'Power Play'!AJ275+'Penalty Kill'!AF275)&gt;0,V275/('Even Strength'!CU275+'Power Play'!AJ275+'Penalty Kill'!AF275),0)</f>
        <v>8.4033613445378158E-2</v>
      </c>
      <c r="AQ275" s="13">
        <f>IF(('Even Strength'!CU275+'Power Play'!AJ275+'Penalty Kill'!AF275)&gt;0,W275/('Even Strength'!CU275+'Power Play'!AJ275+'Penalty Kill'!AF275),0)</f>
        <v>0.17647058823529413</v>
      </c>
      <c r="AR275" s="13">
        <f t="shared" si="90"/>
        <v>0.26050420168067229</v>
      </c>
      <c r="AS275">
        <v>0</v>
      </c>
      <c r="AT275">
        <v>0</v>
      </c>
      <c r="AU275" s="17">
        <f t="shared" si="91"/>
        <v>0</v>
      </c>
      <c r="AV275">
        <v>0</v>
      </c>
      <c r="AW275">
        <v>142</v>
      </c>
      <c r="AX275">
        <v>108</v>
      </c>
      <c r="AY275">
        <v>87</v>
      </c>
      <c r="AZ275">
        <v>52</v>
      </c>
      <c r="BA275">
        <v>68</v>
      </c>
      <c r="BB275">
        <v>33</v>
      </c>
      <c r="BC275" s="2">
        <f t="shared" si="92"/>
        <v>5.0559797444317969</v>
      </c>
      <c r="BD275" s="14">
        <f t="shared" si="93"/>
        <v>3.8453930450608036</v>
      </c>
      <c r="BE275" s="14">
        <f t="shared" si="94"/>
        <v>3.0976777307434249</v>
      </c>
      <c r="BF275" s="14">
        <f t="shared" si="95"/>
        <v>1.8514855402144608</v>
      </c>
      <c r="BG275" s="14">
        <f t="shared" si="96"/>
        <v>2.4211733987419874</v>
      </c>
      <c r="BH275" s="14">
        <f t="shared" si="97"/>
        <v>1.1749812082130231</v>
      </c>
      <c r="BI275">
        <v>19</v>
      </c>
      <c r="BJ275">
        <v>7</v>
      </c>
      <c r="BK275">
        <v>1</v>
      </c>
      <c r="BL275">
        <v>0</v>
      </c>
      <c r="BM275">
        <v>0</v>
      </c>
      <c r="BN275">
        <v>0</v>
      </c>
      <c r="BO275" s="2">
        <v>13.961499999999999</v>
      </c>
      <c r="BR275" s="18" t="str">
        <f t="shared" si="98"/>
        <v xml:space="preserve"> </v>
      </c>
      <c r="BT275">
        <v>2</v>
      </c>
      <c r="BU275">
        <v>21</v>
      </c>
      <c r="BV275">
        <v>0</v>
      </c>
      <c r="BW275">
        <v>2</v>
      </c>
      <c r="BX275">
        <v>1</v>
      </c>
      <c r="BY275">
        <v>0</v>
      </c>
      <c r="BZ275">
        <v>0</v>
      </c>
      <c r="CA275">
        <v>0</v>
      </c>
      <c r="CB275" s="18">
        <f t="shared" si="99"/>
        <v>0</v>
      </c>
      <c r="CC275" s="19">
        <v>3</v>
      </c>
      <c r="CD275">
        <v>2.7</v>
      </c>
      <c r="CE275">
        <v>2.8</v>
      </c>
      <c r="CF275">
        <v>5.5</v>
      </c>
      <c r="CG275" s="20">
        <f t="shared" si="100"/>
        <v>6.8750000000000006E-2</v>
      </c>
      <c r="CH275" s="20">
        <f t="shared" si="101"/>
        <v>0.19583020136883722</v>
      </c>
      <c r="CI275">
        <v>33.200000000000003</v>
      </c>
      <c r="CJ275">
        <v>27.9</v>
      </c>
      <c r="CK275">
        <v>4.5999999999999996</v>
      </c>
      <c r="CL275">
        <v>5.2</v>
      </c>
      <c r="CM275">
        <v>0.5</v>
      </c>
      <c r="CN275">
        <v>0</v>
      </c>
      <c r="CO275">
        <v>5.8</v>
      </c>
      <c r="CP275" s="21">
        <f t="shared" si="102"/>
        <v>7.2499999999999995E-2</v>
      </c>
      <c r="CQ275" s="21">
        <f t="shared" si="103"/>
        <v>0.20651184871622832</v>
      </c>
      <c r="CW275">
        <v>1116667</v>
      </c>
      <c r="CY275" s="22">
        <f t="shared" si="104"/>
        <v>3.8390238048780487</v>
      </c>
    </row>
    <row r="276" spans="1:103" x14ac:dyDescent="0.2">
      <c r="A276">
        <v>5</v>
      </c>
      <c r="B276" t="s">
        <v>1429</v>
      </c>
      <c r="C276" t="s">
        <v>1430</v>
      </c>
      <c r="D276" t="s">
        <v>206</v>
      </c>
      <c r="E276" t="s">
        <v>106</v>
      </c>
      <c r="F276">
        <v>74</v>
      </c>
      <c r="G276">
        <v>218</v>
      </c>
      <c r="H276" t="s">
        <v>118</v>
      </c>
      <c r="M276">
        <v>29</v>
      </c>
      <c r="N276" t="s">
        <v>1431</v>
      </c>
      <c r="O276" s="12" t="s">
        <v>160</v>
      </c>
      <c r="P276" s="12" t="s">
        <v>1432</v>
      </c>
      <c r="Q276" t="s">
        <v>177</v>
      </c>
      <c r="T276" s="12" t="s">
        <v>178</v>
      </c>
      <c r="U276">
        <v>81</v>
      </c>
      <c r="V276">
        <v>7</v>
      </c>
      <c r="W276">
        <v>26</v>
      </c>
      <c r="X276">
        <v>33</v>
      </c>
      <c r="Y276">
        <v>-5</v>
      </c>
      <c r="Z276">
        <v>181</v>
      </c>
      <c r="AA276">
        <v>79</v>
      </c>
      <c r="AB276">
        <v>119</v>
      </c>
      <c r="AC276" s="13">
        <f t="shared" si="84"/>
        <v>3.8674033149171269E-2</v>
      </c>
      <c r="AD276" s="13">
        <f t="shared" si="85"/>
        <v>1.8469656992084433E-2</v>
      </c>
      <c r="AE276" s="14">
        <v>55.2</v>
      </c>
      <c r="AF276" s="15">
        <v>41</v>
      </c>
      <c r="AG276" s="15">
        <v>12</v>
      </c>
      <c r="AH276" s="15">
        <v>124</v>
      </c>
      <c r="AI276" s="2">
        <v>1691.5833333333001</v>
      </c>
      <c r="AJ276" s="14">
        <f t="shared" si="86"/>
        <v>20.883744855966668</v>
      </c>
      <c r="AK276">
        <v>2158</v>
      </c>
      <c r="AL276" s="14">
        <f t="shared" si="87"/>
        <v>26.641975308641975</v>
      </c>
      <c r="AM276" s="16">
        <f t="shared" si="88"/>
        <v>0.78386623416742351</v>
      </c>
      <c r="AN276" s="15">
        <v>230.56886900000001</v>
      </c>
      <c r="AO276" s="16">
        <f t="shared" si="89"/>
        <v>8.1782149701957376</v>
      </c>
      <c r="AP276" s="13">
        <f>IF(('Even Strength'!CU276+'Power Play'!AJ276+'Penalty Kill'!AF276)&gt;0,V276/('Even Strength'!CU276+'Power Play'!AJ276+'Penalty Kill'!AF276),0)</f>
        <v>5.737704918032787E-2</v>
      </c>
      <c r="AQ276" s="13">
        <f>IF(('Even Strength'!CU276+'Power Play'!AJ276+'Penalty Kill'!AF276)&gt;0,W276/('Even Strength'!CU276+'Power Play'!AJ276+'Penalty Kill'!AF276),0)</f>
        <v>0.21311475409836064</v>
      </c>
      <c r="AR276" s="13">
        <f t="shared" si="90"/>
        <v>0.27049180327868849</v>
      </c>
      <c r="AS276">
        <v>0</v>
      </c>
      <c r="AT276">
        <v>0</v>
      </c>
      <c r="AU276" s="17">
        <f t="shared" si="91"/>
        <v>0</v>
      </c>
      <c r="AV276">
        <v>0</v>
      </c>
      <c r="AW276">
        <v>117</v>
      </c>
      <c r="AX276">
        <v>58</v>
      </c>
      <c r="AY276">
        <v>128</v>
      </c>
      <c r="AZ276">
        <v>79</v>
      </c>
      <c r="BA276">
        <v>44</v>
      </c>
      <c r="BB276">
        <v>30</v>
      </c>
      <c r="BC276" s="2">
        <f t="shared" si="92"/>
        <v>4.1499581260161413</v>
      </c>
      <c r="BD276" s="14">
        <f t="shared" si="93"/>
        <v>2.0572441992216768</v>
      </c>
      <c r="BE276" s="14">
        <f t="shared" si="94"/>
        <v>4.5401251293168041</v>
      </c>
      <c r="BF276" s="14">
        <f t="shared" si="95"/>
        <v>2.8021084782502155</v>
      </c>
      <c r="BG276" s="14">
        <f t="shared" si="96"/>
        <v>1.5606680132026516</v>
      </c>
      <c r="BH276" s="14">
        <f t="shared" si="97"/>
        <v>1.0640918271836259</v>
      </c>
      <c r="BI276">
        <v>57</v>
      </c>
      <c r="BJ276">
        <v>21</v>
      </c>
      <c r="BK276">
        <v>1</v>
      </c>
      <c r="BL276">
        <v>0</v>
      </c>
      <c r="BM276">
        <v>1</v>
      </c>
      <c r="BN276">
        <v>0</v>
      </c>
      <c r="BO276" s="2">
        <v>-9.2179359999999999</v>
      </c>
      <c r="BR276" s="18" t="str">
        <f t="shared" si="98"/>
        <v xml:space="preserve"> </v>
      </c>
      <c r="BT276">
        <v>3</v>
      </c>
      <c r="BU276">
        <v>22</v>
      </c>
      <c r="BV276">
        <v>0</v>
      </c>
      <c r="BW276">
        <v>1</v>
      </c>
      <c r="BX276">
        <v>1</v>
      </c>
      <c r="BY276">
        <v>1</v>
      </c>
      <c r="BZ276">
        <v>0</v>
      </c>
      <c r="CA276">
        <v>0</v>
      </c>
      <c r="CB276" s="18">
        <f t="shared" si="99"/>
        <v>0</v>
      </c>
      <c r="CC276" s="19">
        <v>3</v>
      </c>
      <c r="CD276">
        <v>2.4</v>
      </c>
      <c r="CE276">
        <v>3.9</v>
      </c>
      <c r="CF276">
        <v>6.3</v>
      </c>
      <c r="CG276" s="20">
        <f t="shared" si="100"/>
        <v>7.7777777777777779E-2</v>
      </c>
      <c r="CH276" s="20">
        <f t="shared" si="101"/>
        <v>0.22345928370856147</v>
      </c>
      <c r="CI276">
        <v>39.1</v>
      </c>
      <c r="CJ276">
        <v>32.299999999999997</v>
      </c>
      <c r="CK276">
        <v>1.7000000000000002</v>
      </c>
      <c r="CL276">
        <v>3.8</v>
      </c>
      <c r="CM276">
        <v>3.6</v>
      </c>
      <c r="CN276">
        <v>0</v>
      </c>
      <c r="CO276">
        <v>7.3</v>
      </c>
      <c r="CP276" s="21">
        <f t="shared" si="102"/>
        <v>9.0123456790123457E-2</v>
      </c>
      <c r="CQ276" s="21">
        <f t="shared" si="103"/>
        <v>0.25892901128134899</v>
      </c>
      <c r="CU276">
        <v>1</v>
      </c>
      <c r="CV276" t="s">
        <v>312</v>
      </c>
      <c r="CW276">
        <v>4600000</v>
      </c>
      <c r="CY276" s="22">
        <f t="shared" si="104"/>
        <v>-0.77804878048780513</v>
      </c>
    </row>
    <row r="277" spans="1:103" x14ac:dyDescent="0.2">
      <c r="A277">
        <v>53</v>
      </c>
      <c r="B277" t="s">
        <v>1433</v>
      </c>
      <c r="C277" t="s">
        <v>1434</v>
      </c>
      <c r="D277" t="s">
        <v>151</v>
      </c>
      <c r="E277" t="s">
        <v>117</v>
      </c>
      <c r="F277">
        <v>69</v>
      </c>
      <c r="G277">
        <v>150</v>
      </c>
      <c r="H277" t="s">
        <v>118</v>
      </c>
      <c r="I277">
        <v>2011</v>
      </c>
      <c r="J277">
        <v>4</v>
      </c>
      <c r="K277">
        <v>104</v>
      </c>
      <c r="L277" t="s">
        <v>108</v>
      </c>
      <c r="M277">
        <v>20</v>
      </c>
      <c r="N277" t="s">
        <v>1435</v>
      </c>
      <c r="O277" s="12" t="s">
        <v>590</v>
      </c>
      <c r="P277" s="12" t="s">
        <v>1436</v>
      </c>
      <c r="Q277" t="s">
        <v>155</v>
      </c>
      <c r="T277" s="12" t="s">
        <v>156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0</v>
      </c>
      <c r="AC277" s="13">
        <f t="shared" si="84"/>
        <v>1</v>
      </c>
      <c r="AD277" s="13">
        <f t="shared" si="85"/>
        <v>0.5</v>
      </c>
      <c r="AE277" s="14">
        <v>18.5</v>
      </c>
      <c r="AF277" s="15">
        <v>0</v>
      </c>
      <c r="AG277" s="15">
        <v>0</v>
      </c>
      <c r="AH277" s="15">
        <v>0</v>
      </c>
      <c r="AI277" s="2">
        <v>15.1833333333</v>
      </c>
      <c r="AJ277" s="14">
        <f t="shared" si="86"/>
        <v>15.1833333333</v>
      </c>
      <c r="AK277">
        <v>20</v>
      </c>
      <c r="AL277" s="14">
        <f t="shared" si="87"/>
        <v>20</v>
      </c>
      <c r="AM277" s="16">
        <f t="shared" si="88"/>
        <v>0.75916666666499999</v>
      </c>
      <c r="AN277" s="15">
        <v>0</v>
      </c>
      <c r="AO277" s="16">
        <f t="shared" si="89"/>
        <v>0</v>
      </c>
      <c r="AP277" s="13">
        <f>IF(('Even Strength'!CU277+'Power Play'!AJ277+'Penalty Kill'!AF277)&gt;0,V277/('Even Strength'!CU277+'Power Play'!AJ277+'Penalty Kill'!AF277),0)</f>
        <v>0</v>
      </c>
      <c r="AQ277" s="13">
        <f>IF(('Even Strength'!CU277+'Power Play'!AJ277+'Penalty Kill'!AF277)&gt;0,W277/('Even Strength'!CU277+'Power Play'!AJ277+'Penalty Kill'!AF277),0)</f>
        <v>0</v>
      </c>
      <c r="AR277" s="13">
        <f t="shared" si="90"/>
        <v>0</v>
      </c>
      <c r="AS277">
        <v>0</v>
      </c>
      <c r="AT277">
        <v>0</v>
      </c>
      <c r="AU277" s="17">
        <f t="shared" si="91"/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1</v>
      </c>
      <c r="BC277" s="2">
        <f t="shared" si="92"/>
        <v>0</v>
      </c>
      <c r="BD277" s="14">
        <f t="shared" si="93"/>
        <v>0</v>
      </c>
      <c r="BE277" s="14">
        <f t="shared" si="94"/>
        <v>0</v>
      </c>
      <c r="BF277" s="14">
        <f t="shared" si="95"/>
        <v>3.9517014270119684</v>
      </c>
      <c r="BG277" s="14">
        <f t="shared" si="96"/>
        <v>0</v>
      </c>
      <c r="BH277" s="14">
        <f t="shared" si="97"/>
        <v>3.9517014270119684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2">
        <v>0.97848299999999999</v>
      </c>
      <c r="BR277" s="18" t="str">
        <f t="shared" si="98"/>
        <v xml:space="preserve"> 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 s="18">
        <f t="shared" si="99"/>
        <v>0</v>
      </c>
      <c r="CC277" s="19">
        <v>5</v>
      </c>
      <c r="CD277">
        <v>0.2</v>
      </c>
      <c r="CE277">
        <v>0.1</v>
      </c>
      <c r="CF277">
        <v>0.2</v>
      </c>
      <c r="CG277" s="20">
        <f t="shared" si="100"/>
        <v>0.2</v>
      </c>
      <c r="CH277" s="20">
        <f t="shared" si="101"/>
        <v>0.79034028540239376</v>
      </c>
      <c r="CI277">
        <v>0.2</v>
      </c>
      <c r="CJ277">
        <v>0.2</v>
      </c>
      <c r="CK277">
        <v>1.1000000000000001</v>
      </c>
      <c r="CL277">
        <v>0.4</v>
      </c>
      <c r="CM277">
        <v>0.1</v>
      </c>
      <c r="CN277">
        <v>0</v>
      </c>
      <c r="CO277">
        <v>0.5</v>
      </c>
      <c r="CP277" s="21">
        <f t="shared" si="102"/>
        <v>0.5</v>
      </c>
      <c r="CQ277" s="21">
        <f t="shared" si="103"/>
        <v>1.9758507135059842</v>
      </c>
      <c r="CW277">
        <v>1850000</v>
      </c>
      <c r="CY277" s="22">
        <f t="shared" si="104"/>
        <v>-2.7487804878048774</v>
      </c>
    </row>
    <row r="278" spans="1:103" x14ac:dyDescent="0.2">
      <c r="A278">
        <v>36</v>
      </c>
      <c r="B278" t="s">
        <v>1437</v>
      </c>
      <c r="C278" t="s">
        <v>434</v>
      </c>
      <c r="D278" t="s">
        <v>105</v>
      </c>
      <c r="E278" t="s">
        <v>106</v>
      </c>
      <c r="F278">
        <v>73</v>
      </c>
      <c r="G278">
        <v>210</v>
      </c>
      <c r="H278" t="s">
        <v>118</v>
      </c>
      <c r="I278">
        <v>2008</v>
      </c>
      <c r="J278">
        <v>2</v>
      </c>
      <c r="K278">
        <v>50</v>
      </c>
      <c r="L278" t="s">
        <v>108</v>
      </c>
      <c r="M278">
        <v>23</v>
      </c>
      <c r="N278" t="s">
        <v>1438</v>
      </c>
      <c r="O278" s="12" t="s">
        <v>1439</v>
      </c>
      <c r="P278" s="12" t="s">
        <v>1440</v>
      </c>
      <c r="Q278" t="s">
        <v>393</v>
      </c>
      <c r="T278" s="12" t="s">
        <v>178</v>
      </c>
      <c r="U278">
        <v>9</v>
      </c>
      <c r="V278">
        <v>0</v>
      </c>
      <c r="W278">
        <v>0</v>
      </c>
      <c r="X278">
        <v>0</v>
      </c>
      <c r="Y278">
        <v>1</v>
      </c>
      <c r="Z278">
        <v>9</v>
      </c>
      <c r="AA278">
        <v>2</v>
      </c>
      <c r="AB278">
        <v>4</v>
      </c>
      <c r="AC278" s="13">
        <f t="shared" si="84"/>
        <v>0</v>
      </c>
      <c r="AD278" s="13">
        <f t="shared" si="85"/>
        <v>0</v>
      </c>
      <c r="AE278" s="14">
        <v>50</v>
      </c>
      <c r="AF278" s="15">
        <v>4</v>
      </c>
      <c r="AG278" s="15">
        <v>3</v>
      </c>
      <c r="AH278" s="15">
        <v>2</v>
      </c>
      <c r="AI278" s="2">
        <v>124.53333333330001</v>
      </c>
      <c r="AJ278" s="14">
        <f t="shared" si="86"/>
        <v>13.837037037033333</v>
      </c>
      <c r="AK278">
        <v>173</v>
      </c>
      <c r="AL278" s="14">
        <f t="shared" si="87"/>
        <v>19.222222222222221</v>
      </c>
      <c r="AM278" s="16">
        <f t="shared" si="88"/>
        <v>0.71984585741791907</v>
      </c>
      <c r="AN278" s="15">
        <v>0</v>
      </c>
      <c r="AO278" s="16">
        <f t="shared" si="89"/>
        <v>0</v>
      </c>
      <c r="AP278" s="13">
        <f>IF(('Even Strength'!CU278+'Power Play'!AJ278+'Penalty Kill'!AF278)&gt;0,V278/('Even Strength'!CU278+'Power Play'!AJ278+'Penalty Kill'!AF278),0)</f>
        <v>0</v>
      </c>
      <c r="AQ278" s="13">
        <f>IF(('Even Strength'!CU278+'Power Play'!AJ278+'Penalty Kill'!AF278)&gt;0,W278/('Even Strength'!CU278+'Power Play'!AJ278+'Penalty Kill'!AF278),0)</f>
        <v>0</v>
      </c>
      <c r="AR278" s="13">
        <f t="shared" si="90"/>
        <v>0</v>
      </c>
      <c r="AS278">
        <v>0</v>
      </c>
      <c r="AT278">
        <v>0</v>
      </c>
      <c r="AU278" s="17">
        <f t="shared" si="91"/>
        <v>0</v>
      </c>
      <c r="AV278">
        <v>0</v>
      </c>
      <c r="AW278">
        <v>13</v>
      </c>
      <c r="AX278">
        <v>11</v>
      </c>
      <c r="AY278">
        <v>4</v>
      </c>
      <c r="AZ278">
        <v>2</v>
      </c>
      <c r="BA278">
        <v>10</v>
      </c>
      <c r="BB278">
        <v>3</v>
      </c>
      <c r="BC278" s="2">
        <f t="shared" si="92"/>
        <v>6.2633832976462154</v>
      </c>
      <c r="BD278" s="14">
        <f t="shared" si="93"/>
        <v>5.2997858672391054</v>
      </c>
      <c r="BE278" s="14">
        <f t="shared" si="94"/>
        <v>1.9271948608142204</v>
      </c>
      <c r="BF278" s="14">
        <f t="shared" si="95"/>
        <v>0.96359743040711021</v>
      </c>
      <c r="BG278" s="14">
        <f t="shared" si="96"/>
        <v>4.8179871520355508</v>
      </c>
      <c r="BH278" s="14">
        <f t="shared" si="97"/>
        <v>1.4453961456106652</v>
      </c>
      <c r="BI278">
        <v>7</v>
      </c>
      <c r="BJ278">
        <v>1</v>
      </c>
      <c r="BK278">
        <v>1</v>
      </c>
      <c r="BL278">
        <v>0</v>
      </c>
      <c r="BM278">
        <v>0</v>
      </c>
      <c r="BN278">
        <v>0</v>
      </c>
      <c r="BO278" s="2">
        <v>1.6038220000000001</v>
      </c>
      <c r="BR278" s="18" t="str">
        <f t="shared" si="98"/>
        <v xml:space="preserve"> 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 s="18">
        <f t="shared" si="99"/>
        <v>0</v>
      </c>
      <c r="CC278" s="19">
        <v>4</v>
      </c>
      <c r="CD278">
        <v>-0.2</v>
      </c>
      <c r="CE278">
        <v>0.30000000000000004</v>
      </c>
      <c r="CF278">
        <v>0.2</v>
      </c>
      <c r="CG278" s="20">
        <f t="shared" si="100"/>
        <v>2.2222222222222223E-2</v>
      </c>
      <c r="CH278" s="20">
        <f t="shared" si="101"/>
        <v>9.6359743040711029E-2</v>
      </c>
      <c r="CI278">
        <v>3.1</v>
      </c>
      <c r="CJ278">
        <v>3.5</v>
      </c>
      <c r="CK278">
        <v>0.8</v>
      </c>
      <c r="CL278">
        <v>-0.7</v>
      </c>
      <c r="CM278">
        <v>0.4</v>
      </c>
      <c r="CN278">
        <v>0</v>
      </c>
      <c r="CO278">
        <v>-0.30000000000000004</v>
      </c>
      <c r="CP278" s="21">
        <f t="shared" si="102"/>
        <v>-3.333333333333334E-2</v>
      </c>
      <c r="CQ278" s="21">
        <f t="shared" si="103"/>
        <v>-0.14453961456106654</v>
      </c>
      <c r="CW278">
        <v>650000</v>
      </c>
      <c r="CY278" s="22">
        <f t="shared" si="104"/>
        <v>-1.4414634146341465</v>
      </c>
    </row>
    <row r="279" spans="1:103" x14ac:dyDescent="0.2">
      <c r="A279">
        <v>28</v>
      </c>
      <c r="B279" t="s">
        <v>1441</v>
      </c>
      <c r="C279" t="s">
        <v>1442</v>
      </c>
      <c r="D279" t="s">
        <v>1443</v>
      </c>
      <c r="E279" t="s">
        <v>117</v>
      </c>
      <c r="F279">
        <v>77</v>
      </c>
      <c r="G279">
        <v>223</v>
      </c>
      <c r="H279" t="s">
        <v>118</v>
      </c>
      <c r="I279">
        <v>2000</v>
      </c>
      <c r="J279">
        <v>7</v>
      </c>
      <c r="K279">
        <v>220</v>
      </c>
      <c r="M279">
        <v>31</v>
      </c>
      <c r="N279" t="s">
        <v>1444</v>
      </c>
      <c r="O279" s="12" t="s">
        <v>458</v>
      </c>
      <c r="P279" s="12" t="s">
        <v>1445</v>
      </c>
      <c r="Q279" t="s">
        <v>343</v>
      </c>
      <c r="T279" s="12" t="s">
        <v>170</v>
      </c>
      <c r="U279">
        <v>75</v>
      </c>
      <c r="V279">
        <v>10</v>
      </c>
      <c r="W279">
        <v>11</v>
      </c>
      <c r="X279">
        <v>21</v>
      </c>
      <c r="Y279">
        <v>-6</v>
      </c>
      <c r="Z279">
        <v>74</v>
      </c>
      <c r="AA279">
        <v>16</v>
      </c>
      <c r="AB279">
        <v>20</v>
      </c>
      <c r="AC279" s="13">
        <f t="shared" si="84"/>
        <v>0.13513513513513514</v>
      </c>
      <c r="AD279" s="13">
        <f t="shared" si="85"/>
        <v>9.0909090909090912E-2</v>
      </c>
      <c r="AE279" s="14">
        <v>28.8</v>
      </c>
      <c r="AF279" s="15">
        <v>45</v>
      </c>
      <c r="AG279" s="15">
        <v>9</v>
      </c>
      <c r="AH279" s="15">
        <v>5</v>
      </c>
      <c r="AI279" s="2">
        <v>1035.5</v>
      </c>
      <c r="AJ279" s="14">
        <f t="shared" si="86"/>
        <v>13.806666666666667</v>
      </c>
      <c r="AK279">
        <v>1519</v>
      </c>
      <c r="AL279" s="14">
        <f t="shared" si="87"/>
        <v>20.253333333333334</v>
      </c>
      <c r="AM279" s="16">
        <f t="shared" si="88"/>
        <v>0.68169848584595127</v>
      </c>
      <c r="AN279" s="15">
        <v>90.192307999999997</v>
      </c>
      <c r="AO279" s="16">
        <f t="shared" si="89"/>
        <v>5.2260149492998558</v>
      </c>
      <c r="AP279" s="13">
        <f>IF(('Even Strength'!CU279+'Power Play'!AJ279+'Penalty Kill'!AF279)&gt;0,V279/('Even Strength'!CU279+'Power Play'!AJ279+'Penalty Kill'!AF279),0)</f>
        <v>9.0909090909090912E-2</v>
      </c>
      <c r="AQ279" s="13">
        <f>IF(('Even Strength'!CU279+'Power Play'!AJ279+'Penalty Kill'!AF279)&gt;0,W279/('Even Strength'!CU279+'Power Play'!AJ279+'Penalty Kill'!AF279),0)</f>
        <v>0.1</v>
      </c>
      <c r="AR279" s="13">
        <f t="shared" si="90"/>
        <v>0.19090909090909092</v>
      </c>
      <c r="AS279">
        <v>696</v>
      </c>
      <c r="AT279">
        <v>504</v>
      </c>
      <c r="AU279" s="17">
        <f t="shared" si="91"/>
        <v>0.57999999999999996</v>
      </c>
      <c r="AV279">
        <v>27.1</v>
      </c>
      <c r="AW279">
        <v>65</v>
      </c>
      <c r="AX279">
        <v>122</v>
      </c>
      <c r="AY279">
        <v>55</v>
      </c>
      <c r="AZ279">
        <v>16</v>
      </c>
      <c r="BA279">
        <v>20</v>
      </c>
      <c r="BB279">
        <v>25</v>
      </c>
      <c r="BC279" s="2">
        <f t="shared" si="92"/>
        <v>3.7662964751327861</v>
      </c>
      <c r="BD279" s="14">
        <f t="shared" si="93"/>
        <v>7.0690487687107684</v>
      </c>
      <c r="BE279" s="14">
        <f t="shared" si="94"/>
        <v>3.1868662481892804</v>
      </c>
      <c r="BF279" s="14">
        <f t="shared" si="95"/>
        <v>0.92708836310960885</v>
      </c>
      <c r="BG279" s="14">
        <f t="shared" si="96"/>
        <v>1.1588604538870111</v>
      </c>
      <c r="BH279" s="14">
        <f t="shared" si="97"/>
        <v>1.4485755673587639</v>
      </c>
      <c r="BI279">
        <v>61</v>
      </c>
      <c r="BJ279">
        <v>18</v>
      </c>
      <c r="BK279">
        <v>3</v>
      </c>
      <c r="BL279">
        <v>1</v>
      </c>
      <c r="BM279">
        <v>0</v>
      </c>
      <c r="BN279">
        <v>0</v>
      </c>
      <c r="BO279" s="2">
        <v>-9.9370220000000007</v>
      </c>
      <c r="BR279" s="18" t="str">
        <f t="shared" si="98"/>
        <v xml:space="preserve"> </v>
      </c>
      <c r="BT279">
        <v>1</v>
      </c>
      <c r="BU279">
        <v>15</v>
      </c>
      <c r="BV279">
        <v>0</v>
      </c>
      <c r="BW279">
        <v>0</v>
      </c>
      <c r="BX279">
        <v>0</v>
      </c>
      <c r="BY279">
        <v>2</v>
      </c>
      <c r="BZ279">
        <v>0</v>
      </c>
      <c r="CA279">
        <v>0</v>
      </c>
      <c r="CB279" s="18">
        <f t="shared" si="99"/>
        <v>0</v>
      </c>
      <c r="CC279" s="19">
        <v>4</v>
      </c>
      <c r="CD279">
        <v>0.60000000000000009</v>
      </c>
      <c r="CE279">
        <v>0.9</v>
      </c>
      <c r="CF279">
        <v>1.4</v>
      </c>
      <c r="CG279" s="20">
        <f t="shared" si="100"/>
        <v>1.8666666666666665E-2</v>
      </c>
      <c r="CH279" s="20">
        <f t="shared" si="101"/>
        <v>8.1120231772090767E-2</v>
      </c>
      <c r="CI279">
        <v>17.5</v>
      </c>
      <c r="CJ279">
        <v>24.1</v>
      </c>
      <c r="CK279">
        <v>-3.2</v>
      </c>
      <c r="CL279">
        <v>0.9</v>
      </c>
      <c r="CM279">
        <v>3.4</v>
      </c>
      <c r="CN279">
        <v>0</v>
      </c>
      <c r="CO279">
        <v>4.3</v>
      </c>
      <c r="CP279" s="21">
        <f t="shared" si="102"/>
        <v>5.7333333333333333E-2</v>
      </c>
      <c r="CQ279" s="21">
        <f t="shared" si="103"/>
        <v>0.24915499758570739</v>
      </c>
      <c r="CU279">
        <v>7</v>
      </c>
      <c r="CV279" t="s">
        <v>171</v>
      </c>
      <c r="CW279">
        <v>3250000</v>
      </c>
      <c r="CY279" s="22">
        <f t="shared" si="104"/>
        <v>-1.4073170731707307</v>
      </c>
    </row>
    <row r="280" spans="1:103" x14ac:dyDescent="0.2">
      <c r="A280">
        <v>20</v>
      </c>
      <c r="B280" t="s">
        <v>1446</v>
      </c>
      <c r="C280" t="s">
        <v>472</v>
      </c>
      <c r="D280" t="s">
        <v>105</v>
      </c>
      <c r="E280" t="s">
        <v>106</v>
      </c>
      <c r="F280">
        <v>75</v>
      </c>
      <c r="G280">
        <v>240</v>
      </c>
      <c r="H280" t="s">
        <v>118</v>
      </c>
      <c r="I280">
        <v>2007</v>
      </c>
      <c r="J280">
        <v>6</v>
      </c>
      <c r="K280">
        <v>172</v>
      </c>
      <c r="L280" t="s">
        <v>108</v>
      </c>
      <c r="M280">
        <v>24</v>
      </c>
      <c r="N280" t="s">
        <v>1447</v>
      </c>
      <c r="O280" s="12" t="s">
        <v>137</v>
      </c>
      <c r="P280" s="12" t="s">
        <v>1448</v>
      </c>
      <c r="Q280" t="s">
        <v>131</v>
      </c>
      <c r="T280" s="12" t="s">
        <v>156</v>
      </c>
      <c r="U280">
        <v>67</v>
      </c>
      <c r="V280">
        <v>2</v>
      </c>
      <c r="W280">
        <v>2</v>
      </c>
      <c r="X280">
        <v>4</v>
      </c>
      <c r="Y280">
        <v>-8</v>
      </c>
      <c r="Z280">
        <v>30</v>
      </c>
      <c r="AA280">
        <v>9</v>
      </c>
      <c r="AB280">
        <v>12</v>
      </c>
      <c r="AC280" s="13">
        <f t="shared" si="84"/>
        <v>6.6666666666666666E-2</v>
      </c>
      <c r="AD280" s="13">
        <f t="shared" si="85"/>
        <v>3.9215686274509803E-2</v>
      </c>
      <c r="AE280" s="14">
        <v>35</v>
      </c>
      <c r="AF280" s="15">
        <v>14</v>
      </c>
      <c r="AG280" s="15">
        <v>7</v>
      </c>
      <c r="AH280" s="15">
        <v>2</v>
      </c>
      <c r="AI280" s="2">
        <v>388.6666666667</v>
      </c>
      <c r="AJ280" s="14">
        <f t="shared" si="86"/>
        <v>5.8009950248761193</v>
      </c>
      <c r="AK280">
        <v>603</v>
      </c>
      <c r="AL280" s="14">
        <f t="shared" si="87"/>
        <v>9</v>
      </c>
      <c r="AM280" s="16">
        <f t="shared" si="88"/>
        <v>0.64455500276401323</v>
      </c>
      <c r="AN280" s="15">
        <v>20.5</v>
      </c>
      <c r="AO280" s="16">
        <f t="shared" si="89"/>
        <v>3.1646655231558181</v>
      </c>
      <c r="AP280" s="13">
        <f>IF(('Even Strength'!CU280+'Power Play'!AJ280+'Penalty Kill'!AF280)&gt;0,V280/('Even Strength'!CU280+'Power Play'!AJ280+'Penalty Kill'!AF280),0)</f>
        <v>1.8867924528301886E-2</v>
      </c>
      <c r="AQ280" s="13">
        <f>IF(('Even Strength'!CU280+'Power Play'!AJ280+'Penalty Kill'!AF280)&gt;0,W280/('Even Strength'!CU280+'Power Play'!AJ280+'Penalty Kill'!AF280),0)</f>
        <v>1.8867924528301886E-2</v>
      </c>
      <c r="AR280" s="13">
        <f t="shared" si="90"/>
        <v>3.7735849056603772E-2</v>
      </c>
      <c r="AS280">
        <v>3</v>
      </c>
      <c r="AT280">
        <v>0</v>
      </c>
      <c r="AU280" s="17">
        <f t="shared" si="91"/>
        <v>1</v>
      </c>
      <c r="AV280">
        <v>0</v>
      </c>
      <c r="AW280">
        <v>41</v>
      </c>
      <c r="AX280">
        <v>103</v>
      </c>
      <c r="AY280">
        <v>22</v>
      </c>
      <c r="AZ280">
        <v>9</v>
      </c>
      <c r="BA280">
        <v>11</v>
      </c>
      <c r="BB280">
        <v>6</v>
      </c>
      <c r="BC280" s="2">
        <f t="shared" si="92"/>
        <v>6.3293310463116361</v>
      </c>
      <c r="BD280" s="14">
        <f t="shared" si="93"/>
        <v>15.900514579758498</v>
      </c>
      <c r="BE280" s="14">
        <f t="shared" si="94"/>
        <v>3.3962264150940484</v>
      </c>
      <c r="BF280" s="14">
        <f t="shared" si="95"/>
        <v>1.3893653516293833</v>
      </c>
      <c r="BG280" s="14">
        <f t="shared" si="96"/>
        <v>1.6981132075470242</v>
      </c>
      <c r="BH280" s="14">
        <f t="shared" si="97"/>
        <v>0.92624356775292227</v>
      </c>
      <c r="BI280">
        <v>127</v>
      </c>
      <c r="BJ280">
        <v>11</v>
      </c>
      <c r="BK280">
        <v>15</v>
      </c>
      <c r="BL280">
        <v>2</v>
      </c>
      <c r="BM280">
        <v>1</v>
      </c>
      <c r="BN280">
        <v>0</v>
      </c>
      <c r="BO280" s="2">
        <v>-3.700914</v>
      </c>
      <c r="BR280" s="18" t="str">
        <f t="shared" si="98"/>
        <v xml:space="preserve"> </v>
      </c>
      <c r="BT280">
        <v>1</v>
      </c>
      <c r="BU280">
        <v>16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s="18">
        <f t="shared" si="99"/>
        <v>0</v>
      </c>
      <c r="CC280" s="19">
        <v>2</v>
      </c>
      <c r="CD280">
        <v>-0.4</v>
      </c>
      <c r="CE280">
        <v>0.2</v>
      </c>
      <c r="CF280">
        <v>-0.30000000000000004</v>
      </c>
      <c r="CG280" s="20">
        <f t="shared" si="100"/>
        <v>-4.4776119402985077E-3</v>
      </c>
      <c r="CH280" s="20">
        <f t="shared" si="101"/>
        <v>-4.6312178387646119E-2</v>
      </c>
      <c r="CI280">
        <v>7.7</v>
      </c>
      <c r="CJ280">
        <v>7.1</v>
      </c>
      <c r="CK280">
        <v>-5</v>
      </c>
      <c r="CL280">
        <v>-1.8</v>
      </c>
      <c r="CM280">
        <v>-0.1</v>
      </c>
      <c r="CN280">
        <v>0</v>
      </c>
      <c r="CO280">
        <v>-1.8</v>
      </c>
      <c r="CP280" s="21">
        <f t="shared" si="102"/>
        <v>-2.6865671641791045E-2</v>
      </c>
      <c r="CQ280" s="21">
        <f t="shared" si="103"/>
        <v>-0.27787307032587671</v>
      </c>
      <c r="CU280">
        <v>9</v>
      </c>
      <c r="CV280" t="s">
        <v>1449</v>
      </c>
      <c r="CW280">
        <v>635000</v>
      </c>
      <c r="CY280" s="22">
        <f t="shared" si="104"/>
        <v>-2.9151219512195121</v>
      </c>
    </row>
    <row r="281" spans="1:103" x14ac:dyDescent="0.2">
      <c r="A281">
        <v>22</v>
      </c>
      <c r="B281" t="s">
        <v>1450</v>
      </c>
      <c r="C281" t="s">
        <v>1451</v>
      </c>
      <c r="D281" t="s">
        <v>105</v>
      </c>
      <c r="E281" t="s">
        <v>106</v>
      </c>
      <c r="F281">
        <v>76</v>
      </c>
      <c r="G281">
        <v>210</v>
      </c>
      <c r="H281" t="s">
        <v>118</v>
      </c>
      <c r="I281">
        <v>2009</v>
      </c>
      <c r="J281">
        <v>2</v>
      </c>
      <c r="K281">
        <v>54</v>
      </c>
      <c r="L281" t="s">
        <v>108</v>
      </c>
      <c r="M281">
        <v>22</v>
      </c>
      <c r="N281" t="s">
        <v>1452</v>
      </c>
      <c r="O281" s="12" t="s">
        <v>556</v>
      </c>
      <c r="P281" s="12" t="s">
        <v>1453</v>
      </c>
      <c r="Q281" t="s">
        <v>432</v>
      </c>
      <c r="T281" s="12" t="s">
        <v>178</v>
      </c>
      <c r="U281">
        <v>60</v>
      </c>
      <c r="V281">
        <v>7</v>
      </c>
      <c r="W281">
        <v>22</v>
      </c>
      <c r="X281">
        <v>29</v>
      </c>
      <c r="Y281">
        <v>-3</v>
      </c>
      <c r="Z281">
        <v>124</v>
      </c>
      <c r="AA281">
        <v>52</v>
      </c>
      <c r="AB281">
        <v>71</v>
      </c>
      <c r="AC281" s="13">
        <f t="shared" si="84"/>
        <v>5.6451612903225805E-2</v>
      </c>
      <c r="AD281" s="13">
        <f t="shared" si="85"/>
        <v>2.8340080971659919E-2</v>
      </c>
      <c r="AE281" s="14">
        <v>50.7</v>
      </c>
      <c r="AF281" s="15">
        <v>23</v>
      </c>
      <c r="AG281" s="15">
        <v>13</v>
      </c>
      <c r="AH281" s="15">
        <v>85</v>
      </c>
      <c r="AI281" s="2">
        <v>1015.4333333333</v>
      </c>
      <c r="AJ281" s="14">
        <f t="shared" si="86"/>
        <v>16.923888888888332</v>
      </c>
      <c r="AK281">
        <v>1312</v>
      </c>
      <c r="AL281" s="14">
        <f t="shared" si="87"/>
        <v>21.866666666666667</v>
      </c>
      <c r="AM281" s="16">
        <f t="shared" si="88"/>
        <v>0.77395833333330788</v>
      </c>
      <c r="AN281" s="15">
        <v>100.383459</v>
      </c>
      <c r="AO281" s="16">
        <f t="shared" si="89"/>
        <v>5.9314652594953197</v>
      </c>
      <c r="AP281" s="13">
        <f>IF(('Even Strength'!CU281+'Power Play'!AJ281+'Penalty Kill'!AF281)&gt;0,V281/('Even Strength'!CU281+'Power Play'!AJ281+'Penalty Kill'!AF281),0)</f>
        <v>8.9743589743589744E-2</v>
      </c>
      <c r="AQ281" s="13">
        <f>IF(('Even Strength'!CU281+'Power Play'!AJ281+'Penalty Kill'!AF281)&gt;0,W281/('Even Strength'!CU281+'Power Play'!AJ281+'Penalty Kill'!AF281),0)</f>
        <v>0.28205128205128205</v>
      </c>
      <c r="AR281" s="13">
        <f t="shared" si="90"/>
        <v>0.37179487179487181</v>
      </c>
      <c r="AS281">
        <v>0</v>
      </c>
      <c r="AT281">
        <v>0</v>
      </c>
      <c r="AU281" s="17">
        <f t="shared" si="91"/>
        <v>0</v>
      </c>
      <c r="AV281">
        <v>0</v>
      </c>
      <c r="AW281">
        <v>93</v>
      </c>
      <c r="AX281">
        <v>99</v>
      </c>
      <c r="AY281">
        <v>20</v>
      </c>
      <c r="AZ281">
        <v>52</v>
      </c>
      <c r="BA281">
        <v>26</v>
      </c>
      <c r="BB281">
        <v>12</v>
      </c>
      <c r="BC281" s="2">
        <f t="shared" si="92"/>
        <v>5.4951908873060926</v>
      </c>
      <c r="BD281" s="14">
        <f t="shared" si="93"/>
        <v>5.8497193316484211</v>
      </c>
      <c r="BE281" s="14">
        <f t="shared" si="94"/>
        <v>1.1817614811410952</v>
      </c>
      <c r="BF281" s="14">
        <f t="shared" si="95"/>
        <v>3.0725798509668474</v>
      </c>
      <c r="BG281" s="14">
        <f t="shared" si="96"/>
        <v>1.5362899254834237</v>
      </c>
      <c r="BH281" s="14">
        <f t="shared" si="97"/>
        <v>0.70905688868465711</v>
      </c>
      <c r="BI281">
        <v>22</v>
      </c>
      <c r="BJ281">
        <v>11</v>
      </c>
      <c r="BK281">
        <v>0</v>
      </c>
      <c r="BL281">
        <v>0</v>
      </c>
      <c r="BM281">
        <v>0</v>
      </c>
      <c r="BN281">
        <v>0</v>
      </c>
      <c r="BO281" s="2">
        <v>-2.0596169999999998</v>
      </c>
      <c r="BR281" s="18" t="str">
        <f t="shared" si="98"/>
        <v xml:space="preserve"> </v>
      </c>
      <c r="BT281">
        <v>0</v>
      </c>
      <c r="BU281">
        <v>18</v>
      </c>
      <c r="BV281">
        <v>1</v>
      </c>
      <c r="BW281">
        <v>0</v>
      </c>
      <c r="BX281">
        <v>2</v>
      </c>
      <c r="BY281">
        <v>0</v>
      </c>
      <c r="BZ281">
        <v>0</v>
      </c>
      <c r="CA281">
        <v>0</v>
      </c>
      <c r="CB281" s="18">
        <f t="shared" si="99"/>
        <v>0</v>
      </c>
      <c r="CC281" s="19">
        <v>2</v>
      </c>
      <c r="CD281">
        <v>2.8</v>
      </c>
      <c r="CE281">
        <v>2.5</v>
      </c>
      <c r="CF281">
        <v>5.3</v>
      </c>
      <c r="CG281" s="20">
        <f t="shared" si="100"/>
        <v>8.8333333333333333E-2</v>
      </c>
      <c r="CH281" s="20">
        <f t="shared" si="101"/>
        <v>0.31316679250239021</v>
      </c>
      <c r="CI281">
        <v>28.4</v>
      </c>
      <c r="CJ281">
        <v>20.6</v>
      </c>
      <c r="CK281">
        <v>1.2</v>
      </c>
      <c r="CL281">
        <v>4.7</v>
      </c>
      <c r="CM281">
        <v>2.5</v>
      </c>
      <c r="CN281">
        <v>0</v>
      </c>
      <c r="CO281">
        <v>7.2</v>
      </c>
      <c r="CP281" s="21">
        <f t="shared" si="102"/>
        <v>0.12000000000000001</v>
      </c>
      <c r="CQ281" s="21">
        <f t="shared" si="103"/>
        <v>0.42543413321079426</v>
      </c>
      <c r="CW281">
        <v>870000</v>
      </c>
      <c r="CY281" s="22">
        <f t="shared" si="104"/>
        <v>5.6721951219512192</v>
      </c>
    </row>
    <row r="282" spans="1:103" x14ac:dyDescent="0.2">
      <c r="A282">
        <v>14</v>
      </c>
      <c r="B282" t="s">
        <v>1454</v>
      </c>
      <c r="C282" t="s">
        <v>1455</v>
      </c>
      <c r="D282" t="s">
        <v>116</v>
      </c>
      <c r="E282" t="s">
        <v>117</v>
      </c>
      <c r="F282">
        <v>65</v>
      </c>
      <c r="G282">
        <v>178</v>
      </c>
      <c r="H282" t="s">
        <v>118</v>
      </c>
      <c r="I282">
        <v>2005</v>
      </c>
      <c r="J282">
        <v>5</v>
      </c>
      <c r="K282">
        <v>142</v>
      </c>
      <c r="M282">
        <v>26</v>
      </c>
      <c r="N282" t="s">
        <v>1456</v>
      </c>
      <c r="O282" s="12" t="s">
        <v>365</v>
      </c>
      <c r="P282" s="12" t="s">
        <v>1457</v>
      </c>
      <c r="Q282" t="s">
        <v>382</v>
      </c>
      <c r="T282" s="12" t="s">
        <v>123</v>
      </c>
      <c r="U282">
        <v>81</v>
      </c>
      <c r="V282">
        <v>16</v>
      </c>
      <c r="W282">
        <v>15</v>
      </c>
      <c r="X282">
        <v>31</v>
      </c>
      <c r="Y282">
        <v>-6</v>
      </c>
      <c r="Z282">
        <v>221</v>
      </c>
      <c r="AA282">
        <v>77</v>
      </c>
      <c r="AB282">
        <v>70</v>
      </c>
      <c r="AC282" s="13">
        <f t="shared" si="84"/>
        <v>7.2398190045248875E-2</v>
      </c>
      <c r="AD282" s="13">
        <f t="shared" si="85"/>
        <v>4.3478260869565216E-2</v>
      </c>
      <c r="AE282" s="14">
        <v>31.3</v>
      </c>
      <c r="AF282" s="15">
        <v>114</v>
      </c>
      <c r="AG282" s="15">
        <v>51</v>
      </c>
      <c r="AH282" s="15">
        <v>23</v>
      </c>
      <c r="AI282" s="2">
        <v>1328.05</v>
      </c>
      <c r="AJ282" s="14">
        <f t="shared" si="86"/>
        <v>16.395679012345678</v>
      </c>
      <c r="AK282">
        <v>1829</v>
      </c>
      <c r="AL282" s="14">
        <f t="shared" si="87"/>
        <v>22.580246913580247</v>
      </c>
      <c r="AM282" s="16">
        <f t="shared" si="88"/>
        <v>0.72610716238381623</v>
      </c>
      <c r="AN282" s="15">
        <v>108.5</v>
      </c>
      <c r="AO282" s="16">
        <f t="shared" si="89"/>
        <v>4.9019238733481423</v>
      </c>
      <c r="AP282" s="13">
        <f>IF(('Even Strength'!CU282+'Power Play'!AJ282+'Penalty Kill'!AF282)&gt;0,V282/('Even Strength'!CU282+'Power Play'!AJ282+'Penalty Kill'!AF282),0)</f>
        <v>0.13559322033898305</v>
      </c>
      <c r="AQ282" s="13">
        <f>IF(('Even Strength'!CU282+'Power Play'!AJ282+'Penalty Kill'!AF282)&gt;0,W282/('Even Strength'!CU282+'Power Play'!AJ282+'Penalty Kill'!AF282),0)</f>
        <v>0.1271186440677966</v>
      </c>
      <c r="AR282" s="13">
        <f t="shared" si="90"/>
        <v>0.26271186440677963</v>
      </c>
      <c r="AS282">
        <v>2</v>
      </c>
      <c r="AT282">
        <v>4</v>
      </c>
      <c r="AU282" s="17">
        <f t="shared" si="91"/>
        <v>0.33333333333333331</v>
      </c>
      <c r="AV282">
        <v>0.1</v>
      </c>
      <c r="AW282">
        <v>64</v>
      </c>
      <c r="AX282">
        <v>53</v>
      </c>
      <c r="AY282">
        <v>15</v>
      </c>
      <c r="AZ282">
        <v>77</v>
      </c>
      <c r="BA282">
        <v>34</v>
      </c>
      <c r="BB282">
        <v>48</v>
      </c>
      <c r="BC282" s="2">
        <f t="shared" si="92"/>
        <v>2.8914573999472912</v>
      </c>
      <c r="BD282" s="14">
        <f t="shared" si="93"/>
        <v>2.3944881593313507</v>
      </c>
      <c r="BE282" s="14">
        <f t="shared" si="94"/>
        <v>0.67768532811264637</v>
      </c>
      <c r="BF282" s="14">
        <f t="shared" si="95"/>
        <v>3.4787846843115848</v>
      </c>
      <c r="BG282" s="14">
        <f t="shared" si="96"/>
        <v>1.5360867437219985</v>
      </c>
      <c r="BH282" s="14">
        <f t="shared" si="97"/>
        <v>2.1685930499604686</v>
      </c>
      <c r="BI282">
        <v>36</v>
      </c>
      <c r="BJ282">
        <v>18</v>
      </c>
      <c r="BK282">
        <v>0</v>
      </c>
      <c r="BL282">
        <v>0</v>
      </c>
      <c r="BM282">
        <v>0</v>
      </c>
      <c r="BN282">
        <v>0</v>
      </c>
      <c r="BO282" s="2">
        <v>2.129283</v>
      </c>
      <c r="BP282">
        <v>2</v>
      </c>
      <c r="BQ282">
        <v>0</v>
      </c>
      <c r="BR282" s="18">
        <f t="shared" si="98"/>
        <v>0</v>
      </c>
      <c r="BS282">
        <v>0</v>
      </c>
      <c r="BT282">
        <v>3</v>
      </c>
      <c r="BU282">
        <v>17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 s="18">
        <f t="shared" si="99"/>
        <v>0</v>
      </c>
      <c r="CC282" s="19">
        <v>5</v>
      </c>
      <c r="CD282">
        <v>1.7000000000000002</v>
      </c>
      <c r="CE282">
        <v>1.4</v>
      </c>
      <c r="CF282">
        <v>3.1</v>
      </c>
      <c r="CG282" s="20">
        <f t="shared" si="100"/>
        <v>3.8271604938271607E-2</v>
      </c>
      <c r="CH282" s="20">
        <f t="shared" si="101"/>
        <v>0.14005496780994692</v>
      </c>
      <c r="CI282">
        <v>22.4</v>
      </c>
      <c r="CJ282">
        <v>22.4</v>
      </c>
      <c r="CK282">
        <v>-2.8</v>
      </c>
      <c r="CL282">
        <v>3.9</v>
      </c>
      <c r="CM282">
        <v>2.1</v>
      </c>
      <c r="CN282">
        <v>-0.60000000000000009</v>
      </c>
      <c r="CO282">
        <v>5.5</v>
      </c>
      <c r="CP282" s="21">
        <f t="shared" si="102"/>
        <v>6.7901234567901231E-2</v>
      </c>
      <c r="CQ282" s="21">
        <f t="shared" si="103"/>
        <v>0.24848462030797036</v>
      </c>
      <c r="CW282">
        <v>550000</v>
      </c>
      <c r="CY282" s="22">
        <f t="shared" si="104"/>
        <v>4.5341463414634147</v>
      </c>
    </row>
    <row r="283" spans="1:103" x14ac:dyDescent="0.2">
      <c r="A283">
        <v>15</v>
      </c>
      <c r="B283" t="s">
        <v>1458</v>
      </c>
      <c r="C283" t="s">
        <v>612</v>
      </c>
      <c r="D283" t="s">
        <v>268</v>
      </c>
      <c r="E283" t="s">
        <v>106</v>
      </c>
      <c r="F283">
        <v>76</v>
      </c>
      <c r="G283">
        <v>221</v>
      </c>
      <c r="H283" t="s">
        <v>107</v>
      </c>
      <c r="I283">
        <v>2003</v>
      </c>
      <c r="J283">
        <v>1</v>
      </c>
      <c r="K283">
        <v>19</v>
      </c>
      <c r="M283">
        <v>28</v>
      </c>
      <c r="N283" t="s">
        <v>1459</v>
      </c>
      <c r="O283" s="12" t="s">
        <v>743</v>
      </c>
      <c r="P283" s="12" t="s">
        <v>1460</v>
      </c>
      <c r="Q283" t="s">
        <v>192</v>
      </c>
      <c r="T283" s="12" t="s">
        <v>170</v>
      </c>
      <c r="U283">
        <v>77</v>
      </c>
      <c r="V283">
        <v>31</v>
      </c>
      <c r="W283">
        <v>56</v>
      </c>
      <c r="X283">
        <v>87</v>
      </c>
      <c r="Y283">
        <v>28</v>
      </c>
      <c r="Z283">
        <v>204</v>
      </c>
      <c r="AA283">
        <v>83</v>
      </c>
      <c r="AB283">
        <v>86</v>
      </c>
      <c r="AC283" s="13">
        <f t="shared" si="84"/>
        <v>0.15196078431372548</v>
      </c>
      <c r="AD283" s="13">
        <f t="shared" si="85"/>
        <v>8.3109919571045576E-2</v>
      </c>
      <c r="AE283" s="14">
        <v>35.200000000000003</v>
      </c>
      <c r="AF283" s="15">
        <v>92</v>
      </c>
      <c r="AG283" s="15">
        <v>21</v>
      </c>
      <c r="AH283" s="15">
        <v>51</v>
      </c>
      <c r="AI283" s="2">
        <v>1637.9333333333</v>
      </c>
      <c r="AJ283" s="14">
        <f t="shared" si="86"/>
        <v>21.271861471861037</v>
      </c>
      <c r="AK283">
        <v>1943</v>
      </c>
      <c r="AL283" s="14">
        <f t="shared" si="87"/>
        <v>25.233766233766232</v>
      </c>
      <c r="AM283" s="16">
        <f t="shared" si="88"/>
        <v>0.84299193686737006</v>
      </c>
      <c r="AN283" s="15">
        <v>274.25925899999999</v>
      </c>
      <c r="AO283" s="16">
        <f t="shared" si="89"/>
        <v>10.046535597704628</v>
      </c>
      <c r="AP283" s="13">
        <f>IF(('Even Strength'!CU283+'Power Play'!AJ283+'Penalty Kill'!AF283)&gt;0,V283/('Even Strength'!CU283+'Power Play'!AJ283+'Penalty Kill'!AF283),0)</f>
        <v>0.25</v>
      </c>
      <c r="AQ283" s="13">
        <f>IF(('Even Strength'!CU283+'Power Play'!AJ283+'Penalty Kill'!AF283)&gt;0,W283/('Even Strength'!CU283+'Power Play'!AJ283+'Penalty Kill'!AF283),0)</f>
        <v>0.45161290322580644</v>
      </c>
      <c r="AR283" s="13">
        <f t="shared" si="90"/>
        <v>0.70161290322580649</v>
      </c>
      <c r="AS283">
        <v>692</v>
      </c>
      <c r="AT283">
        <v>719</v>
      </c>
      <c r="AU283" s="17">
        <f t="shared" si="91"/>
        <v>0.49043231750531535</v>
      </c>
      <c r="AV283">
        <v>28.4</v>
      </c>
      <c r="AW283">
        <v>90</v>
      </c>
      <c r="AX283">
        <v>110</v>
      </c>
      <c r="AY283">
        <v>87</v>
      </c>
      <c r="AZ283">
        <v>83</v>
      </c>
      <c r="BA283">
        <v>76</v>
      </c>
      <c r="BB283">
        <v>53</v>
      </c>
      <c r="BC283" s="2">
        <f t="shared" si="92"/>
        <v>3.2968374781229048</v>
      </c>
      <c r="BD283" s="14">
        <f t="shared" si="93"/>
        <v>4.0294680288168845</v>
      </c>
      <c r="BE283" s="14">
        <f t="shared" si="94"/>
        <v>3.1869428955188082</v>
      </c>
      <c r="BF283" s="14">
        <f t="shared" si="95"/>
        <v>3.0404167853800121</v>
      </c>
      <c r="BG283" s="14">
        <f t="shared" si="96"/>
        <v>2.7839960926371194</v>
      </c>
      <c r="BH283" s="14">
        <f t="shared" si="97"/>
        <v>1.9414709593390442</v>
      </c>
      <c r="BI283">
        <v>31</v>
      </c>
      <c r="BJ283">
        <v>8</v>
      </c>
      <c r="BK283">
        <v>3</v>
      </c>
      <c r="BL283">
        <v>0</v>
      </c>
      <c r="BM283">
        <v>0</v>
      </c>
      <c r="BN283">
        <v>0</v>
      </c>
      <c r="BO283" s="2">
        <v>6.1220720000000002</v>
      </c>
      <c r="BP283">
        <v>6</v>
      </c>
      <c r="BQ283">
        <v>0</v>
      </c>
      <c r="BR283" s="18">
        <f t="shared" si="98"/>
        <v>0</v>
      </c>
      <c r="BS283">
        <v>0</v>
      </c>
      <c r="BT283">
        <v>4</v>
      </c>
      <c r="BU283">
        <v>17</v>
      </c>
      <c r="BV283">
        <v>1</v>
      </c>
      <c r="BW283">
        <v>1</v>
      </c>
      <c r="BX283">
        <v>7</v>
      </c>
      <c r="BY283">
        <v>2</v>
      </c>
      <c r="BZ283">
        <v>0</v>
      </c>
      <c r="CA283">
        <v>0</v>
      </c>
      <c r="CB283" s="18">
        <f t="shared" si="99"/>
        <v>0</v>
      </c>
      <c r="CC283" s="19">
        <v>9</v>
      </c>
      <c r="CD283">
        <v>8.8000000000000007</v>
      </c>
      <c r="CE283">
        <v>2.4</v>
      </c>
      <c r="CF283">
        <v>11.2</v>
      </c>
      <c r="CG283" s="20">
        <f t="shared" si="100"/>
        <v>0.14545454545454545</v>
      </c>
      <c r="CH283" s="20">
        <f t="shared" si="101"/>
        <v>0.41027310838862813</v>
      </c>
      <c r="CI283">
        <v>38</v>
      </c>
      <c r="CJ283">
        <v>33.5</v>
      </c>
      <c r="CK283">
        <v>14.1</v>
      </c>
      <c r="CL283">
        <v>18.7</v>
      </c>
      <c r="CM283">
        <v>4.3</v>
      </c>
      <c r="CN283">
        <v>-1.7000000000000002</v>
      </c>
      <c r="CO283">
        <v>21.3</v>
      </c>
      <c r="CP283" s="21">
        <f t="shared" si="102"/>
        <v>0.27662337662337666</v>
      </c>
      <c r="CQ283" s="21">
        <f t="shared" si="103"/>
        <v>0.78025153648908752</v>
      </c>
      <c r="CU283">
        <v>4</v>
      </c>
      <c r="CV283" t="s">
        <v>171</v>
      </c>
      <c r="CW283">
        <v>8250000</v>
      </c>
      <c r="CY283" s="22">
        <f t="shared" si="104"/>
        <v>6.8121951219512233</v>
      </c>
    </row>
    <row r="284" spans="1:103" x14ac:dyDescent="0.2">
      <c r="A284">
        <v>49</v>
      </c>
      <c r="B284" t="s">
        <v>1461</v>
      </c>
      <c r="C284" t="s">
        <v>1462</v>
      </c>
      <c r="D284" t="s">
        <v>239</v>
      </c>
      <c r="E284" t="s">
        <v>117</v>
      </c>
      <c r="F284">
        <v>68</v>
      </c>
      <c r="G284">
        <v>170</v>
      </c>
      <c r="H284" t="s">
        <v>118</v>
      </c>
      <c r="L284" t="s">
        <v>108</v>
      </c>
      <c r="M284">
        <v>25</v>
      </c>
      <c r="N284" t="s">
        <v>1463</v>
      </c>
      <c r="O284" s="12" t="s">
        <v>605</v>
      </c>
      <c r="P284" s="12" t="s">
        <v>1464</v>
      </c>
      <c r="Q284" t="s">
        <v>147</v>
      </c>
      <c r="T284" s="12" t="s">
        <v>170</v>
      </c>
      <c r="U284">
        <v>41</v>
      </c>
      <c r="V284">
        <v>5</v>
      </c>
      <c r="W284">
        <v>12</v>
      </c>
      <c r="X284">
        <v>17</v>
      </c>
      <c r="Y284">
        <v>5</v>
      </c>
      <c r="Z284">
        <v>29</v>
      </c>
      <c r="AA284">
        <v>9</v>
      </c>
      <c r="AB284">
        <v>15</v>
      </c>
      <c r="AC284" s="13">
        <f t="shared" si="84"/>
        <v>0.17241379310344829</v>
      </c>
      <c r="AD284" s="13">
        <f t="shared" si="85"/>
        <v>9.4339622641509441E-2</v>
      </c>
      <c r="AE284" s="14">
        <v>23.3</v>
      </c>
      <c r="AF284" s="15">
        <v>19</v>
      </c>
      <c r="AG284" s="15">
        <v>1</v>
      </c>
      <c r="AH284" s="15">
        <v>0</v>
      </c>
      <c r="AI284" s="2">
        <v>489.73333333329998</v>
      </c>
      <c r="AJ284" s="14">
        <f t="shared" si="86"/>
        <v>11.944715447153659</v>
      </c>
      <c r="AK284">
        <v>694</v>
      </c>
      <c r="AL284" s="14">
        <f t="shared" si="87"/>
        <v>16.926829268292682</v>
      </c>
      <c r="AM284" s="16">
        <f t="shared" si="88"/>
        <v>0.70566762728141208</v>
      </c>
      <c r="AN284" s="15">
        <v>69.3</v>
      </c>
      <c r="AO284" s="16">
        <f t="shared" si="89"/>
        <v>8.4903348761236384</v>
      </c>
      <c r="AP284" s="13">
        <f>IF(('Even Strength'!CU284+'Power Play'!AJ284+'Penalty Kill'!AF284)&gt;0,V284/('Even Strength'!CU284+'Power Play'!AJ284+'Penalty Kill'!AF284),0)</f>
        <v>7.9365079365079361E-2</v>
      </c>
      <c r="AQ284" s="13">
        <f>IF(('Even Strength'!CU284+'Power Play'!AJ284+'Penalty Kill'!AF284)&gt;0,W284/('Even Strength'!CU284+'Power Play'!AJ284+'Penalty Kill'!AF284),0)</f>
        <v>0.19047619047619047</v>
      </c>
      <c r="AR284" s="13">
        <f t="shared" si="90"/>
        <v>0.26984126984126983</v>
      </c>
      <c r="AS284">
        <v>9</v>
      </c>
      <c r="AT284">
        <v>13</v>
      </c>
      <c r="AU284" s="17">
        <f t="shared" si="91"/>
        <v>0.40909090909090912</v>
      </c>
      <c r="AV284">
        <v>0.9</v>
      </c>
      <c r="AW284">
        <v>43</v>
      </c>
      <c r="AX284">
        <v>24</v>
      </c>
      <c r="AY284">
        <v>19</v>
      </c>
      <c r="AZ284">
        <v>9</v>
      </c>
      <c r="BA284">
        <v>11</v>
      </c>
      <c r="BB284">
        <v>10</v>
      </c>
      <c r="BC284" s="2">
        <f t="shared" si="92"/>
        <v>5.2681731554591122</v>
      </c>
      <c r="BD284" s="14">
        <f t="shared" si="93"/>
        <v>2.940375714674853</v>
      </c>
      <c r="BE284" s="14">
        <f t="shared" si="94"/>
        <v>2.3277974407842588</v>
      </c>
      <c r="BF284" s="14">
        <f t="shared" si="95"/>
        <v>1.10264089300307</v>
      </c>
      <c r="BG284" s="14">
        <f t="shared" si="96"/>
        <v>1.3476722025593078</v>
      </c>
      <c r="BH284" s="14">
        <f t="shared" si="97"/>
        <v>1.2251565477811888</v>
      </c>
      <c r="BI284">
        <v>6</v>
      </c>
      <c r="BJ284">
        <v>3</v>
      </c>
      <c r="BK284">
        <v>0</v>
      </c>
      <c r="BL284">
        <v>0</v>
      </c>
      <c r="BM284">
        <v>0</v>
      </c>
      <c r="BN284">
        <v>0</v>
      </c>
      <c r="BO284" s="2">
        <v>8.1546610000000008</v>
      </c>
      <c r="BR284" s="18" t="str">
        <f t="shared" si="98"/>
        <v xml:space="preserve"> </v>
      </c>
      <c r="BT284">
        <v>2</v>
      </c>
      <c r="BU284">
        <v>13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 s="18">
        <f t="shared" si="99"/>
        <v>1</v>
      </c>
      <c r="CC284" s="19">
        <v>4</v>
      </c>
      <c r="CD284">
        <v>1.1000000000000001</v>
      </c>
      <c r="CE284">
        <v>0.8</v>
      </c>
      <c r="CF284">
        <v>1.9</v>
      </c>
      <c r="CG284" s="20">
        <f t="shared" si="100"/>
        <v>4.6341463414634146E-2</v>
      </c>
      <c r="CH284" s="20">
        <f t="shared" si="101"/>
        <v>0.23277974407842586</v>
      </c>
      <c r="CI284">
        <v>10.4</v>
      </c>
      <c r="CJ284">
        <v>10.5</v>
      </c>
      <c r="CK284">
        <v>4</v>
      </c>
      <c r="CL284">
        <v>2</v>
      </c>
      <c r="CM284">
        <v>1.7000000000000002</v>
      </c>
      <c r="CN284">
        <v>0</v>
      </c>
      <c r="CO284">
        <v>3.7</v>
      </c>
      <c r="CP284" s="21">
        <f t="shared" si="102"/>
        <v>9.0243902439024401E-2</v>
      </c>
      <c r="CQ284" s="21">
        <f t="shared" si="103"/>
        <v>0.45330792267903985</v>
      </c>
      <c r="CU284">
        <v>7</v>
      </c>
      <c r="CV284" t="s">
        <v>312</v>
      </c>
      <c r="CW284">
        <v>550000</v>
      </c>
      <c r="CY284" s="22">
        <f t="shared" si="104"/>
        <v>2.7341463414634148</v>
      </c>
    </row>
    <row r="285" spans="1:103" x14ac:dyDescent="0.2">
      <c r="A285">
        <v>77</v>
      </c>
      <c r="B285" t="s">
        <v>1465</v>
      </c>
      <c r="C285" t="s">
        <v>1466</v>
      </c>
      <c r="D285" t="s">
        <v>127</v>
      </c>
      <c r="E285" t="s">
        <v>117</v>
      </c>
      <c r="F285">
        <v>74</v>
      </c>
      <c r="G285">
        <v>206</v>
      </c>
      <c r="H285" t="s">
        <v>107</v>
      </c>
      <c r="I285">
        <v>2002</v>
      </c>
      <c r="J285">
        <v>4</v>
      </c>
      <c r="K285">
        <v>129</v>
      </c>
      <c r="M285">
        <v>31</v>
      </c>
      <c r="N285" t="s">
        <v>1467</v>
      </c>
      <c r="O285" s="12" t="s">
        <v>1468</v>
      </c>
      <c r="P285" s="12" t="s">
        <v>694</v>
      </c>
      <c r="Q285" t="s">
        <v>317</v>
      </c>
      <c r="T285" s="12" t="s">
        <v>178</v>
      </c>
      <c r="U285">
        <v>73</v>
      </c>
      <c r="V285">
        <v>3</v>
      </c>
      <c r="W285">
        <v>25</v>
      </c>
      <c r="X285">
        <v>28</v>
      </c>
      <c r="Y285">
        <v>-5</v>
      </c>
      <c r="Z285">
        <v>93</v>
      </c>
      <c r="AA285">
        <v>54</v>
      </c>
      <c r="AB285">
        <v>68</v>
      </c>
      <c r="AC285" s="13">
        <f t="shared" si="84"/>
        <v>3.2258064516129031E-2</v>
      </c>
      <c r="AD285" s="13">
        <f t="shared" si="85"/>
        <v>1.3953488372093023E-2</v>
      </c>
      <c r="AE285" s="14">
        <v>46.2</v>
      </c>
      <c r="AF285" s="15">
        <v>24</v>
      </c>
      <c r="AG285" s="15">
        <v>10</v>
      </c>
      <c r="AH285" s="15">
        <v>55</v>
      </c>
      <c r="AI285" s="2">
        <v>1557.8833333333</v>
      </c>
      <c r="AJ285" s="14">
        <f t="shared" si="86"/>
        <v>21.34086757990822</v>
      </c>
      <c r="AK285">
        <v>1960</v>
      </c>
      <c r="AL285" s="14">
        <f t="shared" si="87"/>
        <v>26.849315068493151</v>
      </c>
      <c r="AM285" s="16">
        <f t="shared" si="88"/>
        <v>0.79483843537413268</v>
      </c>
      <c r="AN285" s="15">
        <v>159.27037000000001</v>
      </c>
      <c r="AO285" s="16">
        <f t="shared" si="89"/>
        <v>6.1341064478513836</v>
      </c>
      <c r="AP285" s="13">
        <f>IF(('Even Strength'!CU285+'Power Play'!AJ285+'Penalty Kill'!AF285)&gt;0,V285/('Even Strength'!CU285+'Power Play'!AJ285+'Penalty Kill'!AF285),0)</f>
        <v>3.4883720930232558E-2</v>
      </c>
      <c r="AQ285" s="13">
        <f>IF(('Even Strength'!CU285+'Power Play'!AJ285+'Penalty Kill'!AF285)&gt;0,W285/('Even Strength'!CU285+'Power Play'!AJ285+'Penalty Kill'!AF285),0)</f>
        <v>0.29069767441860467</v>
      </c>
      <c r="AR285" s="13">
        <f t="shared" si="90"/>
        <v>0.32558139534883723</v>
      </c>
      <c r="AS285">
        <v>0</v>
      </c>
      <c r="AT285">
        <v>0</v>
      </c>
      <c r="AU285" s="17">
        <f t="shared" si="91"/>
        <v>0</v>
      </c>
      <c r="AV285">
        <v>0</v>
      </c>
      <c r="AW285">
        <v>142</v>
      </c>
      <c r="AX285">
        <v>59</v>
      </c>
      <c r="AY285">
        <v>95</v>
      </c>
      <c r="AZ285">
        <v>54</v>
      </c>
      <c r="BA285">
        <v>32</v>
      </c>
      <c r="BB285">
        <v>16</v>
      </c>
      <c r="BC285" s="2">
        <f t="shared" si="92"/>
        <v>5.4689589507131569</v>
      </c>
      <c r="BD285" s="14">
        <f t="shared" si="93"/>
        <v>2.2723139302258892</v>
      </c>
      <c r="BE285" s="14">
        <f t="shared" si="94"/>
        <v>3.6588105656179573</v>
      </c>
      <c r="BF285" s="14">
        <f t="shared" si="95"/>
        <v>2.079744953088102</v>
      </c>
      <c r="BG285" s="14">
        <f t="shared" si="96"/>
        <v>1.2324414536818382</v>
      </c>
      <c r="BH285" s="14">
        <f t="shared" si="97"/>
        <v>0.61622072684091911</v>
      </c>
      <c r="BI285">
        <v>18</v>
      </c>
      <c r="BJ285">
        <v>9</v>
      </c>
      <c r="BK285">
        <v>0</v>
      </c>
      <c r="BL285">
        <v>0</v>
      </c>
      <c r="BM285">
        <v>0</v>
      </c>
      <c r="BN285">
        <v>0</v>
      </c>
      <c r="BO285" s="2">
        <v>6.4919469999999997</v>
      </c>
      <c r="BR285" s="18" t="str">
        <f t="shared" si="98"/>
        <v xml:space="preserve"> </v>
      </c>
      <c r="BT285">
        <v>2</v>
      </c>
      <c r="BU285">
        <v>16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 s="18">
        <f t="shared" si="99"/>
        <v>0</v>
      </c>
      <c r="CC285" s="19">
        <v>6</v>
      </c>
      <c r="CD285">
        <v>1.7000000000000002</v>
      </c>
      <c r="CE285">
        <v>2.7</v>
      </c>
      <c r="CF285">
        <v>4.4000000000000004</v>
      </c>
      <c r="CG285" s="20">
        <f t="shared" si="100"/>
        <v>6.0273972602739728E-2</v>
      </c>
      <c r="CH285" s="20">
        <f t="shared" si="101"/>
        <v>0.16946069988125276</v>
      </c>
      <c r="CI285">
        <v>34.1</v>
      </c>
      <c r="CJ285">
        <v>30</v>
      </c>
      <c r="CK285">
        <v>8.1999999999999993</v>
      </c>
      <c r="CL285">
        <v>2.8</v>
      </c>
      <c r="CM285">
        <v>2.9</v>
      </c>
      <c r="CN285">
        <v>0</v>
      </c>
      <c r="CO285">
        <v>5.6</v>
      </c>
      <c r="CP285" s="21">
        <f t="shared" si="102"/>
        <v>7.6712328767123278E-2</v>
      </c>
      <c r="CQ285" s="21">
        <f t="shared" si="103"/>
        <v>0.21567725439432167</v>
      </c>
      <c r="CU285">
        <v>9</v>
      </c>
      <c r="CV285" t="s">
        <v>1469</v>
      </c>
      <c r="CW285">
        <v>900000</v>
      </c>
      <c r="CY285" s="22">
        <f t="shared" si="104"/>
        <v>4.0195121951219512</v>
      </c>
    </row>
    <row r="286" spans="1:103" x14ac:dyDescent="0.2">
      <c r="A286">
        <v>75</v>
      </c>
      <c r="B286" t="s">
        <v>1470</v>
      </c>
      <c r="C286" t="s">
        <v>1471</v>
      </c>
      <c r="D286" t="s">
        <v>239</v>
      </c>
      <c r="E286" t="s">
        <v>117</v>
      </c>
      <c r="F286">
        <v>79</v>
      </c>
      <c r="G286">
        <v>243</v>
      </c>
      <c r="H286" t="s">
        <v>118</v>
      </c>
      <c r="I286">
        <v>1993</v>
      </c>
      <c r="J286">
        <v>8</v>
      </c>
      <c r="K286">
        <v>207</v>
      </c>
      <c r="M286">
        <v>38</v>
      </c>
      <c r="N286" t="s">
        <v>1472</v>
      </c>
      <c r="O286" s="12" t="s">
        <v>1473</v>
      </c>
      <c r="P286" s="12" t="s">
        <v>1474</v>
      </c>
      <c r="Q286" t="s">
        <v>162</v>
      </c>
      <c r="T286" s="12" t="s">
        <v>178</v>
      </c>
      <c r="U286">
        <v>6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3</v>
      </c>
      <c r="AB286">
        <v>2</v>
      </c>
      <c r="AC286" s="13">
        <f t="shared" si="84"/>
        <v>0</v>
      </c>
      <c r="AD286" s="13">
        <f t="shared" si="85"/>
        <v>0</v>
      </c>
      <c r="AE286" s="14">
        <v>29.5</v>
      </c>
      <c r="AF286" s="15">
        <v>0</v>
      </c>
      <c r="AG286" s="15">
        <v>0</v>
      </c>
      <c r="AH286" s="15">
        <v>0</v>
      </c>
      <c r="AI286" s="2">
        <v>89.05</v>
      </c>
      <c r="AJ286" s="14">
        <f t="shared" si="86"/>
        <v>14.841666666666667</v>
      </c>
      <c r="AK286">
        <v>133</v>
      </c>
      <c r="AL286" s="14">
        <f t="shared" si="87"/>
        <v>22.166666666666668</v>
      </c>
      <c r="AM286" s="16">
        <f t="shared" si="88"/>
        <v>0.66954887218045112</v>
      </c>
      <c r="AN286" s="15">
        <v>0</v>
      </c>
      <c r="AO286" s="16">
        <f t="shared" si="89"/>
        <v>0</v>
      </c>
      <c r="AP286" s="13">
        <f>IF(('Even Strength'!CU286+'Power Play'!AJ286+'Penalty Kill'!AF286)&gt;0,V286/('Even Strength'!CU286+'Power Play'!AJ286+'Penalty Kill'!AF286),0)</f>
        <v>0</v>
      </c>
      <c r="AQ286" s="13">
        <f>IF(('Even Strength'!CU286+'Power Play'!AJ286+'Penalty Kill'!AF286)&gt;0,W286/('Even Strength'!CU286+'Power Play'!AJ286+'Penalty Kill'!AF286),0)</f>
        <v>0</v>
      </c>
      <c r="AR286" s="13">
        <f t="shared" si="90"/>
        <v>0</v>
      </c>
      <c r="AS286">
        <v>0</v>
      </c>
      <c r="AT286">
        <v>0</v>
      </c>
      <c r="AU286" s="17">
        <f t="shared" si="91"/>
        <v>0</v>
      </c>
      <c r="AV286">
        <v>0</v>
      </c>
      <c r="AW286">
        <v>7</v>
      </c>
      <c r="AX286">
        <v>7</v>
      </c>
      <c r="AY286">
        <v>6</v>
      </c>
      <c r="AZ286">
        <v>3</v>
      </c>
      <c r="BA286">
        <v>1</v>
      </c>
      <c r="BB286">
        <v>1</v>
      </c>
      <c r="BC286" s="2">
        <f t="shared" si="92"/>
        <v>4.7164514317798991</v>
      </c>
      <c r="BD286" s="14">
        <f t="shared" si="93"/>
        <v>4.7164514317798991</v>
      </c>
      <c r="BE286" s="14">
        <f t="shared" si="94"/>
        <v>4.0426726558113426</v>
      </c>
      <c r="BF286" s="14">
        <f t="shared" si="95"/>
        <v>2.0213363279056713</v>
      </c>
      <c r="BG286" s="14">
        <f t="shared" si="96"/>
        <v>0.67377877596855695</v>
      </c>
      <c r="BH286" s="14">
        <f t="shared" si="97"/>
        <v>0.67377877596855695</v>
      </c>
      <c r="BI286">
        <v>2</v>
      </c>
      <c r="BJ286">
        <v>1</v>
      </c>
      <c r="BK286">
        <v>0</v>
      </c>
      <c r="BL286">
        <v>0</v>
      </c>
      <c r="BM286">
        <v>0</v>
      </c>
      <c r="BN286">
        <v>0</v>
      </c>
      <c r="BO286" s="2">
        <v>-0.563836</v>
      </c>
      <c r="BR286" s="18" t="str">
        <f t="shared" si="98"/>
        <v xml:space="preserve"> </v>
      </c>
      <c r="BT286">
        <v>0</v>
      </c>
      <c r="BU286">
        <v>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 s="18">
        <f t="shared" si="99"/>
        <v>0</v>
      </c>
      <c r="CC286" s="19">
        <v>2</v>
      </c>
      <c r="CD286">
        <v>-0.1</v>
      </c>
      <c r="CE286">
        <v>0.2</v>
      </c>
      <c r="CF286">
        <v>0.1</v>
      </c>
      <c r="CG286" s="20">
        <f t="shared" si="100"/>
        <v>1.6666666666666666E-2</v>
      </c>
      <c r="CH286" s="20">
        <f t="shared" si="101"/>
        <v>6.7377877596855706E-2</v>
      </c>
      <c r="CI286">
        <v>1.4</v>
      </c>
      <c r="CJ286">
        <v>1.5</v>
      </c>
      <c r="CK286">
        <v>0</v>
      </c>
      <c r="CL286">
        <v>-0.30000000000000004</v>
      </c>
      <c r="CM286">
        <v>0.1</v>
      </c>
      <c r="CN286">
        <v>0</v>
      </c>
      <c r="CO286">
        <v>-0.2</v>
      </c>
      <c r="CP286" s="21">
        <f t="shared" si="102"/>
        <v>-3.3333333333333333E-2</v>
      </c>
      <c r="CQ286" s="21">
        <f t="shared" si="103"/>
        <v>-0.13475575519371141</v>
      </c>
      <c r="CW286">
        <v>700000</v>
      </c>
      <c r="CY286" s="22">
        <f t="shared" si="104"/>
        <v>-1.4292682926829268</v>
      </c>
    </row>
    <row r="287" spans="1:103" x14ac:dyDescent="0.2">
      <c r="A287">
        <v>97</v>
      </c>
      <c r="B287" t="s">
        <v>1475</v>
      </c>
      <c r="C287" t="s">
        <v>1476</v>
      </c>
      <c r="D287" t="s">
        <v>488</v>
      </c>
      <c r="E287" t="s">
        <v>117</v>
      </c>
      <c r="F287">
        <v>73</v>
      </c>
      <c r="G287">
        <v>199</v>
      </c>
      <c r="H287" t="s">
        <v>107</v>
      </c>
      <c r="M287">
        <v>29</v>
      </c>
      <c r="N287" t="s">
        <v>1477</v>
      </c>
      <c r="O287" s="12" t="s">
        <v>336</v>
      </c>
      <c r="P287" s="12" t="s">
        <v>1478</v>
      </c>
      <c r="Q287" t="s">
        <v>317</v>
      </c>
      <c r="T287" s="12" t="s">
        <v>178</v>
      </c>
      <c r="U287">
        <v>16</v>
      </c>
      <c r="V287">
        <v>1</v>
      </c>
      <c r="W287">
        <v>1</v>
      </c>
      <c r="X287">
        <v>2</v>
      </c>
      <c r="Y287">
        <v>-2</v>
      </c>
      <c r="Z287">
        <v>27</v>
      </c>
      <c r="AA287">
        <v>14</v>
      </c>
      <c r="AB287">
        <v>7</v>
      </c>
      <c r="AC287" s="13">
        <f t="shared" si="84"/>
        <v>3.7037037037037035E-2</v>
      </c>
      <c r="AD287" s="13">
        <f t="shared" si="85"/>
        <v>2.0833333333333332E-2</v>
      </c>
      <c r="AE287" s="14">
        <v>47.4</v>
      </c>
      <c r="AF287" s="15">
        <v>10</v>
      </c>
      <c r="AG287" s="15">
        <v>3</v>
      </c>
      <c r="AH287" s="15">
        <v>13</v>
      </c>
      <c r="AI287" s="2">
        <v>260.03333333329999</v>
      </c>
      <c r="AJ287" s="14">
        <f t="shared" si="86"/>
        <v>16.25208333333125</v>
      </c>
      <c r="AK287">
        <v>352</v>
      </c>
      <c r="AL287" s="14">
        <f t="shared" si="87"/>
        <v>22</v>
      </c>
      <c r="AM287" s="16">
        <f t="shared" si="88"/>
        <v>0.73873106060596594</v>
      </c>
      <c r="AN287" s="15">
        <v>13.5</v>
      </c>
      <c r="AO287" s="16">
        <f t="shared" si="89"/>
        <v>3.1149852583006172</v>
      </c>
      <c r="AP287" s="13">
        <f>IF(('Even Strength'!CU287+'Power Play'!AJ287+'Penalty Kill'!AF287)&gt;0,V287/('Even Strength'!CU287+'Power Play'!AJ287+'Penalty Kill'!AF287),0)</f>
        <v>0.04</v>
      </c>
      <c r="AQ287" s="13">
        <f>IF(('Even Strength'!CU287+'Power Play'!AJ287+'Penalty Kill'!AF287)&gt;0,W287/('Even Strength'!CU287+'Power Play'!AJ287+'Penalty Kill'!AF287),0)</f>
        <v>0.04</v>
      </c>
      <c r="AR287" s="13">
        <f t="shared" si="90"/>
        <v>0.08</v>
      </c>
      <c r="AS287">
        <v>0</v>
      </c>
      <c r="AT287">
        <v>0</v>
      </c>
      <c r="AU287" s="17">
        <f t="shared" si="91"/>
        <v>0</v>
      </c>
      <c r="AV287">
        <v>0</v>
      </c>
      <c r="AW287">
        <v>21</v>
      </c>
      <c r="AX287">
        <v>5</v>
      </c>
      <c r="AY287">
        <v>18</v>
      </c>
      <c r="AZ287">
        <v>14</v>
      </c>
      <c r="BA287">
        <v>10</v>
      </c>
      <c r="BB287">
        <v>1</v>
      </c>
      <c r="BC287" s="2">
        <f t="shared" si="92"/>
        <v>4.845532624023182</v>
      </c>
      <c r="BD287" s="14">
        <f t="shared" si="93"/>
        <v>1.1536982438150434</v>
      </c>
      <c r="BE287" s="14">
        <f t="shared" si="94"/>
        <v>4.1533136777341557</v>
      </c>
      <c r="BF287" s="14">
        <f t="shared" si="95"/>
        <v>3.2303550826821215</v>
      </c>
      <c r="BG287" s="14">
        <f t="shared" si="96"/>
        <v>2.3073964876300868</v>
      </c>
      <c r="BH287" s="14">
        <f t="shared" si="97"/>
        <v>0.2307396487630087</v>
      </c>
      <c r="BI287">
        <v>6</v>
      </c>
      <c r="BJ287">
        <v>3</v>
      </c>
      <c r="BK287">
        <v>0</v>
      </c>
      <c r="BL287">
        <v>0</v>
      </c>
      <c r="BM287">
        <v>0</v>
      </c>
      <c r="BN287">
        <v>0</v>
      </c>
      <c r="BO287" s="2">
        <v>1.1350389999999999</v>
      </c>
      <c r="BR287" s="18" t="str">
        <f t="shared" si="98"/>
        <v xml:space="preserve"> </v>
      </c>
      <c r="BT287">
        <v>0</v>
      </c>
      <c r="BU287">
        <v>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 s="18">
        <f t="shared" si="99"/>
        <v>0</v>
      </c>
      <c r="CC287" s="19">
        <v>3</v>
      </c>
      <c r="CD287">
        <v>0</v>
      </c>
      <c r="CE287">
        <v>0.4</v>
      </c>
      <c r="CF287">
        <v>0.4</v>
      </c>
      <c r="CG287" s="20">
        <f t="shared" si="100"/>
        <v>2.5000000000000001E-2</v>
      </c>
      <c r="CH287" s="20">
        <f t="shared" si="101"/>
        <v>9.229585950520347E-2</v>
      </c>
      <c r="CI287">
        <v>4</v>
      </c>
      <c r="CJ287">
        <v>4.5999999999999996</v>
      </c>
      <c r="CK287">
        <v>-0.1</v>
      </c>
      <c r="CL287">
        <v>0</v>
      </c>
      <c r="CM287">
        <v>0.30000000000000004</v>
      </c>
      <c r="CN287">
        <v>0</v>
      </c>
      <c r="CO287">
        <v>0.30000000000000004</v>
      </c>
      <c r="CP287" s="21">
        <f t="shared" si="102"/>
        <v>1.8750000000000003E-2</v>
      </c>
      <c r="CQ287" s="21">
        <f t="shared" si="103"/>
        <v>6.9221894628902617E-2</v>
      </c>
      <c r="CU287">
        <v>5</v>
      </c>
      <c r="CV287" t="s">
        <v>312</v>
      </c>
      <c r="CW287">
        <v>700000</v>
      </c>
      <c r="CY287" s="22">
        <f t="shared" si="104"/>
        <v>-0.92926829268292677</v>
      </c>
    </row>
    <row r="288" spans="1:103" x14ac:dyDescent="0.2">
      <c r="A288">
        <v>21</v>
      </c>
      <c r="B288" t="s">
        <v>1479</v>
      </c>
      <c r="C288" t="s">
        <v>741</v>
      </c>
      <c r="D288" t="s">
        <v>488</v>
      </c>
      <c r="E288" t="s">
        <v>117</v>
      </c>
      <c r="F288">
        <v>67</v>
      </c>
      <c r="G288">
        <v>176</v>
      </c>
      <c r="H288" t="s">
        <v>107</v>
      </c>
      <c r="I288">
        <v>1998</v>
      </c>
      <c r="J288">
        <v>3</v>
      </c>
      <c r="K288">
        <v>82</v>
      </c>
      <c r="M288">
        <v>35</v>
      </c>
      <c r="N288" t="s">
        <v>1480</v>
      </c>
      <c r="O288" s="12" t="s">
        <v>605</v>
      </c>
      <c r="P288" s="12" t="s">
        <v>1481</v>
      </c>
      <c r="Q288" t="s">
        <v>367</v>
      </c>
      <c r="T288" s="12" t="s">
        <v>148</v>
      </c>
      <c r="U288">
        <v>81</v>
      </c>
      <c r="V288">
        <v>18</v>
      </c>
      <c r="W288">
        <v>22</v>
      </c>
      <c r="X288">
        <v>40</v>
      </c>
      <c r="Y288">
        <v>1</v>
      </c>
      <c r="Z288">
        <v>184</v>
      </c>
      <c r="AA288">
        <v>81</v>
      </c>
      <c r="AB288">
        <v>71</v>
      </c>
      <c r="AC288" s="13">
        <f t="shared" si="84"/>
        <v>9.7826086956521743E-2</v>
      </c>
      <c r="AD288" s="13">
        <f t="shared" si="85"/>
        <v>5.3571428571428568E-2</v>
      </c>
      <c r="AE288" s="14">
        <v>32.1</v>
      </c>
      <c r="AF288" s="15">
        <v>101</v>
      </c>
      <c r="AG288" s="15">
        <v>10</v>
      </c>
      <c r="AH288" s="15">
        <v>38</v>
      </c>
      <c r="AI288" s="2">
        <v>1445.4666666666999</v>
      </c>
      <c r="AJ288" s="14">
        <f t="shared" si="86"/>
        <v>17.845267489712345</v>
      </c>
      <c r="AK288">
        <v>1887</v>
      </c>
      <c r="AL288" s="14">
        <f t="shared" si="87"/>
        <v>23.296296296296298</v>
      </c>
      <c r="AM288" s="16">
        <f t="shared" si="88"/>
        <v>0.76601307189544243</v>
      </c>
      <c r="AN288" s="15">
        <v>182.99545499999999</v>
      </c>
      <c r="AO288" s="16">
        <f t="shared" si="89"/>
        <v>7.5959740568211505</v>
      </c>
      <c r="AP288" s="13">
        <f>IF(('Even Strength'!CU288+'Power Play'!AJ288+'Penalty Kill'!AF288)&gt;0,V288/('Even Strength'!CU288+'Power Play'!AJ288+'Penalty Kill'!AF288),0)</f>
        <v>0.16822429906542055</v>
      </c>
      <c r="AQ288" s="13">
        <f>IF(('Even Strength'!CU288+'Power Play'!AJ288+'Penalty Kill'!AF288)&gt;0,W288/('Even Strength'!CU288+'Power Play'!AJ288+'Penalty Kill'!AF288),0)</f>
        <v>0.20560747663551401</v>
      </c>
      <c r="AR288" s="13">
        <f t="shared" si="90"/>
        <v>0.37383177570093457</v>
      </c>
      <c r="AS288">
        <v>23</v>
      </c>
      <c r="AT288">
        <v>37</v>
      </c>
      <c r="AU288" s="17">
        <f t="shared" si="91"/>
        <v>0.38333333333333336</v>
      </c>
      <c r="AV288">
        <v>1.1000000000000001</v>
      </c>
      <c r="AW288">
        <v>119</v>
      </c>
      <c r="AX288">
        <v>46</v>
      </c>
      <c r="AY288">
        <v>52</v>
      </c>
      <c r="AZ288">
        <v>81</v>
      </c>
      <c r="BA288">
        <v>21</v>
      </c>
      <c r="BB288">
        <v>38</v>
      </c>
      <c r="BC288" s="2">
        <f t="shared" si="92"/>
        <v>4.9395812194445874</v>
      </c>
      <c r="BD288" s="14">
        <f t="shared" si="93"/>
        <v>1.9094179503735378</v>
      </c>
      <c r="BE288" s="14">
        <f t="shared" si="94"/>
        <v>2.1584724656396514</v>
      </c>
      <c r="BF288" s="14">
        <f t="shared" si="95"/>
        <v>3.3622359560925341</v>
      </c>
      <c r="BG288" s="14">
        <f t="shared" si="96"/>
        <v>0.87169080343139771</v>
      </c>
      <c r="BH288" s="14">
        <f t="shared" si="97"/>
        <v>1.5773452633520528</v>
      </c>
      <c r="BI288">
        <v>22</v>
      </c>
      <c r="BJ288">
        <v>11</v>
      </c>
      <c r="BK288">
        <v>0</v>
      </c>
      <c r="BL288">
        <v>0</v>
      </c>
      <c r="BM288">
        <v>0</v>
      </c>
      <c r="BN288">
        <v>0</v>
      </c>
      <c r="BO288" s="2">
        <v>6.7869809999999999</v>
      </c>
      <c r="BR288" s="18" t="str">
        <f t="shared" si="98"/>
        <v xml:space="preserve"> </v>
      </c>
      <c r="BT288">
        <v>4</v>
      </c>
      <c r="BU288">
        <v>21</v>
      </c>
      <c r="BV288">
        <v>1</v>
      </c>
      <c r="BW288">
        <v>0</v>
      </c>
      <c r="BX288">
        <v>3</v>
      </c>
      <c r="BY288">
        <v>1</v>
      </c>
      <c r="BZ288">
        <v>1</v>
      </c>
      <c r="CA288">
        <v>1</v>
      </c>
      <c r="CB288" s="18">
        <f t="shared" si="99"/>
        <v>1</v>
      </c>
      <c r="CC288" s="19">
        <v>5</v>
      </c>
      <c r="CD288">
        <v>2.6</v>
      </c>
      <c r="CE288">
        <v>1.8</v>
      </c>
      <c r="CF288">
        <v>4.4000000000000004</v>
      </c>
      <c r="CG288" s="20">
        <f t="shared" si="100"/>
        <v>5.4320987654320994E-2</v>
      </c>
      <c r="CH288" s="20">
        <f t="shared" si="101"/>
        <v>0.18263997786181668</v>
      </c>
      <c r="CI288">
        <v>26.3</v>
      </c>
      <c r="CJ288">
        <v>25.8</v>
      </c>
      <c r="CK288">
        <v>0.1</v>
      </c>
      <c r="CL288">
        <v>5.3</v>
      </c>
      <c r="CM288">
        <v>2.7</v>
      </c>
      <c r="CN288">
        <v>0</v>
      </c>
      <c r="CO288">
        <v>8</v>
      </c>
      <c r="CP288" s="21">
        <f t="shared" si="102"/>
        <v>9.8765432098765427E-2</v>
      </c>
      <c r="CQ288" s="21">
        <f t="shared" si="103"/>
        <v>0.33207268702148485</v>
      </c>
      <c r="CW288">
        <v>5000000</v>
      </c>
      <c r="CY288" s="22">
        <f t="shared" si="104"/>
        <v>-0.78048780487804947</v>
      </c>
    </row>
    <row r="289" spans="1:103" x14ac:dyDescent="0.2">
      <c r="A289">
        <v>11</v>
      </c>
      <c r="B289" t="s">
        <v>1023</v>
      </c>
      <c r="C289" t="s">
        <v>741</v>
      </c>
      <c r="D289" t="s">
        <v>488</v>
      </c>
      <c r="E289" t="s">
        <v>117</v>
      </c>
      <c r="F289">
        <v>67</v>
      </c>
      <c r="G289">
        <v>185</v>
      </c>
      <c r="H289" t="s">
        <v>107</v>
      </c>
      <c r="M289">
        <v>30</v>
      </c>
      <c r="N289" t="s">
        <v>1482</v>
      </c>
      <c r="O289" s="12" t="s">
        <v>1483</v>
      </c>
      <c r="P289" s="12" t="s">
        <v>1481</v>
      </c>
      <c r="Q289" t="s">
        <v>432</v>
      </c>
      <c r="T289" s="12" t="s">
        <v>1484</v>
      </c>
      <c r="U289">
        <v>66</v>
      </c>
      <c r="V289">
        <v>4</v>
      </c>
      <c r="W289">
        <v>7</v>
      </c>
      <c r="X289">
        <v>11</v>
      </c>
      <c r="Y289">
        <v>-8</v>
      </c>
      <c r="Z289">
        <v>89</v>
      </c>
      <c r="AA289">
        <v>25</v>
      </c>
      <c r="AB289">
        <v>23</v>
      </c>
      <c r="AC289" s="13">
        <f t="shared" si="84"/>
        <v>4.49438202247191E-2</v>
      </c>
      <c r="AD289" s="13">
        <f t="shared" si="85"/>
        <v>2.9197080291970802E-2</v>
      </c>
      <c r="AE289" s="14">
        <v>27.5</v>
      </c>
      <c r="AF289" s="15">
        <v>42</v>
      </c>
      <c r="AG289" s="15">
        <v>24</v>
      </c>
      <c r="AH289" s="15">
        <v>5</v>
      </c>
      <c r="AI289" s="2">
        <v>822.43333333329997</v>
      </c>
      <c r="AJ289" s="14">
        <f t="shared" si="86"/>
        <v>12.461111111110606</v>
      </c>
      <c r="AK289">
        <v>1231</v>
      </c>
      <c r="AL289" s="14">
        <f t="shared" si="87"/>
        <v>18.651515151515152</v>
      </c>
      <c r="AM289" s="16">
        <f t="shared" si="88"/>
        <v>0.66810181424313564</v>
      </c>
      <c r="AN289" s="15">
        <v>64.615385000000003</v>
      </c>
      <c r="AO289" s="16">
        <f t="shared" si="89"/>
        <v>4.7139664005189772</v>
      </c>
      <c r="AP289" s="13">
        <f>IF(('Even Strength'!CU289+'Power Play'!AJ289+'Penalty Kill'!AF289)&gt;0,V289/('Even Strength'!CU289+'Power Play'!AJ289+'Penalty Kill'!AF289),0)</f>
        <v>0.04</v>
      </c>
      <c r="AQ289" s="13">
        <f>IF(('Even Strength'!CU289+'Power Play'!AJ289+'Penalty Kill'!AF289)&gt;0,W289/('Even Strength'!CU289+'Power Play'!AJ289+'Penalty Kill'!AF289),0)</f>
        <v>7.0000000000000007E-2</v>
      </c>
      <c r="AR289" s="13">
        <f t="shared" si="90"/>
        <v>0.11000000000000001</v>
      </c>
      <c r="AS289">
        <v>238</v>
      </c>
      <c r="AT289">
        <v>343</v>
      </c>
      <c r="AU289" s="17">
        <f t="shared" si="91"/>
        <v>0.40963855421686746</v>
      </c>
      <c r="AV289">
        <v>15.4</v>
      </c>
      <c r="AW289">
        <v>78</v>
      </c>
      <c r="AX289">
        <v>113</v>
      </c>
      <c r="AY289">
        <v>25</v>
      </c>
      <c r="AZ289">
        <v>25</v>
      </c>
      <c r="BA289">
        <v>10</v>
      </c>
      <c r="BB289">
        <v>26</v>
      </c>
      <c r="BC289" s="2">
        <f t="shared" si="92"/>
        <v>5.6904308353262962</v>
      </c>
      <c r="BD289" s="14">
        <f t="shared" si="93"/>
        <v>8.2438292870752754</v>
      </c>
      <c r="BE289" s="14">
        <f t="shared" si="94"/>
        <v>1.8238560369635564</v>
      </c>
      <c r="BF289" s="14">
        <f t="shared" si="95"/>
        <v>1.8238560369635564</v>
      </c>
      <c r="BG289" s="14">
        <f t="shared" si="96"/>
        <v>0.72954241478542259</v>
      </c>
      <c r="BH289" s="14">
        <f t="shared" si="97"/>
        <v>1.8968102784420986</v>
      </c>
      <c r="BI289">
        <v>18</v>
      </c>
      <c r="BJ289">
        <v>8</v>
      </c>
      <c r="BK289">
        <v>0</v>
      </c>
      <c r="BL289">
        <v>0</v>
      </c>
      <c r="BM289">
        <v>0</v>
      </c>
      <c r="BN289">
        <v>0</v>
      </c>
      <c r="BO289" s="2">
        <v>5.4556079999999998</v>
      </c>
      <c r="BR289" s="18" t="str">
        <f t="shared" si="98"/>
        <v xml:space="preserve"> </v>
      </c>
      <c r="BT289">
        <v>2</v>
      </c>
      <c r="BU289">
        <v>23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 s="18">
        <f t="shared" si="99"/>
        <v>0</v>
      </c>
      <c r="CC289" s="19">
        <v>5</v>
      </c>
      <c r="CD289">
        <v>-0.60000000000000009</v>
      </c>
      <c r="CE289">
        <v>0.8</v>
      </c>
      <c r="CF289">
        <v>0.2</v>
      </c>
      <c r="CG289" s="20">
        <f t="shared" si="100"/>
        <v>3.0303030303030303E-3</v>
      </c>
      <c r="CH289" s="20">
        <f t="shared" si="101"/>
        <v>1.4590848295708453E-2</v>
      </c>
      <c r="CI289">
        <v>12</v>
      </c>
      <c r="CJ289">
        <v>17</v>
      </c>
      <c r="CK289">
        <v>-9.6999999999999993</v>
      </c>
      <c r="CL289">
        <v>-1</v>
      </c>
      <c r="CM289">
        <v>3.3</v>
      </c>
      <c r="CN289">
        <v>0</v>
      </c>
      <c r="CO289">
        <v>2.2999999999999998</v>
      </c>
      <c r="CP289" s="21">
        <f t="shared" si="102"/>
        <v>3.4848484848484844E-2</v>
      </c>
      <c r="CQ289" s="21">
        <f t="shared" si="103"/>
        <v>0.16779475540064717</v>
      </c>
      <c r="CU289">
        <v>16</v>
      </c>
      <c r="CV289" t="s">
        <v>1485</v>
      </c>
      <c r="CW289">
        <v>562500</v>
      </c>
      <c r="CY289" s="22">
        <f t="shared" si="104"/>
        <v>1.3121951219512193</v>
      </c>
    </row>
    <row r="290" spans="1:103" x14ac:dyDescent="0.2">
      <c r="A290">
        <v>5</v>
      </c>
      <c r="B290" t="s">
        <v>1486</v>
      </c>
      <c r="C290" t="s">
        <v>472</v>
      </c>
      <c r="D290" t="s">
        <v>105</v>
      </c>
      <c r="E290" t="s">
        <v>106</v>
      </c>
      <c r="F290">
        <v>72</v>
      </c>
      <c r="G290">
        <v>200</v>
      </c>
      <c r="H290" t="s">
        <v>118</v>
      </c>
      <c r="M290">
        <v>30</v>
      </c>
      <c r="N290" t="s">
        <v>1487</v>
      </c>
      <c r="O290" s="12" t="s">
        <v>234</v>
      </c>
      <c r="P290" s="12" t="s">
        <v>1488</v>
      </c>
      <c r="Q290" t="s">
        <v>155</v>
      </c>
      <c r="T290" s="12" t="s">
        <v>178</v>
      </c>
      <c r="U290">
        <v>64</v>
      </c>
      <c r="V290">
        <v>14</v>
      </c>
      <c r="W290">
        <v>33</v>
      </c>
      <c r="X290">
        <v>47</v>
      </c>
      <c r="Y290">
        <v>12</v>
      </c>
      <c r="Z290">
        <v>180</v>
      </c>
      <c r="AA290">
        <v>74</v>
      </c>
      <c r="AB290">
        <v>149</v>
      </c>
      <c r="AC290" s="13">
        <f t="shared" si="84"/>
        <v>7.7777777777777779E-2</v>
      </c>
      <c r="AD290" s="13">
        <f t="shared" si="85"/>
        <v>3.4739454094292806E-2</v>
      </c>
      <c r="AE290" s="14">
        <v>47.3</v>
      </c>
      <c r="AF290" s="15">
        <v>102</v>
      </c>
      <c r="AG290" s="15">
        <v>21</v>
      </c>
      <c r="AH290" s="15">
        <v>50</v>
      </c>
      <c r="AI290" s="2">
        <v>1614.05</v>
      </c>
      <c r="AJ290" s="14">
        <f t="shared" si="86"/>
        <v>25.219531249999999</v>
      </c>
      <c r="AK290">
        <v>2001</v>
      </c>
      <c r="AL290" s="14">
        <f t="shared" si="87"/>
        <v>31.265625</v>
      </c>
      <c r="AM290" s="16">
        <f t="shared" si="88"/>
        <v>0.80662168915542232</v>
      </c>
      <c r="AN290" s="15">
        <v>131.79656900000001</v>
      </c>
      <c r="AO290" s="16">
        <f t="shared" si="89"/>
        <v>4.8993489297109756</v>
      </c>
      <c r="AP290" s="13">
        <f>IF(('Even Strength'!CU290+'Power Play'!AJ290+'Penalty Kill'!AF290)&gt;0,V290/('Even Strength'!CU290+'Power Play'!AJ290+'Penalty Kill'!AF290),0)</f>
        <v>0.22222222222222221</v>
      </c>
      <c r="AQ290" s="13">
        <f>IF(('Even Strength'!CU290+'Power Play'!AJ290+'Penalty Kill'!AF290)&gt;0,W290/('Even Strength'!CU290+'Power Play'!AJ290+'Penalty Kill'!AF290),0)</f>
        <v>0.52380952380952384</v>
      </c>
      <c r="AR290" s="13">
        <f t="shared" si="90"/>
        <v>0.74603174603174605</v>
      </c>
      <c r="AS290">
        <v>0</v>
      </c>
      <c r="AT290">
        <v>0</v>
      </c>
      <c r="AU290" s="17">
        <f t="shared" si="91"/>
        <v>0</v>
      </c>
      <c r="AV290">
        <v>0</v>
      </c>
      <c r="AW290">
        <v>106</v>
      </c>
      <c r="AX290">
        <v>73</v>
      </c>
      <c r="AY290">
        <v>103</v>
      </c>
      <c r="AZ290">
        <v>74</v>
      </c>
      <c r="BA290">
        <v>43</v>
      </c>
      <c r="BB290">
        <v>39</v>
      </c>
      <c r="BC290" s="2">
        <f t="shared" si="92"/>
        <v>3.940398376754128</v>
      </c>
      <c r="BD290" s="14">
        <f t="shared" si="93"/>
        <v>2.7136705802174657</v>
      </c>
      <c r="BE290" s="14">
        <f t="shared" si="94"/>
        <v>3.8288776679780683</v>
      </c>
      <c r="BF290" s="14">
        <f t="shared" si="95"/>
        <v>2.7508441498094856</v>
      </c>
      <c r="BG290" s="14">
        <f t="shared" si="96"/>
        <v>1.5984634924568633</v>
      </c>
      <c r="BH290" s="14">
        <f t="shared" si="97"/>
        <v>1.449769214088783</v>
      </c>
      <c r="BI290">
        <v>63</v>
      </c>
      <c r="BJ290">
        <v>29</v>
      </c>
      <c r="BK290">
        <v>1</v>
      </c>
      <c r="BL290">
        <v>0</v>
      </c>
      <c r="BM290">
        <v>0</v>
      </c>
      <c r="BN290">
        <v>0</v>
      </c>
      <c r="BO290" s="2">
        <v>3.4474640000000001</v>
      </c>
      <c r="BR290" s="18" t="str">
        <f t="shared" si="98"/>
        <v xml:space="preserve"> </v>
      </c>
      <c r="BT290">
        <v>3</v>
      </c>
      <c r="BU290">
        <v>16</v>
      </c>
      <c r="BV290">
        <v>0</v>
      </c>
      <c r="BW290">
        <v>1</v>
      </c>
      <c r="BX290">
        <v>2</v>
      </c>
      <c r="BY290">
        <v>0</v>
      </c>
      <c r="BZ290">
        <v>0</v>
      </c>
      <c r="CA290">
        <v>0</v>
      </c>
      <c r="CB290" s="18">
        <f t="shared" si="99"/>
        <v>0</v>
      </c>
      <c r="CC290" s="19">
        <v>6</v>
      </c>
      <c r="CD290">
        <v>4.8</v>
      </c>
      <c r="CE290">
        <v>5</v>
      </c>
      <c r="CF290">
        <v>9.8000000000000007</v>
      </c>
      <c r="CG290" s="20">
        <f t="shared" si="100"/>
        <v>0.15312500000000001</v>
      </c>
      <c r="CH290" s="20">
        <f t="shared" si="101"/>
        <v>0.36430098200179678</v>
      </c>
      <c r="CI290">
        <v>38.200000000000003</v>
      </c>
      <c r="CJ290">
        <v>32.5</v>
      </c>
      <c r="CK290">
        <v>22.6</v>
      </c>
      <c r="CL290">
        <v>9.8000000000000007</v>
      </c>
      <c r="CM290">
        <v>6.5</v>
      </c>
      <c r="CN290">
        <v>0</v>
      </c>
      <c r="CO290">
        <v>16.3</v>
      </c>
      <c r="CP290" s="21">
        <f t="shared" si="102"/>
        <v>0.25468750000000001</v>
      </c>
      <c r="CQ290" s="21">
        <f t="shared" si="103"/>
        <v>0.60592918434992726</v>
      </c>
      <c r="CU290">
        <v>18</v>
      </c>
      <c r="CV290" t="s">
        <v>312</v>
      </c>
      <c r="CW290">
        <v>4020000</v>
      </c>
      <c r="CY290" s="22">
        <f t="shared" si="104"/>
        <v>9.2404878048780503</v>
      </c>
    </row>
    <row r="291" spans="1:103" x14ac:dyDescent="0.2">
      <c r="A291">
        <v>5</v>
      </c>
      <c r="B291" t="s">
        <v>1489</v>
      </c>
      <c r="C291" t="s">
        <v>456</v>
      </c>
      <c r="D291" t="s">
        <v>105</v>
      </c>
      <c r="E291" t="s">
        <v>106</v>
      </c>
      <c r="F291">
        <v>73</v>
      </c>
      <c r="G291">
        <v>203</v>
      </c>
      <c r="H291" t="s">
        <v>107</v>
      </c>
      <c r="M291">
        <v>29</v>
      </c>
      <c r="N291" t="s">
        <v>1490</v>
      </c>
      <c r="O291" s="12" t="s">
        <v>609</v>
      </c>
      <c r="P291" s="12" t="s">
        <v>1491</v>
      </c>
      <c r="Q291" t="s">
        <v>199</v>
      </c>
      <c r="T291" s="12" t="s">
        <v>178</v>
      </c>
      <c r="U291">
        <v>81</v>
      </c>
      <c r="V291">
        <v>5</v>
      </c>
      <c r="W291">
        <v>19</v>
      </c>
      <c r="X291">
        <v>24</v>
      </c>
      <c r="Y291">
        <v>6</v>
      </c>
      <c r="Z291">
        <v>100</v>
      </c>
      <c r="AA291">
        <v>39</v>
      </c>
      <c r="AB291">
        <v>102</v>
      </c>
      <c r="AC291" s="13">
        <f t="shared" si="84"/>
        <v>0.05</v>
      </c>
      <c r="AD291" s="13">
        <f t="shared" si="85"/>
        <v>2.0746887966804978E-2</v>
      </c>
      <c r="AE291" s="14">
        <v>49.9</v>
      </c>
      <c r="AF291" s="15">
        <v>40</v>
      </c>
      <c r="AG291" s="15">
        <v>10</v>
      </c>
      <c r="AH291" s="15">
        <v>45</v>
      </c>
      <c r="AI291" s="2">
        <v>1872.2666666667001</v>
      </c>
      <c r="AJ291" s="14">
        <f t="shared" si="86"/>
        <v>23.114403292181482</v>
      </c>
      <c r="AK291">
        <v>2391</v>
      </c>
      <c r="AL291" s="14">
        <f t="shared" si="87"/>
        <v>29.518518518518519</v>
      </c>
      <c r="AM291" s="16">
        <f t="shared" si="88"/>
        <v>0.78304753938381433</v>
      </c>
      <c r="AN291" s="15">
        <v>66.118279999999999</v>
      </c>
      <c r="AO291" s="16">
        <f t="shared" si="89"/>
        <v>2.1188738071499404</v>
      </c>
      <c r="AP291" s="13">
        <f>IF(('Even Strength'!CU291+'Power Play'!AJ291+'Penalty Kill'!AF291)&gt;0,V291/('Even Strength'!CU291+'Power Play'!AJ291+'Penalty Kill'!AF291),0)</f>
        <v>5.6179775280898875E-2</v>
      </c>
      <c r="AQ291" s="13">
        <f>IF(('Even Strength'!CU291+'Power Play'!AJ291+'Penalty Kill'!AF291)&gt;0,W291/('Even Strength'!CU291+'Power Play'!AJ291+'Penalty Kill'!AF291),0)</f>
        <v>0.21348314606741572</v>
      </c>
      <c r="AR291" s="13">
        <f t="shared" si="90"/>
        <v>0.2696629213483146</v>
      </c>
      <c r="AS291">
        <v>0</v>
      </c>
      <c r="AT291">
        <v>0</v>
      </c>
      <c r="AU291" s="17">
        <f t="shared" si="91"/>
        <v>0</v>
      </c>
      <c r="AV291">
        <v>0</v>
      </c>
      <c r="AW291">
        <v>151</v>
      </c>
      <c r="AX291">
        <v>191</v>
      </c>
      <c r="AY291">
        <v>174</v>
      </c>
      <c r="AZ291">
        <v>39</v>
      </c>
      <c r="BA291">
        <v>55</v>
      </c>
      <c r="BB291">
        <v>28</v>
      </c>
      <c r="BC291" s="2">
        <f t="shared" si="92"/>
        <v>4.8390542657740205</v>
      </c>
      <c r="BD291" s="14">
        <f t="shared" si="93"/>
        <v>6.1209229454492569</v>
      </c>
      <c r="BE291" s="14">
        <f t="shared" si="94"/>
        <v>5.5761287565872806</v>
      </c>
      <c r="BF291" s="14">
        <f t="shared" si="95"/>
        <v>1.2498219626833562</v>
      </c>
      <c r="BG291" s="14">
        <f t="shared" si="96"/>
        <v>1.7625694345534511</v>
      </c>
      <c r="BH291" s="14">
        <f t="shared" si="97"/>
        <v>0.89730807577266603</v>
      </c>
      <c r="BI291">
        <v>16</v>
      </c>
      <c r="BJ291">
        <v>8</v>
      </c>
      <c r="BK291">
        <v>0</v>
      </c>
      <c r="BL291">
        <v>0</v>
      </c>
      <c r="BM291">
        <v>0</v>
      </c>
      <c r="BN291">
        <v>0</v>
      </c>
      <c r="BO291" s="2">
        <v>5.3793329999999999</v>
      </c>
      <c r="BR291" s="18" t="str">
        <f t="shared" si="98"/>
        <v xml:space="preserve"> </v>
      </c>
      <c r="BT291">
        <v>0</v>
      </c>
      <c r="BU291">
        <v>11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 s="18">
        <f t="shared" si="99"/>
        <v>0</v>
      </c>
      <c r="CC291" s="19">
        <v>6</v>
      </c>
      <c r="CD291">
        <v>0.9</v>
      </c>
      <c r="CE291">
        <v>5.2</v>
      </c>
      <c r="CF291">
        <v>6.1</v>
      </c>
      <c r="CG291" s="20">
        <f t="shared" si="100"/>
        <v>7.5308641975308635E-2</v>
      </c>
      <c r="CH291" s="20">
        <f t="shared" si="101"/>
        <v>0.19548497365047363</v>
      </c>
      <c r="CI291">
        <v>37.5</v>
      </c>
      <c r="CJ291">
        <v>44.2</v>
      </c>
      <c r="CK291">
        <v>-2.8</v>
      </c>
      <c r="CL291">
        <v>0.7</v>
      </c>
      <c r="CM291">
        <v>6.5</v>
      </c>
      <c r="CN291">
        <v>0</v>
      </c>
      <c r="CO291">
        <v>7.2</v>
      </c>
      <c r="CP291" s="21">
        <f t="shared" si="102"/>
        <v>8.8888888888888892E-2</v>
      </c>
      <c r="CQ291" s="21">
        <f t="shared" si="103"/>
        <v>0.23073636234154266</v>
      </c>
      <c r="CW291">
        <v>3325000</v>
      </c>
      <c r="CY291" s="22">
        <f t="shared" si="104"/>
        <v>1.3609756097560979</v>
      </c>
    </row>
    <row r="292" spans="1:103" x14ac:dyDescent="0.2">
      <c r="A292">
        <v>28</v>
      </c>
      <c r="B292" t="s">
        <v>1492</v>
      </c>
      <c r="C292" t="s">
        <v>1493</v>
      </c>
      <c r="E292" t="s">
        <v>1494</v>
      </c>
      <c r="F292">
        <v>73</v>
      </c>
      <c r="G292">
        <v>190</v>
      </c>
      <c r="H292" t="s">
        <v>118</v>
      </c>
      <c r="I292">
        <v>2012</v>
      </c>
      <c r="J292">
        <v>1</v>
      </c>
      <c r="K292">
        <v>14</v>
      </c>
      <c r="L292" t="s">
        <v>108</v>
      </c>
      <c r="M292">
        <v>20</v>
      </c>
      <c r="N292" t="s">
        <v>1495</v>
      </c>
      <c r="O292" s="12" t="s">
        <v>1496</v>
      </c>
      <c r="P292" s="12" t="s">
        <v>1497</v>
      </c>
      <c r="Q292" t="s">
        <v>139</v>
      </c>
      <c r="T292" s="12" t="s">
        <v>140</v>
      </c>
      <c r="U292">
        <v>70</v>
      </c>
      <c r="V292">
        <v>8</v>
      </c>
      <c r="W292">
        <v>14</v>
      </c>
      <c r="X292">
        <v>22</v>
      </c>
      <c r="Y292">
        <v>-6</v>
      </c>
      <c r="Z292">
        <v>115</v>
      </c>
      <c r="AA292">
        <v>45</v>
      </c>
      <c r="AB292">
        <v>31</v>
      </c>
      <c r="AC292" s="13">
        <f t="shared" si="84"/>
        <v>6.9565217391304349E-2</v>
      </c>
      <c r="AD292" s="13">
        <f t="shared" si="85"/>
        <v>4.1884816753926704E-2</v>
      </c>
      <c r="AE292" s="14">
        <v>26.1</v>
      </c>
      <c r="AF292" s="15">
        <v>54</v>
      </c>
      <c r="AG292" s="15">
        <v>18</v>
      </c>
      <c r="AH292" s="15">
        <v>7</v>
      </c>
      <c r="AI292" s="2">
        <v>1072.1166666667</v>
      </c>
      <c r="AJ292" s="14">
        <f t="shared" si="86"/>
        <v>15.315952380952856</v>
      </c>
      <c r="AK292">
        <v>1463</v>
      </c>
      <c r="AL292" s="14">
        <f t="shared" si="87"/>
        <v>20.9</v>
      </c>
      <c r="AM292" s="16">
        <f t="shared" si="88"/>
        <v>0.7328206880838688</v>
      </c>
      <c r="AN292" s="15">
        <v>112.583333</v>
      </c>
      <c r="AO292" s="16">
        <f t="shared" si="89"/>
        <v>6.3006202496616881</v>
      </c>
      <c r="AP292" s="13">
        <f>IF(('Even Strength'!CU292+'Power Play'!AJ292+'Penalty Kill'!AF292)&gt;0,V292/('Even Strength'!CU292+'Power Play'!AJ292+'Penalty Kill'!AF292),0)</f>
        <v>0.12121212121212122</v>
      </c>
      <c r="AQ292" s="13">
        <f>IF(('Even Strength'!CU292+'Power Play'!AJ292+'Penalty Kill'!AF292)&gt;0,W292/('Even Strength'!CU292+'Power Play'!AJ292+'Penalty Kill'!AF292),0)</f>
        <v>0.21212121212121213</v>
      </c>
      <c r="AR292" s="13">
        <f t="shared" si="90"/>
        <v>0.33333333333333337</v>
      </c>
      <c r="AS292">
        <v>100</v>
      </c>
      <c r="AT292">
        <v>140</v>
      </c>
      <c r="AU292" s="17">
        <f t="shared" si="91"/>
        <v>0.41666666666666669</v>
      </c>
      <c r="AV292">
        <v>5.7</v>
      </c>
      <c r="AW292">
        <v>118</v>
      </c>
      <c r="AX292">
        <v>161</v>
      </c>
      <c r="AY292">
        <v>43</v>
      </c>
      <c r="AZ292">
        <v>45</v>
      </c>
      <c r="BA292">
        <v>15</v>
      </c>
      <c r="BB292">
        <v>25</v>
      </c>
      <c r="BC292" s="2">
        <f t="shared" si="92"/>
        <v>6.6037589192716402</v>
      </c>
      <c r="BD292" s="14">
        <f t="shared" si="93"/>
        <v>9.0102134407011363</v>
      </c>
      <c r="BE292" s="14">
        <f t="shared" si="94"/>
        <v>2.4064545214294961</v>
      </c>
      <c r="BF292" s="14">
        <f t="shared" si="95"/>
        <v>2.5183826387052868</v>
      </c>
      <c r="BG292" s="14">
        <f t="shared" si="96"/>
        <v>0.83946087956842885</v>
      </c>
      <c r="BH292" s="14">
        <f t="shared" si="97"/>
        <v>1.3991014659473815</v>
      </c>
      <c r="BI292">
        <v>14</v>
      </c>
      <c r="BJ292">
        <v>6</v>
      </c>
      <c r="BK292">
        <v>0</v>
      </c>
      <c r="BL292">
        <v>0</v>
      </c>
      <c r="BM292">
        <v>0</v>
      </c>
      <c r="BN292">
        <v>0</v>
      </c>
      <c r="BO292" s="2">
        <v>9.1029280000000004</v>
      </c>
      <c r="BP292">
        <v>4</v>
      </c>
      <c r="BQ292">
        <v>1</v>
      </c>
      <c r="BR292" s="18">
        <f t="shared" si="98"/>
        <v>0.25</v>
      </c>
      <c r="BS292">
        <v>1</v>
      </c>
      <c r="BT292">
        <v>2</v>
      </c>
      <c r="BU292">
        <v>20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1</v>
      </c>
      <c r="CB292" s="18">
        <f t="shared" si="99"/>
        <v>1</v>
      </c>
      <c r="CC292" s="19">
        <v>6</v>
      </c>
      <c r="CD292">
        <v>0.4</v>
      </c>
      <c r="CE292">
        <v>1.4</v>
      </c>
      <c r="CF292">
        <v>1.8</v>
      </c>
      <c r="CG292" s="20">
        <f t="shared" si="100"/>
        <v>2.5714285714285714E-2</v>
      </c>
      <c r="CH292" s="20">
        <f t="shared" si="101"/>
        <v>0.10073530554821146</v>
      </c>
      <c r="CI292">
        <v>21.6</v>
      </c>
      <c r="CJ292">
        <v>24.8</v>
      </c>
      <c r="CK292">
        <v>8.1999999999999993</v>
      </c>
      <c r="CL292">
        <v>-0.60000000000000009</v>
      </c>
      <c r="CM292">
        <v>3.1</v>
      </c>
      <c r="CN292">
        <v>-0.2</v>
      </c>
      <c r="CO292">
        <v>2.2000000000000002</v>
      </c>
      <c r="CP292" s="21">
        <f t="shared" si="102"/>
        <v>3.1428571428571431E-2</v>
      </c>
      <c r="CQ292" s="21">
        <f t="shared" si="103"/>
        <v>0.12312092900336957</v>
      </c>
      <c r="CU292">
        <v>12</v>
      </c>
      <c r="CV292" t="s">
        <v>1498</v>
      </c>
      <c r="CW292">
        <v>1369167</v>
      </c>
      <c r="CY292" s="22">
        <f t="shared" si="104"/>
        <v>-0.20439082926829233</v>
      </c>
    </row>
    <row r="293" spans="1:103" x14ac:dyDescent="0.2">
      <c r="A293">
        <v>28</v>
      </c>
      <c r="B293" t="s">
        <v>1499</v>
      </c>
      <c r="C293" t="s">
        <v>1500</v>
      </c>
      <c r="D293" t="s">
        <v>105</v>
      </c>
      <c r="E293" t="s">
        <v>106</v>
      </c>
      <c r="F293">
        <v>71</v>
      </c>
      <c r="G293">
        <v>172</v>
      </c>
      <c r="H293" t="s">
        <v>107</v>
      </c>
      <c r="I293">
        <v>2006</v>
      </c>
      <c r="J293">
        <v>1</v>
      </c>
      <c r="K293">
        <v>22</v>
      </c>
      <c r="M293">
        <v>26</v>
      </c>
      <c r="N293" t="s">
        <v>1501</v>
      </c>
      <c r="O293" s="12" t="s">
        <v>1502</v>
      </c>
      <c r="P293" s="12" t="s">
        <v>1503</v>
      </c>
      <c r="Q293" t="s">
        <v>162</v>
      </c>
      <c r="T293" s="12" t="s">
        <v>132</v>
      </c>
      <c r="U293">
        <v>82</v>
      </c>
      <c r="V293">
        <v>28</v>
      </c>
      <c r="W293">
        <v>58</v>
      </c>
      <c r="X293">
        <v>86</v>
      </c>
      <c r="Y293">
        <v>7</v>
      </c>
      <c r="Z293">
        <v>223</v>
      </c>
      <c r="AA293">
        <v>88</v>
      </c>
      <c r="AB293">
        <v>125</v>
      </c>
      <c r="AC293" s="13">
        <f t="shared" si="84"/>
        <v>0.12556053811659193</v>
      </c>
      <c r="AD293" s="13">
        <f t="shared" si="85"/>
        <v>6.4220183486238536E-2</v>
      </c>
      <c r="AE293" s="14">
        <v>33.9</v>
      </c>
      <c r="AF293" s="15">
        <v>95</v>
      </c>
      <c r="AG293" s="15">
        <v>58</v>
      </c>
      <c r="AH293" s="15">
        <v>33</v>
      </c>
      <c r="AI293" s="2">
        <v>1674.85</v>
      </c>
      <c r="AJ293" s="14">
        <f t="shared" si="86"/>
        <v>20.424999999999997</v>
      </c>
      <c r="AK293">
        <v>2062</v>
      </c>
      <c r="AL293" s="14">
        <f t="shared" si="87"/>
        <v>25.146341463414632</v>
      </c>
      <c r="AM293" s="16">
        <f t="shared" si="88"/>
        <v>0.81224539282250241</v>
      </c>
      <c r="AN293" s="15">
        <v>217.95774599999999</v>
      </c>
      <c r="AO293" s="16">
        <f t="shared" si="89"/>
        <v>7.8081408842582922</v>
      </c>
      <c r="AP293" s="13">
        <f>IF(('Even Strength'!CU293+'Power Play'!AJ293+'Penalty Kill'!AF293)&gt;0,V293/('Even Strength'!CU293+'Power Play'!AJ293+'Penalty Kill'!AF293),0)</f>
        <v>0.24347826086956523</v>
      </c>
      <c r="AQ293" s="13">
        <f>IF(('Even Strength'!CU293+'Power Play'!AJ293+'Penalty Kill'!AF293)&gt;0,W293/('Even Strength'!CU293+'Power Play'!AJ293+'Penalty Kill'!AF293),0)</f>
        <v>0.5043478260869565</v>
      </c>
      <c r="AR293" s="13">
        <f t="shared" si="90"/>
        <v>0.74782608695652175</v>
      </c>
      <c r="AS293">
        <v>931</v>
      </c>
      <c r="AT293">
        <v>829</v>
      </c>
      <c r="AU293" s="17">
        <f t="shared" si="91"/>
        <v>0.52897727272727268</v>
      </c>
      <c r="AV293">
        <v>35.1</v>
      </c>
      <c r="AW293">
        <v>70</v>
      </c>
      <c r="AX293">
        <v>90</v>
      </c>
      <c r="AY293">
        <v>46</v>
      </c>
      <c r="AZ293">
        <v>88</v>
      </c>
      <c r="BA293">
        <v>34</v>
      </c>
      <c r="BB293">
        <v>43</v>
      </c>
      <c r="BC293" s="2">
        <f t="shared" si="92"/>
        <v>2.5076872555751262</v>
      </c>
      <c r="BD293" s="14">
        <f t="shared" si="93"/>
        <v>3.2241693285965911</v>
      </c>
      <c r="BE293" s="14">
        <f t="shared" si="94"/>
        <v>1.6479087679493687</v>
      </c>
      <c r="BF293" s="14">
        <f t="shared" si="95"/>
        <v>3.1525211212944444</v>
      </c>
      <c r="BG293" s="14">
        <f t="shared" si="96"/>
        <v>1.21801952413649</v>
      </c>
      <c r="BH293" s="14">
        <f t="shared" si="97"/>
        <v>1.5404364569961491</v>
      </c>
      <c r="BI293">
        <v>46</v>
      </c>
      <c r="BJ293">
        <v>23</v>
      </c>
      <c r="BK293">
        <v>0</v>
      </c>
      <c r="BL293">
        <v>0</v>
      </c>
      <c r="BM293">
        <v>0</v>
      </c>
      <c r="BN293">
        <v>0</v>
      </c>
      <c r="BO293" s="2">
        <v>12.184203</v>
      </c>
      <c r="BP293">
        <v>11</v>
      </c>
      <c r="BQ293">
        <v>5</v>
      </c>
      <c r="BR293" s="18">
        <f t="shared" si="98"/>
        <v>0.45454545454545453</v>
      </c>
      <c r="BS293">
        <v>0</v>
      </c>
      <c r="BT293">
        <v>3</v>
      </c>
      <c r="BU293">
        <v>17</v>
      </c>
      <c r="BV293">
        <v>1</v>
      </c>
      <c r="BW293">
        <v>0</v>
      </c>
      <c r="BX293">
        <v>7</v>
      </c>
      <c r="BY293">
        <v>2</v>
      </c>
      <c r="BZ293">
        <v>0</v>
      </c>
      <c r="CA293">
        <v>0</v>
      </c>
      <c r="CB293" s="18">
        <f t="shared" si="99"/>
        <v>0</v>
      </c>
      <c r="CC293" s="19">
        <v>6</v>
      </c>
      <c r="CD293">
        <v>8.1</v>
      </c>
      <c r="CE293">
        <v>2.1</v>
      </c>
      <c r="CF293">
        <v>10.199999999999999</v>
      </c>
      <c r="CG293" s="20">
        <f t="shared" si="100"/>
        <v>0.12439024390243901</v>
      </c>
      <c r="CH293" s="20">
        <f t="shared" si="101"/>
        <v>0.36540585724094693</v>
      </c>
      <c r="CI293">
        <v>42.4</v>
      </c>
      <c r="CJ293">
        <v>34.6</v>
      </c>
      <c r="CK293">
        <v>14.6</v>
      </c>
      <c r="CL293">
        <v>15.8</v>
      </c>
      <c r="CM293">
        <v>3</v>
      </c>
      <c r="CN293">
        <v>1.3</v>
      </c>
      <c r="CO293">
        <v>20.100000000000001</v>
      </c>
      <c r="CP293" s="21">
        <f t="shared" si="102"/>
        <v>0.24512195121951222</v>
      </c>
      <c r="CQ293" s="21">
        <f t="shared" si="103"/>
        <v>0.72006448338657203</v>
      </c>
      <c r="CW293">
        <v>3750000</v>
      </c>
      <c r="CY293" s="22">
        <f t="shared" si="104"/>
        <v>13.514634146341464</v>
      </c>
    </row>
    <row r="294" spans="1:103" x14ac:dyDescent="0.2">
      <c r="A294">
        <v>15</v>
      </c>
      <c r="B294" t="s">
        <v>1504</v>
      </c>
      <c r="C294" t="s">
        <v>612</v>
      </c>
      <c r="D294" t="s">
        <v>268</v>
      </c>
      <c r="E294" t="s">
        <v>106</v>
      </c>
      <c r="F294">
        <v>73</v>
      </c>
      <c r="G294">
        <v>210</v>
      </c>
      <c r="H294" t="s">
        <v>118</v>
      </c>
      <c r="I294">
        <v>2003</v>
      </c>
      <c r="J294">
        <v>9</v>
      </c>
      <c r="K294">
        <v>265</v>
      </c>
      <c r="M294">
        <v>30</v>
      </c>
      <c r="N294" t="s">
        <v>1505</v>
      </c>
      <c r="O294" s="12" t="s">
        <v>1506</v>
      </c>
      <c r="P294" s="12" t="s">
        <v>1507</v>
      </c>
      <c r="Q294" t="s">
        <v>147</v>
      </c>
      <c r="T294" s="12" t="s">
        <v>156</v>
      </c>
      <c r="U294">
        <v>67</v>
      </c>
      <c r="V294">
        <v>4</v>
      </c>
      <c r="W294">
        <v>9</v>
      </c>
      <c r="X294">
        <v>13</v>
      </c>
      <c r="Y294">
        <v>-8</v>
      </c>
      <c r="Z294">
        <v>56</v>
      </c>
      <c r="AA294">
        <v>16</v>
      </c>
      <c r="AB294">
        <v>22</v>
      </c>
      <c r="AC294" s="13">
        <f t="shared" si="84"/>
        <v>7.1428571428571425E-2</v>
      </c>
      <c r="AD294" s="13">
        <f t="shared" si="85"/>
        <v>4.2553191489361701E-2</v>
      </c>
      <c r="AE294" s="14">
        <v>34.299999999999997</v>
      </c>
      <c r="AF294" s="15">
        <v>31</v>
      </c>
      <c r="AG294" s="15">
        <v>6</v>
      </c>
      <c r="AH294" s="15">
        <v>8</v>
      </c>
      <c r="AI294" s="2">
        <v>789.68333333329997</v>
      </c>
      <c r="AJ294" s="14">
        <f t="shared" si="86"/>
        <v>11.786318407959701</v>
      </c>
      <c r="AK294">
        <v>1097</v>
      </c>
      <c r="AL294" s="14">
        <f t="shared" si="87"/>
        <v>16.373134328358208</v>
      </c>
      <c r="AM294" s="16">
        <f t="shared" si="88"/>
        <v>0.7198571862655424</v>
      </c>
      <c r="AN294" s="15">
        <v>79.666667000000004</v>
      </c>
      <c r="AO294" s="16">
        <f t="shared" si="89"/>
        <v>6.0530592684834028</v>
      </c>
      <c r="AP294" s="13">
        <f>IF(('Even Strength'!CU294+'Power Play'!AJ294+'Penalty Kill'!AF294)&gt;0,V294/('Even Strength'!CU294+'Power Play'!AJ294+'Penalty Kill'!AF294),0)</f>
        <v>3.4188034188034191E-2</v>
      </c>
      <c r="AQ294" s="13">
        <f>IF(('Even Strength'!CU294+'Power Play'!AJ294+'Penalty Kill'!AF294)&gt;0,W294/('Even Strength'!CU294+'Power Play'!AJ294+'Penalty Kill'!AF294),0)</f>
        <v>7.6923076923076927E-2</v>
      </c>
      <c r="AR294" s="13">
        <f t="shared" si="90"/>
        <v>0.11111111111111112</v>
      </c>
      <c r="AS294">
        <v>9</v>
      </c>
      <c r="AT294">
        <v>10</v>
      </c>
      <c r="AU294" s="17">
        <f t="shared" si="91"/>
        <v>0.47368421052631576</v>
      </c>
      <c r="AV294">
        <v>0.4</v>
      </c>
      <c r="AW294">
        <v>93</v>
      </c>
      <c r="AX294">
        <v>247</v>
      </c>
      <c r="AY294">
        <v>57</v>
      </c>
      <c r="AZ294">
        <v>16</v>
      </c>
      <c r="BA294">
        <v>5</v>
      </c>
      <c r="BB294">
        <v>10</v>
      </c>
      <c r="BC294" s="2">
        <f t="shared" si="92"/>
        <v>7.0661235516349201</v>
      </c>
      <c r="BD294" s="14">
        <f t="shared" si="93"/>
        <v>18.76701631455726</v>
      </c>
      <c r="BE294" s="14">
        <f t="shared" si="94"/>
        <v>4.3308499187439828</v>
      </c>
      <c r="BF294" s="14">
        <f t="shared" si="95"/>
        <v>1.2156771701737497</v>
      </c>
      <c r="BG294" s="14">
        <f t="shared" si="96"/>
        <v>0.37989911567929679</v>
      </c>
      <c r="BH294" s="14">
        <f t="shared" si="97"/>
        <v>0.75979823135859359</v>
      </c>
      <c r="BI294">
        <v>90</v>
      </c>
      <c r="BJ294">
        <v>15</v>
      </c>
      <c r="BK294">
        <v>8</v>
      </c>
      <c r="BL294">
        <v>1</v>
      </c>
      <c r="BM294">
        <v>1</v>
      </c>
      <c r="BN294">
        <v>0</v>
      </c>
      <c r="BO294" s="2">
        <v>-1.478944</v>
      </c>
      <c r="BR294" s="18" t="str">
        <f t="shared" si="98"/>
        <v xml:space="preserve"> </v>
      </c>
      <c r="BT294">
        <v>1</v>
      </c>
      <c r="BU294">
        <v>14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 s="18">
        <f t="shared" si="99"/>
        <v>0</v>
      </c>
      <c r="CC294" s="19">
        <v>4</v>
      </c>
      <c r="CD294">
        <v>-0.30000000000000004</v>
      </c>
      <c r="CE294">
        <v>0.60000000000000009</v>
      </c>
      <c r="CF294">
        <v>0.2</v>
      </c>
      <c r="CG294" s="20">
        <f t="shared" si="100"/>
        <v>2.9850746268656717E-3</v>
      </c>
      <c r="CH294" s="20">
        <f t="shared" si="101"/>
        <v>1.5195964627171871E-2</v>
      </c>
      <c r="CI294">
        <v>11.6</v>
      </c>
      <c r="CJ294">
        <v>14.3</v>
      </c>
      <c r="CK294">
        <v>-9.8000000000000007</v>
      </c>
      <c r="CL294">
        <v>-0.1</v>
      </c>
      <c r="CM294">
        <v>1.6</v>
      </c>
      <c r="CN294">
        <v>0</v>
      </c>
      <c r="CO294">
        <v>1.5</v>
      </c>
      <c r="CP294" s="21">
        <f t="shared" si="102"/>
        <v>2.2388059701492536E-2</v>
      </c>
      <c r="CQ294" s="21">
        <f t="shared" si="103"/>
        <v>0.11396973470378903</v>
      </c>
      <c r="CU294">
        <v>15</v>
      </c>
      <c r="CV294" t="s">
        <v>283</v>
      </c>
      <c r="CW294">
        <v>1100000</v>
      </c>
      <c r="CY294" s="22">
        <f t="shared" si="104"/>
        <v>-0.43170731707317045</v>
      </c>
    </row>
    <row r="295" spans="1:103" x14ac:dyDescent="0.2">
      <c r="A295">
        <v>8</v>
      </c>
      <c r="B295" t="s">
        <v>1508</v>
      </c>
      <c r="C295" t="s">
        <v>1509</v>
      </c>
      <c r="D295" t="s">
        <v>116</v>
      </c>
      <c r="E295" t="s">
        <v>117</v>
      </c>
      <c r="F295">
        <v>72</v>
      </c>
      <c r="G295">
        <v>217</v>
      </c>
      <c r="H295" t="s">
        <v>118</v>
      </c>
      <c r="I295">
        <v>2001</v>
      </c>
      <c r="J295">
        <v>1</v>
      </c>
      <c r="K295">
        <v>23</v>
      </c>
      <c r="M295">
        <v>31</v>
      </c>
      <c r="N295" t="s">
        <v>1510</v>
      </c>
      <c r="O295" s="12" t="s">
        <v>1263</v>
      </c>
      <c r="P295" s="12" t="s">
        <v>1511</v>
      </c>
      <c r="Q295" s="12" t="s">
        <v>112</v>
      </c>
      <c r="R295" t="s">
        <v>382</v>
      </c>
      <c r="S295">
        <v>17</v>
      </c>
      <c r="T295" s="12" t="s">
        <v>178</v>
      </c>
      <c r="U295">
        <v>56</v>
      </c>
      <c r="V295">
        <v>1</v>
      </c>
      <c r="W295">
        <v>5</v>
      </c>
      <c r="X295">
        <v>6</v>
      </c>
      <c r="Y295">
        <v>-21</v>
      </c>
      <c r="Z295">
        <v>43</v>
      </c>
      <c r="AA295">
        <v>8</v>
      </c>
      <c r="AB295">
        <v>29</v>
      </c>
      <c r="AC295" s="13">
        <f t="shared" si="84"/>
        <v>2.3255813953488372E-2</v>
      </c>
      <c r="AD295" s="13">
        <f t="shared" si="85"/>
        <v>1.2500000000000001E-2</v>
      </c>
      <c r="AE295" s="14">
        <v>53.9</v>
      </c>
      <c r="AF295" s="15">
        <v>17</v>
      </c>
      <c r="AG295" s="15">
        <v>4</v>
      </c>
      <c r="AH295" s="15">
        <v>20</v>
      </c>
      <c r="AI295" s="2">
        <v>931.36666666669998</v>
      </c>
      <c r="AJ295" s="14">
        <f t="shared" si="86"/>
        <v>16.631547619048213</v>
      </c>
      <c r="AK295">
        <v>1328</v>
      </c>
      <c r="AL295" s="14">
        <f t="shared" si="87"/>
        <v>23.714285714285715</v>
      </c>
      <c r="AM295" s="16">
        <f t="shared" si="88"/>
        <v>0.7013303212851657</v>
      </c>
      <c r="AN295" s="15">
        <v>19.263158000000001</v>
      </c>
      <c r="AO295" s="16">
        <f t="shared" si="89"/>
        <v>1.2409607530152378</v>
      </c>
      <c r="AP295" s="13">
        <f>IF(('Even Strength'!CU295+'Power Play'!AJ295+'Penalty Kill'!AF295)&gt;0,V295/('Even Strength'!CU295+'Power Play'!AJ295+'Penalty Kill'!AF295),0)</f>
        <v>9.8039215686274508E-3</v>
      </c>
      <c r="AQ295" s="13">
        <f>IF(('Even Strength'!CU295+'Power Play'!AJ295+'Penalty Kill'!AF295)&gt;0,W295/('Even Strength'!CU295+'Power Play'!AJ295+'Penalty Kill'!AF295),0)</f>
        <v>4.9019607843137254E-2</v>
      </c>
      <c r="AR295" s="13">
        <f t="shared" si="90"/>
        <v>5.8823529411764705E-2</v>
      </c>
      <c r="AS295">
        <v>0</v>
      </c>
      <c r="AT295">
        <v>0</v>
      </c>
      <c r="AU295" s="17">
        <f t="shared" si="91"/>
        <v>0</v>
      </c>
      <c r="AV295">
        <v>0</v>
      </c>
      <c r="AW295">
        <v>46</v>
      </c>
      <c r="AX295">
        <v>156</v>
      </c>
      <c r="AY295">
        <v>88</v>
      </c>
      <c r="AZ295">
        <v>8</v>
      </c>
      <c r="BA295">
        <v>26</v>
      </c>
      <c r="BB295">
        <v>9</v>
      </c>
      <c r="BC295" s="2">
        <f t="shared" si="92"/>
        <v>2.963387137181813</v>
      </c>
      <c r="BD295" s="14">
        <f t="shared" si="93"/>
        <v>10.049747682616584</v>
      </c>
      <c r="BE295" s="14">
        <f t="shared" si="94"/>
        <v>5.669088436347816</v>
      </c>
      <c r="BF295" s="14">
        <f t="shared" si="95"/>
        <v>0.5153716760316196</v>
      </c>
      <c r="BG295" s="14">
        <f t="shared" si="96"/>
        <v>1.6749579471027638</v>
      </c>
      <c r="BH295" s="14">
        <f t="shared" si="97"/>
        <v>0.5797931355355721</v>
      </c>
      <c r="BI295">
        <v>65</v>
      </c>
      <c r="BJ295">
        <v>20</v>
      </c>
      <c r="BK295">
        <v>3</v>
      </c>
      <c r="BL295">
        <v>1</v>
      </c>
      <c r="BM295">
        <v>0</v>
      </c>
      <c r="BN295">
        <v>0</v>
      </c>
      <c r="BO295" s="2">
        <v>-7.4403170000000003</v>
      </c>
      <c r="BR295" s="18" t="str">
        <f t="shared" si="98"/>
        <v xml:space="preserve"> </v>
      </c>
      <c r="BT295">
        <v>0</v>
      </c>
      <c r="BU295">
        <v>13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 s="18">
        <f t="shared" si="99"/>
        <v>0</v>
      </c>
      <c r="CC295" s="19">
        <v>5</v>
      </c>
      <c r="CD295">
        <v>-0.4</v>
      </c>
      <c r="CE295">
        <v>0.1</v>
      </c>
      <c r="CF295">
        <v>-0.30000000000000004</v>
      </c>
      <c r="CG295" s="20">
        <f t="shared" si="100"/>
        <v>-5.3571428571428581E-3</v>
      </c>
      <c r="CH295" s="20">
        <f t="shared" si="101"/>
        <v>-1.9326437851185738E-2</v>
      </c>
      <c r="CI295">
        <v>14.4</v>
      </c>
      <c r="CJ295">
        <v>19.5</v>
      </c>
      <c r="CK295">
        <v>-19.899999999999999</v>
      </c>
      <c r="CL295">
        <v>-1</v>
      </c>
      <c r="CM295">
        <v>-1.6</v>
      </c>
      <c r="CN295">
        <v>0</v>
      </c>
      <c r="CO295">
        <v>-2.7</v>
      </c>
      <c r="CP295" s="21">
        <f t="shared" si="102"/>
        <v>-4.8214285714285716E-2</v>
      </c>
      <c r="CQ295" s="21">
        <f t="shared" si="103"/>
        <v>-0.17393794066067164</v>
      </c>
      <c r="CU295">
        <v>22</v>
      </c>
      <c r="CV295" t="s">
        <v>1512</v>
      </c>
      <c r="CW295">
        <v>4000000</v>
      </c>
      <c r="CY295" s="22">
        <f t="shared" si="104"/>
        <v>-9.7243902439024374</v>
      </c>
    </row>
    <row r="296" spans="1:103" x14ac:dyDescent="0.2">
      <c r="A296">
        <v>20</v>
      </c>
      <c r="B296" t="s">
        <v>1513</v>
      </c>
      <c r="C296" t="s">
        <v>1102</v>
      </c>
      <c r="D296" t="s">
        <v>268</v>
      </c>
      <c r="E296" t="s">
        <v>106</v>
      </c>
      <c r="F296">
        <v>73</v>
      </c>
      <c r="G296">
        <v>197</v>
      </c>
      <c r="H296" t="s">
        <v>118</v>
      </c>
      <c r="M296">
        <v>31</v>
      </c>
      <c r="N296" t="s">
        <v>1514</v>
      </c>
      <c r="O296" s="12" t="s">
        <v>1515</v>
      </c>
      <c r="P296" s="12" t="s">
        <v>1516</v>
      </c>
      <c r="Q296" t="s">
        <v>155</v>
      </c>
      <c r="T296" s="12" t="s">
        <v>113</v>
      </c>
      <c r="U296">
        <v>38</v>
      </c>
      <c r="V296">
        <v>12</v>
      </c>
      <c r="W296">
        <v>12</v>
      </c>
      <c r="X296">
        <v>24</v>
      </c>
      <c r="Y296">
        <v>-11</v>
      </c>
      <c r="Z296">
        <v>77</v>
      </c>
      <c r="AA296">
        <v>35</v>
      </c>
      <c r="AB296">
        <v>36</v>
      </c>
      <c r="AC296" s="13">
        <f t="shared" si="84"/>
        <v>0.15584415584415584</v>
      </c>
      <c r="AD296" s="13">
        <f t="shared" si="85"/>
        <v>8.1081081081081086E-2</v>
      </c>
      <c r="AE296" s="14">
        <v>27.8</v>
      </c>
      <c r="AF296" s="15">
        <v>33</v>
      </c>
      <c r="AG296" s="15">
        <v>18</v>
      </c>
      <c r="AH296" s="15">
        <v>11</v>
      </c>
      <c r="AI296" s="2">
        <v>669.43333333329997</v>
      </c>
      <c r="AJ296" s="14">
        <f t="shared" si="86"/>
        <v>17.61666666666579</v>
      </c>
      <c r="AK296">
        <v>925</v>
      </c>
      <c r="AL296" s="14">
        <f t="shared" si="87"/>
        <v>24.342105263157894</v>
      </c>
      <c r="AM296" s="16">
        <f t="shared" si="88"/>
        <v>0.7237117117116757</v>
      </c>
      <c r="AN296" s="15">
        <v>48.628571000000001</v>
      </c>
      <c r="AO296" s="16">
        <f t="shared" si="89"/>
        <v>4.3584836827169431</v>
      </c>
      <c r="AP296" s="13">
        <f>IF(('Even Strength'!CU296+'Power Play'!AJ296+'Penalty Kill'!AF296)&gt;0,V296/('Even Strength'!CU296+'Power Play'!AJ296+'Penalty Kill'!AF296),0)</f>
        <v>0.19672131147540983</v>
      </c>
      <c r="AQ296" s="13">
        <f>IF(('Even Strength'!CU296+'Power Play'!AJ296+'Penalty Kill'!AF296)&gt;0,W296/('Even Strength'!CU296+'Power Play'!AJ296+'Penalty Kill'!AF296),0)</f>
        <v>0.19672131147540983</v>
      </c>
      <c r="AR296" s="13">
        <f t="shared" si="90"/>
        <v>0.39344262295081966</v>
      </c>
      <c r="AS296">
        <v>14</v>
      </c>
      <c r="AT296">
        <v>27</v>
      </c>
      <c r="AU296" s="17">
        <f t="shared" si="91"/>
        <v>0.34146341463414637</v>
      </c>
      <c r="AV296">
        <v>1.7000000000000002</v>
      </c>
      <c r="AW296">
        <v>44</v>
      </c>
      <c r="AX296">
        <v>59</v>
      </c>
      <c r="AY296">
        <v>27</v>
      </c>
      <c r="AZ296">
        <v>35</v>
      </c>
      <c r="BA296">
        <v>22</v>
      </c>
      <c r="BB296">
        <v>19</v>
      </c>
      <c r="BC296" s="2">
        <f t="shared" si="92"/>
        <v>3.9436339192353707</v>
      </c>
      <c r="BD296" s="14">
        <f t="shared" si="93"/>
        <v>5.2880545735201556</v>
      </c>
      <c r="BE296" s="14">
        <f t="shared" si="94"/>
        <v>2.4199571777126136</v>
      </c>
      <c r="BF296" s="14">
        <f t="shared" si="95"/>
        <v>3.1369815266644991</v>
      </c>
      <c r="BG296" s="14">
        <f t="shared" si="96"/>
        <v>1.9718169596176853</v>
      </c>
      <c r="BH296" s="14">
        <f t="shared" si="97"/>
        <v>1.7029328287607282</v>
      </c>
      <c r="BI296">
        <v>12</v>
      </c>
      <c r="BJ296">
        <v>6</v>
      </c>
      <c r="BK296">
        <v>0</v>
      </c>
      <c r="BL296">
        <v>0</v>
      </c>
      <c r="BM296">
        <v>0</v>
      </c>
      <c r="BN296">
        <v>0</v>
      </c>
      <c r="BO296" s="2">
        <v>-2.830886</v>
      </c>
      <c r="BR296" s="18" t="str">
        <f t="shared" si="98"/>
        <v xml:space="preserve"> </v>
      </c>
      <c r="BT296">
        <v>0</v>
      </c>
      <c r="BU296">
        <v>10</v>
      </c>
      <c r="BV296">
        <v>0</v>
      </c>
      <c r="BW296">
        <v>1</v>
      </c>
      <c r="BX296">
        <v>2</v>
      </c>
      <c r="BY296">
        <v>1</v>
      </c>
      <c r="BZ296">
        <v>0</v>
      </c>
      <c r="CA296">
        <v>0</v>
      </c>
      <c r="CB296" s="18">
        <f t="shared" si="99"/>
        <v>0</v>
      </c>
      <c r="CC296" s="19">
        <v>7</v>
      </c>
      <c r="CD296">
        <v>2.1</v>
      </c>
      <c r="CE296">
        <v>0.4</v>
      </c>
      <c r="CF296">
        <v>2.5</v>
      </c>
      <c r="CG296" s="20">
        <f t="shared" si="100"/>
        <v>6.5789473684210523E-2</v>
      </c>
      <c r="CH296" s="20">
        <f t="shared" si="101"/>
        <v>0.22407010904746424</v>
      </c>
      <c r="CI296">
        <v>16.100000000000001</v>
      </c>
      <c r="CJ296">
        <v>14</v>
      </c>
      <c r="CK296">
        <v>-4.9000000000000004</v>
      </c>
      <c r="CL296">
        <v>3</v>
      </c>
      <c r="CM296">
        <v>0.9</v>
      </c>
      <c r="CN296">
        <v>0</v>
      </c>
      <c r="CO296">
        <v>3.9</v>
      </c>
      <c r="CP296" s="21">
        <f t="shared" si="102"/>
        <v>0.10263157894736842</v>
      </c>
      <c r="CQ296" s="21">
        <f t="shared" si="103"/>
        <v>0.34954937011404419</v>
      </c>
      <c r="CU296">
        <v>44</v>
      </c>
      <c r="CV296" t="s">
        <v>1517</v>
      </c>
      <c r="CW296">
        <v>2550000</v>
      </c>
      <c r="CY296" s="22">
        <f t="shared" si="104"/>
        <v>-0.57804878048780539</v>
      </c>
    </row>
    <row r="297" spans="1:103" x14ac:dyDescent="0.2">
      <c r="A297">
        <v>41</v>
      </c>
      <c r="B297" t="s">
        <v>1518</v>
      </c>
      <c r="C297" t="s">
        <v>583</v>
      </c>
      <c r="D297" t="s">
        <v>116</v>
      </c>
      <c r="E297" t="s">
        <v>117</v>
      </c>
      <c r="F297">
        <v>71</v>
      </c>
      <c r="G297">
        <v>195</v>
      </c>
      <c r="H297" t="s">
        <v>107</v>
      </c>
      <c r="L297" t="s">
        <v>108</v>
      </c>
      <c r="M297">
        <v>24</v>
      </c>
      <c r="N297" t="s">
        <v>1519</v>
      </c>
      <c r="O297" s="12" t="s">
        <v>137</v>
      </c>
      <c r="P297" s="12" t="s">
        <v>1520</v>
      </c>
      <c r="Q297" t="s">
        <v>122</v>
      </c>
      <c r="T297" s="12" t="s">
        <v>132</v>
      </c>
      <c r="U297">
        <v>56</v>
      </c>
      <c r="V297">
        <v>1</v>
      </c>
      <c r="W297">
        <v>6</v>
      </c>
      <c r="X297">
        <v>7</v>
      </c>
      <c r="Y297">
        <v>-8</v>
      </c>
      <c r="Z297">
        <v>54</v>
      </c>
      <c r="AA297">
        <v>15</v>
      </c>
      <c r="AB297">
        <v>16</v>
      </c>
      <c r="AC297" s="13">
        <f t="shared" si="84"/>
        <v>1.8518518518518517E-2</v>
      </c>
      <c r="AD297" s="13">
        <f t="shared" si="85"/>
        <v>1.1764705882352941E-2</v>
      </c>
      <c r="AE297" s="14">
        <v>26.7</v>
      </c>
      <c r="AF297" s="15">
        <v>24</v>
      </c>
      <c r="AG297" s="15">
        <v>7</v>
      </c>
      <c r="AH297" s="15">
        <v>0</v>
      </c>
      <c r="AI297" s="2">
        <v>779.18333333329997</v>
      </c>
      <c r="AJ297" s="14">
        <f t="shared" si="86"/>
        <v>13.913988095237499</v>
      </c>
      <c r="AK297">
        <v>1132</v>
      </c>
      <c r="AL297" s="14">
        <f t="shared" si="87"/>
        <v>20.214285714285715</v>
      </c>
      <c r="AM297" s="16">
        <f t="shared" si="88"/>
        <v>0.68832449941104235</v>
      </c>
      <c r="AN297" s="15">
        <v>113.57142899999999</v>
      </c>
      <c r="AO297" s="16">
        <f t="shared" si="89"/>
        <v>8.7454202990314105</v>
      </c>
      <c r="AP297" s="13">
        <f>IF(('Even Strength'!CU297+'Power Play'!AJ297+'Penalty Kill'!AF297)&gt;0,V297/('Even Strength'!CU297+'Power Play'!AJ297+'Penalty Kill'!AF297),0)</f>
        <v>1.0101010101010102E-2</v>
      </c>
      <c r="AQ297" s="13">
        <f>IF(('Even Strength'!CU297+'Power Play'!AJ297+'Penalty Kill'!AF297)&gt;0,W297/('Even Strength'!CU297+'Power Play'!AJ297+'Penalty Kill'!AF297),0)</f>
        <v>6.0606060606060608E-2</v>
      </c>
      <c r="AR297" s="13">
        <f t="shared" si="90"/>
        <v>7.0707070707070704E-2</v>
      </c>
      <c r="AS297">
        <v>329</v>
      </c>
      <c r="AT297">
        <v>349</v>
      </c>
      <c r="AU297" s="17">
        <f t="shared" si="91"/>
        <v>0.48525073746312686</v>
      </c>
      <c r="AV297">
        <v>20.6</v>
      </c>
      <c r="AW297">
        <v>102</v>
      </c>
      <c r="AX297">
        <v>92</v>
      </c>
      <c r="AY297">
        <v>38</v>
      </c>
      <c r="AZ297">
        <v>15</v>
      </c>
      <c r="BA297">
        <v>7</v>
      </c>
      <c r="BB297">
        <v>12</v>
      </c>
      <c r="BC297" s="2">
        <f t="shared" si="92"/>
        <v>7.8543774464720704</v>
      </c>
      <c r="BD297" s="14">
        <f t="shared" si="93"/>
        <v>7.0843404419159839</v>
      </c>
      <c r="BE297" s="14">
        <f t="shared" si="94"/>
        <v>2.9261406173131239</v>
      </c>
      <c r="BF297" s="14">
        <f t="shared" si="95"/>
        <v>1.1550555068341279</v>
      </c>
      <c r="BG297" s="14">
        <f t="shared" si="96"/>
        <v>0.53902590318925969</v>
      </c>
      <c r="BH297" s="14">
        <f t="shared" si="97"/>
        <v>0.92404440546730227</v>
      </c>
      <c r="BI297">
        <v>22</v>
      </c>
      <c r="BJ297">
        <v>11</v>
      </c>
      <c r="BK297">
        <v>0</v>
      </c>
      <c r="BL297">
        <v>0</v>
      </c>
      <c r="BM297">
        <v>0</v>
      </c>
      <c r="BN297">
        <v>0</v>
      </c>
      <c r="BO297" s="2">
        <v>3.5445609999999999</v>
      </c>
      <c r="BR297" s="18" t="str">
        <f t="shared" si="98"/>
        <v xml:space="preserve"> </v>
      </c>
      <c r="BT297">
        <v>0</v>
      </c>
      <c r="BU297">
        <v>16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 s="18">
        <f t="shared" si="99"/>
        <v>0</v>
      </c>
      <c r="CC297" s="19">
        <v>6</v>
      </c>
      <c r="CD297">
        <v>-1.3</v>
      </c>
      <c r="CE297">
        <v>0.5</v>
      </c>
      <c r="CF297">
        <v>-0.8</v>
      </c>
      <c r="CG297" s="20">
        <f t="shared" si="100"/>
        <v>-1.4285714285714287E-2</v>
      </c>
      <c r="CH297" s="20">
        <f t="shared" si="101"/>
        <v>-6.1602960364486828E-2</v>
      </c>
      <c r="CI297">
        <v>11.2</v>
      </c>
      <c r="CJ297">
        <v>16.8</v>
      </c>
      <c r="CK297">
        <v>-8.8000000000000007</v>
      </c>
      <c r="CL297">
        <v>-2.4</v>
      </c>
      <c r="CM297">
        <v>2.2000000000000002</v>
      </c>
      <c r="CN297">
        <v>0</v>
      </c>
      <c r="CO297">
        <v>-0.2</v>
      </c>
      <c r="CP297" s="21">
        <f t="shared" si="102"/>
        <v>-3.5714285714285718E-3</v>
      </c>
      <c r="CQ297" s="21">
        <f t="shared" si="103"/>
        <v>-1.5400740091121707E-2</v>
      </c>
      <c r="CW297">
        <v>575000</v>
      </c>
      <c r="CY297" s="22">
        <f t="shared" si="104"/>
        <v>-1.2097560975609756</v>
      </c>
    </row>
    <row r="298" spans="1:103" x14ac:dyDescent="0.2">
      <c r="A298">
        <v>57</v>
      </c>
      <c r="B298" t="s">
        <v>1521</v>
      </c>
      <c r="C298" t="s">
        <v>1522</v>
      </c>
      <c r="E298" t="s">
        <v>1182</v>
      </c>
      <c r="F298">
        <v>73</v>
      </c>
      <c r="G298">
        <v>197</v>
      </c>
      <c r="H298" t="s">
        <v>118</v>
      </c>
      <c r="I298">
        <v>2001</v>
      </c>
      <c r="J298">
        <v>1</v>
      </c>
      <c r="K298">
        <v>20</v>
      </c>
      <c r="M298">
        <v>30</v>
      </c>
      <c r="N298" t="s">
        <v>1523</v>
      </c>
      <c r="O298" s="12" t="s">
        <v>1524</v>
      </c>
      <c r="P298" s="12" t="s">
        <v>1525</v>
      </c>
      <c r="Q298" s="12" t="s">
        <v>147</v>
      </c>
      <c r="R298" t="s">
        <v>317</v>
      </c>
      <c r="S298">
        <v>62</v>
      </c>
      <c r="T298" s="12" t="s">
        <v>170</v>
      </c>
      <c r="U298">
        <v>74</v>
      </c>
      <c r="V298">
        <v>11</v>
      </c>
      <c r="W298">
        <v>14</v>
      </c>
      <c r="X298">
        <v>25</v>
      </c>
      <c r="Y298">
        <v>-7</v>
      </c>
      <c r="Z298">
        <v>117</v>
      </c>
      <c r="AA298">
        <v>53</v>
      </c>
      <c r="AB298">
        <v>55</v>
      </c>
      <c r="AC298" s="13">
        <f t="shared" si="84"/>
        <v>9.4017094017094016E-2</v>
      </c>
      <c r="AD298" s="13">
        <f t="shared" si="85"/>
        <v>4.8888888888888891E-2</v>
      </c>
      <c r="AE298" s="14">
        <v>33.5</v>
      </c>
      <c r="AF298" s="15">
        <v>58</v>
      </c>
      <c r="AG298" s="15">
        <v>19</v>
      </c>
      <c r="AH298" s="15">
        <v>22</v>
      </c>
      <c r="AI298" s="2">
        <v>1208.1833333333</v>
      </c>
      <c r="AJ298" s="14">
        <f t="shared" si="86"/>
        <v>16.326801801801352</v>
      </c>
      <c r="AK298">
        <v>1710</v>
      </c>
      <c r="AL298" s="14">
        <f t="shared" si="87"/>
        <v>23.108108108108109</v>
      </c>
      <c r="AM298" s="16">
        <f t="shared" si="88"/>
        <v>0.70653996101362571</v>
      </c>
      <c r="AN298" s="15">
        <v>43.055556000000003</v>
      </c>
      <c r="AO298" s="16">
        <f t="shared" si="89"/>
        <v>2.1381964878399291</v>
      </c>
      <c r="AP298" s="13">
        <f>IF(('Even Strength'!CU298+'Power Play'!AJ298+'Penalty Kill'!AF298)&gt;0,V298/('Even Strength'!CU298+'Power Play'!AJ298+'Penalty Kill'!AF298),0)</f>
        <v>0.10280373831775701</v>
      </c>
      <c r="AQ298" s="13">
        <f>IF(('Even Strength'!CU298+'Power Play'!AJ298+'Penalty Kill'!AF298)&gt;0,W298/('Even Strength'!CU298+'Power Play'!AJ298+'Penalty Kill'!AF298),0)</f>
        <v>0.13084112149532709</v>
      </c>
      <c r="AR298" s="13">
        <f t="shared" si="90"/>
        <v>0.23364485981308408</v>
      </c>
      <c r="AS298">
        <v>658</v>
      </c>
      <c r="AT298">
        <v>575</v>
      </c>
      <c r="AU298" s="17">
        <f t="shared" si="91"/>
        <v>0.5336577453365775</v>
      </c>
      <c r="AV298">
        <v>28</v>
      </c>
      <c r="AW298">
        <v>71</v>
      </c>
      <c r="AX298">
        <v>119</v>
      </c>
      <c r="AY298">
        <v>43</v>
      </c>
      <c r="AZ298">
        <v>53</v>
      </c>
      <c r="BA298">
        <v>21</v>
      </c>
      <c r="BB298">
        <v>21</v>
      </c>
      <c r="BC298" s="2">
        <f t="shared" si="92"/>
        <v>3.5259549461313413</v>
      </c>
      <c r="BD298" s="14">
        <f t="shared" si="93"/>
        <v>5.9096991350652059</v>
      </c>
      <c r="BE298" s="14">
        <f t="shared" si="94"/>
        <v>2.135437502586587</v>
      </c>
      <c r="BF298" s="14">
        <f t="shared" si="95"/>
        <v>2.6320508752811418</v>
      </c>
      <c r="BG298" s="14">
        <f t="shared" si="96"/>
        <v>1.0428880826585658</v>
      </c>
      <c r="BH298" s="14">
        <f t="shared" si="97"/>
        <v>1.0428880826585658</v>
      </c>
      <c r="BI298">
        <v>35</v>
      </c>
      <c r="BJ298">
        <v>10</v>
      </c>
      <c r="BK298">
        <v>1</v>
      </c>
      <c r="BL298">
        <v>1</v>
      </c>
      <c r="BM298">
        <v>0</v>
      </c>
      <c r="BN298">
        <v>0</v>
      </c>
      <c r="BO298" s="2">
        <v>-1.020411</v>
      </c>
      <c r="BP298">
        <v>1</v>
      </c>
      <c r="BQ298">
        <v>0</v>
      </c>
      <c r="BR298" s="18">
        <f t="shared" si="98"/>
        <v>0</v>
      </c>
      <c r="BS298">
        <v>0</v>
      </c>
      <c r="BT298">
        <v>1</v>
      </c>
      <c r="BU298">
        <v>17</v>
      </c>
      <c r="BV298">
        <v>0</v>
      </c>
      <c r="BW298">
        <v>0</v>
      </c>
      <c r="BX298">
        <v>1</v>
      </c>
      <c r="BY298">
        <v>2</v>
      </c>
      <c r="BZ298">
        <v>0</v>
      </c>
      <c r="CA298">
        <v>0</v>
      </c>
      <c r="CB298" s="18">
        <f t="shared" si="99"/>
        <v>0</v>
      </c>
      <c r="CC298" s="19">
        <v>7</v>
      </c>
      <c r="CD298">
        <v>0.8</v>
      </c>
      <c r="CE298">
        <v>1</v>
      </c>
      <c r="CF298">
        <v>1.7000000000000002</v>
      </c>
      <c r="CG298" s="20">
        <f t="shared" si="100"/>
        <v>2.2972972972972974E-2</v>
      </c>
      <c r="CH298" s="20">
        <f t="shared" si="101"/>
        <v>8.442427335807437E-2</v>
      </c>
      <c r="CI298">
        <v>21.5</v>
      </c>
      <c r="CJ298">
        <v>26.7</v>
      </c>
      <c r="CK298">
        <v>-2.1</v>
      </c>
      <c r="CL298">
        <v>1.2</v>
      </c>
      <c r="CM298">
        <v>2.8</v>
      </c>
      <c r="CN298">
        <v>-0.30000000000000004</v>
      </c>
      <c r="CO298">
        <v>3.7</v>
      </c>
      <c r="CP298" s="21">
        <f t="shared" si="102"/>
        <v>0.05</v>
      </c>
      <c r="CQ298" s="21">
        <f t="shared" si="103"/>
        <v>0.1837469478969854</v>
      </c>
      <c r="CU298">
        <v>9</v>
      </c>
      <c r="CV298" t="s">
        <v>449</v>
      </c>
      <c r="CW298">
        <v>1700000</v>
      </c>
      <c r="CY298" s="22">
        <f t="shared" si="104"/>
        <v>0.71463414634146361</v>
      </c>
    </row>
    <row r="299" spans="1:103" x14ac:dyDescent="0.2">
      <c r="A299">
        <v>33</v>
      </c>
      <c r="B299" t="s">
        <v>1526</v>
      </c>
      <c r="C299" t="s">
        <v>583</v>
      </c>
      <c r="D299" t="s">
        <v>127</v>
      </c>
      <c r="E299" t="s">
        <v>117</v>
      </c>
      <c r="F299">
        <v>71</v>
      </c>
      <c r="G299">
        <v>185</v>
      </c>
      <c r="H299" t="s">
        <v>118</v>
      </c>
      <c r="I299">
        <v>2004</v>
      </c>
      <c r="J299">
        <v>2</v>
      </c>
      <c r="K299">
        <v>61</v>
      </c>
      <c r="M299">
        <v>28</v>
      </c>
      <c r="N299" t="s">
        <v>1527</v>
      </c>
      <c r="O299" s="12" t="s">
        <v>823</v>
      </c>
      <c r="P299" s="12" t="s">
        <v>1528</v>
      </c>
      <c r="Q299" t="s">
        <v>393</v>
      </c>
      <c r="T299" s="12" t="s">
        <v>178</v>
      </c>
      <c r="U299">
        <v>81</v>
      </c>
      <c r="V299">
        <v>6</v>
      </c>
      <c r="W299">
        <v>36</v>
      </c>
      <c r="X299">
        <v>42</v>
      </c>
      <c r="Y299">
        <v>9</v>
      </c>
      <c r="Z299">
        <v>141</v>
      </c>
      <c r="AA299">
        <v>53</v>
      </c>
      <c r="AB299">
        <v>104</v>
      </c>
      <c r="AC299" s="13">
        <f t="shared" si="84"/>
        <v>4.2553191489361701E-2</v>
      </c>
      <c r="AD299" s="13">
        <f t="shared" si="85"/>
        <v>2.0134228187919462E-2</v>
      </c>
      <c r="AE299" s="14">
        <v>46.8</v>
      </c>
      <c r="AF299" s="15">
        <v>69</v>
      </c>
      <c r="AG299" s="15">
        <v>12</v>
      </c>
      <c r="AH299" s="15">
        <v>51</v>
      </c>
      <c r="AI299" s="2">
        <v>1968.1833333333</v>
      </c>
      <c r="AJ299" s="14">
        <f t="shared" si="86"/>
        <v>24.298559670781483</v>
      </c>
      <c r="AK299">
        <v>2282</v>
      </c>
      <c r="AL299" s="14">
        <f t="shared" si="87"/>
        <v>28.172839506172838</v>
      </c>
      <c r="AM299" s="16">
        <f t="shared" si="88"/>
        <v>0.86248174116270815</v>
      </c>
      <c r="AN299" s="15">
        <v>207.75</v>
      </c>
      <c r="AO299" s="16">
        <f t="shared" si="89"/>
        <v>6.333251475557093</v>
      </c>
      <c r="AP299" s="13">
        <f>IF(('Even Strength'!CU299+'Power Play'!AJ299+'Penalty Kill'!AF299)&gt;0,V299/('Even Strength'!CU299+'Power Play'!AJ299+'Penalty Kill'!AF299),0)</f>
        <v>6.0606060606060608E-2</v>
      </c>
      <c r="AQ299" s="13">
        <f>IF(('Even Strength'!CU299+'Power Play'!AJ299+'Penalty Kill'!AF299)&gt;0,W299/('Even Strength'!CU299+'Power Play'!AJ299+'Penalty Kill'!AF299),0)</f>
        <v>0.36363636363636365</v>
      </c>
      <c r="AR299" s="13">
        <f t="shared" si="90"/>
        <v>0.42424242424242425</v>
      </c>
      <c r="AS299">
        <v>0</v>
      </c>
      <c r="AT299">
        <v>1</v>
      </c>
      <c r="AU299" s="17">
        <f t="shared" si="91"/>
        <v>0</v>
      </c>
      <c r="AV299">
        <v>0</v>
      </c>
      <c r="AW299">
        <v>125</v>
      </c>
      <c r="AX299">
        <v>94</v>
      </c>
      <c r="AY299">
        <v>154</v>
      </c>
      <c r="AZ299">
        <v>53</v>
      </c>
      <c r="BA299">
        <v>88</v>
      </c>
      <c r="BB299">
        <v>18</v>
      </c>
      <c r="BC299" s="2">
        <f t="shared" si="92"/>
        <v>3.8106206230788771</v>
      </c>
      <c r="BD299" s="14">
        <f t="shared" si="93"/>
        <v>2.8655867085553153</v>
      </c>
      <c r="BE299" s="14">
        <f t="shared" si="94"/>
        <v>4.6946846076331763</v>
      </c>
      <c r="BF299" s="14">
        <f t="shared" si="95"/>
        <v>1.6157031441854437</v>
      </c>
      <c r="BG299" s="14">
        <f t="shared" si="96"/>
        <v>2.6826769186475294</v>
      </c>
      <c r="BH299" s="14">
        <f t="shared" si="97"/>
        <v>0.54872936972335828</v>
      </c>
      <c r="BI299">
        <v>28</v>
      </c>
      <c r="BJ299">
        <v>14</v>
      </c>
      <c r="BK299">
        <v>0</v>
      </c>
      <c r="BL299">
        <v>0</v>
      </c>
      <c r="BM299">
        <v>0</v>
      </c>
      <c r="BN299">
        <v>0</v>
      </c>
      <c r="BO299" s="2">
        <v>6.8601419999999997</v>
      </c>
      <c r="BR299" s="18" t="str">
        <f t="shared" si="98"/>
        <v xml:space="preserve"> </v>
      </c>
      <c r="BT299">
        <v>1</v>
      </c>
      <c r="BU299">
        <v>17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 s="18">
        <f t="shared" si="99"/>
        <v>0</v>
      </c>
      <c r="CC299" s="19">
        <v>6</v>
      </c>
      <c r="CD299">
        <v>3</v>
      </c>
      <c r="CE299">
        <v>4.5</v>
      </c>
      <c r="CF299">
        <v>7.4</v>
      </c>
      <c r="CG299" s="20">
        <f t="shared" si="100"/>
        <v>9.1358024691358022E-2</v>
      </c>
      <c r="CH299" s="20">
        <f t="shared" si="101"/>
        <v>0.22558874088626951</v>
      </c>
      <c r="CI299">
        <v>43.1</v>
      </c>
      <c r="CJ299">
        <v>40.6</v>
      </c>
      <c r="CK299">
        <v>6.6</v>
      </c>
      <c r="CL299">
        <v>6</v>
      </c>
      <c r="CM299">
        <v>4.5</v>
      </c>
      <c r="CN299">
        <v>0</v>
      </c>
      <c r="CO299">
        <v>10.5</v>
      </c>
      <c r="CP299" s="21">
        <f t="shared" si="102"/>
        <v>0.12962962962962962</v>
      </c>
      <c r="CQ299" s="21">
        <f t="shared" si="103"/>
        <v>0.32009213233862566</v>
      </c>
      <c r="CW299">
        <v>4600000</v>
      </c>
      <c r="CY299" s="22">
        <f t="shared" si="104"/>
        <v>2.4219512195121951</v>
      </c>
    </row>
    <row r="300" spans="1:103" x14ac:dyDescent="0.2">
      <c r="A300">
        <v>48</v>
      </c>
      <c r="B300" t="s">
        <v>1529</v>
      </c>
      <c r="C300" t="s">
        <v>597</v>
      </c>
      <c r="D300" t="s">
        <v>105</v>
      </c>
      <c r="E300" t="s">
        <v>106</v>
      </c>
      <c r="F300">
        <v>73</v>
      </c>
      <c r="G300">
        <v>195</v>
      </c>
      <c r="H300" t="s">
        <v>107</v>
      </c>
      <c r="I300">
        <v>2008</v>
      </c>
      <c r="J300">
        <v>2</v>
      </c>
      <c r="K300">
        <v>37</v>
      </c>
      <c r="L300" t="s">
        <v>108</v>
      </c>
      <c r="M300">
        <v>24</v>
      </c>
      <c r="N300" t="s">
        <v>1530</v>
      </c>
      <c r="O300" s="12" t="s">
        <v>347</v>
      </c>
      <c r="P300" s="12" t="s">
        <v>1531</v>
      </c>
      <c r="Q300" t="s">
        <v>223</v>
      </c>
      <c r="T300" s="12" t="s">
        <v>178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1</v>
      </c>
      <c r="AC300" s="13">
        <f t="shared" si="84"/>
        <v>0</v>
      </c>
      <c r="AD300" s="13">
        <f t="shared" si="85"/>
        <v>0</v>
      </c>
      <c r="AE300" s="14">
        <v>64.3</v>
      </c>
      <c r="AF300" s="15">
        <v>1</v>
      </c>
      <c r="AG300" s="15">
        <v>1</v>
      </c>
      <c r="AH300" s="15">
        <v>2</v>
      </c>
      <c r="AI300" s="2">
        <v>49.116666666699999</v>
      </c>
      <c r="AJ300" s="14">
        <f t="shared" si="86"/>
        <v>9.823333333339999</v>
      </c>
      <c r="AK300">
        <v>64</v>
      </c>
      <c r="AL300" s="14">
        <f t="shared" si="87"/>
        <v>12.8</v>
      </c>
      <c r="AM300" s="16">
        <f t="shared" si="88"/>
        <v>0.76744791666718748</v>
      </c>
      <c r="AN300" s="15">
        <v>0</v>
      </c>
      <c r="AO300" s="16">
        <f t="shared" si="89"/>
        <v>0</v>
      </c>
      <c r="AP300" s="13">
        <f>IF(('Even Strength'!CU300+'Power Play'!AJ300+'Penalty Kill'!AF300)&gt;0,V300/('Even Strength'!CU300+'Power Play'!AJ300+'Penalty Kill'!AF300),0)</f>
        <v>0</v>
      </c>
      <c r="AQ300" s="13">
        <f>IF(('Even Strength'!CU300+'Power Play'!AJ300+'Penalty Kill'!AF300)&gt;0,W300/('Even Strength'!CU300+'Power Play'!AJ300+'Penalty Kill'!AF300),0)</f>
        <v>0</v>
      </c>
      <c r="AR300" s="13">
        <f t="shared" si="90"/>
        <v>0</v>
      </c>
      <c r="AS300">
        <v>0</v>
      </c>
      <c r="AT300">
        <v>0</v>
      </c>
      <c r="AU300" s="17">
        <f t="shared" si="91"/>
        <v>0</v>
      </c>
      <c r="AV300">
        <v>0</v>
      </c>
      <c r="AW300">
        <v>5</v>
      </c>
      <c r="AX300">
        <v>3</v>
      </c>
      <c r="AY300">
        <v>7</v>
      </c>
      <c r="AZ300">
        <v>0</v>
      </c>
      <c r="BA300">
        <v>0</v>
      </c>
      <c r="BB300">
        <v>0</v>
      </c>
      <c r="BC300" s="2">
        <f t="shared" si="92"/>
        <v>6.1079063454318918</v>
      </c>
      <c r="BD300" s="14">
        <f t="shared" si="93"/>
        <v>3.6647438072591352</v>
      </c>
      <c r="BE300" s="14">
        <f t="shared" si="94"/>
        <v>8.551068883604648</v>
      </c>
      <c r="BF300" s="14">
        <f t="shared" si="95"/>
        <v>0</v>
      </c>
      <c r="BG300" s="14">
        <f t="shared" si="96"/>
        <v>0</v>
      </c>
      <c r="BH300" s="14">
        <f t="shared" si="97"/>
        <v>0</v>
      </c>
      <c r="BI300">
        <v>2</v>
      </c>
      <c r="BJ300">
        <v>1</v>
      </c>
      <c r="BK300">
        <v>0</v>
      </c>
      <c r="BL300">
        <v>0</v>
      </c>
      <c r="BM300">
        <v>0</v>
      </c>
      <c r="BN300">
        <v>0</v>
      </c>
      <c r="BO300" s="2">
        <v>-0.76251399999999991</v>
      </c>
      <c r="BR300" s="18" t="str">
        <f t="shared" si="98"/>
        <v xml:space="preserve"> 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 s="18">
        <f t="shared" si="99"/>
        <v>0</v>
      </c>
      <c r="CC300" s="19">
        <v>3</v>
      </c>
      <c r="CD300">
        <v>-0.1</v>
      </c>
      <c r="CE300">
        <v>0.1</v>
      </c>
      <c r="CF300">
        <v>0</v>
      </c>
      <c r="CG300" s="20">
        <f t="shared" si="100"/>
        <v>0</v>
      </c>
      <c r="CH300" s="20">
        <f t="shared" si="101"/>
        <v>0</v>
      </c>
      <c r="CI300">
        <v>0.30000000000000004</v>
      </c>
      <c r="CJ300">
        <v>0.4</v>
      </c>
      <c r="CK300">
        <v>0</v>
      </c>
      <c r="CL300">
        <v>-0.1</v>
      </c>
      <c r="CM300">
        <v>0</v>
      </c>
      <c r="CN300">
        <v>0</v>
      </c>
      <c r="CO300">
        <v>-0.1</v>
      </c>
      <c r="CP300" s="21">
        <f t="shared" si="102"/>
        <v>-0.02</v>
      </c>
      <c r="CQ300" s="21">
        <f t="shared" si="103"/>
        <v>-0.12215812690863784</v>
      </c>
      <c r="CW300">
        <v>826875</v>
      </c>
      <c r="CY300" s="22">
        <f t="shared" si="104"/>
        <v>-1.5520731707317073</v>
      </c>
    </row>
    <row r="301" spans="1:103" x14ac:dyDescent="0.2">
      <c r="A301">
        <v>23</v>
      </c>
      <c r="B301" t="s">
        <v>1373</v>
      </c>
      <c r="C301" t="s">
        <v>779</v>
      </c>
      <c r="D301" t="s">
        <v>780</v>
      </c>
      <c r="E301" t="s">
        <v>117</v>
      </c>
      <c r="F301">
        <v>71</v>
      </c>
      <c r="G301">
        <v>202</v>
      </c>
      <c r="H301" t="s">
        <v>118</v>
      </c>
      <c r="I301">
        <v>1998</v>
      </c>
      <c r="J301">
        <v>1</v>
      </c>
      <c r="K301">
        <v>27</v>
      </c>
      <c r="M301">
        <v>34</v>
      </c>
      <c r="N301" t="s">
        <v>1532</v>
      </c>
      <c r="O301" s="12" t="s">
        <v>1533</v>
      </c>
      <c r="P301" s="12" t="s">
        <v>1534</v>
      </c>
      <c r="Q301" t="s">
        <v>317</v>
      </c>
      <c r="T301" s="12" t="s">
        <v>170</v>
      </c>
      <c r="U301">
        <v>46</v>
      </c>
      <c r="V301">
        <v>2</v>
      </c>
      <c r="W301">
        <v>10</v>
      </c>
      <c r="X301">
        <v>12</v>
      </c>
      <c r="Y301">
        <v>-11</v>
      </c>
      <c r="Z301">
        <v>56</v>
      </c>
      <c r="AA301">
        <v>15</v>
      </c>
      <c r="AB301">
        <v>17</v>
      </c>
      <c r="AC301" s="13">
        <f t="shared" si="84"/>
        <v>3.5714285714285712E-2</v>
      </c>
      <c r="AD301" s="13">
        <f t="shared" si="85"/>
        <v>2.2727272727272728E-2</v>
      </c>
      <c r="AE301" s="14">
        <v>33.5</v>
      </c>
      <c r="AF301" s="15">
        <v>29</v>
      </c>
      <c r="AG301" s="15">
        <v>6</v>
      </c>
      <c r="AH301" s="15">
        <v>12</v>
      </c>
      <c r="AI301" s="2">
        <v>604.06666666670003</v>
      </c>
      <c r="AJ301" s="14">
        <f t="shared" si="86"/>
        <v>13.131884057971741</v>
      </c>
      <c r="AK301">
        <v>831</v>
      </c>
      <c r="AL301" s="14">
        <f t="shared" si="87"/>
        <v>18.065217391304348</v>
      </c>
      <c r="AM301" s="16">
        <f t="shared" si="88"/>
        <v>0.72691536301648618</v>
      </c>
      <c r="AN301" s="15">
        <v>65.5</v>
      </c>
      <c r="AO301" s="16">
        <f t="shared" si="89"/>
        <v>6.5059044255597334</v>
      </c>
      <c r="AP301" s="13">
        <f>IF(('Even Strength'!CU301+'Power Play'!AJ301+'Penalty Kill'!AF301)&gt;0,V301/('Even Strength'!CU301+'Power Play'!AJ301+'Penalty Kill'!AF301),0)</f>
        <v>2.1052631578947368E-2</v>
      </c>
      <c r="AQ301" s="13">
        <f>IF(('Even Strength'!CU301+'Power Play'!AJ301+'Penalty Kill'!AF301)&gt;0,W301/('Even Strength'!CU301+'Power Play'!AJ301+'Penalty Kill'!AF301),0)</f>
        <v>0.10526315789473684</v>
      </c>
      <c r="AR301" s="13">
        <f t="shared" si="90"/>
        <v>0.12631578947368421</v>
      </c>
      <c r="AS301">
        <v>239</v>
      </c>
      <c r="AT301">
        <v>276</v>
      </c>
      <c r="AU301" s="17">
        <f t="shared" si="91"/>
        <v>0.4640776699029126</v>
      </c>
      <c r="AV301">
        <v>18.5</v>
      </c>
      <c r="AW301">
        <v>33</v>
      </c>
      <c r="AX301">
        <v>16</v>
      </c>
      <c r="AY301">
        <v>16</v>
      </c>
      <c r="AZ301">
        <v>15</v>
      </c>
      <c r="BA301">
        <v>15</v>
      </c>
      <c r="BB301">
        <v>20</v>
      </c>
      <c r="BC301" s="2">
        <f t="shared" si="92"/>
        <v>3.2777839090606289</v>
      </c>
      <c r="BD301" s="14">
        <f t="shared" si="93"/>
        <v>1.5892285619687898</v>
      </c>
      <c r="BE301" s="14">
        <f t="shared" si="94"/>
        <v>1.5892285619687898</v>
      </c>
      <c r="BF301" s="14">
        <f t="shared" si="95"/>
        <v>1.4899017768457405</v>
      </c>
      <c r="BG301" s="14">
        <f t="shared" si="96"/>
        <v>1.4899017768457405</v>
      </c>
      <c r="BH301" s="14">
        <f t="shared" si="97"/>
        <v>1.9865357024609873</v>
      </c>
      <c r="BI301">
        <v>24</v>
      </c>
      <c r="BJ301">
        <v>12</v>
      </c>
      <c r="BK301">
        <v>0</v>
      </c>
      <c r="BL301">
        <v>0</v>
      </c>
      <c r="BM301">
        <v>0</v>
      </c>
      <c r="BN301">
        <v>0</v>
      </c>
      <c r="BO301" s="2">
        <v>-4.8483419999999997</v>
      </c>
      <c r="BR301" s="18" t="str">
        <f t="shared" si="98"/>
        <v xml:space="preserve"> </v>
      </c>
      <c r="BT301">
        <v>1</v>
      </c>
      <c r="BU301">
        <v>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 s="18">
        <f t="shared" si="99"/>
        <v>0</v>
      </c>
      <c r="CC301" s="19">
        <v>1</v>
      </c>
      <c r="CD301">
        <v>-0.1</v>
      </c>
      <c r="CE301">
        <v>0.2</v>
      </c>
      <c r="CF301">
        <v>0.1</v>
      </c>
      <c r="CG301" s="20">
        <f t="shared" si="100"/>
        <v>2.1739130434782609E-3</v>
      </c>
      <c r="CH301" s="20">
        <f t="shared" si="101"/>
        <v>9.9326785123049367E-3</v>
      </c>
      <c r="CI301">
        <v>11.6</v>
      </c>
      <c r="CJ301">
        <v>10.6</v>
      </c>
      <c r="CK301">
        <v>-6</v>
      </c>
      <c r="CL301">
        <v>-0.60000000000000009</v>
      </c>
      <c r="CM301">
        <v>0.30000000000000004</v>
      </c>
      <c r="CN301">
        <v>0</v>
      </c>
      <c r="CO301">
        <v>-0.30000000000000004</v>
      </c>
      <c r="CP301" s="21">
        <f t="shared" si="102"/>
        <v>-6.521739130434784E-3</v>
      </c>
      <c r="CQ301" s="21">
        <f t="shared" si="103"/>
        <v>-2.9798035536914815E-2</v>
      </c>
      <c r="CU301">
        <v>11</v>
      </c>
      <c r="CV301" t="s">
        <v>1535</v>
      </c>
      <c r="CW301">
        <v>900000</v>
      </c>
      <c r="CY301" s="22">
        <f t="shared" si="104"/>
        <v>-1.8804878048780489</v>
      </c>
    </row>
    <row r="302" spans="1:103" x14ac:dyDescent="0.2">
      <c r="A302">
        <v>55</v>
      </c>
      <c r="B302" t="s">
        <v>1536</v>
      </c>
      <c r="C302" t="s">
        <v>1537</v>
      </c>
      <c r="E302" t="s">
        <v>219</v>
      </c>
      <c r="F302">
        <v>74</v>
      </c>
      <c r="G302">
        <v>210</v>
      </c>
      <c r="H302" t="s">
        <v>118</v>
      </c>
      <c r="I302">
        <v>1992</v>
      </c>
      <c r="J302">
        <v>1</v>
      </c>
      <c r="K302">
        <v>14</v>
      </c>
      <c r="M302">
        <v>39</v>
      </c>
      <c r="N302" t="s">
        <v>1538</v>
      </c>
      <c r="O302" s="12" t="s">
        <v>1539</v>
      </c>
      <c r="P302" s="12" t="s">
        <v>1540</v>
      </c>
      <c r="Q302" t="s">
        <v>393</v>
      </c>
      <c r="T302" s="12" t="s">
        <v>178</v>
      </c>
      <c r="U302">
        <v>76</v>
      </c>
      <c r="V302">
        <v>2</v>
      </c>
      <c r="W302">
        <v>20</v>
      </c>
      <c r="X302">
        <v>22</v>
      </c>
      <c r="Y302">
        <v>-12</v>
      </c>
      <c r="Z302">
        <v>89</v>
      </c>
      <c r="AA302">
        <v>40</v>
      </c>
      <c r="AB302">
        <v>81</v>
      </c>
      <c r="AC302" s="13">
        <f t="shared" si="84"/>
        <v>2.247191011235955E-2</v>
      </c>
      <c r="AD302" s="13">
        <f t="shared" si="85"/>
        <v>9.5238095238095247E-3</v>
      </c>
      <c r="AE302" s="14">
        <v>51.3</v>
      </c>
      <c r="AF302" s="15">
        <v>35</v>
      </c>
      <c r="AG302" s="15">
        <v>6</v>
      </c>
      <c r="AH302" s="15">
        <v>45</v>
      </c>
      <c r="AI302" s="2">
        <v>1337.8833333333</v>
      </c>
      <c r="AJ302" s="14">
        <f t="shared" si="86"/>
        <v>17.603728070174999</v>
      </c>
      <c r="AK302">
        <v>1684</v>
      </c>
      <c r="AL302" s="14">
        <f t="shared" si="87"/>
        <v>22.157894736842106</v>
      </c>
      <c r="AM302" s="16">
        <f t="shared" si="88"/>
        <v>0.79446753760884803</v>
      </c>
      <c r="AN302" s="15">
        <v>75.394737000000006</v>
      </c>
      <c r="AO302" s="16">
        <f t="shared" si="89"/>
        <v>3.3812247355898841</v>
      </c>
      <c r="AP302" s="13">
        <f>IF(('Even Strength'!CU302+'Power Play'!AJ302+'Penalty Kill'!AF302)&gt;0,V302/('Even Strength'!CU302+'Power Play'!AJ302+'Penalty Kill'!AF302),0)</f>
        <v>1.5384615384615385E-2</v>
      </c>
      <c r="AQ302" s="13">
        <f>IF(('Even Strength'!CU302+'Power Play'!AJ302+'Penalty Kill'!AF302)&gt;0,W302/('Even Strength'!CU302+'Power Play'!AJ302+'Penalty Kill'!AF302),0)</f>
        <v>0.15384615384615385</v>
      </c>
      <c r="AR302" s="13">
        <f t="shared" si="90"/>
        <v>0.16923076923076924</v>
      </c>
      <c r="AS302">
        <v>0</v>
      </c>
      <c r="AT302">
        <v>0</v>
      </c>
      <c r="AU302" s="17">
        <f t="shared" si="91"/>
        <v>0</v>
      </c>
      <c r="AV302">
        <v>0</v>
      </c>
      <c r="AW302">
        <v>97</v>
      </c>
      <c r="AX302">
        <v>71</v>
      </c>
      <c r="AY302">
        <v>81</v>
      </c>
      <c r="AZ302">
        <v>40</v>
      </c>
      <c r="BA302">
        <v>33</v>
      </c>
      <c r="BB302">
        <v>10</v>
      </c>
      <c r="BC302" s="2">
        <f t="shared" si="92"/>
        <v>4.3501550957359099</v>
      </c>
      <c r="BD302" s="14">
        <f t="shared" si="93"/>
        <v>3.1841341422396869</v>
      </c>
      <c r="BE302" s="14">
        <f t="shared" si="94"/>
        <v>3.6326037397382338</v>
      </c>
      <c r="BF302" s="14">
        <f t="shared" si="95"/>
        <v>1.7938783899941897</v>
      </c>
      <c r="BG302" s="14">
        <f t="shared" si="96"/>
        <v>1.4799496717452065</v>
      </c>
      <c r="BH302" s="14">
        <f t="shared" si="97"/>
        <v>0.44846959749854742</v>
      </c>
      <c r="BI302">
        <v>20</v>
      </c>
      <c r="BJ302">
        <v>10</v>
      </c>
      <c r="BK302">
        <v>0</v>
      </c>
      <c r="BL302">
        <v>0</v>
      </c>
      <c r="BM302">
        <v>0</v>
      </c>
      <c r="BN302">
        <v>0</v>
      </c>
      <c r="BO302" s="2">
        <v>2.2231580000000002</v>
      </c>
      <c r="BR302" s="18" t="str">
        <f t="shared" si="98"/>
        <v xml:space="preserve"> </v>
      </c>
      <c r="BT302">
        <v>1</v>
      </c>
      <c r="BU302">
        <v>16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 s="18">
        <f t="shared" si="99"/>
        <v>0</v>
      </c>
      <c r="CC302" s="19">
        <v>1</v>
      </c>
      <c r="CD302">
        <v>1</v>
      </c>
      <c r="CE302">
        <v>1.5</v>
      </c>
      <c r="CF302">
        <v>2.5</v>
      </c>
      <c r="CG302" s="20">
        <f t="shared" si="100"/>
        <v>3.2894736842105261E-2</v>
      </c>
      <c r="CH302" s="20">
        <f t="shared" si="101"/>
        <v>0.11211739937463686</v>
      </c>
      <c r="CI302">
        <v>31.2</v>
      </c>
      <c r="CJ302">
        <v>23.7</v>
      </c>
      <c r="CK302">
        <v>-11.3</v>
      </c>
      <c r="CL302">
        <v>1</v>
      </c>
      <c r="CM302">
        <v>-0.4</v>
      </c>
      <c r="CN302">
        <v>0</v>
      </c>
      <c r="CO302">
        <v>0.60000000000000009</v>
      </c>
      <c r="CP302" s="21">
        <f t="shared" si="102"/>
        <v>7.8947368421052651E-3</v>
      </c>
      <c r="CQ302" s="21">
        <f t="shared" si="103"/>
        <v>2.6908175849912851E-2</v>
      </c>
      <c r="CU302">
        <v>6</v>
      </c>
      <c r="CV302" t="s">
        <v>179</v>
      </c>
      <c r="CW302">
        <v>5000000</v>
      </c>
      <c r="CY302" s="22">
        <f t="shared" si="104"/>
        <v>-8.1804878048780498</v>
      </c>
    </row>
    <row r="303" spans="1:103" x14ac:dyDescent="0.2">
      <c r="A303">
        <v>27</v>
      </c>
      <c r="B303" t="s">
        <v>1541</v>
      </c>
      <c r="C303" t="s">
        <v>1542</v>
      </c>
      <c r="D303" t="s">
        <v>268</v>
      </c>
      <c r="E303" t="s">
        <v>106</v>
      </c>
      <c r="F303">
        <v>72</v>
      </c>
      <c r="G303">
        <v>202</v>
      </c>
      <c r="H303" t="s">
        <v>107</v>
      </c>
      <c r="I303">
        <v>2002</v>
      </c>
      <c r="J303">
        <v>1</v>
      </c>
      <c r="K303">
        <v>17</v>
      </c>
      <c r="M303">
        <v>30</v>
      </c>
      <c r="N303" t="s">
        <v>1543</v>
      </c>
      <c r="O303" s="12" t="s">
        <v>1544</v>
      </c>
      <c r="P303" s="12" t="s">
        <v>1545</v>
      </c>
      <c r="Q303" t="s">
        <v>131</v>
      </c>
      <c r="T303" s="12" t="s">
        <v>170</v>
      </c>
      <c r="U303">
        <v>74</v>
      </c>
      <c r="V303">
        <v>8</v>
      </c>
      <c r="W303">
        <v>13</v>
      </c>
      <c r="X303">
        <v>21</v>
      </c>
      <c r="Y303">
        <v>-15</v>
      </c>
      <c r="Z303">
        <v>80</v>
      </c>
      <c r="AA303">
        <v>30</v>
      </c>
      <c r="AB303">
        <v>31</v>
      </c>
      <c r="AC303" s="13">
        <f t="shared" si="84"/>
        <v>0.1</v>
      </c>
      <c r="AD303" s="13">
        <f t="shared" si="85"/>
        <v>5.6737588652482268E-2</v>
      </c>
      <c r="AE303" s="14">
        <v>29</v>
      </c>
      <c r="AF303" s="15">
        <v>43</v>
      </c>
      <c r="AG303" s="15">
        <v>11</v>
      </c>
      <c r="AH303" s="15">
        <v>4</v>
      </c>
      <c r="AI303" s="2">
        <v>1091.8499999999999</v>
      </c>
      <c r="AJ303" s="14">
        <f t="shared" si="86"/>
        <v>14.754729729729728</v>
      </c>
      <c r="AK303">
        <v>1814</v>
      </c>
      <c r="AL303" s="14">
        <f t="shared" si="87"/>
        <v>24.513513513513512</v>
      </c>
      <c r="AM303" s="16">
        <f t="shared" si="88"/>
        <v>0.60190187431091502</v>
      </c>
      <c r="AN303" s="15">
        <v>88.619048000000006</v>
      </c>
      <c r="AO303" s="16">
        <f t="shared" si="89"/>
        <v>4.8698473966204157</v>
      </c>
      <c r="AP303" s="13">
        <f>IF(('Even Strength'!CU303+'Power Play'!AJ303+'Penalty Kill'!AF303)&gt;0,V303/('Even Strength'!CU303+'Power Play'!AJ303+'Penalty Kill'!AF303),0)</f>
        <v>5.8394160583941604E-2</v>
      </c>
      <c r="AQ303" s="13">
        <f>IF(('Even Strength'!CU303+'Power Play'!AJ303+'Penalty Kill'!AF303)&gt;0,W303/('Even Strength'!CU303+'Power Play'!AJ303+'Penalty Kill'!AF303),0)</f>
        <v>9.4890510948905105E-2</v>
      </c>
      <c r="AR303" s="13">
        <f t="shared" si="90"/>
        <v>0.15328467153284669</v>
      </c>
      <c r="AS303">
        <v>843</v>
      </c>
      <c r="AT303">
        <v>649</v>
      </c>
      <c r="AU303" s="17">
        <f t="shared" si="91"/>
        <v>0.56501340482573725</v>
      </c>
      <c r="AV303">
        <v>33.9</v>
      </c>
      <c r="AW303">
        <v>97</v>
      </c>
      <c r="AX303">
        <v>27</v>
      </c>
      <c r="AY303">
        <v>89</v>
      </c>
      <c r="AZ303">
        <v>30</v>
      </c>
      <c r="BA303">
        <v>19</v>
      </c>
      <c r="BB303">
        <v>21</v>
      </c>
      <c r="BC303" s="2">
        <f t="shared" si="92"/>
        <v>5.3304025278197562</v>
      </c>
      <c r="BD303" s="14">
        <f t="shared" si="93"/>
        <v>1.4837202912487979</v>
      </c>
      <c r="BE303" s="14">
        <f t="shared" si="94"/>
        <v>4.8907817007830756</v>
      </c>
      <c r="BF303" s="14">
        <f t="shared" si="95"/>
        <v>1.6485781013875533</v>
      </c>
      <c r="BG303" s="14">
        <f t="shared" si="96"/>
        <v>1.0440994642121171</v>
      </c>
      <c r="BH303" s="14">
        <f t="shared" si="97"/>
        <v>1.1540046709712874</v>
      </c>
      <c r="BI303">
        <v>20</v>
      </c>
      <c r="BJ303">
        <v>9</v>
      </c>
      <c r="BK303">
        <v>0</v>
      </c>
      <c r="BL303">
        <v>0</v>
      </c>
      <c r="BM303">
        <v>0</v>
      </c>
      <c r="BN303">
        <v>0</v>
      </c>
      <c r="BO303" s="2">
        <v>-5.9124059999999998</v>
      </c>
      <c r="BR303" s="18" t="str">
        <f t="shared" si="98"/>
        <v xml:space="preserve"> </v>
      </c>
      <c r="BT303">
        <v>2</v>
      </c>
      <c r="BU303">
        <v>15</v>
      </c>
      <c r="BV303">
        <v>0</v>
      </c>
      <c r="BW303">
        <v>1</v>
      </c>
      <c r="BX303">
        <v>1</v>
      </c>
      <c r="BY303">
        <v>2</v>
      </c>
      <c r="BZ303">
        <v>0</v>
      </c>
      <c r="CA303">
        <v>0</v>
      </c>
      <c r="CB303" s="18">
        <f t="shared" si="99"/>
        <v>0</v>
      </c>
      <c r="CC303" s="19">
        <v>4</v>
      </c>
      <c r="CD303">
        <v>0.2</v>
      </c>
      <c r="CE303">
        <v>0.8</v>
      </c>
      <c r="CF303">
        <v>0.9</v>
      </c>
      <c r="CG303" s="20">
        <f t="shared" si="100"/>
        <v>1.2162162162162163E-2</v>
      </c>
      <c r="CH303" s="20">
        <f t="shared" si="101"/>
        <v>4.9457343041626606E-2</v>
      </c>
      <c r="CI303">
        <v>18</v>
      </c>
      <c r="CJ303">
        <v>26.3</v>
      </c>
      <c r="CK303">
        <v>-8.1</v>
      </c>
      <c r="CL303">
        <v>0.5</v>
      </c>
      <c r="CM303">
        <v>3.4</v>
      </c>
      <c r="CN303">
        <v>0</v>
      </c>
      <c r="CO303">
        <v>3.9</v>
      </c>
      <c r="CP303" s="21">
        <f t="shared" si="102"/>
        <v>5.2702702702702699E-2</v>
      </c>
      <c r="CQ303" s="21">
        <f t="shared" si="103"/>
        <v>0.21431515318038194</v>
      </c>
      <c r="CU303">
        <v>8</v>
      </c>
      <c r="CV303" t="s">
        <v>1546</v>
      </c>
      <c r="CW303">
        <v>3000000</v>
      </c>
      <c r="CY303" s="22">
        <f t="shared" si="104"/>
        <v>-1.3682926829268287</v>
      </c>
    </row>
    <row r="304" spans="1:103" x14ac:dyDescent="0.2">
      <c r="A304">
        <v>26</v>
      </c>
      <c r="B304" t="s">
        <v>1547</v>
      </c>
      <c r="C304" t="s">
        <v>1548</v>
      </c>
      <c r="D304" t="s">
        <v>206</v>
      </c>
      <c r="E304" t="s">
        <v>106</v>
      </c>
      <c r="F304">
        <v>73</v>
      </c>
      <c r="G304">
        <v>201</v>
      </c>
      <c r="H304" t="s">
        <v>118</v>
      </c>
      <c r="M304">
        <v>29</v>
      </c>
      <c r="N304" t="s">
        <v>1549</v>
      </c>
      <c r="O304" s="12" t="s">
        <v>298</v>
      </c>
      <c r="P304" s="12" t="s">
        <v>1550</v>
      </c>
      <c r="Q304" t="s">
        <v>367</v>
      </c>
      <c r="T304" s="12" t="s">
        <v>178</v>
      </c>
      <c r="U304">
        <v>66</v>
      </c>
      <c r="V304">
        <v>1</v>
      </c>
      <c r="W304">
        <v>13</v>
      </c>
      <c r="X304">
        <v>14</v>
      </c>
      <c r="Y304">
        <v>6</v>
      </c>
      <c r="Z304">
        <v>35</v>
      </c>
      <c r="AA304">
        <v>37</v>
      </c>
      <c r="AB304">
        <v>34</v>
      </c>
      <c r="AC304" s="13">
        <f t="shared" si="84"/>
        <v>2.8571428571428571E-2</v>
      </c>
      <c r="AD304" s="13">
        <f t="shared" si="85"/>
        <v>9.433962264150943E-3</v>
      </c>
      <c r="AE304" s="14">
        <v>55.2</v>
      </c>
      <c r="AF304" s="15">
        <v>15</v>
      </c>
      <c r="AG304" s="15">
        <v>2</v>
      </c>
      <c r="AH304" s="15">
        <v>17</v>
      </c>
      <c r="AI304" s="2">
        <v>1400.9333333333</v>
      </c>
      <c r="AJ304" s="14">
        <f t="shared" si="86"/>
        <v>21.22626262626212</v>
      </c>
      <c r="AK304">
        <v>1836</v>
      </c>
      <c r="AL304" s="14">
        <f t="shared" si="87"/>
        <v>27.818181818181817</v>
      </c>
      <c r="AM304" s="16">
        <f t="shared" si="88"/>
        <v>0.76303558460419385</v>
      </c>
      <c r="AN304" s="15">
        <v>101.52500000000001</v>
      </c>
      <c r="AO304" s="16">
        <f t="shared" si="89"/>
        <v>4.3481726468069946</v>
      </c>
      <c r="AP304" s="13">
        <f>IF(('Even Strength'!CU304+'Power Play'!AJ304+'Penalty Kill'!AF304)&gt;0,V304/('Even Strength'!CU304+'Power Play'!AJ304+'Penalty Kill'!AF304),0)</f>
        <v>1.4925373134328358E-2</v>
      </c>
      <c r="AQ304" s="13">
        <f>IF(('Even Strength'!CU304+'Power Play'!AJ304+'Penalty Kill'!AF304)&gt;0,W304/('Even Strength'!CU304+'Power Play'!AJ304+'Penalty Kill'!AF304),0)</f>
        <v>0.19402985074626866</v>
      </c>
      <c r="AR304" s="13">
        <f t="shared" si="90"/>
        <v>0.20895522388059701</v>
      </c>
      <c r="AS304">
        <v>0</v>
      </c>
      <c r="AT304">
        <v>1</v>
      </c>
      <c r="AU304" s="17">
        <f t="shared" si="91"/>
        <v>0</v>
      </c>
      <c r="AV304">
        <v>0</v>
      </c>
      <c r="AW304">
        <v>134</v>
      </c>
      <c r="AX304">
        <v>97</v>
      </c>
      <c r="AY304">
        <v>177</v>
      </c>
      <c r="AZ304">
        <v>37</v>
      </c>
      <c r="BA304">
        <v>29</v>
      </c>
      <c r="BB304">
        <v>11</v>
      </c>
      <c r="BC304" s="2">
        <f t="shared" si="92"/>
        <v>5.739031122109207</v>
      </c>
      <c r="BD304" s="14">
        <f t="shared" si="93"/>
        <v>4.1543732749596503</v>
      </c>
      <c r="BE304" s="14">
        <f t="shared" si="94"/>
        <v>7.5806605120397723</v>
      </c>
      <c r="BF304" s="14">
        <f t="shared" si="95"/>
        <v>1.5846578471495572</v>
      </c>
      <c r="BG304" s="14">
        <f t="shared" si="96"/>
        <v>1.2420291234415448</v>
      </c>
      <c r="BH304" s="14">
        <f t="shared" si="97"/>
        <v>0.47111449509851699</v>
      </c>
      <c r="BI304">
        <v>12</v>
      </c>
      <c r="BJ304">
        <v>6</v>
      </c>
      <c r="BK304">
        <v>0</v>
      </c>
      <c r="BL304">
        <v>0</v>
      </c>
      <c r="BM304">
        <v>0</v>
      </c>
      <c r="BN304">
        <v>0</v>
      </c>
      <c r="BO304" s="2">
        <v>7.7631670000000002</v>
      </c>
      <c r="BR304" s="18" t="str">
        <f t="shared" si="98"/>
        <v xml:space="preserve"> </v>
      </c>
      <c r="BT304">
        <v>0</v>
      </c>
      <c r="BU304">
        <v>18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s="18">
        <f t="shared" si="99"/>
        <v>0</v>
      </c>
      <c r="CC304" s="19">
        <v>6</v>
      </c>
      <c r="CD304">
        <v>0</v>
      </c>
      <c r="CE304">
        <v>3.9</v>
      </c>
      <c r="CF304">
        <v>3.9</v>
      </c>
      <c r="CG304" s="20">
        <f t="shared" si="100"/>
        <v>5.909090909090909E-2</v>
      </c>
      <c r="CH304" s="20">
        <f t="shared" si="101"/>
        <v>0.167031502807656</v>
      </c>
      <c r="CI304">
        <v>20.100000000000001</v>
      </c>
      <c r="CJ304">
        <v>29.9</v>
      </c>
      <c r="CK304">
        <v>1.9</v>
      </c>
      <c r="CL304">
        <v>0.4</v>
      </c>
      <c r="CM304">
        <v>4.8</v>
      </c>
      <c r="CN304">
        <v>0</v>
      </c>
      <c r="CO304">
        <v>5.2</v>
      </c>
      <c r="CP304" s="21">
        <f t="shared" si="102"/>
        <v>7.8787878787878796E-2</v>
      </c>
      <c r="CQ304" s="21">
        <f t="shared" si="103"/>
        <v>0.22270867041020803</v>
      </c>
      <c r="CU304">
        <v>16</v>
      </c>
      <c r="CV304" t="s">
        <v>635</v>
      </c>
      <c r="CW304">
        <v>3900000</v>
      </c>
      <c r="CY304" s="22">
        <f t="shared" si="104"/>
        <v>-1.6487804878048768</v>
      </c>
    </row>
    <row r="305" spans="1:103" x14ac:dyDescent="0.2">
      <c r="A305">
        <v>33</v>
      </c>
      <c r="B305" t="s">
        <v>1551</v>
      </c>
      <c r="C305" t="s">
        <v>1552</v>
      </c>
      <c r="D305" t="s">
        <v>1419</v>
      </c>
      <c r="E305" t="s">
        <v>106</v>
      </c>
      <c r="F305">
        <v>74</v>
      </c>
      <c r="G305">
        <v>196</v>
      </c>
      <c r="H305" t="s">
        <v>118</v>
      </c>
      <c r="I305">
        <v>2010</v>
      </c>
      <c r="J305">
        <v>1</v>
      </c>
      <c r="K305">
        <v>13</v>
      </c>
      <c r="L305" t="s">
        <v>108</v>
      </c>
      <c r="M305">
        <v>21</v>
      </c>
      <c r="N305" t="s">
        <v>1553</v>
      </c>
      <c r="O305" s="12" t="s">
        <v>510</v>
      </c>
      <c r="P305" s="12" t="s">
        <v>1554</v>
      </c>
      <c r="Q305" t="s">
        <v>460</v>
      </c>
      <c r="T305" s="12" t="s">
        <v>178</v>
      </c>
      <c r="U305">
        <v>5</v>
      </c>
      <c r="V305">
        <v>0</v>
      </c>
      <c r="W305">
        <v>0</v>
      </c>
      <c r="X305">
        <v>0</v>
      </c>
      <c r="Y305">
        <v>4</v>
      </c>
      <c r="Z305">
        <v>4</v>
      </c>
      <c r="AA305">
        <v>3</v>
      </c>
      <c r="AB305">
        <v>4</v>
      </c>
      <c r="AC305" s="13">
        <f t="shared" si="84"/>
        <v>0</v>
      </c>
      <c r="AD305" s="13">
        <f t="shared" si="85"/>
        <v>0</v>
      </c>
      <c r="AE305" s="14">
        <v>53.3</v>
      </c>
      <c r="AF305" s="15">
        <v>3</v>
      </c>
      <c r="AG305" s="15">
        <v>0</v>
      </c>
      <c r="AH305" s="15">
        <v>1</v>
      </c>
      <c r="AI305" s="2">
        <v>72.716666666699993</v>
      </c>
      <c r="AJ305" s="14">
        <f t="shared" si="86"/>
        <v>14.543333333339998</v>
      </c>
      <c r="AK305">
        <v>107</v>
      </c>
      <c r="AL305" s="14">
        <f t="shared" si="87"/>
        <v>21.4</v>
      </c>
      <c r="AM305" s="16">
        <f t="shared" si="88"/>
        <v>0.67959501557663549</v>
      </c>
      <c r="AN305" s="15">
        <v>0</v>
      </c>
      <c r="AO305" s="16">
        <f t="shared" si="89"/>
        <v>0</v>
      </c>
      <c r="AP305" s="13">
        <f>IF(('Even Strength'!CU305+'Power Play'!AJ305+'Penalty Kill'!AF305)&gt;0,V305/('Even Strength'!CU305+'Power Play'!AJ305+'Penalty Kill'!AF305),0)</f>
        <v>0</v>
      </c>
      <c r="AQ305" s="13">
        <f>IF(('Even Strength'!CU305+'Power Play'!AJ305+'Penalty Kill'!AF305)&gt;0,W305/('Even Strength'!CU305+'Power Play'!AJ305+'Penalty Kill'!AF305),0)</f>
        <v>0</v>
      </c>
      <c r="AR305" s="13">
        <f t="shared" si="90"/>
        <v>0</v>
      </c>
      <c r="AS305">
        <v>0</v>
      </c>
      <c r="AT305">
        <v>0</v>
      </c>
      <c r="AU305" s="17">
        <f t="shared" si="91"/>
        <v>0</v>
      </c>
      <c r="AV305">
        <v>0</v>
      </c>
      <c r="AW305">
        <v>2</v>
      </c>
      <c r="AX305">
        <v>5</v>
      </c>
      <c r="AY305">
        <v>8</v>
      </c>
      <c r="AZ305">
        <v>3</v>
      </c>
      <c r="BA305">
        <v>1</v>
      </c>
      <c r="BB305">
        <v>1</v>
      </c>
      <c r="BC305" s="2">
        <f t="shared" si="92"/>
        <v>1.6502406600955077</v>
      </c>
      <c r="BD305" s="14">
        <f t="shared" si="93"/>
        <v>4.1256016502387691</v>
      </c>
      <c r="BE305" s="14">
        <f t="shared" si="94"/>
        <v>6.600962640382031</v>
      </c>
      <c r="BF305" s="14">
        <f t="shared" si="95"/>
        <v>2.4753609901432618</v>
      </c>
      <c r="BG305" s="14">
        <f t="shared" si="96"/>
        <v>0.82512033004775387</v>
      </c>
      <c r="BH305" s="14">
        <f t="shared" si="97"/>
        <v>0.82512033004775387</v>
      </c>
      <c r="BI305">
        <v>2</v>
      </c>
      <c r="BJ305">
        <v>1</v>
      </c>
      <c r="BK305">
        <v>0</v>
      </c>
      <c r="BL305">
        <v>0</v>
      </c>
      <c r="BM305">
        <v>0</v>
      </c>
      <c r="BN305">
        <v>0</v>
      </c>
      <c r="BO305" s="2">
        <v>0.342053</v>
      </c>
      <c r="BR305" s="18" t="str">
        <f t="shared" si="98"/>
        <v xml:space="preserve"> 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 s="18">
        <f t="shared" si="99"/>
        <v>0</v>
      </c>
      <c r="CC305" s="19">
        <v>4</v>
      </c>
      <c r="CD305">
        <v>-0.1</v>
      </c>
      <c r="CE305">
        <v>0.5</v>
      </c>
      <c r="CF305">
        <v>0.4</v>
      </c>
      <c r="CG305" s="20">
        <f t="shared" si="100"/>
        <v>0.08</v>
      </c>
      <c r="CH305" s="20">
        <f t="shared" si="101"/>
        <v>0.33004813201910155</v>
      </c>
      <c r="CI305">
        <v>1.1000000000000001</v>
      </c>
      <c r="CJ305">
        <v>1.9</v>
      </c>
      <c r="CK305">
        <v>4</v>
      </c>
      <c r="CL305">
        <v>-0.30000000000000004</v>
      </c>
      <c r="CM305">
        <v>0.8</v>
      </c>
      <c r="CN305">
        <v>0</v>
      </c>
      <c r="CO305">
        <v>0.5</v>
      </c>
      <c r="CP305" s="21">
        <f t="shared" si="102"/>
        <v>0.1</v>
      </c>
      <c r="CQ305" s="21">
        <f t="shared" si="103"/>
        <v>0.41256016502387693</v>
      </c>
      <c r="CW305">
        <v>1315000</v>
      </c>
      <c r="CY305" s="22">
        <f t="shared" si="104"/>
        <v>-1.8092682926829271</v>
      </c>
    </row>
    <row r="306" spans="1:103" x14ac:dyDescent="0.2">
      <c r="A306">
        <v>40</v>
      </c>
      <c r="B306" t="s">
        <v>1555</v>
      </c>
      <c r="C306" t="s">
        <v>1556</v>
      </c>
      <c r="E306" t="s">
        <v>1557</v>
      </c>
      <c r="F306">
        <v>72</v>
      </c>
      <c r="G306">
        <v>186</v>
      </c>
      <c r="H306" t="s">
        <v>118</v>
      </c>
      <c r="I306">
        <v>2006</v>
      </c>
      <c r="J306">
        <v>1</v>
      </c>
      <c r="K306">
        <v>14</v>
      </c>
      <c r="M306">
        <v>26</v>
      </c>
      <c r="N306" t="s">
        <v>1558</v>
      </c>
      <c r="O306" s="12" t="s">
        <v>566</v>
      </c>
      <c r="P306" s="12" t="s">
        <v>1559</v>
      </c>
      <c r="Q306" t="s">
        <v>300</v>
      </c>
      <c r="T306" s="12" t="s">
        <v>148</v>
      </c>
      <c r="U306">
        <v>64</v>
      </c>
      <c r="V306">
        <v>12</v>
      </c>
      <c r="W306">
        <v>14</v>
      </c>
      <c r="X306">
        <v>26</v>
      </c>
      <c r="Y306">
        <v>-10</v>
      </c>
      <c r="Z306">
        <v>137</v>
      </c>
      <c r="AA306">
        <v>38</v>
      </c>
      <c r="AB306">
        <v>39</v>
      </c>
      <c r="AC306" s="13">
        <f t="shared" si="84"/>
        <v>8.7591240875912413E-2</v>
      </c>
      <c r="AD306" s="13">
        <f t="shared" si="85"/>
        <v>5.6074766355140186E-2</v>
      </c>
      <c r="AE306" s="14">
        <v>27.5</v>
      </c>
      <c r="AF306" s="15">
        <v>82</v>
      </c>
      <c r="AG306" s="15">
        <v>17</v>
      </c>
      <c r="AH306" s="15">
        <v>9</v>
      </c>
      <c r="AI306" s="2">
        <v>908.36666666669998</v>
      </c>
      <c r="AJ306" s="14">
        <f t="shared" si="86"/>
        <v>14.193229166667187</v>
      </c>
      <c r="AK306">
        <v>1315</v>
      </c>
      <c r="AL306" s="14">
        <f t="shared" si="87"/>
        <v>20.546875</v>
      </c>
      <c r="AM306" s="16">
        <f t="shared" si="88"/>
        <v>0.69077313054501899</v>
      </c>
      <c r="AN306" s="15">
        <v>116.4</v>
      </c>
      <c r="AO306" s="16">
        <f t="shared" si="89"/>
        <v>7.6885251917358017</v>
      </c>
      <c r="AP306" s="13">
        <f>IF(('Even Strength'!CU306+'Power Play'!AJ306+'Penalty Kill'!AF306)&gt;0,V306/('Even Strength'!CU306+'Power Play'!AJ306+'Penalty Kill'!AF306),0)</f>
        <v>0.12903225806451613</v>
      </c>
      <c r="AQ306" s="13">
        <f>IF(('Even Strength'!CU306+'Power Play'!AJ306+'Penalty Kill'!AF306)&gt;0,W306/('Even Strength'!CU306+'Power Play'!AJ306+'Penalty Kill'!AF306),0)</f>
        <v>0.15053763440860216</v>
      </c>
      <c r="AR306" s="13">
        <f t="shared" si="90"/>
        <v>0.27956989247311825</v>
      </c>
      <c r="AS306">
        <v>7</v>
      </c>
      <c r="AT306">
        <v>8</v>
      </c>
      <c r="AU306" s="17">
        <f t="shared" si="91"/>
        <v>0.46666666666666667</v>
      </c>
      <c r="AV306">
        <v>0.4</v>
      </c>
      <c r="AW306">
        <v>26</v>
      </c>
      <c r="AX306">
        <v>68</v>
      </c>
      <c r="AY306">
        <v>25</v>
      </c>
      <c r="AZ306">
        <v>38</v>
      </c>
      <c r="BA306">
        <v>26</v>
      </c>
      <c r="BB306">
        <v>54</v>
      </c>
      <c r="BC306" s="2">
        <f t="shared" si="92"/>
        <v>1.7173681699753507</v>
      </c>
      <c r="BD306" s="14">
        <f t="shared" si="93"/>
        <v>4.491578290704763</v>
      </c>
      <c r="BE306" s="14">
        <f t="shared" si="94"/>
        <v>1.651315548053222</v>
      </c>
      <c r="BF306" s="14">
        <f t="shared" si="95"/>
        <v>2.5099996330408971</v>
      </c>
      <c r="BG306" s="14">
        <f t="shared" si="96"/>
        <v>1.7173681699753507</v>
      </c>
      <c r="BH306" s="14">
        <f t="shared" si="97"/>
        <v>3.5668415837949592</v>
      </c>
      <c r="BI306">
        <v>12</v>
      </c>
      <c r="BJ306">
        <v>6</v>
      </c>
      <c r="BK306">
        <v>0</v>
      </c>
      <c r="BL306">
        <v>0</v>
      </c>
      <c r="BM306">
        <v>0</v>
      </c>
      <c r="BN306">
        <v>0</v>
      </c>
      <c r="BO306" s="2">
        <v>6.3659420000000004</v>
      </c>
      <c r="BR306" s="18" t="str">
        <f t="shared" si="98"/>
        <v xml:space="preserve"> </v>
      </c>
      <c r="BT306">
        <v>1</v>
      </c>
      <c r="BU306">
        <v>19</v>
      </c>
      <c r="BV306">
        <v>2</v>
      </c>
      <c r="BW306">
        <v>0</v>
      </c>
      <c r="BX306">
        <v>2</v>
      </c>
      <c r="BY306">
        <v>1</v>
      </c>
      <c r="BZ306">
        <v>0</v>
      </c>
      <c r="CA306">
        <v>1</v>
      </c>
      <c r="CB306" s="18">
        <f t="shared" si="99"/>
        <v>1</v>
      </c>
      <c r="CC306" s="19">
        <v>5</v>
      </c>
      <c r="CD306">
        <v>1.7000000000000002</v>
      </c>
      <c r="CE306">
        <v>0.5</v>
      </c>
      <c r="CF306">
        <v>2.2999999999999998</v>
      </c>
      <c r="CG306" s="20">
        <f t="shared" si="100"/>
        <v>3.5937499999999997E-2</v>
      </c>
      <c r="CH306" s="20">
        <f t="shared" si="101"/>
        <v>0.15192103042089639</v>
      </c>
      <c r="CI306">
        <v>18.399999999999999</v>
      </c>
      <c r="CJ306">
        <v>21.8</v>
      </c>
      <c r="CK306">
        <v>-4.2</v>
      </c>
      <c r="CL306">
        <v>2.9</v>
      </c>
      <c r="CM306">
        <v>2</v>
      </c>
      <c r="CN306">
        <v>0</v>
      </c>
      <c r="CO306">
        <v>5</v>
      </c>
      <c r="CP306" s="21">
        <f t="shared" si="102"/>
        <v>7.8125E-2</v>
      </c>
      <c r="CQ306" s="21">
        <f t="shared" si="103"/>
        <v>0.33026310961064442</v>
      </c>
      <c r="CU306">
        <v>15</v>
      </c>
      <c r="CV306" t="s">
        <v>1560</v>
      </c>
      <c r="CW306">
        <v>3000000</v>
      </c>
      <c r="CY306" s="22">
        <f t="shared" si="104"/>
        <v>-0.26829268292682862</v>
      </c>
    </row>
    <row r="307" spans="1:103" x14ac:dyDescent="0.2">
      <c r="A307">
        <v>84</v>
      </c>
      <c r="B307" t="s">
        <v>1561</v>
      </c>
      <c r="C307" t="s">
        <v>1562</v>
      </c>
      <c r="E307" t="s">
        <v>1182</v>
      </c>
      <c r="F307">
        <v>71</v>
      </c>
      <c r="G307">
        <v>183</v>
      </c>
      <c r="H307" t="s">
        <v>118</v>
      </c>
      <c r="I307">
        <v>2004</v>
      </c>
      <c r="J307">
        <v>5</v>
      </c>
      <c r="K307">
        <v>150</v>
      </c>
      <c r="M307">
        <v>30</v>
      </c>
      <c r="N307" t="s">
        <v>1563</v>
      </c>
      <c r="O307" s="12" t="s">
        <v>1564</v>
      </c>
      <c r="P307" s="12" t="s">
        <v>1565</v>
      </c>
      <c r="Q307" t="s">
        <v>210</v>
      </c>
      <c r="T307" s="12" t="s">
        <v>170</v>
      </c>
      <c r="U307">
        <v>58</v>
      </c>
      <c r="V307">
        <v>13</v>
      </c>
      <c r="W307">
        <v>22</v>
      </c>
      <c r="X307">
        <v>35</v>
      </c>
      <c r="Y307">
        <v>6</v>
      </c>
      <c r="Z307">
        <v>81</v>
      </c>
      <c r="AA307">
        <v>18</v>
      </c>
      <c r="AB307">
        <v>34</v>
      </c>
      <c r="AC307" s="13">
        <f t="shared" si="84"/>
        <v>0.16049382716049382</v>
      </c>
      <c r="AD307" s="13">
        <f t="shared" si="85"/>
        <v>9.7744360902255634E-2</v>
      </c>
      <c r="AE307" s="14">
        <v>21.7</v>
      </c>
      <c r="AF307" s="15">
        <v>48</v>
      </c>
      <c r="AG307" s="15">
        <v>5</v>
      </c>
      <c r="AH307" s="15">
        <v>9</v>
      </c>
      <c r="AI307" s="2">
        <v>913.61666666669998</v>
      </c>
      <c r="AJ307" s="14">
        <f t="shared" si="86"/>
        <v>15.752011494253448</v>
      </c>
      <c r="AK307">
        <v>1136</v>
      </c>
      <c r="AL307" s="14">
        <f t="shared" si="87"/>
        <v>19.586206896551722</v>
      </c>
      <c r="AM307" s="16">
        <f t="shared" si="88"/>
        <v>0.80424002347420775</v>
      </c>
      <c r="AN307" s="15">
        <v>155.08501999999999</v>
      </c>
      <c r="AO307" s="16">
        <f t="shared" si="89"/>
        <v>10.184907455715919</v>
      </c>
      <c r="AP307" s="13">
        <f>IF(('Even Strength'!CU307+'Power Play'!AJ307+'Penalty Kill'!AF307)&gt;0,V307/('Even Strength'!CU307+'Power Play'!AJ307+'Penalty Kill'!AF307),0)</f>
        <v>0.19402985074626866</v>
      </c>
      <c r="AQ307" s="13">
        <f>IF(('Even Strength'!CU307+'Power Play'!AJ307+'Penalty Kill'!AF307)&gt;0,W307/('Even Strength'!CU307+'Power Play'!AJ307+'Penalty Kill'!AF307),0)</f>
        <v>0.32835820895522388</v>
      </c>
      <c r="AR307" s="13">
        <f t="shared" si="90"/>
        <v>0.52238805970149249</v>
      </c>
      <c r="AS307">
        <v>346</v>
      </c>
      <c r="AT307">
        <v>295</v>
      </c>
      <c r="AU307" s="17">
        <f t="shared" si="91"/>
        <v>0.53978159126365055</v>
      </c>
      <c r="AV307">
        <v>17.899999999999999</v>
      </c>
      <c r="AW307">
        <v>84</v>
      </c>
      <c r="AX307">
        <v>19</v>
      </c>
      <c r="AY307">
        <v>22</v>
      </c>
      <c r="AZ307">
        <v>18</v>
      </c>
      <c r="BA307">
        <v>21</v>
      </c>
      <c r="BB307">
        <v>27</v>
      </c>
      <c r="BC307" s="2">
        <f t="shared" si="92"/>
        <v>5.5165368407608764</v>
      </c>
      <c r="BD307" s="14">
        <f t="shared" si="93"/>
        <v>1.2477880949340079</v>
      </c>
      <c r="BE307" s="14">
        <f t="shared" si="94"/>
        <v>1.4448072678183248</v>
      </c>
      <c r="BF307" s="14">
        <f t="shared" si="95"/>
        <v>1.1821150373059022</v>
      </c>
      <c r="BG307" s="14">
        <f t="shared" si="96"/>
        <v>1.3791342101902191</v>
      </c>
      <c r="BH307" s="14">
        <f t="shared" si="97"/>
        <v>1.7731725559588531</v>
      </c>
      <c r="BI307">
        <v>26</v>
      </c>
      <c r="BJ307">
        <v>8</v>
      </c>
      <c r="BK307">
        <v>0</v>
      </c>
      <c r="BL307">
        <v>1</v>
      </c>
      <c r="BM307">
        <v>0</v>
      </c>
      <c r="BN307">
        <v>0</v>
      </c>
      <c r="BO307" s="2">
        <v>0.67369999999999997</v>
      </c>
      <c r="BP307">
        <v>12</v>
      </c>
      <c r="BQ307">
        <v>5</v>
      </c>
      <c r="BR307" s="18">
        <f t="shared" si="98"/>
        <v>0.41666666666666669</v>
      </c>
      <c r="BS307">
        <v>2</v>
      </c>
      <c r="BT307">
        <v>2</v>
      </c>
      <c r="BU307">
        <v>20</v>
      </c>
      <c r="BV307">
        <v>0</v>
      </c>
      <c r="BW307">
        <v>1</v>
      </c>
      <c r="BX307">
        <v>1</v>
      </c>
      <c r="BY307">
        <v>0</v>
      </c>
      <c r="BZ307">
        <v>1</v>
      </c>
      <c r="CA307">
        <v>1</v>
      </c>
      <c r="CB307" s="18">
        <f t="shared" si="99"/>
        <v>1</v>
      </c>
      <c r="CC307" s="19">
        <v>5</v>
      </c>
      <c r="CD307">
        <v>2.8</v>
      </c>
      <c r="CE307">
        <v>1.3</v>
      </c>
      <c r="CF307">
        <v>4</v>
      </c>
      <c r="CG307" s="20">
        <f t="shared" si="100"/>
        <v>6.8965517241379309E-2</v>
      </c>
      <c r="CH307" s="20">
        <f t="shared" si="101"/>
        <v>0.26269223051242269</v>
      </c>
      <c r="CI307">
        <v>21.1</v>
      </c>
      <c r="CJ307">
        <v>18</v>
      </c>
      <c r="CK307">
        <v>10.5</v>
      </c>
      <c r="CL307">
        <v>4.8</v>
      </c>
      <c r="CM307">
        <v>1.8</v>
      </c>
      <c r="CN307">
        <v>1.1000000000000001</v>
      </c>
      <c r="CO307">
        <v>7.6</v>
      </c>
      <c r="CP307" s="21">
        <f t="shared" si="102"/>
        <v>0.13103448275862067</v>
      </c>
      <c r="CQ307" s="21">
        <f t="shared" si="103"/>
        <v>0.49911523797360308</v>
      </c>
      <c r="CU307">
        <v>24</v>
      </c>
      <c r="CV307" t="s">
        <v>1566</v>
      </c>
      <c r="CW307">
        <v>3000000</v>
      </c>
      <c r="CY307" s="22">
        <f t="shared" si="104"/>
        <v>2.331707317073171</v>
      </c>
    </row>
    <row r="308" spans="1:103" x14ac:dyDescent="0.2">
      <c r="A308">
        <v>26</v>
      </c>
      <c r="B308" t="s">
        <v>1567</v>
      </c>
      <c r="C308" t="s">
        <v>1568</v>
      </c>
      <c r="E308" t="s">
        <v>182</v>
      </c>
      <c r="F308">
        <v>75</v>
      </c>
      <c r="G308">
        <v>200</v>
      </c>
      <c r="H308" t="s">
        <v>107</v>
      </c>
      <c r="I308">
        <v>2010</v>
      </c>
      <c r="J308">
        <v>4</v>
      </c>
      <c r="K308">
        <v>116</v>
      </c>
      <c r="L308" t="s">
        <v>108</v>
      </c>
      <c r="M308">
        <v>21</v>
      </c>
      <c r="N308" t="s">
        <v>1569</v>
      </c>
      <c r="O308" s="12" t="s">
        <v>1570</v>
      </c>
      <c r="P308" s="12" t="s">
        <v>1571</v>
      </c>
      <c r="Q308" t="s">
        <v>112</v>
      </c>
      <c r="T308" s="12" t="s">
        <v>178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 s="13">
        <f t="shared" si="84"/>
        <v>0</v>
      </c>
      <c r="AD308" s="13">
        <f t="shared" si="85"/>
        <v>0</v>
      </c>
      <c r="AE308" s="14">
        <v>57</v>
      </c>
      <c r="AF308" s="15">
        <v>0</v>
      </c>
      <c r="AG308" s="15">
        <v>0</v>
      </c>
      <c r="AH308" s="15">
        <v>0</v>
      </c>
      <c r="AI308" s="2">
        <v>11.766666666700001</v>
      </c>
      <c r="AJ308" s="14">
        <f t="shared" si="86"/>
        <v>11.766666666700001</v>
      </c>
      <c r="AK308">
        <v>18</v>
      </c>
      <c r="AL308" s="14">
        <f t="shared" si="87"/>
        <v>18</v>
      </c>
      <c r="AM308" s="16">
        <f t="shared" si="88"/>
        <v>0.65370370370555564</v>
      </c>
      <c r="AN308" s="15">
        <v>0</v>
      </c>
      <c r="AO308" s="16">
        <f t="shared" si="89"/>
        <v>0</v>
      </c>
      <c r="AP308" s="13">
        <f>IF(('Even Strength'!CU308+'Power Play'!AJ308+'Penalty Kill'!AF308)&gt;0,V308/('Even Strength'!CU308+'Power Play'!AJ308+'Penalty Kill'!AF308),0)</f>
        <v>0</v>
      </c>
      <c r="AQ308" s="13">
        <f>IF(('Even Strength'!CU308+'Power Play'!AJ308+'Penalty Kill'!AF308)&gt;0,W308/('Even Strength'!CU308+'Power Play'!AJ308+'Penalty Kill'!AF308),0)</f>
        <v>0</v>
      </c>
      <c r="AR308" s="13">
        <f t="shared" si="90"/>
        <v>0</v>
      </c>
      <c r="AS308">
        <v>0</v>
      </c>
      <c r="AT308">
        <v>0</v>
      </c>
      <c r="AU308" s="17">
        <f t="shared" si="91"/>
        <v>0</v>
      </c>
      <c r="AV308">
        <v>0</v>
      </c>
      <c r="AW308">
        <v>1</v>
      </c>
      <c r="AX308">
        <v>3</v>
      </c>
      <c r="AY308">
        <v>1</v>
      </c>
      <c r="AZ308">
        <v>1</v>
      </c>
      <c r="BA308">
        <v>0</v>
      </c>
      <c r="BB308">
        <v>0</v>
      </c>
      <c r="BC308" s="2">
        <f t="shared" si="92"/>
        <v>5.0991501416286136</v>
      </c>
      <c r="BD308" s="14">
        <f t="shared" si="93"/>
        <v>15.297450424885843</v>
      </c>
      <c r="BE308" s="14">
        <f t="shared" si="94"/>
        <v>5.0991501416286136</v>
      </c>
      <c r="BF308" s="14">
        <f t="shared" si="95"/>
        <v>5.0991501416286136</v>
      </c>
      <c r="BG308" s="14">
        <f t="shared" si="96"/>
        <v>0</v>
      </c>
      <c r="BH308" s="14">
        <f t="shared" si="97"/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2">
        <v>5.7027999999999995E-2</v>
      </c>
      <c r="BR308" s="18" t="str">
        <f t="shared" si="98"/>
        <v xml:space="preserve"> 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s="18">
        <f t="shared" si="99"/>
        <v>0</v>
      </c>
      <c r="CC308" s="19">
        <v>4</v>
      </c>
      <c r="CD308">
        <v>0</v>
      </c>
      <c r="CE308">
        <v>0</v>
      </c>
      <c r="CF308">
        <v>0</v>
      </c>
      <c r="CG308" s="20">
        <f t="shared" si="100"/>
        <v>0</v>
      </c>
      <c r="CH308" s="20">
        <f t="shared" si="101"/>
        <v>0</v>
      </c>
      <c r="CI308">
        <v>0.1</v>
      </c>
      <c r="CJ308">
        <v>0.1</v>
      </c>
      <c r="CK308">
        <v>0</v>
      </c>
      <c r="CL308">
        <v>0</v>
      </c>
      <c r="CM308">
        <v>0</v>
      </c>
      <c r="CN308">
        <v>0</v>
      </c>
      <c r="CO308">
        <v>0</v>
      </c>
      <c r="CP308" s="21">
        <f t="shared" si="102"/>
        <v>0</v>
      </c>
      <c r="CQ308" s="21">
        <f t="shared" si="103"/>
        <v>0</v>
      </c>
      <c r="CW308">
        <v>900000</v>
      </c>
      <c r="CY308" s="22">
        <f t="shared" si="104"/>
        <v>-1.5804878048780489</v>
      </c>
    </row>
    <row r="309" spans="1:103" x14ac:dyDescent="0.2">
      <c r="A309">
        <v>60</v>
      </c>
      <c r="B309" t="s">
        <v>1572</v>
      </c>
      <c r="C309" t="s">
        <v>1573</v>
      </c>
      <c r="E309" t="s">
        <v>320</v>
      </c>
      <c r="F309">
        <v>71</v>
      </c>
      <c r="G309">
        <v>185</v>
      </c>
      <c r="H309" t="s">
        <v>118</v>
      </c>
      <c r="I309">
        <v>2011</v>
      </c>
      <c r="J309">
        <v>2</v>
      </c>
      <c r="K309">
        <v>45</v>
      </c>
      <c r="L309" t="s">
        <v>108</v>
      </c>
      <c r="M309">
        <v>20</v>
      </c>
      <c r="N309" t="s">
        <v>1574</v>
      </c>
      <c r="O309" s="12" t="s">
        <v>1575</v>
      </c>
      <c r="P309" s="12" t="s">
        <v>1576</v>
      </c>
      <c r="Q309" t="s">
        <v>155</v>
      </c>
      <c r="T309" s="12" t="s">
        <v>170</v>
      </c>
      <c r="U309">
        <v>7</v>
      </c>
      <c r="V309">
        <v>2</v>
      </c>
      <c r="W309">
        <v>1</v>
      </c>
      <c r="X309">
        <v>3</v>
      </c>
      <c r="Y309">
        <v>2</v>
      </c>
      <c r="Z309">
        <v>9</v>
      </c>
      <c r="AA309">
        <v>2</v>
      </c>
      <c r="AB309">
        <v>1</v>
      </c>
      <c r="AC309" s="13">
        <f t="shared" si="84"/>
        <v>0.22222222222222221</v>
      </c>
      <c r="AD309" s="13">
        <f t="shared" si="85"/>
        <v>0.16666666666666666</v>
      </c>
      <c r="AE309" s="14">
        <v>31.7</v>
      </c>
      <c r="AF309" s="15">
        <v>2</v>
      </c>
      <c r="AG309" s="15">
        <v>3</v>
      </c>
      <c r="AH309" s="15">
        <v>2</v>
      </c>
      <c r="AI309" s="2">
        <v>84.583333333300004</v>
      </c>
      <c r="AJ309" s="14">
        <f t="shared" si="86"/>
        <v>12.083333333328572</v>
      </c>
      <c r="AK309">
        <v>134</v>
      </c>
      <c r="AL309" s="14">
        <f t="shared" si="87"/>
        <v>19.142857142857142</v>
      </c>
      <c r="AM309" s="16">
        <f t="shared" si="88"/>
        <v>0.63121890547238813</v>
      </c>
      <c r="AN309" s="15">
        <v>6.6666670000000003</v>
      </c>
      <c r="AO309" s="16">
        <f t="shared" si="89"/>
        <v>4.7290642758639327</v>
      </c>
      <c r="AP309" s="13">
        <f>IF(('Even Strength'!CU309+'Power Play'!AJ309+'Penalty Kill'!AF309)&gt;0,V309/('Even Strength'!CU309+'Power Play'!AJ309+'Penalty Kill'!AF309),0)</f>
        <v>0.25</v>
      </c>
      <c r="AQ309" s="13">
        <f>IF(('Even Strength'!CU309+'Power Play'!AJ309+'Penalty Kill'!AF309)&gt;0,W309/('Even Strength'!CU309+'Power Play'!AJ309+'Penalty Kill'!AF309),0)</f>
        <v>0.125</v>
      </c>
      <c r="AR309" s="13">
        <f t="shared" si="90"/>
        <v>0.375</v>
      </c>
      <c r="AS309">
        <v>28</v>
      </c>
      <c r="AT309">
        <v>26</v>
      </c>
      <c r="AU309" s="17">
        <f t="shared" si="91"/>
        <v>0.51851851851851849</v>
      </c>
      <c r="AV309">
        <v>13</v>
      </c>
      <c r="AW309">
        <v>11</v>
      </c>
      <c r="AX309">
        <v>3</v>
      </c>
      <c r="AY309">
        <v>1</v>
      </c>
      <c r="AZ309">
        <v>2</v>
      </c>
      <c r="BA309">
        <v>2</v>
      </c>
      <c r="BB309">
        <v>2</v>
      </c>
      <c r="BC309" s="2">
        <f t="shared" si="92"/>
        <v>7.8029556650277048</v>
      </c>
      <c r="BD309" s="14">
        <f t="shared" si="93"/>
        <v>2.1280788177348287</v>
      </c>
      <c r="BE309" s="14">
        <f t="shared" si="94"/>
        <v>0.70935960591160951</v>
      </c>
      <c r="BF309" s="14">
        <f t="shared" si="95"/>
        <v>1.418719211823219</v>
      </c>
      <c r="BG309" s="14">
        <f t="shared" si="96"/>
        <v>1.418719211823219</v>
      </c>
      <c r="BH309" s="14">
        <f t="shared" si="97"/>
        <v>1.418719211823219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">
        <v>-0.115325</v>
      </c>
      <c r="BR309" s="18" t="str">
        <f t="shared" si="98"/>
        <v xml:space="preserve"> </v>
      </c>
      <c r="BT309">
        <v>2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s="18">
        <f t="shared" si="99"/>
        <v>0</v>
      </c>
      <c r="CC309" s="19">
        <v>3</v>
      </c>
      <c r="CD309">
        <v>0.30000000000000004</v>
      </c>
      <c r="CE309">
        <v>0.2</v>
      </c>
      <c r="CF309">
        <v>0.5</v>
      </c>
      <c r="CG309" s="20">
        <f t="shared" si="100"/>
        <v>7.1428571428571425E-2</v>
      </c>
      <c r="CH309" s="20">
        <f t="shared" si="101"/>
        <v>0.35467980295580476</v>
      </c>
      <c r="CI309">
        <v>1.5</v>
      </c>
      <c r="CJ309">
        <v>1.5</v>
      </c>
      <c r="CK309">
        <v>2.6</v>
      </c>
      <c r="CL309">
        <v>0.7</v>
      </c>
      <c r="CM309">
        <v>0.4</v>
      </c>
      <c r="CN309">
        <v>0</v>
      </c>
      <c r="CO309">
        <v>1.1000000000000001</v>
      </c>
      <c r="CP309" s="21">
        <f t="shared" si="102"/>
        <v>0.15714285714285717</v>
      </c>
      <c r="CQ309" s="21">
        <f t="shared" si="103"/>
        <v>0.78029556650277065</v>
      </c>
      <c r="CU309">
        <v>17</v>
      </c>
      <c r="CV309" t="s">
        <v>331</v>
      </c>
      <c r="CW309">
        <v>925000</v>
      </c>
      <c r="CY309" s="22">
        <f t="shared" si="104"/>
        <v>-0.5243902439024386</v>
      </c>
    </row>
    <row r="310" spans="1:103" x14ac:dyDescent="0.2">
      <c r="A310">
        <v>64</v>
      </c>
      <c r="B310" t="s">
        <v>1577</v>
      </c>
      <c r="C310" t="s">
        <v>1573</v>
      </c>
      <c r="E310" t="s">
        <v>320</v>
      </c>
      <c r="F310">
        <v>70</v>
      </c>
      <c r="G310">
        <v>186</v>
      </c>
      <c r="H310" t="s">
        <v>118</v>
      </c>
      <c r="I310">
        <v>2010</v>
      </c>
      <c r="J310">
        <v>1</v>
      </c>
      <c r="K310">
        <v>9</v>
      </c>
      <c r="M310">
        <v>21</v>
      </c>
      <c r="N310" t="s">
        <v>1578</v>
      </c>
      <c r="O310" s="12" t="s">
        <v>281</v>
      </c>
      <c r="P310" s="12" t="s">
        <v>1576</v>
      </c>
      <c r="Q310" t="s">
        <v>305</v>
      </c>
      <c r="T310" s="12" t="s">
        <v>170</v>
      </c>
      <c r="U310">
        <v>63</v>
      </c>
      <c r="V310">
        <v>8</v>
      </c>
      <c r="W310">
        <v>33</v>
      </c>
      <c r="X310">
        <v>41</v>
      </c>
      <c r="Y310">
        <v>-3</v>
      </c>
      <c r="Z310">
        <v>104</v>
      </c>
      <c r="AA310">
        <v>29</v>
      </c>
      <c r="AB310">
        <v>36</v>
      </c>
      <c r="AC310" s="13">
        <f t="shared" si="84"/>
        <v>7.6923076923076927E-2</v>
      </c>
      <c r="AD310" s="13">
        <f t="shared" si="85"/>
        <v>4.7337278106508875E-2</v>
      </c>
      <c r="AE310" s="14">
        <v>32</v>
      </c>
      <c r="AF310" s="15">
        <v>67</v>
      </c>
      <c r="AG310" s="15">
        <v>13</v>
      </c>
      <c r="AH310" s="15">
        <v>9</v>
      </c>
      <c r="AI310" s="2">
        <v>1091.4666666666999</v>
      </c>
      <c r="AJ310" s="14">
        <f t="shared" si="86"/>
        <v>17.324867724868252</v>
      </c>
      <c r="AK310">
        <v>1410</v>
      </c>
      <c r="AL310" s="14">
        <f t="shared" si="87"/>
        <v>22.38095238095238</v>
      </c>
      <c r="AM310" s="16">
        <f t="shared" si="88"/>
        <v>0.77408983451539004</v>
      </c>
      <c r="AN310" s="15">
        <v>163.21568600000001</v>
      </c>
      <c r="AO310" s="16">
        <f t="shared" si="89"/>
        <v>8.9722768995843847</v>
      </c>
      <c r="AP310" s="13">
        <f>IF(('Even Strength'!CU310+'Power Play'!AJ310+'Penalty Kill'!AF310)&gt;0,V310/('Even Strength'!CU310+'Power Play'!AJ310+'Penalty Kill'!AF310),0)</f>
        <v>7.0175438596491224E-2</v>
      </c>
      <c r="AQ310" s="13">
        <f>IF(('Even Strength'!CU310+'Power Play'!AJ310+'Penalty Kill'!AF310)&gt;0,W310/('Even Strength'!CU310+'Power Play'!AJ310+'Penalty Kill'!AF310),0)</f>
        <v>0.28947368421052633</v>
      </c>
      <c r="AR310" s="13">
        <f t="shared" si="90"/>
        <v>0.35964912280701755</v>
      </c>
      <c r="AS310">
        <v>415</v>
      </c>
      <c r="AT310">
        <v>374</v>
      </c>
      <c r="AU310" s="17">
        <f t="shared" si="91"/>
        <v>0.52598225602027882</v>
      </c>
      <c r="AV310">
        <v>21.8</v>
      </c>
      <c r="AW310">
        <v>116</v>
      </c>
      <c r="AX310">
        <v>38</v>
      </c>
      <c r="AY310">
        <v>46</v>
      </c>
      <c r="AZ310">
        <v>29</v>
      </c>
      <c r="BA310">
        <v>24</v>
      </c>
      <c r="BB310">
        <v>27</v>
      </c>
      <c r="BC310" s="2">
        <f t="shared" si="92"/>
        <v>6.3767407769360389</v>
      </c>
      <c r="BD310" s="14">
        <f t="shared" si="93"/>
        <v>2.0889323234790469</v>
      </c>
      <c r="BE310" s="14">
        <f t="shared" si="94"/>
        <v>2.5287075494746358</v>
      </c>
      <c r="BF310" s="14">
        <f t="shared" si="95"/>
        <v>1.5941851942340097</v>
      </c>
      <c r="BG310" s="14">
        <f t="shared" si="96"/>
        <v>1.3193256779867666</v>
      </c>
      <c r="BH310" s="14">
        <f t="shared" si="97"/>
        <v>1.4842413877351124</v>
      </c>
      <c r="BI310">
        <v>22</v>
      </c>
      <c r="BJ310">
        <v>11</v>
      </c>
      <c r="BK310">
        <v>0</v>
      </c>
      <c r="BL310">
        <v>0</v>
      </c>
      <c r="BM310">
        <v>0</v>
      </c>
      <c r="BN310">
        <v>0</v>
      </c>
      <c r="BO310" s="2">
        <v>2.6508720000000001</v>
      </c>
      <c r="BP310">
        <v>2</v>
      </c>
      <c r="BQ310">
        <v>0</v>
      </c>
      <c r="BR310" s="18">
        <f t="shared" si="98"/>
        <v>0</v>
      </c>
      <c r="BS310">
        <v>0</v>
      </c>
      <c r="BT310">
        <v>2</v>
      </c>
      <c r="BU310">
        <v>17</v>
      </c>
      <c r="BV310">
        <v>0</v>
      </c>
      <c r="BW310">
        <v>0</v>
      </c>
      <c r="BX310">
        <v>2</v>
      </c>
      <c r="BY310">
        <v>0</v>
      </c>
      <c r="BZ310">
        <v>0</v>
      </c>
      <c r="CA310">
        <v>0</v>
      </c>
      <c r="CB310" s="18">
        <f t="shared" si="99"/>
        <v>0</v>
      </c>
      <c r="CC310" s="19">
        <v>6</v>
      </c>
      <c r="CD310">
        <v>2.2999999999999998</v>
      </c>
      <c r="CE310">
        <v>1.2</v>
      </c>
      <c r="CF310">
        <v>3.5</v>
      </c>
      <c r="CG310" s="20">
        <f t="shared" si="100"/>
        <v>5.5555555555555552E-2</v>
      </c>
      <c r="CH310" s="20">
        <f t="shared" si="101"/>
        <v>0.19240166137307013</v>
      </c>
      <c r="CI310">
        <v>26.5</v>
      </c>
      <c r="CJ310">
        <v>22.1</v>
      </c>
      <c r="CK310">
        <v>-3</v>
      </c>
      <c r="CL310">
        <v>3.2</v>
      </c>
      <c r="CM310">
        <v>2.2999999999999998</v>
      </c>
      <c r="CN310">
        <v>-0.60000000000000009</v>
      </c>
      <c r="CO310">
        <v>4.9000000000000004</v>
      </c>
      <c r="CP310" s="21">
        <f t="shared" si="102"/>
        <v>7.7777777777777779E-2</v>
      </c>
      <c r="CQ310" s="21">
        <f t="shared" si="103"/>
        <v>0.2693623259222982</v>
      </c>
      <c r="CU310">
        <v>19</v>
      </c>
      <c r="CV310" t="s">
        <v>516</v>
      </c>
      <c r="CW310">
        <v>2100000</v>
      </c>
      <c r="CY310" s="22">
        <f t="shared" si="104"/>
        <v>1.2121951219512201</v>
      </c>
    </row>
    <row r="311" spans="1:103" x14ac:dyDescent="0.2">
      <c r="B311" t="s">
        <v>1579</v>
      </c>
      <c r="C311" t="s">
        <v>1580</v>
      </c>
      <c r="D311" t="s">
        <v>554</v>
      </c>
      <c r="E311" t="s">
        <v>106</v>
      </c>
      <c r="F311">
        <v>76</v>
      </c>
      <c r="G311">
        <v>205</v>
      </c>
      <c r="H311" t="s">
        <v>107</v>
      </c>
      <c r="I311">
        <v>2007</v>
      </c>
      <c r="J311">
        <v>4</v>
      </c>
      <c r="K311">
        <v>118</v>
      </c>
      <c r="L311" t="s">
        <v>108</v>
      </c>
      <c r="M311">
        <v>25</v>
      </c>
      <c r="N311" t="s">
        <v>1581</v>
      </c>
      <c r="O311" s="12" t="s">
        <v>823</v>
      </c>
      <c r="P311" s="12" t="s">
        <v>857</v>
      </c>
      <c r="Q311" t="s">
        <v>192</v>
      </c>
      <c r="T311" s="12" t="s">
        <v>178</v>
      </c>
      <c r="U311">
        <v>2</v>
      </c>
      <c r="V311">
        <v>2</v>
      </c>
      <c r="W311">
        <v>0</v>
      </c>
      <c r="X311">
        <v>2</v>
      </c>
      <c r="Y311">
        <v>3</v>
      </c>
      <c r="Z311">
        <v>2</v>
      </c>
      <c r="AA311">
        <v>1</v>
      </c>
      <c r="AB311">
        <v>4</v>
      </c>
      <c r="AC311" s="13">
        <f t="shared" si="84"/>
        <v>1</v>
      </c>
      <c r="AD311" s="13">
        <f t="shared" si="85"/>
        <v>0.2857142857142857</v>
      </c>
      <c r="AE311" s="14">
        <v>38</v>
      </c>
      <c r="AF311" s="15">
        <v>1</v>
      </c>
      <c r="AG311" s="15">
        <v>0</v>
      </c>
      <c r="AH311" s="15">
        <v>1</v>
      </c>
      <c r="AI311" s="2">
        <v>24.35</v>
      </c>
      <c r="AJ311" s="14">
        <f t="shared" si="86"/>
        <v>12.175000000000001</v>
      </c>
      <c r="AK311">
        <v>37</v>
      </c>
      <c r="AL311" s="14">
        <f t="shared" si="87"/>
        <v>18.5</v>
      </c>
      <c r="AM311" s="16">
        <f t="shared" si="88"/>
        <v>0.65810810810810816</v>
      </c>
      <c r="AN311" s="15">
        <v>0</v>
      </c>
      <c r="AO311" s="16">
        <f t="shared" si="89"/>
        <v>0</v>
      </c>
      <c r="AP311" s="13">
        <f>IF(('Even Strength'!CU311+'Power Play'!AJ311+'Penalty Kill'!AF311)&gt;0,V311/('Even Strength'!CU311+'Power Play'!AJ311+'Penalty Kill'!AF311),0)</f>
        <v>1</v>
      </c>
      <c r="AQ311" s="13">
        <f>IF(('Even Strength'!CU311+'Power Play'!AJ311+'Penalty Kill'!AF311)&gt;0,W311/('Even Strength'!CU311+'Power Play'!AJ311+'Penalty Kill'!AF311),0)</f>
        <v>0</v>
      </c>
      <c r="AR311" s="13">
        <f t="shared" si="90"/>
        <v>1</v>
      </c>
      <c r="AS311">
        <v>0</v>
      </c>
      <c r="AT311">
        <v>0</v>
      </c>
      <c r="AU311" s="17">
        <f t="shared" si="91"/>
        <v>0</v>
      </c>
      <c r="AV311">
        <v>0</v>
      </c>
      <c r="AW311">
        <v>1</v>
      </c>
      <c r="AX311">
        <v>1</v>
      </c>
      <c r="AY311">
        <v>0</v>
      </c>
      <c r="AZ311">
        <v>1</v>
      </c>
      <c r="BA311">
        <v>0</v>
      </c>
      <c r="BB311">
        <v>0</v>
      </c>
      <c r="BC311" s="2">
        <f t="shared" si="92"/>
        <v>2.4640657084188913</v>
      </c>
      <c r="BD311" s="14">
        <f t="shared" si="93"/>
        <v>2.4640657084188913</v>
      </c>
      <c r="BE311" s="14">
        <f t="shared" si="94"/>
        <v>0</v>
      </c>
      <c r="BF311" s="14">
        <f t="shared" si="95"/>
        <v>2.4640657084188913</v>
      </c>
      <c r="BG311" s="14">
        <f t="shared" si="96"/>
        <v>0</v>
      </c>
      <c r="BH311" s="14">
        <f t="shared" si="97"/>
        <v>0</v>
      </c>
      <c r="BI311">
        <v>2</v>
      </c>
      <c r="BJ311">
        <v>1</v>
      </c>
      <c r="BK311">
        <v>0</v>
      </c>
      <c r="BL311">
        <v>0</v>
      </c>
      <c r="BM311">
        <v>0</v>
      </c>
      <c r="BN311">
        <v>0</v>
      </c>
      <c r="BO311" s="2">
        <v>-0.882297</v>
      </c>
      <c r="BR311" s="18" t="str">
        <f t="shared" si="98"/>
        <v xml:space="preserve"> 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s="18">
        <f t="shared" si="99"/>
        <v>0</v>
      </c>
      <c r="CC311" s="19">
        <v>3</v>
      </c>
      <c r="CD311">
        <v>0.4</v>
      </c>
      <c r="CE311">
        <v>0.30000000000000004</v>
      </c>
      <c r="CF311">
        <v>0.7</v>
      </c>
      <c r="CG311" s="20">
        <f t="shared" si="100"/>
        <v>0.35</v>
      </c>
      <c r="CH311" s="20">
        <f t="shared" si="101"/>
        <v>1.7248459958932236</v>
      </c>
      <c r="CI311">
        <v>0.60000000000000009</v>
      </c>
      <c r="CJ311">
        <v>0.7</v>
      </c>
      <c r="CK311">
        <v>2.6</v>
      </c>
      <c r="CL311">
        <v>0.9</v>
      </c>
      <c r="CM311">
        <v>0.5</v>
      </c>
      <c r="CN311">
        <v>0</v>
      </c>
      <c r="CO311">
        <v>1.4</v>
      </c>
      <c r="CP311" s="21">
        <f t="shared" si="102"/>
        <v>0.7</v>
      </c>
      <c r="CQ311" s="21">
        <f t="shared" si="103"/>
        <v>3.4496919917864473</v>
      </c>
      <c r="CW311">
        <v>550000</v>
      </c>
      <c r="CY311" s="22">
        <f t="shared" si="104"/>
        <v>0.43414634146341469</v>
      </c>
    </row>
    <row r="312" spans="1:103" x14ac:dyDescent="0.2">
      <c r="A312">
        <v>57</v>
      </c>
      <c r="B312" t="s">
        <v>1582</v>
      </c>
      <c r="C312" t="s">
        <v>979</v>
      </c>
      <c r="D312" t="s">
        <v>206</v>
      </c>
      <c r="E312" t="s">
        <v>106</v>
      </c>
      <c r="F312">
        <v>75</v>
      </c>
      <c r="G312">
        <v>206</v>
      </c>
      <c r="H312" t="s">
        <v>118</v>
      </c>
      <c r="I312">
        <v>2008</v>
      </c>
      <c r="J312">
        <v>4</v>
      </c>
      <c r="K312">
        <v>119</v>
      </c>
      <c r="L312" t="s">
        <v>108</v>
      </c>
      <c r="M312">
        <v>23</v>
      </c>
      <c r="N312" t="s">
        <v>1583</v>
      </c>
      <c r="O312" s="12" t="s">
        <v>1104</v>
      </c>
      <c r="P312" s="12" t="s">
        <v>857</v>
      </c>
      <c r="Q312" t="s">
        <v>529</v>
      </c>
      <c r="T312" s="12" t="s">
        <v>170</v>
      </c>
      <c r="U312">
        <v>20</v>
      </c>
      <c r="V312">
        <v>0</v>
      </c>
      <c r="W312">
        <v>2</v>
      </c>
      <c r="X312">
        <v>2</v>
      </c>
      <c r="Y312">
        <v>-3</v>
      </c>
      <c r="Z312">
        <v>31</v>
      </c>
      <c r="AA312">
        <v>11</v>
      </c>
      <c r="AB312">
        <v>9</v>
      </c>
      <c r="AC312" s="13">
        <f t="shared" si="84"/>
        <v>0</v>
      </c>
      <c r="AD312" s="13">
        <f t="shared" si="85"/>
        <v>0</v>
      </c>
      <c r="AE312" s="14">
        <v>35.200000000000003</v>
      </c>
      <c r="AF312" s="15">
        <v>15</v>
      </c>
      <c r="AG312" s="15">
        <v>4</v>
      </c>
      <c r="AH312" s="15">
        <v>5</v>
      </c>
      <c r="AI312" s="2">
        <v>191.23333333330001</v>
      </c>
      <c r="AJ312" s="14">
        <f t="shared" si="86"/>
        <v>9.5616666666650012</v>
      </c>
      <c r="AK312">
        <v>310</v>
      </c>
      <c r="AL312" s="14">
        <f t="shared" si="87"/>
        <v>15.5</v>
      </c>
      <c r="AM312" s="16">
        <f t="shared" si="88"/>
        <v>0.61688172043</v>
      </c>
      <c r="AN312" s="15">
        <v>34.799999999999997</v>
      </c>
      <c r="AO312" s="16">
        <f t="shared" si="89"/>
        <v>10.918598570683443</v>
      </c>
      <c r="AP312" s="13">
        <f>IF(('Even Strength'!CU312+'Power Play'!AJ312+'Penalty Kill'!AF312)&gt;0,V312/('Even Strength'!CU312+'Power Play'!AJ312+'Penalty Kill'!AF312),0)</f>
        <v>0</v>
      </c>
      <c r="AQ312" s="13">
        <f>IF(('Even Strength'!CU312+'Power Play'!AJ312+'Penalty Kill'!AF312)&gt;0,W312/('Even Strength'!CU312+'Power Play'!AJ312+'Penalty Kill'!AF312),0)</f>
        <v>5.4054054054054057E-2</v>
      </c>
      <c r="AR312" s="13">
        <f t="shared" si="90"/>
        <v>5.4054054054054057E-2</v>
      </c>
      <c r="AS312">
        <v>79</v>
      </c>
      <c r="AT312">
        <v>71</v>
      </c>
      <c r="AU312" s="17">
        <f t="shared" si="91"/>
        <v>0.52666666666666662</v>
      </c>
      <c r="AV312">
        <v>11.5</v>
      </c>
      <c r="AW312">
        <v>22</v>
      </c>
      <c r="AX312">
        <v>32</v>
      </c>
      <c r="AY312">
        <v>11</v>
      </c>
      <c r="AZ312">
        <v>11</v>
      </c>
      <c r="BA312">
        <v>1</v>
      </c>
      <c r="BB312">
        <v>5</v>
      </c>
      <c r="BC312" s="2">
        <f t="shared" si="92"/>
        <v>6.9025623147998774</v>
      </c>
      <c r="BD312" s="14">
        <f t="shared" si="93"/>
        <v>10.040090639708913</v>
      </c>
      <c r="BE312" s="14">
        <f t="shared" si="94"/>
        <v>3.4512811573999387</v>
      </c>
      <c r="BF312" s="14">
        <f t="shared" si="95"/>
        <v>3.4512811573999387</v>
      </c>
      <c r="BG312" s="14">
        <f t="shared" si="96"/>
        <v>0.31375283249090352</v>
      </c>
      <c r="BH312" s="14">
        <f t="shared" si="97"/>
        <v>1.5687641624545177</v>
      </c>
      <c r="BI312">
        <v>4</v>
      </c>
      <c r="BJ312">
        <v>2</v>
      </c>
      <c r="BK312">
        <v>0</v>
      </c>
      <c r="BL312">
        <v>0</v>
      </c>
      <c r="BM312">
        <v>0</v>
      </c>
      <c r="BN312">
        <v>0</v>
      </c>
      <c r="BO312" s="2">
        <v>0.63521399999999995</v>
      </c>
      <c r="BR312" s="18" t="str">
        <f t="shared" si="98"/>
        <v xml:space="preserve"> 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s="18">
        <f t="shared" si="99"/>
        <v>0</v>
      </c>
      <c r="CC312" s="19">
        <v>5</v>
      </c>
      <c r="CD312">
        <v>-0.30000000000000004</v>
      </c>
      <c r="CE312">
        <v>0</v>
      </c>
      <c r="CF312">
        <v>-0.30000000000000004</v>
      </c>
      <c r="CG312" s="20">
        <f t="shared" si="100"/>
        <v>-1.5000000000000003E-2</v>
      </c>
      <c r="CH312" s="20">
        <f t="shared" si="101"/>
        <v>-9.4125849747271076E-2</v>
      </c>
      <c r="CI312">
        <v>3.8</v>
      </c>
      <c r="CJ312">
        <v>7.2</v>
      </c>
      <c r="CK312">
        <v>-3.6</v>
      </c>
      <c r="CL312">
        <v>-1</v>
      </c>
      <c r="CM312">
        <v>0.7</v>
      </c>
      <c r="CN312">
        <v>0</v>
      </c>
      <c r="CO312">
        <v>-0.4</v>
      </c>
      <c r="CP312" s="21">
        <f t="shared" si="102"/>
        <v>-0.02</v>
      </c>
      <c r="CQ312" s="21">
        <f t="shared" si="103"/>
        <v>-0.12550113299636145</v>
      </c>
      <c r="CW312">
        <v>605000</v>
      </c>
      <c r="CY312" s="22">
        <f t="shared" si="104"/>
        <v>-1.4624390243902439</v>
      </c>
    </row>
    <row r="313" spans="1:103" x14ac:dyDescent="0.2">
      <c r="A313">
        <v>37</v>
      </c>
      <c r="B313" t="s">
        <v>1584</v>
      </c>
      <c r="C313" t="s">
        <v>218</v>
      </c>
      <c r="E313" t="s">
        <v>219</v>
      </c>
      <c r="F313">
        <v>72</v>
      </c>
      <c r="G313">
        <v>206</v>
      </c>
      <c r="H313" t="s">
        <v>118</v>
      </c>
      <c r="I313">
        <v>2002</v>
      </c>
      <c r="J313">
        <v>1</v>
      </c>
      <c r="K313">
        <v>18</v>
      </c>
      <c r="M313">
        <v>30</v>
      </c>
      <c r="N313" t="s">
        <v>1585</v>
      </c>
      <c r="O313" s="12" t="s">
        <v>1586</v>
      </c>
      <c r="P313" s="12" t="s">
        <v>1587</v>
      </c>
      <c r="Q313" t="s">
        <v>131</v>
      </c>
      <c r="T313" s="12" t="s">
        <v>178</v>
      </c>
      <c r="U313">
        <v>7</v>
      </c>
      <c r="V313">
        <v>0</v>
      </c>
      <c r="W313">
        <v>1</v>
      </c>
      <c r="X313">
        <v>1</v>
      </c>
      <c r="Y313">
        <v>0</v>
      </c>
      <c r="Z313">
        <v>3</v>
      </c>
      <c r="AA313">
        <v>0</v>
      </c>
      <c r="AB313">
        <v>2</v>
      </c>
      <c r="AC313" s="13">
        <f t="shared" si="84"/>
        <v>0</v>
      </c>
      <c r="AD313" s="13">
        <f t="shared" si="85"/>
        <v>0</v>
      </c>
      <c r="AE313" s="14">
        <v>58.3</v>
      </c>
      <c r="AF313" s="15">
        <v>2</v>
      </c>
      <c r="AG313" s="15">
        <v>0</v>
      </c>
      <c r="AH313" s="15">
        <v>1</v>
      </c>
      <c r="AI313" s="2">
        <v>95.833333333300004</v>
      </c>
      <c r="AJ313" s="14">
        <f t="shared" si="86"/>
        <v>13.690476190471429</v>
      </c>
      <c r="AK313">
        <v>119</v>
      </c>
      <c r="AL313" s="14">
        <f t="shared" si="87"/>
        <v>17</v>
      </c>
      <c r="AM313" s="16">
        <f t="shared" si="88"/>
        <v>0.80532212885126053</v>
      </c>
      <c r="AN313" s="15">
        <v>0</v>
      </c>
      <c r="AO313" s="16">
        <f t="shared" si="89"/>
        <v>0</v>
      </c>
      <c r="AP313" s="13">
        <f>IF(('Even Strength'!CU313+'Power Play'!AJ313+'Penalty Kill'!AF313)&gt;0,V313/('Even Strength'!CU313+'Power Play'!AJ313+'Penalty Kill'!AF313),0)</f>
        <v>0</v>
      </c>
      <c r="AQ313" s="13">
        <f>IF(('Even Strength'!CU313+'Power Play'!AJ313+'Penalty Kill'!AF313)&gt;0,W313/('Even Strength'!CU313+'Power Play'!AJ313+'Penalty Kill'!AF313),0)</f>
        <v>0.1111111111111111</v>
      </c>
      <c r="AR313" s="13">
        <f t="shared" si="90"/>
        <v>0.1111111111111111</v>
      </c>
      <c r="AS313">
        <v>0</v>
      </c>
      <c r="AT313">
        <v>0</v>
      </c>
      <c r="AU313" s="17">
        <f t="shared" si="91"/>
        <v>0</v>
      </c>
      <c r="AV313">
        <v>0</v>
      </c>
      <c r="AW313">
        <v>5</v>
      </c>
      <c r="AX313">
        <v>3</v>
      </c>
      <c r="AY313">
        <v>9</v>
      </c>
      <c r="AZ313">
        <v>0</v>
      </c>
      <c r="BA313">
        <v>1</v>
      </c>
      <c r="BB313">
        <v>1</v>
      </c>
      <c r="BC313" s="2">
        <f t="shared" si="92"/>
        <v>3.1304347826097842</v>
      </c>
      <c r="BD313" s="14">
        <f t="shared" si="93"/>
        <v>1.8782608695658707</v>
      </c>
      <c r="BE313" s="14">
        <f t="shared" si="94"/>
        <v>5.6347826086976118</v>
      </c>
      <c r="BF313" s="14">
        <f t="shared" si="95"/>
        <v>0</v>
      </c>
      <c r="BG313" s="14">
        <f t="shared" si="96"/>
        <v>0.62608695652195689</v>
      </c>
      <c r="BH313" s="14">
        <f t="shared" si="97"/>
        <v>0.62608695652195689</v>
      </c>
      <c r="BI313">
        <v>2</v>
      </c>
      <c r="BJ313">
        <v>1</v>
      </c>
      <c r="BK313">
        <v>0</v>
      </c>
      <c r="BL313">
        <v>0</v>
      </c>
      <c r="BM313">
        <v>0</v>
      </c>
      <c r="BN313">
        <v>0</v>
      </c>
      <c r="BO313" s="2">
        <v>-0.57180599999999993</v>
      </c>
      <c r="BR313" s="18" t="str">
        <f t="shared" si="98"/>
        <v xml:space="preserve"> 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s="18">
        <f t="shared" si="99"/>
        <v>0</v>
      </c>
      <c r="CC313" s="19">
        <v>3</v>
      </c>
      <c r="CD313">
        <v>0</v>
      </c>
      <c r="CE313">
        <v>0.2</v>
      </c>
      <c r="CF313">
        <v>0.2</v>
      </c>
      <c r="CG313" s="20">
        <f t="shared" si="100"/>
        <v>2.8571428571428574E-2</v>
      </c>
      <c r="CH313" s="20">
        <f t="shared" si="101"/>
        <v>0.12521739130439138</v>
      </c>
      <c r="CI313">
        <v>2.1</v>
      </c>
      <c r="CJ313">
        <v>2.2999999999999998</v>
      </c>
      <c r="CK313">
        <v>1.4</v>
      </c>
      <c r="CL313">
        <v>-0.1</v>
      </c>
      <c r="CM313">
        <v>0.30000000000000004</v>
      </c>
      <c r="CN313">
        <v>0</v>
      </c>
      <c r="CO313">
        <v>0.1</v>
      </c>
      <c r="CP313" s="21">
        <f t="shared" si="102"/>
        <v>1.4285714285714287E-2</v>
      </c>
      <c r="CQ313" s="21">
        <f t="shared" si="103"/>
        <v>6.2608695652195692E-2</v>
      </c>
      <c r="CU313">
        <v>8</v>
      </c>
      <c r="CV313" t="s">
        <v>1588</v>
      </c>
      <c r="CW313">
        <v>1500000</v>
      </c>
      <c r="CY313" s="22">
        <f t="shared" si="104"/>
        <v>-2.5341463414634142</v>
      </c>
    </row>
    <row r="314" spans="1:103" x14ac:dyDescent="0.2">
      <c r="A314">
        <v>52</v>
      </c>
      <c r="B314" t="s">
        <v>1589</v>
      </c>
      <c r="C314" t="s">
        <v>350</v>
      </c>
      <c r="D314" t="s">
        <v>351</v>
      </c>
      <c r="E314" t="s">
        <v>106</v>
      </c>
      <c r="F314">
        <v>73</v>
      </c>
      <c r="G314">
        <v>207</v>
      </c>
      <c r="H314" t="s">
        <v>107</v>
      </c>
      <c r="I314">
        <v>2004</v>
      </c>
      <c r="J314">
        <v>1</v>
      </c>
      <c r="K314">
        <v>29</v>
      </c>
      <c r="M314">
        <v>28</v>
      </c>
      <c r="N314" t="s">
        <v>1590</v>
      </c>
      <c r="O314" s="12" t="s">
        <v>474</v>
      </c>
      <c r="P314" s="12" t="s">
        <v>1591</v>
      </c>
      <c r="Q314" t="s">
        <v>210</v>
      </c>
      <c r="T314" s="12" t="s">
        <v>178</v>
      </c>
      <c r="U314">
        <v>70</v>
      </c>
      <c r="V314">
        <v>9</v>
      </c>
      <c r="W314">
        <v>29</v>
      </c>
      <c r="X314">
        <v>38</v>
      </c>
      <c r="Y314">
        <v>-16</v>
      </c>
      <c r="Z314">
        <v>172</v>
      </c>
      <c r="AA314">
        <v>82</v>
      </c>
      <c r="AB314">
        <v>114</v>
      </c>
      <c r="AC314" s="13">
        <f t="shared" si="84"/>
        <v>5.232558139534884E-2</v>
      </c>
      <c r="AD314" s="13">
        <f t="shared" si="85"/>
        <v>2.4456521739130436E-2</v>
      </c>
      <c r="AE314" s="14">
        <v>47</v>
      </c>
      <c r="AF314" s="15">
        <v>92</v>
      </c>
      <c r="AG314" s="15">
        <v>25</v>
      </c>
      <c r="AH314" s="15">
        <v>51</v>
      </c>
      <c r="AI314" s="2">
        <v>1590.45</v>
      </c>
      <c r="AJ314" s="14">
        <f t="shared" si="86"/>
        <v>22.720714285714287</v>
      </c>
      <c r="AK314">
        <v>1689</v>
      </c>
      <c r="AL314" s="14">
        <f t="shared" si="87"/>
        <v>24.12857142857143</v>
      </c>
      <c r="AM314" s="16">
        <f t="shared" si="88"/>
        <v>0.94165186500888098</v>
      </c>
      <c r="AN314" s="15">
        <v>186.36111099999999</v>
      </c>
      <c r="AO314" s="16">
        <f t="shared" si="89"/>
        <v>7.0305049891540126</v>
      </c>
      <c r="AP314" s="13">
        <f>IF(('Even Strength'!CU314+'Power Play'!AJ314+'Penalty Kill'!AF314)&gt;0,V314/('Even Strength'!CU314+'Power Play'!AJ314+'Penalty Kill'!AF314),0)</f>
        <v>0.13043478260869565</v>
      </c>
      <c r="AQ314" s="13">
        <f>IF(('Even Strength'!CU314+'Power Play'!AJ314+'Penalty Kill'!AF314)&gt;0,W314/('Even Strength'!CU314+'Power Play'!AJ314+'Penalty Kill'!AF314),0)</f>
        <v>0.42028985507246375</v>
      </c>
      <c r="AR314" s="13">
        <f t="shared" si="90"/>
        <v>0.55072463768115942</v>
      </c>
      <c r="AS314">
        <v>0</v>
      </c>
      <c r="AT314">
        <v>0</v>
      </c>
      <c r="AU314" s="17">
        <f t="shared" si="91"/>
        <v>0</v>
      </c>
      <c r="AV314">
        <v>0</v>
      </c>
      <c r="AW314">
        <v>153</v>
      </c>
      <c r="AX314">
        <v>62</v>
      </c>
      <c r="AY314">
        <v>107</v>
      </c>
      <c r="AZ314">
        <v>82</v>
      </c>
      <c r="BA314">
        <v>65</v>
      </c>
      <c r="BB314">
        <v>32</v>
      </c>
      <c r="BC314" s="2">
        <f t="shared" si="92"/>
        <v>5.7719513345279632</v>
      </c>
      <c r="BD314" s="14">
        <f t="shared" si="93"/>
        <v>2.3389606715080635</v>
      </c>
      <c r="BE314" s="14">
        <f t="shared" si="94"/>
        <v>4.0365934169574649</v>
      </c>
      <c r="BF314" s="14">
        <f t="shared" si="95"/>
        <v>3.0934641139300196</v>
      </c>
      <c r="BG314" s="14">
        <f t="shared" si="96"/>
        <v>2.452136187871357</v>
      </c>
      <c r="BH314" s="14">
        <f t="shared" si="97"/>
        <v>1.2072055078751296</v>
      </c>
      <c r="BI314">
        <v>64</v>
      </c>
      <c r="BJ314">
        <v>27</v>
      </c>
      <c r="BK314">
        <v>0</v>
      </c>
      <c r="BL314">
        <v>1</v>
      </c>
      <c r="BM314">
        <v>0</v>
      </c>
      <c r="BN314">
        <v>0</v>
      </c>
      <c r="BO314" s="2">
        <v>-3.5800920000000001</v>
      </c>
      <c r="BP314">
        <v>1</v>
      </c>
      <c r="BQ314">
        <v>0</v>
      </c>
      <c r="BR314" s="18">
        <f t="shared" si="98"/>
        <v>0</v>
      </c>
      <c r="BS314">
        <v>0</v>
      </c>
      <c r="BT314">
        <v>1</v>
      </c>
      <c r="BU314">
        <v>24</v>
      </c>
      <c r="BV314">
        <v>1</v>
      </c>
      <c r="BW314">
        <v>0</v>
      </c>
      <c r="BX314">
        <v>2</v>
      </c>
      <c r="BY314">
        <v>0</v>
      </c>
      <c r="BZ314">
        <v>0</v>
      </c>
      <c r="CA314">
        <v>0</v>
      </c>
      <c r="CB314" s="18">
        <f t="shared" si="99"/>
        <v>0</v>
      </c>
      <c r="CC314" s="19">
        <v>4</v>
      </c>
      <c r="CD314">
        <v>3.2</v>
      </c>
      <c r="CE314">
        <v>2</v>
      </c>
      <c r="CF314">
        <v>5.2</v>
      </c>
      <c r="CG314" s="20">
        <f t="shared" si="100"/>
        <v>7.4285714285714288E-2</v>
      </c>
      <c r="CH314" s="20">
        <f t="shared" si="101"/>
        <v>0.19617089502970858</v>
      </c>
      <c r="CI314">
        <v>36.700000000000003</v>
      </c>
      <c r="CJ314">
        <v>29.1</v>
      </c>
      <c r="CK314">
        <v>-7.8</v>
      </c>
      <c r="CL314">
        <v>6.2</v>
      </c>
      <c r="CM314">
        <v>-0.7</v>
      </c>
      <c r="CN314">
        <v>-0.30000000000000004</v>
      </c>
      <c r="CO314">
        <v>5.3</v>
      </c>
      <c r="CP314" s="21">
        <f t="shared" si="102"/>
        <v>7.5714285714285706E-2</v>
      </c>
      <c r="CQ314" s="21">
        <f t="shared" si="103"/>
        <v>0.19994341224181836</v>
      </c>
      <c r="CU314">
        <v>12</v>
      </c>
      <c r="CV314" t="s">
        <v>1592</v>
      </c>
      <c r="CW314">
        <v>6083333</v>
      </c>
      <c r="CY314" s="22">
        <f t="shared" si="104"/>
        <v>-5.3829262439024381</v>
      </c>
    </row>
    <row r="315" spans="1:103" x14ac:dyDescent="0.2">
      <c r="A315">
        <v>6</v>
      </c>
      <c r="B315" t="s">
        <v>1593</v>
      </c>
      <c r="C315" t="s">
        <v>913</v>
      </c>
      <c r="D315" t="s">
        <v>116</v>
      </c>
      <c r="E315" t="s">
        <v>117</v>
      </c>
      <c r="F315">
        <v>71</v>
      </c>
      <c r="G315">
        <v>190</v>
      </c>
      <c r="H315" t="s">
        <v>118</v>
      </c>
      <c r="M315">
        <v>31</v>
      </c>
      <c r="N315" t="s">
        <v>1594</v>
      </c>
      <c r="O315" s="12" t="s">
        <v>1595</v>
      </c>
      <c r="P315" s="12" t="s">
        <v>1596</v>
      </c>
      <c r="Q315" t="s">
        <v>432</v>
      </c>
      <c r="T315" s="12" t="s">
        <v>178</v>
      </c>
      <c r="U315">
        <v>82</v>
      </c>
      <c r="V315">
        <v>8</v>
      </c>
      <c r="W315">
        <v>24</v>
      </c>
      <c r="X315">
        <v>32</v>
      </c>
      <c r="Y315">
        <v>3</v>
      </c>
      <c r="Z315">
        <v>134</v>
      </c>
      <c r="AA315">
        <v>77</v>
      </c>
      <c r="AB315">
        <v>103</v>
      </c>
      <c r="AC315" s="13">
        <f t="shared" si="84"/>
        <v>5.9701492537313432E-2</v>
      </c>
      <c r="AD315" s="13">
        <f t="shared" si="85"/>
        <v>2.5477707006369428E-2</v>
      </c>
      <c r="AE315" s="14">
        <v>46.2</v>
      </c>
      <c r="AF315" s="15">
        <v>47</v>
      </c>
      <c r="AG315" s="15">
        <v>31</v>
      </c>
      <c r="AH315" s="15">
        <v>43</v>
      </c>
      <c r="AI315" s="2">
        <v>2014.1166666667</v>
      </c>
      <c r="AJ315" s="14">
        <f t="shared" si="86"/>
        <v>24.562398373984145</v>
      </c>
      <c r="AK315">
        <v>2387</v>
      </c>
      <c r="AL315" s="14">
        <f t="shared" si="87"/>
        <v>29.109756097560975</v>
      </c>
      <c r="AM315" s="16">
        <f t="shared" si="88"/>
        <v>0.84378578410837868</v>
      </c>
      <c r="AN315" s="15">
        <v>79.111110999999994</v>
      </c>
      <c r="AO315" s="16">
        <f t="shared" si="89"/>
        <v>2.3566989631517146</v>
      </c>
      <c r="AP315" s="13">
        <f>IF(('Even Strength'!CU315+'Power Play'!AJ315+'Penalty Kill'!AF315)&gt;0,V315/('Even Strength'!CU315+'Power Play'!AJ315+'Penalty Kill'!AF315),0)</f>
        <v>8.3333333333333329E-2</v>
      </c>
      <c r="AQ315" s="13">
        <f>IF(('Even Strength'!CU315+'Power Play'!AJ315+'Penalty Kill'!AF315)&gt;0,W315/('Even Strength'!CU315+'Power Play'!AJ315+'Penalty Kill'!AF315),0)</f>
        <v>0.25</v>
      </c>
      <c r="AR315" s="13">
        <f t="shared" si="90"/>
        <v>0.33333333333333331</v>
      </c>
      <c r="AS315">
        <v>0</v>
      </c>
      <c r="AT315">
        <v>0</v>
      </c>
      <c r="AU315" s="17">
        <f t="shared" si="91"/>
        <v>0</v>
      </c>
      <c r="AV315">
        <v>0</v>
      </c>
      <c r="AW315">
        <v>135</v>
      </c>
      <c r="AX315">
        <v>87</v>
      </c>
      <c r="AY315">
        <v>129</v>
      </c>
      <c r="AZ315">
        <v>77</v>
      </c>
      <c r="BA315">
        <v>52</v>
      </c>
      <c r="BB315">
        <v>46</v>
      </c>
      <c r="BC315" s="2">
        <f t="shared" si="92"/>
        <v>4.0216141070940274</v>
      </c>
      <c r="BD315" s="14">
        <f t="shared" si="93"/>
        <v>2.5917068690161513</v>
      </c>
      <c r="BE315" s="14">
        <f t="shared" si="94"/>
        <v>3.8428757023342932</v>
      </c>
      <c r="BF315" s="14">
        <f t="shared" si="95"/>
        <v>2.2938095277499269</v>
      </c>
      <c r="BG315" s="14">
        <f t="shared" si="96"/>
        <v>1.5490661745843664</v>
      </c>
      <c r="BH315" s="14">
        <f t="shared" si="97"/>
        <v>1.3703277698246317</v>
      </c>
      <c r="BI315">
        <v>32</v>
      </c>
      <c r="BJ315">
        <v>16</v>
      </c>
      <c r="BK315">
        <v>0</v>
      </c>
      <c r="BL315">
        <v>0</v>
      </c>
      <c r="BM315">
        <v>0</v>
      </c>
      <c r="BN315">
        <v>0</v>
      </c>
      <c r="BO315" s="2">
        <v>2.6444860000000001</v>
      </c>
      <c r="BR315" s="18" t="str">
        <f t="shared" si="98"/>
        <v xml:space="preserve"> </v>
      </c>
      <c r="BT315">
        <v>2</v>
      </c>
      <c r="BU315">
        <v>27</v>
      </c>
      <c r="BV315">
        <v>2</v>
      </c>
      <c r="BW315">
        <v>1</v>
      </c>
      <c r="BX315">
        <v>3</v>
      </c>
      <c r="BY315">
        <v>0</v>
      </c>
      <c r="BZ315">
        <v>0</v>
      </c>
      <c r="CA315">
        <v>0</v>
      </c>
      <c r="CB315" s="18">
        <f t="shared" si="99"/>
        <v>0</v>
      </c>
      <c r="CC315" s="19">
        <v>5</v>
      </c>
      <c r="CD315">
        <v>2</v>
      </c>
      <c r="CE315">
        <v>5.7</v>
      </c>
      <c r="CF315">
        <v>7.7</v>
      </c>
      <c r="CG315" s="20">
        <f t="shared" si="100"/>
        <v>9.3902439024390244E-2</v>
      </c>
      <c r="CH315" s="20">
        <f t="shared" si="101"/>
        <v>0.22938095277499271</v>
      </c>
      <c r="CI315">
        <v>40.6</v>
      </c>
      <c r="CJ315">
        <v>46</v>
      </c>
      <c r="CK315">
        <v>3</v>
      </c>
      <c r="CL315">
        <v>3.1</v>
      </c>
      <c r="CM315">
        <v>9.8000000000000007</v>
      </c>
      <c r="CN315">
        <v>0</v>
      </c>
      <c r="CO315">
        <v>12.9</v>
      </c>
      <c r="CP315" s="21">
        <f t="shared" si="102"/>
        <v>0.15731707317073171</v>
      </c>
      <c r="CQ315" s="21">
        <f t="shared" si="103"/>
        <v>0.3842875702334293</v>
      </c>
      <c r="CW315">
        <v>3000000</v>
      </c>
      <c r="CY315" s="22">
        <f t="shared" si="104"/>
        <v>7.6317073170731717</v>
      </c>
    </row>
    <row r="316" spans="1:103" x14ac:dyDescent="0.2">
      <c r="A316">
        <v>2</v>
      </c>
      <c r="B316" t="s">
        <v>1597</v>
      </c>
      <c r="C316" t="s">
        <v>1598</v>
      </c>
      <c r="D316" t="s">
        <v>116</v>
      </c>
      <c r="E316" t="s">
        <v>117</v>
      </c>
      <c r="F316">
        <v>75</v>
      </c>
      <c r="G316">
        <v>234</v>
      </c>
      <c r="H316" t="s">
        <v>107</v>
      </c>
      <c r="I316">
        <v>2002</v>
      </c>
      <c r="J316">
        <v>2</v>
      </c>
      <c r="K316">
        <v>44</v>
      </c>
      <c r="M316">
        <v>30</v>
      </c>
      <c r="N316" t="s">
        <v>1599</v>
      </c>
      <c r="O316" s="12" t="s">
        <v>336</v>
      </c>
      <c r="P316" s="12" t="s">
        <v>1596</v>
      </c>
      <c r="Q316" t="s">
        <v>684</v>
      </c>
      <c r="T316" s="12" t="s">
        <v>178</v>
      </c>
      <c r="U316">
        <v>38</v>
      </c>
      <c r="V316">
        <v>2</v>
      </c>
      <c r="W316">
        <v>4</v>
      </c>
      <c r="X316">
        <v>6</v>
      </c>
      <c r="Y316">
        <v>6</v>
      </c>
      <c r="Z316">
        <v>38</v>
      </c>
      <c r="AA316">
        <v>28</v>
      </c>
      <c r="AB316">
        <v>23</v>
      </c>
      <c r="AC316" s="13">
        <f t="shared" si="84"/>
        <v>5.2631578947368418E-2</v>
      </c>
      <c r="AD316" s="13">
        <f t="shared" si="85"/>
        <v>2.247191011235955E-2</v>
      </c>
      <c r="AE316" s="14">
        <v>54.7</v>
      </c>
      <c r="AF316" s="15">
        <v>17</v>
      </c>
      <c r="AG316" s="15">
        <v>3</v>
      </c>
      <c r="AH316" s="15">
        <v>17</v>
      </c>
      <c r="AI316" s="2">
        <v>603.75</v>
      </c>
      <c r="AJ316" s="14">
        <f t="shared" si="86"/>
        <v>15.888157894736842</v>
      </c>
      <c r="AK316">
        <v>908</v>
      </c>
      <c r="AL316" s="14">
        <f t="shared" si="87"/>
        <v>23.894736842105264</v>
      </c>
      <c r="AM316" s="16">
        <f t="shared" si="88"/>
        <v>0.66492290748898675</v>
      </c>
      <c r="AN316" s="15">
        <v>51</v>
      </c>
      <c r="AO316" s="16">
        <f t="shared" si="89"/>
        <v>5.0683229813664603</v>
      </c>
      <c r="AP316" s="13">
        <f>IF(('Even Strength'!CU316+'Power Play'!AJ316+'Penalty Kill'!AF316)&gt;0,V316/('Even Strength'!CU316+'Power Play'!AJ316+'Penalty Kill'!AF316),0)</f>
        <v>4.878048780487805E-2</v>
      </c>
      <c r="AQ316" s="13">
        <f>IF(('Even Strength'!CU316+'Power Play'!AJ316+'Penalty Kill'!AF316)&gt;0,W316/('Even Strength'!CU316+'Power Play'!AJ316+'Penalty Kill'!AF316),0)</f>
        <v>9.7560975609756101E-2</v>
      </c>
      <c r="AR316" s="13">
        <f t="shared" si="90"/>
        <v>0.14634146341463417</v>
      </c>
      <c r="AS316">
        <v>0</v>
      </c>
      <c r="AT316">
        <v>1</v>
      </c>
      <c r="AU316" s="17">
        <f t="shared" si="91"/>
        <v>0</v>
      </c>
      <c r="AV316">
        <v>0</v>
      </c>
      <c r="AW316">
        <v>67</v>
      </c>
      <c r="AX316">
        <v>118</v>
      </c>
      <c r="AY316">
        <v>59</v>
      </c>
      <c r="AZ316">
        <v>28</v>
      </c>
      <c r="BA316">
        <v>36</v>
      </c>
      <c r="BB316">
        <v>1</v>
      </c>
      <c r="BC316" s="2">
        <f t="shared" si="92"/>
        <v>6.658385093167702</v>
      </c>
      <c r="BD316" s="14">
        <f t="shared" si="93"/>
        <v>11.726708074534162</v>
      </c>
      <c r="BE316" s="14">
        <f t="shared" si="94"/>
        <v>5.8633540372670812</v>
      </c>
      <c r="BF316" s="14">
        <f t="shared" si="95"/>
        <v>2.7826086956521738</v>
      </c>
      <c r="BG316" s="14">
        <f t="shared" si="96"/>
        <v>3.5776397515527951</v>
      </c>
      <c r="BH316" s="14">
        <f t="shared" si="97"/>
        <v>9.9378881987577633E-2</v>
      </c>
      <c r="BI316">
        <v>47</v>
      </c>
      <c r="BJ316">
        <v>15</v>
      </c>
      <c r="BK316">
        <v>1</v>
      </c>
      <c r="BL316">
        <v>1</v>
      </c>
      <c r="BM316">
        <v>0</v>
      </c>
      <c r="BN316">
        <v>0</v>
      </c>
      <c r="BO316" s="2">
        <v>-9.0865310000000008</v>
      </c>
      <c r="BR316" s="18" t="str">
        <f t="shared" si="98"/>
        <v xml:space="preserve"> </v>
      </c>
      <c r="BT316">
        <v>1</v>
      </c>
      <c r="BU316">
        <v>10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 s="18">
        <f t="shared" si="99"/>
        <v>0</v>
      </c>
      <c r="CC316" s="19">
        <v>3</v>
      </c>
      <c r="CD316">
        <v>0.2</v>
      </c>
      <c r="CE316">
        <v>2.1</v>
      </c>
      <c r="CF316">
        <v>2.2000000000000002</v>
      </c>
      <c r="CG316" s="20">
        <f t="shared" si="100"/>
        <v>5.789473684210527E-2</v>
      </c>
      <c r="CH316" s="20">
        <f t="shared" si="101"/>
        <v>0.21863354037267083</v>
      </c>
      <c r="CI316">
        <v>9.5</v>
      </c>
      <c r="CJ316">
        <v>18.100000000000001</v>
      </c>
      <c r="CK316">
        <v>0.4</v>
      </c>
      <c r="CL316">
        <v>0.30000000000000004</v>
      </c>
      <c r="CM316">
        <v>3.6</v>
      </c>
      <c r="CN316">
        <v>0</v>
      </c>
      <c r="CO316">
        <v>3.9</v>
      </c>
      <c r="CP316" s="21">
        <f t="shared" si="102"/>
        <v>0.10263157894736842</v>
      </c>
      <c r="CQ316" s="21">
        <f t="shared" si="103"/>
        <v>0.38757763975155279</v>
      </c>
      <c r="CU316">
        <v>24</v>
      </c>
      <c r="CV316" t="s">
        <v>171</v>
      </c>
      <c r="CW316">
        <v>2950000</v>
      </c>
      <c r="CY316" s="22">
        <f t="shared" si="104"/>
        <v>-1.2804878048780481</v>
      </c>
    </row>
    <row r="317" spans="1:103" x14ac:dyDescent="0.2">
      <c r="A317">
        <v>14</v>
      </c>
      <c r="B317" t="s">
        <v>439</v>
      </c>
      <c r="C317" t="s">
        <v>134</v>
      </c>
      <c r="D317" t="s">
        <v>135</v>
      </c>
      <c r="E317" t="s">
        <v>106</v>
      </c>
      <c r="F317">
        <v>75</v>
      </c>
      <c r="G317">
        <v>210</v>
      </c>
      <c r="H317" t="s">
        <v>118</v>
      </c>
      <c r="I317">
        <v>2005</v>
      </c>
      <c r="J317">
        <v>7</v>
      </c>
      <c r="K317">
        <v>204</v>
      </c>
      <c r="M317">
        <v>27</v>
      </c>
      <c r="N317" t="s">
        <v>1600</v>
      </c>
      <c r="O317" s="12" t="s">
        <v>1380</v>
      </c>
      <c r="P317" s="12" t="s">
        <v>1601</v>
      </c>
      <c r="Q317" t="s">
        <v>529</v>
      </c>
      <c r="T317" s="12" t="s">
        <v>123</v>
      </c>
      <c r="U317">
        <v>76</v>
      </c>
      <c r="V317">
        <v>6</v>
      </c>
      <c r="W317">
        <v>11</v>
      </c>
      <c r="X317">
        <v>17</v>
      </c>
      <c r="Y317">
        <v>-15</v>
      </c>
      <c r="Z317">
        <v>108</v>
      </c>
      <c r="AA317">
        <v>40</v>
      </c>
      <c r="AB317">
        <v>35</v>
      </c>
      <c r="AC317" s="13">
        <f t="shared" si="84"/>
        <v>5.5555555555555552E-2</v>
      </c>
      <c r="AD317" s="13">
        <f t="shared" si="85"/>
        <v>3.2786885245901641E-2</v>
      </c>
      <c r="AE317" s="14">
        <v>33.200000000000003</v>
      </c>
      <c r="AF317" s="15">
        <v>66</v>
      </c>
      <c r="AG317" s="15">
        <v>17</v>
      </c>
      <c r="AH317" s="15">
        <v>2</v>
      </c>
      <c r="AI317" s="2">
        <v>1044.5</v>
      </c>
      <c r="AJ317" s="14">
        <f t="shared" si="86"/>
        <v>13.743421052631579</v>
      </c>
      <c r="AK317">
        <v>1559</v>
      </c>
      <c r="AL317" s="14">
        <f t="shared" si="87"/>
        <v>20.513157894736842</v>
      </c>
      <c r="AM317" s="16">
        <f t="shared" si="88"/>
        <v>0.66998075689544578</v>
      </c>
      <c r="AN317" s="15">
        <v>110.822222</v>
      </c>
      <c r="AO317" s="16">
        <f t="shared" si="89"/>
        <v>6.3660443465773096</v>
      </c>
      <c r="AP317" s="13">
        <f>IF(('Even Strength'!CU317+'Power Play'!AJ317+'Penalty Kill'!AF317)&gt;0,V317/('Even Strength'!CU317+'Power Play'!AJ317+'Penalty Kill'!AF317),0)</f>
        <v>4.6875E-2</v>
      </c>
      <c r="AQ317" s="13">
        <f>IF(('Even Strength'!CU317+'Power Play'!AJ317+'Penalty Kill'!AF317)&gt;0,W317/('Even Strength'!CU317+'Power Play'!AJ317+'Penalty Kill'!AF317),0)</f>
        <v>8.59375E-2</v>
      </c>
      <c r="AR317" s="13">
        <f t="shared" si="90"/>
        <v>0.1328125</v>
      </c>
      <c r="AS317">
        <v>22</v>
      </c>
      <c r="AT317">
        <v>37</v>
      </c>
      <c r="AU317" s="17">
        <f t="shared" si="91"/>
        <v>0.3728813559322034</v>
      </c>
      <c r="AV317">
        <v>1.2</v>
      </c>
      <c r="AW317">
        <v>115</v>
      </c>
      <c r="AX317">
        <v>225</v>
      </c>
      <c r="AY317">
        <v>30</v>
      </c>
      <c r="AZ317">
        <v>40</v>
      </c>
      <c r="BA317">
        <v>20</v>
      </c>
      <c r="BB317">
        <v>28</v>
      </c>
      <c r="BC317" s="2">
        <f t="shared" si="92"/>
        <v>6.6060315940641461</v>
      </c>
      <c r="BD317" s="14">
        <f t="shared" si="93"/>
        <v>12.924844423168981</v>
      </c>
      <c r="BE317" s="14">
        <f t="shared" si="94"/>
        <v>1.7233125897558641</v>
      </c>
      <c r="BF317" s="14">
        <f t="shared" si="95"/>
        <v>2.2977501196744852</v>
      </c>
      <c r="BG317" s="14">
        <f t="shared" si="96"/>
        <v>1.1488750598372426</v>
      </c>
      <c r="BH317" s="14">
        <f t="shared" si="97"/>
        <v>1.6084250837721399</v>
      </c>
      <c r="BI317">
        <v>41</v>
      </c>
      <c r="BJ317">
        <v>13</v>
      </c>
      <c r="BK317">
        <v>3</v>
      </c>
      <c r="BL317">
        <v>0</v>
      </c>
      <c r="BM317">
        <v>0</v>
      </c>
      <c r="BN317">
        <v>0</v>
      </c>
      <c r="BO317" s="2">
        <v>2.189689</v>
      </c>
      <c r="BR317" s="18" t="str">
        <f t="shared" si="98"/>
        <v xml:space="preserve"> </v>
      </c>
      <c r="BT317">
        <v>1</v>
      </c>
      <c r="BU317">
        <v>23</v>
      </c>
      <c r="BV317">
        <v>0</v>
      </c>
      <c r="BW317">
        <v>1</v>
      </c>
      <c r="BX317">
        <v>1</v>
      </c>
      <c r="BY317">
        <v>1</v>
      </c>
      <c r="BZ317">
        <v>0</v>
      </c>
      <c r="CA317">
        <v>0</v>
      </c>
      <c r="CB317" s="18">
        <f t="shared" si="99"/>
        <v>0</v>
      </c>
      <c r="CC317" s="19">
        <v>5</v>
      </c>
      <c r="CD317">
        <v>-0.30000000000000004</v>
      </c>
      <c r="CE317">
        <v>0.2</v>
      </c>
      <c r="CF317">
        <v>-0.1</v>
      </c>
      <c r="CG317" s="20">
        <f t="shared" si="100"/>
        <v>-1.3157894736842105E-3</v>
      </c>
      <c r="CH317" s="20">
        <f t="shared" si="101"/>
        <v>-5.7443752991862143E-3</v>
      </c>
      <c r="CI317">
        <v>18.5</v>
      </c>
      <c r="CJ317">
        <v>19.399999999999999</v>
      </c>
      <c r="CK317">
        <v>-12.9</v>
      </c>
      <c r="CL317">
        <v>-1.4</v>
      </c>
      <c r="CM317">
        <v>-0.2</v>
      </c>
      <c r="CN317">
        <v>0</v>
      </c>
      <c r="CO317">
        <v>-1.5</v>
      </c>
      <c r="CP317" s="21">
        <f t="shared" si="102"/>
        <v>-1.9736842105263157E-2</v>
      </c>
      <c r="CQ317" s="21">
        <f t="shared" si="103"/>
        <v>-8.6165629487793202E-2</v>
      </c>
      <c r="CU317">
        <v>6</v>
      </c>
      <c r="CV317" t="s">
        <v>656</v>
      </c>
      <c r="CW317">
        <v>816667</v>
      </c>
      <c r="CY317" s="22">
        <f t="shared" si="104"/>
        <v>-2.9341469268292681</v>
      </c>
    </row>
    <row r="318" spans="1:103" x14ac:dyDescent="0.2">
      <c r="A318">
        <v>25</v>
      </c>
      <c r="B318" t="s">
        <v>1602</v>
      </c>
      <c r="C318" t="s">
        <v>1603</v>
      </c>
      <c r="E318" t="s">
        <v>219</v>
      </c>
      <c r="F318">
        <v>75</v>
      </c>
      <c r="G318">
        <v>209</v>
      </c>
      <c r="H318" t="s">
        <v>118</v>
      </c>
      <c r="I318">
        <v>2012</v>
      </c>
      <c r="J318">
        <v>1</v>
      </c>
      <c r="K318">
        <v>12</v>
      </c>
      <c r="L318" t="s">
        <v>108</v>
      </c>
      <c r="M318">
        <v>19</v>
      </c>
      <c r="N318" t="s">
        <v>1604</v>
      </c>
      <c r="O318" s="12" t="s">
        <v>1564</v>
      </c>
      <c r="P318" s="12" t="s">
        <v>1605</v>
      </c>
      <c r="Q318" t="s">
        <v>139</v>
      </c>
      <c r="T318" s="12" t="s">
        <v>170</v>
      </c>
      <c r="U318">
        <v>18</v>
      </c>
      <c r="V318">
        <v>2</v>
      </c>
      <c r="W318">
        <v>1</v>
      </c>
      <c r="X318">
        <v>3</v>
      </c>
      <c r="Y318">
        <v>-3</v>
      </c>
      <c r="Z318">
        <v>20</v>
      </c>
      <c r="AA318">
        <v>6</v>
      </c>
      <c r="AB318">
        <v>8</v>
      </c>
      <c r="AC318" s="13">
        <f t="shared" si="84"/>
        <v>0.1</v>
      </c>
      <c r="AD318" s="13">
        <f t="shared" si="85"/>
        <v>5.8823529411764705E-2</v>
      </c>
      <c r="AE318" s="14">
        <v>32.700000000000003</v>
      </c>
      <c r="AF318" s="15">
        <v>12</v>
      </c>
      <c r="AG318" s="15">
        <v>3</v>
      </c>
      <c r="AH318" s="15">
        <v>3</v>
      </c>
      <c r="AI318" s="2">
        <v>205.73333333330001</v>
      </c>
      <c r="AJ318" s="14">
        <f t="shared" si="86"/>
        <v>11.429629629627778</v>
      </c>
      <c r="AK318">
        <v>261</v>
      </c>
      <c r="AL318" s="14">
        <f t="shared" si="87"/>
        <v>14.5</v>
      </c>
      <c r="AM318" s="16">
        <f t="shared" si="88"/>
        <v>0.78825031928467437</v>
      </c>
      <c r="AN318" s="15">
        <v>10</v>
      </c>
      <c r="AO318" s="16">
        <f t="shared" si="89"/>
        <v>2.9163966299421444</v>
      </c>
      <c r="AP318" s="13">
        <f>IF(('Even Strength'!CU318+'Power Play'!AJ318+'Penalty Kill'!AF318)&gt;0,V318/('Even Strength'!CU318+'Power Play'!AJ318+'Penalty Kill'!AF318),0)</f>
        <v>0.14285714285714285</v>
      </c>
      <c r="AQ318" s="13">
        <f>IF(('Even Strength'!CU318+'Power Play'!AJ318+'Penalty Kill'!AF318)&gt;0,W318/('Even Strength'!CU318+'Power Play'!AJ318+'Penalty Kill'!AF318),0)</f>
        <v>7.1428571428571425E-2</v>
      </c>
      <c r="AR318" s="13">
        <f t="shared" si="90"/>
        <v>0.21428571428571427</v>
      </c>
      <c r="AS318">
        <v>53</v>
      </c>
      <c r="AT318">
        <v>50</v>
      </c>
      <c r="AU318" s="17">
        <f t="shared" si="91"/>
        <v>0.5145631067961165</v>
      </c>
      <c r="AV318">
        <v>9.4</v>
      </c>
      <c r="AW318">
        <v>7</v>
      </c>
      <c r="AX318">
        <v>6</v>
      </c>
      <c r="AY318">
        <v>5</v>
      </c>
      <c r="AZ318">
        <v>6</v>
      </c>
      <c r="BA318">
        <v>7</v>
      </c>
      <c r="BB318">
        <v>7</v>
      </c>
      <c r="BC318" s="2">
        <f t="shared" si="92"/>
        <v>2.0414776409595015</v>
      </c>
      <c r="BD318" s="14">
        <f t="shared" si="93"/>
        <v>1.7498379779652868</v>
      </c>
      <c r="BE318" s="14">
        <f t="shared" si="94"/>
        <v>1.4581983149710722</v>
      </c>
      <c r="BF318" s="14">
        <f t="shared" si="95"/>
        <v>1.7498379779652868</v>
      </c>
      <c r="BG318" s="14">
        <f t="shared" si="96"/>
        <v>2.0414776409595015</v>
      </c>
      <c r="BH318" s="14">
        <f t="shared" si="97"/>
        <v>2.0414776409595015</v>
      </c>
      <c r="BI318">
        <v>2</v>
      </c>
      <c r="BJ318">
        <v>1</v>
      </c>
      <c r="BK318">
        <v>0</v>
      </c>
      <c r="BL318">
        <v>0</v>
      </c>
      <c r="BM318">
        <v>0</v>
      </c>
      <c r="BN318">
        <v>0</v>
      </c>
      <c r="BO318" s="2">
        <v>-1.3069</v>
      </c>
      <c r="BR318" s="18" t="str">
        <f t="shared" si="98"/>
        <v xml:space="preserve"> 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 s="18">
        <f t="shared" si="99"/>
        <v>0</v>
      </c>
      <c r="CC318" s="19">
        <v>2</v>
      </c>
      <c r="CD318">
        <v>0</v>
      </c>
      <c r="CE318">
        <v>0.2</v>
      </c>
      <c r="CF318">
        <v>0.2</v>
      </c>
      <c r="CG318" s="20">
        <f t="shared" si="100"/>
        <v>1.1111111111111112E-2</v>
      </c>
      <c r="CH318" s="20">
        <f t="shared" si="101"/>
        <v>5.8327932598842891E-2</v>
      </c>
      <c r="CI318">
        <v>4.3</v>
      </c>
      <c r="CJ318">
        <v>3.8</v>
      </c>
      <c r="CK318">
        <v>-0.2</v>
      </c>
      <c r="CL318">
        <v>-0.5</v>
      </c>
      <c r="CM318">
        <v>0.2</v>
      </c>
      <c r="CN318">
        <v>0</v>
      </c>
      <c r="CO318">
        <v>-0.30000000000000004</v>
      </c>
      <c r="CP318" s="21">
        <f t="shared" si="102"/>
        <v>-1.666666666666667E-2</v>
      </c>
      <c r="CQ318" s="21">
        <f t="shared" si="103"/>
        <v>-8.749189889826435E-2</v>
      </c>
      <c r="CW318">
        <v>1775000</v>
      </c>
      <c r="CY318" s="22">
        <f t="shared" si="104"/>
        <v>-3.4170731707317064</v>
      </c>
    </row>
    <row r="319" spans="1:103" x14ac:dyDescent="0.2">
      <c r="A319">
        <v>8</v>
      </c>
      <c r="B319" t="s">
        <v>1606</v>
      </c>
      <c r="C319" t="s">
        <v>1607</v>
      </c>
      <c r="E319" t="s">
        <v>182</v>
      </c>
      <c r="F319">
        <v>76</v>
      </c>
      <c r="G319">
        <v>230</v>
      </c>
      <c r="H319" t="s">
        <v>118</v>
      </c>
      <c r="I319">
        <v>2004</v>
      </c>
      <c r="J319">
        <v>2</v>
      </c>
      <c r="K319">
        <v>56</v>
      </c>
      <c r="M319">
        <v>29</v>
      </c>
      <c r="N319" t="s">
        <v>1608</v>
      </c>
      <c r="O319" s="12" t="s">
        <v>287</v>
      </c>
      <c r="P319" s="12" t="s">
        <v>1609</v>
      </c>
      <c r="Q319" t="s">
        <v>162</v>
      </c>
      <c r="T319" s="12" t="s">
        <v>178</v>
      </c>
      <c r="U319">
        <v>78</v>
      </c>
      <c r="V319">
        <v>1</v>
      </c>
      <c r="W319">
        <v>13</v>
      </c>
      <c r="X319">
        <v>14</v>
      </c>
      <c r="Y319">
        <v>-6</v>
      </c>
      <c r="Z319">
        <v>71</v>
      </c>
      <c r="AA319">
        <v>51</v>
      </c>
      <c r="AB319">
        <v>56</v>
      </c>
      <c r="AC319" s="13">
        <f t="shared" si="84"/>
        <v>1.4084507042253521E-2</v>
      </c>
      <c r="AD319" s="13">
        <f t="shared" si="85"/>
        <v>5.6179775280898875E-3</v>
      </c>
      <c r="AE319" s="14">
        <v>54.5</v>
      </c>
      <c r="AF319" s="15">
        <v>26</v>
      </c>
      <c r="AG319" s="15">
        <v>25</v>
      </c>
      <c r="AH319" s="15">
        <v>16</v>
      </c>
      <c r="AI319" s="2">
        <v>1489.8166666667</v>
      </c>
      <c r="AJ319" s="14">
        <f t="shared" si="86"/>
        <v>19.100213675214103</v>
      </c>
      <c r="AK319">
        <v>2055</v>
      </c>
      <c r="AL319" s="14">
        <f t="shared" si="87"/>
        <v>26.346153846153847</v>
      </c>
      <c r="AM319" s="16">
        <f t="shared" si="88"/>
        <v>0.72497161394973242</v>
      </c>
      <c r="AN319" s="15">
        <v>50.782609000000001</v>
      </c>
      <c r="AO319" s="16">
        <f t="shared" si="89"/>
        <v>2.0451889203369085</v>
      </c>
      <c r="AP319" s="13">
        <f>IF(('Even Strength'!CU319+'Power Play'!AJ319+'Penalty Kill'!AF319)&gt;0,V319/('Even Strength'!CU319+'Power Play'!AJ319+'Penalty Kill'!AF319),0)</f>
        <v>9.1743119266055051E-3</v>
      </c>
      <c r="AQ319" s="13">
        <f>IF(('Even Strength'!CU319+'Power Play'!AJ319+'Penalty Kill'!AF319)&gt;0,W319/('Even Strength'!CU319+'Power Play'!AJ319+'Penalty Kill'!AF319),0)</f>
        <v>0.11926605504587157</v>
      </c>
      <c r="AR319" s="13">
        <f t="shared" si="90"/>
        <v>0.12844036697247707</v>
      </c>
      <c r="AS319">
        <v>0</v>
      </c>
      <c r="AT319">
        <v>0</v>
      </c>
      <c r="AU319" s="17">
        <f t="shared" si="91"/>
        <v>0</v>
      </c>
      <c r="AV319">
        <v>0</v>
      </c>
      <c r="AW319">
        <v>156</v>
      </c>
      <c r="AX319">
        <v>189</v>
      </c>
      <c r="AY319">
        <v>174</v>
      </c>
      <c r="AZ319">
        <v>51</v>
      </c>
      <c r="BA319">
        <v>44</v>
      </c>
      <c r="BB319">
        <v>4</v>
      </c>
      <c r="BC319" s="2">
        <f t="shared" si="92"/>
        <v>6.2826522279026218</v>
      </c>
      <c r="BD319" s="14">
        <f t="shared" si="93"/>
        <v>7.6116748145743287</v>
      </c>
      <c r="BE319" s="14">
        <f t="shared" si="94"/>
        <v>7.0075736388144625</v>
      </c>
      <c r="BF319" s="14">
        <f t="shared" si="95"/>
        <v>2.0539439975835494</v>
      </c>
      <c r="BG319" s="14">
        <f t="shared" si="96"/>
        <v>1.7720301155622777</v>
      </c>
      <c r="BH319" s="14">
        <f t="shared" si="97"/>
        <v>0.16109364686929797</v>
      </c>
      <c r="BI319">
        <v>55</v>
      </c>
      <c r="BJ319">
        <v>23</v>
      </c>
      <c r="BK319">
        <v>1</v>
      </c>
      <c r="BL319">
        <v>0</v>
      </c>
      <c r="BM319">
        <v>0</v>
      </c>
      <c r="BN319">
        <v>0</v>
      </c>
      <c r="BO319" s="2">
        <v>-3.6945969999999999</v>
      </c>
      <c r="BR319" s="18" t="str">
        <f t="shared" si="98"/>
        <v xml:space="preserve"> </v>
      </c>
      <c r="BT319">
        <v>0</v>
      </c>
      <c r="BU319">
        <v>15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 s="18">
        <f t="shared" si="99"/>
        <v>0</v>
      </c>
      <c r="CC319" s="19">
        <v>5</v>
      </c>
      <c r="CD319">
        <v>-0.2</v>
      </c>
      <c r="CE319">
        <v>2.4</v>
      </c>
      <c r="CF319">
        <v>2.2000000000000002</v>
      </c>
      <c r="CG319" s="20">
        <f t="shared" si="100"/>
        <v>2.8205128205128209E-2</v>
      </c>
      <c r="CH319" s="20">
        <f t="shared" si="101"/>
        <v>8.860150577811389E-2</v>
      </c>
      <c r="CI319">
        <v>23.9</v>
      </c>
      <c r="CJ319">
        <v>35.9</v>
      </c>
      <c r="CK319">
        <v>-9.4</v>
      </c>
      <c r="CL319">
        <v>-0.4</v>
      </c>
      <c r="CM319">
        <v>3.8</v>
      </c>
      <c r="CN319">
        <v>0</v>
      </c>
      <c r="CO319">
        <v>3.4</v>
      </c>
      <c r="CP319" s="21">
        <f t="shared" si="102"/>
        <v>4.3589743589743588E-2</v>
      </c>
      <c r="CQ319" s="21">
        <f t="shared" si="103"/>
        <v>0.13692959983890327</v>
      </c>
      <c r="CU319">
        <v>4</v>
      </c>
      <c r="CV319" t="s">
        <v>1610</v>
      </c>
      <c r="CW319">
        <v>3500000</v>
      </c>
      <c r="CY319" s="22">
        <f t="shared" si="104"/>
        <v>-2.7463414634146344</v>
      </c>
    </row>
    <row r="320" spans="1:103" x14ac:dyDescent="0.2">
      <c r="A320">
        <v>62</v>
      </c>
      <c r="B320" t="s">
        <v>1611</v>
      </c>
      <c r="C320" t="s">
        <v>898</v>
      </c>
      <c r="D320" t="s">
        <v>268</v>
      </c>
      <c r="E320" t="s">
        <v>106</v>
      </c>
      <c r="F320">
        <v>76</v>
      </c>
      <c r="G320">
        <v>225</v>
      </c>
      <c r="H320" t="s">
        <v>107</v>
      </c>
      <c r="I320">
        <v>2006</v>
      </c>
      <c r="J320">
        <v>3</v>
      </c>
      <c r="K320">
        <v>68</v>
      </c>
      <c r="M320">
        <v>25</v>
      </c>
      <c r="N320" t="s">
        <v>1612</v>
      </c>
      <c r="O320" s="12" t="s">
        <v>556</v>
      </c>
      <c r="P320" s="12" t="s">
        <v>1613</v>
      </c>
      <c r="Q320" t="s">
        <v>529</v>
      </c>
      <c r="T320" s="12" t="s">
        <v>178</v>
      </c>
      <c r="U320">
        <v>57</v>
      </c>
      <c r="V320">
        <v>2</v>
      </c>
      <c r="W320">
        <v>9</v>
      </c>
      <c r="X320">
        <v>11</v>
      </c>
      <c r="Y320">
        <v>9</v>
      </c>
      <c r="Z320">
        <v>57</v>
      </c>
      <c r="AA320">
        <v>25</v>
      </c>
      <c r="AB320">
        <v>45</v>
      </c>
      <c r="AC320" s="13">
        <f t="shared" si="84"/>
        <v>3.5087719298245612E-2</v>
      </c>
      <c r="AD320" s="13">
        <f t="shared" si="85"/>
        <v>1.5748031496062992E-2</v>
      </c>
      <c r="AE320" s="14">
        <v>54.3</v>
      </c>
      <c r="AF320" s="15">
        <v>20</v>
      </c>
      <c r="AG320" s="15">
        <v>4</v>
      </c>
      <c r="AH320" s="15">
        <v>28</v>
      </c>
      <c r="AI320" s="2">
        <v>998.7</v>
      </c>
      <c r="AJ320" s="14">
        <f t="shared" si="86"/>
        <v>17.521052631578947</v>
      </c>
      <c r="AK320">
        <v>1352</v>
      </c>
      <c r="AL320" s="14">
        <f t="shared" si="87"/>
        <v>23.719298245614034</v>
      </c>
      <c r="AM320" s="16">
        <f t="shared" si="88"/>
        <v>0.73868343195266273</v>
      </c>
      <c r="AN320" s="15">
        <v>23.529412000000001</v>
      </c>
      <c r="AO320" s="16">
        <f t="shared" si="89"/>
        <v>1.4136024031240613</v>
      </c>
      <c r="AP320" s="13">
        <f>IF(('Even Strength'!CU320+'Power Play'!AJ320+'Penalty Kill'!AF320)&gt;0,V320/('Even Strength'!CU320+'Power Play'!AJ320+'Penalty Kill'!AF320),0)</f>
        <v>2.197802197802198E-2</v>
      </c>
      <c r="AQ320" s="13">
        <f>IF(('Even Strength'!CU320+'Power Play'!AJ320+'Penalty Kill'!AF320)&gt;0,W320/('Even Strength'!CU320+'Power Play'!AJ320+'Penalty Kill'!AF320),0)</f>
        <v>9.8901098901098897E-2</v>
      </c>
      <c r="AR320" s="13">
        <f t="shared" si="90"/>
        <v>0.12087912087912088</v>
      </c>
      <c r="AS320">
        <v>0</v>
      </c>
      <c r="AT320">
        <v>0</v>
      </c>
      <c r="AU320" s="17">
        <f t="shared" si="91"/>
        <v>0</v>
      </c>
      <c r="AV320">
        <v>0</v>
      </c>
      <c r="AW320">
        <v>92</v>
      </c>
      <c r="AX320">
        <v>161</v>
      </c>
      <c r="AY320">
        <v>60</v>
      </c>
      <c r="AZ320">
        <v>25</v>
      </c>
      <c r="BA320">
        <v>35</v>
      </c>
      <c r="BB320">
        <v>6</v>
      </c>
      <c r="BC320" s="2">
        <f t="shared" si="92"/>
        <v>5.5271853409432259</v>
      </c>
      <c r="BD320" s="14">
        <f t="shared" si="93"/>
        <v>9.6725743466506451</v>
      </c>
      <c r="BE320" s="14">
        <f t="shared" si="94"/>
        <v>3.6046860919194952</v>
      </c>
      <c r="BF320" s="14">
        <f t="shared" si="95"/>
        <v>1.5019525382997896</v>
      </c>
      <c r="BG320" s="14">
        <f t="shared" si="96"/>
        <v>2.1027335536197054</v>
      </c>
      <c r="BH320" s="14">
        <f t="shared" si="97"/>
        <v>0.36046860919194951</v>
      </c>
      <c r="BI320">
        <v>64</v>
      </c>
      <c r="BJ320">
        <v>27</v>
      </c>
      <c r="BK320">
        <v>2</v>
      </c>
      <c r="BL320">
        <v>0</v>
      </c>
      <c r="BM320">
        <v>0</v>
      </c>
      <c r="BN320">
        <v>0</v>
      </c>
      <c r="BO320" s="2">
        <v>-0.10789399999999999</v>
      </c>
      <c r="BR320" s="18" t="str">
        <f t="shared" si="98"/>
        <v xml:space="preserve"> </v>
      </c>
      <c r="BT320">
        <v>1</v>
      </c>
      <c r="BU320">
        <v>16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 s="18">
        <f t="shared" si="99"/>
        <v>0</v>
      </c>
      <c r="CC320" s="19">
        <v>4</v>
      </c>
      <c r="CD320">
        <v>0.2</v>
      </c>
      <c r="CE320">
        <v>2.4</v>
      </c>
      <c r="CF320">
        <v>2.7</v>
      </c>
      <c r="CG320" s="20">
        <f t="shared" si="100"/>
        <v>4.736842105263158E-2</v>
      </c>
      <c r="CH320" s="20">
        <f t="shared" si="101"/>
        <v>0.1622108741363773</v>
      </c>
      <c r="CI320">
        <v>15.1</v>
      </c>
      <c r="CJ320">
        <v>21.8</v>
      </c>
      <c r="CK320">
        <v>9.5</v>
      </c>
      <c r="CL320">
        <v>0.8</v>
      </c>
      <c r="CM320">
        <v>2.6</v>
      </c>
      <c r="CN320">
        <v>0</v>
      </c>
      <c r="CO320">
        <v>3.3</v>
      </c>
      <c r="CP320" s="21">
        <f t="shared" si="102"/>
        <v>5.7894736842105263E-2</v>
      </c>
      <c r="CQ320" s="21">
        <f t="shared" si="103"/>
        <v>0.19825773505557223</v>
      </c>
      <c r="CW320">
        <v>562500</v>
      </c>
      <c r="CY320" s="22">
        <f t="shared" si="104"/>
        <v>2.3121951219512193</v>
      </c>
    </row>
    <row r="321" spans="1:103" x14ac:dyDescent="0.2">
      <c r="A321">
        <v>7</v>
      </c>
      <c r="B321" t="s">
        <v>1614</v>
      </c>
      <c r="C321" t="s">
        <v>1615</v>
      </c>
      <c r="E321" t="s">
        <v>1149</v>
      </c>
      <c r="F321">
        <v>72</v>
      </c>
      <c r="G321">
        <v>204</v>
      </c>
      <c r="H321" t="s">
        <v>107</v>
      </c>
      <c r="I321">
        <v>2010</v>
      </c>
      <c r="J321">
        <v>3</v>
      </c>
      <c r="K321">
        <v>66</v>
      </c>
      <c r="L321" t="s">
        <v>108</v>
      </c>
      <c r="M321">
        <v>23</v>
      </c>
      <c r="N321" t="s">
        <v>1616</v>
      </c>
      <c r="O321" s="12" t="s">
        <v>1617</v>
      </c>
      <c r="P321" s="12" t="s">
        <v>1618</v>
      </c>
      <c r="Q321" t="s">
        <v>271</v>
      </c>
      <c r="T321" s="12" t="s">
        <v>178</v>
      </c>
      <c r="U321">
        <v>73</v>
      </c>
      <c r="V321">
        <v>3</v>
      </c>
      <c r="W321">
        <v>19</v>
      </c>
      <c r="X321">
        <v>22</v>
      </c>
      <c r="Y321">
        <v>2</v>
      </c>
      <c r="Z321">
        <v>114</v>
      </c>
      <c r="AA321">
        <v>52</v>
      </c>
      <c r="AB321">
        <v>85</v>
      </c>
      <c r="AC321" s="13">
        <f t="shared" si="84"/>
        <v>2.6315789473684209E-2</v>
      </c>
      <c r="AD321" s="13">
        <f t="shared" si="85"/>
        <v>1.1952191235059761E-2</v>
      </c>
      <c r="AE321" s="14">
        <v>53.3</v>
      </c>
      <c r="AF321" s="15">
        <v>46</v>
      </c>
      <c r="AG321" s="15">
        <v>13</v>
      </c>
      <c r="AH321" s="15">
        <v>46</v>
      </c>
      <c r="AI321" s="2">
        <v>1395.8666666667</v>
      </c>
      <c r="AJ321" s="14">
        <f t="shared" si="86"/>
        <v>19.121461187215068</v>
      </c>
      <c r="AK321">
        <v>1748</v>
      </c>
      <c r="AL321" s="14">
        <f t="shared" si="87"/>
        <v>23.945205479452056</v>
      </c>
      <c r="AM321" s="16">
        <f t="shared" si="88"/>
        <v>0.79855072463770027</v>
      </c>
      <c r="AN321" s="15">
        <v>94.09</v>
      </c>
      <c r="AO321" s="16">
        <f t="shared" si="89"/>
        <v>4.0443690896932845</v>
      </c>
      <c r="AP321" s="13">
        <f>IF(('Even Strength'!CU321+'Power Play'!AJ321+'Penalty Kill'!AF321)&gt;0,V321/('Even Strength'!CU321+'Power Play'!AJ321+'Penalty Kill'!AF321),0)</f>
        <v>2.8846153846153848E-2</v>
      </c>
      <c r="AQ321" s="13">
        <f>IF(('Even Strength'!CU321+'Power Play'!AJ321+'Penalty Kill'!AF321)&gt;0,W321/('Even Strength'!CU321+'Power Play'!AJ321+'Penalty Kill'!AF321),0)</f>
        <v>0.18269230769230768</v>
      </c>
      <c r="AR321" s="13">
        <f t="shared" si="90"/>
        <v>0.21153846153846154</v>
      </c>
      <c r="AS321">
        <v>0</v>
      </c>
      <c r="AT321">
        <v>0</v>
      </c>
      <c r="AU321" s="17">
        <f t="shared" si="91"/>
        <v>0</v>
      </c>
      <c r="AV321">
        <v>0</v>
      </c>
      <c r="AW321">
        <v>98</v>
      </c>
      <c r="AX321">
        <v>273</v>
      </c>
      <c r="AY321">
        <v>138</v>
      </c>
      <c r="AZ321">
        <v>52</v>
      </c>
      <c r="BA321">
        <v>36</v>
      </c>
      <c r="BB321">
        <v>13</v>
      </c>
      <c r="BC321" s="2">
        <f t="shared" si="92"/>
        <v>4.2124367179290232</v>
      </c>
      <c r="BD321" s="14">
        <f t="shared" si="93"/>
        <v>11.734645142802281</v>
      </c>
      <c r="BE321" s="14">
        <f t="shared" si="94"/>
        <v>5.9317986436143393</v>
      </c>
      <c r="BF321" s="14">
        <f t="shared" si="95"/>
        <v>2.2351705033909104</v>
      </c>
      <c r="BG321" s="14">
        <f t="shared" si="96"/>
        <v>1.5474257331167842</v>
      </c>
      <c r="BH321" s="14">
        <f t="shared" si="97"/>
        <v>0.5587926258477276</v>
      </c>
      <c r="BI321">
        <v>152</v>
      </c>
      <c r="BJ321">
        <v>41</v>
      </c>
      <c r="BK321">
        <v>4</v>
      </c>
      <c r="BL321">
        <v>3</v>
      </c>
      <c r="BM321">
        <v>1</v>
      </c>
      <c r="BN321">
        <v>1</v>
      </c>
      <c r="BO321" s="2">
        <v>-15.549533</v>
      </c>
      <c r="BR321" s="18" t="str">
        <f t="shared" si="98"/>
        <v xml:space="preserve"> </v>
      </c>
      <c r="BT321">
        <v>1</v>
      </c>
      <c r="BU321">
        <v>21</v>
      </c>
      <c r="BV321">
        <v>1</v>
      </c>
      <c r="BW321">
        <v>1</v>
      </c>
      <c r="BX321">
        <v>1</v>
      </c>
      <c r="BY321">
        <v>0</v>
      </c>
      <c r="BZ321">
        <v>0</v>
      </c>
      <c r="CA321">
        <v>0</v>
      </c>
      <c r="CB321" s="18">
        <f t="shared" si="99"/>
        <v>0</v>
      </c>
      <c r="CC321" s="19">
        <v>7</v>
      </c>
      <c r="CD321">
        <v>1.1000000000000001</v>
      </c>
      <c r="CE321">
        <v>2.7</v>
      </c>
      <c r="CF321">
        <v>3.8</v>
      </c>
      <c r="CG321" s="20">
        <f t="shared" si="100"/>
        <v>5.205479452054794E-2</v>
      </c>
      <c r="CH321" s="20">
        <f t="shared" si="101"/>
        <v>0.16333938294010497</v>
      </c>
      <c r="CI321">
        <v>25.8</v>
      </c>
      <c r="CJ321">
        <v>30.3</v>
      </c>
      <c r="CK321">
        <v>-5.8</v>
      </c>
      <c r="CL321">
        <v>2.2000000000000002</v>
      </c>
      <c r="CM321">
        <v>3.1</v>
      </c>
      <c r="CN321">
        <v>0</v>
      </c>
      <c r="CO321">
        <v>5.3</v>
      </c>
      <c r="CP321" s="21">
        <f t="shared" si="102"/>
        <v>7.260273972602739E-2</v>
      </c>
      <c r="CQ321" s="21">
        <f t="shared" si="103"/>
        <v>0.22781545515330431</v>
      </c>
      <c r="CU321">
        <v>9</v>
      </c>
      <c r="CV321" t="s">
        <v>171</v>
      </c>
      <c r="CW321">
        <v>991667</v>
      </c>
      <c r="CY321" s="22">
        <f t="shared" si="104"/>
        <v>3.5585359999999997</v>
      </c>
    </row>
    <row r="322" spans="1:103" x14ac:dyDescent="0.2">
      <c r="A322">
        <v>44</v>
      </c>
      <c r="B322" t="s">
        <v>1619</v>
      </c>
      <c r="C322" t="s">
        <v>158</v>
      </c>
      <c r="D322" t="s">
        <v>105</v>
      </c>
      <c r="E322" t="s">
        <v>106</v>
      </c>
      <c r="F322">
        <v>77</v>
      </c>
      <c r="G322">
        <v>216</v>
      </c>
      <c r="H322" t="s">
        <v>107</v>
      </c>
      <c r="I322">
        <v>2010</v>
      </c>
      <c r="J322">
        <v>1</v>
      </c>
      <c r="K322">
        <v>3</v>
      </c>
      <c r="M322">
        <v>22</v>
      </c>
      <c r="N322" t="s">
        <v>1620</v>
      </c>
      <c r="O322" s="12" t="s">
        <v>891</v>
      </c>
      <c r="P322" s="12" t="s">
        <v>1621</v>
      </c>
      <c r="Q322" t="s">
        <v>317</v>
      </c>
      <c r="T322" s="12" t="s">
        <v>178</v>
      </c>
      <c r="U322">
        <v>65</v>
      </c>
      <c r="V322">
        <v>3</v>
      </c>
      <c r="W322">
        <v>6</v>
      </c>
      <c r="X322">
        <v>9</v>
      </c>
      <c r="Y322">
        <v>-7</v>
      </c>
      <c r="Z322">
        <v>92</v>
      </c>
      <c r="AA322">
        <v>56</v>
      </c>
      <c r="AB322">
        <v>61</v>
      </c>
      <c r="AC322" s="13">
        <f t="shared" ref="AC322:AC385" si="105">IF(Z322&gt;0,V322/Z322,0)</f>
        <v>3.2608695652173912E-2</v>
      </c>
      <c r="AD322" s="13">
        <f t="shared" ref="AD322:AD385" si="106">IF(SUM(Z322:AB322)&gt;0,V322/SUM(Z322:AB322),0)</f>
        <v>1.4354066985645933E-2</v>
      </c>
      <c r="AE322" s="14">
        <v>47.5</v>
      </c>
      <c r="AF322" s="15">
        <v>21</v>
      </c>
      <c r="AG322" s="15">
        <v>9</v>
      </c>
      <c r="AH322" s="15">
        <v>55</v>
      </c>
      <c r="AI322" s="2">
        <v>1168.7666666667001</v>
      </c>
      <c r="AJ322" s="14">
        <f t="shared" ref="AJ322:AJ385" si="107">AI322/U322</f>
        <v>17.981025641026154</v>
      </c>
      <c r="AK322">
        <v>1610</v>
      </c>
      <c r="AL322" s="14">
        <f t="shared" ref="AL322:AL385" si="108">AK322/U322</f>
        <v>24.76923076923077</v>
      </c>
      <c r="AM322" s="16">
        <f t="shared" ref="AM322:AM385" si="109">AI322/AK322</f>
        <v>0.72594202898552795</v>
      </c>
      <c r="AN322" s="15">
        <v>40.736842000000003</v>
      </c>
      <c r="AO322" s="16">
        <f t="shared" ref="AO322:AO385" si="110">AN322/AI322*60</f>
        <v>2.0912732966374215</v>
      </c>
      <c r="AP322" s="13">
        <f>IF(('Even Strength'!CU322+'Power Play'!AJ322+'Penalty Kill'!AF322)&gt;0,V322/('Even Strength'!CU322+'Power Play'!AJ322+'Penalty Kill'!AF322),0)</f>
        <v>3.125E-2</v>
      </c>
      <c r="AQ322" s="13">
        <f>IF(('Even Strength'!CU322+'Power Play'!AJ322+'Penalty Kill'!AF322)&gt;0,W322/('Even Strength'!CU322+'Power Play'!AJ322+'Penalty Kill'!AF322),0)</f>
        <v>6.25E-2</v>
      </c>
      <c r="AR322" s="13">
        <f t="shared" ref="AR322:AR385" si="111">AP322+AQ322</f>
        <v>9.375E-2</v>
      </c>
      <c r="AS322">
        <v>0</v>
      </c>
      <c r="AT322">
        <v>0</v>
      </c>
      <c r="AU322" s="17">
        <f t="shared" ref="AU322:AU385" si="112">AS322/MAX(1,(AS322+AT322))</f>
        <v>0</v>
      </c>
      <c r="AV322">
        <v>0</v>
      </c>
      <c r="AW322">
        <v>161</v>
      </c>
      <c r="AX322">
        <v>158</v>
      </c>
      <c r="AY322">
        <v>91</v>
      </c>
      <c r="AZ322">
        <v>56</v>
      </c>
      <c r="BA322">
        <v>19</v>
      </c>
      <c r="BB322">
        <v>14</v>
      </c>
      <c r="BC322" s="2">
        <f t="shared" ref="BC322:BC385" si="113">AW322/AI322*60</f>
        <v>8.2651227789975685</v>
      </c>
      <c r="BD322" s="14">
        <f t="shared" ref="BD322:BD385" si="114">AX322/AI322*60</f>
        <v>8.1111142800100353</v>
      </c>
      <c r="BE322" s="14">
        <f t="shared" ref="BE322:BE385" si="115">AY322/AI322*60</f>
        <v>4.671591135955147</v>
      </c>
      <c r="BF322" s="14">
        <f t="shared" ref="BF322:BF385" si="116">AZ322/AI322*60</f>
        <v>2.8748253144339366</v>
      </c>
      <c r="BG322" s="14">
        <f t="shared" ref="BG322:BG385" si="117">BA322/AI322*60</f>
        <v>0.97538716025437133</v>
      </c>
      <c r="BH322" s="14">
        <f t="shared" ref="BH322:BH385" si="118">BB322/AI322*60</f>
        <v>0.71870632860848416</v>
      </c>
      <c r="BI322">
        <v>114</v>
      </c>
      <c r="BJ322">
        <v>17</v>
      </c>
      <c r="BK322">
        <v>8</v>
      </c>
      <c r="BL322">
        <v>2</v>
      </c>
      <c r="BM322">
        <v>1</v>
      </c>
      <c r="BN322">
        <v>1</v>
      </c>
      <c r="BO322" s="2">
        <v>0.36109399999999997</v>
      </c>
      <c r="BR322" s="18" t="str">
        <f t="shared" ref="BR322:BR385" si="119">IF(BP322&gt;0,BQ322/BP322," ")</f>
        <v xml:space="preserve"> </v>
      </c>
      <c r="BT322">
        <v>0</v>
      </c>
      <c r="BU322">
        <v>11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s="18">
        <f t="shared" ref="CB322:CB385" si="120">CA322/MAX(1,BZ322)</f>
        <v>0</v>
      </c>
      <c r="CC322" s="19">
        <v>3</v>
      </c>
      <c r="CD322">
        <v>-0.1</v>
      </c>
      <c r="CE322">
        <v>1.8</v>
      </c>
      <c r="CF322">
        <v>1.7000000000000002</v>
      </c>
      <c r="CG322" s="20">
        <f t="shared" ref="CG322:CG385" si="121">CF322/U322</f>
        <v>2.6153846153846156E-2</v>
      </c>
      <c r="CH322" s="20">
        <f t="shared" ref="CH322:CH385" si="122">CF322/AI322*60</f>
        <v>8.7271482759601657E-2</v>
      </c>
      <c r="CI322">
        <v>20.3</v>
      </c>
      <c r="CJ322">
        <v>27.3</v>
      </c>
      <c r="CK322">
        <v>-1</v>
      </c>
      <c r="CL322">
        <v>-0.9</v>
      </c>
      <c r="CM322">
        <v>2</v>
      </c>
      <c r="CN322">
        <v>0</v>
      </c>
      <c r="CO322">
        <v>1</v>
      </c>
      <c r="CP322" s="21">
        <f t="shared" ref="CP322:CP385" si="123">CO322/U322</f>
        <v>1.5384615384615385E-2</v>
      </c>
      <c r="CQ322" s="21">
        <f t="shared" ref="CQ322:CQ385" si="124">CO322/AI322*60</f>
        <v>5.1336166329177445E-2</v>
      </c>
      <c r="CU322">
        <v>14</v>
      </c>
      <c r="CV322" t="s">
        <v>1622</v>
      </c>
      <c r="CW322">
        <v>3200000</v>
      </c>
      <c r="CY322" s="22">
        <f t="shared" ref="CY322:CY385" si="125">CO322-3*((48/82*CW322)/1000000-0.5*(CR322/99)*(48/82))</f>
        <v>-4.6195121951219509</v>
      </c>
    </row>
    <row r="323" spans="1:103" x14ac:dyDescent="0.2">
      <c r="A323">
        <v>5</v>
      </c>
      <c r="B323" t="s">
        <v>1623</v>
      </c>
      <c r="C323" t="s">
        <v>1624</v>
      </c>
      <c r="D323" t="s">
        <v>334</v>
      </c>
      <c r="E323" t="s">
        <v>117</v>
      </c>
      <c r="F323">
        <v>75</v>
      </c>
      <c r="G323">
        <v>207</v>
      </c>
      <c r="H323" t="s">
        <v>107</v>
      </c>
      <c r="I323">
        <v>2002</v>
      </c>
      <c r="J323">
        <v>4</v>
      </c>
      <c r="K323">
        <v>127</v>
      </c>
      <c r="M323">
        <v>31</v>
      </c>
      <c r="N323" t="s">
        <v>1625</v>
      </c>
      <c r="O323" s="12" t="s">
        <v>1626</v>
      </c>
      <c r="P323" s="12" t="s">
        <v>1627</v>
      </c>
      <c r="Q323" t="s">
        <v>330</v>
      </c>
      <c r="T323" s="12" t="s">
        <v>178</v>
      </c>
      <c r="U323">
        <v>68</v>
      </c>
      <c r="V323">
        <v>1</v>
      </c>
      <c r="W323">
        <v>8</v>
      </c>
      <c r="X323">
        <v>9</v>
      </c>
      <c r="Y323">
        <v>3</v>
      </c>
      <c r="Z323">
        <v>52</v>
      </c>
      <c r="AA323">
        <v>18</v>
      </c>
      <c r="AB323">
        <v>33</v>
      </c>
      <c r="AC323" s="13">
        <f t="shared" si="105"/>
        <v>1.9230769230769232E-2</v>
      </c>
      <c r="AD323" s="13">
        <f t="shared" si="106"/>
        <v>9.7087378640776691E-3</v>
      </c>
      <c r="AE323" s="14">
        <v>52.8</v>
      </c>
      <c r="AF323" s="15">
        <v>30</v>
      </c>
      <c r="AG323" s="15">
        <v>4</v>
      </c>
      <c r="AH323" s="15">
        <v>16</v>
      </c>
      <c r="AI323" s="2">
        <v>1174.9333333333</v>
      </c>
      <c r="AJ323" s="14">
        <f t="shared" si="107"/>
        <v>17.278431372548528</v>
      </c>
      <c r="AK323">
        <v>1625</v>
      </c>
      <c r="AL323" s="14">
        <f t="shared" si="108"/>
        <v>23.897058823529413</v>
      </c>
      <c r="AM323" s="16">
        <f t="shared" si="109"/>
        <v>0.72303589743587693</v>
      </c>
      <c r="AN323" s="15">
        <v>43.487178999999998</v>
      </c>
      <c r="AO323" s="16">
        <f t="shared" si="110"/>
        <v>2.2207479062642479</v>
      </c>
      <c r="AP323" s="13">
        <f>IF(('Even Strength'!CU323+'Power Play'!AJ323+'Penalty Kill'!AF323)&gt;0,V323/('Even Strength'!CU323+'Power Play'!AJ323+'Penalty Kill'!AF323),0)</f>
        <v>8.5470085470085479E-3</v>
      </c>
      <c r="AQ323" s="13">
        <f>IF(('Even Strength'!CU323+'Power Play'!AJ323+'Penalty Kill'!AF323)&gt;0,W323/('Even Strength'!CU323+'Power Play'!AJ323+'Penalty Kill'!AF323),0)</f>
        <v>6.8376068376068383E-2</v>
      </c>
      <c r="AR323" s="13">
        <f t="shared" si="111"/>
        <v>7.6923076923076927E-2</v>
      </c>
      <c r="AS323">
        <v>0</v>
      </c>
      <c r="AT323">
        <v>0</v>
      </c>
      <c r="AU323" s="17">
        <f t="shared" si="112"/>
        <v>0</v>
      </c>
      <c r="AV323">
        <v>0</v>
      </c>
      <c r="AW323">
        <v>67</v>
      </c>
      <c r="AX323">
        <v>119</v>
      </c>
      <c r="AY323">
        <v>128</v>
      </c>
      <c r="AZ323">
        <v>18</v>
      </c>
      <c r="BA323">
        <v>24</v>
      </c>
      <c r="BB323">
        <v>12</v>
      </c>
      <c r="BC323" s="2">
        <f t="shared" si="113"/>
        <v>3.4214707217431748</v>
      </c>
      <c r="BD323" s="14">
        <f t="shared" si="114"/>
        <v>6.0769405356334003</v>
      </c>
      <c r="BE323" s="14">
        <f t="shared" si="115"/>
        <v>6.5365410803451702</v>
      </c>
      <c r="BF323" s="14">
        <f t="shared" si="116"/>
        <v>0.91920108942353951</v>
      </c>
      <c r="BG323" s="14">
        <f t="shared" si="117"/>
        <v>1.2256014525647192</v>
      </c>
      <c r="BH323" s="14">
        <f t="shared" si="118"/>
        <v>0.6128007262823596</v>
      </c>
      <c r="BI323">
        <v>46</v>
      </c>
      <c r="BJ323">
        <v>12</v>
      </c>
      <c r="BK323">
        <v>0</v>
      </c>
      <c r="BL323">
        <v>2</v>
      </c>
      <c r="BM323">
        <v>0</v>
      </c>
      <c r="BN323">
        <v>0</v>
      </c>
      <c r="BO323" s="2">
        <v>1.7814000000000001</v>
      </c>
      <c r="BR323" s="18" t="str">
        <f t="shared" si="119"/>
        <v xml:space="preserve"> </v>
      </c>
      <c r="BT323">
        <v>0</v>
      </c>
      <c r="BU323">
        <v>16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 s="18">
        <f t="shared" si="120"/>
        <v>0</v>
      </c>
      <c r="CC323" s="19">
        <v>4</v>
      </c>
      <c r="CD323">
        <v>-0.4</v>
      </c>
      <c r="CE323">
        <v>2.2000000000000002</v>
      </c>
      <c r="CF323">
        <v>1.9</v>
      </c>
      <c r="CG323" s="20">
        <f t="shared" si="121"/>
        <v>2.7941176470588233E-2</v>
      </c>
      <c r="CH323" s="20">
        <f t="shared" si="122"/>
        <v>9.7026781661373615E-2</v>
      </c>
      <c r="CI323">
        <v>18.8</v>
      </c>
      <c r="CJ323">
        <v>28.7</v>
      </c>
      <c r="CK323">
        <v>-3.4</v>
      </c>
      <c r="CL323">
        <v>-1.1000000000000001</v>
      </c>
      <c r="CM323">
        <v>2</v>
      </c>
      <c r="CN323">
        <v>0</v>
      </c>
      <c r="CO323">
        <v>0.9</v>
      </c>
      <c r="CP323" s="21">
        <f t="shared" si="123"/>
        <v>1.3235294117647059E-2</v>
      </c>
      <c r="CQ323" s="21">
        <f t="shared" si="124"/>
        <v>4.5960054471176973E-2</v>
      </c>
      <c r="CU323">
        <v>7</v>
      </c>
      <c r="CV323" t="s">
        <v>1027</v>
      </c>
      <c r="CW323">
        <v>600000</v>
      </c>
      <c r="CY323" s="22">
        <f t="shared" si="125"/>
        <v>-0.15365853658536588</v>
      </c>
    </row>
    <row r="324" spans="1:103" x14ac:dyDescent="0.2">
      <c r="A324">
        <v>36</v>
      </c>
      <c r="B324" t="s">
        <v>1628</v>
      </c>
      <c r="C324" t="s">
        <v>1629</v>
      </c>
      <c r="E324" t="s">
        <v>182</v>
      </c>
      <c r="F324">
        <v>74</v>
      </c>
      <c r="G324">
        <v>196</v>
      </c>
      <c r="H324" t="s">
        <v>118</v>
      </c>
      <c r="I324">
        <v>2007</v>
      </c>
      <c r="J324">
        <v>7</v>
      </c>
      <c r="K324">
        <v>194</v>
      </c>
      <c r="M324">
        <v>27</v>
      </c>
      <c r="N324" t="s">
        <v>1630</v>
      </c>
      <c r="O324" s="12" t="s">
        <v>1631</v>
      </c>
      <c r="P324" s="12" t="s">
        <v>1632</v>
      </c>
      <c r="Q324" t="s">
        <v>112</v>
      </c>
      <c r="T324" s="12" t="s">
        <v>178</v>
      </c>
      <c r="U324">
        <v>80</v>
      </c>
      <c r="V324">
        <v>3</v>
      </c>
      <c r="W324">
        <v>14</v>
      </c>
      <c r="X324">
        <v>17</v>
      </c>
      <c r="Y324">
        <v>12</v>
      </c>
      <c r="Z324">
        <v>48</v>
      </c>
      <c r="AA324">
        <v>20</v>
      </c>
      <c r="AB324">
        <v>34</v>
      </c>
      <c r="AC324" s="13">
        <f t="shared" si="105"/>
        <v>6.25E-2</v>
      </c>
      <c r="AD324" s="13">
        <f t="shared" si="106"/>
        <v>2.9411764705882353E-2</v>
      </c>
      <c r="AE324" s="14">
        <v>46.5</v>
      </c>
      <c r="AF324" s="15">
        <v>23</v>
      </c>
      <c r="AG324" s="15">
        <v>6</v>
      </c>
      <c r="AH324" s="15">
        <v>17</v>
      </c>
      <c r="AI324" s="2">
        <v>1552.7166666666999</v>
      </c>
      <c r="AJ324" s="14">
        <f t="shared" si="107"/>
        <v>19.40895833333375</v>
      </c>
      <c r="AK324">
        <v>2178</v>
      </c>
      <c r="AL324" s="14">
        <f t="shared" si="108"/>
        <v>27.225000000000001</v>
      </c>
      <c r="AM324" s="16">
        <f t="shared" si="109"/>
        <v>0.7129093970003213</v>
      </c>
      <c r="AN324" s="15">
        <v>46.694915000000002</v>
      </c>
      <c r="AO324" s="16">
        <f t="shared" si="110"/>
        <v>1.8043825767740027</v>
      </c>
      <c r="AP324" s="13">
        <f>IF(('Even Strength'!CU324+'Power Play'!AJ324+'Penalty Kill'!AF324)&gt;0,V324/('Even Strength'!CU324+'Power Play'!AJ324+'Penalty Kill'!AF324),0)</f>
        <v>2.5862068965517241E-2</v>
      </c>
      <c r="AQ324" s="13">
        <f>IF(('Even Strength'!CU324+'Power Play'!AJ324+'Penalty Kill'!AF324)&gt;0,W324/('Even Strength'!CU324+'Power Play'!AJ324+'Penalty Kill'!AF324),0)</f>
        <v>0.1206896551724138</v>
      </c>
      <c r="AR324" s="13">
        <f t="shared" si="111"/>
        <v>0.14655172413793105</v>
      </c>
      <c r="AS324">
        <v>0</v>
      </c>
      <c r="AT324">
        <v>0</v>
      </c>
      <c r="AU324" s="17">
        <f t="shared" si="112"/>
        <v>0</v>
      </c>
      <c r="AV324">
        <v>0</v>
      </c>
      <c r="AW324">
        <v>191</v>
      </c>
      <c r="AX324">
        <v>166</v>
      </c>
      <c r="AY324">
        <v>176</v>
      </c>
      <c r="AZ324">
        <v>20</v>
      </c>
      <c r="BA324">
        <v>65</v>
      </c>
      <c r="BB324">
        <v>29</v>
      </c>
      <c r="BC324" s="2">
        <f t="shared" si="113"/>
        <v>7.3806124749094089</v>
      </c>
      <c r="BD324" s="14">
        <f t="shared" si="114"/>
        <v>6.4145637216490154</v>
      </c>
      <c r="BE324" s="14">
        <f t="shared" si="115"/>
        <v>6.8009832229531728</v>
      </c>
      <c r="BF324" s="14">
        <f t="shared" si="116"/>
        <v>0.77283900260831506</v>
      </c>
      <c r="BG324" s="14">
        <f t="shared" si="117"/>
        <v>2.5117267584770242</v>
      </c>
      <c r="BH324" s="14">
        <f t="shared" si="118"/>
        <v>1.1206165537820569</v>
      </c>
      <c r="BI324">
        <v>34</v>
      </c>
      <c r="BJ324">
        <v>17</v>
      </c>
      <c r="BK324">
        <v>0</v>
      </c>
      <c r="BL324">
        <v>0</v>
      </c>
      <c r="BM324">
        <v>0</v>
      </c>
      <c r="BN324">
        <v>0</v>
      </c>
      <c r="BO324" s="2">
        <v>-3.4560360000000001</v>
      </c>
      <c r="BR324" s="18" t="str">
        <f t="shared" si="119"/>
        <v xml:space="preserve"> </v>
      </c>
      <c r="BT324">
        <v>0</v>
      </c>
      <c r="BU324">
        <v>22</v>
      </c>
      <c r="BV324">
        <v>0</v>
      </c>
      <c r="BW324">
        <v>1</v>
      </c>
      <c r="BX324">
        <v>1</v>
      </c>
      <c r="BY324">
        <v>0</v>
      </c>
      <c r="BZ324">
        <v>0</v>
      </c>
      <c r="CA324">
        <v>1</v>
      </c>
      <c r="CB324" s="18">
        <f t="shared" si="120"/>
        <v>1</v>
      </c>
      <c r="CC324" s="19">
        <v>5</v>
      </c>
      <c r="CD324">
        <v>0.4</v>
      </c>
      <c r="CE324">
        <v>4</v>
      </c>
      <c r="CF324">
        <v>4.4000000000000004</v>
      </c>
      <c r="CG324" s="20">
        <f t="shared" si="121"/>
        <v>5.5000000000000007E-2</v>
      </c>
      <c r="CH324" s="20">
        <f t="shared" si="122"/>
        <v>0.17002458057382933</v>
      </c>
      <c r="CI324">
        <v>25.1</v>
      </c>
      <c r="CJ324">
        <v>35.4</v>
      </c>
      <c r="CK324">
        <v>14</v>
      </c>
      <c r="CL324">
        <v>0.8</v>
      </c>
      <c r="CM324">
        <v>3.8</v>
      </c>
      <c r="CN324">
        <v>0</v>
      </c>
      <c r="CO324">
        <v>4.5999999999999996</v>
      </c>
      <c r="CP324" s="21">
        <f t="shared" si="123"/>
        <v>5.7499999999999996E-2</v>
      </c>
      <c r="CQ324" s="21">
        <f t="shared" si="124"/>
        <v>0.17775297059991246</v>
      </c>
      <c r="CU324">
        <v>1</v>
      </c>
      <c r="CV324" t="s">
        <v>171</v>
      </c>
      <c r="CW324">
        <v>3150000</v>
      </c>
      <c r="CY324" s="22">
        <f t="shared" si="125"/>
        <v>-0.93170731707317067</v>
      </c>
    </row>
    <row r="325" spans="1:103" x14ac:dyDescent="0.2">
      <c r="A325">
        <v>26</v>
      </c>
      <c r="B325" t="s">
        <v>1633</v>
      </c>
      <c r="C325" t="s">
        <v>1634</v>
      </c>
      <c r="E325" t="s">
        <v>182</v>
      </c>
      <c r="F325">
        <v>70</v>
      </c>
      <c r="G325">
        <v>180</v>
      </c>
      <c r="H325" t="s">
        <v>118</v>
      </c>
      <c r="M325">
        <v>25</v>
      </c>
      <c r="N325" t="s">
        <v>1635</v>
      </c>
      <c r="O325" s="12" t="s">
        <v>891</v>
      </c>
      <c r="P325" s="12" t="s">
        <v>1636</v>
      </c>
      <c r="Q325" t="s">
        <v>162</v>
      </c>
      <c r="T325" s="12" t="s">
        <v>178</v>
      </c>
      <c r="U325">
        <v>31</v>
      </c>
      <c r="V325">
        <v>2</v>
      </c>
      <c r="W325">
        <v>8</v>
      </c>
      <c r="X325">
        <v>10</v>
      </c>
      <c r="Y325">
        <v>7</v>
      </c>
      <c r="Z325">
        <v>30</v>
      </c>
      <c r="AA325">
        <v>18</v>
      </c>
      <c r="AB325">
        <v>21</v>
      </c>
      <c r="AC325" s="13">
        <f t="shared" si="105"/>
        <v>6.6666666666666666E-2</v>
      </c>
      <c r="AD325" s="13">
        <f t="shared" si="106"/>
        <v>2.8985507246376812E-2</v>
      </c>
      <c r="AE325" s="14">
        <v>48.7</v>
      </c>
      <c r="AF325" s="15">
        <v>15</v>
      </c>
      <c r="AG325" s="15">
        <v>5</v>
      </c>
      <c r="AH325" s="15">
        <v>6</v>
      </c>
      <c r="AI325" s="2">
        <v>543.15</v>
      </c>
      <c r="AJ325" s="14">
        <f t="shared" si="107"/>
        <v>17.520967741935483</v>
      </c>
      <c r="AK325">
        <v>730</v>
      </c>
      <c r="AL325" s="14">
        <f t="shared" si="108"/>
        <v>23.548387096774192</v>
      </c>
      <c r="AM325" s="16">
        <f t="shared" si="109"/>
        <v>0.7440410958904109</v>
      </c>
      <c r="AN325" s="15">
        <v>13.346154</v>
      </c>
      <c r="AO325" s="16">
        <f t="shared" si="110"/>
        <v>1.4743058823529414</v>
      </c>
      <c r="AP325" s="13">
        <f>IF(('Even Strength'!CU325+'Power Play'!AJ325+'Penalty Kill'!AF325)&gt;0,V325/('Even Strength'!CU325+'Power Play'!AJ325+'Penalty Kill'!AF325),0)</f>
        <v>4.6511627906976744E-2</v>
      </c>
      <c r="AQ325" s="13">
        <f>IF(('Even Strength'!CU325+'Power Play'!AJ325+'Penalty Kill'!AF325)&gt;0,W325/('Even Strength'!CU325+'Power Play'!AJ325+'Penalty Kill'!AF325),0)</f>
        <v>0.18604651162790697</v>
      </c>
      <c r="AR325" s="13">
        <f t="shared" si="111"/>
        <v>0.23255813953488372</v>
      </c>
      <c r="AS325">
        <v>0</v>
      </c>
      <c r="AT325">
        <v>0</v>
      </c>
      <c r="AU325" s="17">
        <f t="shared" si="112"/>
        <v>0</v>
      </c>
      <c r="AV325">
        <v>0</v>
      </c>
      <c r="AW325">
        <v>69</v>
      </c>
      <c r="AX325">
        <v>11</v>
      </c>
      <c r="AY325">
        <v>50</v>
      </c>
      <c r="AZ325">
        <v>18</v>
      </c>
      <c r="BA325">
        <v>16</v>
      </c>
      <c r="BB325">
        <v>4</v>
      </c>
      <c r="BC325" s="2">
        <f t="shared" si="113"/>
        <v>7.6222038111019055</v>
      </c>
      <c r="BD325" s="14">
        <f t="shared" si="114"/>
        <v>1.2151339409003039</v>
      </c>
      <c r="BE325" s="14">
        <f t="shared" si="115"/>
        <v>5.5233360950013815</v>
      </c>
      <c r="BF325" s="14">
        <f t="shared" si="116"/>
        <v>1.988400994200497</v>
      </c>
      <c r="BG325" s="14">
        <f t="shared" si="117"/>
        <v>1.767467550400442</v>
      </c>
      <c r="BH325" s="14">
        <f t="shared" si="118"/>
        <v>0.4418668876001105</v>
      </c>
      <c r="BI325">
        <v>6</v>
      </c>
      <c r="BJ325">
        <v>3</v>
      </c>
      <c r="BK325">
        <v>0</v>
      </c>
      <c r="BL325">
        <v>0</v>
      </c>
      <c r="BM325">
        <v>0</v>
      </c>
      <c r="BN325">
        <v>0</v>
      </c>
      <c r="BO325" s="2">
        <v>2.4967920000000001</v>
      </c>
      <c r="BR325" s="18" t="str">
        <f t="shared" si="119"/>
        <v xml:space="preserve"> </v>
      </c>
      <c r="BT325">
        <v>0</v>
      </c>
      <c r="BU325">
        <v>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 s="18">
        <f t="shared" si="120"/>
        <v>0</v>
      </c>
      <c r="CC325" s="19">
        <v>4</v>
      </c>
      <c r="CD325">
        <v>0.7</v>
      </c>
      <c r="CE325">
        <v>1.7000000000000002</v>
      </c>
      <c r="CF325">
        <v>2.2999999999999998</v>
      </c>
      <c r="CG325" s="20">
        <f t="shared" si="121"/>
        <v>7.4193548387096769E-2</v>
      </c>
      <c r="CH325" s="20">
        <f t="shared" si="122"/>
        <v>0.25407346037006351</v>
      </c>
      <c r="CI325">
        <v>10.1</v>
      </c>
      <c r="CJ325">
        <v>10.199999999999999</v>
      </c>
      <c r="CK325">
        <v>7.5</v>
      </c>
      <c r="CL325">
        <v>1.5</v>
      </c>
      <c r="CM325">
        <v>1.6</v>
      </c>
      <c r="CN325">
        <v>0</v>
      </c>
      <c r="CO325">
        <v>3.1</v>
      </c>
      <c r="CP325" s="21">
        <f t="shared" si="123"/>
        <v>0.1</v>
      </c>
      <c r="CQ325" s="21">
        <f t="shared" si="124"/>
        <v>0.34244683789008562</v>
      </c>
      <c r="CU325">
        <v>8</v>
      </c>
      <c r="CV325" t="s">
        <v>844</v>
      </c>
      <c r="CW325">
        <v>1000000</v>
      </c>
      <c r="CY325" s="22">
        <f t="shared" si="125"/>
        <v>1.3439024390243905</v>
      </c>
    </row>
    <row r="326" spans="1:103" x14ac:dyDescent="0.2">
      <c r="A326">
        <v>62</v>
      </c>
      <c r="B326" t="s">
        <v>1637</v>
      </c>
      <c r="C326" t="s">
        <v>1638</v>
      </c>
      <c r="E326" t="s">
        <v>182</v>
      </c>
      <c r="F326">
        <v>71</v>
      </c>
      <c r="G326">
        <v>186</v>
      </c>
      <c r="H326" t="s">
        <v>118</v>
      </c>
      <c r="I326">
        <v>2007</v>
      </c>
      <c r="J326">
        <v>6</v>
      </c>
      <c r="K326">
        <v>168</v>
      </c>
      <c r="M326">
        <v>25</v>
      </c>
      <c r="N326" t="s">
        <v>1639</v>
      </c>
      <c r="O326" s="12" t="s">
        <v>1631</v>
      </c>
      <c r="P326" s="12" t="s">
        <v>1640</v>
      </c>
      <c r="Q326" t="s">
        <v>199</v>
      </c>
      <c r="T326" s="12" t="s">
        <v>156</v>
      </c>
      <c r="U326">
        <v>72</v>
      </c>
      <c r="V326">
        <v>17</v>
      </c>
      <c r="W326">
        <v>16</v>
      </c>
      <c r="X326">
        <v>33</v>
      </c>
      <c r="Y326">
        <v>8</v>
      </c>
      <c r="Z326">
        <v>144</v>
      </c>
      <c r="AA326">
        <v>45</v>
      </c>
      <c r="AB326">
        <v>60</v>
      </c>
      <c r="AC326" s="13">
        <f t="shared" si="105"/>
        <v>0.11805555555555555</v>
      </c>
      <c r="AD326" s="13">
        <f t="shared" si="106"/>
        <v>6.8273092369477914E-2</v>
      </c>
      <c r="AE326" s="14">
        <v>23.3</v>
      </c>
      <c r="AF326" s="15">
        <v>59</v>
      </c>
      <c r="AG326" s="15">
        <v>18</v>
      </c>
      <c r="AH326" s="15">
        <v>9</v>
      </c>
      <c r="AI326" s="2">
        <v>1118.1500000000001</v>
      </c>
      <c r="AJ326" s="14">
        <f t="shared" si="107"/>
        <v>15.529861111111112</v>
      </c>
      <c r="AK326">
        <v>1558</v>
      </c>
      <c r="AL326" s="14">
        <f t="shared" si="108"/>
        <v>21.638888888888889</v>
      </c>
      <c r="AM326" s="16">
        <f t="shared" si="109"/>
        <v>0.71768292682926838</v>
      </c>
      <c r="AN326" s="15">
        <v>91.333332999999996</v>
      </c>
      <c r="AO326" s="16">
        <f t="shared" si="110"/>
        <v>4.9009524482403961</v>
      </c>
      <c r="AP326" s="13">
        <f>IF(('Even Strength'!CU326+'Power Play'!AJ326+'Penalty Kill'!AF326)&gt;0,V326/('Even Strength'!CU326+'Power Play'!AJ326+'Penalty Kill'!AF326),0)</f>
        <v>0.14049586776859505</v>
      </c>
      <c r="AQ326" s="13">
        <f>IF(('Even Strength'!CU326+'Power Play'!AJ326+'Penalty Kill'!AF326)&gt;0,W326/('Even Strength'!CU326+'Power Play'!AJ326+'Penalty Kill'!AF326),0)</f>
        <v>0.13223140495867769</v>
      </c>
      <c r="AR326" s="13">
        <f t="shared" si="111"/>
        <v>0.27272727272727271</v>
      </c>
      <c r="AS326">
        <v>0</v>
      </c>
      <c r="AT326">
        <v>5</v>
      </c>
      <c r="AU326" s="17">
        <f t="shared" si="112"/>
        <v>0</v>
      </c>
      <c r="AV326">
        <v>0.1</v>
      </c>
      <c r="AW326">
        <v>112</v>
      </c>
      <c r="AX326">
        <v>64</v>
      </c>
      <c r="AY326">
        <v>33</v>
      </c>
      <c r="AZ326">
        <v>45</v>
      </c>
      <c r="BA326">
        <v>34</v>
      </c>
      <c r="BB326">
        <v>32</v>
      </c>
      <c r="BC326" s="2">
        <f t="shared" si="113"/>
        <v>6.0099271117470821</v>
      </c>
      <c r="BD326" s="14">
        <f t="shared" si="114"/>
        <v>3.4342440638554752</v>
      </c>
      <c r="BE326" s="14">
        <f t="shared" si="115"/>
        <v>1.7707820954254794</v>
      </c>
      <c r="BF326" s="14">
        <f t="shared" si="116"/>
        <v>2.4147028573983809</v>
      </c>
      <c r="BG326" s="14">
        <f t="shared" si="117"/>
        <v>1.8244421589232214</v>
      </c>
      <c r="BH326" s="14">
        <f t="shared" si="118"/>
        <v>1.7171220319277376</v>
      </c>
      <c r="BI326">
        <v>44</v>
      </c>
      <c r="BJ326">
        <v>22</v>
      </c>
      <c r="BK326">
        <v>0</v>
      </c>
      <c r="BL326">
        <v>0</v>
      </c>
      <c r="BM326">
        <v>0</v>
      </c>
      <c r="BN326">
        <v>0</v>
      </c>
      <c r="BO326" s="2">
        <v>-4.0280829999999996</v>
      </c>
      <c r="BR326" s="18" t="str">
        <f t="shared" si="119"/>
        <v xml:space="preserve"> </v>
      </c>
      <c r="BT326">
        <v>4</v>
      </c>
      <c r="BU326">
        <v>11</v>
      </c>
      <c r="BV326">
        <v>0</v>
      </c>
      <c r="BW326">
        <v>1</v>
      </c>
      <c r="BX326">
        <v>5</v>
      </c>
      <c r="BY326">
        <v>3</v>
      </c>
      <c r="BZ326">
        <v>0</v>
      </c>
      <c r="CA326">
        <v>0</v>
      </c>
      <c r="CB326" s="18">
        <f t="shared" si="120"/>
        <v>0</v>
      </c>
      <c r="CC326" s="19">
        <v>4</v>
      </c>
      <c r="CD326">
        <v>2.5</v>
      </c>
      <c r="CE326">
        <v>1.8</v>
      </c>
      <c r="CF326">
        <v>4.3</v>
      </c>
      <c r="CG326" s="20">
        <f t="shared" si="121"/>
        <v>5.9722222222222218E-2</v>
      </c>
      <c r="CH326" s="20">
        <f t="shared" si="122"/>
        <v>0.23073827304028974</v>
      </c>
      <c r="CI326">
        <v>22</v>
      </c>
      <c r="CJ326">
        <v>25.2</v>
      </c>
      <c r="CK326">
        <v>2.7</v>
      </c>
      <c r="CL326">
        <v>4.7</v>
      </c>
      <c r="CM326">
        <v>4.2</v>
      </c>
      <c r="CN326">
        <v>0</v>
      </c>
      <c r="CO326">
        <v>8.8000000000000007</v>
      </c>
      <c r="CP326" s="21">
        <f t="shared" si="123"/>
        <v>0.12222222222222223</v>
      </c>
      <c r="CQ326" s="21">
        <f t="shared" si="124"/>
        <v>0.47220855878012785</v>
      </c>
      <c r="CU326">
        <v>10</v>
      </c>
      <c r="CV326" t="s">
        <v>331</v>
      </c>
      <c r="CW326">
        <v>2250000</v>
      </c>
      <c r="CY326" s="22">
        <f t="shared" si="125"/>
        <v>4.8487804878048788</v>
      </c>
    </row>
    <row r="327" spans="1:103" x14ac:dyDescent="0.2">
      <c r="A327">
        <v>65</v>
      </c>
      <c r="B327" t="s">
        <v>1641</v>
      </c>
      <c r="C327" t="s">
        <v>1642</v>
      </c>
      <c r="D327" t="s">
        <v>232</v>
      </c>
      <c r="E327" t="s">
        <v>117</v>
      </c>
      <c r="F327">
        <v>75</v>
      </c>
      <c r="G327">
        <v>210</v>
      </c>
      <c r="H327" t="s">
        <v>118</v>
      </c>
      <c r="I327">
        <v>2000</v>
      </c>
      <c r="J327">
        <v>1</v>
      </c>
      <c r="K327">
        <v>13</v>
      </c>
      <c r="M327">
        <v>32</v>
      </c>
      <c r="N327" t="s">
        <v>1643</v>
      </c>
      <c r="O327" s="12" t="s">
        <v>1644</v>
      </c>
      <c r="P327" s="12" t="s">
        <v>1645</v>
      </c>
      <c r="Q327" t="s">
        <v>382</v>
      </c>
      <c r="T327" s="12" t="s">
        <v>178</v>
      </c>
      <c r="U327">
        <v>82</v>
      </c>
      <c r="V327">
        <v>4</v>
      </c>
      <c r="W327">
        <v>11</v>
      </c>
      <c r="X327">
        <v>15</v>
      </c>
      <c r="Y327">
        <v>-9</v>
      </c>
      <c r="Z327">
        <v>72</v>
      </c>
      <c r="AA327">
        <v>35</v>
      </c>
      <c r="AB327">
        <v>63</v>
      </c>
      <c r="AC327" s="13">
        <f t="shared" si="105"/>
        <v>5.5555555555555552E-2</v>
      </c>
      <c r="AD327" s="13">
        <f t="shared" si="106"/>
        <v>2.3529411764705882E-2</v>
      </c>
      <c r="AE327" s="14">
        <v>54.6</v>
      </c>
      <c r="AF327" s="15">
        <v>28</v>
      </c>
      <c r="AG327" s="15">
        <v>13</v>
      </c>
      <c r="AH327" s="15">
        <v>26</v>
      </c>
      <c r="AI327" s="2">
        <v>1758</v>
      </c>
      <c r="AJ327" s="14">
        <f t="shared" si="107"/>
        <v>21.439024390243901</v>
      </c>
      <c r="AK327">
        <v>2265</v>
      </c>
      <c r="AL327" s="14">
        <f t="shared" si="108"/>
        <v>27.621951219512194</v>
      </c>
      <c r="AM327" s="16">
        <f t="shared" si="109"/>
        <v>0.776158940397351</v>
      </c>
      <c r="AN327" s="15">
        <v>87.159091000000004</v>
      </c>
      <c r="AO327" s="16">
        <f t="shared" si="110"/>
        <v>2.9747130034129694</v>
      </c>
      <c r="AP327" s="13">
        <f>IF(('Even Strength'!CU327+'Power Play'!AJ327+'Penalty Kill'!AF327)&gt;0,V327/('Even Strength'!CU327+'Power Play'!AJ327+'Penalty Kill'!AF327),0)</f>
        <v>3.7735849056603772E-2</v>
      </c>
      <c r="AQ327" s="13">
        <f>IF(('Even Strength'!CU327+'Power Play'!AJ327+'Penalty Kill'!AF327)&gt;0,W327/('Even Strength'!CU327+'Power Play'!AJ327+'Penalty Kill'!AF327),0)</f>
        <v>0.10377358490566038</v>
      </c>
      <c r="AR327" s="13">
        <f t="shared" si="111"/>
        <v>0.14150943396226415</v>
      </c>
      <c r="AS327">
        <v>0</v>
      </c>
      <c r="AT327">
        <v>0</v>
      </c>
      <c r="AU327" s="17">
        <f t="shared" si="112"/>
        <v>0</v>
      </c>
      <c r="AV327">
        <v>0</v>
      </c>
      <c r="AW327">
        <v>90</v>
      </c>
      <c r="AX327">
        <v>96</v>
      </c>
      <c r="AY327">
        <v>124</v>
      </c>
      <c r="AZ327">
        <v>35</v>
      </c>
      <c r="BA327">
        <v>40</v>
      </c>
      <c r="BB327">
        <v>36</v>
      </c>
      <c r="BC327" s="2">
        <f t="shared" si="113"/>
        <v>3.0716723549488054</v>
      </c>
      <c r="BD327" s="14">
        <f t="shared" si="114"/>
        <v>3.2764505119453924</v>
      </c>
      <c r="BE327" s="14">
        <f t="shared" si="115"/>
        <v>4.2320819112627985</v>
      </c>
      <c r="BF327" s="14">
        <f t="shared" si="116"/>
        <v>1.1945392491467577</v>
      </c>
      <c r="BG327" s="14">
        <f t="shared" si="117"/>
        <v>1.3651877133105801</v>
      </c>
      <c r="BH327" s="14">
        <f t="shared" si="118"/>
        <v>1.2286689419795223</v>
      </c>
      <c r="BI327">
        <v>45</v>
      </c>
      <c r="BJ327">
        <v>15</v>
      </c>
      <c r="BK327">
        <v>1</v>
      </c>
      <c r="BL327">
        <v>1</v>
      </c>
      <c r="BM327">
        <v>0</v>
      </c>
      <c r="BN327">
        <v>0</v>
      </c>
      <c r="BO327" s="2">
        <v>5.2627889999999997</v>
      </c>
      <c r="BR327" s="18" t="str">
        <f t="shared" si="119"/>
        <v xml:space="preserve"> </v>
      </c>
      <c r="BT327">
        <v>0</v>
      </c>
      <c r="BU327">
        <v>17</v>
      </c>
      <c r="BV327">
        <v>0</v>
      </c>
      <c r="BW327">
        <v>2</v>
      </c>
      <c r="BX327">
        <v>1</v>
      </c>
      <c r="BY327">
        <v>0</v>
      </c>
      <c r="BZ327">
        <v>0</v>
      </c>
      <c r="CA327">
        <v>0</v>
      </c>
      <c r="CB327" s="18">
        <f t="shared" si="120"/>
        <v>0</v>
      </c>
      <c r="CC327" s="19">
        <v>4</v>
      </c>
      <c r="CD327">
        <v>0</v>
      </c>
      <c r="CE327">
        <v>3.3</v>
      </c>
      <c r="CF327">
        <v>3.3</v>
      </c>
      <c r="CG327" s="20">
        <f t="shared" si="121"/>
        <v>4.0243902439024391E-2</v>
      </c>
      <c r="CH327" s="20">
        <f t="shared" si="122"/>
        <v>0.11262798634812286</v>
      </c>
      <c r="CI327">
        <v>26.4</v>
      </c>
      <c r="CJ327">
        <v>34.700000000000003</v>
      </c>
      <c r="CK327">
        <v>-6.9</v>
      </c>
      <c r="CL327">
        <v>0.1</v>
      </c>
      <c r="CM327">
        <v>3.1</v>
      </c>
      <c r="CN327">
        <v>0</v>
      </c>
      <c r="CO327">
        <v>3.2</v>
      </c>
      <c r="CP327" s="21">
        <f t="shared" si="123"/>
        <v>3.9024390243902439E-2</v>
      </c>
      <c r="CQ327" s="21">
        <f t="shared" si="124"/>
        <v>0.10921501706484643</v>
      </c>
      <c r="CW327">
        <v>2000000</v>
      </c>
      <c r="CY327" s="22">
        <f t="shared" si="125"/>
        <v>-0.3121951219512189</v>
      </c>
    </row>
    <row r="328" spans="1:103" x14ac:dyDescent="0.2">
      <c r="A328">
        <v>15</v>
      </c>
      <c r="B328" t="s">
        <v>1227</v>
      </c>
      <c r="C328" t="s">
        <v>472</v>
      </c>
      <c r="D328" t="s">
        <v>105</v>
      </c>
      <c r="E328" t="s">
        <v>106</v>
      </c>
      <c r="F328">
        <v>71</v>
      </c>
      <c r="G328">
        <v>187</v>
      </c>
      <c r="H328" t="s">
        <v>107</v>
      </c>
      <c r="I328">
        <v>2007</v>
      </c>
      <c r="J328">
        <v>4</v>
      </c>
      <c r="K328">
        <v>117</v>
      </c>
      <c r="M328">
        <v>25</v>
      </c>
      <c r="N328" t="s">
        <v>1646</v>
      </c>
      <c r="O328" s="12" t="s">
        <v>336</v>
      </c>
      <c r="P328" s="12" t="s">
        <v>1647</v>
      </c>
      <c r="Q328" t="s">
        <v>169</v>
      </c>
      <c r="T328" s="12" t="s">
        <v>546</v>
      </c>
      <c r="U328">
        <v>46</v>
      </c>
      <c r="V328">
        <v>5</v>
      </c>
      <c r="W328">
        <v>5</v>
      </c>
      <c r="X328">
        <v>10</v>
      </c>
      <c r="Y328">
        <v>-3</v>
      </c>
      <c r="Z328">
        <v>56</v>
      </c>
      <c r="AA328">
        <v>24</v>
      </c>
      <c r="AB328">
        <v>15</v>
      </c>
      <c r="AC328" s="13">
        <f t="shared" si="105"/>
        <v>8.9285714285714288E-2</v>
      </c>
      <c r="AD328" s="13">
        <f t="shared" si="106"/>
        <v>5.2631578947368418E-2</v>
      </c>
      <c r="AE328" s="14">
        <v>26</v>
      </c>
      <c r="AF328" s="15">
        <v>18</v>
      </c>
      <c r="AG328" s="15">
        <v>12</v>
      </c>
      <c r="AH328" s="15">
        <v>6</v>
      </c>
      <c r="AI328" s="2">
        <v>521.43333333329997</v>
      </c>
      <c r="AJ328" s="14">
        <f t="shared" si="107"/>
        <v>11.335507246376086</v>
      </c>
      <c r="AK328">
        <v>753</v>
      </c>
      <c r="AL328" s="14">
        <f t="shared" si="108"/>
        <v>16.369565217391305</v>
      </c>
      <c r="AM328" s="16">
        <f t="shared" si="109"/>
        <v>0.69247454625936256</v>
      </c>
      <c r="AN328" s="15">
        <v>51.733333000000002</v>
      </c>
      <c r="AO328" s="16">
        <f t="shared" si="110"/>
        <v>5.9528223102989175</v>
      </c>
      <c r="AP328" s="13">
        <f>IF(('Even Strength'!CU328+'Power Play'!AJ328+'Penalty Kill'!AF328)&gt;0,V328/('Even Strength'!CU328+'Power Play'!AJ328+'Penalty Kill'!AF328),0)</f>
        <v>5.3763440860215055E-2</v>
      </c>
      <c r="AQ328" s="13">
        <f>IF(('Even Strength'!CU328+'Power Play'!AJ328+'Penalty Kill'!AF328)&gt;0,W328/('Even Strength'!CU328+'Power Play'!AJ328+'Penalty Kill'!AF328),0)</f>
        <v>5.3763440860215055E-2</v>
      </c>
      <c r="AR328" s="13">
        <f t="shared" si="111"/>
        <v>0.10752688172043011</v>
      </c>
      <c r="AS328">
        <v>2</v>
      </c>
      <c r="AT328">
        <v>2</v>
      </c>
      <c r="AU328" s="17">
        <f t="shared" si="112"/>
        <v>0.5</v>
      </c>
      <c r="AV328">
        <v>0.1</v>
      </c>
      <c r="AW328">
        <v>30</v>
      </c>
      <c r="AX328">
        <v>19</v>
      </c>
      <c r="AY328">
        <v>27</v>
      </c>
      <c r="AZ328">
        <v>24</v>
      </c>
      <c r="BA328">
        <v>5</v>
      </c>
      <c r="BB328">
        <v>12</v>
      </c>
      <c r="BC328" s="2">
        <f t="shared" si="113"/>
        <v>3.4520232691941093</v>
      </c>
      <c r="BD328" s="14">
        <f t="shared" si="114"/>
        <v>2.1862814038229361</v>
      </c>
      <c r="BE328" s="14">
        <f t="shared" si="115"/>
        <v>3.1068209422746986</v>
      </c>
      <c r="BF328" s="14">
        <f t="shared" si="116"/>
        <v>2.7616186153552875</v>
      </c>
      <c r="BG328" s="14">
        <f t="shared" si="117"/>
        <v>0.57533721153235162</v>
      </c>
      <c r="BH328" s="14">
        <f t="shared" si="118"/>
        <v>1.3808093076776438</v>
      </c>
      <c r="BI328">
        <v>6</v>
      </c>
      <c r="BJ328">
        <v>3</v>
      </c>
      <c r="BK328">
        <v>0</v>
      </c>
      <c r="BL328">
        <v>0</v>
      </c>
      <c r="BM328">
        <v>0</v>
      </c>
      <c r="BN328">
        <v>0</v>
      </c>
      <c r="BO328" s="2">
        <v>3.0411280000000001</v>
      </c>
      <c r="BR328" s="18" t="str">
        <f t="shared" si="119"/>
        <v xml:space="preserve"> </v>
      </c>
      <c r="BT328">
        <v>0</v>
      </c>
      <c r="BU328">
        <v>15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 s="18">
        <f t="shared" si="120"/>
        <v>0</v>
      </c>
      <c r="CC328" s="19">
        <v>2</v>
      </c>
      <c r="CD328">
        <v>0.2</v>
      </c>
      <c r="CE328">
        <v>0.4</v>
      </c>
      <c r="CF328">
        <v>0.60000000000000009</v>
      </c>
      <c r="CG328" s="20">
        <f t="shared" si="121"/>
        <v>1.3043478260869568E-2</v>
      </c>
      <c r="CH328" s="20">
        <f t="shared" si="122"/>
        <v>6.9040465383882199E-2</v>
      </c>
      <c r="CI328">
        <v>8.8000000000000007</v>
      </c>
      <c r="CJ328">
        <v>10.3</v>
      </c>
      <c r="CK328">
        <v>-3.2</v>
      </c>
      <c r="CL328">
        <v>0.30000000000000004</v>
      </c>
      <c r="CM328">
        <v>1</v>
      </c>
      <c r="CN328">
        <v>0</v>
      </c>
      <c r="CO328">
        <v>1.3</v>
      </c>
      <c r="CP328" s="21">
        <f t="shared" si="123"/>
        <v>2.8260869565217391E-2</v>
      </c>
      <c r="CQ328" s="21">
        <f t="shared" si="124"/>
        <v>0.14958767499841141</v>
      </c>
      <c r="CU328">
        <v>28</v>
      </c>
      <c r="CV328" t="s">
        <v>1648</v>
      </c>
      <c r="CW328">
        <v>650000</v>
      </c>
      <c r="CY328" s="22">
        <f t="shared" si="125"/>
        <v>0.15853658536585358</v>
      </c>
    </row>
    <row r="329" spans="1:103" x14ac:dyDescent="0.2">
      <c r="A329">
        <v>18</v>
      </c>
      <c r="B329" t="s">
        <v>1649</v>
      </c>
      <c r="C329" t="s">
        <v>1650</v>
      </c>
      <c r="D329" t="s">
        <v>116</v>
      </c>
      <c r="E329" t="s">
        <v>117</v>
      </c>
      <c r="F329">
        <v>74</v>
      </c>
      <c r="G329">
        <v>212</v>
      </c>
      <c r="H329" t="s">
        <v>107</v>
      </c>
      <c r="I329">
        <v>1999</v>
      </c>
      <c r="J329">
        <v>2</v>
      </c>
      <c r="K329">
        <v>52</v>
      </c>
      <c r="M329">
        <v>33</v>
      </c>
      <c r="N329" t="s">
        <v>1651</v>
      </c>
      <c r="O329" s="12" t="s">
        <v>138</v>
      </c>
      <c r="P329" s="12" t="s">
        <v>1652</v>
      </c>
      <c r="Q329" t="s">
        <v>162</v>
      </c>
      <c r="T329" s="12" t="s">
        <v>229</v>
      </c>
      <c r="U329">
        <v>80</v>
      </c>
      <c r="V329">
        <v>4</v>
      </c>
      <c r="W329">
        <v>5</v>
      </c>
      <c r="X329">
        <v>9</v>
      </c>
      <c r="Y329">
        <v>-15</v>
      </c>
      <c r="Z329">
        <v>61</v>
      </c>
      <c r="AA329">
        <v>19</v>
      </c>
      <c r="AB329">
        <v>23</v>
      </c>
      <c r="AC329" s="13">
        <f t="shared" si="105"/>
        <v>6.5573770491803282E-2</v>
      </c>
      <c r="AD329" s="13">
        <f t="shared" si="106"/>
        <v>3.8834951456310676E-2</v>
      </c>
      <c r="AE329" s="14">
        <v>35.799999999999997</v>
      </c>
      <c r="AF329" s="15">
        <v>28</v>
      </c>
      <c r="AG329" s="15">
        <v>12</v>
      </c>
      <c r="AH329" s="15">
        <v>5</v>
      </c>
      <c r="AI329" s="2">
        <v>787.08333333329995</v>
      </c>
      <c r="AJ329" s="14">
        <f t="shared" si="107"/>
        <v>9.8385416666662486</v>
      </c>
      <c r="AK329">
        <v>1291</v>
      </c>
      <c r="AL329" s="14">
        <f t="shared" si="108"/>
        <v>16.137499999999999</v>
      </c>
      <c r="AM329" s="16">
        <f t="shared" si="109"/>
        <v>0.60966950684221533</v>
      </c>
      <c r="AN329" s="15">
        <v>30.615385</v>
      </c>
      <c r="AO329" s="16">
        <f t="shared" si="110"/>
        <v>2.3338355955533019</v>
      </c>
      <c r="AP329" s="13">
        <f>IF(('Even Strength'!CU329+'Power Play'!AJ329+'Penalty Kill'!AF329)&gt;0,V329/('Even Strength'!CU329+'Power Play'!AJ329+'Penalty Kill'!AF329),0)</f>
        <v>2.7586206896551724E-2</v>
      </c>
      <c r="AQ329" s="13">
        <f>IF(('Even Strength'!CU329+'Power Play'!AJ329+'Penalty Kill'!AF329)&gt;0,W329/('Even Strength'!CU329+'Power Play'!AJ329+'Penalty Kill'!AF329),0)</f>
        <v>3.4482758620689655E-2</v>
      </c>
      <c r="AR329" s="13">
        <f t="shared" si="111"/>
        <v>6.2068965517241378E-2</v>
      </c>
      <c r="AS329">
        <v>314</v>
      </c>
      <c r="AT329">
        <v>213</v>
      </c>
      <c r="AU329" s="17">
        <f t="shared" si="112"/>
        <v>0.59582542694497154</v>
      </c>
      <c r="AV329">
        <v>10.7</v>
      </c>
      <c r="AW329">
        <v>66</v>
      </c>
      <c r="AX329">
        <v>77</v>
      </c>
      <c r="AY329">
        <v>46</v>
      </c>
      <c r="AZ329">
        <v>19</v>
      </c>
      <c r="BA329">
        <v>6</v>
      </c>
      <c r="BB329">
        <v>18</v>
      </c>
      <c r="BC329" s="2">
        <f t="shared" si="113"/>
        <v>5.0312334568556931</v>
      </c>
      <c r="BD329" s="14">
        <f t="shared" si="114"/>
        <v>5.8697723663316417</v>
      </c>
      <c r="BE329" s="14">
        <f t="shared" si="115"/>
        <v>3.5066172578085131</v>
      </c>
      <c r="BF329" s="14">
        <f t="shared" si="116"/>
        <v>1.4483853890948206</v>
      </c>
      <c r="BG329" s="14">
        <f t="shared" si="117"/>
        <v>0.45738485971415388</v>
      </c>
      <c r="BH329" s="14">
        <f t="shared" si="118"/>
        <v>1.3721545791424616</v>
      </c>
      <c r="BI329">
        <v>23</v>
      </c>
      <c r="BJ329">
        <v>9</v>
      </c>
      <c r="BK329">
        <v>1</v>
      </c>
      <c r="BL329">
        <v>0</v>
      </c>
      <c r="BM329">
        <v>0</v>
      </c>
      <c r="BN329">
        <v>0</v>
      </c>
      <c r="BO329" s="2">
        <v>-5.5112110000000003</v>
      </c>
      <c r="BR329" s="18" t="str">
        <f t="shared" si="119"/>
        <v xml:space="preserve"> </v>
      </c>
      <c r="BT329">
        <v>0</v>
      </c>
      <c r="BU329">
        <v>17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1</v>
      </c>
      <c r="CB329" s="18">
        <f t="shared" si="120"/>
        <v>1</v>
      </c>
      <c r="CC329" s="19">
        <v>4</v>
      </c>
      <c r="CD329">
        <v>-0.8</v>
      </c>
      <c r="CE329">
        <v>0.2</v>
      </c>
      <c r="CF329">
        <v>-0.60000000000000009</v>
      </c>
      <c r="CG329" s="20">
        <f t="shared" si="121"/>
        <v>-7.5000000000000015E-3</v>
      </c>
      <c r="CH329" s="20">
        <f t="shared" si="122"/>
        <v>-4.5738485971415388E-2</v>
      </c>
      <c r="CI329">
        <v>14.2</v>
      </c>
      <c r="CJ329">
        <v>21.8</v>
      </c>
      <c r="CK329">
        <v>-18.2</v>
      </c>
      <c r="CL329">
        <v>-2.5</v>
      </c>
      <c r="CM329">
        <v>2.7</v>
      </c>
      <c r="CN329">
        <v>0</v>
      </c>
      <c r="CO329">
        <v>0.1</v>
      </c>
      <c r="CP329" s="21">
        <f t="shared" si="123"/>
        <v>1.25E-3</v>
      </c>
      <c r="CQ329" s="21">
        <f t="shared" si="124"/>
        <v>7.6230809952358971E-3</v>
      </c>
      <c r="CW329">
        <v>600000</v>
      </c>
      <c r="CY329" s="22">
        <f t="shared" si="125"/>
        <v>-0.95365853658536592</v>
      </c>
    </row>
    <row r="330" spans="1:103" x14ac:dyDescent="0.2">
      <c r="A330">
        <v>4</v>
      </c>
      <c r="B330" t="s">
        <v>1653</v>
      </c>
      <c r="C330" t="s">
        <v>350</v>
      </c>
      <c r="D330" t="s">
        <v>351</v>
      </c>
      <c r="E330" t="s">
        <v>106</v>
      </c>
      <c r="F330">
        <v>73</v>
      </c>
      <c r="G330">
        <v>201</v>
      </c>
      <c r="H330" t="s">
        <v>118</v>
      </c>
      <c r="I330">
        <v>2010</v>
      </c>
      <c r="J330">
        <v>1</v>
      </c>
      <c r="K330">
        <v>1</v>
      </c>
      <c r="M330">
        <v>22</v>
      </c>
      <c r="N330" t="s">
        <v>1654</v>
      </c>
      <c r="O330" s="12" t="s">
        <v>371</v>
      </c>
      <c r="P330" s="12" t="s">
        <v>1652</v>
      </c>
      <c r="Q330" t="s">
        <v>131</v>
      </c>
      <c r="T330" s="12" t="s">
        <v>156</v>
      </c>
      <c r="U330">
        <v>75</v>
      </c>
      <c r="V330">
        <v>27</v>
      </c>
      <c r="W330">
        <v>53</v>
      </c>
      <c r="X330">
        <v>80</v>
      </c>
      <c r="Y330">
        <v>-15</v>
      </c>
      <c r="Z330">
        <v>250</v>
      </c>
      <c r="AA330">
        <v>77</v>
      </c>
      <c r="AB330">
        <v>100</v>
      </c>
      <c r="AC330" s="13">
        <f t="shared" si="105"/>
        <v>0.108</v>
      </c>
      <c r="AD330" s="13">
        <f t="shared" si="106"/>
        <v>6.323185011709602E-2</v>
      </c>
      <c r="AE330" s="14">
        <v>28.4</v>
      </c>
      <c r="AF330" s="15">
        <v>113</v>
      </c>
      <c r="AG330" s="15">
        <v>70</v>
      </c>
      <c r="AH330" s="15">
        <v>21</v>
      </c>
      <c r="AI330" s="2">
        <v>1500.0666666667</v>
      </c>
      <c r="AJ330" s="14">
        <f t="shared" si="107"/>
        <v>20.000888888889335</v>
      </c>
      <c r="AK330">
        <v>1908</v>
      </c>
      <c r="AL330" s="14">
        <f t="shared" si="108"/>
        <v>25.44</v>
      </c>
      <c r="AM330" s="16">
        <f t="shared" si="109"/>
        <v>0.7861984626135744</v>
      </c>
      <c r="AN330" s="15">
        <v>214.98041499999999</v>
      </c>
      <c r="AO330" s="16">
        <f t="shared" si="110"/>
        <v>8.598834429580716</v>
      </c>
      <c r="AP330" s="13">
        <f>IF(('Even Strength'!CU330+'Power Play'!AJ330+'Penalty Kill'!AF330)&gt;0,V330/('Even Strength'!CU330+'Power Play'!AJ330+'Penalty Kill'!AF330),0)</f>
        <v>0.38028169014084506</v>
      </c>
      <c r="AQ330" s="13">
        <f>IF(('Even Strength'!CU330+'Power Play'!AJ330+'Penalty Kill'!AF330)&gt;0,W330/('Even Strength'!CU330+'Power Play'!AJ330+'Penalty Kill'!AF330),0)</f>
        <v>0.74647887323943662</v>
      </c>
      <c r="AR330" s="13">
        <f t="shared" si="111"/>
        <v>1.1267605633802817</v>
      </c>
      <c r="AS330">
        <v>37</v>
      </c>
      <c r="AT330">
        <v>44</v>
      </c>
      <c r="AU330" s="17">
        <f t="shared" si="112"/>
        <v>0.4567901234567901</v>
      </c>
      <c r="AV330">
        <v>1.8</v>
      </c>
      <c r="AW330">
        <v>161</v>
      </c>
      <c r="AX330">
        <v>54</v>
      </c>
      <c r="AY330">
        <v>41</v>
      </c>
      <c r="AZ330">
        <v>77</v>
      </c>
      <c r="BA330">
        <v>100</v>
      </c>
      <c r="BB330">
        <v>76</v>
      </c>
      <c r="BC330" s="2">
        <f t="shared" si="113"/>
        <v>6.4397137904980566</v>
      </c>
      <c r="BD330" s="14">
        <f t="shared" si="114"/>
        <v>2.159904004266429</v>
      </c>
      <c r="BE330" s="14">
        <f t="shared" si="115"/>
        <v>1.6399271143504368</v>
      </c>
      <c r="BF330" s="14">
        <f t="shared" si="116"/>
        <v>3.0798631171947228</v>
      </c>
      <c r="BG330" s="14">
        <f t="shared" si="117"/>
        <v>3.9998222301230166</v>
      </c>
      <c r="BH330" s="14">
        <f t="shared" si="118"/>
        <v>3.0398648948934923</v>
      </c>
      <c r="BI330">
        <v>44</v>
      </c>
      <c r="BJ330">
        <v>21</v>
      </c>
      <c r="BK330">
        <v>0</v>
      </c>
      <c r="BL330">
        <v>0</v>
      </c>
      <c r="BM330">
        <v>0</v>
      </c>
      <c r="BN330">
        <v>0</v>
      </c>
      <c r="BO330" s="2">
        <v>4.233231</v>
      </c>
      <c r="BP330">
        <v>2</v>
      </c>
      <c r="BQ330">
        <v>1</v>
      </c>
      <c r="BR330" s="18">
        <f t="shared" si="119"/>
        <v>0.5</v>
      </c>
      <c r="BS330">
        <v>1</v>
      </c>
      <c r="BT330">
        <v>5</v>
      </c>
      <c r="BU330">
        <v>16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 s="18">
        <f t="shared" si="120"/>
        <v>0</v>
      </c>
      <c r="CC330" s="19">
        <v>5</v>
      </c>
      <c r="CD330">
        <v>7.8</v>
      </c>
      <c r="CE330">
        <v>1.3</v>
      </c>
      <c r="CF330">
        <v>9</v>
      </c>
      <c r="CG330" s="20">
        <f t="shared" si="121"/>
        <v>0.12</v>
      </c>
      <c r="CH330" s="20">
        <f t="shared" si="122"/>
        <v>0.35998400071107151</v>
      </c>
      <c r="CI330">
        <v>40.6</v>
      </c>
      <c r="CJ330">
        <v>31.2</v>
      </c>
      <c r="CK330">
        <v>12.8</v>
      </c>
      <c r="CL330">
        <v>14</v>
      </c>
      <c r="CM330">
        <v>1</v>
      </c>
      <c r="CN330">
        <v>0.30000000000000004</v>
      </c>
      <c r="CO330">
        <v>15.3</v>
      </c>
      <c r="CP330" s="21">
        <f t="shared" si="123"/>
        <v>0.20400000000000001</v>
      </c>
      <c r="CQ330" s="21">
        <f t="shared" si="124"/>
        <v>0.61197280120882158</v>
      </c>
      <c r="CU330">
        <v>7</v>
      </c>
      <c r="CV330" t="s">
        <v>844</v>
      </c>
      <c r="CW330">
        <v>6000000</v>
      </c>
      <c r="CY330" s="22">
        <f t="shared" si="125"/>
        <v>4.7634146341463435</v>
      </c>
    </row>
    <row r="331" spans="1:103" x14ac:dyDescent="0.2">
      <c r="A331">
        <v>43</v>
      </c>
      <c r="B331" t="s">
        <v>1655</v>
      </c>
      <c r="C331" t="s">
        <v>1656</v>
      </c>
      <c r="D331" t="s">
        <v>105</v>
      </c>
      <c r="E331" t="s">
        <v>106</v>
      </c>
      <c r="F331">
        <v>70</v>
      </c>
      <c r="G331">
        <v>197</v>
      </c>
      <c r="H331" t="s">
        <v>118</v>
      </c>
      <c r="L331" t="s">
        <v>108</v>
      </c>
      <c r="M331">
        <v>22</v>
      </c>
      <c r="N331" t="s">
        <v>1657</v>
      </c>
      <c r="O331" s="12" t="s">
        <v>474</v>
      </c>
      <c r="P331" s="12" t="s">
        <v>1658</v>
      </c>
      <c r="Q331" t="s">
        <v>300</v>
      </c>
      <c r="T331" s="12" t="s">
        <v>113</v>
      </c>
      <c r="U331">
        <v>20</v>
      </c>
      <c r="V331">
        <v>1</v>
      </c>
      <c r="W331">
        <v>0</v>
      </c>
      <c r="X331">
        <v>1</v>
      </c>
      <c r="Y331">
        <v>-1</v>
      </c>
      <c r="Z331">
        <v>25</v>
      </c>
      <c r="AA331">
        <v>5</v>
      </c>
      <c r="AB331">
        <v>13</v>
      </c>
      <c r="AC331" s="13">
        <f t="shared" si="105"/>
        <v>0.04</v>
      </c>
      <c r="AD331" s="13">
        <f t="shared" si="106"/>
        <v>2.3255813953488372E-2</v>
      </c>
      <c r="AE331" s="14">
        <v>24.9</v>
      </c>
      <c r="AF331" s="15">
        <v>13</v>
      </c>
      <c r="AG331" s="15">
        <v>4</v>
      </c>
      <c r="AH331" s="15">
        <v>2</v>
      </c>
      <c r="AI331" s="2">
        <v>189.8333333333</v>
      </c>
      <c r="AJ331" s="14">
        <f t="shared" si="107"/>
        <v>9.4916666666650009</v>
      </c>
      <c r="AK331">
        <v>264</v>
      </c>
      <c r="AL331" s="14">
        <f t="shared" si="108"/>
        <v>13.2</v>
      </c>
      <c r="AM331" s="16">
        <f t="shared" si="109"/>
        <v>0.71906565656553034</v>
      </c>
      <c r="AN331" s="15">
        <v>0</v>
      </c>
      <c r="AO331" s="16">
        <f t="shared" si="110"/>
        <v>0</v>
      </c>
      <c r="AP331" s="13">
        <f>IF(('Even Strength'!CU331+'Power Play'!AJ331+'Penalty Kill'!AF331)&gt;0,V331/('Even Strength'!CU331+'Power Play'!AJ331+'Penalty Kill'!AF331),0)</f>
        <v>2.6315789473684209E-2</v>
      </c>
      <c r="AQ331" s="13">
        <f>IF(('Even Strength'!CU331+'Power Play'!AJ331+'Penalty Kill'!AF331)&gt;0,W331/('Even Strength'!CU331+'Power Play'!AJ331+'Penalty Kill'!AF331),0)</f>
        <v>0</v>
      </c>
      <c r="AR331" s="13">
        <f t="shared" si="111"/>
        <v>2.6315789473684209E-2</v>
      </c>
      <c r="AS331">
        <v>4</v>
      </c>
      <c r="AT331">
        <v>16</v>
      </c>
      <c r="AU331" s="17">
        <f t="shared" si="112"/>
        <v>0.2</v>
      </c>
      <c r="AV331">
        <v>1.6</v>
      </c>
      <c r="AW331">
        <v>19</v>
      </c>
      <c r="AX331">
        <v>52</v>
      </c>
      <c r="AY331">
        <v>4</v>
      </c>
      <c r="AZ331">
        <v>5</v>
      </c>
      <c r="BA331">
        <v>2</v>
      </c>
      <c r="BB331">
        <v>4</v>
      </c>
      <c r="BC331" s="2">
        <f t="shared" si="113"/>
        <v>6.0052677787543471</v>
      </c>
      <c r="BD331" s="14">
        <f t="shared" si="114"/>
        <v>16.435469710275054</v>
      </c>
      <c r="BE331" s="14">
        <f t="shared" si="115"/>
        <v>1.2642669007903888</v>
      </c>
      <c r="BF331" s="14">
        <f t="shared" si="116"/>
        <v>1.5803336259879861</v>
      </c>
      <c r="BG331" s="14">
        <f t="shared" si="117"/>
        <v>0.63213345039519442</v>
      </c>
      <c r="BH331" s="14">
        <f t="shared" si="118"/>
        <v>1.2642669007903888</v>
      </c>
      <c r="BI331">
        <v>32</v>
      </c>
      <c r="BJ331">
        <v>6</v>
      </c>
      <c r="BK331">
        <v>2</v>
      </c>
      <c r="BL331">
        <v>1</v>
      </c>
      <c r="BM331">
        <v>0</v>
      </c>
      <c r="BN331">
        <v>0</v>
      </c>
      <c r="BO331" s="2">
        <v>-0.33249699999999999</v>
      </c>
      <c r="BP331">
        <v>1</v>
      </c>
      <c r="BQ331">
        <v>0</v>
      </c>
      <c r="BR331" s="18">
        <f t="shared" si="119"/>
        <v>0</v>
      </c>
      <c r="BS331">
        <v>0</v>
      </c>
      <c r="BT331">
        <v>0</v>
      </c>
      <c r="BU331">
        <v>7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s="18">
        <f t="shared" si="120"/>
        <v>0</v>
      </c>
      <c r="CC331" s="19">
        <v>2</v>
      </c>
      <c r="CD331">
        <v>-0.30000000000000004</v>
      </c>
      <c r="CE331">
        <v>0.2</v>
      </c>
      <c r="CF331">
        <v>-0.2</v>
      </c>
      <c r="CG331" s="20">
        <f t="shared" si="121"/>
        <v>-0.01</v>
      </c>
      <c r="CH331" s="20">
        <f t="shared" si="122"/>
        <v>-6.3213345039519434E-2</v>
      </c>
      <c r="CI331">
        <v>1.7000000000000002</v>
      </c>
      <c r="CJ331">
        <v>1.9</v>
      </c>
      <c r="CK331">
        <v>-0.8</v>
      </c>
      <c r="CL331">
        <v>-0.2</v>
      </c>
      <c r="CM331">
        <v>0.2</v>
      </c>
      <c r="CN331">
        <v>-0.30000000000000004</v>
      </c>
      <c r="CO331">
        <v>-0.30000000000000004</v>
      </c>
      <c r="CP331" s="21">
        <f t="shared" si="123"/>
        <v>-1.5000000000000003E-2</v>
      </c>
      <c r="CQ331" s="21">
        <f t="shared" si="124"/>
        <v>-9.4820017559279171E-2</v>
      </c>
      <c r="CW331">
        <v>1775000</v>
      </c>
      <c r="CY331" s="22">
        <f t="shared" si="125"/>
        <v>-3.4170731707317064</v>
      </c>
    </row>
    <row r="332" spans="1:103" x14ac:dyDescent="0.2">
      <c r="A332">
        <v>14</v>
      </c>
      <c r="B332" t="s">
        <v>1659</v>
      </c>
      <c r="C332" t="s">
        <v>1660</v>
      </c>
      <c r="D332" t="s">
        <v>1661</v>
      </c>
      <c r="E332" t="s">
        <v>117</v>
      </c>
      <c r="F332">
        <v>72</v>
      </c>
      <c r="G332">
        <v>190</v>
      </c>
      <c r="H332" t="s">
        <v>107</v>
      </c>
      <c r="M332">
        <v>37</v>
      </c>
      <c r="N332" t="s">
        <v>1662</v>
      </c>
      <c r="O332" s="12" t="s">
        <v>800</v>
      </c>
      <c r="P332" s="12" t="s">
        <v>1663</v>
      </c>
      <c r="Q332" t="s">
        <v>460</v>
      </c>
      <c r="T332" s="12" t="s">
        <v>170</v>
      </c>
      <c r="U332">
        <v>69</v>
      </c>
      <c r="V332">
        <v>5</v>
      </c>
      <c r="W332">
        <v>7</v>
      </c>
      <c r="X332">
        <v>12</v>
      </c>
      <c r="Y332">
        <v>-8</v>
      </c>
      <c r="Z332">
        <v>45</v>
      </c>
      <c r="AA332">
        <v>12</v>
      </c>
      <c r="AB332">
        <v>17</v>
      </c>
      <c r="AC332" s="13">
        <f t="shared" si="105"/>
        <v>0.1111111111111111</v>
      </c>
      <c r="AD332" s="13">
        <f t="shared" si="106"/>
        <v>6.7567567567567571E-2</v>
      </c>
      <c r="AE332" s="14">
        <v>26.6</v>
      </c>
      <c r="AF332" s="15">
        <v>32</v>
      </c>
      <c r="AG332" s="15">
        <v>2</v>
      </c>
      <c r="AH332" s="15">
        <v>2</v>
      </c>
      <c r="AI332" s="2">
        <v>709.75</v>
      </c>
      <c r="AJ332" s="14">
        <f t="shared" si="107"/>
        <v>10.286231884057971</v>
      </c>
      <c r="AK332">
        <v>1142</v>
      </c>
      <c r="AL332" s="14">
        <f t="shared" si="108"/>
        <v>16.55072463768116</v>
      </c>
      <c r="AM332" s="16">
        <f t="shared" si="109"/>
        <v>0.62149737302977237</v>
      </c>
      <c r="AN332" s="15">
        <v>44.294117999999997</v>
      </c>
      <c r="AO332" s="16">
        <f t="shared" si="110"/>
        <v>3.744483381472349</v>
      </c>
      <c r="AP332" s="13">
        <f>IF(('Even Strength'!CU332+'Power Play'!AJ332+'Penalty Kill'!AF332)&gt;0,V332/('Even Strength'!CU332+'Power Play'!AJ332+'Penalty Kill'!AF332),0)</f>
        <v>4.807692307692308E-2</v>
      </c>
      <c r="AQ332" s="13">
        <f>IF(('Even Strength'!CU332+'Power Play'!AJ332+'Penalty Kill'!AF332)&gt;0,W332/('Even Strength'!CU332+'Power Play'!AJ332+'Penalty Kill'!AF332),0)</f>
        <v>6.7307692307692304E-2</v>
      </c>
      <c r="AR332" s="13">
        <f t="shared" si="111"/>
        <v>0.11538461538461539</v>
      </c>
      <c r="AS332">
        <v>296</v>
      </c>
      <c r="AT332">
        <v>266</v>
      </c>
      <c r="AU332" s="17">
        <f t="shared" si="112"/>
        <v>0.5266903914590747</v>
      </c>
      <c r="AV332">
        <v>13.7</v>
      </c>
      <c r="AW332">
        <v>70</v>
      </c>
      <c r="AX332">
        <v>65</v>
      </c>
      <c r="AY332">
        <v>33</v>
      </c>
      <c r="AZ332">
        <v>12</v>
      </c>
      <c r="BA332">
        <v>4</v>
      </c>
      <c r="BB332">
        <v>13</v>
      </c>
      <c r="BC332" s="2">
        <f t="shared" si="113"/>
        <v>5.9175766114829162</v>
      </c>
      <c r="BD332" s="14">
        <f t="shared" si="114"/>
        <v>5.4948925678055653</v>
      </c>
      <c r="BE332" s="14">
        <f t="shared" si="115"/>
        <v>2.7897146882705179</v>
      </c>
      <c r="BF332" s="14">
        <f t="shared" si="116"/>
        <v>1.0144417048256427</v>
      </c>
      <c r="BG332" s="14">
        <f t="shared" si="117"/>
        <v>0.33814723494188093</v>
      </c>
      <c r="BH332" s="14">
        <f t="shared" si="118"/>
        <v>1.098978513561113</v>
      </c>
      <c r="BI332">
        <v>24</v>
      </c>
      <c r="BJ332">
        <v>12</v>
      </c>
      <c r="BK332">
        <v>0</v>
      </c>
      <c r="BL332">
        <v>0</v>
      </c>
      <c r="BM332">
        <v>0</v>
      </c>
      <c r="BN332">
        <v>0</v>
      </c>
      <c r="BO332" s="2">
        <v>-1.335097</v>
      </c>
      <c r="BR332" s="18" t="str">
        <f t="shared" si="119"/>
        <v xml:space="preserve"> </v>
      </c>
      <c r="BT332">
        <v>0</v>
      </c>
      <c r="BU332">
        <v>20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 s="18">
        <f t="shared" si="120"/>
        <v>0</v>
      </c>
      <c r="CC332" s="19">
        <v>4</v>
      </c>
      <c r="CD332">
        <v>-0.1</v>
      </c>
      <c r="CE332">
        <v>0.5</v>
      </c>
      <c r="CF332">
        <v>0.30000000000000004</v>
      </c>
      <c r="CG332" s="20">
        <f t="shared" si="121"/>
        <v>4.3478260869565227E-3</v>
      </c>
      <c r="CH332" s="20">
        <f t="shared" si="122"/>
        <v>2.5361042620641074E-2</v>
      </c>
      <c r="CI332">
        <v>13.1</v>
      </c>
      <c r="CJ332">
        <v>18.7</v>
      </c>
      <c r="CK332">
        <v>-7.9</v>
      </c>
      <c r="CL332">
        <v>-1.1000000000000001</v>
      </c>
      <c r="CM332">
        <v>1.5</v>
      </c>
      <c r="CN332">
        <v>0</v>
      </c>
      <c r="CO332">
        <v>0.4</v>
      </c>
      <c r="CP332" s="21">
        <f t="shared" si="123"/>
        <v>5.7971014492753624E-3</v>
      </c>
      <c r="CQ332" s="21">
        <f t="shared" si="124"/>
        <v>3.3814723494188098E-2</v>
      </c>
      <c r="CU332">
        <v>5</v>
      </c>
      <c r="CV332" t="s">
        <v>171</v>
      </c>
      <c r="CW332">
        <v>600000</v>
      </c>
      <c r="CY332" s="22">
        <f t="shared" si="125"/>
        <v>-0.65365853658536588</v>
      </c>
    </row>
    <row r="333" spans="1:103" x14ac:dyDescent="0.2">
      <c r="A333">
        <v>2</v>
      </c>
      <c r="B333" t="s">
        <v>1664</v>
      </c>
      <c r="C333" t="s">
        <v>1665</v>
      </c>
      <c r="D333" t="s">
        <v>206</v>
      </c>
      <c r="E333" t="s">
        <v>106</v>
      </c>
      <c r="F333">
        <v>73</v>
      </c>
      <c r="G333">
        <v>209</v>
      </c>
      <c r="H333" t="s">
        <v>118</v>
      </c>
      <c r="I333">
        <v>2001</v>
      </c>
      <c r="J333">
        <v>1</v>
      </c>
      <c r="K333">
        <v>12</v>
      </c>
      <c r="M333">
        <v>31</v>
      </c>
      <c r="N333" t="s">
        <v>1666</v>
      </c>
      <c r="O333" s="12" t="s">
        <v>609</v>
      </c>
      <c r="P333" s="12" t="s">
        <v>1667</v>
      </c>
      <c r="Q333" t="s">
        <v>177</v>
      </c>
      <c r="T333" s="12" t="s">
        <v>178</v>
      </c>
      <c r="U333">
        <v>79</v>
      </c>
      <c r="V333">
        <v>5</v>
      </c>
      <c r="W333">
        <v>17</v>
      </c>
      <c r="X333">
        <v>22</v>
      </c>
      <c r="Y333">
        <v>13</v>
      </c>
      <c r="Z333">
        <v>150</v>
      </c>
      <c r="AA333">
        <v>58</v>
      </c>
      <c r="AB333">
        <v>100</v>
      </c>
      <c r="AC333" s="13">
        <f t="shared" si="105"/>
        <v>3.3333333333333333E-2</v>
      </c>
      <c r="AD333" s="13">
        <f t="shared" si="106"/>
        <v>1.6233766233766232E-2</v>
      </c>
      <c r="AE333" s="14">
        <v>51.8</v>
      </c>
      <c r="AF333" s="15">
        <v>64</v>
      </c>
      <c r="AG333" s="15">
        <v>12</v>
      </c>
      <c r="AH333" s="15">
        <v>67</v>
      </c>
      <c r="AI333" s="2">
        <v>1891.45</v>
      </c>
      <c r="AJ333" s="14">
        <f t="shared" si="107"/>
        <v>23.94240506329114</v>
      </c>
      <c r="AK333">
        <v>2321</v>
      </c>
      <c r="AL333" s="14">
        <f t="shared" si="108"/>
        <v>29.379746835443036</v>
      </c>
      <c r="AM333" s="16">
        <f t="shared" si="109"/>
        <v>0.81492890995260669</v>
      </c>
      <c r="AN333" s="15">
        <v>176.030303</v>
      </c>
      <c r="AO333" s="16">
        <f t="shared" si="110"/>
        <v>5.5839795818023212</v>
      </c>
      <c r="AP333" s="13">
        <f>IF(('Even Strength'!CU333+'Power Play'!AJ333+'Penalty Kill'!AF333)&gt;0,V333/('Even Strength'!CU333+'Power Play'!AJ333+'Penalty Kill'!AF333),0)</f>
        <v>4.8543689320388349E-2</v>
      </c>
      <c r="AQ333" s="13">
        <f>IF(('Even Strength'!CU333+'Power Play'!AJ333+'Penalty Kill'!AF333)&gt;0,W333/('Even Strength'!CU333+'Power Play'!AJ333+'Penalty Kill'!AF333),0)</f>
        <v>0.1650485436893204</v>
      </c>
      <c r="AR333" s="13">
        <f t="shared" si="111"/>
        <v>0.21359223300970875</v>
      </c>
      <c r="AS333">
        <v>0</v>
      </c>
      <c r="AT333">
        <v>0</v>
      </c>
      <c r="AU333" s="17">
        <f t="shared" si="112"/>
        <v>0</v>
      </c>
      <c r="AV333">
        <v>0</v>
      </c>
      <c r="AW333">
        <v>127</v>
      </c>
      <c r="AX333">
        <v>87</v>
      </c>
      <c r="AY333">
        <v>130</v>
      </c>
      <c r="AZ333">
        <v>58</v>
      </c>
      <c r="BA333">
        <v>69</v>
      </c>
      <c r="BB333">
        <v>48</v>
      </c>
      <c r="BC333" s="2">
        <f t="shared" si="113"/>
        <v>4.0286552644796316</v>
      </c>
      <c r="BD333" s="14">
        <f t="shared" si="114"/>
        <v>2.7597874646435274</v>
      </c>
      <c r="BE333" s="14">
        <f t="shared" si="115"/>
        <v>4.1238203494673398</v>
      </c>
      <c r="BF333" s="14">
        <f t="shared" si="116"/>
        <v>1.8398583097623515</v>
      </c>
      <c r="BG333" s="14">
        <f t="shared" si="117"/>
        <v>2.1887969547172803</v>
      </c>
      <c r="BH333" s="14">
        <f t="shared" si="118"/>
        <v>1.5226413598033255</v>
      </c>
      <c r="BI333">
        <v>26</v>
      </c>
      <c r="BJ333">
        <v>13</v>
      </c>
      <c r="BK333">
        <v>0</v>
      </c>
      <c r="BL333">
        <v>0</v>
      </c>
      <c r="BM333">
        <v>0</v>
      </c>
      <c r="BN333">
        <v>0</v>
      </c>
      <c r="BO333" s="2">
        <v>18.333985999999999</v>
      </c>
      <c r="BR333" s="18" t="str">
        <f t="shared" si="119"/>
        <v xml:space="preserve"> </v>
      </c>
      <c r="BT333">
        <v>0</v>
      </c>
      <c r="BU333">
        <v>22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s="18">
        <f t="shared" si="120"/>
        <v>0</v>
      </c>
      <c r="CC333" s="19">
        <v>6</v>
      </c>
      <c r="CD333">
        <v>0.7</v>
      </c>
      <c r="CE333">
        <v>5.9</v>
      </c>
      <c r="CF333">
        <v>6.6</v>
      </c>
      <c r="CG333" s="20">
        <f t="shared" si="121"/>
        <v>8.3544303797468356E-2</v>
      </c>
      <c r="CH333" s="20">
        <f t="shared" si="122"/>
        <v>0.20936318697295725</v>
      </c>
      <c r="CI333">
        <v>32.6</v>
      </c>
      <c r="CJ333">
        <v>42.1</v>
      </c>
      <c r="CK333">
        <v>16.8</v>
      </c>
      <c r="CL333">
        <v>1</v>
      </c>
      <c r="CM333">
        <v>8.9</v>
      </c>
      <c r="CN333">
        <v>0</v>
      </c>
      <c r="CO333">
        <v>10</v>
      </c>
      <c r="CP333" s="21">
        <f t="shared" si="123"/>
        <v>0.12658227848101267</v>
      </c>
      <c r="CQ333" s="21">
        <f t="shared" si="124"/>
        <v>0.31721694995902616</v>
      </c>
      <c r="CU333">
        <v>2</v>
      </c>
      <c r="CV333" t="s">
        <v>656</v>
      </c>
      <c r="CW333">
        <v>4500000</v>
      </c>
      <c r="CY333" s="22">
        <f t="shared" si="125"/>
        <v>2.0975609756097571</v>
      </c>
    </row>
    <row r="334" spans="1:103" x14ac:dyDescent="0.2">
      <c r="A334">
        <v>27</v>
      </c>
      <c r="B334" t="s">
        <v>1668</v>
      </c>
      <c r="C334" t="s">
        <v>472</v>
      </c>
      <c r="D334" t="s">
        <v>105</v>
      </c>
      <c r="E334" t="s">
        <v>106</v>
      </c>
      <c r="F334">
        <v>77</v>
      </c>
      <c r="G334">
        <v>212</v>
      </c>
      <c r="H334" t="s">
        <v>107</v>
      </c>
      <c r="I334">
        <v>2011</v>
      </c>
      <c r="J334">
        <v>1</v>
      </c>
      <c r="K334">
        <v>9</v>
      </c>
      <c r="M334">
        <v>20</v>
      </c>
      <c r="N334" t="s">
        <v>1669</v>
      </c>
      <c r="O334" s="12" t="s">
        <v>1670</v>
      </c>
      <c r="P334" s="12" t="s">
        <v>104</v>
      </c>
      <c r="Q334" t="s">
        <v>338</v>
      </c>
      <c r="T334" s="12" t="s">
        <v>178</v>
      </c>
      <c r="U334">
        <v>64</v>
      </c>
      <c r="V334">
        <v>7</v>
      </c>
      <c r="W334">
        <v>18</v>
      </c>
      <c r="X334">
        <v>25</v>
      </c>
      <c r="Y334">
        <v>22</v>
      </c>
      <c r="Z334">
        <v>114</v>
      </c>
      <c r="AA334">
        <v>52</v>
      </c>
      <c r="AB334">
        <v>67</v>
      </c>
      <c r="AC334" s="13">
        <f t="shared" si="105"/>
        <v>6.1403508771929821E-2</v>
      </c>
      <c r="AD334" s="13">
        <f t="shared" si="106"/>
        <v>3.0042918454935622E-2</v>
      </c>
      <c r="AE334" s="14">
        <v>47</v>
      </c>
      <c r="AF334" s="15">
        <v>36</v>
      </c>
      <c r="AG334" s="15">
        <v>26</v>
      </c>
      <c r="AH334" s="15">
        <v>44</v>
      </c>
      <c r="AI334" s="2">
        <v>1222.4000000000001</v>
      </c>
      <c r="AJ334" s="14">
        <f t="shared" si="107"/>
        <v>19.100000000000001</v>
      </c>
      <c r="AK334">
        <v>1524</v>
      </c>
      <c r="AL334" s="14">
        <f t="shared" si="108"/>
        <v>23.8125</v>
      </c>
      <c r="AM334" s="16">
        <f t="shared" si="109"/>
        <v>0.8020997375328085</v>
      </c>
      <c r="AN334" s="15">
        <v>59.932026</v>
      </c>
      <c r="AO334" s="16">
        <f t="shared" si="110"/>
        <v>2.9416897578534029</v>
      </c>
      <c r="AP334" s="13">
        <f>IF(('Even Strength'!CU334+'Power Play'!AJ334+'Penalty Kill'!AF334)&gt;0,V334/('Even Strength'!CU334+'Power Play'!AJ334+'Penalty Kill'!AF334),0)</f>
        <v>6.5420560747663545E-2</v>
      </c>
      <c r="AQ334" s="13">
        <f>IF(('Even Strength'!CU334+'Power Play'!AJ334+'Penalty Kill'!AF334)&gt;0,W334/('Even Strength'!CU334+'Power Play'!AJ334+'Penalty Kill'!AF334),0)</f>
        <v>0.16822429906542055</v>
      </c>
      <c r="AR334" s="13">
        <f t="shared" si="111"/>
        <v>0.23364485981308408</v>
      </c>
      <c r="AS334">
        <v>0</v>
      </c>
      <c r="AT334">
        <v>0</v>
      </c>
      <c r="AU334" s="17">
        <f t="shared" si="112"/>
        <v>0</v>
      </c>
      <c r="AV334">
        <v>0</v>
      </c>
      <c r="AW334">
        <v>102</v>
      </c>
      <c r="AX334">
        <v>73</v>
      </c>
      <c r="AY334">
        <v>53</v>
      </c>
      <c r="AZ334">
        <v>52</v>
      </c>
      <c r="BA334">
        <v>31</v>
      </c>
      <c r="BB334">
        <v>18</v>
      </c>
      <c r="BC334" s="2">
        <f t="shared" si="113"/>
        <v>5.0065445026178006</v>
      </c>
      <c r="BD334" s="14">
        <f t="shared" si="114"/>
        <v>3.5831151832460733</v>
      </c>
      <c r="BE334" s="14">
        <f t="shared" si="115"/>
        <v>2.6014397905759159</v>
      </c>
      <c r="BF334" s="14">
        <f t="shared" si="116"/>
        <v>2.5523560209424083</v>
      </c>
      <c r="BG334" s="14">
        <f t="shared" si="117"/>
        <v>1.5215968586387434</v>
      </c>
      <c r="BH334" s="14">
        <f t="shared" si="118"/>
        <v>0.88350785340314131</v>
      </c>
      <c r="BI334">
        <v>40</v>
      </c>
      <c r="BJ334">
        <v>20</v>
      </c>
      <c r="BK334">
        <v>0</v>
      </c>
      <c r="BL334">
        <v>0</v>
      </c>
      <c r="BM334">
        <v>0</v>
      </c>
      <c r="BN334">
        <v>0</v>
      </c>
      <c r="BO334" s="2">
        <v>-6.8860779999999995</v>
      </c>
      <c r="BR334" s="18" t="str">
        <f t="shared" si="119"/>
        <v xml:space="preserve"> </v>
      </c>
      <c r="BT334">
        <v>0</v>
      </c>
      <c r="BU334">
        <v>15</v>
      </c>
      <c r="BV334">
        <v>0</v>
      </c>
      <c r="BW334">
        <v>1</v>
      </c>
      <c r="BX334">
        <v>1</v>
      </c>
      <c r="BY334">
        <v>0</v>
      </c>
      <c r="BZ334">
        <v>0</v>
      </c>
      <c r="CA334">
        <v>0</v>
      </c>
      <c r="CB334" s="18">
        <f t="shared" si="120"/>
        <v>0</v>
      </c>
      <c r="CC334" s="19">
        <v>4</v>
      </c>
      <c r="CD334">
        <v>2.1</v>
      </c>
      <c r="CE334">
        <v>3.8</v>
      </c>
      <c r="CF334">
        <v>5.9</v>
      </c>
      <c r="CG334" s="20">
        <f t="shared" si="121"/>
        <v>9.2187500000000006E-2</v>
      </c>
      <c r="CH334" s="20">
        <f t="shared" si="122"/>
        <v>0.2895942408376963</v>
      </c>
      <c r="CI334">
        <v>25.1</v>
      </c>
      <c r="CJ334">
        <v>20.100000000000001</v>
      </c>
      <c r="CK334">
        <v>9.1999999999999993</v>
      </c>
      <c r="CL334">
        <v>4.2</v>
      </c>
      <c r="CM334">
        <v>3.3</v>
      </c>
      <c r="CN334">
        <v>0</v>
      </c>
      <c r="CO334">
        <v>7.5</v>
      </c>
      <c r="CP334" s="21">
        <f t="shared" si="123"/>
        <v>0.1171875</v>
      </c>
      <c r="CQ334" s="21">
        <f t="shared" si="124"/>
        <v>0.3681282722513089</v>
      </c>
      <c r="CU334">
        <v>14</v>
      </c>
      <c r="CV334" t="s">
        <v>1671</v>
      </c>
      <c r="CW334">
        <v>1494167</v>
      </c>
      <c r="CY334" s="22">
        <f t="shared" si="125"/>
        <v>4.8760969756097561</v>
      </c>
    </row>
    <row r="335" spans="1:103" x14ac:dyDescent="0.2">
      <c r="A335">
        <v>75</v>
      </c>
      <c r="B335" t="s">
        <v>1672</v>
      </c>
      <c r="C335" t="s">
        <v>472</v>
      </c>
      <c r="D335" t="s">
        <v>105</v>
      </c>
      <c r="E335" t="s">
        <v>106</v>
      </c>
      <c r="F335">
        <v>73</v>
      </c>
      <c r="G335">
        <v>195</v>
      </c>
      <c r="H335" t="s">
        <v>107</v>
      </c>
      <c r="I335">
        <v>2010</v>
      </c>
      <c r="J335">
        <v>5</v>
      </c>
      <c r="K335">
        <v>129</v>
      </c>
      <c r="L335" t="s">
        <v>108</v>
      </c>
      <c r="M335">
        <v>22</v>
      </c>
      <c r="N335" t="s">
        <v>1673</v>
      </c>
      <c r="O335" s="12" t="s">
        <v>1674</v>
      </c>
      <c r="P335" s="12" t="s">
        <v>104</v>
      </c>
      <c r="Q335" t="s">
        <v>610</v>
      </c>
      <c r="T335" s="12" t="s">
        <v>170</v>
      </c>
      <c r="U335">
        <v>11</v>
      </c>
      <c r="V335">
        <v>0</v>
      </c>
      <c r="W335">
        <v>0</v>
      </c>
      <c r="X335">
        <v>0</v>
      </c>
      <c r="Y335">
        <v>-5</v>
      </c>
      <c r="Z335">
        <v>13</v>
      </c>
      <c r="AA335">
        <v>7</v>
      </c>
      <c r="AB335">
        <v>6</v>
      </c>
      <c r="AC335" s="13">
        <f t="shared" si="105"/>
        <v>0</v>
      </c>
      <c r="AD335" s="13">
        <f t="shared" si="106"/>
        <v>0</v>
      </c>
      <c r="AE335" s="14">
        <v>32.1</v>
      </c>
      <c r="AF335" s="15">
        <v>9</v>
      </c>
      <c r="AG335" s="15">
        <v>2</v>
      </c>
      <c r="AH335" s="15">
        <v>1</v>
      </c>
      <c r="AI335" s="2">
        <v>113.55</v>
      </c>
      <c r="AJ335" s="14">
        <f t="shared" si="107"/>
        <v>10.322727272727272</v>
      </c>
      <c r="AK335">
        <v>179</v>
      </c>
      <c r="AL335" s="14">
        <f t="shared" si="108"/>
        <v>16.272727272727273</v>
      </c>
      <c r="AM335" s="16">
        <f t="shared" si="109"/>
        <v>0.63435754189944138</v>
      </c>
      <c r="AN335" s="15">
        <v>0</v>
      </c>
      <c r="AO335" s="16">
        <f t="shared" si="110"/>
        <v>0</v>
      </c>
      <c r="AP335" s="13">
        <f>IF(('Even Strength'!CU335+'Power Play'!AJ335+'Penalty Kill'!AF335)&gt;0,V335/('Even Strength'!CU335+'Power Play'!AJ335+'Penalty Kill'!AF335),0)</f>
        <v>0</v>
      </c>
      <c r="AQ335" s="13">
        <f>IF(('Even Strength'!CU335+'Power Play'!AJ335+'Penalty Kill'!AF335)&gt;0,W335/('Even Strength'!CU335+'Power Play'!AJ335+'Penalty Kill'!AF335),0)</f>
        <v>0</v>
      </c>
      <c r="AR335" s="13">
        <f t="shared" si="111"/>
        <v>0</v>
      </c>
      <c r="AS335">
        <v>14</v>
      </c>
      <c r="AT335">
        <v>22</v>
      </c>
      <c r="AU335" s="17">
        <f t="shared" si="112"/>
        <v>0.3888888888888889</v>
      </c>
      <c r="AV335">
        <v>5.4</v>
      </c>
      <c r="AW335">
        <v>17</v>
      </c>
      <c r="AX335">
        <v>24</v>
      </c>
      <c r="AY335">
        <v>3</v>
      </c>
      <c r="AZ335">
        <v>7</v>
      </c>
      <c r="BA335">
        <v>1</v>
      </c>
      <c r="BB335">
        <v>3</v>
      </c>
      <c r="BC335" s="2">
        <f t="shared" si="113"/>
        <v>8.9828269484808452</v>
      </c>
      <c r="BD335" s="14">
        <f t="shared" si="114"/>
        <v>12.681638044914136</v>
      </c>
      <c r="BE335" s="14">
        <f t="shared" si="115"/>
        <v>1.585204755614267</v>
      </c>
      <c r="BF335" s="14">
        <f t="shared" si="116"/>
        <v>3.6988110964332894</v>
      </c>
      <c r="BG335" s="14">
        <f t="shared" si="117"/>
        <v>0.52840158520475566</v>
      </c>
      <c r="BH335" s="14">
        <f t="shared" si="118"/>
        <v>1.585204755614267</v>
      </c>
      <c r="BI335">
        <v>2</v>
      </c>
      <c r="BJ335">
        <v>1</v>
      </c>
      <c r="BK335">
        <v>0</v>
      </c>
      <c r="BL335">
        <v>0</v>
      </c>
      <c r="BM335">
        <v>0</v>
      </c>
      <c r="BN335">
        <v>0</v>
      </c>
      <c r="BO335" s="2">
        <v>-0.20407499999999998</v>
      </c>
      <c r="BR335" s="18" t="str">
        <f t="shared" si="119"/>
        <v xml:space="preserve"> </v>
      </c>
      <c r="BT335">
        <v>0</v>
      </c>
      <c r="BU335">
        <v>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 s="18">
        <f t="shared" si="120"/>
        <v>0</v>
      </c>
      <c r="CC335" s="19">
        <v>4</v>
      </c>
      <c r="CD335">
        <v>-0.30000000000000004</v>
      </c>
      <c r="CE335">
        <v>-0.1</v>
      </c>
      <c r="CF335">
        <v>-0.4</v>
      </c>
      <c r="CG335" s="20">
        <f t="shared" si="121"/>
        <v>-3.6363636363636369E-2</v>
      </c>
      <c r="CH335" s="20">
        <f t="shared" si="122"/>
        <v>-0.21136063408190225</v>
      </c>
      <c r="CI335">
        <v>2</v>
      </c>
      <c r="CJ335">
        <v>2</v>
      </c>
      <c r="CK335">
        <v>-5.5</v>
      </c>
      <c r="CL335">
        <v>-0.9</v>
      </c>
      <c r="CM335">
        <v>-0.30000000000000004</v>
      </c>
      <c r="CN335">
        <v>0</v>
      </c>
      <c r="CO335">
        <v>-1.2</v>
      </c>
      <c r="CP335" s="21">
        <f t="shared" si="123"/>
        <v>-0.10909090909090909</v>
      </c>
      <c r="CQ335" s="21">
        <f t="shared" si="124"/>
        <v>-0.63408190224570671</v>
      </c>
      <c r="CW335">
        <v>878333</v>
      </c>
      <c r="CY335" s="22">
        <f t="shared" si="125"/>
        <v>-2.7424384390243901</v>
      </c>
    </row>
    <row r="336" spans="1:103" x14ac:dyDescent="0.2">
      <c r="A336">
        <v>48</v>
      </c>
      <c r="B336" t="s">
        <v>1675</v>
      </c>
      <c r="C336" t="s">
        <v>1676</v>
      </c>
      <c r="D336" t="s">
        <v>105</v>
      </c>
      <c r="E336" t="s">
        <v>106</v>
      </c>
      <c r="F336">
        <v>74</v>
      </c>
      <c r="G336">
        <v>219</v>
      </c>
      <c r="H336" t="s">
        <v>118</v>
      </c>
      <c r="M336">
        <v>28</v>
      </c>
      <c r="N336" t="s">
        <v>1677</v>
      </c>
      <c r="O336" s="12" t="s">
        <v>743</v>
      </c>
      <c r="P336" s="12" t="s">
        <v>104</v>
      </c>
      <c r="Q336" t="s">
        <v>131</v>
      </c>
      <c r="T336" s="12" t="s">
        <v>156</v>
      </c>
      <c r="U336">
        <v>2</v>
      </c>
      <c r="V336">
        <v>0</v>
      </c>
      <c r="W336">
        <v>0</v>
      </c>
      <c r="X336">
        <v>0</v>
      </c>
      <c r="Y336">
        <v>-2</v>
      </c>
      <c r="Z336">
        <v>0</v>
      </c>
      <c r="AA336">
        <v>4</v>
      </c>
      <c r="AB336">
        <v>0</v>
      </c>
      <c r="AC336" s="13">
        <f t="shared" si="105"/>
        <v>0</v>
      </c>
      <c r="AD336" s="13">
        <f t="shared" si="106"/>
        <v>0</v>
      </c>
      <c r="AE336" s="14">
        <v>19.3</v>
      </c>
      <c r="AF336" s="15">
        <v>0</v>
      </c>
      <c r="AG336" s="15">
        <v>0</v>
      </c>
      <c r="AH336" s="15">
        <v>0</v>
      </c>
      <c r="AI336" s="2">
        <v>20.05</v>
      </c>
      <c r="AJ336" s="14">
        <f t="shared" si="107"/>
        <v>10.025</v>
      </c>
      <c r="AK336">
        <v>30</v>
      </c>
      <c r="AL336" s="14">
        <f t="shared" si="108"/>
        <v>15</v>
      </c>
      <c r="AM336" s="16">
        <f t="shared" si="109"/>
        <v>0.66833333333333333</v>
      </c>
      <c r="AN336" s="15">
        <v>0</v>
      </c>
      <c r="AO336" s="16">
        <f t="shared" si="110"/>
        <v>0</v>
      </c>
      <c r="AP336" s="13">
        <f>IF(('Even Strength'!CU336+'Power Play'!AJ336+'Penalty Kill'!AF336)&gt;0,V336/('Even Strength'!CU336+'Power Play'!AJ336+'Penalty Kill'!AF336),0)</f>
        <v>0</v>
      </c>
      <c r="AQ336" s="13">
        <f>IF(('Even Strength'!CU336+'Power Play'!AJ336+'Penalty Kill'!AF336)&gt;0,W336/('Even Strength'!CU336+'Power Play'!AJ336+'Penalty Kill'!AF336),0)</f>
        <v>0</v>
      </c>
      <c r="AR336" s="13">
        <f t="shared" si="111"/>
        <v>0</v>
      </c>
      <c r="AS336">
        <v>0</v>
      </c>
      <c r="AT336">
        <v>0</v>
      </c>
      <c r="AU336" s="17">
        <f t="shared" si="112"/>
        <v>0</v>
      </c>
      <c r="AV336">
        <v>0</v>
      </c>
      <c r="AW336">
        <v>0</v>
      </c>
      <c r="AX336">
        <v>3</v>
      </c>
      <c r="AY336">
        <v>1</v>
      </c>
      <c r="AZ336">
        <v>4</v>
      </c>
      <c r="BA336">
        <v>1</v>
      </c>
      <c r="BB336">
        <v>0</v>
      </c>
      <c r="BC336" s="2">
        <f t="shared" si="113"/>
        <v>0</v>
      </c>
      <c r="BD336" s="14">
        <f t="shared" si="114"/>
        <v>8.9775561097256862</v>
      </c>
      <c r="BE336" s="14">
        <f t="shared" si="115"/>
        <v>2.992518703241895</v>
      </c>
      <c r="BF336" s="14">
        <f t="shared" si="116"/>
        <v>11.97007481296758</v>
      </c>
      <c r="BG336" s="14">
        <f t="shared" si="117"/>
        <v>2.992518703241895</v>
      </c>
      <c r="BH336" s="14">
        <f t="shared" si="118"/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">
        <v>0.97254999999999991</v>
      </c>
      <c r="BR336" s="18" t="str">
        <f t="shared" si="119"/>
        <v xml:space="preserve"> 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s="18">
        <f t="shared" si="120"/>
        <v>0</v>
      </c>
      <c r="CC336" s="19">
        <v>5</v>
      </c>
      <c r="CD336">
        <v>-0.1</v>
      </c>
      <c r="CE336">
        <v>-0.1</v>
      </c>
      <c r="CF336">
        <v>-0.1</v>
      </c>
      <c r="CG336" s="20">
        <f t="shared" si="121"/>
        <v>-0.05</v>
      </c>
      <c r="CH336" s="20">
        <f t="shared" si="122"/>
        <v>-0.29925187032418954</v>
      </c>
      <c r="CI336">
        <v>0.5</v>
      </c>
      <c r="CJ336">
        <v>0.5</v>
      </c>
      <c r="CK336">
        <v>-1.7000000000000002</v>
      </c>
      <c r="CL336">
        <v>-0.2</v>
      </c>
      <c r="CM336">
        <v>-0.1</v>
      </c>
      <c r="CN336">
        <v>0</v>
      </c>
      <c r="CO336">
        <v>-0.4</v>
      </c>
      <c r="CP336" s="21">
        <f t="shared" si="123"/>
        <v>-0.2</v>
      </c>
      <c r="CQ336" s="21">
        <f t="shared" si="124"/>
        <v>-1.1970074812967582</v>
      </c>
      <c r="CU336">
        <v>11</v>
      </c>
      <c r="CV336" t="s">
        <v>844</v>
      </c>
      <c r="CW336">
        <v>600000</v>
      </c>
      <c r="CY336" s="22">
        <f t="shared" si="125"/>
        <v>-1.4536585365853658</v>
      </c>
    </row>
    <row r="337" spans="1:103" x14ac:dyDescent="0.2">
      <c r="A337">
        <v>3</v>
      </c>
      <c r="B337" t="s">
        <v>1678</v>
      </c>
      <c r="C337" t="s">
        <v>1679</v>
      </c>
      <c r="D337" t="s">
        <v>245</v>
      </c>
      <c r="E337" t="s">
        <v>106</v>
      </c>
      <c r="F337">
        <v>74</v>
      </c>
      <c r="G337">
        <v>209</v>
      </c>
      <c r="H337" t="s">
        <v>107</v>
      </c>
      <c r="I337">
        <v>2008</v>
      </c>
      <c r="J337">
        <v>2</v>
      </c>
      <c r="K337">
        <v>53</v>
      </c>
      <c r="M337">
        <v>23</v>
      </c>
      <c r="N337" t="s">
        <v>1680</v>
      </c>
      <c r="O337" s="12" t="s">
        <v>1681</v>
      </c>
      <c r="P337" s="12" t="s">
        <v>1682</v>
      </c>
      <c r="Q337" t="s">
        <v>300</v>
      </c>
      <c r="T337" s="12" t="s">
        <v>178</v>
      </c>
      <c r="U337">
        <v>69</v>
      </c>
      <c r="V337">
        <v>3</v>
      </c>
      <c r="W337">
        <v>15</v>
      </c>
      <c r="X337">
        <v>18</v>
      </c>
      <c r="Y337">
        <v>2</v>
      </c>
      <c r="Z337">
        <v>134</v>
      </c>
      <c r="AA337">
        <v>58</v>
      </c>
      <c r="AB337">
        <v>116</v>
      </c>
      <c r="AC337" s="13">
        <f t="shared" si="105"/>
        <v>2.2388059701492536E-2</v>
      </c>
      <c r="AD337" s="13">
        <f t="shared" si="106"/>
        <v>9.74025974025974E-3</v>
      </c>
      <c r="AE337" s="14">
        <v>53.4</v>
      </c>
      <c r="AF337" s="15">
        <v>53</v>
      </c>
      <c r="AG337" s="15">
        <v>16</v>
      </c>
      <c r="AH337" s="15">
        <v>58</v>
      </c>
      <c r="AI337" s="2">
        <v>1725.5166666667001</v>
      </c>
      <c r="AJ337" s="14">
        <f t="shared" si="107"/>
        <v>25.007487922705799</v>
      </c>
      <c r="AK337">
        <v>1987</v>
      </c>
      <c r="AL337" s="14">
        <f t="shared" si="108"/>
        <v>28.797101449275363</v>
      </c>
      <c r="AM337" s="16">
        <f t="shared" si="109"/>
        <v>0.86840295252476096</v>
      </c>
      <c r="AN337" s="15">
        <v>82.729292999999998</v>
      </c>
      <c r="AO337" s="16">
        <f t="shared" si="110"/>
        <v>2.8766790120832817</v>
      </c>
      <c r="AP337" s="13">
        <f>IF(('Even Strength'!CU337+'Power Play'!AJ337+'Penalty Kill'!AF337)&gt;0,V337/('Even Strength'!CU337+'Power Play'!AJ337+'Penalty Kill'!AF337),0)</f>
        <v>3.2258064516129031E-2</v>
      </c>
      <c r="AQ337" s="13">
        <f>IF(('Even Strength'!CU337+'Power Play'!AJ337+'Penalty Kill'!AF337)&gt;0,W337/('Even Strength'!CU337+'Power Play'!AJ337+'Penalty Kill'!AF337),0)</f>
        <v>0.16129032258064516</v>
      </c>
      <c r="AR337" s="13">
        <f t="shared" si="111"/>
        <v>0.19354838709677419</v>
      </c>
      <c r="AS337">
        <v>0</v>
      </c>
      <c r="AT337">
        <v>0</v>
      </c>
      <c r="AU337" s="17">
        <f t="shared" si="112"/>
        <v>0</v>
      </c>
      <c r="AV337">
        <v>0</v>
      </c>
      <c r="AW337">
        <v>90</v>
      </c>
      <c r="AX337">
        <v>93</v>
      </c>
      <c r="AY337">
        <v>132</v>
      </c>
      <c r="AZ337">
        <v>58</v>
      </c>
      <c r="BA337">
        <v>51</v>
      </c>
      <c r="BB337">
        <v>40</v>
      </c>
      <c r="BC337" s="2">
        <f t="shared" si="113"/>
        <v>3.1294974452095867</v>
      </c>
      <c r="BD337" s="14">
        <f t="shared" si="114"/>
        <v>3.2338140267165731</v>
      </c>
      <c r="BE337" s="14">
        <f t="shared" si="115"/>
        <v>4.5899295863073943</v>
      </c>
      <c r="BF337" s="14">
        <f t="shared" si="116"/>
        <v>2.0167872424684004</v>
      </c>
      <c r="BG337" s="14">
        <f t="shared" si="117"/>
        <v>1.7733818856187658</v>
      </c>
      <c r="BH337" s="14">
        <f t="shared" si="118"/>
        <v>1.390887753426483</v>
      </c>
      <c r="BI337">
        <v>68</v>
      </c>
      <c r="BJ337">
        <v>19</v>
      </c>
      <c r="BK337">
        <v>2</v>
      </c>
      <c r="BL337">
        <v>1</v>
      </c>
      <c r="BM337">
        <v>1</v>
      </c>
      <c r="BN337">
        <v>0</v>
      </c>
      <c r="BO337" s="2">
        <v>2.8837419999999998</v>
      </c>
      <c r="BR337" s="18" t="str">
        <f t="shared" si="119"/>
        <v xml:space="preserve"> </v>
      </c>
      <c r="BT337">
        <v>0</v>
      </c>
      <c r="BU337">
        <v>21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 s="18">
        <f t="shared" si="120"/>
        <v>0</v>
      </c>
      <c r="CC337" s="19">
        <v>4</v>
      </c>
      <c r="CD337">
        <v>0.2</v>
      </c>
      <c r="CE337">
        <v>3.7</v>
      </c>
      <c r="CF337">
        <v>3.9</v>
      </c>
      <c r="CG337" s="20">
        <f t="shared" si="121"/>
        <v>5.6521739130434782E-2</v>
      </c>
      <c r="CH337" s="20">
        <f t="shared" si="122"/>
        <v>0.13561155595908209</v>
      </c>
      <c r="CI337">
        <v>28.3</v>
      </c>
      <c r="CJ337">
        <v>34.700000000000003</v>
      </c>
      <c r="CK337">
        <v>10.3</v>
      </c>
      <c r="CL337">
        <v>0.30000000000000004</v>
      </c>
      <c r="CM337">
        <v>4.8</v>
      </c>
      <c r="CN337">
        <v>0</v>
      </c>
      <c r="CO337">
        <v>5.0999999999999996</v>
      </c>
      <c r="CP337" s="21">
        <f t="shared" si="123"/>
        <v>7.3913043478260859E-2</v>
      </c>
      <c r="CQ337" s="21">
        <f t="shared" si="124"/>
        <v>0.17733818856187658</v>
      </c>
      <c r="CU337">
        <v>12</v>
      </c>
      <c r="CV337" t="s">
        <v>179</v>
      </c>
      <c r="CW337">
        <v>3857143</v>
      </c>
      <c r="CY337" s="22">
        <f t="shared" si="125"/>
        <v>-1.6735194146341463</v>
      </c>
    </row>
    <row r="338" spans="1:103" x14ac:dyDescent="0.2">
      <c r="A338">
        <v>26</v>
      </c>
      <c r="B338" t="s">
        <v>1683</v>
      </c>
      <c r="C338" t="s">
        <v>1684</v>
      </c>
      <c r="E338" t="s">
        <v>813</v>
      </c>
      <c r="F338">
        <v>77</v>
      </c>
      <c r="G338">
        <v>215</v>
      </c>
      <c r="H338" t="s">
        <v>118</v>
      </c>
      <c r="I338">
        <v>1995</v>
      </c>
      <c r="J338">
        <v>4</v>
      </c>
      <c r="K338">
        <v>101</v>
      </c>
      <c r="M338">
        <v>36</v>
      </c>
      <c r="N338" t="s">
        <v>1685</v>
      </c>
      <c r="O338" s="12" t="s">
        <v>1686</v>
      </c>
      <c r="P338" s="12" t="s">
        <v>1687</v>
      </c>
      <c r="Q338" t="s">
        <v>442</v>
      </c>
      <c r="T338" s="12" t="s">
        <v>170</v>
      </c>
      <c r="U338">
        <v>59</v>
      </c>
      <c r="V338">
        <v>4</v>
      </c>
      <c r="W338">
        <v>12</v>
      </c>
      <c r="X338">
        <v>16</v>
      </c>
      <c r="Y338">
        <v>0</v>
      </c>
      <c r="Z338">
        <v>50</v>
      </c>
      <c r="AA338">
        <v>10</v>
      </c>
      <c r="AB338">
        <v>16</v>
      </c>
      <c r="AC338" s="13">
        <f t="shared" si="105"/>
        <v>0.08</v>
      </c>
      <c r="AD338" s="13">
        <f t="shared" si="106"/>
        <v>5.2631578947368418E-2</v>
      </c>
      <c r="AE338" s="14">
        <v>28.6</v>
      </c>
      <c r="AF338" s="15">
        <v>32</v>
      </c>
      <c r="AG338" s="15">
        <v>3</v>
      </c>
      <c r="AH338" s="15">
        <v>4</v>
      </c>
      <c r="AI338" s="2">
        <v>805.15</v>
      </c>
      <c r="AJ338" s="14">
        <f t="shared" si="107"/>
        <v>13.646610169491526</v>
      </c>
      <c r="AK338">
        <v>1209</v>
      </c>
      <c r="AL338" s="14">
        <f t="shared" si="108"/>
        <v>20.491525423728813</v>
      </c>
      <c r="AM338" s="16">
        <f t="shared" si="109"/>
        <v>0.66596360628618689</v>
      </c>
      <c r="AN338" s="15">
        <v>71.533332999999999</v>
      </c>
      <c r="AO338" s="16">
        <f t="shared" si="110"/>
        <v>5.3306836986896853</v>
      </c>
      <c r="AP338" s="13">
        <f>IF(('Even Strength'!CU338+'Power Play'!AJ338+'Penalty Kill'!AF338)&gt;0,V338/('Even Strength'!CU338+'Power Play'!AJ338+'Penalty Kill'!AF338),0)</f>
        <v>3.7383177570093455E-2</v>
      </c>
      <c r="AQ338" s="13">
        <f>IF(('Even Strength'!CU338+'Power Play'!AJ338+'Penalty Kill'!AF338)&gt;0,W338/('Even Strength'!CU338+'Power Play'!AJ338+'Penalty Kill'!AF338),0)</f>
        <v>0.11214953271028037</v>
      </c>
      <c r="AR338" s="13">
        <f t="shared" si="111"/>
        <v>0.14953271028037382</v>
      </c>
      <c r="AS338">
        <v>329</v>
      </c>
      <c r="AT338">
        <v>335</v>
      </c>
      <c r="AU338" s="17">
        <f t="shared" si="112"/>
        <v>0.49548192771084337</v>
      </c>
      <c r="AV338">
        <v>18.899999999999999</v>
      </c>
      <c r="AW338">
        <v>66</v>
      </c>
      <c r="AX338">
        <v>35</v>
      </c>
      <c r="AY338">
        <v>55</v>
      </c>
      <c r="AZ338">
        <v>10</v>
      </c>
      <c r="BA338">
        <v>11</v>
      </c>
      <c r="BB338">
        <v>14</v>
      </c>
      <c r="BC338" s="2">
        <f t="shared" si="113"/>
        <v>4.9183381978513321</v>
      </c>
      <c r="BD338" s="14">
        <f t="shared" si="114"/>
        <v>2.6082096503757066</v>
      </c>
      <c r="BE338" s="14">
        <f t="shared" si="115"/>
        <v>4.0986151648761107</v>
      </c>
      <c r="BF338" s="14">
        <f t="shared" si="116"/>
        <v>0.7452027572502018</v>
      </c>
      <c r="BG338" s="14">
        <f t="shared" si="117"/>
        <v>0.81972303297522209</v>
      </c>
      <c r="BH338" s="14">
        <f t="shared" si="118"/>
        <v>1.0432838601502825</v>
      </c>
      <c r="BI338">
        <v>16</v>
      </c>
      <c r="BJ338">
        <v>8</v>
      </c>
      <c r="BK338">
        <v>0</v>
      </c>
      <c r="BL338">
        <v>0</v>
      </c>
      <c r="BM338">
        <v>0</v>
      </c>
      <c r="BN338">
        <v>0</v>
      </c>
      <c r="BO338" s="2">
        <v>-5.5079779999999996</v>
      </c>
      <c r="BP338">
        <v>2</v>
      </c>
      <c r="BQ338">
        <v>0</v>
      </c>
      <c r="BR338" s="18">
        <f t="shared" si="119"/>
        <v>0</v>
      </c>
      <c r="BS338">
        <v>0</v>
      </c>
      <c r="BT338">
        <v>0</v>
      </c>
      <c r="BU338">
        <v>18</v>
      </c>
      <c r="BV338">
        <v>0</v>
      </c>
      <c r="BW338">
        <v>0</v>
      </c>
      <c r="BX338">
        <v>2</v>
      </c>
      <c r="BY338">
        <v>0</v>
      </c>
      <c r="BZ338">
        <v>0</v>
      </c>
      <c r="CA338">
        <v>0</v>
      </c>
      <c r="CB338" s="18">
        <f t="shared" si="120"/>
        <v>0</v>
      </c>
      <c r="CC338" s="19">
        <v>3</v>
      </c>
      <c r="CD338">
        <v>0</v>
      </c>
      <c r="CE338">
        <v>0.60000000000000009</v>
      </c>
      <c r="CF338">
        <v>0.60000000000000009</v>
      </c>
      <c r="CG338" s="20">
        <f t="shared" si="121"/>
        <v>1.016949152542373E-2</v>
      </c>
      <c r="CH338" s="20">
        <f t="shared" si="122"/>
        <v>4.4712165435012115E-2</v>
      </c>
      <c r="CI338">
        <v>12.1</v>
      </c>
      <c r="CJ338">
        <v>16.2</v>
      </c>
      <c r="CK338">
        <v>-6.4</v>
      </c>
      <c r="CL338">
        <v>0.8</v>
      </c>
      <c r="CM338">
        <v>2.2000000000000002</v>
      </c>
      <c r="CN338">
        <v>-0.60000000000000009</v>
      </c>
      <c r="CO338">
        <v>2.4</v>
      </c>
      <c r="CP338" s="21">
        <f t="shared" si="123"/>
        <v>4.0677966101694912E-2</v>
      </c>
      <c r="CQ338" s="21">
        <f t="shared" si="124"/>
        <v>0.17884866174004843</v>
      </c>
      <c r="CU338">
        <v>15</v>
      </c>
      <c r="CV338" t="s">
        <v>1158</v>
      </c>
      <c r="CW338">
        <v>1000000</v>
      </c>
      <c r="CY338" s="22">
        <f t="shared" si="125"/>
        <v>0.64390243902439037</v>
      </c>
    </row>
    <row r="339" spans="1:103" x14ac:dyDescent="0.2">
      <c r="A339">
        <v>27</v>
      </c>
      <c r="B339" t="s">
        <v>1688</v>
      </c>
      <c r="C339" t="s">
        <v>1689</v>
      </c>
      <c r="D339" t="s">
        <v>206</v>
      </c>
      <c r="E339" t="s">
        <v>106</v>
      </c>
      <c r="F339">
        <v>73</v>
      </c>
      <c r="G339">
        <v>215</v>
      </c>
      <c r="H339" t="s">
        <v>118</v>
      </c>
      <c r="I339">
        <v>1997</v>
      </c>
      <c r="J339">
        <v>1</v>
      </c>
      <c r="K339">
        <v>23</v>
      </c>
      <c r="M339">
        <v>35</v>
      </c>
      <c r="N339" t="s">
        <v>1690</v>
      </c>
      <c r="O339" s="12" t="s">
        <v>1533</v>
      </c>
      <c r="P339" s="12" t="s">
        <v>1691</v>
      </c>
      <c r="Q339" t="s">
        <v>610</v>
      </c>
      <c r="T339" s="12" t="s">
        <v>178</v>
      </c>
      <c r="U339">
        <v>56</v>
      </c>
      <c r="V339">
        <v>3</v>
      </c>
      <c r="W339">
        <v>9</v>
      </c>
      <c r="X339">
        <v>12</v>
      </c>
      <c r="Y339">
        <v>1</v>
      </c>
      <c r="Z339">
        <v>52</v>
      </c>
      <c r="AA339">
        <v>26</v>
      </c>
      <c r="AB339">
        <v>27</v>
      </c>
      <c r="AC339" s="13">
        <f t="shared" si="105"/>
        <v>5.7692307692307696E-2</v>
      </c>
      <c r="AD339" s="13">
        <f t="shared" si="106"/>
        <v>2.8571428571428571E-2</v>
      </c>
      <c r="AE339" s="14">
        <v>45.4</v>
      </c>
      <c r="AF339" s="15">
        <v>23</v>
      </c>
      <c r="AG339" s="15">
        <v>2</v>
      </c>
      <c r="AH339" s="15">
        <v>22</v>
      </c>
      <c r="AI339" s="2">
        <v>995.18333333329997</v>
      </c>
      <c r="AJ339" s="14">
        <f t="shared" si="107"/>
        <v>17.771130952380357</v>
      </c>
      <c r="AK339">
        <v>1287</v>
      </c>
      <c r="AL339" s="14">
        <f t="shared" si="108"/>
        <v>22.982142857142858</v>
      </c>
      <c r="AM339" s="16">
        <f t="shared" si="109"/>
        <v>0.77325822325819737</v>
      </c>
      <c r="AN339" s="15">
        <v>36.817073000000001</v>
      </c>
      <c r="AO339" s="16">
        <f t="shared" si="110"/>
        <v>2.2197160121251436</v>
      </c>
      <c r="AP339" s="13">
        <f>IF(('Even Strength'!CU339+'Power Play'!AJ339+'Penalty Kill'!AF339)&gt;0,V339/('Even Strength'!CU339+'Power Play'!AJ339+'Penalty Kill'!AF339),0)</f>
        <v>2.7272727272727271E-2</v>
      </c>
      <c r="AQ339" s="13">
        <f>IF(('Even Strength'!CU339+'Power Play'!AJ339+'Penalty Kill'!AF339)&gt;0,W339/('Even Strength'!CU339+'Power Play'!AJ339+'Penalty Kill'!AF339),0)</f>
        <v>8.1818181818181818E-2</v>
      </c>
      <c r="AR339" s="13">
        <f t="shared" si="111"/>
        <v>0.10909090909090909</v>
      </c>
      <c r="AS339">
        <v>0</v>
      </c>
      <c r="AT339">
        <v>0</v>
      </c>
      <c r="AU339" s="17">
        <f t="shared" si="112"/>
        <v>0</v>
      </c>
      <c r="AV339">
        <v>0</v>
      </c>
      <c r="AW339">
        <v>76</v>
      </c>
      <c r="AX339">
        <v>29</v>
      </c>
      <c r="AY339">
        <v>73</v>
      </c>
      <c r="AZ339">
        <v>26</v>
      </c>
      <c r="BA339">
        <v>23</v>
      </c>
      <c r="BB339">
        <v>13</v>
      </c>
      <c r="BC339" s="2">
        <f t="shared" si="113"/>
        <v>4.5820703053040344</v>
      </c>
      <c r="BD339" s="14">
        <f t="shared" si="114"/>
        <v>1.748421563866013</v>
      </c>
      <c r="BE339" s="14">
        <f t="shared" si="115"/>
        <v>4.4011991090420333</v>
      </c>
      <c r="BF339" s="14">
        <f t="shared" si="116"/>
        <v>1.5675503676040117</v>
      </c>
      <c r="BG339" s="14">
        <f t="shared" si="117"/>
        <v>1.3866791713420104</v>
      </c>
      <c r="BH339" s="14">
        <f t="shared" si="118"/>
        <v>0.78377518380200584</v>
      </c>
      <c r="BI339">
        <v>55</v>
      </c>
      <c r="BJ339">
        <v>15</v>
      </c>
      <c r="BK339">
        <v>1</v>
      </c>
      <c r="BL339">
        <v>1</v>
      </c>
      <c r="BM339">
        <v>1</v>
      </c>
      <c r="BN339">
        <v>0</v>
      </c>
      <c r="BO339" s="2">
        <v>-6.1752359999999999</v>
      </c>
      <c r="BR339" s="18" t="str">
        <f t="shared" si="119"/>
        <v xml:space="preserve"> </v>
      </c>
      <c r="BT339">
        <v>1</v>
      </c>
      <c r="BU339">
        <v>15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 s="18">
        <f t="shared" si="120"/>
        <v>0</v>
      </c>
      <c r="CC339" s="19">
        <v>2</v>
      </c>
      <c r="CD339">
        <v>0.4</v>
      </c>
      <c r="CE339">
        <v>2.1</v>
      </c>
      <c r="CF339">
        <v>2.6</v>
      </c>
      <c r="CG339" s="20">
        <f t="shared" si="121"/>
        <v>4.642857142857143E-2</v>
      </c>
      <c r="CH339" s="20">
        <f t="shared" si="122"/>
        <v>0.15675503676040117</v>
      </c>
      <c r="CI339">
        <v>19.100000000000001</v>
      </c>
      <c r="CJ339">
        <v>26.5</v>
      </c>
      <c r="CK339">
        <v>-7.5</v>
      </c>
      <c r="CL339">
        <v>0.30000000000000004</v>
      </c>
      <c r="CM339">
        <v>3.4</v>
      </c>
      <c r="CN339">
        <v>0</v>
      </c>
      <c r="CO339">
        <v>3.6</v>
      </c>
      <c r="CP339" s="21">
        <f t="shared" si="123"/>
        <v>6.4285714285714293E-2</v>
      </c>
      <c r="CQ339" s="21">
        <f t="shared" si="124"/>
        <v>0.21704543551440161</v>
      </c>
      <c r="CU339">
        <v>12</v>
      </c>
      <c r="CV339" t="s">
        <v>1268</v>
      </c>
      <c r="CW339">
        <v>1000000</v>
      </c>
      <c r="CY339" s="22">
        <f t="shared" si="125"/>
        <v>1.8439024390243905</v>
      </c>
    </row>
    <row r="340" spans="1:103" x14ac:dyDescent="0.2">
      <c r="A340">
        <v>58</v>
      </c>
      <c r="B340" t="s">
        <v>1692</v>
      </c>
      <c r="C340" t="s">
        <v>1693</v>
      </c>
      <c r="D340" t="s">
        <v>127</v>
      </c>
      <c r="E340" t="s">
        <v>117</v>
      </c>
      <c r="F340">
        <v>74</v>
      </c>
      <c r="G340">
        <v>210</v>
      </c>
      <c r="H340" t="s">
        <v>118</v>
      </c>
      <c r="I340">
        <v>2009</v>
      </c>
      <c r="J340">
        <v>3</v>
      </c>
      <c r="K340">
        <v>63</v>
      </c>
      <c r="L340" t="s">
        <v>108</v>
      </c>
      <c r="M340">
        <v>23</v>
      </c>
      <c r="N340" t="s">
        <v>1694</v>
      </c>
      <c r="O340" s="12" t="s">
        <v>819</v>
      </c>
      <c r="P340" s="12" t="s">
        <v>1695</v>
      </c>
      <c r="Q340" t="s">
        <v>155</v>
      </c>
      <c r="T340" s="12" t="s">
        <v>229</v>
      </c>
      <c r="U340">
        <v>11</v>
      </c>
      <c r="V340">
        <v>0</v>
      </c>
      <c r="W340">
        <v>2</v>
      </c>
      <c r="X340">
        <v>2</v>
      </c>
      <c r="Y340">
        <v>-2</v>
      </c>
      <c r="Z340">
        <v>10</v>
      </c>
      <c r="AA340">
        <v>0</v>
      </c>
      <c r="AB340">
        <v>3</v>
      </c>
      <c r="AC340" s="13">
        <f t="shared" si="105"/>
        <v>0</v>
      </c>
      <c r="AD340" s="13">
        <f t="shared" si="106"/>
        <v>0</v>
      </c>
      <c r="AE340" s="14">
        <v>23.2</v>
      </c>
      <c r="AF340" s="15">
        <v>5</v>
      </c>
      <c r="AG340" s="15">
        <v>0</v>
      </c>
      <c r="AH340" s="15">
        <v>1</v>
      </c>
      <c r="AI340" s="2">
        <v>79.716666666699993</v>
      </c>
      <c r="AJ340" s="14">
        <f t="shared" si="107"/>
        <v>7.2469696969727266</v>
      </c>
      <c r="AK340">
        <v>135</v>
      </c>
      <c r="AL340" s="14">
        <f t="shared" si="108"/>
        <v>12.272727272727273</v>
      </c>
      <c r="AM340" s="16">
        <f t="shared" si="109"/>
        <v>0.59049382716074073</v>
      </c>
      <c r="AN340" s="15">
        <v>0</v>
      </c>
      <c r="AO340" s="16">
        <f t="shared" si="110"/>
        <v>0</v>
      </c>
      <c r="AP340" s="13">
        <f>IF(('Even Strength'!CU340+'Power Play'!AJ340+'Penalty Kill'!AF340)&gt;0,V340/('Even Strength'!CU340+'Power Play'!AJ340+'Penalty Kill'!AF340),0)</f>
        <v>0</v>
      </c>
      <c r="AQ340" s="13">
        <f>IF(('Even Strength'!CU340+'Power Play'!AJ340+'Penalty Kill'!AF340)&gt;0,W340/('Even Strength'!CU340+'Power Play'!AJ340+'Penalty Kill'!AF340),0)</f>
        <v>0.11764705882352941</v>
      </c>
      <c r="AR340" s="13">
        <f t="shared" si="111"/>
        <v>0.11764705882352941</v>
      </c>
      <c r="AS340">
        <v>1</v>
      </c>
      <c r="AT340">
        <v>0</v>
      </c>
      <c r="AU340" s="17">
        <f t="shared" si="112"/>
        <v>1</v>
      </c>
      <c r="AV340">
        <v>0.1</v>
      </c>
      <c r="AW340">
        <v>3</v>
      </c>
      <c r="AX340">
        <v>13</v>
      </c>
      <c r="AY340">
        <v>1</v>
      </c>
      <c r="AZ340">
        <v>0</v>
      </c>
      <c r="BA340">
        <v>3</v>
      </c>
      <c r="BB340">
        <v>2</v>
      </c>
      <c r="BC340" s="2">
        <f t="shared" si="113"/>
        <v>2.257997072965813</v>
      </c>
      <c r="BD340" s="14">
        <f t="shared" si="114"/>
        <v>9.7846539828518573</v>
      </c>
      <c r="BE340" s="14">
        <f t="shared" si="115"/>
        <v>0.75266569098860436</v>
      </c>
      <c r="BF340" s="14">
        <f t="shared" si="116"/>
        <v>0</v>
      </c>
      <c r="BG340" s="14">
        <f t="shared" si="117"/>
        <v>2.257997072965813</v>
      </c>
      <c r="BH340" s="14">
        <f t="shared" si="118"/>
        <v>1.5053313819772087</v>
      </c>
      <c r="BI340">
        <v>2</v>
      </c>
      <c r="BJ340">
        <v>1</v>
      </c>
      <c r="BK340">
        <v>0</v>
      </c>
      <c r="BL340">
        <v>0</v>
      </c>
      <c r="BM340">
        <v>0</v>
      </c>
      <c r="BN340">
        <v>0</v>
      </c>
      <c r="BO340" s="2">
        <v>-0.14106399999999999</v>
      </c>
      <c r="BR340" s="18" t="str">
        <f t="shared" si="119"/>
        <v xml:space="preserve"> 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 s="18">
        <f t="shared" si="120"/>
        <v>0</v>
      </c>
      <c r="CC340" s="19">
        <v>4</v>
      </c>
      <c r="CD340">
        <v>0</v>
      </c>
      <c r="CE340">
        <v>0</v>
      </c>
      <c r="CF340">
        <v>0</v>
      </c>
      <c r="CG340" s="20">
        <f t="shared" si="121"/>
        <v>0</v>
      </c>
      <c r="CH340" s="20">
        <f t="shared" si="122"/>
        <v>0</v>
      </c>
      <c r="CI340">
        <v>2.1</v>
      </c>
      <c r="CJ340">
        <v>2.1</v>
      </c>
      <c r="CK340">
        <v>-1.2</v>
      </c>
      <c r="CL340">
        <v>-0.30000000000000004</v>
      </c>
      <c r="CM340">
        <v>0.1</v>
      </c>
      <c r="CN340">
        <v>0</v>
      </c>
      <c r="CO340">
        <v>-0.2</v>
      </c>
      <c r="CP340" s="21">
        <f t="shared" si="123"/>
        <v>-1.8181818181818184E-2</v>
      </c>
      <c r="CQ340" s="21">
        <f t="shared" si="124"/>
        <v>-0.15053313819772088</v>
      </c>
      <c r="CW340">
        <v>900000</v>
      </c>
      <c r="CY340" s="22">
        <f t="shared" si="125"/>
        <v>-1.7804878048780488</v>
      </c>
    </row>
    <row r="341" spans="1:103" x14ac:dyDescent="0.2">
      <c r="A341">
        <v>36</v>
      </c>
      <c r="B341" t="s">
        <v>1696</v>
      </c>
      <c r="C341" t="s">
        <v>1697</v>
      </c>
      <c r="E341" t="s">
        <v>482</v>
      </c>
      <c r="F341">
        <v>73</v>
      </c>
      <c r="G341">
        <v>195</v>
      </c>
      <c r="H341" t="s">
        <v>107</v>
      </c>
      <c r="I341">
        <v>2004</v>
      </c>
      <c r="J341">
        <v>9</v>
      </c>
      <c r="K341">
        <v>287</v>
      </c>
      <c r="M341">
        <v>27</v>
      </c>
      <c r="N341" t="s">
        <v>1698</v>
      </c>
      <c r="O341" s="12" t="s">
        <v>1699</v>
      </c>
      <c r="P341" s="12" t="s">
        <v>1700</v>
      </c>
      <c r="Q341" t="s">
        <v>177</v>
      </c>
      <c r="T341" s="12" t="s">
        <v>148</v>
      </c>
      <c r="U341">
        <v>71</v>
      </c>
      <c r="V341">
        <v>11</v>
      </c>
      <c r="W341">
        <v>9</v>
      </c>
      <c r="X341">
        <v>20</v>
      </c>
      <c r="Y341">
        <v>-9</v>
      </c>
      <c r="Z341">
        <v>112</v>
      </c>
      <c r="AA341">
        <v>45</v>
      </c>
      <c r="AB341">
        <v>52</v>
      </c>
      <c r="AC341" s="13">
        <f t="shared" si="105"/>
        <v>9.8214285714285712E-2</v>
      </c>
      <c r="AD341" s="13">
        <f t="shared" si="106"/>
        <v>5.2631578947368418E-2</v>
      </c>
      <c r="AE341" s="14">
        <v>39.4</v>
      </c>
      <c r="AF341" s="15">
        <v>68</v>
      </c>
      <c r="AG341" s="15">
        <v>13</v>
      </c>
      <c r="AH341" s="15">
        <v>23</v>
      </c>
      <c r="AI341" s="2">
        <v>1112.2333333332999</v>
      </c>
      <c r="AJ341" s="14">
        <f t="shared" si="107"/>
        <v>15.665258215961972</v>
      </c>
      <c r="AK341">
        <v>1487</v>
      </c>
      <c r="AL341" s="14">
        <f t="shared" si="108"/>
        <v>20.943661971830984</v>
      </c>
      <c r="AM341" s="16">
        <f t="shared" si="109"/>
        <v>0.74797130688184255</v>
      </c>
      <c r="AN341" s="15">
        <v>79</v>
      </c>
      <c r="AO341" s="16">
        <f t="shared" si="110"/>
        <v>4.2616956873558989</v>
      </c>
      <c r="AP341" s="13">
        <f>IF(('Even Strength'!CU341+'Power Play'!AJ341+'Penalty Kill'!AF341)&gt;0,V341/('Even Strength'!CU341+'Power Play'!AJ341+'Penalty Kill'!AF341),0)</f>
        <v>0.10576923076923077</v>
      </c>
      <c r="AQ341" s="13">
        <f>IF(('Even Strength'!CU341+'Power Play'!AJ341+'Penalty Kill'!AF341)&gt;0,W341/('Even Strength'!CU341+'Power Play'!AJ341+'Penalty Kill'!AF341),0)</f>
        <v>8.6538461538461536E-2</v>
      </c>
      <c r="AR341" s="13">
        <f t="shared" si="111"/>
        <v>0.19230769230769229</v>
      </c>
      <c r="AS341">
        <v>12</v>
      </c>
      <c r="AT341">
        <v>17</v>
      </c>
      <c r="AU341" s="17">
        <f t="shared" si="112"/>
        <v>0.41379310344827586</v>
      </c>
      <c r="AV341">
        <v>0.60000000000000009</v>
      </c>
      <c r="AW341">
        <v>71</v>
      </c>
      <c r="AX341">
        <v>99</v>
      </c>
      <c r="AY341">
        <v>22</v>
      </c>
      <c r="AZ341">
        <v>45</v>
      </c>
      <c r="BA341">
        <v>14</v>
      </c>
      <c r="BB341">
        <v>28</v>
      </c>
      <c r="BC341" s="2">
        <f t="shared" si="113"/>
        <v>3.8301315671173271</v>
      </c>
      <c r="BD341" s="14">
        <f t="shared" si="114"/>
        <v>5.3406059879523289</v>
      </c>
      <c r="BE341" s="14">
        <f t="shared" si="115"/>
        <v>1.186801330656073</v>
      </c>
      <c r="BF341" s="14">
        <f t="shared" si="116"/>
        <v>2.427548176341968</v>
      </c>
      <c r="BG341" s="14">
        <f t="shared" si="117"/>
        <v>0.75523721041750103</v>
      </c>
      <c r="BH341" s="14">
        <f t="shared" si="118"/>
        <v>1.5104744208350021</v>
      </c>
      <c r="BI341">
        <v>43</v>
      </c>
      <c r="BJ341">
        <v>14</v>
      </c>
      <c r="BK341">
        <v>1</v>
      </c>
      <c r="BL341">
        <v>0</v>
      </c>
      <c r="BM341">
        <v>1</v>
      </c>
      <c r="BN341">
        <v>0</v>
      </c>
      <c r="BO341" s="2">
        <v>-5.8107109999999995</v>
      </c>
      <c r="BR341" s="18" t="str">
        <f t="shared" si="119"/>
        <v xml:space="preserve"> </v>
      </c>
      <c r="BT341">
        <v>4</v>
      </c>
      <c r="BU341">
        <v>18</v>
      </c>
      <c r="BV341">
        <v>0</v>
      </c>
      <c r="BW341">
        <v>0</v>
      </c>
      <c r="BX341">
        <v>3</v>
      </c>
      <c r="BY341">
        <v>1</v>
      </c>
      <c r="BZ341">
        <v>0</v>
      </c>
      <c r="CA341">
        <v>1</v>
      </c>
      <c r="CB341" s="18">
        <f t="shared" si="120"/>
        <v>1</v>
      </c>
      <c r="CC341" s="19">
        <v>3</v>
      </c>
      <c r="CD341">
        <v>0.4</v>
      </c>
      <c r="CE341">
        <v>1.1000000000000001</v>
      </c>
      <c r="CF341">
        <v>1.5</v>
      </c>
      <c r="CG341" s="20">
        <f t="shared" si="121"/>
        <v>2.1126760563380281E-2</v>
      </c>
      <c r="CH341" s="20">
        <f t="shared" si="122"/>
        <v>8.0918272544732245E-2</v>
      </c>
      <c r="CI341">
        <v>20.100000000000001</v>
      </c>
      <c r="CJ341">
        <v>21</v>
      </c>
      <c r="CK341">
        <v>-5.7</v>
      </c>
      <c r="CL341">
        <v>-0.30000000000000004</v>
      </c>
      <c r="CM341">
        <v>2.2999999999999998</v>
      </c>
      <c r="CN341">
        <v>0</v>
      </c>
      <c r="CO341">
        <v>2</v>
      </c>
      <c r="CP341" s="21">
        <f t="shared" si="123"/>
        <v>2.8169014084507043E-2</v>
      </c>
      <c r="CQ341" s="21">
        <f t="shared" si="124"/>
        <v>0.10789103005964301</v>
      </c>
      <c r="CU341">
        <v>10</v>
      </c>
      <c r="CV341" t="s">
        <v>171</v>
      </c>
      <c r="CW341">
        <v>1350000</v>
      </c>
      <c r="CY341" s="22">
        <f t="shared" si="125"/>
        <v>-0.37073170731707306</v>
      </c>
    </row>
    <row r="342" spans="1:103" x14ac:dyDescent="0.2">
      <c r="A342">
        <v>11</v>
      </c>
      <c r="B342" t="s">
        <v>1701</v>
      </c>
      <c r="C342" t="s">
        <v>1702</v>
      </c>
      <c r="E342" t="s">
        <v>1149</v>
      </c>
      <c r="F342">
        <v>78</v>
      </c>
      <c r="G342">
        <v>230</v>
      </c>
      <c r="H342" t="s">
        <v>118</v>
      </c>
      <c r="I342">
        <v>2005</v>
      </c>
      <c r="J342">
        <v>1</v>
      </c>
      <c r="K342">
        <v>17</v>
      </c>
      <c r="M342">
        <v>26</v>
      </c>
      <c r="N342" t="s">
        <v>1703</v>
      </c>
      <c r="O342" s="12" t="s">
        <v>1247</v>
      </c>
      <c r="P342" s="12" t="s">
        <v>1704</v>
      </c>
      <c r="Q342" t="s">
        <v>460</v>
      </c>
      <c r="T342" s="12" t="s">
        <v>170</v>
      </c>
      <c r="U342">
        <v>65</v>
      </c>
      <c r="V342">
        <v>15</v>
      </c>
      <c r="W342">
        <v>25</v>
      </c>
      <c r="X342">
        <v>40</v>
      </c>
      <c r="Y342">
        <v>-9</v>
      </c>
      <c r="Z342">
        <v>169</v>
      </c>
      <c r="AA342">
        <v>62</v>
      </c>
      <c r="AB342">
        <v>37</v>
      </c>
      <c r="AC342" s="13">
        <f t="shared" si="105"/>
        <v>8.8757396449704137E-2</v>
      </c>
      <c r="AD342" s="13">
        <f t="shared" si="106"/>
        <v>5.5970149253731345E-2</v>
      </c>
      <c r="AE342" s="14">
        <v>26.8</v>
      </c>
      <c r="AF342" s="15">
        <v>92</v>
      </c>
      <c r="AG342" s="15">
        <v>13</v>
      </c>
      <c r="AH342" s="15">
        <v>11</v>
      </c>
      <c r="AI342" s="2">
        <v>1214.3166666667</v>
      </c>
      <c r="AJ342" s="14">
        <f t="shared" si="107"/>
        <v>18.681794871795386</v>
      </c>
      <c r="AK342">
        <v>1596</v>
      </c>
      <c r="AL342" s="14">
        <f t="shared" si="108"/>
        <v>24.553846153846155</v>
      </c>
      <c r="AM342" s="16">
        <f t="shared" si="109"/>
        <v>0.76085004177111526</v>
      </c>
      <c r="AN342" s="15">
        <v>178.492063</v>
      </c>
      <c r="AO342" s="16">
        <f t="shared" si="110"/>
        <v>8.8193830110210456</v>
      </c>
      <c r="AP342" s="13">
        <f>IF(('Even Strength'!CU342+'Power Play'!AJ342+'Penalty Kill'!AF342)&gt;0,V342/('Even Strength'!CU342+'Power Play'!AJ342+'Penalty Kill'!AF342),0)</f>
        <v>0.16853932584269662</v>
      </c>
      <c r="AQ342" s="13">
        <f>IF(('Even Strength'!CU342+'Power Play'!AJ342+'Penalty Kill'!AF342)&gt;0,W342/('Even Strength'!CU342+'Power Play'!AJ342+'Penalty Kill'!AF342),0)</f>
        <v>0.2808988764044944</v>
      </c>
      <c r="AR342" s="13">
        <f t="shared" si="111"/>
        <v>0.449438202247191</v>
      </c>
      <c r="AS342">
        <v>599</v>
      </c>
      <c r="AT342">
        <v>500</v>
      </c>
      <c r="AU342" s="17">
        <f t="shared" si="112"/>
        <v>0.54504094631483169</v>
      </c>
      <c r="AV342">
        <v>28</v>
      </c>
      <c r="AW342">
        <v>99</v>
      </c>
      <c r="AX342">
        <v>200</v>
      </c>
      <c r="AY342">
        <v>37</v>
      </c>
      <c r="AZ342">
        <v>62</v>
      </c>
      <c r="BA342">
        <v>19</v>
      </c>
      <c r="BB342">
        <v>32</v>
      </c>
      <c r="BC342" s="2">
        <f t="shared" si="113"/>
        <v>4.8916400170190402</v>
      </c>
      <c r="BD342" s="14">
        <f t="shared" si="114"/>
        <v>9.8821010444829085</v>
      </c>
      <c r="BE342" s="14">
        <f t="shared" si="115"/>
        <v>1.8281886932293381</v>
      </c>
      <c r="BF342" s="14">
        <f t="shared" si="116"/>
        <v>3.0634513237897014</v>
      </c>
      <c r="BG342" s="14">
        <f t="shared" si="117"/>
        <v>0.9387995992258763</v>
      </c>
      <c r="BH342" s="14">
        <f t="shared" si="118"/>
        <v>1.5811361671172655</v>
      </c>
      <c r="BI342">
        <v>73</v>
      </c>
      <c r="BJ342">
        <v>33</v>
      </c>
      <c r="BK342">
        <v>1</v>
      </c>
      <c r="BL342">
        <v>0</v>
      </c>
      <c r="BM342">
        <v>0</v>
      </c>
      <c r="BN342">
        <v>0</v>
      </c>
      <c r="BO342" s="2">
        <v>-6.4973140000000003</v>
      </c>
      <c r="BR342" s="18" t="str">
        <f t="shared" si="119"/>
        <v xml:space="preserve"> </v>
      </c>
      <c r="BT342">
        <v>1</v>
      </c>
      <c r="BU342">
        <v>20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 s="18">
        <f t="shared" si="120"/>
        <v>0</v>
      </c>
      <c r="CC342" s="19">
        <v>6</v>
      </c>
      <c r="CD342">
        <v>2.7</v>
      </c>
      <c r="CE342">
        <v>1</v>
      </c>
      <c r="CF342">
        <v>3.7</v>
      </c>
      <c r="CG342" s="20">
        <f t="shared" si="121"/>
        <v>5.6923076923076923E-2</v>
      </c>
      <c r="CH342" s="20">
        <f t="shared" si="122"/>
        <v>0.18281886932293381</v>
      </c>
      <c r="CI342">
        <v>26.6</v>
      </c>
      <c r="CJ342">
        <v>25.1</v>
      </c>
      <c r="CK342">
        <v>-5.4</v>
      </c>
      <c r="CL342">
        <v>4</v>
      </c>
      <c r="CM342">
        <v>1.7000000000000002</v>
      </c>
      <c r="CN342">
        <v>0</v>
      </c>
      <c r="CO342">
        <v>5.7</v>
      </c>
      <c r="CP342" s="21">
        <f t="shared" si="123"/>
        <v>8.7692307692307694E-2</v>
      </c>
      <c r="CQ342" s="21">
        <f t="shared" si="124"/>
        <v>0.28163987976776289</v>
      </c>
      <c r="CU342">
        <v>15</v>
      </c>
      <c r="CV342" t="s">
        <v>1705</v>
      </c>
      <c r="CW342">
        <v>3100000</v>
      </c>
      <c r="CY342" s="22">
        <f t="shared" si="125"/>
        <v>0.25609756097561043</v>
      </c>
    </row>
    <row r="343" spans="1:103" x14ac:dyDescent="0.2">
      <c r="A343">
        <v>44</v>
      </c>
      <c r="B343" t="s">
        <v>1706</v>
      </c>
      <c r="C343" t="s">
        <v>1676</v>
      </c>
      <c r="D343" t="s">
        <v>105</v>
      </c>
      <c r="E343" t="s">
        <v>106</v>
      </c>
      <c r="F343">
        <v>76</v>
      </c>
      <c r="G343">
        <v>220</v>
      </c>
      <c r="H343" t="s">
        <v>118</v>
      </c>
      <c r="I343">
        <v>2001</v>
      </c>
      <c r="J343">
        <v>3</v>
      </c>
      <c r="K343">
        <v>82</v>
      </c>
      <c r="M343">
        <v>31</v>
      </c>
      <c r="N343" t="s">
        <v>1707</v>
      </c>
      <c r="O343" s="12" t="s">
        <v>353</v>
      </c>
      <c r="P343" s="12" t="s">
        <v>1708</v>
      </c>
      <c r="Q343" t="s">
        <v>382</v>
      </c>
      <c r="T343" s="12" t="s">
        <v>178</v>
      </c>
      <c r="U343">
        <v>68</v>
      </c>
      <c r="V343">
        <v>4</v>
      </c>
      <c r="W343">
        <v>11</v>
      </c>
      <c r="X343">
        <v>15</v>
      </c>
      <c r="Y343">
        <v>-1</v>
      </c>
      <c r="Z343">
        <v>103</v>
      </c>
      <c r="AA343">
        <v>39</v>
      </c>
      <c r="AB343">
        <v>74</v>
      </c>
      <c r="AC343" s="13">
        <f t="shared" si="105"/>
        <v>3.8834951456310676E-2</v>
      </c>
      <c r="AD343" s="13">
        <f t="shared" si="106"/>
        <v>1.8518518518518517E-2</v>
      </c>
      <c r="AE343" s="14">
        <v>49.2</v>
      </c>
      <c r="AF343" s="15">
        <v>28</v>
      </c>
      <c r="AG343" s="15">
        <v>27</v>
      </c>
      <c r="AH343" s="15">
        <v>43</v>
      </c>
      <c r="AI343" s="2">
        <v>1130.25</v>
      </c>
      <c r="AJ343" s="14">
        <f t="shared" si="107"/>
        <v>16.621323529411764</v>
      </c>
      <c r="AK343">
        <v>1458</v>
      </c>
      <c r="AL343" s="14">
        <f t="shared" si="108"/>
        <v>21.441176470588236</v>
      </c>
      <c r="AM343" s="16">
        <f t="shared" si="109"/>
        <v>0.77520576131687247</v>
      </c>
      <c r="AN343" s="15">
        <v>48.967104999999997</v>
      </c>
      <c r="AO343" s="16">
        <f t="shared" si="110"/>
        <v>2.5994481751824816</v>
      </c>
      <c r="AP343" s="13">
        <f>IF(('Even Strength'!CU343+'Power Play'!AJ343+'Penalty Kill'!AF343)&gt;0,V343/('Even Strength'!CU343+'Power Play'!AJ343+'Penalty Kill'!AF343),0)</f>
        <v>4.1666666666666664E-2</v>
      </c>
      <c r="AQ343" s="13">
        <f>IF(('Even Strength'!CU343+'Power Play'!AJ343+'Penalty Kill'!AF343)&gt;0,W343/('Even Strength'!CU343+'Power Play'!AJ343+'Penalty Kill'!AF343),0)</f>
        <v>0.11458333333333333</v>
      </c>
      <c r="AR343" s="13">
        <f t="shared" si="111"/>
        <v>0.15625</v>
      </c>
      <c r="AS343">
        <v>0</v>
      </c>
      <c r="AT343">
        <v>0</v>
      </c>
      <c r="AU343" s="17">
        <f t="shared" si="112"/>
        <v>0</v>
      </c>
      <c r="AV343">
        <v>0</v>
      </c>
      <c r="AW343">
        <v>69</v>
      </c>
      <c r="AX343">
        <v>141</v>
      </c>
      <c r="AY343">
        <v>82</v>
      </c>
      <c r="AZ343">
        <v>39</v>
      </c>
      <c r="BA343">
        <v>23</v>
      </c>
      <c r="BB343">
        <v>8</v>
      </c>
      <c r="BC343" s="2">
        <f t="shared" si="113"/>
        <v>3.6629064366290645</v>
      </c>
      <c r="BD343" s="14">
        <f t="shared" si="114"/>
        <v>7.4850696748506964</v>
      </c>
      <c r="BE343" s="14">
        <f t="shared" si="115"/>
        <v>4.3530192435301922</v>
      </c>
      <c r="BF343" s="14">
        <f t="shared" si="116"/>
        <v>2.0703384207033841</v>
      </c>
      <c r="BG343" s="14">
        <f t="shared" si="117"/>
        <v>1.220968812209688</v>
      </c>
      <c r="BH343" s="14">
        <f t="shared" si="118"/>
        <v>0.42468480424684807</v>
      </c>
      <c r="BI343">
        <v>44</v>
      </c>
      <c r="BJ343">
        <v>17</v>
      </c>
      <c r="BK343">
        <v>2</v>
      </c>
      <c r="BL343">
        <v>0</v>
      </c>
      <c r="BM343">
        <v>0</v>
      </c>
      <c r="BN343">
        <v>0</v>
      </c>
      <c r="BO343" s="2">
        <v>-3.9625249999999999</v>
      </c>
      <c r="BR343" s="18" t="str">
        <f t="shared" si="119"/>
        <v xml:space="preserve"> </v>
      </c>
      <c r="BT343">
        <v>1</v>
      </c>
      <c r="BU343">
        <v>13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 s="18">
        <f t="shared" si="120"/>
        <v>0</v>
      </c>
      <c r="CC343" s="19">
        <v>1</v>
      </c>
      <c r="CD343">
        <v>0.8</v>
      </c>
      <c r="CE343">
        <v>2.5</v>
      </c>
      <c r="CF343">
        <v>3.3</v>
      </c>
      <c r="CG343" s="20">
        <f t="shared" si="121"/>
        <v>4.8529411764705876E-2</v>
      </c>
      <c r="CH343" s="20">
        <f t="shared" si="122"/>
        <v>0.1751824817518248</v>
      </c>
      <c r="CI343">
        <v>23.3</v>
      </c>
      <c r="CJ343">
        <v>22.6</v>
      </c>
      <c r="CK343">
        <v>3.6</v>
      </c>
      <c r="CL343">
        <v>0.8</v>
      </c>
      <c r="CM343">
        <v>2.4</v>
      </c>
      <c r="CN343">
        <v>0</v>
      </c>
      <c r="CO343">
        <v>3.1</v>
      </c>
      <c r="CP343" s="21">
        <f t="shared" si="123"/>
        <v>4.5588235294117652E-2</v>
      </c>
      <c r="CQ343" s="21">
        <f t="shared" si="124"/>
        <v>0.16456536164565364</v>
      </c>
      <c r="CU343">
        <v>9</v>
      </c>
      <c r="CV343" t="s">
        <v>1709</v>
      </c>
      <c r="CW343">
        <v>1500000</v>
      </c>
      <c r="CY343" s="22">
        <f t="shared" si="125"/>
        <v>0.46585365853658578</v>
      </c>
    </row>
    <row r="344" spans="1:103" x14ac:dyDescent="0.2">
      <c r="A344">
        <v>10</v>
      </c>
      <c r="B344" t="s">
        <v>1710</v>
      </c>
      <c r="C344" t="s">
        <v>1711</v>
      </c>
      <c r="D344" t="s">
        <v>165</v>
      </c>
      <c r="E344" t="s">
        <v>117</v>
      </c>
      <c r="F344">
        <v>71</v>
      </c>
      <c r="G344">
        <v>180</v>
      </c>
      <c r="H344" t="s">
        <v>107</v>
      </c>
      <c r="M344">
        <v>30</v>
      </c>
      <c r="N344" t="s">
        <v>1712</v>
      </c>
      <c r="O344" s="12" t="s">
        <v>1713</v>
      </c>
      <c r="P344" s="12" t="s">
        <v>1714</v>
      </c>
      <c r="Q344" t="s">
        <v>432</v>
      </c>
      <c r="T344" s="12" t="s">
        <v>178</v>
      </c>
      <c r="U344">
        <v>33</v>
      </c>
      <c r="V344">
        <v>0</v>
      </c>
      <c r="W344">
        <v>4</v>
      </c>
      <c r="X344">
        <v>4</v>
      </c>
      <c r="Y344">
        <v>-2</v>
      </c>
      <c r="Z344">
        <v>32</v>
      </c>
      <c r="AA344">
        <v>16</v>
      </c>
      <c r="AB344">
        <v>24</v>
      </c>
      <c r="AC344" s="13">
        <f t="shared" si="105"/>
        <v>0</v>
      </c>
      <c r="AD344" s="13">
        <f t="shared" si="106"/>
        <v>0</v>
      </c>
      <c r="AE344" s="14">
        <v>48.8</v>
      </c>
      <c r="AF344" s="15">
        <v>13</v>
      </c>
      <c r="AG344" s="15">
        <v>10</v>
      </c>
      <c r="AH344" s="15">
        <v>9</v>
      </c>
      <c r="AI344" s="2">
        <v>616.01666666669996</v>
      </c>
      <c r="AJ344" s="14">
        <f t="shared" si="107"/>
        <v>18.667171717172724</v>
      </c>
      <c r="AK344">
        <v>831</v>
      </c>
      <c r="AL344" s="14">
        <f t="shared" si="108"/>
        <v>25.181818181818183</v>
      </c>
      <c r="AM344" s="16">
        <f t="shared" si="109"/>
        <v>0.7412956277577617</v>
      </c>
      <c r="AN344" s="15">
        <v>16.769231000000001</v>
      </c>
      <c r="AO344" s="16">
        <f t="shared" si="110"/>
        <v>1.6333224642189534</v>
      </c>
      <c r="AP344" s="13">
        <f>IF(('Even Strength'!CU344+'Power Play'!AJ344+'Penalty Kill'!AF344)&gt;0,V344/('Even Strength'!CU344+'Power Play'!AJ344+'Penalty Kill'!AF344),0)</f>
        <v>0</v>
      </c>
      <c r="AQ344" s="13">
        <f>IF(('Even Strength'!CU344+'Power Play'!AJ344+'Penalty Kill'!AF344)&gt;0,W344/('Even Strength'!CU344+'Power Play'!AJ344+'Penalty Kill'!AF344),0)</f>
        <v>4.7619047619047616E-2</v>
      </c>
      <c r="AR344" s="13">
        <f t="shared" si="111"/>
        <v>4.7619047619047616E-2</v>
      </c>
      <c r="AS344">
        <v>0</v>
      </c>
      <c r="AT344">
        <v>0</v>
      </c>
      <c r="AU344" s="17">
        <f t="shared" si="112"/>
        <v>0</v>
      </c>
      <c r="AV344">
        <v>0</v>
      </c>
      <c r="AW344">
        <v>97</v>
      </c>
      <c r="AX344">
        <v>17</v>
      </c>
      <c r="AY344">
        <v>29</v>
      </c>
      <c r="AZ344">
        <v>16</v>
      </c>
      <c r="BA344">
        <v>12</v>
      </c>
      <c r="BB344">
        <v>3</v>
      </c>
      <c r="BC344" s="2">
        <f t="shared" si="113"/>
        <v>9.4477963258564746</v>
      </c>
      <c r="BD344" s="14">
        <f t="shared" si="114"/>
        <v>1.6557993560779387</v>
      </c>
      <c r="BE344" s="14">
        <f t="shared" si="115"/>
        <v>2.8245989015447188</v>
      </c>
      <c r="BF344" s="14">
        <f t="shared" si="116"/>
        <v>1.558399393955707</v>
      </c>
      <c r="BG344" s="14">
        <f t="shared" si="117"/>
        <v>1.1687995454667803</v>
      </c>
      <c r="BH344" s="14">
        <f t="shared" si="118"/>
        <v>0.29219988636669508</v>
      </c>
      <c r="BI344">
        <v>14</v>
      </c>
      <c r="BJ344">
        <v>6</v>
      </c>
      <c r="BK344">
        <v>0</v>
      </c>
      <c r="BL344">
        <v>0</v>
      </c>
      <c r="BM344">
        <v>0</v>
      </c>
      <c r="BN344">
        <v>0</v>
      </c>
      <c r="BO344" s="2">
        <v>4.767925</v>
      </c>
      <c r="BR344" s="18" t="str">
        <f t="shared" si="119"/>
        <v xml:space="preserve"> </v>
      </c>
      <c r="BT344">
        <v>0</v>
      </c>
      <c r="BU344">
        <v>12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 s="18">
        <f t="shared" si="120"/>
        <v>0</v>
      </c>
      <c r="CC344" s="19">
        <v>2</v>
      </c>
      <c r="CD344">
        <v>-0.30000000000000004</v>
      </c>
      <c r="CE344">
        <v>1.5</v>
      </c>
      <c r="CF344">
        <v>1.2</v>
      </c>
      <c r="CG344" s="20">
        <f t="shared" si="121"/>
        <v>3.6363636363636362E-2</v>
      </c>
      <c r="CH344" s="20">
        <f t="shared" si="122"/>
        <v>0.11687995454667803</v>
      </c>
      <c r="CI344">
        <v>8.6</v>
      </c>
      <c r="CJ344">
        <v>9.8000000000000007</v>
      </c>
      <c r="CK344">
        <v>-1</v>
      </c>
      <c r="CL344">
        <v>-0.60000000000000009</v>
      </c>
      <c r="CM344">
        <v>1.4</v>
      </c>
      <c r="CN344">
        <v>0</v>
      </c>
      <c r="CO344">
        <v>0.8</v>
      </c>
      <c r="CP344" s="21">
        <f t="shared" si="123"/>
        <v>2.4242424242424242E-2</v>
      </c>
      <c r="CQ344" s="21">
        <f t="shared" si="124"/>
        <v>7.7919969697785363E-2</v>
      </c>
      <c r="CU344">
        <v>28</v>
      </c>
      <c r="CV344" t="s">
        <v>312</v>
      </c>
      <c r="CW344">
        <v>800000</v>
      </c>
      <c r="CY344" s="22">
        <f t="shared" si="125"/>
        <v>-0.60487804878048768</v>
      </c>
    </row>
    <row r="345" spans="1:103" x14ac:dyDescent="0.2">
      <c r="A345">
        <v>19</v>
      </c>
      <c r="B345" t="s">
        <v>1715</v>
      </c>
      <c r="C345" t="s">
        <v>612</v>
      </c>
      <c r="D345" t="s">
        <v>268</v>
      </c>
      <c r="E345" t="s">
        <v>106</v>
      </c>
      <c r="F345">
        <v>74</v>
      </c>
      <c r="G345">
        <v>210</v>
      </c>
      <c r="H345" t="s">
        <v>118</v>
      </c>
      <c r="I345">
        <v>2000</v>
      </c>
      <c r="J345">
        <v>1</v>
      </c>
      <c r="K345">
        <v>6</v>
      </c>
      <c r="M345">
        <v>31</v>
      </c>
      <c r="N345" t="s">
        <v>1716</v>
      </c>
      <c r="O345" s="12" t="s">
        <v>1533</v>
      </c>
      <c r="P345" s="12" t="s">
        <v>1717</v>
      </c>
      <c r="Q345" t="s">
        <v>162</v>
      </c>
      <c r="T345" s="12" t="s">
        <v>113</v>
      </c>
      <c r="U345">
        <v>78</v>
      </c>
      <c r="V345">
        <v>20</v>
      </c>
      <c r="W345">
        <v>32</v>
      </c>
      <c r="X345">
        <v>52</v>
      </c>
      <c r="Y345">
        <v>11</v>
      </c>
      <c r="Z345">
        <v>207</v>
      </c>
      <c r="AA345">
        <v>89</v>
      </c>
      <c r="AB345">
        <v>58</v>
      </c>
      <c r="AC345" s="13">
        <f t="shared" si="105"/>
        <v>9.6618357487922704E-2</v>
      </c>
      <c r="AD345" s="13">
        <f t="shared" si="106"/>
        <v>5.6497175141242938E-2</v>
      </c>
      <c r="AE345" s="14">
        <v>31.1</v>
      </c>
      <c r="AF345" s="15">
        <v>84</v>
      </c>
      <c r="AG345" s="15">
        <v>47</v>
      </c>
      <c r="AH345" s="15">
        <v>20</v>
      </c>
      <c r="AI345" s="2">
        <v>1316.6166666667</v>
      </c>
      <c r="AJ345" s="14">
        <f t="shared" si="107"/>
        <v>16.87970085470128</v>
      </c>
      <c r="AK345">
        <v>1661</v>
      </c>
      <c r="AL345" s="14">
        <f t="shared" si="108"/>
        <v>21.294871794871796</v>
      </c>
      <c r="AM345" s="16">
        <f t="shared" si="109"/>
        <v>0.79266506120812763</v>
      </c>
      <c r="AN345" s="15">
        <v>170.07017500000001</v>
      </c>
      <c r="AO345" s="16">
        <f t="shared" si="110"/>
        <v>7.7503276073773</v>
      </c>
      <c r="AP345" s="13">
        <f>IF(('Even Strength'!CU345+'Power Play'!AJ345+'Penalty Kill'!AF345)&gt;0,V345/('Even Strength'!CU345+'Power Play'!AJ345+'Penalty Kill'!AF345),0)</f>
        <v>0.14285714285714285</v>
      </c>
      <c r="AQ345" s="13">
        <f>IF(('Even Strength'!CU345+'Power Play'!AJ345+'Penalty Kill'!AF345)&gt;0,W345/('Even Strength'!CU345+'Power Play'!AJ345+'Penalty Kill'!AF345),0)</f>
        <v>0.22857142857142856</v>
      </c>
      <c r="AR345" s="13">
        <f t="shared" si="111"/>
        <v>0.37142857142857144</v>
      </c>
      <c r="AS345">
        <v>4</v>
      </c>
      <c r="AT345">
        <v>14</v>
      </c>
      <c r="AU345" s="17">
        <f t="shared" si="112"/>
        <v>0.22222222222222221</v>
      </c>
      <c r="AV345">
        <v>0.30000000000000004</v>
      </c>
      <c r="AW345">
        <v>113</v>
      </c>
      <c r="AX345">
        <v>155</v>
      </c>
      <c r="AY345">
        <v>39</v>
      </c>
      <c r="AZ345">
        <v>89</v>
      </c>
      <c r="BA345">
        <v>35</v>
      </c>
      <c r="BB345">
        <v>19</v>
      </c>
      <c r="BC345" s="2">
        <f t="shared" si="113"/>
        <v>5.1495626416191715</v>
      </c>
      <c r="BD345" s="14">
        <f t="shared" si="114"/>
        <v>7.0635593756723152</v>
      </c>
      <c r="BE345" s="14">
        <f t="shared" si="115"/>
        <v>1.7772826816207761</v>
      </c>
      <c r="BF345" s="14">
        <f t="shared" si="116"/>
        <v>4.0558502221602319</v>
      </c>
      <c r="BG345" s="14">
        <f t="shared" si="117"/>
        <v>1.5949972783776196</v>
      </c>
      <c r="BH345" s="14">
        <f t="shared" si="118"/>
        <v>0.86585566540499348</v>
      </c>
      <c r="BI345">
        <v>103</v>
      </c>
      <c r="BJ345">
        <v>33</v>
      </c>
      <c r="BK345">
        <v>3</v>
      </c>
      <c r="BL345">
        <v>1</v>
      </c>
      <c r="BM345">
        <v>1</v>
      </c>
      <c r="BN345">
        <v>0</v>
      </c>
      <c r="BO345" s="2">
        <v>-3.341269</v>
      </c>
      <c r="BR345" s="18" t="str">
        <f t="shared" si="119"/>
        <v xml:space="preserve"> </v>
      </c>
      <c r="BT345">
        <v>4</v>
      </c>
      <c r="BU345">
        <v>17</v>
      </c>
      <c r="BV345">
        <v>0</v>
      </c>
      <c r="BW345">
        <v>0</v>
      </c>
      <c r="BX345">
        <v>3</v>
      </c>
      <c r="BY345">
        <v>1</v>
      </c>
      <c r="BZ345">
        <v>0</v>
      </c>
      <c r="CA345">
        <v>0</v>
      </c>
      <c r="CB345" s="18">
        <f t="shared" si="120"/>
        <v>0</v>
      </c>
      <c r="CC345" s="19">
        <v>7</v>
      </c>
      <c r="CD345">
        <v>4.4000000000000004</v>
      </c>
      <c r="CE345">
        <v>1.9</v>
      </c>
      <c r="CF345">
        <v>6.3</v>
      </c>
      <c r="CG345" s="20">
        <f t="shared" si="121"/>
        <v>8.0769230769230774E-2</v>
      </c>
      <c r="CH345" s="20">
        <f t="shared" si="122"/>
        <v>0.28709951010797152</v>
      </c>
      <c r="CI345">
        <v>33</v>
      </c>
      <c r="CJ345">
        <v>22.8</v>
      </c>
      <c r="CK345">
        <v>18.899999999999999</v>
      </c>
      <c r="CL345">
        <v>6.8</v>
      </c>
      <c r="CM345">
        <v>1.6</v>
      </c>
      <c r="CN345">
        <v>0</v>
      </c>
      <c r="CO345">
        <v>8.4</v>
      </c>
      <c r="CP345" s="21">
        <f t="shared" si="123"/>
        <v>0.1076923076923077</v>
      </c>
      <c r="CQ345" s="21">
        <f t="shared" si="124"/>
        <v>0.38279934681062872</v>
      </c>
      <c r="CU345">
        <v>4</v>
      </c>
      <c r="CV345" t="s">
        <v>171</v>
      </c>
      <c r="CW345">
        <v>4750000</v>
      </c>
      <c r="CY345" s="22">
        <f t="shared" si="125"/>
        <v>5.8536585365855487E-2</v>
      </c>
    </row>
    <row r="346" spans="1:103" x14ac:dyDescent="0.2">
      <c r="A346">
        <v>56</v>
      </c>
      <c r="B346" t="s">
        <v>1718</v>
      </c>
      <c r="C346" t="s">
        <v>1719</v>
      </c>
      <c r="E346" t="s">
        <v>320</v>
      </c>
      <c r="F346">
        <v>71</v>
      </c>
      <c r="G346">
        <v>192</v>
      </c>
      <c r="H346" t="s">
        <v>118</v>
      </c>
      <c r="I346">
        <v>2009</v>
      </c>
      <c r="J346">
        <v>7</v>
      </c>
      <c r="K346">
        <v>182</v>
      </c>
      <c r="L346" t="s">
        <v>108</v>
      </c>
      <c r="M346">
        <v>22</v>
      </c>
      <c r="N346" t="s">
        <v>1720</v>
      </c>
      <c r="O346" s="12" t="s">
        <v>891</v>
      </c>
      <c r="P346" s="12" t="s">
        <v>1721</v>
      </c>
      <c r="Q346" t="s">
        <v>305</v>
      </c>
      <c r="T346" s="12" t="s">
        <v>140</v>
      </c>
      <c r="U346">
        <v>46</v>
      </c>
      <c r="V346">
        <v>6</v>
      </c>
      <c r="W346">
        <v>9</v>
      </c>
      <c r="X346">
        <v>15</v>
      </c>
      <c r="Y346">
        <v>14</v>
      </c>
      <c r="Z346">
        <v>56</v>
      </c>
      <c r="AA346">
        <v>19</v>
      </c>
      <c r="AB346">
        <v>15</v>
      </c>
      <c r="AC346" s="13">
        <f t="shared" si="105"/>
        <v>0.10714285714285714</v>
      </c>
      <c r="AD346" s="13">
        <f t="shared" si="106"/>
        <v>6.6666666666666666E-2</v>
      </c>
      <c r="AE346" s="14">
        <v>28.3</v>
      </c>
      <c r="AF346" s="15">
        <v>28</v>
      </c>
      <c r="AG346" s="15">
        <v>8</v>
      </c>
      <c r="AH346" s="15">
        <v>1</v>
      </c>
      <c r="AI346" s="2">
        <v>466.73333333329998</v>
      </c>
      <c r="AJ346" s="14">
        <f t="shared" si="107"/>
        <v>10.146376811593479</v>
      </c>
      <c r="AK346">
        <v>767</v>
      </c>
      <c r="AL346" s="14">
        <f t="shared" si="108"/>
        <v>16.673913043478262</v>
      </c>
      <c r="AM346" s="16">
        <f t="shared" si="109"/>
        <v>0.6085180356366362</v>
      </c>
      <c r="AN346" s="15">
        <v>29</v>
      </c>
      <c r="AO346" s="16">
        <f t="shared" si="110"/>
        <v>3.7280388515928959</v>
      </c>
      <c r="AP346" s="13">
        <f>IF(('Even Strength'!CU346+'Power Play'!AJ346+'Penalty Kill'!AF346)&gt;0,V346/('Even Strength'!CU346+'Power Play'!AJ346+'Penalty Kill'!AF346),0)</f>
        <v>9.5238095238095233E-2</v>
      </c>
      <c r="AQ346" s="13">
        <f>IF(('Even Strength'!CU346+'Power Play'!AJ346+'Penalty Kill'!AF346)&gt;0,W346/('Even Strength'!CU346+'Power Play'!AJ346+'Penalty Kill'!AF346),0)</f>
        <v>0.14285714285714285</v>
      </c>
      <c r="AR346" s="13">
        <f t="shared" si="111"/>
        <v>0.23809523809523808</v>
      </c>
      <c r="AS346">
        <v>161</v>
      </c>
      <c r="AT346">
        <v>187</v>
      </c>
      <c r="AU346" s="17">
        <f t="shared" si="112"/>
        <v>0.46264367816091956</v>
      </c>
      <c r="AV346">
        <v>13.2</v>
      </c>
      <c r="AW346">
        <v>37</v>
      </c>
      <c r="AX346">
        <v>23</v>
      </c>
      <c r="AY346">
        <v>17</v>
      </c>
      <c r="AZ346">
        <v>19</v>
      </c>
      <c r="BA346">
        <v>5</v>
      </c>
      <c r="BB346">
        <v>8</v>
      </c>
      <c r="BC346" s="2">
        <f t="shared" si="113"/>
        <v>4.7564633623771435</v>
      </c>
      <c r="BD346" s="14">
        <f t="shared" si="114"/>
        <v>2.9567204685047108</v>
      </c>
      <c r="BE346" s="14">
        <f t="shared" si="115"/>
        <v>2.1854020854165253</v>
      </c>
      <c r="BF346" s="14">
        <f t="shared" si="116"/>
        <v>2.4425082131125873</v>
      </c>
      <c r="BG346" s="14">
        <f t="shared" si="117"/>
        <v>0.64276531924015456</v>
      </c>
      <c r="BH346" s="14">
        <f t="shared" si="118"/>
        <v>1.0284245107842471</v>
      </c>
      <c r="BI346">
        <v>29</v>
      </c>
      <c r="BJ346">
        <v>7</v>
      </c>
      <c r="BK346">
        <v>1</v>
      </c>
      <c r="BL346">
        <v>0</v>
      </c>
      <c r="BM346">
        <v>1</v>
      </c>
      <c r="BN346">
        <v>0</v>
      </c>
      <c r="BO346" s="2">
        <v>-4.8526889999999998</v>
      </c>
      <c r="BR346" s="18" t="str">
        <f t="shared" si="119"/>
        <v xml:space="preserve"> </v>
      </c>
      <c r="BT346">
        <v>3</v>
      </c>
      <c r="BU346">
        <v>15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 s="18">
        <f t="shared" si="120"/>
        <v>0</v>
      </c>
      <c r="CC346" s="19">
        <v>3</v>
      </c>
      <c r="CD346">
        <v>1</v>
      </c>
      <c r="CE346">
        <v>1.2</v>
      </c>
      <c r="CF346">
        <v>2.2000000000000002</v>
      </c>
      <c r="CG346" s="20">
        <f t="shared" si="121"/>
        <v>4.7826086956521741E-2</v>
      </c>
      <c r="CH346" s="20">
        <f t="shared" si="122"/>
        <v>0.28281674046566802</v>
      </c>
      <c r="CI346">
        <v>8.8000000000000007</v>
      </c>
      <c r="CJ346">
        <v>9.6999999999999993</v>
      </c>
      <c r="CK346">
        <v>12.6</v>
      </c>
      <c r="CL346">
        <v>2.1</v>
      </c>
      <c r="CM346">
        <v>2.7</v>
      </c>
      <c r="CN346">
        <v>0</v>
      </c>
      <c r="CO346">
        <v>4.8</v>
      </c>
      <c r="CP346" s="21">
        <f t="shared" si="123"/>
        <v>0.10434782608695652</v>
      </c>
      <c r="CQ346" s="21">
        <f t="shared" si="124"/>
        <v>0.61705470647054828</v>
      </c>
      <c r="CW346">
        <v>1750000</v>
      </c>
      <c r="CY346" s="22">
        <f t="shared" si="125"/>
        <v>1.7268292682926827</v>
      </c>
    </row>
    <row r="347" spans="1:103" x14ac:dyDescent="0.2">
      <c r="A347">
        <v>9</v>
      </c>
      <c r="B347" t="s">
        <v>1722</v>
      </c>
      <c r="C347" t="s">
        <v>1723</v>
      </c>
      <c r="E347" t="s">
        <v>1149</v>
      </c>
      <c r="F347">
        <v>74</v>
      </c>
      <c r="G347">
        <v>210</v>
      </c>
      <c r="H347" t="s">
        <v>118</v>
      </c>
      <c r="I347">
        <v>1999</v>
      </c>
      <c r="J347">
        <v>1</v>
      </c>
      <c r="K347">
        <v>26</v>
      </c>
      <c r="M347">
        <v>32</v>
      </c>
      <c r="N347" t="s">
        <v>1724</v>
      </c>
      <c r="O347" s="12" t="s">
        <v>1725</v>
      </c>
      <c r="P347" s="12" t="s">
        <v>1726</v>
      </c>
      <c r="Q347" t="s">
        <v>610</v>
      </c>
      <c r="T347" s="12" t="s">
        <v>148</v>
      </c>
      <c r="U347">
        <v>48</v>
      </c>
      <c r="V347">
        <v>12</v>
      </c>
      <c r="W347">
        <v>10</v>
      </c>
      <c r="X347">
        <v>22</v>
      </c>
      <c r="Y347">
        <v>14</v>
      </c>
      <c r="Z347">
        <v>72</v>
      </c>
      <c r="AA347">
        <v>37</v>
      </c>
      <c r="AB347">
        <v>29</v>
      </c>
      <c r="AC347" s="13">
        <f t="shared" si="105"/>
        <v>0.16666666666666666</v>
      </c>
      <c r="AD347" s="13">
        <f t="shared" si="106"/>
        <v>8.6956521739130432E-2</v>
      </c>
      <c r="AE347" s="14">
        <v>26.9</v>
      </c>
      <c r="AF347" s="15">
        <v>39</v>
      </c>
      <c r="AG347" s="15">
        <v>6</v>
      </c>
      <c r="AH347" s="15">
        <v>7</v>
      </c>
      <c r="AI347" s="2">
        <v>706.75</v>
      </c>
      <c r="AJ347" s="14">
        <f t="shared" si="107"/>
        <v>14.723958333333334</v>
      </c>
      <c r="AK347">
        <v>1002</v>
      </c>
      <c r="AL347" s="14">
        <f t="shared" si="108"/>
        <v>20.875</v>
      </c>
      <c r="AM347" s="16">
        <f t="shared" si="109"/>
        <v>0.70533932135728539</v>
      </c>
      <c r="AN347" s="15">
        <v>82.4</v>
      </c>
      <c r="AO347" s="16">
        <f t="shared" si="110"/>
        <v>6.9954014856738596</v>
      </c>
      <c r="AP347" s="13">
        <f>IF(('Even Strength'!CU347+'Power Play'!AJ347+'Penalty Kill'!AF347)&gt;0,V347/('Even Strength'!CU347+'Power Play'!AJ347+'Penalty Kill'!AF347),0)</f>
        <v>0.12371134020618557</v>
      </c>
      <c r="AQ347" s="13">
        <f>IF(('Even Strength'!CU347+'Power Play'!AJ347+'Penalty Kill'!AF347)&gt;0,W347/('Even Strength'!CU347+'Power Play'!AJ347+'Penalty Kill'!AF347),0)</f>
        <v>0.10309278350515463</v>
      </c>
      <c r="AR347" s="13">
        <f t="shared" si="111"/>
        <v>0.22680412371134021</v>
      </c>
      <c r="AS347">
        <v>0</v>
      </c>
      <c r="AT347">
        <v>4</v>
      </c>
      <c r="AU347" s="17">
        <f t="shared" si="112"/>
        <v>0</v>
      </c>
      <c r="AV347">
        <v>0.1</v>
      </c>
      <c r="AW347">
        <v>39</v>
      </c>
      <c r="AX347">
        <v>9</v>
      </c>
      <c r="AY347">
        <v>14</v>
      </c>
      <c r="AZ347">
        <v>37</v>
      </c>
      <c r="BA347">
        <v>34</v>
      </c>
      <c r="BB347">
        <v>15</v>
      </c>
      <c r="BC347" s="2">
        <f t="shared" si="113"/>
        <v>3.3109303148213654</v>
      </c>
      <c r="BD347" s="14">
        <f t="shared" si="114"/>
        <v>0.76406084188185353</v>
      </c>
      <c r="BE347" s="14">
        <f t="shared" si="115"/>
        <v>1.1885390873717723</v>
      </c>
      <c r="BF347" s="14">
        <f t="shared" si="116"/>
        <v>3.1411390166253979</v>
      </c>
      <c r="BG347" s="14">
        <f t="shared" si="117"/>
        <v>2.886452069331447</v>
      </c>
      <c r="BH347" s="14">
        <f t="shared" si="118"/>
        <v>1.2734347364697558</v>
      </c>
      <c r="BI347">
        <v>10</v>
      </c>
      <c r="BJ347">
        <v>5</v>
      </c>
      <c r="BK347">
        <v>0</v>
      </c>
      <c r="BL347">
        <v>0</v>
      </c>
      <c r="BM347">
        <v>0</v>
      </c>
      <c r="BN347">
        <v>0</v>
      </c>
      <c r="BO347" s="2">
        <v>5.0585360000000001</v>
      </c>
      <c r="BP347">
        <v>1</v>
      </c>
      <c r="BQ347">
        <v>0</v>
      </c>
      <c r="BR347" s="18">
        <f t="shared" si="119"/>
        <v>0</v>
      </c>
      <c r="BS347">
        <v>0</v>
      </c>
      <c r="BT347">
        <v>3</v>
      </c>
      <c r="BU347">
        <v>16</v>
      </c>
      <c r="BV347">
        <v>0</v>
      </c>
      <c r="BW347">
        <v>1</v>
      </c>
      <c r="BX347">
        <v>2</v>
      </c>
      <c r="BY347">
        <v>1</v>
      </c>
      <c r="BZ347">
        <v>0</v>
      </c>
      <c r="CA347">
        <v>0</v>
      </c>
      <c r="CB347" s="18">
        <f t="shared" si="120"/>
        <v>0</v>
      </c>
      <c r="CC347" s="19">
        <v>4</v>
      </c>
      <c r="CD347">
        <v>1.8</v>
      </c>
      <c r="CE347">
        <v>1.4</v>
      </c>
      <c r="CF347">
        <v>3.2</v>
      </c>
      <c r="CG347" s="20">
        <f t="shared" si="121"/>
        <v>6.6666666666666666E-2</v>
      </c>
      <c r="CH347" s="20">
        <f t="shared" si="122"/>
        <v>0.27166607711354795</v>
      </c>
      <c r="CI347">
        <v>13.2</v>
      </c>
      <c r="CJ347">
        <v>11.9</v>
      </c>
      <c r="CK347">
        <v>11.4</v>
      </c>
      <c r="CL347">
        <v>3.6</v>
      </c>
      <c r="CM347">
        <v>2.4</v>
      </c>
      <c r="CN347">
        <v>-0.30000000000000004</v>
      </c>
      <c r="CO347">
        <v>5.8</v>
      </c>
      <c r="CP347" s="21">
        <f t="shared" si="123"/>
        <v>0.12083333333333333</v>
      </c>
      <c r="CQ347" s="21">
        <f t="shared" si="124"/>
        <v>0.49239476476830568</v>
      </c>
      <c r="CU347">
        <v>24</v>
      </c>
      <c r="CV347" t="s">
        <v>1727</v>
      </c>
      <c r="CW347">
        <v>5000000</v>
      </c>
      <c r="CY347" s="22">
        <f t="shared" si="125"/>
        <v>-2.9804878048780497</v>
      </c>
    </row>
    <row r="348" spans="1:103" x14ac:dyDescent="0.2">
      <c r="A348">
        <v>76</v>
      </c>
      <c r="B348" t="s">
        <v>1728</v>
      </c>
      <c r="C348" t="s">
        <v>1729</v>
      </c>
      <c r="D348" t="s">
        <v>127</v>
      </c>
      <c r="E348" t="s">
        <v>117</v>
      </c>
      <c r="F348">
        <v>76</v>
      </c>
      <c r="G348">
        <v>210</v>
      </c>
      <c r="H348" t="s">
        <v>107</v>
      </c>
      <c r="L348" t="s">
        <v>108</v>
      </c>
      <c r="M348">
        <v>25</v>
      </c>
      <c r="N348" t="s">
        <v>1730</v>
      </c>
      <c r="O348" s="12" t="s">
        <v>1731</v>
      </c>
      <c r="P348" s="12" t="s">
        <v>1732</v>
      </c>
      <c r="Q348" t="s">
        <v>610</v>
      </c>
      <c r="T348" s="12" t="s">
        <v>148</v>
      </c>
      <c r="U348">
        <v>15</v>
      </c>
      <c r="V348">
        <v>1</v>
      </c>
      <c r="W348">
        <v>0</v>
      </c>
      <c r="X348">
        <v>1</v>
      </c>
      <c r="Y348">
        <v>-2</v>
      </c>
      <c r="Z348">
        <v>17</v>
      </c>
      <c r="AA348">
        <v>10</v>
      </c>
      <c r="AB348">
        <v>1</v>
      </c>
      <c r="AC348" s="13">
        <f t="shared" si="105"/>
        <v>5.8823529411764705E-2</v>
      </c>
      <c r="AD348" s="13">
        <f t="shared" si="106"/>
        <v>3.5714285714285712E-2</v>
      </c>
      <c r="AE348" s="14">
        <v>28.7</v>
      </c>
      <c r="AF348" s="15">
        <v>8</v>
      </c>
      <c r="AG348" s="15">
        <v>3</v>
      </c>
      <c r="AH348" s="15">
        <v>2</v>
      </c>
      <c r="AI348" s="2">
        <v>117.5166666667</v>
      </c>
      <c r="AJ348" s="14">
        <f t="shared" si="107"/>
        <v>7.8344444444466665</v>
      </c>
      <c r="AK348">
        <v>200</v>
      </c>
      <c r="AL348" s="14">
        <f t="shared" si="108"/>
        <v>13.333333333333334</v>
      </c>
      <c r="AM348" s="16">
        <f t="shared" si="109"/>
        <v>0.58758333333349999</v>
      </c>
      <c r="AN348" s="15">
        <v>0</v>
      </c>
      <c r="AO348" s="16">
        <f t="shared" si="110"/>
        <v>0</v>
      </c>
      <c r="AP348" s="13">
        <f>IF(('Even Strength'!CU348+'Power Play'!AJ348+'Penalty Kill'!AF348)&gt;0,V348/('Even Strength'!CU348+'Power Play'!AJ348+'Penalty Kill'!AF348),0)</f>
        <v>1.9230769230769232E-2</v>
      </c>
      <c r="AQ348" s="13">
        <f>IF(('Even Strength'!CU348+'Power Play'!AJ348+'Penalty Kill'!AF348)&gt;0,W348/('Even Strength'!CU348+'Power Play'!AJ348+'Penalty Kill'!AF348),0)</f>
        <v>0</v>
      </c>
      <c r="AR348" s="13">
        <f t="shared" si="111"/>
        <v>1.9230769230769232E-2</v>
      </c>
      <c r="AS348">
        <v>9</v>
      </c>
      <c r="AT348">
        <v>12</v>
      </c>
      <c r="AU348" s="17">
        <f t="shared" si="112"/>
        <v>0.42857142857142855</v>
      </c>
      <c r="AV348">
        <v>2.2000000000000002</v>
      </c>
      <c r="AW348">
        <v>20</v>
      </c>
      <c r="AX348">
        <v>40</v>
      </c>
      <c r="AY348">
        <v>10</v>
      </c>
      <c r="AZ348">
        <v>10</v>
      </c>
      <c r="BA348">
        <v>3</v>
      </c>
      <c r="BB348">
        <v>2</v>
      </c>
      <c r="BC348" s="2">
        <f t="shared" si="113"/>
        <v>10.211317543607938</v>
      </c>
      <c r="BD348" s="14">
        <f t="shared" si="114"/>
        <v>20.422635087215877</v>
      </c>
      <c r="BE348" s="14">
        <f t="shared" si="115"/>
        <v>5.1056587718039692</v>
      </c>
      <c r="BF348" s="14">
        <f t="shared" si="116"/>
        <v>5.1056587718039692</v>
      </c>
      <c r="BG348" s="14">
        <f t="shared" si="117"/>
        <v>1.5316976315411908</v>
      </c>
      <c r="BH348" s="14">
        <f t="shared" si="118"/>
        <v>1.0211317543607938</v>
      </c>
      <c r="BI348">
        <v>2</v>
      </c>
      <c r="BJ348">
        <v>1</v>
      </c>
      <c r="BK348">
        <v>0</v>
      </c>
      <c r="BL348">
        <v>0</v>
      </c>
      <c r="BM348">
        <v>0</v>
      </c>
      <c r="BN348">
        <v>0</v>
      </c>
      <c r="BO348" s="2">
        <v>1.7860809999999998</v>
      </c>
      <c r="BR348" s="18" t="str">
        <f t="shared" si="119"/>
        <v xml:space="preserve"> </v>
      </c>
      <c r="BT348">
        <v>0</v>
      </c>
      <c r="BU348">
        <v>4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 s="18">
        <f t="shared" si="120"/>
        <v>0</v>
      </c>
      <c r="CC348" s="19">
        <v>5</v>
      </c>
      <c r="CD348">
        <v>-0.1</v>
      </c>
      <c r="CE348">
        <v>0</v>
      </c>
      <c r="CF348">
        <v>-0.1</v>
      </c>
      <c r="CG348" s="20">
        <f t="shared" si="121"/>
        <v>-6.6666666666666671E-3</v>
      </c>
      <c r="CH348" s="20">
        <f t="shared" si="122"/>
        <v>-5.1056587718039691E-2</v>
      </c>
      <c r="CI348">
        <v>2</v>
      </c>
      <c r="CJ348">
        <v>2</v>
      </c>
      <c r="CK348">
        <v>-2.4</v>
      </c>
      <c r="CL348">
        <v>-0.4</v>
      </c>
      <c r="CM348">
        <v>0</v>
      </c>
      <c r="CN348">
        <v>0</v>
      </c>
      <c r="CO348">
        <v>-0.30000000000000004</v>
      </c>
      <c r="CP348" s="21">
        <f t="shared" si="123"/>
        <v>-2.0000000000000004E-2</v>
      </c>
      <c r="CQ348" s="21">
        <f t="shared" si="124"/>
        <v>-0.15316976315411912</v>
      </c>
      <c r="CW348">
        <v>655000</v>
      </c>
      <c r="CY348" s="22">
        <f t="shared" si="125"/>
        <v>-1.4502439024390243</v>
      </c>
    </row>
    <row r="349" spans="1:103" x14ac:dyDescent="0.2">
      <c r="A349">
        <v>12</v>
      </c>
      <c r="B349" t="s">
        <v>1733</v>
      </c>
      <c r="C349" t="s">
        <v>238</v>
      </c>
      <c r="D349" t="s">
        <v>239</v>
      </c>
      <c r="E349" t="s">
        <v>117</v>
      </c>
      <c r="F349">
        <v>78</v>
      </c>
      <c r="G349">
        <v>221</v>
      </c>
      <c r="H349" t="s">
        <v>107</v>
      </c>
      <c r="I349">
        <v>2008</v>
      </c>
      <c r="J349">
        <v>2</v>
      </c>
      <c r="K349">
        <v>60</v>
      </c>
      <c r="M349">
        <v>24</v>
      </c>
      <c r="N349" t="s">
        <v>1734</v>
      </c>
      <c r="O349" s="12" t="s">
        <v>1735</v>
      </c>
      <c r="P349" s="12" t="s">
        <v>1732</v>
      </c>
      <c r="Q349" s="12" t="s">
        <v>317</v>
      </c>
      <c r="R349" t="s">
        <v>442</v>
      </c>
      <c r="S349">
        <v>2</v>
      </c>
      <c r="T349" s="12" t="s">
        <v>148</v>
      </c>
      <c r="U349">
        <v>55</v>
      </c>
      <c r="V349">
        <v>11</v>
      </c>
      <c r="W349">
        <v>7</v>
      </c>
      <c r="X349">
        <v>18</v>
      </c>
      <c r="Y349">
        <v>-5</v>
      </c>
      <c r="Z349">
        <v>72</v>
      </c>
      <c r="AA349">
        <v>35</v>
      </c>
      <c r="AB349">
        <v>20</v>
      </c>
      <c r="AC349" s="13">
        <f t="shared" si="105"/>
        <v>0.15277777777777779</v>
      </c>
      <c r="AD349" s="13">
        <f t="shared" si="106"/>
        <v>8.6614173228346455E-2</v>
      </c>
      <c r="AE349" s="14">
        <v>23.6</v>
      </c>
      <c r="AF349" s="15">
        <v>35</v>
      </c>
      <c r="AG349" s="15">
        <v>6</v>
      </c>
      <c r="AH349" s="15">
        <v>9</v>
      </c>
      <c r="AI349" s="2">
        <v>603.20000000000005</v>
      </c>
      <c r="AJ349" s="14">
        <f t="shared" si="107"/>
        <v>10.967272727272729</v>
      </c>
      <c r="AK349">
        <v>810</v>
      </c>
      <c r="AL349" s="14">
        <f t="shared" si="108"/>
        <v>14.727272727272727</v>
      </c>
      <c r="AM349" s="16">
        <f t="shared" si="109"/>
        <v>0.74469135802469144</v>
      </c>
      <c r="AN349" s="15">
        <v>51.111801</v>
      </c>
      <c r="AO349" s="16">
        <f t="shared" si="110"/>
        <v>5.0840650862068966</v>
      </c>
      <c r="AP349" s="13">
        <f>IF(('Even Strength'!CU349+'Power Play'!AJ349+'Penalty Kill'!AF349)&gt;0,V349/('Even Strength'!CU349+'Power Play'!AJ349+'Penalty Kill'!AF349),0)</f>
        <v>0.14285714285714285</v>
      </c>
      <c r="AQ349" s="13">
        <f>IF(('Even Strength'!CU349+'Power Play'!AJ349+'Penalty Kill'!AF349)&gt;0,W349/('Even Strength'!CU349+'Power Play'!AJ349+'Penalty Kill'!AF349),0)</f>
        <v>9.0909090909090912E-2</v>
      </c>
      <c r="AR349" s="13">
        <f t="shared" si="111"/>
        <v>0.23376623376623376</v>
      </c>
      <c r="AS349">
        <v>11</v>
      </c>
      <c r="AT349">
        <v>19</v>
      </c>
      <c r="AU349" s="17">
        <f t="shared" si="112"/>
        <v>0.36666666666666664</v>
      </c>
      <c r="AV349">
        <v>0.9</v>
      </c>
      <c r="AW349">
        <v>67</v>
      </c>
      <c r="AX349">
        <v>115</v>
      </c>
      <c r="AY349">
        <v>19</v>
      </c>
      <c r="AZ349">
        <v>35</v>
      </c>
      <c r="BA349">
        <v>5</v>
      </c>
      <c r="BB349">
        <v>14</v>
      </c>
      <c r="BC349" s="2">
        <f t="shared" si="113"/>
        <v>6.6644562334217508</v>
      </c>
      <c r="BD349" s="14">
        <f t="shared" si="114"/>
        <v>11.438992042440319</v>
      </c>
      <c r="BE349" s="14">
        <f t="shared" si="115"/>
        <v>1.8899204244031831</v>
      </c>
      <c r="BF349" s="14">
        <f t="shared" si="116"/>
        <v>3.4814323607427053</v>
      </c>
      <c r="BG349" s="14">
        <f t="shared" si="117"/>
        <v>0.49734748010610075</v>
      </c>
      <c r="BH349" s="14">
        <f t="shared" si="118"/>
        <v>1.392572944297082</v>
      </c>
      <c r="BI349">
        <v>18</v>
      </c>
      <c r="BJ349">
        <v>9</v>
      </c>
      <c r="BK349">
        <v>0</v>
      </c>
      <c r="BL349">
        <v>0</v>
      </c>
      <c r="BM349">
        <v>0</v>
      </c>
      <c r="BN349">
        <v>0</v>
      </c>
      <c r="BO349" s="2">
        <v>-3.8230279999999999</v>
      </c>
      <c r="BP349">
        <v>2</v>
      </c>
      <c r="BQ349">
        <v>0</v>
      </c>
      <c r="BR349" s="18">
        <f t="shared" si="119"/>
        <v>0</v>
      </c>
      <c r="BS349">
        <v>0</v>
      </c>
      <c r="BT349">
        <v>3</v>
      </c>
      <c r="BU349">
        <v>11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 s="18">
        <f t="shared" si="120"/>
        <v>0</v>
      </c>
      <c r="CC349" s="19">
        <v>3</v>
      </c>
      <c r="CD349">
        <v>1.7000000000000002</v>
      </c>
      <c r="CE349">
        <v>0.4</v>
      </c>
      <c r="CF349">
        <v>2.1</v>
      </c>
      <c r="CG349" s="20">
        <f t="shared" si="121"/>
        <v>3.8181818181818185E-2</v>
      </c>
      <c r="CH349" s="20">
        <f t="shared" si="122"/>
        <v>0.20888594164456231</v>
      </c>
      <c r="CI349">
        <v>16.3</v>
      </c>
      <c r="CJ349">
        <v>12.9</v>
      </c>
      <c r="CK349">
        <v>1.6</v>
      </c>
      <c r="CL349">
        <v>1</v>
      </c>
      <c r="CM349">
        <v>1</v>
      </c>
      <c r="CN349">
        <v>-0.60000000000000009</v>
      </c>
      <c r="CO349">
        <v>1.4</v>
      </c>
      <c r="CP349" s="21">
        <f t="shared" si="123"/>
        <v>2.5454545454545452E-2</v>
      </c>
      <c r="CQ349" s="21">
        <f t="shared" si="124"/>
        <v>0.13925729442970819</v>
      </c>
      <c r="CW349">
        <v>875000</v>
      </c>
      <c r="CY349" s="22">
        <f t="shared" si="125"/>
        <v>-0.13658536585365866</v>
      </c>
    </row>
    <row r="350" spans="1:103" x14ac:dyDescent="0.2">
      <c r="A350">
        <v>15</v>
      </c>
      <c r="B350" t="s">
        <v>1736</v>
      </c>
      <c r="C350" t="s">
        <v>1737</v>
      </c>
      <c r="E350" t="s">
        <v>1182</v>
      </c>
      <c r="F350">
        <v>76</v>
      </c>
      <c r="G350">
        <v>220</v>
      </c>
      <c r="H350" t="s">
        <v>118</v>
      </c>
      <c r="I350">
        <v>2000</v>
      </c>
      <c r="J350">
        <v>1</v>
      </c>
      <c r="K350">
        <v>2</v>
      </c>
      <c r="M350">
        <v>33</v>
      </c>
      <c r="N350" t="s">
        <v>1738</v>
      </c>
      <c r="O350" s="12" t="s">
        <v>1739</v>
      </c>
      <c r="P350" s="12" t="s">
        <v>1740</v>
      </c>
      <c r="Q350" t="s">
        <v>305</v>
      </c>
      <c r="T350" s="12" t="s">
        <v>113</v>
      </c>
      <c r="U350">
        <v>76</v>
      </c>
      <c r="V350">
        <v>12</v>
      </c>
      <c r="W350">
        <v>16</v>
      </c>
      <c r="X350">
        <v>28</v>
      </c>
      <c r="Y350">
        <v>-18</v>
      </c>
      <c r="Z350">
        <v>110</v>
      </c>
      <c r="AA350">
        <v>46</v>
      </c>
      <c r="AB350">
        <v>46</v>
      </c>
      <c r="AC350" s="13">
        <f t="shared" si="105"/>
        <v>0.10909090909090909</v>
      </c>
      <c r="AD350" s="13">
        <f t="shared" si="106"/>
        <v>5.9405940594059403E-2</v>
      </c>
      <c r="AE350" s="14">
        <v>29.4</v>
      </c>
      <c r="AF350" s="15">
        <v>64</v>
      </c>
      <c r="AG350" s="15">
        <v>6</v>
      </c>
      <c r="AH350" s="15">
        <v>19</v>
      </c>
      <c r="AI350" s="2">
        <v>1126.2166666666999</v>
      </c>
      <c r="AJ350" s="14">
        <f t="shared" si="107"/>
        <v>14.818640350877629</v>
      </c>
      <c r="AK350">
        <v>1420</v>
      </c>
      <c r="AL350" s="14">
        <f t="shared" si="108"/>
        <v>18.684210526315791</v>
      </c>
      <c r="AM350" s="16">
        <f t="shared" si="109"/>
        <v>0.79311032863852104</v>
      </c>
      <c r="AN350" s="15">
        <v>135.46064799999999</v>
      </c>
      <c r="AO350" s="16">
        <f t="shared" si="110"/>
        <v>7.2167630976867319</v>
      </c>
      <c r="AP350" s="13">
        <f>IF(('Even Strength'!CU350+'Power Play'!AJ350+'Penalty Kill'!AF350)&gt;0,V350/('Even Strength'!CU350+'Power Play'!AJ350+'Penalty Kill'!AF350),0)</f>
        <v>8.6330935251798566E-2</v>
      </c>
      <c r="AQ350" s="13">
        <f>IF(('Even Strength'!CU350+'Power Play'!AJ350+'Penalty Kill'!AF350)&gt;0,W350/('Even Strength'!CU350+'Power Play'!AJ350+'Penalty Kill'!AF350),0)</f>
        <v>0.11510791366906475</v>
      </c>
      <c r="AR350" s="13">
        <f t="shared" si="111"/>
        <v>0.20143884892086333</v>
      </c>
      <c r="AS350">
        <v>7</v>
      </c>
      <c r="AT350">
        <v>10</v>
      </c>
      <c r="AU350" s="17">
        <f t="shared" si="112"/>
        <v>0.41176470588235292</v>
      </c>
      <c r="AV350">
        <v>0.30000000000000004</v>
      </c>
      <c r="AW350">
        <v>70</v>
      </c>
      <c r="AX350">
        <v>33</v>
      </c>
      <c r="AY350">
        <v>30</v>
      </c>
      <c r="AZ350">
        <v>46</v>
      </c>
      <c r="BA350">
        <v>19</v>
      </c>
      <c r="BB350">
        <v>21</v>
      </c>
      <c r="BC350" s="2">
        <f t="shared" si="113"/>
        <v>3.7293001642666828</v>
      </c>
      <c r="BD350" s="14">
        <f t="shared" si="114"/>
        <v>1.758098648868579</v>
      </c>
      <c r="BE350" s="14">
        <f t="shared" si="115"/>
        <v>1.5982714989714355</v>
      </c>
      <c r="BF350" s="14">
        <f t="shared" si="116"/>
        <v>2.4506829650895345</v>
      </c>
      <c r="BG350" s="14">
        <f t="shared" si="117"/>
        <v>1.0122386160152426</v>
      </c>
      <c r="BH350" s="14">
        <f t="shared" si="118"/>
        <v>1.1187900492800049</v>
      </c>
      <c r="BI350">
        <v>18</v>
      </c>
      <c r="BJ350">
        <v>9</v>
      </c>
      <c r="BK350">
        <v>0</v>
      </c>
      <c r="BL350">
        <v>0</v>
      </c>
      <c r="BM350">
        <v>0</v>
      </c>
      <c r="BN350">
        <v>0</v>
      </c>
      <c r="BO350" s="2">
        <v>1.7365919999999999</v>
      </c>
      <c r="BP350">
        <v>1</v>
      </c>
      <c r="BQ350">
        <v>0</v>
      </c>
      <c r="BR350" s="18">
        <f t="shared" si="119"/>
        <v>0</v>
      </c>
      <c r="BS350">
        <v>0</v>
      </c>
      <c r="BT350">
        <v>2</v>
      </c>
      <c r="BU350">
        <v>22</v>
      </c>
      <c r="BV350">
        <v>0</v>
      </c>
      <c r="BW350">
        <v>0</v>
      </c>
      <c r="BX350">
        <v>2</v>
      </c>
      <c r="BY350">
        <v>1</v>
      </c>
      <c r="BZ350">
        <v>0</v>
      </c>
      <c r="CA350">
        <v>0</v>
      </c>
      <c r="CB350" s="18">
        <f t="shared" si="120"/>
        <v>0</v>
      </c>
      <c r="CC350" s="19">
        <v>2</v>
      </c>
      <c r="CD350">
        <v>1.2</v>
      </c>
      <c r="CE350">
        <v>0.60000000000000009</v>
      </c>
      <c r="CF350">
        <v>1.8</v>
      </c>
      <c r="CG350" s="20">
        <f t="shared" si="121"/>
        <v>2.368421052631579E-2</v>
      </c>
      <c r="CH350" s="20">
        <f t="shared" si="122"/>
        <v>9.5896289938286139E-2</v>
      </c>
      <c r="CI350">
        <v>26.1</v>
      </c>
      <c r="CJ350">
        <v>21.1</v>
      </c>
      <c r="CK350">
        <v>-17.8</v>
      </c>
      <c r="CL350">
        <v>-0.30000000000000004</v>
      </c>
      <c r="CM350">
        <v>0.8</v>
      </c>
      <c r="CN350">
        <v>-0.30000000000000004</v>
      </c>
      <c r="CO350">
        <v>0.2</v>
      </c>
      <c r="CP350" s="21">
        <f t="shared" si="123"/>
        <v>2.631578947368421E-3</v>
      </c>
      <c r="CQ350" s="21">
        <f t="shared" si="124"/>
        <v>1.0655143326476237E-2</v>
      </c>
      <c r="CW350">
        <v>7500000</v>
      </c>
      <c r="CY350" s="22">
        <f t="shared" si="125"/>
        <v>-12.970731707317075</v>
      </c>
    </row>
    <row r="351" spans="1:103" x14ac:dyDescent="0.2">
      <c r="A351">
        <v>77</v>
      </c>
      <c r="B351" t="s">
        <v>1741</v>
      </c>
      <c r="C351" t="s">
        <v>1742</v>
      </c>
      <c r="E351" t="s">
        <v>182</v>
      </c>
      <c r="F351">
        <v>78</v>
      </c>
      <c r="G351">
        <v>233</v>
      </c>
      <c r="H351" t="s">
        <v>118</v>
      </c>
      <c r="I351">
        <v>2009</v>
      </c>
      <c r="J351">
        <v>1</v>
      </c>
      <c r="K351">
        <v>2</v>
      </c>
      <c r="M351">
        <v>23</v>
      </c>
      <c r="N351" t="s">
        <v>1743</v>
      </c>
      <c r="O351" s="12" t="s">
        <v>341</v>
      </c>
      <c r="P351" s="12" t="s">
        <v>1744</v>
      </c>
      <c r="Q351" t="s">
        <v>271</v>
      </c>
      <c r="T351" s="12" t="s">
        <v>178</v>
      </c>
      <c r="U351">
        <v>75</v>
      </c>
      <c r="V351">
        <v>13</v>
      </c>
      <c r="W351">
        <v>42</v>
      </c>
      <c r="X351">
        <v>55</v>
      </c>
      <c r="Y351">
        <v>5</v>
      </c>
      <c r="Z351">
        <v>170</v>
      </c>
      <c r="AA351">
        <v>72</v>
      </c>
      <c r="AB351">
        <v>100</v>
      </c>
      <c r="AC351" s="13">
        <f t="shared" si="105"/>
        <v>7.6470588235294124E-2</v>
      </c>
      <c r="AD351" s="13">
        <f t="shared" si="106"/>
        <v>3.8011695906432746E-2</v>
      </c>
      <c r="AE351" s="14">
        <v>47.2</v>
      </c>
      <c r="AF351" s="15">
        <v>80</v>
      </c>
      <c r="AG351" s="15">
        <v>13</v>
      </c>
      <c r="AH351" s="15">
        <v>58</v>
      </c>
      <c r="AI351" s="2">
        <v>1682.6</v>
      </c>
      <c r="AJ351" s="14">
        <f t="shared" si="107"/>
        <v>22.434666666666665</v>
      </c>
      <c r="AK351">
        <v>2001</v>
      </c>
      <c r="AL351" s="14">
        <f t="shared" si="108"/>
        <v>26.68</v>
      </c>
      <c r="AM351" s="16">
        <f t="shared" si="109"/>
        <v>0.84087956021988997</v>
      </c>
      <c r="AN351" s="15">
        <v>237.310292</v>
      </c>
      <c r="AO351" s="16">
        <f t="shared" si="110"/>
        <v>8.4622711993343636</v>
      </c>
      <c r="AP351" s="13">
        <f>IF(('Even Strength'!CU351+'Power Play'!AJ351+'Penalty Kill'!AF351)&gt;0,V351/('Even Strength'!CU351+'Power Play'!AJ351+'Penalty Kill'!AF351),0)</f>
        <v>0.14285714285714285</v>
      </c>
      <c r="AQ351" s="13">
        <f>IF(('Even Strength'!CU351+'Power Play'!AJ351+'Penalty Kill'!AF351)&gt;0,W351/('Even Strength'!CU351+'Power Play'!AJ351+'Penalty Kill'!AF351),0)</f>
        <v>0.46153846153846156</v>
      </c>
      <c r="AR351" s="13">
        <f t="shared" si="111"/>
        <v>0.60439560439560447</v>
      </c>
      <c r="AS351">
        <v>0</v>
      </c>
      <c r="AT351">
        <v>0</v>
      </c>
      <c r="AU351" s="17">
        <f t="shared" si="112"/>
        <v>0</v>
      </c>
      <c r="AV351">
        <v>0</v>
      </c>
      <c r="AW351">
        <v>117</v>
      </c>
      <c r="AX351">
        <v>86</v>
      </c>
      <c r="AY351">
        <v>101</v>
      </c>
      <c r="AZ351">
        <v>72</v>
      </c>
      <c r="BA351">
        <v>44</v>
      </c>
      <c r="BB351">
        <v>34</v>
      </c>
      <c r="BC351" s="2">
        <f t="shared" si="113"/>
        <v>4.1721145845714966</v>
      </c>
      <c r="BD351" s="14">
        <f t="shared" si="114"/>
        <v>3.0666825151551174</v>
      </c>
      <c r="BE351" s="14">
        <f t="shared" si="115"/>
        <v>3.6015690003565912</v>
      </c>
      <c r="BF351" s="14">
        <f t="shared" si="116"/>
        <v>2.5674551289670746</v>
      </c>
      <c r="BG351" s="14">
        <f t="shared" si="117"/>
        <v>1.5690003565909902</v>
      </c>
      <c r="BH351" s="14">
        <f t="shared" si="118"/>
        <v>1.2124093664566744</v>
      </c>
      <c r="BI351">
        <v>53</v>
      </c>
      <c r="BJ351">
        <v>24</v>
      </c>
      <c r="BK351">
        <v>1</v>
      </c>
      <c r="BL351">
        <v>0</v>
      </c>
      <c r="BM351">
        <v>0</v>
      </c>
      <c r="BN351">
        <v>0</v>
      </c>
      <c r="BO351" s="2">
        <v>-5.0030219999999996</v>
      </c>
      <c r="BP351">
        <v>5</v>
      </c>
      <c r="BQ351">
        <v>0</v>
      </c>
      <c r="BR351" s="18">
        <f t="shared" si="119"/>
        <v>0</v>
      </c>
      <c r="BS351">
        <v>0</v>
      </c>
      <c r="BT351">
        <v>2</v>
      </c>
      <c r="BU351">
        <v>19</v>
      </c>
      <c r="BV351">
        <v>0</v>
      </c>
      <c r="BW351">
        <v>1</v>
      </c>
      <c r="BX351">
        <v>2</v>
      </c>
      <c r="BY351">
        <v>1</v>
      </c>
      <c r="BZ351">
        <v>0</v>
      </c>
      <c r="CA351">
        <v>0</v>
      </c>
      <c r="CB351" s="18">
        <f t="shared" si="120"/>
        <v>0</v>
      </c>
      <c r="CC351" s="19">
        <v>6</v>
      </c>
      <c r="CD351">
        <v>5.5</v>
      </c>
      <c r="CE351">
        <v>3.5</v>
      </c>
      <c r="CF351">
        <v>9</v>
      </c>
      <c r="CG351" s="20">
        <f t="shared" si="121"/>
        <v>0.12</v>
      </c>
      <c r="CH351" s="20">
        <f t="shared" si="122"/>
        <v>0.32093189112088433</v>
      </c>
      <c r="CI351">
        <v>39.6</v>
      </c>
      <c r="CJ351">
        <v>38.6</v>
      </c>
      <c r="CK351">
        <v>-2.7</v>
      </c>
      <c r="CL351">
        <v>12.2</v>
      </c>
      <c r="CM351">
        <v>3.9</v>
      </c>
      <c r="CN351">
        <v>-1.4</v>
      </c>
      <c r="CO351">
        <v>14.7</v>
      </c>
      <c r="CP351" s="21">
        <f t="shared" si="123"/>
        <v>0.19599999999999998</v>
      </c>
      <c r="CQ351" s="21">
        <f t="shared" si="124"/>
        <v>0.52418875549744448</v>
      </c>
      <c r="CU351">
        <v>7</v>
      </c>
      <c r="CV351" t="s">
        <v>312</v>
      </c>
      <c r="CW351">
        <v>4000000</v>
      </c>
      <c r="CY351" s="22">
        <f t="shared" si="125"/>
        <v>7.6756097560975611</v>
      </c>
    </row>
    <row r="352" spans="1:103" x14ac:dyDescent="0.2">
      <c r="A352">
        <v>8</v>
      </c>
      <c r="B352" t="s">
        <v>1745</v>
      </c>
      <c r="C352" t="s">
        <v>1615</v>
      </c>
      <c r="E352" t="s">
        <v>1149</v>
      </c>
      <c r="F352">
        <v>76</v>
      </c>
      <c r="G352">
        <v>237</v>
      </c>
      <c r="H352" t="s">
        <v>118</v>
      </c>
      <c r="I352">
        <v>2003</v>
      </c>
      <c r="J352">
        <v>4</v>
      </c>
      <c r="K352">
        <v>106</v>
      </c>
      <c r="M352">
        <v>35</v>
      </c>
      <c r="N352" t="s">
        <v>1746</v>
      </c>
      <c r="O352" s="12" t="s">
        <v>1747</v>
      </c>
      <c r="P352" s="12" t="s">
        <v>1748</v>
      </c>
      <c r="Q352" t="s">
        <v>330</v>
      </c>
      <c r="T352" s="12" t="s">
        <v>178</v>
      </c>
      <c r="U352">
        <v>78</v>
      </c>
      <c r="V352">
        <v>6</v>
      </c>
      <c r="W352">
        <v>11</v>
      </c>
      <c r="X352">
        <v>17</v>
      </c>
      <c r="Y352">
        <v>8</v>
      </c>
      <c r="Z352">
        <v>75</v>
      </c>
      <c r="AA352">
        <v>31</v>
      </c>
      <c r="AB352">
        <v>48</v>
      </c>
      <c r="AC352" s="13">
        <f t="shared" si="105"/>
        <v>0.08</v>
      </c>
      <c r="AD352" s="13">
        <f t="shared" si="106"/>
        <v>3.896103896103896E-2</v>
      </c>
      <c r="AE352" s="14">
        <v>53.4</v>
      </c>
      <c r="AF352" s="15">
        <v>20</v>
      </c>
      <c r="AG352" s="15">
        <v>8</v>
      </c>
      <c r="AH352" s="15">
        <v>41</v>
      </c>
      <c r="AI352" s="2">
        <v>1740.2333333332999</v>
      </c>
      <c r="AJ352" s="14">
        <f t="shared" si="107"/>
        <v>22.310683760683332</v>
      </c>
      <c r="AK352">
        <v>2245</v>
      </c>
      <c r="AL352" s="14">
        <f t="shared" si="108"/>
        <v>28.782051282051281</v>
      </c>
      <c r="AM352" s="16">
        <f t="shared" si="109"/>
        <v>0.77515961395692645</v>
      </c>
      <c r="AN352" s="15">
        <v>21.727273</v>
      </c>
      <c r="AO352" s="16">
        <f t="shared" si="110"/>
        <v>0.74911585419581184</v>
      </c>
      <c r="AP352" s="13">
        <f>IF(('Even Strength'!CU352+'Power Play'!AJ352+'Penalty Kill'!AF352)&gt;0,V352/('Even Strength'!CU352+'Power Play'!AJ352+'Penalty Kill'!AF352),0)</f>
        <v>4.7619047619047616E-2</v>
      </c>
      <c r="AQ352" s="13">
        <f>IF(('Even Strength'!CU352+'Power Play'!AJ352+'Penalty Kill'!AF352)&gt;0,W352/('Even Strength'!CU352+'Power Play'!AJ352+'Penalty Kill'!AF352),0)</f>
        <v>8.7301587301587297E-2</v>
      </c>
      <c r="AR352" s="13">
        <f t="shared" si="111"/>
        <v>0.13492063492063491</v>
      </c>
      <c r="AS352">
        <v>0</v>
      </c>
      <c r="AT352">
        <v>0</v>
      </c>
      <c r="AU352" s="17">
        <f t="shared" si="112"/>
        <v>0</v>
      </c>
      <c r="AV352">
        <v>0</v>
      </c>
      <c r="AW352">
        <v>109</v>
      </c>
      <c r="AX352">
        <v>170</v>
      </c>
      <c r="AY352">
        <v>144</v>
      </c>
      <c r="AZ352">
        <v>31</v>
      </c>
      <c r="BA352">
        <v>31</v>
      </c>
      <c r="BB352">
        <v>22</v>
      </c>
      <c r="BC352" s="2">
        <f t="shared" si="113"/>
        <v>3.7581167276419589</v>
      </c>
      <c r="BD352" s="14">
        <f t="shared" si="114"/>
        <v>5.8612829697168172</v>
      </c>
      <c r="BE352" s="14">
        <f t="shared" si="115"/>
        <v>4.9648514567013038</v>
      </c>
      <c r="BF352" s="14">
        <f t="shared" si="116"/>
        <v>1.0688221885954197</v>
      </c>
      <c r="BG352" s="14">
        <f t="shared" si="117"/>
        <v>1.0688221885954197</v>
      </c>
      <c r="BH352" s="14">
        <f t="shared" si="118"/>
        <v>0.75851897255158818</v>
      </c>
      <c r="BI352">
        <v>40</v>
      </c>
      <c r="BJ352">
        <v>15</v>
      </c>
      <c r="BK352">
        <v>0</v>
      </c>
      <c r="BL352">
        <v>1</v>
      </c>
      <c r="BM352">
        <v>0</v>
      </c>
      <c r="BN352">
        <v>0</v>
      </c>
      <c r="BO352" s="2">
        <v>-3.4996390000000002</v>
      </c>
      <c r="BR352" s="18" t="str">
        <f t="shared" si="119"/>
        <v xml:space="preserve"> </v>
      </c>
      <c r="BT352">
        <v>1</v>
      </c>
      <c r="BU352">
        <v>22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 s="18">
        <f t="shared" si="120"/>
        <v>0</v>
      </c>
      <c r="CC352" s="19">
        <v>5</v>
      </c>
      <c r="CD352">
        <v>0.4</v>
      </c>
      <c r="CE352">
        <v>3.6</v>
      </c>
      <c r="CF352">
        <v>4</v>
      </c>
      <c r="CG352" s="20">
        <f t="shared" si="121"/>
        <v>5.128205128205128E-2</v>
      </c>
      <c r="CH352" s="20">
        <f t="shared" si="122"/>
        <v>0.13791254046392509</v>
      </c>
      <c r="CI352">
        <v>27.6</v>
      </c>
      <c r="CJ352">
        <v>37</v>
      </c>
      <c r="CK352">
        <v>-1.3</v>
      </c>
      <c r="CL352">
        <v>0.5</v>
      </c>
      <c r="CM352">
        <v>2.7</v>
      </c>
      <c r="CN352">
        <v>0</v>
      </c>
      <c r="CO352">
        <v>3.2</v>
      </c>
      <c r="CP352" s="21">
        <f t="shared" si="123"/>
        <v>4.1025641025641026E-2</v>
      </c>
      <c r="CQ352" s="21">
        <f t="shared" si="124"/>
        <v>0.1103300323711401</v>
      </c>
      <c r="CU352">
        <v>4</v>
      </c>
      <c r="CV352" t="s">
        <v>844</v>
      </c>
      <c r="CW352">
        <v>3250000</v>
      </c>
      <c r="CY352" s="22">
        <f t="shared" si="125"/>
        <v>-2.5073170731707304</v>
      </c>
    </row>
    <row r="353" spans="1:103" x14ac:dyDescent="0.2">
      <c r="A353">
        <v>43</v>
      </c>
      <c r="B353" t="s">
        <v>1749</v>
      </c>
      <c r="C353" t="s">
        <v>1750</v>
      </c>
      <c r="D353" t="s">
        <v>245</v>
      </c>
      <c r="E353" t="s">
        <v>106</v>
      </c>
      <c r="F353">
        <v>71</v>
      </c>
      <c r="G353">
        <v>192</v>
      </c>
      <c r="H353" t="s">
        <v>118</v>
      </c>
      <c r="I353">
        <v>2005</v>
      </c>
      <c r="J353">
        <v>5</v>
      </c>
      <c r="K353">
        <v>132</v>
      </c>
      <c r="M353">
        <v>27</v>
      </c>
      <c r="N353" t="s">
        <v>1751</v>
      </c>
      <c r="O353" s="12" t="s">
        <v>227</v>
      </c>
      <c r="P353" s="12" t="s">
        <v>1752</v>
      </c>
      <c r="Q353" t="s">
        <v>122</v>
      </c>
      <c r="T353" s="12" t="s">
        <v>170</v>
      </c>
      <c r="U353">
        <v>42</v>
      </c>
      <c r="V353">
        <v>12</v>
      </c>
      <c r="W353">
        <v>8</v>
      </c>
      <c r="X353">
        <v>20</v>
      </c>
      <c r="Y353">
        <v>2</v>
      </c>
      <c r="Z353">
        <v>83</v>
      </c>
      <c r="AA353">
        <v>30</v>
      </c>
      <c r="AB353">
        <v>38</v>
      </c>
      <c r="AC353" s="13">
        <f t="shared" si="105"/>
        <v>0.14457831325301204</v>
      </c>
      <c r="AD353" s="13">
        <f t="shared" si="106"/>
        <v>7.9470198675496692E-2</v>
      </c>
      <c r="AE353" s="14">
        <v>31.2</v>
      </c>
      <c r="AF353" s="15">
        <v>43</v>
      </c>
      <c r="AG353" s="15">
        <v>16</v>
      </c>
      <c r="AH353" s="15">
        <v>9</v>
      </c>
      <c r="AI353" s="2">
        <v>637.18333333329997</v>
      </c>
      <c r="AJ353" s="14">
        <f t="shared" si="107"/>
        <v>15.171031746030952</v>
      </c>
      <c r="AK353">
        <v>941</v>
      </c>
      <c r="AL353" s="14">
        <f t="shared" si="108"/>
        <v>22.404761904761905</v>
      </c>
      <c r="AM353" s="16">
        <f t="shared" si="109"/>
        <v>0.67713425433931984</v>
      </c>
      <c r="AN353" s="15">
        <v>30</v>
      </c>
      <c r="AO353" s="16">
        <f t="shared" si="110"/>
        <v>2.8249326462819613</v>
      </c>
      <c r="AP353" s="13">
        <f>IF(('Even Strength'!CU353+'Power Play'!AJ353+'Penalty Kill'!AF353)&gt;0,V353/('Even Strength'!CU353+'Power Play'!AJ353+'Penalty Kill'!AF353),0)</f>
        <v>0.14285714285714285</v>
      </c>
      <c r="AQ353" s="13">
        <f>IF(('Even Strength'!CU353+'Power Play'!AJ353+'Penalty Kill'!AF353)&gt;0,W353/('Even Strength'!CU353+'Power Play'!AJ353+'Penalty Kill'!AF353),0)</f>
        <v>9.5238095238095233E-2</v>
      </c>
      <c r="AR353" s="13">
        <f t="shared" si="111"/>
        <v>0.23809523809523808</v>
      </c>
      <c r="AS353">
        <v>269</v>
      </c>
      <c r="AT353">
        <v>279</v>
      </c>
      <c r="AU353" s="17">
        <f t="shared" si="112"/>
        <v>0.49087591240875911</v>
      </c>
      <c r="AV353">
        <v>21.6</v>
      </c>
      <c r="AW353">
        <v>55</v>
      </c>
      <c r="AX353">
        <v>73</v>
      </c>
      <c r="AY353">
        <v>16</v>
      </c>
      <c r="AZ353">
        <v>30</v>
      </c>
      <c r="BA353">
        <v>13</v>
      </c>
      <c r="BB353">
        <v>17</v>
      </c>
      <c r="BC353" s="2">
        <f t="shared" si="113"/>
        <v>5.1790431848502623</v>
      </c>
      <c r="BD353" s="14">
        <f t="shared" si="114"/>
        <v>6.8740027726194386</v>
      </c>
      <c r="BE353" s="14">
        <f t="shared" si="115"/>
        <v>1.5066307446837126</v>
      </c>
      <c r="BF353" s="14">
        <f t="shared" si="116"/>
        <v>2.8249326462819613</v>
      </c>
      <c r="BG353" s="14">
        <f t="shared" si="117"/>
        <v>1.2241374800555165</v>
      </c>
      <c r="BH353" s="14">
        <f t="shared" si="118"/>
        <v>1.6007951662264446</v>
      </c>
      <c r="BI353">
        <v>14</v>
      </c>
      <c r="BJ353">
        <v>7</v>
      </c>
      <c r="BK353">
        <v>0</v>
      </c>
      <c r="BL353">
        <v>0</v>
      </c>
      <c r="BM353">
        <v>0</v>
      </c>
      <c r="BN353">
        <v>0</v>
      </c>
      <c r="BO353" s="2">
        <v>12.919485999999999</v>
      </c>
      <c r="BP353">
        <v>2</v>
      </c>
      <c r="BQ353">
        <v>1</v>
      </c>
      <c r="BR353" s="18">
        <f t="shared" si="119"/>
        <v>0.5</v>
      </c>
      <c r="BS353">
        <v>1</v>
      </c>
      <c r="BT353">
        <v>4</v>
      </c>
      <c r="BU353">
        <v>12</v>
      </c>
      <c r="BV353">
        <v>0</v>
      </c>
      <c r="BW353">
        <v>0</v>
      </c>
      <c r="BX353">
        <v>3</v>
      </c>
      <c r="BY353">
        <v>0</v>
      </c>
      <c r="BZ353">
        <v>0</v>
      </c>
      <c r="CA353">
        <v>0</v>
      </c>
      <c r="CB353" s="18">
        <f t="shared" si="120"/>
        <v>0</v>
      </c>
      <c r="CC353" s="19">
        <v>4</v>
      </c>
      <c r="CD353">
        <v>1.9</v>
      </c>
      <c r="CE353">
        <v>0.8</v>
      </c>
      <c r="CF353">
        <v>2.6</v>
      </c>
      <c r="CG353" s="20">
        <f t="shared" si="121"/>
        <v>6.1904761904761907E-2</v>
      </c>
      <c r="CH353" s="20">
        <f t="shared" si="122"/>
        <v>0.24482749601110329</v>
      </c>
      <c r="CI353">
        <v>3.9</v>
      </c>
      <c r="CJ353">
        <v>3.6</v>
      </c>
      <c r="CK353">
        <v>2</v>
      </c>
      <c r="CL353">
        <v>7.5</v>
      </c>
      <c r="CM353">
        <v>0.60000000000000009</v>
      </c>
      <c r="CN353">
        <v>0.30000000000000004</v>
      </c>
      <c r="CO353">
        <v>8.4</v>
      </c>
      <c r="CP353" s="21">
        <f t="shared" si="123"/>
        <v>0.2</v>
      </c>
      <c r="CQ353" s="21">
        <f t="shared" si="124"/>
        <v>0.79098114095894911</v>
      </c>
      <c r="CU353">
        <v>40</v>
      </c>
      <c r="CV353" t="s">
        <v>1753</v>
      </c>
      <c r="CW353">
        <v>2125000</v>
      </c>
      <c r="CY353" s="22">
        <f t="shared" si="125"/>
        <v>4.6682926829268299</v>
      </c>
    </row>
    <row r="354" spans="1:103" x14ac:dyDescent="0.2">
      <c r="A354">
        <v>83</v>
      </c>
      <c r="B354" t="s">
        <v>1754</v>
      </c>
      <c r="C354" t="s">
        <v>1755</v>
      </c>
      <c r="E354" t="s">
        <v>1149</v>
      </c>
      <c r="F354">
        <v>72</v>
      </c>
      <c r="G354">
        <v>185</v>
      </c>
      <c r="H354" t="s">
        <v>107</v>
      </c>
      <c r="I354">
        <v>2001</v>
      </c>
      <c r="J354">
        <v>1</v>
      </c>
      <c r="K354">
        <v>13</v>
      </c>
      <c r="M354">
        <v>30</v>
      </c>
      <c r="N354" t="s">
        <v>1756</v>
      </c>
      <c r="O354" s="12" t="s">
        <v>1757</v>
      </c>
      <c r="P354" s="12" t="s">
        <v>1758</v>
      </c>
      <c r="Q354" s="12" t="s">
        <v>529</v>
      </c>
      <c r="R354" t="s">
        <v>131</v>
      </c>
      <c r="S354">
        <v>55</v>
      </c>
      <c r="T354" s="12" t="s">
        <v>148</v>
      </c>
      <c r="U354">
        <v>75</v>
      </c>
      <c r="V354">
        <v>13</v>
      </c>
      <c r="W354">
        <v>30</v>
      </c>
      <c r="X354">
        <v>43</v>
      </c>
      <c r="Y354">
        <v>-15</v>
      </c>
      <c r="Z354">
        <v>138</v>
      </c>
      <c r="AA354">
        <v>40</v>
      </c>
      <c r="AB354">
        <v>57</v>
      </c>
      <c r="AC354" s="13">
        <f t="shared" si="105"/>
        <v>9.420289855072464E-2</v>
      </c>
      <c r="AD354" s="13">
        <f t="shared" si="106"/>
        <v>5.5319148936170209E-2</v>
      </c>
      <c r="AE354" s="14">
        <v>30.3</v>
      </c>
      <c r="AF354" s="15">
        <v>84</v>
      </c>
      <c r="AG354" s="15">
        <v>17</v>
      </c>
      <c r="AH354" s="15">
        <v>8</v>
      </c>
      <c r="AI354" s="2">
        <v>1196.3333333333001</v>
      </c>
      <c r="AJ354" s="14">
        <f t="shared" si="107"/>
        <v>15.951111111110668</v>
      </c>
      <c r="AK354">
        <v>1699</v>
      </c>
      <c r="AL354" s="14">
        <f t="shared" si="108"/>
        <v>22.653333333333332</v>
      </c>
      <c r="AM354" s="16">
        <f t="shared" si="109"/>
        <v>0.70413969001371401</v>
      </c>
      <c r="AN354" s="15">
        <v>161.56862699999999</v>
      </c>
      <c r="AO354" s="16">
        <f t="shared" si="110"/>
        <v>8.103191100585347</v>
      </c>
      <c r="AP354" s="13">
        <f>IF(('Even Strength'!CU354+'Power Play'!AJ354+'Penalty Kill'!AF354)&gt;0,V354/('Even Strength'!CU354+'Power Play'!AJ354+'Penalty Kill'!AF354),0)</f>
        <v>0.14285714285714285</v>
      </c>
      <c r="AQ354" s="13">
        <f>IF(('Even Strength'!CU354+'Power Play'!AJ354+'Penalty Kill'!AF354)&gt;0,W354/('Even Strength'!CU354+'Power Play'!AJ354+'Penalty Kill'!AF354),0)</f>
        <v>0.32967032967032966</v>
      </c>
      <c r="AR354" s="13">
        <f t="shared" si="111"/>
        <v>0.47252747252747251</v>
      </c>
      <c r="AS354">
        <v>1</v>
      </c>
      <c r="AT354">
        <v>3</v>
      </c>
      <c r="AU354" s="17">
        <f t="shared" si="112"/>
        <v>0.25</v>
      </c>
      <c r="AV354">
        <v>0</v>
      </c>
      <c r="AW354">
        <v>108</v>
      </c>
      <c r="AX354">
        <v>37</v>
      </c>
      <c r="AY354">
        <v>33</v>
      </c>
      <c r="AZ354">
        <v>40</v>
      </c>
      <c r="BA354">
        <v>42</v>
      </c>
      <c r="BB354">
        <v>44</v>
      </c>
      <c r="BC354" s="2">
        <f t="shared" si="113"/>
        <v>5.4165505711898971</v>
      </c>
      <c r="BD354" s="14">
        <f t="shared" si="114"/>
        <v>1.8556701030928351</v>
      </c>
      <c r="BE354" s="14">
        <f t="shared" si="115"/>
        <v>1.6550571189746908</v>
      </c>
      <c r="BF354" s="14">
        <f t="shared" si="116"/>
        <v>2.0061298411814432</v>
      </c>
      <c r="BG354" s="14">
        <f t="shared" si="117"/>
        <v>2.1064363332405156</v>
      </c>
      <c r="BH354" s="14">
        <f t="shared" si="118"/>
        <v>2.2067428252995875</v>
      </c>
      <c r="BI354">
        <v>24</v>
      </c>
      <c r="BJ354">
        <v>12</v>
      </c>
      <c r="BK354">
        <v>0</v>
      </c>
      <c r="BL354">
        <v>0</v>
      </c>
      <c r="BM354">
        <v>0</v>
      </c>
      <c r="BN354">
        <v>0</v>
      </c>
      <c r="BO354" s="2">
        <v>-3.4595389999999999</v>
      </c>
      <c r="BP354">
        <v>1</v>
      </c>
      <c r="BQ354">
        <v>1</v>
      </c>
      <c r="BR354" s="18">
        <f t="shared" si="119"/>
        <v>1</v>
      </c>
      <c r="BS354">
        <v>1</v>
      </c>
      <c r="BT354">
        <v>1</v>
      </c>
      <c r="BU354">
        <v>19</v>
      </c>
      <c r="BV354">
        <v>0</v>
      </c>
      <c r="BW354">
        <v>1</v>
      </c>
      <c r="BX354">
        <v>1</v>
      </c>
      <c r="BY354">
        <v>0</v>
      </c>
      <c r="BZ354">
        <v>0</v>
      </c>
      <c r="CA354">
        <v>1</v>
      </c>
      <c r="CB354" s="18">
        <f t="shared" si="120"/>
        <v>1</v>
      </c>
      <c r="CC354" s="19">
        <v>6</v>
      </c>
      <c r="CD354">
        <v>3</v>
      </c>
      <c r="CE354">
        <v>0.8</v>
      </c>
      <c r="CF354">
        <v>3.7</v>
      </c>
      <c r="CG354" s="20">
        <f t="shared" si="121"/>
        <v>4.9333333333333333E-2</v>
      </c>
      <c r="CH354" s="20">
        <f t="shared" si="122"/>
        <v>0.18556701030928352</v>
      </c>
      <c r="CI354">
        <v>28.1</v>
      </c>
      <c r="CJ354">
        <v>23.7</v>
      </c>
      <c r="CK354">
        <v>-1.6</v>
      </c>
      <c r="CL354">
        <v>4.5999999999999996</v>
      </c>
      <c r="CM354">
        <v>0.30000000000000004</v>
      </c>
      <c r="CN354">
        <v>0.60000000000000009</v>
      </c>
      <c r="CO354">
        <v>5.4</v>
      </c>
      <c r="CP354" s="21">
        <f t="shared" si="123"/>
        <v>7.2000000000000008E-2</v>
      </c>
      <c r="CQ354" s="21">
        <f t="shared" si="124"/>
        <v>0.27082752855949488</v>
      </c>
      <c r="CU354">
        <v>8</v>
      </c>
      <c r="CV354" t="s">
        <v>1759</v>
      </c>
      <c r="CW354">
        <v>2500000</v>
      </c>
      <c r="CY354" s="22">
        <f t="shared" si="125"/>
        <v>1.0097560975609756</v>
      </c>
    </row>
    <row r="355" spans="1:103" x14ac:dyDescent="0.2">
      <c r="A355">
        <v>23</v>
      </c>
      <c r="B355" t="s">
        <v>1760</v>
      </c>
      <c r="C355" t="s">
        <v>1761</v>
      </c>
      <c r="D355" t="s">
        <v>127</v>
      </c>
      <c r="E355" t="s">
        <v>117</v>
      </c>
      <c r="F355">
        <v>72</v>
      </c>
      <c r="G355">
        <v>211</v>
      </c>
      <c r="H355" t="s">
        <v>118</v>
      </c>
      <c r="I355">
        <v>2000</v>
      </c>
      <c r="J355">
        <v>5</v>
      </c>
      <c r="K355">
        <v>131</v>
      </c>
      <c r="M355">
        <v>32</v>
      </c>
      <c r="N355" t="s">
        <v>1762</v>
      </c>
      <c r="O355" s="12" t="s">
        <v>336</v>
      </c>
      <c r="P355" s="12" t="s">
        <v>1763</v>
      </c>
      <c r="Q355" s="12" t="s">
        <v>131</v>
      </c>
      <c r="R355" t="s">
        <v>343</v>
      </c>
      <c r="S355">
        <v>44</v>
      </c>
      <c r="T355" s="12" t="s">
        <v>170</v>
      </c>
      <c r="U355">
        <v>77</v>
      </c>
      <c r="V355">
        <v>5</v>
      </c>
      <c r="W355">
        <v>2</v>
      </c>
      <c r="X355">
        <v>7</v>
      </c>
      <c r="Y355">
        <v>-11</v>
      </c>
      <c r="Z355">
        <v>102</v>
      </c>
      <c r="AA355">
        <v>30</v>
      </c>
      <c r="AB355">
        <v>28</v>
      </c>
      <c r="AC355" s="13">
        <f t="shared" si="105"/>
        <v>4.9019607843137254E-2</v>
      </c>
      <c r="AD355" s="13">
        <f t="shared" si="106"/>
        <v>3.125E-2</v>
      </c>
      <c r="AE355" s="14">
        <v>34.200000000000003</v>
      </c>
      <c r="AF355" s="15">
        <v>46</v>
      </c>
      <c r="AG355" s="15">
        <v>23</v>
      </c>
      <c r="AH355" s="15">
        <v>9</v>
      </c>
      <c r="AI355" s="2">
        <v>980.83333333329995</v>
      </c>
      <c r="AJ355" s="14">
        <f t="shared" si="107"/>
        <v>12.738095238094804</v>
      </c>
      <c r="AK355">
        <v>1405</v>
      </c>
      <c r="AL355" s="14">
        <f t="shared" si="108"/>
        <v>18.246753246753247</v>
      </c>
      <c r="AM355" s="16">
        <f t="shared" si="109"/>
        <v>0.69810201660733096</v>
      </c>
      <c r="AN355" s="15">
        <v>29</v>
      </c>
      <c r="AO355" s="16">
        <f t="shared" si="110"/>
        <v>1.7740016992354046</v>
      </c>
      <c r="AP355" s="13">
        <f>IF(('Even Strength'!CU355+'Power Play'!AJ355+'Penalty Kill'!AF355)&gt;0,V355/('Even Strength'!CU355+'Power Play'!AJ355+'Penalty Kill'!AF355),0)</f>
        <v>4.3859649122807015E-2</v>
      </c>
      <c r="AQ355" s="13">
        <f>IF(('Even Strength'!CU355+'Power Play'!AJ355+'Penalty Kill'!AF355)&gt;0,W355/('Even Strength'!CU355+'Power Play'!AJ355+'Penalty Kill'!AF355),0)</f>
        <v>1.7543859649122806E-2</v>
      </c>
      <c r="AR355" s="13">
        <f t="shared" si="111"/>
        <v>6.1403508771929821E-2</v>
      </c>
      <c r="AS355">
        <v>34</v>
      </c>
      <c r="AT355">
        <v>29</v>
      </c>
      <c r="AU355" s="17">
        <f t="shared" si="112"/>
        <v>0.53968253968253965</v>
      </c>
      <c r="AV355">
        <v>1.3</v>
      </c>
      <c r="AW355">
        <v>91</v>
      </c>
      <c r="AX355">
        <v>180</v>
      </c>
      <c r="AY355">
        <v>59</v>
      </c>
      <c r="AZ355">
        <v>30</v>
      </c>
      <c r="BA355">
        <v>14</v>
      </c>
      <c r="BB355">
        <v>19</v>
      </c>
      <c r="BC355" s="2">
        <f t="shared" si="113"/>
        <v>5.566694987255925</v>
      </c>
      <c r="BD355" s="14">
        <f t="shared" si="114"/>
        <v>11.011045029736994</v>
      </c>
      <c r="BE355" s="14">
        <f t="shared" si="115"/>
        <v>3.6091758708582367</v>
      </c>
      <c r="BF355" s="14">
        <f t="shared" si="116"/>
        <v>1.8351741716228323</v>
      </c>
      <c r="BG355" s="14">
        <f t="shared" si="117"/>
        <v>0.85641461342398828</v>
      </c>
      <c r="BH355" s="14">
        <f t="shared" si="118"/>
        <v>1.1622769753611271</v>
      </c>
      <c r="BI355">
        <v>112</v>
      </c>
      <c r="BJ355">
        <v>25</v>
      </c>
      <c r="BK355">
        <v>12</v>
      </c>
      <c r="BL355">
        <v>0</v>
      </c>
      <c r="BM355">
        <v>0</v>
      </c>
      <c r="BN355">
        <v>0</v>
      </c>
      <c r="BO355" s="2">
        <v>-9.8179440000000007</v>
      </c>
      <c r="BP355">
        <v>3</v>
      </c>
      <c r="BQ355">
        <v>0</v>
      </c>
      <c r="BR355" s="18">
        <f t="shared" si="119"/>
        <v>0</v>
      </c>
      <c r="BS355">
        <v>0</v>
      </c>
      <c r="BT355">
        <v>2</v>
      </c>
      <c r="BU355">
        <v>16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 s="18">
        <f t="shared" si="120"/>
        <v>0</v>
      </c>
      <c r="CC355" s="19">
        <v>5</v>
      </c>
      <c r="CD355">
        <v>-1.4</v>
      </c>
      <c r="CE355">
        <v>0.7</v>
      </c>
      <c r="CF355">
        <v>-0.7</v>
      </c>
      <c r="CG355" s="20">
        <f t="shared" si="121"/>
        <v>-9.0909090909090905E-3</v>
      </c>
      <c r="CH355" s="20">
        <f t="shared" si="122"/>
        <v>-4.282073067119941E-2</v>
      </c>
      <c r="CI355">
        <v>11.5</v>
      </c>
      <c r="CJ355">
        <v>17.2</v>
      </c>
      <c r="CK355">
        <v>-8.6999999999999993</v>
      </c>
      <c r="CL355">
        <v>-2</v>
      </c>
      <c r="CM355">
        <v>2.1</v>
      </c>
      <c r="CN355">
        <v>-0.8</v>
      </c>
      <c r="CO355">
        <v>-0.8</v>
      </c>
      <c r="CP355" s="21">
        <f t="shared" si="123"/>
        <v>-1.038961038961039E-2</v>
      </c>
      <c r="CQ355" s="21">
        <f t="shared" si="124"/>
        <v>-4.8937977909942199E-2</v>
      </c>
      <c r="CU355">
        <v>3</v>
      </c>
      <c r="CV355" t="s">
        <v>171</v>
      </c>
      <c r="CW355">
        <v>1850000</v>
      </c>
      <c r="CY355" s="22">
        <f t="shared" si="125"/>
        <v>-4.0487804878048772</v>
      </c>
    </row>
    <row r="356" spans="1:103" x14ac:dyDescent="0.2">
      <c r="A356">
        <v>14</v>
      </c>
      <c r="B356" t="s">
        <v>1764</v>
      </c>
      <c r="C356" t="s">
        <v>1765</v>
      </c>
      <c r="D356" t="s">
        <v>105</v>
      </c>
      <c r="E356" t="s">
        <v>106</v>
      </c>
      <c r="F356">
        <v>72</v>
      </c>
      <c r="G356">
        <v>195</v>
      </c>
      <c r="H356" t="s">
        <v>118</v>
      </c>
      <c r="I356">
        <v>2008</v>
      </c>
      <c r="J356">
        <v>3</v>
      </c>
      <c r="K356">
        <v>82</v>
      </c>
      <c r="M356">
        <v>23</v>
      </c>
      <c r="N356" t="s">
        <v>1766</v>
      </c>
      <c r="O356" s="12" t="s">
        <v>138</v>
      </c>
      <c r="P356" s="12" t="s">
        <v>1767</v>
      </c>
      <c r="Q356" t="s">
        <v>432</v>
      </c>
      <c r="T356" s="12" t="s">
        <v>170</v>
      </c>
      <c r="U356">
        <v>77</v>
      </c>
      <c r="V356">
        <v>25</v>
      </c>
      <c r="W356">
        <v>18</v>
      </c>
      <c r="X356">
        <v>43</v>
      </c>
      <c r="Y356">
        <v>3</v>
      </c>
      <c r="Z356">
        <v>137</v>
      </c>
      <c r="AA356">
        <v>44</v>
      </c>
      <c r="AB356">
        <v>42</v>
      </c>
      <c r="AC356" s="13">
        <f t="shared" si="105"/>
        <v>0.18248175182481752</v>
      </c>
      <c r="AD356" s="13">
        <f t="shared" si="106"/>
        <v>0.11210762331838565</v>
      </c>
      <c r="AE356" s="14">
        <v>27.8</v>
      </c>
      <c r="AF356" s="15">
        <v>60</v>
      </c>
      <c r="AG356" s="15">
        <v>30</v>
      </c>
      <c r="AH356" s="15">
        <v>6</v>
      </c>
      <c r="AI356" s="2">
        <v>1389.7666666667001</v>
      </c>
      <c r="AJ356" s="14">
        <f t="shared" si="107"/>
        <v>18.048917748918182</v>
      </c>
      <c r="AK356">
        <v>1896</v>
      </c>
      <c r="AL356" s="14">
        <f t="shared" si="108"/>
        <v>24.623376623376622</v>
      </c>
      <c r="AM356" s="16">
        <f t="shared" si="109"/>
        <v>0.7329992967651372</v>
      </c>
      <c r="AN356" s="15">
        <v>81.029240000000001</v>
      </c>
      <c r="AO356" s="16">
        <f t="shared" si="110"/>
        <v>3.498252272563656</v>
      </c>
      <c r="AP356" s="13">
        <f>IF(('Even Strength'!CU356+'Power Play'!AJ356+'Penalty Kill'!AF356)&gt;0,V356/('Even Strength'!CU356+'Power Play'!AJ356+'Penalty Kill'!AF356),0)</f>
        <v>0.26595744680851063</v>
      </c>
      <c r="AQ356" s="13">
        <f>IF(('Even Strength'!CU356+'Power Play'!AJ356+'Penalty Kill'!AF356)&gt;0,W356/('Even Strength'!CU356+'Power Play'!AJ356+'Penalty Kill'!AF356),0)</f>
        <v>0.19148936170212766</v>
      </c>
      <c r="AR356" s="13">
        <f t="shared" si="111"/>
        <v>0.45744680851063829</v>
      </c>
      <c r="AS356">
        <v>407</v>
      </c>
      <c r="AT356">
        <v>511</v>
      </c>
      <c r="AU356" s="17">
        <f t="shared" si="112"/>
        <v>0.44335511982570808</v>
      </c>
      <c r="AV356">
        <v>21.1</v>
      </c>
      <c r="AW356">
        <v>71</v>
      </c>
      <c r="AX356">
        <v>73</v>
      </c>
      <c r="AY356">
        <v>50</v>
      </c>
      <c r="AZ356">
        <v>44</v>
      </c>
      <c r="BA356">
        <v>30</v>
      </c>
      <c r="BB356">
        <v>50</v>
      </c>
      <c r="BC356" s="2">
        <f t="shared" si="113"/>
        <v>3.0652627539394368</v>
      </c>
      <c r="BD356" s="14">
        <f t="shared" si="114"/>
        <v>3.1516081836278715</v>
      </c>
      <c r="BE356" s="14">
        <f t="shared" si="115"/>
        <v>2.1586357422108708</v>
      </c>
      <c r="BF356" s="14">
        <f t="shared" si="116"/>
        <v>1.8995994531455662</v>
      </c>
      <c r="BG356" s="14">
        <f t="shared" si="117"/>
        <v>1.2951814453265227</v>
      </c>
      <c r="BH356" s="14">
        <f t="shared" si="118"/>
        <v>2.1586357422108708</v>
      </c>
      <c r="BI356">
        <v>20</v>
      </c>
      <c r="BJ356">
        <v>10</v>
      </c>
      <c r="BK356">
        <v>0</v>
      </c>
      <c r="BL356">
        <v>0</v>
      </c>
      <c r="BM356">
        <v>0</v>
      </c>
      <c r="BN356">
        <v>0</v>
      </c>
      <c r="BO356" s="2">
        <v>6.0742279999999997</v>
      </c>
      <c r="BP356">
        <v>5</v>
      </c>
      <c r="BQ356">
        <v>0</v>
      </c>
      <c r="BR356" s="18">
        <f t="shared" si="119"/>
        <v>0</v>
      </c>
      <c r="BS356">
        <v>0</v>
      </c>
      <c r="BT356">
        <v>8</v>
      </c>
      <c r="BU356">
        <v>25</v>
      </c>
      <c r="BV356">
        <v>0</v>
      </c>
      <c r="BW356">
        <v>3</v>
      </c>
      <c r="BX356">
        <v>4</v>
      </c>
      <c r="BY356">
        <v>0</v>
      </c>
      <c r="BZ356">
        <v>0</v>
      </c>
      <c r="CA356">
        <v>1</v>
      </c>
      <c r="CB356" s="18">
        <f t="shared" si="120"/>
        <v>1</v>
      </c>
      <c r="CC356" s="19">
        <v>8</v>
      </c>
      <c r="CD356">
        <v>3.7</v>
      </c>
      <c r="CE356">
        <v>2.1</v>
      </c>
      <c r="CF356">
        <v>5.8</v>
      </c>
      <c r="CG356" s="20">
        <f t="shared" si="121"/>
        <v>7.5324675324675322E-2</v>
      </c>
      <c r="CH356" s="20">
        <f t="shared" si="122"/>
        <v>0.25040174609646104</v>
      </c>
      <c r="CI356">
        <v>30</v>
      </c>
      <c r="CJ356">
        <v>30.8</v>
      </c>
      <c r="CK356">
        <v>4.5999999999999996</v>
      </c>
      <c r="CL356">
        <v>5.6</v>
      </c>
      <c r="CM356">
        <v>6</v>
      </c>
      <c r="CN356">
        <v>-1.4</v>
      </c>
      <c r="CO356">
        <v>10.199999999999999</v>
      </c>
      <c r="CP356" s="21">
        <f t="shared" si="123"/>
        <v>0.13246753246753246</v>
      </c>
      <c r="CQ356" s="21">
        <f t="shared" si="124"/>
        <v>0.44036169141101761</v>
      </c>
      <c r="CU356">
        <v>5</v>
      </c>
      <c r="CV356" t="s">
        <v>656</v>
      </c>
      <c r="CW356">
        <v>4000000</v>
      </c>
      <c r="CY356" s="22">
        <f t="shared" si="125"/>
        <v>3.1756097560975611</v>
      </c>
    </row>
    <row r="357" spans="1:103" x14ac:dyDescent="0.2">
      <c r="A357">
        <v>48</v>
      </c>
      <c r="B357" t="s">
        <v>1768</v>
      </c>
      <c r="C357" t="s">
        <v>1769</v>
      </c>
      <c r="E357" t="s">
        <v>1149</v>
      </c>
      <c r="F357">
        <v>74</v>
      </c>
      <c r="G357">
        <v>210</v>
      </c>
      <c r="H357" t="s">
        <v>118</v>
      </c>
      <c r="I357">
        <v>2012</v>
      </c>
      <c r="J357">
        <v>1</v>
      </c>
      <c r="K357">
        <v>17</v>
      </c>
      <c r="L357" t="s">
        <v>108</v>
      </c>
      <c r="M357">
        <v>20</v>
      </c>
      <c r="N357" t="s">
        <v>1770</v>
      </c>
      <c r="O357" s="12" t="s">
        <v>1329</v>
      </c>
      <c r="P357" s="12" t="s">
        <v>1771</v>
      </c>
      <c r="Q357" t="s">
        <v>610</v>
      </c>
      <c r="T357" s="12" t="s">
        <v>170</v>
      </c>
      <c r="U357">
        <v>37</v>
      </c>
      <c r="V357">
        <v>15</v>
      </c>
      <c r="W357">
        <v>10</v>
      </c>
      <c r="X357">
        <v>25</v>
      </c>
      <c r="Y357">
        <v>11</v>
      </c>
      <c r="Z357">
        <v>98</v>
      </c>
      <c r="AA357">
        <v>35</v>
      </c>
      <c r="AB357">
        <v>33</v>
      </c>
      <c r="AC357" s="13">
        <f t="shared" si="105"/>
        <v>0.15306122448979592</v>
      </c>
      <c r="AD357" s="13">
        <f t="shared" si="106"/>
        <v>9.036144578313253E-2</v>
      </c>
      <c r="AE357" s="14">
        <v>21.9</v>
      </c>
      <c r="AF357" s="15">
        <v>50</v>
      </c>
      <c r="AG357" s="15">
        <v>8</v>
      </c>
      <c r="AH357" s="15">
        <v>11</v>
      </c>
      <c r="AI357" s="2">
        <v>567.15</v>
      </c>
      <c r="AJ357" s="14">
        <f t="shared" si="107"/>
        <v>15.328378378378378</v>
      </c>
      <c r="AK357">
        <v>805</v>
      </c>
      <c r="AL357" s="14">
        <f t="shared" si="108"/>
        <v>21.756756756756758</v>
      </c>
      <c r="AM357" s="16">
        <f t="shared" si="109"/>
        <v>0.70453416149068315</v>
      </c>
      <c r="AN357" s="15">
        <v>46.5</v>
      </c>
      <c r="AO357" s="16">
        <f t="shared" si="110"/>
        <v>4.9193335096535309</v>
      </c>
      <c r="AP357" s="13">
        <f>IF(('Even Strength'!CU357+'Power Play'!AJ357+'Penalty Kill'!AF357)&gt;0,V357/('Even Strength'!CU357+'Power Play'!AJ357+'Penalty Kill'!AF357),0)</f>
        <v>0.25862068965517243</v>
      </c>
      <c r="AQ357" s="13">
        <f>IF(('Even Strength'!CU357+'Power Play'!AJ357+'Penalty Kill'!AF357)&gt;0,W357/('Even Strength'!CU357+'Power Play'!AJ357+'Penalty Kill'!AF357),0)</f>
        <v>0.17241379310344829</v>
      </c>
      <c r="AR357" s="13">
        <f t="shared" si="111"/>
        <v>0.43103448275862072</v>
      </c>
      <c r="AS357">
        <v>29</v>
      </c>
      <c r="AT357">
        <v>22</v>
      </c>
      <c r="AU357" s="17">
        <f t="shared" si="112"/>
        <v>0.56862745098039214</v>
      </c>
      <c r="AV357">
        <v>2.1</v>
      </c>
      <c r="AW357">
        <v>54</v>
      </c>
      <c r="AX357">
        <v>39</v>
      </c>
      <c r="AY357">
        <v>13</v>
      </c>
      <c r="AZ357">
        <v>35</v>
      </c>
      <c r="BA357">
        <v>18</v>
      </c>
      <c r="BB357">
        <v>18</v>
      </c>
      <c r="BC357" s="2">
        <f t="shared" si="113"/>
        <v>5.7127743983073263</v>
      </c>
      <c r="BD357" s="14">
        <f t="shared" si="114"/>
        <v>4.1258926209997355</v>
      </c>
      <c r="BE357" s="14">
        <f t="shared" si="115"/>
        <v>1.375297540333245</v>
      </c>
      <c r="BF357" s="14">
        <f t="shared" si="116"/>
        <v>3.702724147051045</v>
      </c>
      <c r="BG357" s="14">
        <f t="shared" si="117"/>
        <v>1.9042581327691086</v>
      </c>
      <c r="BH357" s="14">
        <f t="shared" si="118"/>
        <v>1.9042581327691086</v>
      </c>
      <c r="BI357">
        <v>4</v>
      </c>
      <c r="BJ357">
        <v>2</v>
      </c>
      <c r="BK357">
        <v>0</v>
      </c>
      <c r="BL357">
        <v>0</v>
      </c>
      <c r="BM357">
        <v>0</v>
      </c>
      <c r="BN357">
        <v>0</v>
      </c>
      <c r="BO357" s="2">
        <v>4.2780059999999995</v>
      </c>
      <c r="BP357">
        <v>4</v>
      </c>
      <c r="BQ357">
        <v>1</v>
      </c>
      <c r="BR357" s="18">
        <f t="shared" si="119"/>
        <v>0.25</v>
      </c>
      <c r="BS357">
        <v>0</v>
      </c>
      <c r="BT357">
        <v>3</v>
      </c>
      <c r="BU357">
        <v>11</v>
      </c>
      <c r="BV357">
        <v>0</v>
      </c>
      <c r="BW357">
        <v>0</v>
      </c>
      <c r="BX357">
        <v>3</v>
      </c>
      <c r="BY357">
        <v>1</v>
      </c>
      <c r="BZ357">
        <v>0</v>
      </c>
      <c r="CA357">
        <v>0</v>
      </c>
      <c r="CB357" s="18">
        <f t="shared" si="120"/>
        <v>0</v>
      </c>
      <c r="CC357" s="19">
        <v>5</v>
      </c>
      <c r="CD357">
        <v>2.9</v>
      </c>
      <c r="CE357">
        <v>1.1000000000000001</v>
      </c>
      <c r="CF357">
        <v>3.9</v>
      </c>
      <c r="CG357" s="20">
        <f t="shared" si="121"/>
        <v>0.1054054054054054</v>
      </c>
      <c r="CH357" s="20">
        <f t="shared" si="122"/>
        <v>0.41258926209997354</v>
      </c>
      <c r="CI357">
        <v>13.2</v>
      </c>
      <c r="CJ357">
        <v>12</v>
      </c>
      <c r="CK357">
        <v>8.1999999999999993</v>
      </c>
      <c r="CL357">
        <v>5.2</v>
      </c>
      <c r="CM357">
        <v>2.1</v>
      </c>
      <c r="CN357">
        <v>-0.2</v>
      </c>
      <c r="CO357">
        <v>7</v>
      </c>
      <c r="CP357" s="21">
        <f t="shared" si="123"/>
        <v>0.1891891891891892</v>
      </c>
      <c r="CQ357" s="21">
        <f t="shared" si="124"/>
        <v>0.74054482941020894</v>
      </c>
      <c r="CU357">
        <v>45</v>
      </c>
      <c r="CV357" t="s">
        <v>844</v>
      </c>
      <c r="CW357">
        <v>1350000</v>
      </c>
      <c r="CY357" s="22">
        <f t="shared" si="125"/>
        <v>4.6292682926829265</v>
      </c>
    </row>
    <row r="358" spans="1:103" x14ac:dyDescent="0.2">
      <c r="A358">
        <v>14</v>
      </c>
      <c r="B358" t="s">
        <v>1772</v>
      </c>
      <c r="C358" t="s">
        <v>350</v>
      </c>
      <c r="D358" t="s">
        <v>351</v>
      </c>
      <c r="E358" t="s">
        <v>106</v>
      </c>
      <c r="F358">
        <v>72</v>
      </c>
      <c r="G358">
        <v>184</v>
      </c>
      <c r="H358" t="s">
        <v>118</v>
      </c>
      <c r="I358">
        <v>2007</v>
      </c>
      <c r="J358">
        <v>1</v>
      </c>
      <c r="K358">
        <v>4</v>
      </c>
      <c r="M358">
        <v>24</v>
      </c>
      <c r="N358" t="s">
        <v>1773</v>
      </c>
      <c r="O358" s="12" t="s">
        <v>1774</v>
      </c>
      <c r="P358" s="12" t="s">
        <v>1775</v>
      </c>
      <c r="Q358" t="s">
        <v>300</v>
      </c>
      <c r="T358" s="12" t="s">
        <v>178</v>
      </c>
      <c r="U358">
        <v>82</v>
      </c>
      <c r="V358">
        <v>4</v>
      </c>
      <c r="W358">
        <v>18</v>
      </c>
      <c r="X358">
        <v>22</v>
      </c>
      <c r="Y358">
        <v>5</v>
      </c>
      <c r="Z358">
        <v>96</v>
      </c>
      <c r="AA358">
        <v>55</v>
      </c>
      <c r="AB358">
        <v>75</v>
      </c>
      <c r="AC358" s="13">
        <f t="shared" si="105"/>
        <v>4.1666666666666664E-2</v>
      </c>
      <c r="AD358" s="13">
        <f t="shared" si="106"/>
        <v>1.7699115044247787E-2</v>
      </c>
      <c r="AE358" s="14">
        <v>49</v>
      </c>
      <c r="AF358" s="15">
        <v>40</v>
      </c>
      <c r="AG358" s="15">
        <v>14</v>
      </c>
      <c r="AH358" s="15">
        <v>36</v>
      </c>
      <c r="AI358" s="2">
        <v>1546.1666666666999</v>
      </c>
      <c r="AJ358" s="14">
        <f t="shared" si="107"/>
        <v>18.855691056910974</v>
      </c>
      <c r="AK358">
        <v>2062</v>
      </c>
      <c r="AL358" s="14">
        <f t="shared" si="108"/>
        <v>25.146341463414632</v>
      </c>
      <c r="AM358" s="16">
        <f t="shared" si="109"/>
        <v>0.74983834464922405</v>
      </c>
      <c r="AN358" s="15">
        <v>100.454545</v>
      </c>
      <c r="AO358" s="16">
        <f t="shared" si="110"/>
        <v>3.8982037512125922</v>
      </c>
      <c r="AP358" s="13">
        <f>IF(('Even Strength'!CU358+'Power Play'!AJ358+'Penalty Kill'!AF358)&gt;0,V358/('Even Strength'!CU358+'Power Play'!AJ358+'Penalty Kill'!AF358),0)</f>
        <v>3.8834951456310676E-2</v>
      </c>
      <c r="AQ358" s="13">
        <f>IF(('Even Strength'!CU358+'Power Play'!AJ358+'Penalty Kill'!AF358)&gt;0,W358/('Even Strength'!CU358+'Power Play'!AJ358+'Penalty Kill'!AF358),0)</f>
        <v>0.17475728155339806</v>
      </c>
      <c r="AR358" s="13">
        <f t="shared" si="111"/>
        <v>0.21359223300970875</v>
      </c>
      <c r="AS358">
        <v>0</v>
      </c>
      <c r="AT358">
        <v>0</v>
      </c>
      <c r="AU358" s="17">
        <f t="shared" si="112"/>
        <v>0</v>
      </c>
      <c r="AV358">
        <v>0</v>
      </c>
      <c r="AW358">
        <v>155</v>
      </c>
      <c r="AX358">
        <v>72</v>
      </c>
      <c r="AY358">
        <v>132</v>
      </c>
      <c r="AZ358">
        <v>55</v>
      </c>
      <c r="BA358">
        <v>57</v>
      </c>
      <c r="BB358">
        <v>34</v>
      </c>
      <c r="BC358" s="2">
        <f t="shared" si="113"/>
        <v>6.014875498544658</v>
      </c>
      <c r="BD358" s="14">
        <f t="shared" si="114"/>
        <v>2.7940066831949384</v>
      </c>
      <c r="BE358" s="14">
        <f t="shared" si="115"/>
        <v>5.1223455858573868</v>
      </c>
      <c r="BF358" s="14">
        <f t="shared" si="116"/>
        <v>2.1343106607739113</v>
      </c>
      <c r="BG358" s="14">
        <f t="shared" si="117"/>
        <v>2.2119219575293263</v>
      </c>
      <c r="BH358" s="14">
        <f t="shared" si="118"/>
        <v>1.3193920448420542</v>
      </c>
      <c r="BI358">
        <v>34</v>
      </c>
      <c r="BJ358">
        <v>16</v>
      </c>
      <c r="BK358">
        <v>0</v>
      </c>
      <c r="BL358">
        <v>0</v>
      </c>
      <c r="BM358">
        <v>0</v>
      </c>
      <c r="BN358">
        <v>0</v>
      </c>
      <c r="BO358" s="2">
        <v>-0.570017</v>
      </c>
      <c r="BP358">
        <v>1</v>
      </c>
      <c r="BQ358">
        <v>0</v>
      </c>
      <c r="BR358" s="18">
        <f t="shared" si="119"/>
        <v>0</v>
      </c>
      <c r="BS358">
        <v>0</v>
      </c>
      <c r="BT358">
        <v>0</v>
      </c>
      <c r="BU358">
        <v>24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 s="18">
        <f t="shared" si="120"/>
        <v>0</v>
      </c>
      <c r="CC358" s="19">
        <v>5</v>
      </c>
      <c r="CD358">
        <v>1</v>
      </c>
      <c r="CE358">
        <v>3.6</v>
      </c>
      <c r="CF358">
        <v>4.5999999999999996</v>
      </c>
      <c r="CG358" s="20">
        <f t="shared" si="121"/>
        <v>5.609756097560975E-2</v>
      </c>
      <c r="CH358" s="20">
        <f t="shared" si="122"/>
        <v>0.17850598253745437</v>
      </c>
      <c r="CI358">
        <v>24.3</v>
      </c>
      <c r="CJ358">
        <v>32.5</v>
      </c>
      <c r="CK358">
        <v>13.2</v>
      </c>
      <c r="CL358">
        <v>2.8</v>
      </c>
      <c r="CM358">
        <v>5.0999999999999996</v>
      </c>
      <c r="CN358">
        <v>-0.30000000000000004</v>
      </c>
      <c r="CO358">
        <v>7.6</v>
      </c>
      <c r="CP358" s="21">
        <f t="shared" si="123"/>
        <v>9.2682926829268292E-2</v>
      </c>
      <c r="CQ358" s="21">
        <f t="shared" si="124"/>
        <v>0.29492292767057682</v>
      </c>
      <c r="CW358">
        <v>675000</v>
      </c>
      <c r="CY358" s="22">
        <f t="shared" si="125"/>
        <v>6.4146341463414629</v>
      </c>
    </row>
    <row r="359" spans="1:103" x14ac:dyDescent="0.2">
      <c r="A359">
        <v>20</v>
      </c>
      <c r="B359" t="s">
        <v>1776</v>
      </c>
      <c r="C359" t="s">
        <v>1777</v>
      </c>
      <c r="D359" t="s">
        <v>488</v>
      </c>
      <c r="E359" t="s">
        <v>117</v>
      </c>
      <c r="F359">
        <v>72</v>
      </c>
      <c r="G359">
        <v>205</v>
      </c>
      <c r="H359" t="s">
        <v>118</v>
      </c>
      <c r="I359">
        <v>2002</v>
      </c>
      <c r="J359">
        <v>1</v>
      </c>
      <c r="K359">
        <v>14</v>
      </c>
      <c r="M359">
        <v>30</v>
      </c>
      <c r="N359" t="s">
        <v>1778</v>
      </c>
      <c r="O359" s="12" t="s">
        <v>678</v>
      </c>
      <c r="P359" s="12" t="s">
        <v>1779</v>
      </c>
      <c r="Q359" t="s">
        <v>177</v>
      </c>
      <c r="T359" s="12" t="s">
        <v>156</v>
      </c>
      <c r="U359">
        <v>78</v>
      </c>
      <c r="V359">
        <v>17</v>
      </c>
      <c r="W359">
        <v>22</v>
      </c>
      <c r="X359">
        <v>39</v>
      </c>
      <c r="Y359">
        <v>-14</v>
      </c>
      <c r="Z359">
        <v>216</v>
      </c>
      <c r="AA359">
        <v>66</v>
      </c>
      <c r="AB359">
        <v>65</v>
      </c>
      <c r="AC359" s="13">
        <f t="shared" si="105"/>
        <v>7.8703703703703706E-2</v>
      </c>
      <c r="AD359" s="13">
        <f t="shared" si="106"/>
        <v>4.8991354466858789E-2</v>
      </c>
      <c r="AE359" s="14">
        <v>27.6</v>
      </c>
      <c r="AF359" s="15">
        <v>143</v>
      </c>
      <c r="AG359" s="15">
        <v>30</v>
      </c>
      <c r="AH359" s="15">
        <v>6</v>
      </c>
      <c r="AI359" s="2">
        <v>1494.45</v>
      </c>
      <c r="AJ359" s="14">
        <f t="shared" si="107"/>
        <v>19.159615384615385</v>
      </c>
      <c r="AK359">
        <v>1958</v>
      </c>
      <c r="AL359" s="14">
        <f t="shared" si="108"/>
        <v>25.102564102564102</v>
      </c>
      <c r="AM359" s="16">
        <f t="shared" si="109"/>
        <v>0.76325331971399391</v>
      </c>
      <c r="AN359" s="15">
        <v>213.44782599999999</v>
      </c>
      <c r="AO359" s="16">
        <f t="shared" si="110"/>
        <v>8.5696206363545109</v>
      </c>
      <c r="AP359" s="13">
        <f>IF(('Even Strength'!CU359+'Power Play'!AJ359+'Penalty Kill'!AF359)&gt;0,V359/('Even Strength'!CU359+'Power Play'!AJ359+'Penalty Kill'!AF359),0)</f>
        <v>0.16666666666666666</v>
      </c>
      <c r="AQ359" s="13">
        <f>IF(('Even Strength'!CU359+'Power Play'!AJ359+'Penalty Kill'!AF359)&gt;0,W359/('Even Strength'!CU359+'Power Play'!AJ359+'Penalty Kill'!AF359),0)</f>
        <v>0.21568627450980393</v>
      </c>
      <c r="AR359" s="13">
        <f t="shared" si="111"/>
        <v>0.38235294117647056</v>
      </c>
      <c r="AS359">
        <v>17</v>
      </c>
      <c r="AT359">
        <v>21</v>
      </c>
      <c r="AU359" s="17">
        <f t="shared" si="112"/>
        <v>0.44736842105263158</v>
      </c>
      <c r="AV359">
        <v>0.8</v>
      </c>
      <c r="AW359">
        <v>94</v>
      </c>
      <c r="AX359">
        <v>98</v>
      </c>
      <c r="AY359">
        <v>45</v>
      </c>
      <c r="AZ359">
        <v>66</v>
      </c>
      <c r="BA359">
        <v>23</v>
      </c>
      <c r="BB359">
        <v>31</v>
      </c>
      <c r="BC359" s="2">
        <f t="shared" si="113"/>
        <v>3.7739636655625812</v>
      </c>
      <c r="BD359" s="14">
        <f t="shared" si="114"/>
        <v>3.9345578640971595</v>
      </c>
      <c r="BE359" s="14">
        <f t="shared" si="115"/>
        <v>1.8066847335140017</v>
      </c>
      <c r="BF359" s="14">
        <f t="shared" si="116"/>
        <v>2.6498042758205358</v>
      </c>
      <c r="BG359" s="14">
        <f t="shared" si="117"/>
        <v>0.92341664157382308</v>
      </c>
      <c r="BH359" s="14">
        <f t="shared" si="118"/>
        <v>1.244605038642979</v>
      </c>
      <c r="BI359">
        <v>30</v>
      </c>
      <c r="BJ359">
        <v>15</v>
      </c>
      <c r="BK359">
        <v>0</v>
      </c>
      <c r="BL359">
        <v>0</v>
      </c>
      <c r="BM359">
        <v>0</v>
      </c>
      <c r="BN359">
        <v>0</v>
      </c>
      <c r="BO359" s="2">
        <v>-6.2594919999999998</v>
      </c>
      <c r="BP359">
        <v>8</v>
      </c>
      <c r="BQ359">
        <v>2</v>
      </c>
      <c r="BR359" s="18">
        <f t="shared" si="119"/>
        <v>0.25</v>
      </c>
      <c r="BS359">
        <v>2</v>
      </c>
      <c r="BT359">
        <v>5</v>
      </c>
      <c r="BU359">
        <v>21</v>
      </c>
      <c r="BV359">
        <v>1</v>
      </c>
      <c r="BW359">
        <v>1</v>
      </c>
      <c r="BX359">
        <v>4</v>
      </c>
      <c r="BY359">
        <v>0</v>
      </c>
      <c r="BZ359">
        <v>0</v>
      </c>
      <c r="CA359">
        <v>0</v>
      </c>
      <c r="CB359" s="18">
        <f t="shared" si="120"/>
        <v>0</v>
      </c>
      <c r="CC359" s="19">
        <v>7</v>
      </c>
      <c r="CD359">
        <v>2.2000000000000002</v>
      </c>
      <c r="CE359">
        <v>1.4</v>
      </c>
      <c r="CF359">
        <v>3.5</v>
      </c>
      <c r="CG359" s="20">
        <f t="shared" si="121"/>
        <v>4.4871794871794872E-2</v>
      </c>
      <c r="CH359" s="20">
        <f t="shared" si="122"/>
        <v>0.14051992371775571</v>
      </c>
      <c r="CI359">
        <v>30.7</v>
      </c>
      <c r="CJ359">
        <v>33.700000000000003</v>
      </c>
      <c r="CK359">
        <v>-9.1</v>
      </c>
      <c r="CL359">
        <v>2.6</v>
      </c>
      <c r="CM359">
        <v>3.8</v>
      </c>
      <c r="CN359">
        <v>-0.5</v>
      </c>
      <c r="CO359">
        <v>6</v>
      </c>
      <c r="CP359" s="21">
        <f t="shared" si="123"/>
        <v>7.6923076923076927E-2</v>
      </c>
      <c r="CQ359" s="21">
        <f t="shared" si="124"/>
        <v>0.24089129780186688</v>
      </c>
      <c r="CU359">
        <v>4</v>
      </c>
      <c r="CV359" t="s">
        <v>1780</v>
      </c>
      <c r="CW359">
        <v>2500000</v>
      </c>
      <c r="CY359" s="22">
        <f t="shared" si="125"/>
        <v>1.6097560975609753</v>
      </c>
    </row>
    <row r="360" spans="1:103" x14ac:dyDescent="0.2">
      <c r="A360">
        <v>38</v>
      </c>
      <c r="B360" t="s">
        <v>1781</v>
      </c>
      <c r="C360" t="s">
        <v>1426</v>
      </c>
      <c r="D360" t="s">
        <v>127</v>
      </c>
      <c r="E360" t="s">
        <v>117</v>
      </c>
      <c r="F360">
        <v>70</v>
      </c>
      <c r="G360">
        <v>190</v>
      </c>
      <c r="H360" t="s">
        <v>118</v>
      </c>
      <c r="M360">
        <v>28</v>
      </c>
      <c r="N360" t="s">
        <v>1782</v>
      </c>
      <c r="O360" s="12" t="s">
        <v>1783</v>
      </c>
      <c r="P360" s="12" t="s">
        <v>1784</v>
      </c>
      <c r="Q360" t="s">
        <v>210</v>
      </c>
      <c r="T360" s="12" t="s">
        <v>178</v>
      </c>
      <c r="U360">
        <v>13</v>
      </c>
      <c r="V360">
        <v>0</v>
      </c>
      <c r="W360">
        <v>1</v>
      </c>
      <c r="X360">
        <v>1</v>
      </c>
      <c r="Y360">
        <v>-4</v>
      </c>
      <c r="Z360">
        <v>12</v>
      </c>
      <c r="AA360">
        <v>8</v>
      </c>
      <c r="AB360">
        <v>4</v>
      </c>
      <c r="AC360" s="13">
        <f t="shared" si="105"/>
        <v>0</v>
      </c>
      <c r="AD360" s="13">
        <f t="shared" si="106"/>
        <v>0</v>
      </c>
      <c r="AE360" s="14">
        <v>52.2</v>
      </c>
      <c r="AF360" s="15">
        <v>7</v>
      </c>
      <c r="AG360" s="15">
        <v>3</v>
      </c>
      <c r="AH360" s="15">
        <v>2</v>
      </c>
      <c r="AI360" s="2">
        <v>237.51666666669999</v>
      </c>
      <c r="AJ360" s="14">
        <f t="shared" si="107"/>
        <v>18.270512820515385</v>
      </c>
      <c r="AK360">
        <v>292</v>
      </c>
      <c r="AL360" s="14">
        <f t="shared" si="108"/>
        <v>22.46153846153846</v>
      </c>
      <c r="AM360" s="16">
        <f t="shared" si="109"/>
        <v>0.81341324200924658</v>
      </c>
      <c r="AN360" s="15">
        <v>43.5</v>
      </c>
      <c r="AO360" s="16">
        <f t="shared" si="110"/>
        <v>10.988702547188129</v>
      </c>
      <c r="AP360" s="13">
        <f>IF(('Even Strength'!CU360+'Power Play'!AJ360+'Penalty Kill'!AF360)&gt;0,V360/('Even Strength'!CU360+'Power Play'!AJ360+'Penalty Kill'!AF360),0)</f>
        <v>0</v>
      </c>
      <c r="AQ360" s="13">
        <f>IF(('Even Strength'!CU360+'Power Play'!AJ360+'Penalty Kill'!AF360)&gt;0,W360/('Even Strength'!CU360+'Power Play'!AJ360+'Penalty Kill'!AF360),0)</f>
        <v>2.564102564102564E-2</v>
      </c>
      <c r="AR360" s="13">
        <f t="shared" si="111"/>
        <v>2.564102564102564E-2</v>
      </c>
      <c r="AS360">
        <v>0</v>
      </c>
      <c r="AT360">
        <v>0</v>
      </c>
      <c r="AU360" s="17">
        <f t="shared" si="112"/>
        <v>0</v>
      </c>
      <c r="AV360">
        <v>0</v>
      </c>
      <c r="AW360">
        <v>29</v>
      </c>
      <c r="AX360">
        <v>10</v>
      </c>
      <c r="AY360">
        <v>16</v>
      </c>
      <c r="AZ360">
        <v>8</v>
      </c>
      <c r="BA360">
        <v>11</v>
      </c>
      <c r="BB360">
        <v>0</v>
      </c>
      <c r="BC360" s="2">
        <f t="shared" si="113"/>
        <v>7.3258016981254199</v>
      </c>
      <c r="BD360" s="14">
        <f t="shared" si="114"/>
        <v>2.5261385165949726</v>
      </c>
      <c r="BE360" s="14">
        <f t="shared" si="115"/>
        <v>4.0418216265519558</v>
      </c>
      <c r="BF360" s="14">
        <f t="shared" si="116"/>
        <v>2.0209108132759779</v>
      </c>
      <c r="BG360" s="14">
        <f t="shared" si="117"/>
        <v>2.7787523682544695</v>
      </c>
      <c r="BH360" s="14">
        <f t="shared" si="118"/>
        <v>0</v>
      </c>
      <c r="BI360">
        <v>4</v>
      </c>
      <c r="BJ360">
        <v>2</v>
      </c>
      <c r="BK360">
        <v>0</v>
      </c>
      <c r="BL360">
        <v>0</v>
      </c>
      <c r="BM360">
        <v>0</v>
      </c>
      <c r="BN360">
        <v>0</v>
      </c>
      <c r="BO360" s="2">
        <v>0.138519</v>
      </c>
      <c r="BR360" s="18" t="str">
        <f t="shared" si="119"/>
        <v xml:space="preserve"> </v>
      </c>
      <c r="BT360">
        <v>0</v>
      </c>
      <c r="BU360">
        <v>4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 s="18">
        <f t="shared" si="120"/>
        <v>0</v>
      </c>
      <c r="CC360" s="19">
        <v>3</v>
      </c>
      <c r="CD360">
        <v>-0.2</v>
      </c>
      <c r="CE360">
        <v>0.2</v>
      </c>
      <c r="CF360">
        <v>0</v>
      </c>
      <c r="CG360" s="20">
        <f t="shared" si="121"/>
        <v>0</v>
      </c>
      <c r="CH360" s="20">
        <f t="shared" si="122"/>
        <v>0</v>
      </c>
      <c r="CI360">
        <v>2.7</v>
      </c>
      <c r="CJ360">
        <v>3.3</v>
      </c>
      <c r="CK360">
        <v>-3.7</v>
      </c>
      <c r="CL360">
        <v>-0.30000000000000004</v>
      </c>
      <c r="CM360">
        <v>-0.30000000000000004</v>
      </c>
      <c r="CN360">
        <v>0</v>
      </c>
      <c r="CO360">
        <v>-0.60000000000000009</v>
      </c>
      <c r="CP360" s="21">
        <f t="shared" si="123"/>
        <v>-4.6153846153846163E-2</v>
      </c>
      <c r="CQ360" s="21">
        <f t="shared" si="124"/>
        <v>-0.15156831099569837</v>
      </c>
      <c r="CU360">
        <v>69</v>
      </c>
      <c r="CV360" t="s">
        <v>1785</v>
      </c>
      <c r="CW360">
        <v>700000</v>
      </c>
      <c r="CY360" s="22">
        <f t="shared" si="125"/>
        <v>-1.8292682926829269</v>
      </c>
    </row>
    <row r="361" spans="1:103" x14ac:dyDescent="0.2">
      <c r="A361">
        <v>4</v>
      </c>
      <c r="B361" t="s">
        <v>1786</v>
      </c>
      <c r="C361" t="s">
        <v>1787</v>
      </c>
      <c r="E361" t="s">
        <v>182</v>
      </c>
      <c r="F361">
        <v>75</v>
      </c>
      <c r="G361">
        <v>207</v>
      </c>
      <c r="H361" t="s">
        <v>118</v>
      </c>
      <c r="I361">
        <v>2005</v>
      </c>
      <c r="J361">
        <v>4</v>
      </c>
      <c r="K361">
        <v>108</v>
      </c>
      <c r="M361">
        <v>26</v>
      </c>
      <c r="N361" t="s">
        <v>1788</v>
      </c>
      <c r="O361" s="12" t="s">
        <v>1789</v>
      </c>
      <c r="P361" s="12" t="s">
        <v>1790</v>
      </c>
      <c r="Q361" t="s">
        <v>442</v>
      </c>
      <c r="T361" s="12" t="s">
        <v>178</v>
      </c>
      <c r="U361">
        <v>81</v>
      </c>
      <c r="V361">
        <v>4</v>
      </c>
      <c r="W361">
        <v>22</v>
      </c>
      <c r="X361">
        <v>26</v>
      </c>
      <c r="Y361">
        <v>11</v>
      </c>
      <c r="Z361">
        <v>98</v>
      </c>
      <c r="AA361">
        <v>44</v>
      </c>
      <c r="AB361">
        <v>69</v>
      </c>
      <c r="AC361" s="13">
        <f t="shared" si="105"/>
        <v>4.0816326530612242E-2</v>
      </c>
      <c r="AD361" s="13">
        <f t="shared" si="106"/>
        <v>1.8957345971563982E-2</v>
      </c>
      <c r="AE361" s="14">
        <v>54.4</v>
      </c>
      <c r="AF361" s="15">
        <v>35</v>
      </c>
      <c r="AG361" s="15">
        <v>5</v>
      </c>
      <c r="AH361" s="15">
        <v>57</v>
      </c>
      <c r="AI361" s="2">
        <v>1722.8166666667</v>
      </c>
      <c r="AJ361" s="14">
        <f t="shared" si="107"/>
        <v>21.269341563786419</v>
      </c>
      <c r="AK361">
        <v>2374</v>
      </c>
      <c r="AL361" s="14">
        <f t="shared" si="108"/>
        <v>29.308641975308642</v>
      </c>
      <c r="AM361" s="16">
        <f t="shared" si="109"/>
        <v>0.7257020499859731</v>
      </c>
      <c r="AN361" s="15">
        <v>93.007018000000002</v>
      </c>
      <c r="AO361" s="16">
        <f t="shared" si="110"/>
        <v>3.2391264769901373</v>
      </c>
      <c r="AP361" s="13">
        <f>IF(('Even Strength'!CU361+'Power Play'!AJ361+'Penalty Kill'!AF361)&gt;0,V361/('Even Strength'!CU361+'Power Play'!AJ361+'Penalty Kill'!AF361),0)</f>
        <v>2.4844720496894408E-2</v>
      </c>
      <c r="AQ361" s="13">
        <f>IF(('Even Strength'!CU361+'Power Play'!AJ361+'Penalty Kill'!AF361)&gt;0,W361/('Even Strength'!CU361+'Power Play'!AJ361+'Penalty Kill'!AF361),0)</f>
        <v>0.13664596273291926</v>
      </c>
      <c r="AR361" s="13">
        <f t="shared" si="111"/>
        <v>0.16149068322981366</v>
      </c>
      <c r="AS361">
        <v>0</v>
      </c>
      <c r="AT361">
        <v>0</v>
      </c>
      <c r="AU361" s="17">
        <f t="shared" si="112"/>
        <v>0</v>
      </c>
      <c r="AV361">
        <v>0</v>
      </c>
      <c r="AW361">
        <v>177</v>
      </c>
      <c r="AX361">
        <v>39</v>
      </c>
      <c r="AY361">
        <v>157</v>
      </c>
      <c r="AZ361">
        <v>44</v>
      </c>
      <c r="BA361">
        <v>100</v>
      </c>
      <c r="BB361">
        <v>21</v>
      </c>
      <c r="BC361" s="2">
        <f t="shared" si="113"/>
        <v>6.1643239269025303</v>
      </c>
      <c r="BD361" s="14">
        <f t="shared" si="114"/>
        <v>1.3582408652497102</v>
      </c>
      <c r="BE361" s="14">
        <f t="shared" si="115"/>
        <v>5.467790149851397</v>
      </c>
      <c r="BF361" s="14">
        <f t="shared" si="116"/>
        <v>1.5323743095124935</v>
      </c>
      <c r="BG361" s="14">
        <f t="shared" si="117"/>
        <v>3.4826688852556669</v>
      </c>
      <c r="BH361" s="14">
        <f t="shared" si="118"/>
        <v>0.73136046590368997</v>
      </c>
      <c r="BI361">
        <v>34</v>
      </c>
      <c r="BJ361">
        <v>17</v>
      </c>
      <c r="BK361">
        <v>0</v>
      </c>
      <c r="BL361">
        <v>0</v>
      </c>
      <c r="BM361">
        <v>0</v>
      </c>
      <c r="BN361">
        <v>0</v>
      </c>
      <c r="BO361" s="2">
        <v>-5.5823419999999997</v>
      </c>
      <c r="BR361" s="18" t="str">
        <f t="shared" si="119"/>
        <v xml:space="preserve"> </v>
      </c>
      <c r="BT361">
        <v>0</v>
      </c>
      <c r="BU361">
        <v>22</v>
      </c>
      <c r="BV361">
        <v>0</v>
      </c>
      <c r="BW361">
        <v>0</v>
      </c>
      <c r="BX361">
        <v>1</v>
      </c>
      <c r="BY361">
        <v>1</v>
      </c>
      <c r="BZ361">
        <v>0</v>
      </c>
      <c r="CA361">
        <v>0</v>
      </c>
      <c r="CB361" s="18">
        <f t="shared" si="120"/>
        <v>0</v>
      </c>
      <c r="CC361" s="19">
        <v>6</v>
      </c>
      <c r="CD361">
        <v>1.2</v>
      </c>
      <c r="CE361">
        <v>3.6</v>
      </c>
      <c r="CF361">
        <v>4.8</v>
      </c>
      <c r="CG361" s="20">
        <f t="shared" si="121"/>
        <v>5.9259259259259255E-2</v>
      </c>
      <c r="CH361" s="20">
        <f t="shared" si="122"/>
        <v>0.16716810649227201</v>
      </c>
      <c r="CI361">
        <v>24.8</v>
      </c>
      <c r="CJ361">
        <v>36.6</v>
      </c>
      <c r="CK361">
        <v>-3.8</v>
      </c>
      <c r="CL361">
        <v>4</v>
      </c>
      <c r="CM361">
        <v>5.3</v>
      </c>
      <c r="CN361">
        <v>0</v>
      </c>
      <c r="CO361">
        <v>9.4</v>
      </c>
      <c r="CP361" s="21">
        <f t="shared" si="123"/>
        <v>0.11604938271604939</v>
      </c>
      <c r="CQ361" s="21">
        <f t="shared" si="124"/>
        <v>0.32737087521403269</v>
      </c>
      <c r="CW361">
        <v>3500000</v>
      </c>
      <c r="CY361" s="22">
        <f t="shared" si="125"/>
        <v>3.2536585365853661</v>
      </c>
    </row>
    <row r="362" spans="1:103" x14ac:dyDescent="0.2">
      <c r="A362">
        <v>19</v>
      </c>
      <c r="B362" t="s">
        <v>1791</v>
      </c>
      <c r="C362" t="s">
        <v>472</v>
      </c>
      <c r="D362" t="s">
        <v>105</v>
      </c>
      <c r="E362" t="s">
        <v>106</v>
      </c>
      <c r="F362">
        <v>72</v>
      </c>
      <c r="G362">
        <v>192</v>
      </c>
      <c r="H362" t="s">
        <v>107</v>
      </c>
      <c r="I362">
        <v>2008</v>
      </c>
      <c r="J362">
        <v>1</v>
      </c>
      <c r="K362">
        <v>10</v>
      </c>
      <c r="M362">
        <v>23</v>
      </c>
      <c r="N362" t="s">
        <v>1792</v>
      </c>
      <c r="O362" s="12" t="s">
        <v>347</v>
      </c>
      <c r="P362" s="12" t="s">
        <v>1793</v>
      </c>
      <c r="Q362" t="s">
        <v>139</v>
      </c>
      <c r="T362" s="12" t="s">
        <v>170</v>
      </c>
      <c r="U362">
        <v>72</v>
      </c>
      <c r="V362">
        <v>20</v>
      </c>
      <c r="W362">
        <v>24</v>
      </c>
      <c r="X362">
        <v>44</v>
      </c>
      <c r="Y362">
        <v>-26</v>
      </c>
      <c r="Z362">
        <v>182</v>
      </c>
      <c r="AA362">
        <v>51</v>
      </c>
      <c r="AB362">
        <v>88</v>
      </c>
      <c r="AC362" s="13">
        <f t="shared" si="105"/>
        <v>0.10989010989010989</v>
      </c>
      <c r="AD362" s="13">
        <f t="shared" si="106"/>
        <v>6.2305295950155763E-2</v>
      </c>
      <c r="AE362" s="14">
        <v>30.9</v>
      </c>
      <c r="AF362" s="15">
        <v>82</v>
      </c>
      <c r="AG362" s="15">
        <v>24</v>
      </c>
      <c r="AH362" s="15">
        <v>36</v>
      </c>
      <c r="AI362" s="2">
        <v>1305.2666666667001</v>
      </c>
      <c r="AJ362" s="14">
        <f t="shared" si="107"/>
        <v>18.128703703704169</v>
      </c>
      <c r="AK362">
        <v>1566</v>
      </c>
      <c r="AL362" s="14">
        <f t="shared" si="108"/>
        <v>21.75</v>
      </c>
      <c r="AM362" s="16">
        <f t="shared" si="109"/>
        <v>0.83350361856111121</v>
      </c>
      <c r="AN362" s="15">
        <v>193.89112900000001</v>
      </c>
      <c r="AO362" s="16">
        <f t="shared" si="110"/>
        <v>8.9127134225443356</v>
      </c>
      <c r="AP362" s="13">
        <f>IF(('Even Strength'!CU362+'Power Play'!AJ362+'Penalty Kill'!AF362)&gt;0,V362/('Even Strength'!CU362+'Power Play'!AJ362+'Penalty Kill'!AF362),0)</f>
        <v>0.29850746268656714</v>
      </c>
      <c r="AQ362" s="13">
        <f>IF(('Even Strength'!CU362+'Power Play'!AJ362+'Penalty Kill'!AF362)&gt;0,W362/('Even Strength'!CU362+'Power Play'!AJ362+'Penalty Kill'!AF362),0)</f>
        <v>0.35820895522388058</v>
      </c>
      <c r="AR362" s="13">
        <f t="shared" si="111"/>
        <v>0.65671641791044766</v>
      </c>
      <c r="AS362">
        <v>453</v>
      </c>
      <c r="AT362">
        <v>516</v>
      </c>
      <c r="AU362" s="17">
        <f t="shared" si="112"/>
        <v>0.46749226006191952</v>
      </c>
      <c r="AV362">
        <v>22.3</v>
      </c>
      <c r="AW362">
        <v>35</v>
      </c>
      <c r="AX362">
        <v>47</v>
      </c>
      <c r="AY362">
        <v>22</v>
      </c>
      <c r="AZ362">
        <v>51</v>
      </c>
      <c r="BA362">
        <v>36</v>
      </c>
      <c r="BB362">
        <v>24</v>
      </c>
      <c r="BC362" s="2">
        <f t="shared" si="113"/>
        <v>1.6088666428315641</v>
      </c>
      <c r="BD362" s="14">
        <f t="shared" si="114"/>
        <v>2.1604780632309577</v>
      </c>
      <c r="BE362" s="14">
        <f t="shared" si="115"/>
        <v>1.0112876040655545</v>
      </c>
      <c r="BF362" s="14">
        <f t="shared" si="116"/>
        <v>2.3443485366974217</v>
      </c>
      <c r="BG362" s="14">
        <f t="shared" si="117"/>
        <v>1.6548342611981801</v>
      </c>
      <c r="BH362" s="14">
        <f t="shared" si="118"/>
        <v>1.103222840798787</v>
      </c>
      <c r="BI362">
        <v>20</v>
      </c>
      <c r="BJ362">
        <v>10</v>
      </c>
      <c r="BK362">
        <v>0</v>
      </c>
      <c r="BL362">
        <v>0</v>
      </c>
      <c r="BM362">
        <v>0</v>
      </c>
      <c r="BN362">
        <v>0</v>
      </c>
      <c r="BO362" s="2">
        <v>2.5376970000000001</v>
      </c>
      <c r="BP362">
        <v>8</v>
      </c>
      <c r="BQ362">
        <v>2</v>
      </c>
      <c r="BR362" s="18">
        <f t="shared" si="119"/>
        <v>0.25</v>
      </c>
      <c r="BS362">
        <v>2</v>
      </c>
      <c r="BT362">
        <v>6</v>
      </c>
      <c r="BU362">
        <v>15</v>
      </c>
      <c r="BV362">
        <v>0</v>
      </c>
      <c r="BW362">
        <v>0</v>
      </c>
      <c r="BX362">
        <v>0</v>
      </c>
      <c r="BY362">
        <v>2</v>
      </c>
      <c r="BZ362">
        <v>0</v>
      </c>
      <c r="CA362">
        <v>0</v>
      </c>
      <c r="CB362" s="18">
        <f t="shared" si="120"/>
        <v>0</v>
      </c>
      <c r="CC362" s="19">
        <v>6</v>
      </c>
      <c r="CD362">
        <v>3.6</v>
      </c>
      <c r="CE362">
        <v>0.9</v>
      </c>
      <c r="CF362">
        <v>4.5</v>
      </c>
      <c r="CG362" s="20">
        <f t="shared" si="121"/>
        <v>6.25E-2</v>
      </c>
      <c r="CH362" s="20">
        <f t="shared" si="122"/>
        <v>0.20685428264977251</v>
      </c>
      <c r="CI362">
        <v>32.6</v>
      </c>
      <c r="CJ362">
        <v>26</v>
      </c>
      <c r="CK362">
        <v>-5.6</v>
      </c>
      <c r="CL362">
        <v>4.3</v>
      </c>
      <c r="CM362">
        <v>0.5</v>
      </c>
      <c r="CN362">
        <v>-0.5</v>
      </c>
      <c r="CO362">
        <v>4.3</v>
      </c>
      <c r="CP362" s="21">
        <f t="shared" si="123"/>
        <v>5.9722222222222218E-2</v>
      </c>
      <c r="CQ362" s="21">
        <f t="shared" si="124"/>
        <v>0.1976607589764493</v>
      </c>
      <c r="CU362">
        <v>10</v>
      </c>
      <c r="CV362" t="s">
        <v>312</v>
      </c>
      <c r="CW362">
        <v>4250000</v>
      </c>
      <c r="CY362" s="22">
        <f t="shared" si="125"/>
        <v>-3.1634146341463412</v>
      </c>
    </row>
    <row r="363" spans="1:103" x14ac:dyDescent="0.2">
      <c r="A363">
        <v>68</v>
      </c>
      <c r="B363" t="s">
        <v>1794</v>
      </c>
      <c r="C363" t="s">
        <v>1795</v>
      </c>
      <c r="D363" t="s">
        <v>105</v>
      </c>
      <c r="E363" t="s">
        <v>106</v>
      </c>
      <c r="F363">
        <v>72</v>
      </c>
      <c r="G363">
        <v>185</v>
      </c>
      <c r="H363" t="s">
        <v>118</v>
      </c>
      <c r="I363">
        <v>2009</v>
      </c>
      <c r="J363">
        <v>5</v>
      </c>
      <c r="K363">
        <v>130</v>
      </c>
      <c r="L363" t="s">
        <v>108</v>
      </c>
      <c r="M363">
        <v>24</v>
      </c>
      <c r="N363" t="s">
        <v>1796</v>
      </c>
      <c r="O363" s="12" t="s">
        <v>474</v>
      </c>
      <c r="P363" s="12" t="s">
        <v>1797</v>
      </c>
      <c r="Q363" t="s">
        <v>529</v>
      </c>
      <c r="T363" s="12" t="s">
        <v>123</v>
      </c>
      <c r="U363">
        <v>25</v>
      </c>
      <c r="V363">
        <v>3</v>
      </c>
      <c r="W363">
        <v>3</v>
      </c>
      <c r="X363">
        <v>6</v>
      </c>
      <c r="Y363">
        <v>-2</v>
      </c>
      <c r="Z363">
        <v>61</v>
      </c>
      <c r="AA363">
        <v>26</v>
      </c>
      <c r="AB363">
        <v>31</v>
      </c>
      <c r="AC363" s="13">
        <f t="shared" si="105"/>
        <v>4.9180327868852458E-2</v>
      </c>
      <c r="AD363" s="13">
        <f t="shared" si="106"/>
        <v>2.5423728813559324E-2</v>
      </c>
      <c r="AE363" s="14">
        <v>35.1</v>
      </c>
      <c r="AF363" s="15">
        <v>28</v>
      </c>
      <c r="AG363" s="15">
        <v>12</v>
      </c>
      <c r="AH363" s="15">
        <v>11</v>
      </c>
      <c r="AI363" s="2">
        <v>329.63333333330002</v>
      </c>
      <c r="AJ363" s="14">
        <f t="shared" si="107"/>
        <v>13.185333333332</v>
      </c>
      <c r="AK363">
        <v>471</v>
      </c>
      <c r="AL363" s="14">
        <f t="shared" si="108"/>
        <v>18.84</v>
      </c>
      <c r="AM363" s="16">
        <f t="shared" si="109"/>
        <v>0.69985845718322726</v>
      </c>
      <c r="AN363" s="15">
        <v>29.285713999999999</v>
      </c>
      <c r="AO363" s="16">
        <f t="shared" si="110"/>
        <v>5.3305981595717791</v>
      </c>
      <c r="AP363" s="13">
        <f>IF(('Even Strength'!CU363+'Power Play'!AJ363+'Penalty Kill'!AF363)&gt;0,V363/('Even Strength'!CU363+'Power Play'!AJ363+'Penalty Kill'!AF363),0)</f>
        <v>5.7692307692307696E-2</v>
      </c>
      <c r="AQ363" s="13">
        <f>IF(('Even Strength'!CU363+'Power Play'!AJ363+'Penalty Kill'!AF363)&gt;0,W363/('Even Strength'!CU363+'Power Play'!AJ363+'Penalty Kill'!AF363),0)</f>
        <v>5.7692307692307696E-2</v>
      </c>
      <c r="AR363" s="13">
        <f t="shared" si="111"/>
        <v>0.11538461538461539</v>
      </c>
      <c r="AS363">
        <v>6</v>
      </c>
      <c r="AT363">
        <v>3</v>
      </c>
      <c r="AU363" s="17">
        <f t="shared" si="112"/>
        <v>0.66666666666666663</v>
      </c>
      <c r="AV363">
        <v>0.5</v>
      </c>
      <c r="AW363">
        <v>20</v>
      </c>
      <c r="AX363">
        <v>18</v>
      </c>
      <c r="AY363">
        <v>7</v>
      </c>
      <c r="AZ363">
        <v>26</v>
      </c>
      <c r="BA363">
        <v>9</v>
      </c>
      <c r="BB363">
        <v>18</v>
      </c>
      <c r="BC363" s="2">
        <f t="shared" si="113"/>
        <v>3.6404085347359327</v>
      </c>
      <c r="BD363" s="14">
        <f t="shared" si="114"/>
        <v>3.2763676812623395</v>
      </c>
      <c r="BE363" s="14">
        <f t="shared" si="115"/>
        <v>1.2741429871575765</v>
      </c>
      <c r="BF363" s="14">
        <f t="shared" si="116"/>
        <v>4.7325310951567126</v>
      </c>
      <c r="BG363" s="14">
        <f t="shared" si="117"/>
        <v>1.6381838406311697</v>
      </c>
      <c r="BH363" s="14">
        <f t="shared" si="118"/>
        <v>3.2763676812623395</v>
      </c>
      <c r="BI363">
        <v>2</v>
      </c>
      <c r="BJ363">
        <v>1</v>
      </c>
      <c r="BK363">
        <v>0</v>
      </c>
      <c r="BL363">
        <v>0</v>
      </c>
      <c r="BM363">
        <v>0</v>
      </c>
      <c r="BN363">
        <v>0</v>
      </c>
      <c r="BO363" s="2">
        <v>3.636536</v>
      </c>
      <c r="BR363" s="18" t="str">
        <f t="shared" si="119"/>
        <v xml:space="preserve"> </v>
      </c>
      <c r="BT363">
        <v>2</v>
      </c>
      <c r="BU363">
        <v>8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 s="18">
        <f t="shared" si="120"/>
        <v>0</v>
      </c>
      <c r="CC363" s="19">
        <v>2</v>
      </c>
      <c r="CD363">
        <v>0.1</v>
      </c>
      <c r="CE363">
        <v>0.2</v>
      </c>
      <c r="CF363">
        <v>0.30000000000000004</v>
      </c>
      <c r="CG363" s="20">
        <f t="shared" si="121"/>
        <v>1.2000000000000002E-2</v>
      </c>
      <c r="CH363" s="20">
        <f t="shared" si="122"/>
        <v>5.4606128021039001E-2</v>
      </c>
      <c r="CI363">
        <v>6</v>
      </c>
      <c r="CJ363">
        <v>4.0999999999999996</v>
      </c>
      <c r="CK363">
        <v>-0.2</v>
      </c>
      <c r="CL363">
        <v>-0.1</v>
      </c>
      <c r="CM363">
        <v>-0.2</v>
      </c>
      <c r="CN363">
        <v>0</v>
      </c>
      <c r="CO363">
        <v>-0.30000000000000004</v>
      </c>
      <c r="CP363" s="21">
        <f t="shared" si="123"/>
        <v>-1.2000000000000002E-2</v>
      </c>
      <c r="CQ363" s="21">
        <f t="shared" si="124"/>
        <v>-5.4606128021039001E-2</v>
      </c>
      <c r="CW363">
        <v>660000</v>
      </c>
      <c r="CY363" s="22">
        <f t="shared" si="125"/>
        <v>-1.4590243902439024</v>
      </c>
    </row>
    <row r="364" spans="1:103" x14ac:dyDescent="0.2">
      <c r="A364">
        <v>2</v>
      </c>
      <c r="B364" t="s">
        <v>1288</v>
      </c>
      <c r="C364" t="s">
        <v>405</v>
      </c>
      <c r="D364" t="s">
        <v>351</v>
      </c>
      <c r="E364" t="s">
        <v>106</v>
      </c>
      <c r="F364">
        <v>76</v>
      </c>
      <c r="G364">
        <v>207</v>
      </c>
      <c r="H364" t="s">
        <v>118</v>
      </c>
      <c r="M364">
        <v>26</v>
      </c>
      <c r="N364" t="s">
        <v>1798</v>
      </c>
      <c r="O364" s="12" t="s">
        <v>464</v>
      </c>
      <c r="P364" s="12" t="s">
        <v>1799</v>
      </c>
      <c r="Q364" t="s">
        <v>330</v>
      </c>
      <c r="T364" s="12" t="s">
        <v>178</v>
      </c>
      <c r="U364">
        <v>54</v>
      </c>
      <c r="V364">
        <v>10</v>
      </c>
      <c r="W364">
        <v>15</v>
      </c>
      <c r="X364">
        <v>25</v>
      </c>
      <c r="Y364">
        <v>12</v>
      </c>
      <c r="Z364">
        <v>66</v>
      </c>
      <c r="AA364">
        <v>34</v>
      </c>
      <c r="AB364">
        <v>47</v>
      </c>
      <c r="AC364" s="13">
        <f t="shared" si="105"/>
        <v>0.15151515151515152</v>
      </c>
      <c r="AD364" s="13">
        <f t="shared" si="106"/>
        <v>6.8027210884353748E-2</v>
      </c>
      <c r="AE364" s="14">
        <v>44.6</v>
      </c>
      <c r="AF364" s="15">
        <v>35</v>
      </c>
      <c r="AG364" s="15">
        <v>4</v>
      </c>
      <c r="AH364" s="15">
        <v>19</v>
      </c>
      <c r="AI364" s="2">
        <v>1008.8833333333</v>
      </c>
      <c r="AJ364" s="14">
        <f t="shared" si="107"/>
        <v>18.683024691357407</v>
      </c>
      <c r="AK364">
        <v>1326</v>
      </c>
      <c r="AL364" s="14">
        <f t="shared" si="108"/>
        <v>24.555555555555557</v>
      </c>
      <c r="AM364" s="16">
        <f t="shared" si="109"/>
        <v>0.76084715937654601</v>
      </c>
      <c r="AN364" s="15">
        <v>48.809524000000003</v>
      </c>
      <c r="AO364" s="16">
        <f t="shared" si="110"/>
        <v>2.9027850329573259</v>
      </c>
      <c r="AP364" s="13">
        <f>IF(('Even Strength'!CU364+'Power Play'!AJ364+'Penalty Kill'!AF364)&gt;0,V364/('Even Strength'!CU364+'Power Play'!AJ364+'Penalty Kill'!AF364),0)</f>
        <v>0.12658227848101267</v>
      </c>
      <c r="AQ364" s="13">
        <f>IF(('Even Strength'!CU364+'Power Play'!AJ364+'Penalty Kill'!AF364)&gt;0,W364/('Even Strength'!CU364+'Power Play'!AJ364+'Penalty Kill'!AF364),0)</f>
        <v>0.189873417721519</v>
      </c>
      <c r="AR364" s="13">
        <f t="shared" si="111"/>
        <v>0.31645569620253167</v>
      </c>
      <c r="AS364">
        <v>0</v>
      </c>
      <c r="AT364">
        <v>0</v>
      </c>
      <c r="AU364" s="17">
        <f t="shared" si="112"/>
        <v>0</v>
      </c>
      <c r="AV364">
        <v>0</v>
      </c>
      <c r="AW364">
        <v>79</v>
      </c>
      <c r="AX364">
        <v>118</v>
      </c>
      <c r="AY364">
        <v>57</v>
      </c>
      <c r="AZ364">
        <v>34</v>
      </c>
      <c r="BA364">
        <v>22</v>
      </c>
      <c r="BB364">
        <v>10</v>
      </c>
      <c r="BC364" s="2">
        <f t="shared" si="113"/>
        <v>4.698263756959169</v>
      </c>
      <c r="BD364" s="14">
        <f t="shared" si="114"/>
        <v>7.0176597888757204</v>
      </c>
      <c r="BE364" s="14">
        <f t="shared" si="115"/>
        <v>3.3898865081857297</v>
      </c>
      <c r="BF364" s="14">
        <f t="shared" si="116"/>
        <v>2.0220375662862247</v>
      </c>
      <c r="BG364" s="14">
        <f t="shared" si="117"/>
        <v>1.3083772487734395</v>
      </c>
      <c r="BH364" s="14">
        <f t="shared" si="118"/>
        <v>0.59471693126065439</v>
      </c>
      <c r="BI364">
        <v>22</v>
      </c>
      <c r="BJ364">
        <v>11</v>
      </c>
      <c r="BK364">
        <v>0</v>
      </c>
      <c r="BL364">
        <v>0</v>
      </c>
      <c r="BM364">
        <v>0</v>
      </c>
      <c r="BN364">
        <v>0</v>
      </c>
      <c r="BO364" s="2">
        <v>1.3092030000000001</v>
      </c>
      <c r="BR364" s="18" t="str">
        <f t="shared" si="119"/>
        <v xml:space="preserve"> </v>
      </c>
      <c r="BT364">
        <v>1</v>
      </c>
      <c r="BU364">
        <v>16</v>
      </c>
      <c r="BV364">
        <v>0</v>
      </c>
      <c r="BW364">
        <v>1</v>
      </c>
      <c r="BX364">
        <v>2</v>
      </c>
      <c r="BY364">
        <v>1</v>
      </c>
      <c r="BZ364">
        <v>0</v>
      </c>
      <c r="CA364">
        <v>0</v>
      </c>
      <c r="CB364" s="18">
        <f t="shared" si="120"/>
        <v>0</v>
      </c>
      <c r="CC364" s="19">
        <v>4</v>
      </c>
      <c r="CD364">
        <v>2.6</v>
      </c>
      <c r="CE364">
        <v>2.7</v>
      </c>
      <c r="CF364">
        <v>5.3</v>
      </c>
      <c r="CG364" s="20">
        <f t="shared" si="121"/>
        <v>9.8148148148148151E-2</v>
      </c>
      <c r="CH364" s="20">
        <f t="shared" si="122"/>
        <v>0.31519997356814683</v>
      </c>
      <c r="CI364">
        <v>23.8</v>
      </c>
      <c r="CJ364">
        <v>22.9</v>
      </c>
      <c r="CK364">
        <v>6.7</v>
      </c>
      <c r="CL364">
        <v>4.8</v>
      </c>
      <c r="CM364">
        <v>2.4</v>
      </c>
      <c r="CN364">
        <v>0</v>
      </c>
      <c r="CO364">
        <v>7.2</v>
      </c>
      <c r="CP364" s="21">
        <f t="shared" si="123"/>
        <v>0.13333333333333333</v>
      </c>
      <c r="CQ364" s="21">
        <f t="shared" si="124"/>
        <v>0.42819619050767116</v>
      </c>
      <c r="CW364">
        <v>600000</v>
      </c>
      <c r="CY364" s="22">
        <f t="shared" si="125"/>
        <v>6.1463414634146343</v>
      </c>
    </row>
    <row r="365" spans="1:103" x14ac:dyDescent="0.2">
      <c r="A365">
        <v>82</v>
      </c>
      <c r="B365" t="s">
        <v>1619</v>
      </c>
      <c r="C365" t="s">
        <v>1800</v>
      </c>
      <c r="D365" t="s">
        <v>351</v>
      </c>
      <c r="E365" t="s">
        <v>106</v>
      </c>
      <c r="F365">
        <v>72</v>
      </c>
      <c r="G365">
        <v>185</v>
      </c>
      <c r="H365" t="s">
        <v>107</v>
      </c>
      <c r="I365">
        <v>2010</v>
      </c>
      <c r="J365">
        <v>7</v>
      </c>
      <c r="K365">
        <v>193</v>
      </c>
      <c r="L365" t="s">
        <v>108</v>
      </c>
      <c r="M365">
        <v>22</v>
      </c>
      <c r="N365" t="s">
        <v>1801</v>
      </c>
      <c r="O365" s="12" t="s">
        <v>524</v>
      </c>
      <c r="P365" s="12" t="s">
        <v>1802</v>
      </c>
      <c r="Q365" t="s">
        <v>367</v>
      </c>
      <c r="T365" s="12" t="s">
        <v>148</v>
      </c>
      <c r="U365">
        <v>5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0</v>
      </c>
      <c r="AB365">
        <v>0</v>
      </c>
      <c r="AC365" s="13">
        <f t="shared" si="105"/>
        <v>0</v>
      </c>
      <c r="AD365" s="13">
        <f t="shared" si="106"/>
        <v>0</v>
      </c>
      <c r="AE365" s="14">
        <v>23.5</v>
      </c>
      <c r="AF365" s="15">
        <v>1</v>
      </c>
      <c r="AG365" s="15">
        <v>0</v>
      </c>
      <c r="AH365" s="15">
        <v>0</v>
      </c>
      <c r="AI365" s="2">
        <v>38.15</v>
      </c>
      <c r="AJ365" s="14">
        <f t="shared" si="107"/>
        <v>7.63</v>
      </c>
      <c r="AK365">
        <v>58</v>
      </c>
      <c r="AL365" s="14">
        <f t="shared" si="108"/>
        <v>11.6</v>
      </c>
      <c r="AM365" s="16">
        <f t="shared" si="109"/>
        <v>0.65775862068965518</v>
      </c>
      <c r="AN365" s="15">
        <v>0</v>
      </c>
      <c r="AO365" s="16">
        <f t="shared" si="110"/>
        <v>0</v>
      </c>
      <c r="AP365" s="13">
        <f>IF(('Even Strength'!CU365+'Power Play'!AJ365+'Penalty Kill'!AF365)&gt;0,V365/('Even Strength'!CU365+'Power Play'!AJ365+'Penalty Kill'!AF365),0)</f>
        <v>0</v>
      </c>
      <c r="AQ365" s="13">
        <f>IF(('Even Strength'!CU365+'Power Play'!AJ365+'Penalty Kill'!AF365)&gt;0,W365/('Even Strength'!CU365+'Power Play'!AJ365+'Penalty Kill'!AF365),0)</f>
        <v>0</v>
      </c>
      <c r="AR365" s="13">
        <f t="shared" si="111"/>
        <v>0</v>
      </c>
      <c r="AS365">
        <v>1</v>
      </c>
      <c r="AT365">
        <v>1</v>
      </c>
      <c r="AU365" s="17">
        <f t="shared" si="112"/>
        <v>0.5</v>
      </c>
      <c r="AV365">
        <v>0.60000000000000009</v>
      </c>
      <c r="AW365">
        <v>1</v>
      </c>
      <c r="AX365">
        <v>2</v>
      </c>
      <c r="AY365">
        <v>4</v>
      </c>
      <c r="AZ365">
        <v>0</v>
      </c>
      <c r="BA365">
        <v>0</v>
      </c>
      <c r="BB365">
        <v>0</v>
      </c>
      <c r="BC365" s="2">
        <f t="shared" si="113"/>
        <v>1.5727391874180867</v>
      </c>
      <c r="BD365" s="14">
        <f t="shared" si="114"/>
        <v>3.1454783748361734</v>
      </c>
      <c r="BE365" s="14">
        <f t="shared" si="115"/>
        <v>6.2909567496723469</v>
      </c>
      <c r="BF365" s="14">
        <f t="shared" si="116"/>
        <v>0</v>
      </c>
      <c r="BG365" s="14">
        <f t="shared" si="117"/>
        <v>0</v>
      </c>
      <c r="BH365" s="14">
        <f t="shared" si="118"/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2">
        <v>-7.1381E-2</v>
      </c>
      <c r="BR365" s="18" t="str">
        <f t="shared" si="119"/>
        <v xml:space="preserve"> 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18">
        <f t="shared" si="120"/>
        <v>0</v>
      </c>
      <c r="CC365" s="19">
        <v>4</v>
      </c>
      <c r="CD365">
        <v>-0.1</v>
      </c>
      <c r="CE365">
        <v>0</v>
      </c>
      <c r="CF365">
        <v>-0.1</v>
      </c>
      <c r="CG365" s="20">
        <f t="shared" si="121"/>
        <v>-0.02</v>
      </c>
      <c r="CH365" s="20">
        <f t="shared" si="122"/>
        <v>-0.15727391874180868</v>
      </c>
      <c r="CI365">
        <v>0.30000000000000004</v>
      </c>
      <c r="CJ365">
        <v>0.2</v>
      </c>
      <c r="CK365">
        <v>0</v>
      </c>
      <c r="CL365">
        <v>-0.1</v>
      </c>
      <c r="CM365">
        <v>0</v>
      </c>
      <c r="CN365">
        <v>0</v>
      </c>
      <c r="CO365">
        <v>-0.1</v>
      </c>
      <c r="CP365" s="21">
        <f t="shared" si="123"/>
        <v>-0.02</v>
      </c>
      <c r="CQ365" s="21">
        <f t="shared" si="124"/>
        <v>-0.15727391874180868</v>
      </c>
      <c r="CW365">
        <v>900000</v>
      </c>
      <c r="CY365" s="22">
        <f t="shared" si="125"/>
        <v>-1.6804878048780489</v>
      </c>
    </row>
    <row r="366" spans="1:103" x14ac:dyDescent="0.2">
      <c r="A366">
        <v>24</v>
      </c>
      <c r="B366" t="s">
        <v>1803</v>
      </c>
      <c r="C366" t="s">
        <v>472</v>
      </c>
      <c r="D366" t="s">
        <v>105</v>
      </c>
      <c r="E366" t="s">
        <v>106</v>
      </c>
      <c r="F366">
        <v>74</v>
      </c>
      <c r="G366">
        <v>194</v>
      </c>
      <c r="H366" t="s">
        <v>118</v>
      </c>
      <c r="I366">
        <v>2009</v>
      </c>
      <c r="J366">
        <v>1</v>
      </c>
      <c r="K366">
        <v>15</v>
      </c>
      <c r="L366" t="s">
        <v>108</v>
      </c>
      <c r="M366">
        <v>23</v>
      </c>
      <c r="N366" t="s">
        <v>1804</v>
      </c>
      <c r="O366" s="12" t="s">
        <v>1713</v>
      </c>
      <c r="P366" s="12" t="s">
        <v>1802</v>
      </c>
      <c r="Q366" s="12" t="s">
        <v>112</v>
      </c>
      <c r="R366" t="s">
        <v>192</v>
      </c>
      <c r="S366">
        <v>4</v>
      </c>
      <c r="T366" s="12" t="s">
        <v>170</v>
      </c>
      <c r="U366">
        <v>43</v>
      </c>
      <c r="V366">
        <v>6</v>
      </c>
      <c r="W366">
        <v>5</v>
      </c>
      <c r="X366">
        <v>11</v>
      </c>
      <c r="Y366">
        <v>0</v>
      </c>
      <c r="Z366">
        <v>43</v>
      </c>
      <c r="AA366">
        <v>17</v>
      </c>
      <c r="AB366">
        <v>22</v>
      </c>
      <c r="AC366" s="13">
        <f t="shared" si="105"/>
        <v>0.13953488372093023</v>
      </c>
      <c r="AD366" s="13">
        <f t="shared" si="106"/>
        <v>7.3170731707317069E-2</v>
      </c>
      <c r="AE366" s="14">
        <v>31.7</v>
      </c>
      <c r="AF366" s="15">
        <v>26</v>
      </c>
      <c r="AG366" s="15">
        <v>10</v>
      </c>
      <c r="AH366" s="15">
        <v>2</v>
      </c>
      <c r="AI366" s="2">
        <v>487.98333333329998</v>
      </c>
      <c r="AJ366" s="14">
        <f t="shared" si="107"/>
        <v>11.348449612402325</v>
      </c>
      <c r="AK366">
        <v>648</v>
      </c>
      <c r="AL366" s="14">
        <f t="shared" si="108"/>
        <v>15.069767441860465</v>
      </c>
      <c r="AM366" s="16">
        <f t="shared" si="109"/>
        <v>0.75306069958842592</v>
      </c>
      <c r="AN366" s="15">
        <v>49.555556000000003</v>
      </c>
      <c r="AO366" s="16">
        <f t="shared" si="110"/>
        <v>6.0931043273340002</v>
      </c>
      <c r="AP366" s="13">
        <f>IF(('Even Strength'!CU366+'Power Play'!AJ366+'Penalty Kill'!AF366)&gt;0,V366/('Even Strength'!CU366+'Power Play'!AJ366+'Penalty Kill'!AF366),0)</f>
        <v>6.1855670103092786E-2</v>
      </c>
      <c r="AQ366" s="13">
        <f>IF(('Even Strength'!CU366+'Power Play'!AJ366+'Penalty Kill'!AF366)&gt;0,W366/('Even Strength'!CU366+'Power Play'!AJ366+'Penalty Kill'!AF366),0)</f>
        <v>5.1546391752577317E-2</v>
      </c>
      <c r="AR366" s="13">
        <f t="shared" si="111"/>
        <v>0.1134020618556701</v>
      </c>
      <c r="AS366">
        <v>182</v>
      </c>
      <c r="AT366">
        <v>213</v>
      </c>
      <c r="AU366" s="17">
        <f t="shared" si="112"/>
        <v>0.46075949367088609</v>
      </c>
      <c r="AV366">
        <v>14.1</v>
      </c>
      <c r="AW366">
        <v>64</v>
      </c>
      <c r="AX366">
        <v>46</v>
      </c>
      <c r="AY366">
        <v>22</v>
      </c>
      <c r="AZ366">
        <v>17</v>
      </c>
      <c r="BA366">
        <v>12</v>
      </c>
      <c r="BB366">
        <v>25</v>
      </c>
      <c r="BC366" s="2">
        <f t="shared" si="113"/>
        <v>7.8691212131567241</v>
      </c>
      <c r="BD366" s="14">
        <f t="shared" si="114"/>
        <v>5.6559308719563965</v>
      </c>
      <c r="BE366" s="14">
        <f t="shared" si="115"/>
        <v>2.7050104170226241</v>
      </c>
      <c r="BF366" s="14">
        <f t="shared" si="116"/>
        <v>2.0902353222447552</v>
      </c>
      <c r="BG366" s="14">
        <f t="shared" si="117"/>
        <v>1.4754602274668858</v>
      </c>
      <c r="BH366" s="14">
        <f t="shared" si="118"/>
        <v>3.0738754738893457</v>
      </c>
      <c r="BI366">
        <v>18</v>
      </c>
      <c r="BJ366">
        <v>9</v>
      </c>
      <c r="BK366">
        <v>0</v>
      </c>
      <c r="BL366">
        <v>0</v>
      </c>
      <c r="BM366">
        <v>0</v>
      </c>
      <c r="BN366">
        <v>0</v>
      </c>
      <c r="BO366" s="2">
        <v>-3.8543690000000002</v>
      </c>
      <c r="BR366" s="18" t="str">
        <f t="shared" si="119"/>
        <v xml:space="preserve"> </v>
      </c>
      <c r="BT366">
        <v>3</v>
      </c>
      <c r="BU366">
        <v>15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s="18">
        <f t="shared" si="120"/>
        <v>0</v>
      </c>
      <c r="CC366" s="19">
        <v>2</v>
      </c>
      <c r="CD366">
        <v>0.60000000000000009</v>
      </c>
      <c r="CE366">
        <v>0.5</v>
      </c>
      <c r="CF366">
        <v>1.1000000000000001</v>
      </c>
      <c r="CG366" s="20">
        <f t="shared" si="121"/>
        <v>2.5581395348837212E-2</v>
      </c>
      <c r="CH366" s="20">
        <f t="shared" si="122"/>
        <v>0.13525052085113123</v>
      </c>
      <c r="CI366">
        <v>9.8000000000000007</v>
      </c>
      <c r="CJ366">
        <v>8.9</v>
      </c>
      <c r="CK366">
        <v>1.5</v>
      </c>
      <c r="CL366">
        <v>0.5</v>
      </c>
      <c r="CM366">
        <v>0.60000000000000009</v>
      </c>
      <c r="CN366">
        <v>0</v>
      </c>
      <c r="CO366">
        <v>1.1000000000000001</v>
      </c>
      <c r="CP366" s="21">
        <f t="shared" si="123"/>
        <v>2.5581395348837212E-2</v>
      </c>
      <c r="CQ366" s="21">
        <f t="shared" si="124"/>
        <v>0.13525052085113123</v>
      </c>
      <c r="CU366">
        <v>7</v>
      </c>
      <c r="CV366" t="s">
        <v>1055</v>
      </c>
      <c r="CW366">
        <v>1295000</v>
      </c>
      <c r="CY366" s="22">
        <f t="shared" si="125"/>
        <v>-1.1741463414634143</v>
      </c>
    </row>
    <row r="367" spans="1:103" x14ac:dyDescent="0.2">
      <c r="A367">
        <v>12</v>
      </c>
      <c r="B367" t="s">
        <v>1805</v>
      </c>
      <c r="C367" t="s">
        <v>1806</v>
      </c>
      <c r="E367" t="s">
        <v>1149</v>
      </c>
      <c r="F367">
        <v>72</v>
      </c>
      <c r="G367">
        <v>170</v>
      </c>
      <c r="H367" t="s">
        <v>118</v>
      </c>
      <c r="I367">
        <v>2009</v>
      </c>
      <c r="J367">
        <v>5</v>
      </c>
      <c r="K367">
        <v>127</v>
      </c>
      <c r="M367">
        <v>22</v>
      </c>
      <c r="N367" t="s">
        <v>1807</v>
      </c>
      <c r="O367" s="12" t="s">
        <v>1808</v>
      </c>
      <c r="P367" s="12" t="s">
        <v>1809</v>
      </c>
      <c r="Q367" s="12" t="s">
        <v>131</v>
      </c>
      <c r="R367" t="s">
        <v>155</v>
      </c>
      <c r="S367">
        <v>1</v>
      </c>
      <c r="T367" s="12" t="s">
        <v>140</v>
      </c>
      <c r="U367">
        <v>3</v>
      </c>
      <c r="V367">
        <v>1</v>
      </c>
      <c r="W367">
        <v>0</v>
      </c>
      <c r="X367">
        <v>1</v>
      </c>
      <c r="Y367">
        <v>-1</v>
      </c>
      <c r="Z367">
        <v>2</v>
      </c>
      <c r="AA367">
        <v>0</v>
      </c>
      <c r="AB367">
        <v>0</v>
      </c>
      <c r="AC367" s="13">
        <f t="shared" si="105"/>
        <v>0.5</v>
      </c>
      <c r="AD367" s="13">
        <f t="shared" si="106"/>
        <v>0.5</v>
      </c>
      <c r="AE367" s="14">
        <v>42</v>
      </c>
      <c r="AF367" s="15">
        <v>2</v>
      </c>
      <c r="AG367" s="15">
        <v>0</v>
      </c>
      <c r="AH367" s="15">
        <v>0</v>
      </c>
      <c r="AI367" s="2">
        <v>28.25</v>
      </c>
      <c r="AJ367" s="14">
        <f t="shared" si="107"/>
        <v>9.4166666666666661</v>
      </c>
      <c r="AK367">
        <v>41</v>
      </c>
      <c r="AL367" s="14">
        <f t="shared" si="108"/>
        <v>13.666666666666666</v>
      </c>
      <c r="AM367" s="16">
        <f t="shared" si="109"/>
        <v>0.68902439024390238</v>
      </c>
      <c r="AN367" s="15">
        <v>0</v>
      </c>
      <c r="AO367" s="16">
        <f t="shared" si="110"/>
        <v>0</v>
      </c>
      <c r="AP367" s="13">
        <f>IF(('Even Strength'!CU367+'Power Play'!AJ367+'Penalty Kill'!AF367)&gt;0,V367/('Even Strength'!CU367+'Power Play'!AJ367+'Penalty Kill'!AF367),0)</f>
        <v>3.4482758620689655E-2</v>
      </c>
      <c r="AQ367" s="13">
        <f>IF(('Even Strength'!CU367+'Power Play'!AJ367+'Penalty Kill'!AF367)&gt;0,W367/('Even Strength'!CU367+'Power Play'!AJ367+'Penalty Kill'!AF367),0)</f>
        <v>0</v>
      </c>
      <c r="AR367" s="13">
        <f t="shared" si="111"/>
        <v>3.4482758620689655E-2</v>
      </c>
      <c r="AS367">
        <v>4</v>
      </c>
      <c r="AT367">
        <v>2</v>
      </c>
      <c r="AU367" s="17">
        <f t="shared" si="112"/>
        <v>0.66666666666666663</v>
      </c>
      <c r="AV367">
        <v>3.5</v>
      </c>
      <c r="AW367">
        <v>4</v>
      </c>
      <c r="AX367">
        <v>0</v>
      </c>
      <c r="AY367">
        <v>4</v>
      </c>
      <c r="AZ367">
        <v>0</v>
      </c>
      <c r="BA367">
        <v>0</v>
      </c>
      <c r="BB367">
        <v>0</v>
      </c>
      <c r="BC367" s="2">
        <f t="shared" si="113"/>
        <v>8.495575221238937</v>
      </c>
      <c r="BD367" s="14">
        <f t="shared" si="114"/>
        <v>0</v>
      </c>
      <c r="BE367" s="14">
        <f t="shared" si="115"/>
        <v>8.495575221238937</v>
      </c>
      <c r="BF367" s="14">
        <f t="shared" si="116"/>
        <v>0</v>
      </c>
      <c r="BG367" s="14">
        <f t="shared" si="117"/>
        <v>0</v>
      </c>
      <c r="BH367" s="14">
        <f t="shared" si="118"/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">
        <v>-4.3041999999999997E-2</v>
      </c>
      <c r="BR367" s="18" t="str">
        <f t="shared" si="119"/>
        <v xml:space="preserve"> 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 s="18">
        <f t="shared" si="120"/>
        <v>0</v>
      </c>
      <c r="CC367" s="19">
        <v>5</v>
      </c>
      <c r="CD367">
        <v>0.1</v>
      </c>
      <c r="CE367">
        <v>0</v>
      </c>
      <c r="CF367">
        <v>0.1</v>
      </c>
      <c r="CG367" s="20">
        <f t="shared" si="121"/>
        <v>3.3333333333333333E-2</v>
      </c>
      <c r="CH367" s="20">
        <f t="shared" si="122"/>
        <v>0.21238938053097348</v>
      </c>
      <c r="CI367">
        <v>0.7</v>
      </c>
      <c r="CJ367">
        <v>0.7</v>
      </c>
      <c r="CK367">
        <v>-0.60000000000000009</v>
      </c>
      <c r="CL367">
        <v>0.2</v>
      </c>
      <c r="CM367">
        <v>0</v>
      </c>
      <c r="CN367">
        <v>0</v>
      </c>
      <c r="CO367">
        <v>0.2</v>
      </c>
      <c r="CP367" s="21">
        <f t="shared" si="123"/>
        <v>6.6666666666666666E-2</v>
      </c>
      <c r="CQ367" s="21">
        <f t="shared" si="124"/>
        <v>0.42477876106194695</v>
      </c>
      <c r="CW367">
        <v>805000</v>
      </c>
      <c r="CY367" s="22">
        <f t="shared" si="125"/>
        <v>-1.2136585365853658</v>
      </c>
    </row>
    <row r="368" spans="1:103" x14ac:dyDescent="0.2">
      <c r="A368">
        <v>10</v>
      </c>
      <c r="B368" t="s">
        <v>1810</v>
      </c>
      <c r="C368" t="s">
        <v>1001</v>
      </c>
      <c r="D368" t="s">
        <v>206</v>
      </c>
      <c r="E368" t="s">
        <v>106</v>
      </c>
      <c r="F368">
        <v>73</v>
      </c>
      <c r="G368">
        <v>210</v>
      </c>
      <c r="H368" t="s">
        <v>118</v>
      </c>
      <c r="I368">
        <v>1998</v>
      </c>
      <c r="J368">
        <v>4</v>
      </c>
      <c r="K368">
        <v>99</v>
      </c>
      <c r="M368">
        <v>35</v>
      </c>
      <c r="N368" t="s">
        <v>1811</v>
      </c>
      <c r="O368" s="12" t="s">
        <v>1812</v>
      </c>
      <c r="P368" s="12" t="s">
        <v>1813</v>
      </c>
      <c r="Q368" t="s">
        <v>393</v>
      </c>
      <c r="T368" s="12" t="s">
        <v>170</v>
      </c>
      <c r="U368">
        <v>77</v>
      </c>
      <c r="V368">
        <v>7</v>
      </c>
      <c r="W368">
        <v>13</v>
      </c>
      <c r="X368">
        <v>20</v>
      </c>
      <c r="Y368">
        <v>1</v>
      </c>
      <c r="Z368">
        <v>68</v>
      </c>
      <c r="AA368">
        <v>17</v>
      </c>
      <c r="AB368">
        <v>25</v>
      </c>
      <c r="AC368" s="13">
        <f t="shared" si="105"/>
        <v>0.10294117647058823</v>
      </c>
      <c r="AD368" s="13">
        <f t="shared" si="106"/>
        <v>6.363636363636363E-2</v>
      </c>
      <c r="AE368" s="14">
        <v>22.6</v>
      </c>
      <c r="AF368" s="15">
        <v>37</v>
      </c>
      <c r="AG368" s="15">
        <v>2</v>
      </c>
      <c r="AH368" s="15">
        <v>2</v>
      </c>
      <c r="AI368" s="2">
        <v>990.1</v>
      </c>
      <c r="AJ368" s="14">
        <f t="shared" si="107"/>
        <v>12.858441558441559</v>
      </c>
      <c r="AK368">
        <v>1377</v>
      </c>
      <c r="AL368" s="14">
        <f t="shared" si="108"/>
        <v>17.883116883116884</v>
      </c>
      <c r="AM368" s="16">
        <f t="shared" si="109"/>
        <v>0.71902687000726218</v>
      </c>
      <c r="AN368" s="15">
        <v>163.478261</v>
      </c>
      <c r="AO368" s="16">
        <f t="shared" si="110"/>
        <v>9.9067727098272904</v>
      </c>
      <c r="AP368" s="13">
        <f>IF(('Even Strength'!CU368+'Power Play'!AJ368+'Penalty Kill'!AF368)&gt;0,V368/('Even Strength'!CU368+'Power Play'!AJ368+'Penalty Kill'!AF368),0)</f>
        <v>4.2424242424242427E-2</v>
      </c>
      <c r="AQ368" s="13">
        <f>IF(('Even Strength'!CU368+'Power Play'!AJ368+'Penalty Kill'!AF368)&gt;0,W368/('Even Strength'!CU368+'Power Play'!AJ368+'Penalty Kill'!AF368),0)</f>
        <v>7.8787878787878782E-2</v>
      </c>
      <c r="AR368" s="13">
        <f t="shared" si="111"/>
        <v>0.12121212121212122</v>
      </c>
      <c r="AS368">
        <v>209</v>
      </c>
      <c r="AT368">
        <v>208</v>
      </c>
      <c r="AU368" s="17">
        <f t="shared" si="112"/>
        <v>0.50119904076738608</v>
      </c>
      <c r="AV368">
        <v>8.6</v>
      </c>
      <c r="AW368">
        <v>39</v>
      </c>
      <c r="AX368">
        <v>63</v>
      </c>
      <c r="AY368">
        <v>29</v>
      </c>
      <c r="AZ368">
        <v>17</v>
      </c>
      <c r="BA368">
        <v>17</v>
      </c>
      <c r="BB368">
        <v>34</v>
      </c>
      <c r="BC368" s="2">
        <f t="shared" si="113"/>
        <v>2.3633976366023632</v>
      </c>
      <c r="BD368" s="14">
        <f t="shared" si="114"/>
        <v>3.8177961822038178</v>
      </c>
      <c r="BE368" s="14">
        <f t="shared" si="115"/>
        <v>1.7573982426017574</v>
      </c>
      <c r="BF368" s="14">
        <f t="shared" si="116"/>
        <v>1.0301989698010301</v>
      </c>
      <c r="BG368" s="14">
        <f t="shared" si="117"/>
        <v>1.0301989698010301</v>
      </c>
      <c r="BH368" s="14">
        <f t="shared" si="118"/>
        <v>2.0603979396020602</v>
      </c>
      <c r="BI368">
        <v>52</v>
      </c>
      <c r="BJ368">
        <v>25</v>
      </c>
      <c r="BK368">
        <v>0</v>
      </c>
      <c r="BL368">
        <v>0</v>
      </c>
      <c r="BM368">
        <v>0</v>
      </c>
      <c r="BN368">
        <v>0</v>
      </c>
      <c r="BO368" s="2">
        <v>-17.456396999999999</v>
      </c>
      <c r="BP368">
        <v>1</v>
      </c>
      <c r="BQ368">
        <v>0</v>
      </c>
      <c r="BR368" s="18">
        <f t="shared" si="119"/>
        <v>0</v>
      </c>
      <c r="BS368">
        <v>0</v>
      </c>
      <c r="BT368">
        <v>0</v>
      </c>
      <c r="BU368">
        <v>16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 s="18">
        <f t="shared" si="120"/>
        <v>0</v>
      </c>
      <c r="CC368" s="19">
        <v>1</v>
      </c>
      <c r="CD368">
        <v>0.30000000000000004</v>
      </c>
      <c r="CE368">
        <v>1</v>
      </c>
      <c r="CF368">
        <v>1.3</v>
      </c>
      <c r="CG368" s="20">
        <f t="shared" si="121"/>
        <v>1.6883116883116885E-2</v>
      </c>
      <c r="CH368" s="20">
        <f t="shared" si="122"/>
        <v>7.8779921220078777E-2</v>
      </c>
      <c r="CI368">
        <v>16.7</v>
      </c>
      <c r="CJ368">
        <v>16.100000000000001</v>
      </c>
      <c r="CK368">
        <v>0.30000000000000004</v>
      </c>
      <c r="CL368">
        <v>0.7</v>
      </c>
      <c r="CM368">
        <v>1.8</v>
      </c>
      <c r="CN368">
        <v>-0.30000000000000004</v>
      </c>
      <c r="CO368">
        <v>2.2000000000000002</v>
      </c>
      <c r="CP368" s="21">
        <f t="shared" si="123"/>
        <v>2.8571428571428574E-2</v>
      </c>
      <c r="CQ368" s="21">
        <f t="shared" si="124"/>
        <v>0.13331986668013332</v>
      </c>
      <c r="CU368">
        <v>5</v>
      </c>
      <c r="CV368" t="s">
        <v>1814</v>
      </c>
      <c r="CW368">
        <v>5500000</v>
      </c>
      <c r="CY368" s="22">
        <f t="shared" si="125"/>
        <v>-7.4585365853658532</v>
      </c>
    </row>
    <row r="369" spans="1:103" x14ac:dyDescent="0.2">
      <c r="A369">
        <v>27</v>
      </c>
      <c r="B369" t="s">
        <v>692</v>
      </c>
      <c r="C369" t="s">
        <v>1815</v>
      </c>
      <c r="E369" t="s">
        <v>182</v>
      </c>
      <c r="F369">
        <v>71</v>
      </c>
      <c r="G369">
        <v>189</v>
      </c>
      <c r="H369" t="s">
        <v>107</v>
      </c>
      <c r="I369">
        <v>2005</v>
      </c>
      <c r="J369">
        <v>7</v>
      </c>
      <c r="K369">
        <v>230</v>
      </c>
      <c r="M369">
        <v>27</v>
      </c>
      <c r="N369" t="s">
        <v>1816</v>
      </c>
      <c r="O369" s="12" t="s">
        <v>1817</v>
      </c>
      <c r="P369" s="12" t="s">
        <v>1818</v>
      </c>
      <c r="Q369" t="s">
        <v>343</v>
      </c>
      <c r="T369" s="12" t="s">
        <v>229</v>
      </c>
      <c r="U369">
        <v>76</v>
      </c>
      <c r="V369">
        <v>22</v>
      </c>
      <c r="W369">
        <v>31</v>
      </c>
      <c r="X369">
        <v>53</v>
      </c>
      <c r="Y369">
        <v>1</v>
      </c>
      <c r="Z369">
        <v>248</v>
      </c>
      <c r="AA369">
        <v>81</v>
      </c>
      <c r="AB369">
        <v>55</v>
      </c>
      <c r="AC369" s="13">
        <f t="shared" si="105"/>
        <v>8.8709677419354843E-2</v>
      </c>
      <c r="AD369" s="13">
        <f t="shared" si="106"/>
        <v>5.7291666666666664E-2</v>
      </c>
      <c r="AE369" s="14">
        <v>29.6</v>
      </c>
      <c r="AF369" s="15">
        <v>133</v>
      </c>
      <c r="AG369" s="15">
        <v>37</v>
      </c>
      <c r="AH369" s="15">
        <v>17</v>
      </c>
      <c r="AI369" s="2">
        <v>1280.4333333333</v>
      </c>
      <c r="AJ369" s="14">
        <f t="shared" si="107"/>
        <v>16.84780701754342</v>
      </c>
      <c r="AK369">
        <v>1625</v>
      </c>
      <c r="AL369" s="14">
        <f t="shared" si="108"/>
        <v>21.381578947368421</v>
      </c>
      <c r="AM369" s="16">
        <f t="shared" si="109"/>
        <v>0.78795897435895379</v>
      </c>
      <c r="AN369" s="15">
        <v>196.783019</v>
      </c>
      <c r="AO369" s="16">
        <f t="shared" si="110"/>
        <v>9.2210822950566005</v>
      </c>
      <c r="AP369" s="13">
        <f>IF(('Even Strength'!CU369+'Power Play'!AJ369+'Penalty Kill'!AF369)&gt;0,V369/('Even Strength'!CU369+'Power Play'!AJ369+'Penalty Kill'!AF369),0)</f>
        <v>0.18487394957983194</v>
      </c>
      <c r="AQ369" s="13">
        <f>IF(('Even Strength'!CU369+'Power Play'!AJ369+'Penalty Kill'!AF369)&gt;0,W369/('Even Strength'!CU369+'Power Play'!AJ369+'Penalty Kill'!AF369),0)</f>
        <v>0.26050420168067229</v>
      </c>
      <c r="AR369" s="13">
        <f t="shared" si="111"/>
        <v>0.44537815126050423</v>
      </c>
      <c r="AS369">
        <v>0</v>
      </c>
      <c r="AT369">
        <v>6</v>
      </c>
      <c r="AU369" s="17">
        <f t="shared" si="112"/>
        <v>0</v>
      </c>
      <c r="AV369">
        <v>0.1</v>
      </c>
      <c r="AW369">
        <v>139</v>
      </c>
      <c r="AX369">
        <v>77</v>
      </c>
      <c r="AY369">
        <v>34</v>
      </c>
      <c r="AZ369">
        <v>81</v>
      </c>
      <c r="BA369">
        <v>13</v>
      </c>
      <c r="BB369">
        <v>53</v>
      </c>
      <c r="BC369" s="2">
        <f t="shared" si="113"/>
        <v>6.5134199359593508</v>
      </c>
      <c r="BD369" s="14">
        <f t="shared" si="114"/>
        <v>3.6081534897041005</v>
      </c>
      <c r="BE369" s="14">
        <f t="shared" si="115"/>
        <v>1.5932106318173951</v>
      </c>
      <c r="BF369" s="14">
        <f t="shared" si="116"/>
        <v>3.7955900346237939</v>
      </c>
      <c r="BG369" s="14">
        <f t="shared" si="117"/>
        <v>0.60916877098900402</v>
      </c>
      <c r="BH369" s="14">
        <f t="shared" si="118"/>
        <v>2.4835342201859389</v>
      </c>
      <c r="BI369">
        <v>28</v>
      </c>
      <c r="BJ369">
        <v>14</v>
      </c>
      <c r="BK369">
        <v>0</v>
      </c>
      <c r="BL369">
        <v>0</v>
      </c>
      <c r="BM369">
        <v>0</v>
      </c>
      <c r="BN369">
        <v>0</v>
      </c>
      <c r="BO369" s="2">
        <v>10.576983</v>
      </c>
      <c r="BP369">
        <v>1</v>
      </c>
      <c r="BQ369">
        <v>0</v>
      </c>
      <c r="BR369" s="18">
        <f t="shared" si="119"/>
        <v>0</v>
      </c>
      <c r="BS369">
        <v>0</v>
      </c>
      <c r="BT369">
        <v>2</v>
      </c>
      <c r="BU369">
        <v>16</v>
      </c>
      <c r="BV369">
        <v>0</v>
      </c>
      <c r="BW369">
        <v>0</v>
      </c>
      <c r="BX369">
        <v>6</v>
      </c>
      <c r="BY369">
        <v>0</v>
      </c>
      <c r="BZ369">
        <v>0</v>
      </c>
      <c r="CA369">
        <v>0</v>
      </c>
      <c r="CB369" s="18">
        <f t="shared" si="120"/>
        <v>0</v>
      </c>
      <c r="CC369" s="19">
        <v>5</v>
      </c>
      <c r="CD369">
        <v>4.8</v>
      </c>
      <c r="CE369">
        <v>1.5</v>
      </c>
      <c r="CF369">
        <v>6.3</v>
      </c>
      <c r="CG369" s="20">
        <f t="shared" si="121"/>
        <v>8.2894736842105257E-2</v>
      </c>
      <c r="CH369" s="20">
        <f t="shared" si="122"/>
        <v>0.29521255824851728</v>
      </c>
      <c r="CI369">
        <v>32.200000000000003</v>
      </c>
      <c r="CJ369">
        <v>25.1</v>
      </c>
      <c r="CK369">
        <v>7.1</v>
      </c>
      <c r="CL369">
        <v>7.4</v>
      </c>
      <c r="CM369">
        <v>2.8</v>
      </c>
      <c r="CN369">
        <v>-0.30000000000000004</v>
      </c>
      <c r="CO369">
        <v>9.9</v>
      </c>
      <c r="CP369" s="21">
        <f t="shared" si="123"/>
        <v>0.13026315789473686</v>
      </c>
      <c r="CQ369" s="21">
        <f t="shared" si="124"/>
        <v>0.46390544867624151</v>
      </c>
      <c r="CU369">
        <v>5</v>
      </c>
      <c r="CV369" t="s">
        <v>1819</v>
      </c>
      <c r="CW369">
        <v>4250000</v>
      </c>
      <c r="CY369" s="22">
        <f t="shared" si="125"/>
        <v>2.4365853658536594</v>
      </c>
    </row>
    <row r="370" spans="1:103" x14ac:dyDescent="0.2">
      <c r="A370">
        <v>8</v>
      </c>
      <c r="B370" t="s">
        <v>1820</v>
      </c>
      <c r="C370" t="s">
        <v>456</v>
      </c>
      <c r="D370" t="s">
        <v>105</v>
      </c>
      <c r="E370" t="s">
        <v>106</v>
      </c>
      <c r="F370">
        <v>74</v>
      </c>
      <c r="G370">
        <v>229</v>
      </c>
      <c r="H370" t="s">
        <v>107</v>
      </c>
      <c r="I370">
        <v>2003</v>
      </c>
      <c r="J370">
        <v>1</v>
      </c>
      <c r="K370">
        <v>3</v>
      </c>
      <c r="M370">
        <v>28</v>
      </c>
      <c r="N370" t="s">
        <v>1821</v>
      </c>
      <c r="O370" s="12" t="s">
        <v>365</v>
      </c>
      <c r="P370" s="12" t="s">
        <v>1822</v>
      </c>
      <c r="Q370" t="s">
        <v>223</v>
      </c>
      <c r="T370" s="12" t="s">
        <v>148</v>
      </c>
      <c r="U370">
        <v>36</v>
      </c>
      <c r="V370">
        <v>5</v>
      </c>
      <c r="W370">
        <v>14</v>
      </c>
      <c r="X370">
        <v>19</v>
      </c>
      <c r="Y370">
        <v>-3</v>
      </c>
      <c r="Z370">
        <v>48</v>
      </c>
      <c r="AA370">
        <v>20</v>
      </c>
      <c r="AB370">
        <v>26</v>
      </c>
      <c r="AC370" s="13">
        <f t="shared" si="105"/>
        <v>0.10416666666666667</v>
      </c>
      <c r="AD370" s="13">
        <f t="shared" si="106"/>
        <v>5.3191489361702128E-2</v>
      </c>
      <c r="AE370" s="14">
        <v>28.3</v>
      </c>
      <c r="AF370" s="15">
        <v>29</v>
      </c>
      <c r="AG370" s="15">
        <v>7</v>
      </c>
      <c r="AH370" s="15">
        <v>5</v>
      </c>
      <c r="AI370" s="2">
        <v>556.48333333330004</v>
      </c>
      <c r="AJ370" s="14">
        <f t="shared" si="107"/>
        <v>15.457870370369445</v>
      </c>
      <c r="AK370">
        <v>698</v>
      </c>
      <c r="AL370" s="14">
        <f t="shared" si="108"/>
        <v>19.388888888888889</v>
      </c>
      <c r="AM370" s="16">
        <f t="shared" si="109"/>
        <v>0.79725405921676218</v>
      </c>
      <c r="AN370" s="15">
        <v>95.571428999999995</v>
      </c>
      <c r="AO370" s="16">
        <f t="shared" si="110"/>
        <v>10.304505807302421</v>
      </c>
      <c r="AP370" s="13">
        <f>IF(('Even Strength'!CU370+'Power Play'!AJ370+'Penalty Kill'!AF370)&gt;0,V370/('Even Strength'!CU370+'Power Play'!AJ370+'Penalty Kill'!AF370),0)</f>
        <v>9.8039215686274508E-2</v>
      </c>
      <c r="AQ370" s="13">
        <f>IF(('Even Strength'!CU370+'Power Play'!AJ370+'Penalty Kill'!AF370)&gt;0,W370/('Even Strength'!CU370+'Power Play'!AJ370+'Penalty Kill'!AF370),0)</f>
        <v>0.27450980392156865</v>
      </c>
      <c r="AR370" s="13">
        <f t="shared" si="111"/>
        <v>0.37254901960784315</v>
      </c>
      <c r="AS370">
        <v>1</v>
      </c>
      <c r="AT370">
        <v>0</v>
      </c>
      <c r="AU370" s="17">
        <f t="shared" si="112"/>
        <v>1</v>
      </c>
      <c r="AV370">
        <v>0</v>
      </c>
      <c r="AW370">
        <v>42</v>
      </c>
      <c r="AX370">
        <v>53</v>
      </c>
      <c r="AY370">
        <v>14</v>
      </c>
      <c r="AZ370">
        <v>20</v>
      </c>
      <c r="BA370">
        <v>11</v>
      </c>
      <c r="BB370">
        <v>12</v>
      </c>
      <c r="BC370" s="2">
        <f t="shared" si="113"/>
        <v>4.528437509359641</v>
      </c>
      <c r="BD370" s="14">
        <f t="shared" si="114"/>
        <v>5.714456857049071</v>
      </c>
      <c r="BE370" s="14">
        <f t="shared" si="115"/>
        <v>1.5094791697865471</v>
      </c>
      <c r="BF370" s="14">
        <f t="shared" si="116"/>
        <v>2.1563988139807813</v>
      </c>
      <c r="BG370" s="14">
        <f t="shared" si="117"/>
        <v>1.1860193476894296</v>
      </c>
      <c r="BH370" s="14">
        <f t="shared" si="118"/>
        <v>1.2938392883884688</v>
      </c>
      <c r="BI370">
        <v>24</v>
      </c>
      <c r="BJ370">
        <v>12</v>
      </c>
      <c r="BK370">
        <v>0</v>
      </c>
      <c r="BL370">
        <v>0</v>
      </c>
      <c r="BM370">
        <v>0</v>
      </c>
      <c r="BN370">
        <v>0</v>
      </c>
      <c r="BO370" s="2">
        <v>-5.6956309999999997</v>
      </c>
      <c r="BR370" s="18" t="str">
        <f t="shared" si="119"/>
        <v xml:space="preserve"> </v>
      </c>
      <c r="BT370">
        <v>2</v>
      </c>
      <c r="BU370">
        <v>7</v>
      </c>
      <c r="BV370">
        <v>0</v>
      </c>
      <c r="BW370">
        <v>0</v>
      </c>
      <c r="BX370">
        <v>2</v>
      </c>
      <c r="BY370">
        <v>1</v>
      </c>
      <c r="BZ370">
        <v>0</v>
      </c>
      <c r="CA370">
        <v>0</v>
      </c>
      <c r="CB370" s="18">
        <f t="shared" si="120"/>
        <v>0</v>
      </c>
      <c r="CC370" s="19">
        <v>5</v>
      </c>
      <c r="CD370">
        <v>0.9</v>
      </c>
      <c r="CE370">
        <v>0.5</v>
      </c>
      <c r="CF370">
        <v>1.4</v>
      </c>
      <c r="CG370" s="20">
        <f t="shared" si="121"/>
        <v>3.888888888888889E-2</v>
      </c>
      <c r="CH370" s="20">
        <f t="shared" si="122"/>
        <v>0.15094791697865467</v>
      </c>
      <c r="CI370">
        <v>13.7</v>
      </c>
      <c r="CJ370">
        <v>11.1</v>
      </c>
      <c r="CK370">
        <v>-2.2999999999999998</v>
      </c>
      <c r="CL370">
        <v>0.8</v>
      </c>
      <c r="CM370">
        <v>0.5</v>
      </c>
      <c r="CN370">
        <v>0</v>
      </c>
      <c r="CO370">
        <v>1.2</v>
      </c>
      <c r="CP370" s="21">
        <f t="shared" si="123"/>
        <v>3.3333333333333333E-2</v>
      </c>
      <c r="CQ370" s="21">
        <f t="shared" si="124"/>
        <v>0.12938392883884686</v>
      </c>
      <c r="CU370">
        <v>47</v>
      </c>
      <c r="CV370" t="s">
        <v>1823</v>
      </c>
      <c r="CW370">
        <v>5300000</v>
      </c>
      <c r="CY370" s="22">
        <f t="shared" si="125"/>
        <v>-8.1073170731707336</v>
      </c>
    </row>
    <row r="371" spans="1:103" x14ac:dyDescent="0.2">
      <c r="A371">
        <v>81</v>
      </c>
      <c r="B371" t="s">
        <v>1824</v>
      </c>
      <c r="C371" t="s">
        <v>1825</v>
      </c>
      <c r="E371" t="s">
        <v>813</v>
      </c>
      <c r="F371">
        <v>73</v>
      </c>
      <c r="G371">
        <v>210</v>
      </c>
      <c r="H371" t="s">
        <v>118</v>
      </c>
      <c r="I371">
        <v>1997</v>
      </c>
      <c r="J371">
        <v>1</v>
      </c>
      <c r="K371">
        <v>12</v>
      </c>
      <c r="M371">
        <v>35</v>
      </c>
      <c r="N371" t="s">
        <v>1826</v>
      </c>
      <c r="O371" s="12" t="s">
        <v>1396</v>
      </c>
      <c r="P371" s="12" t="s">
        <v>1827</v>
      </c>
      <c r="Q371" t="s">
        <v>442</v>
      </c>
      <c r="T371" s="12" t="s">
        <v>148</v>
      </c>
      <c r="U371">
        <v>72</v>
      </c>
      <c r="V371">
        <v>30</v>
      </c>
      <c r="W371">
        <v>30</v>
      </c>
      <c r="X371">
        <v>60</v>
      </c>
      <c r="Y371">
        <v>28</v>
      </c>
      <c r="Z371">
        <v>241</v>
      </c>
      <c r="AA371">
        <v>58</v>
      </c>
      <c r="AB371">
        <v>109</v>
      </c>
      <c r="AC371" s="13">
        <f t="shared" si="105"/>
        <v>0.12448132780082988</v>
      </c>
      <c r="AD371" s="13">
        <f t="shared" si="106"/>
        <v>7.3529411764705885E-2</v>
      </c>
      <c r="AE371" s="14">
        <v>27</v>
      </c>
      <c r="AF371" s="15">
        <v>140</v>
      </c>
      <c r="AG371" s="15">
        <v>28</v>
      </c>
      <c r="AH371" s="15">
        <v>30</v>
      </c>
      <c r="AI371" s="2">
        <v>1315.4</v>
      </c>
      <c r="AJ371" s="14">
        <f t="shared" si="107"/>
        <v>18.269444444444446</v>
      </c>
      <c r="AK371">
        <v>1749</v>
      </c>
      <c r="AL371" s="14">
        <f t="shared" si="108"/>
        <v>24.291666666666668</v>
      </c>
      <c r="AM371" s="16">
        <f t="shared" si="109"/>
        <v>0.75208690680388801</v>
      </c>
      <c r="AN371" s="15">
        <v>168.36842100000001</v>
      </c>
      <c r="AO371" s="16">
        <f t="shared" si="110"/>
        <v>7.6798732400790639</v>
      </c>
      <c r="AP371" s="13">
        <f>IF(('Even Strength'!CU371+'Power Play'!AJ371+'Penalty Kill'!AF371)&gt;0,V371/('Even Strength'!CU371+'Power Play'!AJ371+'Penalty Kill'!AF371),0)</f>
        <v>0.26315789473684209</v>
      </c>
      <c r="AQ371" s="13">
        <f>IF(('Even Strength'!CU371+'Power Play'!AJ371+'Penalty Kill'!AF371)&gt;0,W371/('Even Strength'!CU371+'Power Play'!AJ371+'Penalty Kill'!AF371),0)</f>
        <v>0.26315789473684209</v>
      </c>
      <c r="AR371" s="13">
        <f t="shared" si="111"/>
        <v>0.52631578947368418</v>
      </c>
      <c r="AS371">
        <v>1</v>
      </c>
      <c r="AT371">
        <v>2</v>
      </c>
      <c r="AU371" s="17">
        <f t="shared" si="112"/>
        <v>0.33333333333333331</v>
      </c>
      <c r="AV371">
        <v>0</v>
      </c>
      <c r="AW371">
        <v>73</v>
      </c>
      <c r="AX371">
        <v>43</v>
      </c>
      <c r="AY371">
        <v>26</v>
      </c>
      <c r="AZ371">
        <v>58</v>
      </c>
      <c r="BA371">
        <v>26</v>
      </c>
      <c r="BB371">
        <v>75</v>
      </c>
      <c r="BC371" s="2">
        <f t="shared" si="113"/>
        <v>3.3297856165424964</v>
      </c>
      <c r="BD371" s="14">
        <f t="shared" si="114"/>
        <v>1.9613805686483197</v>
      </c>
      <c r="BE371" s="14">
        <f t="shared" si="115"/>
        <v>1.1859510415082863</v>
      </c>
      <c r="BF371" s="14">
        <f t="shared" si="116"/>
        <v>2.645583092595408</v>
      </c>
      <c r="BG371" s="14">
        <f t="shared" si="117"/>
        <v>1.1859510415082863</v>
      </c>
      <c r="BH371" s="14">
        <f t="shared" si="118"/>
        <v>3.4210126197354418</v>
      </c>
      <c r="BI371">
        <v>20</v>
      </c>
      <c r="BJ371">
        <v>10</v>
      </c>
      <c r="BK371">
        <v>0</v>
      </c>
      <c r="BL371">
        <v>0</v>
      </c>
      <c r="BM371">
        <v>0</v>
      </c>
      <c r="BN371">
        <v>0</v>
      </c>
      <c r="BO371" s="2">
        <v>-4.7773579999999995</v>
      </c>
      <c r="BP371">
        <v>6</v>
      </c>
      <c r="BQ371">
        <v>1</v>
      </c>
      <c r="BR371" s="18">
        <f t="shared" si="119"/>
        <v>0.16666666666666666</v>
      </c>
      <c r="BS371">
        <v>1</v>
      </c>
      <c r="BT371">
        <v>5</v>
      </c>
      <c r="BU371">
        <v>22</v>
      </c>
      <c r="BV371">
        <v>0</v>
      </c>
      <c r="BW371">
        <v>1</v>
      </c>
      <c r="BX371">
        <v>4</v>
      </c>
      <c r="BY371">
        <v>4</v>
      </c>
      <c r="BZ371">
        <v>0</v>
      </c>
      <c r="CA371">
        <v>0</v>
      </c>
      <c r="CB371" s="18">
        <f t="shared" si="120"/>
        <v>0</v>
      </c>
      <c r="CC371" s="19">
        <v>6</v>
      </c>
      <c r="CD371">
        <v>6.4</v>
      </c>
      <c r="CE371">
        <v>2.2000000000000002</v>
      </c>
      <c r="CF371">
        <v>8.6</v>
      </c>
      <c r="CG371" s="20">
        <f t="shared" si="121"/>
        <v>0.11944444444444444</v>
      </c>
      <c r="CH371" s="20">
        <f t="shared" si="122"/>
        <v>0.39227611372966392</v>
      </c>
      <c r="CI371">
        <v>28.7</v>
      </c>
      <c r="CJ371">
        <v>26.4</v>
      </c>
      <c r="CK371">
        <v>20.399999999999999</v>
      </c>
      <c r="CL371">
        <v>13</v>
      </c>
      <c r="CM371">
        <v>5</v>
      </c>
      <c r="CN371">
        <v>-0.8</v>
      </c>
      <c r="CO371">
        <v>17.2</v>
      </c>
      <c r="CP371" s="21">
        <f t="shared" si="123"/>
        <v>0.23888888888888887</v>
      </c>
      <c r="CQ371" s="21">
        <f t="shared" si="124"/>
        <v>0.78455222745932784</v>
      </c>
      <c r="CU371">
        <v>8</v>
      </c>
      <c r="CV371" t="s">
        <v>1828</v>
      </c>
      <c r="CW371">
        <v>5275000</v>
      </c>
      <c r="CY371" s="22">
        <f t="shared" si="125"/>
        <v>7.9365853658536576</v>
      </c>
    </row>
    <row r="372" spans="1:103" x14ac:dyDescent="0.2">
      <c r="A372">
        <v>42</v>
      </c>
      <c r="B372" t="s">
        <v>1829</v>
      </c>
      <c r="C372" t="s">
        <v>250</v>
      </c>
      <c r="D372" t="s">
        <v>245</v>
      </c>
      <c r="E372" t="s">
        <v>106</v>
      </c>
      <c r="F372">
        <v>74</v>
      </c>
      <c r="G372">
        <v>189</v>
      </c>
      <c r="H372" t="s">
        <v>118</v>
      </c>
      <c r="I372">
        <v>2010</v>
      </c>
      <c r="J372">
        <v>1</v>
      </c>
      <c r="K372">
        <v>25</v>
      </c>
      <c r="L372" t="s">
        <v>108</v>
      </c>
      <c r="M372">
        <v>22</v>
      </c>
      <c r="N372" t="s">
        <v>1830</v>
      </c>
      <c r="O372" s="12" t="s">
        <v>1831</v>
      </c>
      <c r="P372" s="12" t="s">
        <v>1832</v>
      </c>
      <c r="Q372" t="s">
        <v>317</v>
      </c>
      <c r="T372" s="12" t="s">
        <v>140</v>
      </c>
      <c r="U372">
        <v>16</v>
      </c>
      <c r="V372">
        <v>4</v>
      </c>
      <c r="W372">
        <v>2</v>
      </c>
      <c r="X372">
        <v>6</v>
      </c>
      <c r="Y372">
        <v>0</v>
      </c>
      <c r="Z372">
        <v>23</v>
      </c>
      <c r="AA372">
        <v>4</v>
      </c>
      <c r="AB372">
        <v>6</v>
      </c>
      <c r="AC372" s="13">
        <f t="shared" si="105"/>
        <v>0.17391304347826086</v>
      </c>
      <c r="AD372" s="13">
        <f t="shared" si="106"/>
        <v>0.12121212121212122</v>
      </c>
      <c r="AE372" s="14">
        <v>27.1</v>
      </c>
      <c r="AF372" s="15">
        <v>9</v>
      </c>
      <c r="AG372" s="15">
        <v>6</v>
      </c>
      <c r="AH372" s="15">
        <v>3</v>
      </c>
      <c r="AI372" s="2">
        <v>219.5</v>
      </c>
      <c r="AJ372" s="14">
        <f t="shared" si="107"/>
        <v>13.71875</v>
      </c>
      <c r="AK372">
        <v>307</v>
      </c>
      <c r="AL372" s="14">
        <f t="shared" si="108"/>
        <v>19.1875</v>
      </c>
      <c r="AM372" s="16">
        <f t="shared" si="109"/>
        <v>0.71498371335504884</v>
      </c>
      <c r="AN372" s="15">
        <v>31.333333</v>
      </c>
      <c r="AO372" s="16">
        <f t="shared" si="110"/>
        <v>8.5649201822323455</v>
      </c>
      <c r="AP372" s="13">
        <f>IF(('Even Strength'!CU372+'Power Play'!AJ372+'Penalty Kill'!AF372)&gt;0,V372/('Even Strength'!CU372+'Power Play'!AJ372+'Penalty Kill'!AF372),0)</f>
        <v>0.10526315789473684</v>
      </c>
      <c r="AQ372" s="13">
        <f>IF(('Even Strength'!CU372+'Power Play'!AJ372+'Penalty Kill'!AF372)&gt;0,W372/('Even Strength'!CU372+'Power Play'!AJ372+'Penalty Kill'!AF372),0)</f>
        <v>5.2631578947368418E-2</v>
      </c>
      <c r="AR372" s="13">
        <f t="shared" si="111"/>
        <v>0.15789473684210525</v>
      </c>
      <c r="AS372">
        <v>2</v>
      </c>
      <c r="AT372">
        <v>6</v>
      </c>
      <c r="AU372" s="17">
        <f t="shared" si="112"/>
        <v>0.25</v>
      </c>
      <c r="AV372">
        <v>0.8</v>
      </c>
      <c r="AW372">
        <v>18</v>
      </c>
      <c r="AX372">
        <v>32</v>
      </c>
      <c r="AY372">
        <v>11</v>
      </c>
      <c r="AZ372">
        <v>4</v>
      </c>
      <c r="BA372">
        <v>0</v>
      </c>
      <c r="BB372">
        <v>9</v>
      </c>
      <c r="BC372" s="2">
        <f t="shared" si="113"/>
        <v>4.9202733485193626</v>
      </c>
      <c r="BD372" s="14">
        <f t="shared" si="114"/>
        <v>8.7471526195899774</v>
      </c>
      <c r="BE372" s="14">
        <f t="shared" si="115"/>
        <v>3.0068337129840548</v>
      </c>
      <c r="BF372" s="14">
        <f t="shared" si="116"/>
        <v>1.0933940774487472</v>
      </c>
      <c r="BG372" s="14">
        <f t="shared" si="117"/>
        <v>0</v>
      </c>
      <c r="BH372" s="14">
        <f t="shared" si="118"/>
        <v>2.4601366742596813</v>
      </c>
      <c r="BI372">
        <v>10</v>
      </c>
      <c r="BJ372">
        <v>5</v>
      </c>
      <c r="BK372">
        <v>0</v>
      </c>
      <c r="BL372">
        <v>0</v>
      </c>
      <c r="BM372">
        <v>0</v>
      </c>
      <c r="BN372">
        <v>0</v>
      </c>
      <c r="BO372" s="2">
        <v>-2.4088829999999999</v>
      </c>
      <c r="BR372" s="18" t="str">
        <f t="shared" si="119"/>
        <v xml:space="preserve"> </v>
      </c>
      <c r="BT372">
        <v>1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 s="18">
        <f t="shared" si="120"/>
        <v>0</v>
      </c>
      <c r="CC372" s="19">
        <v>5</v>
      </c>
      <c r="CD372">
        <v>0.5</v>
      </c>
      <c r="CE372">
        <v>0.2</v>
      </c>
      <c r="CF372">
        <v>0.8</v>
      </c>
      <c r="CG372" s="20">
        <f t="shared" si="121"/>
        <v>0.05</v>
      </c>
      <c r="CH372" s="20">
        <f t="shared" si="122"/>
        <v>0.21867881548974943</v>
      </c>
      <c r="CI372">
        <v>3.5</v>
      </c>
      <c r="CJ372">
        <v>4</v>
      </c>
      <c r="CK372">
        <v>1.2</v>
      </c>
      <c r="CL372">
        <v>1.3</v>
      </c>
      <c r="CM372">
        <v>0.5</v>
      </c>
      <c r="CN372">
        <v>0</v>
      </c>
      <c r="CO372">
        <v>1.8</v>
      </c>
      <c r="CP372" s="21">
        <f t="shared" si="123"/>
        <v>0.1125</v>
      </c>
      <c r="CQ372" s="21">
        <f t="shared" si="124"/>
        <v>0.49202733485193628</v>
      </c>
      <c r="CW372">
        <v>1070000</v>
      </c>
      <c r="CY372" s="22">
        <f t="shared" si="125"/>
        <v>-7.9024390243902287E-2</v>
      </c>
    </row>
    <row r="373" spans="1:103" x14ac:dyDescent="0.2">
      <c r="A373">
        <v>11</v>
      </c>
      <c r="B373" t="s">
        <v>1833</v>
      </c>
      <c r="C373" t="s">
        <v>1834</v>
      </c>
      <c r="D373" t="s">
        <v>309</v>
      </c>
      <c r="E373" t="s">
        <v>106</v>
      </c>
      <c r="F373">
        <v>73</v>
      </c>
      <c r="G373">
        <v>188</v>
      </c>
      <c r="H373" t="s">
        <v>118</v>
      </c>
      <c r="I373">
        <v>2011</v>
      </c>
      <c r="J373">
        <v>1</v>
      </c>
      <c r="K373">
        <v>3</v>
      </c>
      <c r="M373">
        <v>20</v>
      </c>
      <c r="N373" t="s">
        <v>1835</v>
      </c>
      <c r="O373" s="12" t="s">
        <v>1251</v>
      </c>
      <c r="P373" s="12" t="s">
        <v>1836</v>
      </c>
      <c r="Q373" t="s">
        <v>317</v>
      </c>
      <c r="T373" s="12" t="s">
        <v>123</v>
      </c>
      <c r="U373">
        <v>69</v>
      </c>
      <c r="V373">
        <v>9</v>
      </c>
      <c r="W373">
        <v>19</v>
      </c>
      <c r="X373">
        <v>28</v>
      </c>
      <c r="Y373">
        <v>-5</v>
      </c>
      <c r="Z373">
        <v>108</v>
      </c>
      <c r="AA373">
        <v>36</v>
      </c>
      <c r="AB373">
        <v>46</v>
      </c>
      <c r="AC373" s="13">
        <f t="shared" si="105"/>
        <v>8.3333333333333329E-2</v>
      </c>
      <c r="AD373" s="13">
        <f t="shared" si="106"/>
        <v>4.736842105263158E-2</v>
      </c>
      <c r="AE373" s="14">
        <v>28.9</v>
      </c>
      <c r="AF373" s="15">
        <v>59</v>
      </c>
      <c r="AG373" s="15">
        <v>12</v>
      </c>
      <c r="AH373" s="15">
        <v>12</v>
      </c>
      <c r="AI373" s="2">
        <v>1080.8833333333</v>
      </c>
      <c r="AJ373" s="14">
        <f t="shared" si="107"/>
        <v>15.664975845410146</v>
      </c>
      <c r="AK373">
        <v>1497</v>
      </c>
      <c r="AL373" s="14">
        <f t="shared" si="108"/>
        <v>21.695652173913043</v>
      </c>
      <c r="AM373" s="16">
        <f t="shared" si="109"/>
        <v>0.72203295479846363</v>
      </c>
      <c r="AN373" s="15">
        <v>102.55</v>
      </c>
      <c r="AO373" s="16">
        <f t="shared" si="110"/>
        <v>5.6925662652461932</v>
      </c>
      <c r="AP373" s="13">
        <f>IF(('Even Strength'!CU373+'Power Play'!AJ373+'Penalty Kill'!AF373)&gt;0,V373/('Even Strength'!CU373+'Power Play'!AJ373+'Penalty Kill'!AF373),0)</f>
        <v>8.9108910891089105E-2</v>
      </c>
      <c r="AQ373" s="13">
        <f>IF(('Even Strength'!CU373+'Power Play'!AJ373+'Penalty Kill'!AF373)&gt;0,W373/('Even Strength'!CU373+'Power Play'!AJ373+'Penalty Kill'!AF373),0)</f>
        <v>0.18811881188118812</v>
      </c>
      <c r="AR373" s="13">
        <f t="shared" si="111"/>
        <v>0.27722772277227725</v>
      </c>
      <c r="AS373">
        <v>5</v>
      </c>
      <c r="AT373">
        <v>6</v>
      </c>
      <c r="AU373" s="17">
        <f t="shared" si="112"/>
        <v>0.45454545454545453</v>
      </c>
      <c r="AV373">
        <v>0.2</v>
      </c>
      <c r="AW373">
        <v>88</v>
      </c>
      <c r="AX373">
        <v>73</v>
      </c>
      <c r="AY373">
        <v>23</v>
      </c>
      <c r="AZ373">
        <v>36</v>
      </c>
      <c r="BA373">
        <v>21</v>
      </c>
      <c r="BB373">
        <v>32</v>
      </c>
      <c r="BC373" s="2">
        <f t="shared" si="113"/>
        <v>4.8848935284413946</v>
      </c>
      <c r="BD373" s="14">
        <f t="shared" si="114"/>
        <v>4.0522412224570656</v>
      </c>
      <c r="BE373" s="14">
        <f t="shared" si="115"/>
        <v>1.2767335358426373</v>
      </c>
      <c r="BF373" s="14">
        <f t="shared" si="116"/>
        <v>1.9983655343623885</v>
      </c>
      <c r="BG373" s="14">
        <f t="shared" si="117"/>
        <v>1.1657132283780602</v>
      </c>
      <c r="BH373" s="14">
        <f t="shared" si="118"/>
        <v>1.7763249194332345</v>
      </c>
      <c r="BI373">
        <v>37</v>
      </c>
      <c r="BJ373">
        <v>16</v>
      </c>
      <c r="BK373">
        <v>1</v>
      </c>
      <c r="BL373">
        <v>0</v>
      </c>
      <c r="BM373">
        <v>0</v>
      </c>
      <c r="BN373">
        <v>0</v>
      </c>
      <c r="BO373" s="2">
        <v>13.589136</v>
      </c>
      <c r="BP373">
        <v>12</v>
      </c>
      <c r="BQ373">
        <v>4</v>
      </c>
      <c r="BR373" s="18">
        <f t="shared" si="119"/>
        <v>0.33333333333333331</v>
      </c>
      <c r="BS373">
        <v>2</v>
      </c>
      <c r="BT373">
        <v>1</v>
      </c>
      <c r="BU373">
        <v>15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1</v>
      </c>
      <c r="CB373" s="18">
        <f t="shared" si="120"/>
        <v>1</v>
      </c>
      <c r="CC373" s="19">
        <v>4</v>
      </c>
      <c r="CD373">
        <v>1.3</v>
      </c>
      <c r="CE373">
        <v>0.9</v>
      </c>
      <c r="CF373">
        <v>2.2000000000000002</v>
      </c>
      <c r="CG373" s="20">
        <f t="shared" si="121"/>
        <v>3.1884057971014498E-2</v>
      </c>
      <c r="CH373" s="20">
        <f t="shared" si="122"/>
        <v>0.12212233821103488</v>
      </c>
      <c r="CI373">
        <v>22.6</v>
      </c>
      <c r="CJ373">
        <v>19.7</v>
      </c>
      <c r="CK373">
        <v>5</v>
      </c>
      <c r="CL373">
        <v>1.4</v>
      </c>
      <c r="CM373">
        <v>1.9</v>
      </c>
      <c r="CN373">
        <v>0.2</v>
      </c>
      <c r="CO373">
        <v>3.5</v>
      </c>
      <c r="CP373" s="21">
        <f t="shared" si="123"/>
        <v>5.0724637681159424E-2</v>
      </c>
      <c r="CQ373" s="21">
        <f t="shared" si="124"/>
        <v>0.19428553806300999</v>
      </c>
      <c r="CU373">
        <v>13</v>
      </c>
      <c r="CV373" t="s">
        <v>1837</v>
      </c>
      <c r="CW373">
        <v>3194167</v>
      </c>
      <c r="CY373" s="22">
        <f t="shared" si="125"/>
        <v>-2.1092688780487796</v>
      </c>
    </row>
    <row r="374" spans="1:103" x14ac:dyDescent="0.2">
      <c r="A374">
        <v>24</v>
      </c>
      <c r="B374" t="s">
        <v>1838</v>
      </c>
      <c r="C374" t="s">
        <v>1839</v>
      </c>
      <c r="E374" t="s">
        <v>1149</v>
      </c>
      <c r="F374">
        <v>70</v>
      </c>
      <c r="G374">
        <v>186</v>
      </c>
      <c r="H374" t="s">
        <v>118</v>
      </c>
      <c r="I374">
        <v>2002</v>
      </c>
      <c r="J374">
        <v>2</v>
      </c>
      <c r="K374">
        <v>58</v>
      </c>
      <c r="M374">
        <v>30</v>
      </c>
      <c r="N374" t="s">
        <v>1840</v>
      </c>
      <c r="O374" s="12" t="s">
        <v>1841</v>
      </c>
      <c r="P374" s="12" t="s">
        <v>1842</v>
      </c>
      <c r="Q374" t="s">
        <v>155</v>
      </c>
      <c r="T374" s="12" t="s">
        <v>140</v>
      </c>
      <c r="U374">
        <v>75</v>
      </c>
      <c r="V374">
        <v>17</v>
      </c>
      <c r="W374">
        <v>37</v>
      </c>
      <c r="X374">
        <v>54</v>
      </c>
      <c r="Y374">
        <v>4</v>
      </c>
      <c r="Z374">
        <v>109</v>
      </c>
      <c r="AA374">
        <v>50</v>
      </c>
      <c r="AB374">
        <v>45</v>
      </c>
      <c r="AC374" s="13">
        <f t="shared" si="105"/>
        <v>0.15596330275229359</v>
      </c>
      <c r="AD374" s="13">
        <f t="shared" si="106"/>
        <v>8.3333333333333329E-2</v>
      </c>
      <c r="AE374" s="14">
        <v>29.1</v>
      </c>
      <c r="AF374" s="15">
        <v>44</v>
      </c>
      <c r="AG374" s="15">
        <v>10</v>
      </c>
      <c r="AH374" s="15">
        <v>24</v>
      </c>
      <c r="AI374" s="2">
        <v>1412.2</v>
      </c>
      <c r="AJ374" s="14">
        <f t="shared" si="107"/>
        <v>18.829333333333334</v>
      </c>
      <c r="AK374">
        <v>1828</v>
      </c>
      <c r="AL374" s="14">
        <f t="shared" si="108"/>
        <v>24.373333333333335</v>
      </c>
      <c r="AM374" s="16">
        <f t="shared" si="109"/>
        <v>0.77253829321663026</v>
      </c>
      <c r="AN374" s="15">
        <v>169.75</v>
      </c>
      <c r="AO374" s="16">
        <f t="shared" si="110"/>
        <v>7.2121512533635457</v>
      </c>
      <c r="AP374" s="13">
        <f>IF(('Even Strength'!CU374+'Power Play'!AJ374+'Penalty Kill'!AF374)&gt;0,V374/('Even Strength'!CU374+'Power Play'!AJ374+'Penalty Kill'!AF374),0)</f>
        <v>0.22077922077922077</v>
      </c>
      <c r="AQ374" s="13">
        <f>IF(('Even Strength'!CU374+'Power Play'!AJ374+'Penalty Kill'!AF374)&gt;0,W374/('Even Strength'!CU374+'Power Play'!AJ374+'Penalty Kill'!AF374),0)</f>
        <v>0.48051948051948051</v>
      </c>
      <c r="AR374" s="13">
        <f t="shared" si="111"/>
        <v>0.70129870129870131</v>
      </c>
      <c r="AS374">
        <v>4</v>
      </c>
      <c r="AT374">
        <v>18</v>
      </c>
      <c r="AU374" s="17">
        <f t="shared" si="112"/>
        <v>0.18181818181818182</v>
      </c>
      <c r="AV374">
        <v>0.4</v>
      </c>
      <c r="AW374">
        <v>44</v>
      </c>
      <c r="AX374">
        <v>35</v>
      </c>
      <c r="AY374">
        <v>15</v>
      </c>
      <c r="AZ374">
        <v>50</v>
      </c>
      <c r="BA374">
        <v>39</v>
      </c>
      <c r="BB374">
        <v>29</v>
      </c>
      <c r="BC374" s="2">
        <f t="shared" si="113"/>
        <v>1.869423594391729</v>
      </c>
      <c r="BD374" s="14">
        <f t="shared" si="114"/>
        <v>1.4870414955388755</v>
      </c>
      <c r="BE374" s="14">
        <f t="shared" si="115"/>
        <v>0.6373034980880895</v>
      </c>
      <c r="BF374" s="14">
        <f t="shared" si="116"/>
        <v>2.1243449936269649</v>
      </c>
      <c r="BG374" s="14">
        <f t="shared" si="117"/>
        <v>1.6569890950290327</v>
      </c>
      <c r="BH374" s="14">
        <f t="shared" si="118"/>
        <v>1.2321200963036396</v>
      </c>
      <c r="BI374">
        <v>16</v>
      </c>
      <c r="BJ374">
        <v>8</v>
      </c>
      <c r="BK374">
        <v>0</v>
      </c>
      <c r="BL374">
        <v>0</v>
      </c>
      <c r="BM374">
        <v>0</v>
      </c>
      <c r="BN374">
        <v>0</v>
      </c>
      <c r="BO374" s="2">
        <v>3.3820079999999999</v>
      </c>
      <c r="BP374">
        <v>9</v>
      </c>
      <c r="BQ374">
        <v>3</v>
      </c>
      <c r="BR374" s="18">
        <f t="shared" si="119"/>
        <v>0.33333333333333331</v>
      </c>
      <c r="BS374">
        <v>0</v>
      </c>
      <c r="BT374">
        <v>3</v>
      </c>
      <c r="BU374">
        <v>20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0</v>
      </c>
      <c r="CB374" s="18">
        <f t="shared" si="120"/>
        <v>0</v>
      </c>
      <c r="CC374" s="19">
        <v>5</v>
      </c>
      <c r="CD374">
        <v>4</v>
      </c>
      <c r="CE374">
        <v>2</v>
      </c>
      <c r="CF374">
        <v>5.9</v>
      </c>
      <c r="CG374" s="20">
        <f t="shared" si="121"/>
        <v>7.8666666666666676E-2</v>
      </c>
      <c r="CH374" s="20">
        <f t="shared" si="122"/>
        <v>0.25067270924798185</v>
      </c>
      <c r="CI374">
        <v>32.5</v>
      </c>
      <c r="CJ374">
        <v>25.7</v>
      </c>
      <c r="CK374">
        <v>18.8</v>
      </c>
      <c r="CL374">
        <v>6.7</v>
      </c>
      <c r="CM374">
        <v>3.6</v>
      </c>
      <c r="CN374">
        <v>0.1</v>
      </c>
      <c r="CO374">
        <v>10.4</v>
      </c>
      <c r="CP374" s="21">
        <f t="shared" si="123"/>
        <v>0.13866666666666666</v>
      </c>
      <c r="CQ374" s="21">
        <f t="shared" si="124"/>
        <v>0.44186375867440875</v>
      </c>
      <c r="CU374">
        <v>7</v>
      </c>
      <c r="CV374" t="s">
        <v>312</v>
      </c>
      <c r="CW374">
        <v>4000000</v>
      </c>
      <c r="CY374" s="22">
        <f t="shared" si="125"/>
        <v>3.3756097560975622</v>
      </c>
    </row>
    <row r="375" spans="1:103" x14ac:dyDescent="0.2">
      <c r="A375">
        <v>59</v>
      </c>
      <c r="B375" t="s">
        <v>1843</v>
      </c>
      <c r="C375" t="s">
        <v>1844</v>
      </c>
      <c r="D375" t="s">
        <v>206</v>
      </c>
      <c r="E375" t="s">
        <v>106</v>
      </c>
      <c r="F375">
        <v>69</v>
      </c>
      <c r="G375">
        <v>188</v>
      </c>
      <c r="H375" t="s">
        <v>118</v>
      </c>
      <c r="L375" t="s">
        <v>108</v>
      </c>
      <c r="M375">
        <v>25</v>
      </c>
      <c r="N375" t="s">
        <v>1845</v>
      </c>
      <c r="O375" s="12" t="s">
        <v>599</v>
      </c>
      <c r="P375" s="12" t="s">
        <v>1846</v>
      </c>
      <c r="Q375" t="s">
        <v>131</v>
      </c>
      <c r="T375" s="12" t="s">
        <v>178</v>
      </c>
      <c r="U375">
        <v>3</v>
      </c>
      <c r="V375">
        <v>0</v>
      </c>
      <c r="W375">
        <v>0</v>
      </c>
      <c r="X375">
        <v>0</v>
      </c>
      <c r="Y375">
        <v>-3</v>
      </c>
      <c r="Z375">
        <v>1</v>
      </c>
      <c r="AA375">
        <v>0</v>
      </c>
      <c r="AB375">
        <v>1</v>
      </c>
      <c r="AC375" s="13">
        <f t="shared" si="105"/>
        <v>0</v>
      </c>
      <c r="AD375" s="13">
        <f t="shared" si="106"/>
        <v>0</v>
      </c>
      <c r="AE375" s="14">
        <v>46</v>
      </c>
      <c r="AF375" s="15">
        <v>0</v>
      </c>
      <c r="AG375" s="15">
        <v>0</v>
      </c>
      <c r="AH375" s="15">
        <v>1</v>
      </c>
      <c r="AI375" s="2">
        <v>37.799999999999997</v>
      </c>
      <c r="AJ375" s="14">
        <f t="shared" si="107"/>
        <v>12.6</v>
      </c>
      <c r="AK375">
        <v>49</v>
      </c>
      <c r="AL375" s="14">
        <f t="shared" si="108"/>
        <v>16.333333333333332</v>
      </c>
      <c r="AM375" s="16">
        <f t="shared" si="109"/>
        <v>0.77142857142857135</v>
      </c>
      <c r="AN375" s="15">
        <v>0</v>
      </c>
      <c r="AO375" s="16">
        <f t="shared" si="110"/>
        <v>0</v>
      </c>
      <c r="AP375" s="13">
        <f>IF(('Even Strength'!CU375+'Power Play'!AJ375+'Penalty Kill'!AF375)&gt;0,V375/('Even Strength'!CU375+'Power Play'!AJ375+'Penalty Kill'!AF375),0)</f>
        <v>0</v>
      </c>
      <c r="AQ375" s="13">
        <f>IF(('Even Strength'!CU375+'Power Play'!AJ375+'Penalty Kill'!AF375)&gt;0,W375/('Even Strength'!CU375+'Power Play'!AJ375+'Penalty Kill'!AF375),0)</f>
        <v>0</v>
      </c>
      <c r="AR375" s="13">
        <f t="shared" si="111"/>
        <v>0</v>
      </c>
      <c r="AS375">
        <v>0</v>
      </c>
      <c r="AT375">
        <v>0</v>
      </c>
      <c r="AU375" s="17">
        <f t="shared" si="112"/>
        <v>0</v>
      </c>
      <c r="AV375">
        <v>0</v>
      </c>
      <c r="AW375">
        <v>6</v>
      </c>
      <c r="AX375">
        <v>0</v>
      </c>
      <c r="AY375">
        <v>2</v>
      </c>
      <c r="AZ375">
        <v>0</v>
      </c>
      <c r="BA375">
        <v>1</v>
      </c>
      <c r="BB375">
        <v>1</v>
      </c>
      <c r="BC375" s="2">
        <f t="shared" si="113"/>
        <v>9.5238095238095255</v>
      </c>
      <c r="BD375" s="14">
        <f t="shared" si="114"/>
        <v>0</v>
      </c>
      <c r="BE375" s="14">
        <f t="shared" si="115"/>
        <v>3.1746031746031749</v>
      </c>
      <c r="BF375" s="14">
        <f t="shared" si="116"/>
        <v>0</v>
      </c>
      <c r="BG375" s="14">
        <f t="shared" si="117"/>
        <v>1.5873015873015874</v>
      </c>
      <c r="BH375" s="14">
        <f t="shared" si="118"/>
        <v>1.5873015873015874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2">
        <v>0.16236699999999998</v>
      </c>
      <c r="BR375" s="18" t="str">
        <f t="shared" si="119"/>
        <v xml:space="preserve"> 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s="18">
        <f t="shared" si="120"/>
        <v>0</v>
      </c>
      <c r="CC375" s="19">
        <v>3</v>
      </c>
      <c r="CD375">
        <v>0</v>
      </c>
      <c r="CE375">
        <v>-0.2</v>
      </c>
      <c r="CF375">
        <v>-0.2</v>
      </c>
      <c r="CG375" s="20">
        <f t="shared" si="121"/>
        <v>-6.6666666666666666E-2</v>
      </c>
      <c r="CH375" s="20">
        <f t="shared" si="122"/>
        <v>-0.3174603174603175</v>
      </c>
      <c r="CI375">
        <v>0.7</v>
      </c>
      <c r="CJ375">
        <v>0.8</v>
      </c>
      <c r="CK375">
        <v>-2.6</v>
      </c>
      <c r="CL375">
        <v>-0.2</v>
      </c>
      <c r="CM375">
        <v>-0.4</v>
      </c>
      <c r="CN375">
        <v>0</v>
      </c>
      <c r="CO375">
        <v>-0.5</v>
      </c>
      <c r="CP375" s="21">
        <f t="shared" si="123"/>
        <v>-0.16666666666666666</v>
      </c>
      <c r="CQ375" s="21">
        <f t="shared" si="124"/>
        <v>-0.79365079365079372</v>
      </c>
      <c r="CW375">
        <v>550000</v>
      </c>
      <c r="CY375" s="22">
        <f t="shared" si="125"/>
        <v>-1.4658536585365853</v>
      </c>
    </row>
    <row r="376" spans="1:103" x14ac:dyDescent="0.2">
      <c r="A376">
        <v>22</v>
      </c>
      <c r="B376" t="s">
        <v>1847</v>
      </c>
      <c r="C376" t="s">
        <v>1848</v>
      </c>
      <c r="D376" t="s">
        <v>116</v>
      </c>
      <c r="E376" t="s">
        <v>117</v>
      </c>
      <c r="F376">
        <v>71</v>
      </c>
      <c r="G376">
        <v>190</v>
      </c>
      <c r="H376" t="s">
        <v>118</v>
      </c>
      <c r="I376">
        <v>2004</v>
      </c>
      <c r="J376">
        <v>7</v>
      </c>
      <c r="K376">
        <v>224</v>
      </c>
      <c r="M376">
        <v>28</v>
      </c>
      <c r="N376" t="s">
        <v>1849</v>
      </c>
      <c r="O376" s="12" t="s">
        <v>336</v>
      </c>
      <c r="P376" s="12" t="s">
        <v>1850</v>
      </c>
      <c r="Q376" t="s">
        <v>330</v>
      </c>
      <c r="T376" s="12" t="s">
        <v>178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2</v>
      </c>
      <c r="AC376" s="13">
        <f t="shared" si="105"/>
        <v>0</v>
      </c>
      <c r="AD376" s="13">
        <f t="shared" si="106"/>
        <v>0</v>
      </c>
      <c r="AE376" s="14">
        <v>46</v>
      </c>
      <c r="AF376" s="15">
        <v>1</v>
      </c>
      <c r="AG376" s="15">
        <v>0</v>
      </c>
      <c r="AH376" s="15">
        <v>0</v>
      </c>
      <c r="AI376" s="2">
        <v>17.45</v>
      </c>
      <c r="AJ376" s="14">
        <f t="shared" si="107"/>
        <v>17.45</v>
      </c>
      <c r="AK376">
        <v>23</v>
      </c>
      <c r="AL376" s="14">
        <f t="shared" si="108"/>
        <v>23</v>
      </c>
      <c r="AM376" s="16">
        <f t="shared" si="109"/>
        <v>0.75869565217391299</v>
      </c>
      <c r="AN376" s="15">
        <v>0</v>
      </c>
      <c r="AO376" s="16">
        <f t="shared" si="110"/>
        <v>0</v>
      </c>
      <c r="AP376" s="13">
        <f>IF(('Even Strength'!CU376+'Power Play'!AJ376+'Penalty Kill'!AF376)&gt;0,V376/('Even Strength'!CU376+'Power Play'!AJ376+'Penalty Kill'!AF376),0)</f>
        <v>0</v>
      </c>
      <c r="AQ376" s="13">
        <f>IF(('Even Strength'!CU376+'Power Play'!AJ376+'Penalty Kill'!AF376)&gt;0,W376/('Even Strength'!CU376+'Power Play'!AJ376+'Penalty Kill'!AF376),0)</f>
        <v>0</v>
      </c>
      <c r="AR376" s="13">
        <f t="shared" si="111"/>
        <v>0</v>
      </c>
      <c r="AS376">
        <v>0</v>
      </c>
      <c r="AT376">
        <v>0</v>
      </c>
      <c r="AU376" s="17">
        <f t="shared" si="112"/>
        <v>0</v>
      </c>
      <c r="AV376">
        <v>0</v>
      </c>
      <c r="AW376">
        <v>1</v>
      </c>
      <c r="AX376">
        <v>1</v>
      </c>
      <c r="AY376">
        <v>2</v>
      </c>
      <c r="AZ376">
        <v>0</v>
      </c>
      <c r="BA376">
        <v>0</v>
      </c>
      <c r="BB376">
        <v>0</v>
      </c>
      <c r="BC376" s="2">
        <f t="shared" si="113"/>
        <v>3.4383954154727796</v>
      </c>
      <c r="BD376" s="14">
        <f t="shared" si="114"/>
        <v>3.4383954154727796</v>
      </c>
      <c r="BE376" s="14">
        <f t="shared" si="115"/>
        <v>6.8767908309455592</v>
      </c>
      <c r="BF376" s="14">
        <f t="shared" si="116"/>
        <v>0</v>
      </c>
      <c r="BG376" s="14">
        <f t="shared" si="117"/>
        <v>0</v>
      </c>
      <c r="BH376" s="14">
        <f t="shared" si="118"/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s="2">
        <v>7.9018999999999992E-2</v>
      </c>
      <c r="BR376" s="18" t="str">
        <f t="shared" si="119"/>
        <v xml:space="preserve"> 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 s="18">
        <f t="shared" si="120"/>
        <v>0</v>
      </c>
      <c r="CC376" s="19">
        <v>4</v>
      </c>
      <c r="CD376">
        <v>0</v>
      </c>
      <c r="CE376">
        <v>0</v>
      </c>
      <c r="CF376">
        <v>0</v>
      </c>
      <c r="CG376" s="20">
        <f t="shared" si="121"/>
        <v>0</v>
      </c>
      <c r="CH376" s="20">
        <f t="shared" si="122"/>
        <v>0</v>
      </c>
      <c r="CI376">
        <v>0.4</v>
      </c>
      <c r="CJ376">
        <v>0.4</v>
      </c>
      <c r="CK376">
        <v>-0.1</v>
      </c>
      <c r="CL376">
        <v>-0.1</v>
      </c>
      <c r="CM376">
        <v>0</v>
      </c>
      <c r="CN376">
        <v>0</v>
      </c>
      <c r="CO376">
        <v>-0.1</v>
      </c>
      <c r="CP376" s="21">
        <f t="shared" si="123"/>
        <v>-0.1</v>
      </c>
      <c r="CQ376" s="21">
        <f t="shared" si="124"/>
        <v>-0.34383954154727797</v>
      </c>
      <c r="CW376">
        <v>1600000</v>
      </c>
      <c r="CY376" s="22">
        <f t="shared" si="125"/>
        <v>-2.9097560975609755</v>
      </c>
    </row>
    <row r="377" spans="1:103" x14ac:dyDescent="0.2">
      <c r="A377">
        <v>12</v>
      </c>
      <c r="B377" t="s">
        <v>1851</v>
      </c>
      <c r="C377" t="s">
        <v>579</v>
      </c>
      <c r="D377" t="s">
        <v>351</v>
      </c>
      <c r="E377" t="s">
        <v>106</v>
      </c>
      <c r="F377">
        <v>73</v>
      </c>
      <c r="G377">
        <v>210</v>
      </c>
      <c r="H377" t="s">
        <v>107</v>
      </c>
      <c r="I377">
        <v>1995</v>
      </c>
      <c r="J377">
        <v>1</v>
      </c>
      <c r="K377">
        <v>11</v>
      </c>
      <c r="M377">
        <v>36</v>
      </c>
      <c r="N377" t="s">
        <v>1852</v>
      </c>
      <c r="O377" s="12" t="s">
        <v>1853</v>
      </c>
      <c r="P377" s="12" t="s">
        <v>1854</v>
      </c>
      <c r="Q377" t="s">
        <v>338</v>
      </c>
      <c r="T377" s="12" t="s">
        <v>148</v>
      </c>
      <c r="U377">
        <v>78</v>
      </c>
      <c r="V377">
        <v>30</v>
      </c>
      <c r="W377">
        <v>31</v>
      </c>
      <c r="X377">
        <v>61</v>
      </c>
      <c r="Y377">
        <v>34</v>
      </c>
      <c r="Z377">
        <v>209</v>
      </c>
      <c r="AA377">
        <v>91</v>
      </c>
      <c r="AB377">
        <v>95</v>
      </c>
      <c r="AC377" s="13">
        <f t="shared" si="105"/>
        <v>0.14354066985645933</v>
      </c>
      <c r="AD377" s="13">
        <f t="shared" si="106"/>
        <v>7.5949367088607597E-2</v>
      </c>
      <c r="AE377" s="14">
        <v>32.1</v>
      </c>
      <c r="AF377" s="15">
        <v>95</v>
      </c>
      <c r="AG377" s="15">
        <v>44</v>
      </c>
      <c r="AH377" s="15">
        <v>30</v>
      </c>
      <c r="AI377" s="2">
        <v>1419.8333333333001</v>
      </c>
      <c r="AJ377" s="14">
        <f t="shared" si="107"/>
        <v>18.202991452991025</v>
      </c>
      <c r="AK377">
        <v>1597</v>
      </c>
      <c r="AL377" s="14">
        <f t="shared" si="108"/>
        <v>20.474358974358974</v>
      </c>
      <c r="AM377" s="16">
        <f t="shared" si="109"/>
        <v>0.88906282613231058</v>
      </c>
      <c r="AN377" s="15">
        <v>156.96285700000001</v>
      </c>
      <c r="AO377" s="16">
        <f t="shared" si="110"/>
        <v>6.6330119168918094</v>
      </c>
      <c r="AP377" s="13">
        <f>IF(('Even Strength'!CU377+'Power Play'!AJ377+'Penalty Kill'!AF377)&gt;0,V377/('Even Strength'!CU377+'Power Play'!AJ377+'Penalty Kill'!AF377),0)</f>
        <v>0.25641025641025639</v>
      </c>
      <c r="AQ377" s="13">
        <f>IF(('Even Strength'!CU377+'Power Play'!AJ377+'Penalty Kill'!AF377)&gt;0,W377/('Even Strength'!CU377+'Power Play'!AJ377+'Penalty Kill'!AF377),0)</f>
        <v>0.26495726495726496</v>
      </c>
      <c r="AR377" s="13">
        <f t="shared" si="111"/>
        <v>0.52136752136752129</v>
      </c>
      <c r="AS377">
        <v>8</v>
      </c>
      <c r="AT377">
        <v>29</v>
      </c>
      <c r="AU377" s="17">
        <f t="shared" si="112"/>
        <v>0.21621621621621623</v>
      </c>
      <c r="AV377">
        <v>0.7</v>
      </c>
      <c r="AW377">
        <v>92</v>
      </c>
      <c r="AX377">
        <v>142</v>
      </c>
      <c r="AY377">
        <v>27</v>
      </c>
      <c r="AZ377">
        <v>91</v>
      </c>
      <c r="BA377">
        <v>29</v>
      </c>
      <c r="BB377">
        <v>30</v>
      </c>
      <c r="BC377" s="2">
        <f t="shared" si="113"/>
        <v>3.8877802558986705</v>
      </c>
      <c r="BD377" s="14">
        <f t="shared" si="114"/>
        <v>6.0007043080175135</v>
      </c>
      <c r="BE377" s="14">
        <f t="shared" si="115"/>
        <v>1.140978988144175</v>
      </c>
      <c r="BF377" s="14">
        <f t="shared" si="116"/>
        <v>3.8455217748562944</v>
      </c>
      <c r="BG377" s="14">
        <f t="shared" si="117"/>
        <v>1.2254959502289287</v>
      </c>
      <c r="BH377" s="14">
        <f t="shared" si="118"/>
        <v>1.2677544312713056</v>
      </c>
      <c r="BI377">
        <v>47</v>
      </c>
      <c r="BJ377">
        <v>11</v>
      </c>
      <c r="BK377">
        <v>5</v>
      </c>
      <c r="BL377">
        <v>0</v>
      </c>
      <c r="BM377">
        <v>0</v>
      </c>
      <c r="BN377">
        <v>0</v>
      </c>
      <c r="BO377" s="2">
        <v>-0.80018099999999992</v>
      </c>
      <c r="BP377">
        <v>6</v>
      </c>
      <c r="BQ377">
        <v>1</v>
      </c>
      <c r="BR377" s="18">
        <f t="shared" si="119"/>
        <v>0.16666666666666666</v>
      </c>
      <c r="BS377">
        <v>1</v>
      </c>
      <c r="BT377">
        <v>5</v>
      </c>
      <c r="BU377">
        <v>15</v>
      </c>
      <c r="BV377">
        <v>0</v>
      </c>
      <c r="BW377">
        <v>1</v>
      </c>
      <c r="BX377">
        <v>8</v>
      </c>
      <c r="BY377">
        <v>4</v>
      </c>
      <c r="BZ377">
        <v>0</v>
      </c>
      <c r="CA377">
        <v>0</v>
      </c>
      <c r="CB377" s="18">
        <f t="shared" si="120"/>
        <v>0</v>
      </c>
      <c r="CC377" s="19">
        <v>7</v>
      </c>
      <c r="CD377">
        <v>6.3</v>
      </c>
      <c r="CE377">
        <v>2.7</v>
      </c>
      <c r="CF377">
        <v>9</v>
      </c>
      <c r="CG377" s="20">
        <f t="shared" si="121"/>
        <v>0.11538461538461539</v>
      </c>
      <c r="CH377" s="20">
        <f t="shared" si="122"/>
        <v>0.38032632938139171</v>
      </c>
      <c r="CI377">
        <v>33.200000000000003</v>
      </c>
      <c r="CJ377">
        <v>27.9</v>
      </c>
      <c r="CK377">
        <v>14.7</v>
      </c>
      <c r="CL377">
        <v>11.5</v>
      </c>
      <c r="CM377">
        <v>4</v>
      </c>
      <c r="CN377">
        <v>-0.8</v>
      </c>
      <c r="CO377">
        <v>14.7</v>
      </c>
      <c r="CP377" s="21">
        <f t="shared" si="123"/>
        <v>0.18846153846153846</v>
      </c>
      <c r="CQ377" s="21">
        <f t="shared" si="124"/>
        <v>0.62119967132293974</v>
      </c>
      <c r="CU377">
        <v>3</v>
      </c>
      <c r="CV377" t="s">
        <v>1855</v>
      </c>
      <c r="CW377">
        <v>6000000</v>
      </c>
      <c r="CY377" s="22">
        <f t="shared" si="125"/>
        <v>4.1634146341463421</v>
      </c>
    </row>
    <row r="378" spans="1:103" x14ac:dyDescent="0.2">
      <c r="A378">
        <v>52</v>
      </c>
      <c r="B378" t="s">
        <v>1856</v>
      </c>
      <c r="C378" t="s">
        <v>1857</v>
      </c>
      <c r="D378" t="s">
        <v>206</v>
      </c>
      <c r="E378" t="s">
        <v>106</v>
      </c>
      <c r="F378">
        <v>74</v>
      </c>
      <c r="G378">
        <v>210</v>
      </c>
      <c r="H378" t="s">
        <v>118</v>
      </c>
      <c r="M378">
        <v>26</v>
      </c>
      <c r="N378" t="s">
        <v>1858</v>
      </c>
      <c r="O378" s="12" t="s">
        <v>336</v>
      </c>
      <c r="P378" s="12" t="s">
        <v>1859</v>
      </c>
      <c r="Q378" t="s">
        <v>610</v>
      </c>
      <c r="T378" s="12" t="s">
        <v>178</v>
      </c>
      <c r="U378">
        <v>62</v>
      </c>
      <c r="V378">
        <v>2</v>
      </c>
      <c r="W378">
        <v>17</v>
      </c>
      <c r="X378">
        <v>19</v>
      </c>
      <c r="Y378">
        <v>5</v>
      </c>
      <c r="Z378">
        <v>147</v>
      </c>
      <c r="AA378">
        <v>51</v>
      </c>
      <c r="AB378">
        <v>97</v>
      </c>
      <c r="AC378" s="13">
        <f t="shared" si="105"/>
        <v>1.3605442176870748E-2</v>
      </c>
      <c r="AD378" s="13">
        <f t="shared" si="106"/>
        <v>6.7796610169491523E-3</v>
      </c>
      <c r="AE378" s="14">
        <v>52.7</v>
      </c>
      <c r="AF378" s="15">
        <v>53</v>
      </c>
      <c r="AG378" s="15">
        <v>9</v>
      </c>
      <c r="AH378" s="15">
        <v>74</v>
      </c>
      <c r="AI378" s="2">
        <v>1166.4833333332999</v>
      </c>
      <c r="AJ378" s="14">
        <f t="shared" si="107"/>
        <v>18.814247311827419</v>
      </c>
      <c r="AK378">
        <v>1462</v>
      </c>
      <c r="AL378" s="14">
        <f t="shared" si="108"/>
        <v>23.580645161290324</v>
      </c>
      <c r="AM378" s="16">
        <f t="shared" si="109"/>
        <v>0.79786821705424071</v>
      </c>
      <c r="AN378" s="15">
        <v>90.476190000000003</v>
      </c>
      <c r="AO378" s="16">
        <f t="shared" si="110"/>
        <v>4.6537925102517441</v>
      </c>
      <c r="AP378" s="13">
        <f>IF(('Even Strength'!CU378+'Power Play'!AJ378+'Penalty Kill'!AF378)&gt;0,V378/('Even Strength'!CU378+'Power Play'!AJ378+'Penalty Kill'!AF378),0)</f>
        <v>2.0408163265306121E-2</v>
      </c>
      <c r="AQ378" s="13">
        <f>IF(('Even Strength'!CU378+'Power Play'!AJ378+'Penalty Kill'!AF378)&gt;0,W378/('Even Strength'!CU378+'Power Play'!AJ378+'Penalty Kill'!AF378),0)</f>
        <v>0.17346938775510204</v>
      </c>
      <c r="AR378" s="13">
        <f t="shared" si="111"/>
        <v>0.19387755102040816</v>
      </c>
      <c r="AS378">
        <v>0</v>
      </c>
      <c r="AT378">
        <v>1</v>
      </c>
      <c r="AU378" s="17">
        <f t="shared" si="112"/>
        <v>0</v>
      </c>
      <c r="AV378">
        <v>0</v>
      </c>
      <c r="AW378">
        <v>128</v>
      </c>
      <c r="AX378">
        <v>62</v>
      </c>
      <c r="AY378">
        <v>93</v>
      </c>
      <c r="AZ378">
        <v>51</v>
      </c>
      <c r="BA378">
        <v>44</v>
      </c>
      <c r="BB378">
        <v>15</v>
      </c>
      <c r="BC378" s="2">
        <f t="shared" si="113"/>
        <v>6.5838917544187403</v>
      </c>
      <c r="BD378" s="14">
        <f t="shared" si="114"/>
        <v>3.1890725685465773</v>
      </c>
      <c r="BE378" s="14">
        <f t="shared" si="115"/>
        <v>4.7836088528198655</v>
      </c>
      <c r="BF378" s="14">
        <f t="shared" si="116"/>
        <v>2.6232693709012169</v>
      </c>
      <c r="BG378" s="14">
        <f t="shared" si="117"/>
        <v>2.2632127905814419</v>
      </c>
      <c r="BH378" s="14">
        <f t="shared" si="118"/>
        <v>0.7715498149709461</v>
      </c>
      <c r="BI378">
        <v>35</v>
      </c>
      <c r="BJ378">
        <v>10</v>
      </c>
      <c r="BK378">
        <v>1</v>
      </c>
      <c r="BL378">
        <v>1</v>
      </c>
      <c r="BM378">
        <v>0</v>
      </c>
      <c r="BN378">
        <v>0</v>
      </c>
      <c r="BO378" s="2">
        <v>-2.187586</v>
      </c>
      <c r="BR378" s="18" t="str">
        <f t="shared" si="119"/>
        <v xml:space="preserve"> </v>
      </c>
      <c r="BT378">
        <v>0</v>
      </c>
      <c r="BU378">
        <v>18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 s="18">
        <f t="shared" si="120"/>
        <v>0</v>
      </c>
      <c r="CC378" s="19">
        <v>2</v>
      </c>
      <c r="CD378">
        <v>1</v>
      </c>
      <c r="CE378">
        <v>2.8</v>
      </c>
      <c r="CF378">
        <v>3.8</v>
      </c>
      <c r="CG378" s="20">
        <f t="shared" si="121"/>
        <v>6.1290322580645158E-2</v>
      </c>
      <c r="CH378" s="20">
        <f t="shared" si="122"/>
        <v>0.19545928645930633</v>
      </c>
      <c r="CI378">
        <v>25.5</v>
      </c>
      <c r="CJ378">
        <v>21.7</v>
      </c>
      <c r="CK378">
        <v>0.9</v>
      </c>
      <c r="CL378">
        <v>1.4</v>
      </c>
      <c r="CM378">
        <v>2.4</v>
      </c>
      <c r="CN378">
        <v>0</v>
      </c>
      <c r="CO378">
        <v>3.7</v>
      </c>
      <c r="CP378" s="21">
        <f t="shared" si="123"/>
        <v>5.9677419354838709E-2</v>
      </c>
      <c r="CQ378" s="21">
        <f t="shared" si="124"/>
        <v>0.19031562102616673</v>
      </c>
      <c r="CU378">
        <v>2</v>
      </c>
      <c r="CV378" t="s">
        <v>171</v>
      </c>
      <c r="CW378">
        <v>1000000</v>
      </c>
      <c r="CY378" s="22">
        <f t="shared" si="125"/>
        <v>1.9439024390243906</v>
      </c>
    </row>
    <row r="379" spans="1:103" x14ac:dyDescent="0.2">
      <c r="A379">
        <v>5</v>
      </c>
      <c r="B379" t="s">
        <v>1860</v>
      </c>
      <c r="C379" t="s">
        <v>1001</v>
      </c>
      <c r="D379" t="s">
        <v>206</v>
      </c>
      <c r="E379" t="s">
        <v>106</v>
      </c>
      <c r="F379">
        <v>72</v>
      </c>
      <c r="G379">
        <v>203</v>
      </c>
      <c r="H379" t="s">
        <v>118</v>
      </c>
      <c r="I379">
        <v>1999</v>
      </c>
      <c r="J379">
        <v>1</v>
      </c>
      <c r="K379">
        <v>17</v>
      </c>
      <c r="M379">
        <v>32</v>
      </c>
      <c r="N379" t="s">
        <v>1861</v>
      </c>
      <c r="O379" s="12" t="s">
        <v>1862</v>
      </c>
      <c r="P379" s="12" t="s">
        <v>1863</v>
      </c>
      <c r="Q379" t="s">
        <v>265</v>
      </c>
      <c r="T379" s="12" t="s">
        <v>178</v>
      </c>
      <c r="U379">
        <v>79</v>
      </c>
      <c r="V379">
        <v>3</v>
      </c>
      <c r="W379">
        <v>12</v>
      </c>
      <c r="X379">
        <v>15</v>
      </c>
      <c r="Y379">
        <v>11</v>
      </c>
      <c r="Z379">
        <v>83</v>
      </c>
      <c r="AA379">
        <v>35</v>
      </c>
      <c r="AB379">
        <v>45</v>
      </c>
      <c r="AC379" s="13">
        <f t="shared" si="105"/>
        <v>3.614457831325301E-2</v>
      </c>
      <c r="AD379" s="13">
        <f t="shared" si="106"/>
        <v>1.8404907975460124E-2</v>
      </c>
      <c r="AE379" s="14">
        <v>56.3</v>
      </c>
      <c r="AF379" s="15">
        <v>45</v>
      </c>
      <c r="AG379" s="15">
        <v>3</v>
      </c>
      <c r="AH379" s="15">
        <v>33</v>
      </c>
      <c r="AI379" s="2">
        <v>1415.3666666667</v>
      </c>
      <c r="AJ379" s="14">
        <f t="shared" si="107"/>
        <v>17.916033755274682</v>
      </c>
      <c r="AK379">
        <v>1950</v>
      </c>
      <c r="AL379" s="14">
        <f t="shared" si="108"/>
        <v>24.683544303797468</v>
      </c>
      <c r="AM379" s="16">
        <f t="shared" si="109"/>
        <v>0.72582905982907686</v>
      </c>
      <c r="AN379" s="15">
        <v>55.185184999999997</v>
      </c>
      <c r="AO379" s="16">
        <f t="shared" si="110"/>
        <v>2.3394016391511658</v>
      </c>
      <c r="AP379" s="13">
        <f>IF(('Even Strength'!CU379+'Power Play'!AJ379+'Penalty Kill'!AF379)&gt;0,V379/('Even Strength'!CU379+'Power Play'!AJ379+'Penalty Kill'!AF379),0)</f>
        <v>2.2727272727272728E-2</v>
      </c>
      <c r="AQ379" s="13">
        <f>IF(('Even Strength'!CU379+'Power Play'!AJ379+'Penalty Kill'!AF379)&gt;0,W379/('Even Strength'!CU379+'Power Play'!AJ379+'Penalty Kill'!AF379),0)</f>
        <v>9.0909090909090912E-2</v>
      </c>
      <c r="AR379" s="13">
        <f t="shared" si="111"/>
        <v>0.11363636363636365</v>
      </c>
      <c r="AS379">
        <v>0</v>
      </c>
      <c r="AT379">
        <v>1</v>
      </c>
      <c r="AU379" s="17">
        <f t="shared" si="112"/>
        <v>0</v>
      </c>
      <c r="AV379">
        <v>0</v>
      </c>
      <c r="AW379">
        <v>104</v>
      </c>
      <c r="AX379">
        <v>96</v>
      </c>
      <c r="AY379">
        <v>130</v>
      </c>
      <c r="AZ379">
        <v>35</v>
      </c>
      <c r="BA379">
        <v>32</v>
      </c>
      <c r="BB379">
        <v>25</v>
      </c>
      <c r="BC379" s="2">
        <f t="shared" si="113"/>
        <v>4.4087515602551894</v>
      </c>
      <c r="BD379" s="14">
        <f t="shared" si="114"/>
        <v>4.0696168248509439</v>
      </c>
      <c r="BE379" s="14">
        <f t="shared" si="115"/>
        <v>5.510939450318987</v>
      </c>
      <c r="BF379" s="14">
        <f t="shared" si="116"/>
        <v>1.4837144673935732</v>
      </c>
      <c r="BG379" s="14">
        <f t="shared" si="117"/>
        <v>1.3565389416169813</v>
      </c>
      <c r="BH379" s="14">
        <f t="shared" si="118"/>
        <v>1.0597960481382667</v>
      </c>
      <c r="BI379">
        <v>97</v>
      </c>
      <c r="BJ379">
        <v>26</v>
      </c>
      <c r="BK379">
        <v>5</v>
      </c>
      <c r="BL379">
        <v>2</v>
      </c>
      <c r="BM379">
        <v>0</v>
      </c>
      <c r="BN379">
        <v>0</v>
      </c>
      <c r="BO379" s="2">
        <v>-6.051139</v>
      </c>
      <c r="BR379" s="18" t="str">
        <f t="shared" si="119"/>
        <v xml:space="preserve"> </v>
      </c>
      <c r="BT379">
        <v>0</v>
      </c>
      <c r="BU379">
        <v>18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 s="18">
        <f t="shared" si="120"/>
        <v>0</v>
      </c>
      <c r="CC379" s="19">
        <v>4</v>
      </c>
      <c r="CD379">
        <v>0.2</v>
      </c>
      <c r="CE379">
        <v>4.0999999999999996</v>
      </c>
      <c r="CF379">
        <v>4.4000000000000004</v>
      </c>
      <c r="CG379" s="20">
        <f t="shared" si="121"/>
        <v>5.5696202531645575E-2</v>
      </c>
      <c r="CH379" s="20">
        <f t="shared" si="122"/>
        <v>0.18652410447233495</v>
      </c>
      <c r="CI379">
        <v>25.2</v>
      </c>
      <c r="CJ379">
        <v>37.5</v>
      </c>
      <c r="CK379">
        <v>-1.3</v>
      </c>
      <c r="CL379">
        <v>-0.1</v>
      </c>
      <c r="CM379">
        <v>7.2</v>
      </c>
      <c r="CN379">
        <v>0</v>
      </c>
      <c r="CO379">
        <v>7.1</v>
      </c>
      <c r="CP379" s="21">
        <f t="shared" si="123"/>
        <v>8.9873417721518981E-2</v>
      </c>
      <c r="CQ379" s="21">
        <f t="shared" si="124"/>
        <v>0.30098207767126772</v>
      </c>
      <c r="CU379">
        <v>2</v>
      </c>
      <c r="CV379" t="s">
        <v>171</v>
      </c>
      <c r="CW379">
        <v>3166667</v>
      </c>
      <c r="CY379" s="22">
        <f t="shared" si="125"/>
        <v>1.5390238048780489</v>
      </c>
    </row>
    <row r="380" spans="1:103" x14ac:dyDescent="0.2">
      <c r="A380">
        <v>18</v>
      </c>
      <c r="B380" t="s">
        <v>1864</v>
      </c>
      <c r="C380" t="s">
        <v>1865</v>
      </c>
      <c r="D380" t="s">
        <v>1443</v>
      </c>
      <c r="E380" t="s">
        <v>117</v>
      </c>
      <c r="F380">
        <v>74</v>
      </c>
      <c r="G380">
        <v>225</v>
      </c>
      <c r="H380" t="s">
        <v>107</v>
      </c>
      <c r="I380">
        <v>2001</v>
      </c>
      <c r="J380">
        <v>2</v>
      </c>
      <c r="K380">
        <v>38</v>
      </c>
      <c r="M380">
        <v>32</v>
      </c>
      <c r="N380" t="s">
        <v>1866</v>
      </c>
      <c r="O380" s="12" t="s">
        <v>1263</v>
      </c>
      <c r="P380" s="12" t="s">
        <v>1863</v>
      </c>
      <c r="Q380" s="12" t="s">
        <v>192</v>
      </c>
      <c r="R380" t="s">
        <v>155</v>
      </c>
      <c r="S380">
        <v>10</v>
      </c>
      <c r="T380" s="12" t="s">
        <v>148</v>
      </c>
      <c r="U380">
        <v>36</v>
      </c>
      <c r="V380">
        <v>4</v>
      </c>
      <c r="W380">
        <v>1</v>
      </c>
      <c r="X380">
        <v>5</v>
      </c>
      <c r="Y380">
        <v>-3</v>
      </c>
      <c r="Z380">
        <v>46</v>
      </c>
      <c r="AA380">
        <v>8</v>
      </c>
      <c r="AB380">
        <v>11</v>
      </c>
      <c r="AC380" s="13">
        <f t="shared" si="105"/>
        <v>8.6956521739130432E-2</v>
      </c>
      <c r="AD380" s="13">
        <f t="shared" si="106"/>
        <v>6.1538461538461542E-2</v>
      </c>
      <c r="AE380" s="14">
        <v>29.2</v>
      </c>
      <c r="AF380" s="15">
        <v>27</v>
      </c>
      <c r="AG380" s="15">
        <v>2</v>
      </c>
      <c r="AH380" s="15">
        <v>5</v>
      </c>
      <c r="AI380" s="2">
        <v>255.6666666667</v>
      </c>
      <c r="AJ380" s="14">
        <f t="shared" si="107"/>
        <v>7.1018518518527776</v>
      </c>
      <c r="AK380">
        <v>393</v>
      </c>
      <c r="AL380" s="14">
        <f t="shared" si="108"/>
        <v>10.916666666666666</v>
      </c>
      <c r="AM380" s="16">
        <f t="shared" si="109"/>
        <v>0.65055131467353688</v>
      </c>
      <c r="AN380" s="15">
        <v>0</v>
      </c>
      <c r="AO380" s="16">
        <f t="shared" si="110"/>
        <v>0</v>
      </c>
      <c r="AP380" s="13">
        <f>IF(('Even Strength'!CU380+'Power Play'!AJ380+'Penalty Kill'!AF380)&gt;0,V380/('Even Strength'!CU380+'Power Play'!AJ380+'Penalty Kill'!AF380),0)</f>
        <v>6.1538461538461542E-2</v>
      </c>
      <c r="AQ380" s="13">
        <f>IF(('Even Strength'!CU380+'Power Play'!AJ380+'Penalty Kill'!AF380)&gt;0,W380/('Even Strength'!CU380+'Power Play'!AJ380+'Penalty Kill'!AF380),0)</f>
        <v>1.5384615384615385E-2</v>
      </c>
      <c r="AR380" s="13">
        <f t="shared" si="111"/>
        <v>7.6923076923076927E-2</v>
      </c>
      <c r="AS380">
        <v>2</v>
      </c>
      <c r="AT380">
        <v>1</v>
      </c>
      <c r="AU380" s="17">
        <f t="shared" si="112"/>
        <v>0.66666666666666663</v>
      </c>
      <c r="AV380">
        <v>0.1</v>
      </c>
      <c r="AW380">
        <v>41</v>
      </c>
      <c r="AX380">
        <v>69</v>
      </c>
      <c r="AY380">
        <v>4</v>
      </c>
      <c r="AZ380">
        <v>8</v>
      </c>
      <c r="BA380">
        <v>4</v>
      </c>
      <c r="BB380">
        <v>4</v>
      </c>
      <c r="BC380" s="2">
        <f t="shared" si="113"/>
        <v>9.6219035202073506</v>
      </c>
      <c r="BD380" s="14">
        <f t="shared" si="114"/>
        <v>16.192959582787982</v>
      </c>
      <c r="BE380" s="14">
        <f t="shared" si="115"/>
        <v>0.93872229465437573</v>
      </c>
      <c r="BF380" s="14">
        <f t="shared" si="116"/>
        <v>1.8774445893087515</v>
      </c>
      <c r="BG380" s="14">
        <f t="shared" si="117"/>
        <v>0.93872229465437573</v>
      </c>
      <c r="BH380" s="14">
        <f t="shared" si="118"/>
        <v>0.93872229465437573</v>
      </c>
      <c r="BI380">
        <v>103</v>
      </c>
      <c r="BJ380">
        <v>8</v>
      </c>
      <c r="BK380">
        <v>11</v>
      </c>
      <c r="BL380">
        <v>2</v>
      </c>
      <c r="BM380">
        <v>1</v>
      </c>
      <c r="BN380">
        <v>0</v>
      </c>
      <c r="BO380" s="2">
        <v>-8.4594579999999997</v>
      </c>
      <c r="BR380" s="18" t="str">
        <f t="shared" si="119"/>
        <v xml:space="preserve"> </v>
      </c>
      <c r="BT380">
        <v>1</v>
      </c>
      <c r="BU380">
        <v>7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 s="18">
        <f t="shared" si="120"/>
        <v>0</v>
      </c>
      <c r="CC380" s="19">
        <v>1</v>
      </c>
      <c r="CD380">
        <v>0.30000000000000004</v>
      </c>
      <c r="CE380">
        <v>0.1</v>
      </c>
      <c r="CF380">
        <v>0.4</v>
      </c>
      <c r="CG380" s="20">
        <f t="shared" si="121"/>
        <v>1.1111111111111112E-2</v>
      </c>
      <c r="CH380" s="20">
        <f t="shared" si="122"/>
        <v>9.3872229465437579E-2</v>
      </c>
      <c r="CI380">
        <v>5.5</v>
      </c>
      <c r="CJ380">
        <v>5.3</v>
      </c>
      <c r="CK380">
        <v>-4.9000000000000004</v>
      </c>
      <c r="CL380">
        <v>0</v>
      </c>
      <c r="CM380">
        <v>0.2</v>
      </c>
      <c r="CN380">
        <v>0</v>
      </c>
      <c r="CO380">
        <v>0.1</v>
      </c>
      <c r="CP380" s="21">
        <f t="shared" si="123"/>
        <v>2.7777777777777779E-3</v>
      </c>
      <c r="CQ380" s="21">
        <f t="shared" si="124"/>
        <v>2.3468057366359395E-2</v>
      </c>
      <c r="CU380">
        <v>8</v>
      </c>
      <c r="CV380" t="s">
        <v>1867</v>
      </c>
      <c r="CW380">
        <v>612500</v>
      </c>
      <c r="CY380" s="22">
        <f t="shared" si="125"/>
        <v>-0.97560975609756106</v>
      </c>
    </row>
    <row r="381" spans="1:103" x14ac:dyDescent="0.2">
      <c r="A381">
        <v>68</v>
      </c>
      <c r="B381" t="s">
        <v>1868</v>
      </c>
      <c r="C381" t="s">
        <v>1391</v>
      </c>
      <c r="E381" t="s">
        <v>1149</v>
      </c>
      <c r="F381">
        <v>75</v>
      </c>
      <c r="G381">
        <v>230</v>
      </c>
      <c r="H381" t="s">
        <v>118</v>
      </c>
      <c r="I381">
        <v>1990</v>
      </c>
      <c r="J381">
        <v>1</v>
      </c>
      <c r="K381">
        <v>5</v>
      </c>
      <c r="M381">
        <v>41</v>
      </c>
      <c r="N381" t="s">
        <v>1869</v>
      </c>
      <c r="O381" s="12" t="s">
        <v>1870</v>
      </c>
      <c r="P381" s="12" t="s">
        <v>1871</v>
      </c>
      <c r="Q381" t="s">
        <v>432</v>
      </c>
      <c r="T381" s="12" t="s">
        <v>148</v>
      </c>
      <c r="U381">
        <v>82</v>
      </c>
      <c r="V381">
        <v>24</v>
      </c>
      <c r="W381">
        <v>43</v>
      </c>
      <c r="X381">
        <v>67</v>
      </c>
      <c r="Y381">
        <v>16</v>
      </c>
      <c r="Z381">
        <v>231</v>
      </c>
      <c r="AA381">
        <v>78</v>
      </c>
      <c r="AB381">
        <v>76</v>
      </c>
      <c r="AC381" s="13">
        <f t="shared" si="105"/>
        <v>0.1038961038961039</v>
      </c>
      <c r="AD381" s="13">
        <f t="shared" si="106"/>
        <v>6.2337662337662338E-2</v>
      </c>
      <c r="AE381" s="14">
        <v>24</v>
      </c>
      <c r="AF381" s="15">
        <v>105</v>
      </c>
      <c r="AG381" s="15">
        <v>70</v>
      </c>
      <c r="AH381" s="15">
        <v>5</v>
      </c>
      <c r="AI381" s="2">
        <v>1570.1666666666999</v>
      </c>
      <c r="AJ381" s="14">
        <f t="shared" si="107"/>
        <v>19.148373983740242</v>
      </c>
      <c r="AK381">
        <v>1866</v>
      </c>
      <c r="AL381" s="14">
        <f t="shared" si="108"/>
        <v>22.756097560975611</v>
      </c>
      <c r="AM381" s="16">
        <f t="shared" si="109"/>
        <v>0.84146123615578772</v>
      </c>
      <c r="AN381" s="15">
        <v>212.54476700000001</v>
      </c>
      <c r="AO381" s="16">
        <f t="shared" si="110"/>
        <v>8.1218677550152183</v>
      </c>
      <c r="AP381" s="13">
        <f>IF(('Even Strength'!CU381+'Power Play'!AJ381+'Penalty Kill'!AF381)&gt;0,V381/('Even Strength'!CU381+'Power Play'!AJ381+'Penalty Kill'!AF381),0)</f>
        <v>0.30769230769230771</v>
      </c>
      <c r="AQ381" s="13">
        <f>IF(('Even Strength'!CU381+'Power Play'!AJ381+'Penalty Kill'!AF381)&gt;0,W381/('Even Strength'!CU381+'Power Play'!AJ381+'Penalty Kill'!AF381),0)</f>
        <v>0.55128205128205132</v>
      </c>
      <c r="AR381" s="13">
        <f t="shared" si="111"/>
        <v>0.85897435897435903</v>
      </c>
      <c r="AS381">
        <v>0</v>
      </c>
      <c r="AT381">
        <v>2</v>
      </c>
      <c r="AU381" s="17">
        <f t="shared" si="112"/>
        <v>0</v>
      </c>
      <c r="AV381">
        <v>0</v>
      </c>
      <c r="AW381">
        <v>84</v>
      </c>
      <c r="AX381">
        <v>4</v>
      </c>
      <c r="AY381">
        <v>9</v>
      </c>
      <c r="AZ381">
        <v>78</v>
      </c>
      <c r="BA381">
        <v>59</v>
      </c>
      <c r="BB381">
        <v>36</v>
      </c>
      <c r="BC381" s="2">
        <f t="shared" si="113"/>
        <v>3.2098503343593419</v>
      </c>
      <c r="BD381" s="14">
        <f t="shared" si="114"/>
        <v>0.15285001592187342</v>
      </c>
      <c r="BE381" s="14">
        <f t="shared" si="115"/>
        <v>0.34391253582421522</v>
      </c>
      <c r="BF381" s="14">
        <f t="shared" si="116"/>
        <v>2.980575310476532</v>
      </c>
      <c r="BG381" s="14">
        <f t="shared" si="117"/>
        <v>2.254537734847633</v>
      </c>
      <c r="BH381" s="14">
        <f t="shared" si="118"/>
        <v>1.3756501432968609</v>
      </c>
      <c r="BI381">
        <v>46</v>
      </c>
      <c r="BJ381">
        <v>23</v>
      </c>
      <c r="BK381">
        <v>0</v>
      </c>
      <c r="BL381">
        <v>0</v>
      </c>
      <c r="BM381">
        <v>0</v>
      </c>
      <c r="BN381">
        <v>0</v>
      </c>
      <c r="BO381" s="2">
        <v>-8.8897279999999999</v>
      </c>
      <c r="BP381">
        <v>6</v>
      </c>
      <c r="BQ381">
        <v>1</v>
      </c>
      <c r="BR381" s="18">
        <f t="shared" si="119"/>
        <v>0.16666666666666666</v>
      </c>
      <c r="BS381">
        <v>0</v>
      </c>
      <c r="BT381">
        <v>3</v>
      </c>
      <c r="BU381">
        <v>27</v>
      </c>
      <c r="BV381">
        <v>1</v>
      </c>
      <c r="BW381">
        <v>4</v>
      </c>
      <c r="BX381">
        <v>6</v>
      </c>
      <c r="BY381">
        <v>2</v>
      </c>
      <c r="BZ381">
        <v>0</v>
      </c>
      <c r="CA381">
        <v>0</v>
      </c>
      <c r="CB381" s="18">
        <f t="shared" si="120"/>
        <v>0</v>
      </c>
      <c r="CC381" s="19">
        <v>5</v>
      </c>
      <c r="CD381">
        <v>5.8</v>
      </c>
      <c r="CE381">
        <v>2.9</v>
      </c>
      <c r="CF381">
        <v>8.6999999999999993</v>
      </c>
      <c r="CG381" s="20">
        <f t="shared" si="121"/>
        <v>0.10609756097560975</v>
      </c>
      <c r="CH381" s="20">
        <f t="shared" si="122"/>
        <v>0.33244878463007466</v>
      </c>
      <c r="CI381">
        <v>38.700000000000003</v>
      </c>
      <c r="CJ381">
        <v>30.4</v>
      </c>
      <c r="CK381">
        <v>22.8</v>
      </c>
      <c r="CL381">
        <v>9.6999999999999993</v>
      </c>
      <c r="CM381">
        <v>5.4</v>
      </c>
      <c r="CN381">
        <v>-0.8</v>
      </c>
      <c r="CO381">
        <v>14.3</v>
      </c>
      <c r="CP381" s="21">
        <f t="shared" si="123"/>
        <v>0.17439024390243904</v>
      </c>
      <c r="CQ381" s="21">
        <f t="shared" si="124"/>
        <v>0.54643880692069746</v>
      </c>
      <c r="CW381">
        <v>4000000</v>
      </c>
      <c r="CY381" s="22">
        <f t="shared" si="125"/>
        <v>7.2756097560975626</v>
      </c>
    </row>
    <row r="382" spans="1:103" x14ac:dyDescent="0.2">
      <c r="A382">
        <v>25</v>
      </c>
      <c r="B382" t="s">
        <v>1872</v>
      </c>
      <c r="C382" t="s">
        <v>727</v>
      </c>
      <c r="D382" t="s">
        <v>508</v>
      </c>
      <c r="E382" t="s">
        <v>117</v>
      </c>
      <c r="F382">
        <v>72</v>
      </c>
      <c r="G382">
        <v>215</v>
      </c>
      <c r="H382" t="s">
        <v>107</v>
      </c>
      <c r="I382">
        <v>2002</v>
      </c>
      <c r="J382">
        <v>4</v>
      </c>
      <c r="K382">
        <v>117</v>
      </c>
      <c r="M382">
        <v>29</v>
      </c>
      <c r="N382" t="s">
        <v>1873</v>
      </c>
      <c r="O382" s="12" t="s">
        <v>258</v>
      </c>
      <c r="P382" s="12" t="s">
        <v>1874</v>
      </c>
      <c r="Q382" t="s">
        <v>432</v>
      </c>
      <c r="T382" s="12" t="s">
        <v>148</v>
      </c>
      <c r="U382">
        <v>24</v>
      </c>
      <c r="V382">
        <v>3</v>
      </c>
      <c r="W382">
        <v>0</v>
      </c>
      <c r="X382">
        <v>3</v>
      </c>
      <c r="Y382">
        <v>3</v>
      </c>
      <c r="Z382">
        <v>11</v>
      </c>
      <c r="AA382">
        <v>2</v>
      </c>
      <c r="AB382">
        <v>2</v>
      </c>
      <c r="AC382" s="13">
        <f t="shared" si="105"/>
        <v>0.27272727272727271</v>
      </c>
      <c r="AD382" s="13">
        <f t="shared" si="106"/>
        <v>0.2</v>
      </c>
      <c r="AE382" s="14">
        <v>26.1</v>
      </c>
      <c r="AF382" s="15">
        <v>4</v>
      </c>
      <c r="AG382" s="15">
        <v>2</v>
      </c>
      <c r="AH382" s="15">
        <v>1</v>
      </c>
      <c r="AI382" s="2">
        <v>117.85</v>
      </c>
      <c r="AJ382" s="14">
        <f t="shared" si="107"/>
        <v>4.9104166666666664</v>
      </c>
      <c r="AK382">
        <v>195</v>
      </c>
      <c r="AL382" s="14">
        <f t="shared" si="108"/>
        <v>8.125</v>
      </c>
      <c r="AM382" s="16">
        <f t="shared" si="109"/>
        <v>0.60435897435897434</v>
      </c>
      <c r="AN382" s="15">
        <v>0</v>
      </c>
      <c r="AO382" s="16">
        <f t="shared" si="110"/>
        <v>0</v>
      </c>
      <c r="AP382" s="13">
        <f>IF(('Even Strength'!CU382+'Power Play'!AJ382+'Penalty Kill'!AF382)&gt;0,V382/('Even Strength'!CU382+'Power Play'!AJ382+'Penalty Kill'!AF382),0)</f>
        <v>4.6153846153846156E-2</v>
      </c>
      <c r="AQ382" s="13">
        <f>IF(('Even Strength'!CU382+'Power Play'!AJ382+'Penalty Kill'!AF382)&gt;0,W382/('Even Strength'!CU382+'Power Play'!AJ382+'Penalty Kill'!AF382),0)</f>
        <v>0</v>
      </c>
      <c r="AR382" s="13">
        <f t="shared" si="111"/>
        <v>4.6153846153846156E-2</v>
      </c>
      <c r="AS382">
        <v>0</v>
      </c>
      <c r="AT382">
        <v>0</v>
      </c>
      <c r="AU382" s="17">
        <f t="shared" si="112"/>
        <v>0</v>
      </c>
      <c r="AV382">
        <v>0</v>
      </c>
      <c r="AW382">
        <v>10</v>
      </c>
      <c r="AX382">
        <v>32</v>
      </c>
      <c r="AY382">
        <v>3</v>
      </c>
      <c r="AZ382">
        <v>2</v>
      </c>
      <c r="BA382">
        <v>1</v>
      </c>
      <c r="BB382">
        <v>0</v>
      </c>
      <c r="BC382" s="2">
        <f t="shared" si="113"/>
        <v>5.0912176495545189</v>
      </c>
      <c r="BD382" s="14">
        <f t="shared" si="114"/>
        <v>16.291896478574458</v>
      </c>
      <c r="BE382" s="14">
        <f t="shared" si="115"/>
        <v>1.5273652948663556</v>
      </c>
      <c r="BF382" s="14">
        <f t="shared" si="116"/>
        <v>1.0182435299109036</v>
      </c>
      <c r="BG382" s="14">
        <f t="shared" si="117"/>
        <v>0.50912176495545181</v>
      </c>
      <c r="BH382" s="14">
        <f t="shared" si="118"/>
        <v>0</v>
      </c>
      <c r="BI382">
        <v>22</v>
      </c>
      <c r="BJ382">
        <v>1</v>
      </c>
      <c r="BK382">
        <v>2</v>
      </c>
      <c r="BL382">
        <v>1</v>
      </c>
      <c r="BM382">
        <v>0</v>
      </c>
      <c r="BN382">
        <v>0</v>
      </c>
      <c r="BO382" s="2">
        <v>-3.2160579999999999</v>
      </c>
      <c r="BR382" s="18" t="str">
        <f t="shared" si="119"/>
        <v xml:space="preserve"> </v>
      </c>
      <c r="BT382">
        <v>0</v>
      </c>
      <c r="BU382">
        <v>7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s="18">
        <f t="shared" si="120"/>
        <v>0</v>
      </c>
      <c r="CC382" s="19">
        <v>1</v>
      </c>
      <c r="CD382">
        <v>0.30000000000000004</v>
      </c>
      <c r="CE382">
        <v>0.30000000000000004</v>
      </c>
      <c r="CF382">
        <v>0.60000000000000009</v>
      </c>
      <c r="CG382" s="20">
        <f t="shared" si="121"/>
        <v>2.5000000000000005E-2</v>
      </c>
      <c r="CH382" s="20">
        <f t="shared" si="122"/>
        <v>0.30547305897327121</v>
      </c>
      <c r="CI382">
        <v>2.9</v>
      </c>
      <c r="CJ382">
        <v>2.8</v>
      </c>
      <c r="CK382">
        <v>3.3</v>
      </c>
      <c r="CL382">
        <v>0.30000000000000004</v>
      </c>
      <c r="CM382">
        <v>0.8</v>
      </c>
      <c r="CN382">
        <v>0</v>
      </c>
      <c r="CO382">
        <v>1</v>
      </c>
      <c r="CP382" s="21">
        <f t="shared" si="123"/>
        <v>4.1666666666666664E-2</v>
      </c>
      <c r="CQ382" s="21">
        <f t="shared" si="124"/>
        <v>0.50912176495545181</v>
      </c>
      <c r="CW382">
        <v>550000</v>
      </c>
      <c r="CY382" s="22">
        <f t="shared" si="125"/>
        <v>3.4146341463414775E-2</v>
      </c>
    </row>
    <row r="383" spans="1:103" x14ac:dyDescent="0.2">
      <c r="A383">
        <v>19</v>
      </c>
      <c r="B383" t="s">
        <v>1875</v>
      </c>
      <c r="C383" t="s">
        <v>285</v>
      </c>
      <c r="E383" t="s">
        <v>182</v>
      </c>
      <c r="F383">
        <v>71</v>
      </c>
      <c r="G383">
        <v>156</v>
      </c>
      <c r="H383" t="s">
        <v>107</v>
      </c>
      <c r="I383">
        <v>2010</v>
      </c>
      <c r="J383">
        <v>2</v>
      </c>
      <c r="K383">
        <v>51</v>
      </c>
      <c r="L383" t="s">
        <v>108</v>
      </c>
      <c r="M383">
        <v>22</v>
      </c>
      <c r="N383" t="s">
        <v>1876</v>
      </c>
      <c r="O383" s="12" t="s">
        <v>1877</v>
      </c>
      <c r="P383" s="12" t="s">
        <v>1878</v>
      </c>
      <c r="Q383" t="s">
        <v>343</v>
      </c>
      <c r="T383" s="12" t="s">
        <v>170</v>
      </c>
      <c r="U383">
        <v>12</v>
      </c>
      <c r="V383">
        <v>2</v>
      </c>
      <c r="W383">
        <v>7</v>
      </c>
      <c r="X383">
        <v>9</v>
      </c>
      <c r="Y383">
        <v>7</v>
      </c>
      <c r="Z383">
        <v>13</v>
      </c>
      <c r="AA383">
        <v>3</v>
      </c>
      <c r="AB383">
        <v>6</v>
      </c>
      <c r="AC383" s="13">
        <f t="shared" si="105"/>
        <v>0.15384615384615385</v>
      </c>
      <c r="AD383" s="13">
        <f t="shared" si="106"/>
        <v>9.0909090909090912E-2</v>
      </c>
      <c r="AE383" s="14">
        <v>16.3</v>
      </c>
      <c r="AF383" s="15">
        <v>8</v>
      </c>
      <c r="AG383" s="15">
        <v>2</v>
      </c>
      <c r="AH383" s="15">
        <v>0</v>
      </c>
      <c r="AI383" s="2">
        <v>168.8166666667</v>
      </c>
      <c r="AJ383" s="14">
        <f t="shared" si="107"/>
        <v>14.068055555558333</v>
      </c>
      <c r="AK383">
        <v>273</v>
      </c>
      <c r="AL383" s="14">
        <f t="shared" si="108"/>
        <v>22.75</v>
      </c>
      <c r="AM383" s="16">
        <f t="shared" si="109"/>
        <v>0.61837606837619052</v>
      </c>
      <c r="AN383" s="15">
        <v>18.818182</v>
      </c>
      <c r="AO383" s="16">
        <f t="shared" si="110"/>
        <v>6.6882668772817286</v>
      </c>
      <c r="AP383" s="13">
        <f>IF(('Even Strength'!CU383+'Power Play'!AJ383+'Penalty Kill'!AF383)&gt;0,V383/('Even Strength'!CU383+'Power Play'!AJ383+'Penalty Kill'!AF383),0)</f>
        <v>5.7142857142857141E-2</v>
      </c>
      <c r="AQ383" s="13">
        <f>IF(('Even Strength'!CU383+'Power Play'!AJ383+'Penalty Kill'!AF383)&gt;0,W383/('Even Strength'!CU383+'Power Play'!AJ383+'Penalty Kill'!AF383),0)</f>
        <v>0.2</v>
      </c>
      <c r="AR383" s="13">
        <f t="shared" si="111"/>
        <v>0.25714285714285717</v>
      </c>
      <c r="AS383">
        <v>58</v>
      </c>
      <c r="AT383">
        <v>89</v>
      </c>
      <c r="AU383" s="17">
        <f t="shared" si="112"/>
        <v>0.39455782312925169</v>
      </c>
      <c r="AV383">
        <v>18.8</v>
      </c>
      <c r="AW383">
        <v>14</v>
      </c>
      <c r="AX383">
        <v>2</v>
      </c>
      <c r="AY383">
        <v>4</v>
      </c>
      <c r="AZ383">
        <v>3</v>
      </c>
      <c r="BA383">
        <v>2</v>
      </c>
      <c r="BB383">
        <v>2</v>
      </c>
      <c r="BC383" s="2">
        <f t="shared" si="113"/>
        <v>4.9758120248780777</v>
      </c>
      <c r="BD383" s="14">
        <f t="shared" si="114"/>
        <v>0.71083028926829672</v>
      </c>
      <c r="BE383" s="14">
        <f t="shared" si="115"/>
        <v>1.4216605785365934</v>
      </c>
      <c r="BF383" s="14">
        <f t="shared" si="116"/>
        <v>1.0662454339024452</v>
      </c>
      <c r="BG383" s="14">
        <f t="shared" si="117"/>
        <v>0.71083028926829672</v>
      </c>
      <c r="BH383" s="14">
        <f t="shared" si="118"/>
        <v>0.71083028926829672</v>
      </c>
      <c r="BI383">
        <v>4</v>
      </c>
      <c r="BJ383">
        <v>2</v>
      </c>
      <c r="BK383">
        <v>0</v>
      </c>
      <c r="BL383">
        <v>0</v>
      </c>
      <c r="BM383">
        <v>0</v>
      </c>
      <c r="BN383">
        <v>0</v>
      </c>
      <c r="BO383" s="2">
        <v>-1.2398750000000001</v>
      </c>
      <c r="BP383">
        <v>3</v>
      </c>
      <c r="BQ383">
        <v>1</v>
      </c>
      <c r="BR383" s="18">
        <f t="shared" si="119"/>
        <v>0.33333333333333331</v>
      </c>
      <c r="BS383">
        <v>0</v>
      </c>
      <c r="BT383">
        <v>0</v>
      </c>
      <c r="BU383">
        <v>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 s="18">
        <f t="shared" si="120"/>
        <v>0</v>
      </c>
      <c r="CC383" s="19">
        <v>5</v>
      </c>
      <c r="CD383">
        <v>0.8</v>
      </c>
      <c r="CE383">
        <v>0.5</v>
      </c>
      <c r="CF383">
        <v>1.2</v>
      </c>
      <c r="CG383" s="20">
        <f t="shared" si="121"/>
        <v>9.9999999999999992E-2</v>
      </c>
      <c r="CH383" s="20">
        <f t="shared" si="122"/>
        <v>0.42649817356097808</v>
      </c>
      <c r="CI383">
        <v>4.0999999999999996</v>
      </c>
      <c r="CJ383">
        <v>3.6</v>
      </c>
      <c r="CK383">
        <v>7.9</v>
      </c>
      <c r="CL383">
        <v>1.6</v>
      </c>
      <c r="CM383">
        <v>1.1000000000000001</v>
      </c>
      <c r="CN383">
        <v>0</v>
      </c>
      <c r="CO383">
        <v>2.7</v>
      </c>
      <c r="CP383" s="21">
        <f t="shared" si="123"/>
        <v>0.22500000000000001</v>
      </c>
      <c r="CQ383" s="21">
        <f t="shared" si="124"/>
        <v>0.95962089051220079</v>
      </c>
      <c r="CW383">
        <v>900000</v>
      </c>
      <c r="CY383" s="22">
        <f t="shared" si="125"/>
        <v>1.1195121951219513</v>
      </c>
    </row>
    <row r="384" spans="1:103" x14ac:dyDescent="0.2">
      <c r="A384">
        <v>26</v>
      </c>
      <c r="B384" t="s">
        <v>1879</v>
      </c>
      <c r="C384" t="s">
        <v>1880</v>
      </c>
      <c r="E384" t="s">
        <v>219</v>
      </c>
      <c r="F384">
        <v>74</v>
      </c>
      <c r="G384">
        <v>196</v>
      </c>
      <c r="H384" t="s">
        <v>118</v>
      </c>
      <c r="I384">
        <v>2011</v>
      </c>
      <c r="J384">
        <v>2</v>
      </c>
      <c r="K384">
        <v>41</v>
      </c>
      <c r="L384" t="s">
        <v>108</v>
      </c>
      <c r="M384">
        <v>20</v>
      </c>
      <c r="N384" t="s">
        <v>1881</v>
      </c>
      <c r="O384" s="12" t="s">
        <v>1882</v>
      </c>
      <c r="P384" s="12" t="s">
        <v>1883</v>
      </c>
      <c r="Q384" t="s">
        <v>265</v>
      </c>
      <c r="T384" s="12" t="s">
        <v>148</v>
      </c>
      <c r="U384">
        <v>18</v>
      </c>
      <c r="V384">
        <v>1</v>
      </c>
      <c r="W384">
        <v>1</v>
      </c>
      <c r="X384">
        <v>2</v>
      </c>
      <c r="Y384">
        <v>-3</v>
      </c>
      <c r="Z384">
        <v>18</v>
      </c>
      <c r="AA384">
        <v>6</v>
      </c>
      <c r="AB384">
        <v>12</v>
      </c>
      <c r="AC384" s="13">
        <f t="shared" si="105"/>
        <v>5.5555555555555552E-2</v>
      </c>
      <c r="AD384" s="13">
        <f t="shared" si="106"/>
        <v>2.7777777777777776E-2</v>
      </c>
      <c r="AE384" s="14">
        <v>18.399999999999999</v>
      </c>
      <c r="AF384" s="15">
        <v>4</v>
      </c>
      <c r="AG384" s="15">
        <v>1</v>
      </c>
      <c r="AH384" s="15">
        <v>1</v>
      </c>
      <c r="AI384" s="2">
        <v>191.21666666670001</v>
      </c>
      <c r="AJ384" s="14">
        <f t="shared" si="107"/>
        <v>10.623148148150001</v>
      </c>
      <c r="AK384">
        <v>286</v>
      </c>
      <c r="AL384" s="14">
        <f t="shared" si="108"/>
        <v>15.888888888888889</v>
      </c>
      <c r="AM384" s="16">
        <f t="shared" si="109"/>
        <v>0.66858974358986012</v>
      </c>
      <c r="AN384" s="15">
        <v>22</v>
      </c>
      <c r="AO384" s="16">
        <f t="shared" si="110"/>
        <v>6.9031639501426119</v>
      </c>
      <c r="AP384" s="13">
        <f>IF(('Even Strength'!CU384+'Power Play'!AJ384+'Penalty Kill'!AF384)&gt;0,V384/('Even Strength'!CU384+'Power Play'!AJ384+'Penalty Kill'!AF384),0)</f>
        <v>6.6666666666666666E-2</v>
      </c>
      <c r="AQ384" s="13">
        <f>IF(('Even Strength'!CU384+'Power Play'!AJ384+'Penalty Kill'!AF384)&gt;0,W384/('Even Strength'!CU384+'Power Play'!AJ384+'Penalty Kill'!AF384),0)</f>
        <v>6.6666666666666666E-2</v>
      </c>
      <c r="AR384" s="13">
        <f t="shared" si="111"/>
        <v>0.13333333333333333</v>
      </c>
      <c r="AS384">
        <v>1</v>
      </c>
      <c r="AT384">
        <v>1</v>
      </c>
      <c r="AU384" s="17">
        <f t="shared" si="112"/>
        <v>0.5</v>
      </c>
      <c r="AV384">
        <v>0.1</v>
      </c>
      <c r="AW384">
        <v>23</v>
      </c>
      <c r="AX384">
        <v>40</v>
      </c>
      <c r="AY384">
        <v>5</v>
      </c>
      <c r="AZ384">
        <v>6</v>
      </c>
      <c r="BA384">
        <v>1</v>
      </c>
      <c r="BB384">
        <v>3</v>
      </c>
      <c r="BC384" s="2">
        <f t="shared" si="113"/>
        <v>7.2169441296945491</v>
      </c>
      <c r="BD384" s="14">
        <f t="shared" si="114"/>
        <v>12.551207182077476</v>
      </c>
      <c r="BE384" s="14">
        <f t="shared" si="115"/>
        <v>1.5689008977596846</v>
      </c>
      <c r="BF384" s="14">
        <f t="shared" si="116"/>
        <v>1.8826810773116214</v>
      </c>
      <c r="BG384" s="14">
        <f t="shared" si="117"/>
        <v>0.31378017955193693</v>
      </c>
      <c r="BH384" s="14">
        <f t="shared" si="118"/>
        <v>0.94134053865581069</v>
      </c>
      <c r="BI384">
        <v>8</v>
      </c>
      <c r="BJ384">
        <v>4</v>
      </c>
      <c r="BK384">
        <v>0</v>
      </c>
      <c r="BL384">
        <v>0</v>
      </c>
      <c r="BM384">
        <v>0</v>
      </c>
      <c r="BN384">
        <v>0</v>
      </c>
      <c r="BO384" s="2">
        <v>-1.3088579999999999</v>
      </c>
      <c r="BR384" s="18" t="str">
        <f t="shared" si="119"/>
        <v xml:space="preserve"> </v>
      </c>
      <c r="BT384">
        <v>0</v>
      </c>
      <c r="BU384">
        <v>4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 s="18">
        <f t="shared" si="120"/>
        <v>0</v>
      </c>
      <c r="CC384" s="19">
        <v>3</v>
      </c>
      <c r="CD384">
        <v>-0.2</v>
      </c>
      <c r="CE384">
        <v>0.1</v>
      </c>
      <c r="CF384">
        <v>-0.1</v>
      </c>
      <c r="CG384" s="20">
        <f t="shared" si="121"/>
        <v>-5.5555555555555558E-3</v>
      </c>
      <c r="CH384" s="20">
        <f t="shared" si="122"/>
        <v>-3.1378017955193696E-2</v>
      </c>
      <c r="CI384">
        <v>2.8</v>
      </c>
      <c r="CJ384">
        <v>2.7</v>
      </c>
      <c r="CK384">
        <v>-3.8</v>
      </c>
      <c r="CL384">
        <v>-0.4</v>
      </c>
      <c r="CM384">
        <v>0</v>
      </c>
      <c r="CN384">
        <v>0</v>
      </c>
      <c r="CO384">
        <v>-0.4</v>
      </c>
      <c r="CP384" s="21">
        <f t="shared" si="123"/>
        <v>-2.2222222222222223E-2</v>
      </c>
      <c r="CQ384" s="21">
        <f t="shared" si="124"/>
        <v>-0.12551207182077478</v>
      </c>
      <c r="CW384">
        <v>894167</v>
      </c>
      <c r="CY384" s="22">
        <f t="shared" si="125"/>
        <v>-1.9702444878048779</v>
      </c>
    </row>
    <row r="385" spans="1:103" x14ac:dyDescent="0.2">
      <c r="A385">
        <v>11</v>
      </c>
      <c r="B385" t="s">
        <v>1884</v>
      </c>
      <c r="C385" t="s">
        <v>1885</v>
      </c>
      <c r="D385" t="s">
        <v>105</v>
      </c>
      <c r="E385" t="s">
        <v>106</v>
      </c>
      <c r="F385">
        <v>73</v>
      </c>
      <c r="G385">
        <v>205</v>
      </c>
      <c r="H385" t="s">
        <v>118</v>
      </c>
      <c r="I385">
        <v>2007</v>
      </c>
      <c r="J385">
        <v>6</v>
      </c>
      <c r="K385">
        <v>171</v>
      </c>
      <c r="M385">
        <v>25</v>
      </c>
      <c r="N385" t="s">
        <v>1886</v>
      </c>
      <c r="O385" s="12" t="s">
        <v>683</v>
      </c>
      <c r="P385" s="12" t="s">
        <v>1887</v>
      </c>
      <c r="Q385" s="12" t="s">
        <v>393</v>
      </c>
      <c r="R385" t="s">
        <v>147</v>
      </c>
      <c r="S385">
        <v>10</v>
      </c>
      <c r="T385" s="12" t="s">
        <v>170</v>
      </c>
      <c r="U385">
        <v>34</v>
      </c>
      <c r="V385">
        <v>2</v>
      </c>
      <c r="W385">
        <v>2</v>
      </c>
      <c r="X385">
        <v>4</v>
      </c>
      <c r="Y385">
        <v>-4</v>
      </c>
      <c r="Z385">
        <v>30</v>
      </c>
      <c r="AA385">
        <v>15</v>
      </c>
      <c r="AB385">
        <v>14</v>
      </c>
      <c r="AC385" s="13">
        <f t="shared" si="105"/>
        <v>6.6666666666666666E-2</v>
      </c>
      <c r="AD385" s="13">
        <f t="shared" si="106"/>
        <v>3.3898305084745763E-2</v>
      </c>
      <c r="AE385" s="14">
        <v>23.8</v>
      </c>
      <c r="AF385" s="15">
        <v>16</v>
      </c>
      <c r="AG385" s="15">
        <v>1</v>
      </c>
      <c r="AH385" s="15">
        <v>1</v>
      </c>
      <c r="AI385" s="2">
        <v>325.4166666667</v>
      </c>
      <c r="AJ385" s="14">
        <f t="shared" si="107"/>
        <v>9.5710784313735289</v>
      </c>
      <c r="AK385">
        <v>459</v>
      </c>
      <c r="AL385" s="14">
        <f t="shared" si="108"/>
        <v>13.5</v>
      </c>
      <c r="AM385" s="16">
        <f t="shared" si="109"/>
        <v>0.70896877269433556</v>
      </c>
      <c r="AN385" s="15">
        <v>0</v>
      </c>
      <c r="AO385" s="16">
        <f t="shared" si="110"/>
        <v>0</v>
      </c>
      <c r="AP385" s="13">
        <f>IF(('Even Strength'!CU385+'Power Play'!AJ385+'Penalty Kill'!AF385)&gt;0,V385/('Even Strength'!CU385+'Power Play'!AJ385+'Penalty Kill'!AF385),0)</f>
        <v>3.6363636363636362E-2</v>
      </c>
      <c r="AQ385" s="13">
        <f>IF(('Even Strength'!CU385+'Power Play'!AJ385+'Penalty Kill'!AF385)&gt;0,W385/('Even Strength'!CU385+'Power Play'!AJ385+'Penalty Kill'!AF385),0)</f>
        <v>3.6363636363636362E-2</v>
      </c>
      <c r="AR385" s="13">
        <f t="shared" si="111"/>
        <v>7.2727272727272724E-2</v>
      </c>
      <c r="AS385">
        <v>55</v>
      </c>
      <c r="AT385">
        <v>60</v>
      </c>
      <c r="AU385" s="17">
        <f t="shared" si="112"/>
        <v>0.47826086956521741</v>
      </c>
      <c r="AV385">
        <v>5.4</v>
      </c>
      <c r="AW385">
        <v>18</v>
      </c>
      <c r="AX385">
        <v>6</v>
      </c>
      <c r="AY385">
        <v>5</v>
      </c>
      <c r="AZ385">
        <v>15</v>
      </c>
      <c r="BA385">
        <v>5</v>
      </c>
      <c r="BB385">
        <v>9</v>
      </c>
      <c r="BC385" s="2">
        <f t="shared" si="113"/>
        <v>3.3188220230470353</v>
      </c>
      <c r="BD385" s="14">
        <f t="shared" si="114"/>
        <v>1.1062740076823452</v>
      </c>
      <c r="BE385" s="14">
        <f t="shared" si="115"/>
        <v>0.92189500640195421</v>
      </c>
      <c r="BF385" s="14">
        <f t="shared" si="116"/>
        <v>2.7656850192058626</v>
      </c>
      <c r="BG385" s="14">
        <f t="shared" si="117"/>
        <v>0.92189500640195421</v>
      </c>
      <c r="BH385" s="14">
        <f t="shared" si="118"/>
        <v>1.6594110115235177</v>
      </c>
      <c r="BI385">
        <v>2</v>
      </c>
      <c r="BJ385">
        <v>1</v>
      </c>
      <c r="BK385">
        <v>0</v>
      </c>
      <c r="BL385">
        <v>0</v>
      </c>
      <c r="BM385">
        <v>0</v>
      </c>
      <c r="BN385">
        <v>0</v>
      </c>
      <c r="BO385" s="2">
        <v>0.44836699999999996</v>
      </c>
      <c r="BR385" s="18" t="str">
        <f t="shared" si="119"/>
        <v xml:space="preserve"> </v>
      </c>
      <c r="BT385">
        <v>0</v>
      </c>
      <c r="BU385">
        <v>4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s="18">
        <f t="shared" si="120"/>
        <v>0</v>
      </c>
      <c r="CC385" s="19">
        <v>2</v>
      </c>
      <c r="CD385">
        <v>-0.2</v>
      </c>
      <c r="CE385">
        <v>0.2</v>
      </c>
      <c r="CF385">
        <v>-0.1</v>
      </c>
      <c r="CG385" s="20">
        <f t="shared" si="121"/>
        <v>-2.9411764705882353E-3</v>
      </c>
      <c r="CH385" s="20">
        <f t="shared" si="122"/>
        <v>-1.8437900128039086E-2</v>
      </c>
      <c r="CI385">
        <v>5.3</v>
      </c>
      <c r="CJ385">
        <v>5.2</v>
      </c>
      <c r="CK385">
        <v>-4.3</v>
      </c>
      <c r="CL385">
        <v>-0.7</v>
      </c>
      <c r="CM385">
        <v>0.1</v>
      </c>
      <c r="CN385">
        <v>0</v>
      </c>
      <c r="CO385">
        <v>-0.5</v>
      </c>
      <c r="CP385" s="21">
        <f t="shared" si="123"/>
        <v>-1.4705882352941176E-2</v>
      </c>
      <c r="CQ385" s="21">
        <f t="shared" si="124"/>
        <v>-9.2189500640195418E-2</v>
      </c>
      <c r="CW385">
        <v>625000</v>
      </c>
      <c r="CY385" s="22">
        <f t="shared" si="125"/>
        <v>-1.5975609756097562</v>
      </c>
    </row>
    <row r="386" spans="1:103" x14ac:dyDescent="0.2">
      <c r="A386">
        <v>38</v>
      </c>
      <c r="B386" t="s">
        <v>1888</v>
      </c>
      <c r="C386" t="s">
        <v>1889</v>
      </c>
      <c r="D386" t="s">
        <v>105</v>
      </c>
      <c r="E386" t="s">
        <v>106</v>
      </c>
      <c r="F386">
        <v>74</v>
      </c>
      <c r="G386">
        <v>208</v>
      </c>
      <c r="H386" t="s">
        <v>118</v>
      </c>
      <c r="I386">
        <v>2011</v>
      </c>
      <c r="J386">
        <v>2</v>
      </c>
      <c r="K386">
        <v>37</v>
      </c>
      <c r="L386" t="s">
        <v>108</v>
      </c>
      <c r="M386">
        <v>20</v>
      </c>
      <c r="N386" t="s">
        <v>1890</v>
      </c>
      <c r="O386" s="12" t="s">
        <v>1891</v>
      </c>
      <c r="P386" s="12" t="s">
        <v>1892</v>
      </c>
      <c r="Q386" t="s">
        <v>223</v>
      </c>
      <c r="T386" s="12" t="s">
        <v>170</v>
      </c>
      <c r="U386">
        <v>72</v>
      </c>
      <c r="V386">
        <v>16</v>
      </c>
      <c r="W386">
        <v>13</v>
      </c>
      <c r="X386">
        <v>29</v>
      </c>
      <c r="Y386">
        <v>6</v>
      </c>
      <c r="Z386">
        <v>127</v>
      </c>
      <c r="AA386">
        <v>46</v>
      </c>
      <c r="AB386">
        <v>44</v>
      </c>
      <c r="AC386" s="13">
        <f t="shared" ref="AC386:AC449" si="126">IF(Z386&gt;0,V386/Z386,0)</f>
        <v>0.12598425196850394</v>
      </c>
      <c r="AD386" s="13">
        <f t="shared" ref="AD386:AD449" si="127">IF(SUM(Z386:AB386)&gt;0,V386/SUM(Z386:AB386),0)</f>
        <v>7.3732718894009217E-2</v>
      </c>
      <c r="AE386" s="14">
        <v>25.7</v>
      </c>
      <c r="AF386" s="15">
        <v>67</v>
      </c>
      <c r="AG386" s="15">
        <v>10</v>
      </c>
      <c r="AH386" s="15">
        <v>12</v>
      </c>
      <c r="AI386" s="2">
        <v>1013.7166666667</v>
      </c>
      <c r="AJ386" s="14">
        <f t="shared" ref="AJ386:AJ449" si="128">AI386/U386</f>
        <v>14.079398148148611</v>
      </c>
      <c r="AK386">
        <v>1336</v>
      </c>
      <c r="AL386" s="14">
        <f t="shared" ref="AL386:AL449" si="129">AK386/U386</f>
        <v>18.555555555555557</v>
      </c>
      <c r="AM386" s="16">
        <f t="shared" ref="AM386:AM449" si="130">AI386/AK386</f>
        <v>0.7587699600798653</v>
      </c>
      <c r="AN386" s="15">
        <v>100.78749999999999</v>
      </c>
      <c r="AO386" s="16">
        <f t="shared" ref="AO386:AO449" si="131">AN386/AI386*60</f>
        <v>5.9654242638473614</v>
      </c>
      <c r="AP386" s="13">
        <f>IF(('Even Strength'!CU386+'Power Play'!AJ386+'Penalty Kill'!AF386)&gt;0,V386/('Even Strength'!CU386+'Power Play'!AJ386+'Penalty Kill'!AF386),0)</f>
        <v>0.15094339622641509</v>
      </c>
      <c r="AQ386" s="13">
        <f>IF(('Even Strength'!CU386+'Power Play'!AJ386+'Penalty Kill'!AF386)&gt;0,W386/('Even Strength'!CU386+'Power Play'!AJ386+'Penalty Kill'!AF386),0)</f>
        <v>0.12264150943396226</v>
      </c>
      <c r="AR386" s="13">
        <f t="shared" ref="AR386:AR449" si="132">AP386+AQ386</f>
        <v>0.27358490566037735</v>
      </c>
      <c r="AS386">
        <v>14</v>
      </c>
      <c r="AT386">
        <v>16</v>
      </c>
      <c r="AU386" s="17">
        <f t="shared" ref="AU386:AU449" si="133">AS386/MAX(1,(AS386+AT386))</f>
        <v>0.46666666666666667</v>
      </c>
      <c r="AV386">
        <v>0.7</v>
      </c>
      <c r="AW386">
        <v>93</v>
      </c>
      <c r="AX386">
        <v>212</v>
      </c>
      <c r="AY386">
        <v>37</v>
      </c>
      <c r="AZ386">
        <v>46</v>
      </c>
      <c r="BA386">
        <v>26</v>
      </c>
      <c r="BB386">
        <v>28</v>
      </c>
      <c r="BC386" s="2">
        <f t="shared" ref="BC386:BC449" si="134">AW386/AI386*60</f>
        <v>5.5044966542260161</v>
      </c>
      <c r="BD386" s="14">
        <f t="shared" ref="BD386:BD449" si="135">AX386/AI386*60</f>
        <v>12.547884846192639</v>
      </c>
      <c r="BE386" s="14">
        <f t="shared" ref="BE386:BE449" si="136">AY386/AI386*60</f>
        <v>2.1899610344770171</v>
      </c>
      <c r="BF386" s="14">
        <f t="shared" ref="BF386:BF449" si="137">AZ386/AI386*60</f>
        <v>2.7226542590795351</v>
      </c>
      <c r="BG386" s="14">
        <f t="shared" ref="BG386:BG449" si="138">BA386/AI386*60</f>
        <v>1.5388915377406067</v>
      </c>
      <c r="BH386" s="14">
        <f t="shared" ref="BH386:BH449" si="139">BB386/AI386*60</f>
        <v>1.6572678098744995</v>
      </c>
      <c r="BI386">
        <v>45</v>
      </c>
      <c r="BJ386">
        <v>19</v>
      </c>
      <c r="BK386">
        <v>1</v>
      </c>
      <c r="BL386">
        <v>0</v>
      </c>
      <c r="BM386">
        <v>0</v>
      </c>
      <c r="BN386">
        <v>0</v>
      </c>
      <c r="BO386" s="2">
        <v>7.4175389999999997</v>
      </c>
      <c r="BR386" s="18" t="str">
        <f t="shared" ref="BR386:BR449" si="140">IF(BP386&gt;0,BQ386/BP386," ")</f>
        <v xml:space="preserve"> </v>
      </c>
      <c r="BT386">
        <v>5</v>
      </c>
      <c r="BU386">
        <v>12</v>
      </c>
      <c r="BV386">
        <v>0</v>
      </c>
      <c r="BW386">
        <v>0</v>
      </c>
      <c r="BX386">
        <v>5</v>
      </c>
      <c r="BY386">
        <v>0</v>
      </c>
      <c r="BZ386">
        <v>1</v>
      </c>
      <c r="CA386">
        <v>1</v>
      </c>
      <c r="CB386" s="18">
        <f t="shared" ref="CB386:CB449" si="141">CA386/MAX(1,BZ386)</f>
        <v>1</v>
      </c>
      <c r="CC386" s="19">
        <v>4</v>
      </c>
      <c r="CD386">
        <v>2.2999999999999998</v>
      </c>
      <c r="CE386">
        <v>1.4</v>
      </c>
      <c r="CF386">
        <v>3.6</v>
      </c>
      <c r="CG386" s="20">
        <f t="shared" ref="CG386:CG449" si="142">CF386/U386</f>
        <v>0.05</v>
      </c>
      <c r="CH386" s="20">
        <f t="shared" ref="CH386:CH449" si="143">CF386/AI386*60</f>
        <v>0.21307728984100707</v>
      </c>
      <c r="CI386">
        <v>18.8</v>
      </c>
      <c r="CJ386">
        <v>16.399999999999999</v>
      </c>
      <c r="CK386">
        <v>6.3</v>
      </c>
      <c r="CL386">
        <v>4.4000000000000004</v>
      </c>
      <c r="CM386">
        <v>1.9</v>
      </c>
      <c r="CN386">
        <v>0</v>
      </c>
      <c r="CO386">
        <v>6.3</v>
      </c>
      <c r="CP386" s="21">
        <f t="shared" ref="CP386:CP449" si="144">CO386/U386</f>
        <v>8.7499999999999994E-2</v>
      </c>
      <c r="CQ386" s="21">
        <f t="shared" ref="CQ386:CQ449" si="145">CO386/AI386*60</f>
        <v>0.37288525722176236</v>
      </c>
      <c r="CU386">
        <v>9</v>
      </c>
      <c r="CV386" t="s">
        <v>916</v>
      </c>
      <c r="CW386">
        <v>894167</v>
      </c>
      <c r="CY386" s="22">
        <f t="shared" ref="CY386:CY449" si="146">CO386-3*((48/82*CW386)/1000000-0.5*(CR386/99)*(48/82))</f>
        <v>4.7297555121951218</v>
      </c>
    </row>
    <row r="387" spans="1:103" x14ac:dyDescent="0.2">
      <c r="A387">
        <v>46</v>
      </c>
      <c r="B387" t="s">
        <v>1893</v>
      </c>
      <c r="C387" t="s">
        <v>1894</v>
      </c>
      <c r="E387" t="s">
        <v>482</v>
      </c>
      <c r="F387">
        <v>75</v>
      </c>
      <c r="G387">
        <v>202</v>
      </c>
      <c r="H387" t="s">
        <v>118</v>
      </c>
      <c r="I387">
        <v>2011</v>
      </c>
      <c r="J387">
        <v>1</v>
      </c>
      <c r="K387">
        <v>29</v>
      </c>
      <c r="L387" t="s">
        <v>108</v>
      </c>
      <c r="M387">
        <v>20</v>
      </c>
      <c r="N387" t="s">
        <v>1895</v>
      </c>
      <c r="O387" s="12" t="s">
        <v>287</v>
      </c>
      <c r="P387" s="12" t="s">
        <v>1896</v>
      </c>
      <c r="Q387" t="s">
        <v>177</v>
      </c>
      <c r="T387" s="12" t="s">
        <v>229</v>
      </c>
      <c r="U387">
        <v>17</v>
      </c>
      <c r="V387">
        <v>3</v>
      </c>
      <c r="W387">
        <v>3</v>
      </c>
      <c r="X387">
        <v>6</v>
      </c>
      <c r="Y387">
        <v>-1</v>
      </c>
      <c r="Z387">
        <v>30</v>
      </c>
      <c r="AA387">
        <v>19</v>
      </c>
      <c r="AB387">
        <v>13</v>
      </c>
      <c r="AC387" s="13">
        <f t="shared" si="126"/>
        <v>0.1</v>
      </c>
      <c r="AD387" s="13">
        <f t="shared" si="127"/>
        <v>4.8387096774193547E-2</v>
      </c>
      <c r="AE387" s="14">
        <v>30.2</v>
      </c>
      <c r="AF387" s="15">
        <v>17</v>
      </c>
      <c r="AG387" s="15">
        <v>3</v>
      </c>
      <c r="AH387" s="15">
        <v>5</v>
      </c>
      <c r="AI387" s="2">
        <v>265.85000000000002</v>
      </c>
      <c r="AJ387" s="14">
        <f t="shared" si="128"/>
        <v>15.638235294117649</v>
      </c>
      <c r="AK387">
        <v>331</v>
      </c>
      <c r="AL387" s="14">
        <f t="shared" si="129"/>
        <v>19.470588235294116</v>
      </c>
      <c r="AM387" s="16">
        <f t="shared" si="130"/>
        <v>0.80317220543806656</v>
      </c>
      <c r="AN387" s="15">
        <v>32.5</v>
      </c>
      <c r="AO387" s="16">
        <f t="shared" si="131"/>
        <v>7.3349633251833737</v>
      </c>
      <c r="AP387" s="13">
        <f>IF(('Even Strength'!CU387+'Power Play'!AJ387+'Penalty Kill'!AF387)&gt;0,V387/('Even Strength'!CU387+'Power Play'!AJ387+'Penalty Kill'!AF387),0)</f>
        <v>0.13043478260869565</v>
      </c>
      <c r="AQ387" s="13">
        <f>IF(('Even Strength'!CU387+'Power Play'!AJ387+'Penalty Kill'!AF387)&gt;0,W387/('Even Strength'!CU387+'Power Play'!AJ387+'Penalty Kill'!AF387),0)</f>
        <v>0.13043478260869565</v>
      </c>
      <c r="AR387" s="13">
        <f t="shared" si="132"/>
        <v>0.2608695652173913</v>
      </c>
      <c r="AS387">
        <v>0</v>
      </c>
      <c r="AT387">
        <v>1</v>
      </c>
      <c r="AU387" s="17">
        <f t="shared" si="133"/>
        <v>0</v>
      </c>
      <c r="AV387">
        <v>0.1</v>
      </c>
      <c r="AW387">
        <v>4</v>
      </c>
      <c r="AX387">
        <v>7</v>
      </c>
      <c r="AY387">
        <v>6</v>
      </c>
      <c r="AZ387">
        <v>19</v>
      </c>
      <c r="BA387">
        <v>7</v>
      </c>
      <c r="BB387">
        <v>8</v>
      </c>
      <c r="BC387" s="2">
        <f t="shared" si="134"/>
        <v>0.90276471694564597</v>
      </c>
      <c r="BD387" s="14">
        <f t="shared" si="135"/>
        <v>1.5798382546548804</v>
      </c>
      <c r="BE387" s="14">
        <f t="shared" si="136"/>
        <v>1.354147075418469</v>
      </c>
      <c r="BF387" s="14">
        <f t="shared" si="137"/>
        <v>4.288132405491818</v>
      </c>
      <c r="BG387" s="14">
        <f t="shared" si="138"/>
        <v>1.5798382546548804</v>
      </c>
      <c r="BH387" s="14">
        <f t="shared" si="139"/>
        <v>1.8055294338912919</v>
      </c>
      <c r="BI387">
        <v>10</v>
      </c>
      <c r="BJ387">
        <v>5</v>
      </c>
      <c r="BK387">
        <v>0</v>
      </c>
      <c r="BL387">
        <v>0</v>
      </c>
      <c r="BM387">
        <v>0</v>
      </c>
      <c r="BN387">
        <v>0</v>
      </c>
      <c r="BO387" s="2">
        <v>-4.3638000000000003</v>
      </c>
      <c r="BP387">
        <v>2</v>
      </c>
      <c r="BQ387">
        <v>1</v>
      </c>
      <c r="BR387" s="18">
        <f t="shared" si="140"/>
        <v>0.5</v>
      </c>
      <c r="BS387">
        <v>1</v>
      </c>
      <c r="BT387">
        <v>1</v>
      </c>
      <c r="BU387">
        <v>3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 s="18">
        <f t="shared" si="141"/>
        <v>0</v>
      </c>
      <c r="CC387" s="19">
        <v>4</v>
      </c>
      <c r="CD387">
        <v>0.30000000000000004</v>
      </c>
      <c r="CE387">
        <v>0.30000000000000004</v>
      </c>
      <c r="CF387">
        <v>0.60000000000000009</v>
      </c>
      <c r="CG387" s="20">
        <f t="shared" si="142"/>
        <v>3.529411764705883E-2</v>
      </c>
      <c r="CH387" s="20">
        <f t="shared" si="143"/>
        <v>0.13541470754184692</v>
      </c>
      <c r="CI387">
        <v>6.4</v>
      </c>
      <c r="CJ387">
        <v>5.4</v>
      </c>
      <c r="CK387">
        <v>0.30000000000000004</v>
      </c>
      <c r="CL387">
        <v>-0.30000000000000004</v>
      </c>
      <c r="CM387">
        <v>0.60000000000000009</v>
      </c>
      <c r="CN387">
        <v>0.30000000000000004</v>
      </c>
      <c r="CO387">
        <v>0.60000000000000009</v>
      </c>
      <c r="CP387" s="21">
        <f t="shared" si="144"/>
        <v>3.529411764705883E-2</v>
      </c>
      <c r="CQ387" s="21">
        <f t="shared" si="145"/>
        <v>0.13541470754184692</v>
      </c>
      <c r="CW387">
        <v>863333</v>
      </c>
      <c r="CY387" s="22">
        <f t="shared" si="146"/>
        <v>-0.91609697560975589</v>
      </c>
    </row>
    <row r="388" spans="1:103" x14ac:dyDescent="0.2">
      <c r="A388">
        <v>6</v>
      </c>
      <c r="B388" t="s">
        <v>1555</v>
      </c>
      <c r="C388" t="s">
        <v>1719</v>
      </c>
      <c r="E388" t="s">
        <v>320</v>
      </c>
      <c r="F388">
        <v>76</v>
      </c>
      <c r="G388">
        <v>210</v>
      </c>
      <c r="H388" t="s">
        <v>118</v>
      </c>
      <c r="I388">
        <v>2006</v>
      </c>
      <c r="J388">
        <v>2</v>
      </c>
      <c r="K388">
        <v>60</v>
      </c>
      <c r="M388">
        <v>26</v>
      </c>
      <c r="N388" t="s">
        <v>1897</v>
      </c>
      <c r="O388" s="12" t="s">
        <v>1898</v>
      </c>
      <c r="P388" s="12" t="s">
        <v>1899</v>
      </c>
      <c r="Q388" t="s">
        <v>131</v>
      </c>
      <c r="T388" s="12" t="s">
        <v>113</v>
      </c>
      <c r="U388">
        <v>42</v>
      </c>
      <c r="V388">
        <v>3</v>
      </c>
      <c r="W388">
        <v>2</v>
      </c>
      <c r="X388">
        <v>5</v>
      </c>
      <c r="Y388">
        <v>-16</v>
      </c>
      <c r="Z388">
        <v>41</v>
      </c>
      <c r="AA388">
        <v>17</v>
      </c>
      <c r="AB388">
        <v>17</v>
      </c>
      <c r="AC388" s="13">
        <f t="shared" si="126"/>
        <v>7.3170731707317069E-2</v>
      </c>
      <c r="AD388" s="13">
        <f t="shared" si="127"/>
        <v>0.04</v>
      </c>
      <c r="AE388" s="14">
        <v>29.6</v>
      </c>
      <c r="AF388" s="15">
        <v>23</v>
      </c>
      <c r="AG388" s="15">
        <v>13</v>
      </c>
      <c r="AH388" s="15">
        <v>2</v>
      </c>
      <c r="AI388" s="2">
        <v>391.5</v>
      </c>
      <c r="AJ388" s="14">
        <f t="shared" si="128"/>
        <v>9.3214285714285712</v>
      </c>
      <c r="AK388">
        <v>572</v>
      </c>
      <c r="AL388" s="14">
        <f t="shared" si="129"/>
        <v>13.619047619047619</v>
      </c>
      <c r="AM388" s="16">
        <f t="shared" si="130"/>
        <v>0.68444055944055948</v>
      </c>
      <c r="AN388" s="15">
        <v>22.833333</v>
      </c>
      <c r="AO388" s="16">
        <f t="shared" si="131"/>
        <v>3.4993613793103449</v>
      </c>
      <c r="AP388" s="13">
        <f>IF(('Even Strength'!CU388+'Power Play'!AJ388+'Penalty Kill'!AF388)&gt;0,V388/('Even Strength'!CU388+'Power Play'!AJ388+'Penalty Kill'!AF388),0)</f>
        <v>4.3478260869565216E-2</v>
      </c>
      <c r="AQ388" s="13">
        <f>IF(('Even Strength'!CU388+'Power Play'!AJ388+'Penalty Kill'!AF388)&gt;0,W388/('Even Strength'!CU388+'Power Play'!AJ388+'Penalty Kill'!AF388),0)</f>
        <v>2.8985507246376812E-2</v>
      </c>
      <c r="AR388" s="13">
        <f t="shared" si="132"/>
        <v>7.2463768115942032E-2</v>
      </c>
      <c r="AS388">
        <v>0</v>
      </c>
      <c r="AT388">
        <v>5</v>
      </c>
      <c r="AU388" s="17">
        <f t="shared" si="133"/>
        <v>0</v>
      </c>
      <c r="AV388">
        <v>0.2</v>
      </c>
      <c r="AW388">
        <v>49</v>
      </c>
      <c r="AX388">
        <v>63</v>
      </c>
      <c r="AY388">
        <v>18</v>
      </c>
      <c r="AZ388">
        <v>17</v>
      </c>
      <c r="BA388">
        <v>18</v>
      </c>
      <c r="BB388">
        <v>14</v>
      </c>
      <c r="BC388" s="2">
        <f t="shared" si="134"/>
        <v>7.5095785440613021</v>
      </c>
      <c r="BD388" s="14">
        <f t="shared" si="135"/>
        <v>9.6551724137931032</v>
      </c>
      <c r="BE388" s="14">
        <f t="shared" si="136"/>
        <v>2.7586206896551726</v>
      </c>
      <c r="BF388" s="14">
        <f t="shared" si="137"/>
        <v>2.6053639846743297</v>
      </c>
      <c r="BG388" s="14">
        <f t="shared" si="138"/>
        <v>2.7586206896551726</v>
      </c>
      <c r="BH388" s="14">
        <f t="shared" si="139"/>
        <v>2.1455938697318007</v>
      </c>
      <c r="BI388">
        <v>16</v>
      </c>
      <c r="BJ388">
        <v>8</v>
      </c>
      <c r="BK388">
        <v>0</v>
      </c>
      <c r="BL388">
        <v>0</v>
      </c>
      <c r="BM388">
        <v>0</v>
      </c>
      <c r="BN388">
        <v>0</v>
      </c>
      <c r="BO388" s="2">
        <v>-0.62794699999999992</v>
      </c>
      <c r="BR388" s="18" t="str">
        <f t="shared" si="140"/>
        <v xml:space="preserve"> </v>
      </c>
      <c r="BT388">
        <v>0</v>
      </c>
      <c r="BU388">
        <v>11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 s="18">
        <f t="shared" si="141"/>
        <v>0</v>
      </c>
      <c r="CC388" s="19">
        <v>4</v>
      </c>
      <c r="CD388">
        <v>-0.2</v>
      </c>
      <c r="CE388">
        <v>-0.2</v>
      </c>
      <c r="CF388">
        <v>-0.4</v>
      </c>
      <c r="CG388" s="20">
        <f t="shared" si="142"/>
        <v>-9.5238095238095247E-3</v>
      </c>
      <c r="CH388" s="20">
        <f t="shared" si="143"/>
        <v>-6.1302681992337169E-2</v>
      </c>
      <c r="CI388">
        <v>7.9</v>
      </c>
      <c r="CJ388">
        <v>7.3</v>
      </c>
      <c r="CK388">
        <v>-11.9</v>
      </c>
      <c r="CL388">
        <v>-1.3</v>
      </c>
      <c r="CM388">
        <v>-0.8</v>
      </c>
      <c r="CN388">
        <v>0</v>
      </c>
      <c r="CO388">
        <v>-2.1</v>
      </c>
      <c r="CP388" s="21">
        <f t="shared" si="144"/>
        <v>-0.05</v>
      </c>
      <c r="CQ388" s="21">
        <f t="shared" si="145"/>
        <v>-0.32183908045977017</v>
      </c>
      <c r="CU388">
        <v>28</v>
      </c>
      <c r="CV388" t="s">
        <v>1900</v>
      </c>
      <c r="CW388">
        <v>950000</v>
      </c>
      <c r="CY388" s="22">
        <f t="shared" si="146"/>
        <v>-3.7682926829268291</v>
      </c>
    </row>
    <row r="389" spans="1:103" x14ac:dyDescent="0.2">
      <c r="A389">
        <v>19</v>
      </c>
      <c r="B389" t="s">
        <v>1901</v>
      </c>
      <c r="C389" t="s">
        <v>671</v>
      </c>
      <c r="D389" t="s">
        <v>206</v>
      </c>
      <c r="E389" t="s">
        <v>106</v>
      </c>
      <c r="F389">
        <v>75</v>
      </c>
      <c r="G389">
        <v>223</v>
      </c>
      <c r="H389" t="s">
        <v>107</v>
      </c>
      <c r="I389">
        <v>2010</v>
      </c>
      <c r="J389">
        <v>1</v>
      </c>
      <c r="K389">
        <v>4</v>
      </c>
      <c r="M389">
        <v>21</v>
      </c>
      <c r="N389" t="s">
        <v>1902</v>
      </c>
      <c r="O389" s="12" t="s">
        <v>743</v>
      </c>
      <c r="P389" s="12" t="s">
        <v>1903</v>
      </c>
      <c r="Q389" t="s">
        <v>223</v>
      </c>
      <c r="T389" s="12" t="s">
        <v>170</v>
      </c>
      <c r="U389">
        <v>82</v>
      </c>
      <c r="V389">
        <v>33</v>
      </c>
      <c r="W389">
        <v>30</v>
      </c>
      <c r="X389">
        <v>63</v>
      </c>
      <c r="Y389">
        <v>3</v>
      </c>
      <c r="Z389">
        <v>237</v>
      </c>
      <c r="AA389">
        <v>82</v>
      </c>
      <c r="AB389">
        <v>72</v>
      </c>
      <c r="AC389" s="13">
        <f t="shared" si="126"/>
        <v>0.13924050632911392</v>
      </c>
      <c r="AD389" s="13">
        <f t="shared" si="127"/>
        <v>8.4398976982097182E-2</v>
      </c>
      <c r="AE389" s="14">
        <v>30.9</v>
      </c>
      <c r="AF389" s="15">
        <v>154</v>
      </c>
      <c r="AG389" s="15">
        <v>27</v>
      </c>
      <c r="AH389" s="15">
        <v>27</v>
      </c>
      <c r="AI389" s="2">
        <v>1446.2833333333001</v>
      </c>
      <c r="AJ389" s="14">
        <f t="shared" si="128"/>
        <v>17.637601626015854</v>
      </c>
      <c r="AK389">
        <v>1847</v>
      </c>
      <c r="AL389" s="14">
        <f t="shared" si="129"/>
        <v>22.524390243902438</v>
      </c>
      <c r="AM389" s="16">
        <f t="shared" si="130"/>
        <v>0.7830445767911749</v>
      </c>
      <c r="AN389" s="15">
        <v>166.04769200000001</v>
      </c>
      <c r="AO389" s="16">
        <f t="shared" si="131"/>
        <v>6.8885959551495644</v>
      </c>
      <c r="AP389" s="13">
        <f>IF(('Even Strength'!CU389+'Power Play'!AJ389+'Penalty Kill'!AF389)&gt;0,V389/('Even Strength'!CU389+'Power Play'!AJ389+'Penalty Kill'!AF389),0)</f>
        <v>0.30555555555555558</v>
      </c>
      <c r="AQ389" s="13">
        <f>IF(('Even Strength'!CU389+'Power Play'!AJ389+'Penalty Kill'!AF389)&gt;0,W389/('Even Strength'!CU389+'Power Play'!AJ389+'Penalty Kill'!AF389),0)</f>
        <v>0.27777777777777779</v>
      </c>
      <c r="AR389" s="13">
        <f t="shared" si="132"/>
        <v>0.58333333333333337</v>
      </c>
      <c r="AS389">
        <v>692</v>
      </c>
      <c r="AT389">
        <v>619</v>
      </c>
      <c r="AU389" s="17">
        <f t="shared" si="133"/>
        <v>0.52784134248665138</v>
      </c>
      <c r="AV389">
        <v>27.1</v>
      </c>
      <c r="AW389">
        <v>81</v>
      </c>
      <c r="AX389">
        <v>114</v>
      </c>
      <c r="AY389">
        <v>39</v>
      </c>
      <c r="AZ389">
        <v>82</v>
      </c>
      <c r="BA389">
        <v>40</v>
      </c>
      <c r="BB389">
        <v>39</v>
      </c>
      <c r="BC389" s="2">
        <f t="shared" si="134"/>
        <v>3.3603374165966411</v>
      </c>
      <c r="BD389" s="14">
        <f t="shared" si="135"/>
        <v>4.7293637715063834</v>
      </c>
      <c r="BE389" s="14">
        <f t="shared" si="136"/>
        <v>1.6179402376206049</v>
      </c>
      <c r="BF389" s="14">
        <f t="shared" si="137"/>
        <v>3.4018230637151179</v>
      </c>
      <c r="BG389" s="14">
        <f t="shared" si="138"/>
        <v>1.6594258847390819</v>
      </c>
      <c r="BH389" s="14">
        <f t="shared" si="139"/>
        <v>1.6179402376206049</v>
      </c>
      <c r="BI389">
        <v>43</v>
      </c>
      <c r="BJ389">
        <v>19</v>
      </c>
      <c r="BK389">
        <v>1</v>
      </c>
      <c r="BL389">
        <v>0</v>
      </c>
      <c r="BM389">
        <v>0</v>
      </c>
      <c r="BN389">
        <v>0</v>
      </c>
      <c r="BO389" s="2">
        <v>-9.7697780000000005</v>
      </c>
      <c r="BP389">
        <v>7</v>
      </c>
      <c r="BQ389">
        <v>3</v>
      </c>
      <c r="BR389" s="18">
        <f t="shared" si="140"/>
        <v>0.42857142857142855</v>
      </c>
      <c r="BS389">
        <v>2</v>
      </c>
      <c r="BT389">
        <v>8</v>
      </c>
      <c r="BU389">
        <v>15</v>
      </c>
      <c r="BV389">
        <v>2</v>
      </c>
      <c r="BW389">
        <v>0</v>
      </c>
      <c r="BX389">
        <v>5</v>
      </c>
      <c r="BY389">
        <v>3</v>
      </c>
      <c r="BZ389">
        <v>0</v>
      </c>
      <c r="CA389">
        <v>0</v>
      </c>
      <c r="CB389" s="18">
        <f t="shared" si="141"/>
        <v>0</v>
      </c>
      <c r="CC389" s="19">
        <v>6</v>
      </c>
      <c r="CD389">
        <v>6.8</v>
      </c>
      <c r="CE389">
        <v>1.7000000000000002</v>
      </c>
      <c r="CF389">
        <v>8.6</v>
      </c>
      <c r="CG389" s="20">
        <f t="shared" si="142"/>
        <v>0.1048780487804878</v>
      </c>
      <c r="CH389" s="20">
        <f t="shared" si="143"/>
        <v>0.35677656521890255</v>
      </c>
      <c r="CI389">
        <v>33.1</v>
      </c>
      <c r="CJ389">
        <v>28.7</v>
      </c>
      <c r="CK389">
        <v>4.2</v>
      </c>
      <c r="CL389">
        <v>12.8</v>
      </c>
      <c r="CM389">
        <v>2.6</v>
      </c>
      <c r="CN389">
        <v>0.7</v>
      </c>
      <c r="CO389">
        <v>16.100000000000001</v>
      </c>
      <c r="CP389" s="21">
        <f t="shared" si="144"/>
        <v>0.19634146341463415</v>
      </c>
      <c r="CQ389" s="21">
        <f t="shared" si="145"/>
        <v>0.66791891860748054</v>
      </c>
      <c r="CW389">
        <v>1945000</v>
      </c>
      <c r="CY389" s="22">
        <f t="shared" si="146"/>
        <v>12.684390243902442</v>
      </c>
    </row>
    <row r="390" spans="1:103" x14ac:dyDescent="0.2">
      <c r="A390">
        <v>90</v>
      </c>
      <c r="B390" t="s">
        <v>1134</v>
      </c>
      <c r="C390" t="s">
        <v>1904</v>
      </c>
      <c r="E390" t="s">
        <v>182</v>
      </c>
      <c r="F390">
        <v>73</v>
      </c>
      <c r="G390">
        <v>205</v>
      </c>
      <c r="H390" t="s">
        <v>118</v>
      </c>
      <c r="I390">
        <v>2009</v>
      </c>
      <c r="J390">
        <v>1</v>
      </c>
      <c r="K390">
        <v>24</v>
      </c>
      <c r="M390">
        <v>23</v>
      </c>
      <c r="N390" t="s">
        <v>1905</v>
      </c>
      <c r="O390" s="12" t="s">
        <v>1342</v>
      </c>
      <c r="P390" s="12" t="s">
        <v>1906</v>
      </c>
      <c r="Q390" t="s">
        <v>210</v>
      </c>
      <c r="T390" s="12" t="s">
        <v>170</v>
      </c>
      <c r="U390">
        <v>80</v>
      </c>
      <c r="V390">
        <v>8</v>
      </c>
      <c r="W390">
        <v>36</v>
      </c>
      <c r="X390">
        <v>44</v>
      </c>
      <c r="Y390">
        <v>-21</v>
      </c>
      <c r="Z390">
        <v>107</v>
      </c>
      <c r="AA390">
        <v>32</v>
      </c>
      <c r="AB390">
        <v>33</v>
      </c>
      <c r="AC390" s="13">
        <f t="shared" si="126"/>
        <v>7.476635514018691E-2</v>
      </c>
      <c r="AD390" s="13">
        <f t="shared" si="127"/>
        <v>4.6511627906976744E-2</v>
      </c>
      <c r="AE390" s="14">
        <v>24.3</v>
      </c>
      <c r="AF390" s="15">
        <v>59</v>
      </c>
      <c r="AG390" s="15">
        <v>21</v>
      </c>
      <c r="AH390" s="15">
        <v>4</v>
      </c>
      <c r="AI390" s="2">
        <v>1402.4666666666999</v>
      </c>
      <c r="AJ390" s="14">
        <f t="shared" si="128"/>
        <v>17.530833333333749</v>
      </c>
      <c r="AK390">
        <v>1722</v>
      </c>
      <c r="AL390" s="14">
        <f t="shared" si="129"/>
        <v>21.524999999999999</v>
      </c>
      <c r="AM390" s="16">
        <f t="shared" si="130"/>
        <v>0.81444057297717765</v>
      </c>
      <c r="AN390" s="15">
        <v>300.80769199999997</v>
      </c>
      <c r="AO390" s="16">
        <f t="shared" si="131"/>
        <v>12.869084127964708</v>
      </c>
      <c r="AP390" s="13">
        <f>IF(('Even Strength'!CU390+'Power Play'!AJ390+'Penalty Kill'!AF390)&gt;0,V390/('Even Strength'!CU390+'Power Play'!AJ390+'Penalty Kill'!AF390),0)</f>
        <v>7.9207920792079209E-2</v>
      </c>
      <c r="AQ390" s="13">
        <f>IF(('Even Strength'!CU390+'Power Play'!AJ390+'Penalty Kill'!AF390)&gt;0,W390/('Even Strength'!CU390+'Power Play'!AJ390+'Penalty Kill'!AF390),0)</f>
        <v>0.35643564356435642</v>
      </c>
      <c r="AR390" s="13">
        <f t="shared" si="132"/>
        <v>0.43564356435643564</v>
      </c>
      <c r="AS390">
        <v>95</v>
      </c>
      <c r="AT390">
        <v>179</v>
      </c>
      <c r="AU390" s="17">
        <f t="shared" si="133"/>
        <v>0.34671532846715331</v>
      </c>
      <c r="AV390">
        <v>5.5</v>
      </c>
      <c r="AW390">
        <v>121</v>
      </c>
      <c r="AX390">
        <v>49</v>
      </c>
      <c r="AY390">
        <v>27</v>
      </c>
      <c r="AZ390">
        <v>32</v>
      </c>
      <c r="BA390">
        <v>49</v>
      </c>
      <c r="BB390">
        <v>32</v>
      </c>
      <c r="BC390" s="2">
        <f t="shared" si="134"/>
        <v>5.1765936207632945</v>
      </c>
      <c r="BD390" s="14">
        <f t="shared" si="135"/>
        <v>2.0963065075818297</v>
      </c>
      <c r="BE390" s="14">
        <f t="shared" si="136"/>
        <v>1.1551076674430489</v>
      </c>
      <c r="BF390" s="14">
        <f t="shared" si="137"/>
        <v>1.3690164947473176</v>
      </c>
      <c r="BG390" s="14">
        <f t="shared" si="138"/>
        <v>2.0963065075818297</v>
      </c>
      <c r="BH390" s="14">
        <f t="shared" si="139"/>
        <v>1.3690164947473176</v>
      </c>
      <c r="BI390">
        <v>4</v>
      </c>
      <c r="BJ390">
        <v>2</v>
      </c>
      <c r="BK390">
        <v>0</v>
      </c>
      <c r="BL390">
        <v>0</v>
      </c>
      <c r="BM390">
        <v>0</v>
      </c>
      <c r="BN390">
        <v>0</v>
      </c>
      <c r="BO390" s="2">
        <v>8.4207389999999993</v>
      </c>
      <c r="BP390">
        <v>1</v>
      </c>
      <c r="BQ390">
        <v>0</v>
      </c>
      <c r="BR390" s="18">
        <f t="shared" si="140"/>
        <v>0</v>
      </c>
      <c r="BS390">
        <v>0</v>
      </c>
      <c r="BT390">
        <v>2</v>
      </c>
      <c r="BU390">
        <v>27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 s="18">
        <f t="shared" si="141"/>
        <v>0</v>
      </c>
      <c r="CC390" s="19">
        <v>4</v>
      </c>
      <c r="CD390">
        <v>1.8</v>
      </c>
      <c r="CE390">
        <v>0.7</v>
      </c>
      <c r="CF390">
        <v>2.5</v>
      </c>
      <c r="CG390" s="20">
        <f t="shared" si="142"/>
        <v>3.125E-2</v>
      </c>
      <c r="CH390" s="20">
        <f t="shared" si="143"/>
        <v>0.10695441365213418</v>
      </c>
      <c r="CI390">
        <v>33.1</v>
      </c>
      <c r="CJ390">
        <v>25.3</v>
      </c>
      <c r="CK390">
        <v>-11.8</v>
      </c>
      <c r="CL390">
        <v>1.6</v>
      </c>
      <c r="CM390">
        <v>-0.8</v>
      </c>
      <c r="CN390">
        <v>-0.30000000000000004</v>
      </c>
      <c r="CO390">
        <v>0.5</v>
      </c>
      <c r="CP390" s="21">
        <f t="shared" si="144"/>
        <v>6.2500000000000003E-3</v>
      </c>
      <c r="CQ390" s="21">
        <f t="shared" si="145"/>
        <v>2.1390882730426837E-2</v>
      </c>
      <c r="CU390">
        <v>1</v>
      </c>
      <c r="CV390" t="s">
        <v>171</v>
      </c>
      <c r="CW390">
        <v>2000000</v>
      </c>
      <c r="CY390" s="22">
        <f t="shared" si="146"/>
        <v>-3.0121951219512191</v>
      </c>
    </row>
    <row r="391" spans="1:103" x14ac:dyDescent="0.2">
      <c r="A391">
        <v>6</v>
      </c>
      <c r="B391" t="s">
        <v>1907</v>
      </c>
      <c r="C391" t="s">
        <v>1466</v>
      </c>
      <c r="D391" t="s">
        <v>127</v>
      </c>
      <c r="E391" t="s">
        <v>117</v>
      </c>
      <c r="F391">
        <v>76</v>
      </c>
      <c r="G391">
        <v>232</v>
      </c>
      <c r="H391" t="s">
        <v>107</v>
      </c>
      <c r="I391">
        <v>2006</v>
      </c>
      <c r="J391">
        <v>1</v>
      </c>
      <c r="K391">
        <v>1</v>
      </c>
      <c r="M391">
        <v>25</v>
      </c>
      <c r="N391" t="s">
        <v>1908</v>
      </c>
      <c r="O391" s="12" t="s">
        <v>891</v>
      </c>
      <c r="P391" s="12" t="s">
        <v>1909</v>
      </c>
      <c r="Q391" t="s">
        <v>330</v>
      </c>
      <c r="T391" s="12" t="s">
        <v>178</v>
      </c>
      <c r="U391">
        <v>80</v>
      </c>
      <c r="V391">
        <v>9</v>
      </c>
      <c r="W391">
        <v>30</v>
      </c>
      <c r="X391">
        <v>39</v>
      </c>
      <c r="Y391">
        <v>5</v>
      </c>
      <c r="Z391">
        <v>157</v>
      </c>
      <c r="AA391">
        <v>53</v>
      </c>
      <c r="AB391">
        <v>101</v>
      </c>
      <c r="AC391" s="13">
        <f t="shared" si="126"/>
        <v>5.7324840764331211E-2</v>
      </c>
      <c r="AD391" s="13">
        <f t="shared" si="127"/>
        <v>2.8938906752411574E-2</v>
      </c>
      <c r="AE391" s="14">
        <v>49.5</v>
      </c>
      <c r="AF391" s="15">
        <v>74</v>
      </c>
      <c r="AG391" s="15">
        <v>17</v>
      </c>
      <c r="AH391" s="15">
        <v>53</v>
      </c>
      <c r="AI391" s="2">
        <v>1840.15</v>
      </c>
      <c r="AJ391" s="14">
        <f t="shared" si="128"/>
        <v>23.001875000000002</v>
      </c>
      <c r="AK391">
        <v>2258</v>
      </c>
      <c r="AL391" s="14">
        <f t="shared" si="129"/>
        <v>28.225000000000001</v>
      </c>
      <c r="AM391" s="16">
        <f t="shared" si="130"/>
        <v>0.81494685562444646</v>
      </c>
      <c r="AN391" s="15">
        <v>142.555556</v>
      </c>
      <c r="AO391" s="16">
        <f t="shared" si="131"/>
        <v>4.6481718120805366</v>
      </c>
      <c r="AP391" s="13">
        <f>IF(('Even Strength'!CU391+'Power Play'!AJ391+'Penalty Kill'!AF391)&gt;0,V391/('Even Strength'!CU391+'Power Play'!AJ391+'Penalty Kill'!AF391),0)</f>
        <v>7.1428571428571425E-2</v>
      </c>
      <c r="AQ391" s="13">
        <f>IF(('Even Strength'!CU391+'Power Play'!AJ391+'Penalty Kill'!AF391)&gt;0,W391/('Even Strength'!CU391+'Power Play'!AJ391+'Penalty Kill'!AF391),0)</f>
        <v>0.23809523809523808</v>
      </c>
      <c r="AR391" s="13">
        <f t="shared" si="132"/>
        <v>0.30952380952380953</v>
      </c>
      <c r="AS391">
        <v>0</v>
      </c>
      <c r="AT391">
        <v>0</v>
      </c>
      <c r="AU391" s="17">
        <f t="shared" si="133"/>
        <v>0</v>
      </c>
      <c r="AV391">
        <v>0</v>
      </c>
      <c r="AW391">
        <v>105</v>
      </c>
      <c r="AX391">
        <v>136</v>
      </c>
      <c r="AY391">
        <v>130</v>
      </c>
      <c r="AZ391">
        <v>53</v>
      </c>
      <c r="BA391">
        <v>42</v>
      </c>
      <c r="BB391">
        <v>49</v>
      </c>
      <c r="BC391" s="2">
        <f t="shared" si="134"/>
        <v>3.4236339428850906</v>
      </c>
      <c r="BD391" s="14">
        <f t="shared" si="135"/>
        <v>4.434421106974975</v>
      </c>
      <c r="BE391" s="14">
        <f t="shared" si="136"/>
        <v>4.2387848816672546</v>
      </c>
      <c r="BF391" s="14">
        <f t="shared" si="137"/>
        <v>1.7281199902181887</v>
      </c>
      <c r="BG391" s="14">
        <f t="shared" si="138"/>
        <v>1.3694535771540364</v>
      </c>
      <c r="BH391" s="14">
        <f t="shared" si="139"/>
        <v>1.5976958400130423</v>
      </c>
      <c r="BI391">
        <v>61</v>
      </c>
      <c r="BJ391">
        <v>18</v>
      </c>
      <c r="BK391">
        <v>1</v>
      </c>
      <c r="BL391">
        <v>1</v>
      </c>
      <c r="BM391">
        <v>0</v>
      </c>
      <c r="BN391">
        <v>1</v>
      </c>
      <c r="BO391" s="2">
        <v>-1.463519</v>
      </c>
      <c r="BR391" s="18" t="str">
        <f t="shared" si="140"/>
        <v xml:space="preserve"> </v>
      </c>
      <c r="BT391">
        <v>1</v>
      </c>
      <c r="BU391">
        <v>23</v>
      </c>
      <c r="BV391">
        <v>0</v>
      </c>
      <c r="BW391">
        <v>1</v>
      </c>
      <c r="BX391">
        <v>2</v>
      </c>
      <c r="BY391">
        <v>0</v>
      </c>
      <c r="BZ391">
        <v>0</v>
      </c>
      <c r="CA391">
        <v>0</v>
      </c>
      <c r="CB391" s="18">
        <f t="shared" si="141"/>
        <v>0</v>
      </c>
      <c r="CC391" s="19">
        <v>5</v>
      </c>
      <c r="CD391">
        <v>3</v>
      </c>
      <c r="CE391">
        <v>3.5</v>
      </c>
      <c r="CF391">
        <v>6.5</v>
      </c>
      <c r="CG391" s="20">
        <f t="shared" si="142"/>
        <v>8.1250000000000003E-2</v>
      </c>
      <c r="CH391" s="20">
        <f t="shared" si="143"/>
        <v>0.21193924408336276</v>
      </c>
      <c r="CI391">
        <v>38.9</v>
      </c>
      <c r="CJ391">
        <v>31.8</v>
      </c>
      <c r="CK391">
        <v>-2.6</v>
      </c>
      <c r="CL391">
        <v>5.9</v>
      </c>
      <c r="CM391">
        <v>1.2</v>
      </c>
      <c r="CN391">
        <v>0</v>
      </c>
      <c r="CO391">
        <v>7.1</v>
      </c>
      <c r="CP391" s="21">
        <f t="shared" si="144"/>
        <v>8.8749999999999996E-2</v>
      </c>
      <c r="CQ391" s="21">
        <f t="shared" si="145"/>
        <v>0.23150286661413469</v>
      </c>
      <c r="CW391">
        <v>3750000</v>
      </c>
      <c r="CY391" s="22">
        <f t="shared" si="146"/>
        <v>0.51463414634146254</v>
      </c>
    </row>
    <row r="392" spans="1:103" x14ac:dyDescent="0.2">
      <c r="A392">
        <v>7</v>
      </c>
      <c r="B392" t="s">
        <v>1910</v>
      </c>
      <c r="C392" t="s">
        <v>1911</v>
      </c>
      <c r="D392" t="s">
        <v>1912</v>
      </c>
      <c r="E392" t="s">
        <v>117</v>
      </c>
      <c r="F392">
        <v>73</v>
      </c>
      <c r="G392">
        <v>238</v>
      </c>
      <c r="H392" t="s">
        <v>118</v>
      </c>
      <c r="I392">
        <v>2005</v>
      </c>
      <c r="J392">
        <v>1</v>
      </c>
      <c r="K392">
        <v>3</v>
      </c>
      <c r="M392">
        <v>27</v>
      </c>
      <c r="N392" t="s">
        <v>1913</v>
      </c>
      <c r="O392" s="12" t="s">
        <v>1783</v>
      </c>
      <c r="P392" s="12" t="s">
        <v>1909</v>
      </c>
      <c r="Q392" t="s">
        <v>223</v>
      </c>
      <c r="T392" s="12" t="s">
        <v>178</v>
      </c>
      <c r="U392">
        <v>82</v>
      </c>
      <c r="V392">
        <v>5</v>
      </c>
      <c r="W392">
        <v>28</v>
      </c>
      <c r="X392">
        <v>33</v>
      </c>
      <c r="Y392">
        <v>-7</v>
      </c>
      <c r="Z392">
        <v>147</v>
      </c>
      <c r="AA392">
        <v>62</v>
      </c>
      <c r="AB392">
        <v>81</v>
      </c>
      <c r="AC392" s="13">
        <f t="shared" si="126"/>
        <v>3.4013605442176874E-2</v>
      </c>
      <c r="AD392" s="13">
        <f t="shared" si="127"/>
        <v>1.7241379310344827E-2</v>
      </c>
      <c r="AE392" s="14">
        <v>42.7</v>
      </c>
      <c r="AF392" s="15">
        <v>73</v>
      </c>
      <c r="AG392" s="15">
        <v>13</v>
      </c>
      <c r="AH392" s="15">
        <v>49</v>
      </c>
      <c r="AI392" s="2">
        <v>2022.6666666666999</v>
      </c>
      <c r="AJ392" s="14">
        <f t="shared" si="128"/>
        <v>24.666666666667073</v>
      </c>
      <c r="AK392">
        <v>2111</v>
      </c>
      <c r="AL392" s="14">
        <f t="shared" si="129"/>
        <v>25.743902439024389</v>
      </c>
      <c r="AM392" s="16">
        <f t="shared" si="130"/>
        <v>0.95815569240487919</v>
      </c>
      <c r="AN392" s="15">
        <v>87.780829999999995</v>
      </c>
      <c r="AO392" s="16">
        <f t="shared" si="131"/>
        <v>2.6039138760711502</v>
      </c>
      <c r="AP392" s="13">
        <f>IF(('Even Strength'!CU392+'Power Play'!AJ392+'Penalty Kill'!AF392)&gt;0,V392/('Even Strength'!CU392+'Power Play'!AJ392+'Penalty Kill'!AF392),0)</f>
        <v>4.3478260869565216E-2</v>
      </c>
      <c r="AQ392" s="13">
        <f>IF(('Even Strength'!CU392+'Power Play'!AJ392+'Penalty Kill'!AF392)&gt;0,W392/('Even Strength'!CU392+'Power Play'!AJ392+'Penalty Kill'!AF392),0)</f>
        <v>0.24347826086956523</v>
      </c>
      <c r="AR392" s="13">
        <f t="shared" si="132"/>
        <v>0.28695652173913044</v>
      </c>
      <c r="AS392">
        <v>0</v>
      </c>
      <c r="AT392">
        <v>1</v>
      </c>
      <c r="AU392" s="17">
        <f t="shared" si="133"/>
        <v>0</v>
      </c>
      <c r="AV392">
        <v>0</v>
      </c>
      <c r="AW392">
        <v>130</v>
      </c>
      <c r="AX392">
        <v>182</v>
      </c>
      <c r="AY392">
        <v>128</v>
      </c>
      <c r="AZ392">
        <v>62</v>
      </c>
      <c r="BA392">
        <v>40</v>
      </c>
      <c r="BB392">
        <v>17</v>
      </c>
      <c r="BC392" s="2">
        <f t="shared" si="134"/>
        <v>3.8562953197098908</v>
      </c>
      <c r="BD392" s="14">
        <f t="shared" si="135"/>
        <v>5.3988134475938461</v>
      </c>
      <c r="BE392" s="14">
        <f t="shared" si="136"/>
        <v>3.7969676994066615</v>
      </c>
      <c r="BF392" s="14">
        <f t="shared" si="137"/>
        <v>1.8391562294001016</v>
      </c>
      <c r="BG392" s="14">
        <f t="shared" si="138"/>
        <v>1.1865524060645818</v>
      </c>
      <c r="BH392" s="14">
        <f t="shared" si="139"/>
        <v>0.50428477257744719</v>
      </c>
      <c r="BI392">
        <v>48</v>
      </c>
      <c r="BJ392">
        <v>24</v>
      </c>
      <c r="BK392">
        <v>0</v>
      </c>
      <c r="BL392">
        <v>0</v>
      </c>
      <c r="BM392">
        <v>0</v>
      </c>
      <c r="BN392">
        <v>0</v>
      </c>
      <c r="BO392" s="2">
        <v>-1.816011</v>
      </c>
      <c r="BR392" s="18" t="str">
        <f t="shared" si="140"/>
        <v xml:space="preserve"> </v>
      </c>
      <c r="BT392">
        <v>3</v>
      </c>
      <c r="BU392">
        <v>15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 s="18">
        <f t="shared" si="141"/>
        <v>0</v>
      </c>
      <c r="CC392" s="19">
        <v>6</v>
      </c>
      <c r="CD392">
        <v>1.8</v>
      </c>
      <c r="CE392">
        <v>3.9</v>
      </c>
      <c r="CF392">
        <v>5.7</v>
      </c>
      <c r="CG392" s="20">
        <f t="shared" si="142"/>
        <v>6.9512195121951226E-2</v>
      </c>
      <c r="CH392" s="20">
        <f t="shared" si="143"/>
        <v>0.1690837178642029</v>
      </c>
      <c r="CI392">
        <v>45.6</v>
      </c>
      <c r="CJ392">
        <v>44.3</v>
      </c>
      <c r="CK392">
        <v>-8.9</v>
      </c>
      <c r="CL392">
        <v>1.9</v>
      </c>
      <c r="CM392">
        <v>2.9</v>
      </c>
      <c r="CN392">
        <v>0</v>
      </c>
      <c r="CO392">
        <v>4.8</v>
      </c>
      <c r="CP392" s="21">
        <f t="shared" si="144"/>
        <v>5.8536585365853655E-2</v>
      </c>
      <c r="CQ392" s="21">
        <f t="shared" si="145"/>
        <v>0.1423862887277498</v>
      </c>
      <c r="CW392">
        <v>4357143</v>
      </c>
      <c r="CY392" s="22">
        <f t="shared" si="146"/>
        <v>-2.8515681951219509</v>
      </c>
    </row>
    <row r="393" spans="1:103" x14ac:dyDescent="0.2">
      <c r="A393">
        <v>49</v>
      </c>
      <c r="B393" t="s">
        <v>1914</v>
      </c>
      <c r="C393" t="s">
        <v>779</v>
      </c>
      <c r="D393" t="s">
        <v>780</v>
      </c>
      <c r="E393" t="s">
        <v>117</v>
      </c>
      <c r="F393">
        <v>73</v>
      </c>
      <c r="G393">
        <v>220</v>
      </c>
      <c r="H393" t="s">
        <v>107</v>
      </c>
      <c r="M393">
        <v>32</v>
      </c>
      <c r="N393" t="s">
        <v>1915</v>
      </c>
      <c r="O393" s="12" t="s">
        <v>120</v>
      </c>
      <c r="P393" s="12" t="s">
        <v>1909</v>
      </c>
      <c r="Q393" t="s">
        <v>300</v>
      </c>
      <c r="T393" s="12" t="s">
        <v>148</v>
      </c>
      <c r="U393">
        <v>2</v>
      </c>
      <c r="V393">
        <v>0</v>
      </c>
      <c r="W393">
        <v>0</v>
      </c>
      <c r="X393">
        <v>0</v>
      </c>
      <c r="Y393">
        <v>-1</v>
      </c>
      <c r="Z393">
        <v>0</v>
      </c>
      <c r="AA393">
        <v>0</v>
      </c>
      <c r="AB393">
        <v>0</v>
      </c>
      <c r="AC393" s="13">
        <f t="shared" si="126"/>
        <v>0</v>
      </c>
      <c r="AD393" s="13">
        <f t="shared" si="127"/>
        <v>0</v>
      </c>
      <c r="AE393" s="14">
        <v>0</v>
      </c>
      <c r="AF393" s="15">
        <v>0</v>
      </c>
      <c r="AG393" s="15">
        <v>0</v>
      </c>
      <c r="AH393" s="15">
        <v>0</v>
      </c>
      <c r="AI393" s="2">
        <v>12.9666666667</v>
      </c>
      <c r="AJ393" s="14">
        <f t="shared" si="128"/>
        <v>6.4833333333500001</v>
      </c>
      <c r="AK393">
        <v>22</v>
      </c>
      <c r="AL393" s="14">
        <f t="shared" si="129"/>
        <v>11</v>
      </c>
      <c r="AM393" s="16">
        <f t="shared" si="130"/>
        <v>0.58939393939545459</v>
      </c>
      <c r="AN393" s="15">
        <v>0</v>
      </c>
      <c r="AO393" s="16">
        <f t="shared" si="131"/>
        <v>0</v>
      </c>
      <c r="AP393" s="13">
        <f>IF(('Even Strength'!CU393+'Power Play'!AJ393+'Penalty Kill'!AF393)&gt;0,V393/('Even Strength'!CU393+'Power Play'!AJ393+'Penalty Kill'!AF393),0)</f>
        <v>0</v>
      </c>
      <c r="AQ393" s="13">
        <f>IF(('Even Strength'!CU393+'Power Play'!AJ393+'Penalty Kill'!AF393)&gt;0,W393/('Even Strength'!CU393+'Power Play'!AJ393+'Penalty Kill'!AF393),0)</f>
        <v>0</v>
      </c>
      <c r="AR393" s="13">
        <f t="shared" si="132"/>
        <v>0</v>
      </c>
      <c r="AS393">
        <v>0</v>
      </c>
      <c r="AT393">
        <v>0</v>
      </c>
      <c r="AU393" s="17">
        <f t="shared" si="133"/>
        <v>0</v>
      </c>
      <c r="AV393">
        <v>0</v>
      </c>
      <c r="AW393">
        <v>1</v>
      </c>
      <c r="AX393">
        <v>6</v>
      </c>
      <c r="AY393">
        <v>0</v>
      </c>
      <c r="AZ393">
        <v>0</v>
      </c>
      <c r="BA393">
        <v>0</v>
      </c>
      <c r="BB393">
        <v>0</v>
      </c>
      <c r="BC393" s="2">
        <f t="shared" si="134"/>
        <v>4.6272493573145823</v>
      </c>
      <c r="BD393" s="14">
        <f t="shared" si="135"/>
        <v>27.763496143887497</v>
      </c>
      <c r="BE393" s="14">
        <f t="shared" si="136"/>
        <v>0</v>
      </c>
      <c r="BF393" s="14">
        <f t="shared" si="137"/>
        <v>0</v>
      </c>
      <c r="BG393" s="14">
        <f t="shared" si="138"/>
        <v>0</v>
      </c>
      <c r="BH393" s="14">
        <f t="shared" si="139"/>
        <v>0</v>
      </c>
      <c r="BI393">
        <v>7</v>
      </c>
      <c r="BJ393">
        <v>1</v>
      </c>
      <c r="BK393">
        <v>1</v>
      </c>
      <c r="BL393">
        <v>0</v>
      </c>
      <c r="BM393">
        <v>0</v>
      </c>
      <c r="BN393">
        <v>0</v>
      </c>
      <c r="BO393" s="2">
        <v>-1.0237719999999999</v>
      </c>
      <c r="BR393" s="18" t="str">
        <f t="shared" si="140"/>
        <v xml:space="preserve"> </v>
      </c>
      <c r="BT393">
        <v>0</v>
      </c>
      <c r="BU393">
        <v>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 s="18">
        <f t="shared" si="141"/>
        <v>0</v>
      </c>
      <c r="CC393" s="19">
        <v>3</v>
      </c>
      <c r="CD393">
        <v>0</v>
      </c>
      <c r="CE393">
        <v>0</v>
      </c>
      <c r="CF393">
        <v>-0.1</v>
      </c>
      <c r="CG393" s="20">
        <f t="shared" si="142"/>
        <v>-0.05</v>
      </c>
      <c r="CH393" s="20">
        <f t="shared" si="143"/>
        <v>-0.46272493573145829</v>
      </c>
      <c r="CI393">
        <v>0.30000000000000004</v>
      </c>
      <c r="CJ393">
        <v>0.30000000000000004</v>
      </c>
      <c r="CK393">
        <v>-0.9</v>
      </c>
      <c r="CL393">
        <v>-0.1</v>
      </c>
      <c r="CM393">
        <v>-0.1</v>
      </c>
      <c r="CN393">
        <v>0</v>
      </c>
      <c r="CO393">
        <v>-0.2</v>
      </c>
      <c r="CP393" s="21">
        <f t="shared" si="144"/>
        <v>-0.1</v>
      </c>
      <c r="CQ393" s="21">
        <f t="shared" si="145"/>
        <v>-0.92544987146291657</v>
      </c>
      <c r="CW393">
        <v>590427</v>
      </c>
      <c r="CY393" s="22">
        <f t="shared" si="146"/>
        <v>-1.2368474146341464</v>
      </c>
    </row>
    <row r="394" spans="1:103" x14ac:dyDescent="0.2">
      <c r="A394">
        <v>32</v>
      </c>
      <c r="B394" t="s">
        <v>1916</v>
      </c>
      <c r="C394" t="s">
        <v>350</v>
      </c>
      <c r="D394" t="s">
        <v>351</v>
      </c>
      <c r="E394" t="s">
        <v>106</v>
      </c>
      <c r="F394">
        <v>74</v>
      </c>
      <c r="G394">
        <v>200</v>
      </c>
      <c r="H394" t="s">
        <v>107</v>
      </c>
      <c r="I394">
        <v>2004</v>
      </c>
      <c r="J394">
        <v>3</v>
      </c>
      <c r="K394">
        <v>67</v>
      </c>
      <c r="M394">
        <v>28</v>
      </c>
      <c r="N394" t="s">
        <v>1917</v>
      </c>
      <c r="O394" s="12" t="s">
        <v>464</v>
      </c>
      <c r="P394" s="12" t="s">
        <v>1909</v>
      </c>
      <c r="Q394" t="s">
        <v>338</v>
      </c>
      <c r="T394" s="12" t="s">
        <v>148</v>
      </c>
      <c r="U394">
        <v>9</v>
      </c>
      <c r="V394">
        <v>0</v>
      </c>
      <c r="W394">
        <v>0</v>
      </c>
      <c r="X394">
        <v>0</v>
      </c>
      <c r="Y394">
        <v>-4</v>
      </c>
      <c r="Z394">
        <v>10</v>
      </c>
      <c r="AA394">
        <v>2</v>
      </c>
      <c r="AB394">
        <v>2</v>
      </c>
      <c r="AC394" s="13">
        <f t="shared" si="126"/>
        <v>0</v>
      </c>
      <c r="AD394" s="13">
        <f t="shared" si="127"/>
        <v>0</v>
      </c>
      <c r="AE394" s="14">
        <v>25.4</v>
      </c>
      <c r="AF394" s="15">
        <v>5</v>
      </c>
      <c r="AG394" s="15">
        <v>2</v>
      </c>
      <c r="AH394" s="15">
        <v>0</v>
      </c>
      <c r="AI394" s="2">
        <v>87.333333333300004</v>
      </c>
      <c r="AJ394" s="14">
        <f t="shared" si="128"/>
        <v>9.7037037037000005</v>
      </c>
      <c r="AK394">
        <v>114</v>
      </c>
      <c r="AL394" s="14">
        <f t="shared" si="129"/>
        <v>12.666666666666666</v>
      </c>
      <c r="AM394" s="16">
        <f t="shared" si="130"/>
        <v>0.76608187134473693</v>
      </c>
      <c r="AN394" s="15">
        <v>0</v>
      </c>
      <c r="AO394" s="16">
        <f t="shared" si="131"/>
        <v>0</v>
      </c>
      <c r="AP394" s="13">
        <f>IF(('Even Strength'!CU394+'Power Play'!AJ394+'Penalty Kill'!AF394)&gt;0,V394/('Even Strength'!CU394+'Power Play'!AJ394+'Penalty Kill'!AF394),0)</f>
        <v>0</v>
      </c>
      <c r="AQ394" s="13">
        <f>IF(('Even Strength'!CU394+'Power Play'!AJ394+'Penalty Kill'!AF394)&gt;0,W394/('Even Strength'!CU394+'Power Play'!AJ394+'Penalty Kill'!AF394),0)</f>
        <v>0</v>
      </c>
      <c r="AR394" s="13">
        <f t="shared" si="132"/>
        <v>0</v>
      </c>
      <c r="AS394">
        <v>0</v>
      </c>
      <c r="AT394">
        <v>0</v>
      </c>
      <c r="AU394" s="17">
        <f t="shared" si="133"/>
        <v>0</v>
      </c>
      <c r="AV394">
        <v>0</v>
      </c>
      <c r="AW394">
        <v>8</v>
      </c>
      <c r="AX394">
        <v>3</v>
      </c>
      <c r="AY394">
        <v>5</v>
      </c>
      <c r="AZ394">
        <v>2</v>
      </c>
      <c r="BA394">
        <v>2</v>
      </c>
      <c r="BB394">
        <v>5</v>
      </c>
      <c r="BC394" s="2">
        <f t="shared" si="134"/>
        <v>5.4961832061089675</v>
      </c>
      <c r="BD394" s="14">
        <f t="shared" si="135"/>
        <v>2.0610687022908629</v>
      </c>
      <c r="BE394" s="14">
        <f t="shared" si="136"/>
        <v>3.435114503818105</v>
      </c>
      <c r="BF394" s="14">
        <f t="shared" si="137"/>
        <v>1.3740458015272419</v>
      </c>
      <c r="BG394" s="14">
        <f t="shared" si="138"/>
        <v>1.3740458015272419</v>
      </c>
      <c r="BH394" s="14">
        <f t="shared" si="139"/>
        <v>3.435114503818105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 s="2">
        <v>1.842042</v>
      </c>
      <c r="BR394" s="18" t="str">
        <f t="shared" si="140"/>
        <v xml:space="preserve"> 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 s="18">
        <f t="shared" si="141"/>
        <v>0</v>
      </c>
      <c r="CC394" s="19">
        <v>4</v>
      </c>
      <c r="CD394">
        <v>-0.2</v>
      </c>
      <c r="CE394">
        <v>-0.1</v>
      </c>
      <c r="CF394">
        <v>-0.30000000000000004</v>
      </c>
      <c r="CG394" s="20">
        <f t="shared" si="142"/>
        <v>-3.333333333333334E-2</v>
      </c>
      <c r="CH394" s="20">
        <f t="shared" si="143"/>
        <v>-0.2061068702290863</v>
      </c>
      <c r="CI394">
        <v>1.3</v>
      </c>
      <c r="CJ394">
        <v>1.3</v>
      </c>
      <c r="CK394">
        <v>-4.8</v>
      </c>
      <c r="CL394">
        <v>-0.60000000000000009</v>
      </c>
      <c r="CM394">
        <v>-0.30000000000000004</v>
      </c>
      <c r="CN394">
        <v>0</v>
      </c>
      <c r="CO394">
        <v>-0.9</v>
      </c>
      <c r="CP394" s="21">
        <f t="shared" si="144"/>
        <v>-0.1</v>
      </c>
      <c r="CQ394" s="21">
        <f t="shared" si="145"/>
        <v>-0.61832061068725885</v>
      </c>
      <c r="CW394">
        <v>600000</v>
      </c>
      <c r="CY394" s="22">
        <f t="shared" si="146"/>
        <v>-1.9536585365853658</v>
      </c>
    </row>
    <row r="395" spans="1:103" x14ac:dyDescent="0.2">
      <c r="A395">
        <v>9</v>
      </c>
      <c r="B395" t="s">
        <v>1918</v>
      </c>
      <c r="C395" t="s">
        <v>1154</v>
      </c>
      <c r="D395" t="s">
        <v>1155</v>
      </c>
      <c r="E395" t="s">
        <v>117</v>
      </c>
      <c r="F395">
        <v>69</v>
      </c>
      <c r="G395">
        <v>182</v>
      </c>
      <c r="H395" t="s">
        <v>107</v>
      </c>
      <c r="L395" t="s">
        <v>108</v>
      </c>
      <c r="M395">
        <v>23</v>
      </c>
      <c r="N395" t="s">
        <v>1919</v>
      </c>
      <c r="O395" s="12" t="s">
        <v>614</v>
      </c>
      <c r="P395" s="12" t="s">
        <v>1909</v>
      </c>
      <c r="Q395" t="s">
        <v>271</v>
      </c>
      <c r="T395" s="12" t="s">
        <v>170</v>
      </c>
      <c r="U395">
        <v>82</v>
      </c>
      <c r="V395">
        <v>24</v>
      </c>
      <c r="W395">
        <v>26</v>
      </c>
      <c r="X395">
        <v>50</v>
      </c>
      <c r="Y395">
        <v>23</v>
      </c>
      <c r="Z395">
        <v>181</v>
      </c>
      <c r="AA395">
        <v>71</v>
      </c>
      <c r="AB395">
        <v>61</v>
      </c>
      <c r="AC395" s="13">
        <f t="shared" si="126"/>
        <v>0.13259668508287292</v>
      </c>
      <c r="AD395" s="13">
        <f t="shared" si="127"/>
        <v>7.6677316293929709E-2</v>
      </c>
      <c r="AE395" s="14">
        <v>26.6</v>
      </c>
      <c r="AF395" s="15">
        <v>100</v>
      </c>
      <c r="AG395" s="15">
        <v>14</v>
      </c>
      <c r="AH395" s="15">
        <v>15</v>
      </c>
      <c r="AI395" s="2">
        <v>1540.15</v>
      </c>
      <c r="AJ395" s="14">
        <f t="shared" si="128"/>
        <v>18.782317073170734</v>
      </c>
      <c r="AK395">
        <v>1998</v>
      </c>
      <c r="AL395" s="14">
        <f t="shared" si="129"/>
        <v>24.365853658536587</v>
      </c>
      <c r="AM395" s="16">
        <f t="shared" si="130"/>
        <v>0.77084584584584592</v>
      </c>
      <c r="AN395" s="15">
        <v>118.280112</v>
      </c>
      <c r="AO395" s="16">
        <f t="shared" si="131"/>
        <v>4.6078672337110023</v>
      </c>
      <c r="AP395" s="13">
        <f>IF(('Even Strength'!CU395+'Power Play'!AJ395+'Penalty Kill'!AF395)&gt;0,V395/('Even Strength'!CU395+'Power Play'!AJ395+'Penalty Kill'!AF395),0)</f>
        <v>0.21428571428571427</v>
      </c>
      <c r="AQ395" s="13">
        <f>IF(('Even Strength'!CU395+'Power Play'!AJ395+'Penalty Kill'!AF395)&gt;0,W395/('Even Strength'!CU395+'Power Play'!AJ395+'Penalty Kill'!AF395),0)</f>
        <v>0.23214285714285715</v>
      </c>
      <c r="AR395" s="13">
        <f t="shared" si="132"/>
        <v>0.4464285714285714</v>
      </c>
      <c r="AS395">
        <v>614</v>
      </c>
      <c r="AT395">
        <v>661</v>
      </c>
      <c r="AU395" s="17">
        <f t="shared" si="133"/>
        <v>0.48156862745098039</v>
      </c>
      <c r="AV395">
        <v>26.2</v>
      </c>
      <c r="AW395">
        <v>52</v>
      </c>
      <c r="AX395">
        <v>55</v>
      </c>
      <c r="AY395">
        <v>37</v>
      </c>
      <c r="AZ395">
        <v>71</v>
      </c>
      <c r="BA395">
        <v>41</v>
      </c>
      <c r="BB395">
        <v>23</v>
      </c>
      <c r="BC395" s="2">
        <f t="shared" si="134"/>
        <v>2.0257767100607085</v>
      </c>
      <c r="BD395" s="14">
        <f t="shared" si="135"/>
        <v>2.1426484433334414</v>
      </c>
      <c r="BE395" s="14">
        <f t="shared" si="136"/>
        <v>1.4414180436970423</v>
      </c>
      <c r="BF395" s="14">
        <f t="shared" si="137"/>
        <v>2.7659643541213517</v>
      </c>
      <c r="BG395" s="14">
        <f t="shared" si="138"/>
        <v>1.59724702139402</v>
      </c>
      <c r="BH395" s="14">
        <f t="shared" si="139"/>
        <v>0.89601662175762087</v>
      </c>
      <c r="BI395">
        <v>26</v>
      </c>
      <c r="BJ395">
        <v>13</v>
      </c>
      <c r="BK395">
        <v>0</v>
      </c>
      <c r="BL395">
        <v>0</v>
      </c>
      <c r="BM395">
        <v>0</v>
      </c>
      <c r="BN395">
        <v>0</v>
      </c>
      <c r="BO395" s="2">
        <v>8.9764330000000001</v>
      </c>
      <c r="BP395">
        <v>2</v>
      </c>
      <c r="BQ395">
        <v>0</v>
      </c>
      <c r="BR395" s="18">
        <f t="shared" si="140"/>
        <v>0</v>
      </c>
      <c r="BS395">
        <v>0</v>
      </c>
      <c r="BT395">
        <v>8</v>
      </c>
      <c r="BU395">
        <v>23</v>
      </c>
      <c r="BV395">
        <v>0</v>
      </c>
      <c r="BW395">
        <v>0</v>
      </c>
      <c r="BX395">
        <v>4</v>
      </c>
      <c r="BY395">
        <v>1</v>
      </c>
      <c r="BZ395">
        <v>0</v>
      </c>
      <c r="CA395">
        <v>0</v>
      </c>
      <c r="CB395" s="18">
        <f t="shared" si="141"/>
        <v>0</v>
      </c>
      <c r="CC395" s="19">
        <v>7</v>
      </c>
      <c r="CD395">
        <v>3.9</v>
      </c>
      <c r="CE395">
        <v>2.5</v>
      </c>
      <c r="CF395">
        <v>6.5</v>
      </c>
      <c r="CG395" s="20">
        <f t="shared" si="142"/>
        <v>7.926829268292683E-2</v>
      </c>
      <c r="CH395" s="20">
        <f t="shared" si="143"/>
        <v>0.25322208875758856</v>
      </c>
      <c r="CI395">
        <v>30</v>
      </c>
      <c r="CJ395">
        <v>30.1</v>
      </c>
      <c r="CK395">
        <v>17.3</v>
      </c>
      <c r="CL395">
        <v>7.9</v>
      </c>
      <c r="CM395">
        <v>5</v>
      </c>
      <c r="CN395">
        <v>-0.60000000000000009</v>
      </c>
      <c r="CO395">
        <v>12.3</v>
      </c>
      <c r="CP395" s="21">
        <f t="shared" si="144"/>
        <v>0.15000000000000002</v>
      </c>
      <c r="CQ395" s="21">
        <f t="shared" si="145"/>
        <v>0.47917410641820601</v>
      </c>
      <c r="CW395">
        <v>900000</v>
      </c>
      <c r="CY395" s="22">
        <f t="shared" si="146"/>
        <v>10.719512195121952</v>
      </c>
    </row>
    <row r="396" spans="1:103" x14ac:dyDescent="0.2">
      <c r="A396">
        <v>36</v>
      </c>
      <c r="B396" t="s">
        <v>1920</v>
      </c>
      <c r="C396" t="s">
        <v>1921</v>
      </c>
      <c r="E396" t="s">
        <v>320</v>
      </c>
      <c r="F396">
        <v>71</v>
      </c>
      <c r="G396">
        <v>198</v>
      </c>
      <c r="H396" t="s">
        <v>118</v>
      </c>
      <c r="I396">
        <v>2001</v>
      </c>
      <c r="J396">
        <v>6</v>
      </c>
      <c r="K396">
        <v>192</v>
      </c>
      <c r="M396">
        <v>30</v>
      </c>
      <c r="N396" t="s">
        <v>1922</v>
      </c>
      <c r="O396" s="12" t="s">
        <v>1923</v>
      </c>
      <c r="P396" s="12" t="s">
        <v>1924</v>
      </c>
      <c r="Q396" t="s">
        <v>147</v>
      </c>
      <c r="T396" s="12" t="s">
        <v>156</v>
      </c>
      <c r="U396">
        <v>81</v>
      </c>
      <c r="V396">
        <v>21</v>
      </c>
      <c r="W396">
        <v>36</v>
      </c>
      <c r="X396">
        <v>57</v>
      </c>
      <c r="Y396">
        <v>12</v>
      </c>
      <c r="Z396">
        <v>172</v>
      </c>
      <c r="AA396">
        <v>52</v>
      </c>
      <c r="AB396">
        <v>73</v>
      </c>
      <c r="AC396" s="13">
        <f t="shared" si="126"/>
        <v>0.12209302325581395</v>
      </c>
      <c r="AD396" s="13">
        <f t="shared" si="127"/>
        <v>7.0707070707070704E-2</v>
      </c>
      <c r="AE396" s="14">
        <v>32.9</v>
      </c>
      <c r="AF396" s="15">
        <v>100</v>
      </c>
      <c r="AG396" s="15">
        <v>29</v>
      </c>
      <c r="AH396" s="15">
        <v>14</v>
      </c>
      <c r="AI396" s="2">
        <v>1271.7166666666999</v>
      </c>
      <c r="AJ396" s="14">
        <f t="shared" si="128"/>
        <v>15.700205761317283</v>
      </c>
      <c r="AK396">
        <v>1633</v>
      </c>
      <c r="AL396" s="14">
        <f t="shared" si="129"/>
        <v>20.160493827160494</v>
      </c>
      <c r="AM396" s="16">
        <f t="shared" si="130"/>
        <v>0.77876097162688296</v>
      </c>
      <c r="AN396" s="15">
        <v>193.578947</v>
      </c>
      <c r="AO396" s="16">
        <f t="shared" si="131"/>
        <v>9.1331167739142867</v>
      </c>
      <c r="AP396" s="13">
        <f>IF(('Even Strength'!CU396+'Power Play'!AJ396+'Penalty Kill'!AF396)&gt;0,V396/('Even Strength'!CU396+'Power Play'!AJ396+'Penalty Kill'!AF396),0)</f>
        <v>0.17948717948717949</v>
      </c>
      <c r="AQ396" s="13">
        <f>IF(('Even Strength'!CU396+'Power Play'!AJ396+'Penalty Kill'!AF396)&gt;0,W396/('Even Strength'!CU396+'Power Play'!AJ396+'Penalty Kill'!AF396),0)</f>
        <v>0.30769230769230771</v>
      </c>
      <c r="AR396" s="13">
        <f t="shared" si="132"/>
        <v>0.48717948717948723</v>
      </c>
      <c r="AS396">
        <v>160</v>
      </c>
      <c r="AT396">
        <v>139</v>
      </c>
      <c r="AU396" s="17">
        <f t="shared" si="133"/>
        <v>0.53511705685618727</v>
      </c>
      <c r="AV396">
        <v>6.3</v>
      </c>
      <c r="AW396">
        <v>68</v>
      </c>
      <c r="AX396">
        <v>34</v>
      </c>
      <c r="AY396">
        <v>31</v>
      </c>
      <c r="AZ396">
        <v>52</v>
      </c>
      <c r="BA396">
        <v>47</v>
      </c>
      <c r="BB396">
        <v>22</v>
      </c>
      <c r="BC396" s="2">
        <f t="shared" si="134"/>
        <v>3.2082617983564683</v>
      </c>
      <c r="BD396" s="14">
        <f t="shared" si="135"/>
        <v>1.6041308991782341</v>
      </c>
      <c r="BE396" s="14">
        <f t="shared" si="136"/>
        <v>1.4625899374860369</v>
      </c>
      <c r="BF396" s="14">
        <f t="shared" si="137"/>
        <v>2.453376669331417</v>
      </c>
      <c r="BG396" s="14">
        <f t="shared" si="138"/>
        <v>2.2174750665110885</v>
      </c>
      <c r="BH396" s="14">
        <f t="shared" si="139"/>
        <v>1.0379670524094455</v>
      </c>
      <c r="BI396">
        <v>18</v>
      </c>
      <c r="BJ396">
        <v>9</v>
      </c>
      <c r="BK396">
        <v>0</v>
      </c>
      <c r="BL396">
        <v>0</v>
      </c>
      <c r="BM396">
        <v>0</v>
      </c>
      <c r="BN396">
        <v>0</v>
      </c>
      <c r="BO396" s="2">
        <v>1.4375640000000001</v>
      </c>
      <c r="BP396">
        <v>9</v>
      </c>
      <c r="BQ396">
        <v>2</v>
      </c>
      <c r="BR396" s="18">
        <f t="shared" si="140"/>
        <v>0.22222222222222221</v>
      </c>
      <c r="BS396">
        <v>2</v>
      </c>
      <c r="BT396">
        <v>6</v>
      </c>
      <c r="BU396">
        <v>18</v>
      </c>
      <c r="BV396">
        <v>0</v>
      </c>
      <c r="BW396">
        <v>1</v>
      </c>
      <c r="BX396">
        <v>4</v>
      </c>
      <c r="BY396">
        <v>1</v>
      </c>
      <c r="BZ396">
        <v>0</v>
      </c>
      <c r="CA396">
        <v>0</v>
      </c>
      <c r="CB396" s="18">
        <f t="shared" si="141"/>
        <v>0</v>
      </c>
      <c r="CC396" s="19">
        <v>5</v>
      </c>
      <c r="CD396">
        <v>5.0999999999999996</v>
      </c>
      <c r="CE396">
        <v>2</v>
      </c>
      <c r="CF396">
        <v>7.1</v>
      </c>
      <c r="CG396" s="20">
        <f t="shared" si="142"/>
        <v>8.7654320987654313E-2</v>
      </c>
      <c r="CH396" s="20">
        <f t="shared" si="143"/>
        <v>0.33498027600486652</v>
      </c>
      <c r="CI396">
        <v>30.9</v>
      </c>
      <c r="CJ396">
        <v>25.7</v>
      </c>
      <c r="CK396">
        <v>11.3</v>
      </c>
      <c r="CL396">
        <v>9.1999999999999993</v>
      </c>
      <c r="CM396">
        <v>3</v>
      </c>
      <c r="CN396">
        <v>-0.7</v>
      </c>
      <c r="CO396">
        <v>11.5</v>
      </c>
      <c r="CP396" s="21">
        <f t="shared" si="144"/>
        <v>0.1419753086419753</v>
      </c>
      <c r="CQ396" s="21">
        <f t="shared" si="145"/>
        <v>0.54257368648675564</v>
      </c>
      <c r="CU396">
        <v>1</v>
      </c>
      <c r="CV396" t="s">
        <v>171</v>
      </c>
      <c r="CW396">
        <v>2100000</v>
      </c>
      <c r="CY396" s="22">
        <f t="shared" si="146"/>
        <v>7.8121951219512198</v>
      </c>
    </row>
    <row r="397" spans="1:103" x14ac:dyDescent="0.2">
      <c r="A397">
        <v>12</v>
      </c>
      <c r="B397" t="s">
        <v>1925</v>
      </c>
      <c r="C397" t="s">
        <v>1926</v>
      </c>
      <c r="E397" t="s">
        <v>320</v>
      </c>
      <c r="F397">
        <v>74</v>
      </c>
      <c r="G397">
        <v>210</v>
      </c>
      <c r="H397" t="s">
        <v>118</v>
      </c>
      <c r="I397">
        <v>1997</v>
      </c>
      <c r="J397">
        <v>1</v>
      </c>
      <c r="K397">
        <v>3</v>
      </c>
      <c r="M397">
        <v>35</v>
      </c>
      <c r="N397" t="s">
        <v>1927</v>
      </c>
      <c r="O397" s="12" t="s">
        <v>1928</v>
      </c>
      <c r="P397" s="12" t="s">
        <v>1924</v>
      </c>
      <c r="Q397" t="s">
        <v>169</v>
      </c>
      <c r="T397" s="12" t="s">
        <v>170</v>
      </c>
      <c r="U397">
        <v>82</v>
      </c>
      <c r="V397">
        <v>18</v>
      </c>
      <c r="W397">
        <v>25</v>
      </c>
      <c r="X397">
        <v>43</v>
      </c>
      <c r="Y397">
        <v>-8</v>
      </c>
      <c r="Z397">
        <v>171</v>
      </c>
      <c r="AA397">
        <v>58</v>
      </c>
      <c r="AB397">
        <v>64</v>
      </c>
      <c r="AC397" s="13">
        <f t="shared" si="126"/>
        <v>0.10526315789473684</v>
      </c>
      <c r="AD397" s="13">
        <f t="shared" si="127"/>
        <v>6.1433447098976107E-2</v>
      </c>
      <c r="AE397" s="14">
        <v>29.3</v>
      </c>
      <c r="AF397" s="15">
        <v>94</v>
      </c>
      <c r="AG397" s="15">
        <v>28</v>
      </c>
      <c r="AH397" s="15">
        <v>17</v>
      </c>
      <c r="AI397" s="2">
        <v>1395.85</v>
      </c>
      <c r="AJ397" s="14">
        <f t="shared" si="128"/>
        <v>17.022560975609753</v>
      </c>
      <c r="AK397">
        <v>1871</v>
      </c>
      <c r="AL397" s="14">
        <f t="shared" si="129"/>
        <v>22.817073170731707</v>
      </c>
      <c r="AM397" s="16">
        <f t="shared" si="130"/>
        <v>0.74604489577765898</v>
      </c>
      <c r="AN397" s="15">
        <v>204.008511</v>
      </c>
      <c r="AO397" s="16">
        <f t="shared" si="131"/>
        <v>8.7692163627896988</v>
      </c>
      <c r="AP397" s="13">
        <f>IF(('Even Strength'!CU397+'Power Play'!AJ397+'Penalty Kill'!AF397)&gt;0,V397/('Even Strength'!CU397+'Power Play'!AJ397+'Penalty Kill'!AF397),0)</f>
        <v>0.14399999999999999</v>
      </c>
      <c r="AQ397" s="13">
        <f>IF(('Even Strength'!CU397+'Power Play'!AJ397+'Penalty Kill'!AF397)&gt;0,W397/('Even Strength'!CU397+'Power Play'!AJ397+'Penalty Kill'!AF397),0)</f>
        <v>0.2</v>
      </c>
      <c r="AR397" s="13">
        <f t="shared" si="132"/>
        <v>0.34399999999999997</v>
      </c>
      <c r="AS397">
        <v>612</v>
      </c>
      <c r="AT397">
        <v>718</v>
      </c>
      <c r="AU397" s="17">
        <f t="shared" si="133"/>
        <v>0.46015037593984964</v>
      </c>
      <c r="AV397">
        <v>27.2</v>
      </c>
      <c r="AW397">
        <v>50</v>
      </c>
      <c r="AX397">
        <v>120</v>
      </c>
      <c r="AY397">
        <v>45</v>
      </c>
      <c r="AZ397">
        <v>58</v>
      </c>
      <c r="BA397">
        <v>30</v>
      </c>
      <c r="BB397">
        <v>20</v>
      </c>
      <c r="BC397" s="2">
        <f t="shared" si="134"/>
        <v>2.1492280689185801</v>
      </c>
      <c r="BD397" s="14">
        <f t="shared" si="135"/>
        <v>5.1581473654045924</v>
      </c>
      <c r="BE397" s="14">
        <f t="shared" si="136"/>
        <v>1.9343052620267223</v>
      </c>
      <c r="BF397" s="14">
        <f t="shared" si="137"/>
        <v>2.4931045599455528</v>
      </c>
      <c r="BG397" s="14">
        <f t="shared" si="138"/>
        <v>1.2895368413511481</v>
      </c>
      <c r="BH397" s="14">
        <f t="shared" si="139"/>
        <v>0.85969122756743199</v>
      </c>
      <c r="BI397">
        <v>62</v>
      </c>
      <c r="BJ397">
        <v>25</v>
      </c>
      <c r="BK397">
        <v>0</v>
      </c>
      <c r="BL397">
        <v>1</v>
      </c>
      <c r="BM397">
        <v>0</v>
      </c>
      <c r="BN397">
        <v>0</v>
      </c>
      <c r="BO397" s="2">
        <v>-15.947467</v>
      </c>
      <c r="BP397">
        <v>8</v>
      </c>
      <c r="BQ397">
        <v>3</v>
      </c>
      <c r="BR397" s="18">
        <f t="shared" si="140"/>
        <v>0.375</v>
      </c>
      <c r="BS397">
        <v>2</v>
      </c>
      <c r="BT397">
        <v>2</v>
      </c>
      <c r="BU397">
        <v>23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 s="18">
        <f t="shared" si="141"/>
        <v>0</v>
      </c>
      <c r="CC397" s="19">
        <v>7</v>
      </c>
      <c r="CD397">
        <v>3</v>
      </c>
      <c r="CE397">
        <v>1</v>
      </c>
      <c r="CF397">
        <v>4</v>
      </c>
      <c r="CG397" s="20">
        <f t="shared" si="142"/>
        <v>4.878048780487805E-2</v>
      </c>
      <c r="CH397" s="20">
        <f t="shared" si="143"/>
        <v>0.17193824551348641</v>
      </c>
      <c r="CI397">
        <v>27.8</v>
      </c>
      <c r="CJ397">
        <v>25.3</v>
      </c>
      <c r="CK397">
        <v>-5.8</v>
      </c>
      <c r="CL397">
        <v>5.3</v>
      </c>
      <c r="CM397">
        <v>1.3</v>
      </c>
      <c r="CN397">
        <v>0.4</v>
      </c>
      <c r="CO397">
        <v>7</v>
      </c>
      <c r="CP397" s="21">
        <f t="shared" si="144"/>
        <v>8.5365853658536592E-2</v>
      </c>
      <c r="CQ397" s="21">
        <f t="shared" si="145"/>
        <v>0.30089192964860123</v>
      </c>
      <c r="CW397">
        <v>4500000</v>
      </c>
      <c r="CY397" s="22">
        <f t="shared" si="146"/>
        <v>-0.90243902439024293</v>
      </c>
    </row>
    <row r="398" spans="1:103" x14ac:dyDescent="0.2">
      <c r="A398">
        <v>19</v>
      </c>
      <c r="B398" t="s">
        <v>1929</v>
      </c>
      <c r="C398" t="s">
        <v>1930</v>
      </c>
      <c r="D398" t="s">
        <v>268</v>
      </c>
      <c r="E398" t="s">
        <v>106</v>
      </c>
      <c r="F398">
        <v>74</v>
      </c>
      <c r="G398">
        <v>216</v>
      </c>
      <c r="H398" t="s">
        <v>107</v>
      </c>
      <c r="I398">
        <v>2005</v>
      </c>
      <c r="J398">
        <v>4</v>
      </c>
      <c r="K398">
        <v>102</v>
      </c>
      <c r="M398">
        <v>27</v>
      </c>
      <c r="N398" t="s">
        <v>1931</v>
      </c>
      <c r="O398" s="12" t="s">
        <v>1932</v>
      </c>
      <c r="P398" s="12" t="s">
        <v>1933</v>
      </c>
      <c r="Q398" t="s">
        <v>155</v>
      </c>
      <c r="T398" s="12" t="s">
        <v>170</v>
      </c>
      <c r="U398">
        <v>14</v>
      </c>
      <c r="V398">
        <v>2</v>
      </c>
      <c r="W398">
        <v>0</v>
      </c>
      <c r="X398">
        <v>2</v>
      </c>
      <c r="Y398">
        <v>0</v>
      </c>
      <c r="Z398">
        <v>14</v>
      </c>
      <c r="AA398">
        <v>9</v>
      </c>
      <c r="AB398">
        <v>10</v>
      </c>
      <c r="AC398" s="13">
        <f t="shared" si="126"/>
        <v>0.14285714285714285</v>
      </c>
      <c r="AD398" s="13">
        <f t="shared" si="127"/>
        <v>6.0606060606060608E-2</v>
      </c>
      <c r="AE398" s="14">
        <v>34.9</v>
      </c>
      <c r="AF398" s="15">
        <v>11</v>
      </c>
      <c r="AG398" s="15">
        <v>1</v>
      </c>
      <c r="AH398" s="15">
        <v>1</v>
      </c>
      <c r="AI398" s="2">
        <v>159.26666666669999</v>
      </c>
      <c r="AJ398" s="14">
        <f t="shared" si="128"/>
        <v>11.376190476192857</v>
      </c>
      <c r="AK398">
        <v>249</v>
      </c>
      <c r="AL398" s="14">
        <f t="shared" si="129"/>
        <v>17.785714285714285</v>
      </c>
      <c r="AM398" s="16">
        <f t="shared" si="130"/>
        <v>0.6396251673361445</v>
      </c>
      <c r="AN398" s="15">
        <v>0</v>
      </c>
      <c r="AO398" s="16">
        <f t="shared" si="131"/>
        <v>0</v>
      </c>
      <c r="AP398" s="13">
        <f>IF(('Even Strength'!CU398+'Power Play'!AJ398+'Penalty Kill'!AF398)&gt;0,V398/('Even Strength'!CU398+'Power Play'!AJ398+'Penalty Kill'!AF398),0)</f>
        <v>3.4482758620689655E-2</v>
      </c>
      <c r="AQ398" s="13">
        <f>IF(('Even Strength'!CU398+'Power Play'!AJ398+'Penalty Kill'!AF398)&gt;0,W398/('Even Strength'!CU398+'Power Play'!AJ398+'Penalty Kill'!AF398),0)</f>
        <v>0</v>
      </c>
      <c r="AR398" s="13">
        <f t="shared" si="132"/>
        <v>3.4482758620689655E-2</v>
      </c>
      <c r="AS398">
        <v>36</v>
      </c>
      <c r="AT398">
        <v>40</v>
      </c>
      <c r="AU398" s="17">
        <f t="shared" si="133"/>
        <v>0.47368421052631576</v>
      </c>
      <c r="AV398">
        <v>9.1999999999999993</v>
      </c>
      <c r="AW398">
        <v>15</v>
      </c>
      <c r="AX398">
        <v>30</v>
      </c>
      <c r="AY398">
        <v>5</v>
      </c>
      <c r="AZ398">
        <v>9</v>
      </c>
      <c r="BA398">
        <v>9</v>
      </c>
      <c r="BB398">
        <v>5</v>
      </c>
      <c r="BC398" s="2">
        <f t="shared" si="134"/>
        <v>5.6508999581402994</v>
      </c>
      <c r="BD398" s="14">
        <f t="shared" si="135"/>
        <v>11.301799916280599</v>
      </c>
      <c r="BE398" s="14">
        <f t="shared" si="136"/>
        <v>1.8836333193800998</v>
      </c>
      <c r="BF398" s="14">
        <f t="shared" si="137"/>
        <v>3.3905399748841796</v>
      </c>
      <c r="BG398" s="14">
        <f t="shared" si="138"/>
        <v>3.3905399748841796</v>
      </c>
      <c r="BH398" s="14">
        <f t="shared" si="139"/>
        <v>1.8836333193800998</v>
      </c>
      <c r="BI398">
        <v>21</v>
      </c>
      <c r="BJ398">
        <v>3</v>
      </c>
      <c r="BK398">
        <v>1</v>
      </c>
      <c r="BL398">
        <v>0</v>
      </c>
      <c r="BM398">
        <v>1</v>
      </c>
      <c r="BN398">
        <v>0</v>
      </c>
      <c r="BO398" s="2">
        <v>-1.279936</v>
      </c>
      <c r="BP398">
        <v>1</v>
      </c>
      <c r="BQ398">
        <v>0</v>
      </c>
      <c r="BR398" s="18">
        <f t="shared" si="140"/>
        <v>0</v>
      </c>
      <c r="BS398">
        <v>0</v>
      </c>
      <c r="BT398">
        <v>1</v>
      </c>
      <c r="BU398">
        <v>5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 s="18">
        <f t="shared" si="141"/>
        <v>0</v>
      </c>
      <c r="CC398" s="19">
        <v>4</v>
      </c>
      <c r="CD398">
        <v>0</v>
      </c>
      <c r="CE398">
        <v>0.2</v>
      </c>
      <c r="CF398">
        <v>0.2</v>
      </c>
      <c r="CG398" s="20">
        <f t="shared" si="142"/>
        <v>1.4285714285714287E-2</v>
      </c>
      <c r="CH398" s="20">
        <f t="shared" si="143"/>
        <v>7.5345332775203999E-2</v>
      </c>
      <c r="CI398">
        <v>1.9</v>
      </c>
      <c r="CJ398">
        <v>2.6</v>
      </c>
      <c r="CK398">
        <v>0</v>
      </c>
      <c r="CL398">
        <v>0.2</v>
      </c>
      <c r="CM398">
        <v>0.5</v>
      </c>
      <c r="CN398">
        <v>-0.30000000000000004</v>
      </c>
      <c r="CO398">
        <v>0.30000000000000004</v>
      </c>
      <c r="CP398" s="21">
        <f t="shared" si="144"/>
        <v>2.1428571428571432E-2</v>
      </c>
      <c r="CQ398" s="21">
        <f t="shared" si="145"/>
        <v>0.113017999162806</v>
      </c>
      <c r="CU398">
        <v>33</v>
      </c>
      <c r="CV398" t="s">
        <v>1934</v>
      </c>
      <c r="CW398">
        <v>650000</v>
      </c>
      <c r="CY398" s="22">
        <f t="shared" si="146"/>
        <v>-0.84146341463414642</v>
      </c>
    </row>
    <row r="399" spans="1:103" x14ac:dyDescent="0.2">
      <c r="A399">
        <v>54</v>
      </c>
      <c r="B399" t="s">
        <v>1935</v>
      </c>
      <c r="C399" t="s">
        <v>952</v>
      </c>
      <c r="D399" t="s">
        <v>105</v>
      </c>
      <c r="E399" t="s">
        <v>106</v>
      </c>
      <c r="F399">
        <v>74</v>
      </c>
      <c r="G399">
        <v>210</v>
      </c>
      <c r="H399" t="s">
        <v>107</v>
      </c>
      <c r="I399">
        <v>2003</v>
      </c>
      <c r="J399">
        <v>9</v>
      </c>
      <c r="K399">
        <v>288</v>
      </c>
      <c r="M399">
        <v>29</v>
      </c>
      <c r="N399" t="s">
        <v>1936</v>
      </c>
      <c r="O399" s="12" t="s">
        <v>275</v>
      </c>
      <c r="P399" s="12" t="s">
        <v>1933</v>
      </c>
      <c r="Q399" t="s">
        <v>155</v>
      </c>
      <c r="T399" s="12" t="s">
        <v>229</v>
      </c>
      <c r="U399">
        <v>48</v>
      </c>
      <c r="V399">
        <v>9</v>
      </c>
      <c r="W399">
        <v>8</v>
      </c>
      <c r="X399">
        <v>17</v>
      </c>
      <c r="Y399">
        <v>1</v>
      </c>
      <c r="Z399">
        <v>104</v>
      </c>
      <c r="AA399">
        <v>34</v>
      </c>
      <c r="AB399">
        <v>30</v>
      </c>
      <c r="AC399" s="13">
        <f t="shared" si="126"/>
        <v>8.6538461538461536E-2</v>
      </c>
      <c r="AD399" s="13">
        <f t="shared" si="127"/>
        <v>5.3571428571428568E-2</v>
      </c>
      <c r="AE399" s="14">
        <v>27.2</v>
      </c>
      <c r="AF399" s="15">
        <v>45</v>
      </c>
      <c r="AG399" s="15">
        <v>21</v>
      </c>
      <c r="AH399" s="15">
        <v>8</v>
      </c>
      <c r="AI399" s="2">
        <v>742.06666666670003</v>
      </c>
      <c r="AJ399" s="14">
        <f t="shared" si="128"/>
        <v>15.459722222222917</v>
      </c>
      <c r="AK399">
        <v>1080</v>
      </c>
      <c r="AL399" s="14">
        <f t="shared" si="129"/>
        <v>22.5</v>
      </c>
      <c r="AM399" s="16">
        <f t="shared" si="130"/>
        <v>0.68709876543212967</v>
      </c>
      <c r="AN399" s="15">
        <v>72.959999999999994</v>
      </c>
      <c r="AO399" s="16">
        <f t="shared" si="131"/>
        <v>5.8992004312278361</v>
      </c>
      <c r="AP399" s="13">
        <f>IF(('Even Strength'!CU399+'Power Play'!AJ399+'Penalty Kill'!AF399)&gt;0,V399/('Even Strength'!CU399+'Power Play'!AJ399+'Penalty Kill'!AF399),0)</f>
        <v>0.16071428571428573</v>
      </c>
      <c r="AQ399" s="13">
        <f>IF(('Even Strength'!CU399+'Power Play'!AJ399+'Penalty Kill'!AF399)&gt;0,W399/('Even Strength'!CU399+'Power Play'!AJ399+'Penalty Kill'!AF399),0)</f>
        <v>0.14285714285714285</v>
      </c>
      <c r="AR399" s="13">
        <f t="shared" si="132"/>
        <v>0.3035714285714286</v>
      </c>
      <c r="AS399">
        <v>38</v>
      </c>
      <c r="AT399">
        <v>35</v>
      </c>
      <c r="AU399" s="17">
        <f t="shared" si="133"/>
        <v>0.52054794520547942</v>
      </c>
      <c r="AV399">
        <v>2.5</v>
      </c>
      <c r="AW399">
        <v>52</v>
      </c>
      <c r="AX399">
        <v>102</v>
      </c>
      <c r="AY399">
        <v>31</v>
      </c>
      <c r="AZ399">
        <v>34</v>
      </c>
      <c r="BA399">
        <v>13</v>
      </c>
      <c r="BB399">
        <v>15</v>
      </c>
      <c r="BC399" s="2">
        <f t="shared" si="134"/>
        <v>4.2044739915549272</v>
      </c>
      <c r="BD399" s="14">
        <f t="shared" si="135"/>
        <v>8.2472374449731269</v>
      </c>
      <c r="BE399" s="14">
        <f t="shared" si="136"/>
        <v>2.5065133411192835</v>
      </c>
      <c r="BF399" s="14">
        <f t="shared" si="137"/>
        <v>2.7490791483243755</v>
      </c>
      <c r="BG399" s="14">
        <f t="shared" si="138"/>
        <v>1.0511184978887318</v>
      </c>
      <c r="BH399" s="14">
        <f t="shared" si="139"/>
        <v>1.2128290360254599</v>
      </c>
      <c r="BI399">
        <v>10</v>
      </c>
      <c r="BJ399">
        <v>5</v>
      </c>
      <c r="BK399">
        <v>0</v>
      </c>
      <c r="BL399">
        <v>0</v>
      </c>
      <c r="BM399">
        <v>0</v>
      </c>
      <c r="BN399">
        <v>0</v>
      </c>
      <c r="BO399" s="2">
        <v>-2.0040140000000002</v>
      </c>
      <c r="BR399" s="18" t="str">
        <f t="shared" si="140"/>
        <v xml:space="preserve"> </v>
      </c>
      <c r="BT399">
        <v>1</v>
      </c>
      <c r="BU399">
        <v>16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 s="18">
        <f t="shared" si="141"/>
        <v>0</v>
      </c>
      <c r="CC399" s="19">
        <v>7</v>
      </c>
      <c r="CD399">
        <v>0.8</v>
      </c>
      <c r="CE399">
        <v>1</v>
      </c>
      <c r="CF399">
        <v>1.8</v>
      </c>
      <c r="CG399" s="20">
        <f t="shared" si="142"/>
        <v>3.7499999999999999E-2</v>
      </c>
      <c r="CH399" s="20">
        <f t="shared" si="143"/>
        <v>0.14553948432305519</v>
      </c>
      <c r="CI399">
        <v>14.2</v>
      </c>
      <c r="CJ399">
        <v>12.9</v>
      </c>
      <c r="CK399">
        <v>6.8</v>
      </c>
      <c r="CL399">
        <v>0.9</v>
      </c>
      <c r="CM399">
        <v>1.9</v>
      </c>
      <c r="CN399">
        <v>0</v>
      </c>
      <c r="CO399">
        <v>2.8</v>
      </c>
      <c r="CP399" s="21">
        <f t="shared" si="144"/>
        <v>5.8333333333333327E-2</v>
      </c>
      <c r="CQ399" s="21">
        <f t="shared" si="145"/>
        <v>0.22639475339141915</v>
      </c>
      <c r="CU399">
        <v>12</v>
      </c>
      <c r="CV399" t="s">
        <v>844</v>
      </c>
      <c r="CW399">
        <v>4000000</v>
      </c>
      <c r="CY399" s="22">
        <f t="shared" si="146"/>
        <v>-4.2243902439024383</v>
      </c>
    </row>
    <row r="400" spans="1:103" x14ac:dyDescent="0.2">
      <c r="A400">
        <v>28</v>
      </c>
      <c r="B400" t="s">
        <v>1937</v>
      </c>
      <c r="C400" t="s">
        <v>641</v>
      </c>
      <c r="D400" t="s">
        <v>105</v>
      </c>
      <c r="E400" t="s">
        <v>106</v>
      </c>
      <c r="F400">
        <v>73</v>
      </c>
      <c r="G400">
        <v>208</v>
      </c>
      <c r="H400" t="s">
        <v>118</v>
      </c>
      <c r="I400">
        <v>2004</v>
      </c>
      <c r="J400">
        <v>4</v>
      </c>
      <c r="K400">
        <v>111</v>
      </c>
      <c r="M400">
        <v>29</v>
      </c>
      <c r="N400" t="s">
        <v>1938</v>
      </c>
      <c r="O400" s="12" t="s">
        <v>743</v>
      </c>
      <c r="P400" s="12" t="s">
        <v>1933</v>
      </c>
      <c r="Q400" t="s">
        <v>131</v>
      </c>
      <c r="T400" s="12" t="s">
        <v>156</v>
      </c>
      <c r="U400">
        <v>52</v>
      </c>
      <c r="V400">
        <v>2</v>
      </c>
      <c r="W400">
        <v>4</v>
      </c>
      <c r="X400">
        <v>6</v>
      </c>
      <c r="Y400">
        <v>0</v>
      </c>
      <c r="Z400">
        <v>59</v>
      </c>
      <c r="AA400">
        <v>20</v>
      </c>
      <c r="AB400">
        <v>27</v>
      </c>
      <c r="AC400" s="13">
        <f t="shared" si="126"/>
        <v>3.3898305084745763E-2</v>
      </c>
      <c r="AD400" s="13">
        <f t="shared" si="127"/>
        <v>1.8867924528301886E-2</v>
      </c>
      <c r="AE400" s="14">
        <v>29</v>
      </c>
      <c r="AF400" s="15">
        <v>26</v>
      </c>
      <c r="AG400" s="15">
        <v>10</v>
      </c>
      <c r="AH400" s="15">
        <v>3</v>
      </c>
      <c r="AI400" s="2">
        <v>511.73333333329998</v>
      </c>
      <c r="AJ400" s="14">
        <f t="shared" si="128"/>
        <v>9.8410256410250003</v>
      </c>
      <c r="AK400">
        <v>788</v>
      </c>
      <c r="AL400" s="14">
        <f t="shared" si="129"/>
        <v>15.153846153846153</v>
      </c>
      <c r="AM400" s="16">
        <f t="shared" si="130"/>
        <v>0.6494077834178934</v>
      </c>
      <c r="AN400" s="15">
        <v>29</v>
      </c>
      <c r="AO400" s="16">
        <f t="shared" si="131"/>
        <v>3.4002084418970431</v>
      </c>
      <c r="AP400" s="13">
        <f>IF(('Even Strength'!CU400+'Power Play'!AJ400+'Penalty Kill'!AF400)&gt;0,V400/('Even Strength'!CU400+'Power Play'!AJ400+'Penalty Kill'!AF400),0)</f>
        <v>1.8518518518518517E-2</v>
      </c>
      <c r="AQ400" s="13">
        <f>IF(('Even Strength'!CU400+'Power Play'!AJ400+'Penalty Kill'!AF400)&gt;0,W400/('Even Strength'!CU400+'Power Play'!AJ400+'Penalty Kill'!AF400),0)</f>
        <v>3.7037037037037035E-2</v>
      </c>
      <c r="AR400" s="13">
        <f t="shared" si="132"/>
        <v>5.5555555555555552E-2</v>
      </c>
      <c r="AS400">
        <v>2</v>
      </c>
      <c r="AT400">
        <v>4</v>
      </c>
      <c r="AU400" s="17">
        <f t="shared" si="133"/>
        <v>0.33333333333333331</v>
      </c>
      <c r="AV400">
        <v>0.1</v>
      </c>
      <c r="AW400">
        <v>71</v>
      </c>
      <c r="AX400">
        <v>74</v>
      </c>
      <c r="AY400">
        <v>21</v>
      </c>
      <c r="AZ400">
        <v>20</v>
      </c>
      <c r="BA400">
        <v>18</v>
      </c>
      <c r="BB400">
        <v>15</v>
      </c>
      <c r="BC400" s="2">
        <f t="shared" si="134"/>
        <v>8.3246482542996567</v>
      </c>
      <c r="BD400" s="14">
        <f t="shared" si="135"/>
        <v>8.6763939551855565</v>
      </c>
      <c r="BE400" s="14">
        <f t="shared" si="136"/>
        <v>2.462219906201307</v>
      </c>
      <c r="BF400" s="14">
        <f t="shared" si="137"/>
        <v>2.3449713392393399</v>
      </c>
      <c r="BG400" s="14">
        <f t="shared" si="138"/>
        <v>2.1104742053154055</v>
      </c>
      <c r="BH400" s="14">
        <f t="shared" si="139"/>
        <v>1.7587285044295049</v>
      </c>
      <c r="BI400">
        <v>40</v>
      </c>
      <c r="BJ400">
        <v>10</v>
      </c>
      <c r="BK400">
        <v>4</v>
      </c>
      <c r="BL400">
        <v>0</v>
      </c>
      <c r="BM400">
        <v>0</v>
      </c>
      <c r="BN400">
        <v>0</v>
      </c>
      <c r="BO400" s="2">
        <v>3.1489440000000002</v>
      </c>
      <c r="BR400" s="18" t="str">
        <f t="shared" si="140"/>
        <v xml:space="preserve"> </v>
      </c>
      <c r="BT400">
        <v>0</v>
      </c>
      <c r="BU400">
        <v>12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 s="18">
        <f t="shared" si="141"/>
        <v>0</v>
      </c>
      <c r="CC400" s="19">
        <v>4</v>
      </c>
      <c r="CD400">
        <v>-0.60000000000000009</v>
      </c>
      <c r="CE400">
        <v>0.7</v>
      </c>
      <c r="CF400">
        <v>0.1</v>
      </c>
      <c r="CG400" s="20">
        <f t="shared" si="142"/>
        <v>1.9230769230769232E-3</v>
      </c>
      <c r="CH400" s="20">
        <f t="shared" si="143"/>
        <v>1.17248566961967E-2</v>
      </c>
      <c r="CI400">
        <v>8.8000000000000007</v>
      </c>
      <c r="CJ400">
        <v>9.5</v>
      </c>
      <c r="CK400">
        <v>3.9</v>
      </c>
      <c r="CL400">
        <v>-1.6</v>
      </c>
      <c r="CM400">
        <v>1.3</v>
      </c>
      <c r="CN400">
        <v>0</v>
      </c>
      <c r="CO400">
        <v>-0.30000000000000004</v>
      </c>
      <c r="CP400" s="21">
        <f t="shared" si="144"/>
        <v>-5.7692307692307704E-3</v>
      </c>
      <c r="CQ400" s="21">
        <f t="shared" si="145"/>
        <v>-3.5174570088590103E-2</v>
      </c>
      <c r="CU400">
        <v>13</v>
      </c>
      <c r="CV400" t="s">
        <v>1939</v>
      </c>
      <c r="CW400">
        <v>1500000</v>
      </c>
      <c r="CY400" s="22">
        <f t="shared" si="146"/>
        <v>-2.9341463414634141</v>
      </c>
    </row>
    <row r="401" spans="1:103" x14ac:dyDescent="0.2">
      <c r="A401">
        <v>3</v>
      </c>
      <c r="B401" t="s">
        <v>1940</v>
      </c>
      <c r="C401" t="s">
        <v>1941</v>
      </c>
      <c r="D401" t="s">
        <v>676</v>
      </c>
      <c r="E401" t="s">
        <v>117</v>
      </c>
      <c r="F401">
        <v>76</v>
      </c>
      <c r="G401">
        <v>205</v>
      </c>
      <c r="H401" t="s">
        <v>107</v>
      </c>
      <c r="I401">
        <v>2013</v>
      </c>
      <c r="J401">
        <v>1</v>
      </c>
      <c r="K401">
        <v>4</v>
      </c>
      <c r="L401" t="s">
        <v>108</v>
      </c>
      <c r="M401">
        <v>19</v>
      </c>
      <c r="N401" t="s">
        <v>1942</v>
      </c>
      <c r="O401" s="12" t="s">
        <v>1943</v>
      </c>
      <c r="P401" s="12" t="s">
        <v>1933</v>
      </c>
      <c r="Q401" t="s">
        <v>343</v>
      </c>
      <c r="T401" s="12" t="s">
        <v>178</v>
      </c>
      <c r="U401">
        <v>77</v>
      </c>
      <c r="V401">
        <v>6</v>
      </c>
      <c r="W401">
        <v>19</v>
      </c>
      <c r="X401">
        <v>25</v>
      </c>
      <c r="Y401">
        <v>-23</v>
      </c>
      <c r="Z401">
        <v>100</v>
      </c>
      <c r="AA401">
        <v>51</v>
      </c>
      <c r="AB401">
        <v>74</v>
      </c>
      <c r="AC401" s="13">
        <f t="shared" si="126"/>
        <v>0.06</v>
      </c>
      <c r="AD401" s="13">
        <f t="shared" si="127"/>
        <v>2.6666666666666668E-2</v>
      </c>
      <c r="AE401" s="14">
        <v>51.4</v>
      </c>
      <c r="AF401" s="15">
        <v>42</v>
      </c>
      <c r="AG401" s="15">
        <v>9</v>
      </c>
      <c r="AH401" s="15">
        <v>44</v>
      </c>
      <c r="AI401" s="2">
        <v>1510.6333333333</v>
      </c>
      <c r="AJ401" s="14">
        <f t="shared" si="128"/>
        <v>19.618614718614285</v>
      </c>
      <c r="AK401">
        <v>1862</v>
      </c>
      <c r="AL401" s="14">
        <f t="shared" si="129"/>
        <v>24.181818181818183</v>
      </c>
      <c r="AM401" s="16">
        <f t="shared" si="130"/>
        <v>0.81129609738630504</v>
      </c>
      <c r="AN401" s="15">
        <v>57.993640999999997</v>
      </c>
      <c r="AO401" s="16">
        <f t="shared" si="131"/>
        <v>2.3034169730135772</v>
      </c>
      <c r="AP401" s="13">
        <f>IF(('Even Strength'!CU401+'Power Play'!AJ401+'Penalty Kill'!AF401)&gt;0,V401/('Even Strength'!CU401+'Power Play'!AJ401+'Penalty Kill'!AF401),0)</f>
        <v>5.8252427184466021E-2</v>
      </c>
      <c r="AQ401" s="13">
        <f>IF(('Even Strength'!CU401+'Power Play'!AJ401+'Penalty Kill'!AF401)&gt;0,W401/('Even Strength'!CU401+'Power Play'!AJ401+'Penalty Kill'!AF401),0)</f>
        <v>0.18446601941747573</v>
      </c>
      <c r="AR401" s="13">
        <f t="shared" si="132"/>
        <v>0.24271844660194175</v>
      </c>
      <c r="AS401">
        <v>0</v>
      </c>
      <c r="AT401">
        <v>0</v>
      </c>
      <c r="AU401" s="17">
        <f t="shared" si="133"/>
        <v>0</v>
      </c>
      <c r="AV401">
        <v>0</v>
      </c>
      <c r="AW401">
        <v>94</v>
      </c>
      <c r="AX401">
        <v>55</v>
      </c>
      <c r="AY401">
        <v>99</v>
      </c>
      <c r="AZ401">
        <v>51</v>
      </c>
      <c r="BA401">
        <v>57</v>
      </c>
      <c r="BB401">
        <v>25</v>
      </c>
      <c r="BC401" s="2">
        <f t="shared" si="134"/>
        <v>3.7335333965887099</v>
      </c>
      <c r="BD401" s="14">
        <f t="shared" si="135"/>
        <v>2.1845142214082878</v>
      </c>
      <c r="BE401" s="14">
        <f t="shared" si="136"/>
        <v>3.9321255985349173</v>
      </c>
      <c r="BF401" s="14">
        <f t="shared" si="137"/>
        <v>2.0256404598513211</v>
      </c>
      <c r="BG401" s="14">
        <f t="shared" si="138"/>
        <v>2.2639511021867706</v>
      </c>
      <c r="BH401" s="14">
        <f t="shared" si="139"/>
        <v>0.99296100973103973</v>
      </c>
      <c r="BI401">
        <v>24</v>
      </c>
      <c r="BJ401">
        <v>12</v>
      </c>
      <c r="BK401">
        <v>0</v>
      </c>
      <c r="BL401">
        <v>0</v>
      </c>
      <c r="BM401">
        <v>0</v>
      </c>
      <c r="BN401">
        <v>0</v>
      </c>
      <c r="BO401" s="2">
        <v>8.3749280000000006</v>
      </c>
      <c r="BP401">
        <v>1</v>
      </c>
      <c r="BQ401">
        <v>0</v>
      </c>
      <c r="BR401" s="18">
        <f t="shared" si="140"/>
        <v>0</v>
      </c>
      <c r="BS401">
        <v>0</v>
      </c>
      <c r="BT401">
        <v>2</v>
      </c>
      <c r="BU401">
        <v>15</v>
      </c>
      <c r="BV401">
        <v>1</v>
      </c>
      <c r="BW401">
        <v>0</v>
      </c>
      <c r="BX401">
        <v>2</v>
      </c>
      <c r="BY401">
        <v>0</v>
      </c>
      <c r="BZ401">
        <v>0</v>
      </c>
      <c r="CA401">
        <v>0</v>
      </c>
      <c r="CB401" s="18">
        <f t="shared" si="141"/>
        <v>0</v>
      </c>
      <c r="CC401" s="19">
        <v>3</v>
      </c>
      <c r="CD401">
        <v>1.6</v>
      </c>
      <c r="CE401">
        <v>1.4</v>
      </c>
      <c r="CF401">
        <v>3</v>
      </c>
      <c r="CG401" s="20">
        <f t="shared" si="142"/>
        <v>3.896103896103896E-2</v>
      </c>
      <c r="CH401" s="20">
        <f t="shared" si="143"/>
        <v>0.11915532116772479</v>
      </c>
      <c r="CI401">
        <v>31.8</v>
      </c>
      <c r="CJ401">
        <v>30.7</v>
      </c>
      <c r="CK401">
        <v>-17.3</v>
      </c>
      <c r="CL401">
        <v>2.2999999999999998</v>
      </c>
      <c r="CM401">
        <v>0.60000000000000009</v>
      </c>
      <c r="CN401">
        <v>-0.30000000000000004</v>
      </c>
      <c r="CO401">
        <v>2.6</v>
      </c>
      <c r="CP401" s="21">
        <f t="shared" si="144"/>
        <v>3.3766233766233771E-2</v>
      </c>
      <c r="CQ401" s="21">
        <f t="shared" si="145"/>
        <v>0.10326794501202814</v>
      </c>
      <c r="CU401">
        <v>5</v>
      </c>
      <c r="CV401" t="s">
        <v>179</v>
      </c>
      <c r="CW401">
        <v>3225000</v>
      </c>
      <c r="CY401" s="22">
        <f t="shared" si="146"/>
        <v>-3.0634146341463411</v>
      </c>
    </row>
    <row r="402" spans="1:103" x14ac:dyDescent="0.2">
      <c r="A402">
        <v>16</v>
      </c>
      <c r="B402" t="s">
        <v>1944</v>
      </c>
      <c r="C402" t="s">
        <v>1607</v>
      </c>
      <c r="E402" t="s">
        <v>182</v>
      </c>
      <c r="F402">
        <v>73</v>
      </c>
      <c r="G402">
        <v>195</v>
      </c>
      <c r="H402" t="s">
        <v>118</v>
      </c>
      <c r="I402">
        <v>2009</v>
      </c>
      <c r="J402">
        <v>1</v>
      </c>
      <c r="K402">
        <v>20</v>
      </c>
      <c r="M402">
        <v>22</v>
      </c>
      <c r="N402" t="s">
        <v>1945</v>
      </c>
      <c r="O402" s="12" t="s">
        <v>1946</v>
      </c>
      <c r="P402" s="12" t="s">
        <v>1947</v>
      </c>
      <c r="Q402" t="s">
        <v>432</v>
      </c>
      <c r="T402" s="12" t="s">
        <v>170</v>
      </c>
      <c r="U402">
        <v>27</v>
      </c>
      <c r="V402">
        <v>1</v>
      </c>
      <c r="W402">
        <v>2</v>
      </c>
      <c r="X402">
        <v>3</v>
      </c>
      <c r="Y402">
        <v>0</v>
      </c>
      <c r="Z402">
        <v>21</v>
      </c>
      <c r="AA402">
        <v>8</v>
      </c>
      <c r="AB402">
        <v>8</v>
      </c>
      <c r="AC402" s="13">
        <f t="shared" si="126"/>
        <v>4.7619047619047616E-2</v>
      </c>
      <c r="AD402" s="13">
        <f t="shared" si="127"/>
        <v>2.7027027027027029E-2</v>
      </c>
      <c r="AE402" s="14">
        <v>35.200000000000003</v>
      </c>
      <c r="AF402" s="15">
        <v>8</v>
      </c>
      <c r="AG402" s="15">
        <v>4</v>
      </c>
      <c r="AH402" s="15">
        <v>1</v>
      </c>
      <c r="AI402" s="2">
        <v>273.5833333333</v>
      </c>
      <c r="AJ402" s="14">
        <f t="shared" si="128"/>
        <v>10.132716049381482</v>
      </c>
      <c r="AK402">
        <v>415</v>
      </c>
      <c r="AL402" s="14">
        <f t="shared" si="129"/>
        <v>15.37037037037037</v>
      </c>
      <c r="AM402" s="16">
        <f t="shared" si="130"/>
        <v>0.65923694779108433</v>
      </c>
      <c r="AN402" s="15">
        <v>0</v>
      </c>
      <c r="AO402" s="16">
        <f t="shared" si="131"/>
        <v>0</v>
      </c>
      <c r="AP402" s="13">
        <f>IF(('Even Strength'!CU402+'Power Play'!AJ402+'Penalty Kill'!AF402)&gt;0,V402/('Even Strength'!CU402+'Power Play'!AJ402+'Penalty Kill'!AF402),0)</f>
        <v>2.6315789473684209E-2</v>
      </c>
      <c r="AQ402" s="13">
        <f>IF(('Even Strength'!CU402+'Power Play'!AJ402+'Penalty Kill'!AF402)&gt;0,W402/('Even Strength'!CU402+'Power Play'!AJ402+'Penalty Kill'!AF402),0)</f>
        <v>5.2631578947368418E-2</v>
      </c>
      <c r="AR402" s="13">
        <f t="shared" si="132"/>
        <v>7.8947368421052627E-2</v>
      </c>
      <c r="AS402">
        <v>83</v>
      </c>
      <c r="AT402">
        <v>85</v>
      </c>
      <c r="AU402" s="17">
        <f t="shared" si="133"/>
        <v>0.49404761904761907</v>
      </c>
      <c r="AV402">
        <v>11</v>
      </c>
      <c r="AW402">
        <v>26</v>
      </c>
      <c r="AX402">
        <v>15</v>
      </c>
      <c r="AY402">
        <v>4</v>
      </c>
      <c r="AZ402">
        <v>8</v>
      </c>
      <c r="BA402">
        <v>5</v>
      </c>
      <c r="BB402">
        <v>10</v>
      </c>
      <c r="BC402" s="2">
        <f t="shared" si="134"/>
        <v>5.7021017362175694</v>
      </c>
      <c r="BD402" s="14">
        <f t="shared" si="135"/>
        <v>3.2896740785870593</v>
      </c>
      <c r="BE402" s="14">
        <f t="shared" si="136"/>
        <v>0.87724642095654914</v>
      </c>
      <c r="BF402" s="14">
        <f t="shared" si="137"/>
        <v>1.7544928419130983</v>
      </c>
      <c r="BG402" s="14">
        <f t="shared" si="138"/>
        <v>1.0965580261956864</v>
      </c>
      <c r="BH402" s="14">
        <f t="shared" si="139"/>
        <v>2.1931160523913729</v>
      </c>
      <c r="BI402">
        <v>4</v>
      </c>
      <c r="BJ402">
        <v>2</v>
      </c>
      <c r="BK402">
        <v>0</v>
      </c>
      <c r="BL402">
        <v>0</v>
      </c>
      <c r="BM402">
        <v>0</v>
      </c>
      <c r="BN402">
        <v>0</v>
      </c>
      <c r="BO402" s="2">
        <v>1.4935389999999999</v>
      </c>
      <c r="BP402">
        <v>1</v>
      </c>
      <c r="BQ402">
        <v>1</v>
      </c>
      <c r="BR402" s="18">
        <f t="shared" si="140"/>
        <v>1</v>
      </c>
      <c r="BS402">
        <v>0</v>
      </c>
      <c r="BT402">
        <v>0</v>
      </c>
      <c r="BU402">
        <v>4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 s="18">
        <f t="shared" si="141"/>
        <v>0</v>
      </c>
      <c r="CC402" s="19">
        <v>1</v>
      </c>
      <c r="CD402">
        <v>-0.30000000000000004</v>
      </c>
      <c r="CE402">
        <v>0.4</v>
      </c>
      <c r="CF402">
        <v>0.1</v>
      </c>
      <c r="CG402" s="20">
        <f t="shared" si="142"/>
        <v>3.7037037037037038E-3</v>
      </c>
      <c r="CH402" s="20">
        <f t="shared" si="143"/>
        <v>2.193116052391373E-2</v>
      </c>
      <c r="CI402">
        <v>5.0999999999999996</v>
      </c>
      <c r="CJ402">
        <v>5.9</v>
      </c>
      <c r="CK402">
        <v>0.1</v>
      </c>
      <c r="CL402">
        <v>-1.1000000000000001</v>
      </c>
      <c r="CM402">
        <v>1.1000000000000001</v>
      </c>
      <c r="CN402">
        <v>0.60000000000000009</v>
      </c>
      <c r="CO402">
        <v>0.60000000000000009</v>
      </c>
      <c r="CP402" s="21">
        <f t="shared" si="144"/>
        <v>2.2222222222222227E-2</v>
      </c>
      <c r="CQ402" s="21">
        <f t="shared" si="145"/>
        <v>0.13158696314348239</v>
      </c>
      <c r="CU402">
        <v>9</v>
      </c>
      <c r="CV402" t="s">
        <v>1709</v>
      </c>
      <c r="CW402">
        <v>725000</v>
      </c>
      <c r="CY402" s="22">
        <f t="shared" si="146"/>
        <v>-0.673170731707317</v>
      </c>
    </row>
    <row r="403" spans="1:103" x14ac:dyDescent="0.2">
      <c r="A403">
        <v>59</v>
      </c>
      <c r="B403" t="s">
        <v>1948</v>
      </c>
      <c r="C403" t="s">
        <v>290</v>
      </c>
      <c r="E403" t="s">
        <v>291</v>
      </c>
      <c r="F403">
        <v>73</v>
      </c>
      <c r="G403">
        <v>192</v>
      </c>
      <c r="H403" t="s">
        <v>118</v>
      </c>
      <c r="I403">
        <v>2008</v>
      </c>
      <c r="J403">
        <v>2</v>
      </c>
      <c r="K403">
        <v>38</v>
      </c>
      <c r="M403">
        <v>23</v>
      </c>
      <c r="N403" t="s">
        <v>1949</v>
      </c>
      <c r="O403" s="12" t="s">
        <v>1808</v>
      </c>
      <c r="P403" s="12" t="s">
        <v>1950</v>
      </c>
      <c r="Q403" t="s">
        <v>343</v>
      </c>
      <c r="T403" s="12" t="s">
        <v>178</v>
      </c>
      <c r="U403">
        <v>72</v>
      </c>
      <c r="V403">
        <v>13</v>
      </c>
      <c r="W403">
        <v>27</v>
      </c>
      <c r="X403">
        <v>40</v>
      </c>
      <c r="Y403">
        <v>-2</v>
      </c>
      <c r="Z403">
        <v>168</v>
      </c>
      <c r="AA403">
        <v>51</v>
      </c>
      <c r="AB403">
        <v>81</v>
      </c>
      <c r="AC403" s="13">
        <f t="shared" si="126"/>
        <v>7.7380952380952384E-2</v>
      </c>
      <c r="AD403" s="13">
        <f t="shared" si="127"/>
        <v>4.3333333333333335E-2</v>
      </c>
      <c r="AE403" s="14">
        <v>47.1</v>
      </c>
      <c r="AF403" s="15">
        <v>66</v>
      </c>
      <c r="AG403" s="15">
        <v>21</v>
      </c>
      <c r="AH403" s="15">
        <v>70</v>
      </c>
      <c r="AI403" s="2">
        <v>1901.0666666667</v>
      </c>
      <c r="AJ403" s="14">
        <f t="shared" si="128"/>
        <v>26.403703703704167</v>
      </c>
      <c r="AK403">
        <v>2184</v>
      </c>
      <c r="AL403" s="14">
        <f t="shared" si="129"/>
        <v>30.333333333333332</v>
      </c>
      <c r="AM403" s="16">
        <f t="shared" si="130"/>
        <v>0.87045177045178568</v>
      </c>
      <c r="AN403" s="15">
        <v>141.539526</v>
      </c>
      <c r="AO403" s="16">
        <f t="shared" si="131"/>
        <v>4.4671613620422841</v>
      </c>
      <c r="AP403" s="13">
        <f>IF(('Even Strength'!CU403+'Power Play'!AJ403+'Penalty Kill'!AF403)&gt;0,V403/('Even Strength'!CU403+'Power Play'!AJ403+'Penalty Kill'!AF403),0)</f>
        <v>0.12871287128712872</v>
      </c>
      <c r="AQ403" s="13">
        <f>IF(('Even Strength'!CU403+'Power Play'!AJ403+'Penalty Kill'!AF403)&gt;0,W403/('Even Strength'!CU403+'Power Play'!AJ403+'Penalty Kill'!AF403),0)</f>
        <v>0.26732673267326734</v>
      </c>
      <c r="AR403" s="13">
        <f t="shared" si="132"/>
        <v>0.39603960396039606</v>
      </c>
      <c r="AS403">
        <v>0</v>
      </c>
      <c r="AT403">
        <v>0</v>
      </c>
      <c r="AU403" s="17">
        <f t="shared" si="133"/>
        <v>0</v>
      </c>
      <c r="AV403">
        <v>0</v>
      </c>
      <c r="AW403">
        <v>88</v>
      </c>
      <c r="AX403">
        <v>32</v>
      </c>
      <c r="AY403">
        <v>150</v>
      </c>
      <c r="AZ403">
        <v>51</v>
      </c>
      <c r="BA403">
        <v>34</v>
      </c>
      <c r="BB403">
        <v>22</v>
      </c>
      <c r="BC403" s="2">
        <f t="shared" si="134"/>
        <v>2.7773881329779284</v>
      </c>
      <c r="BD403" s="14">
        <f t="shared" si="135"/>
        <v>1.009959321082883</v>
      </c>
      <c r="BE403" s="14">
        <f t="shared" si="136"/>
        <v>4.7341843175760143</v>
      </c>
      <c r="BF403" s="14">
        <f t="shared" si="137"/>
        <v>1.6096226679758447</v>
      </c>
      <c r="BG403" s="14">
        <f t="shared" si="138"/>
        <v>1.0730817786505633</v>
      </c>
      <c r="BH403" s="14">
        <f t="shared" si="139"/>
        <v>0.6943470332444821</v>
      </c>
      <c r="BI403">
        <v>18</v>
      </c>
      <c r="BJ403">
        <v>9</v>
      </c>
      <c r="BK403">
        <v>0</v>
      </c>
      <c r="BL403">
        <v>0</v>
      </c>
      <c r="BM403">
        <v>0</v>
      </c>
      <c r="BN403">
        <v>0</v>
      </c>
      <c r="BO403" s="2">
        <v>8.8255110000000005</v>
      </c>
      <c r="BP403">
        <v>6</v>
      </c>
      <c r="BQ403">
        <v>3</v>
      </c>
      <c r="BR403" s="18">
        <f t="shared" si="140"/>
        <v>0.5</v>
      </c>
      <c r="BS403">
        <v>1</v>
      </c>
      <c r="BT403">
        <v>1</v>
      </c>
      <c r="BU403">
        <v>15</v>
      </c>
      <c r="BV403">
        <v>0</v>
      </c>
      <c r="BW403">
        <v>0</v>
      </c>
      <c r="BX403">
        <v>2</v>
      </c>
      <c r="BY403">
        <v>1</v>
      </c>
      <c r="BZ403">
        <v>0</v>
      </c>
      <c r="CA403">
        <v>0</v>
      </c>
      <c r="CB403" s="18">
        <f t="shared" si="141"/>
        <v>0</v>
      </c>
      <c r="CC403" s="19">
        <v>8</v>
      </c>
      <c r="CD403">
        <v>3.6</v>
      </c>
      <c r="CE403">
        <v>4</v>
      </c>
      <c r="CF403">
        <v>7.6</v>
      </c>
      <c r="CG403" s="20">
        <f t="shared" si="142"/>
        <v>0.10555555555555556</v>
      </c>
      <c r="CH403" s="20">
        <f t="shared" si="143"/>
        <v>0.23986533875718472</v>
      </c>
      <c r="CI403">
        <v>39.700000000000003</v>
      </c>
      <c r="CJ403">
        <v>39.799999999999997</v>
      </c>
      <c r="CK403">
        <v>5</v>
      </c>
      <c r="CL403">
        <v>6.8</v>
      </c>
      <c r="CM403">
        <v>5.0999999999999996</v>
      </c>
      <c r="CN403">
        <v>1</v>
      </c>
      <c r="CO403">
        <v>12.9</v>
      </c>
      <c r="CP403" s="21">
        <f t="shared" si="144"/>
        <v>0.17916666666666667</v>
      </c>
      <c r="CQ403" s="21">
        <f t="shared" si="145"/>
        <v>0.40713985131153724</v>
      </c>
      <c r="CU403">
        <v>10</v>
      </c>
      <c r="CV403" t="s">
        <v>179</v>
      </c>
      <c r="CW403">
        <v>4000000</v>
      </c>
      <c r="CY403" s="22">
        <f t="shared" si="146"/>
        <v>5.8756097560975622</v>
      </c>
    </row>
    <row r="404" spans="1:103" x14ac:dyDescent="0.2">
      <c r="A404">
        <v>55</v>
      </c>
      <c r="B404" t="s">
        <v>1951</v>
      </c>
      <c r="C404" t="s">
        <v>374</v>
      </c>
      <c r="D404" t="s">
        <v>105</v>
      </c>
      <c r="E404" t="s">
        <v>106</v>
      </c>
      <c r="F404">
        <v>75</v>
      </c>
      <c r="G404">
        <v>220</v>
      </c>
      <c r="H404" t="s">
        <v>118</v>
      </c>
      <c r="I404">
        <v>1994</v>
      </c>
      <c r="J404">
        <v>1</v>
      </c>
      <c r="K404">
        <v>1</v>
      </c>
      <c r="M404">
        <v>37</v>
      </c>
      <c r="N404" t="s">
        <v>1952</v>
      </c>
      <c r="O404" s="12" t="s">
        <v>1953</v>
      </c>
      <c r="P404" s="12" t="s">
        <v>1954</v>
      </c>
      <c r="Q404" t="s">
        <v>317</v>
      </c>
      <c r="T404" s="12" t="s">
        <v>178</v>
      </c>
      <c r="U404">
        <v>37</v>
      </c>
      <c r="V404">
        <v>1</v>
      </c>
      <c r="W404">
        <v>4</v>
      </c>
      <c r="X404">
        <v>5</v>
      </c>
      <c r="Y404">
        <v>-6</v>
      </c>
      <c r="Z404">
        <v>44</v>
      </c>
      <c r="AA404">
        <v>11</v>
      </c>
      <c r="AB404">
        <v>28</v>
      </c>
      <c r="AC404" s="13">
        <f t="shared" si="126"/>
        <v>2.2727272727272728E-2</v>
      </c>
      <c r="AD404" s="13">
        <f t="shared" si="127"/>
        <v>1.2048192771084338E-2</v>
      </c>
      <c r="AE404" s="14">
        <v>49.7</v>
      </c>
      <c r="AF404" s="15">
        <v>14</v>
      </c>
      <c r="AG404" s="15">
        <v>5</v>
      </c>
      <c r="AH404" s="15">
        <v>22</v>
      </c>
      <c r="AI404" s="2">
        <v>598.28333333329999</v>
      </c>
      <c r="AJ404" s="14">
        <f t="shared" si="128"/>
        <v>16.169819819818919</v>
      </c>
      <c r="AK404">
        <v>911</v>
      </c>
      <c r="AL404" s="14">
        <f t="shared" si="129"/>
        <v>24.621621621621621</v>
      </c>
      <c r="AM404" s="16">
        <f t="shared" si="130"/>
        <v>0.65673252835708007</v>
      </c>
      <c r="AN404" s="15">
        <v>11.85</v>
      </c>
      <c r="AO404" s="16">
        <f t="shared" si="131"/>
        <v>1.1884001448589681</v>
      </c>
      <c r="AP404" s="13">
        <f>IF(('Even Strength'!CU404+'Power Play'!AJ404+'Penalty Kill'!AF404)&gt;0,V404/('Even Strength'!CU404+'Power Play'!AJ404+'Penalty Kill'!AF404),0)</f>
        <v>2.1739130434782608E-2</v>
      </c>
      <c r="AQ404" s="13">
        <f>IF(('Even Strength'!CU404+'Power Play'!AJ404+'Penalty Kill'!AF404)&gt;0,W404/('Even Strength'!CU404+'Power Play'!AJ404+'Penalty Kill'!AF404),0)</f>
        <v>8.6956521739130432E-2</v>
      </c>
      <c r="AR404" s="13">
        <f t="shared" si="132"/>
        <v>0.10869565217391304</v>
      </c>
      <c r="AS404">
        <v>0</v>
      </c>
      <c r="AT404">
        <v>0</v>
      </c>
      <c r="AU404" s="17">
        <f t="shared" si="133"/>
        <v>0</v>
      </c>
      <c r="AV404">
        <v>0</v>
      </c>
      <c r="AW404">
        <v>29</v>
      </c>
      <c r="AX404">
        <v>34</v>
      </c>
      <c r="AY404">
        <v>42</v>
      </c>
      <c r="AZ404">
        <v>11</v>
      </c>
      <c r="BA404">
        <v>12</v>
      </c>
      <c r="BB404">
        <v>8</v>
      </c>
      <c r="BC404" s="2">
        <f t="shared" si="134"/>
        <v>2.9083210296126643</v>
      </c>
      <c r="BD404" s="14">
        <f t="shared" si="135"/>
        <v>3.4097556898907104</v>
      </c>
      <c r="BE404" s="14">
        <f t="shared" si="136"/>
        <v>4.2120511463355834</v>
      </c>
      <c r="BF404" s="14">
        <f t="shared" si="137"/>
        <v>1.1031562526117002</v>
      </c>
      <c r="BG404" s="14">
        <f t="shared" si="138"/>
        <v>1.2034431846673095</v>
      </c>
      <c r="BH404" s="14">
        <f t="shared" si="139"/>
        <v>0.80229545644487299</v>
      </c>
      <c r="BI404">
        <v>39</v>
      </c>
      <c r="BJ404">
        <v>12</v>
      </c>
      <c r="BK404">
        <v>1</v>
      </c>
      <c r="BL404">
        <v>0</v>
      </c>
      <c r="BM404">
        <v>1</v>
      </c>
      <c r="BN404">
        <v>0</v>
      </c>
      <c r="BO404" s="2">
        <v>-6.4643750000000004</v>
      </c>
      <c r="BR404" s="18" t="str">
        <f t="shared" si="140"/>
        <v xml:space="preserve"> </v>
      </c>
      <c r="BT404">
        <v>0</v>
      </c>
      <c r="BU404">
        <v>6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s="18">
        <f t="shared" si="141"/>
        <v>0</v>
      </c>
      <c r="CC404" s="19">
        <v>2</v>
      </c>
      <c r="CD404">
        <v>-0.1</v>
      </c>
      <c r="CE404">
        <v>0.7</v>
      </c>
      <c r="CF404">
        <v>0.60000000000000009</v>
      </c>
      <c r="CG404" s="20">
        <f t="shared" si="142"/>
        <v>1.6216216216216217E-2</v>
      </c>
      <c r="CH404" s="20">
        <f t="shared" si="143"/>
        <v>6.0172159233365483E-2</v>
      </c>
      <c r="CI404">
        <v>11.3</v>
      </c>
      <c r="CJ404">
        <v>13.7</v>
      </c>
      <c r="CK404">
        <v>-1.7000000000000002</v>
      </c>
      <c r="CL404">
        <v>-0.60000000000000009</v>
      </c>
      <c r="CM404">
        <v>0.8</v>
      </c>
      <c r="CN404">
        <v>0</v>
      </c>
      <c r="CO404">
        <v>0.2</v>
      </c>
      <c r="CP404" s="21">
        <f t="shared" si="144"/>
        <v>5.4054054054054057E-3</v>
      </c>
      <c r="CQ404" s="21">
        <f t="shared" si="145"/>
        <v>2.0057386411121828E-2</v>
      </c>
      <c r="CU404">
        <v>41</v>
      </c>
      <c r="CV404" t="s">
        <v>1955</v>
      </c>
      <c r="CW404">
        <v>4125000</v>
      </c>
      <c r="CY404" s="22">
        <f t="shared" si="146"/>
        <v>-7.0439024390243885</v>
      </c>
    </row>
    <row r="405" spans="1:103" x14ac:dyDescent="0.2">
      <c r="A405">
        <v>26</v>
      </c>
      <c r="B405" t="s">
        <v>1956</v>
      </c>
      <c r="C405" t="s">
        <v>1957</v>
      </c>
      <c r="E405" t="s">
        <v>813</v>
      </c>
      <c r="F405">
        <v>74</v>
      </c>
      <c r="G405">
        <v>193</v>
      </c>
      <c r="H405" t="s">
        <v>118</v>
      </c>
      <c r="I405">
        <v>2011</v>
      </c>
      <c r="J405">
        <v>2</v>
      </c>
      <c r="K405">
        <v>35</v>
      </c>
      <c r="L405" t="s">
        <v>108</v>
      </c>
      <c r="M405">
        <v>21</v>
      </c>
      <c r="N405" t="s">
        <v>1958</v>
      </c>
      <c r="O405" s="12" t="s">
        <v>1329</v>
      </c>
      <c r="P405" s="12" t="s">
        <v>1959</v>
      </c>
      <c r="Q405" t="s">
        <v>122</v>
      </c>
      <c r="T405" s="12" t="s">
        <v>148</v>
      </c>
      <c r="U405">
        <v>36</v>
      </c>
      <c r="V405">
        <v>8</v>
      </c>
      <c r="W405">
        <v>7</v>
      </c>
      <c r="X405">
        <v>15</v>
      </c>
      <c r="Y405">
        <v>0</v>
      </c>
      <c r="Z405">
        <v>77</v>
      </c>
      <c r="AA405">
        <v>29</v>
      </c>
      <c r="AB405">
        <v>23</v>
      </c>
      <c r="AC405" s="13">
        <f t="shared" si="126"/>
        <v>0.1038961038961039</v>
      </c>
      <c r="AD405" s="13">
        <f t="shared" si="127"/>
        <v>6.2015503875968991E-2</v>
      </c>
      <c r="AE405" s="14">
        <v>29.3</v>
      </c>
      <c r="AF405" s="15">
        <v>39</v>
      </c>
      <c r="AG405" s="15">
        <v>12</v>
      </c>
      <c r="AH405" s="15">
        <v>3</v>
      </c>
      <c r="AI405" s="2">
        <v>484.75</v>
      </c>
      <c r="AJ405" s="14">
        <f t="shared" si="128"/>
        <v>13.465277777777779</v>
      </c>
      <c r="AK405">
        <v>691</v>
      </c>
      <c r="AL405" s="14">
        <f t="shared" si="129"/>
        <v>19.194444444444443</v>
      </c>
      <c r="AM405" s="16">
        <f t="shared" si="130"/>
        <v>0.70151953690303903</v>
      </c>
      <c r="AN405" s="15">
        <v>45.863157999999999</v>
      </c>
      <c r="AO405" s="16">
        <f t="shared" si="131"/>
        <v>5.676718886023723</v>
      </c>
      <c r="AP405" s="13">
        <f>IF(('Even Strength'!CU405+'Power Play'!AJ405+'Penalty Kill'!AF405)&gt;0,V405/('Even Strength'!CU405+'Power Play'!AJ405+'Penalty Kill'!AF405),0)</f>
        <v>0.1038961038961039</v>
      </c>
      <c r="AQ405" s="13">
        <f>IF(('Even Strength'!CU405+'Power Play'!AJ405+'Penalty Kill'!AF405)&gt;0,W405/('Even Strength'!CU405+'Power Play'!AJ405+'Penalty Kill'!AF405),0)</f>
        <v>9.0909090909090912E-2</v>
      </c>
      <c r="AR405" s="13">
        <f t="shared" si="132"/>
        <v>0.19480519480519481</v>
      </c>
      <c r="AS405">
        <v>0</v>
      </c>
      <c r="AT405">
        <v>0</v>
      </c>
      <c r="AU405" s="17">
        <f t="shared" si="133"/>
        <v>0</v>
      </c>
      <c r="AV405">
        <v>0</v>
      </c>
      <c r="AW405">
        <v>40</v>
      </c>
      <c r="AX405">
        <v>67</v>
      </c>
      <c r="AY405">
        <v>9</v>
      </c>
      <c r="AZ405">
        <v>29</v>
      </c>
      <c r="BA405">
        <v>10</v>
      </c>
      <c r="BB405">
        <v>8</v>
      </c>
      <c r="BC405" s="2">
        <f t="shared" si="134"/>
        <v>4.9510056730273337</v>
      </c>
      <c r="BD405" s="14">
        <f t="shared" si="135"/>
        <v>8.2929345023207848</v>
      </c>
      <c r="BE405" s="14">
        <f t="shared" si="136"/>
        <v>1.11397627643115</v>
      </c>
      <c r="BF405" s="14">
        <f t="shared" si="137"/>
        <v>3.5894791129448169</v>
      </c>
      <c r="BG405" s="14">
        <f t="shared" si="138"/>
        <v>1.2377514182568334</v>
      </c>
      <c r="BH405" s="14">
        <f t="shared" si="139"/>
        <v>0.99020113460546677</v>
      </c>
      <c r="BI405">
        <v>14</v>
      </c>
      <c r="BJ405">
        <v>7</v>
      </c>
      <c r="BK405">
        <v>0</v>
      </c>
      <c r="BL405">
        <v>0</v>
      </c>
      <c r="BM405">
        <v>0</v>
      </c>
      <c r="BN405">
        <v>0</v>
      </c>
      <c r="BO405" s="2">
        <v>2.3996279999999999</v>
      </c>
      <c r="BP405">
        <v>2</v>
      </c>
      <c r="BQ405">
        <v>0</v>
      </c>
      <c r="BR405" s="18">
        <f t="shared" si="140"/>
        <v>0</v>
      </c>
      <c r="BS405">
        <v>0</v>
      </c>
      <c r="BT405">
        <v>2</v>
      </c>
      <c r="BU405">
        <v>10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 s="18">
        <f t="shared" si="141"/>
        <v>0</v>
      </c>
      <c r="CC405" s="19">
        <v>4</v>
      </c>
      <c r="CD405">
        <v>1.3</v>
      </c>
      <c r="CE405">
        <v>0.5</v>
      </c>
      <c r="CF405">
        <v>1.8</v>
      </c>
      <c r="CG405" s="20">
        <f t="shared" si="142"/>
        <v>0.05</v>
      </c>
      <c r="CH405" s="20">
        <f t="shared" si="143"/>
        <v>0.22279525528623001</v>
      </c>
      <c r="CI405">
        <v>11.4</v>
      </c>
      <c r="CJ405">
        <v>9.9</v>
      </c>
      <c r="CK405">
        <v>0.5</v>
      </c>
      <c r="CL405">
        <v>1.6</v>
      </c>
      <c r="CM405">
        <v>0.8</v>
      </c>
      <c r="CN405">
        <v>-0.60000000000000009</v>
      </c>
      <c r="CO405">
        <v>1.8</v>
      </c>
      <c r="CP405" s="21">
        <f t="shared" si="144"/>
        <v>0.05</v>
      </c>
      <c r="CQ405" s="21">
        <f t="shared" si="145"/>
        <v>0.22279525528623001</v>
      </c>
      <c r="CU405">
        <v>7</v>
      </c>
      <c r="CV405" t="s">
        <v>236</v>
      </c>
      <c r="CW405">
        <v>925000</v>
      </c>
      <c r="CY405" s="22">
        <f t="shared" si="146"/>
        <v>0.17560975609756135</v>
      </c>
    </row>
    <row r="406" spans="1:103" x14ac:dyDescent="0.2">
      <c r="A406">
        <v>43</v>
      </c>
      <c r="B406" t="s">
        <v>1134</v>
      </c>
      <c r="C406" t="s">
        <v>761</v>
      </c>
      <c r="D406" t="s">
        <v>105</v>
      </c>
      <c r="E406" t="s">
        <v>106</v>
      </c>
      <c r="F406">
        <v>72</v>
      </c>
      <c r="G406">
        <v>188</v>
      </c>
      <c r="H406" t="s">
        <v>118</v>
      </c>
      <c r="I406">
        <v>2009</v>
      </c>
      <c r="J406">
        <v>1</v>
      </c>
      <c r="K406">
        <v>7</v>
      </c>
      <c r="M406">
        <v>23</v>
      </c>
      <c r="N406" t="s">
        <v>1960</v>
      </c>
      <c r="O406" s="12" t="s">
        <v>1961</v>
      </c>
      <c r="P406" s="12" t="s">
        <v>1962</v>
      </c>
      <c r="Q406" t="s">
        <v>112</v>
      </c>
      <c r="T406" s="12" t="s">
        <v>170</v>
      </c>
      <c r="U406">
        <v>78</v>
      </c>
      <c r="V406">
        <v>20</v>
      </c>
      <c r="W406">
        <v>30</v>
      </c>
      <c r="X406">
        <v>50</v>
      </c>
      <c r="Y406">
        <v>-11</v>
      </c>
      <c r="Z406">
        <v>148</v>
      </c>
      <c r="AA406">
        <v>77</v>
      </c>
      <c r="AB406">
        <v>85</v>
      </c>
      <c r="AC406" s="13">
        <f t="shared" si="126"/>
        <v>0.13513513513513514</v>
      </c>
      <c r="AD406" s="13">
        <f t="shared" si="127"/>
        <v>6.4516129032258063E-2</v>
      </c>
      <c r="AE406" s="14">
        <v>30.2</v>
      </c>
      <c r="AF406" s="15">
        <v>79</v>
      </c>
      <c r="AG406" s="15">
        <v>23</v>
      </c>
      <c r="AH406" s="15">
        <v>6</v>
      </c>
      <c r="AI406" s="2">
        <v>1355.4666666666999</v>
      </c>
      <c r="AJ406" s="14">
        <f t="shared" si="128"/>
        <v>17.377777777778203</v>
      </c>
      <c r="AK406">
        <v>1748</v>
      </c>
      <c r="AL406" s="14">
        <f t="shared" si="129"/>
        <v>22.410256410256409</v>
      </c>
      <c r="AM406" s="16">
        <f t="shared" si="130"/>
        <v>0.77543859649124713</v>
      </c>
      <c r="AN406" s="15">
        <v>186.17647099999999</v>
      </c>
      <c r="AO406" s="16">
        <f t="shared" si="131"/>
        <v>8.241138299232535</v>
      </c>
      <c r="AP406" s="13">
        <f>IF(('Even Strength'!CU406+'Power Play'!AJ406+'Penalty Kill'!AF406)&gt;0,V406/('Even Strength'!CU406+'Power Play'!AJ406+'Penalty Kill'!AF406),0)</f>
        <v>0.16129032258064516</v>
      </c>
      <c r="AQ406" s="13">
        <f>IF(('Even Strength'!CU406+'Power Play'!AJ406+'Penalty Kill'!AF406)&gt;0,W406/('Even Strength'!CU406+'Power Play'!AJ406+'Penalty Kill'!AF406),0)</f>
        <v>0.24193548387096775</v>
      </c>
      <c r="AR406" s="13">
        <f t="shared" si="132"/>
        <v>0.40322580645161288</v>
      </c>
      <c r="AS406">
        <v>510</v>
      </c>
      <c r="AT406">
        <v>617</v>
      </c>
      <c r="AU406" s="17">
        <f t="shared" si="133"/>
        <v>0.4525288376220053</v>
      </c>
      <c r="AV406">
        <v>22.2</v>
      </c>
      <c r="AW406">
        <v>178</v>
      </c>
      <c r="AX406">
        <v>141</v>
      </c>
      <c r="AY406">
        <v>34</v>
      </c>
      <c r="AZ406">
        <v>77</v>
      </c>
      <c r="BA406">
        <v>57</v>
      </c>
      <c r="BB406">
        <v>44</v>
      </c>
      <c r="BC406" s="2">
        <f t="shared" si="134"/>
        <v>7.8792051937830063</v>
      </c>
      <c r="BD406" s="14">
        <f t="shared" si="135"/>
        <v>6.2413928782213697</v>
      </c>
      <c r="BE406" s="14">
        <f t="shared" si="136"/>
        <v>1.50501672240799</v>
      </c>
      <c r="BF406" s="14">
        <f t="shared" si="137"/>
        <v>3.4084202242769179</v>
      </c>
      <c r="BG406" s="14">
        <f t="shared" si="138"/>
        <v>2.5231162699192775</v>
      </c>
      <c r="BH406" s="14">
        <f t="shared" si="139"/>
        <v>1.9476686995868104</v>
      </c>
      <c r="BI406">
        <v>67</v>
      </c>
      <c r="BJ406">
        <v>21</v>
      </c>
      <c r="BK406">
        <v>1</v>
      </c>
      <c r="BL406">
        <v>1</v>
      </c>
      <c r="BM406">
        <v>0</v>
      </c>
      <c r="BN406">
        <v>1</v>
      </c>
      <c r="BO406" s="2">
        <v>12.284231</v>
      </c>
      <c r="BP406">
        <v>1</v>
      </c>
      <c r="BQ406">
        <v>0</v>
      </c>
      <c r="BR406" s="18">
        <f t="shared" si="140"/>
        <v>0</v>
      </c>
      <c r="BS406">
        <v>0</v>
      </c>
      <c r="BT406">
        <v>2</v>
      </c>
      <c r="BU406">
        <v>22</v>
      </c>
      <c r="BV406">
        <v>1</v>
      </c>
      <c r="BW406">
        <v>0</v>
      </c>
      <c r="BX406">
        <v>2</v>
      </c>
      <c r="BY406">
        <v>1</v>
      </c>
      <c r="BZ406">
        <v>0</v>
      </c>
      <c r="CA406">
        <v>0</v>
      </c>
      <c r="CB406" s="18">
        <f t="shared" si="141"/>
        <v>0</v>
      </c>
      <c r="CC406" s="19">
        <v>4</v>
      </c>
      <c r="CD406">
        <v>4.3</v>
      </c>
      <c r="CE406">
        <v>0.8</v>
      </c>
      <c r="CF406">
        <v>5.0999999999999996</v>
      </c>
      <c r="CG406" s="20">
        <f t="shared" si="142"/>
        <v>6.5384615384615374E-2</v>
      </c>
      <c r="CH406" s="20">
        <f t="shared" si="143"/>
        <v>0.22575250836119848</v>
      </c>
      <c r="CI406">
        <v>30.2</v>
      </c>
      <c r="CJ406">
        <v>25.2</v>
      </c>
      <c r="CK406">
        <v>-3.2</v>
      </c>
      <c r="CL406">
        <v>7.7</v>
      </c>
      <c r="CM406">
        <v>0.2</v>
      </c>
      <c r="CN406">
        <v>-0.30000000000000004</v>
      </c>
      <c r="CO406">
        <v>7.6</v>
      </c>
      <c r="CP406" s="21">
        <f t="shared" si="144"/>
        <v>9.7435897435897437E-2</v>
      </c>
      <c r="CQ406" s="21">
        <f t="shared" si="145"/>
        <v>0.33641550265590359</v>
      </c>
      <c r="CW406">
        <v>2900000</v>
      </c>
      <c r="CY406" s="22">
        <f t="shared" si="146"/>
        <v>2.5073170731707313</v>
      </c>
    </row>
    <row r="407" spans="1:103" x14ac:dyDescent="0.2">
      <c r="A407">
        <v>36</v>
      </c>
      <c r="B407" t="s">
        <v>1963</v>
      </c>
      <c r="C407" t="s">
        <v>1340</v>
      </c>
      <c r="D407" t="s">
        <v>488</v>
      </c>
      <c r="E407" t="s">
        <v>117</v>
      </c>
      <c r="F407">
        <v>73</v>
      </c>
      <c r="G407">
        <v>198</v>
      </c>
      <c r="H407" t="s">
        <v>107</v>
      </c>
      <c r="I407">
        <v>2004</v>
      </c>
      <c r="J407">
        <v>6</v>
      </c>
      <c r="K407">
        <v>176</v>
      </c>
      <c r="M407">
        <v>27</v>
      </c>
      <c r="N407" t="s">
        <v>1964</v>
      </c>
      <c r="O407" s="12" t="s">
        <v>524</v>
      </c>
      <c r="P407" s="12" t="s">
        <v>1965</v>
      </c>
      <c r="Q407" t="s">
        <v>139</v>
      </c>
      <c r="T407" s="12" t="s">
        <v>148</v>
      </c>
      <c r="U407">
        <v>5</v>
      </c>
      <c r="V407">
        <v>0</v>
      </c>
      <c r="W407">
        <v>0</v>
      </c>
      <c r="X407">
        <v>0</v>
      </c>
      <c r="Y407">
        <v>-1</v>
      </c>
      <c r="Z407">
        <v>0</v>
      </c>
      <c r="AA407">
        <v>1</v>
      </c>
      <c r="AB407">
        <v>0</v>
      </c>
      <c r="AC407" s="13">
        <f t="shared" si="126"/>
        <v>0</v>
      </c>
      <c r="AD407" s="13">
        <f t="shared" si="127"/>
        <v>0</v>
      </c>
      <c r="AE407" s="14">
        <v>44</v>
      </c>
      <c r="AF407" s="15">
        <v>0</v>
      </c>
      <c r="AG407" s="15">
        <v>0</v>
      </c>
      <c r="AH407" s="15">
        <v>0</v>
      </c>
      <c r="AI407" s="2">
        <v>41.7166666667</v>
      </c>
      <c r="AJ407" s="14">
        <f t="shared" si="128"/>
        <v>8.3433333333400004</v>
      </c>
      <c r="AK407">
        <v>60</v>
      </c>
      <c r="AL407" s="14">
        <f t="shared" si="129"/>
        <v>12</v>
      </c>
      <c r="AM407" s="16">
        <f t="shared" si="130"/>
        <v>0.69527777777833333</v>
      </c>
      <c r="AN407" s="15">
        <v>0</v>
      </c>
      <c r="AO407" s="16">
        <f t="shared" si="131"/>
        <v>0</v>
      </c>
      <c r="AP407" s="13">
        <f>IF(('Even Strength'!CU407+'Power Play'!AJ407+'Penalty Kill'!AF407)&gt;0,V407/('Even Strength'!CU407+'Power Play'!AJ407+'Penalty Kill'!AF407),0)</f>
        <v>0</v>
      </c>
      <c r="AQ407" s="13">
        <f>IF(('Even Strength'!CU407+'Power Play'!AJ407+'Penalty Kill'!AF407)&gt;0,W407/('Even Strength'!CU407+'Power Play'!AJ407+'Penalty Kill'!AF407),0)</f>
        <v>0</v>
      </c>
      <c r="AR407" s="13">
        <f t="shared" si="132"/>
        <v>0</v>
      </c>
      <c r="AS407">
        <v>1</v>
      </c>
      <c r="AT407">
        <v>0</v>
      </c>
      <c r="AU407" s="17">
        <f t="shared" si="133"/>
        <v>1</v>
      </c>
      <c r="AV407">
        <v>0.30000000000000004</v>
      </c>
      <c r="AW407">
        <v>3</v>
      </c>
      <c r="AX407">
        <v>11</v>
      </c>
      <c r="AY407">
        <v>1</v>
      </c>
      <c r="AZ407">
        <v>1</v>
      </c>
      <c r="BA407">
        <v>2</v>
      </c>
      <c r="BB407">
        <v>0</v>
      </c>
      <c r="BC407" s="2">
        <f t="shared" si="134"/>
        <v>4.3148222133405394</v>
      </c>
      <c r="BD407" s="14">
        <f t="shared" si="135"/>
        <v>15.821014782248644</v>
      </c>
      <c r="BE407" s="14">
        <f t="shared" si="136"/>
        <v>1.4382740711135131</v>
      </c>
      <c r="BF407" s="14">
        <f t="shared" si="137"/>
        <v>1.4382740711135131</v>
      </c>
      <c r="BG407" s="14">
        <f t="shared" si="138"/>
        <v>2.8765481422270263</v>
      </c>
      <c r="BH407" s="14">
        <f t="shared" si="139"/>
        <v>0</v>
      </c>
      <c r="BI407">
        <v>5</v>
      </c>
      <c r="BJ407">
        <v>0</v>
      </c>
      <c r="BK407">
        <v>1</v>
      </c>
      <c r="BL407">
        <v>0</v>
      </c>
      <c r="BM407">
        <v>0</v>
      </c>
      <c r="BN407">
        <v>0</v>
      </c>
      <c r="BO407" s="2">
        <v>-7.8935999999999992E-2</v>
      </c>
      <c r="BR407" s="18" t="str">
        <f t="shared" si="140"/>
        <v xml:space="preserve"> 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 s="18">
        <f t="shared" si="141"/>
        <v>0</v>
      </c>
      <c r="CC407" s="19">
        <v>4</v>
      </c>
      <c r="CD407">
        <v>-0.1</v>
      </c>
      <c r="CE407">
        <v>0</v>
      </c>
      <c r="CF407">
        <v>-0.1</v>
      </c>
      <c r="CG407" s="20">
        <f t="shared" si="142"/>
        <v>-0.02</v>
      </c>
      <c r="CH407" s="20">
        <f t="shared" si="143"/>
        <v>-0.14382740711135134</v>
      </c>
      <c r="CI407">
        <v>0.5</v>
      </c>
      <c r="CJ407">
        <v>0.5</v>
      </c>
      <c r="CK407">
        <v>-0.8</v>
      </c>
      <c r="CL407">
        <v>-0.2</v>
      </c>
      <c r="CM407">
        <v>0</v>
      </c>
      <c r="CN407">
        <v>0</v>
      </c>
      <c r="CO407">
        <v>-0.30000000000000004</v>
      </c>
      <c r="CP407" s="21">
        <f t="shared" si="144"/>
        <v>-6.0000000000000012E-2</v>
      </c>
      <c r="CQ407" s="21">
        <f t="shared" si="145"/>
        <v>-0.43148222133405401</v>
      </c>
      <c r="CW407">
        <v>1250000</v>
      </c>
      <c r="CY407" s="22">
        <f t="shared" si="146"/>
        <v>-2.4951219512195122</v>
      </c>
    </row>
    <row r="408" spans="1:103" x14ac:dyDescent="0.2">
      <c r="A408">
        <v>9</v>
      </c>
      <c r="B408" t="s">
        <v>1966</v>
      </c>
      <c r="C408" t="s">
        <v>671</v>
      </c>
      <c r="D408" t="s">
        <v>206</v>
      </c>
      <c r="E408" t="s">
        <v>106</v>
      </c>
      <c r="F408">
        <v>74</v>
      </c>
      <c r="G408">
        <v>195</v>
      </c>
      <c r="H408" t="s">
        <v>118</v>
      </c>
      <c r="I408">
        <v>2009</v>
      </c>
      <c r="J408">
        <v>1</v>
      </c>
      <c r="K408">
        <v>4</v>
      </c>
      <c r="M408">
        <v>22</v>
      </c>
      <c r="N408" t="s">
        <v>1967</v>
      </c>
      <c r="O408" s="12" t="s">
        <v>1968</v>
      </c>
      <c r="P408" s="12" t="s">
        <v>1969</v>
      </c>
      <c r="Q408" t="s">
        <v>169</v>
      </c>
      <c r="T408" s="12" t="s">
        <v>123</v>
      </c>
      <c r="U408">
        <v>63</v>
      </c>
      <c r="V408">
        <v>19</v>
      </c>
      <c r="W408">
        <v>22</v>
      </c>
      <c r="X408">
        <v>41</v>
      </c>
      <c r="Y408">
        <v>-7</v>
      </c>
      <c r="Z408">
        <v>250</v>
      </c>
      <c r="AA408">
        <v>108</v>
      </c>
      <c r="AB408">
        <v>120</v>
      </c>
      <c r="AC408" s="13">
        <f t="shared" si="126"/>
        <v>7.5999999999999998E-2</v>
      </c>
      <c r="AD408" s="13">
        <f t="shared" si="127"/>
        <v>3.9748953974895397E-2</v>
      </c>
      <c r="AE408" s="14">
        <v>31.6</v>
      </c>
      <c r="AF408" s="15">
        <v>113</v>
      </c>
      <c r="AG408" s="15">
        <v>64</v>
      </c>
      <c r="AH408" s="15">
        <v>16</v>
      </c>
      <c r="AI408" s="2">
        <v>1277.9166666666999</v>
      </c>
      <c r="AJ408" s="14">
        <f t="shared" si="128"/>
        <v>20.284391534392064</v>
      </c>
      <c r="AK408">
        <v>1570</v>
      </c>
      <c r="AL408" s="14">
        <f t="shared" si="129"/>
        <v>24.920634920634921</v>
      </c>
      <c r="AM408" s="16">
        <f t="shared" si="130"/>
        <v>0.81395966029726108</v>
      </c>
      <c r="AN408" s="15">
        <v>173.68</v>
      </c>
      <c r="AO408" s="16">
        <f t="shared" si="131"/>
        <v>8.1545223345286448</v>
      </c>
      <c r="AP408" s="13">
        <f>IF(('Even Strength'!CU408+'Power Play'!AJ408+'Penalty Kill'!AF408)&gt;0,V408/('Even Strength'!CU408+'Power Play'!AJ408+'Penalty Kill'!AF408),0)</f>
        <v>0.2638888888888889</v>
      </c>
      <c r="AQ408" s="13">
        <f>IF(('Even Strength'!CU408+'Power Play'!AJ408+'Penalty Kill'!AF408)&gt;0,W408/('Even Strength'!CU408+'Power Play'!AJ408+'Penalty Kill'!AF408),0)</f>
        <v>0.30555555555555558</v>
      </c>
      <c r="AR408" s="13">
        <f t="shared" si="132"/>
        <v>0.56944444444444442</v>
      </c>
      <c r="AS408">
        <v>45</v>
      </c>
      <c r="AT408">
        <v>60</v>
      </c>
      <c r="AU408" s="17">
        <f t="shared" si="133"/>
        <v>0.42857142857142855</v>
      </c>
      <c r="AV408">
        <v>2.7</v>
      </c>
      <c r="AW408">
        <v>123</v>
      </c>
      <c r="AX408">
        <v>173</v>
      </c>
      <c r="AY408">
        <v>36</v>
      </c>
      <c r="AZ408">
        <v>108</v>
      </c>
      <c r="BA408">
        <v>26</v>
      </c>
      <c r="BB408">
        <v>28</v>
      </c>
      <c r="BC408" s="2">
        <f t="shared" si="134"/>
        <v>5.7750244538635602</v>
      </c>
      <c r="BD408" s="14">
        <f t="shared" si="135"/>
        <v>8.1225953700682592</v>
      </c>
      <c r="BE408" s="14">
        <f t="shared" si="136"/>
        <v>1.6902510596673834</v>
      </c>
      <c r="BF408" s="14">
        <f t="shared" si="137"/>
        <v>5.0707531790021498</v>
      </c>
      <c r="BG408" s="14">
        <f t="shared" si="138"/>
        <v>1.2207368764264437</v>
      </c>
      <c r="BH408" s="14">
        <f t="shared" si="139"/>
        <v>1.3146397130746317</v>
      </c>
      <c r="BI408">
        <v>66</v>
      </c>
      <c r="BJ408">
        <v>28</v>
      </c>
      <c r="BK408">
        <v>2</v>
      </c>
      <c r="BL408">
        <v>0</v>
      </c>
      <c r="BM408">
        <v>0</v>
      </c>
      <c r="BN408">
        <v>0</v>
      </c>
      <c r="BO408" s="2">
        <v>-6.7970689999999996</v>
      </c>
      <c r="BP408">
        <v>3</v>
      </c>
      <c r="BQ408">
        <v>0</v>
      </c>
      <c r="BR408" s="18">
        <f t="shared" si="140"/>
        <v>0</v>
      </c>
      <c r="BS408">
        <v>0</v>
      </c>
      <c r="BT408">
        <v>2</v>
      </c>
      <c r="BU408">
        <v>19</v>
      </c>
      <c r="BV408">
        <v>0</v>
      </c>
      <c r="BW408">
        <v>0</v>
      </c>
      <c r="BX408">
        <v>4</v>
      </c>
      <c r="BY408">
        <v>1</v>
      </c>
      <c r="BZ408">
        <v>0</v>
      </c>
      <c r="CA408">
        <v>1</v>
      </c>
      <c r="CB408" s="18">
        <f t="shared" si="141"/>
        <v>1</v>
      </c>
      <c r="CC408" s="19">
        <v>7</v>
      </c>
      <c r="CD408">
        <v>3.2</v>
      </c>
      <c r="CE408">
        <v>1</v>
      </c>
      <c r="CF408">
        <v>4.0999999999999996</v>
      </c>
      <c r="CG408" s="20">
        <f t="shared" si="142"/>
        <v>6.507936507936507E-2</v>
      </c>
      <c r="CH408" s="20">
        <f t="shared" si="143"/>
        <v>0.19250081512878531</v>
      </c>
      <c r="CI408">
        <v>29.2</v>
      </c>
      <c r="CJ408">
        <v>28.8</v>
      </c>
      <c r="CK408">
        <v>-5.3</v>
      </c>
      <c r="CL408">
        <v>4.0999999999999996</v>
      </c>
      <c r="CM408">
        <v>2.2000000000000002</v>
      </c>
      <c r="CN408">
        <v>-0.8</v>
      </c>
      <c r="CO408">
        <v>5.4</v>
      </c>
      <c r="CP408" s="21">
        <f t="shared" si="144"/>
        <v>8.5714285714285715E-2</v>
      </c>
      <c r="CQ408" s="21">
        <f t="shared" si="145"/>
        <v>0.25353765895010749</v>
      </c>
      <c r="CU408">
        <v>18</v>
      </c>
      <c r="CV408" t="s">
        <v>1970</v>
      </c>
      <c r="CW408">
        <v>5250000</v>
      </c>
      <c r="CY408" s="22">
        <f t="shared" si="146"/>
        <v>-3.8195121951219502</v>
      </c>
    </row>
    <row r="409" spans="1:103" x14ac:dyDescent="0.2">
      <c r="A409">
        <v>88</v>
      </c>
      <c r="B409" t="s">
        <v>1971</v>
      </c>
      <c r="C409" t="s">
        <v>1340</v>
      </c>
      <c r="D409" t="s">
        <v>488</v>
      </c>
      <c r="E409" t="s">
        <v>117</v>
      </c>
      <c r="F409">
        <v>71</v>
      </c>
      <c r="G409">
        <v>181</v>
      </c>
      <c r="H409" t="s">
        <v>118</v>
      </c>
      <c r="I409">
        <v>2007</v>
      </c>
      <c r="J409">
        <v>1</v>
      </c>
      <c r="K409">
        <v>1</v>
      </c>
      <c r="M409">
        <v>25</v>
      </c>
      <c r="N409" t="s">
        <v>1972</v>
      </c>
      <c r="O409" s="12" t="s">
        <v>524</v>
      </c>
      <c r="P409" s="12" t="s">
        <v>1969</v>
      </c>
      <c r="Q409" t="s">
        <v>442</v>
      </c>
      <c r="T409" s="12" t="s">
        <v>148</v>
      </c>
      <c r="U409">
        <v>69</v>
      </c>
      <c r="V409">
        <v>29</v>
      </c>
      <c r="W409">
        <v>40</v>
      </c>
      <c r="X409">
        <v>69</v>
      </c>
      <c r="Y409">
        <v>7</v>
      </c>
      <c r="Z409">
        <v>227</v>
      </c>
      <c r="AA409">
        <v>88</v>
      </c>
      <c r="AB409">
        <v>88</v>
      </c>
      <c r="AC409" s="13">
        <f t="shared" si="126"/>
        <v>0.1277533039647577</v>
      </c>
      <c r="AD409" s="13">
        <f t="shared" si="127"/>
        <v>7.1960297766749379E-2</v>
      </c>
      <c r="AE409" s="14">
        <v>27.5</v>
      </c>
      <c r="AF409" s="15">
        <v>151</v>
      </c>
      <c r="AG409" s="15">
        <v>18</v>
      </c>
      <c r="AH409" s="15">
        <v>16</v>
      </c>
      <c r="AI409" s="2">
        <v>1352.6333333333</v>
      </c>
      <c r="AJ409" s="14">
        <f t="shared" si="128"/>
        <v>19.603381642511593</v>
      </c>
      <c r="AK409">
        <v>1578</v>
      </c>
      <c r="AL409" s="14">
        <f t="shared" si="129"/>
        <v>22.869565217391305</v>
      </c>
      <c r="AM409" s="16">
        <f t="shared" si="130"/>
        <v>0.85718208702997467</v>
      </c>
      <c r="AN409" s="15">
        <v>236.185464</v>
      </c>
      <c r="AO409" s="16">
        <f t="shared" si="131"/>
        <v>10.476695709603746</v>
      </c>
      <c r="AP409" s="13">
        <f>IF(('Even Strength'!CU409+'Power Play'!AJ409+'Penalty Kill'!AF409)&gt;0,V409/('Even Strength'!CU409+'Power Play'!AJ409+'Penalty Kill'!AF409),0)</f>
        <v>0.25</v>
      </c>
      <c r="AQ409" s="13">
        <f>IF(('Even Strength'!CU409+'Power Play'!AJ409+'Penalty Kill'!AF409)&gt;0,W409/('Even Strength'!CU409+'Power Play'!AJ409+'Penalty Kill'!AF409),0)</f>
        <v>0.34482758620689657</v>
      </c>
      <c r="AR409" s="13">
        <f t="shared" si="132"/>
        <v>0.59482758620689657</v>
      </c>
      <c r="AS409">
        <v>4</v>
      </c>
      <c r="AT409">
        <v>4</v>
      </c>
      <c r="AU409" s="17">
        <f t="shared" si="133"/>
        <v>0.5</v>
      </c>
      <c r="AV409">
        <v>0.1</v>
      </c>
      <c r="AW409">
        <v>99</v>
      </c>
      <c r="AX409">
        <v>16</v>
      </c>
      <c r="AY409">
        <v>15</v>
      </c>
      <c r="AZ409">
        <v>88</v>
      </c>
      <c r="BA409">
        <v>23</v>
      </c>
      <c r="BB409">
        <v>44</v>
      </c>
      <c r="BC409" s="2">
        <f t="shared" si="134"/>
        <v>4.3914339929521278</v>
      </c>
      <c r="BD409" s="14">
        <f t="shared" si="135"/>
        <v>0.70972670593165699</v>
      </c>
      <c r="BE409" s="14">
        <f t="shared" si="136"/>
        <v>0.66536878681092837</v>
      </c>
      <c r="BF409" s="14">
        <f t="shared" si="137"/>
        <v>3.903496882624113</v>
      </c>
      <c r="BG409" s="14">
        <f t="shared" si="138"/>
        <v>1.0202321397767571</v>
      </c>
      <c r="BH409" s="14">
        <f t="shared" si="139"/>
        <v>1.9517484413120565</v>
      </c>
      <c r="BI409">
        <v>22</v>
      </c>
      <c r="BJ409">
        <v>11</v>
      </c>
      <c r="BK409">
        <v>0</v>
      </c>
      <c r="BL409">
        <v>0</v>
      </c>
      <c r="BM409">
        <v>0</v>
      </c>
      <c r="BN409">
        <v>0</v>
      </c>
      <c r="BO409" s="2">
        <v>-0.52966400000000002</v>
      </c>
      <c r="BP409">
        <v>11</v>
      </c>
      <c r="BQ409">
        <v>1</v>
      </c>
      <c r="BR409" s="18">
        <f t="shared" si="140"/>
        <v>9.0909090909090912E-2</v>
      </c>
      <c r="BS409">
        <v>1</v>
      </c>
      <c r="BT409">
        <v>6</v>
      </c>
      <c r="BU409">
        <v>20</v>
      </c>
      <c r="BV409">
        <v>0</v>
      </c>
      <c r="BW409">
        <v>0</v>
      </c>
      <c r="BX409">
        <v>6</v>
      </c>
      <c r="BY409">
        <v>0</v>
      </c>
      <c r="BZ409">
        <v>0</v>
      </c>
      <c r="CA409">
        <v>1</v>
      </c>
      <c r="CB409" s="18">
        <f t="shared" si="141"/>
        <v>1</v>
      </c>
      <c r="CC409" s="19">
        <v>6</v>
      </c>
      <c r="CD409">
        <v>7.2</v>
      </c>
      <c r="CE409">
        <v>1.3</v>
      </c>
      <c r="CF409">
        <v>8.6</v>
      </c>
      <c r="CG409" s="20">
        <f t="shared" si="142"/>
        <v>0.12463768115942028</v>
      </c>
      <c r="CH409" s="20">
        <f t="shared" si="143"/>
        <v>0.38147810443826558</v>
      </c>
      <c r="CI409">
        <v>32</v>
      </c>
      <c r="CJ409">
        <v>24.2</v>
      </c>
      <c r="CK409">
        <v>1.8</v>
      </c>
      <c r="CL409">
        <v>14.5</v>
      </c>
      <c r="CM409">
        <v>2</v>
      </c>
      <c r="CN409">
        <v>-2.2000000000000002</v>
      </c>
      <c r="CO409">
        <v>14.3</v>
      </c>
      <c r="CP409" s="21">
        <f t="shared" si="144"/>
        <v>0.20724637681159422</v>
      </c>
      <c r="CQ409" s="21">
        <f t="shared" si="145"/>
        <v>0.63431824342641852</v>
      </c>
      <c r="CU409">
        <v>12</v>
      </c>
      <c r="CV409" t="s">
        <v>916</v>
      </c>
      <c r="CW409">
        <v>6300000</v>
      </c>
      <c r="CY409" s="22">
        <f t="shared" si="146"/>
        <v>3.2365853658536601</v>
      </c>
    </row>
    <row r="410" spans="1:103" x14ac:dyDescent="0.2">
      <c r="A410">
        <v>65</v>
      </c>
      <c r="B410" t="s">
        <v>1973</v>
      </c>
      <c r="C410" t="s">
        <v>1974</v>
      </c>
      <c r="E410" t="s">
        <v>182</v>
      </c>
      <c r="F410">
        <v>72</v>
      </c>
      <c r="G410">
        <v>180</v>
      </c>
      <c r="H410" t="s">
        <v>107</v>
      </c>
      <c r="I410">
        <v>2008</v>
      </c>
      <c r="J410">
        <v>1</v>
      </c>
      <c r="K410">
        <v>15</v>
      </c>
      <c r="M410">
        <v>23</v>
      </c>
      <c r="N410" t="s">
        <v>1975</v>
      </c>
      <c r="O410" s="12" t="s">
        <v>891</v>
      </c>
      <c r="P410" s="12" t="s">
        <v>1976</v>
      </c>
      <c r="Q410" t="s">
        <v>529</v>
      </c>
      <c r="T410" s="12" t="s">
        <v>178</v>
      </c>
      <c r="U410">
        <v>82</v>
      </c>
      <c r="V410">
        <v>20</v>
      </c>
      <c r="W410">
        <v>54</v>
      </c>
      <c r="X410">
        <v>74</v>
      </c>
      <c r="Y410">
        <v>-15</v>
      </c>
      <c r="Z410">
        <v>257</v>
      </c>
      <c r="AA410">
        <v>126</v>
      </c>
      <c r="AB410">
        <v>206</v>
      </c>
      <c r="AC410" s="13">
        <f t="shared" si="126"/>
        <v>7.7821011673151752E-2</v>
      </c>
      <c r="AD410" s="13">
        <f t="shared" si="127"/>
        <v>3.3955857385398983E-2</v>
      </c>
      <c r="AE410" s="14">
        <v>48.1</v>
      </c>
      <c r="AF410" s="15">
        <v>129</v>
      </c>
      <c r="AG410" s="15">
        <v>25</v>
      </c>
      <c r="AH410" s="15">
        <v>97</v>
      </c>
      <c r="AI410" s="2">
        <v>2219.3333333332998</v>
      </c>
      <c r="AJ410" s="14">
        <f t="shared" si="128"/>
        <v>27.065040650406097</v>
      </c>
      <c r="AK410">
        <v>2348</v>
      </c>
      <c r="AL410" s="14">
        <f t="shared" si="129"/>
        <v>28.634146341463413</v>
      </c>
      <c r="AM410" s="16">
        <f t="shared" si="130"/>
        <v>0.94520159000566428</v>
      </c>
      <c r="AN410" s="15">
        <v>214.35139599999999</v>
      </c>
      <c r="AO410" s="16">
        <f t="shared" si="131"/>
        <v>5.7950212195855482</v>
      </c>
      <c r="AP410" s="13">
        <f>IF(('Even Strength'!CU410+'Power Play'!AJ410+'Penalty Kill'!AF410)&gt;0,V410/('Even Strength'!CU410+'Power Play'!AJ410+'Penalty Kill'!AF410),0)</f>
        <v>0.15267175572519084</v>
      </c>
      <c r="AQ410" s="13">
        <f>IF(('Even Strength'!CU410+'Power Play'!AJ410+'Penalty Kill'!AF410)&gt;0,W410/('Even Strength'!CU410+'Power Play'!AJ410+'Penalty Kill'!AF410),0)</f>
        <v>0.41221374045801529</v>
      </c>
      <c r="AR410" s="13">
        <f t="shared" si="132"/>
        <v>0.56488549618320616</v>
      </c>
      <c r="AS410">
        <v>0</v>
      </c>
      <c r="AT410">
        <v>0</v>
      </c>
      <c r="AU410" s="17">
        <f t="shared" si="133"/>
        <v>0</v>
      </c>
      <c r="AV410">
        <v>0</v>
      </c>
      <c r="AW410">
        <v>130</v>
      </c>
      <c r="AX410">
        <v>122</v>
      </c>
      <c r="AY410">
        <v>101</v>
      </c>
      <c r="AZ410">
        <v>126</v>
      </c>
      <c r="BA410">
        <v>115</v>
      </c>
      <c r="BB410">
        <v>68</v>
      </c>
      <c r="BC410" s="2">
        <f t="shared" si="134"/>
        <v>3.5145689396215611</v>
      </c>
      <c r="BD410" s="14">
        <f t="shared" si="135"/>
        <v>3.2982877741063881</v>
      </c>
      <c r="BE410" s="14">
        <f t="shared" si="136"/>
        <v>2.7305497146290589</v>
      </c>
      <c r="BF410" s="14">
        <f t="shared" si="137"/>
        <v>3.4064283568639744</v>
      </c>
      <c r="BG410" s="14">
        <f t="shared" si="138"/>
        <v>3.1090417542806117</v>
      </c>
      <c r="BH410" s="14">
        <f t="shared" si="139"/>
        <v>1.8383899068789704</v>
      </c>
      <c r="BI410">
        <v>36</v>
      </c>
      <c r="BJ410">
        <v>18</v>
      </c>
      <c r="BK410">
        <v>0</v>
      </c>
      <c r="BL410">
        <v>0</v>
      </c>
      <c r="BM410">
        <v>0</v>
      </c>
      <c r="BN410">
        <v>0</v>
      </c>
      <c r="BO410" s="2">
        <v>10.572732999999999</v>
      </c>
      <c r="BP410">
        <v>2</v>
      </c>
      <c r="BQ410">
        <v>1</v>
      </c>
      <c r="BR410" s="18">
        <f t="shared" si="140"/>
        <v>0.5</v>
      </c>
      <c r="BS410">
        <v>1</v>
      </c>
      <c r="BT410">
        <v>6</v>
      </c>
      <c r="BU410">
        <v>24</v>
      </c>
      <c r="BV410">
        <v>0</v>
      </c>
      <c r="BW410">
        <v>1</v>
      </c>
      <c r="BX410">
        <v>1</v>
      </c>
      <c r="BY410">
        <v>1</v>
      </c>
      <c r="BZ410">
        <v>0</v>
      </c>
      <c r="CA410">
        <v>0</v>
      </c>
      <c r="CB410" s="18">
        <f t="shared" si="141"/>
        <v>0</v>
      </c>
      <c r="CC410" s="19">
        <v>5</v>
      </c>
      <c r="CD410">
        <v>8</v>
      </c>
      <c r="CE410">
        <v>2.2999999999999998</v>
      </c>
      <c r="CF410">
        <v>10.3</v>
      </c>
      <c r="CG410" s="20">
        <f t="shared" si="142"/>
        <v>0.12560975609756098</v>
      </c>
      <c r="CH410" s="20">
        <f t="shared" si="143"/>
        <v>0.27846200060078524</v>
      </c>
      <c r="CI410">
        <v>53.9</v>
      </c>
      <c r="CJ410">
        <v>45.1</v>
      </c>
      <c r="CK410">
        <v>-5</v>
      </c>
      <c r="CL410">
        <v>17.3</v>
      </c>
      <c r="CM410">
        <v>-1.2</v>
      </c>
      <c r="CN410">
        <v>0.30000000000000004</v>
      </c>
      <c r="CO410">
        <v>16.399999999999999</v>
      </c>
      <c r="CP410" s="21">
        <f t="shared" si="144"/>
        <v>0.19999999999999998</v>
      </c>
      <c r="CQ410" s="21">
        <f t="shared" si="145"/>
        <v>0.44337638930610457</v>
      </c>
      <c r="CW410">
        <v>6500000</v>
      </c>
      <c r="CY410" s="22">
        <f t="shared" si="146"/>
        <v>4.9853658536585375</v>
      </c>
    </row>
    <row r="411" spans="1:103" x14ac:dyDescent="0.2">
      <c r="A411">
        <v>28</v>
      </c>
      <c r="B411" t="s">
        <v>1977</v>
      </c>
      <c r="C411" t="s">
        <v>579</v>
      </c>
      <c r="D411" t="s">
        <v>351</v>
      </c>
      <c r="E411" t="s">
        <v>106</v>
      </c>
      <c r="F411">
        <v>76</v>
      </c>
      <c r="G411">
        <v>240</v>
      </c>
      <c r="H411" t="s">
        <v>118</v>
      </c>
      <c r="I411">
        <v>2005</v>
      </c>
      <c r="J411">
        <v>2</v>
      </c>
      <c r="K411">
        <v>57</v>
      </c>
      <c r="M411">
        <v>27</v>
      </c>
      <c r="N411" t="s">
        <v>1978</v>
      </c>
      <c r="O411" s="12" t="s">
        <v>336</v>
      </c>
      <c r="P411" s="12" t="s">
        <v>1979</v>
      </c>
      <c r="Q411" t="s">
        <v>529</v>
      </c>
      <c r="T411" s="12" t="s">
        <v>156</v>
      </c>
      <c r="U411">
        <v>33</v>
      </c>
      <c r="V411">
        <v>1</v>
      </c>
      <c r="W411">
        <v>1</v>
      </c>
      <c r="X411">
        <v>2</v>
      </c>
      <c r="Y411">
        <v>-1</v>
      </c>
      <c r="Z411">
        <v>12</v>
      </c>
      <c r="AA411">
        <v>4</v>
      </c>
      <c r="AB411">
        <v>3</v>
      </c>
      <c r="AC411" s="13">
        <f t="shared" si="126"/>
        <v>8.3333333333333329E-2</v>
      </c>
      <c r="AD411" s="13">
        <f t="shared" si="127"/>
        <v>5.2631578947368418E-2</v>
      </c>
      <c r="AE411" s="14">
        <v>38.9</v>
      </c>
      <c r="AF411" s="15">
        <v>8</v>
      </c>
      <c r="AG411" s="15">
        <v>0</v>
      </c>
      <c r="AH411" s="15">
        <v>0</v>
      </c>
      <c r="AI411" s="2">
        <v>146.44999999999999</v>
      </c>
      <c r="AJ411" s="14">
        <f t="shared" si="128"/>
        <v>4.4378787878787875</v>
      </c>
      <c r="AK411">
        <v>252</v>
      </c>
      <c r="AL411" s="14">
        <f t="shared" si="129"/>
        <v>7.6363636363636367</v>
      </c>
      <c r="AM411" s="16">
        <f t="shared" si="130"/>
        <v>0.58115079365079358</v>
      </c>
      <c r="AN411" s="15">
        <v>16.75</v>
      </c>
      <c r="AO411" s="16">
        <f t="shared" si="131"/>
        <v>6.8624103789689324</v>
      </c>
      <c r="AP411" s="13">
        <f>IF(('Even Strength'!CU411+'Power Play'!AJ411+'Penalty Kill'!AF411)&gt;0,V411/('Even Strength'!CU411+'Power Play'!AJ411+'Penalty Kill'!AF411),0)</f>
        <v>1.2987012987012988E-2</v>
      </c>
      <c r="AQ411" s="13">
        <f>IF(('Even Strength'!CU411+'Power Play'!AJ411+'Penalty Kill'!AF411)&gt;0,W411/('Even Strength'!CU411+'Power Play'!AJ411+'Penalty Kill'!AF411),0)</f>
        <v>1.2987012987012988E-2</v>
      </c>
      <c r="AR411" s="13">
        <f t="shared" si="132"/>
        <v>2.5974025974025976E-2</v>
      </c>
      <c r="AS411">
        <v>0</v>
      </c>
      <c r="AT411">
        <v>0</v>
      </c>
      <c r="AU411" s="17">
        <f t="shared" si="133"/>
        <v>0</v>
      </c>
      <c r="AV411">
        <v>0</v>
      </c>
      <c r="AW411">
        <v>16</v>
      </c>
      <c r="AX411">
        <v>52</v>
      </c>
      <c r="AY411">
        <v>3</v>
      </c>
      <c r="AZ411">
        <v>4</v>
      </c>
      <c r="BA411">
        <v>5</v>
      </c>
      <c r="BB411">
        <v>1</v>
      </c>
      <c r="BC411" s="2">
        <f t="shared" si="134"/>
        <v>6.5551382724479348</v>
      </c>
      <c r="BD411" s="14">
        <f t="shared" si="135"/>
        <v>21.304199385455789</v>
      </c>
      <c r="BE411" s="14">
        <f t="shared" si="136"/>
        <v>1.2290884260839878</v>
      </c>
      <c r="BF411" s="14">
        <f t="shared" si="137"/>
        <v>1.6387845681119837</v>
      </c>
      <c r="BG411" s="14">
        <f t="shared" si="138"/>
        <v>2.0484807101399793</v>
      </c>
      <c r="BH411" s="14">
        <f t="shared" si="139"/>
        <v>0.40969614202799592</v>
      </c>
      <c r="BI411">
        <v>63</v>
      </c>
      <c r="BJ411">
        <v>4</v>
      </c>
      <c r="BK411">
        <v>9</v>
      </c>
      <c r="BL411">
        <v>1</v>
      </c>
      <c r="BM411">
        <v>0</v>
      </c>
      <c r="BN411">
        <v>0</v>
      </c>
      <c r="BO411" s="2">
        <v>-1.268492</v>
      </c>
      <c r="BR411" s="18" t="str">
        <f t="shared" si="140"/>
        <v xml:space="preserve"> </v>
      </c>
      <c r="BT411">
        <v>0</v>
      </c>
      <c r="BU411">
        <v>14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 s="18">
        <f t="shared" si="141"/>
        <v>0</v>
      </c>
      <c r="CC411" s="19">
        <v>1</v>
      </c>
      <c r="CD411">
        <v>-0.1</v>
      </c>
      <c r="CE411">
        <v>0.1</v>
      </c>
      <c r="CF411">
        <v>0</v>
      </c>
      <c r="CG411" s="20">
        <f t="shared" si="142"/>
        <v>0</v>
      </c>
      <c r="CH411" s="20">
        <f t="shared" si="143"/>
        <v>0</v>
      </c>
      <c r="CI411">
        <v>3.3</v>
      </c>
      <c r="CJ411">
        <v>3.2</v>
      </c>
      <c r="CK411">
        <v>-0.8</v>
      </c>
      <c r="CL411">
        <v>-0.60000000000000009</v>
      </c>
      <c r="CM411">
        <v>0.1</v>
      </c>
      <c r="CN411">
        <v>0</v>
      </c>
      <c r="CO411">
        <v>-0.5</v>
      </c>
      <c r="CP411" s="21">
        <f t="shared" si="144"/>
        <v>-1.5151515151515152E-2</v>
      </c>
      <c r="CQ411" s="21">
        <f t="shared" si="145"/>
        <v>-0.20484807101399796</v>
      </c>
      <c r="CW411">
        <v>575000</v>
      </c>
      <c r="CY411" s="22">
        <f t="shared" si="146"/>
        <v>-1.5097560975609756</v>
      </c>
    </row>
    <row r="412" spans="1:103" x14ac:dyDescent="0.2">
      <c r="A412">
        <v>9</v>
      </c>
      <c r="B412" t="s">
        <v>1980</v>
      </c>
      <c r="C412" t="s">
        <v>374</v>
      </c>
      <c r="D412" t="s">
        <v>105</v>
      </c>
      <c r="E412" t="s">
        <v>106</v>
      </c>
      <c r="F412">
        <v>75</v>
      </c>
      <c r="G412">
        <v>214</v>
      </c>
      <c r="H412" t="s">
        <v>107</v>
      </c>
      <c r="I412">
        <v>2009</v>
      </c>
      <c r="J412">
        <v>1</v>
      </c>
      <c r="K412">
        <v>13</v>
      </c>
      <c r="M412">
        <v>23</v>
      </c>
      <c r="N412" t="s">
        <v>1981</v>
      </c>
      <c r="O412" s="12" t="s">
        <v>1982</v>
      </c>
      <c r="P412" s="12" t="s">
        <v>1979</v>
      </c>
      <c r="Q412" t="s">
        <v>177</v>
      </c>
      <c r="T412" s="12" t="s">
        <v>148</v>
      </c>
      <c r="U412">
        <v>73</v>
      </c>
      <c r="V412">
        <v>14</v>
      </c>
      <c r="W412">
        <v>15</v>
      </c>
      <c r="X412">
        <v>29</v>
      </c>
      <c r="Y412">
        <v>-4</v>
      </c>
      <c r="Z412">
        <v>91</v>
      </c>
      <c r="AA412">
        <v>34</v>
      </c>
      <c r="AB412">
        <v>38</v>
      </c>
      <c r="AC412" s="13">
        <f t="shared" si="126"/>
        <v>0.15384615384615385</v>
      </c>
      <c r="AD412" s="13">
        <f t="shared" si="127"/>
        <v>8.5889570552147243E-2</v>
      </c>
      <c r="AE412" s="14">
        <v>29.5</v>
      </c>
      <c r="AF412" s="15">
        <v>52</v>
      </c>
      <c r="AG412" s="15">
        <v>15</v>
      </c>
      <c r="AH412" s="15">
        <v>5</v>
      </c>
      <c r="AI412" s="2">
        <v>943.81666666670003</v>
      </c>
      <c r="AJ412" s="14">
        <f t="shared" si="128"/>
        <v>12.928995433790412</v>
      </c>
      <c r="AK412">
        <v>1254</v>
      </c>
      <c r="AL412" s="14">
        <f t="shared" si="129"/>
        <v>17.17808219178082</v>
      </c>
      <c r="AM412" s="16">
        <f t="shared" si="130"/>
        <v>0.75264486975015954</v>
      </c>
      <c r="AN412" s="15">
        <v>116.052632</v>
      </c>
      <c r="AO412" s="16">
        <f t="shared" si="131"/>
        <v>7.3776594183189754</v>
      </c>
      <c r="AP412" s="13">
        <f>IF(('Even Strength'!CU412+'Power Play'!AJ412+'Penalty Kill'!AF412)&gt;0,V412/('Even Strength'!CU412+'Power Play'!AJ412+'Penalty Kill'!AF412),0)</f>
        <v>0.16470588235294117</v>
      </c>
      <c r="AQ412" s="13">
        <f>IF(('Even Strength'!CU412+'Power Play'!AJ412+'Penalty Kill'!AF412)&gt;0,W412/('Even Strength'!CU412+'Power Play'!AJ412+'Penalty Kill'!AF412),0)</f>
        <v>0.17647058823529413</v>
      </c>
      <c r="AR412" s="13">
        <f t="shared" si="132"/>
        <v>0.3411764705882353</v>
      </c>
      <c r="AS412">
        <v>6</v>
      </c>
      <c r="AT412">
        <v>15</v>
      </c>
      <c r="AU412" s="17">
        <f t="shared" si="133"/>
        <v>0.2857142857142857</v>
      </c>
      <c r="AV412">
        <v>0.4</v>
      </c>
      <c r="AW412">
        <v>61</v>
      </c>
      <c r="AX412">
        <v>91</v>
      </c>
      <c r="AY412">
        <v>6</v>
      </c>
      <c r="AZ412">
        <v>34</v>
      </c>
      <c r="BA412">
        <v>25</v>
      </c>
      <c r="BB412">
        <v>19</v>
      </c>
      <c r="BC412" s="2">
        <f t="shared" si="134"/>
        <v>3.8778717618180125</v>
      </c>
      <c r="BD412" s="14">
        <f t="shared" si="135"/>
        <v>5.7850218086137568</v>
      </c>
      <c r="BE412" s="14">
        <f t="shared" si="136"/>
        <v>0.38143000935914878</v>
      </c>
      <c r="BF412" s="14">
        <f t="shared" si="137"/>
        <v>2.1614367197018431</v>
      </c>
      <c r="BG412" s="14">
        <f t="shared" si="138"/>
        <v>1.5892917056631199</v>
      </c>
      <c r="BH412" s="14">
        <f t="shared" si="139"/>
        <v>1.2078616963039712</v>
      </c>
      <c r="BI412">
        <v>124</v>
      </c>
      <c r="BJ412">
        <v>17</v>
      </c>
      <c r="BK412">
        <v>4</v>
      </c>
      <c r="BL412">
        <v>6</v>
      </c>
      <c r="BM412">
        <v>1</v>
      </c>
      <c r="BN412">
        <v>0</v>
      </c>
      <c r="BO412" s="2">
        <v>-12.515758</v>
      </c>
      <c r="BP412">
        <v>4</v>
      </c>
      <c r="BQ412">
        <v>0</v>
      </c>
      <c r="BR412" s="18">
        <f t="shared" si="140"/>
        <v>0</v>
      </c>
      <c r="BS412">
        <v>0</v>
      </c>
      <c r="BT412">
        <v>1</v>
      </c>
      <c r="BU412">
        <v>19</v>
      </c>
      <c r="BV412">
        <v>0</v>
      </c>
      <c r="BW412">
        <v>0</v>
      </c>
      <c r="BX412">
        <v>2</v>
      </c>
      <c r="BY412">
        <v>0</v>
      </c>
      <c r="BZ412">
        <v>0</v>
      </c>
      <c r="CA412">
        <v>0</v>
      </c>
      <c r="CB412" s="18">
        <f t="shared" si="141"/>
        <v>0</v>
      </c>
      <c r="CC412" s="19">
        <v>4</v>
      </c>
      <c r="CD412">
        <v>2.2000000000000002</v>
      </c>
      <c r="CE412">
        <v>1.1000000000000001</v>
      </c>
      <c r="CF412">
        <v>3.3</v>
      </c>
      <c r="CG412" s="20">
        <f t="shared" si="142"/>
        <v>4.5205479452054789E-2</v>
      </c>
      <c r="CH412" s="20">
        <f t="shared" si="143"/>
        <v>0.20978650514753183</v>
      </c>
      <c r="CI412">
        <v>21.7</v>
      </c>
      <c r="CJ412">
        <v>20.9</v>
      </c>
      <c r="CK412">
        <v>0.60000000000000009</v>
      </c>
      <c r="CL412">
        <v>2.7</v>
      </c>
      <c r="CM412">
        <v>2.4</v>
      </c>
      <c r="CN412">
        <v>-1.1000000000000001</v>
      </c>
      <c r="CO412">
        <v>4</v>
      </c>
      <c r="CP412" s="21">
        <f t="shared" si="144"/>
        <v>5.4794520547945202E-2</v>
      </c>
      <c r="CQ412" s="21">
        <f t="shared" si="145"/>
        <v>0.25428667290609919</v>
      </c>
      <c r="CW412">
        <v>870000</v>
      </c>
      <c r="CY412" s="22">
        <f t="shared" si="146"/>
        <v>2.4721951219512195</v>
      </c>
    </row>
    <row r="413" spans="1:103" x14ac:dyDescent="0.2">
      <c r="A413">
        <v>38</v>
      </c>
      <c r="B413" t="s">
        <v>1983</v>
      </c>
      <c r="C413" t="s">
        <v>1984</v>
      </c>
      <c r="D413" t="s">
        <v>206</v>
      </c>
      <c r="E413" t="s">
        <v>106</v>
      </c>
      <c r="F413">
        <v>72</v>
      </c>
      <c r="G413">
        <v>195</v>
      </c>
      <c r="H413" t="s">
        <v>118</v>
      </c>
      <c r="M413">
        <v>32</v>
      </c>
      <c r="N413" t="s">
        <v>1985</v>
      </c>
      <c r="O413" s="12" t="s">
        <v>1986</v>
      </c>
      <c r="P413" s="12" t="s">
        <v>1987</v>
      </c>
      <c r="Q413" t="s">
        <v>610</v>
      </c>
      <c r="T413" s="12" t="s">
        <v>123</v>
      </c>
      <c r="U413">
        <v>25</v>
      </c>
      <c r="V413">
        <v>3</v>
      </c>
      <c r="W413">
        <v>2</v>
      </c>
      <c r="X413">
        <v>5</v>
      </c>
      <c r="Y413">
        <v>-2</v>
      </c>
      <c r="Z413">
        <v>37</v>
      </c>
      <c r="AA413">
        <v>11</v>
      </c>
      <c r="AB413">
        <v>7</v>
      </c>
      <c r="AC413" s="13">
        <f t="shared" si="126"/>
        <v>8.1081081081081086E-2</v>
      </c>
      <c r="AD413" s="13">
        <f t="shared" si="127"/>
        <v>5.4545454545454543E-2</v>
      </c>
      <c r="AE413" s="14">
        <v>25.5</v>
      </c>
      <c r="AF413" s="15">
        <v>20</v>
      </c>
      <c r="AG413" s="15">
        <v>5</v>
      </c>
      <c r="AH413" s="15">
        <v>3</v>
      </c>
      <c r="AI413" s="2">
        <v>329.81666666669997</v>
      </c>
      <c r="AJ413" s="14">
        <f t="shared" si="128"/>
        <v>13.192666666667998</v>
      </c>
      <c r="AK413">
        <v>503</v>
      </c>
      <c r="AL413" s="14">
        <f t="shared" si="129"/>
        <v>20.12</v>
      </c>
      <c r="AM413" s="16">
        <f t="shared" si="130"/>
        <v>0.65569913850238559</v>
      </c>
      <c r="AN413" s="15">
        <v>33.111111000000001</v>
      </c>
      <c r="AO413" s="16">
        <f t="shared" si="131"/>
        <v>6.0235484157859398</v>
      </c>
      <c r="AP413" s="13">
        <f>IF(('Even Strength'!CU413+'Power Play'!AJ413+'Penalty Kill'!AF413)&gt;0,V413/('Even Strength'!CU413+'Power Play'!AJ413+'Penalty Kill'!AF413),0)</f>
        <v>6.6666666666666666E-2</v>
      </c>
      <c r="AQ413" s="13">
        <f>IF(('Even Strength'!CU413+'Power Play'!AJ413+'Penalty Kill'!AF413)&gt;0,W413/('Even Strength'!CU413+'Power Play'!AJ413+'Penalty Kill'!AF413),0)</f>
        <v>4.4444444444444446E-2</v>
      </c>
      <c r="AR413" s="13">
        <f t="shared" si="132"/>
        <v>0.1111111111111111</v>
      </c>
      <c r="AS413">
        <v>30</v>
      </c>
      <c r="AT413">
        <v>41</v>
      </c>
      <c r="AU413" s="17">
        <f t="shared" si="133"/>
        <v>0.42253521126760563</v>
      </c>
      <c r="AV413">
        <v>4.4000000000000004</v>
      </c>
      <c r="AW413">
        <v>40</v>
      </c>
      <c r="AX413">
        <v>45</v>
      </c>
      <c r="AY413">
        <v>16</v>
      </c>
      <c r="AZ413">
        <v>11</v>
      </c>
      <c r="BA413">
        <v>4</v>
      </c>
      <c r="BB413">
        <v>4</v>
      </c>
      <c r="BC413" s="2">
        <f t="shared" si="134"/>
        <v>7.2767699226835854</v>
      </c>
      <c r="BD413" s="14">
        <f t="shared" si="135"/>
        <v>8.1863661630190325</v>
      </c>
      <c r="BE413" s="14">
        <f t="shared" si="136"/>
        <v>2.9107079690734339</v>
      </c>
      <c r="BF413" s="14">
        <f t="shared" si="137"/>
        <v>2.0011117287379858</v>
      </c>
      <c r="BG413" s="14">
        <f t="shared" si="138"/>
        <v>0.72767699226835847</v>
      </c>
      <c r="BH413" s="14">
        <f t="shared" si="139"/>
        <v>0.72767699226835847</v>
      </c>
      <c r="BI413">
        <v>6</v>
      </c>
      <c r="BJ413">
        <v>3</v>
      </c>
      <c r="BK413">
        <v>0</v>
      </c>
      <c r="BL413">
        <v>0</v>
      </c>
      <c r="BM413">
        <v>0</v>
      </c>
      <c r="BN413">
        <v>0</v>
      </c>
      <c r="BO413" s="2">
        <v>0.475692</v>
      </c>
      <c r="BR413" s="18" t="str">
        <f t="shared" si="140"/>
        <v xml:space="preserve"> </v>
      </c>
      <c r="BT413">
        <v>0</v>
      </c>
      <c r="BU413">
        <v>6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s="18">
        <f t="shared" si="141"/>
        <v>0</v>
      </c>
      <c r="CC413" s="19">
        <v>3</v>
      </c>
      <c r="CD413">
        <v>0</v>
      </c>
      <c r="CE413">
        <v>0.30000000000000004</v>
      </c>
      <c r="CF413">
        <v>0.2</v>
      </c>
      <c r="CG413" s="20">
        <f t="shared" si="142"/>
        <v>8.0000000000000002E-3</v>
      </c>
      <c r="CH413" s="20">
        <f t="shared" si="143"/>
        <v>3.6383849613417923E-2</v>
      </c>
      <c r="CI413">
        <v>5.6</v>
      </c>
      <c r="CJ413">
        <v>5.3</v>
      </c>
      <c r="CK413">
        <v>-3.3</v>
      </c>
      <c r="CL413">
        <v>-0.30000000000000004</v>
      </c>
      <c r="CM413">
        <v>0.30000000000000004</v>
      </c>
      <c r="CN413">
        <v>0</v>
      </c>
      <c r="CO413">
        <v>0</v>
      </c>
      <c r="CP413" s="21">
        <f t="shared" si="144"/>
        <v>0</v>
      </c>
      <c r="CQ413" s="21">
        <f t="shared" si="145"/>
        <v>0</v>
      </c>
      <c r="CW413">
        <v>550000</v>
      </c>
      <c r="CY413" s="22">
        <f t="shared" si="146"/>
        <v>-0.96585365853658522</v>
      </c>
    </row>
    <row r="414" spans="1:103" x14ac:dyDescent="0.2">
      <c r="A414">
        <v>2</v>
      </c>
      <c r="B414" t="s">
        <v>1988</v>
      </c>
      <c r="C414" t="s">
        <v>250</v>
      </c>
      <c r="D414" t="s">
        <v>245</v>
      </c>
      <c r="E414" t="s">
        <v>106</v>
      </c>
      <c r="F414">
        <v>73</v>
      </c>
      <c r="G414">
        <v>200</v>
      </c>
      <c r="H414" t="s">
        <v>118</v>
      </c>
      <c r="I414">
        <v>2002</v>
      </c>
      <c r="J414">
        <v>2</v>
      </c>
      <c r="K414">
        <v>54</v>
      </c>
      <c r="M414">
        <v>30</v>
      </c>
      <c r="N414" t="s">
        <v>1989</v>
      </c>
      <c r="O414" s="12" t="s">
        <v>1990</v>
      </c>
      <c r="P414" s="12" t="s">
        <v>263</v>
      </c>
      <c r="Q414" t="s">
        <v>442</v>
      </c>
      <c r="T414" s="12" t="s">
        <v>178</v>
      </c>
      <c r="U414">
        <v>79</v>
      </c>
      <c r="V414">
        <v>6</v>
      </c>
      <c r="W414">
        <v>55</v>
      </c>
      <c r="X414">
        <v>61</v>
      </c>
      <c r="Y414">
        <v>22</v>
      </c>
      <c r="Z414">
        <v>198</v>
      </c>
      <c r="AA414">
        <v>80</v>
      </c>
      <c r="AB414">
        <v>150</v>
      </c>
      <c r="AC414" s="13">
        <f t="shared" si="126"/>
        <v>3.0303030303030304E-2</v>
      </c>
      <c r="AD414" s="13">
        <f t="shared" si="127"/>
        <v>1.4018691588785047E-2</v>
      </c>
      <c r="AE414" s="14">
        <v>53</v>
      </c>
      <c r="AF414" s="15">
        <v>45</v>
      </c>
      <c r="AG414" s="15">
        <v>8</v>
      </c>
      <c r="AH414" s="15">
        <v>144</v>
      </c>
      <c r="AI414" s="2">
        <v>1947.333333</v>
      </c>
      <c r="AJ414" s="14">
        <f t="shared" si="128"/>
        <v>24.649789025316455</v>
      </c>
      <c r="AK414">
        <v>2380</v>
      </c>
      <c r="AL414" s="14">
        <f t="shared" si="129"/>
        <v>30.126582278481013</v>
      </c>
      <c r="AM414" s="16">
        <f t="shared" si="130"/>
        <v>0.81820728277310928</v>
      </c>
      <c r="AN414" s="15">
        <v>197.06321800000001</v>
      </c>
      <c r="AO414" s="16">
        <f t="shared" si="131"/>
        <v>6.0717869301731922</v>
      </c>
      <c r="AP414" s="13">
        <f>IF(('Even Strength'!CU414+'Power Play'!AJ414+'Penalty Kill'!AF414)&gt;0,V414/('Even Strength'!CU414+'Power Play'!AJ414+'Penalty Kill'!AF414),0)</f>
        <v>5.3097345132743362E-2</v>
      </c>
      <c r="AQ414" s="13">
        <f>IF(('Even Strength'!CU414+'Power Play'!AJ414+'Penalty Kill'!AF414)&gt;0,W414/('Even Strength'!CU414+'Power Play'!AJ414+'Penalty Kill'!AF414),0)</f>
        <v>0.48672566371681414</v>
      </c>
      <c r="AR414" s="13">
        <f t="shared" si="132"/>
        <v>0.53982300884955747</v>
      </c>
      <c r="AS414">
        <v>0</v>
      </c>
      <c r="AT414">
        <v>0</v>
      </c>
      <c r="AU414" s="17">
        <f t="shared" si="133"/>
        <v>0</v>
      </c>
      <c r="AV414">
        <v>0</v>
      </c>
      <c r="AW414">
        <v>96</v>
      </c>
      <c r="AX414">
        <v>36</v>
      </c>
      <c r="AY414">
        <v>89</v>
      </c>
      <c r="AZ414">
        <v>80</v>
      </c>
      <c r="BA414">
        <v>70</v>
      </c>
      <c r="BB414">
        <v>48</v>
      </c>
      <c r="BC414" s="2">
        <f t="shared" si="134"/>
        <v>2.9578911336798854</v>
      </c>
      <c r="BD414" s="14">
        <f t="shared" si="135"/>
        <v>1.1092091751299569</v>
      </c>
      <c r="BE414" s="14">
        <f t="shared" si="136"/>
        <v>2.7422115718490607</v>
      </c>
      <c r="BF414" s="14">
        <f t="shared" si="137"/>
        <v>2.4649092780665711</v>
      </c>
      <c r="BG414" s="14">
        <f t="shared" si="138"/>
        <v>2.1567956183082497</v>
      </c>
      <c r="BH414" s="14">
        <f t="shared" si="139"/>
        <v>1.4789455668399427</v>
      </c>
      <c r="BI414">
        <v>28</v>
      </c>
      <c r="BJ414">
        <v>14</v>
      </c>
      <c r="BK414">
        <v>0</v>
      </c>
      <c r="BL414">
        <v>0</v>
      </c>
      <c r="BM414">
        <v>0</v>
      </c>
      <c r="BN414">
        <v>0</v>
      </c>
      <c r="BO414" s="2">
        <v>-5.3789439999999997</v>
      </c>
      <c r="BR414" s="18" t="str">
        <f t="shared" si="140"/>
        <v xml:space="preserve"> </v>
      </c>
      <c r="BT414">
        <v>2</v>
      </c>
      <c r="BU414">
        <v>22</v>
      </c>
      <c r="BV414">
        <v>0</v>
      </c>
      <c r="BW414">
        <v>1</v>
      </c>
      <c r="BX414">
        <v>3</v>
      </c>
      <c r="BY414">
        <v>0</v>
      </c>
      <c r="BZ414">
        <v>0</v>
      </c>
      <c r="CA414">
        <v>0</v>
      </c>
      <c r="CB414" s="18">
        <f t="shared" si="141"/>
        <v>0</v>
      </c>
      <c r="CC414" s="19">
        <v>6</v>
      </c>
      <c r="CD414">
        <v>5.0999999999999996</v>
      </c>
      <c r="CE414">
        <v>4.9000000000000004</v>
      </c>
      <c r="CF414">
        <v>10</v>
      </c>
      <c r="CG414" s="20">
        <f t="shared" si="142"/>
        <v>0.12658227848101267</v>
      </c>
      <c r="CH414" s="20">
        <f t="shared" si="143"/>
        <v>0.30811365975832139</v>
      </c>
      <c r="CI414">
        <v>48.2</v>
      </c>
      <c r="CJ414">
        <v>42.2</v>
      </c>
      <c r="CK414">
        <v>9.1999999999999993</v>
      </c>
      <c r="CL414">
        <v>11.2</v>
      </c>
      <c r="CM414">
        <v>6.1</v>
      </c>
      <c r="CN414">
        <v>0</v>
      </c>
      <c r="CO414">
        <v>17.2</v>
      </c>
      <c r="CP414" s="21">
        <f t="shared" si="144"/>
        <v>0.21772151898734177</v>
      </c>
      <c r="CQ414" s="21">
        <f t="shared" si="145"/>
        <v>0.52995549478431281</v>
      </c>
      <c r="CU414">
        <v>1</v>
      </c>
      <c r="CV414" t="s">
        <v>356</v>
      </c>
      <c r="CW414">
        <v>5538462</v>
      </c>
      <c r="CY414" s="22">
        <f t="shared" si="146"/>
        <v>7.4739203902439009</v>
      </c>
    </row>
    <row r="415" spans="1:103" x14ac:dyDescent="0.2">
      <c r="A415">
        <v>23</v>
      </c>
      <c r="B415" t="s">
        <v>1991</v>
      </c>
      <c r="C415" t="s">
        <v>472</v>
      </c>
      <c r="D415" t="s">
        <v>105</v>
      </c>
      <c r="E415" t="s">
        <v>106</v>
      </c>
      <c r="F415">
        <v>72</v>
      </c>
      <c r="G415">
        <v>198</v>
      </c>
      <c r="H415" t="s">
        <v>118</v>
      </c>
      <c r="I415">
        <v>1999</v>
      </c>
      <c r="J415">
        <v>3</v>
      </c>
      <c r="K415">
        <v>94</v>
      </c>
      <c r="M415">
        <v>33</v>
      </c>
      <c r="N415" t="s">
        <v>1992</v>
      </c>
      <c r="O415" s="12" t="s">
        <v>678</v>
      </c>
      <c r="P415" s="12" t="s">
        <v>1993</v>
      </c>
      <c r="Q415" t="s">
        <v>338</v>
      </c>
      <c r="T415" s="12" t="s">
        <v>170</v>
      </c>
      <c r="U415">
        <v>57</v>
      </c>
      <c r="V415">
        <v>9</v>
      </c>
      <c r="W415">
        <v>9</v>
      </c>
      <c r="X415">
        <v>18</v>
      </c>
      <c r="Y415">
        <v>2</v>
      </c>
      <c r="Z415">
        <v>69</v>
      </c>
      <c r="AA415">
        <v>24</v>
      </c>
      <c r="AB415">
        <v>29</v>
      </c>
      <c r="AC415" s="13">
        <f t="shared" si="126"/>
        <v>0.13043478260869565</v>
      </c>
      <c r="AD415" s="13">
        <f t="shared" si="127"/>
        <v>7.3770491803278687E-2</v>
      </c>
      <c r="AE415" s="14">
        <v>32.4</v>
      </c>
      <c r="AF415" s="15">
        <v>38</v>
      </c>
      <c r="AG415" s="15">
        <v>13</v>
      </c>
      <c r="AH415" s="15">
        <v>4</v>
      </c>
      <c r="AI415" s="2">
        <v>837.55</v>
      </c>
      <c r="AJ415" s="14">
        <f t="shared" si="128"/>
        <v>14.693859649122807</v>
      </c>
      <c r="AK415">
        <v>1168</v>
      </c>
      <c r="AL415" s="14">
        <f t="shared" si="129"/>
        <v>20.491228070175438</v>
      </c>
      <c r="AM415" s="16">
        <f t="shared" si="130"/>
        <v>0.71708047945205478</v>
      </c>
      <c r="AN415" s="15">
        <v>63.290323000000001</v>
      </c>
      <c r="AO415" s="16">
        <f t="shared" si="131"/>
        <v>4.5339614112590292</v>
      </c>
      <c r="AP415" s="13">
        <f>IF(('Even Strength'!CU415+'Power Play'!AJ415+'Penalty Kill'!AF415)&gt;0,V415/('Even Strength'!CU415+'Power Play'!AJ415+'Penalty Kill'!AF415),0)</f>
        <v>8.4905660377358486E-2</v>
      </c>
      <c r="AQ415" s="13">
        <f>IF(('Even Strength'!CU415+'Power Play'!AJ415+'Penalty Kill'!AF415)&gt;0,W415/('Even Strength'!CU415+'Power Play'!AJ415+'Penalty Kill'!AF415),0)</f>
        <v>8.4905660377358486E-2</v>
      </c>
      <c r="AR415" s="13">
        <f t="shared" si="132"/>
        <v>0.16981132075471697</v>
      </c>
      <c r="AS415">
        <v>283</v>
      </c>
      <c r="AT415">
        <v>296</v>
      </c>
      <c r="AU415" s="17">
        <f t="shared" si="133"/>
        <v>0.48877374784110533</v>
      </c>
      <c r="AV415">
        <v>16.8</v>
      </c>
      <c r="AW415">
        <v>54</v>
      </c>
      <c r="AX415">
        <v>72</v>
      </c>
      <c r="AY415">
        <v>29</v>
      </c>
      <c r="AZ415">
        <v>24</v>
      </c>
      <c r="BA415">
        <v>12</v>
      </c>
      <c r="BB415">
        <v>32</v>
      </c>
      <c r="BC415" s="2">
        <f t="shared" si="134"/>
        <v>3.8684257656259331</v>
      </c>
      <c r="BD415" s="14">
        <f t="shared" si="135"/>
        <v>5.1579010208345775</v>
      </c>
      <c r="BE415" s="14">
        <f t="shared" si="136"/>
        <v>2.0774879111694826</v>
      </c>
      <c r="BF415" s="14">
        <f t="shared" si="137"/>
        <v>1.7193003402781926</v>
      </c>
      <c r="BG415" s="14">
        <f t="shared" si="138"/>
        <v>0.85965017013909628</v>
      </c>
      <c r="BH415" s="14">
        <f t="shared" si="139"/>
        <v>2.2924004537042566</v>
      </c>
      <c r="BI415">
        <v>32</v>
      </c>
      <c r="BJ415">
        <v>16</v>
      </c>
      <c r="BK415">
        <v>0</v>
      </c>
      <c r="BL415">
        <v>0</v>
      </c>
      <c r="BM415">
        <v>0</v>
      </c>
      <c r="BN415">
        <v>0</v>
      </c>
      <c r="BO415" s="2">
        <v>-2.5386470000000001</v>
      </c>
      <c r="BP415">
        <v>1</v>
      </c>
      <c r="BQ415">
        <v>0</v>
      </c>
      <c r="BR415" s="18">
        <f t="shared" si="140"/>
        <v>0</v>
      </c>
      <c r="BS415">
        <v>0</v>
      </c>
      <c r="BT415">
        <v>1</v>
      </c>
      <c r="BU415">
        <v>13</v>
      </c>
      <c r="BV415">
        <v>0</v>
      </c>
      <c r="BW415">
        <v>0</v>
      </c>
      <c r="BX415">
        <v>0</v>
      </c>
      <c r="BY415">
        <v>2</v>
      </c>
      <c r="BZ415">
        <v>1</v>
      </c>
      <c r="CA415">
        <v>1</v>
      </c>
      <c r="CB415" s="18">
        <f t="shared" si="141"/>
        <v>1</v>
      </c>
      <c r="CC415" s="19">
        <v>5</v>
      </c>
      <c r="CD415">
        <v>0.7</v>
      </c>
      <c r="CE415">
        <v>0.8</v>
      </c>
      <c r="CF415">
        <v>1.5</v>
      </c>
      <c r="CG415" s="20">
        <f t="shared" si="142"/>
        <v>2.6315789473684209E-2</v>
      </c>
      <c r="CH415" s="20">
        <f t="shared" si="143"/>
        <v>0.10745627126738704</v>
      </c>
      <c r="CI415">
        <v>16.2</v>
      </c>
      <c r="CJ415">
        <v>20.5</v>
      </c>
      <c r="CK415">
        <v>-12.7</v>
      </c>
      <c r="CL415">
        <v>0.5</v>
      </c>
      <c r="CM415">
        <v>2</v>
      </c>
      <c r="CN415">
        <v>-0.30000000000000004</v>
      </c>
      <c r="CO415">
        <v>2.2000000000000002</v>
      </c>
      <c r="CP415" s="21">
        <f t="shared" si="144"/>
        <v>3.8596491228070177E-2</v>
      </c>
      <c r="CQ415" s="21">
        <f t="shared" si="145"/>
        <v>0.15760253119216766</v>
      </c>
      <c r="CU415">
        <v>25</v>
      </c>
      <c r="CV415" t="s">
        <v>1994</v>
      </c>
      <c r="CW415">
        <v>3000000</v>
      </c>
      <c r="CY415" s="22">
        <f t="shared" si="146"/>
        <v>-3.0682926829268284</v>
      </c>
    </row>
    <row r="416" spans="1:103" x14ac:dyDescent="0.2">
      <c r="A416">
        <v>34</v>
      </c>
      <c r="B416" t="s">
        <v>1995</v>
      </c>
      <c r="C416" t="s">
        <v>1340</v>
      </c>
      <c r="D416" t="s">
        <v>488</v>
      </c>
      <c r="E416" t="s">
        <v>117</v>
      </c>
      <c r="F416">
        <v>70</v>
      </c>
      <c r="G416">
        <v>175</v>
      </c>
      <c r="H416" t="s">
        <v>118</v>
      </c>
      <c r="I416">
        <v>2005</v>
      </c>
      <c r="J416">
        <v>6</v>
      </c>
      <c r="K416">
        <v>181</v>
      </c>
      <c r="M416">
        <v>27</v>
      </c>
      <c r="N416" t="s">
        <v>1996</v>
      </c>
      <c r="O416" s="12" t="s">
        <v>1263</v>
      </c>
      <c r="P416" s="12" t="s">
        <v>1997</v>
      </c>
      <c r="Q416" t="s">
        <v>460</v>
      </c>
      <c r="T416" s="12" t="s">
        <v>156</v>
      </c>
      <c r="U416">
        <v>37</v>
      </c>
      <c r="V416">
        <v>2</v>
      </c>
      <c r="W416">
        <v>6</v>
      </c>
      <c r="X416">
        <v>8</v>
      </c>
      <c r="Y416">
        <v>0</v>
      </c>
      <c r="Z416">
        <v>42</v>
      </c>
      <c r="AA416">
        <v>10</v>
      </c>
      <c r="AB416">
        <v>11</v>
      </c>
      <c r="AC416" s="13">
        <f t="shared" si="126"/>
        <v>4.7619047619047616E-2</v>
      </c>
      <c r="AD416" s="13">
        <f t="shared" si="127"/>
        <v>3.1746031746031744E-2</v>
      </c>
      <c r="AE416" s="14">
        <v>17.600000000000001</v>
      </c>
      <c r="AF416" s="15">
        <v>24</v>
      </c>
      <c r="AG416" s="15">
        <v>0</v>
      </c>
      <c r="AH416" s="15">
        <v>5</v>
      </c>
      <c r="AI416" s="2">
        <v>435.13333333330002</v>
      </c>
      <c r="AJ416" s="14">
        <f t="shared" si="128"/>
        <v>11.76036036035946</v>
      </c>
      <c r="AK416">
        <v>600</v>
      </c>
      <c r="AL416" s="14">
        <f t="shared" si="129"/>
        <v>16.216216216216218</v>
      </c>
      <c r="AM416" s="16">
        <f t="shared" si="130"/>
        <v>0.7252222222221667</v>
      </c>
      <c r="AN416" s="15">
        <v>72.615385000000003</v>
      </c>
      <c r="AO416" s="16">
        <f t="shared" si="131"/>
        <v>10.012846100812778</v>
      </c>
      <c r="AP416" s="13">
        <f>IF(('Even Strength'!CU416+'Power Play'!AJ416+'Penalty Kill'!AF416)&gt;0,V416/('Even Strength'!CU416+'Power Play'!AJ416+'Penalty Kill'!AF416),0)</f>
        <v>3.8461538461538464E-2</v>
      </c>
      <c r="AQ416" s="13">
        <f>IF(('Even Strength'!CU416+'Power Play'!AJ416+'Penalty Kill'!AF416)&gt;0,W416/('Even Strength'!CU416+'Power Play'!AJ416+'Penalty Kill'!AF416),0)</f>
        <v>0.11538461538461539</v>
      </c>
      <c r="AR416" s="13">
        <f t="shared" si="132"/>
        <v>0.15384615384615385</v>
      </c>
      <c r="AS416">
        <v>18</v>
      </c>
      <c r="AT416">
        <v>31</v>
      </c>
      <c r="AU416" s="17">
        <f t="shared" si="133"/>
        <v>0.36734693877551022</v>
      </c>
      <c r="AV416">
        <v>2.2000000000000002</v>
      </c>
      <c r="AW416">
        <v>64</v>
      </c>
      <c r="AX416">
        <v>62</v>
      </c>
      <c r="AY416">
        <v>21</v>
      </c>
      <c r="AZ416">
        <v>10</v>
      </c>
      <c r="BA416">
        <v>11</v>
      </c>
      <c r="BB416">
        <v>15</v>
      </c>
      <c r="BC416" s="2">
        <f t="shared" si="134"/>
        <v>8.824881262448967</v>
      </c>
      <c r="BD416" s="14">
        <f t="shared" si="135"/>
        <v>8.5491037229974367</v>
      </c>
      <c r="BE416" s="14">
        <f t="shared" si="136"/>
        <v>2.8956641642410674</v>
      </c>
      <c r="BF416" s="14">
        <f t="shared" si="137"/>
        <v>1.3788876972576511</v>
      </c>
      <c r="BG416" s="14">
        <f t="shared" si="138"/>
        <v>1.5167764669834163</v>
      </c>
      <c r="BH416" s="14">
        <f t="shared" si="139"/>
        <v>2.0683315458864766</v>
      </c>
      <c r="BI416">
        <v>4</v>
      </c>
      <c r="BJ416">
        <v>2</v>
      </c>
      <c r="BK416">
        <v>0</v>
      </c>
      <c r="BL416">
        <v>0</v>
      </c>
      <c r="BM416">
        <v>0</v>
      </c>
      <c r="BN416">
        <v>0</v>
      </c>
      <c r="BO416" s="2">
        <v>2.2060810000000002</v>
      </c>
      <c r="BR416" s="18" t="str">
        <f t="shared" si="140"/>
        <v xml:space="preserve"> </v>
      </c>
      <c r="BT416">
        <v>0</v>
      </c>
      <c r="BU416">
        <v>9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 s="18">
        <f t="shared" si="141"/>
        <v>0</v>
      </c>
      <c r="CC416" s="19">
        <v>3</v>
      </c>
      <c r="CD416">
        <v>-0.1</v>
      </c>
      <c r="CE416">
        <v>0.5</v>
      </c>
      <c r="CF416">
        <v>0.4</v>
      </c>
      <c r="CG416" s="20">
        <f t="shared" si="142"/>
        <v>1.0810810810810811E-2</v>
      </c>
      <c r="CH416" s="20">
        <f t="shared" si="143"/>
        <v>5.5155507890306051E-2</v>
      </c>
      <c r="CI416">
        <v>7.4</v>
      </c>
      <c r="CJ416">
        <v>7.2</v>
      </c>
      <c r="CK416">
        <v>0.7</v>
      </c>
      <c r="CL416">
        <v>-0.30000000000000004</v>
      </c>
      <c r="CM416">
        <v>0.9</v>
      </c>
      <c r="CN416">
        <v>0</v>
      </c>
      <c r="CO416">
        <v>0.60000000000000009</v>
      </c>
      <c r="CP416" s="21">
        <f t="shared" si="144"/>
        <v>1.6216216216216217E-2</v>
      </c>
      <c r="CQ416" s="21">
        <f t="shared" si="145"/>
        <v>8.2733261835459093E-2</v>
      </c>
      <c r="CW416">
        <v>700000</v>
      </c>
      <c r="CY416" s="22">
        <f t="shared" si="146"/>
        <v>-0.62926829268292672</v>
      </c>
    </row>
    <row r="417" spans="1:103" x14ac:dyDescent="0.2">
      <c r="A417">
        <v>81</v>
      </c>
      <c r="B417" t="s">
        <v>1998</v>
      </c>
      <c r="C417" t="s">
        <v>1009</v>
      </c>
      <c r="D417" t="s">
        <v>105</v>
      </c>
      <c r="E417" t="s">
        <v>106</v>
      </c>
      <c r="F417">
        <v>71</v>
      </c>
      <c r="G417">
        <v>185</v>
      </c>
      <c r="H417" t="s">
        <v>107</v>
      </c>
      <c r="I417">
        <v>2004</v>
      </c>
      <c r="J417">
        <v>4</v>
      </c>
      <c r="K417">
        <v>99</v>
      </c>
      <c r="M417">
        <v>27</v>
      </c>
      <c r="N417" t="s">
        <v>1999</v>
      </c>
      <c r="O417" s="12" t="s">
        <v>614</v>
      </c>
      <c r="P417" s="12" t="s">
        <v>1997</v>
      </c>
      <c r="Q417" t="s">
        <v>610</v>
      </c>
      <c r="T417" s="12" t="s">
        <v>355</v>
      </c>
      <c r="U417">
        <v>67</v>
      </c>
      <c r="V417">
        <v>4</v>
      </c>
      <c r="W417">
        <v>13</v>
      </c>
      <c r="X417">
        <v>17</v>
      </c>
      <c r="Y417">
        <v>-10</v>
      </c>
      <c r="Z417">
        <v>143</v>
      </c>
      <c r="AA417">
        <v>54</v>
      </c>
      <c r="AB417">
        <v>73</v>
      </c>
      <c r="AC417" s="13">
        <f t="shared" si="126"/>
        <v>2.7972027972027972E-2</v>
      </c>
      <c r="AD417" s="13">
        <f t="shared" si="127"/>
        <v>1.4814814814814815E-2</v>
      </c>
      <c r="AE417" s="14">
        <v>31.7</v>
      </c>
      <c r="AF417" s="15">
        <v>86</v>
      </c>
      <c r="AG417" s="15">
        <v>18</v>
      </c>
      <c r="AH417" s="15">
        <v>11</v>
      </c>
      <c r="AI417" s="2">
        <v>852.28333333329999</v>
      </c>
      <c r="AJ417" s="14">
        <f t="shared" si="128"/>
        <v>12.720646766168656</v>
      </c>
      <c r="AK417">
        <v>1242</v>
      </c>
      <c r="AL417" s="14">
        <f t="shared" si="129"/>
        <v>18.53731343283582</v>
      </c>
      <c r="AM417" s="16">
        <f t="shared" si="130"/>
        <v>0.68621846484162641</v>
      </c>
      <c r="AN417" s="15">
        <v>124.14814800000001</v>
      </c>
      <c r="AO417" s="16">
        <f t="shared" si="131"/>
        <v>8.7399208557408041</v>
      </c>
      <c r="AP417" s="13">
        <f>IF(('Even Strength'!CU417+'Power Play'!AJ417+'Penalty Kill'!AF417)&gt;0,V417/('Even Strength'!CU417+'Power Play'!AJ417+'Penalty Kill'!AF417),0)</f>
        <v>2.8368794326241134E-2</v>
      </c>
      <c r="AQ417" s="13">
        <f>IF(('Even Strength'!CU417+'Power Play'!AJ417+'Penalty Kill'!AF417)&gt;0,W417/('Even Strength'!CU417+'Power Play'!AJ417+'Penalty Kill'!AF417),0)</f>
        <v>9.2198581560283682E-2</v>
      </c>
      <c r="AR417" s="13">
        <f t="shared" si="132"/>
        <v>0.12056737588652482</v>
      </c>
      <c r="AS417">
        <v>57</v>
      </c>
      <c r="AT417">
        <v>79</v>
      </c>
      <c r="AU417" s="17">
        <f t="shared" si="133"/>
        <v>0.41911764705882354</v>
      </c>
      <c r="AV417">
        <v>3.2</v>
      </c>
      <c r="AW417">
        <v>98</v>
      </c>
      <c r="AX417">
        <v>54</v>
      </c>
      <c r="AY417">
        <v>11</v>
      </c>
      <c r="AZ417">
        <v>54</v>
      </c>
      <c r="BA417">
        <v>14</v>
      </c>
      <c r="BB417">
        <v>36</v>
      </c>
      <c r="BC417" s="2">
        <f t="shared" si="134"/>
        <v>6.8991141443575845</v>
      </c>
      <c r="BD417" s="14">
        <f t="shared" si="135"/>
        <v>3.8015526917888733</v>
      </c>
      <c r="BE417" s="14">
        <f t="shared" si="136"/>
        <v>0.77439036314217791</v>
      </c>
      <c r="BF417" s="14">
        <f t="shared" si="137"/>
        <v>3.8015526917888733</v>
      </c>
      <c r="BG417" s="14">
        <f t="shared" si="138"/>
        <v>0.98558773490822627</v>
      </c>
      <c r="BH417" s="14">
        <f t="shared" si="139"/>
        <v>2.5343684611925821</v>
      </c>
      <c r="BI417">
        <v>34</v>
      </c>
      <c r="BJ417">
        <v>12</v>
      </c>
      <c r="BK417">
        <v>2</v>
      </c>
      <c r="BL417">
        <v>0</v>
      </c>
      <c r="BM417">
        <v>0</v>
      </c>
      <c r="BN417">
        <v>0</v>
      </c>
      <c r="BO417" s="2">
        <v>6.5713220000000003</v>
      </c>
      <c r="BR417" s="18" t="str">
        <f t="shared" si="140"/>
        <v xml:space="preserve"> </v>
      </c>
      <c r="BT417">
        <v>2</v>
      </c>
      <c r="BU417">
        <v>18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 s="18">
        <f t="shared" si="141"/>
        <v>0</v>
      </c>
      <c r="CC417" s="19">
        <v>2</v>
      </c>
      <c r="CD417">
        <v>-0.1</v>
      </c>
      <c r="CE417">
        <v>0.5</v>
      </c>
      <c r="CF417">
        <v>0.4</v>
      </c>
      <c r="CG417" s="20">
        <f t="shared" si="142"/>
        <v>5.9701492537313433E-3</v>
      </c>
      <c r="CH417" s="20">
        <f t="shared" si="143"/>
        <v>2.8159649568806469E-2</v>
      </c>
      <c r="CI417">
        <v>16.5</v>
      </c>
      <c r="CJ417">
        <v>16.899999999999999</v>
      </c>
      <c r="CK417">
        <v>-14.6</v>
      </c>
      <c r="CL417">
        <v>-1</v>
      </c>
      <c r="CM417">
        <v>0.9</v>
      </c>
      <c r="CN417">
        <v>0</v>
      </c>
      <c r="CO417">
        <v>0</v>
      </c>
      <c r="CP417" s="21">
        <f t="shared" si="144"/>
        <v>0</v>
      </c>
      <c r="CQ417" s="21">
        <f t="shared" si="145"/>
        <v>0</v>
      </c>
      <c r="CU417">
        <v>10</v>
      </c>
      <c r="CV417" t="s">
        <v>2000</v>
      </c>
      <c r="CW417">
        <v>2350000</v>
      </c>
      <c r="CY417" s="22">
        <f t="shared" si="146"/>
        <v>-4.126829268292683</v>
      </c>
    </row>
    <row r="418" spans="1:103" x14ac:dyDescent="0.2">
      <c r="A418">
        <v>17</v>
      </c>
      <c r="B418" t="s">
        <v>2001</v>
      </c>
      <c r="C418" t="s">
        <v>2002</v>
      </c>
      <c r="D418" t="s">
        <v>116</v>
      </c>
      <c r="E418" t="s">
        <v>117</v>
      </c>
      <c r="F418">
        <v>74</v>
      </c>
      <c r="G418">
        <v>202</v>
      </c>
      <c r="H418" t="s">
        <v>107</v>
      </c>
      <c r="I418">
        <v>2003</v>
      </c>
      <c r="J418">
        <v>1</v>
      </c>
      <c r="K418">
        <v>23</v>
      </c>
      <c r="M418">
        <v>29</v>
      </c>
      <c r="N418" t="s">
        <v>2003</v>
      </c>
      <c r="O418" s="12" t="s">
        <v>743</v>
      </c>
      <c r="P418" s="12" t="s">
        <v>2004</v>
      </c>
      <c r="Q418" t="s">
        <v>177</v>
      </c>
      <c r="T418" s="12" t="s">
        <v>170</v>
      </c>
      <c r="U418">
        <v>77</v>
      </c>
      <c r="V418">
        <v>25</v>
      </c>
      <c r="W418">
        <v>18</v>
      </c>
      <c r="X418">
        <v>43</v>
      </c>
      <c r="Y418">
        <v>-15</v>
      </c>
      <c r="Z418">
        <v>239</v>
      </c>
      <c r="AA418">
        <v>92</v>
      </c>
      <c r="AB418">
        <v>75</v>
      </c>
      <c r="AC418" s="13">
        <f t="shared" si="126"/>
        <v>0.10460251046025104</v>
      </c>
      <c r="AD418" s="13">
        <f t="shared" si="127"/>
        <v>6.1576354679802957E-2</v>
      </c>
      <c r="AE418" s="14">
        <v>28.8</v>
      </c>
      <c r="AF418" s="15">
        <v>120</v>
      </c>
      <c r="AG418" s="15">
        <v>36</v>
      </c>
      <c r="AH418" s="15">
        <v>20</v>
      </c>
      <c r="AI418" s="2">
        <v>1679.7333333332999</v>
      </c>
      <c r="AJ418" s="14">
        <f t="shared" si="128"/>
        <v>21.814718614718181</v>
      </c>
      <c r="AK418">
        <v>1998</v>
      </c>
      <c r="AL418" s="14">
        <f t="shared" si="129"/>
        <v>25.948051948051948</v>
      </c>
      <c r="AM418" s="16">
        <f t="shared" si="130"/>
        <v>0.84070737404069062</v>
      </c>
      <c r="AN418" s="15">
        <v>107.521739</v>
      </c>
      <c r="AO418" s="16">
        <f t="shared" si="131"/>
        <v>3.8406717375774697</v>
      </c>
      <c r="AP418" s="13">
        <f>IF(('Even Strength'!CU418+'Power Play'!AJ418+'Penalty Kill'!AF418)&gt;0,V418/('Even Strength'!CU418+'Power Play'!AJ418+'Penalty Kill'!AF418),0)</f>
        <v>0.26881720430107525</v>
      </c>
      <c r="AQ418" s="13">
        <f>IF(('Even Strength'!CU418+'Power Play'!AJ418+'Penalty Kill'!AF418)&gt;0,W418/('Even Strength'!CU418+'Power Play'!AJ418+'Penalty Kill'!AF418),0)</f>
        <v>0.19354838709677419</v>
      </c>
      <c r="AR418" s="13">
        <f t="shared" si="132"/>
        <v>0.46236559139784944</v>
      </c>
      <c r="AS418">
        <v>740</v>
      </c>
      <c r="AT418">
        <v>666</v>
      </c>
      <c r="AU418" s="17">
        <f t="shared" si="133"/>
        <v>0.52631578947368418</v>
      </c>
      <c r="AV418">
        <v>30.2</v>
      </c>
      <c r="AW418">
        <v>99</v>
      </c>
      <c r="AX418">
        <v>133</v>
      </c>
      <c r="AY418">
        <v>68</v>
      </c>
      <c r="AZ418">
        <v>92</v>
      </c>
      <c r="BA418">
        <v>28</v>
      </c>
      <c r="BB418">
        <v>47</v>
      </c>
      <c r="BC418" s="2">
        <f t="shared" si="134"/>
        <v>3.5362755993015469</v>
      </c>
      <c r="BD418" s="14">
        <f t="shared" si="135"/>
        <v>4.750754087950563</v>
      </c>
      <c r="BE418" s="14">
        <f t="shared" si="136"/>
        <v>2.4289569772980322</v>
      </c>
      <c r="BF418" s="14">
        <f t="shared" si="137"/>
        <v>3.2862359104620436</v>
      </c>
      <c r="BG418" s="14">
        <f t="shared" si="138"/>
        <v>1.0001587553580134</v>
      </c>
      <c r="BH418" s="14">
        <f t="shared" si="139"/>
        <v>1.6788379107795222</v>
      </c>
      <c r="BI418">
        <v>81</v>
      </c>
      <c r="BJ418">
        <v>23</v>
      </c>
      <c r="BK418">
        <v>3</v>
      </c>
      <c r="BL418">
        <v>2</v>
      </c>
      <c r="BM418">
        <v>0</v>
      </c>
      <c r="BN418">
        <v>0</v>
      </c>
      <c r="BO418" s="2">
        <v>0.98376399999999997</v>
      </c>
      <c r="BP418">
        <v>7</v>
      </c>
      <c r="BQ418">
        <v>1</v>
      </c>
      <c r="BR418" s="18">
        <f t="shared" si="140"/>
        <v>0.14285714285714285</v>
      </c>
      <c r="BS418">
        <v>1</v>
      </c>
      <c r="BT418">
        <v>6</v>
      </c>
      <c r="BU418">
        <v>21</v>
      </c>
      <c r="BV418">
        <v>1</v>
      </c>
      <c r="BW418">
        <v>0</v>
      </c>
      <c r="BX418">
        <v>5</v>
      </c>
      <c r="BY418">
        <v>0</v>
      </c>
      <c r="BZ418">
        <v>0</v>
      </c>
      <c r="CA418">
        <v>0</v>
      </c>
      <c r="CB418" s="18">
        <f t="shared" si="141"/>
        <v>0</v>
      </c>
      <c r="CC418" s="19">
        <v>7</v>
      </c>
      <c r="CD418">
        <v>3</v>
      </c>
      <c r="CE418">
        <v>1.6</v>
      </c>
      <c r="CF418">
        <v>4.5999999999999996</v>
      </c>
      <c r="CG418" s="20">
        <f t="shared" si="142"/>
        <v>5.9740259740259732E-2</v>
      </c>
      <c r="CH418" s="20">
        <f t="shared" si="143"/>
        <v>0.16431179552310216</v>
      </c>
      <c r="CI418">
        <v>38.1</v>
      </c>
      <c r="CJ418">
        <v>36.9</v>
      </c>
      <c r="CK418">
        <v>-9</v>
      </c>
      <c r="CL418">
        <v>2</v>
      </c>
      <c r="CM418">
        <v>4</v>
      </c>
      <c r="CN418">
        <v>-1.1000000000000001</v>
      </c>
      <c r="CO418">
        <v>5</v>
      </c>
      <c r="CP418" s="21">
        <f t="shared" si="144"/>
        <v>6.4935064935064929E-2</v>
      </c>
      <c r="CQ418" s="21">
        <f t="shared" si="145"/>
        <v>0.17859977774250235</v>
      </c>
      <c r="CU418">
        <v>5</v>
      </c>
      <c r="CV418" t="s">
        <v>2005</v>
      </c>
      <c r="CW418">
        <v>5000000</v>
      </c>
      <c r="CY418" s="22">
        <f t="shared" si="146"/>
        <v>-3.7804878048780495</v>
      </c>
    </row>
    <row r="419" spans="1:103" x14ac:dyDescent="0.2">
      <c r="A419">
        <v>81</v>
      </c>
      <c r="B419" t="s">
        <v>2006</v>
      </c>
      <c r="C419" t="s">
        <v>706</v>
      </c>
      <c r="D419" t="s">
        <v>707</v>
      </c>
      <c r="E419" t="s">
        <v>117</v>
      </c>
      <c r="F419">
        <v>72</v>
      </c>
      <c r="G419">
        <v>202</v>
      </c>
      <c r="H419" t="s">
        <v>107</v>
      </c>
      <c r="I419">
        <v>2006</v>
      </c>
      <c r="J419">
        <v>1</v>
      </c>
      <c r="K419">
        <v>5</v>
      </c>
      <c r="M419">
        <v>26</v>
      </c>
      <c r="N419" t="s">
        <v>2007</v>
      </c>
      <c r="O419" s="12" t="s">
        <v>2008</v>
      </c>
      <c r="P419" s="12" t="s">
        <v>2009</v>
      </c>
      <c r="Q419" t="s">
        <v>112</v>
      </c>
      <c r="T419" s="12" t="s">
        <v>355</v>
      </c>
      <c r="U419">
        <v>82</v>
      </c>
      <c r="V419">
        <v>37</v>
      </c>
      <c r="W419">
        <v>43</v>
      </c>
      <c r="X419">
        <v>80</v>
      </c>
      <c r="Y419">
        <v>-5</v>
      </c>
      <c r="Z419">
        <v>305</v>
      </c>
      <c r="AA419">
        <v>100</v>
      </c>
      <c r="AB419">
        <v>151</v>
      </c>
      <c r="AC419" s="13">
        <f t="shared" si="126"/>
        <v>0.12131147540983607</v>
      </c>
      <c r="AD419" s="13">
        <f t="shared" si="127"/>
        <v>6.654676258992806E-2</v>
      </c>
      <c r="AE419" s="14">
        <v>31.4</v>
      </c>
      <c r="AF419" s="15">
        <v>187</v>
      </c>
      <c r="AG419" s="15">
        <v>81</v>
      </c>
      <c r="AH419" s="15">
        <v>7</v>
      </c>
      <c r="AI419" s="2">
        <v>1694.5333333333001</v>
      </c>
      <c r="AJ419" s="14">
        <f t="shared" si="128"/>
        <v>20.665040650406098</v>
      </c>
      <c r="AK419">
        <v>2009</v>
      </c>
      <c r="AL419" s="14">
        <f t="shared" si="129"/>
        <v>24.5</v>
      </c>
      <c r="AM419" s="16">
        <f t="shared" si="130"/>
        <v>0.84347104695535102</v>
      </c>
      <c r="AN419" s="15">
        <v>271.12820499999998</v>
      </c>
      <c r="AO419" s="16">
        <f t="shared" si="131"/>
        <v>9.6001016799120595</v>
      </c>
      <c r="AP419" s="13">
        <f>IF(('Even Strength'!CU419+'Power Play'!AJ419+'Penalty Kill'!AF419)&gt;0,V419/('Even Strength'!CU419+'Power Play'!AJ419+'Penalty Kill'!AF419),0)</f>
        <v>0.42045454545454547</v>
      </c>
      <c r="AQ419" s="13">
        <f>IF(('Even Strength'!CU419+'Power Play'!AJ419+'Penalty Kill'!AF419)&gt;0,W419/('Even Strength'!CU419+'Power Play'!AJ419+'Penalty Kill'!AF419),0)</f>
        <v>0.48863636363636365</v>
      </c>
      <c r="AR419" s="13">
        <f t="shared" si="132"/>
        <v>0.90909090909090917</v>
      </c>
      <c r="AS419">
        <v>2</v>
      </c>
      <c r="AT419">
        <v>12</v>
      </c>
      <c r="AU419" s="17">
        <f t="shared" si="133"/>
        <v>0.14285714285714285</v>
      </c>
      <c r="AV419">
        <v>0.2</v>
      </c>
      <c r="AW419">
        <v>70</v>
      </c>
      <c r="AX419">
        <v>25</v>
      </c>
      <c r="AY419">
        <v>30</v>
      </c>
      <c r="AZ419">
        <v>100</v>
      </c>
      <c r="BA419">
        <v>88</v>
      </c>
      <c r="BB419">
        <v>37</v>
      </c>
      <c r="BC419" s="2">
        <f t="shared" si="134"/>
        <v>2.4785585018491316</v>
      </c>
      <c r="BD419" s="14">
        <f t="shared" si="135"/>
        <v>0.88519946494611845</v>
      </c>
      <c r="BE419" s="14">
        <f t="shared" si="136"/>
        <v>1.0622393579353422</v>
      </c>
      <c r="BF419" s="14">
        <f t="shared" si="137"/>
        <v>3.5407978597844738</v>
      </c>
      <c r="BG419" s="14">
        <f t="shared" si="138"/>
        <v>3.1159021166103376</v>
      </c>
      <c r="BH419" s="14">
        <f t="shared" si="139"/>
        <v>1.3100952081202553</v>
      </c>
      <c r="BI419">
        <v>27</v>
      </c>
      <c r="BJ419">
        <v>11</v>
      </c>
      <c r="BK419">
        <v>1</v>
      </c>
      <c r="BL419">
        <v>0</v>
      </c>
      <c r="BM419">
        <v>0</v>
      </c>
      <c r="BN419">
        <v>0</v>
      </c>
      <c r="BO419" s="2">
        <v>1.964019</v>
      </c>
      <c r="BP419">
        <v>3</v>
      </c>
      <c r="BQ419">
        <v>0</v>
      </c>
      <c r="BR419" s="18">
        <f t="shared" si="140"/>
        <v>0</v>
      </c>
      <c r="BS419">
        <v>0</v>
      </c>
      <c r="BT419">
        <v>9</v>
      </c>
      <c r="BU419">
        <v>22</v>
      </c>
      <c r="BV419">
        <v>0</v>
      </c>
      <c r="BW419">
        <v>1</v>
      </c>
      <c r="BX419">
        <v>6</v>
      </c>
      <c r="BY419">
        <v>0</v>
      </c>
      <c r="BZ419">
        <v>0</v>
      </c>
      <c r="CA419">
        <v>0</v>
      </c>
      <c r="CB419" s="18">
        <f t="shared" si="141"/>
        <v>0</v>
      </c>
      <c r="CC419" s="19">
        <v>6</v>
      </c>
      <c r="CD419">
        <v>8.8000000000000007</v>
      </c>
      <c r="CE419">
        <v>1.5</v>
      </c>
      <c r="CF419">
        <v>10.3</v>
      </c>
      <c r="CG419" s="20">
        <f t="shared" si="142"/>
        <v>0.12560975609756098</v>
      </c>
      <c r="CH419" s="20">
        <f t="shared" si="143"/>
        <v>0.36470217955780082</v>
      </c>
      <c r="CI419">
        <v>41.5</v>
      </c>
      <c r="CJ419">
        <v>34.5</v>
      </c>
      <c r="CK419">
        <v>8.5</v>
      </c>
      <c r="CL419">
        <v>16.399999999999999</v>
      </c>
      <c r="CM419">
        <v>1.4</v>
      </c>
      <c r="CN419">
        <v>-0.8</v>
      </c>
      <c r="CO419">
        <v>17</v>
      </c>
      <c r="CP419" s="21">
        <f t="shared" si="144"/>
        <v>0.2073170731707317</v>
      </c>
      <c r="CQ419" s="21">
        <f t="shared" si="145"/>
        <v>0.60193563616336065</v>
      </c>
      <c r="CW419">
        <v>5400000</v>
      </c>
      <c r="CY419" s="22">
        <f t="shared" si="146"/>
        <v>7.5170731707317078</v>
      </c>
    </row>
    <row r="420" spans="1:103" x14ac:dyDescent="0.2">
      <c r="A420">
        <v>76</v>
      </c>
      <c r="B420" t="s">
        <v>2010</v>
      </c>
      <c r="C420" t="s">
        <v>2011</v>
      </c>
      <c r="E420" t="s">
        <v>219</v>
      </c>
      <c r="F420">
        <v>71</v>
      </c>
      <c r="G420">
        <v>184</v>
      </c>
      <c r="H420" t="s">
        <v>118</v>
      </c>
      <c r="I420">
        <v>2011</v>
      </c>
      <c r="J420">
        <v>2</v>
      </c>
      <c r="K420">
        <v>40</v>
      </c>
      <c r="L420" t="s">
        <v>108</v>
      </c>
      <c r="M420">
        <v>20</v>
      </c>
      <c r="N420" t="s">
        <v>2012</v>
      </c>
      <c r="O420" s="12" t="s">
        <v>1178</v>
      </c>
      <c r="P420" s="12" t="s">
        <v>2013</v>
      </c>
      <c r="Q420" t="s">
        <v>338</v>
      </c>
      <c r="T420" s="12" t="s">
        <v>170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0</v>
      </c>
      <c r="AC420" s="13">
        <f t="shared" si="126"/>
        <v>0</v>
      </c>
      <c r="AD420" s="13">
        <f t="shared" si="127"/>
        <v>0</v>
      </c>
      <c r="AE420" s="14">
        <v>0</v>
      </c>
      <c r="AF420" s="15">
        <v>0</v>
      </c>
      <c r="AG420" s="15">
        <v>0</v>
      </c>
      <c r="AH420" s="15">
        <v>0</v>
      </c>
      <c r="AI420" s="2">
        <v>15.233333333299999</v>
      </c>
      <c r="AJ420" s="14">
        <f t="shared" si="128"/>
        <v>15.233333333299999</v>
      </c>
      <c r="AK420">
        <v>22</v>
      </c>
      <c r="AL420" s="14">
        <f t="shared" si="129"/>
        <v>22</v>
      </c>
      <c r="AM420" s="16">
        <f t="shared" si="130"/>
        <v>0.69242424242272727</v>
      </c>
      <c r="AN420" s="15">
        <v>0</v>
      </c>
      <c r="AO420" s="16">
        <f t="shared" si="131"/>
        <v>0</v>
      </c>
      <c r="AP420" s="13">
        <f>IF(('Even Strength'!CU420+'Power Play'!AJ420+'Penalty Kill'!AF420)&gt;0,V420/('Even Strength'!CU420+'Power Play'!AJ420+'Penalty Kill'!AF420),0)</f>
        <v>0</v>
      </c>
      <c r="AQ420" s="13">
        <f>IF(('Even Strength'!CU420+'Power Play'!AJ420+'Penalty Kill'!AF420)&gt;0,W420/('Even Strength'!CU420+'Power Play'!AJ420+'Penalty Kill'!AF420),0)</f>
        <v>0</v>
      </c>
      <c r="AR420" s="13">
        <f t="shared" si="132"/>
        <v>0</v>
      </c>
      <c r="AS420">
        <v>8</v>
      </c>
      <c r="AT420">
        <v>9</v>
      </c>
      <c r="AU420" s="17">
        <f t="shared" si="133"/>
        <v>0.47058823529411764</v>
      </c>
      <c r="AV420">
        <v>34.6</v>
      </c>
      <c r="AW420">
        <v>2</v>
      </c>
      <c r="AX420">
        <v>1</v>
      </c>
      <c r="AY420">
        <v>0</v>
      </c>
      <c r="AZ420">
        <v>0</v>
      </c>
      <c r="BA420">
        <v>0</v>
      </c>
      <c r="BB420">
        <v>1</v>
      </c>
      <c r="BC420" s="2">
        <f t="shared" si="134"/>
        <v>7.8774617068006068</v>
      </c>
      <c r="BD420" s="14">
        <f t="shared" si="135"/>
        <v>3.9387308534003034</v>
      </c>
      <c r="BE420" s="14">
        <f t="shared" si="136"/>
        <v>0</v>
      </c>
      <c r="BF420" s="14">
        <f t="shared" si="137"/>
        <v>0</v>
      </c>
      <c r="BG420" s="14">
        <f t="shared" si="138"/>
        <v>0</v>
      </c>
      <c r="BH420" s="14">
        <f t="shared" si="139"/>
        <v>3.9387308534003034</v>
      </c>
      <c r="BI420">
        <v>2</v>
      </c>
      <c r="BJ420">
        <v>1</v>
      </c>
      <c r="BK420">
        <v>0</v>
      </c>
      <c r="BL420">
        <v>0</v>
      </c>
      <c r="BM420">
        <v>0</v>
      </c>
      <c r="BN420">
        <v>0</v>
      </c>
      <c r="BO420" s="2">
        <v>-1.025844</v>
      </c>
      <c r="BR420" s="18" t="str">
        <f t="shared" si="140"/>
        <v xml:space="preserve"> 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s="18">
        <f t="shared" si="141"/>
        <v>0</v>
      </c>
      <c r="CC420" s="19">
        <v>3</v>
      </c>
      <c r="CD420">
        <v>0</v>
      </c>
      <c r="CE420">
        <v>0</v>
      </c>
      <c r="CF420">
        <v>0</v>
      </c>
      <c r="CG420" s="20">
        <f t="shared" si="142"/>
        <v>0</v>
      </c>
      <c r="CH420" s="20">
        <f t="shared" si="143"/>
        <v>0</v>
      </c>
      <c r="CI420">
        <v>0.1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 s="21">
        <f t="shared" si="144"/>
        <v>0</v>
      </c>
      <c r="CQ420" s="21">
        <f t="shared" si="145"/>
        <v>0</v>
      </c>
      <c r="CW420">
        <v>894167</v>
      </c>
      <c r="CY420" s="22">
        <f t="shared" si="146"/>
        <v>-1.570244487804878</v>
      </c>
    </row>
    <row r="421" spans="1:103" x14ac:dyDescent="0.2">
      <c r="A421">
        <v>17</v>
      </c>
      <c r="B421" t="s">
        <v>2014</v>
      </c>
      <c r="C421" t="s">
        <v>553</v>
      </c>
      <c r="D421" t="s">
        <v>554</v>
      </c>
      <c r="E421" t="s">
        <v>106</v>
      </c>
      <c r="F421">
        <v>74</v>
      </c>
      <c r="G421">
        <v>205</v>
      </c>
      <c r="H421" t="s">
        <v>118</v>
      </c>
      <c r="I421">
        <v>2007</v>
      </c>
      <c r="J421">
        <v>3</v>
      </c>
      <c r="K421">
        <v>77</v>
      </c>
      <c r="M421">
        <v>24</v>
      </c>
      <c r="N421" t="s">
        <v>2015</v>
      </c>
      <c r="O421" s="12" t="s">
        <v>823</v>
      </c>
      <c r="P421" s="12" t="s">
        <v>2016</v>
      </c>
      <c r="Q421" t="s">
        <v>271</v>
      </c>
      <c r="T421" s="12" t="s">
        <v>170</v>
      </c>
      <c r="U421">
        <v>82</v>
      </c>
      <c r="V421">
        <v>17</v>
      </c>
      <c r="W421">
        <v>24</v>
      </c>
      <c r="X421">
        <v>41</v>
      </c>
      <c r="Y421">
        <v>8</v>
      </c>
      <c r="Z421">
        <v>173</v>
      </c>
      <c r="AA421">
        <v>63</v>
      </c>
      <c r="AB421">
        <v>66</v>
      </c>
      <c r="AC421" s="13">
        <f t="shared" si="126"/>
        <v>9.8265895953757232E-2</v>
      </c>
      <c r="AD421" s="13">
        <f t="shared" si="127"/>
        <v>5.6291390728476824E-2</v>
      </c>
      <c r="AE421" s="14">
        <v>27.3</v>
      </c>
      <c r="AF421" s="15">
        <v>100</v>
      </c>
      <c r="AG421" s="15">
        <v>23</v>
      </c>
      <c r="AH421" s="15">
        <v>8</v>
      </c>
      <c r="AI421" s="2">
        <v>1375.8666667</v>
      </c>
      <c r="AJ421" s="14">
        <f t="shared" si="128"/>
        <v>16.77886178902439</v>
      </c>
      <c r="AK421">
        <v>1755</v>
      </c>
      <c r="AL421" s="14">
        <f t="shared" si="129"/>
        <v>21.402439024390244</v>
      </c>
      <c r="AM421" s="16">
        <f t="shared" si="130"/>
        <v>0.7839696106552706</v>
      </c>
      <c r="AN421" s="15">
        <v>91.423558999999997</v>
      </c>
      <c r="AO421" s="16">
        <f t="shared" si="131"/>
        <v>3.9868787236169472</v>
      </c>
      <c r="AP421" s="13">
        <f>IF(('Even Strength'!CU421+'Power Play'!AJ421+'Penalty Kill'!AF421)&gt;0,V421/('Even Strength'!CU421+'Power Play'!AJ421+'Penalty Kill'!AF421),0)</f>
        <v>0.15178571428571427</v>
      </c>
      <c r="AQ421" s="13">
        <f>IF(('Even Strength'!CU421+'Power Play'!AJ421+'Penalty Kill'!AF421)&gt;0,W421/('Even Strength'!CU421+'Power Play'!AJ421+'Penalty Kill'!AF421),0)</f>
        <v>0.21428571428571427</v>
      </c>
      <c r="AR421" s="13">
        <f t="shared" si="132"/>
        <v>0.36607142857142855</v>
      </c>
      <c r="AS421">
        <v>74</v>
      </c>
      <c r="AT421">
        <v>98</v>
      </c>
      <c r="AU421" s="17">
        <f t="shared" si="133"/>
        <v>0.43023255813953487</v>
      </c>
      <c r="AV421">
        <v>3.5</v>
      </c>
      <c r="AW421">
        <v>95</v>
      </c>
      <c r="AX421">
        <v>77</v>
      </c>
      <c r="AY421">
        <v>31</v>
      </c>
      <c r="AZ421">
        <v>63</v>
      </c>
      <c r="BA421">
        <v>43</v>
      </c>
      <c r="BB421">
        <v>32</v>
      </c>
      <c r="BC421" s="2">
        <f t="shared" si="134"/>
        <v>4.1428432986688914</v>
      </c>
      <c r="BD421" s="14">
        <f t="shared" si="135"/>
        <v>3.3578835157632065</v>
      </c>
      <c r="BE421" s="14">
        <f t="shared" si="136"/>
        <v>1.3518751816709014</v>
      </c>
      <c r="BF421" s="14">
        <f t="shared" si="137"/>
        <v>2.7473592401698963</v>
      </c>
      <c r="BG421" s="14">
        <f t="shared" si="138"/>
        <v>1.8751817036080245</v>
      </c>
      <c r="BH421" s="14">
        <f t="shared" si="139"/>
        <v>1.3954840584989952</v>
      </c>
      <c r="BI421">
        <v>63</v>
      </c>
      <c r="BJ421">
        <v>23</v>
      </c>
      <c r="BK421">
        <v>1</v>
      </c>
      <c r="BL421">
        <v>0</v>
      </c>
      <c r="BM421">
        <v>1</v>
      </c>
      <c r="BN421">
        <v>0</v>
      </c>
      <c r="BO421" s="2">
        <v>-8.6672720000000005</v>
      </c>
      <c r="BP421">
        <v>1</v>
      </c>
      <c r="BQ421">
        <v>0</v>
      </c>
      <c r="BR421" s="18">
        <f t="shared" si="140"/>
        <v>0</v>
      </c>
      <c r="BS421">
        <v>0</v>
      </c>
      <c r="BT421">
        <v>3</v>
      </c>
      <c r="BU421">
        <v>23</v>
      </c>
      <c r="BV421">
        <v>1</v>
      </c>
      <c r="BW421">
        <v>1</v>
      </c>
      <c r="BX421">
        <v>2</v>
      </c>
      <c r="BY421">
        <v>2</v>
      </c>
      <c r="BZ421">
        <v>0</v>
      </c>
      <c r="CA421">
        <v>0</v>
      </c>
      <c r="CB421" s="18">
        <f t="shared" si="141"/>
        <v>0</v>
      </c>
      <c r="CC421" s="19">
        <v>3</v>
      </c>
      <c r="CD421">
        <v>2.6</v>
      </c>
      <c r="CE421">
        <v>1.7000000000000002</v>
      </c>
      <c r="CF421">
        <v>4.3</v>
      </c>
      <c r="CG421" s="20">
        <f t="shared" si="142"/>
        <v>5.24390243902439E-2</v>
      </c>
      <c r="CH421" s="20">
        <f t="shared" si="143"/>
        <v>0.18751817036080246</v>
      </c>
      <c r="CI421">
        <v>30.4</v>
      </c>
      <c r="CJ421">
        <v>26.2</v>
      </c>
      <c r="CK421">
        <v>4</v>
      </c>
      <c r="CL421">
        <v>3.4</v>
      </c>
      <c r="CM421">
        <v>3</v>
      </c>
      <c r="CN421">
        <v>-0.30000000000000004</v>
      </c>
      <c r="CO421">
        <v>6.1</v>
      </c>
      <c r="CP421" s="21">
        <f t="shared" si="144"/>
        <v>7.4390243902439021E-2</v>
      </c>
      <c r="CQ421" s="21">
        <f t="shared" si="145"/>
        <v>0.26601414865137091</v>
      </c>
      <c r="CW421">
        <v>875000</v>
      </c>
      <c r="CY421" s="22">
        <f t="shared" si="146"/>
        <v>4.5634146341463406</v>
      </c>
    </row>
    <row r="422" spans="1:103" x14ac:dyDescent="0.2">
      <c r="A422">
        <v>4</v>
      </c>
      <c r="B422" t="s">
        <v>622</v>
      </c>
      <c r="C422" t="s">
        <v>2017</v>
      </c>
      <c r="E422" t="s">
        <v>1149</v>
      </c>
      <c r="F422">
        <v>75</v>
      </c>
      <c r="G422">
        <v>216</v>
      </c>
      <c r="H422" t="s">
        <v>118</v>
      </c>
      <c r="I422">
        <v>2005</v>
      </c>
      <c r="J422">
        <v>1</v>
      </c>
      <c r="K422">
        <v>19</v>
      </c>
      <c r="M422">
        <v>26</v>
      </c>
      <c r="N422" t="s">
        <v>2018</v>
      </c>
      <c r="O422" s="12" t="s">
        <v>2019</v>
      </c>
      <c r="P422" s="12" t="s">
        <v>2020</v>
      </c>
      <c r="Q422" t="s">
        <v>122</v>
      </c>
      <c r="T422" s="12" t="s">
        <v>178</v>
      </c>
      <c r="U422">
        <v>66</v>
      </c>
      <c r="V422">
        <v>2</v>
      </c>
      <c r="W422">
        <v>17</v>
      </c>
      <c r="X422">
        <v>19</v>
      </c>
      <c r="Y422">
        <v>-4</v>
      </c>
      <c r="Z422">
        <v>93</v>
      </c>
      <c r="AA422">
        <v>50</v>
      </c>
      <c r="AB422">
        <v>63</v>
      </c>
      <c r="AC422" s="13">
        <f t="shared" si="126"/>
        <v>2.1505376344086023E-2</v>
      </c>
      <c r="AD422" s="13">
        <f t="shared" si="127"/>
        <v>9.7087378640776691E-3</v>
      </c>
      <c r="AE422" s="14">
        <v>52.9</v>
      </c>
      <c r="AF422" s="15">
        <v>26</v>
      </c>
      <c r="AG422" s="15">
        <v>8</v>
      </c>
      <c r="AH422" s="15">
        <v>58</v>
      </c>
      <c r="AI422" s="2">
        <v>1137.2166666666999</v>
      </c>
      <c r="AJ422" s="14">
        <f t="shared" si="128"/>
        <v>17.230555555556059</v>
      </c>
      <c r="AK422">
        <v>1549</v>
      </c>
      <c r="AL422" s="14">
        <f t="shared" si="129"/>
        <v>23.469696969696969</v>
      </c>
      <c r="AM422" s="16">
        <f t="shared" si="130"/>
        <v>0.73416182483324721</v>
      </c>
      <c r="AN422" s="15">
        <v>80.305555999999996</v>
      </c>
      <c r="AO422" s="16">
        <f t="shared" si="131"/>
        <v>4.2369528175515008</v>
      </c>
      <c r="AP422" s="13">
        <f>IF(('Even Strength'!CU422+'Power Play'!AJ422+'Penalty Kill'!AF422)&gt;0,V422/('Even Strength'!CU422+'Power Play'!AJ422+'Penalty Kill'!AF422),0)</f>
        <v>1.9607843137254902E-2</v>
      </c>
      <c r="AQ422" s="13">
        <f>IF(('Even Strength'!CU422+'Power Play'!AJ422+'Penalty Kill'!AF422)&gt;0,W422/('Even Strength'!CU422+'Power Play'!AJ422+'Penalty Kill'!AF422),0)</f>
        <v>0.16666666666666666</v>
      </c>
      <c r="AR422" s="13">
        <f t="shared" si="132"/>
        <v>0.18627450980392157</v>
      </c>
      <c r="AS422">
        <v>0</v>
      </c>
      <c r="AT422">
        <v>0</v>
      </c>
      <c r="AU422" s="17">
        <f t="shared" si="133"/>
        <v>0</v>
      </c>
      <c r="AV422">
        <v>0</v>
      </c>
      <c r="AW422">
        <v>58</v>
      </c>
      <c r="AX422">
        <v>57</v>
      </c>
      <c r="AY422">
        <v>42</v>
      </c>
      <c r="AZ422">
        <v>50</v>
      </c>
      <c r="BA422">
        <v>34</v>
      </c>
      <c r="BB422">
        <v>14</v>
      </c>
      <c r="BC422" s="2">
        <f t="shared" si="134"/>
        <v>3.0601028827692449</v>
      </c>
      <c r="BD422" s="14">
        <f t="shared" si="135"/>
        <v>3.007342488238741</v>
      </c>
      <c r="BE422" s="14">
        <f t="shared" si="136"/>
        <v>2.2159365702811775</v>
      </c>
      <c r="BF422" s="14">
        <f t="shared" si="137"/>
        <v>2.6380197265252114</v>
      </c>
      <c r="BG422" s="14">
        <f t="shared" si="138"/>
        <v>1.7938534140371436</v>
      </c>
      <c r="BH422" s="14">
        <f t="shared" si="139"/>
        <v>0.73864552342705914</v>
      </c>
      <c r="BI422">
        <v>24</v>
      </c>
      <c r="BJ422">
        <v>12</v>
      </c>
      <c r="BK422">
        <v>0</v>
      </c>
      <c r="BL422">
        <v>0</v>
      </c>
      <c r="BM422">
        <v>0</v>
      </c>
      <c r="BN422">
        <v>0</v>
      </c>
      <c r="BO422" s="2">
        <v>0.60454699999999995</v>
      </c>
      <c r="BR422" s="18" t="str">
        <f t="shared" si="140"/>
        <v xml:space="preserve"> </v>
      </c>
      <c r="BT422">
        <v>0</v>
      </c>
      <c r="BU422">
        <v>18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 s="18">
        <f t="shared" si="141"/>
        <v>0</v>
      </c>
      <c r="CC422" s="19">
        <v>1</v>
      </c>
      <c r="CD422">
        <v>1</v>
      </c>
      <c r="CE422">
        <v>2</v>
      </c>
      <c r="CF422">
        <v>3</v>
      </c>
      <c r="CG422" s="20">
        <f t="shared" si="142"/>
        <v>4.5454545454545456E-2</v>
      </c>
      <c r="CH422" s="20">
        <f t="shared" si="143"/>
        <v>0.15828118359151266</v>
      </c>
      <c r="CI422">
        <v>23.3</v>
      </c>
      <c r="CJ422">
        <v>21.1</v>
      </c>
      <c r="CK422">
        <v>-2.9</v>
      </c>
      <c r="CL422">
        <v>1.7000000000000002</v>
      </c>
      <c r="CM422">
        <v>1.1000000000000001</v>
      </c>
      <c r="CN422">
        <v>0</v>
      </c>
      <c r="CO422">
        <v>2.8</v>
      </c>
      <c r="CP422" s="21">
        <f t="shared" si="144"/>
        <v>4.242424242424242E-2</v>
      </c>
      <c r="CQ422" s="21">
        <f t="shared" si="145"/>
        <v>0.14772910468541184</v>
      </c>
      <c r="CU422">
        <v>6</v>
      </c>
      <c r="CV422" t="s">
        <v>312</v>
      </c>
      <c r="CW422">
        <v>2400000</v>
      </c>
      <c r="CY422" s="22">
        <f t="shared" si="146"/>
        <v>-1.4146341463414638</v>
      </c>
    </row>
    <row r="423" spans="1:103" x14ac:dyDescent="0.2">
      <c r="A423">
        <v>74</v>
      </c>
      <c r="B423" t="s">
        <v>2021</v>
      </c>
      <c r="C423" t="s">
        <v>903</v>
      </c>
      <c r="D423" t="s">
        <v>268</v>
      </c>
      <c r="E423" t="s">
        <v>106</v>
      </c>
      <c r="F423">
        <v>76</v>
      </c>
      <c r="G423">
        <v>230</v>
      </c>
      <c r="H423" t="s">
        <v>118</v>
      </c>
      <c r="I423">
        <v>2007</v>
      </c>
      <c r="J423">
        <v>4</v>
      </c>
      <c r="K423">
        <v>109</v>
      </c>
      <c r="M423">
        <v>24</v>
      </c>
      <c r="N423" t="s">
        <v>2022</v>
      </c>
      <c r="O423" s="12" t="s">
        <v>2023</v>
      </c>
      <c r="P423" s="12" t="s">
        <v>2024</v>
      </c>
      <c r="Q423" t="s">
        <v>684</v>
      </c>
      <c r="T423" s="12" t="s">
        <v>156</v>
      </c>
      <c r="U423">
        <v>77</v>
      </c>
      <c r="V423">
        <v>15</v>
      </c>
      <c r="W423">
        <v>15</v>
      </c>
      <c r="X423">
        <v>30</v>
      </c>
      <c r="Y423">
        <v>16</v>
      </c>
      <c r="Z423">
        <v>111</v>
      </c>
      <c r="AA423">
        <v>43</v>
      </c>
      <c r="AB423">
        <v>34</v>
      </c>
      <c r="AC423" s="13">
        <f t="shared" si="126"/>
        <v>0.13513513513513514</v>
      </c>
      <c r="AD423" s="13">
        <f t="shared" si="127"/>
        <v>7.9787234042553196E-2</v>
      </c>
      <c r="AE423" s="14">
        <v>28.5</v>
      </c>
      <c r="AF423" s="15">
        <v>78</v>
      </c>
      <c r="AG423" s="15">
        <v>14</v>
      </c>
      <c r="AH423" s="15">
        <v>3</v>
      </c>
      <c r="AI423" s="2">
        <v>1158.1333333333</v>
      </c>
      <c r="AJ423" s="14">
        <f t="shared" si="128"/>
        <v>15.040692640692209</v>
      </c>
      <c r="AK423">
        <v>1569</v>
      </c>
      <c r="AL423" s="14">
        <f t="shared" si="129"/>
        <v>20.376623376623378</v>
      </c>
      <c r="AM423" s="16">
        <f t="shared" si="130"/>
        <v>0.73813469301038881</v>
      </c>
      <c r="AN423" s="15">
        <v>77.5</v>
      </c>
      <c r="AO423" s="16">
        <f t="shared" si="131"/>
        <v>4.0150817407323283</v>
      </c>
      <c r="AP423" s="13">
        <f>IF(('Even Strength'!CU423+'Power Play'!AJ423+'Penalty Kill'!AF423)&gt;0,V423/('Even Strength'!CU423+'Power Play'!AJ423+'Penalty Kill'!AF423),0)</f>
        <v>0.14851485148514851</v>
      </c>
      <c r="AQ423" s="13">
        <f>IF(('Even Strength'!CU423+'Power Play'!AJ423+'Penalty Kill'!AF423)&gt;0,W423/('Even Strength'!CU423+'Power Play'!AJ423+'Penalty Kill'!AF423),0)</f>
        <v>0.14851485148514851</v>
      </c>
      <c r="AR423" s="13">
        <f t="shared" si="132"/>
        <v>0.29702970297029702</v>
      </c>
      <c r="AS423">
        <v>2</v>
      </c>
      <c r="AT423">
        <v>3</v>
      </c>
      <c r="AU423" s="17">
        <f t="shared" si="133"/>
        <v>0.4</v>
      </c>
      <c r="AV423">
        <v>0.1</v>
      </c>
      <c r="AW423">
        <v>106</v>
      </c>
      <c r="AX423">
        <v>114</v>
      </c>
      <c r="AY423">
        <v>17</v>
      </c>
      <c r="AZ423">
        <v>43</v>
      </c>
      <c r="BA423">
        <v>33</v>
      </c>
      <c r="BB423">
        <v>15</v>
      </c>
      <c r="BC423" s="2">
        <f t="shared" si="134"/>
        <v>5.4915956711951841</v>
      </c>
      <c r="BD423" s="14">
        <f t="shared" si="135"/>
        <v>5.9060557218514242</v>
      </c>
      <c r="BE423" s="14">
        <f t="shared" si="136"/>
        <v>0.88072760764451063</v>
      </c>
      <c r="BF423" s="14">
        <f t="shared" si="137"/>
        <v>2.2277227722772919</v>
      </c>
      <c r="BG423" s="14">
        <f t="shared" si="138"/>
        <v>1.7096477089569915</v>
      </c>
      <c r="BH423" s="14">
        <f t="shared" si="139"/>
        <v>0.77711259498045071</v>
      </c>
      <c r="BI423">
        <v>18</v>
      </c>
      <c r="BJ423">
        <v>9</v>
      </c>
      <c r="BK423">
        <v>0</v>
      </c>
      <c r="BL423">
        <v>0</v>
      </c>
      <c r="BM423">
        <v>0</v>
      </c>
      <c r="BN423">
        <v>0</v>
      </c>
      <c r="BO423" s="2">
        <v>-0.99770300000000001</v>
      </c>
      <c r="BP423">
        <v>1</v>
      </c>
      <c r="BQ423">
        <v>1</v>
      </c>
      <c r="BR423" s="18">
        <f t="shared" si="140"/>
        <v>1</v>
      </c>
      <c r="BS423">
        <v>1</v>
      </c>
      <c r="BT423">
        <v>5</v>
      </c>
      <c r="BU423">
        <v>20</v>
      </c>
      <c r="BV423">
        <v>0</v>
      </c>
      <c r="BW423">
        <v>0</v>
      </c>
      <c r="BX423">
        <v>3</v>
      </c>
      <c r="BY423">
        <v>1</v>
      </c>
      <c r="BZ423">
        <v>0</v>
      </c>
      <c r="CA423">
        <v>0</v>
      </c>
      <c r="CB423" s="18">
        <f t="shared" si="141"/>
        <v>0</v>
      </c>
      <c r="CC423" s="19">
        <v>5</v>
      </c>
      <c r="CD423">
        <v>1.8</v>
      </c>
      <c r="CE423">
        <v>2.2000000000000002</v>
      </c>
      <c r="CF423">
        <v>4</v>
      </c>
      <c r="CG423" s="20">
        <f t="shared" si="142"/>
        <v>5.1948051948051951E-2</v>
      </c>
      <c r="CH423" s="20">
        <f t="shared" si="143"/>
        <v>0.20723002532812015</v>
      </c>
      <c r="CI423">
        <v>25</v>
      </c>
      <c r="CJ423">
        <v>27.4</v>
      </c>
      <c r="CK423">
        <v>5.2</v>
      </c>
      <c r="CL423">
        <v>1.7000000000000002</v>
      </c>
      <c r="CM423">
        <v>5.0999999999999996</v>
      </c>
      <c r="CN423">
        <v>0.60000000000000009</v>
      </c>
      <c r="CO423">
        <v>7.4</v>
      </c>
      <c r="CP423" s="21">
        <f t="shared" si="144"/>
        <v>9.6103896103896108E-2</v>
      </c>
      <c r="CQ423" s="21">
        <f t="shared" si="145"/>
        <v>0.3833755468570223</v>
      </c>
      <c r="CU423">
        <v>4</v>
      </c>
      <c r="CV423" t="s">
        <v>656</v>
      </c>
      <c r="CW423">
        <v>750000</v>
      </c>
      <c r="CY423" s="22">
        <f t="shared" si="146"/>
        <v>6.0829268292682936</v>
      </c>
    </row>
    <row r="424" spans="1:103" x14ac:dyDescent="0.2">
      <c r="A424">
        <v>84</v>
      </c>
      <c r="B424" t="s">
        <v>2025</v>
      </c>
      <c r="C424" t="s">
        <v>646</v>
      </c>
      <c r="E424" t="s">
        <v>182</v>
      </c>
      <c r="F424">
        <v>75</v>
      </c>
      <c r="G424">
        <v>213</v>
      </c>
      <c r="H424" t="s">
        <v>118</v>
      </c>
      <c r="I424">
        <v>2011</v>
      </c>
      <c r="J424">
        <v>1</v>
      </c>
      <c r="K424">
        <v>19</v>
      </c>
      <c r="L424" t="s">
        <v>108</v>
      </c>
      <c r="M424">
        <v>20</v>
      </c>
      <c r="N424" t="s">
        <v>2026</v>
      </c>
      <c r="O424" s="12" t="s">
        <v>2027</v>
      </c>
      <c r="P424" s="12" t="s">
        <v>2028</v>
      </c>
      <c r="Q424" t="s">
        <v>131</v>
      </c>
      <c r="T424" s="12" t="s">
        <v>178</v>
      </c>
      <c r="U424">
        <v>17</v>
      </c>
      <c r="V424">
        <v>1</v>
      </c>
      <c r="W424">
        <v>2</v>
      </c>
      <c r="X424">
        <v>3</v>
      </c>
      <c r="Y424">
        <v>-6</v>
      </c>
      <c r="Z424">
        <v>14</v>
      </c>
      <c r="AA424">
        <v>6</v>
      </c>
      <c r="AB424">
        <v>13</v>
      </c>
      <c r="AC424" s="13">
        <f t="shared" si="126"/>
        <v>7.1428571428571425E-2</v>
      </c>
      <c r="AD424" s="13">
        <f t="shared" si="127"/>
        <v>3.0303030303030304E-2</v>
      </c>
      <c r="AE424" s="14">
        <v>43.6</v>
      </c>
      <c r="AF424" s="15">
        <v>5</v>
      </c>
      <c r="AG424" s="15">
        <v>4</v>
      </c>
      <c r="AH424" s="15">
        <v>5</v>
      </c>
      <c r="AI424" s="2">
        <v>268.55</v>
      </c>
      <c r="AJ424" s="14">
        <f t="shared" si="128"/>
        <v>15.797058823529412</v>
      </c>
      <c r="AK424">
        <v>366</v>
      </c>
      <c r="AL424" s="14">
        <f t="shared" si="129"/>
        <v>21.529411764705884</v>
      </c>
      <c r="AM424" s="16">
        <f t="shared" si="130"/>
        <v>0.73374316939890716</v>
      </c>
      <c r="AN424" s="15">
        <v>13.875</v>
      </c>
      <c r="AO424" s="16">
        <f t="shared" si="131"/>
        <v>3.0999813814932042</v>
      </c>
      <c r="AP424" s="13">
        <f>IF(('Even Strength'!CU424+'Power Play'!AJ424+'Penalty Kill'!AF424)&gt;0,V424/('Even Strength'!CU424+'Power Play'!AJ424+'Penalty Kill'!AF424),0)</f>
        <v>0.05</v>
      </c>
      <c r="AQ424" s="13">
        <f>IF(('Even Strength'!CU424+'Power Play'!AJ424+'Penalty Kill'!AF424)&gt;0,W424/('Even Strength'!CU424+'Power Play'!AJ424+'Penalty Kill'!AF424),0)</f>
        <v>0.1</v>
      </c>
      <c r="AR424" s="13">
        <f t="shared" si="132"/>
        <v>0.15000000000000002</v>
      </c>
      <c r="AS424">
        <v>0</v>
      </c>
      <c r="AT424">
        <v>0</v>
      </c>
      <c r="AU424" s="17">
        <f t="shared" si="133"/>
        <v>0</v>
      </c>
      <c r="AV424">
        <v>0</v>
      </c>
      <c r="AW424">
        <v>13</v>
      </c>
      <c r="AX424">
        <v>6</v>
      </c>
      <c r="AY424">
        <v>25</v>
      </c>
      <c r="AZ424">
        <v>6</v>
      </c>
      <c r="BA424">
        <v>9</v>
      </c>
      <c r="BB424">
        <v>3</v>
      </c>
      <c r="BC424" s="2">
        <f t="shared" si="134"/>
        <v>2.904487060137777</v>
      </c>
      <c r="BD424" s="14">
        <f t="shared" si="135"/>
        <v>1.3405324892943586</v>
      </c>
      <c r="BE424" s="14">
        <f t="shared" si="136"/>
        <v>5.5855520387264939</v>
      </c>
      <c r="BF424" s="14">
        <f t="shared" si="137"/>
        <v>1.3405324892943586</v>
      </c>
      <c r="BG424" s="14">
        <f t="shared" si="138"/>
        <v>2.0107987339415376</v>
      </c>
      <c r="BH424" s="14">
        <f t="shared" si="139"/>
        <v>0.67026624464717932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2">
        <v>4.2879249999999995</v>
      </c>
      <c r="BR424" s="18" t="str">
        <f t="shared" si="140"/>
        <v xml:space="preserve"> </v>
      </c>
      <c r="BT424">
        <v>0</v>
      </c>
      <c r="BU424">
        <v>4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s="18">
        <f t="shared" si="141"/>
        <v>0</v>
      </c>
      <c r="CC424" s="19">
        <v>4</v>
      </c>
      <c r="CD424">
        <v>0.1</v>
      </c>
      <c r="CE424">
        <v>0.1</v>
      </c>
      <c r="CF424">
        <v>0.2</v>
      </c>
      <c r="CG424" s="20">
        <f t="shared" si="142"/>
        <v>1.1764705882352941E-2</v>
      </c>
      <c r="CH424" s="20">
        <f t="shared" si="143"/>
        <v>4.4684416309811952E-2</v>
      </c>
      <c r="CI424">
        <v>5</v>
      </c>
      <c r="CJ424">
        <v>5.6</v>
      </c>
      <c r="CK424">
        <v>-2.7</v>
      </c>
      <c r="CL424">
        <v>0.1</v>
      </c>
      <c r="CM424">
        <v>-0.2</v>
      </c>
      <c r="CN424">
        <v>0</v>
      </c>
      <c r="CO424">
        <v>-0.2</v>
      </c>
      <c r="CP424" s="21">
        <f t="shared" si="144"/>
        <v>-1.1764705882352941E-2</v>
      </c>
      <c r="CQ424" s="21">
        <f t="shared" si="145"/>
        <v>-4.4684416309811952E-2</v>
      </c>
      <c r="CW424">
        <v>1244167</v>
      </c>
      <c r="CY424" s="22">
        <f t="shared" si="146"/>
        <v>-2.3848786341463417</v>
      </c>
    </row>
    <row r="425" spans="1:103" x14ac:dyDescent="0.2">
      <c r="A425">
        <v>8</v>
      </c>
      <c r="B425" t="s">
        <v>2029</v>
      </c>
      <c r="C425" t="s">
        <v>1795</v>
      </c>
      <c r="D425" t="s">
        <v>105</v>
      </c>
      <c r="E425" t="s">
        <v>106</v>
      </c>
      <c r="F425">
        <v>73</v>
      </c>
      <c r="G425">
        <v>199</v>
      </c>
      <c r="H425" t="s">
        <v>107</v>
      </c>
      <c r="I425">
        <v>2003</v>
      </c>
      <c r="J425">
        <v>2</v>
      </c>
      <c r="K425">
        <v>37</v>
      </c>
      <c r="M425">
        <v>29</v>
      </c>
      <c r="N425" t="s">
        <v>2030</v>
      </c>
      <c r="O425" s="12" t="s">
        <v>447</v>
      </c>
      <c r="P425" s="12" t="s">
        <v>2031</v>
      </c>
      <c r="Q425" s="12" t="s">
        <v>199</v>
      </c>
      <c r="R425" t="s">
        <v>343</v>
      </c>
      <c r="S425">
        <v>47</v>
      </c>
      <c r="T425" s="12" t="s">
        <v>178</v>
      </c>
      <c r="U425">
        <v>77</v>
      </c>
      <c r="V425">
        <v>2</v>
      </c>
      <c r="W425">
        <v>7</v>
      </c>
      <c r="X425">
        <v>9</v>
      </c>
      <c r="Y425">
        <v>-7</v>
      </c>
      <c r="Z425">
        <v>73</v>
      </c>
      <c r="AA425">
        <v>27</v>
      </c>
      <c r="AB425">
        <v>62</v>
      </c>
      <c r="AC425" s="13">
        <f t="shared" si="126"/>
        <v>2.7397260273972601E-2</v>
      </c>
      <c r="AD425" s="13">
        <f t="shared" si="127"/>
        <v>1.2345679012345678E-2</v>
      </c>
      <c r="AE425" s="14">
        <v>50</v>
      </c>
      <c r="AF425" s="15">
        <v>28</v>
      </c>
      <c r="AG425" s="15">
        <v>11</v>
      </c>
      <c r="AH425" s="15">
        <v>27</v>
      </c>
      <c r="AI425" s="2">
        <v>1333.8833333333</v>
      </c>
      <c r="AJ425" s="14">
        <f t="shared" si="128"/>
        <v>17.323160173159742</v>
      </c>
      <c r="AK425">
        <v>1833</v>
      </c>
      <c r="AL425" s="14">
        <f t="shared" si="129"/>
        <v>23.805194805194805</v>
      </c>
      <c r="AM425" s="16">
        <f t="shared" si="130"/>
        <v>0.72770503727948721</v>
      </c>
      <c r="AN425" s="15">
        <v>48.171429000000003</v>
      </c>
      <c r="AO425" s="16">
        <f t="shared" si="131"/>
        <v>2.1668204915472908</v>
      </c>
      <c r="AP425" s="13">
        <f>IF(('Even Strength'!CU425+'Power Play'!AJ425+'Penalty Kill'!AF425)&gt;0,V425/('Even Strength'!CU425+'Power Play'!AJ425+'Penalty Kill'!AF425),0)</f>
        <v>1.834862385321101E-2</v>
      </c>
      <c r="AQ425" s="13">
        <f>IF(('Even Strength'!CU425+'Power Play'!AJ425+'Penalty Kill'!AF425)&gt;0,W425/('Even Strength'!CU425+'Power Play'!AJ425+'Penalty Kill'!AF425),0)</f>
        <v>6.4220183486238536E-2</v>
      </c>
      <c r="AR425" s="13">
        <f t="shared" si="132"/>
        <v>8.2568807339449546E-2</v>
      </c>
      <c r="AS425">
        <v>0</v>
      </c>
      <c r="AT425">
        <v>0</v>
      </c>
      <c r="AU425" s="17">
        <f t="shared" si="133"/>
        <v>0</v>
      </c>
      <c r="AV425">
        <v>0</v>
      </c>
      <c r="AW425">
        <v>91</v>
      </c>
      <c r="AX425">
        <v>111</v>
      </c>
      <c r="AY425">
        <v>137</v>
      </c>
      <c r="AZ425">
        <v>27</v>
      </c>
      <c r="BA425">
        <v>33</v>
      </c>
      <c r="BB425">
        <v>19</v>
      </c>
      <c r="BC425" s="2">
        <f t="shared" si="134"/>
        <v>4.0933115090026382</v>
      </c>
      <c r="BD425" s="14">
        <f t="shared" si="135"/>
        <v>4.9929404120801424</v>
      </c>
      <c r="BE425" s="14">
        <f t="shared" si="136"/>
        <v>6.162457986080895</v>
      </c>
      <c r="BF425" s="14">
        <f t="shared" si="137"/>
        <v>1.2144990191546292</v>
      </c>
      <c r="BG425" s="14">
        <f t="shared" si="138"/>
        <v>1.4843876900778799</v>
      </c>
      <c r="BH425" s="14">
        <f t="shared" si="139"/>
        <v>0.85464745792362784</v>
      </c>
      <c r="BI425">
        <v>21</v>
      </c>
      <c r="BJ425">
        <v>3</v>
      </c>
      <c r="BK425">
        <v>3</v>
      </c>
      <c r="BL425">
        <v>0</v>
      </c>
      <c r="BM425">
        <v>0</v>
      </c>
      <c r="BN425">
        <v>0</v>
      </c>
      <c r="BO425" s="2">
        <v>11.489969</v>
      </c>
      <c r="BR425" s="18" t="str">
        <f t="shared" si="140"/>
        <v xml:space="preserve"> </v>
      </c>
      <c r="BT425">
        <v>0</v>
      </c>
      <c r="BU425">
        <v>12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 s="18">
        <f t="shared" si="141"/>
        <v>0</v>
      </c>
      <c r="CC425" s="19">
        <v>3</v>
      </c>
      <c r="CD425">
        <v>-0.4</v>
      </c>
      <c r="CE425">
        <v>2.5</v>
      </c>
      <c r="CF425">
        <v>2</v>
      </c>
      <c r="CG425" s="20">
        <f t="shared" si="142"/>
        <v>2.5974025974025976E-2</v>
      </c>
      <c r="CH425" s="20">
        <f t="shared" si="143"/>
        <v>8.9962890307750301E-2</v>
      </c>
      <c r="CI425">
        <v>20.5</v>
      </c>
      <c r="CJ425">
        <v>27.8</v>
      </c>
      <c r="CK425">
        <v>-6.1</v>
      </c>
      <c r="CL425">
        <v>-1.3</v>
      </c>
      <c r="CM425">
        <v>2.7</v>
      </c>
      <c r="CN425">
        <v>0</v>
      </c>
      <c r="CO425">
        <v>1.4</v>
      </c>
      <c r="CP425" s="21">
        <f t="shared" si="144"/>
        <v>1.8181818181818181E-2</v>
      </c>
      <c r="CQ425" s="21">
        <f t="shared" si="145"/>
        <v>6.2974023215425196E-2</v>
      </c>
      <c r="CU425">
        <v>4</v>
      </c>
      <c r="CV425" t="s">
        <v>2032</v>
      </c>
      <c r="CW425">
        <v>2900000</v>
      </c>
      <c r="CY425" s="22">
        <f t="shared" si="146"/>
        <v>-3.6926829268292685</v>
      </c>
    </row>
    <row r="426" spans="1:103" x14ac:dyDescent="0.2">
      <c r="B426" t="s">
        <v>2033</v>
      </c>
      <c r="C426" t="s">
        <v>2034</v>
      </c>
      <c r="E426" t="s">
        <v>1149</v>
      </c>
      <c r="F426">
        <v>75</v>
      </c>
      <c r="G426">
        <v>215</v>
      </c>
      <c r="H426" t="s">
        <v>118</v>
      </c>
      <c r="I426">
        <v>2000</v>
      </c>
      <c r="J426">
        <v>1</v>
      </c>
      <c r="K426">
        <v>4</v>
      </c>
      <c r="M426">
        <v>31</v>
      </c>
      <c r="N426" t="s">
        <v>2035</v>
      </c>
      <c r="O426" s="12" t="s">
        <v>2036</v>
      </c>
      <c r="P426" s="12" t="s">
        <v>2037</v>
      </c>
      <c r="Q426" t="s">
        <v>460</v>
      </c>
      <c r="T426" s="12" t="s">
        <v>178</v>
      </c>
      <c r="U426">
        <v>25</v>
      </c>
      <c r="V426">
        <v>1</v>
      </c>
      <c r="W426">
        <v>3</v>
      </c>
      <c r="X426">
        <v>4</v>
      </c>
      <c r="Y426">
        <v>-3</v>
      </c>
      <c r="Z426">
        <v>22</v>
      </c>
      <c r="AA426">
        <v>7</v>
      </c>
      <c r="AB426">
        <v>18</v>
      </c>
      <c r="AC426" s="13">
        <f t="shared" si="126"/>
        <v>4.5454545454545456E-2</v>
      </c>
      <c r="AD426" s="13">
        <f t="shared" si="127"/>
        <v>2.1276595744680851E-2</v>
      </c>
      <c r="AE426" s="14">
        <v>58.3</v>
      </c>
      <c r="AF426" s="15">
        <v>13</v>
      </c>
      <c r="AG426" s="15">
        <v>0</v>
      </c>
      <c r="AH426" s="15">
        <v>9</v>
      </c>
      <c r="AI426" s="2">
        <v>387.73333333329998</v>
      </c>
      <c r="AJ426" s="14">
        <f t="shared" si="128"/>
        <v>15.509333333332</v>
      </c>
      <c r="AK426">
        <v>559</v>
      </c>
      <c r="AL426" s="14">
        <f t="shared" si="129"/>
        <v>22.36</v>
      </c>
      <c r="AM426" s="16">
        <f t="shared" si="130"/>
        <v>0.69361955873577819</v>
      </c>
      <c r="AN426" s="15">
        <v>15.666667</v>
      </c>
      <c r="AO426" s="16">
        <f t="shared" si="131"/>
        <v>2.4243466815682964</v>
      </c>
      <c r="AP426" s="13">
        <f>IF(('Even Strength'!CU426+'Power Play'!AJ426+'Penalty Kill'!AF426)&gt;0,V426/('Even Strength'!CU426+'Power Play'!AJ426+'Penalty Kill'!AF426),0)</f>
        <v>2.7777777777777776E-2</v>
      </c>
      <c r="AQ426" s="13">
        <f>IF(('Even Strength'!CU426+'Power Play'!AJ426+'Penalty Kill'!AF426)&gt;0,W426/('Even Strength'!CU426+'Power Play'!AJ426+'Penalty Kill'!AF426),0)</f>
        <v>8.3333333333333329E-2</v>
      </c>
      <c r="AR426" s="13">
        <f t="shared" si="132"/>
        <v>0.1111111111111111</v>
      </c>
      <c r="AS426">
        <v>0</v>
      </c>
      <c r="AT426">
        <v>0</v>
      </c>
      <c r="AU426" s="17">
        <f t="shared" si="133"/>
        <v>0</v>
      </c>
      <c r="AV426">
        <v>0</v>
      </c>
      <c r="AW426">
        <v>34</v>
      </c>
      <c r="AX426">
        <v>41</v>
      </c>
      <c r="AY426">
        <v>25</v>
      </c>
      <c r="AZ426">
        <v>7</v>
      </c>
      <c r="BA426">
        <v>4</v>
      </c>
      <c r="BB426">
        <v>1</v>
      </c>
      <c r="BC426" s="2">
        <f t="shared" si="134"/>
        <v>5.2613480055025157</v>
      </c>
      <c r="BD426" s="14">
        <f t="shared" si="135"/>
        <v>6.3445667125177403</v>
      </c>
      <c r="BE426" s="14">
        <f t="shared" si="136"/>
        <v>3.8686382393400853</v>
      </c>
      <c r="BF426" s="14">
        <f t="shared" si="137"/>
        <v>1.0832187070152237</v>
      </c>
      <c r="BG426" s="14">
        <f t="shared" si="138"/>
        <v>0.61898211829441363</v>
      </c>
      <c r="BH426" s="14">
        <f t="shared" si="139"/>
        <v>0.15474552957360341</v>
      </c>
      <c r="BI426">
        <v>24</v>
      </c>
      <c r="BJ426">
        <v>7</v>
      </c>
      <c r="BK426">
        <v>2</v>
      </c>
      <c r="BL426">
        <v>0</v>
      </c>
      <c r="BM426">
        <v>0</v>
      </c>
      <c r="BN426">
        <v>0</v>
      </c>
      <c r="BO426" s="2">
        <v>-9.8011000000000001E-2</v>
      </c>
      <c r="BR426" s="18" t="str">
        <f t="shared" si="140"/>
        <v xml:space="preserve"> </v>
      </c>
      <c r="BT426">
        <v>0</v>
      </c>
      <c r="BU426">
        <v>10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s="18">
        <f t="shared" si="141"/>
        <v>0</v>
      </c>
      <c r="CC426" s="19">
        <v>2</v>
      </c>
      <c r="CD426">
        <v>0.1</v>
      </c>
      <c r="CE426">
        <v>0.60000000000000009</v>
      </c>
      <c r="CF426">
        <v>0.7</v>
      </c>
      <c r="CG426" s="20">
        <f t="shared" si="142"/>
        <v>2.7999999999999997E-2</v>
      </c>
      <c r="CH426" s="20">
        <f t="shared" si="143"/>
        <v>0.10832187070152238</v>
      </c>
      <c r="CI426">
        <v>6.8</v>
      </c>
      <c r="CJ426">
        <v>10.7</v>
      </c>
      <c r="CK426">
        <v>-2.8</v>
      </c>
      <c r="CL426">
        <v>-0.1</v>
      </c>
      <c r="CM426">
        <v>0.8</v>
      </c>
      <c r="CN426">
        <v>0</v>
      </c>
      <c r="CO426">
        <v>0.7</v>
      </c>
      <c r="CP426" s="21">
        <f t="shared" si="144"/>
        <v>2.7999999999999997E-2</v>
      </c>
      <c r="CQ426" s="21">
        <f t="shared" si="145"/>
        <v>0.10832187070152238</v>
      </c>
      <c r="CU426">
        <v>10</v>
      </c>
      <c r="CV426" t="s">
        <v>2038</v>
      </c>
      <c r="CW426">
        <v>2975000</v>
      </c>
      <c r="CY426" s="22">
        <f t="shared" si="146"/>
        <v>-4.524390243902439</v>
      </c>
    </row>
    <row r="427" spans="1:103" x14ac:dyDescent="0.2">
      <c r="A427">
        <v>48</v>
      </c>
      <c r="B427" t="s">
        <v>2039</v>
      </c>
      <c r="C427" t="s">
        <v>181</v>
      </c>
      <c r="E427" t="s">
        <v>182</v>
      </c>
      <c r="F427">
        <v>75</v>
      </c>
      <c r="G427">
        <v>205</v>
      </c>
      <c r="H427" t="s">
        <v>107</v>
      </c>
      <c r="I427">
        <v>2009</v>
      </c>
      <c r="J427">
        <v>2</v>
      </c>
      <c r="K427">
        <v>34</v>
      </c>
      <c r="L427" t="s">
        <v>108</v>
      </c>
      <c r="M427">
        <v>23</v>
      </c>
      <c r="N427" t="s">
        <v>2040</v>
      </c>
      <c r="O427" s="12" t="s">
        <v>1631</v>
      </c>
      <c r="P427" s="12" t="s">
        <v>2041</v>
      </c>
      <c r="Q427" t="s">
        <v>169</v>
      </c>
      <c r="T427" s="12" t="s">
        <v>156</v>
      </c>
      <c r="U427">
        <v>3</v>
      </c>
      <c r="V427">
        <v>1</v>
      </c>
      <c r="W427">
        <v>0</v>
      </c>
      <c r="X427">
        <v>1</v>
      </c>
      <c r="Y427">
        <v>2</v>
      </c>
      <c r="Z427">
        <v>3</v>
      </c>
      <c r="AA427">
        <v>1</v>
      </c>
      <c r="AB427">
        <v>2</v>
      </c>
      <c r="AC427" s="13">
        <f t="shared" si="126"/>
        <v>0.33333333333333331</v>
      </c>
      <c r="AD427" s="13">
        <f t="shared" si="127"/>
        <v>0.16666666666666666</v>
      </c>
      <c r="AE427" s="14">
        <v>11.3</v>
      </c>
      <c r="AF427" s="15">
        <v>0</v>
      </c>
      <c r="AG427" s="15">
        <v>0</v>
      </c>
      <c r="AH427" s="15">
        <v>0</v>
      </c>
      <c r="AI427" s="2">
        <v>26.616666666699999</v>
      </c>
      <c r="AJ427" s="14">
        <f t="shared" si="128"/>
        <v>8.8722222222333329</v>
      </c>
      <c r="AK427">
        <v>35</v>
      </c>
      <c r="AL427" s="14">
        <f t="shared" si="129"/>
        <v>11.666666666666666</v>
      </c>
      <c r="AM427" s="16">
        <f t="shared" si="130"/>
        <v>0.76047619047714277</v>
      </c>
      <c r="AN427" s="15">
        <v>0</v>
      </c>
      <c r="AO427" s="16">
        <f t="shared" si="131"/>
        <v>0</v>
      </c>
      <c r="AP427" s="13">
        <f>IF(('Even Strength'!CU427+'Power Play'!AJ427+'Penalty Kill'!AF427)&gt;0,V427/('Even Strength'!CU427+'Power Play'!AJ427+'Penalty Kill'!AF427),0)</f>
        <v>2.5000000000000001E-2</v>
      </c>
      <c r="AQ427" s="13">
        <f>IF(('Even Strength'!CU427+'Power Play'!AJ427+'Penalty Kill'!AF427)&gt;0,W427/('Even Strength'!CU427+'Power Play'!AJ427+'Penalty Kill'!AF427),0)</f>
        <v>0</v>
      </c>
      <c r="AR427" s="13">
        <f t="shared" si="132"/>
        <v>2.5000000000000001E-2</v>
      </c>
      <c r="AS427">
        <v>0</v>
      </c>
      <c r="AT427">
        <v>0</v>
      </c>
      <c r="AU427" s="17">
        <f t="shared" si="133"/>
        <v>0</v>
      </c>
      <c r="AV427">
        <v>0</v>
      </c>
      <c r="AW427">
        <v>6</v>
      </c>
      <c r="AX427">
        <v>2</v>
      </c>
      <c r="AY427">
        <v>1</v>
      </c>
      <c r="AZ427">
        <v>1</v>
      </c>
      <c r="BA427">
        <v>0</v>
      </c>
      <c r="BB427">
        <v>1</v>
      </c>
      <c r="BC427" s="2">
        <f t="shared" si="134"/>
        <v>13.525360050076989</v>
      </c>
      <c r="BD427" s="14">
        <f t="shared" si="135"/>
        <v>4.5084533500256629</v>
      </c>
      <c r="BE427" s="14">
        <f t="shared" si="136"/>
        <v>2.2542266750128315</v>
      </c>
      <c r="BF427" s="14">
        <f t="shared" si="137"/>
        <v>2.2542266750128315</v>
      </c>
      <c r="BG427" s="14">
        <f t="shared" si="138"/>
        <v>0</v>
      </c>
      <c r="BH427" s="14">
        <f t="shared" si="139"/>
        <v>2.2542266750128315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2">
        <v>-4.8797E-2</v>
      </c>
      <c r="BR427" s="18" t="str">
        <f t="shared" si="140"/>
        <v xml:space="preserve"> 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s="18">
        <f t="shared" si="141"/>
        <v>0</v>
      </c>
      <c r="CC427" s="19">
        <v>5</v>
      </c>
      <c r="CD427">
        <v>0.2</v>
      </c>
      <c r="CE427">
        <v>0.1</v>
      </c>
      <c r="CF427">
        <v>0.30000000000000004</v>
      </c>
      <c r="CG427" s="20">
        <f t="shared" si="142"/>
        <v>0.10000000000000002</v>
      </c>
      <c r="CH427" s="20">
        <f t="shared" si="143"/>
        <v>0.67626800250384955</v>
      </c>
      <c r="CI427">
        <v>0.5</v>
      </c>
      <c r="CJ427">
        <v>0.5</v>
      </c>
      <c r="CK427">
        <v>2</v>
      </c>
      <c r="CL427">
        <v>0.30000000000000004</v>
      </c>
      <c r="CM427">
        <v>0.2</v>
      </c>
      <c r="CN427">
        <v>0</v>
      </c>
      <c r="CO427">
        <v>0.5</v>
      </c>
      <c r="CP427" s="21">
        <f t="shared" si="144"/>
        <v>0.16666666666666666</v>
      </c>
      <c r="CQ427" s="21">
        <f t="shared" si="145"/>
        <v>1.1271133375064157</v>
      </c>
      <c r="CW427">
        <v>870000</v>
      </c>
      <c r="CY427" s="22">
        <f t="shared" si="146"/>
        <v>-1.0278048780487805</v>
      </c>
    </row>
    <row r="428" spans="1:103" x14ac:dyDescent="0.2">
      <c r="A428">
        <v>36</v>
      </c>
      <c r="B428" t="s">
        <v>2042</v>
      </c>
      <c r="C428" t="s">
        <v>1800</v>
      </c>
      <c r="D428" t="s">
        <v>351</v>
      </c>
      <c r="E428" t="s">
        <v>106</v>
      </c>
      <c r="F428">
        <v>75</v>
      </c>
      <c r="G428">
        <v>220</v>
      </c>
      <c r="H428" t="s">
        <v>118</v>
      </c>
      <c r="M428">
        <v>27</v>
      </c>
      <c r="N428" t="s">
        <v>2043</v>
      </c>
      <c r="O428" s="12" t="s">
        <v>2044</v>
      </c>
      <c r="P428" s="12" t="s">
        <v>2045</v>
      </c>
      <c r="Q428" t="s">
        <v>460</v>
      </c>
      <c r="T428" s="12" t="s">
        <v>140</v>
      </c>
      <c r="U428">
        <v>72</v>
      </c>
      <c r="V428">
        <v>11</v>
      </c>
      <c r="W428">
        <v>9</v>
      </c>
      <c r="X428">
        <v>20</v>
      </c>
      <c r="Y428">
        <v>6</v>
      </c>
      <c r="Z428">
        <v>103</v>
      </c>
      <c r="AA428">
        <v>43</v>
      </c>
      <c r="AB428">
        <v>29</v>
      </c>
      <c r="AC428" s="13">
        <f t="shared" si="126"/>
        <v>0.10679611650485436</v>
      </c>
      <c r="AD428" s="13">
        <f t="shared" si="127"/>
        <v>6.2857142857142861E-2</v>
      </c>
      <c r="AE428" s="14">
        <v>31.4</v>
      </c>
      <c r="AF428" s="15">
        <v>68</v>
      </c>
      <c r="AG428" s="15">
        <v>5</v>
      </c>
      <c r="AH428" s="15">
        <v>15</v>
      </c>
      <c r="AI428" s="2">
        <v>818.46666666670001</v>
      </c>
      <c r="AJ428" s="14">
        <f t="shared" si="128"/>
        <v>11.367592592593056</v>
      </c>
      <c r="AK428">
        <v>1181</v>
      </c>
      <c r="AL428" s="14">
        <f t="shared" si="129"/>
        <v>16.402777777777779</v>
      </c>
      <c r="AM428" s="16">
        <f t="shared" si="130"/>
        <v>0.69302850691507201</v>
      </c>
      <c r="AN428" s="15">
        <v>85.2</v>
      </c>
      <c r="AO428" s="16">
        <f t="shared" si="131"/>
        <v>6.245825527408722</v>
      </c>
      <c r="AP428" s="13">
        <f>IF(('Even Strength'!CU428+'Power Play'!AJ428+'Penalty Kill'!AF428)&gt;0,V428/('Even Strength'!CU428+'Power Play'!AJ428+'Penalty Kill'!AF428),0)</f>
        <v>0.10891089108910891</v>
      </c>
      <c r="AQ428" s="13">
        <f>IF(('Even Strength'!CU428+'Power Play'!AJ428+'Penalty Kill'!AF428)&gt;0,W428/('Even Strength'!CU428+'Power Play'!AJ428+'Penalty Kill'!AF428),0)</f>
        <v>8.9108910891089105E-2</v>
      </c>
      <c r="AR428" s="13">
        <f t="shared" si="132"/>
        <v>0.19801980198019803</v>
      </c>
      <c r="AS428">
        <v>1</v>
      </c>
      <c r="AT428">
        <v>5</v>
      </c>
      <c r="AU428" s="17">
        <f t="shared" si="133"/>
        <v>0.16666666666666666</v>
      </c>
      <c r="AV428">
        <v>0.1</v>
      </c>
      <c r="AW428">
        <v>82</v>
      </c>
      <c r="AX428">
        <v>168</v>
      </c>
      <c r="AY428">
        <v>7</v>
      </c>
      <c r="AZ428">
        <v>43</v>
      </c>
      <c r="BA428">
        <v>13</v>
      </c>
      <c r="BB428">
        <v>14</v>
      </c>
      <c r="BC428" s="2">
        <f t="shared" si="134"/>
        <v>6.0112405310741215</v>
      </c>
      <c r="BD428" s="14">
        <f t="shared" si="135"/>
        <v>12.315712307566493</v>
      </c>
      <c r="BE428" s="14">
        <f t="shared" si="136"/>
        <v>0.51315467948193727</v>
      </c>
      <c r="BF428" s="14">
        <f t="shared" si="137"/>
        <v>3.1522358882461856</v>
      </c>
      <c r="BG428" s="14">
        <f t="shared" si="138"/>
        <v>0.95300154760931188</v>
      </c>
      <c r="BH428" s="14">
        <f t="shared" si="139"/>
        <v>1.0263093589638745</v>
      </c>
      <c r="BI428">
        <v>19</v>
      </c>
      <c r="BJ428">
        <v>7</v>
      </c>
      <c r="BK428">
        <v>1</v>
      </c>
      <c r="BL428">
        <v>0</v>
      </c>
      <c r="BM428">
        <v>0</v>
      </c>
      <c r="BN428">
        <v>0</v>
      </c>
      <c r="BO428" s="2">
        <v>4.5130189999999999</v>
      </c>
      <c r="BR428" s="18" t="str">
        <f t="shared" si="140"/>
        <v xml:space="preserve"> </v>
      </c>
      <c r="BT428">
        <v>3</v>
      </c>
      <c r="BU428">
        <v>21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B428" s="18">
        <f t="shared" si="141"/>
        <v>0</v>
      </c>
      <c r="CC428" s="19">
        <v>2</v>
      </c>
      <c r="CD428">
        <v>1.1000000000000001</v>
      </c>
      <c r="CE428">
        <v>1.2</v>
      </c>
      <c r="CF428">
        <v>2.2999999999999998</v>
      </c>
      <c r="CG428" s="20">
        <f t="shared" si="142"/>
        <v>3.1944444444444442E-2</v>
      </c>
      <c r="CH428" s="20">
        <f t="shared" si="143"/>
        <v>0.16860796611549367</v>
      </c>
      <c r="CI428">
        <v>15.4</v>
      </c>
      <c r="CJ428">
        <v>15.8</v>
      </c>
      <c r="CK428">
        <v>7.4</v>
      </c>
      <c r="CL428">
        <v>1.7000000000000002</v>
      </c>
      <c r="CM428">
        <v>2.5</v>
      </c>
      <c r="CN428">
        <v>0</v>
      </c>
      <c r="CO428">
        <v>4.0999999999999996</v>
      </c>
      <c r="CP428" s="21">
        <f t="shared" si="144"/>
        <v>5.6944444444444436E-2</v>
      </c>
      <c r="CQ428" s="21">
        <f t="shared" si="145"/>
        <v>0.30056202655370606</v>
      </c>
      <c r="CW428">
        <v>625000</v>
      </c>
      <c r="CY428" s="22">
        <f t="shared" si="146"/>
        <v>3.0024390243902435</v>
      </c>
    </row>
    <row r="429" spans="1:103" x14ac:dyDescent="0.2">
      <c r="A429">
        <v>10</v>
      </c>
      <c r="B429" t="s">
        <v>2046</v>
      </c>
      <c r="C429" t="s">
        <v>1195</v>
      </c>
      <c r="D429" t="s">
        <v>206</v>
      </c>
      <c r="E429" t="s">
        <v>106</v>
      </c>
      <c r="F429">
        <v>74</v>
      </c>
      <c r="G429">
        <v>195</v>
      </c>
      <c r="H429" t="s">
        <v>107</v>
      </c>
      <c r="I429">
        <v>2009</v>
      </c>
      <c r="J429">
        <v>5</v>
      </c>
      <c r="K429">
        <v>135</v>
      </c>
      <c r="L429" t="s">
        <v>108</v>
      </c>
      <c r="M429">
        <v>23</v>
      </c>
      <c r="N429" t="s">
        <v>2047</v>
      </c>
      <c r="O429" s="12" t="s">
        <v>2048</v>
      </c>
      <c r="P429" s="12" t="s">
        <v>2049</v>
      </c>
      <c r="Q429" t="s">
        <v>155</v>
      </c>
      <c r="T429" s="12" t="s">
        <v>170</v>
      </c>
      <c r="U429">
        <v>7</v>
      </c>
      <c r="V429">
        <v>1</v>
      </c>
      <c r="W429">
        <v>0</v>
      </c>
      <c r="X429">
        <v>1</v>
      </c>
      <c r="Y429">
        <v>-1</v>
      </c>
      <c r="Z429">
        <v>4</v>
      </c>
      <c r="AA429">
        <v>1</v>
      </c>
      <c r="AB429">
        <v>0</v>
      </c>
      <c r="AC429" s="13">
        <f t="shared" si="126"/>
        <v>0.25</v>
      </c>
      <c r="AD429" s="13">
        <f t="shared" si="127"/>
        <v>0.2</v>
      </c>
      <c r="AE429" s="14">
        <v>40.6</v>
      </c>
      <c r="AF429" s="15">
        <v>3</v>
      </c>
      <c r="AG429" s="15">
        <v>0</v>
      </c>
      <c r="AH429" s="15">
        <v>1</v>
      </c>
      <c r="AI429" s="2">
        <v>55.55</v>
      </c>
      <c r="AJ429" s="14">
        <f t="shared" si="128"/>
        <v>7.9357142857142851</v>
      </c>
      <c r="AK429">
        <v>94</v>
      </c>
      <c r="AL429" s="14">
        <f t="shared" si="129"/>
        <v>13.428571428571429</v>
      </c>
      <c r="AM429" s="16">
        <f t="shared" si="130"/>
        <v>0.59095744680851059</v>
      </c>
      <c r="AN429" s="15">
        <v>0</v>
      </c>
      <c r="AO429" s="16">
        <f t="shared" si="131"/>
        <v>0</v>
      </c>
      <c r="AP429" s="13">
        <f>IF(('Even Strength'!CU429+'Power Play'!AJ429+'Penalty Kill'!AF429)&gt;0,V429/('Even Strength'!CU429+'Power Play'!AJ429+'Penalty Kill'!AF429),0)</f>
        <v>0.1</v>
      </c>
      <c r="AQ429" s="13">
        <f>IF(('Even Strength'!CU429+'Power Play'!AJ429+'Penalty Kill'!AF429)&gt;0,W429/('Even Strength'!CU429+'Power Play'!AJ429+'Penalty Kill'!AF429),0)</f>
        <v>0</v>
      </c>
      <c r="AR429" s="13">
        <f t="shared" si="132"/>
        <v>0.1</v>
      </c>
      <c r="AS429">
        <v>24</v>
      </c>
      <c r="AT429">
        <v>27</v>
      </c>
      <c r="AU429" s="17">
        <f t="shared" si="133"/>
        <v>0.47058823529411764</v>
      </c>
      <c r="AV429">
        <v>12.1</v>
      </c>
      <c r="AW429">
        <v>3</v>
      </c>
      <c r="AX429">
        <v>9</v>
      </c>
      <c r="AY429">
        <v>4</v>
      </c>
      <c r="AZ429">
        <v>1</v>
      </c>
      <c r="BA429">
        <v>0</v>
      </c>
      <c r="BB429">
        <v>1</v>
      </c>
      <c r="BC429" s="2">
        <f t="shared" si="134"/>
        <v>3.2403240324032407</v>
      </c>
      <c r="BD429" s="14">
        <f t="shared" si="135"/>
        <v>9.7209720972097227</v>
      </c>
      <c r="BE429" s="14">
        <f t="shared" si="136"/>
        <v>4.3204320432043204</v>
      </c>
      <c r="BF429" s="14">
        <f t="shared" si="137"/>
        <v>1.0801080108010801</v>
      </c>
      <c r="BG429" s="14">
        <f t="shared" si="138"/>
        <v>0</v>
      </c>
      <c r="BH429" s="14">
        <f t="shared" si="139"/>
        <v>1.0801080108010801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2">
        <v>-9.3646999999999994E-2</v>
      </c>
      <c r="BP429">
        <v>1</v>
      </c>
      <c r="BQ429">
        <v>1</v>
      </c>
      <c r="BR429" s="18">
        <f t="shared" si="140"/>
        <v>1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 s="18">
        <f t="shared" si="141"/>
        <v>0</v>
      </c>
      <c r="CC429" s="19">
        <v>5</v>
      </c>
      <c r="CD429">
        <v>0.1</v>
      </c>
      <c r="CE429">
        <v>0</v>
      </c>
      <c r="CF429">
        <v>0.1</v>
      </c>
      <c r="CG429" s="20">
        <f t="shared" si="142"/>
        <v>1.4285714285714287E-2</v>
      </c>
      <c r="CH429" s="20">
        <f t="shared" si="143"/>
        <v>0.10801080108010802</v>
      </c>
      <c r="CI429">
        <v>2.1</v>
      </c>
      <c r="CJ429">
        <v>1.8</v>
      </c>
      <c r="CK429">
        <v>-0.1</v>
      </c>
      <c r="CL429">
        <v>-0.4</v>
      </c>
      <c r="CM429">
        <v>0.1</v>
      </c>
      <c r="CN429">
        <v>0.60000000000000009</v>
      </c>
      <c r="CO429">
        <v>0.30000000000000004</v>
      </c>
      <c r="CP429" s="21">
        <f t="shared" si="144"/>
        <v>4.2857142857142864E-2</v>
      </c>
      <c r="CQ429" s="21">
        <f t="shared" si="145"/>
        <v>0.32403240324032406</v>
      </c>
      <c r="CW429">
        <v>3750000</v>
      </c>
      <c r="CY429" s="22">
        <f t="shared" si="146"/>
        <v>-6.2853658536585373</v>
      </c>
    </row>
    <row r="430" spans="1:103" x14ac:dyDescent="0.2">
      <c r="A430">
        <v>12</v>
      </c>
      <c r="B430" t="s">
        <v>596</v>
      </c>
      <c r="C430" t="s">
        <v>671</v>
      </c>
      <c r="D430" t="s">
        <v>206</v>
      </c>
      <c r="E430" t="s">
        <v>106</v>
      </c>
      <c r="F430">
        <v>72</v>
      </c>
      <c r="G430">
        <v>192</v>
      </c>
      <c r="H430" t="s">
        <v>107</v>
      </c>
      <c r="I430">
        <v>2001</v>
      </c>
      <c r="J430">
        <v>1</v>
      </c>
      <c r="K430">
        <v>14</v>
      </c>
      <c r="M430">
        <v>31</v>
      </c>
      <c r="N430" t="s">
        <v>2050</v>
      </c>
      <c r="O430" s="12" t="s">
        <v>2051</v>
      </c>
      <c r="P430" s="12" t="s">
        <v>2052</v>
      </c>
      <c r="Q430" t="s">
        <v>147</v>
      </c>
      <c r="T430" s="12" t="s">
        <v>148</v>
      </c>
      <c r="U430">
        <v>33</v>
      </c>
      <c r="V430">
        <v>2</v>
      </c>
      <c r="W430">
        <v>0</v>
      </c>
      <c r="X430">
        <v>2</v>
      </c>
      <c r="Y430">
        <v>1</v>
      </c>
      <c r="Z430">
        <v>37</v>
      </c>
      <c r="AA430">
        <v>16</v>
      </c>
      <c r="AB430">
        <v>15</v>
      </c>
      <c r="AC430" s="13">
        <f t="shared" si="126"/>
        <v>5.4054054054054057E-2</v>
      </c>
      <c r="AD430" s="13">
        <f t="shared" si="127"/>
        <v>2.9411764705882353E-2</v>
      </c>
      <c r="AE430" s="14">
        <v>26.2</v>
      </c>
      <c r="AF430" s="15">
        <v>16</v>
      </c>
      <c r="AG430" s="15">
        <v>6</v>
      </c>
      <c r="AH430" s="15">
        <v>4</v>
      </c>
      <c r="AI430" s="2">
        <v>369.95</v>
      </c>
      <c r="AJ430" s="14">
        <f t="shared" si="128"/>
        <v>11.210606060606061</v>
      </c>
      <c r="AK430">
        <v>504</v>
      </c>
      <c r="AL430" s="14">
        <f t="shared" si="129"/>
        <v>15.272727272727273</v>
      </c>
      <c r="AM430" s="16">
        <f t="shared" si="130"/>
        <v>0.73402777777777772</v>
      </c>
      <c r="AN430" s="15">
        <v>0</v>
      </c>
      <c r="AO430" s="16">
        <f t="shared" si="131"/>
        <v>0</v>
      </c>
      <c r="AP430" s="13">
        <f>IF(('Even Strength'!CU430+'Power Play'!AJ430+'Penalty Kill'!AF430)&gt;0,V430/('Even Strength'!CU430+'Power Play'!AJ430+'Penalty Kill'!AF430),0)</f>
        <v>3.3333333333333333E-2</v>
      </c>
      <c r="AQ430" s="13">
        <f>IF(('Even Strength'!CU430+'Power Play'!AJ430+'Penalty Kill'!AF430)&gt;0,W430/('Even Strength'!CU430+'Power Play'!AJ430+'Penalty Kill'!AF430),0)</f>
        <v>0</v>
      </c>
      <c r="AR430" s="13">
        <f t="shared" si="132"/>
        <v>3.3333333333333333E-2</v>
      </c>
      <c r="AS430">
        <v>1</v>
      </c>
      <c r="AT430">
        <v>1</v>
      </c>
      <c r="AU430" s="17">
        <f t="shared" si="133"/>
        <v>0.5</v>
      </c>
      <c r="AV430">
        <v>0.1</v>
      </c>
      <c r="AW430">
        <v>45</v>
      </c>
      <c r="AX430">
        <v>49</v>
      </c>
      <c r="AY430">
        <v>18</v>
      </c>
      <c r="AZ430">
        <v>16</v>
      </c>
      <c r="BA430">
        <v>9</v>
      </c>
      <c r="BB430">
        <v>10</v>
      </c>
      <c r="BC430" s="2">
        <f t="shared" si="134"/>
        <v>7.2982835518313287</v>
      </c>
      <c r="BD430" s="14">
        <f t="shared" si="135"/>
        <v>7.9470198675496695</v>
      </c>
      <c r="BE430" s="14">
        <f t="shared" si="136"/>
        <v>2.9193134207325313</v>
      </c>
      <c r="BF430" s="14">
        <f t="shared" si="137"/>
        <v>2.5949452628733614</v>
      </c>
      <c r="BG430" s="14">
        <f t="shared" si="138"/>
        <v>1.4596567103662657</v>
      </c>
      <c r="BH430" s="14">
        <f t="shared" si="139"/>
        <v>1.6218407892958508</v>
      </c>
      <c r="BI430">
        <v>15</v>
      </c>
      <c r="BJ430">
        <v>5</v>
      </c>
      <c r="BK430">
        <v>1</v>
      </c>
      <c r="BL430">
        <v>0</v>
      </c>
      <c r="BM430">
        <v>0</v>
      </c>
      <c r="BN430">
        <v>0</v>
      </c>
      <c r="BO430" s="2">
        <v>-0.58610299999999993</v>
      </c>
      <c r="BR430" s="18" t="str">
        <f t="shared" si="140"/>
        <v xml:space="preserve"> </v>
      </c>
      <c r="BT430">
        <v>1</v>
      </c>
      <c r="BU430">
        <v>6</v>
      </c>
      <c r="BV430">
        <v>0</v>
      </c>
      <c r="BW430">
        <v>0</v>
      </c>
      <c r="BX430">
        <v>2</v>
      </c>
      <c r="BY430">
        <v>0</v>
      </c>
      <c r="BZ430">
        <v>0</v>
      </c>
      <c r="CA430">
        <v>0</v>
      </c>
      <c r="CB430" s="18">
        <f t="shared" si="141"/>
        <v>0</v>
      </c>
      <c r="CC430" s="19">
        <v>3</v>
      </c>
      <c r="CD430">
        <v>-0.60000000000000009</v>
      </c>
      <c r="CE430">
        <v>0.5</v>
      </c>
      <c r="CF430">
        <v>-0.1</v>
      </c>
      <c r="CG430" s="20">
        <f t="shared" si="142"/>
        <v>-3.0303030303030303E-3</v>
      </c>
      <c r="CH430" s="20">
        <f t="shared" si="143"/>
        <v>-1.621840789295851E-2</v>
      </c>
      <c r="CI430">
        <v>4.3</v>
      </c>
      <c r="CJ430">
        <v>5.3</v>
      </c>
      <c r="CK430">
        <v>0.5</v>
      </c>
      <c r="CL430">
        <v>-0.9</v>
      </c>
      <c r="CM430">
        <v>1.1000000000000001</v>
      </c>
      <c r="CN430">
        <v>0</v>
      </c>
      <c r="CO430">
        <v>0.1</v>
      </c>
      <c r="CP430" s="21">
        <f t="shared" si="144"/>
        <v>3.0303030303030303E-3</v>
      </c>
      <c r="CQ430" s="21">
        <f t="shared" si="145"/>
        <v>1.621840789295851E-2</v>
      </c>
      <c r="CU430">
        <v>23</v>
      </c>
      <c r="CV430" t="s">
        <v>616</v>
      </c>
      <c r="CW430">
        <v>550000</v>
      </c>
      <c r="CY430" s="22">
        <f t="shared" si="146"/>
        <v>-0.86585365853658525</v>
      </c>
    </row>
    <row r="431" spans="1:103" x14ac:dyDescent="0.2">
      <c r="A431">
        <v>9</v>
      </c>
      <c r="B431" t="s">
        <v>2053</v>
      </c>
      <c r="C431" t="s">
        <v>2054</v>
      </c>
      <c r="E431" t="s">
        <v>320</v>
      </c>
      <c r="F431">
        <v>75</v>
      </c>
      <c r="G431">
        <v>222</v>
      </c>
      <c r="H431" t="s">
        <v>118</v>
      </c>
      <c r="I431">
        <v>2001</v>
      </c>
      <c r="J431">
        <v>1</v>
      </c>
      <c r="K431">
        <v>6</v>
      </c>
      <c r="M431">
        <v>30</v>
      </c>
      <c r="N431" t="s">
        <v>2055</v>
      </c>
      <c r="O431" s="12" t="s">
        <v>2056</v>
      </c>
      <c r="P431" s="12" t="s">
        <v>2057</v>
      </c>
      <c r="Q431" t="s">
        <v>305</v>
      </c>
      <c r="T431" s="12" t="s">
        <v>170</v>
      </c>
      <c r="U431">
        <v>65</v>
      </c>
      <c r="V431">
        <v>11</v>
      </c>
      <c r="W431">
        <v>43</v>
      </c>
      <c r="X431">
        <v>54</v>
      </c>
      <c r="Y431">
        <v>0</v>
      </c>
      <c r="Z431">
        <v>147</v>
      </c>
      <c r="AA431">
        <v>69</v>
      </c>
      <c r="AB431">
        <v>72</v>
      </c>
      <c r="AC431" s="13">
        <f t="shared" si="126"/>
        <v>7.4829931972789115E-2</v>
      </c>
      <c r="AD431" s="13">
        <f t="shared" si="127"/>
        <v>3.8194444444444448E-2</v>
      </c>
      <c r="AE431" s="14">
        <v>31.4</v>
      </c>
      <c r="AF431" s="15">
        <v>78</v>
      </c>
      <c r="AG431" s="15">
        <v>19</v>
      </c>
      <c r="AH431" s="15">
        <v>16</v>
      </c>
      <c r="AI431" s="2">
        <v>1360.0333333333001</v>
      </c>
      <c r="AJ431" s="14">
        <f t="shared" si="128"/>
        <v>20.923589743589233</v>
      </c>
      <c r="AK431">
        <v>1686</v>
      </c>
      <c r="AL431" s="14">
        <f t="shared" si="129"/>
        <v>25.938461538461539</v>
      </c>
      <c r="AM431" s="16">
        <f t="shared" si="130"/>
        <v>0.806662712534579</v>
      </c>
      <c r="AN431" s="15">
        <v>260.64341100000001</v>
      </c>
      <c r="AO431" s="16">
        <f t="shared" si="131"/>
        <v>11.498692184015379</v>
      </c>
      <c r="AP431" s="13">
        <f>IF(('Even Strength'!CU431+'Power Play'!AJ431+'Penalty Kill'!AF431)&gt;0,V431/('Even Strength'!CU431+'Power Play'!AJ431+'Penalty Kill'!AF431),0)</f>
        <v>0.1134020618556701</v>
      </c>
      <c r="AQ431" s="13">
        <f>IF(('Even Strength'!CU431+'Power Play'!AJ431+'Penalty Kill'!AF431)&gt;0,W431/('Even Strength'!CU431+'Power Play'!AJ431+'Penalty Kill'!AF431),0)</f>
        <v>0.44329896907216493</v>
      </c>
      <c r="AR431" s="13">
        <f t="shared" si="132"/>
        <v>0.55670103092783507</v>
      </c>
      <c r="AS431">
        <v>719</v>
      </c>
      <c r="AT431">
        <v>592</v>
      </c>
      <c r="AU431" s="17">
        <f t="shared" si="133"/>
        <v>0.54843630816170863</v>
      </c>
      <c r="AV431">
        <v>35</v>
      </c>
      <c r="AW431">
        <v>48</v>
      </c>
      <c r="AX431">
        <v>33</v>
      </c>
      <c r="AY431">
        <v>32</v>
      </c>
      <c r="AZ431">
        <v>69</v>
      </c>
      <c r="BA431">
        <v>27</v>
      </c>
      <c r="BB431">
        <v>49</v>
      </c>
      <c r="BC431" s="2">
        <f t="shared" si="134"/>
        <v>2.1175951569814981</v>
      </c>
      <c r="BD431" s="14">
        <f t="shared" si="135"/>
        <v>1.4558466704247801</v>
      </c>
      <c r="BE431" s="14">
        <f t="shared" si="136"/>
        <v>1.4117301046543322</v>
      </c>
      <c r="BF431" s="14">
        <f t="shared" si="137"/>
        <v>3.0440430381609036</v>
      </c>
      <c r="BG431" s="14">
        <f t="shared" si="138"/>
        <v>1.1911472758020929</v>
      </c>
      <c r="BH431" s="14">
        <f t="shared" si="139"/>
        <v>2.1617117227519458</v>
      </c>
      <c r="BI431">
        <v>24</v>
      </c>
      <c r="BJ431">
        <v>12</v>
      </c>
      <c r="BK431">
        <v>0</v>
      </c>
      <c r="BL431">
        <v>0</v>
      </c>
      <c r="BM431">
        <v>0</v>
      </c>
      <c r="BN431">
        <v>0</v>
      </c>
      <c r="BO431" s="2">
        <v>-0.59410600000000002</v>
      </c>
      <c r="BP431">
        <v>14</v>
      </c>
      <c r="BQ431">
        <v>6</v>
      </c>
      <c r="BR431" s="18">
        <f t="shared" si="140"/>
        <v>0.42857142857142855</v>
      </c>
      <c r="BS431">
        <v>3</v>
      </c>
      <c r="BT431">
        <v>2</v>
      </c>
      <c r="BU431">
        <v>17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 s="18">
        <f t="shared" si="141"/>
        <v>0</v>
      </c>
      <c r="CC431" s="19">
        <v>6</v>
      </c>
      <c r="CD431">
        <v>3.3</v>
      </c>
      <c r="CE431">
        <v>1.6</v>
      </c>
      <c r="CF431">
        <v>5</v>
      </c>
      <c r="CG431" s="20">
        <f t="shared" si="142"/>
        <v>7.6923076923076927E-2</v>
      </c>
      <c r="CH431" s="20">
        <f t="shared" si="143"/>
        <v>0.2205828288522394</v>
      </c>
      <c r="CI431">
        <v>32.1</v>
      </c>
      <c r="CJ431">
        <v>29.6</v>
      </c>
      <c r="CK431">
        <v>-0.4</v>
      </c>
      <c r="CL431">
        <v>5.6</v>
      </c>
      <c r="CM431">
        <v>3.2</v>
      </c>
      <c r="CN431">
        <v>1.4</v>
      </c>
      <c r="CO431">
        <v>10.199999999999999</v>
      </c>
      <c r="CP431" s="21">
        <f t="shared" si="144"/>
        <v>0.15692307692307692</v>
      </c>
      <c r="CQ431" s="21">
        <f t="shared" si="145"/>
        <v>0.44998897085856832</v>
      </c>
      <c r="CU431">
        <v>17</v>
      </c>
      <c r="CV431" t="s">
        <v>1027</v>
      </c>
      <c r="CW431">
        <v>6750000</v>
      </c>
      <c r="CY431" s="22">
        <f t="shared" si="146"/>
        <v>-1.6536585365853647</v>
      </c>
    </row>
    <row r="432" spans="1:103" x14ac:dyDescent="0.2">
      <c r="A432">
        <v>11</v>
      </c>
      <c r="B432" t="s">
        <v>2058</v>
      </c>
      <c r="C432" t="s">
        <v>2054</v>
      </c>
      <c r="E432" t="s">
        <v>320</v>
      </c>
      <c r="F432">
        <v>70</v>
      </c>
      <c r="G432">
        <v>181</v>
      </c>
      <c r="H432" t="s">
        <v>118</v>
      </c>
      <c r="I432">
        <v>1993</v>
      </c>
      <c r="J432">
        <v>1</v>
      </c>
      <c r="K432">
        <v>21</v>
      </c>
      <c r="M432">
        <v>39</v>
      </c>
      <c r="N432" t="s">
        <v>2059</v>
      </c>
      <c r="O432" s="12" t="s">
        <v>2060</v>
      </c>
      <c r="P432" s="12" t="s">
        <v>2057</v>
      </c>
      <c r="Q432" t="s">
        <v>192</v>
      </c>
      <c r="T432" s="12" t="s">
        <v>170</v>
      </c>
      <c r="U432">
        <v>65</v>
      </c>
      <c r="V432">
        <v>11</v>
      </c>
      <c r="W432">
        <v>18</v>
      </c>
      <c r="X432">
        <v>29</v>
      </c>
      <c r="Y432">
        <v>3</v>
      </c>
      <c r="Z432">
        <v>81</v>
      </c>
      <c r="AA432">
        <v>24</v>
      </c>
      <c r="AB432">
        <v>24</v>
      </c>
      <c r="AC432" s="13">
        <f t="shared" si="126"/>
        <v>0.13580246913580246</v>
      </c>
      <c r="AD432" s="13">
        <f t="shared" si="127"/>
        <v>8.5271317829457363E-2</v>
      </c>
      <c r="AE432" s="14">
        <v>27.5</v>
      </c>
      <c r="AF432" s="15">
        <v>39</v>
      </c>
      <c r="AG432" s="15">
        <v>4</v>
      </c>
      <c r="AH432" s="15">
        <v>10</v>
      </c>
      <c r="AI432" s="2">
        <v>978.15</v>
      </c>
      <c r="AJ432" s="14">
        <f t="shared" si="128"/>
        <v>15.048461538461538</v>
      </c>
      <c r="AK432">
        <v>1445</v>
      </c>
      <c r="AL432" s="14">
        <f t="shared" si="129"/>
        <v>22.23076923076923</v>
      </c>
      <c r="AM432" s="16">
        <f t="shared" si="130"/>
        <v>0.67692041522491353</v>
      </c>
      <c r="AN432" s="15">
        <v>64.392857000000006</v>
      </c>
      <c r="AO432" s="16">
        <f t="shared" si="131"/>
        <v>3.9498762153044016</v>
      </c>
      <c r="AP432" s="13">
        <f>IF(('Even Strength'!CU432+'Power Play'!AJ432+'Penalty Kill'!AF432)&gt;0,V432/('Even Strength'!CU432+'Power Play'!AJ432+'Penalty Kill'!AF432),0)</f>
        <v>8.3333333333333329E-2</v>
      </c>
      <c r="AQ432" s="13">
        <f>IF(('Even Strength'!CU432+'Power Play'!AJ432+'Penalty Kill'!AF432)&gt;0,W432/('Even Strength'!CU432+'Power Play'!AJ432+'Penalty Kill'!AF432),0)</f>
        <v>0.13636363636363635</v>
      </c>
      <c r="AR432" s="13">
        <f t="shared" si="132"/>
        <v>0.21969696969696967</v>
      </c>
      <c r="AS432">
        <v>538</v>
      </c>
      <c r="AT432">
        <v>529</v>
      </c>
      <c r="AU432" s="17">
        <f t="shared" si="133"/>
        <v>0.50421743205248359</v>
      </c>
      <c r="AV432">
        <v>25.3</v>
      </c>
      <c r="AW432">
        <v>38</v>
      </c>
      <c r="AX432">
        <v>29</v>
      </c>
      <c r="AY432">
        <v>30</v>
      </c>
      <c r="AZ432">
        <v>24</v>
      </c>
      <c r="BA432">
        <v>34</v>
      </c>
      <c r="BB432">
        <v>25</v>
      </c>
      <c r="BC432" s="2">
        <f t="shared" si="134"/>
        <v>2.3309308388284005</v>
      </c>
      <c r="BD432" s="14">
        <f t="shared" si="135"/>
        <v>1.7788682717374638</v>
      </c>
      <c r="BE432" s="14">
        <f t="shared" si="136"/>
        <v>1.8402085569697899</v>
      </c>
      <c r="BF432" s="14">
        <f t="shared" si="137"/>
        <v>1.4721668455758319</v>
      </c>
      <c r="BG432" s="14">
        <f t="shared" si="138"/>
        <v>2.0855696978990954</v>
      </c>
      <c r="BH432" s="14">
        <f t="shared" si="139"/>
        <v>1.5335071308081583</v>
      </c>
      <c r="BI432">
        <v>46</v>
      </c>
      <c r="BJ432">
        <v>23</v>
      </c>
      <c r="BK432">
        <v>0</v>
      </c>
      <c r="BL432">
        <v>0</v>
      </c>
      <c r="BM432">
        <v>0</v>
      </c>
      <c r="BN432">
        <v>0</v>
      </c>
      <c r="BO432" s="2">
        <v>-8.6468919999999994</v>
      </c>
      <c r="BP432">
        <v>3</v>
      </c>
      <c r="BQ432">
        <v>0</v>
      </c>
      <c r="BR432" s="18">
        <f t="shared" si="140"/>
        <v>0</v>
      </c>
      <c r="BS432">
        <v>0</v>
      </c>
      <c r="BT432">
        <v>2</v>
      </c>
      <c r="BU432">
        <v>13</v>
      </c>
      <c r="BV432">
        <v>1</v>
      </c>
      <c r="BW432">
        <v>0</v>
      </c>
      <c r="BX432">
        <v>1</v>
      </c>
      <c r="BY432">
        <v>1</v>
      </c>
      <c r="BZ432">
        <v>0</v>
      </c>
      <c r="CA432">
        <v>0</v>
      </c>
      <c r="CB432" s="18">
        <f t="shared" si="141"/>
        <v>0</v>
      </c>
      <c r="CC432" s="19">
        <v>6</v>
      </c>
      <c r="CD432">
        <v>1.8</v>
      </c>
      <c r="CE432">
        <v>0.8</v>
      </c>
      <c r="CF432">
        <v>2.6</v>
      </c>
      <c r="CG432" s="20">
        <f t="shared" si="142"/>
        <v>0.04</v>
      </c>
      <c r="CH432" s="20">
        <f t="shared" si="143"/>
        <v>0.15948474160404846</v>
      </c>
      <c r="CI432">
        <v>18</v>
      </c>
      <c r="CJ432">
        <v>22.6</v>
      </c>
      <c r="CK432">
        <v>-9.9</v>
      </c>
      <c r="CL432">
        <v>3.9</v>
      </c>
      <c r="CM432">
        <v>2.4</v>
      </c>
      <c r="CN432">
        <v>-0.8</v>
      </c>
      <c r="CO432">
        <v>5.5</v>
      </c>
      <c r="CP432" s="21">
        <f t="shared" si="144"/>
        <v>8.461538461538462E-2</v>
      </c>
      <c r="CQ432" s="21">
        <f t="shared" si="145"/>
        <v>0.33737156877779484</v>
      </c>
      <c r="CU432">
        <v>15</v>
      </c>
      <c r="CV432" t="s">
        <v>179</v>
      </c>
      <c r="CW432">
        <v>3500000</v>
      </c>
      <c r="CY432" s="22">
        <f t="shared" si="146"/>
        <v>-0.64634146341463428</v>
      </c>
    </row>
    <row r="433" spans="1:103" x14ac:dyDescent="0.2">
      <c r="A433">
        <v>5</v>
      </c>
      <c r="B433" t="s">
        <v>2061</v>
      </c>
      <c r="C433" t="s">
        <v>2062</v>
      </c>
      <c r="D433" t="s">
        <v>488</v>
      </c>
      <c r="E433" t="s">
        <v>117</v>
      </c>
      <c r="F433">
        <v>76</v>
      </c>
      <c r="G433">
        <v>235</v>
      </c>
      <c r="H433" t="s">
        <v>107</v>
      </c>
      <c r="I433">
        <v>2001</v>
      </c>
      <c r="J433">
        <v>1</v>
      </c>
      <c r="K433">
        <v>7</v>
      </c>
      <c r="M433">
        <v>32</v>
      </c>
      <c r="N433" t="s">
        <v>2063</v>
      </c>
      <c r="O433" s="12" t="s">
        <v>474</v>
      </c>
      <c r="P433" s="12" t="s">
        <v>2064</v>
      </c>
      <c r="Q433" t="s">
        <v>382</v>
      </c>
      <c r="T433" s="12" t="s">
        <v>178</v>
      </c>
      <c r="U433">
        <v>32</v>
      </c>
      <c r="V433">
        <v>0</v>
      </c>
      <c r="W433">
        <v>4</v>
      </c>
      <c r="X433">
        <v>4</v>
      </c>
      <c r="Y433">
        <v>-4</v>
      </c>
      <c r="Z433">
        <v>20</v>
      </c>
      <c r="AA433">
        <v>7</v>
      </c>
      <c r="AB433">
        <v>24</v>
      </c>
      <c r="AC433" s="13">
        <f t="shared" si="126"/>
        <v>0</v>
      </c>
      <c r="AD433" s="13">
        <f t="shared" si="127"/>
        <v>0</v>
      </c>
      <c r="AE433" s="14">
        <v>54.4</v>
      </c>
      <c r="AF433" s="15">
        <v>9</v>
      </c>
      <c r="AG433" s="15">
        <v>6</v>
      </c>
      <c r="AH433" s="15">
        <v>4</v>
      </c>
      <c r="AI433" s="2">
        <v>374.36666666669998</v>
      </c>
      <c r="AJ433" s="14">
        <f t="shared" si="128"/>
        <v>11.698958333334375</v>
      </c>
      <c r="AK433">
        <v>550</v>
      </c>
      <c r="AL433" s="14">
        <f t="shared" si="129"/>
        <v>17.1875</v>
      </c>
      <c r="AM433" s="16">
        <f t="shared" si="130"/>
        <v>0.68066666666672726</v>
      </c>
      <c r="AN433" s="15">
        <v>16.399999999999999</v>
      </c>
      <c r="AO433" s="16">
        <f t="shared" si="131"/>
        <v>2.6284391416612385</v>
      </c>
      <c r="AP433" s="13">
        <f>IF(('Even Strength'!CU433+'Power Play'!AJ433+'Penalty Kill'!AF433)&gt;0,V433/('Even Strength'!CU433+'Power Play'!AJ433+'Penalty Kill'!AF433),0)</f>
        <v>0</v>
      </c>
      <c r="AQ433" s="13">
        <f>IF(('Even Strength'!CU433+'Power Play'!AJ433+'Penalty Kill'!AF433)&gt;0,W433/('Even Strength'!CU433+'Power Play'!AJ433+'Penalty Kill'!AF433),0)</f>
        <v>7.1428571428571425E-2</v>
      </c>
      <c r="AR433" s="13">
        <f t="shared" si="132"/>
        <v>7.1428571428571425E-2</v>
      </c>
      <c r="AS433">
        <v>0</v>
      </c>
      <c r="AT433">
        <v>0</v>
      </c>
      <c r="AU433" s="17">
        <f t="shared" si="133"/>
        <v>0</v>
      </c>
      <c r="AV433">
        <v>0</v>
      </c>
      <c r="AW433">
        <v>32</v>
      </c>
      <c r="AX433">
        <v>70</v>
      </c>
      <c r="AY433">
        <v>27</v>
      </c>
      <c r="AZ433">
        <v>7</v>
      </c>
      <c r="BA433">
        <v>16</v>
      </c>
      <c r="BB433">
        <v>3</v>
      </c>
      <c r="BC433" s="2">
        <f t="shared" si="134"/>
        <v>5.1286617398268071</v>
      </c>
      <c r="BD433" s="14">
        <f t="shared" si="135"/>
        <v>11.218947555871141</v>
      </c>
      <c r="BE433" s="14">
        <f t="shared" si="136"/>
        <v>4.3273083429788688</v>
      </c>
      <c r="BF433" s="14">
        <f t="shared" si="137"/>
        <v>1.1218947555871142</v>
      </c>
      <c r="BG433" s="14">
        <f t="shared" si="138"/>
        <v>2.5643308699134035</v>
      </c>
      <c r="BH433" s="14">
        <f t="shared" si="139"/>
        <v>0.48081203810876322</v>
      </c>
      <c r="BI433">
        <v>14</v>
      </c>
      <c r="BJ433">
        <v>7</v>
      </c>
      <c r="BK433">
        <v>0</v>
      </c>
      <c r="BL433">
        <v>0</v>
      </c>
      <c r="BM433">
        <v>0</v>
      </c>
      <c r="BN433">
        <v>0</v>
      </c>
      <c r="BO433" s="2">
        <v>-0.21168299999999998</v>
      </c>
      <c r="BR433" s="18" t="str">
        <f t="shared" si="140"/>
        <v xml:space="preserve"> </v>
      </c>
      <c r="BT433">
        <v>0</v>
      </c>
      <c r="BU433">
        <v>6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 s="18">
        <f t="shared" si="141"/>
        <v>0</v>
      </c>
      <c r="CC433" s="19">
        <v>1</v>
      </c>
      <c r="CD433">
        <v>0</v>
      </c>
      <c r="CE433">
        <v>0.5</v>
      </c>
      <c r="CF433">
        <v>0.5</v>
      </c>
      <c r="CG433" s="20">
        <f t="shared" si="142"/>
        <v>1.5625E-2</v>
      </c>
      <c r="CH433" s="20">
        <f t="shared" si="143"/>
        <v>8.013533968479386E-2</v>
      </c>
      <c r="CI433">
        <v>6.6</v>
      </c>
      <c r="CJ433">
        <v>8.6</v>
      </c>
      <c r="CK433">
        <v>-3.4</v>
      </c>
      <c r="CL433">
        <v>-0.1</v>
      </c>
      <c r="CM433">
        <v>0.4</v>
      </c>
      <c r="CN433">
        <v>0</v>
      </c>
      <c r="CO433">
        <v>0.4</v>
      </c>
      <c r="CP433" s="21">
        <f t="shared" si="144"/>
        <v>1.2500000000000001E-2</v>
      </c>
      <c r="CQ433" s="21">
        <f t="shared" si="145"/>
        <v>6.4108271747835094E-2</v>
      </c>
      <c r="CU433">
        <v>5</v>
      </c>
      <c r="CV433" t="s">
        <v>312</v>
      </c>
      <c r="CW433">
        <v>700000</v>
      </c>
      <c r="CY433" s="22">
        <f t="shared" si="146"/>
        <v>-0.82926829268292679</v>
      </c>
    </row>
    <row r="434" spans="1:103" x14ac:dyDescent="0.2">
      <c r="A434">
        <v>24</v>
      </c>
      <c r="B434" t="s">
        <v>2065</v>
      </c>
      <c r="C434" t="s">
        <v>2066</v>
      </c>
      <c r="D434" t="s">
        <v>105</v>
      </c>
      <c r="E434" t="s">
        <v>106</v>
      </c>
      <c r="F434">
        <v>72</v>
      </c>
      <c r="G434">
        <v>213</v>
      </c>
      <c r="H434" t="s">
        <v>118</v>
      </c>
      <c r="M434">
        <v>33</v>
      </c>
      <c r="N434" t="s">
        <v>2067</v>
      </c>
      <c r="O434" s="12" t="s">
        <v>2068</v>
      </c>
      <c r="P434" s="12" t="s">
        <v>2069</v>
      </c>
      <c r="Q434" s="12" t="s">
        <v>139</v>
      </c>
      <c r="R434" t="s">
        <v>305</v>
      </c>
      <c r="S434">
        <v>36</v>
      </c>
      <c r="T434" s="12" t="s">
        <v>170</v>
      </c>
      <c r="U434">
        <v>59</v>
      </c>
      <c r="V434">
        <v>1</v>
      </c>
      <c r="W434">
        <v>2</v>
      </c>
      <c r="X434">
        <v>3</v>
      </c>
      <c r="Y434">
        <v>-9</v>
      </c>
      <c r="Z434">
        <v>21</v>
      </c>
      <c r="AA434">
        <v>10</v>
      </c>
      <c r="AB434">
        <v>5</v>
      </c>
      <c r="AC434" s="13">
        <f t="shared" si="126"/>
        <v>4.7619047619047616E-2</v>
      </c>
      <c r="AD434" s="13">
        <f t="shared" si="127"/>
        <v>2.7777777777777776E-2</v>
      </c>
      <c r="AE434" s="14">
        <v>36.5</v>
      </c>
      <c r="AF434" s="15">
        <v>11</v>
      </c>
      <c r="AG434" s="15">
        <v>3</v>
      </c>
      <c r="AH434" s="15">
        <v>3</v>
      </c>
      <c r="AI434" s="2">
        <v>466.1666666667</v>
      </c>
      <c r="AJ434" s="14">
        <f t="shared" si="128"/>
        <v>7.9011299435033902</v>
      </c>
      <c r="AK434">
        <v>849</v>
      </c>
      <c r="AL434" s="14">
        <f t="shared" si="129"/>
        <v>14.389830508474576</v>
      </c>
      <c r="AM434" s="16">
        <f t="shared" si="130"/>
        <v>0.54907734589717316</v>
      </c>
      <c r="AN434" s="15">
        <v>15.375</v>
      </c>
      <c r="AO434" s="16">
        <f t="shared" si="131"/>
        <v>1.9789059706827332</v>
      </c>
      <c r="AP434" s="13">
        <f>IF(('Even Strength'!CU434+'Power Play'!AJ434+'Penalty Kill'!AF434)&gt;0,V434/('Even Strength'!CU434+'Power Play'!AJ434+'Penalty Kill'!AF434),0)</f>
        <v>1.2345679012345678E-2</v>
      </c>
      <c r="AQ434" s="13">
        <f>IF(('Even Strength'!CU434+'Power Play'!AJ434+'Penalty Kill'!AF434)&gt;0,W434/('Even Strength'!CU434+'Power Play'!AJ434+'Penalty Kill'!AF434),0)</f>
        <v>2.4691358024691357E-2</v>
      </c>
      <c r="AR434" s="13">
        <f t="shared" si="132"/>
        <v>3.7037037037037035E-2</v>
      </c>
      <c r="AS434">
        <v>345</v>
      </c>
      <c r="AT434">
        <v>222</v>
      </c>
      <c r="AU434" s="17">
        <f t="shared" si="133"/>
        <v>0.60846560846560849</v>
      </c>
      <c r="AV434">
        <v>16.3</v>
      </c>
      <c r="AW434">
        <v>34</v>
      </c>
      <c r="AX434">
        <v>46</v>
      </c>
      <c r="AY434">
        <v>26</v>
      </c>
      <c r="AZ434">
        <v>10</v>
      </c>
      <c r="BA434">
        <v>1</v>
      </c>
      <c r="BB434">
        <v>7</v>
      </c>
      <c r="BC434" s="2">
        <f t="shared" si="134"/>
        <v>4.3761172685016536</v>
      </c>
      <c r="BD434" s="14">
        <f t="shared" si="135"/>
        <v>5.9206292456198835</v>
      </c>
      <c r="BE434" s="14">
        <f t="shared" si="136"/>
        <v>3.3464426170895001</v>
      </c>
      <c r="BF434" s="14">
        <f t="shared" si="137"/>
        <v>1.2870933142651921</v>
      </c>
      <c r="BG434" s="14">
        <f t="shared" si="138"/>
        <v>0.12870933142651922</v>
      </c>
      <c r="BH434" s="14">
        <f t="shared" si="139"/>
        <v>0.90096531998563456</v>
      </c>
      <c r="BI434">
        <v>88</v>
      </c>
      <c r="BJ434">
        <v>13</v>
      </c>
      <c r="BK434">
        <v>12</v>
      </c>
      <c r="BL434">
        <v>0</v>
      </c>
      <c r="BM434">
        <v>0</v>
      </c>
      <c r="BN434">
        <v>0</v>
      </c>
      <c r="BO434" s="2">
        <v>-8.8676940000000002</v>
      </c>
      <c r="BR434" s="18" t="str">
        <f t="shared" si="140"/>
        <v xml:space="preserve"> </v>
      </c>
      <c r="BT434">
        <v>0</v>
      </c>
      <c r="BU434">
        <v>15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s="18">
        <f t="shared" si="141"/>
        <v>0</v>
      </c>
      <c r="CC434" s="19">
        <v>3</v>
      </c>
      <c r="CD434">
        <v>-0.9</v>
      </c>
      <c r="CE434">
        <v>0.2</v>
      </c>
      <c r="CF434">
        <v>-0.60000000000000009</v>
      </c>
      <c r="CG434" s="20">
        <f t="shared" si="142"/>
        <v>-1.016949152542373E-2</v>
      </c>
      <c r="CH434" s="20">
        <f t="shared" si="143"/>
        <v>-7.7225598855911542E-2</v>
      </c>
      <c r="CI434">
        <v>9.1999999999999993</v>
      </c>
      <c r="CJ434">
        <v>11.4</v>
      </c>
      <c r="CK434">
        <v>-8.3000000000000007</v>
      </c>
      <c r="CL434">
        <v>-3</v>
      </c>
      <c r="CM434">
        <v>0.8</v>
      </c>
      <c r="CN434">
        <v>0</v>
      </c>
      <c r="CO434">
        <v>-2.2000000000000002</v>
      </c>
      <c r="CP434" s="21">
        <f t="shared" si="144"/>
        <v>-3.7288135593220341E-2</v>
      </c>
      <c r="CQ434" s="21">
        <f t="shared" si="145"/>
        <v>-0.28316052913834228</v>
      </c>
      <c r="CU434">
        <v>13</v>
      </c>
      <c r="CV434" t="s">
        <v>2070</v>
      </c>
      <c r="CW434">
        <v>925000</v>
      </c>
      <c r="CY434" s="22">
        <f t="shared" si="146"/>
        <v>-3.8243902439024389</v>
      </c>
    </row>
    <row r="435" spans="1:103" x14ac:dyDescent="0.2">
      <c r="A435">
        <v>82</v>
      </c>
      <c r="B435" t="s">
        <v>2071</v>
      </c>
      <c r="C435" t="s">
        <v>2072</v>
      </c>
      <c r="E435" t="s">
        <v>813</v>
      </c>
      <c r="F435">
        <v>75</v>
      </c>
      <c r="G435">
        <v>210</v>
      </c>
      <c r="H435" t="s">
        <v>118</v>
      </c>
      <c r="I435">
        <v>2000</v>
      </c>
      <c r="J435">
        <v>2</v>
      </c>
      <c r="K435">
        <v>38</v>
      </c>
      <c r="M435">
        <v>31</v>
      </c>
      <c r="N435" t="s">
        <v>2073</v>
      </c>
      <c r="O435" s="12" t="s">
        <v>1329</v>
      </c>
      <c r="P435" s="12" t="s">
        <v>2074</v>
      </c>
      <c r="Q435" t="s">
        <v>317</v>
      </c>
      <c r="T435" s="12" t="s">
        <v>148</v>
      </c>
      <c r="U435">
        <v>49</v>
      </c>
      <c r="V435">
        <v>4</v>
      </c>
      <c r="W435">
        <v>8</v>
      </c>
      <c r="X435">
        <v>12</v>
      </c>
      <c r="Y435">
        <v>0</v>
      </c>
      <c r="Z435">
        <v>95</v>
      </c>
      <c r="AA435">
        <v>30</v>
      </c>
      <c r="AB435">
        <v>26</v>
      </c>
      <c r="AC435" s="13">
        <f t="shared" si="126"/>
        <v>4.2105263157894736E-2</v>
      </c>
      <c r="AD435" s="13">
        <f t="shared" si="127"/>
        <v>2.6490066225165563E-2</v>
      </c>
      <c r="AE435" s="14">
        <v>33.700000000000003</v>
      </c>
      <c r="AF435" s="15">
        <v>43</v>
      </c>
      <c r="AG435" s="15">
        <v>20</v>
      </c>
      <c r="AH435" s="15">
        <v>14</v>
      </c>
      <c r="AI435" s="2">
        <v>778.4</v>
      </c>
      <c r="AJ435" s="14">
        <f t="shared" si="128"/>
        <v>15.885714285714286</v>
      </c>
      <c r="AK435">
        <v>1065</v>
      </c>
      <c r="AL435" s="14">
        <f t="shared" si="129"/>
        <v>21.73469387755102</v>
      </c>
      <c r="AM435" s="16">
        <f t="shared" si="130"/>
        <v>0.73089201877934273</v>
      </c>
      <c r="AN435" s="15">
        <v>86.764706000000004</v>
      </c>
      <c r="AO435" s="16">
        <f t="shared" si="131"/>
        <v>6.6879269784172664</v>
      </c>
      <c r="AP435" s="13">
        <f>IF(('Even Strength'!CU435+'Power Play'!AJ435+'Penalty Kill'!AF435)&gt;0,V435/('Even Strength'!CU435+'Power Play'!AJ435+'Penalty Kill'!AF435),0)</f>
        <v>4.2553191489361701E-2</v>
      </c>
      <c r="AQ435" s="13">
        <f>IF(('Even Strength'!CU435+'Power Play'!AJ435+'Penalty Kill'!AF435)&gt;0,W435/('Even Strength'!CU435+'Power Play'!AJ435+'Penalty Kill'!AF435),0)</f>
        <v>8.5106382978723402E-2</v>
      </c>
      <c r="AR435" s="13">
        <f t="shared" si="132"/>
        <v>0.1276595744680851</v>
      </c>
      <c r="AS435">
        <v>8</v>
      </c>
      <c r="AT435">
        <v>21</v>
      </c>
      <c r="AU435" s="17">
        <f t="shared" si="133"/>
        <v>0.27586206896551724</v>
      </c>
      <c r="AV435">
        <v>1</v>
      </c>
      <c r="AW435">
        <v>68</v>
      </c>
      <c r="AX435">
        <v>31</v>
      </c>
      <c r="AY435">
        <v>19</v>
      </c>
      <c r="AZ435">
        <v>30</v>
      </c>
      <c r="BA435">
        <v>10</v>
      </c>
      <c r="BB435">
        <v>17</v>
      </c>
      <c r="BC435" s="2">
        <f t="shared" si="134"/>
        <v>5.2415210688591989</v>
      </c>
      <c r="BD435" s="14">
        <f t="shared" si="135"/>
        <v>2.3895169578622819</v>
      </c>
      <c r="BE435" s="14">
        <f t="shared" si="136"/>
        <v>1.4645426515930113</v>
      </c>
      <c r="BF435" s="14">
        <f t="shared" si="137"/>
        <v>2.3124357656731758</v>
      </c>
      <c r="BG435" s="14">
        <f t="shared" si="138"/>
        <v>0.77081192189105863</v>
      </c>
      <c r="BH435" s="14">
        <f t="shared" si="139"/>
        <v>1.3103802672147997</v>
      </c>
      <c r="BI435">
        <v>18</v>
      </c>
      <c r="BJ435">
        <v>9</v>
      </c>
      <c r="BK435">
        <v>0</v>
      </c>
      <c r="BL435">
        <v>0</v>
      </c>
      <c r="BM435">
        <v>0</v>
      </c>
      <c r="BN435">
        <v>0</v>
      </c>
      <c r="BO435" s="2">
        <v>1.830756</v>
      </c>
      <c r="BP435">
        <v>2</v>
      </c>
      <c r="BQ435">
        <v>2</v>
      </c>
      <c r="BR435" s="18">
        <f t="shared" si="140"/>
        <v>1</v>
      </c>
      <c r="BS435">
        <v>2</v>
      </c>
      <c r="BT435">
        <v>0</v>
      </c>
      <c r="BU435">
        <v>12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s="18">
        <f t="shared" si="141"/>
        <v>0</v>
      </c>
      <c r="CC435" s="19">
        <v>5</v>
      </c>
      <c r="CD435">
        <v>-0.30000000000000004</v>
      </c>
      <c r="CE435">
        <v>0.8</v>
      </c>
      <c r="CF435">
        <v>0.5</v>
      </c>
      <c r="CG435" s="20">
        <f t="shared" si="142"/>
        <v>1.020408163265306E-2</v>
      </c>
      <c r="CH435" s="20">
        <f t="shared" si="143"/>
        <v>3.8540596094552931E-2</v>
      </c>
      <c r="CI435">
        <v>10.5</v>
      </c>
      <c r="CJ435">
        <v>11</v>
      </c>
      <c r="CK435">
        <v>3.4</v>
      </c>
      <c r="CL435">
        <v>0.2</v>
      </c>
      <c r="CM435">
        <v>1.3</v>
      </c>
      <c r="CN435">
        <v>1.2</v>
      </c>
      <c r="CO435">
        <v>2.7</v>
      </c>
      <c r="CP435" s="21">
        <f t="shared" si="144"/>
        <v>5.5102040816326532E-2</v>
      </c>
      <c r="CQ435" s="21">
        <f t="shared" si="145"/>
        <v>0.20811921891058585</v>
      </c>
      <c r="CU435">
        <v>33</v>
      </c>
      <c r="CV435" t="s">
        <v>2075</v>
      </c>
      <c r="CW435">
        <v>3000000</v>
      </c>
      <c r="CY435" s="22">
        <f t="shared" si="146"/>
        <v>-2.5682926829268284</v>
      </c>
    </row>
    <row r="436" spans="1:103" x14ac:dyDescent="0.2">
      <c r="A436">
        <v>11</v>
      </c>
      <c r="B436" t="s">
        <v>2076</v>
      </c>
      <c r="C436" t="s">
        <v>2077</v>
      </c>
      <c r="E436" t="s">
        <v>2078</v>
      </c>
      <c r="F436">
        <v>75</v>
      </c>
      <c r="G436">
        <v>224</v>
      </c>
      <c r="H436" t="s">
        <v>118</v>
      </c>
      <c r="I436">
        <v>2005</v>
      </c>
      <c r="J436">
        <v>1</v>
      </c>
      <c r="K436">
        <v>11</v>
      </c>
      <c r="M436">
        <v>26</v>
      </c>
      <c r="N436" t="s">
        <v>2079</v>
      </c>
      <c r="O436" s="12" t="s">
        <v>2080</v>
      </c>
      <c r="P436" s="12" t="s">
        <v>2081</v>
      </c>
      <c r="Q436" t="s">
        <v>684</v>
      </c>
      <c r="T436" s="12" t="s">
        <v>170</v>
      </c>
      <c r="U436">
        <v>82</v>
      </c>
      <c r="V436">
        <v>29</v>
      </c>
      <c r="W436">
        <v>41</v>
      </c>
      <c r="X436">
        <v>70</v>
      </c>
      <c r="Y436">
        <v>34</v>
      </c>
      <c r="Z436">
        <v>200</v>
      </c>
      <c r="AA436">
        <v>75</v>
      </c>
      <c r="AB436">
        <v>65</v>
      </c>
      <c r="AC436" s="13">
        <f t="shared" si="126"/>
        <v>0.14499999999999999</v>
      </c>
      <c r="AD436" s="13">
        <f t="shared" si="127"/>
        <v>8.5294117647058826E-2</v>
      </c>
      <c r="AE436" s="14">
        <v>29.2</v>
      </c>
      <c r="AF436" s="15">
        <v>110</v>
      </c>
      <c r="AG436" s="15">
        <v>35</v>
      </c>
      <c r="AH436" s="15">
        <v>14</v>
      </c>
      <c r="AI436" s="2">
        <v>1711.65</v>
      </c>
      <c r="AJ436" s="14">
        <f t="shared" si="128"/>
        <v>20.873780487804879</v>
      </c>
      <c r="AK436">
        <v>2080</v>
      </c>
      <c r="AL436" s="14">
        <f t="shared" si="129"/>
        <v>25.365853658536587</v>
      </c>
      <c r="AM436" s="16">
        <f t="shared" si="130"/>
        <v>0.82290865384615386</v>
      </c>
      <c r="AN436" s="15">
        <v>217.54329000000001</v>
      </c>
      <c r="AO436" s="16">
        <f t="shared" si="131"/>
        <v>7.6257397248269223</v>
      </c>
      <c r="AP436" s="13">
        <f>IF(('Even Strength'!CU436+'Power Play'!AJ436+'Penalty Kill'!AF436)&gt;0,V436/('Even Strength'!CU436+'Power Play'!AJ436+'Penalty Kill'!AF436),0)</f>
        <v>0.38157894736842107</v>
      </c>
      <c r="AQ436" s="13">
        <f>IF(('Even Strength'!CU436+'Power Play'!AJ436+'Penalty Kill'!AF436)&gt;0,W436/('Even Strength'!CU436+'Power Play'!AJ436+'Penalty Kill'!AF436),0)</f>
        <v>0.53947368421052633</v>
      </c>
      <c r="AR436" s="13">
        <f t="shared" si="132"/>
        <v>0.92105263157894735</v>
      </c>
      <c r="AS436">
        <v>773</v>
      </c>
      <c r="AT436">
        <v>678</v>
      </c>
      <c r="AU436" s="17">
        <f t="shared" si="133"/>
        <v>0.53273604410751207</v>
      </c>
      <c r="AV436">
        <v>29.7</v>
      </c>
      <c r="AW436">
        <v>117</v>
      </c>
      <c r="AX436">
        <v>90</v>
      </c>
      <c r="AY436">
        <v>44</v>
      </c>
      <c r="AZ436">
        <v>75</v>
      </c>
      <c r="BA436">
        <v>41</v>
      </c>
      <c r="BB436">
        <v>52</v>
      </c>
      <c r="BC436" s="2">
        <f t="shared" si="134"/>
        <v>4.1013057576023133</v>
      </c>
      <c r="BD436" s="14">
        <f t="shared" si="135"/>
        <v>3.1548505827710103</v>
      </c>
      <c r="BE436" s="14">
        <f t="shared" si="136"/>
        <v>1.5423713960213827</v>
      </c>
      <c r="BF436" s="14">
        <f t="shared" si="137"/>
        <v>2.6290421523091752</v>
      </c>
      <c r="BG436" s="14">
        <f t="shared" si="138"/>
        <v>1.4372097099290158</v>
      </c>
      <c r="BH436" s="14">
        <f t="shared" si="139"/>
        <v>1.8228025589343615</v>
      </c>
      <c r="BI436">
        <v>24</v>
      </c>
      <c r="BJ436">
        <v>12</v>
      </c>
      <c r="BK436">
        <v>0</v>
      </c>
      <c r="BL436">
        <v>0</v>
      </c>
      <c r="BM436">
        <v>0</v>
      </c>
      <c r="BN436">
        <v>0</v>
      </c>
      <c r="BO436" s="2">
        <v>6.9674309999999995</v>
      </c>
      <c r="BP436">
        <v>13</v>
      </c>
      <c r="BQ436">
        <v>6</v>
      </c>
      <c r="BR436" s="18">
        <f t="shared" si="140"/>
        <v>0.46153846153846156</v>
      </c>
      <c r="BS436">
        <v>5</v>
      </c>
      <c r="BT436">
        <v>7</v>
      </c>
      <c r="BU436">
        <v>20</v>
      </c>
      <c r="BV436">
        <v>2</v>
      </c>
      <c r="BW436">
        <v>1</v>
      </c>
      <c r="BX436">
        <v>9</v>
      </c>
      <c r="BY436">
        <v>1</v>
      </c>
      <c r="BZ436">
        <v>0</v>
      </c>
      <c r="CA436">
        <v>1</v>
      </c>
      <c r="CB436" s="18">
        <f t="shared" si="141"/>
        <v>1</v>
      </c>
      <c r="CC436" s="19">
        <v>8</v>
      </c>
      <c r="CD436">
        <v>6.4</v>
      </c>
      <c r="CE436">
        <v>3.7</v>
      </c>
      <c r="CF436">
        <v>10</v>
      </c>
      <c r="CG436" s="20">
        <f t="shared" si="142"/>
        <v>0.12195121951219512</v>
      </c>
      <c r="CH436" s="20">
        <f t="shared" si="143"/>
        <v>0.35053895364122339</v>
      </c>
      <c r="CI436">
        <v>41.3</v>
      </c>
      <c r="CJ436">
        <v>40.1</v>
      </c>
      <c r="CK436">
        <v>23.6</v>
      </c>
      <c r="CL436">
        <v>10.8</v>
      </c>
      <c r="CM436">
        <v>7.9</v>
      </c>
      <c r="CN436">
        <v>1.7000000000000002</v>
      </c>
      <c r="CO436">
        <v>20.399999999999999</v>
      </c>
      <c r="CP436" s="21">
        <f t="shared" si="144"/>
        <v>0.24878048780487802</v>
      </c>
      <c r="CQ436" s="21">
        <f t="shared" si="145"/>
        <v>0.71509946542809566</v>
      </c>
      <c r="CW436">
        <v>6800000</v>
      </c>
      <c r="CY436" s="22">
        <f t="shared" si="146"/>
        <v>8.4585365853658523</v>
      </c>
    </row>
    <row r="437" spans="1:103" x14ac:dyDescent="0.2">
      <c r="A437">
        <v>24</v>
      </c>
      <c r="B437" t="s">
        <v>2082</v>
      </c>
      <c r="C437" t="s">
        <v>2083</v>
      </c>
      <c r="E437" t="s">
        <v>2084</v>
      </c>
      <c r="F437">
        <v>75</v>
      </c>
      <c r="G437">
        <v>230</v>
      </c>
      <c r="H437" t="s">
        <v>118</v>
      </c>
      <c r="L437" t="s">
        <v>108</v>
      </c>
      <c r="M437">
        <v>24</v>
      </c>
      <c r="N437" t="s">
        <v>2085</v>
      </c>
      <c r="O437" s="12" t="s">
        <v>2086</v>
      </c>
      <c r="P437" s="12" t="s">
        <v>2087</v>
      </c>
      <c r="Q437" t="s">
        <v>271</v>
      </c>
      <c r="T437" s="12" t="s">
        <v>178</v>
      </c>
      <c r="U437">
        <v>3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 s="13">
        <f t="shared" si="126"/>
        <v>0</v>
      </c>
      <c r="AD437" s="13">
        <f t="shared" si="127"/>
        <v>0</v>
      </c>
      <c r="AE437" s="14">
        <v>0</v>
      </c>
      <c r="AF437" s="15">
        <v>0</v>
      </c>
      <c r="AG437" s="15">
        <v>0</v>
      </c>
      <c r="AH437" s="15">
        <v>0</v>
      </c>
      <c r="AI437" s="2">
        <v>32.066666666700002</v>
      </c>
      <c r="AJ437" s="14">
        <f t="shared" si="128"/>
        <v>10.688888888900001</v>
      </c>
      <c r="AK437">
        <v>41</v>
      </c>
      <c r="AL437" s="14">
        <f t="shared" si="129"/>
        <v>13.666666666666666</v>
      </c>
      <c r="AM437" s="16">
        <f t="shared" si="130"/>
        <v>0.78211382113902439</v>
      </c>
      <c r="AN437" s="15">
        <v>0</v>
      </c>
      <c r="AO437" s="16">
        <f t="shared" si="131"/>
        <v>0</v>
      </c>
      <c r="AP437" s="13">
        <f>IF(('Even Strength'!CU437+'Power Play'!AJ437+'Penalty Kill'!AF437)&gt;0,V437/('Even Strength'!CU437+'Power Play'!AJ437+'Penalty Kill'!AF437),0)</f>
        <v>0</v>
      </c>
      <c r="AQ437" s="13">
        <f>IF(('Even Strength'!CU437+'Power Play'!AJ437+'Penalty Kill'!AF437)&gt;0,W437/('Even Strength'!CU437+'Power Play'!AJ437+'Penalty Kill'!AF437),0)</f>
        <v>7.6923076923076927E-2</v>
      </c>
      <c r="AR437" s="13">
        <f t="shared" si="132"/>
        <v>7.6923076923076927E-2</v>
      </c>
      <c r="AS437">
        <v>0</v>
      </c>
      <c r="AT437">
        <v>0</v>
      </c>
      <c r="AU437" s="17">
        <f t="shared" si="133"/>
        <v>0</v>
      </c>
      <c r="AV437">
        <v>0</v>
      </c>
      <c r="AW437">
        <v>5</v>
      </c>
      <c r="AX437">
        <v>5</v>
      </c>
      <c r="AY437">
        <v>0</v>
      </c>
      <c r="AZ437">
        <v>0</v>
      </c>
      <c r="BA437">
        <v>2</v>
      </c>
      <c r="BB437">
        <v>0</v>
      </c>
      <c r="BC437" s="2">
        <f t="shared" si="134"/>
        <v>9.3555093554996311</v>
      </c>
      <c r="BD437" s="14">
        <f t="shared" si="135"/>
        <v>9.3555093554996311</v>
      </c>
      <c r="BE437" s="14">
        <f t="shared" si="136"/>
        <v>0</v>
      </c>
      <c r="BF437" s="14">
        <f t="shared" si="137"/>
        <v>0</v>
      </c>
      <c r="BG437" s="14">
        <f t="shared" si="138"/>
        <v>3.7422037421998522</v>
      </c>
      <c r="BH437" s="14">
        <f t="shared" si="139"/>
        <v>0</v>
      </c>
      <c r="BI437">
        <v>2</v>
      </c>
      <c r="BJ437">
        <v>1</v>
      </c>
      <c r="BK437">
        <v>0</v>
      </c>
      <c r="BL437">
        <v>0</v>
      </c>
      <c r="BM437">
        <v>0</v>
      </c>
      <c r="BN437">
        <v>0</v>
      </c>
      <c r="BO437" s="2">
        <v>-0.84565599999999996</v>
      </c>
      <c r="BR437" s="18" t="str">
        <f t="shared" si="140"/>
        <v xml:space="preserve"> 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 s="18">
        <f t="shared" si="141"/>
        <v>0</v>
      </c>
      <c r="CC437" s="19">
        <v>4</v>
      </c>
      <c r="CD437">
        <v>0.1</v>
      </c>
      <c r="CE437">
        <v>0.1</v>
      </c>
      <c r="CF437">
        <v>0.1</v>
      </c>
      <c r="CG437" s="20">
        <f t="shared" si="142"/>
        <v>3.3333333333333333E-2</v>
      </c>
      <c r="CH437" s="20">
        <f t="shared" si="143"/>
        <v>0.18711018710999261</v>
      </c>
      <c r="CI437">
        <v>0.2</v>
      </c>
      <c r="CJ437">
        <v>0.2</v>
      </c>
      <c r="CK437">
        <v>0</v>
      </c>
      <c r="CL437">
        <v>0.30000000000000004</v>
      </c>
      <c r="CM437">
        <v>0</v>
      </c>
      <c r="CN437">
        <v>0</v>
      </c>
      <c r="CO437">
        <v>0.30000000000000004</v>
      </c>
      <c r="CP437" s="21">
        <f t="shared" si="144"/>
        <v>0.10000000000000002</v>
      </c>
      <c r="CQ437" s="21">
        <f t="shared" si="145"/>
        <v>0.56133056132997783</v>
      </c>
      <c r="CW437">
        <v>925000</v>
      </c>
      <c r="CY437" s="22">
        <f t="shared" si="146"/>
        <v>-1.3243902439024386</v>
      </c>
    </row>
    <row r="438" spans="1:103" x14ac:dyDescent="0.2">
      <c r="A438">
        <v>28</v>
      </c>
      <c r="B438" t="s">
        <v>2088</v>
      </c>
      <c r="C438" t="s">
        <v>2054</v>
      </c>
      <c r="E438" t="s">
        <v>320</v>
      </c>
      <c r="F438">
        <v>73</v>
      </c>
      <c r="G438">
        <v>205</v>
      </c>
      <c r="H438" t="s">
        <v>118</v>
      </c>
      <c r="I438">
        <v>2004</v>
      </c>
      <c r="J438">
        <v>1</v>
      </c>
      <c r="K438">
        <v>19</v>
      </c>
      <c r="M438">
        <v>27</v>
      </c>
      <c r="N438" t="s">
        <v>2089</v>
      </c>
      <c r="O438" s="12" t="s">
        <v>2090</v>
      </c>
      <c r="P438" s="12" t="s">
        <v>2091</v>
      </c>
      <c r="Q438" t="s">
        <v>460</v>
      </c>
      <c r="T438" s="12" t="s">
        <v>156</v>
      </c>
      <c r="U438">
        <v>64</v>
      </c>
      <c r="V438">
        <v>9</v>
      </c>
      <c r="W438">
        <v>16</v>
      </c>
      <c r="X438">
        <v>25</v>
      </c>
      <c r="Y438">
        <v>-7</v>
      </c>
      <c r="Z438">
        <v>109</v>
      </c>
      <c r="AA438">
        <v>49</v>
      </c>
      <c r="AB438">
        <v>50</v>
      </c>
      <c r="AC438" s="13">
        <f t="shared" si="126"/>
        <v>8.2568807339449546E-2</v>
      </c>
      <c r="AD438" s="13">
        <f t="shared" si="127"/>
        <v>4.3269230769230768E-2</v>
      </c>
      <c r="AE438" s="14">
        <v>31.4</v>
      </c>
      <c r="AF438" s="15">
        <v>59</v>
      </c>
      <c r="AG438" s="15">
        <v>9</v>
      </c>
      <c r="AH438" s="15">
        <v>14</v>
      </c>
      <c r="AI438" s="2">
        <v>1028.9333333333</v>
      </c>
      <c r="AJ438" s="14">
        <f t="shared" si="128"/>
        <v>16.077083333332812</v>
      </c>
      <c r="AK438">
        <v>1475</v>
      </c>
      <c r="AL438" s="14">
        <f t="shared" si="129"/>
        <v>23.046875</v>
      </c>
      <c r="AM438" s="16">
        <f t="shared" si="130"/>
        <v>0.69758192090393223</v>
      </c>
      <c r="AN438" s="15">
        <v>122.347826</v>
      </c>
      <c r="AO438" s="16">
        <f t="shared" si="131"/>
        <v>7.1344462485424112</v>
      </c>
      <c r="AP438" s="13">
        <f>IF(('Even Strength'!CU438+'Power Play'!AJ438+'Penalty Kill'!AF438)&gt;0,V438/('Even Strength'!CU438+'Power Play'!AJ438+'Penalty Kill'!AF438),0)</f>
        <v>0.10714285714285714</v>
      </c>
      <c r="AQ438" s="13">
        <f>IF(('Even Strength'!CU438+'Power Play'!AJ438+'Penalty Kill'!AF438)&gt;0,W438/('Even Strength'!CU438+'Power Play'!AJ438+'Penalty Kill'!AF438),0)</f>
        <v>0.19047619047619047</v>
      </c>
      <c r="AR438" s="13">
        <f t="shared" si="132"/>
        <v>0.29761904761904762</v>
      </c>
      <c r="AS438">
        <v>5</v>
      </c>
      <c r="AT438">
        <v>12</v>
      </c>
      <c r="AU438" s="17">
        <f t="shared" si="133"/>
        <v>0.29411764705882354</v>
      </c>
      <c r="AV438">
        <v>0.4</v>
      </c>
      <c r="AW438">
        <v>86</v>
      </c>
      <c r="AX438">
        <v>136</v>
      </c>
      <c r="AY438">
        <v>38</v>
      </c>
      <c r="AZ438">
        <v>49</v>
      </c>
      <c r="BA438">
        <v>13</v>
      </c>
      <c r="BB438">
        <v>19</v>
      </c>
      <c r="BC438" s="2">
        <f t="shared" si="134"/>
        <v>5.0149021640535514</v>
      </c>
      <c r="BD438" s="14">
        <f t="shared" si="135"/>
        <v>7.9305429571079413</v>
      </c>
      <c r="BE438" s="14">
        <f t="shared" si="136"/>
        <v>2.2158870027213369</v>
      </c>
      <c r="BF438" s="14">
        <f t="shared" si="137"/>
        <v>2.8573279771933024</v>
      </c>
      <c r="BG438" s="14">
        <f t="shared" si="138"/>
        <v>0.75806660619414146</v>
      </c>
      <c r="BH438" s="14">
        <f t="shared" si="139"/>
        <v>1.1079435013606684</v>
      </c>
      <c r="BI438">
        <v>24</v>
      </c>
      <c r="BJ438">
        <v>12</v>
      </c>
      <c r="BK438">
        <v>0</v>
      </c>
      <c r="BL438">
        <v>0</v>
      </c>
      <c r="BM438">
        <v>0</v>
      </c>
      <c r="BN438">
        <v>0</v>
      </c>
      <c r="BO438" s="2">
        <v>-1.714378</v>
      </c>
      <c r="BR438" s="18" t="str">
        <f t="shared" si="140"/>
        <v xml:space="preserve"> </v>
      </c>
      <c r="BT438">
        <v>1</v>
      </c>
      <c r="BU438">
        <v>20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 s="18">
        <f t="shared" si="141"/>
        <v>0</v>
      </c>
      <c r="CC438" s="19">
        <v>6</v>
      </c>
      <c r="CD438">
        <v>0.9</v>
      </c>
      <c r="CE438">
        <v>0.9</v>
      </c>
      <c r="CF438">
        <v>1.7000000000000002</v>
      </c>
      <c r="CG438" s="20">
        <f t="shared" si="142"/>
        <v>2.6562500000000003E-2</v>
      </c>
      <c r="CH438" s="20">
        <f t="shared" si="143"/>
        <v>9.9131786963849278E-2</v>
      </c>
      <c r="CI438">
        <v>17</v>
      </c>
      <c r="CJ438">
        <v>20.8</v>
      </c>
      <c r="CK438">
        <v>-5.9</v>
      </c>
      <c r="CL438">
        <v>2.2999999999999998</v>
      </c>
      <c r="CM438">
        <v>1.8</v>
      </c>
      <c r="CN438">
        <v>0</v>
      </c>
      <c r="CO438">
        <v>4</v>
      </c>
      <c r="CP438" s="21">
        <f t="shared" si="144"/>
        <v>6.25E-2</v>
      </c>
      <c r="CQ438" s="21">
        <f t="shared" si="145"/>
        <v>0.23325126344435121</v>
      </c>
      <c r="CU438">
        <v>18</v>
      </c>
      <c r="CV438" t="s">
        <v>171</v>
      </c>
      <c r="CW438">
        <v>2500000</v>
      </c>
      <c r="CY438" s="22">
        <f t="shared" si="146"/>
        <v>-0.39024390243902474</v>
      </c>
    </row>
    <row r="439" spans="1:103" x14ac:dyDescent="0.2">
      <c r="A439">
        <v>21</v>
      </c>
      <c r="B439" t="s">
        <v>2092</v>
      </c>
      <c r="C439" t="s">
        <v>2093</v>
      </c>
      <c r="D439" t="s">
        <v>105</v>
      </c>
      <c r="E439" t="s">
        <v>106</v>
      </c>
      <c r="F439">
        <v>73</v>
      </c>
      <c r="G439">
        <v>210</v>
      </c>
      <c r="H439" t="s">
        <v>107</v>
      </c>
      <c r="M439">
        <v>28</v>
      </c>
      <c r="N439" t="s">
        <v>2094</v>
      </c>
      <c r="O439" s="12" t="s">
        <v>566</v>
      </c>
      <c r="P439" s="12" t="s">
        <v>2095</v>
      </c>
      <c r="Q439" s="12" t="s">
        <v>2096</v>
      </c>
      <c r="R439" t="s">
        <v>442</v>
      </c>
      <c r="S439">
        <v>9</v>
      </c>
      <c r="T439" s="12" t="s">
        <v>178</v>
      </c>
      <c r="U439">
        <v>28</v>
      </c>
      <c r="V439">
        <v>4</v>
      </c>
      <c r="W439">
        <v>7</v>
      </c>
      <c r="X439">
        <v>11</v>
      </c>
      <c r="Y439">
        <v>10</v>
      </c>
      <c r="Z439">
        <v>49</v>
      </c>
      <c r="AA439">
        <v>9</v>
      </c>
      <c r="AB439">
        <v>26</v>
      </c>
      <c r="AC439" s="13">
        <f t="shared" si="126"/>
        <v>8.1632653061224483E-2</v>
      </c>
      <c r="AD439" s="13">
        <f t="shared" si="127"/>
        <v>4.7619047619047616E-2</v>
      </c>
      <c r="AE439" s="14">
        <v>46.7</v>
      </c>
      <c r="AF439" s="15">
        <v>16</v>
      </c>
      <c r="AG439" s="15">
        <v>5</v>
      </c>
      <c r="AH439" s="15">
        <v>25</v>
      </c>
      <c r="AI439" s="2">
        <v>431.93333333330003</v>
      </c>
      <c r="AJ439" s="14">
        <f t="shared" si="128"/>
        <v>15.426190476189287</v>
      </c>
      <c r="AK439">
        <v>561</v>
      </c>
      <c r="AL439" s="14">
        <f t="shared" si="129"/>
        <v>20.035714285714285</v>
      </c>
      <c r="AM439" s="16">
        <f t="shared" si="130"/>
        <v>0.76993464052281646</v>
      </c>
      <c r="AN439" s="15">
        <v>34.782609000000001</v>
      </c>
      <c r="AO439" s="16">
        <f t="shared" si="131"/>
        <v>4.8316635437571254</v>
      </c>
      <c r="AP439" s="13">
        <f>IF(('Even Strength'!CU439+'Power Play'!AJ439+'Penalty Kill'!AF439)&gt;0,V439/('Even Strength'!CU439+'Power Play'!AJ439+'Penalty Kill'!AF439),0)</f>
        <v>8.5106382978723402E-2</v>
      </c>
      <c r="AQ439" s="13">
        <f>IF(('Even Strength'!CU439+'Power Play'!AJ439+'Penalty Kill'!AF439)&gt;0,W439/('Even Strength'!CU439+'Power Play'!AJ439+'Penalty Kill'!AF439),0)</f>
        <v>0.14893617021276595</v>
      </c>
      <c r="AR439" s="13">
        <f t="shared" si="132"/>
        <v>0.23404255319148937</v>
      </c>
      <c r="AS439">
        <v>0</v>
      </c>
      <c r="AT439">
        <v>0</v>
      </c>
      <c r="AU439" s="17">
        <f t="shared" si="133"/>
        <v>0</v>
      </c>
      <c r="AV439">
        <v>0</v>
      </c>
      <c r="AW439">
        <v>31</v>
      </c>
      <c r="AX439">
        <v>26</v>
      </c>
      <c r="AY439">
        <v>33</v>
      </c>
      <c r="AZ439">
        <v>9</v>
      </c>
      <c r="BA439">
        <v>9</v>
      </c>
      <c r="BB439">
        <v>4</v>
      </c>
      <c r="BC439" s="2">
        <f t="shared" si="134"/>
        <v>4.3062200956941119</v>
      </c>
      <c r="BD439" s="14">
        <f t="shared" si="135"/>
        <v>3.6116684673563522</v>
      </c>
      <c r="BE439" s="14">
        <f t="shared" si="136"/>
        <v>4.5840407470292162</v>
      </c>
      <c r="BF439" s="14">
        <f t="shared" si="137"/>
        <v>1.250192931007968</v>
      </c>
      <c r="BG439" s="14">
        <f t="shared" si="138"/>
        <v>1.250192931007968</v>
      </c>
      <c r="BH439" s="14">
        <f t="shared" si="139"/>
        <v>0.55564130267020795</v>
      </c>
      <c r="BI439">
        <v>8</v>
      </c>
      <c r="BJ439">
        <v>4</v>
      </c>
      <c r="BK439">
        <v>0</v>
      </c>
      <c r="BL439">
        <v>0</v>
      </c>
      <c r="BM439">
        <v>0</v>
      </c>
      <c r="BN439">
        <v>0</v>
      </c>
      <c r="BO439" s="2">
        <v>1.8508559999999998</v>
      </c>
      <c r="BP439">
        <v>2</v>
      </c>
      <c r="BQ439">
        <v>1</v>
      </c>
      <c r="BR439" s="18">
        <f t="shared" si="140"/>
        <v>0.5</v>
      </c>
      <c r="BS439">
        <v>0</v>
      </c>
      <c r="BT439">
        <v>1</v>
      </c>
      <c r="BU439">
        <v>11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 s="18">
        <f t="shared" si="141"/>
        <v>0</v>
      </c>
      <c r="CC439" s="19">
        <v>3</v>
      </c>
      <c r="CD439">
        <v>1.1000000000000001</v>
      </c>
      <c r="CE439">
        <v>1.6</v>
      </c>
      <c r="CF439">
        <v>2.8</v>
      </c>
      <c r="CG439" s="20">
        <f t="shared" si="142"/>
        <v>9.9999999999999992E-2</v>
      </c>
      <c r="CH439" s="20">
        <f t="shared" si="143"/>
        <v>0.3889489118691456</v>
      </c>
      <c r="CI439">
        <v>9.5</v>
      </c>
      <c r="CJ439">
        <v>9.4</v>
      </c>
      <c r="CK439">
        <v>7.8</v>
      </c>
      <c r="CL439">
        <v>2.2999999999999998</v>
      </c>
      <c r="CM439">
        <v>2.2000000000000002</v>
      </c>
      <c r="CN439">
        <v>0.30000000000000004</v>
      </c>
      <c r="CO439">
        <v>4.9000000000000004</v>
      </c>
      <c r="CP439" s="21">
        <f t="shared" si="144"/>
        <v>0.17500000000000002</v>
      </c>
      <c r="CQ439" s="21">
        <f t="shared" si="145"/>
        <v>0.68066059577100479</v>
      </c>
      <c r="CU439">
        <v>26</v>
      </c>
      <c r="CV439" t="s">
        <v>1671</v>
      </c>
      <c r="CW439">
        <v>625000</v>
      </c>
      <c r="CY439" s="22">
        <f t="shared" si="146"/>
        <v>3.8024390243902442</v>
      </c>
    </row>
    <row r="440" spans="1:103" x14ac:dyDescent="0.2">
      <c r="A440">
        <v>20</v>
      </c>
      <c r="B440" t="s">
        <v>2097</v>
      </c>
      <c r="C440" t="s">
        <v>2098</v>
      </c>
      <c r="D440" t="s">
        <v>239</v>
      </c>
      <c r="E440" t="s">
        <v>117</v>
      </c>
      <c r="F440">
        <v>75</v>
      </c>
      <c r="G440">
        <v>226</v>
      </c>
      <c r="H440" t="s">
        <v>118</v>
      </c>
      <c r="I440">
        <v>2009</v>
      </c>
      <c r="J440">
        <v>1</v>
      </c>
      <c r="K440">
        <v>19</v>
      </c>
      <c r="L440" t="s">
        <v>108</v>
      </c>
      <c r="M440">
        <v>22</v>
      </c>
      <c r="N440" t="s">
        <v>2099</v>
      </c>
      <c r="O440" s="12" t="s">
        <v>678</v>
      </c>
      <c r="P440" s="12" t="s">
        <v>2100</v>
      </c>
      <c r="Q440" t="s">
        <v>199</v>
      </c>
      <c r="T440" s="12" t="s">
        <v>123</v>
      </c>
      <c r="U440">
        <v>66</v>
      </c>
      <c r="V440">
        <v>17</v>
      </c>
      <c r="W440">
        <v>20</v>
      </c>
      <c r="X440">
        <v>37</v>
      </c>
      <c r="Y440">
        <v>14</v>
      </c>
      <c r="Z440">
        <v>136</v>
      </c>
      <c r="AA440">
        <v>60</v>
      </c>
      <c r="AB440">
        <v>31</v>
      </c>
      <c r="AC440" s="13">
        <f t="shared" si="126"/>
        <v>0.125</v>
      </c>
      <c r="AD440" s="13">
        <f t="shared" si="127"/>
        <v>7.4889867841409691E-2</v>
      </c>
      <c r="AE440" s="14">
        <v>24.1</v>
      </c>
      <c r="AF440" s="15">
        <v>58</v>
      </c>
      <c r="AG440" s="15">
        <v>24</v>
      </c>
      <c r="AH440" s="15">
        <v>11</v>
      </c>
      <c r="AI440" s="2">
        <v>1038.0999999999999</v>
      </c>
      <c r="AJ440" s="14">
        <f t="shared" si="128"/>
        <v>15.728787878787877</v>
      </c>
      <c r="AK440">
        <v>1424</v>
      </c>
      <c r="AL440" s="14">
        <f t="shared" si="129"/>
        <v>21.575757575757574</v>
      </c>
      <c r="AM440" s="16">
        <f t="shared" si="130"/>
        <v>0.72900280898876402</v>
      </c>
      <c r="AN440" s="15">
        <v>124.246512</v>
      </c>
      <c r="AO440" s="16">
        <f t="shared" si="131"/>
        <v>7.1811874771216644</v>
      </c>
      <c r="AP440" s="13">
        <f>IF(('Even Strength'!CU440+'Power Play'!AJ440+'Penalty Kill'!AF440)&gt;0,V440/('Even Strength'!CU440+'Power Play'!AJ440+'Penalty Kill'!AF440),0)</f>
        <v>0.19767441860465115</v>
      </c>
      <c r="AQ440" s="13">
        <f>IF(('Even Strength'!CU440+'Power Play'!AJ440+'Penalty Kill'!AF440)&gt;0,W440/('Even Strength'!CU440+'Power Play'!AJ440+'Penalty Kill'!AF440),0)</f>
        <v>0.23255813953488372</v>
      </c>
      <c r="AR440" s="13">
        <f t="shared" si="132"/>
        <v>0.43023255813953487</v>
      </c>
      <c r="AS440">
        <v>8</v>
      </c>
      <c r="AT440">
        <v>11</v>
      </c>
      <c r="AU440" s="17">
        <f t="shared" si="133"/>
        <v>0.42105263157894735</v>
      </c>
      <c r="AV440">
        <v>0.4</v>
      </c>
      <c r="AW440">
        <v>87</v>
      </c>
      <c r="AX440">
        <v>146</v>
      </c>
      <c r="AY440">
        <v>18</v>
      </c>
      <c r="AZ440">
        <v>60</v>
      </c>
      <c r="BA440">
        <v>25</v>
      </c>
      <c r="BB440">
        <v>21</v>
      </c>
      <c r="BC440" s="2">
        <f t="shared" si="134"/>
        <v>5.0284173008380701</v>
      </c>
      <c r="BD440" s="14">
        <f t="shared" si="135"/>
        <v>8.4384934014064168</v>
      </c>
      <c r="BE440" s="14">
        <f t="shared" si="136"/>
        <v>1.0403622001733939</v>
      </c>
      <c r="BF440" s="14">
        <f t="shared" si="137"/>
        <v>3.4678740005779791</v>
      </c>
      <c r="BG440" s="14">
        <f t="shared" si="138"/>
        <v>1.4449475002408247</v>
      </c>
      <c r="BH440" s="14">
        <f t="shared" si="139"/>
        <v>1.2137559002022928</v>
      </c>
      <c r="BI440">
        <v>72</v>
      </c>
      <c r="BJ440">
        <v>25</v>
      </c>
      <c r="BK440">
        <v>2</v>
      </c>
      <c r="BL440">
        <v>0</v>
      </c>
      <c r="BM440">
        <v>1</v>
      </c>
      <c r="BN440">
        <v>0</v>
      </c>
      <c r="BO440" s="2">
        <v>-12.304582999999999</v>
      </c>
      <c r="BR440" s="18" t="str">
        <f t="shared" si="140"/>
        <v xml:space="preserve"> </v>
      </c>
      <c r="BT440">
        <v>2</v>
      </c>
      <c r="BU440">
        <v>10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 s="18">
        <f t="shared" si="141"/>
        <v>1</v>
      </c>
      <c r="CC440" s="19">
        <v>4</v>
      </c>
      <c r="CD440">
        <v>3.2</v>
      </c>
      <c r="CE440">
        <v>1.9</v>
      </c>
      <c r="CF440">
        <v>5.0999999999999996</v>
      </c>
      <c r="CG440" s="20">
        <f t="shared" si="142"/>
        <v>7.7272727272727271E-2</v>
      </c>
      <c r="CH440" s="20">
        <f t="shared" si="143"/>
        <v>0.29476929004912822</v>
      </c>
      <c r="CI440">
        <v>24.3</v>
      </c>
      <c r="CJ440">
        <v>20.3</v>
      </c>
      <c r="CK440">
        <v>13.4</v>
      </c>
      <c r="CL440">
        <v>5</v>
      </c>
      <c r="CM440">
        <v>3</v>
      </c>
      <c r="CN440">
        <v>0</v>
      </c>
      <c r="CO440">
        <v>8.1</v>
      </c>
      <c r="CP440" s="21">
        <f t="shared" si="144"/>
        <v>0.12272727272727273</v>
      </c>
      <c r="CQ440" s="21">
        <f t="shared" si="145"/>
        <v>0.4681629900780272</v>
      </c>
      <c r="CU440">
        <v>9</v>
      </c>
      <c r="CV440" t="s">
        <v>283</v>
      </c>
      <c r="CW440">
        <v>1325000</v>
      </c>
      <c r="CY440" s="22">
        <f t="shared" si="146"/>
        <v>5.7731707317073164</v>
      </c>
    </row>
    <row r="441" spans="1:103" x14ac:dyDescent="0.2">
      <c r="A441">
        <v>46</v>
      </c>
      <c r="B441" t="s">
        <v>2101</v>
      </c>
      <c r="C441" t="s">
        <v>2102</v>
      </c>
      <c r="E441" t="s">
        <v>1149</v>
      </c>
      <c r="F441">
        <v>72</v>
      </c>
      <c r="G441">
        <v>188</v>
      </c>
      <c r="H441" t="s">
        <v>107</v>
      </c>
      <c r="I441">
        <v>2004</v>
      </c>
      <c r="J441">
        <v>2</v>
      </c>
      <c r="K441">
        <v>63</v>
      </c>
      <c r="M441">
        <v>27</v>
      </c>
      <c r="N441" t="s">
        <v>2103</v>
      </c>
      <c r="O441" s="12" t="s">
        <v>275</v>
      </c>
      <c r="P441" s="12" t="s">
        <v>2104</v>
      </c>
      <c r="Q441" t="s">
        <v>338</v>
      </c>
      <c r="T441" s="12" t="s">
        <v>170</v>
      </c>
      <c r="U441">
        <v>80</v>
      </c>
      <c r="V441">
        <v>19</v>
      </c>
      <c r="W441">
        <v>50</v>
      </c>
      <c r="X441">
        <v>69</v>
      </c>
      <c r="Y441">
        <v>39</v>
      </c>
      <c r="Z441">
        <v>169</v>
      </c>
      <c r="AA441">
        <v>61</v>
      </c>
      <c r="AB441">
        <v>56</v>
      </c>
      <c r="AC441" s="13">
        <f t="shared" si="126"/>
        <v>0.11242603550295859</v>
      </c>
      <c r="AD441" s="13">
        <f t="shared" si="127"/>
        <v>6.6433566433566432E-2</v>
      </c>
      <c r="AE441" s="14">
        <v>29.7</v>
      </c>
      <c r="AF441" s="15">
        <v>100</v>
      </c>
      <c r="AG441" s="15">
        <v>18</v>
      </c>
      <c r="AH441" s="15">
        <v>24</v>
      </c>
      <c r="AI441" s="2">
        <v>1529.0333333333001</v>
      </c>
      <c r="AJ441" s="14">
        <f t="shared" si="128"/>
        <v>19.112916666666251</v>
      </c>
      <c r="AK441">
        <v>1700</v>
      </c>
      <c r="AL441" s="14">
        <f t="shared" si="129"/>
        <v>21.25</v>
      </c>
      <c r="AM441" s="16">
        <f t="shared" si="130"/>
        <v>0.89943137254900007</v>
      </c>
      <c r="AN441" s="15">
        <v>198.89230800000001</v>
      </c>
      <c r="AO441" s="16">
        <f t="shared" si="131"/>
        <v>7.8046293823986366</v>
      </c>
      <c r="AP441" s="13">
        <f>IF(('Even Strength'!CU441+'Power Play'!AJ441+'Penalty Kill'!AF441)&gt;0,V441/('Even Strength'!CU441+'Power Play'!AJ441+'Penalty Kill'!AF441),0)</f>
        <v>0.15966386554621848</v>
      </c>
      <c r="AQ441" s="13">
        <f>IF(('Even Strength'!CU441+'Power Play'!AJ441+'Penalty Kill'!AF441)&gt;0,W441/('Even Strength'!CU441+'Power Play'!AJ441+'Penalty Kill'!AF441),0)</f>
        <v>0.42016806722689076</v>
      </c>
      <c r="AR441" s="13">
        <f t="shared" si="132"/>
        <v>0.57983193277310918</v>
      </c>
      <c r="AS441">
        <v>618</v>
      </c>
      <c r="AT441">
        <v>590</v>
      </c>
      <c r="AU441" s="17">
        <f t="shared" si="133"/>
        <v>0.51158940397350994</v>
      </c>
      <c r="AV441">
        <v>24.7</v>
      </c>
      <c r="AW441">
        <v>101</v>
      </c>
      <c r="AX441">
        <v>75</v>
      </c>
      <c r="AY441">
        <v>56</v>
      </c>
      <c r="AZ441">
        <v>61</v>
      </c>
      <c r="BA441">
        <v>48</v>
      </c>
      <c r="BB441">
        <v>45</v>
      </c>
      <c r="BC441" s="2">
        <f t="shared" si="134"/>
        <v>3.9632883521179822</v>
      </c>
      <c r="BD441" s="14">
        <f t="shared" si="135"/>
        <v>2.9430359050381054</v>
      </c>
      <c r="BE441" s="14">
        <f t="shared" si="136"/>
        <v>2.1974668090951188</v>
      </c>
      <c r="BF441" s="14">
        <f t="shared" si="137"/>
        <v>2.3936692027643258</v>
      </c>
      <c r="BG441" s="14">
        <f t="shared" si="138"/>
        <v>1.8835429792243872</v>
      </c>
      <c r="BH441" s="14">
        <f t="shared" si="139"/>
        <v>1.7658215430228632</v>
      </c>
      <c r="BI441">
        <v>28</v>
      </c>
      <c r="BJ441">
        <v>14</v>
      </c>
      <c r="BK441">
        <v>0</v>
      </c>
      <c r="BL441">
        <v>0</v>
      </c>
      <c r="BM441">
        <v>0</v>
      </c>
      <c r="BN441">
        <v>0</v>
      </c>
      <c r="BO441" s="2">
        <v>5.0347939999999998</v>
      </c>
      <c r="BP441">
        <v>5</v>
      </c>
      <c r="BQ441">
        <v>0</v>
      </c>
      <c r="BR441" s="18">
        <f t="shared" si="140"/>
        <v>0</v>
      </c>
      <c r="BS441">
        <v>0</v>
      </c>
      <c r="BT441">
        <v>7</v>
      </c>
      <c r="BU441">
        <v>15</v>
      </c>
      <c r="BV441">
        <v>1</v>
      </c>
      <c r="BW441">
        <v>0</v>
      </c>
      <c r="BX441">
        <v>6</v>
      </c>
      <c r="BY441">
        <v>1</v>
      </c>
      <c r="BZ441">
        <v>0</v>
      </c>
      <c r="CA441">
        <v>0</v>
      </c>
      <c r="CB441" s="18">
        <f t="shared" si="141"/>
        <v>0</v>
      </c>
      <c r="CC441" s="19">
        <v>8</v>
      </c>
      <c r="CD441">
        <v>5.6</v>
      </c>
      <c r="CE441">
        <v>3</v>
      </c>
      <c r="CF441">
        <v>8.6</v>
      </c>
      <c r="CG441" s="20">
        <f t="shared" si="142"/>
        <v>0.1075</v>
      </c>
      <c r="CH441" s="20">
        <f t="shared" si="143"/>
        <v>0.33746811711103608</v>
      </c>
      <c r="CI441">
        <v>34.6</v>
      </c>
      <c r="CJ441">
        <v>28.6</v>
      </c>
      <c r="CK441">
        <v>18.899999999999999</v>
      </c>
      <c r="CL441">
        <v>11.7</v>
      </c>
      <c r="CM441">
        <v>4.5</v>
      </c>
      <c r="CN441">
        <v>-1.4</v>
      </c>
      <c r="CO441">
        <v>14.8</v>
      </c>
      <c r="CP441" s="21">
        <f t="shared" si="144"/>
        <v>0.185</v>
      </c>
      <c r="CQ441" s="21">
        <f t="shared" si="145"/>
        <v>0.58075908526085285</v>
      </c>
      <c r="CW441">
        <v>5250000</v>
      </c>
      <c r="CY441" s="22">
        <f t="shared" si="146"/>
        <v>5.5804878048780502</v>
      </c>
    </row>
    <row r="442" spans="1:103" x14ac:dyDescent="0.2">
      <c r="A442">
        <v>55</v>
      </c>
      <c r="B442" t="s">
        <v>2105</v>
      </c>
      <c r="C442" t="s">
        <v>1607</v>
      </c>
      <c r="E442" t="s">
        <v>182</v>
      </c>
      <c r="F442">
        <v>72</v>
      </c>
      <c r="G442">
        <v>190</v>
      </c>
      <c r="H442" t="s">
        <v>118</v>
      </c>
      <c r="I442">
        <v>2000</v>
      </c>
      <c r="J442">
        <v>1</v>
      </c>
      <c r="K442">
        <v>29</v>
      </c>
      <c r="M442">
        <v>33</v>
      </c>
      <c r="N442" t="s">
        <v>2106</v>
      </c>
      <c r="O442" s="12" t="s">
        <v>1789</v>
      </c>
      <c r="P442" s="12" t="s">
        <v>2107</v>
      </c>
      <c r="Q442" t="s">
        <v>122</v>
      </c>
      <c r="T442" s="12" t="s">
        <v>178</v>
      </c>
      <c r="U442">
        <v>79</v>
      </c>
      <c r="V442">
        <v>8</v>
      </c>
      <c r="W442">
        <v>41</v>
      </c>
      <c r="X442">
        <v>49</v>
      </c>
      <c r="Y442">
        <v>0</v>
      </c>
      <c r="Z442">
        <v>110</v>
      </c>
      <c r="AA442">
        <v>60</v>
      </c>
      <c r="AB442">
        <v>74</v>
      </c>
      <c r="AC442" s="13">
        <f t="shared" si="126"/>
        <v>7.2727272727272724E-2</v>
      </c>
      <c r="AD442" s="13">
        <f t="shared" si="127"/>
        <v>3.2786885245901641E-2</v>
      </c>
      <c r="AE442" s="14">
        <v>50</v>
      </c>
      <c r="AF442" s="15">
        <v>25</v>
      </c>
      <c r="AG442" s="15">
        <v>16</v>
      </c>
      <c r="AH442" s="15">
        <v>62</v>
      </c>
      <c r="AI442" s="2">
        <v>1919.7666666667001</v>
      </c>
      <c r="AJ442" s="14">
        <f t="shared" si="128"/>
        <v>24.300843881856963</v>
      </c>
      <c r="AK442">
        <v>2478</v>
      </c>
      <c r="AL442" s="14">
        <f t="shared" si="129"/>
        <v>31.367088607594937</v>
      </c>
      <c r="AM442" s="16">
        <f t="shared" si="130"/>
        <v>0.77472423997849071</v>
      </c>
      <c r="AN442" s="15">
        <v>95.002596999999994</v>
      </c>
      <c r="AO442" s="16">
        <f t="shared" si="131"/>
        <v>2.9691919955549637</v>
      </c>
      <c r="AP442" s="13">
        <f>IF(('Even Strength'!CU442+'Power Play'!AJ442+'Penalty Kill'!AF442)&gt;0,V442/('Even Strength'!CU442+'Power Play'!AJ442+'Penalty Kill'!AF442),0)</f>
        <v>9.1954022988505746E-2</v>
      </c>
      <c r="AQ442" s="13">
        <f>IF(('Even Strength'!CU442+'Power Play'!AJ442+'Penalty Kill'!AF442)&gt;0,W442/('Even Strength'!CU442+'Power Play'!AJ442+'Penalty Kill'!AF442),0)</f>
        <v>0.47126436781609193</v>
      </c>
      <c r="AR442" s="13">
        <f t="shared" si="132"/>
        <v>0.56321839080459768</v>
      </c>
      <c r="AS442">
        <v>0</v>
      </c>
      <c r="AT442">
        <v>0</v>
      </c>
      <c r="AU442" s="17">
        <f t="shared" si="133"/>
        <v>0</v>
      </c>
      <c r="AV442">
        <v>0</v>
      </c>
      <c r="AW442">
        <v>97</v>
      </c>
      <c r="AX442">
        <v>93</v>
      </c>
      <c r="AY442">
        <v>154</v>
      </c>
      <c r="AZ442">
        <v>60</v>
      </c>
      <c r="BA442">
        <v>50</v>
      </c>
      <c r="BB442">
        <v>25</v>
      </c>
      <c r="BC442" s="2">
        <f t="shared" si="134"/>
        <v>3.0316184258503109</v>
      </c>
      <c r="BD442" s="14">
        <f t="shared" si="135"/>
        <v>2.9066032330317415</v>
      </c>
      <c r="BE442" s="14">
        <f t="shared" si="136"/>
        <v>4.8130849235149267</v>
      </c>
      <c r="BF442" s="14">
        <f t="shared" si="137"/>
        <v>1.8752278922785428</v>
      </c>
      <c r="BG442" s="14">
        <f t="shared" si="138"/>
        <v>1.5626899102321192</v>
      </c>
      <c r="BH442" s="14">
        <f t="shared" si="139"/>
        <v>0.78134495511605961</v>
      </c>
      <c r="BI442">
        <v>44</v>
      </c>
      <c r="BJ442">
        <v>22</v>
      </c>
      <c r="BK442">
        <v>0</v>
      </c>
      <c r="BL442">
        <v>0</v>
      </c>
      <c r="BM442">
        <v>0</v>
      </c>
      <c r="BN442">
        <v>0</v>
      </c>
      <c r="BO442" s="2">
        <v>-6.3378170000000003</v>
      </c>
      <c r="BR442" s="18" t="str">
        <f t="shared" si="140"/>
        <v xml:space="preserve"> </v>
      </c>
      <c r="BT442">
        <v>2</v>
      </c>
      <c r="BU442">
        <v>23</v>
      </c>
      <c r="BV442">
        <v>0</v>
      </c>
      <c r="BW442">
        <v>2</v>
      </c>
      <c r="BX442">
        <v>0</v>
      </c>
      <c r="BY442">
        <v>0</v>
      </c>
      <c r="BZ442">
        <v>0</v>
      </c>
      <c r="CA442">
        <v>0</v>
      </c>
      <c r="CB442" s="18">
        <f t="shared" si="141"/>
        <v>0</v>
      </c>
      <c r="CC442" s="19">
        <v>6</v>
      </c>
      <c r="CD442">
        <v>4.0999999999999996</v>
      </c>
      <c r="CE442">
        <v>4</v>
      </c>
      <c r="CF442">
        <v>8.1</v>
      </c>
      <c r="CG442" s="20">
        <f t="shared" si="142"/>
        <v>0.10253164556962024</v>
      </c>
      <c r="CH442" s="20">
        <f t="shared" si="143"/>
        <v>0.25315576545760327</v>
      </c>
      <c r="CI442">
        <v>51.8</v>
      </c>
      <c r="CJ442">
        <v>43.8</v>
      </c>
      <c r="CK442">
        <v>3</v>
      </c>
      <c r="CL442">
        <v>6.9</v>
      </c>
      <c r="CM442">
        <v>4.4000000000000004</v>
      </c>
      <c r="CN442">
        <v>0</v>
      </c>
      <c r="CO442">
        <v>11.3</v>
      </c>
      <c r="CP442" s="21">
        <f t="shared" si="144"/>
        <v>0.14303797468354432</v>
      </c>
      <c r="CQ442" s="21">
        <f t="shared" si="145"/>
        <v>0.35316791971245892</v>
      </c>
      <c r="CU442">
        <v>2</v>
      </c>
      <c r="CV442" t="s">
        <v>179</v>
      </c>
      <c r="CW442">
        <v>4750000</v>
      </c>
      <c r="CY442" s="22">
        <f t="shared" si="146"/>
        <v>2.9585365853658558</v>
      </c>
    </row>
    <row r="443" spans="1:103" x14ac:dyDescent="0.2">
      <c r="A443">
        <v>47</v>
      </c>
      <c r="B443" t="s">
        <v>2108</v>
      </c>
      <c r="C443" t="s">
        <v>2002</v>
      </c>
      <c r="D443" t="s">
        <v>116</v>
      </c>
      <c r="E443" t="s">
        <v>117</v>
      </c>
      <c r="F443">
        <v>69</v>
      </c>
      <c r="G443">
        <v>181</v>
      </c>
      <c r="H443" t="s">
        <v>118</v>
      </c>
      <c r="L443" t="s">
        <v>108</v>
      </c>
      <c r="M443">
        <v>22</v>
      </c>
      <c r="N443" t="s">
        <v>2109</v>
      </c>
      <c r="O443" s="12" t="s">
        <v>2110</v>
      </c>
      <c r="P443" s="12" t="s">
        <v>2111</v>
      </c>
      <c r="Q443" t="s">
        <v>338</v>
      </c>
      <c r="T443" s="12" t="s">
        <v>178</v>
      </c>
      <c r="U443">
        <v>79</v>
      </c>
      <c r="V443">
        <v>14</v>
      </c>
      <c r="W443">
        <v>26</v>
      </c>
      <c r="X443">
        <v>40</v>
      </c>
      <c r="Y443">
        <v>18</v>
      </c>
      <c r="Z443">
        <v>183</v>
      </c>
      <c r="AA443">
        <v>63</v>
      </c>
      <c r="AB443">
        <v>144</v>
      </c>
      <c r="AC443" s="13">
        <f t="shared" si="126"/>
        <v>7.650273224043716E-2</v>
      </c>
      <c r="AD443" s="13">
        <f t="shared" si="127"/>
        <v>3.5897435897435895E-2</v>
      </c>
      <c r="AE443" s="14">
        <v>46.8</v>
      </c>
      <c r="AF443" s="15">
        <v>65</v>
      </c>
      <c r="AG443" s="15">
        <v>33</v>
      </c>
      <c r="AH443" s="15">
        <v>68</v>
      </c>
      <c r="AI443" s="2">
        <v>1382.4166666666999</v>
      </c>
      <c r="AJ443" s="14">
        <f t="shared" si="128"/>
        <v>17.498945147679745</v>
      </c>
      <c r="AK443">
        <v>1743</v>
      </c>
      <c r="AL443" s="14">
        <f t="shared" si="129"/>
        <v>22.063291139240505</v>
      </c>
      <c r="AM443" s="16">
        <f t="shared" si="130"/>
        <v>0.79312488047429719</v>
      </c>
      <c r="AN443" s="15">
        <v>100.4</v>
      </c>
      <c r="AO443" s="16">
        <f t="shared" si="131"/>
        <v>4.3575863524020892</v>
      </c>
      <c r="AP443" s="13">
        <f>IF(('Even Strength'!CU443+'Power Play'!AJ443+'Penalty Kill'!AF443)&gt;0,V443/('Even Strength'!CU443+'Power Play'!AJ443+'Penalty Kill'!AF443),0)</f>
        <v>0.10218978102189781</v>
      </c>
      <c r="AQ443" s="13">
        <f>IF(('Even Strength'!CU443+'Power Play'!AJ443+'Penalty Kill'!AF443)&gt;0,W443/('Even Strength'!CU443+'Power Play'!AJ443+'Penalty Kill'!AF443),0)</f>
        <v>0.18978102189781021</v>
      </c>
      <c r="AR443" s="13">
        <f t="shared" si="132"/>
        <v>0.29197080291970801</v>
      </c>
      <c r="AS443">
        <v>1</v>
      </c>
      <c r="AT443">
        <v>1</v>
      </c>
      <c r="AU443" s="17">
        <f t="shared" si="133"/>
        <v>0.5</v>
      </c>
      <c r="AV443">
        <v>0</v>
      </c>
      <c r="AW443">
        <v>95</v>
      </c>
      <c r="AX443">
        <v>50</v>
      </c>
      <c r="AY443">
        <v>77</v>
      </c>
      <c r="AZ443">
        <v>63</v>
      </c>
      <c r="BA443">
        <v>35</v>
      </c>
      <c r="BB443">
        <v>24</v>
      </c>
      <c r="BC443" s="2">
        <f t="shared" si="134"/>
        <v>4.1232141780697056</v>
      </c>
      <c r="BD443" s="14">
        <f t="shared" si="135"/>
        <v>2.1701127252998456</v>
      </c>
      <c r="BE443" s="14">
        <f t="shared" si="136"/>
        <v>3.3419735969617617</v>
      </c>
      <c r="BF443" s="14">
        <f t="shared" si="137"/>
        <v>2.7343420338778048</v>
      </c>
      <c r="BG443" s="14">
        <f t="shared" si="138"/>
        <v>1.5190789077098916</v>
      </c>
      <c r="BH443" s="14">
        <f t="shared" si="139"/>
        <v>1.0416541081439259</v>
      </c>
      <c r="BI443">
        <v>28</v>
      </c>
      <c r="BJ443">
        <v>13</v>
      </c>
      <c r="BK443">
        <v>0</v>
      </c>
      <c r="BL443">
        <v>0</v>
      </c>
      <c r="BM443">
        <v>0</v>
      </c>
      <c r="BN443">
        <v>0</v>
      </c>
      <c r="BO443" s="2">
        <v>3.3700809999999999</v>
      </c>
      <c r="BR443" s="18" t="str">
        <f t="shared" si="140"/>
        <v xml:space="preserve"> </v>
      </c>
      <c r="BT443">
        <v>2</v>
      </c>
      <c r="BU443">
        <v>15</v>
      </c>
      <c r="BV443">
        <v>1</v>
      </c>
      <c r="BW443">
        <v>0</v>
      </c>
      <c r="BX443">
        <v>2</v>
      </c>
      <c r="BY443">
        <v>0</v>
      </c>
      <c r="BZ443">
        <v>0</v>
      </c>
      <c r="CA443">
        <v>0</v>
      </c>
      <c r="CB443" s="18">
        <f t="shared" si="141"/>
        <v>0</v>
      </c>
      <c r="CC443" s="19">
        <v>2</v>
      </c>
      <c r="CD443">
        <v>4.4000000000000004</v>
      </c>
      <c r="CE443">
        <v>3.7</v>
      </c>
      <c r="CF443">
        <v>8.1</v>
      </c>
      <c r="CG443" s="20">
        <f t="shared" si="142"/>
        <v>0.10253164556962024</v>
      </c>
      <c r="CH443" s="20">
        <f t="shared" si="143"/>
        <v>0.35155826149857489</v>
      </c>
      <c r="CI443">
        <v>32.9</v>
      </c>
      <c r="CJ443">
        <v>25.8</v>
      </c>
      <c r="CK443">
        <v>2.2999999999999998</v>
      </c>
      <c r="CL443">
        <v>8.8000000000000007</v>
      </c>
      <c r="CM443">
        <v>2.8</v>
      </c>
      <c r="CN443">
        <v>0</v>
      </c>
      <c r="CO443">
        <v>11.6</v>
      </c>
      <c r="CP443" s="21">
        <f t="shared" si="144"/>
        <v>0.14683544303797469</v>
      </c>
      <c r="CQ443" s="21">
        <f t="shared" si="145"/>
        <v>0.50346615226956404</v>
      </c>
      <c r="CW443">
        <v>1704167</v>
      </c>
      <c r="CY443" s="22">
        <f t="shared" si="146"/>
        <v>8.6073164878048782</v>
      </c>
    </row>
    <row r="444" spans="1:103" x14ac:dyDescent="0.2">
      <c r="A444">
        <v>16</v>
      </c>
      <c r="B444" t="s">
        <v>2112</v>
      </c>
      <c r="C444" t="s">
        <v>1607</v>
      </c>
      <c r="E444" t="s">
        <v>182</v>
      </c>
      <c r="F444">
        <v>72</v>
      </c>
      <c r="G444">
        <v>181</v>
      </c>
      <c r="H444" t="s">
        <v>118</v>
      </c>
      <c r="I444">
        <v>2009</v>
      </c>
      <c r="J444">
        <v>5</v>
      </c>
      <c r="K444">
        <v>149</v>
      </c>
      <c r="M444">
        <v>23</v>
      </c>
      <c r="N444" t="s">
        <v>2113</v>
      </c>
      <c r="O444" s="12" t="s">
        <v>1342</v>
      </c>
      <c r="P444" s="12" t="s">
        <v>2114</v>
      </c>
      <c r="Q444" t="s">
        <v>442</v>
      </c>
      <c r="T444" s="12" t="s">
        <v>170</v>
      </c>
      <c r="U444">
        <v>81</v>
      </c>
      <c r="V444">
        <v>8</v>
      </c>
      <c r="W444">
        <v>20</v>
      </c>
      <c r="X444">
        <v>28</v>
      </c>
      <c r="Y444">
        <v>6</v>
      </c>
      <c r="Z444">
        <v>96</v>
      </c>
      <c r="AA444">
        <v>28</v>
      </c>
      <c r="AB444">
        <v>30</v>
      </c>
      <c r="AC444" s="13">
        <f t="shared" si="126"/>
        <v>8.3333333333333329E-2</v>
      </c>
      <c r="AD444" s="13">
        <f t="shared" si="127"/>
        <v>5.1948051948051951E-2</v>
      </c>
      <c r="AE444" s="14">
        <v>30.9</v>
      </c>
      <c r="AF444" s="15">
        <v>64</v>
      </c>
      <c r="AG444" s="15">
        <v>7</v>
      </c>
      <c r="AH444" s="15">
        <v>1</v>
      </c>
      <c r="AI444" s="2">
        <v>1123.8333333333001</v>
      </c>
      <c r="AJ444" s="14">
        <f t="shared" si="128"/>
        <v>13.874485596707409</v>
      </c>
      <c r="AK444">
        <v>1842</v>
      </c>
      <c r="AL444" s="14">
        <f t="shared" si="129"/>
        <v>22.74074074074074</v>
      </c>
      <c r="AM444" s="16">
        <f t="shared" si="130"/>
        <v>0.61011581614185673</v>
      </c>
      <c r="AN444" s="15">
        <v>168.542857</v>
      </c>
      <c r="AO444" s="16">
        <f t="shared" si="131"/>
        <v>8.9982839270357111</v>
      </c>
      <c r="AP444" s="13">
        <f>IF(('Even Strength'!CU444+'Power Play'!AJ444+'Penalty Kill'!AF444)&gt;0,V444/('Even Strength'!CU444+'Power Play'!AJ444+'Penalty Kill'!AF444),0)</f>
        <v>4.49438202247191E-2</v>
      </c>
      <c r="AQ444" s="13">
        <f>IF(('Even Strength'!CU444+'Power Play'!AJ444+'Penalty Kill'!AF444)&gt;0,W444/('Even Strength'!CU444+'Power Play'!AJ444+'Penalty Kill'!AF444),0)</f>
        <v>0.11235955056179775</v>
      </c>
      <c r="AR444" s="13">
        <f t="shared" si="132"/>
        <v>0.15730337078651685</v>
      </c>
      <c r="AS444">
        <v>438</v>
      </c>
      <c r="AT444">
        <v>335</v>
      </c>
      <c r="AU444" s="17">
        <f t="shared" si="133"/>
        <v>0.5666235446313066</v>
      </c>
      <c r="AV444">
        <v>16</v>
      </c>
      <c r="AW444">
        <v>129</v>
      </c>
      <c r="AX444">
        <v>22</v>
      </c>
      <c r="AY444">
        <v>70</v>
      </c>
      <c r="AZ444">
        <v>28</v>
      </c>
      <c r="BA444">
        <v>18</v>
      </c>
      <c r="BB444">
        <v>27</v>
      </c>
      <c r="BC444" s="2">
        <f t="shared" si="134"/>
        <v>6.8871422215633062</v>
      </c>
      <c r="BD444" s="14">
        <f t="shared" si="135"/>
        <v>1.1745513866231996</v>
      </c>
      <c r="BE444" s="14">
        <f t="shared" si="136"/>
        <v>3.7372089574374532</v>
      </c>
      <c r="BF444" s="14">
        <f t="shared" si="137"/>
        <v>1.4948835829749811</v>
      </c>
      <c r="BG444" s="14">
        <f t="shared" si="138"/>
        <v>0.96099658905534502</v>
      </c>
      <c r="BH444" s="14">
        <f t="shared" si="139"/>
        <v>1.4414948835830177</v>
      </c>
      <c r="BI444">
        <v>36</v>
      </c>
      <c r="BJ444">
        <v>18</v>
      </c>
      <c r="BK444">
        <v>0</v>
      </c>
      <c r="BL444">
        <v>0</v>
      </c>
      <c r="BM444">
        <v>0</v>
      </c>
      <c r="BN444">
        <v>0</v>
      </c>
      <c r="BO444" s="2">
        <v>-7.0909779999999998</v>
      </c>
      <c r="BP444">
        <v>2</v>
      </c>
      <c r="BQ444">
        <v>0</v>
      </c>
      <c r="BR444" s="18">
        <f t="shared" si="140"/>
        <v>0</v>
      </c>
      <c r="BS444">
        <v>0</v>
      </c>
      <c r="BT444">
        <v>0</v>
      </c>
      <c r="BU444">
        <v>22</v>
      </c>
      <c r="BV444">
        <v>0</v>
      </c>
      <c r="BW444">
        <v>0</v>
      </c>
      <c r="BX444">
        <v>2</v>
      </c>
      <c r="BY444">
        <v>0</v>
      </c>
      <c r="BZ444">
        <v>0</v>
      </c>
      <c r="CA444">
        <v>0</v>
      </c>
      <c r="CB444" s="18">
        <f t="shared" si="141"/>
        <v>0</v>
      </c>
      <c r="CC444" s="19">
        <v>6</v>
      </c>
      <c r="CD444">
        <v>0.9</v>
      </c>
      <c r="CE444">
        <v>1.1000000000000001</v>
      </c>
      <c r="CF444">
        <v>2</v>
      </c>
      <c r="CG444" s="20">
        <f t="shared" si="142"/>
        <v>2.4691358024691357E-2</v>
      </c>
      <c r="CH444" s="20">
        <f t="shared" si="143"/>
        <v>0.10677739878392724</v>
      </c>
      <c r="CI444">
        <v>16.899999999999999</v>
      </c>
      <c r="CJ444">
        <v>25.6</v>
      </c>
      <c r="CK444">
        <v>-4.4000000000000004</v>
      </c>
      <c r="CL444">
        <v>3.5</v>
      </c>
      <c r="CM444">
        <v>4.4000000000000004</v>
      </c>
      <c r="CN444">
        <v>-0.60000000000000009</v>
      </c>
      <c r="CO444">
        <v>7.3</v>
      </c>
      <c r="CP444" s="21">
        <f t="shared" si="144"/>
        <v>9.0123456790123457E-2</v>
      </c>
      <c r="CQ444" s="21">
        <f t="shared" si="145"/>
        <v>0.38973750556133441</v>
      </c>
      <c r="CW444">
        <v>1325000</v>
      </c>
      <c r="CY444" s="22">
        <f t="shared" si="146"/>
        <v>4.9731707317073166</v>
      </c>
    </row>
    <row r="445" spans="1:103" x14ac:dyDescent="0.2">
      <c r="A445">
        <v>86</v>
      </c>
      <c r="B445" t="s">
        <v>1668</v>
      </c>
      <c r="C445" t="s">
        <v>2011</v>
      </c>
      <c r="E445" t="s">
        <v>219</v>
      </c>
      <c r="F445">
        <v>71</v>
      </c>
      <c r="G445">
        <v>171</v>
      </c>
      <c r="H445" t="s">
        <v>118</v>
      </c>
      <c r="I445">
        <v>2011</v>
      </c>
      <c r="J445">
        <v>2</v>
      </c>
      <c r="K445">
        <v>58</v>
      </c>
      <c r="L445" t="s">
        <v>108</v>
      </c>
      <c r="M445">
        <v>20</v>
      </c>
      <c r="N445" t="s">
        <v>2115</v>
      </c>
      <c r="O445" s="12" t="s">
        <v>2116</v>
      </c>
      <c r="P445" s="12" t="s">
        <v>2117</v>
      </c>
      <c r="Q445" t="s">
        <v>271</v>
      </c>
      <c r="T445" s="12" t="s">
        <v>148</v>
      </c>
      <c r="U445">
        <v>52</v>
      </c>
      <c r="V445">
        <v>9</v>
      </c>
      <c r="W445">
        <v>9</v>
      </c>
      <c r="X445">
        <v>18</v>
      </c>
      <c r="Y445">
        <v>3</v>
      </c>
      <c r="Z445">
        <v>102</v>
      </c>
      <c r="AA445">
        <v>54</v>
      </c>
      <c r="AB445">
        <v>33</v>
      </c>
      <c r="AC445" s="13">
        <f t="shared" si="126"/>
        <v>8.8235294117647065E-2</v>
      </c>
      <c r="AD445" s="13">
        <f t="shared" si="127"/>
        <v>4.7619047619047616E-2</v>
      </c>
      <c r="AE445" s="14">
        <v>26</v>
      </c>
      <c r="AF445" s="15">
        <v>61</v>
      </c>
      <c r="AG445" s="15">
        <v>10</v>
      </c>
      <c r="AH445" s="15">
        <v>10</v>
      </c>
      <c r="AI445" s="2">
        <v>681.98333333330004</v>
      </c>
      <c r="AJ445" s="14">
        <f t="shared" si="128"/>
        <v>13.115064102563462</v>
      </c>
      <c r="AK445">
        <v>918</v>
      </c>
      <c r="AL445" s="14">
        <f t="shared" si="129"/>
        <v>17.653846153846153</v>
      </c>
      <c r="AM445" s="16">
        <f t="shared" si="130"/>
        <v>0.74290123456786494</v>
      </c>
      <c r="AN445" s="15">
        <v>117.6</v>
      </c>
      <c r="AO445" s="16">
        <f t="shared" si="131"/>
        <v>10.346293897700839</v>
      </c>
      <c r="AP445" s="13">
        <f>IF(('Even Strength'!CU445+'Power Play'!AJ445+'Penalty Kill'!AF445)&gt;0,V445/('Even Strength'!CU445+'Power Play'!AJ445+'Penalty Kill'!AF445),0)</f>
        <v>9.8901098901098897E-2</v>
      </c>
      <c r="AQ445" s="13">
        <f>IF(('Even Strength'!CU445+'Power Play'!AJ445+'Penalty Kill'!AF445)&gt;0,W445/('Even Strength'!CU445+'Power Play'!AJ445+'Penalty Kill'!AF445),0)</f>
        <v>9.8901098901098897E-2</v>
      </c>
      <c r="AR445" s="13">
        <f t="shared" si="132"/>
        <v>0.19780219780219779</v>
      </c>
      <c r="AS445">
        <v>1</v>
      </c>
      <c r="AT445">
        <v>0</v>
      </c>
      <c r="AU445" s="17">
        <f t="shared" si="133"/>
        <v>1</v>
      </c>
      <c r="AV445">
        <v>0</v>
      </c>
      <c r="AW445">
        <v>55</v>
      </c>
      <c r="AX445">
        <v>15</v>
      </c>
      <c r="AY445">
        <v>19</v>
      </c>
      <c r="AZ445">
        <v>54</v>
      </c>
      <c r="BA445">
        <v>17</v>
      </c>
      <c r="BB445">
        <v>17</v>
      </c>
      <c r="BC445" s="2">
        <f t="shared" si="134"/>
        <v>4.8388279283464817</v>
      </c>
      <c r="BD445" s="14">
        <f t="shared" si="135"/>
        <v>1.3196803440944949</v>
      </c>
      <c r="BE445" s="14">
        <f t="shared" si="136"/>
        <v>1.6715951025196936</v>
      </c>
      <c r="BF445" s="14">
        <f t="shared" si="137"/>
        <v>4.7508492387401819</v>
      </c>
      <c r="BG445" s="14">
        <f t="shared" si="138"/>
        <v>1.4956377233070943</v>
      </c>
      <c r="BH445" s="14">
        <f t="shared" si="139"/>
        <v>1.4956377233070943</v>
      </c>
      <c r="BI445">
        <v>14</v>
      </c>
      <c r="BJ445">
        <v>7</v>
      </c>
      <c r="BK445">
        <v>0</v>
      </c>
      <c r="BL445">
        <v>0</v>
      </c>
      <c r="BM445">
        <v>0</v>
      </c>
      <c r="BN445">
        <v>0</v>
      </c>
      <c r="BO445" s="2">
        <v>7.1279999999999998E-3</v>
      </c>
      <c r="BP445">
        <v>8</v>
      </c>
      <c r="BQ445">
        <v>3</v>
      </c>
      <c r="BR445" s="18">
        <f t="shared" si="140"/>
        <v>0.375</v>
      </c>
      <c r="BS445">
        <v>2</v>
      </c>
      <c r="BT445">
        <v>2</v>
      </c>
      <c r="BU445">
        <v>13</v>
      </c>
      <c r="BV445">
        <v>0</v>
      </c>
      <c r="BW445">
        <v>0</v>
      </c>
      <c r="BX445">
        <v>3</v>
      </c>
      <c r="BY445">
        <v>0</v>
      </c>
      <c r="BZ445">
        <v>0</v>
      </c>
      <c r="CA445">
        <v>2</v>
      </c>
      <c r="CB445" s="18">
        <f t="shared" si="141"/>
        <v>2</v>
      </c>
      <c r="CC445" s="19">
        <v>3</v>
      </c>
      <c r="CD445">
        <v>1.1000000000000001</v>
      </c>
      <c r="CE445">
        <v>0.8</v>
      </c>
      <c r="CF445">
        <v>1.9</v>
      </c>
      <c r="CG445" s="20">
        <f t="shared" si="142"/>
        <v>3.6538461538461534E-2</v>
      </c>
      <c r="CH445" s="20">
        <f t="shared" si="143"/>
        <v>0.16715951025196935</v>
      </c>
      <c r="CI445">
        <v>12.2</v>
      </c>
      <c r="CJ445">
        <v>10.4</v>
      </c>
      <c r="CK445">
        <v>1.8</v>
      </c>
      <c r="CL445">
        <v>2.2999999999999998</v>
      </c>
      <c r="CM445">
        <v>1.2</v>
      </c>
      <c r="CN445">
        <v>0.4</v>
      </c>
      <c r="CO445">
        <v>3.9</v>
      </c>
      <c r="CP445" s="21">
        <f t="shared" si="144"/>
        <v>7.4999999999999997E-2</v>
      </c>
      <c r="CQ445" s="21">
        <f t="shared" si="145"/>
        <v>0.34311688946456864</v>
      </c>
      <c r="CW445">
        <v>894167</v>
      </c>
      <c r="CY445" s="22">
        <f t="shared" si="146"/>
        <v>2.3297555121951219</v>
      </c>
    </row>
    <row r="446" spans="1:103" x14ac:dyDescent="0.2">
      <c r="A446">
        <v>41</v>
      </c>
      <c r="B446" t="s">
        <v>2118</v>
      </c>
      <c r="C446" t="s">
        <v>2119</v>
      </c>
      <c r="E446" t="s">
        <v>219</v>
      </c>
      <c r="F446">
        <v>73</v>
      </c>
      <c r="G446">
        <v>225</v>
      </c>
      <c r="H446" t="s">
        <v>118</v>
      </c>
      <c r="I446">
        <v>2006</v>
      </c>
      <c r="J446">
        <v>2</v>
      </c>
      <c r="K446">
        <v>44</v>
      </c>
      <c r="M446">
        <v>27</v>
      </c>
      <c r="N446" t="s">
        <v>2120</v>
      </c>
      <c r="O446" s="12" t="s">
        <v>2121</v>
      </c>
      <c r="P446" s="12" t="s">
        <v>2122</v>
      </c>
      <c r="Q446" t="s">
        <v>112</v>
      </c>
      <c r="T446" s="12" t="s">
        <v>113</v>
      </c>
      <c r="U446">
        <v>70</v>
      </c>
      <c r="V446">
        <v>9</v>
      </c>
      <c r="W446">
        <v>11</v>
      </c>
      <c r="X446">
        <v>20</v>
      </c>
      <c r="Y446">
        <v>-4</v>
      </c>
      <c r="Z446">
        <v>81</v>
      </c>
      <c r="AA446">
        <v>34</v>
      </c>
      <c r="AB446">
        <v>34</v>
      </c>
      <c r="AC446" s="13">
        <f t="shared" si="126"/>
        <v>0.1111111111111111</v>
      </c>
      <c r="AD446" s="13">
        <f t="shared" si="127"/>
        <v>6.0402684563758392E-2</v>
      </c>
      <c r="AE446" s="14">
        <v>32.5</v>
      </c>
      <c r="AF446" s="15">
        <v>46</v>
      </c>
      <c r="AG446" s="15">
        <v>19</v>
      </c>
      <c r="AH446" s="15">
        <v>3</v>
      </c>
      <c r="AI446" s="2">
        <v>1135.0999999999999</v>
      </c>
      <c r="AJ446" s="14">
        <f t="shared" si="128"/>
        <v>16.215714285714284</v>
      </c>
      <c r="AK446">
        <v>1597</v>
      </c>
      <c r="AL446" s="14">
        <f t="shared" si="129"/>
        <v>22.814285714285713</v>
      </c>
      <c r="AM446" s="16">
        <f t="shared" si="130"/>
        <v>0.71077019411396358</v>
      </c>
      <c r="AN446" s="15">
        <v>58.636364</v>
      </c>
      <c r="AO446" s="16">
        <f t="shared" si="131"/>
        <v>3.0994466038234516</v>
      </c>
      <c r="AP446" s="13">
        <f>IF(('Even Strength'!CU446+'Power Play'!AJ446+'Penalty Kill'!AF446)&gt;0,V446/('Even Strength'!CU446+'Power Play'!AJ446+'Penalty Kill'!AF446),0)</f>
        <v>8.4112149532710276E-2</v>
      </c>
      <c r="AQ446" s="13">
        <f>IF(('Even Strength'!CU446+'Power Play'!AJ446+'Penalty Kill'!AF446)&gt;0,W446/('Even Strength'!CU446+'Power Play'!AJ446+'Penalty Kill'!AF446),0)</f>
        <v>0.10280373831775701</v>
      </c>
      <c r="AR446" s="13">
        <f t="shared" si="132"/>
        <v>0.18691588785046728</v>
      </c>
      <c r="AS446">
        <v>38</v>
      </c>
      <c r="AT446">
        <v>70</v>
      </c>
      <c r="AU446" s="17">
        <f t="shared" si="133"/>
        <v>0.35185185185185186</v>
      </c>
      <c r="AV446">
        <v>2.2999999999999998</v>
      </c>
      <c r="AW446">
        <v>71</v>
      </c>
      <c r="AX446">
        <v>153</v>
      </c>
      <c r="AY446">
        <v>63</v>
      </c>
      <c r="AZ446">
        <v>34</v>
      </c>
      <c r="BA446">
        <v>15</v>
      </c>
      <c r="BB446">
        <v>30</v>
      </c>
      <c r="BC446" s="2">
        <f t="shared" si="134"/>
        <v>3.7529733063166244</v>
      </c>
      <c r="BD446" s="14">
        <f t="shared" si="135"/>
        <v>8.0873931812175144</v>
      </c>
      <c r="BE446" s="14">
        <f t="shared" si="136"/>
        <v>3.3301030746189761</v>
      </c>
      <c r="BF446" s="14">
        <f t="shared" si="137"/>
        <v>1.7971984847150033</v>
      </c>
      <c r="BG446" s="14">
        <f t="shared" si="138"/>
        <v>0.79288168443308971</v>
      </c>
      <c r="BH446" s="14">
        <f t="shared" si="139"/>
        <v>1.5857633688661794</v>
      </c>
      <c r="BI446">
        <v>24</v>
      </c>
      <c r="BJ446">
        <v>12</v>
      </c>
      <c r="BK446">
        <v>0</v>
      </c>
      <c r="BL446">
        <v>0</v>
      </c>
      <c r="BM446">
        <v>0</v>
      </c>
      <c r="BN446">
        <v>0</v>
      </c>
      <c r="BO446" s="2">
        <v>-3.1216499999999998</v>
      </c>
      <c r="BR446" s="18" t="str">
        <f t="shared" si="140"/>
        <v xml:space="preserve"> </v>
      </c>
      <c r="BT446">
        <v>0</v>
      </c>
      <c r="BU446">
        <v>20</v>
      </c>
      <c r="BV446">
        <v>0</v>
      </c>
      <c r="BW446">
        <v>0</v>
      </c>
      <c r="BX446">
        <v>4</v>
      </c>
      <c r="BY446">
        <v>0</v>
      </c>
      <c r="BZ446">
        <v>0</v>
      </c>
      <c r="CA446">
        <v>0</v>
      </c>
      <c r="CB446" s="18">
        <f t="shared" si="141"/>
        <v>0</v>
      </c>
      <c r="CC446" s="19">
        <v>7</v>
      </c>
      <c r="CD446">
        <v>0.2</v>
      </c>
      <c r="CE446">
        <v>0.9</v>
      </c>
      <c r="CF446">
        <v>1.1000000000000001</v>
      </c>
      <c r="CG446" s="20">
        <f t="shared" si="142"/>
        <v>1.5714285714285715E-2</v>
      </c>
      <c r="CH446" s="20">
        <f t="shared" si="143"/>
        <v>5.8144656858426583E-2</v>
      </c>
      <c r="CI446">
        <v>17.3</v>
      </c>
      <c r="CJ446">
        <v>23.4</v>
      </c>
      <c r="CK446">
        <v>-4.3</v>
      </c>
      <c r="CL446">
        <v>0.9</v>
      </c>
      <c r="CM446">
        <v>1.4</v>
      </c>
      <c r="CN446">
        <v>0</v>
      </c>
      <c r="CO446">
        <v>2.2999999999999998</v>
      </c>
      <c r="CP446" s="21">
        <f t="shared" si="144"/>
        <v>3.2857142857142856E-2</v>
      </c>
      <c r="CQ446" s="21">
        <f t="shared" si="145"/>
        <v>0.12157519161307373</v>
      </c>
      <c r="CU446">
        <v>12</v>
      </c>
      <c r="CV446" t="s">
        <v>1027</v>
      </c>
      <c r="CW446">
        <v>2800000</v>
      </c>
      <c r="CY446" s="22">
        <f t="shared" si="146"/>
        <v>-2.6170731707317074</v>
      </c>
    </row>
    <row r="447" spans="1:103" x14ac:dyDescent="0.2">
      <c r="A447">
        <v>7</v>
      </c>
      <c r="B447" t="s">
        <v>2123</v>
      </c>
      <c r="C447" t="s">
        <v>2124</v>
      </c>
      <c r="E447" t="s">
        <v>219</v>
      </c>
      <c r="F447">
        <v>73</v>
      </c>
      <c r="G447">
        <v>204</v>
      </c>
      <c r="H447" t="s">
        <v>118</v>
      </c>
      <c r="I447">
        <v>2009</v>
      </c>
      <c r="J447">
        <v>1</v>
      </c>
      <c r="K447">
        <v>14</v>
      </c>
      <c r="M447">
        <v>23</v>
      </c>
      <c r="N447" t="s">
        <v>2125</v>
      </c>
      <c r="O447" s="12" t="s">
        <v>2086</v>
      </c>
      <c r="P447" s="12" t="s">
        <v>2126</v>
      </c>
      <c r="Q447" t="s">
        <v>317</v>
      </c>
      <c r="T447" s="12" t="s">
        <v>178</v>
      </c>
      <c r="U447">
        <v>81</v>
      </c>
      <c r="V447">
        <v>8</v>
      </c>
      <c r="W447">
        <v>11</v>
      </c>
      <c r="X447">
        <v>19</v>
      </c>
      <c r="Y447">
        <v>-26</v>
      </c>
      <c r="Z447">
        <v>127</v>
      </c>
      <c r="AA447">
        <v>58</v>
      </c>
      <c r="AB447">
        <v>69</v>
      </c>
      <c r="AC447" s="13">
        <f t="shared" si="126"/>
        <v>6.2992125984251968E-2</v>
      </c>
      <c r="AD447" s="13">
        <f t="shared" si="127"/>
        <v>3.1496062992125984E-2</v>
      </c>
      <c r="AE447" s="14">
        <v>48.3</v>
      </c>
      <c r="AF447" s="15">
        <v>40</v>
      </c>
      <c r="AG447" s="15">
        <v>20</v>
      </c>
      <c r="AH447" s="15">
        <v>62</v>
      </c>
      <c r="AI447" s="2">
        <v>1756.2333333332999</v>
      </c>
      <c r="AJ447" s="14">
        <f t="shared" si="128"/>
        <v>21.681893004114812</v>
      </c>
      <c r="AK447">
        <v>2282</v>
      </c>
      <c r="AL447" s="14">
        <f t="shared" si="129"/>
        <v>28.172839506172838</v>
      </c>
      <c r="AM447" s="16">
        <f t="shared" si="130"/>
        <v>0.76960268770083262</v>
      </c>
      <c r="AN447" s="15">
        <v>68.724359000000007</v>
      </c>
      <c r="AO447" s="16">
        <f t="shared" si="131"/>
        <v>2.3479007383225912</v>
      </c>
      <c r="AP447" s="13">
        <f>IF(('Even Strength'!CU447+'Power Play'!AJ447+'Penalty Kill'!AF447)&gt;0,V447/('Even Strength'!CU447+'Power Play'!AJ447+'Penalty Kill'!AF447),0)</f>
        <v>0.08</v>
      </c>
      <c r="AQ447" s="13">
        <f>IF(('Even Strength'!CU447+'Power Play'!AJ447+'Penalty Kill'!AF447)&gt;0,W447/('Even Strength'!CU447+'Power Play'!AJ447+'Penalty Kill'!AF447),0)</f>
        <v>0.11</v>
      </c>
      <c r="AR447" s="13">
        <f t="shared" si="132"/>
        <v>0.19</v>
      </c>
      <c r="AS447">
        <v>0</v>
      </c>
      <c r="AT447">
        <v>0</v>
      </c>
      <c r="AU447" s="17">
        <f t="shared" si="133"/>
        <v>0</v>
      </c>
      <c r="AV447">
        <v>0</v>
      </c>
      <c r="AW447">
        <v>196</v>
      </c>
      <c r="AX447">
        <v>125</v>
      </c>
      <c r="AY447">
        <v>92</v>
      </c>
      <c r="AZ447">
        <v>58</v>
      </c>
      <c r="BA447">
        <v>47</v>
      </c>
      <c r="BB447">
        <v>29</v>
      </c>
      <c r="BC447" s="2">
        <f t="shared" si="134"/>
        <v>6.6961489551503544</v>
      </c>
      <c r="BD447" s="14">
        <f t="shared" si="135"/>
        <v>4.2705031601724199</v>
      </c>
      <c r="BE447" s="14">
        <f t="shared" si="136"/>
        <v>3.143090325886901</v>
      </c>
      <c r="BF447" s="14">
        <f t="shared" si="137"/>
        <v>1.9815134663200027</v>
      </c>
      <c r="BG447" s="14">
        <f t="shared" si="138"/>
        <v>1.60570918822483</v>
      </c>
      <c r="BH447" s="14">
        <f t="shared" si="139"/>
        <v>0.99075673316000135</v>
      </c>
      <c r="BI447">
        <v>66</v>
      </c>
      <c r="BJ447">
        <v>22</v>
      </c>
      <c r="BK447">
        <v>2</v>
      </c>
      <c r="BL447">
        <v>0</v>
      </c>
      <c r="BM447">
        <v>1</v>
      </c>
      <c r="BN447">
        <v>0</v>
      </c>
      <c r="BO447" s="2">
        <v>1.295083</v>
      </c>
      <c r="BP447">
        <v>3</v>
      </c>
      <c r="BQ447">
        <v>0</v>
      </c>
      <c r="BR447" s="18">
        <f t="shared" si="140"/>
        <v>0</v>
      </c>
      <c r="BS447">
        <v>0</v>
      </c>
      <c r="BT447">
        <v>1</v>
      </c>
      <c r="BU447">
        <v>16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 s="18">
        <f t="shared" si="141"/>
        <v>0</v>
      </c>
      <c r="CC447" s="19">
        <v>6</v>
      </c>
      <c r="CD447">
        <v>0.9</v>
      </c>
      <c r="CE447">
        <v>1.3</v>
      </c>
      <c r="CF447">
        <v>2.2999999999999998</v>
      </c>
      <c r="CG447" s="20">
        <f t="shared" si="142"/>
        <v>2.8395061728395059E-2</v>
      </c>
      <c r="CH447" s="20">
        <f t="shared" si="143"/>
        <v>7.8577258147172521E-2</v>
      </c>
      <c r="CI447">
        <v>37.200000000000003</v>
      </c>
      <c r="CJ447">
        <v>37.700000000000003</v>
      </c>
      <c r="CK447">
        <v>-12.4</v>
      </c>
      <c r="CL447">
        <v>-0.30000000000000004</v>
      </c>
      <c r="CM447">
        <v>0.60000000000000009</v>
      </c>
      <c r="CN447">
        <v>-0.8</v>
      </c>
      <c r="CO447">
        <v>-0.5</v>
      </c>
      <c r="CP447" s="21">
        <f t="shared" si="144"/>
        <v>-6.1728395061728392E-3</v>
      </c>
      <c r="CQ447" s="21">
        <f t="shared" si="145"/>
        <v>-1.7082012640689679E-2</v>
      </c>
      <c r="CW447">
        <v>2500000</v>
      </c>
      <c r="CY447" s="22">
        <f t="shared" si="146"/>
        <v>-4.8902439024390247</v>
      </c>
    </row>
    <row r="448" spans="1:103" x14ac:dyDescent="0.2">
      <c r="A448">
        <v>14</v>
      </c>
      <c r="B448" t="s">
        <v>2127</v>
      </c>
      <c r="C448" t="s">
        <v>612</v>
      </c>
      <c r="D448" t="s">
        <v>268</v>
      </c>
      <c r="E448" t="s">
        <v>106</v>
      </c>
      <c r="F448">
        <v>72</v>
      </c>
      <c r="G448">
        <v>195</v>
      </c>
      <c r="H448" t="s">
        <v>118</v>
      </c>
      <c r="M448">
        <v>34</v>
      </c>
      <c r="N448" t="s">
        <v>2128</v>
      </c>
      <c r="O448" s="12" t="s">
        <v>678</v>
      </c>
      <c r="P448" s="12" t="s">
        <v>2129</v>
      </c>
      <c r="Q448" t="s">
        <v>147</v>
      </c>
      <c r="T448" s="12" t="s">
        <v>156</v>
      </c>
      <c r="U448">
        <v>78</v>
      </c>
      <c r="V448">
        <v>35</v>
      </c>
      <c r="W448">
        <v>33</v>
      </c>
      <c r="X448">
        <v>68</v>
      </c>
      <c r="Y448">
        <v>25</v>
      </c>
      <c r="Z448">
        <v>218</v>
      </c>
      <c r="AA448">
        <v>69</v>
      </c>
      <c r="AB448">
        <v>68</v>
      </c>
      <c r="AC448" s="13">
        <f t="shared" si="126"/>
        <v>0.16055045871559634</v>
      </c>
      <c r="AD448" s="13">
        <f t="shared" si="127"/>
        <v>9.8591549295774641E-2</v>
      </c>
      <c r="AE448" s="14">
        <v>26.1</v>
      </c>
      <c r="AF448" s="15">
        <v>99</v>
      </c>
      <c r="AG448" s="15">
        <v>43</v>
      </c>
      <c r="AH448" s="15">
        <v>19</v>
      </c>
      <c r="AI448" s="2">
        <v>1493.15</v>
      </c>
      <c r="AJ448" s="14">
        <f t="shared" si="128"/>
        <v>19.14294871794872</v>
      </c>
      <c r="AK448">
        <v>1728</v>
      </c>
      <c r="AL448" s="14">
        <f t="shared" si="129"/>
        <v>22.153846153846153</v>
      </c>
      <c r="AM448" s="16">
        <f t="shared" si="130"/>
        <v>0.86409143518518527</v>
      </c>
      <c r="AN448" s="15">
        <v>131.26666700000001</v>
      </c>
      <c r="AO448" s="16">
        <f t="shared" si="131"/>
        <v>5.274754726584737</v>
      </c>
      <c r="AP448" s="13">
        <f>IF(('Even Strength'!CU448+'Power Play'!AJ448+'Penalty Kill'!AF448)&gt;0,V448/('Even Strength'!CU448+'Power Play'!AJ448+'Penalty Kill'!AF448),0)</f>
        <v>0.32407407407407407</v>
      </c>
      <c r="AQ448" s="13">
        <f>IF(('Even Strength'!CU448+'Power Play'!AJ448+'Penalty Kill'!AF448)&gt;0,W448/('Even Strength'!CU448+'Power Play'!AJ448+'Penalty Kill'!AF448),0)</f>
        <v>0.30555555555555558</v>
      </c>
      <c r="AR448" s="13">
        <f t="shared" si="132"/>
        <v>0.62962962962962965</v>
      </c>
      <c r="AS448">
        <v>3</v>
      </c>
      <c r="AT448">
        <v>1</v>
      </c>
      <c r="AU448" s="17">
        <f t="shared" si="133"/>
        <v>0.75</v>
      </c>
      <c r="AV448">
        <v>0</v>
      </c>
      <c r="AW448">
        <v>105</v>
      </c>
      <c r="AX448">
        <v>157</v>
      </c>
      <c r="AY448">
        <v>25</v>
      </c>
      <c r="AZ448">
        <v>69</v>
      </c>
      <c r="BA448">
        <v>45</v>
      </c>
      <c r="BB448">
        <v>24</v>
      </c>
      <c r="BC448" s="2">
        <f t="shared" si="134"/>
        <v>4.2192679904899038</v>
      </c>
      <c r="BD448" s="14">
        <f t="shared" si="135"/>
        <v>6.3088102333991891</v>
      </c>
      <c r="BE448" s="14">
        <f t="shared" si="136"/>
        <v>1.0045876167833103</v>
      </c>
      <c r="BF448" s="14">
        <f t="shared" si="137"/>
        <v>2.772661822321937</v>
      </c>
      <c r="BG448" s="14">
        <f t="shared" si="138"/>
        <v>1.8082577102099586</v>
      </c>
      <c r="BH448" s="14">
        <f t="shared" si="139"/>
        <v>0.96440411211197796</v>
      </c>
      <c r="BI448">
        <v>66</v>
      </c>
      <c r="BJ448">
        <v>33</v>
      </c>
      <c r="BK448">
        <v>0</v>
      </c>
      <c r="BL448">
        <v>0</v>
      </c>
      <c r="BM448">
        <v>0</v>
      </c>
      <c r="BN448">
        <v>0</v>
      </c>
      <c r="BO448" s="2">
        <v>-12.562092</v>
      </c>
      <c r="BP448">
        <v>2</v>
      </c>
      <c r="BQ448">
        <v>1</v>
      </c>
      <c r="BR448" s="18">
        <f t="shared" si="140"/>
        <v>0.5</v>
      </c>
      <c r="BS448">
        <v>0</v>
      </c>
      <c r="BT448">
        <v>14</v>
      </c>
      <c r="BU448">
        <v>16</v>
      </c>
      <c r="BV448">
        <v>0</v>
      </c>
      <c r="BW448">
        <v>0</v>
      </c>
      <c r="BX448">
        <v>8</v>
      </c>
      <c r="BY448">
        <v>1</v>
      </c>
      <c r="BZ448">
        <v>1</v>
      </c>
      <c r="CA448">
        <v>1</v>
      </c>
      <c r="CB448" s="18">
        <f t="shared" si="141"/>
        <v>1</v>
      </c>
      <c r="CC448" s="19">
        <v>5</v>
      </c>
      <c r="CD448">
        <v>7.3</v>
      </c>
      <c r="CE448">
        <v>2.8</v>
      </c>
      <c r="CF448">
        <v>10.1</v>
      </c>
      <c r="CG448" s="20">
        <f t="shared" si="142"/>
        <v>0.12948717948717947</v>
      </c>
      <c r="CH448" s="20">
        <f t="shared" si="143"/>
        <v>0.40585339718045743</v>
      </c>
      <c r="CI448">
        <v>38.6</v>
      </c>
      <c r="CJ448">
        <v>28.7</v>
      </c>
      <c r="CK448">
        <v>26.3</v>
      </c>
      <c r="CL448">
        <v>11.9</v>
      </c>
      <c r="CM448">
        <v>4.0999999999999996</v>
      </c>
      <c r="CN448">
        <v>0.30000000000000004</v>
      </c>
      <c r="CO448">
        <v>16.399999999999999</v>
      </c>
      <c r="CP448" s="21">
        <f t="shared" si="144"/>
        <v>0.21025641025641023</v>
      </c>
      <c r="CQ448" s="21">
        <f t="shared" si="145"/>
        <v>0.65900947660985165</v>
      </c>
      <c r="CU448">
        <v>4</v>
      </c>
      <c r="CV448" t="s">
        <v>2130</v>
      </c>
      <c r="CW448">
        <v>3725000</v>
      </c>
      <c r="CY448" s="22">
        <f t="shared" si="146"/>
        <v>9.8585365853658526</v>
      </c>
    </row>
    <row r="449" spans="1:103" x14ac:dyDescent="0.2">
      <c r="A449">
        <v>28</v>
      </c>
      <c r="B449" t="s">
        <v>1385</v>
      </c>
      <c r="C449" t="s">
        <v>2131</v>
      </c>
      <c r="D449" t="s">
        <v>351</v>
      </c>
      <c r="E449" t="s">
        <v>106</v>
      </c>
      <c r="F449">
        <v>71</v>
      </c>
      <c r="G449">
        <v>195</v>
      </c>
      <c r="H449" t="s">
        <v>118</v>
      </c>
      <c r="L449" t="s">
        <v>108</v>
      </c>
      <c r="M449">
        <v>23</v>
      </c>
      <c r="N449" t="s">
        <v>2132</v>
      </c>
      <c r="O449" s="12" t="s">
        <v>347</v>
      </c>
      <c r="P449" s="12" t="s">
        <v>2133</v>
      </c>
      <c r="Q449" t="s">
        <v>271</v>
      </c>
      <c r="T449" s="12" t="s">
        <v>2134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1</v>
      </c>
      <c r="AC449" s="13">
        <f t="shared" si="126"/>
        <v>0</v>
      </c>
      <c r="AD449" s="13">
        <f t="shared" si="127"/>
        <v>0</v>
      </c>
      <c r="AE449" s="14">
        <v>0</v>
      </c>
      <c r="AF449" s="15">
        <v>0</v>
      </c>
      <c r="AG449" s="15">
        <v>0</v>
      </c>
      <c r="AH449" s="15">
        <v>0</v>
      </c>
      <c r="AI449" s="2">
        <v>10.199999999999999</v>
      </c>
      <c r="AJ449" s="14">
        <f t="shared" si="128"/>
        <v>10.199999999999999</v>
      </c>
      <c r="AK449">
        <v>15</v>
      </c>
      <c r="AL449" s="14">
        <f t="shared" si="129"/>
        <v>15</v>
      </c>
      <c r="AM449" s="16">
        <f t="shared" si="130"/>
        <v>0.67999999999999994</v>
      </c>
      <c r="AN449" s="15">
        <v>0</v>
      </c>
      <c r="AO449" s="16">
        <f t="shared" si="131"/>
        <v>0</v>
      </c>
      <c r="AP449" s="13">
        <f>IF(('Even Strength'!CU449+'Power Play'!AJ449+'Penalty Kill'!AF449)&gt;0,V449/('Even Strength'!CU449+'Power Play'!AJ449+'Penalty Kill'!AF449),0)</f>
        <v>0</v>
      </c>
      <c r="AQ449" s="13">
        <f>IF(('Even Strength'!CU449+'Power Play'!AJ449+'Penalty Kill'!AF449)&gt;0,W449/('Even Strength'!CU449+'Power Play'!AJ449+'Penalty Kill'!AF449),0)</f>
        <v>0</v>
      </c>
      <c r="AR449" s="13">
        <f t="shared" si="132"/>
        <v>0</v>
      </c>
      <c r="AS449">
        <v>1</v>
      </c>
      <c r="AT449">
        <v>4</v>
      </c>
      <c r="AU449" s="17">
        <f t="shared" si="133"/>
        <v>0.2</v>
      </c>
      <c r="AV449">
        <v>10.6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 s="2">
        <f t="shared" si="134"/>
        <v>0</v>
      </c>
      <c r="BD449" s="14">
        <f t="shared" si="135"/>
        <v>5.882352941176471</v>
      </c>
      <c r="BE449" s="14">
        <f t="shared" si="136"/>
        <v>5.882352941176471</v>
      </c>
      <c r="BF449" s="14">
        <f t="shared" si="137"/>
        <v>0</v>
      </c>
      <c r="BG449" s="14">
        <f t="shared" si="138"/>
        <v>0</v>
      </c>
      <c r="BH449" s="14">
        <f t="shared" si="139"/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2">
        <v>-1.8699999999999998E-2</v>
      </c>
      <c r="BR449" s="18" t="str">
        <f t="shared" si="140"/>
        <v xml:space="preserve"> 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s="18">
        <f t="shared" si="141"/>
        <v>0</v>
      </c>
      <c r="CC449" s="19">
        <v>5</v>
      </c>
      <c r="CD449">
        <v>0</v>
      </c>
      <c r="CE449">
        <v>0</v>
      </c>
      <c r="CF449">
        <v>0</v>
      </c>
      <c r="CG449" s="20">
        <f t="shared" si="142"/>
        <v>0</v>
      </c>
      <c r="CH449" s="20">
        <f t="shared" si="143"/>
        <v>0</v>
      </c>
      <c r="CI449">
        <v>0.1</v>
      </c>
      <c r="CJ449">
        <v>0.1</v>
      </c>
      <c r="CK449">
        <v>0</v>
      </c>
      <c r="CL449">
        <v>0</v>
      </c>
      <c r="CM449">
        <v>0</v>
      </c>
      <c r="CN449">
        <v>0</v>
      </c>
      <c r="CO449">
        <v>0</v>
      </c>
      <c r="CP449" s="21">
        <f t="shared" si="144"/>
        <v>0</v>
      </c>
      <c r="CQ449" s="21">
        <f t="shared" si="145"/>
        <v>0</v>
      </c>
      <c r="CW449">
        <v>1554000</v>
      </c>
      <c r="CY449" s="22">
        <f t="shared" si="146"/>
        <v>-2.7289756097560973</v>
      </c>
    </row>
    <row r="450" spans="1:103" x14ac:dyDescent="0.2">
      <c r="A450">
        <v>92</v>
      </c>
      <c r="B450" t="s">
        <v>2135</v>
      </c>
      <c r="C450" t="s">
        <v>1537</v>
      </c>
      <c r="E450" t="s">
        <v>219</v>
      </c>
      <c r="F450">
        <v>72</v>
      </c>
      <c r="G450">
        <v>172</v>
      </c>
      <c r="H450" t="s">
        <v>118</v>
      </c>
      <c r="I450">
        <v>2010</v>
      </c>
      <c r="J450">
        <v>1</v>
      </c>
      <c r="K450">
        <v>26</v>
      </c>
      <c r="L450" t="s">
        <v>108</v>
      </c>
      <c r="M450">
        <v>21</v>
      </c>
      <c r="N450" t="s">
        <v>2136</v>
      </c>
      <c r="O450" s="12" t="s">
        <v>2137</v>
      </c>
      <c r="P450" s="12" t="s">
        <v>2138</v>
      </c>
      <c r="Q450" t="s">
        <v>210</v>
      </c>
      <c r="T450" s="12" t="s">
        <v>170</v>
      </c>
      <c r="U450">
        <v>17</v>
      </c>
      <c r="V450">
        <v>3</v>
      </c>
      <c r="W450">
        <v>6</v>
      </c>
      <c r="X450">
        <v>9</v>
      </c>
      <c r="Y450">
        <v>-2</v>
      </c>
      <c r="Z450">
        <v>22</v>
      </c>
      <c r="AA450">
        <v>7</v>
      </c>
      <c r="AB450">
        <v>8</v>
      </c>
      <c r="AC450" s="13">
        <f t="shared" ref="AC450:AC513" si="147">IF(Z450&gt;0,V450/Z450,0)</f>
        <v>0.13636363636363635</v>
      </c>
      <c r="AD450" s="13">
        <f t="shared" ref="AD450:AD513" si="148">IF(SUM(Z450:AB450)&gt;0,V450/SUM(Z450:AB450),0)</f>
        <v>8.1081081081081086E-2</v>
      </c>
      <c r="AE450" s="14">
        <v>31.7</v>
      </c>
      <c r="AF450" s="15">
        <v>14</v>
      </c>
      <c r="AG450" s="15">
        <v>3</v>
      </c>
      <c r="AH450" s="15">
        <v>4</v>
      </c>
      <c r="AI450" s="2">
        <v>229.05</v>
      </c>
      <c r="AJ450" s="14">
        <f t="shared" ref="AJ450:AJ513" si="149">AI450/U450</f>
        <v>13.473529411764707</v>
      </c>
      <c r="AK450">
        <v>298</v>
      </c>
      <c r="AL450" s="14">
        <f t="shared" ref="AL450:AL513" si="150">AK450/U450</f>
        <v>17.529411764705884</v>
      </c>
      <c r="AM450" s="16">
        <f t="shared" ref="AM450:AM513" si="151">AI450/AK450</f>
        <v>0.76862416107382558</v>
      </c>
      <c r="AN450" s="15">
        <v>19.714286000000001</v>
      </c>
      <c r="AO450" s="16">
        <f t="shared" ref="AO450:AO513" si="152">AN450/AI450*60</f>
        <v>5.1641875573018998</v>
      </c>
      <c r="AP450" s="13">
        <f>IF(('Even Strength'!CU450+'Power Play'!AJ450+'Penalty Kill'!AF450)&gt;0,V450/('Even Strength'!CU450+'Power Play'!AJ450+'Penalty Kill'!AF450),0)</f>
        <v>0.13043478260869565</v>
      </c>
      <c r="AQ450" s="13">
        <f>IF(('Even Strength'!CU450+'Power Play'!AJ450+'Penalty Kill'!AF450)&gt;0,W450/('Even Strength'!CU450+'Power Play'!AJ450+'Penalty Kill'!AF450),0)</f>
        <v>0.2608695652173913</v>
      </c>
      <c r="AR450" s="13">
        <f t="shared" ref="AR450:AR513" si="153">AP450+AQ450</f>
        <v>0.39130434782608692</v>
      </c>
      <c r="AS450">
        <v>5</v>
      </c>
      <c r="AT450">
        <v>22</v>
      </c>
      <c r="AU450" s="17">
        <f t="shared" ref="AU450:AU513" si="154">AS450/MAX(1,(AS450+AT450))</f>
        <v>0.18518518518518517</v>
      </c>
      <c r="AV450">
        <v>2.7</v>
      </c>
      <c r="AW450">
        <v>13</v>
      </c>
      <c r="AX450">
        <v>7</v>
      </c>
      <c r="AY450">
        <v>2</v>
      </c>
      <c r="AZ450">
        <v>7</v>
      </c>
      <c r="BA450">
        <v>7</v>
      </c>
      <c r="BB450">
        <v>3</v>
      </c>
      <c r="BC450" s="2">
        <f t="shared" ref="BC450:BC513" si="155">AW450/AI450*60</f>
        <v>3.4053700065487882</v>
      </c>
      <c r="BD450" s="14">
        <f t="shared" ref="BD450:BD513" si="156">AX450/AI450*60</f>
        <v>1.83366077275704</v>
      </c>
      <c r="BE450" s="14">
        <f t="shared" ref="BE450:BE513" si="157">AY450/AI450*60</f>
        <v>0.52390307793058288</v>
      </c>
      <c r="BF450" s="14">
        <f t="shared" ref="BF450:BF513" si="158">AZ450/AI450*60</f>
        <v>1.83366077275704</v>
      </c>
      <c r="BG450" s="14">
        <f t="shared" ref="BG450:BG513" si="159">BA450/AI450*60</f>
        <v>1.83366077275704</v>
      </c>
      <c r="BH450" s="14">
        <f t="shared" ref="BH450:BH513" si="160">BB450/AI450*60</f>
        <v>0.78585461689587421</v>
      </c>
      <c r="BI450">
        <v>6</v>
      </c>
      <c r="BJ450">
        <v>3</v>
      </c>
      <c r="BK450">
        <v>0</v>
      </c>
      <c r="BL450">
        <v>0</v>
      </c>
      <c r="BM450">
        <v>0</v>
      </c>
      <c r="BN450">
        <v>0</v>
      </c>
      <c r="BO450" s="2">
        <v>1.6536390000000001</v>
      </c>
      <c r="BP450">
        <v>6</v>
      </c>
      <c r="BQ450">
        <v>3</v>
      </c>
      <c r="BR450" s="18">
        <f t="shared" ref="BR450:BR513" si="161">IF(BP450&gt;0,BQ450/BP450," ")</f>
        <v>0.5</v>
      </c>
      <c r="BS450">
        <v>1</v>
      </c>
      <c r="BT450">
        <v>0</v>
      </c>
      <c r="BU450">
        <v>6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 s="18">
        <f t="shared" ref="CB450:CB513" si="162">CA450/MAX(1,BZ450)</f>
        <v>0</v>
      </c>
      <c r="CC450" s="19">
        <v>6</v>
      </c>
      <c r="CD450">
        <v>0.7</v>
      </c>
      <c r="CE450">
        <v>0.2</v>
      </c>
      <c r="CF450">
        <v>0.9</v>
      </c>
      <c r="CG450" s="20">
        <f t="shared" ref="CG450:CG513" si="163">CF450/U450</f>
        <v>5.2941176470588235E-2</v>
      </c>
      <c r="CH450" s="20">
        <f t="shared" ref="CH450:CH513" si="164">CF450/AI450*60</f>
        <v>0.23575638506876226</v>
      </c>
      <c r="CI450">
        <v>5.2</v>
      </c>
      <c r="CJ450">
        <v>4.5</v>
      </c>
      <c r="CK450">
        <v>-0.9</v>
      </c>
      <c r="CL450">
        <v>1.2</v>
      </c>
      <c r="CM450">
        <v>0.1</v>
      </c>
      <c r="CN450">
        <v>1</v>
      </c>
      <c r="CO450">
        <v>2.2999999999999998</v>
      </c>
      <c r="CP450" s="21">
        <f t="shared" ref="CP450:CP513" si="165">CO450/U450</f>
        <v>0.13529411764705881</v>
      </c>
      <c r="CQ450" s="21">
        <f t="shared" ref="CQ450:CQ513" si="166">CO450/AI450*60</f>
        <v>0.60248853962017024</v>
      </c>
      <c r="CW450">
        <v>1750000</v>
      </c>
      <c r="CY450" s="22">
        <f t="shared" ref="CY450:CY513" si="167">CO450-3*((48/82*CW450)/1000000-0.5*(CR450/99)*(48/82))</f>
        <v>-0.77317073170731732</v>
      </c>
    </row>
    <row r="451" spans="1:103" x14ac:dyDescent="0.2">
      <c r="A451">
        <v>76</v>
      </c>
      <c r="B451" t="s">
        <v>2139</v>
      </c>
      <c r="C451" t="s">
        <v>2140</v>
      </c>
      <c r="D451" t="s">
        <v>309</v>
      </c>
      <c r="E451" t="s">
        <v>106</v>
      </c>
      <c r="F451">
        <v>75</v>
      </c>
      <c r="G451">
        <v>234</v>
      </c>
      <c r="H451" t="s">
        <v>118</v>
      </c>
      <c r="M451">
        <v>27</v>
      </c>
      <c r="N451" t="s">
        <v>2141</v>
      </c>
      <c r="O451" s="12" t="s">
        <v>2142</v>
      </c>
      <c r="P451" s="12" t="s">
        <v>2143</v>
      </c>
      <c r="Q451" t="s">
        <v>271</v>
      </c>
      <c r="T451" s="12" t="s">
        <v>156</v>
      </c>
      <c r="U451">
        <v>13</v>
      </c>
      <c r="V451">
        <v>0</v>
      </c>
      <c r="W451">
        <v>0</v>
      </c>
      <c r="X451">
        <v>0</v>
      </c>
      <c r="Y451">
        <v>-4</v>
      </c>
      <c r="Z451">
        <v>2</v>
      </c>
      <c r="AA451">
        <v>0</v>
      </c>
      <c r="AB451">
        <v>5</v>
      </c>
      <c r="AC451" s="13">
        <f t="shared" si="147"/>
        <v>0</v>
      </c>
      <c r="AD451" s="13">
        <f t="shared" si="148"/>
        <v>0</v>
      </c>
      <c r="AE451" s="14">
        <v>52</v>
      </c>
      <c r="AF451" s="15">
        <v>2</v>
      </c>
      <c r="AG451" s="15">
        <v>0</v>
      </c>
      <c r="AH451" s="15">
        <v>0</v>
      </c>
      <c r="AI451" s="2">
        <v>89.383333333300001</v>
      </c>
      <c r="AJ451" s="14">
        <f t="shared" si="149"/>
        <v>6.8756410256384619</v>
      </c>
      <c r="AK451">
        <v>136</v>
      </c>
      <c r="AL451" s="14">
        <f t="shared" si="150"/>
        <v>10.461538461538462</v>
      </c>
      <c r="AM451" s="16">
        <f t="shared" si="151"/>
        <v>0.6572303921566176</v>
      </c>
      <c r="AN451" s="15">
        <v>0</v>
      </c>
      <c r="AO451" s="16">
        <f t="shared" si="152"/>
        <v>0</v>
      </c>
      <c r="AP451" s="13">
        <f>IF(('Even Strength'!CU451+'Power Play'!AJ451+'Penalty Kill'!AF451)&gt;0,V451/('Even Strength'!CU451+'Power Play'!AJ451+'Penalty Kill'!AF451),0)</f>
        <v>0</v>
      </c>
      <c r="AQ451" s="13">
        <f>IF(('Even Strength'!CU451+'Power Play'!AJ451+'Penalty Kill'!AF451)&gt;0,W451/('Even Strength'!CU451+'Power Play'!AJ451+'Penalty Kill'!AF451),0)</f>
        <v>0</v>
      </c>
      <c r="AR451" s="13">
        <f t="shared" si="153"/>
        <v>0</v>
      </c>
      <c r="AS451">
        <v>2</v>
      </c>
      <c r="AT451">
        <v>0</v>
      </c>
      <c r="AU451" s="17">
        <f t="shared" si="154"/>
        <v>1</v>
      </c>
      <c r="AV451">
        <v>0.2</v>
      </c>
      <c r="AW451">
        <v>4</v>
      </c>
      <c r="AX451">
        <v>24</v>
      </c>
      <c r="AY451">
        <v>2</v>
      </c>
      <c r="AZ451">
        <v>0</v>
      </c>
      <c r="BA451">
        <v>0</v>
      </c>
      <c r="BB451">
        <v>1</v>
      </c>
      <c r="BC451" s="2">
        <f t="shared" si="155"/>
        <v>2.6850643296672332</v>
      </c>
      <c r="BD451" s="14">
        <f t="shared" si="156"/>
        <v>16.110385978003396</v>
      </c>
      <c r="BE451" s="14">
        <f t="shared" si="157"/>
        <v>1.3425321648336166</v>
      </c>
      <c r="BF451" s="14">
        <f t="shared" si="158"/>
        <v>0</v>
      </c>
      <c r="BG451" s="14">
        <f t="shared" si="159"/>
        <v>0</v>
      </c>
      <c r="BH451" s="14">
        <f t="shared" si="160"/>
        <v>0.6712660824168083</v>
      </c>
      <c r="BI451">
        <v>20</v>
      </c>
      <c r="BJ451">
        <v>4</v>
      </c>
      <c r="BK451">
        <v>2</v>
      </c>
      <c r="BL451">
        <v>0</v>
      </c>
      <c r="BM451">
        <v>0</v>
      </c>
      <c r="BN451">
        <v>0</v>
      </c>
      <c r="BO451" s="2">
        <v>-4.1618279999999999</v>
      </c>
      <c r="BR451" s="18" t="str">
        <f t="shared" si="161"/>
        <v xml:space="preserve"> </v>
      </c>
      <c r="BT451">
        <v>0</v>
      </c>
      <c r="BU451">
        <v>4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s="18">
        <f t="shared" si="162"/>
        <v>0</v>
      </c>
      <c r="CC451" s="19">
        <v>3</v>
      </c>
      <c r="CD451">
        <v>-0.30000000000000004</v>
      </c>
      <c r="CE451">
        <v>-0.1</v>
      </c>
      <c r="CF451">
        <v>-0.30000000000000004</v>
      </c>
      <c r="CG451" s="20">
        <f t="shared" si="163"/>
        <v>-2.3076923076923082E-2</v>
      </c>
      <c r="CH451" s="20">
        <f t="shared" si="164"/>
        <v>-0.20137982472504251</v>
      </c>
      <c r="CI451">
        <v>1.6</v>
      </c>
      <c r="CJ451">
        <v>1.5</v>
      </c>
      <c r="CK451">
        <v>-4.2</v>
      </c>
      <c r="CL451">
        <v>-0.7</v>
      </c>
      <c r="CM451">
        <v>-0.2</v>
      </c>
      <c r="CN451">
        <v>0</v>
      </c>
      <c r="CO451">
        <v>-0.9</v>
      </c>
      <c r="CP451" s="21">
        <f t="shared" si="165"/>
        <v>-6.9230769230769235E-2</v>
      </c>
      <c r="CQ451" s="21">
        <f t="shared" si="166"/>
        <v>-0.60413947417512737</v>
      </c>
      <c r="CU451">
        <v>7</v>
      </c>
      <c r="CV451" t="s">
        <v>171</v>
      </c>
      <c r="CW451">
        <v>625000</v>
      </c>
      <c r="CY451" s="22">
        <f t="shared" si="167"/>
        <v>-1.9975609756097561</v>
      </c>
    </row>
    <row r="452" spans="1:103" x14ac:dyDescent="0.2">
      <c r="A452">
        <v>16</v>
      </c>
      <c r="B452" t="s">
        <v>2144</v>
      </c>
      <c r="C452" t="s">
        <v>1844</v>
      </c>
      <c r="D452" t="s">
        <v>206</v>
      </c>
      <c r="E452" t="s">
        <v>106</v>
      </c>
      <c r="F452">
        <v>75</v>
      </c>
      <c r="G452">
        <v>205</v>
      </c>
      <c r="H452" t="s">
        <v>118</v>
      </c>
      <c r="I452">
        <v>2004</v>
      </c>
      <c r="J452">
        <v>1</v>
      </c>
      <c r="K452">
        <v>4</v>
      </c>
      <c r="M452">
        <v>28</v>
      </c>
      <c r="N452" t="s">
        <v>2145</v>
      </c>
      <c r="O452" s="12" t="s">
        <v>175</v>
      </c>
      <c r="P452" s="12" t="s">
        <v>2146</v>
      </c>
      <c r="Q452" t="s">
        <v>169</v>
      </c>
      <c r="T452" s="12" t="s">
        <v>156</v>
      </c>
      <c r="U452">
        <v>78</v>
      </c>
      <c r="V452">
        <v>23</v>
      </c>
      <c r="W452">
        <v>31</v>
      </c>
      <c r="X452">
        <v>54</v>
      </c>
      <c r="Y452">
        <v>8</v>
      </c>
      <c r="Z452">
        <v>189</v>
      </c>
      <c r="AA452">
        <v>80</v>
      </c>
      <c r="AB452">
        <v>79</v>
      </c>
      <c r="AC452" s="13">
        <f t="shared" si="147"/>
        <v>0.12169312169312169</v>
      </c>
      <c r="AD452" s="13">
        <f t="shared" si="148"/>
        <v>6.6091954022988508E-2</v>
      </c>
      <c r="AE452" s="14">
        <v>29.4</v>
      </c>
      <c r="AF452" s="15">
        <v>88</v>
      </c>
      <c r="AG452" s="15">
        <v>46</v>
      </c>
      <c r="AH452" s="15">
        <v>20</v>
      </c>
      <c r="AI452" s="2">
        <v>1537.5166666667001</v>
      </c>
      <c r="AJ452" s="14">
        <f t="shared" si="149"/>
        <v>19.711752136752565</v>
      </c>
      <c r="AK452">
        <v>2005</v>
      </c>
      <c r="AL452" s="14">
        <f t="shared" si="150"/>
        <v>25.705128205128204</v>
      </c>
      <c r="AM452" s="16">
        <f t="shared" si="151"/>
        <v>0.76684123025770579</v>
      </c>
      <c r="AN452" s="15">
        <v>166.67418499999999</v>
      </c>
      <c r="AO452" s="16">
        <f t="shared" si="152"/>
        <v>6.5042879318379949</v>
      </c>
      <c r="AP452" s="13">
        <f>IF(('Even Strength'!CU452+'Power Play'!AJ452+'Penalty Kill'!AF452)&gt;0,V452/('Even Strength'!CU452+'Power Play'!AJ452+'Penalty Kill'!AF452),0)</f>
        <v>0.18548387096774194</v>
      </c>
      <c r="AQ452" s="13">
        <f>IF(('Even Strength'!CU452+'Power Play'!AJ452+'Penalty Kill'!AF452)&gt;0,W452/('Even Strength'!CU452+'Power Play'!AJ452+'Penalty Kill'!AF452),0)</f>
        <v>0.25</v>
      </c>
      <c r="AR452" s="13">
        <f t="shared" si="153"/>
        <v>0.43548387096774194</v>
      </c>
      <c r="AS452">
        <v>24</v>
      </c>
      <c r="AT452">
        <v>38</v>
      </c>
      <c r="AU452" s="17">
        <f t="shared" si="154"/>
        <v>0.38709677419354838</v>
      </c>
      <c r="AV452">
        <v>1.3</v>
      </c>
      <c r="AW452">
        <v>93</v>
      </c>
      <c r="AX452">
        <v>154</v>
      </c>
      <c r="AY452">
        <v>42</v>
      </c>
      <c r="AZ452">
        <v>80</v>
      </c>
      <c r="BA452">
        <v>44</v>
      </c>
      <c r="BB452">
        <v>37</v>
      </c>
      <c r="BC452" s="2">
        <f t="shared" si="155"/>
        <v>3.6292289514476019</v>
      </c>
      <c r="BD452" s="14">
        <f t="shared" si="156"/>
        <v>6.0096909518594694</v>
      </c>
      <c r="BE452" s="14">
        <f t="shared" si="157"/>
        <v>1.6390066232344009</v>
      </c>
      <c r="BF452" s="14">
        <f t="shared" si="158"/>
        <v>3.1219173775893347</v>
      </c>
      <c r="BG452" s="14">
        <f t="shared" si="159"/>
        <v>1.7170545576741341</v>
      </c>
      <c r="BH452" s="14">
        <f t="shared" si="160"/>
        <v>1.4438867871350674</v>
      </c>
      <c r="BI452">
        <v>57</v>
      </c>
      <c r="BJ452">
        <v>21</v>
      </c>
      <c r="BK452">
        <v>1</v>
      </c>
      <c r="BL452">
        <v>1</v>
      </c>
      <c r="BM452">
        <v>0</v>
      </c>
      <c r="BN452">
        <v>0</v>
      </c>
      <c r="BO452" s="2">
        <v>-3.988944</v>
      </c>
      <c r="BP452">
        <v>13</v>
      </c>
      <c r="BQ452">
        <v>7</v>
      </c>
      <c r="BR452" s="18">
        <f t="shared" si="161"/>
        <v>0.53846153846153844</v>
      </c>
      <c r="BS452">
        <v>4</v>
      </c>
      <c r="BT452">
        <v>7</v>
      </c>
      <c r="BU452">
        <v>22</v>
      </c>
      <c r="BV452">
        <v>0</v>
      </c>
      <c r="BW452">
        <v>1</v>
      </c>
      <c r="BX452">
        <v>2</v>
      </c>
      <c r="BY452">
        <v>0</v>
      </c>
      <c r="BZ452">
        <v>0</v>
      </c>
      <c r="CA452">
        <v>0</v>
      </c>
      <c r="CB452" s="18">
        <f t="shared" si="162"/>
        <v>0</v>
      </c>
      <c r="CC452" s="19">
        <v>8</v>
      </c>
      <c r="CD452">
        <v>4.4000000000000004</v>
      </c>
      <c r="CE452">
        <v>1.9</v>
      </c>
      <c r="CF452">
        <v>6.2</v>
      </c>
      <c r="CG452" s="20">
        <f t="shared" si="163"/>
        <v>7.9487179487179496E-2</v>
      </c>
      <c r="CH452" s="20">
        <f t="shared" si="164"/>
        <v>0.24194859676317346</v>
      </c>
      <c r="CI452">
        <v>34.1</v>
      </c>
      <c r="CJ452">
        <v>32.6</v>
      </c>
      <c r="CK452">
        <v>10.7</v>
      </c>
      <c r="CL452">
        <v>7.1</v>
      </c>
      <c r="CM452">
        <v>4.2</v>
      </c>
      <c r="CN452">
        <v>2.5</v>
      </c>
      <c r="CO452">
        <v>13.8</v>
      </c>
      <c r="CP452" s="21">
        <f t="shared" si="165"/>
        <v>0.17692307692307693</v>
      </c>
      <c r="CQ452" s="21">
        <f t="shared" si="166"/>
        <v>0.53853074763416031</v>
      </c>
      <c r="CU452">
        <v>3</v>
      </c>
      <c r="CV452" t="s">
        <v>2147</v>
      </c>
      <c r="CW452">
        <v>4400000</v>
      </c>
      <c r="CY452" s="22">
        <f t="shared" si="167"/>
        <v>6.0731707317073189</v>
      </c>
    </row>
    <row r="453" spans="1:103" x14ac:dyDescent="0.2">
      <c r="A453">
        <v>21</v>
      </c>
      <c r="B453" t="s">
        <v>2148</v>
      </c>
      <c r="C453" t="s">
        <v>2149</v>
      </c>
      <c r="D453" t="s">
        <v>268</v>
      </c>
      <c r="E453" t="s">
        <v>106</v>
      </c>
      <c r="F453">
        <v>74</v>
      </c>
      <c r="G453">
        <v>210</v>
      </c>
      <c r="H453" t="s">
        <v>118</v>
      </c>
      <c r="I453">
        <v>2001</v>
      </c>
      <c r="J453">
        <v>6</v>
      </c>
      <c r="K453">
        <v>193</v>
      </c>
      <c r="M453">
        <v>30</v>
      </c>
      <c r="N453" t="s">
        <v>2150</v>
      </c>
      <c r="O453" s="12" t="s">
        <v>2151</v>
      </c>
      <c r="P453" s="12" t="s">
        <v>2152</v>
      </c>
      <c r="Q453" t="s">
        <v>210</v>
      </c>
      <c r="T453" s="12" t="s">
        <v>170</v>
      </c>
      <c r="U453">
        <v>51</v>
      </c>
      <c r="V453">
        <v>8</v>
      </c>
      <c r="W453">
        <v>7</v>
      </c>
      <c r="X453">
        <v>15</v>
      </c>
      <c r="Y453">
        <v>-7</v>
      </c>
      <c r="Z453">
        <v>75</v>
      </c>
      <c r="AA453">
        <v>19</v>
      </c>
      <c r="AB453">
        <v>35</v>
      </c>
      <c r="AC453" s="13">
        <f t="shared" si="147"/>
        <v>0.10666666666666667</v>
      </c>
      <c r="AD453" s="13">
        <f t="shared" si="148"/>
        <v>6.2015503875968991E-2</v>
      </c>
      <c r="AE453" s="14">
        <v>24.9</v>
      </c>
      <c r="AF453" s="15">
        <v>24</v>
      </c>
      <c r="AG453" s="15">
        <v>11</v>
      </c>
      <c r="AH453" s="15">
        <v>14</v>
      </c>
      <c r="AI453" s="2">
        <v>879.83333333329995</v>
      </c>
      <c r="AJ453" s="14">
        <f t="shared" si="149"/>
        <v>17.251633986927448</v>
      </c>
      <c r="AK453">
        <v>1188</v>
      </c>
      <c r="AL453" s="14">
        <f t="shared" si="150"/>
        <v>23.294117647058822</v>
      </c>
      <c r="AM453" s="16">
        <f t="shared" si="151"/>
        <v>0.74060044893375421</v>
      </c>
      <c r="AN453" s="15">
        <v>41.188406000000001</v>
      </c>
      <c r="AO453" s="16">
        <f t="shared" si="152"/>
        <v>2.8088323849214931</v>
      </c>
      <c r="AP453" s="13">
        <f>IF(('Even Strength'!CU453+'Power Play'!AJ453+'Penalty Kill'!AF453)&gt;0,V453/('Even Strength'!CU453+'Power Play'!AJ453+'Penalty Kill'!AF453),0)</f>
        <v>9.5238095238095233E-2</v>
      </c>
      <c r="AQ453" s="13">
        <f>IF(('Even Strength'!CU453+'Power Play'!AJ453+'Penalty Kill'!AF453)&gt;0,W453/('Even Strength'!CU453+'Power Play'!AJ453+'Penalty Kill'!AF453),0)</f>
        <v>8.3333333333333329E-2</v>
      </c>
      <c r="AR453" s="13">
        <f t="shared" si="153"/>
        <v>0.17857142857142855</v>
      </c>
      <c r="AS453">
        <v>203</v>
      </c>
      <c r="AT453">
        <v>257</v>
      </c>
      <c r="AU453" s="17">
        <f t="shared" si="154"/>
        <v>0.44130434782608696</v>
      </c>
      <c r="AV453">
        <v>14.4</v>
      </c>
      <c r="AW453">
        <v>96</v>
      </c>
      <c r="AX453">
        <v>62</v>
      </c>
      <c r="AY453">
        <v>35</v>
      </c>
      <c r="AZ453">
        <v>19</v>
      </c>
      <c r="BA453">
        <v>15</v>
      </c>
      <c r="BB453">
        <v>20</v>
      </c>
      <c r="BC453" s="2">
        <f t="shared" si="155"/>
        <v>6.5466944497066324</v>
      </c>
      <c r="BD453" s="14">
        <f t="shared" si="156"/>
        <v>4.2280734987688664</v>
      </c>
      <c r="BE453" s="14">
        <f t="shared" si="157"/>
        <v>2.3868156847888762</v>
      </c>
      <c r="BF453" s="14">
        <f t="shared" si="158"/>
        <v>1.2956999431711043</v>
      </c>
      <c r="BG453" s="14">
        <f t="shared" si="159"/>
        <v>1.0229210077666613</v>
      </c>
      <c r="BH453" s="14">
        <f t="shared" si="160"/>
        <v>1.3638946770222151</v>
      </c>
      <c r="BI453">
        <v>16</v>
      </c>
      <c r="BJ453">
        <v>8</v>
      </c>
      <c r="BK453">
        <v>0</v>
      </c>
      <c r="BL453">
        <v>0</v>
      </c>
      <c r="BM453">
        <v>0</v>
      </c>
      <c r="BN453">
        <v>0</v>
      </c>
      <c r="BO453" s="2">
        <v>-4.3764419999999999</v>
      </c>
      <c r="BP453">
        <v>2</v>
      </c>
      <c r="BQ453">
        <v>2</v>
      </c>
      <c r="BR453" s="18">
        <f t="shared" si="161"/>
        <v>1</v>
      </c>
      <c r="BS453">
        <v>1</v>
      </c>
      <c r="BT453">
        <v>2</v>
      </c>
      <c r="BU453">
        <v>14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 s="18">
        <f t="shared" si="162"/>
        <v>0</v>
      </c>
      <c r="CC453" s="19">
        <v>4</v>
      </c>
      <c r="CD453">
        <v>0.1</v>
      </c>
      <c r="CE453">
        <v>0.7</v>
      </c>
      <c r="CF453">
        <v>0.8</v>
      </c>
      <c r="CG453" s="20">
        <f t="shared" si="163"/>
        <v>1.5686274509803921E-2</v>
      </c>
      <c r="CH453" s="20">
        <f t="shared" si="164"/>
        <v>5.4555787080888603E-2</v>
      </c>
      <c r="CI453">
        <v>16.2</v>
      </c>
      <c r="CJ453">
        <v>19.899999999999999</v>
      </c>
      <c r="CK453">
        <v>-5.6</v>
      </c>
      <c r="CL453">
        <v>-0.8</v>
      </c>
      <c r="CM453">
        <v>1.7000000000000002</v>
      </c>
      <c r="CN453">
        <v>1.2</v>
      </c>
      <c r="CO453">
        <v>2.1</v>
      </c>
      <c r="CP453" s="21">
        <f t="shared" si="165"/>
        <v>4.1176470588235294E-2</v>
      </c>
      <c r="CQ453" s="21">
        <f t="shared" si="166"/>
        <v>0.14320894108733256</v>
      </c>
      <c r="CU453">
        <v>31</v>
      </c>
      <c r="CV453" t="s">
        <v>2153</v>
      </c>
      <c r="CW453">
        <v>4500000</v>
      </c>
      <c r="CY453" s="22">
        <f t="shared" si="167"/>
        <v>-5.8024390243902424</v>
      </c>
    </row>
    <row r="454" spans="1:103" x14ac:dyDescent="0.2">
      <c r="A454">
        <v>54</v>
      </c>
      <c r="B454" t="s">
        <v>2154</v>
      </c>
      <c r="C454" t="s">
        <v>2155</v>
      </c>
      <c r="D454" t="s">
        <v>105</v>
      </c>
      <c r="E454" t="s">
        <v>106</v>
      </c>
      <c r="F454">
        <v>78</v>
      </c>
      <c r="G454">
        <v>210</v>
      </c>
      <c r="H454" t="s">
        <v>118</v>
      </c>
      <c r="L454" t="s">
        <v>108</v>
      </c>
      <c r="M454">
        <v>24</v>
      </c>
      <c r="N454" t="s">
        <v>2156</v>
      </c>
      <c r="O454" s="12" t="s">
        <v>2157</v>
      </c>
      <c r="P454" s="12" t="s">
        <v>2158</v>
      </c>
      <c r="Q454" t="s">
        <v>177</v>
      </c>
      <c r="T454" s="12" t="s">
        <v>2159</v>
      </c>
      <c r="U454">
        <v>9</v>
      </c>
      <c r="V454">
        <v>1</v>
      </c>
      <c r="W454">
        <v>0</v>
      </c>
      <c r="X454">
        <v>1</v>
      </c>
      <c r="Y454">
        <v>1</v>
      </c>
      <c r="Z454">
        <v>7</v>
      </c>
      <c r="AA454">
        <v>1</v>
      </c>
      <c r="AB454">
        <v>2</v>
      </c>
      <c r="AC454" s="13">
        <f t="shared" si="147"/>
        <v>0.14285714285714285</v>
      </c>
      <c r="AD454" s="13">
        <f t="shared" si="148"/>
        <v>0.1</v>
      </c>
      <c r="AE454" s="14">
        <v>21</v>
      </c>
      <c r="AF454" s="15">
        <v>5</v>
      </c>
      <c r="AG454" s="15">
        <v>1</v>
      </c>
      <c r="AH454" s="15">
        <v>0</v>
      </c>
      <c r="AI454" s="2">
        <v>46.9666666667</v>
      </c>
      <c r="AJ454" s="14">
        <f t="shared" si="149"/>
        <v>5.218518518522222</v>
      </c>
      <c r="AK454">
        <v>81</v>
      </c>
      <c r="AL454" s="14">
        <f t="shared" si="150"/>
        <v>9</v>
      </c>
      <c r="AM454" s="16">
        <f t="shared" si="151"/>
        <v>0.57983539094691361</v>
      </c>
      <c r="AN454" s="15">
        <v>0</v>
      </c>
      <c r="AO454" s="16">
        <f t="shared" si="152"/>
        <v>0</v>
      </c>
      <c r="AP454" s="13">
        <f>IF(('Even Strength'!CU454+'Power Play'!AJ454+'Penalty Kill'!AF454)&gt;0,V454/('Even Strength'!CU454+'Power Play'!AJ454+'Penalty Kill'!AF454),0)</f>
        <v>6.25E-2</v>
      </c>
      <c r="AQ454" s="13">
        <f>IF(('Even Strength'!CU454+'Power Play'!AJ454+'Penalty Kill'!AF454)&gt;0,W454/('Even Strength'!CU454+'Power Play'!AJ454+'Penalty Kill'!AF454),0)</f>
        <v>0</v>
      </c>
      <c r="AR454" s="13">
        <f t="shared" si="153"/>
        <v>6.25E-2</v>
      </c>
      <c r="AS454">
        <v>18</v>
      </c>
      <c r="AT454">
        <v>19</v>
      </c>
      <c r="AU454" s="17">
        <f t="shared" si="154"/>
        <v>0.48648648648648651</v>
      </c>
      <c r="AV454">
        <v>7.3</v>
      </c>
      <c r="AW454">
        <v>4</v>
      </c>
      <c r="AX454">
        <v>7</v>
      </c>
      <c r="AY454">
        <v>1</v>
      </c>
      <c r="AZ454">
        <v>1</v>
      </c>
      <c r="BA454">
        <v>1</v>
      </c>
      <c r="BB454">
        <v>2</v>
      </c>
      <c r="BC454" s="2">
        <f t="shared" si="155"/>
        <v>5.1100070972284524</v>
      </c>
      <c r="BD454" s="14">
        <f t="shared" si="156"/>
        <v>8.942512420149793</v>
      </c>
      <c r="BE454" s="14">
        <f t="shared" si="157"/>
        <v>1.2775017743071131</v>
      </c>
      <c r="BF454" s="14">
        <f t="shared" si="158"/>
        <v>1.2775017743071131</v>
      </c>
      <c r="BG454" s="14">
        <f t="shared" si="159"/>
        <v>1.2775017743071131</v>
      </c>
      <c r="BH454" s="14">
        <f t="shared" si="160"/>
        <v>2.5550035486142262</v>
      </c>
      <c r="BI454">
        <v>21</v>
      </c>
      <c r="BJ454">
        <v>3</v>
      </c>
      <c r="BK454">
        <v>1</v>
      </c>
      <c r="BL454">
        <v>0</v>
      </c>
      <c r="BM454">
        <v>1</v>
      </c>
      <c r="BN454">
        <v>0</v>
      </c>
      <c r="BO454" s="2">
        <v>-1.0859220000000001</v>
      </c>
      <c r="BR454" s="18" t="str">
        <f t="shared" si="161"/>
        <v xml:space="preserve"> </v>
      </c>
      <c r="BT454">
        <v>1</v>
      </c>
      <c r="BU454">
        <v>2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 s="18">
        <f t="shared" si="162"/>
        <v>0</v>
      </c>
      <c r="CC454" s="19">
        <v>3</v>
      </c>
      <c r="CD454">
        <v>0.1</v>
      </c>
      <c r="CE454">
        <v>0.1</v>
      </c>
      <c r="CF454">
        <v>0.2</v>
      </c>
      <c r="CG454" s="20">
        <f t="shared" si="163"/>
        <v>2.2222222222222223E-2</v>
      </c>
      <c r="CH454" s="20">
        <f t="shared" si="164"/>
        <v>0.25550035486142264</v>
      </c>
      <c r="CI454">
        <v>1.1000000000000001</v>
      </c>
      <c r="CJ454">
        <v>1.5</v>
      </c>
      <c r="CK454">
        <v>1</v>
      </c>
      <c r="CL454">
        <v>0</v>
      </c>
      <c r="CM454">
        <v>0.4</v>
      </c>
      <c r="CN454">
        <v>0</v>
      </c>
      <c r="CO454">
        <v>0.4</v>
      </c>
      <c r="CP454" s="21">
        <f t="shared" si="165"/>
        <v>4.4444444444444446E-2</v>
      </c>
      <c r="CQ454" s="21">
        <f t="shared" si="166"/>
        <v>0.51100070972284528</v>
      </c>
      <c r="CW454">
        <v>600000</v>
      </c>
      <c r="CY454" s="22">
        <f t="shared" si="167"/>
        <v>-0.65365853658536588</v>
      </c>
    </row>
    <row r="455" spans="1:103" x14ac:dyDescent="0.2">
      <c r="A455">
        <v>51</v>
      </c>
      <c r="B455" t="s">
        <v>2160</v>
      </c>
      <c r="C455" t="s">
        <v>2161</v>
      </c>
      <c r="E455" t="s">
        <v>182</v>
      </c>
      <c r="F455">
        <v>72</v>
      </c>
      <c r="G455">
        <v>185</v>
      </c>
      <c r="H455" t="s">
        <v>118</v>
      </c>
      <c r="I455">
        <v>2009</v>
      </c>
      <c r="J455">
        <v>2</v>
      </c>
      <c r="K455">
        <v>40</v>
      </c>
      <c r="M455">
        <v>22</v>
      </c>
      <c r="N455" t="s">
        <v>2162</v>
      </c>
      <c r="O455" s="12" t="s">
        <v>386</v>
      </c>
      <c r="P455" s="12" t="s">
        <v>2163</v>
      </c>
      <c r="Q455" t="s">
        <v>131</v>
      </c>
      <c r="T455" s="12" t="s">
        <v>140</v>
      </c>
      <c r="U455">
        <v>27</v>
      </c>
      <c r="V455">
        <v>0</v>
      </c>
      <c r="W455">
        <v>1</v>
      </c>
      <c r="X455">
        <v>1</v>
      </c>
      <c r="Y455">
        <v>-10</v>
      </c>
      <c r="Z455">
        <v>18</v>
      </c>
      <c r="AA455">
        <v>12</v>
      </c>
      <c r="AB455">
        <v>9</v>
      </c>
      <c r="AC455" s="13">
        <f t="shared" si="147"/>
        <v>0</v>
      </c>
      <c r="AD455" s="13">
        <f t="shared" si="148"/>
        <v>0</v>
      </c>
      <c r="AE455" s="14">
        <v>33.1</v>
      </c>
      <c r="AF455" s="15">
        <v>6</v>
      </c>
      <c r="AG455" s="15">
        <v>6</v>
      </c>
      <c r="AH455" s="15">
        <v>2</v>
      </c>
      <c r="AI455" s="2">
        <v>368.23333333329998</v>
      </c>
      <c r="AJ455" s="14">
        <f t="shared" si="149"/>
        <v>13.638271604937037</v>
      </c>
      <c r="AK455">
        <v>536</v>
      </c>
      <c r="AL455" s="14">
        <f t="shared" si="150"/>
        <v>19.851851851851851</v>
      </c>
      <c r="AM455" s="16">
        <f t="shared" si="151"/>
        <v>0.68700248756212678</v>
      </c>
      <c r="AN455" s="15">
        <v>28.25</v>
      </c>
      <c r="AO455" s="16">
        <f t="shared" si="152"/>
        <v>4.603059654205178</v>
      </c>
      <c r="AP455" s="13">
        <f>IF(('Even Strength'!CU455+'Power Play'!AJ455+'Penalty Kill'!AF455)&gt;0,V455/('Even Strength'!CU455+'Power Play'!AJ455+'Penalty Kill'!AF455),0)</f>
        <v>0</v>
      </c>
      <c r="AQ455" s="13">
        <f>IF(('Even Strength'!CU455+'Power Play'!AJ455+'Penalty Kill'!AF455)&gt;0,W455/('Even Strength'!CU455+'Power Play'!AJ455+'Penalty Kill'!AF455),0)</f>
        <v>2.4390243902439025E-2</v>
      </c>
      <c r="AR455" s="13">
        <f t="shared" si="153"/>
        <v>2.4390243902439025E-2</v>
      </c>
      <c r="AS455">
        <v>71</v>
      </c>
      <c r="AT455">
        <v>89</v>
      </c>
      <c r="AU455" s="17">
        <f t="shared" si="154"/>
        <v>0.44374999999999998</v>
      </c>
      <c r="AV455">
        <v>9.5</v>
      </c>
      <c r="AW455">
        <v>30</v>
      </c>
      <c r="AX455">
        <v>29</v>
      </c>
      <c r="AY455">
        <v>8</v>
      </c>
      <c r="AZ455">
        <v>12</v>
      </c>
      <c r="BA455">
        <v>9</v>
      </c>
      <c r="BB455">
        <v>6</v>
      </c>
      <c r="BC455" s="2">
        <f t="shared" si="155"/>
        <v>4.8882049425187732</v>
      </c>
      <c r="BD455" s="14">
        <f t="shared" si="156"/>
        <v>4.7252647777681478</v>
      </c>
      <c r="BE455" s="14">
        <f t="shared" si="157"/>
        <v>1.3035213180050063</v>
      </c>
      <c r="BF455" s="14">
        <f t="shared" si="158"/>
        <v>1.9552819770075094</v>
      </c>
      <c r="BG455" s="14">
        <f t="shared" si="159"/>
        <v>1.4664614827556322</v>
      </c>
      <c r="BH455" s="14">
        <f t="shared" si="160"/>
        <v>0.97764098850375469</v>
      </c>
      <c r="BI455">
        <v>4</v>
      </c>
      <c r="BJ455">
        <v>2</v>
      </c>
      <c r="BK455">
        <v>0</v>
      </c>
      <c r="BL455">
        <v>0</v>
      </c>
      <c r="BM455">
        <v>0</v>
      </c>
      <c r="BN455">
        <v>0</v>
      </c>
      <c r="BO455" s="2">
        <v>4.4308610000000002</v>
      </c>
      <c r="BR455" s="18" t="str">
        <f t="shared" si="161"/>
        <v xml:space="preserve"> </v>
      </c>
      <c r="BT455">
        <v>0</v>
      </c>
      <c r="BU455">
        <v>8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s="18">
        <f t="shared" si="162"/>
        <v>0</v>
      </c>
      <c r="CC455" s="19">
        <v>3</v>
      </c>
      <c r="CD455">
        <v>-0.9</v>
      </c>
      <c r="CE455">
        <v>0</v>
      </c>
      <c r="CF455">
        <v>-0.9</v>
      </c>
      <c r="CG455" s="20">
        <f t="shared" si="163"/>
        <v>-3.3333333333333333E-2</v>
      </c>
      <c r="CH455" s="20">
        <f t="shared" si="164"/>
        <v>-0.14664614827556319</v>
      </c>
      <c r="CI455">
        <v>6.3</v>
      </c>
      <c r="CJ455">
        <v>7.1</v>
      </c>
      <c r="CK455">
        <v>-7</v>
      </c>
      <c r="CL455">
        <v>-2.5</v>
      </c>
      <c r="CM455">
        <v>0.1</v>
      </c>
      <c r="CN455">
        <v>0</v>
      </c>
      <c r="CO455">
        <v>-2.4</v>
      </c>
      <c r="CP455" s="21">
        <f t="shared" si="165"/>
        <v>-8.8888888888888892E-2</v>
      </c>
      <c r="CQ455" s="21">
        <f t="shared" si="166"/>
        <v>-0.39105639540150183</v>
      </c>
      <c r="CW455">
        <v>900000</v>
      </c>
      <c r="CY455" s="22">
        <f t="shared" si="167"/>
        <v>-3.9804878048780488</v>
      </c>
    </row>
    <row r="456" spans="1:103" x14ac:dyDescent="0.2">
      <c r="A456">
        <v>92</v>
      </c>
      <c r="B456" t="s">
        <v>2164</v>
      </c>
      <c r="C456" t="s">
        <v>1607</v>
      </c>
      <c r="E456" t="s">
        <v>182</v>
      </c>
      <c r="F456">
        <v>73</v>
      </c>
      <c r="G456">
        <v>204</v>
      </c>
      <c r="H456" t="s">
        <v>118</v>
      </c>
      <c r="I456">
        <v>2011</v>
      </c>
      <c r="J456">
        <v>1</v>
      </c>
      <c r="K456">
        <v>2</v>
      </c>
      <c r="M456">
        <v>21</v>
      </c>
      <c r="N456" t="s">
        <v>2165</v>
      </c>
      <c r="O456" s="12" t="s">
        <v>572</v>
      </c>
      <c r="P456" s="12" t="s">
        <v>2166</v>
      </c>
      <c r="Q456" t="s">
        <v>330</v>
      </c>
      <c r="T456" s="12" t="s">
        <v>156</v>
      </c>
      <c r="U456">
        <v>81</v>
      </c>
      <c r="V456">
        <v>26</v>
      </c>
      <c r="W456">
        <v>39</v>
      </c>
      <c r="X456">
        <v>65</v>
      </c>
      <c r="Y456">
        <v>21</v>
      </c>
      <c r="Z456">
        <v>222</v>
      </c>
      <c r="AA456">
        <v>72</v>
      </c>
      <c r="AB456">
        <v>90</v>
      </c>
      <c r="AC456" s="13">
        <f t="shared" si="147"/>
        <v>0.11711711711711711</v>
      </c>
      <c r="AD456" s="13">
        <f t="shared" si="148"/>
        <v>6.7708333333333329E-2</v>
      </c>
      <c r="AE456" s="14">
        <v>27.4</v>
      </c>
      <c r="AF456" s="15">
        <v>134</v>
      </c>
      <c r="AG456" s="15">
        <v>15</v>
      </c>
      <c r="AH456" s="15">
        <v>26</v>
      </c>
      <c r="AI456" s="2">
        <v>1512.5</v>
      </c>
      <c r="AJ456" s="14">
        <f t="shared" si="149"/>
        <v>18.672839506172838</v>
      </c>
      <c r="AK456">
        <v>1835</v>
      </c>
      <c r="AL456" s="14">
        <f t="shared" si="150"/>
        <v>22.654320987654319</v>
      </c>
      <c r="AM456" s="16">
        <f t="shared" si="151"/>
        <v>0.8242506811989101</v>
      </c>
      <c r="AN456" s="15">
        <v>249.557895</v>
      </c>
      <c r="AO456" s="16">
        <f t="shared" si="152"/>
        <v>9.8998173223140498</v>
      </c>
      <c r="AP456" s="13">
        <f>IF(('Even Strength'!CU456+'Power Play'!AJ456+'Penalty Kill'!AF456)&gt;0,V456/('Even Strength'!CU456+'Power Play'!AJ456+'Penalty Kill'!AF456),0)</f>
        <v>0.24299065420560748</v>
      </c>
      <c r="AQ456" s="13">
        <f>IF(('Even Strength'!CU456+'Power Play'!AJ456+'Penalty Kill'!AF456)&gt;0,W456/('Even Strength'!CU456+'Power Play'!AJ456+'Penalty Kill'!AF456),0)</f>
        <v>0.3644859813084112</v>
      </c>
      <c r="AR456" s="13">
        <f t="shared" si="153"/>
        <v>0.60747663551401865</v>
      </c>
      <c r="AS456">
        <v>13</v>
      </c>
      <c r="AT456">
        <v>5</v>
      </c>
      <c r="AU456" s="17">
        <f t="shared" si="154"/>
        <v>0.72222222222222221</v>
      </c>
      <c r="AV456">
        <v>0.30000000000000004</v>
      </c>
      <c r="AW456">
        <v>134</v>
      </c>
      <c r="AX456">
        <v>176</v>
      </c>
      <c r="AY456">
        <v>52</v>
      </c>
      <c r="AZ456">
        <v>72</v>
      </c>
      <c r="BA456">
        <v>35</v>
      </c>
      <c r="BB456">
        <v>64</v>
      </c>
      <c r="BC456" s="2">
        <f t="shared" si="155"/>
        <v>5.3157024793388432</v>
      </c>
      <c r="BD456" s="14">
        <f t="shared" si="156"/>
        <v>6.9818181818181815</v>
      </c>
      <c r="BE456" s="14">
        <f t="shared" si="157"/>
        <v>2.0628099173553718</v>
      </c>
      <c r="BF456" s="14">
        <f t="shared" si="158"/>
        <v>2.8561983471074379</v>
      </c>
      <c r="BG456" s="14">
        <f t="shared" si="159"/>
        <v>1.3884297520661155</v>
      </c>
      <c r="BH456" s="14">
        <f t="shared" si="160"/>
        <v>2.5388429752066117</v>
      </c>
      <c r="BI456">
        <v>71</v>
      </c>
      <c r="BJ456">
        <v>33</v>
      </c>
      <c r="BK456">
        <v>1</v>
      </c>
      <c r="BL456">
        <v>0</v>
      </c>
      <c r="BM456">
        <v>0</v>
      </c>
      <c r="BN456">
        <v>0</v>
      </c>
      <c r="BO456" s="2">
        <v>-10.964283</v>
      </c>
      <c r="BP456">
        <v>3</v>
      </c>
      <c r="BQ456">
        <v>1</v>
      </c>
      <c r="BR456" s="18">
        <f t="shared" si="161"/>
        <v>0.33333333333333331</v>
      </c>
      <c r="BS456">
        <v>1</v>
      </c>
      <c r="BT456">
        <v>4</v>
      </c>
      <c r="BU456">
        <v>23</v>
      </c>
      <c r="BV456">
        <v>1</v>
      </c>
      <c r="BW456">
        <v>1</v>
      </c>
      <c r="BX456">
        <v>4</v>
      </c>
      <c r="BY456">
        <v>2</v>
      </c>
      <c r="BZ456">
        <v>0</v>
      </c>
      <c r="CA456">
        <v>0</v>
      </c>
      <c r="CB456" s="18">
        <f t="shared" si="162"/>
        <v>0</v>
      </c>
      <c r="CC456" s="19">
        <v>8</v>
      </c>
      <c r="CD456">
        <v>5.9</v>
      </c>
      <c r="CE456">
        <v>2.2000000000000002</v>
      </c>
      <c r="CF456">
        <v>8.1</v>
      </c>
      <c r="CG456" s="20">
        <f t="shared" si="163"/>
        <v>9.9999999999999992E-2</v>
      </c>
      <c r="CH456" s="20">
        <f t="shared" si="164"/>
        <v>0.32132231404958678</v>
      </c>
      <c r="CI456">
        <v>34.1</v>
      </c>
      <c r="CJ456">
        <v>29.3</v>
      </c>
      <c r="CK456">
        <v>13.2</v>
      </c>
      <c r="CL456">
        <v>11.2</v>
      </c>
      <c r="CM456">
        <v>3.2</v>
      </c>
      <c r="CN456">
        <v>0</v>
      </c>
      <c r="CO456">
        <v>14.4</v>
      </c>
      <c r="CP456" s="21">
        <f t="shared" si="165"/>
        <v>0.17777777777777778</v>
      </c>
      <c r="CQ456" s="21">
        <f t="shared" si="166"/>
        <v>0.57123966942148763</v>
      </c>
      <c r="CU456">
        <v>1</v>
      </c>
      <c r="CV456" t="s">
        <v>916</v>
      </c>
      <c r="CW456">
        <v>3575000</v>
      </c>
      <c r="CY456" s="22">
        <f t="shared" si="167"/>
        <v>8.1219512195121943</v>
      </c>
    </row>
    <row r="457" spans="1:103" x14ac:dyDescent="0.2">
      <c r="A457">
        <v>40</v>
      </c>
      <c r="B457" t="s">
        <v>2167</v>
      </c>
      <c r="C457" t="s">
        <v>2168</v>
      </c>
      <c r="D457" t="s">
        <v>309</v>
      </c>
      <c r="E457" t="s">
        <v>106</v>
      </c>
      <c r="F457">
        <v>74</v>
      </c>
      <c r="G457">
        <v>215</v>
      </c>
      <c r="H457" t="s">
        <v>107</v>
      </c>
      <c r="I457">
        <v>2003</v>
      </c>
      <c r="J457">
        <v>2</v>
      </c>
      <c r="K457">
        <v>61</v>
      </c>
      <c r="M457">
        <v>28</v>
      </c>
      <c r="N457" t="s">
        <v>2169</v>
      </c>
      <c r="O457" s="12" t="s">
        <v>2170</v>
      </c>
      <c r="P457" s="12" t="s">
        <v>2171</v>
      </c>
      <c r="Q457" t="s">
        <v>265</v>
      </c>
      <c r="T457" s="12" t="s">
        <v>170</v>
      </c>
      <c r="U457">
        <v>71</v>
      </c>
      <c r="V457">
        <v>9</v>
      </c>
      <c r="W457">
        <v>6</v>
      </c>
      <c r="X457">
        <v>15</v>
      </c>
      <c r="Y457">
        <v>-3</v>
      </c>
      <c r="Z457">
        <v>78</v>
      </c>
      <c r="AA457">
        <v>32</v>
      </c>
      <c r="AB457">
        <v>25</v>
      </c>
      <c r="AC457" s="13">
        <f t="shared" si="147"/>
        <v>0.11538461538461539</v>
      </c>
      <c r="AD457" s="13">
        <f t="shared" si="148"/>
        <v>6.6666666666666666E-2</v>
      </c>
      <c r="AE457" s="14">
        <v>32.299999999999997</v>
      </c>
      <c r="AF457" s="15">
        <v>49</v>
      </c>
      <c r="AG457" s="15">
        <v>3</v>
      </c>
      <c r="AH457" s="15">
        <v>11</v>
      </c>
      <c r="AI457" s="2">
        <v>792.86666666669998</v>
      </c>
      <c r="AJ457" s="14">
        <f t="shared" si="149"/>
        <v>11.16713615023521</v>
      </c>
      <c r="AK457">
        <v>1208</v>
      </c>
      <c r="AL457" s="14">
        <f t="shared" si="150"/>
        <v>17.014084507042252</v>
      </c>
      <c r="AM457" s="16">
        <f t="shared" si="151"/>
        <v>0.65634657836647348</v>
      </c>
      <c r="AN457" s="15">
        <v>61.590909000000003</v>
      </c>
      <c r="AO457" s="16">
        <f t="shared" si="152"/>
        <v>4.6608776675353294</v>
      </c>
      <c r="AP457" s="13">
        <f>IF(('Even Strength'!CU457+'Power Play'!AJ457+'Penalty Kill'!AF457)&gt;0,V457/('Even Strength'!CU457+'Power Play'!AJ457+'Penalty Kill'!AF457),0)</f>
        <v>7.03125E-2</v>
      </c>
      <c r="AQ457" s="13">
        <f>IF(('Even Strength'!CU457+'Power Play'!AJ457+'Penalty Kill'!AF457)&gt;0,W457/('Even Strength'!CU457+'Power Play'!AJ457+'Penalty Kill'!AF457),0)</f>
        <v>4.6875E-2</v>
      </c>
      <c r="AR457" s="13">
        <f t="shared" si="153"/>
        <v>0.1171875</v>
      </c>
      <c r="AS457">
        <v>301</v>
      </c>
      <c r="AT457">
        <v>292</v>
      </c>
      <c r="AU457" s="17">
        <f t="shared" si="154"/>
        <v>0.50758853288364247</v>
      </c>
      <c r="AV457">
        <v>14</v>
      </c>
      <c r="AW457">
        <v>61</v>
      </c>
      <c r="AX457">
        <v>87</v>
      </c>
      <c r="AY457">
        <v>18</v>
      </c>
      <c r="AZ457">
        <v>32</v>
      </c>
      <c r="BA457">
        <v>3</v>
      </c>
      <c r="BB457">
        <v>19</v>
      </c>
      <c r="BC457" s="2">
        <f t="shared" si="155"/>
        <v>4.6161607668374414</v>
      </c>
      <c r="BD457" s="14">
        <f t="shared" si="156"/>
        <v>6.5837047002435645</v>
      </c>
      <c r="BE457" s="14">
        <f t="shared" si="157"/>
        <v>1.3621458000503925</v>
      </c>
      <c r="BF457" s="14">
        <f t="shared" si="158"/>
        <v>2.42159253342292</v>
      </c>
      <c r="BG457" s="14">
        <f t="shared" si="159"/>
        <v>0.22702430000839877</v>
      </c>
      <c r="BH457" s="14">
        <f t="shared" si="160"/>
        <v>1.4378205667198589</v>
      </c>
      <c r="BI457">
        <v>78</v>
      </c>
      <c r="BJ457">
        <v>14</v>
      </c>
      <c r="BK457">
        <v>2</v>
      </c>
      <c r="BL457">
        <v>3</v>
      </c>
      <c r="BM457">
        <v>1</v>
      </c>
      <c r="BN457">
        <v>0</v>
      </c>
      <c r="BO457" s="2">
        <v>-12.481928</v>
      </c>
      <c r="BP457">
        <v>1</v>
      </c>
      <c r="BQ457">
        <v>0</v>
      </c>
      <c r="BR457" s="18">
        <f t="shared" si="161"/>
        <v>0</v>
      </c>
      <c r="BS457">
        <v>0</v>
      </c>
      <c r="BT457">
        <v>2</v>
      </c>
      <c r="BU457">
        <v>16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B457" s="18">
        <f t="shared" si="162"/>
        <v>0</v>
      </c>
      <c r="CC457" s="19">
        <v>2</v>
      </c>
      <c r="CD457">
        <v>0.4</v>
      </c>
      <c r="CE457">
        <v>0.8</v>
      </c>
      <c r="CF457">
        <v>1.2</v>
      </c>
      <c r="CG457" s="20">
        <f t="shared" si="163"/>
        <v>1.6901408450704224E-2</v>
      </c>
      <c r="CH457" s="20">
        <f t="shared" si="164"/>
        <v>9.0809720003359504E-2</v>
      </c>
      <c r="CI457">
        <v>13.8</v>
      </c>
      <c r="CJ457">
        <v>16.5</v>
      </c>
      <c r="CK457">
        <v>-8.1</v>
      </c>
      <c r="CL457">
        <v>0.4</v>
      </c>
      <c r="CM457">
        <v>2.2000000000000002</v>
      </c>
      <c r="CN457">
        <v>-0.30000000000000004</v>
      </c>
      <c r="CO457">
        <v>2.4</v>
      </c>
      <c r="CP457" s="21">
        <f t="shared" si="165"/>
        <v>3.3802816901408447E-2</v>
      </c>
      <c r="CQ457" s="21">
        <f t="shared" si="166"/>
        <v>0.18161944000671901</v>
      </c>
      <c r="CU457">
        <v>5</v>
      </c>
      <c r="CV457" t="s">
        <v>312</v>
      </c>
      <c r="CW457">
        <v>1100000</v>
      </c>
      <c r="CY457" s="22">
        <f t="shared" si="167"/>
        <v>0.46829268292682946</v>
      </c>
    </row>
    <row r="458" spans="1:103" x14ac:dyDescent="0.2">
      <c r="A458">
        <v>36</v>
      </c>
      <c r="B458" t="s">
        <v>2172</v>
      </c>
      <c r="C458" t="s">
        <v>2173</v>
      </c>
      <c r="E458" t="s">
        <v>482</v>
      </c>
      <c r="F458">
        <v>72</v>
      </c>
      <c r="G458">
        <v>182</v>
      </c>
      <c r="H458" t="s">
        <v>107</v>
      </c>
      <c r="I458">
        <v>2008</v>
      </c>
      <c r="J458">
        <v>5</v>
      </c>
      <c r="K458">
        <v>149</v>
      </c>
      <c r="M458">
        <v>24</v>
      </c>
      <c r="N458" t="s">
        <v>2174</v>
      </c>
      <c r="O458" s="12" t="s">
        <v>2175</v>
      </c>
      <c r="P458" s="12" t="s">
        <v>2176</v>
      </c>
      <c r="Q458" t="s">
        <v>131</v>
      </c>
      <c r="T458" s="12" t="s">
        <v>178</v>
      </c>
      <c r="U458">
        <v>30</v>
      </c>
      <c r="V458">
        <v>3</v>
      </c>
      <c r="W458">
        <v>9</v>
      </c>
      <c r="X458">
        <v>12</v>
      </c>
      <c r="Y458">
        <v>-4</v>
      </c>
      <c r="Z458">
        <v>47</v>
      </c>
      <c r="AA458">
        <v>19</v>
      </c>
      <c r="AB458">
        <v>32</v>
      </c>
      <c r="AC458" s="13">
        <f t="shared" si="147"/>
        <v>6.3829787234042548E-2</v>
      </c>
      <c r="AD458" s="13">
        <f t="shared" si="148"/>
        <v>3.0612244897959183E-2</v>
      </c>
      <c r="AE458" s="14">
        <v>45.7</v>
      </c>
      <c r="AF458" s="15">
        <v>17</v>
      </c>
      <c r="AG458" s="15">
        <v>15</v>
      </c>
      <c r="AH458" s="15">
        <v>12</v>
      </c>
      <c r="AI458" s="2">
        <v>515.01666666669996</v>
      </c>
      <c r="AJ458" s="14">
        <f t="shared" si="149"/>
        <v>17.167222222223334</v>
      </c>
      <c r="AK458">
        <v>626</v>
      </c>
      <c r="AL458" s="14">
        <f t="shared" si="150"/>
        <v>20.866666666666667</v>
      </c>
      <c r="AM458" s="16">
        <f t="shared" si="151"/>
        <v>0.82271033013849837</v>
      </c>
      <c r="AN458" s="15">
        <v>36.469231000000001</v>
      </c>
      <c r="AO458" s="16">
        <f t="shared" si="152"/>
        <v>4.2487049480596584</v>
      </c>
      <c r="AP458" s="13">
        <f>IF(('Even Strength'!CU458+'Power Play'!AJ458+'Penalty Kill'!AF458)&gt;0,V458/('Even Strength'!CU458+'Power Play'!AJ458+'Penalty Kill'!AF458),0)</f>
        <v>9.6774193548387094E-2</v>
      </c>
      <c r="AQ458" s="13">
        <f>IF(('Even Strength'!CU458+'Power Play'!AJ458+'Penalty Kill'!AF458)&gt;0,W458/('Even Strength'!CU458+'Power Play'!AJ458+'Penalty Kill'!AF458),0)</f>
        <v>0.29032258064516131</v>
      </c>
      <c r="AR458" s="13">
        <f t="shared" si="153"/>
        <v>0.38709677419354838</v>
      </c>
      <c r="AS458">
        <v>0</v>
      </c>
      <c r="AT458">
        <v>0</v>
      </c>
      <c r="AU458" s="17">
        <f t="shared" si="154"/>
        <v>0</v>
      </c>
      <c r="AV458">
        <v>0</v>
      </c>
      <c r="AW458">
        <v>29</v>
      </c>
      <c r="AX458">
        <v>44</v>
      </c>
      <c r="AY458">
        <v>31</v>
      </c>
      <c r="AZ458">
        <v>19</v>
      </c>
      <c r="BA458">
        <v>15</v>
      </c>
      <c r="BB458">
        <v>4</v>
      </c>
      <c r="BC458" s="2">
        <f t="shared" si="155"/>
        <v>3.3785314391117844</v>
      </c>
      <c r="BD458" s="14">
        <f t="shared" si="156"/>
        <v>5.1260477007213279</v>
      </c>
      <c r="BE458" s="14">
        <f t="shared" si="157"/>
        <v>3.6115336073263906</v>
      </c>
      <c r="BF458" s="14">
        <f t="shared" si="158"/>
        <v>2.2135205980387553</v>
      </c>
      <c r="BG458" s="14">
        <f t="shared" si="159"/>
        <v>1.7475162616095437</v>
      </c>
      <c r="BH458" s="14">
        <f t="shared" si="160"/>
        <v>0.46600433642921163</v>
      </c>
      <c r="BI458">
        <v>8</v>
      </c>
      <c r="BJ458">
        <v>4</v>
      </c>
      <c r="BK458">
        <v>0</v>
      </c>
      <c r="BL458">
        <v>0</v>
      </c>
      <c r="BM458">
        <v>0</v>
      </c>
      <c r="BN458">
        <v>0</v>
      </c>
      <c r="BO458" s="2">
        <v>5.4469999999999996E-3</v>
      </c>
      <c r="BR458" s="18" t="str">
        <f t="shared" si="161"/>
        <v xml:space="preserve"> </v>
      </c>
      <c r="BT458">
        <v>1</v>
      </c>
      <c r="BU458">
        <v>6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 s="18">
        <f t="shared" si="162"/>
        <v>0</v>
      </c>
      <c r="CC458" s="19">
        <v>2</v>
      </c>
      <c r="CD458">
        <v>1</v>
      </c>
      <c r="CE458">
        <v>0.9</v>
      </c>
      <c r="CF458">
        <v>1.9</v>
      </c>
      <c r="CG458" s="20">
        <f t="shared" si="163"/>
        <v>6.3333333333333325E-2</v>
      </c>
      <c r="CH458" s="20">
        <f t="shared" si="164"/>
        <v>0.22135205980387554</v>
      </c>
      <c r="CI458">
        <v>13.5</v>
      </c>
      <c r="CJ458">
        <v>9.5</v>
      </c>
      <c r="CK458">
        <v>3.7</v>
      </c>
      <c r="CL458">
        <v>1.6</v>
      </c>
      <c r="CM458">
        <v>0.2</v>
      </c>
      <c r="CN458">
        <v>0</v>
      </c>
      <c r="CO458">
        <v>1.7000000000000002</v>
      </c>
      <c r="CP458" s="21">
        <f t="shared" si="165"/>
        <v>5.6666666666666671E-2</v>
      </c>
      <c r="CQ458" s="21">
        <f t="shared" si="166"/>
        <v>0.19805184298241496</v>
      </c>
      <c r="CU458">
        <v>31</v>
      </c>
      <c r="CV458" t="s">
        <v>2177</v>
      </c>
      <c r="CW458">
        <v>1025000</v>
      </c>
      <c r="CY458" s="22">
        <f t="shared" si="167"/>
        <v>-9.9999999999999645E-2</v>
      </c>
    </row>
    <row r="459" spans="1:103" x14ac:dyDescent="0.2">
      <c r="A459">
        <v>5</v>
      </c>
      <c r="B459" t="s">
        <v>2178</v>
      </c>
      <c r="C459" t="s">
        <v>2179</v>
      </c>
      <c r="E459" t="s">
        <v>182</v>
      </c>
      <c r="F459">
        <v>75</v>
      </c>
      <c r="G459">
        <v>205</v>
      </c>
      <c r="H459" t="s">
        <v>107</v>
      </c>
      <c r="I459">
        <v>2011</v>
      </c>
      <c r="J459">
        <v>1</v>
      </c>
      <c r="K459">
        <v>4</v>
      </c>
      <c r="M459">
        <v>21</v>
      </c>
      <c r="N459" t="s">
        <v>2180</v>
      </c>
      <c r="O459" s="12" t="s">
        <v>138</v>
      </c>
      <c r="P459" s="12" t="s">
        <v>2181</v>
      </c>
      <c r="Q459" t="s">
        <v>432</v>
      </c>
      <c r="T459" s="12" t="s">
        <v>178</v>
      </c>
      <c r="U459">
        <v>26</v>
      </c>
      <c r="V459">
        <v>1</v>
      </c>
      <c r="W459">
        <v>2</v>
      </c>
      <c r="X459">
        <v>3</v>
      </c>
      <c r="Y459">
        <v>-1</v>
      </c>
      <c r="Z459">
        <v>20</v>
      </c>
      <c r="AA459">
        <v>11</v>
      </c>
      <c r="AB459">
        <v>23</v>
      </c>
      <c r="AC459" s="13">
        <f t="shared" si="147"/>
        <v>0.05</v>
      </c>
      <c r="AD459" s="13">
        <f t="shared" si="148"/>
        <v>1.8518518518518517E-2</v>
      </c>
      <c r="AE459" s="14">
        <v>52.9</v>
      </c>
      <c r="AF459" s="15">
        <v>11</v>
      </c>
      <c r="AG459" s="15">
        <v>2</v>
      </c>
      <c r="AH459" s="15">
        <v>7</v>
      </c>
      <c r="AI459" s="2">
        <v>462.4</v>
      </c>
      <c r="AJ459" s="14">
        <f t="shared" si="149"/>
        <v>17.784615384615385</v>
      </c>
      <c r="AK459">
        <v>622</v>
      </c>
      <c r="AL459" s="14">
        <f t="shared" si="150"/>
        <v>23.923076923076923</v>
      </c>
      <c r="AM459" s="16">
        <f t="shared" si="151"/>
        <v>0.74340836012861733</v>
      </c>
      <c r="AN459" s="15">
        <v>36.363636</v>
      </c>
      <c r="AO459" s="16">
        <f t="shared" si="152"/>
        <v>4.7184648788927337</v>
      </c>
      <c r="AP459" s="13">
        <f>IF(('Even Strength'!CU459+'Power Play'!AJ459+'Penalty Kill'!AF459)&gt;0,V459/('Even Strength'!CU459+'Power Play'!AJ459+'Penalty Kill'!AF459),0)</f>
        <v>3.2258064516129031E-2</v>
      </c>
      <c r="AQ459" s="13">
        <f>IF(('Even Strength'!CU459+'Power Play'!AJ459+'Penalty Kill'!AF459)&gt;0,W459/('Even Strength'!CU459+'Power Play'!AJ459+'Penalty Kill'!AF459),0)</f>
        <v>6.4516129032258063E-2</v>
      </c>
      <c r="AR459" s="13">
        <f t="shared" si="153"/>
        <v>9.6774193548387094E-2</v>
      </c>
      <c r="AS459">
        <v>0</v>
      </c>
      <c r="AT459">
        <v>0</v>
      </c>
      <c r="AU459" s="17">
        <f t="shared" si="154"/>
        <v>0</v>
      </c>
      <c r="AV459">
        <v>0</v>
      </c>
      <c r="AW459">
        <v>36</v>
      </c>
      <c r="AX459">
        <v>41</v>
      </c>
      <c r="AY459">
        <v>37</v>
      </c>
      <c r="AZ459">
        <v>11</v>
      </c>
      <c r="BA459">
        <v>10</v>
      </c>
      <c r="BB459">
        <v>4</v>
      </c>
      <c r="BC459" s="2">
        <f t="shared" si="155"/>
        <v>4.6712802768166091</v>
      </c>
      <c r="BD459" s="14">
        <f t="shared" si="156"/>
        <v>5.320069204152249</v>
      </c>
      <c r="BE459" s="14">
        <f t="shared" si="157"/>
        <v>4.8010380622837374</v>
      </c>
      <c r="BF459" s="14">
        <f t="shared" si="158"/>
        <v>1.4273356401384083</v>
      </c>
      <c r="BG459" s="14">
        <f t="shared" si="159"/>
        <v>1.2975778546712804</v>
      </c>
      <c r="BH459" s="14">
        <f t="shared" si="160"/>
        <v>0.51903114186851218</v>
      </c>
      <c r="BI459">
        <v>12</v>
      </c>
      <c r="BJ459">
        <v>6</v>
      </c>
      <c r="BK459">
        <v>0</v>
      </c>
      <c r="BL459">
        <v>0</v>
      </c>
      <c r="BM459">
        <v>0</v>
      </c>
      <c r="BN459">
        <v>0</v>
      </c>
      <c r="BO459" s="2">
        <v>-0.83199999999999996</v>
      </c>
      <c r="BP459">
        <v>1</v>
      </c>
      <c r="BQ459">
        <v>0</v>
      </c>
      <c r="BR459" s="18">
        <f t="shared" si="161"/>
        <v>0</v>
      </c>
      <c r="BS459">
        <v>0</v>
      </c>
      <c r="BT459">
        <v>0</v>
      </c>
      <c r="BU459">
        <v>9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 s="18">
        <f t="shared" si="162"/>
        <v>0</v>
      </c>
      <c r="CC459" s="19">
        <v>1</v>
      </c>
      <c r="CD459">
        <v>-0.1</v>
      </c>
      <c r="CE459">
        <v>1.2</v>
      </c>
      <c r="CF459">
        <v>1</v>
      </c>
      <c r="CG459" s="20">
        <f t="shared" si="163"/>
        <v>3.8461538461538464E-2</v>
      </c>
      <c r="CH459" s="20">
        <f t="shared" si="164"/>
        <v>0.12975778546712805</v>
      </c>
      <c r="CI459">
        <v>6.7</v>
      </c>
      <c r="CJ459">
        <v>7.3</v>
      </c>
      <c r="CK459">
        <v>0</v>
      </c>
      <c r="CL459">
        <v>-0.30000000000000004</v>
      </c>
      <c r="CM459">
        <v>1.1000000000000001</v>
      </c>
      <c r="CN459">
        <v>-0.30000000000000004</v>
      </c>
      <c r="CO459">
        <v>0.5</v>
      </c>
      <c r="CP459" s="21">
        <f t="shared" si="165"/>
        <v>1.9230769230769232E-2</v>
      </c>
      <c r="CQ459" s="21">
        <f t="shared" si="166"/>
        <v>6.4878892733564023E-2</v>
      </c>
      <c r="CU459">
        <v>21</v>
      </c>
      <c r="CV459" t="s">
        <v>312</v>
      </c>
      <c r="CW459">
        <v>925000</v>
      </c>
      <c r="CY459" s="22">
        <f t="shared" si="167"/>
        <v>-1.1243902439024387</v>
      </c>
    </row>
    <row r="460" spans="1:103" x14ac:dyDescent="0.2">
      <c r="A460">
        <v>22</v>
      </c>
      <c r="B460" t="s">
        <v>2182</v>
      </c>
      <c r="C460" t="s">
        <v>2183</v>
      </c>
      <c r="E460" t="s">
        <v>182</v>
      </c>
      <c r="F460">
        <v>71</v>
      </c>
      <c r="G460">
        <v>206</v>
      </c>
      <c r="H460" t="s">
        <v>118</v>
      </c>
      <c r="I460">
        <v>2010</v>
      </c>
      <c r="J460">
        <v>2</v>
      </c>
      <c r="K460">
        <v>56</v>
      </c>
      <c r="L460" t="s">
        <v>108</v>
      </c>
      <c r="M460">
        <v>21</v>
      </c>
      <c r="N460" t="s">
        <v>2184</v>
      </c>
      <c r="O460" s="12" t="s">
        <v>1376</v>
      </c>
      <c r="P460" s="12" t="s">
        <v>2181</v>
      </c>
      <c r="Q460" t="s">
        <v>139</v>
      </c>
      <c r="T460" s="12" t="s">
        <v>156</v>
      </c>
      <c r="U460">
        <v>28</v>
      </c>
      <c r="V460">
        <v>0</v>
      </c>
      <c r="W460">
        <v>4</v>
      </c>
      <c r="X460">
        <v>4</v>
      </c>
      <c r="Y460">
        <v>0</v>
      </c>
      <c r="Z460">
        <v>21</v>
      </c>
      <c r="AA460">
        <v>14</v>
      </c>
      <c r="AB460">
        <v>8</v>
      </c>
      <c r="AC460" s="13">
        <f t="shared" si="147"/>
        <v>0</v>
      </c>
      <c r="AD460" s="13">
        <f t="shared" si="148"/>
        <v>0</v>
      </c>
      <c r="AE460" s="14">
        <v>31.1</v>
      </c>
      <c r="AF460" s="15">
        <v>12</v>
      </c>
      <c r="AG460" s="15">
        <v>3</v>
      </c>
      <c r="AH460" s="15">
        <v>3</v>
      </c>
      <c r="AI460" s="2">
        <v>376.68333333330003</v>
      </c>
      <c r="AJ460" s="14">
        <f t="shared" si="149"/>
        <v>13.452976190475001</v>
      </c>
      <c r="AK460">
        <v>491</v>
      </c>
      <c r="AL460" s="14">
        <f t="shared" si="150"/>
        <v>17.535714285714285</v>
      </c>
      <c r="AM460" s="16">
        <f t="shared" si="151"/>
        <v>0.76717583163604897</v>
      </c>
      <c r="AN460" s="15">
        <v>36</v>
      </c>
      <c r="AO460" s="16">
        <f t="shared" si="152"/>
        <v>5.7342595460382926</v>
      </c>
      <c r="AP460" s="13">
        <f>IF(('Even Strength'!CU460+'Power Play'!AJ460+'Penalty Kill'!AF460)&gt;0,V460/('Even Strength'!CU460+'Power Play'!AJ460+'Penalty Kill'!AF460),0)</f>
        <v>0</v>
      </c>
      <c r="AQ460" s="13">
        <f>IF(('Even Strength'!CU460+'Power Play'!AJ460+'Penalty Kill'!AF460)&gt;0,W460/('Even Strength'!CU460+'Power Play'!AJ460+'Penalty Kill'!AF460),0)</f>
        <v>5.5555555555555552E-2</v>
      </c>
      <c r="AR460" s="13">
        <f t="shared" si="153"/>
        <v>5.5555555555555552E-2</v>
      </c>
      <c r="AS460">
        <v>135</v>
      </c>
      <c r="AT460">
        <v>150</v>
      </c>
      <c r="AU460" s="17">
        <f t="shared" si="154"/>
        <v>0.47368421052631576</v>
      </c>
      <c r="AV460">
        <v>16.899999999999999</v>
      </c>
      <c r="AW460">
        <v>42</v>
      </c>
      <c r="AX460">
        <v>52</v>
      </c>
      <c r="AY460">
        <v>19</v>
      </c>
      <c r="AZ460">
        <v>14</v>
      </c>
      <c r="BA460">
        <v>3</v>
      </c>
      <c r="BB460">
        <v>9</v>
      </c>
      <c r="BC460" s="2">
        <f t="shared" si="155"/>
        <v>6.689969470378009</v>
      </c>
      <c r="BD460" s="14">
        <f t="shared" si="156"/>
        <v>8.2828193442775344</v>
      </c>
      <c r="BE460" s="14">
        <f t="shared" si="157"/>
        <v>3.0264147604090992</v>
      </c>
      <c r="BF460" s="14">
        <f t="shared" si="158"/>
        <v>2.2299898234593361</v>
      </c>
      <c r="BG460" s="14">
        <f t="shared" si="159"/>
        <v>0.47785496216985768</v>
      </c>
      <c r="BH460" s="14">
        <f t="shared" si="160"/>
        <v>1.4335648865095731</v>
      </c>
      <c r="BI460">
        <v>19</v>
      </c>
      <c r="BJ460">
        <v>7</v>
      </c>
      <c r="BK460">
        <v>1</v>
      </c>
      <c r="BL460">
        <v>0</v>
      </c>
      <c r="BM460">
        <v>0</v>
      </c>
      <c r="BN460">
        <v>0</v>
      </c>
      <c r="BO460" s="2">
        <v>-1.677325</v>
      </c>
      <c r="BR460" s="18" t="str">
        <f t="shared" si="161"/>
        <v xml:space="preserve"> </v>
      </c>
      <c r="BT460">
        <v>0</v>
      </c>
      <c r="BU460">
        <v>6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 s="18">
        <f t="shared" si="162"/>
        <v>0</v>
      </c>
      <c r="CC460" s="19">
        <v>4</v>
      </c>
      <c r="CD460">
        <v>-0.60000000000000009</v>
      </c>
      <c r="CE460">
        <v>0.60000000000000009</v>
      </c>
      <c r="CF460">
        <v>0</v>
      </c>
      <c r="CG460" s="20">
        <f t="shared" si="163"/>
        <v>0</v>
      </c>
      <c r="CH460" s="20">
        <f t="shared" si="164"/>
        <v>0</v>
      </c>
      <c r="CI460">
        <v>4.7</v>
      </c>
      <c r="CJ460">
        <v>5.6</v>
      </c>
      <c r="CK460">
        <v>2.6</v>
      </c>
      <c r="CL460">
        <v>-0.7</v>
      </c>
      <c r="CM460">
        <v>0.8</v>
      </c>
      <c r="CN460">
        <v>0</v>
      </c>
      <c r="CO460">
        <v>0.1</v>
      </c>
      <c r="CP460" s="21">
        <f t="shared" si="165"/>
        <v>3.5714285714285718E-3</v>
      </c>
      <c r="CQ460" s="21">
        <f t="shared" si="166"/>
        <v>1.5928498738995257E-2</v>
      </c>
      <c r="CW460">
        <v>870000</v>
      </c>
      <c r="CY460" s="22">
        <f t="shared" si="167"/>
        <v>-1.4278048780487804</v>
      </c>
    </row>
    <row r="461" spans="1:103" x14ac:dyDescent="0.2">
      <c r="A461">
        <v>23</v>
      </c>
      <c r="B461" t="s">
        <v>2185</v>
      </c>
      <c r="C461" t="s">
        <v>2186</v>
      </c>
      <c r="D461" t="s">
        <v>488</v>
      </c>
      <c r="E461" t="s">
        <v>117</v>
      </c>
      <c r="F461">
        <v>75</v>
      </c>
      <c r="G461">
        <v>212</v>
      </c>
      <c r="H461" t="s">
        <v>118</v>
      </c>
      <c r="M461">
        <v>23</v>
      </c>
      <c r="N461" t="s">
        <v>2187</v>
      </c>
      <c r="O461" s="12" t="s">
        <v>605</v>
      </c>
      <c r="P461" s="12" t="s">
        <v>2188</v>
      </c>
      <c r="Q461" t="s">
        <v>122</v>
      </c>
      <c r="T461" s="12" t="s">
        <v>178</v>
      </c>
      <c r="U461">
        <v>75</v>
      </c>
      <c r="V461">
        <v>1</v>
      </c>
      <c r="W461">
        <v>5</v>
      </c>
      <c r="X461">
        <v>6</v>
      </c>
      <c r="Y461">
        <v>-2</v>
      </c>
      <c r="Z461">
        <v>38</v>
      </c>
      <c r="AA461">
        <v>26</v>
      </c>
      <c r="AB461">
        <v>36</v>
      </c>
      <c r="AC461" s="13">
        <f t="shared" si="147"/>
        <v>2.6315789473684209E-2</v>
      </c>
      <c r="AD461" s="13">
        <f t="shared" si="148"/>
        <v>0.01</v>
      </c>
      <c r="AE461" s="14">
        <v>52</v>
      </c>
      <c r="AF461" s="15">
        <v>11</v>
      </c>
      <c r="AG461" s="15">
        <v>7</v>
      </c>
      <c r="AH461" s="15">
        <v>17</v>
      </c>
      <c r="AI461" s="2">
        <v>1082.4666666666999</v>
      </c>
      <c r="AJ461" s="14">
        <f t="shared" si="149"/>
        <v>14.432888888889332</v>
      </c>
      <c r="AK461">
        <v>1609</v>
      </c>
      <c r="AL461" s="14">
        <f t="shared" si="150"/>
        <v>21.453333333333333</v>
      </c>
      <c r="AM461" s="16">
        <f t="shared" si="151"/>
        <v>0.67275740625649461</v>
      </c>
      <c r="AN461" s="15">
        <v>24.705881999999999</v>
      </c>
      <c r="AO461" s="16">
        <f t="shared" si="152"/>
        <v>1.3694213093551342</v>
      </c>
      <c r="AP461" s="13">
        <f>IF(('Even Strength'!CU461+'Power Play'!AJ461+'Penalty Kill'!AF461)&gt;0,V461/('Even Strength'!CU461+'Power Play'!AJ461+'Penalty Kill'!AF461),0)</f>
        <v>9.5238095238095247E-3</v>
      </c>
      <c r="AQ461" s="13">
        <f>IF(('Even Strength'!CU461+'Power Play'!AJ461+'Penalty Kill'!AF461)&gt;0,W461/('Even Strength'!CU461+'Power Play'!AJ461+'Penalty Kill'!AF461),0)</f>
        <v>4.7619047619047616E-2</v>
      </c>
      <c r="AR461" s="13">
        <f t="shared" si="153"/>
        <v>5.7142857142857141E-2</v>
      </c>
      <c r="AS461">
        <v>0</v>
      </c>
      <c r="AT461">
        <v>0</v>
      </c>
      <c r="AU461" s="17">
        <f t="shared" si="154"/>
        <v>0</v>
      </c>
      <c r="AV461">
        <v>0</v>
      </c>
      <c r="AW461">
        <v>81</v>
      </c>
      <c r="AX461">
        <v>65</v>
      </c>
      <c r="AY461">
        <v>93</v>
      </c>
      <c r="AZ461">
        <v>26</v>
      </c>
      <c r="BA461">
        <v>15</v>
      </c>
      <c r="BB461">
        <v>14</v>
      </c>
      <c r="BC461" s="2">
        <f t="shared" si="155"/>
        <v>4.4897456426678426</v>
      </c>
      <c r="BD461" s="14">
        <f t="shared" si="156"/>
        <v>3.6028823058445649</v>
      </c>
      <c r="BE461" s="14">
        <f t="shared" si="157"/>
        <v>5.1548931452853015</v>
      </c>
      <c r="BF461" s="14">
        <f t="shared" si="158"/>
        <v>1.4411529223378259</v>
      </c>
      <c r="BG461" s="14">
        <f t="shared" si="159"/>
        <v>0.83143437827182276</v>
      </c>
      <c r="BH461" s="14">
        <f t="shared" si="160"/>
        <v>0.77600541972036785</v>
      </c>
      <c r="BI461">
        <v>36</v>
      </c>
      <c r="BJ461">
        <v>18</v>
      </c>
      <c r="BK461">
        <v>0</v>
      </c>
      <c r="BL461">
        <v>0</v>
      </c>
      <c r="BM461">
        <v>0</v>
      </c>
      <c r="BN461">
        <v>0</v>
      </c>
      <c r="BO461" s="2">
        <v>-3.6566559999999999</v>
      </c>
      <c r="BR461" s="18" t="str">
        <f t="shared" si="161"/>
        <v xml:space="preserve"> </v>
      </c>
      <c r="BT461">
        <v>0</v>
      </c>
      <c r="BU461">
        <v>21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 s="18">
        <f t="shared" si="162"/>
        <v>0</v>
      </c>
      <c r="CC461" s="19">
        <v>2</v>
      </c>
      <c r="CD461">
        <v>-0.60000000000000009</v>
      </c>
      <c r="CE461">
        <v>2.1</v>
      </c>
      <c r="CF461">
        <v>1.5</v>
      </c>
      <c r="CG461" s="20">
        <f t="shared" si="163"/>
        <v>0.02</v>
      </c>
      <c r="CH461" s="20">
        <f t="shared" si="164"/>
        <v>8.3143437827182268E-2</v>
      </c>
      <c r="CI461">
        <v>18.399999999999999</v>
      </c>
      <c r="CJ461">
        <v>27.6</v>
      </c>
      <c r="CK461">
        <v>-2.9</v>
      </c>
      <c r="CL461">
        <v>-1.9</v>
      </c>
      <c r="CM461">
        <v>3.5</v>
      </c>
      <c r="CN461">
        <v>0</v>
      </c>
      <c r="CO461">
        <v>1.6</v>
      </c>
      <c r="CP461" s="21">
        <f t="shared" si="165"/>
        <v>2.1333333333333336E-2</v>
      </c>
      <c r="CQ461" s="21">
        <f t="shared" si="166"/>
        <v>8.8686333682327756E-2</v>
      </c>
      <c r="CW461">
        <v>725000</v>
      </c>
      <c r="CY461" s="22">
        <f t="shared" si="167"/>
        <v>0.326829268292683</v>
      </c>
    </row>
    <row r="462" spans="1:103" x14ac:dyDescent="0.2">
      <c r="A462">
        <v>46</v>
      </c>
      <c r="B462" t="s">
        <v>2189</v>
      </c>
      <c r="C462" t="s">
        <v>1795</v>
      </c>
      <c r="D462" t="s">
        <v>105</v>
      </c>
      <c r="E462" t="s">
        <v>106</v>
      </c>
      <c r="F462">
        <v>72</v>
      </c>
      <c r="G462">
        <v>209</v>
      </c>
      <c r="H462" t="s">
        <v>107</v>
      </c>
      <c r="I462">
        <v>2009</v>
      </c>
      <c r="J462">
        <v>3</v>
      </c>
      <c r="K462">
        <v>72</v>
      </c>
      <c r="L462" t="s">
        <v>108</v>
      </c>
      <c r="M462">
        <v>22</v>
      </c>
      <c r="N462" t="s">
        <v>2190</v>
      </c>
      <c r="O462" s="12" t="s">
        <v>566</v>
      </c>
      <c r="P462" s="12" t="s">
        <v>2191</v>
      </c>
      <c r="Q462" t="s">
        <v>210</v>
      </c>
      <c r="T462" s="12" t="s">
        <v>170</v>
      </c>
      <c r="U462">
        <v>17</v>
      </c>
      <c r="V462">
        <v>1</v>
      </c>
      <c r="W462">
        <v>3</v>
      </c>
      <c r="X462">
        <v>4</v>
      </c>
      <c r="Y462">
        <v>0</v>
      </c>
      <c r="Z462">
        <v>6</v>
      </c>
      <c r="AA462">
        <v>3</v>
      </c>
      <c r="AB462">
        <v>3</v>
      </c>
      <c r="AC462" s="13">
        <f t="shared" si="147"/>
        <v>0.16666666666666666</v>
      </c>
      <c r="AD462" s="13">
        <f t="shared" si="148"/>
        <v>8.3333333333333329E-2</v>
      </c>
      <c r="AE462" s="14">
        <v>22.8</v>
      </c>
      <c r="AF462" s="15">
        <v>3</v>
      </c>
      <c r="AG462" s="15">
        <v>0</v>
      </c>
      <c r="AH462" s="15">
        <v>1</v>
      </c>
      <c r="AI462" s="2">
        <v>131.0833333333</v>
      </c>
      <c r="AJ462" s="14">
        <f t="shared" si="149"/>
        <v>7.7107843137235292</v>
      </c>
      <c r="AK462">
        <v>204</v>
      </c>
      <c r="AL462" s="14">
        <f t="shared" si="150"/>
        <v>12</v>
      </c>
      <c r="AM462" s="16">
        <f t="shared" si="151"/>
        <v>0.64256535947696081</v>
      </c>
      <c r="AN462" s="15">
        <v>33</v>
      </c>
      <c r="AO462" s="16">
        <f t="shared" si="152"/>
        <v>15.104895104898947</v>
      </c>
      <c r="AP462" s="13">
        <f>IF(('Even Strength'!CU462+'Power Play'!AJ462+'Penalty Kill'!AF462)&gt;0,V462/('Even Strength'!CU462+'Power Play'!AJ462+'Penalty Kill'!AF462),0)</f>
        <v>3.5714285714285712E-2</v>
      </c>
      <c r="AQ462" s="13">
        <f>IF(('Even Strength'!CU462+'Power Play'!AJ462+'Penalty Kill'!AF462)&gt;0,W462/('Even Strength'!CU462+'Power Play'!AJ462+'Penalty Kill'!AF462),0)</f>
        <v>0.10714285714285714</v>
      </c>
      <c r="AR462" s="13">
        <f t="shared" si="153"/>
        <v>0.14285714285714285</v>
      </c>
      <c r="AS462">
        <v>60</v>
      </c>
      <c r="AT462">
        <v>55</v>
      </c>
      <c r="AU462" s="17">
        <f t="shared" si="154"/>
        <v>0.52173913043478259</v>
      </c>
      <c r="AV462">
        <v>10.1</v>
      </c>
      <c r="AW462">
        <v>13</v>
      </c>
      <c r="AX462">
        <v>14</v>
      </c>
      <c r="AY462">
        <v>2</v>
      </c>
      <c r="AZ462">
        <v>3</v>
      </c>
      <c r="BA462">
        <v>2</v>
      </c>
      <c r="BB462">
        <v>3</v>
      </c>
      <c r="BC462" s="2">
        <f t="shared" si="155"/>
        <v>5.950413223142009</v>
      </c>
      <c r="BD462" s="14">
        <f t="shared" si="156"/>
        <v>6.4081373172298557</v>
      </c>
      <c r="BE462" s="14">
        <f t="shared" si="157"/>
        <v>0.91544818817569373</v>
      </c>
      <c r="BF462" s="14">
        <f t="shared" si="158"/>
        <v>1.3731722822635406</v>
      </c>
      <c r="BG462" s="14">
        <f t="shared" si="159"/>
        <v>0.91544818817569373</v>
      </c>
      <c r="BH462" s="14">
        <f t="shared" si="160"/>
        <v>1.3731722822635406</v>
      </c>
      <c r="BI462">
        <v>12</v>
      </c>
      <c r="BJ462">
        <v>1</v>
      </c>
      <c r="BK462">
        <v>2</v>
      </c>
      <c r="BL462">
        <v>0</v>
      </c>
      <c r="BM462">
        <v>0</v>
      </c>
      <c r="BN462">
        <v>0</v>
      </c>
      <c r="BO462" s="2">
        <v>1.7598889999999998</v>
      </c>
      <c r="BR462" s="18" t="str">
        <f t="shared" si="161"/>
        <v xml:space="preserve"> </v>
      </c>
      <c r="BT462">
        <v>0</v>
      </c>
      <c r="BU462">
        <v>8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s="18">
        <f t="shared" si="162"/>
        <v>0</v>
      </c>
      <c r="CC462" s="19">
        <v>5</v>
      </c>
      <c r="CD462">
        <v>0.2</v>
      </c>
      <c r="CE462">
        <v>0.1</v>
      </c>
      <c r="CF462">
        <v>0.30000000000000004</v>
      </c>
      <c r="CG462" s="20">
        <f t="shared" si="163"/>
        <v>1.7647058823529415E-2</v>
      </c>
      <c r="CH462" s="20">
        <f t="shared" si="164"/>
        <v>0.13731722822635406</v>
      </c>
      <c r="CI462">
        <v>2.6</v>
      </c>
      <c r="CJ462">
        <v>2.9</v>
      </c>
      <c r="CK462">
        <v>0.2</v>
      </c>
      <c r="CL462">
        <v>0.4</v>
      </c>
      <c r="CM462">
        <v>0.30000000000000004</v>
      </c>
      <c r="CN462">
        <v>0</v>
      </c>
      <c r="CO462">
        <v>0.7</v>
      </c>
      <c r="CP462" s="21">
        <f t="shared" si="165"/>
        <v>4.1176470588235294E-2</v>
      </c>
      <c r="CQ462" s="21">
        <f t="shared" si="166"/>
        <v>0.32040686586149275</v>
      </c>
      <c r="CU462">
        <v>11</v>
      </c>
      <c r="CV462" t="s">
        <v>312</v>
      </c>
      <c r="CW462">
        <v>785833</v>
      </c>
      <c r="CY462" s="22">
        <f t="shared" si="167"/>
        <v>-0.67999941463414637</v>
      </c>
    </row>
    <row r="463" spans="1:103" x14ac:dyDescent="0.2">
      <c r="A463">
        <v>71</v>
      </c>
      <c r="B463" t="s">
        <v>2192</v>
      </c>
      <c r="C463" t="s">
        <v>2193</v>
      </c>
      <c r="D463" t="s">
        <v>309</v>
      </c>
      <c r="E463" t="s">
        <v>106</v>
      </c>
      <c r="F463">
        <v>72</v>
      </c>
      <c r="G463">
        <v>178</v>
      </c>
      <c r="H463" t="s">
        <v>107</v>
      </c>
      <c r="I463">
        <v>2009</v>
      </c>
      <c r="J463">
        <v>1</v>
      </c>
      <c r="K463">
        <v>18</v>
      </c>
      <c r="M463">
        <v>23</v>
      </c>
      <c r="N463" t="s">
        <v>2194</v>
      </c>
      <c r="O463" s="12" t="s">
        <v>2195</v>
      </c>
      <c r="P463" s="12" t="s">
        <v>2196</v>
      </c>
      <c r="Q463" t="s">
        <v>367</v>
      </c>
      <c r="T463" s="12" t="s">
        <v>170</v>
      </c>
      <c r="U463">
        <v>8</v>
      </c>
      <c r="V463">
        <v>0</v>
      </c>
      <c r="W463">
        <v>0</v>
      </c>
      <c r="X463">
        <v>0</v>
      </c>
      <c r="Y463">
        <v>1</v>
      </c>
      <c r="Z463">
        <v>7</v>
      </c>
      <c r="AA463">
        <v>2</v>
      </c>
      <c r="AB463">
        <v>5</v>
      </c>
      <c r="AC463" s="13">
        <f t="shared" si="147"/>
        <v>0</v>
      </c>
      <c r="AD463" s="13">
        <f t="shared" si="148"/>
        <v>0</v>
      </c>
      <c r="AE463" s="14">
        <v>39.1</v>
      </c>
      <c r="AF463" s="15">
        <v>4</v>
      </c>
      <c r="AG463" s="15">
        <v>1</v>
      </c>
      <c r="AH463" s="15">
        <v>1</v>
      </c>
      <c r="AI463" s="2">
        <v>78.966666666699993</v>
      </c>
      <c r="AJ463" s="14">
        <f t="shared" si="149"/>
        <v>9.8708333333374991</v>
      </c>
      <c r="AK463">
        <v>112</v>
      </c>
      <c r="AL463" s="14">
        <f t="shared" si="150"/>
        <v>14</v>
      </c>
      <c r="AM463" s="16">
        <f t="shared" si="151"/>
        <v>0.7050595238098214</v>
      </c>
      <c r="AN463" s="15">
        <v>0</v>
      </c>
      <c r="AO463" s="16">
        <f t="shared" si="152"/>
        <v>0</v>
      </c>
      <c r="AP463" s="13">
        <f>IF(('Even Strength'!CU463+'Power Play'!AJ463+'Penalty Kill'!AF463)&gt;0,V463/('Even Strength'!CU463+'Power Play'!AJ463+'Penalty Kill'!AF463),0)</f>
        <v>0</v>
      </c>
      <c r="AQ463" s="13">
        <f>IF(('Even Strength'!CU463+'Power Play'!AJ463+'Penalty Kill'!AF463)&gt;0,W463/('Even Strength'!CU463+'Power Play'!AJ463+'Penalty Kill'!AF463),0)</f>
        <v>0</v>
      </c>
      <c r="AR463" s="13">
        <f t="shared" si="153"/>
        <v>0</v>
      </c>
      <c r="AS463">
        <v>2</v>
      </c>
      <c r="AT463">
        <v>2</v>
      </c>
      <c r="AU463" s="17">
        <f t="shared" si="154"/>
        <v>0.5</v>
      </c>
      <c r="AV463">
        <v>0.7</v>
      </c>
      <c r="AW463">
        <v>4</v>
      </c>
      <c r="AX463">
        <v>3</v>
      </c>
      <c r="AY463">
        <v>7</v>
      </c>
      <c r="AZ463">
        <v>2</v>
      </c>
      <c r="BA463">
        <v>1</v>
      </c>
      <c r="BB463">
        <v>0</v>
      </c>
      <c r="BC463" s="2">
        <f t="shared" si="155"/>
        <v>3.0392570704925963</v>
      </c>
      <c r="BD463" s="14">
        <f t="shared" si="156"/>
        <v>2.2794428028694473</v>
      </c>
      <c r="BE463" s="14">
        <f t="shared" si="157"/>
        <v>5.3186998733620445</v>
      </c>
      <c r="BF463" s="14">
        <f t="shared" si="158"/>
        <v>1.5196285352462982</v>
      </c>
      <c r="BG463" s="14">
        <f t="shared" si="159"/>
        <v>0.75981426762314908</v>
      </c>
      <c r="BH463" s="14">
        <f t="shared" si="160"/>
        <v>0</v>
      </c>
      <c r="BI463">
        <v>4</v>
      </c>
      <c r="BJ463">
        <v>2</v>
      </c>
      <c r="BK463">
        <v>0</v>
      </c>
      <c r="BL463">
        <v>0</v>
      </c>
      <c r="BM463">
        <v>0</v>
      </c>
      <c r="BN463">
        <v>0</v>
      </c>
      <c r="BO463" s="2">
        <v>-0.13935599999999998</v>
      </c>
      <c r="BR463" s="18" t="str">
        <f t="shared" si="161"/>
        <v xml:space="preserve"> 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s="18">
        <f t="shared" si="162"/>
        <v>0</v>
      </c>
      <c r="CC463" s="19">
        <v>4</v>
      </c>
      <c r="CD463">
        <v>-0.2</v>
      </c>
      <c r="CE463">
        <v>0.1</v>
      </c>
      <c r="CF463">
        <v>-0.1</v>
      </c>
      <c r="CG463" s="20">
        <f t="shared" si="163"/>
        <v>-1.2500000000000001E-2</v>
      </c>
      <c r="CH463" s="20">
        <f t="shared" si="164"/>
        <v>-7.5981426762314924E-2</v>
      </c>
      <c r="CI463">
        <v>1</v>
      </c>
      <c r="CJ463">
        <v>1</v>
      </c>
      <c r="CK463">
        <v>0.9</v>
      </c>
      <c r="CL463">
        <v>-0.5</v>
      </c>
      <c r="CM463">
        <v>0.2</v>
      </c>
      <c r="CN463">
        <v>0</v>
      </c>
      <c r="CO463">
        <v>-0.30000000000000004</v>
      </c>
      <c r="CP463" s="21">
        <f t="shared" si="165"/>
        <v>-3.7500000000000006E-2</v>
      </c>
      <c r="CQ463" s="21">
        <f t="shared" si="166"/>
        <v>-0.22794428028694477</v>
      </c>
      <c r="CW463">
        <v>1170000</v>
      </c>
      <c r="CY463" s="22">
        <f t="shared" si="167"/>
        <v>-2.3546341463414633</v>
      </c>
    </row>
    <row r="464" spans="1:103" x14ac:dyDescent="0.2">
      <c r="A464">
        <v>64</v>
      </c>
      <c r="B464" t="s">
        <v>2197</v>
      </c>
      <c r="C464" t="s">
        <v>104</v>
      </c>
      <c r="D464" t="s">
        <v>105</v>
      </c>
      <c r="E464" t="s">
        <v>106</v>
      </c>
      <c r="F464">
        <v>69</v>
      </c>
      <c r="G464">
        <v>195</v>
      </c>
      <c r="H464" t="s">
        <v>118</v>
      </c>
      <c r="I464">
        <v>2006</v>
      </c>
      <c r="J464">
        <v>7</v>
      </c>
      <c r="K464">
        <v>186</v>
      </c>
      <c r="L464" t="s">
        <v>108</v>
      </c>
      <c r="M464">
        <v>25</v>
      </c>
      <c r="N464" t="s">
        <v>2198</v>
      </c>
      <c r="O464" s="12" t="s">
        <v>1713</v>
      </c>
      <c r="P464" s="12" t="s">
        <v>2199</v>
      </c>
      <c r="Q464" t="s">
        <v>210</v>
      </c>
      <c r="T464" s="12" t="s">
        <v>170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 s="13">
        <f t="shared" si="147"/>
        <v>0</v>
      </c>
      <c r="AD464" s="13">
        <f t="shared" si="148"/>
        <v>0</v>
      </c>
      <c r="AE464" s="14">
        <v>0</v>
      </c>
      <c r="AF464" s="15">
        <v>0</v>
      </c>
      <c r="AG464" s="15">
        <v>0</v>
      </c>
      <c r="AH464" s="15">
        <v>0</v>
      </c>
      <c r="AI464" s="2">
        <v>9.4333333333000002</v>
      </c>
      <c r="AJ464" s="14">
        <f t="shared" si="149"/>
        <v>9.4333333333000002</v>
      </c>
      <c r="AK464">
        <v>11</v>
      </c>
      <c r="AL464" s="14">
        <f t="shared" si="150"/>
        <v>11</v>
      </c>
      <c r="AM464" s="16">
        <f t="shared" si="151"/>
        <v>0.8575757575727273</v>
      </c>
      <c r="AN464" s="15">
        <v>0</v>
      </c>
      <c r="AO464" s="16">
        <f t="shared" si="152"/>
        <v>0</v>
      </c>
      <c r="AP464" s="13">
        <f>IF(('Even Strength'!CU464+'Power Play'!AJ464+'Penalty Kill'!AF464)&gt;0,V464/('Even Strength'!CU464+'Power Play'!AJ464+'Penalty Kill'!AF464),0)</f>
        <v>0</v>
      </c>
      <c r="AQ464" s="13">
        <f>IF(('Even Strength'!CU464+'Power Play'!AJ464+'Penalty Kill'!AF464)&gt;0,W464/('Even Strength'!CU464+'Power Play'!AJ464+'Penalty Kill'!AF464),0)</f>
        <v>0</v>
      </c>
      <c r="AR464" s="13">
        <f t="shared" si="153"/>
        <v>0</v>
      </c>
      <c r="AS464">
        <v>0</v>
      </c>
      <c r="AT464">
        <v>0</v>
      </c>
      <c r="AU464" s="17">
        <f t="shared" si="154"/>
        <v>0</v>
      </c>
      <c r="AV464">
        <v>0</v>
      </c>
      <c r="AW464">
        <v>1</v>
      </c>
      <c r="AX464">
        <v>2</v>
      </c>
      <c r="AY464">
        <v>1</v>
      </c>
      <c r="AZ464">
        <v>1</v>
      </c>
      <c r="BA464">
        <v>0</v>
      </c>
      <c r="BB464">
        <v>0</v>
      </c>
      <c r="BC464" s="2">
        <f t="shared" si="155"/>
        <v>6.3604240282910256</v>
      </c>
      <c r="BD464" s="14">
        <f t="shared" si="156"/>
        <v>12.720848056582051</v>
      </c>
      <c r="BE464" s="14">
        <f t="shared" si="157"/>
        <v>6.3604240282910256</v>
      </c>
      <c r="BF464" s="14">
        <f t="shared" si="158"/>
        <v>6.3604240282910256</v>
      </c>
      <c r="BG464" s="14">
        <f t="shared" si="159"/>
        <v>0</v>
      </c>
      <c r="BH464" s="14">
        <f t="shared" si="160"/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 s="2">
        <v>-1.7294E-2</v>
      </c>
      <c r="BR464" s="18" t="str">
        <f t="shared" si="161"/>
        <v xml:space="preserve"> 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 s="18">
        <f t="shared" si="162"/>
        <v>0</v>
      </c>
      <c r="CC464" s="19">
        <v>5</v>
      </c>
      <c r="CD464">
        <v>0</v>
      </c>
      <c r="CE464">
        <v>0</v>
      </c>
      <c r="CF464">
        <v>0</v>
      </c>
      <c r="CG464" s="20">
        <f t="shared" si="163"/>
        <v>0</v>
      </c>
      <c r="CH464" s="20">
        <f t="shared" si="164"/>
        <v>0</v>
      </c>
      <c r="CI464">
        <v>0.1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 s="21">
        <f t="shared" si="165"/>
        <v>0</v>
      </c>
      <c r="CQ464" s="21">
        <f t="shared" si="166"/>
        <v>0</v>
      </c>
      <c r="CW464">
        <v>550000</v>
      </c>
      <c r="CY464" s="22">
        <f t="shared" si="167"/>
        <v>-0.96585365853658522</v>
      </c>
    </row>
    <row r="465" spans="1:103" x14ac:dyDescent="0.2">
      <c r="A465">
        <v>40</v>
      </c>
      <c r="B465" t="s">
        <v>2200</v>
      </c>
      <c r="C465" t="s">
        <v>808</v>
      </c>
      <c r="D465" t="s">
        <v>309</v>
      </c>
      <c r="E465" t="s">
        <v>106</v>
      </c>
      <c r="F465">
        <v>76</v>
      </c>
      <c r="G465">
        <v>215</v>
      </c>
      <c r="H465" t="s">
        <v>118</v>
      </c>
      <c r="I465">
        <v>1998</v>
      </c>
      <c r="J465">
        <v>1</v>
      </c>
      <c r="K465">
        <v>1</v>
      </c>
      <c r="M465">
        <v>33</v>
      </c>
      <c r="N465" t="s">
        <v>2201</v>
      </c>
      <c r="O465" s="12" t="s">
        <v>2202</v>
      </c>
      <c r="P465" s="12" t="s">
        <v>2203</v>
      </c>
      <c r="Q465" t="s">
        <v>162</v>
      </c>
      <c r="T465" s="12" t="s">
        <v>170</v>
      </c>
      <c r="U465">
        <v>69</v>
      </c>
      <c r="V465">
        <v>20</v>
      </c>
      <c r="W465">
        <v>17</v>
      </c>
      <c r="X465">
        <v>37</v>
      </c>
      <c r="Y465">
        <v>-16</v>
      </c>
      <c r="Z465">
        <v>132</v>
      </c>
      <c r="AA465">
        <v>56</v>
      </c>
      <c r="AB465">
        <v>52</v>
      </c>
      <c r="AC465" s="13">
        <f t="shared" si="147"/>
        <v>0.15151515151515152</v>
      </c>
      <c r="AD465" s="13">
        <f t="shared" si="148"/>
        <v>8.3333333333333329E-2</v>
      </c>
      <c r="AE465" s="14">
        <v>30</v>
      </c>
      <c r="AF465" s="15">
        <v>45</v>
      </c>
      <c r="AG465" s="15">
        <v>22</v>
      </c>
      <c r="AH465" s="15">
        <v>39</v>
      </c>
      <c r="AI465" s="2">
        <v>1048.1666666666999</v>
      </c>
      <c r="AJ465" s="14">
        <f t="shared" si="149"/>
        <v>15.190821256039129</v>
      </c>
      <c r="AK465">
        <v>1389</v>
      </c>
      <c r="AL465" s="14">
        <f t="shared" si="150"/>
        <v>20.130434782608695</v>
      </c>
      <c r="AM465" s="16">
        <f t="shared" si="151"/>
        <v>0.75461963042958957</v>
      </c>
      <c r="AN465" s="15">
        <v>128.622378</v>
      </c>
      <c r="AO465" s="16">
        <f t="shared" si="152"/>
        <v>7.3627056892985419</v>
      </c>
      <c r="AP465" s="13">
        <f>IF(('Even Strength'!CU465+'Power Play'!AJ465+'Penalty Kill'!AF465)&gt;0,V465/('Even Strength'!CU465+'Power Play'!AJ465+'Penalty Kill'!AF465),0)</f>
        <v>0.19047619047619047</v>
      </c>
      <c r="AQ465" s="13">
        <f>IF(('Even Strength'!CU465+'Power Play'!AJ465+'Penalty Kill'!AF465)&gt;0,W465/('Even Strength'!CU465+'Power Play'!AJ465+'Penalty Kill'!AF465),0)</f>
        <v>0.16190476190476191</v>
      </c>
      <c r="AR465" s="13">
        <f t="shared" si="153"/>
        <v>0.35238095238095235</v>
      </c>
      <c r="AS465">
        <v>200</v>
      </c>
      <c r="AT465">
        <v>248</v>
      </c>
      <c r="AU465" s="17">
        <f t="shared" si="154"/>
        <v>0.44642857142857145</v>
      </c>
      <c r="AV465">
        <v>10.6</v>
      </c>
      <c r="AW465">
        <v>46</v>
      </c>
      <c r="AX465">
        <v>77</v>
      </c>
      <c r="AY465">
        <v>19</v>
      </c>
      <c r="AZ465">
        <v>56</v>
      </c>
      <c r="BA465">
        <v>27</v>
      </c>
      <c r="BB465">
        <v>16</v>
      </c>
      <c r="BC465" s="2">
        <f t="shared" si="155"/>
        <v>2.6331690252821551</v>
      </c>
      <c r="BD465" s="14">
        <f t="shared" si="156"/>
        <v>4.4076959771027386</v>
      </c>
      <c r="BE465" s="14">
        <f t="shared" si="157"/>
        <v>1.0876132930513251</v>
      </c>
      <c r="BF465" s="14">
        <f t="shared" si="158"/>
        <v>3.2055970742565369</v>
      </c>
      <c r="BG465" s="14">
        <f t="shared" si="159"/>
        <v>1.5455557322308302</v>
      </c>
      <c r="BH465" s="14">
        <f t="shared" si="160"/>
        <v>0.91588487835901056</v>
      </c>
      <c r="BI465">
        <v>44</v>
      </c>
      <c r="BJ465">
        <v>7</v>
      </c>
      <c r="BK465">
        <v>2</v>
      </c>
      <c r="BL465">
        <v>0</v>
      </c>
      <c r="BM465">
        <v>2</v>
      </c>
      <c r="BN465">
        <v>0</v>
      </c>
      <c r="BO465" s="2">
        <v>-0.21729199999999999</v>
      </c>
      <c r="BP465">
        <v>8</v>
      </c>
      <c r="BQ465">
        <v>2</v>
      </c>
      <c r="BR465" s="18">
        <f t="shared" si="161"/>
        <v>0.25</v>
      </c>
      <c r="BS465">
        <v>2</v>
      </c>
      <c r="BT465">
        <v>5</v>
      </c>
      <c r="BU465">
        <v>15</v>
      </c>
      <c r="BV465">
        <v>1</v>
      </c>
      <c r="BW465">
        <v>0</v>
      </c>
      <c r="BX465">
        <v>3</v>
      </c>
      <c r="BY465">
        <v>0</v>
      </c>
      <c r="BZ465">
        <v>0</v>
      </c>
      <c r="CA465">
        <v>0</v>
      </c>
      <c r="CB465" s="18">
        <f t="shared" si="162"/>
        <v>0</v>
      </c>
      <c r="CC465" s="19">
        <v>4</v>
      </c>
      <c r="CD465">
        <v>3.5</v>
      </c>
      <c r="CE465">
        <v>0.4</v>
      </c>
      <c r="CF465">
        <v>3.9</v>
      </c>
      <c r="CG465" s="20">
        <f t="shared" si="163"/>
        <v>5.6521739130434782E-2</v>
      </c>
      <c r="CH465" s="20">
        <f t="shared" si="164"/>
        <v>0.22324693910000881</v>
      </c>
      <c r="CI465">
        <v>23.6</v>
      </c>
      <c r="CJ465">
        <v>19.7</v>
      </c>
      <c r="CK465">
        <v>-13</v>
      </c>
      <c r="CL465">
        <v>5.8</v>
      </c>
      <c r="CM465">
        <v>-0.5</v>
      </c>
      <c r="CN465">
        <v>-0.5</v>
      </c>
      <c r="CO465">
        <v>4.8</v>
      </c>
      <c r="CP465" s="21">
        <f t="shared" si="165"/>
        <v>6.9565217391304349E-2</v>
      </c>
      <c r="CQ465" s="21">
        <f t="shared" si="166"/>
        <v>0.27476546350770314</v>
      </c>
      <c r="CU465">
        <v>13</v>
      </c>
      <c r="CV465" t="s">
        <v>2204</v>
      </c>
      <c r="CW465">
        <v>4500000</v>
      </c>
      <c r="CY465" s="22">
        <f t="shared" si="167"/>
        <v>-3.1024390243902431</v>
      </c>
    </row>
    <row r="466" spans="1:103" x14ac:dyDescent="0.2">
      <c r="A466">
        <v>8</v>
      </c>
      <c r="B466" t="s">
        <v>2205</v>
      </c>
      <c r="C466" t="s">
        <v>2206</v>
      </c>
      <c r="D466" t="s">
        <v>127</v>
      </c>
      <c r="E466" t="s">
        <v>117</v>
      </c>
      <c r="F466">
        <v>72</v>
      </c>
      <c r="G466">
        <v>191</v>
      </c>
      <c r="H466" t="s">
        <v>118</v>
      </c>
      <c r="I466">
        <v>2009</v>
      </c>
      <c r="J466">
        <v>1</v>
      </c>
      <c r="K466">
        <v>16</v>
      </c>
      <c r="M466">
        <v>22</v>
      </c>
      <c r="N466" t="s">
        <v>2207</v>
      </c>
      <c r="O466" s="12" t="s">
        <v>464</v>
      </c>
      <c r="P466" s="12" t="s">
        <v>2208</v>
      </c>
      <c r="Q466" t="s">
        <v>442</v>
      </c>
      <c r="T466" s="12" t="s">
        <v>178</v>
      </c>
      <c r="U466">
        <v>82</v>
      </c>
      <c r="V466">
        <v>7</v>
      </c>
      <c r="W466">
        <v>24</v>
      </c>
      <c r="X466">
        <v>31</v>
      </c>
      <c r="Y466">
        <v>10</v>
      </c>
      <c r="Z466">
        <v>123</v>
      </c>
      <c r="AA466">
        <v>31</v>
      </c>
      <c r="AB466">
        <v>64</v>
      </c>
      <c r="AC466" s="13">
        <f t="shared" si="147"/>
        <v>5.6910569105691054E-2</v>
      </c>
      <c r="AD466" s="13">
        <f t="shared" si="148"/>
        <v>3.2110091743119268E-2</v>
      </c>
      <c r="AE466" s="14">
        <v>45.9</v>
      </c>
      <c r="AF466" s="15">
        <v>38</v>
      </c>
      <c r="AG466" s="15">
        <v>8</v>
      </c>
      <c r="AH466" s="15">
        <v>73</v>
      </c>
      <c r="AI466" s="2">
        <v>1341.4666666666999</v>
      </c>
      <c r="AJ466" s="14">
        <f t="shared" si="149"/>
        <v>16.35934959349634</v>
      </c>
      <c r="AK466">
        <v>1719</v>
      </c>
      <c r="AL466" s="14">
        <f t="shared" si="150"/>
        <v>20.963414634146343</v>
      </c>
      <c r="AM466" s="16">
        <f t="shared" si="151"/>
        <v>0.78037618770605</v>
      </c>
      <c r="AN466" s="15">
        <v>104.209767</v>
      </c>
      <c r="AO466" s="16">
        <f t="shared" si="152"/>
        <v>4.6610073700426238</v>
      </c>
      <c r="AP466" s="13">
        <f>IF(('Even Strength'!CU466+'Power Play'!AJ466+'Penalty Kill'!AF466)&gt;0,V466/('Even Strength'!CU466+'Power Play'!AJ466+'Penalty Kill'!AF466),0)</f>
        <v>4.9645390070921988E-2</v>
      </c>
      <c r="AQ466" s="13">
        <f>IF(('Even Strength'!CU466+'Power Play'!AJ466+'Penalty Kill'!AF466)&gt;0,W466/('Even Strength'!CU466+'Power Play'!AJ466+'Penalty Kill'!AF466),0)</f>
        <v>0.1702127659574468</v>
      </c>
      <c r="AR466" s="13">
        <f t="shared" si="153"/>
        <v>0.21985815602836878</v>
      </c>
      <c r="AS466">
        <v>0</v>
      </c>
      <c r="AT466">
        <v>0</v>
      </c>
      <c r="AU466" s="17">
        <f t="shared" si="154"/>
        <v>0</v>
      </c>
      <c r="AV466">
        <v>0</v>
      </c>
      <c r="AW466">
        <v>110</v>
      </c>
      <c r="AX466">
        <v>52</v>
      </c>
      <c r="AY466">
        <v>45</v>
      </c>
      <c r="AZ466">
        <v>31</v>
      </c>
      <c r="BA466">
        <v>35</v>
      </c>
      <c r="BB466">
        <v>12</v>
      </c>
      <c r="BC466" s="2">
        <f t="shared" si="155"/>
        <v>4.9199880727560652</v>
      </c>
      <c r="BD466" s="14">
        <f t="shared" si="156"/>
        <v>2.3258125434846852</v>
      </c>
      <c r="BE466" s="14">
        <f t="shared" si="157"/>
        <v>2.0127223934002085</v>
      </c>
      <c r="BF466" s="14">
        <f t="shared" si="158"/>
        <v>1.3865420932312549</v>
      </c>
      <c r="BG466" s="14">
        <f t="shared" si="159"/>
        <v>1.5654507504223845</v>
      </c>
      <c r="BH466" s="14">
        <f t="shared" si="160"/>
        <v>0.53672597157338897</v>
      </c>
      <c r="BI466">
        <v>10</v>
      </c>
      <c r="BJ466">
        <v>5</v>
      </c>
      <c r="BK466">
        <v>0</v>
      </c>
      <c r="BL466">
        <v>0</v>
      </c>
      <c r="BM466">
        <v>0</v>
      </c>
      <c r="BN466">
        <v>0</v>
      </c>
      <c r="BO466" s="2">
        <v>7.3875000000000002</v>
      </c>
      <c r="BR466" s="18" t="str">
        <f t="shared" si="161"/>
        <v xml:space="preserve"> </v>
      </c>
      <c r="BT466">
        <v>1</v>
      </c>
      <c r="BU466">
        <v>22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 s="18">
        <f t="shared" si="162"/>
        <v>0</v>
      </c>
      <c r="CC466" s="19">
        <v>3</v>
      </c>
      <c r="CD466">
        <v>2.6</v>
      </c>
      <c r="CE466">
        <v>2.9</v>
      </c>
      <c r="CF466">
        <v>5.5</v>
      </c>
      <c r="CG466" s="20">
        <f t="shared" si="163"/>
        <v>6.7073170731707321E-2</v>
      </c>
      <c r="CH466" s="20">
        <f t="shared" si="164"/>
        <v>0.24599940363780326</v>
      </c>
      <c r="CI466">
        <v>29</v>
      </c>
      <c r="CJ466">
        <v>24.3</v>
      </c>
      <c r="CK466">
        <v>3.5</v>
      </c>
      <c r="CL466">
        <v>5.3</v>
      </c>
      <c r="CM466">
        <v>2.8</v>
      </c>
      <c r="CN466">
        <v>0</v>
      </c>
      <c r="CO466">
        <v>8.1</v>
      </c>
      <c r="CP466" s="21">
        <f t="shared" si="165"/>
        <v>9.8780487804878039E-2</v>
      </c>
      <c r="CQ466" s="21">
        <f t="shared" si="166"/>
        <v>0.36229003081203753</v>
      </c>
      <c r="CW466">
        <v>2700000</v>
      </c>
      <c r="CY466" s="22">
        <f t="shared" si="167"/>
        <v>3.3585365853658535</v>
      </c>
    </row>
    <row r="467" spans="1:103" x14ac:dyDescent="0.2">
      <c r="A467">
        <v>27</v>
      </c>
      <c r="B467" t="s">
        <v>2209</v>
      </c>
      <c r="C467" t="s">
        <v>126</v>
      </c>
      <c r="D467" t="s">
        <v>127</v>
      </c>
      <c r="E467" t="s">
        <v>117</v>
      </c>
      <c r="F467">
        <v>74</v>
      </c>
      <c r="G467">
        <v>225</v>
      </c>
      <c r="H467" t="s">
        <v>118</v>
      </c>
      <c r="I467">
        <v>2009</v>
      </c>
      <c r="J467">
        <v>6</v>
      </c>
      <c r="K467">
        <v>152</v>
      </c>
      <c r="L467" t="s">
        <v>108</v>
      </c>
      <c r="M467">
        <v>23</v>
      </c>
      <c r="N467" t="s">
        <v>2210</v>
      </c>
      <c r="O467" s="12" t="s">
        <v>2211</v>
      </c>
      <c r="P467" s="12" t="s">
        <v>2212</v>
      </c>
      <c r="Q467" t="s">
        <v>300</v>
      </c>
      <c r="T467" s="12" t="s">
        <v>170</v>
      </c>
      <c r="U467">
        <v>22</v>
      </c>
      <c r="V467">
        <v>9</v>
      </c>
      <c r="W467">
        <v>5</v>
      </c>
      <c r="X467">
        <v>14</v>
      </c>
      <c r="Y467">
        <v>3</v>
      </c>
      <c r="Z467">
        <v>68</v>
      </c>
      <c r="AA467">
        <v>21</v>
      </c>
      <c r="AB467">
        <v>10</v>
      </c>
      <c r="AC467" s="13">
        <f t="shared" si="147"/>
        <v>0.13235294117647059</v>
      </c>
      <c r="AD467" s="13">
        <f t="shared" si="148"/>
        <v>9.0909090909090912E-2</v>
      </c>
      <c r="AE467" s="14">
        <v>22.2</v>
      </c>
      <c r="AF467" s="15">
        <v>32</v>
      </c>
      <c r="AG467" s="15">
        <v>9</v>
      </c>
      <c r="AH467" s="15">
        <v>2</v>
      </c>
      <c r="AI467" s="2">
        <v>345.9</v>
      </c>
      <c r="AJ467" s="14">
        <f t="shared" si="149"/>
        <v>15.722727272727271</v>
      </c>
      <c r="AK467">
        <v>464</v>
      </c>
      <c r="AL467" s="14">
        <f t="shared" si="150"/>
        <v>21.09090909090909</v>
      </c>
      <c r="AM467" s="16">
        <f t="shared" si="151"/>
        <v>0.74547413793103445</v>
      </c>
      <c r="AN467" s="15">
        <v>21.333333</v>
      </c>
      <c r="AO467" s="16">
        <f t="shared" si="152"/>
        <v>3.7004914137033826</v>
      </c>
      <c r="AP467" s="13">
        <f>IF(('Even Strength'!CU467+'Power Play'!AJ467+'Penalty Kill'!AF467)&gt;0,V467/('Even Strength'!CU467+'Power Play'!AJ467+'Penalty Kill'!AF467),0)</f>
        <v>0.34615384615384615</v>
      </c>
      <c r="AQ467" s="13">
        <f>IF(('Even Strength'!CU467+'Power Play'!AJ467+'Penalty Kill'!AF467)&gt;0,W467/('Even Strength'!CU467+'Power Play'!AJ467+'Penalty Kill'!AF467),0)</f>
        <v>0.19230769230769232</v>
      </c>
      <c r="AR467" s="13">
        <f t="shared" si="153"/>
        <v>0.53846153846153844</v>
      </c>
      <c r="AS467">
        <v>1</v>
      </c>
      <c r="AT467">
        <v>5</v>
      </c>
      <c r="AU467" s="17">
        <f t="shared" si="154"/>
        <v>0.16666666666666666</v>
      </c>
      <c r="AV467">
        <v>0.4</v>
      </c>
      <c r="AW467">
        <v>34</v>
      </c>
      <c r="AX467">
        <v>48</v>
      </c>
      <c r="AY467">
        <v>2</v>
      </c>
      <c r="AZ467">
        <v>21</v>
      </c>
      <c r="BA467">
        <v>8</v>
      </c>
      <c r="BB467">
        <v>9</v>
      </c>
      <c r="BC467" s="2">
        <f t="shared" si="155"/>
        <v>5.8976582827406769</v>
      </c>
      <c r="BD467" s="14">
        <f t="shared" si="156"/>
        <v>8.3261058109280146</v>
      </c>
      <c r="BE467" s="14">
        <f t="shared" si="157"/>
        <v>0.34692107545533396</v>
      </c>
      <c r="BF467" s="14">
        <f t="shared" si="158"/>
        <v>3.6426712922810061</v>
      </c>
      <c r="BG467" s="14">
        <f t="shared" si="159"/>
        <v>1.3876843018213358</v>
      </c>
      <c r="BH467" s="14">
        <f t="shared" si="160"/>
        <v>1.5611448395490026</v>
      </c>
      <c r="BI467">
        <v>14</v>
      </c>
      <c r="BJ467">
        <v>7</v>
      </c>
      <c r="BK467">
        <v>0</v>
      </c>
      <c r="BL467">
        <v>0</v>
      </c>
      <c r="BM467">
        <v>0</v>
      </c>
      <c r="BN467">
        <v>0</v>
      </c>
      <c r="BO467" s="2">
        <v>-3.3868749999999999</v>
      </c>
      <c r="BP467">
        <v>1</v>
      </c>
      <c r="BQ467">
        <v>0</v>
      </c>
      <c r="BR467" s="18">
        <f t="shared" si="161"/>
        <v>0</v>
      </c>
      <c r="BS467">
        <v>0</v>
      </c>
      <c r="BT467">
        <v>1</v>
      </c>
      <c r="BU467">
        <v>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s="18">
        <f t="shared" si="162"/>
        <v>0</v>
      </c>
      <c r="CC467" s="19">
        <v>5</v>
      </c>
      <c r="CD467">
        <v>1.6</v>
      </c>
      <c r="CE467">
        <v>0.5</v>
      </c>
      <c r="CF467">
        <v>2.1</v>
      </c>
      <c r="CG467" s="20">
        <f t="shared" si="163"/>
        <v>9.5454545454545459E-2</v>
      </c>
      <c r="CH467" s="20">
        <f t="shared" si="164"/>
        <v>0.36426712922810062</v>
      </c>
      <c r="CI467">
        <v>7.7</v>
      </c>
      <c r="CJ467">
        <v>6.3</v>
      </c>
      <c r="CK467">
        <v>6.4</v>
      </c>
      <c r="CL467">
        <v>3</v>
      </c>
      <c r="CM467">
        <v>1</v>
      </c>
      <c r="CN467">
        <v>-0.30000000000000004</v>
      </c>
      <c r="CO467">
        <v>3.8</v>
      </c>
      <c r="CP467" s="21">
        <f t="shared" si="165"/>
        <v>0.17272727272727273</v>
      </c>
      <c r="CQ467" s="21">
        <f t="shared" si="166"/>
        <v>0.65915004336513439</v>
      </c>
      <c r="CW467">
        <v>1750000</v>
      </c>
      <c r="CY467" s="22">
        <f t="shared" si="167"/>
        <v>0.72682926829268268</v>
      </c>
    </row>
    <row r="468" spans="1:103" x14ac:dyDescent="0.2">
      <c r="A468">
        <v>17</v>
      </c>
      <c r="B468" t="s">
        <v>2213</v>
      </c>
      <c r="C468" t="s">
        <v>518</v>
      </c>
      <c r="D468" t="s">
        <v>116</v>
      </c>
      <c r="E468" t="s">
        <v>117</v>
      </c>
      <c r="F468">
        <v>74</v>
      </c>
      <c r="G468">
        <v>205</v>
      </c>
      <c r="H468" t="s">
        <v>118</v>
      </c>
      <c r="I468">
        <v>1998</v>
      </c>
      <c r="J468">
        <v>1</v>
      </c>
      <c r="K468">
        <v>2</v>
      </c>
      <c r="M468">
        <v>33</v>
      </c>
      <c r="N468" t="s">
        <v>2214</v>
      </c>
      <c r="O468" s="12" t="s">
        <v>275</v>
      </c>
      <c r="P468" s="12" t="s">
        <v>2215</v>
      </c>
      <c r="Q468" s="12" t="s">
        <v>122</v>
      </c>
      <c r="R468" t="s">
        <v>343</v>
      </c>
      <c r="S468">
        <v>62</v>
      </c>
      <c r="T468" s="12" t="s">
        <v>170</v>
      </c>
      <c r="U468">
        <v>83</v>
      </c>
      <c r="V468">
        <v>14</v>
      </c>
      <c r="W468">
        <v>37</v>
      </c>
      <c r="X468">
        <v>51</v>
      </c>
      <c r="Y468">
        <v>-17</v>
      </c>
      <c r="Z468">
        <v>146</v>
      </c>
      <c r="AA468">
        <v>43</v>
      </c>
      <c r="AB468">
        <v>31</v>
      </c>
      <c r="AC468" s="13">
        <f t="shared" si="147"/>
        <v>9.5890410958904104E-2</v>
      </c>
      <c r="AD468" s="13">
        <f t="shared" si="148"/>
        <v>6.363636363636363E-2</v>
      </c>
      <c r="AE468" s="14">
        <v>30.2</v>
      </c>
      <c r="AF468" s="15">
        <v>96</v>
      </c>
      <c r="AG468" s="15">
        <v>17</v>
      </c>
      <c r="AH468" s="15">
        <v>5</v>
      </c>
      <c r="AI468" s="2">
        <v>1408.5333333333001</v>
      </c>
      <c r="AJ468" s="14">
        <f t="shared" si="149"/>
        <v>16.970281124497593</v>
      </c>
      <c r="AK468">
        <v>1845</v>
      </c>
      <c r="AL468" s="14">
        <f t="shared" si="150"/>
        <v>22.228915662650603</v>
      </c>
      <c r="AM468" s="16">
        <f t="shared" si="151"/>
        <v>0.76343270099365856</v>
      </c>
      <c r="AN468" s="15">
        <v>211.19515799999999</v>
      </c>
      <c r="AO468" s="16">
        <f t="shared" si="152"/>
        <v>8.9963859428248991</v>
      </c>
      <c r="AP468" s="13">
        <f>IF(('Even Strength'!CU468+'Power Play'!AJ468+'Penalty Kill'!AF468)&gt;0,V468/('Even Strength'!CU468+'Power Play'!AJ468+'Penalty Kill'!AF468),0)</f>
        <v>0.14000000000000001</v>
      </c>
      <c r="AQ468" s="13">
        <f>IF(('Even Strength'!CU468+'Power Play'!AJ468+'Penalty Kill'!AF468)&gt;0,W468/('Even Strength'!CU468+'Power Play'!AJ468+'Penalty Kill'!AF468),0)</f>
        <v>0.37</v>
      </c>
      <c r="AR468" s="13">
        <f t="shared" si="153"/>
        <v>0.51</v>
      </c>
      <c r="AS468">
        <v>585</v>
      </c>
      <c r="AT468">
        <v>571</v>
      </c>
      <c r="AU468" s="17">
        <f t="shared" si="154"/>
        <v>0.50605536332179935</v>
      </c>
      <c r="AV468">
        <v>24</v>
      </c>
      <c r="AW468">
        <v>57</v>
      </c>
      <c r="AX468">
        <v>49</v>
      </c>
      <c r="AY468">
        <v>38</v>
      </c>
      <c r="AZ468">
        <v>43</v>
      </c>
      <c r="BA468">
        <v>42</v>
      </c>
      <c r="BB468">
        <v>37</v>
      </c>
      <c r="BC468" s="2">
        <f t="shared" si="155"/>
        <v>2.4280575539568918</v>
      </c>
      <c r="BD468" s="14">
        <f t="shared" si="156"/>
        <v>2.0872775463839948</v>
      </c>
      <c r="BE468" s="14">
        <f t="shared" si="157"/>
        <v>1.6187050359712614</v>
      </c>
      <c r="BF468" s="14">
        <f t="shared" si="158"/>
        <v>1.8316925407043219</v>
      </c>
      <c r="BG468" s="14">
        <f t="shared" si="159"/>
        <v>1.7890950397577097</v>
      </c>
      <c r="BH468" s="14">
        <f t="shared" si="160"/>
        <v>1.5761075350246492</v>
      </c>
      <c r="BI468">
        <v>61</v>
      </c>
      <c r="BJ468">
        <v>23</v>
      </c>
      <c r="BK468">
        <v>1</v>
      </c>
      <c r="BL468">
        <v>0</v>
      </c>
      <c r="BM468">
        <v>1</v>
      </c>
      <c r="BN468">
        <v>0</v>
      </c>
      <c r="BO468" s="2">
        <v>-14.601063999999999</v>
      </c>
      <c r="BP468">
        <v>5</v>
      </c>
      <c r="BQ468">
        <v>1</v>
      </c>
      <c r="BR468" s="18">
        <f t="shared" si="161"/>
        <v>0.2</v>
      </c>
      <c r="BS468">
        <v>0</v>
      </c>
      <c r="BT468">
        <v>2</v>
      </c>
      <c r="BU468">
        <v>18</v>
      </c>
      <c r="BV468">
        <v>0</v>
      </c>
      <c r="BW468">
        <v>1</v>
      </c>
      <c r="BX468">
        <v>4</v>
      </c>
      <c r="BY468">
        <v>0</v>
      </c>
      <c r="BZ468">
        <v>0</v>
      </c>
      <c r="CA468">
        <v>0</v>
      </c>
      <c r="CB468" s="18">
        <f t="shared" si="162"/>
        <v>0</v>
      </c>
      <c r="CC468" s="19">
        <v>5</v>
      </c>
      <c r="CD468">
        <v>3.4</v>
      </c>
      <c r="CE468">
        <v>0.8</v>
      </c>
      <c r="CF468">
        <v>4.2</v>
      </c>
      <c r="CG468" s="20">
        <f t="shared" si="163"/>
        <v>5.0602409638554217E-2</v>
      </c>
      <c r="CH468" s="20">
        <f t="shared" si="164"/>
        <v>0.17890950397577099</v>
      </c>
      <c r="CI468">
        <v>35.299999999999997</v>
      </c>
      <c r="CJ468">
        <v>27.2</v>
      </c>
      <c r="CK468">
        <v>-11.5</v>
      </c>
      <c r="CL468">
        <v>4</v>
      </c>
      <c r="CM468">
        <v>1</v>
      </c>
      <c r="CN468">
        <v>-0.5</v>
      </c>
      <c r="CO468">
        <v>4.5</v>
      </c>
      <c r="CP468" s="21">
        <f t="shared" si="165"/>
        <v>5.4216867469879519E-2</v>
      </c>
      <c r="CQ468" s="21">
        <f t="shared" si="166"/>
        <v>0.19168875425975462</v>
      </c>
      <c r="CW468">
        <v>4500000</v>
      </c>
      <c r="CY468" s="22">
        <f t="shared" si="167"/>
        <v>-3.4024390243902429</v>
      </c>
    </row>
    <row r="469" spans="1:103" x14ac:dyDescent="0.2">
      <c r="A469">
        <v>23</v>
      </c>
      <c r="B469" t="s">
        <v>2216</v>
      </c>
      <c r="C469" t="s">
        <v>2217</v>
      </c>
      <c r="E469" t="s">
        <v>320</v>
      </c>
      <c r="F469">
        <v>73</v>
      </c>
      <c r="G469">
        <v>182</v>
      </c>
      <c r="H469" t="s">
        <v>118</v>
      </c>
      <c r="M469">
        <v>30</v>
      </c>
      <c r="N469" t="s">
        <v>2218</v>
      </c>
      <c r="O469" s="12" t="s">
        <v>2219</v>
      </c>
      <c r="P469" s="12" t="s">
        <v>2220</v>
      </c>
      <c r="Q469" t="s">
        <v>139</v>
      </c>
      <c r="T469" s="12" t="s">
        <v>156</v>
      </c>
      <c r="U469">
        <v>58</v>
      </c>
      <c r="V469">
        <v>0</v>
      </c>
      <c r="W469">
        <v>15</v>
      </c>
      <c r="X469">
        <v>15</v>
      </c>
      <c r="Y469">
        <v>-16</v>
      </c>
      <c r="Z469">
        <v>38</v>
      </c>
      <c r="AA469">
        <v>18</v>
      </c>
      <c r="AB469">
        <v>26</v>
      </c>
      <c r="AC469" s="13">
        <f t="shared" si="147"/>
        <v>0</v>
      </c>
      <c r="AD469" s="13">
        <f t="shared" si="148"/>
        <v>0</v>
      </c>
      <c r="AE469" s="14">
        <v>26.2</v>
      </c>
      <c r="AF469" s="15">
        <v>18</v>
      </c>
      <c r="AG469" s="15">
        <v>7</v>
      </c>
      <c r="AH469" s="15">
        <v>4</v>
      </c>
      <c r="AI469" s="2">
        <v>837.18333333329997</v>
      </c>
      <c r="AJ469" s="14">
        <f t="shared" si="149"/>
        <v>14.434195402298275</v>
      </c>
      <c r="AK469">
        <v>1022</v>
      </c>
      <c r="AL469" s="14">
        <f t="shared" si="150"/>
        <v>17.620689655172413</v>
      </c>
      <c r="AM469" s="16">
        <f t="shared" si="151"/>
        <v>0.81916177429872794</v>
      </c>
      <c r="AN469" s="15">
        <v>128.84615400000001</v>
      </c>
      <c r="AO469" s="16">
        <f t="shared" si="152"/>
        <v>9.2342608030900948</v>
      </c>
      <c r="AP469" s="13">
        <f>IF(('Even Strength'!CU469+'Power Play'!AJ469+'Penalty Kill'!AF469)&gt;0,V469/('Even Strength'!CU469+'Power Play'!AJ469+'Penalty Kill'!AF469),0)</f>
        <v>0</v>
      </c>
      <c r="AQ469" s="13">
        <f>IF(('Even Strength'!CU469+'Power Play'!AJ469+'Penalty Kill'!AF469)&gt;0,W469/('Even Strength'!CU469+'Power Play'!AJ469+'Penalty Kill'!AF469),0)</f>
        <v>0.15957446808510639</v>
      </c>
      <c r="AR469" s="13">
        <f t="shared" si="153"/>
        <v>0.15957446808510639</v>
      </c>
      <c r="AS469">
        <v>125</v>
      </c>
      <c r="AT469">
        <v>162</v>
      </c>
      <c r="AU469" s="17">
        <f t="shared" si="154"/>
        <v>0.43554006968641112</v>
      </c>
      <c r="AV469">
        <v>8.1999999999999993</v>
      </c>
      <c r="AW469">
        <v>70</v>
      </c>
      <c r="AX469">
        <v>26</v>
      </c>
      <c r="AY469">
        <v>25</v>
      </c>
      <c r="AZ469">
        <v>18</v>
      </c>
      <c r="BA469">
        <v>17</v>
      </c>
      <c r="BB469">
        <v>23</v>
      </c>
      <c r="BC469" s="2">
        <f t="shared" si="155"/>
        <v>5.0168222810616951</v>
      </c>
      <c r="BD469" s="14">
        <f t="shared" si="156"/>
        <v>1.8633911329657726</v>
      </c>
      <c r="BE469" s="14">
        <f t="shared" si="157"/>
        <v>1.79172224323632</v>
      </c>
      <c r="BF469" s="14">
        <f t="shared" si="158"/>
        <v>1.2900400151301503</v>
      </c>
      <c r="BG469" s="14">
        <f t="shared" si="159"/>
        <v>1.2183711254006977</v>
      </c>
      <c r="BH469" s="14">
        <f t="shared" si="160"/>
        <v>1.6483844637774143</v>
      </c>
      <c r="BI469">
        <v>10</v>
      </c>
      <c r="BJ469">
        <v>5</v>
      </c>
      <c r="BK469">
        <v>0</v>
      </c>
      <c r="BL469">
        <v>0</v>
      </c>
      <c r="BM469">
        <v>0</v>
      </c>
      <c r="BN469">
        <v>0</v>
      </c>
      <c r="BO469" s="2">
        <v>12.896967</v>
      </c>
      <c r="BP469">
        <v>2</v>
      </c>
      <c r="BQ469">
        <v>1</v>
      </c>
      <c r="BR469" s="18">
        <f t="shared" si="161"/>
        <v>0.5</v>
      </c>
      <c r="BS469">
        <v>1</v>
      </c>
      <c r="BT469">
        <v>0</v>
      </c>
      <c r="BU469">
        <v>14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 s="18">
        <f t="shared" si="162"/>
        <v>0</v>
      </c>
      <c r="CC469" s="19">
        <v>6</v>
      </c>
      <c r="CD469">
        <v>-0.7</v>
      </c>
      <c r="CE469">
        <v>0.60000000000000009</v>
      </c>
      <c r="CF469">
        <v>-0.1</v>
      </c>
      <c r="CG469" s="20">
        <f t="shared" si="163"/>
        <v>-1.724137931034483E-3</v>
      </c>
      <c r="CH469" s="20">
        <f t="shared" si="164"/>
        <v>-7.1668889729452796E-3</v>
      </c>
      <c r="CI469">
        <v>16.100000000000001</v>
      </c>
      <c r="CJ469">
        <v>13.4</v>
      </c>
      <c r="CK469">
        <v>-6</v>
      </c>
      <c r="CL469">
        <v>-2</v>
      </c>
      <c r="CM469">
        <v>0.1</v>
      </c>
      <c r="CN469">
        <v>0.30000000000000004</v>
      </c>
      <c r="CO469">
        <v>-1.6</v>
      </c>
      <c r="CP469" s="21">
        <f t="shared" si="165"/>
        <v>-2.7586206896551727E-2</v>
      </c>
      <c r="CQ469" s="21">
        <f t="shared" si="166"/>
        <v>-0.11467022356712447</v>
      </c>
      <c r="CU469">
        <v>16</v>
      </c>
      <c r="CV469" t="s">
        <v>2221</v>
      </c>
      <c r="CW469">
        <v>4500000</v>
      </c>
      <c r="CY469" s="22">
        <f t="shared" si="167"/>
        <v>-9.5024390243902435</v>
      </c>
    </row>
    <row r="470" spans="1:103" x14ac:dyDescent="0.2">
      <c r="A470">
        <v>32</v>
      </c>
      <c r="B470" t="s">
        <v>2222</v>
      </c>
      <c r="C470" t="s">
        <v>2223</v>
      </c>
      <c r="D470" t="s">
        <v>105</v>
      </c>
      <c r="E470" t="s">
        <v>106</v>
      </c>
      <c r="F470">
        <v>73</v>
      </c>
      <c r="G470">
        <v>173</v>
      </c>
      <c r="H470" t="s">
        <v>107</v>
      </c>
      <c r="I470">
        <v>2011</v>
      </c>
      <c r="J470">
        <v>3</v>
      </c>
      <c r="K470">
        <v>86</v>
      </c>
      <c r="L470" t="s">
        <v>108</v>
      </c>
      <c r="M470">
        <v>20</v>
      </c>
      <c r="N470" t="s">
        <v>2224</v>
      </c>
      <c r="O470" s="12" t="s">
        <v>298</v>
      </c>
      <c r="P470" s="12" t="s">
        <v>2225</v>
      </c>
      <c r="Q470" t="s">
        <v>112</v>
      </c>
      <c r="T470" s="12" t="s">
        <v>113</v>
      </c>
      <c r="U470">
        <v>7</v>
      </c>
      <c r="V470">
        <v>1</v>
      </c>
      <c r="W470">
        <v>1</v>
      </c>
      <c r="X470">
        <v>2</v>
      </c>
      <c r="Y470">
        <v>0</v>
      </c>
      <c r="Z470">
        <v>4</v>
      </c>
      <c r="AA470">
        <v>2</v>
      </c>
      <c r="AB470">
        <v>0</v>
      </c>
      <c r="AC470" s="13">
        <f t="shared" si="147"/>
        <v>0.25</v>
      </c>
      <c r="AD470" s="13">
        <f t="shared" si="148"/>
        <v>0.16666666666666666</v>
      </c>
      <c r="AE470" s="14">
        <v>31</v>
      </c>
      <c r="AF470" s="15">
        <v>3</v>
      </c>
      <c r="AG470" s="15">
        <v>0</v>
      </c>
      <c r="AH470" s="15">
        <v>0</v>
      </c>
      <c r="AI470" s="2">
        <v>69.016666666700004</v>
      </c>
      <c r="AJ470" s="14">
        <f t="shared" si="149"/>
        <v>9.8595238095285715</v>
      </c>
      <c r="AK470">
        <v>103</v>
      </c>
      <c r="AL470" s="14">
        <f t="shared" si="150"/>
        <v>14.714285714285714</v>
      </c>
      <c r="AM470" s="16">
        <f t="shared" si="151"/>
        <v>0.67006472491941749</v>
      </c>
      <c r="AN470" s="15">
        <v>11.5</v>
      </c>
      <c r="AO470" s="16">
        <f t="shared" si="152"/>
        <v>9.997585124361267</v>
      </c>
      <c r="AP470" s="13">
        <f>IF(('Even Strength'!CU470+'Power Play'!AJ470+'Penalty Kill'!AF470)&gt;0,V470/('Even Strength'!CU470+'Power Play'!AJ470+'Penalty Kill'!AF470),0)</f>
        <v>7.6923076923076927E-2</v>
      </c>
      <c r="AQ470" s="13">
        <f>IF(('Even Strength'!CU470+'Power Play'!AJ470+'Penalty Kill'!AF470)&gt;0,W470/('Even Strength'!CU470+'Power Play'!AJ470+'Penalty Kill'!AF470),0)</f>
        <v>7.6923076923076927E-2</v>
      </c>
      <c r="AR470" s="13">
        <f t="shared" si="153"/>
        <v>0.15384615384615385</v>
      </c>
      <c r="AS470">
        <v>0</v>
      </c>
      <c r="AT470">
        <v>1</v>
      </c>
      <c r="AU470" s="17">
        <f t="shared" si="154"/>
        <v>0</v>
      </c>
      <c r="AV470">
        <v>0.2</v>
      </c>
      <c r="AW470">
        <v>6</v>
      </c>
      <c r="AX470">
        <v>5</v>
      </c>
      <c r="AY470">
        <v>0</v>
      </c>
      <c r="AZ470">
        <v>2</v>
      </c>
      <c r="BA470">
        <v>1</v>
      </c>
      <c r="BB470">
        <v>2</v>
      </c>
      <c r="BC470" s="2">
        <f t="shared" si="155"/>
        <v>5.2161313692319649</v>
      </c>
      <c r="BD470" s="14">
        <f t="shared" si="156"/>
        <v>4.3467761410266377</v>
      </c>
      <c r="BE470" s="14">
        <f t="shared" si="157"/>
        <v>0</v>
      </c>
      <c r="BF470" s="14">
        <f t="shared" si="158"/>
        <v>1.738710456410655</v>
      </c>
      <c r="BG470" s="14">
        <f t="shared" si="159"/>
        <v>0.86935522820532751</v>
      </c>
      <c r="BH470" s="14">
        <f t="shared" si="160"/>
        <v>1.738710456410655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s="2">
        <v>0.87743599999999999</v>
      </c>
      <c r="BR470" s="18" t="str">
        <f t="shared" si="161"/>
        <v xml:space="preserve"> </v>
      </c>
      <c r="BT470">
        <v>0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 s="18">
        <f t="shared" si="162"/>
        <v>0</v>
      </c>
      <c r="CC470" s="19">
        <v>4</v>
      </c>
      <c r="CD470">
        <v>0.2</v>
      </c>
      <c r="CE470">
        <v>0.1</v>
      </c>
      <c r="CF470">
        <v>0.2</v>
      </c>
      <c r="CG470" s="20">
        <f t="shared" si="163"/>
        <v>2.8571428571428574E-2</v>
      </c>
      <c r="CH470" s="20">
        <f t="shared" si="164"/>
        <v>0.17387104564106551</v>
      </c>
      <c r="CI470">
        <v>1.1000000000000001</v>
      </c>
      <c r="CJ470">
        <v>1.1000000000000001</v>
      </c>
      <c r="CK470">
        <v>0.2</v>
      </c>
      <c r="CL470">
        <v>0.4</v>
      </c>
      <c r="CM470">
        <v>0.1</v>
      </c>
      <c r="CN470">
        <v>0</v>
      </c>
      <c r="CO470">
        <v>0.5</v>
      </c>
      <c r="CP470" s="21">
        <f t="shared" si="165"/>
        <v>7.1428571428571425E-2</v>
      </c>
      <c r="CQ470" s="21">
        <f t="shared" si="166"/>
        <v>0.43467761410266376</v>
      </c>
      <c r="CW470">
        <v>925000</v>
      </c>
      <c r="CY470" s="22">
        <f t="shared" si="167"/>
        <v>-1.1243902439024387</v>
      </c>
    </row>
    <row r="471" spans="1:103" x14ac:dyDescent="0.2">
      <c r="A471">
        <v>33</v>
      </c>
      <c r="B471" t="s">
        <v>2226</v>
      </c>
      <c r="C471" t="s">
        <v>2227</v>
      </c>
      <c r="D471" t="s">
        <v>127</v>
      </c>
      <c r="E471" t="s">
        <v>117</v>
      </c>
      <c r="F471">
        <v>73</v>
      </c>
      <c r="G471">
        <v>206</v>
      </c>
      <c r="H471" t="s">
        <v>118</v>
      </c>
      <c r="I471">
        <v>1999</v>
      </c>
      <c r="J471">
        <v>2</v>
      </c>
      <c r="K471">
        <v>44</v>
      </c>
      <c r="M471">
        <v>33</v>
      </c>
      <c r="N471" t="s">
        <v>2228</v>
      </c>
      <c r="O471" s="12" t="s">
        <v>791</v>
      </c>
      <c r="P471" s="12" t="s">
        <v>2229</v>
      </c>
      <c r="Q471" t="s">
        <v>265</v>
      </c>
      <c r="T471" s="12" t="s">
        <v>178</v>
      </c>
      <c r="U471">
        <v>27</v>
      </c>
      <c r="V471">
        <v>1</v>
      </c>
      <c r="W471">
        <v>5</v>
      </c>
      <c r="X471">
        <v>6</v>
      </c>
      <c r="Y471">
        <v>1</v>
      </c>
      <c r="Z471">
        <v>40</v>
      </c>
      <c r="AA471">
        <v>8</v>
      </c>
      <c r="AB471">
        <v>18</v>
      </c>
      <c r="AC471" s="13">
        <f t="shared" si="147"/>
        <v>2.5000000000000001E-2</v>
      </c>
      <c r="AD471" s="13">
        <f t="shared" si="148"/>
        <v>1.5151515151515152E-2</v>
      </c>
      <c r="AE471" s="14">
        <v>48.8</v>
      </c>
      <c r="AF471" s="15">
        <v>20</v>
      </c>
      <c r="AG471" s="15">
        <v>2</v>
      </c>
      <c r="AH471" s="15">
        <v>17</v>
      </c>
      <c r="AI471" s="2">
        <v>421.1666666667</v>
      </c>
      <c r="AJ471" s="14">
        <f t="shared" si="149"/>
        <v>15.5987654321</v>
      </c>
      <c r="AK471">
        <v>579</v>
      </c>
      <c r="AL471" s="14">
        <f t="shared" si="150"/>
        <v>21.444444444444443</v>
      </c>
      <c r="AM471" s="16">
        <f t="shared" si="151"/>
        <v>0.72740356937253881</v>
      </c>
      <c r="AN471" s="15">
        <v>39.939394</v>
      </c>
      <c r="AO471" s="16">
        <f t="shared" si="152"/>
        <v>5.6898226513648051</v>
      </c>
      <c r="AP471" s="13">
        <f>IF(('Even Strength'!CU471+'Power Play'!AJ471+'Penalty Kill'!AF471)&gt;0,V471/('Even Strength'!CU471+'Power Play'!AJ471+'Penalty Kill'!AF471),0)</f>
        <v>1.1764705882352941E-2</v>
      </c>
      <c r="AQ471" s="13">
        <f>IF(('Even Strength'!CU471+'Power Play'!AJ471+'Penalty Kill'!AF471)&gt;0,W471/('Even Strength'!CU471+'Power Play'!AJ471+'Penalty Kill'!AF471),0)</f>
        <v>5.8823529411764705E-2</v>
      </c>
      <c r="AR471" s="13">
        <f t="shared" si="153"/>
        <v>7.0588235294117646E-2</v>
      </c>
      <c r="AS471">
        <v>0</v>
      </c>
      <c r="AT471">
        <v>0</v>
      </c>
      <c r="AU471" s="17">
        <f t="shared" si="154"/>
        <v>0</v>
      </c>
      <c r="AV471">
        <v>0</v>
      </c>
      <c r="AW471">
        <v>36</v>
      </c>
      <c r="AX471">
        <v>8</v>
      </c>
      <c r="AY471">
        <v>24</v>
      </c>
      <c r="AZ471">
        <v>8</v>
      </c>
      <c r="BA471">
        <v>6</v>
      </c>
      <c r="BB471">
        <v>2</v>
      </c>
      <c r="BC471" s="2">
        <f t="shared" si="155"/>
        <v>5.1286110011867727</v>
      </c>
      <c r="BD471" s="14">
        <f t="shared" si="156"/>
        <v>1.1396913335970607</v>
      </c>
      <c r="BE471" s="14">
        <f t="shared" si="157"/>
        <v>3.4190740007911815</v>
      </c>
      <c r="BF471" s="14">
        <f t="shared" si="158"/>
        <v>1.1396913335970607</v>
      </c>
      <c r="BG471" s="14">
        <f t="shared" si="159"/>
        <v>0.85476850019779538</v>
      </c>
      <c r="BH471" s="14">
        <f t="shared" si="160"/>
        <v>0.28492283339926516</v>
      </c>
      <c r="BI471">
        <v>6</v>
      </c>
      <c r="BJ471">
        <v>3</v>
      </c>
      <c r="BK471">
        <v>0</v>
      </c>
      <c r="BL471">
        <v>0</v>
      </c>
      <c r="BM471">
        <v>0</v>
      </c>
      <c r="BN471">
        <v>0</v>
      </c>
      <c r="BO471" s="2">
        <v>2.895883</v>
      </c>
      <c r="BR471" s="18" t="str">
        <f t="shared" si="161"/>
        <v xml:space="preserve"> </v>
      </c>
      <c r="BT471">
        <v>0</v>
      </c>
      <c r="BU471">
        <v>7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s="18">
        <f t="shared" si="162"/>
        <v>0</v>
      </c>
      <c r="CC471" s="19">
        <v>1</v>
      </c>
      <c r="CD471">
        <v>0.30000000000000004</v>
      </c>
      <c r="CE471">
        <v>1</v>
      </c>
      <c r="CF471">
        <v>1.3</v>
      </c>
      <c r="CG471" s="20">
        <f t="shared" si="163"/>
        <v>4.8148148148148148E-2</v>
      </c>
      <c r="CH471" s="20">
        <f t="shared" si="164"/>
        <v>0.18519984170952236</v>
      </c>
      <c r="CI471">
        <v>6.9</v>
      </c>
      <c r="CJ471">
        <v>6.2</v>
      </c>
      <c r="CK471">
        <v>-0.5</v>
      </c>
      <c r="CL471">
        <v>0.60000000000000009</v>
      </c>
      <c r="CM471">
        <v>0.60000000000000009</v>
      </c>
      <c r="CN471">
        <v>0</v>
      </c>
      <c r="CO471">
        <v>1.3</v>
      </c>
      <c r="CP471" s="21">
        <f t="shared" si="165"/>
        <v>4.8148148148148148E-2</v>
      </c>
      <c r="CQ471" s="21">
        <f t="shared" si="166"/>
        <v>0.18519984170952236</v>
      </c>
      <c r="CU471">
        <v>44</v>
      </c>
      <c r="CV471" t="s">
        <v>956</v>
      </c>
      <c r="CW471">
        <v>2250000</v>
      </c>
      <c r="CY471" s="22">
        <f t="shared" si="167"/>
        <v>-2.6512195121951212</v>
      </c>
    </row>
    <row r="472" spans="1:103" x14ac:dyDescent="0.2">
      <c r="A472">
        <v>22</v>
      </c>
      <c r="B472" t="s">
        <v>2230</v>
      </c>
      <c r="C472" t="s">
        <v>2231</v>
      </c>
      <c r="D472" t="s">
        <v>105</v>
      </c>
      <c r="E472" t="s">
        <v>106</v>
      </c>
      <c r="F472">
        <v>73</v>
      </c>
      <c r="G472">
        <v>206</v>
      </c>
      <c r="H472" t="s">
        <v>118</v>
      </c>
      <c r="I472">
        <v>2011</v>
      </c>
      <c r="J472">
        <v>2</v>
      </c>
      <c r="K472">
        <v>56</v>
      </c>
      <c r="L472" t="s">
        <v>108</v>
      </c>
      <c r="M472">
        <v>21</v>
      </c>
      <c r="N472" t="s">
        <v>2232</v>
      </c>
      <c r="O472" s="12" t="s">
        <v>2233</v>
      </c>
      <c r="P472" s="12" t="s">
        <v>2234</v>
      </c>
      <c r="Q472" t="s">
        <v>460</v>
      </c>
      <c r="T472" s="12" t="s">
        <v>156</v>
      </c>
      <c r="U472">
        <v>3</v>
      </c>
      <c r="V472">
        <v>0</v>
      </c>
      <c r="W472">
        <v>0</v>
      </c>
      <c r="X472">
        <v>0</v>
      </c>
      <c r="Y472">
        <v>-2</v>
      </c>
      <c r="Z472">
        <v>4</v>
      </c>
      <c r="AA472">
        <v>2</v>
      </c>
      <c r="AB472">
        <v>1</v>
      </c>
      <c r="AC472" s="13">
        <f t="shared" si="147"/>
        <v>0</v>
      </c>
      <c r="AD472" s="13">
        <f t="shared" si="148"/>
        <v>0</v>
      </c>
      <c r="AE472" s="14">
        <v>37</v>
      </c>
      <c r="AF472" s="15">
        <v>3</v>
      </c>
      <c r="AG472" s="15">
        <v>1</v>
      </c>
      <c r="AH472" s="15">
        <v>0</v>
      </c>
      <c r="AI472" s="2">
        <v>34.583333333299997</v>
      </c>
      <c r="AJ472" s="14">
        <f t="shared" si="149"/>
        <v>11.527777777766666</v>
      </c>
      <c r="AK472">
        <v>47</v>
      </c>
      <c r="AL472" s="14">
        <f t="shared" si="150"/>
        <v>15.666666666666666</v>
      </c>
      <c r="AM472" s="16">
        <f t="shared" si="151"/>
        <v>0.7358156028361702</v>
      </c>
      <c r="AN472" s="15">
        <v>0</v>
      </c>
      <c r="AO472" s="16">
        <f t="shared" si="152"/>
        <v>0</v>
      </c>
      <c r="AP472" s="13">
        <f>IF(('Even Strength'!CU472+'Power Play'!AJ472+'Penalty Kill'!AF472)&gt;0,V472/('Even Strength'!CU472+'Power Play'!AJ472+'Penalty Kill'!AF472),0)</f>
        <v>0</v>
      </c>
      <c r="AQ472" s="13">
        <f>IF(('Even Strength'!CU472+'Power Play'!AJ472+'Penalty Kill'!AF472)&gt;0,W472/('Even Strength'!CU472+'Power Play'!AJ472+'Penalty Kill'!AF472),0)</f>
        <v>0</v>
      </c>
      <c r="AR472" s="13">
        <f t="shared" si="153"/>
        <v>0</v>
      </c>
      <c r="AS472">
        <v>0</v>
      </c>
      <c r="AT472">
        <v>0</v>
      </c>
      <c r="AU472" s="17">
        <f t="shared" si="154"/>
        <v>0</v>
      </c>
      <c r="AV472">
        <v>0</v>
      </c>
      <c r="AW472">
        <v>2</v>
      </c>
      <c r="AX472">
        <v>2</v>
      </c>
      <c r="AY472">
        <v>0</v>
      </c>
      <c r="AZ472">
        <v>2</v>
      </c>
      <c r="BA472">
        <v>1</v>
      </c>
      <c r="BB472">
        <v>1</v>
      </c>
      <c r="BC472" s="2">
        <f t="shared" si="155"/>
        <v>3.4698795180756341</v>
      </c>
      <c r="BD472" s="14">
        <f t="shared" si="156"/>
        <v>3.4698795180756341</v>
      </c>
      <c r="BE472" s="14">
        <f t="shared" si="157"/>
        <v>0</v>
      </c>
      <c r="BF472" s="14">
        <f t="shared" si="158"/>
        <v>3.4698795180756341</v>
      </c>
      <c r="BG472" s="14">
        <f t="shared" si="159"/>
        <v>1.7349397590378171</v>
      </c>
      <c r="BH472" s="14">
        <f t="shared" si="160"/>
        <v>1.7349397590378171</v>
      </c>
      <c r="BI472">
        <v>2</v>
      </c>
      <c r="BJ472">
        <v>1</v>
      </c>
      <c r="BK472">
        <v>0</v>
      </c>
      <c r="BL472">
        <v>0</v>
      </c>
      <c r="BM472">
        <v>0</v>
      </c>
      <c r="BN472">
        <v>0</v>
      </c>
      <c r="BO472" s="2">
        <v>0.93659700000000001</v>
      </c>
      <c r="BR472" s="18" t="str">
        <f t="shared" si="161"/>
        <v xml:space="preserve"> 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 s="18">
        <f t="shared" si="162"/>
        <v>0</v>
      </c>
      <c r="CC472" s="19">
        <v>3</v>
      </c>
      <c r="CD472">
        <v>-0.1</v>
      </c>
      <c r="CE472">
        <v>0</v>
      </c>
      <c r="CF472">
        <v>-0.1</v>
      </c>
      <c r="CG472" s="20">
        <f t="shared" si="163"/>
        <v>-3.3333333333333333E-2</v>
      </c>
      <c r="CH472" s="20">
        <f t="shared" si="164"/>
        <v>-0.17349397590378171</v>
      </c>
      <c r="CI472">
        <v>0.60000000000000009</v>
      </c>
      <c r="CJ472">
        <v>0.60000000000000009</v>
      </c>
      <c r="CK472">
        <v>-1.9</v>
      </c>
      <c r="CL472">
        <v>-0.30000000000000004</v>
      </c>
      <c r="CM472">
        <v>-0.1</v>
      </c>
      <c r="CN472">
        <v>0</v>
      </c>
      <c r="CO472">
        <v>-0.4</v>
      </c>
      <c r="CP472" s="21">
        <f t="shared" si="165"/>
        <v>-0.13333333333333333</v>
      </c>
      <c r="CQ472" s="21">
        <f t="shared" si="166"/>
        <v>-0.69397590361512684</v>
      </c>
      <c r="CW472">
        <v>894167</v>
      </c>
      <c r="CY472" s="22">
        <f t="shared" si="167"/>
        <v>-1.9702444878048779</v>
      </c>
    </row>
    <row r="473" spans="1:103" x14ac:dyDescent="0.2">
      <c r="A473">
        <v>58</v>
      </c>
      <c r="B473" t="s">
        <v>2235</v>
      </c>
      <c r="C473" t="s">
        <v>308</v>
      </c>
      <c r="D473" t="s">
        <v>309</v>
      </c>
      <c r="E473" t="s">
        <v>106</v>
      </c>
      <c r="F473">
        <v>72</v>
      </c>
      <c r="G473">
        <v>201</v>
      </c>
      <c r="H473" t="s">
        <v>107</v>
      </c>
      <c r="I473">
        <v>2005</v>
      </c>
      <c r="J473">
        <v>3</v>
      </c>
      <c r="K473">
        <v>62</v>
      </c>
      <c r="M473">
        <v>26</v>
      </c>
      <c r="N473" t="s">
        <v>2236</v>
      </c>
      <c r="O473" s="12" t="s">
        <v>2237</v>
      </c>
      <c r="P473" s="12" t="s">
        <v>2238</v>
      </c>
      <c r="Q473" t="s">
        <v>147</v>
      </c>
      <c r="T473" s="12" t="s">
        <v>178</v>
      </c>
      <c r="U473">
        <v>37</v>
      </c>
      <c r="V473">
        <v>11</v>
      </c>
      <c r="W473">
        <v>11</v>
      </c>
      <c r="X473">
        <v>22</v>
      </c>
      <c r="Y473">
        <v>-8</v>
      </c>
      <c r="Z473">
        <v>108</v>
      </c>
      <c r="AA473">
        <v>35</v>
      </c>
      <c r="AB473">
        <v>47</v>
      </c>
      <c r="AC473" s="13">
        <f t="shared" si="147"/>
        <v>0.10185185185185185</v>
      </c>
      <c r="AD473" s="13">
        <f t="shared" si="148"/>
        <v>5.7894736842105263E-2</v>
      </c>
      <c r="AE473" s="14">
        <v>40.6</v>
      </c>
      <c r="AF473" s="15">
        <v>44</v>
      </c>
      <c r="AG473" s="15">
        <v>27</v>
      </c>
      <c r="AH473" s="15">
        <v>27</v>
      </c>
      <c r="AI473" s="2">
        <v>896.65</v>
      </c>
      <c r="AJ473" s="14">
        <f t="shared" si="149"/>
        <v>24.233783783783782</v>
      </c>
      <c r="AK473">
        <v>937</v>
      </c>
      <c r="AL473" s="14">
        <f t="shared" si="150"/>
        <v>25.324324324324323</v>
      </c>
      <c r="AM473" s="16">
        <f t="shared" si="151"/>
        <v>0.95693703308431166</v>
      </c>
      <c r="AN473" s="15">
        <v>58.692307999999997</v>
      </c>
      <c r="AO473" s="16">
        <f t="shared" si="152"/>
        <v>3.9274393353036299</v>
      </c>
      <c r="AP473" s="13">
        <f>IF(('Even Strength'!CU473+'Power Play'!AJ473+'Penalty Kill'!AF473)&gt;0,V473/('Even Strength'!CU473+'Power Play'!AJ473+'Penalty Kill'!AF473),0)</f>
        <v>0.20754716981132076</v>
      </c>
      <c r="AQ473" s="13">
        <f>IF(('Even Strength'!CU473+'Power Play'!AJ473+'Penalty Kill'!AF473)&gt;0,W473/('Even Strength'!CU473+'Power Play'!AJ473+'Penalty Kill'!AF473),0)</f>
        <v>0.20754716981132076</v>
      </c>
      <c r="AR473" s="13">
        <f t="shared" si="153"/>
        <v>0.41509433962264153</v>
      </c>
      <c r="AS473">
        <v>0</v>
      </c>
      <c r="AT473">
        <v>0</v>
      </c>
      <c r="AU473" s="17">
        <f t="shared" si="154"/>
        <v>0</v>
      </c>
      <c r="AV473">
        <v>0</v>
      </c>
      <c r="AW473">
        <v>68</v>
      </c>
      <c r="AX473">
        <v>43</v>
      </c>
      <c r="AY473">
        <v>51</v>
      </c>
      <c r="AZ473">
        <v>35</v>
      </c>
      <c r="BA473">
        <v>39</v>
      </c>
      <c r="BB473">
        <v>9</v>
      </c>
      <c r="BC473" s="2">
        <f t="shared" si="155"/>
        <v>4.5502704511236276</v>
      </c>
      <c r="BD473" s="14">
        <f t="shared" si="156"/>
        <v>2.8773769029164109</v>
      </c>
      <c r="BE473" s="14">
        <f t="shared" si="157"/>
        <v>3.41270283834272</v>
      </c>
      <c r="BF473" s="14">
        <f t="shared" si="158"/>
        <v>2.3420509674901022</v>
      </c>
      <c r="BG473" s="14">
        <f t="shared" si="159"/>
        <v>2.6097139352032568</v>
      </c>
      <c r="BH473" s="14">
        <f t="shared" si="160"/>
        <v>0.60224167735459766</v>
      </c>
      <c r="BI473">
        <v>16</v>
      </c>
      <c r="BJ473">
        <v>8</v>
      </c>
      <c r="BK473">
        <v>0</v>
      </c>
      <c r="BL473">
        <v>0</v>
      </c>
      <c r="BM473">
        <v>0</v>
      </c>
      <c r="BN473">
        <v>0</v>
      </c>
      <c r="BO473" s="2">
        <v>6.4670969999999999</v>
      </c>
      <c r="BR473" s="18" t="str">
        <f t="shared" si="161"/>
        <v xml:space="preserve"> </v>
      </c>
      <c r="BT473">
        <v>1</v>
      </c>
      <c r="BU473">
        <v>8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 s="18">
        <f t="shared" si="162"/>
        <v>0</v>
      </c>
      <c r="CC473" s="19">
        <v>6</v>
      </c>
      <c r="CD473">
        <v>2.6</v>
      </c>
      <c r="CE473">
        <v>1.5</v>
      </c>
      <c r="CF473">
        <v>4</v>
      </c>
      <c r="CG473" s="20">
        <f t="shared" si="163"/>
        <v>0.10810810810810811</v>
      </c>
      <c r="CH473" s="20">
        <f t="shared" si="164"/>
        <v>0.26766296771315451</v>
      </c>
      <c r="CI473">
        <v>21.2</v>
      </c>
      <c r="CJ473">
        <v>18.100000000000001</v>
      </c>
      <c r="CK473">
        <v>-8.5</v>
      </c>
      <c r="CL473">
        <v>4.5999999999999996</v>
      </c>
      <c r="CM473">
        <v>0.60000000000000009</v>
      </c>
      <c r="CN473">
        <v>0</v>
      </c>
      <c r="CO473">
        <v>5.2</v>
      </c>
      <c r="CP473" s="21">
        <f t="shared" si="165"/>
        <v>0.14054054054054055</v>
      </c>
      <c r="CQ473" s="21">
        <f t="shared" si="166"/>
        <v>0.34796185802710089</v>
      </c>
      <c r="CU473">
        <v>45</v>
      </c>
      <c r="CV473" t="s">
        <v>2239</v>
      </c>
      <c r="CW473">
        <v>3500000</v>
      </c>
      <c r="CY473" s="22">
        <f t="shared" si="167"/>
        <v>-0.9463414634146341</v>
      </c>
    </row>
    <row r="474" spans="1:103" x14ac:dyDescent="0.2">
      <c r="A474">
        <v>55</v>
      </c>
      <c r="B474" t="s">
        <v>2240</v>
      </c>
      <c r="C474" t="s">
        <v>2241</v>
      </c>
      <c r="D474" t="s">
        <v>351</v>
      </c>
      <c r="E474" t="s">
        <v>106</v>
      </c>
      <c r="F474">
        <v>70</v>
      </c>
      <c r="G474">
        <v>199</v>
      </c>
      <c r="H474" t="s">
        <v>107</v>
      </c>
      <c r="M474">
        <v>28</v>
      </c>
      <c r="N474" t="s">
        <v>2242</v>
      </c>
      <c r="O474" s="12" t="s">
        <v>234</v>
      </c>
      <c r="P474" s="12" t="s">
        <v>2243</v>
      </c>
      <c r="Q474" t="s">
        <v>223</v>
      </c>
      <c r="T474" s="12" t="s">
        <v>170</v>
      </c>
      <c r="U474">
        <v>82</v>
      </c>
      <c r="V474">
        <v>12</v>
      </c>
      <c r="W474">
        <v>22</v>
      </c>
      <c r="X474">
        <v>34</v>
      </c>
      <c r="Y474">
        <v>1</v>
      </c>
      <c r="Z474">
        <v>122</v>
      </c>
      <c r="AA474">
        <v>35</v>
      </c>
      <c r="AB474">
        <v>46</v>
      </c>
      <c r="AC474" s="13">
        <f t="shared" si="147"/>
        <v>9.8360655737704916E-2</v>
      </c>
      <c r="AD474" s="13">
        <f t="shared" si="148"/>
        <v>5.9113300492610835E-2</v>
      </c>
      <c r="AE474" s="14">
        <v>33.9</v>
      </c>
      <c r="AF474" s="15">
        <v>61</v>
      </c>
      <c r="AG474" s="15">
        <v>19</v>
      </c>
      <c r="AH474" s="15">
        <v>18</v>
      </c>
      <c r="AI474" s="2">
        <v>1204.5999999999999</v>
      </c>
      <c r="AJ474" s="14">
        <f t="shared" si="149"/>
        <v>14.690243902439024</v>
      </c>
      <c r="AK474">
        <v>1695</v>
      </c>
      <c r="AL474" s="14">
        <f t="shared" si="150"/>
        <v>20.670731707317074</v>
      </c>
      <c r="AM474" s="16">
        <f t="shared" si="151"/>
        <v>0.71067846607669616</v>
      </c>
      <c r="AN474" s="15">
        <v>160.808333</v>
      </c>
      <c r="AO474" s="16">
        <f t="shared" si="152"/>
        <v>8.0097127511207038</v>
      </c>
      <c r="AP474" s="13">
        <f>IF(('Even Strength'!CU474+'Power Play'!AJ474+'Penalty Kill'!AF474)&gt;0,V474/('Even Strength'!CU474+'Power Play'!AJ474+'Penalty Kill'!AF474),0)</f>
        <v>8.0536912751677847E-2</v>
      </c>
      <c r="AQ474" s="13">
        <f>IF(('Even Strength'!CU474+'Power Play'!AJ474+'Penalty Kill'!AF474)&gt;0,W474/('Even Strength'!CU474+'Power Play'!AJ474+'Penalty Kill'!AF474),0)</f>
        <v>0.1476510067114094</v>
      </c>
      <c r="AR474" s="13">
        <f t="shared" si="153"/>
        <v>0.22818791946308725</v>
      </c>
      <c r="AS474">
        <v>374</v>
      </c>
      <c r="AT474">
        <v>356</v>
      </c>
      <c r="AU474" s="17">
        <f t="shared" si="154"/>
        <v>0.51232876712328768</v>
      </c>
      <c r="AV474">
        <v>15.1</v>
      </c>
      <c r="AW474">
        <v>49</v>
      </c>
      <c r="AX474">
        <v>63</v>
      </c>
      <c r="AY474">
        <v>25</v>
      </c>
      <c r="AZ474">
        <v>35</v>
      </c>
      <c r="BA474">
        <v>13</v>
      </c>
      <c r="BB474">
        <v>27</v>
      </c>
      <c r="BC474" s="2">
        <f t="shared" si="155"/>
        <v>2.4406441972438984</v>
      </c>
      <c r="BD474" s="14">
        <f t="shared" si="156"/>
        <v>3.1379711107421553</v>
      </c>
      <c r="BE474" s="14">
        <f t="shared" si="157"/>
        <v>1.2452266312468869</v>
      </c>
      <c r="BF474" s="14">
        <f t="shared" si="158"/>
        <v>1.7433172837456419</v>
      </c>
      <c r="BG474" s="14">
        <f t="shared" si="159"/>
        <v>0.64751784824838121</v>
      </c>
      <c r="BH474" s="14">
        <f t="shared" si="160"/>
        <v>1.3448447617466379</v>
      </c>
      <c r="BI474">
        <v>20</v>
      </c>
      <c r="BJ474">
        <v>10</v>
      </c>
      <c r="BK474">
        <v>0</v>
      </c>
      <c r="BL474">
        <v>0</v>
      </c>
      <c r="BM474">
        <v>0</v>
      </c>
      <c r="BN474">
        <v>0</v>
      </c>
      <c r="BO474" s="2">
        <v>-5.8497440000000003</v>
      </c>
      <c r="BP474">
        <v>7</v>
      </c>
      <c r="BQ474">
        <v>3</v>
      </c>
      <c r="BR474" s="18">
        <f t="shared" si="161"/>
        <v>0.42857142857142855</v>
      </c>
      <c r="BS474">
        <v>1</v>
      </c>
      <c r="BT474">
        <v>0</v>
      </c>
      <c r="BU474">
        <v>15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 s="18">
        <f t="shared" si="162"/>
        <v>0</v>
      </c>
      <c r="CC474" s="19">
        <v>3</v>
      </c>
      <c r="CD474">
        <v>1.8</v>
      </c>
      <c r="CE474">
        <v>1.4</v>
      </c>
      <c r="CF474">
        <v>3.2</v>
      </c>
      <c r="CG474" s="20">
        <f t="shared" si="163"/>
        <v>3.9024390243902439E-2</v>
      </c>
      <c r="CH474" s="20">
        <f t="shared" si="164"/>
        <v>0.15938900879960155</v>
      </c>
      <c r="CI474">
        <v>23.3</v>
      </c>
      <c r="CJ474">
        <v>26</v>
      </c>
      <c r="CK474">
        <v>-1.3</v>
      </c>
      <c r="CL474">
        <v>3.4</v>
      </c>
      <c r="CM474">
        <v>3</v>
      </c>
      <c r="CN474">
        <v>0.7</v>
      </c>
      <c r="CO474">
        <v>7.1</v>
      </c>
      <c r="CP474" s="21">
        <f t="shared" si="165"/>
        <v>8.658536585365853E-2</v>
      </c>
      <c r="CQ474" s="21">
        <f t="shared" si="166"/>
        <v>0.35364436327411591</v>
      </c>
      <c r="CW474">
        <v>1250000</v>
      </c>
      <c r="CY474" s="22">
        <f t="shared" si="167"/>
        <v>4.9048780487804873</v>
      </c>
    </row>
    <row r="475" spans="1:103" x14ac:dyDescent="0.2">
      <c r="A475">
        <v>32</v>
      </c>
      <c r="B475" t="s">
        <v>2244</v>
      </c>
      <c r="C475" t="s">
        <v>2245</v>
      </c>
      <c r="D475" t="s">
        <v>309</v>
      </c>
      <c r="E475" t="s">
        <v>106</v>
      </c>
      <c r="F475">
        <v>73</v>
      </c>
      <c r="G475">
        <v>214</v>
      </c>
      <c r="H475" t="s">
        <v>118</v>
      </c>
      <c r="I475">
        <v>2004</v>
      </c>
      <c r="J475">
        <v>7</v>
      </c>
      <c r="K475">
        <v>216</v>
      </c>
      <c r="M475">
        <v>28</v>
      </c>
      <c r="N475" t="s">
        <v>2246</v>
      </c>
      <c r="O475" s="12" t="s">
        <v>2247</v>
      </c>
      <c r="P475" s="12" t="s">
        <v>2248</v>
      </c>
      <c r="Q475" t="s">
        <v>147</v>
      </c>
      <c r="T475" s="12" t="s">
        <v>229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 s="13">
        <f t="shared" si="147"/>
        <v>0</v>
      </c>
      <c r="AD475" s="13">
        <f t="shared" si="148"/>
        <v>0</v>
      </c>
      <c r="AE475" s="14">
        <v>33</v>
      </c>
      <c r="AF475" s="15">
        <v>0</v>
      </c>
      <c r="AG475" s="15">
        <v>1</v>
      </c>
      <c r="AH475" s="15">
        <v>0</v>
      </c>
      <c r="AI475" s="2">
        <v>4.5666666666999998</v>
      </c>
      <c r="AJ475" s="14">
        <f t="shared" si="149"/>
        <v>4.5666666666999998</v>
      </c>
      <c r="AK475">
        <v>6</v>
      </c>
      <c r="AL475" s="14">
        <f t="shared" si="150"/>
        <v>6</v>
      </c>
      <c r="AM475" s="16">
        <f t="shared" si="151"/>
        <v>0.76111111111666663</v>
      </c>
      <c r="AN475" s="15">
        <v>0</v>
      </c>
      <c r="AO475" s="16">
        <f t="shared" si="152"/>
        <v>0</v>
      </c>
      <c r="AP475" s="13">
        <f>IF(('Even Strength'!CU475+'Power Play'!AJ475+'Penalty Kill'!AF475)&gt;0,V475/('Even Strength'!CU475+'Power Play'!AJ475+'Penalty Kill'!AF475),0)</f>
        <v>0</v>
      </c>
      <c r="AQ475" s="13">
        <f>IF(('Even Strength'!CU475+'Power Play'!AJ475+'Penalty Kill'!AF475)&gt;0,W475/('Even Strength'!CU475+'Power Play'!AJ475+'Penalty Kill'!AF475),0)</f>
        <v>0</v>
      </c>
      <c r="AR475" s="13">
        <f t="shared" si="153"/>
        <v>0</v>
      </c>
      <c r="AS475">
        <v>0</v>
      </c>
      <c r="AT475">
        <v>0</v>
      </c>
      <c r="AU475" s="17">
        <f t="shared" si="154"/>
        <v>0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0</v>
      </c>
      <c r="BC475" s="2">
        <f t="shared" si="155"/>
        <v>13.138686131290958</v>
      </c>
      <c r="BD475" s="14">
        <f t="shared" si="156"/>
        <v>0</v>
      </c>
      <c r="BE475" s="14">
        <f t="shared" si="157"/>
        <v>13.138686131290958</v>
      </c>
      <c r="BF475" s="14">
        <f t="shared" si="158"/>
        <v>0</v>
      </c>
      <c r="BG475" s="14">
        <f t="shared" si="159"/>
        <v>0</v>
      </c>
      <c r="BH475" s="14">
        <f t="shared" si="160"/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s="2">
        <v>-8.3719999999999992E-3</v>
      </c>
      <c r="BR475" s="18" t="str">
        <f t="shared" si="161"/>
        <v xml:space="preserve"> 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 s="18">
        <f t="shared" si="162"/>
        <v>0</v>
      </c>
      <c r="CC475" s="19">
        <v>4</v>
      </c>
      <c r="CD475">
        <v>0</v>
      </c>
      <c r="CE475">
        <v>0</v>
      </c>
      <c r="CF475">
        <v>0</v>
      </c>
      <c r="CG475" s="20">
        <f t="shared" si="163"/>
        <v>0</v>
      </c>
      <c r="CH475" s="20">
        <f t="shared" si="164"/>
        <v>0</v>
      </c>
      <c r="CI475">
        <v>0.1</v>
      </c>
      <c r="CJ475">
        <v>0.1</v>
      </c>
      <c r="CK475">
        <v>0</v>
      </c>
      <c r="CL475">
        <v>0</v>
      </c>
      <c r="CM475">
        <v>0</v>
      </c>
      <c r="CN475">
        <v>0</v>
      </c>
      <c r="CO475">
        <v>0</v>
      </c>
      <c r="CP475" s="21">
        <f t="shared" si="165"/>
        <v>0</v>
      </c>
      <c r="CQ475" s="21">
        <f t="shared" si="166"/>
        <v>0</v>
      </c>
      <c r="CW475">
        <v>550000</v>
      </c>
      <c r="CY475" s="22">
        <f t="shared" si="167"/>
        <v>-0.96585365853658522</v>
      </c>
    </row>
    <row r="476" spans="1:103" x14ac:dyDescent="0.2">
      <c r="A476">
        <v>22</v>
      </c>
      <c r="B476" t="s">
        <v>2249</v>
      </c>
      <c r="C476" t="s">
        <v>2250</v>
      </c>
      <c r="D476" t="s">
        <v>2251</v>
      </c>
      <c r="E476" t="s">
        <v>117</v>
      </c>
      <c r="F476">
        <v>73</v>
      </c>
      <c r="G476">
        <v>198</v>
      </c>
      <c r="H476" t="s">
        <v>107</v>
      </c>
      <c r="I476">
        <v>2006</v>
      </c>
      <c r="J476">
        <v>1</v>
      </c>
      <c r="K476">
        <v>17</v>
      </c>
      <c r="M476">
        <v>27</v>
      </c>
      <c r="N476" t="s">
        <v>2252</v>
      </c>
      <c r="O476" s="12" t="s">
        <v>1025</v>
      </c>
      <c r="P476" s="12" t="s">
        <v>2253</v>
      </c>
      <c r="Q476" t="s">
        <v>684</v>
      </c>
      <c r="T476" s="12" t="s">
        <v>170</v>
      </c>
      <c r="U476">
        <v>73</v>
      </c>
      <c r="V476">
        <v>6</v>
      </c>
      <c r="W476">
        <v>5</v>
      </c>
      <c r="X476">
        <v>11</v>
      </c>
      <c r="Y476">
        <v>-1</v>
      </c>
      <c r="Z476">
        <v>111</v>
      </c>
      <c r="AA476">
        <v>57</v>
      </c>
      <c r="AB476">
        <v>33</v>
      </c>
      <c r="AC476" s="13">
        <f t="shared" si="147"/>
        <v>5.4054054054054057E-2</v>
      </c>
      <c r="AD476" s="13">
        <f t="shared" si="148"/>
        <v>2.9850746268656716E-2</v>
      </c>
      <c r="AE476" s="14">
        <v>29.4</v>
      </c>
      <c r="AF476" s="15">
        <v>62</v>
      </c>
      <c r="AG476" s="15">
        <v>21</v>
      </c>
      <c r="AH476" s="15">
        <v>4</v>
      </c>
      <c r="AI476" s="2">
        <v>967.78333333329999</v>
      </c>
      <c r="AJ476" s="14">
        <f t="shared" si="149"/>
        <v>13.257305936072603</v>
      </c>
      <c r="AK476">
        <v>1376</v>
      </c>
      <c r="AL476" s="14">
        <f t="shared" si="150"/>
        <v>18.849315068493151</v>
      </c>
      <c r="AM476" s="16">
        <f t="shared" si="151"/>
        <v>0.70333091085268895</v>
      </c>
      <c r="AN476" s="15">
        <v>70.2</v>
      </c>
      <c r="AO476" s="16">
        <f t="shared" si="152"/>
        <v>4.3522138219644333</v>
      </c>
      <c r="AP476" s="13">
        <f>IF(('Even Strength'!CU476+'Power Play'!AJ476+'Penalty Kill'!AF476)&gt;0,V476/('Even Strength'!CU476+'Power Play'!AJ476+'Penalty Kill'!AF476),0)</f>
        <v>5.7692307692307696E-2</v>
      </c>
      <c r="AQ476" s="13">
        <f>IF(('Even Strength'!CU476+'Power Play'!AJ476+'Penalty Kill'!AF476)&gt;0,W476/('Even Strength'!CU476+'Power Play'!AJ476+'Penalty Kill'!AF476),0)</f>
        <v>4.807692307692308E-2</v>
      </c>
      <c r="AR476" s="13">
        <f t="shared" si="153"/>
        <v>0.10576923076923078</v>
      </c>
      <c r="AS476">
        <v>127</v>
      </c>
      <c r="AT476">
        <v>135</v>
      </c>
      <c r="AU476" s="17">
        <f t="shared" si="154"/>
        <v>0.48473282442748089</v>
      </c>
      <c r="AV476">
        <v>6</v>
      </c>
      <c r="AW476">
        <v>138</v>
      </c>
      <c r="AX476">
        <v>145</v>
      </c>
      <c r="AY476">
        <v>36</v>
      </c>
      <c r="AZ476">
        <v>57</v>
      </c>
      <c r="BA476">
        <v>18</v>
      </c>
      <c r="BB476">
        <v>14</v>
      </c>
      <c r="BC476" s="2">
        <f t="shared" si="155"/>
        <v>8.5556340089899106</v>
      </c>
      <c r="BD476" s="14">
        <f t="shared" si="156"/>
        <v>8.9896154442285301</v>
      </c>
      <c r="BE476" s="14">
        <f t="shared" si="157"/>
        <v>2.231904524084324</v>
      </c>
      <c r="BF476" s="14">
        <f t="shared" si="158"/>
        <v>3.5338488298001804</v>
      </c>
      <c r="BG476" s="14">
        <f t="shared" si="159"/>
        <v>1.115952262042162</v>
      </c>
      <c r="BH476" s="14">
        <f t="shared" si="160"/>
        <v>0.86796287047723719</v>
      </c>
      <c r="BI476">
        <v>6</v>
      </c>
      <c r="BJ476">
        <v>3</v>
      </c>
      <c r="BK476">
        <v>0</v>
      </c>
      <c r="BL476">
        <v>0</v>
      </c>
      <c r="BM476">
        <v>0</v>
      </c>
      <c r="BN476">
        <v>0</v>
      </c>
      <c r="BO476" s="2">
        <v>15.267899999999999</v>
      </c>
      <c r="BP476">
        <v>1</v>
      </c>
      <c r="BQ476">
        <v>0</v>
      </c>
      <c r="BR476" s="18">
        <f t="shared" si="161"/>
        <v>0</v>
      </c>
      <c r="BS476">
        <v>0</v>
      </c>
      <c r="BT476">
        <v>2</v>
      </c>
      <c r="BU476">
        <v>16</v>
      </c>
      <c r="BV476">
        <v>0</v>
      </c>
      <c r="BW476">
        <v>0</v>
      </c>
      <c r="BX476">
        <v>2</v>
      </c>
      <c r="BY476">
        <v>0</v>
      </c>
      <c r="BZ476">
        <v>0</v>
      </c>
      <c r="CA476">
        <v>0</v>
      </c>
      <c r="CB476" s="18">
        <f t="shared" si="162"/>
        <v>0</v>
      </c>
      <c r="CC476" s="19">
        <v>4</v>
      </c>
      <c r="CD476">
        <v>-0.8</v>
      </c>
      <c r="CE476">
        <v>1.2</v>
      </c>
      <c r="CF476">
        <v>0.4</v>
      </c>
      <c r="CG476" s="20">
        <f t="shared" si="163"/>
        <v>5.4794520547945206E-3</v>
      </c>
      <c r="CH476" s="20">
        <f t="shared" si="164"/>
        <v>2.4798939156492495E-2</v>
      </c>
      <c r="CI476">
        <v>13.4</v>
      </c>
      <c r="CJ476">
        <v>19</v>
      </c>
      <c r="CK476">
        <v>-6.8</v>
      </c>
      <c r="CL476">
        <v>-1.3</v>
      </c>
      <c r="CM476">
        <v>3</v>
      </c>
      <c r="CN476">
        <v>-0.30000000000000004</v>
      </c>
      <c r="CO476">
        <v>1.4</v>
      </c>
      <c r="CP476" s="21">
        <f t="shared" si="165"/>
        <v>1.9178082191780819E-2</v>
      </c>
      <c r="CQ476" s="21">
        <f t="shared" si="166"/>
        <v>8.6796287047723727E-2</v>
      </c>
      <c r="CU476">
        <v>9</v>
      </c>
      <c r="CV476" t="s">
        <v>312</v>
      </c>
      <c r="CW476">
        <v>1325000</v>
      </c>
      <c r="CY476" s="22">
        <f t="shared" si="167"/>
        <v>-0.92682926829268331</v>
      </c>
    </row>
    <row r="477" spans="1:103" x14ac:dyDescent="0.2">
      <c r="A477">
        <v>26</v>
      </c>
      <c r="B477" t="s">
        <v>2254</v>
      </c>
      <c r="C477" t="s">
        <v>1911</v>
      </c>
      <c r="D477" t="s">
        <v>1912</v>
      </c>
      <c r="E477" t="s">
        <v>117</v>
      </c>
      <c r="F477">
        <v>70</v>
      </c>
      <c r="G477">
        <v>185</v>
      </c>
      <c r="H477" t="s">
        <v>118</v>
      </c>
      <c r="I477">
        <v>2000</v>
      </c>
      <c r="J477">
        <v>5</v>
      </c>
      <c r="K477">
        <v>159</v>
      </c>
      <c r="M477">
        <v>33</v>
      </c>
      <c r="N477" t="s">
        <v>2255</v>
      </c>
      <c r="O477" s="12" t="s">
        <v>2256</v>
      </c>
      <c r="P477" s="12" t="s">
        <v>2257</v>
      </c>
      <c r="Q477" s="12" t="s">
        <v>382</v>
      </c>
      <c r="R477" t="s">
        <v>112</v>
      </c>
      <c r="S477">
        <v>6</v>
      </c>
      <c r="T477" s="12" t="s">
        <v>178</v>
      </c>
      <c r="U477">
        <v>41</v>
      </c>
      <c r="V477">
        <v>2</v>
      </c>
      <c r="W477">
        <v>7</v>
      </c>
      <c r="X477">
        <v>9</v>
      </c>
      <c r="Y477">
        <v>5</v>
      </c>
      <c r="Z477">
        <v>56</v>
      </c>
      <c r="AA477">
        <v>21</v>
      </c>
      <c r="AB477">
        <v>37</v>
      </c>
      <c r="AC477" s="13">
        <f t="shared" si="147"/>
        <v>3.5714285714285712E-2</v>
      </c>
      <c r="AD477" s="13">
        <f t="shared" si="148"/>
        <v>1.7543859649122806E-2</v>
      </c>
      <c r="AE477" s="14">
        <v>49.5</v>
      </c>
      <c r="AF477" s="15">
        <v>16</v>
      </c>
      <c r="AG477" s="15">
        <v>9</v>
      </c>
      <c r="AH477" s="15">
        <v>27</v>
      </c>
      <c r="AI477" s="2">
        <v>805.83333333329995</v>
      </c>
      <c r="AJ477" s="14">
        <f t="shared" si="149"/>
        <v>19.654471544714632</v>
      </c>
      <c r="AK477">
        <v>1015</v>
      </c>
      <c r="AL477" s="14">
        <f t="shared" si="150"/>
        <v>24.756097560975611</v>
      </c>
      <c r="AM477" s="16">
        <f t="shared" si="151"/>
        <v>0.79392446633822655</v>
      </c>
      <c r="AN477" s="15">
        <v>52.5</v>
      </c>
      <c r="AO477" s="16">
        <f t="shared" si="152"/>
        <v>3.9089968976216714</v>
      </c>
      <c r="AP477" s="13">
        <f>IF(('Even Strength'!CU477+'Power Play'!AJ477+'Penalty Kill'!AF477)&gt;0,V477/('Even Strength'!CU477+'Power Play'!AJ477+'Penalty Kill'!AF477),0)</f>
        <v>3.3898305084745763E-2</v>
      </c>
      <c r="AQ477" s="13">
        <f>IF(('Even Strength'!CU477+'Power Play'!AJ477+'Penalty Kill'!AF477)&gt;0,W477/('Even Strength'!CU477+'Power Play'!AJ477+'Penalty Kill'!AF477),0)</f>
        <v>0.11864406779661017</v>
      </c>
      <c r="AR477" s="13">
        <f t="shared" si="153"/>
        <v>0.15254237288135594</v>
      </c>
      <c r="AS477">
        <v>1</v>
      </c>
      <c r="AT477">
        <v>0</v>
      </c>
      <c r="AU477" s="17">
        <f t="shared" si="154"/>
        <v>1</v>
      </c>
      <c r="AV477">
        <v>0</v>
      </c>
      <c r="AW477">
        <v>77</v>
      </c>
      <c r="AX477">
        <v>50</v>
      </c>
      <c r="AY477">
        <v>80</v>
      </c>
      <c r="AZ477">
        <v>21</v>
      </c>
      <c r="BA477">
        <v>18</v>
      </c>
      <c r="BB477">
        <v>14</v>
      </c>
      <c r="BC477" s="2">
        <f t="shared" si="155"/>
        <v>5.7331954498451179</v>
      </c>
      <c r="BD477" s="14">
        <f t="shared" si="156"/>
        <v>3.7228541882111164</v>
      </c>
      <c r="BE477" s="14">
        <f t="shared" si="157"/>
        <v>5.9565667011377856</v>
      </c>
      <c r="BF477" s="14">
        <f t="shared" si="158"/>
        <v>1.5635987590486686</v>
      </c>
      <c r="BG477" s="14">
        <f t="shared" si="159"/>
        <v>1.3402275077560017</v>
      </c>
      <c r="BH477" s="14">
        <f t="shared" si="160"/>
        <v>1.0423991726991124</v>
      </c>
      <c r="BI477">
        <v>8</v>
      </c>
      <c r="BJ477">
        <v>4</v>
      </c>
      <c r="BK477">
        <v>0</v>
      </c>
      <c r="BL477">
        <v>0</v>
      </c>
      <c r="BM477">
        <v>0</v>
      </c>
      <c r="BN477">
        <v>0</v>
      </c>
      <c r="BO477" s="2">
        <v>3.2377500000000001</v>
      </c>
      <c r="BR477" s="18" t="str">
        <f t="shared" si="161"/>
        <v xml:space="preserve"> </v>
      </c>
      <c r="BT477">
        <v>0</v>
      </c>
      <c r="BU477">
        <v>8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s="18">
        <f t="shared" si="162"/>
        <v>0</v>
      </c>
      <c r="CC477" s="19">
        <v>5</v>
      </c>
      <c r="CD477">
        <v>0.30000000000000004</v>
      </c>
      <c r="CE477">
        <v>2.2000000000000002</v>
      </c>
      <c r="CF477">
        <v>2.5</v>
      </c>
      <c r="CG477" s="20">
        <f t="shared" si="163"/>
        <v>6.097560975609756E-2</v>
      </c>
      <c r="CH477" s="20">
        <f t="shared" si="164"/>
        <v>0.1861427094105558</v>
      </c>
      <c r="CI477">
        <v>17.2</v>
      </c>
      <c r="CJ477">
        <v>13.5</v>
      </c>
      <c r="CK477">
        <v>9.1999999999999993</v>
      </c>
      <c r="CL477">
        <v>-0.4</v>
      </c>
      <c r="CM477">
        <v>1.9</v>
      </c>
      <c r="CN477">
        <v>0</v>
      </c>
      <c r="CO477">
        <v>1.6</v>
      </c>
      <c r="CP477" s="21">
        <f t="shared" si="165"/>
        <v>3.9024390243902439E-2</v>
      </c>
      <c r="CQ477" s="21">
        <f t="shared" si="166"/>
        <v>0.11913133402275572</v>
      </c>
      <c r="CU477">
        <v>7</v>
      </c>
      <c r="CV477" t="s">
        <v>635</v>
      </c>
      <c r="CW477">
        <v>3875000</v>
      </c>
      <c r="CY477" s="22">
        <f t="shared" si="167"/>
        <v>-5.204878048780488</v>
      </c>
    </row>
    <row r="478" spans="1:103" x14ac:dyDescent="0.2">
      <c r="A478">
        <v>52</v>
      </c>
      <c r="B478" t="s">
        <v>307</v>
      </c>
      <c r="C478" t="s">
        <v>2258</v>
      </c>
      <c r="D478" t="s">
        <v>196</v>
      </c>
      <c r="E478" t="s">
        <v>117</v>
      </c>
      <c r="F478">
        <v>71</v>
      </c>
      <c r="G478">
        <v>193</v>
      </c>
      <c r="H478" t="s">
        <v>118</v>
      </c>
      <c r="L478" t="s">
        <v>108</v>
      </c>
      <c r="M478">
        <v>23</v>
      </c>
      <c r="N478" t="s">
        <v>2259</v>
      </c>
      <c r="O478" s="12" t="s">
        <v>336</v>
      </c>
      <c r="P478" s="12" t="s">
        <v>2260</v>
      </c>
      <c r="Q478" t="s">
        <v>338</v>
      </c>
      <c r="T478" s="12" t="s">
        <v>132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13">
        <f t="shared" si="147"/>
        <v>0</v>
      </c>
      <c r="AD478" s="13">
        <f t="shared" si="148"/>
        <v>0</v>
      </c>
      <c r="AE478" s="14">
        <v>0</v>
      </c>
      <c r="AF478" s="15">
        <v>0</v>
      </c>
      <c r="AG478" s="15">
        <v>0</v>
      </c>
      <c r="AH478" s="15">
        <v>0</v>
      </c>
      <c r="AI478" s="2">
        <v>23.516666666700001</v>
      </c>
      <c r="AJ478" s="14">
        <f t="shared" si="149"/>
        <v>11.75833333335</v>
      </c>
      <c r="AK478">
        <v>31</v>
      </c>
      <c r="AL478" s="14">
        <f t="shared" si="150"/>
        <v>15.5</v>
      </c>
      <c r="AM478" s="16">
        <f t="shared" si="151"/>
        <v>0.75860215053870972</v>
      </c>
      <c r="AN478" s="15">
        <v>0</v>
      </c>
      <c r="AO478" s="16">
        <f t="shared" si="152"/>
        <v>0</v>
      </c>
      <c r="AP478" s="13">
        <f>IF(('Even Strength'!CU478+'Power Play'!AJ478+'Penalty Kill'!AF478)&gt;0,V478/('Even Strength'!CU478+'Power Play'!AJ478+'Penalty Kill'!AF478),0)</f>
        <v>0</v>
      </c>
      <c r="AQ478" s="13">
        <f>IF(('Even Strength'!CU478+'Power Play'!AJ478+'Penalty Kill'!AF478)&gt;0,W478/('Even Strength'!CU478+'Power Play'!AJ478+'Penalty Kill'!AF478),0)</f>
        <v>0</v>
      </c>
      <c r="AR478" s="13">
        <f t="shared" si="153"/>
        <v>0</v>
      </c>
      <c r="AS478">
        <v>2</v>
      </c>
      <c r="AT478">
        <v>0</v>
      </c>
      <c r="AU478" s="17">
        <f t="shared" si="154"/>
        <v>1</v>
      </c>
      <c r="AV478">
        <v>1.7000000000000002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 s="2">
        <f t="shared" si="155"/>
        <v>0</v>
      </c>
      <c r="BD478" s="14">
        <f t="shared" si="156"/>
        <v>0</v>
      </c>
      <c r="BE478" s="14">
        <f t="shared" si="157"/>
        <v>0</v>
      </c>
      <c r="BF478" s="14">
        <f t="shared" si="158"/>
        <v>0</v>
      </c>
      <c r="BG478" s="14">
        <f t="shared" si="159"/>
        <v>0</v>
      </c>
      <c r="BH478" s="14">
        <f t="shared" si="160"/>
        <v>2.551381998578949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2">
        <v>-4.3442000000000001E-2</v>
      </c>
      <c r="BR478" s="18" t="str">
        <f t="shared" si="161"/>
        <v xml:space="preserve"> 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s="18">
        <f t="shared" si="162"/>
        <v>0</v>
      </c>
      <c r="CC478" s="19">
        <v>3</v>
      </c>
      <c r="CD478">
        <v>-0.1</v>
      </c>
      <c r="CE478">
        <v>0</v>
      </c>
      <c r="CF478">
        <v>0</v>
      </c>
      <c r="CG478" s="20">
        <f t="shared" si="163"/>
        <v>0</v>
      </c>
      <c r="CH478" s="20">
        <f t="shared" si="164"/>
        <v>0</v>
      </c>
      <c r="CI478">
        <v>0.1</v>
      </c>
      <c r="CJ478">
        <v>0.1</v>
      </c>
      <c r="CK478">
        <v>0</v>
      </c>
      <c r="CL478">
        <v>0</v>
      </c>
      <c r="CM478">
        <v>0</v>
      </c>
      <c r="CN478">
        <v>0</v>
      </c>
      <c r="CO478">
        <v>0</v>
      </c>
      <c r="CP478" s="21">
        <f t="shared" si="165"/>
        <v>0</v>
      </c>
      <c r="CQ478" s="21">
        <f t="shared" si="166"/>
        <v>0</v>
      </c>
      <c r="CW478">
        <v>925000</v>
      </c>
      <c r="CY478" s="22">
        <f t="shared" si="167"/>
        <v>-1.6243902439024387</v>
      </c>
    </row>
    <row r="479" spans="1:103" x14ac:dyDescent="0.2">
      <c r="A479">
        <v>16</v>
      </c>
      <c r="B479" t="s">
        <v>2261</v>
      </c>
      <c r="C479" t="s">
        <v>2262</v>
      </c>
      <c r="E479" t="s">
        <v>182</v>
      </c>
      <c r="F479">
        <v>73</v>
      </c>
      <c r="G479">
        <v>192</v>
      </c>
      <c r="H479" t="s">
        <v>107</v>
      </c>
      <c r="I479">
        <v>2013</v>
      </c>
      <c r="J479">
        <v>1</v>
      </c>
      <c r="K479">
        <v>5</v>
      </c>
      <c r="L479" t="s">
        <v>108</v>
      </c>
      <c r="M479">
        <v>19</v>
      </c>
      <c r="N479" t="s">
        <v>2263</v>
      </c>
      <c r="O479" s="12" t="s">
        <v>1200</v>
      </c>
      <c r="P479" s="12" t="s">
        <v>2264</v>
      </c>
      <c r="Q479" t="s">
        <v>382</v>
      </c>
      <c r="T479" s="12" t="s">
        <v>170</v>
      </c>
      <c r="U479">
        <v>58</v>
      </c>
      <c r="V479">
        <v>9</v>
      </c>
      <c r="W479">
        <v>12</v>
      </c>
      <c r="X479">
        <v>21</v>
      </c>
      <c r="Y479">
        <v>-14</v>
      </c>
      <c r="Z479">
        <v>70</v>
      </c>
      <c r="AA479">
        <v>29</v>
      </c>
      <c r="AB479">
        <v>31</v>
      </c>
      <c r="AC479" s="13">
        <f t="shared" si="147"/>
        <v>0.12857142857142856</v>
      </c>
      <c r="AD479" s="13">
        <f t="shared" si="148"/>
        <v>6.9230769230769235E-2</v>
      </c>
      <c r="AE479" s="14">
        <v>25.6</v>
      </c>
      <c r="AF479" s="15">
        <v>41</v>
      </c>
      <c r="AG479" s="15">
        <v>12</v>
      </c>
      <c r="AH479" s="15">
        <v>4</v>
      </c>
      <c r="AI479" s="2">
        <v>842.5</v>
      </c>
      <c r="AJ479" s="14">
        <f t="shared" si="149"/>
        <v>14.525862068965518</v>
      </c>
      <c r="AK479">
        <v>1162</v>
      </c>
      <c r="AL479" s="14">
        <f t="shared" si="150"/>
        <v>20.03448275862069</v>
      </c>
      <c r="AM479" s="16">
        <f t="shared" si="151"/>
        <v>0.72504302925989672</v>
      </c>
      <c r="AN479" s="15">
        <v>86.586956999999998</v>
      </c>
      <c r="AO479" s="16">
        <f t="shared" si="152"/>
        <v>6.1664301721068249</v>
      </c>
      <c r="AP479" s="13">
        <f>IF(('Even Strength'!CU479+'Power Play'!AJ479+'Penalty Kill'!AF479)&gt;0,V479/('Even Strength'!CU479+'Power Play'!AJ479+'Penalty Kill'!AF479),0)</f>
        <v>0.10975609756097561</v>
      </c>
      <c r="AQ479" s="13">
        <f>IF(('Even Strength'!CU479+'Power Play'!AJ479+'Penalty Kill'!AF479)&gt;0,W479/('Even Strength'!CU479+'Power Play'!AJ479+'Penalty Kill'!AF479),0)</f>
        <v>0.14634146341463414</v>
      </c>
      <c r="AR479" s="13">
        <f t="shared" si="153"/>
        <v>0.25609756097560976</v>
      </c>
      <c r="AS479">
        <v>106</v>
      </c>
      <c r="AT479">
        <v>123</v>
      </c>
      <c r="AU479" s="17">
        <f t="shared" si="154"/>
        <v>0.46288209606986902</v>
      </c>
      <c r="AV479">
        <v>6.5</v>
      </c>
      <c r="AW479">
        <v>64</v>
      </c>
      <c r="AX479">
        <v>51</v>
      </c>
      <c r="AY479">
        <v>17</v>
      </c>
      <c r="AZ479">
        <v>29</v>
      </c>
      <c r="BA479">
        <v>28</v>
      </c>
      <c r="BB479">
        <v>37</v>
      </c>
      <c r="BC479" s="2">
        <f t="shared" si="155"/>
        <v>4.5578635014836797</v>
      </c>
      <c r="BD479" s="14">
        <f t="shared" si="156"/>
        <v>3.6320474777448069</v>
      </c>
      <c r="BE479" s="14">
        <f t="shared" si="157"/>
        <v>1.2106824925816024</v>
      </c>
      <c r="BF479" s="14">
        <f t="shared" si="158"/>
        <v>2.0652818991097921</v>
      </c>
      <c r="BG479" s="14">
        <f t="shared" si="159"/>
        <v>1.9940652818991096</v>
      </c>
      <c r="BH479" s="14">
        <f t="shared" si="160"/>
        <v>2.6350148367952522</v>
      </c>
      <c r="BI479">
        <v>4</v>
      </c>
      <c r="BJ479">
        <v>2</v>
      </c>
      <c r="BK479">
        <v>0</v>
      </c>
      <c r="BL479">
        <v>0</v>
      </c>
      <c r="BM479">
        <v>0</v>
      </c>
      <c r="BN479">
        <v>0</v>
      </c>
      <c r="BO479" s="2">
        <v>5.9638999999999998E-2</v>
      </c>
      <c r="BP479">
        <v>1</v>
      </c>
      <c r="BQ479">
        <v>0</v>
      </c>
      <c r="BR479" s="18">
        <f t="shared" si="161"/>
        <v>0</v>
      </c>
      <c r="BS479">
        <v>0</v>
      </c>
      <c r="BT479">
        <v>1</v>
      </c>
      <c r="BU479">
        <v>10</v>
      </c>
      <c r="BV479">
        <v>0</v>
      </c>
      <c r="BW479">
        <v>1</v>
      </c>
      <c r="BX479">
        <v>2</v>
      </c>
      <c r="BY479">
        <v>0</v>
      </c>
      <c r="BZ479">
        <v>0</v>
      </c>
      <c r="CA479">
        <v>0</v>
      </c>
      <c r="CB479" s="18">
        <f t="shared" si="162"/>
        <v>0</v>
      </c>
      <c r="CC479" s="19">
        <v>2</v>
      </c>
      <c r="CD479">
        <v>1.1000000000000001</v>
      </c>
      <c r="CE479">
        <v>0.4</v>
      </c>
      <c r="CF479">
        <v>1.5</v>
      </c>
      <c r="CG479" s="20">
        <f t="shared" si="163"/>
        <v>2.5862068965517241E-2</v>
      </c>
      <c r="CH479" s="20">
        <f t="shared" si="164"/>
        <v>0.10682492581602374</v>
      </c>
      <c r="CI479">
        <v>20.5</v>
      </c>
      <c r="CJ479">
        <v>16.100000000000001</v>
      </c>
      <c r="CK479">
        <v>-8.1999999999999993</v>
      </c>
      <c r="CL479">
        <v>-0.1</v>
      </c>
      <c r="CM479">
        <v>0.2</v>
      </c>
      <c r="CN479">
        <v>-0.30000000000000004</v>
      </c>
      <c r="CO479">
        <v>-0.2</v>
      </c>
      <c r="CP479" s="21">
        <f t="shared" si="165"/>
        <v>-3.4482758620689659E-3</v>
      </c>
      <c r="CQ479" s="21">
        <f t="shared" si="166"/>
        <v>-1.42433234421365E-2</v>
      </c>
      <c r="CU479">
        <v>8</v>
      </c>
      <c r="CV479" t="s">
        <v>2265</v>
      </c>
      <c r="CW479">
        <v>1775000</v>
      </c>
      <c r="CY479" s="22">
        <f t="shared" si="167"/>
        <v>-3.3170731707317067</v>
      </c>
    </row>
    <row r="480" spans="1:103" x14ac:dyDescent="0.2">
      <c r="A480">
        <v>47</v>
      </c>
      <c r="B480" t="s">
        <v>2266</v>
      </c>
      <c r="C480" t="s">
        <v>2267</v>
      </c>
      <c r="E480" t="s">
        <v>182</v>
      </c>
      <c r="F480">
        <v>75</v>
      </c>
      <c r="G480">
        <v>197</v>
      </c>
      <c r="H480" t="s">
        <v>118</v>
      </c>
      <c r="I480">
        <v>2012</v>
      </c>
      <c r="J480">
        <v>1</v>
      </c>
      <c r="K480">
        <v>6</v>
      </c>
      <c r="L480" t="s">
        <v>108</v>
      </c>
      <c r="M480">
        <v>20</v>
      </c>
      <c r="N480" t="s">
        <v>2268</v>
      </c>
      <c r="O480" s="12" t="s">
        <v>2269</v>
      </c>
      <c r="P480" s="12" t="s">
        <v>2264</v>
      </c>
      <c r="Q480" t="s">
        <v>192</v>
      </c>
      <c r="T480" s="12" t="s">
        <v>178</v>
      </c>
      <c r="U480">
        <v>78</v>
      </c>
      <c r="V480">
        <v>6</v>
      </c>
      <c r="W480">
        <v>24</v>
      </c>
      <c r="X480">
        <v>30</v>
      </c>
      <c r="Y480">
        <v>29</v>
      </c>
      <c r="Z480">
        <v>116</v>
      </c>
      <c r="AA480">
        <v>32</v>
      </c>
      <c r="AB480">
        <v>78</v>
      </c>
      <c r="AC480" s="13">
        <f t="shared" si="147"/>
        <v>5.1724137931034482E-2</v>
      </c>
      <c r="AD480" s="13">
        <f t="shared" si="148"/>
        <v>2.6548672566371681E-2</v>
      </c>
      <c r="AE480" s="14">
        <v>45.9</v>
      </c>
      <c r="AF480" s="15">
        <v>75</v>
      </c>
      <c r="AG480" s="15">
        <v>13</v>
      </c>
      <c r="AH480" s="15">
        <v>26</v>
      </c>
      <c r="AI480" s="2">
        <v>1515.6666666666999</v>
      </c>
      <c r="AJ480" s="14">
        <f t="shared" si="149"/>
        <v>19.431623931624358</v>
      </c>
      <c r="AK480">
        <v>1921</v>
      </c>
      <c r="AL480" s="14">
        <f t="shared" si="150"/>
        <v>24.628205128205128</v>
      </c>
      <c r="AM480" s="16">
        <f t="shared" si="151"/>
        <v>0.78899878535486723</v>
      </c>
      <c r="AN480" s="15">
        <v>118.091932</v>
      </c>
      <c r="AO480" s="16">
        <f t="shared" si="152"/>
        <v>4.6748510578402316</v>
      </c>
      <c r="AP480" s="13">
        <f>IF(('Even Strength'!CU480+'Power Play'!AJ480+'Penalty Kill'!AF480)&gt;0,V480/('Even Strength'!CU480+'Power Play'!AJ480+'Penalty Kill'!AF480),0)</f>
        <v>4.3795620437956206E-2</v>
      </c>
      <c r="AQ480" s="13">
        <f>IF(('Even Strength'!CU480+'Power Play'!AJ480+'Penalty Kill'!AF480)&gt;0,W480/('Even Strength'!CU480+'Power Play'!AJ480+'Penalty Kill'!AF480),0)</f>
        <v>0.17518248175182483</v>
      </c>
      <c r="AR480" s="13">
        <f t="shared" si="153"/>
        <v>0.21897810218978103</v>
      </c>
      <c r="AS480">
        <v>0</v>
      </c>
      <c r="AT480">
        <v>1</v>
      </c>
      <c r="AU480" s="17">
        <f t="shared" si="154"/>
        <v>0</v>
      </c>
      <c r="AV480">
        <v>0</v>
      </c>
      <c r="AW480">
        <v>113</v>
      </c>
      <c r="AX480">
        <v>54</v>
      </c>
      <c r="AY480">
        <v>61</v>
      </c>
      <c r="AZ480">
        <v>32</v>
      </c>
      <c r="BA480">
        <v>45</v>
      </c>
      <c r="BB480">
        <v>22</v>
      </c>
      <c r="BC480" s="2">
        <f t="shared" si="155"/>
        <v>4.4732790851109643</v>
      </c>
      <c r="BD480" s="14">
        <f t="shared" si="156"/>
        <v>2.137673191114974</v>
      </c>
      <c r="BE480" s="14">
        <f t="shared" si="157"/>
        <v>2.4147789751483963</v>
      </c>
      <c r="BF480" s="14">
        <f t="shared" si="158"/>
        <v>1.2667692984385031</v>
      </c>
      <c r="BG480" s="14">
        <f t="shared" si="159"/>
        <v>1.7813943259291449</v>
      </c>
      <c r="BH480" s="14">
        <f t="shared" si="160"/>
        <v>0.87090389267647084</v>
      </c>
      <c r="BI480">
        <v>36</v>
      </c>
      <c r="BJ480">
        <v>18</v>
      </c>
      <c r="BK480">
        <v>0</v>
      </c>
      <c r="BL480">
        <v>0</v>
      </c>
      <c r="BM480">
        <v>0</v>
      </c>
      <c r="BN480">
        <v>0</v>
      </c>
      <c r="BO480" s="2">
        <v>1.2588330000000001</v>
      </c>
      <c r="BR480" s="18" t="str">
        <f t="shared" si="161"/>
        <v xml:space="preserve"> </v>
      </c>
      <c r="BT480">
        <v>0</v>
      </c>
      <c r="BU480">
        <v>17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0</v>
      </c>
      <c r="CB480" s="18">
        <f t="shared" si="162"/>
        <v>0</v>
      </c>
      <c r="CC480" s="19">
        <v>3</v>
      </c>
      <c r="CD480">
        <v>2.2000000000000002</v>
      </c>
      <c r="CE480">
        <v>4.4000000000000004</v>
      </c>
      <c r="CF480">
        <v>6.6</v>
      </c>
      <c r="CG480" s="20">
        <f t="shared" si="163"/>
        <v>8.4615384615384606E-2</v>
      </c>
      <c r="CH480" s="20">
        <f t="shared" si="164"/>
        <v>0.26127116780294124</v>
      </c>
      <c r="CI480">
        <v>34.6</v>
      </c>
      <c r="CJ480">
        <v>31.4</v>
      </c>
      <c r="CK480">
        <v>12.5</v>
      </c>
      <c r="CL480">
        <v>3.6</v>
      </c>
      <c r="CM480">
        <v>4.7</v>
      </c>
      <c r="CN480">
        <v>0</v>
      </c>
      <c r="CO480">
        <v>8.3000000000000007</v>
      </c>
      <c r="CP480" s="21">
        <f t="shared" si="165"/>
        <v>0.10641025641025642</v>
      </c>
      <c r="CQ480" s="21">
        <f t="shared" si="166"/>
        <v>0.32856828678248678</v>
      </c>
      <c r="CW480">
        <v>1744167</v>
      </c>
      <c r="CY480" s="22">
        <f t="shared" si="167"/>
        <v>5.2370725853658548</v>
      </c>
    </row>
    <row r="481" spans="1:103" x14ac:dyDescent="0.2">
      <c r="A481">
        <v>18</v>
      </c>
      <c r="B481" t="s">
        <v>2270</v>
      </c>
      <c r="C481" t="s">
        <v>579</v>
      </c>
      <c r="D481" t="s">
        <v>351</v>
      </c>
      <c r="E481" t="s">
        <v>106</v>
      </c>
      <c r="F481">
        <v>71</v>
      </c>
      <c r="G481">
        <v>185</v>
      </c>
      <c r="H481" t="s">
        <v>107</v>
      </c>
      <c r="I481">
        <v>2006</v>
      </c>
      <c r="J481">
        <v>1</v>
      </c>
      <c r="K481">
        <v>12</v>
      </c>
      <c r="M481">
        <v>26</v>
      </c>
      <c r="N481" t="s">
        <v>2271</v>
      </c>
      <c r="O481" s="12" t="s">
        <v>190</v>
      </c>
      <c r="P481" s="12" t="s">
        <v>2272</v>
      </c>
      <c r="Q481" t="s">
        <v>169</v>
      </c>
      <c r="T481" s="12" t="s">
        <v>132</v>
      </c>
      <c r="U481">
        <v>82</v>
      </c>
      <c r="V481">
        <v>23</v>
      </c>
      <c r="W481">
        <v>41</v>
      </c>
      <c r="X481">
        <v>64</v>
      </c>
      <c r="Y481">
        <v>8</v>
      </c>
      <c r="Z481">
        <v>170</v>
      </c>
      <c r="AA481">
        <v>58</v>
      </c>
      <c r="AB481">
        <v>63</v>
      </c>
      <c r="AC481" s="13">
        <f t="shared" si="147"/>
        <v>0.13529411764705881</v>
      </c>
      <c r="AD481" s="13">
        <f t="shared" si="148"/>
        <v>7.903780068728522E-2</v>
      </c>
      <c r="AE481" s="14">
        <v>26.4</v>
      </c>
      <c r="AF481" s="15">
        <v>80</v>
      </c>
      <c r="AG481" s="15">
        <v>33</v>
      </c>
      <c r="AH481" s="15">
        <v>16</v>
      </c>
      <c r="AI481" s="2">
        <v>1639.6333333333</v>
      </c>
      <c r="AJ481" s="14">
        <f t="shared" si="149"/>
        <v>19.995528455284145</v>
      </c>
      <c r="AK481">
        <v>2141</v>
      </c>
      <c r="AL481" s="14">
        <f t="shared" si="150"/>
        <v>26.109756097560975</v>
      </c>
      <c r="AM481" s="16">
        <f t="shared" si="151"/>
        <v>0.76582593803517052</v>
      </c>
      <c r="AN481" s="15">
        <v>230.125</v>
      </c>
      <c r="AO481" s="16">
        <f t="shared" si="152"/>
        <v>8.4210900811158691</v>
      </c>
      <c r="AP481" s="13">
        <f>IF(('Even Strength'!CU481+'Power Play'!AJ481+'Penalty Kill'!AF481)&gt;0,V481/('Even Strength'!CU481+'Power Play'!AJ481+'Penalty Kill'!AF481),0)</f>
        <v>0.22115384615384615</v>
      </c>
      <c r="AQ481" s="13">
        <f>IF(('Even Strength'!CU481+'Power Play'!AJ481+'Penalty Kill'!AF481)&gt;0,W481/('Even Strength'!CU481+'Power Play'!AJ481+'Penalty Kill'!AF481),0)</f>
        <v>0.39423076923076922</v>
      </c>
      <c r="AR481" s="13">
        <f t="shared" si="153"/>
        <v>0.61538461538461542</v>
      </c>
      <c r="AS481">
        <v>785</v>
      </c>
      <c r="AT481">
        <v>868</v>
      </c>
      <c r="AU481" s="17">
        <f t="shared" si="154"/>
        <v>0.47489413188142771</v>
      </c>
      <c r="AV481">
        <v>33.799999999999997</v>
      </c>
      <c r="AW481">
        <v>70</v>
      </c>
      <c r="AX481">
        <v>84</v>
      </c>
      <c r="AY481">
        <v>38</v>
      </c>
      <c r="AZ481">
        <v>58</v>
      </c>
      <c r="BA481">
        <v>31</v>
      </c>
      <c r="BB481">
        <v>38</v>
      </c>
      <c r="BC481" s="2">
        <f t="shared" si="155"/>
        <v>2.5615483136474122</v>
      </c>
      <c r="BD481" s="14">
        <f t="shared" si="156"/>
        <v>3.0738579763768947</v>
      </c>
      <c r="BE481" s="14">
        <f t="shared" si="157"/>
        <v>1.3905547988371665</v>
      </c>
      <c r="BF481" s="14">
        <f t="shared" si="158"/>
        <v>2.1224257455935698</v>
      </c>
      <c r="BG481" s="14">
        <f t="shared" si="159"/>
        <v>1.1343999674724254</v>
      </c>
      <c r="BH481" s="14">
        <f t="shared" si="160"/>
        <v>1.3905547988371665</v>
      </c>
      <c r="BI481">
        <v>58</v>
      </c>
      <c r="BJ481">
        <v>19</v>
      </c>
      <c r="BK481">
        <v>0</v>
      </c>
      <c r="BL481">
        <v>2</v>
      </c>
      <c r="BM481">
        <v>0</v>
      </c>
      <c r="BN481">
        <v>0</v>
      </c>
      <c r="BO481" s="2">
        <v>-1.156936</v>
      </c>
      <c r="BP481">
        <v>9</v>
      </c>
      <c r="BQ481">
        <v>4</v>
      </c>
      <c r="BR481" s="18">
        <f t="shared" si="161"/>
        <v>0.44444444444444442</v>
      </c>
      <c r="BS481">
        <v>2</v>
      </c>
      <c r="BT481">
        <v>4</v>
      </c>
      <c r="BU481">
        <v>23</v>
      </c>
      <c r="BV481">
        <v>0</v>
      </c>
      <c r="BW481">
        <v>0</v>
      </c>
      <c r="BX481">
        <v>1</v>
      </c>
      <c r="BY481">
        <v>1</v>
      </c>
      <c r="BZ481">
        <v>0</v>
      </c>
      <c r="CA481">
        <v>0</v>
      </c>
      <c r="CB481" s="18">
        <f t="shared" si="162"/>
        <v>0</v>
      </c>
      <c r="CC481" s="19">
        <v>8</v>
      </c>
      <c r="CD481">
        <v>5.2</v>
      </c>
      <c r="CE481">
        <v>2</v>
      </c>
      <c r="CF481">
        <v>7.2</v>
      </c>
      <c r="CG481" s="20">
        <f t="shared" si="163"/>
        <v>8.7804878048780496E-2</v>
      </c>
      <c r="CH481" s="20">
        <f t="shared" si="164"/>
        <v>0.26347354083230529</v>
      </c>
      <c r="CI481">
        <v>36.9</v>
      </c>
      <c r="CJ481">
        <v>35</v>
      </c>
      <c r="CK481">
        <v>10.9</v>
      </c>
      <c r="CL481">
        <v>9.3000000000000007</v>
      </c>
      <c r="CM481">
        <v>4.3</v>
      </c>
      <c r="CN481">
        <v>1</v>
      </c>
      <c r="CO481">
        <v>14.5</v>
      </c>
      <c r="CP481" s="21">
        <f t="shared" si="165"/>
        <v>0.17682926829268292</v>
      </c>
      <c r="CQ481" s="21">
        <f t="shared" si="166"/>
        <v>0.53060643639839244</v>
      </c>
      <c r="CW481">
        <v>4700000</v>
      </c>
      <c r="CY481" s="22">
        <f t="shared" si="167"/>
        <v>6.2463414634146339</v>
      </c>
    </row>
    <row r="482" spans="1:103" x14ac:dyDescent="0.2">
      <c r="A482">
        <v>8</v>
      </c>
      <c r="B482" t="s">
        <v>2273</v>
      </c>
      <c r="C482" t="s">
        <v>2274</v>
      </c>
      <c r="E482" t="s">
        <v>219</v>
      </c>
      <c r="F482">
        <v>71</v>
      </c>
      <c r="G482">
        <v>190</v>
      </c>
      <c r="H482" t="s">
        <v>118</v>
      </c>
      <c r="I482">
        <v>2008</v>
      </c>
      <c r="J482">
        <v>5</v>
      </c>
      <c r="K482">
        <v>123</v>
      </c>
      <c r="M482">
        <v>23</v>
      </c>
      <c r="N482" t="s">
        <v>2275</v>
      </c>
      <c r="O482" s="12" t="s">
        <v>2276</v>
      </c>
      <c r="P482" s="12" t="s">
        <v>2277</v>
      </c>
      <c r="Q482" s="12" t="s">
        <v>382</v>
      </c>
      <c r="R482" t="s">
        <v>432</v>
      </c>
      <c r="S482">
        <v>48</v>
      </c>
      <c r="T482" s="12" t="s">
        <v>170</v>
      </c>
      <c r="U482">
        <v>68</v>
      </c>
      <c r="V482">
        <v>7</v>
      </c>
      <c r="W482">
        <v>15</v>
      </c>
      <c r="X482">
        <v>22</v>
      </c>
      <c r="Y482">
        <v>-2</v>
      </c>
      <c r="Z482">
        <v>78</v>
      </c>
      <c r="AA482">
        <v>42</v>
      </c>
      <c r="AB482">
        <v>36</v>
      </c>
      <c r="AC482" s="13">
        <f t="shared" si="147"/>
        <v>8.9743589743589744E-2</v>
      </c>
      <c r="AD482" s="13">
        <f t="shared" si="148"/>
        <v>4.4871794871794872E-2</v>
      </c>
      <c r="AE482" s="14">
        <v>30.4</v>
      </c>
      <c r="AF482" s="15">
        <v>39</v>
      </c>
      <c r="AG482" s="15">
        <v>25</v>
      </c>
      <c r="AH482" s="15">
        <v>5</v>
      </c>
      <c r="AI482" s="2">
        <v>883.06666666670003</v>
      </c>
      <c r="AJ482" s="14">
        <f t="shared" si="149"/>
        <v>12.986274509804412</v>
      </c>
      <c r="AK482">
        <v>1205</v>
      </c>
      <c r="AL482" s="14">
        <f t="shared" si="150"/>
        <v>17.720588235294116</v>
      </c>
      <c r="AM482" s="16">
        <f t="shared" si="151"/>
        <v>0.73283540802215774</v>
      </c>
      <c r="AN482" s="15">
        <v>137.98522199999999</v>
      </c>
      <c r="AO482" s="16">
        <f t="shared" si="152"/>
        <v>9.3754114298652649</v>
      </c>
      <c r="AP482" s="13">
        <f>IF(('Even Strength'!CU482+'Power Play'!AJ482+'Penalty Kill'!AF482)&gt;0,V482/('Even Strength'!CU482+'Power Play'!AJ482+'Penalty Kill'!AF482),0)</f>
        <v>8.3333333333333329E-2</v>
      </c>
      <c r="AQ482" s="13">
        <f>IF(('Even Strength'!CU482+'Power Play'!AJ482+'Penalty Kill'!AF482)&gt;0,W482/('Even Strength'!CU482+'Power Play'!AJ482+'Penalty Kill'!AF482),0)</f>
        <v>0.17857142857142858</v>
      </c>
      <c r="AR482" s="13">
        <f t="shared" si="153"/>
        <v>0.26190476190476192</v>
      </c>
      <c r="AS482">
        <v>154</v>
      </c>
      <c r="AT482">
        <v>215</v>
      </c>
      <c r="AU482" s="17">
        <f t="shared" si="154"/>
        <v>0.41734417344173441</v>
      </c>
      <c r="AV482">
        <v>9.4</v>
      </c>
      <c r="AW482">
        <v>72</v>
      </c>
      <c r="AX482">
        <v>33</v>
      </c>
      <c r="AY482">
        <v>15</v>
      </c>
      <c r="AZ482">
        <v>42</v>
      </c>
      <c r="BA482">
        <v>11</v>
      </c>
      <c r="BB482">
        <v>31</v>
      </c>
      <c r="BC482" s="2">
        <f t="shared" si="155"/>
        <v>4.8920428808695116</v>
      </c>
      <c r="BD482" s="14">
        <f t="shared" si="156"/>
        <v>2.2421863203985262</v>
      </c>
      <c r="BE482" s="14">
        <f t="shared" si="157"/>
        <v>1.0191756001811483</v>
      </c>
      <c r="BF482" s="14">
        <f t="shared" si="158"/>
        <v>2.853691680507215</v>
      </c>
      <c r="BG482" s="14">
        <f t="shared" si="159"/>
        <v>0.74739544013284209</v>
      </c>
      <c r="BH482" s="14">
        <f t="shared" si="160"/>
        <v>2.1062962403743732</v>
      </c>
      <c r="BI482">
        <v>14</v>
      </c>
      <c r="BJ482">
        <v>7</v>
      </c>
      <c r="BK482">
        <v>0</v>
      </c>
      <c r="BL482">
        <v>0</v>
      </c>
      <c r="BM482">
        <v>0</v>
      </c>
      <c r="BN482">
        <v>0</v>
      </c>
      <c r="BO482" s="2">
        <v>-0.32769999999999999</v>
      </c>
      <c r="BR482" s="18" t="str">
        <f t="shared" si="161"/>
        <v xml:space="preserve"> </v>
      </c>
      <c r="BT482">
        <v>2</v>
      </c>
      <c r="BU482">
        <v>21</v>
      </c>
      <c r="BV482">
        <v>0</v>
      </c>
      <c r="BW482">
        <v>0</v>
      </c>
      <c r="BX482">
        <v>2</v>
      </c>
      <c r="BY482">
        <v>0</v>
      </c>
      <c r="BZ482">
        <v>0</v>
      </c>
      <c r="CA482">
        <v>0</v>
      </c>
      <c r="CB482" s="18">
        <f t="shared" si="162"/>
        <v>0</v>
      </c>
      <c r="CC482" s="19">
        <v>1</v>
      </c>
      <c r="CD482">
        <v>0.8</v>
      </c>
      <c r="CE482">
        <v>1.1000000000000001</v>
      </c>
      <c r="CF482">
        <v>1.9</v>
      </c>
      <c r="CG482" s="20">
        <f t="shared" si="163"/>
        <v>2.7941176470588233E-2</v>
      </c>
      <c r="CH482" s="20">
        <f t="shared" si="164"/>
        <v>0.12909557602294544</v>
      </c>
      <c r="CI482">
        <v>19</v>
      </c>
      <c r="CJ482">
        <v>16.899999999999999</v>
      </c>
      <c r="CK482">
        <v>1.8</v>
      </c>
      <c r="CL482">
        <v>0.30000000000000004</v>
      </c>
      <c r="CM482">
        <v>2.1</v>
      </c>
      <c r="CN482">
        <v>0</v>
      </c>
      <c r="CO482">
        <v>2.4</v>
      </c>
      <c r="CP482" s="21">
        <f t="shared" si="165"/>
        <v>3.5294117647058823E-2</v>
      </c>
      <c r="CQ482" s="21">
        <f t="shared" si="166"/>
        <v>0.1630680960289837</v>
      </c>
      <c r="CU482">
        <v>2</v>
      </c>
      <c r="CV482" t="s">
        <v>356</v>
      </c>
      <c r="CW482">
        <v>725000</v>
      </c>
      <c r="CY482" s="22">
        <f t="shared" si="167"/>
        <v>1.1268292682926828</v>
      </c>
    </row>
    <row r="483" spans="1:103" x14ac:dyDescent="0.2">
      <c r="A483">
        <v>6</v>
      </c>
      <c r="B483" t="s">
        <v>2278</v>
      </c>
      <c r="C483" t="s">
        <v>1471</v>
      </c>
      <c r="D483" t="s">
        <v>1290</v>
      </c>
      <c r="E483" t="s">
        <v>117</v>
      </c>
      <c r="F483">
        <v>74</v>
      </c>
      <c r="G483">
        <v>205</v>
      </c>
      <c r="H483" t="s">
        <v>107</v>
      </c>
      <c r="M483">
        <v>29</v>
      </c>
      <c r="N483" t="s">
        <v>2279</v>
      </c>
      <c r="O483" s="12" t="s">
        <v>819</v>
      </c>
      <c r="P483" s="12" t="s">
        <v>2280</v>
      </c>
      <c r="Q483" t="s">
        <v>192</v>
      </c>
      <c r="T483" s="12" t="s">
        <v>178</v>
      </c>
      <c r="U483">
        <v>78</v>
      </c>
      <c r="V483">
        <v>5</v>
      </c>
      <c r="W483">
        <v>13</v>
      </c>
      <c r="X483">
        <v>18</v>
      </c>
      <c r="Y483">
        <v>21</v>
      </c>
      <c r="Z483">
        <v>107</v>
      </c>
      <c r="AA483">
        <v>44</v>
      </c>
      <c r="AB483">
        <v>68</v>
      </c>
      <c r="AC483" s="13">
        <f t="shared" si="147"/>
        <v>4.6728971962616821E-2</v>
      </c>
      <c r="AD483" s="13">
        <f t="shared" si="148"/>
        <v>2.2831050228310501E-2</v>
      </c>
      <c r="AE483" s="14">
        <v>51.8</v>
      </c>
      <c r="AF483" s="15">
        <v>35</v>
      </c>
      <c r="AG483" s="15">
        <v>7</v>
      </c>
      <c r="AH483" s="15">
        <v>60</v>
      </c>
      <c r="AI483" s="2">
        <v>1512.6666666666999</v>
      </c>
      <c r="AJ483" s="14">
        <f t="shared" si="149"/>
        <v>19.393162393162818</v>
      </c>
      <c r="AK483">
        <v>2027</v>
      </c>
      <c r="AL483" s="14">
        <f t="shared" si="150"/>
        <v>25.987179487179485</v>
      </c>
      <c r="AM483" s="16">
        <f t="shared" si="151"/>
        <v>0.74625883900675871</v>
      </c>
      <c r="AN483" s="15">
        <v>96.150942999999998</v>
      </c>
      <c r="AO483" s="16">
        <f t="shared" si="152"/>
        <v>3.8138320273247288</v>
      </c>
      <c r="AP483" s="13">
        <f>IF(('Even Strength'!CU483+'Power Play'!AJ483+'Penalty Kill'!AF483)&gt;0,V483/('Even Strength'!CU483+'Power Play'!AJ483+'Penalty Kill'!AF483),0)</f>
        <v>3.0674846625766871E-2</v>
      </c>
      <c r="AQ483" s="13">
        <f>IF(('Even Strength'!CU483+'Power Play'!AJ483+'Penalty Kill'!AF483)&gt;0,W483/('Even Strength'!CU483+'Power Play'!AJ483+'Penalty Kill'!AF483),0)</f>
        <v>7.9754601226993863E-2</v>
      </c>
      <c r="AR483" s="13">
        <f t="shared" si="153"/>
        <v>0.11042944785276074</v>
      </c>
      <c r="AS483">
        <v>0</v>
      </c>
      <c r="AT483">
        <v>0</v>
      </c>
      <c r="AU483" s="17">
        <f t="shared" si="154"/>
        <v>0</v>
      </c>
      <c r="AV483">
        <v>0</v>
      </c>
      <c r="AW483">
        <v>155</v>
      </c>
      <c r="AX483">
        <v>215</v>
      </c>
      <c r="AY483">
        <v>150</v>
      </c>
      <c r="AZ483">
        <v>44</v>
      </c>
      <c r="BA483">
        <v>32</v>
      </c>
      <c r="BB483">
        <v>17</v>
      </c>
      <c r="BC483" s="2">
        <f t="shared" si="155"/>
        <v>6.1480828558835139</v>
      </c>
      <c r="BD483" s="14">
        <f t="shared" si="156"/>
        <v>8.5279858968706801</v>
      </c>
      <c r="BE483" s="14">
        <f t="shared" si="157"/>
        <v>5.9497576024679173</v>
      </c>
      <c r="BF483" s="14">
        <f t="shared" si="158"/>
        <v>1.7452622300572556</v>
      </c>
      <c r="BG483" s="14">
        <f t="shared" si="159"/>
        <v>1.2692816218598222</v>
      </c>
      <c r="BH483" s="14">
        <f t="shared" si="160"/>
        <v>0.67430586161303052</v>
      </c>
      <c r="BI483">
        <v>39</v>
      </c>
      <c r="BJ483">
        <v>17</v>
      </c>
      <c r="BK483">
        <v>1</v>
      </c>
      <c r="BL483">
        <v>0</v>
      </c>
      <c r="BM483">
        <v>0</v>
      </c>
      <c r="BN483">
        <v>0</v>
      </c>
      <c r="BO483" s="2">
        <v>-0.69316699999999998</v>
      </c>
      <c r="BR483" s="18" t="str">
        <f t="shared" si="161"/>
        <v xml:space="preserve"> </v>
      </c>
      <c r="BT483">
        <v>0</v>
      </c>
      <c r="BU483">
        <v>17</v>
      </c>
      <c r="BV483">
        <v>0</v>
      </c>
      <c r="BW483">
        <v>1</v>
      </c>
      <c r="BX483">
        <v>2</v>
      </c>
      <c r="BY483">
        <v>0</v>
      </c>
      <c r="BZ483">
        <v>0</v>
      </c>
      <c r="CA483">
        <v>0</v>
      </c>
      <c r="CB483" s="18">
        <f t="shared" si="162"/>
        <v>0</v>
      </c>
      <c r="CC483" s="19">
        <v>6</v>
      </c>
      <c r="CD483">
        <v>0.7</v>
      </c>
      <c r="CE483">
        <v>3.8</v>
      </c>
      <c r="CF483">
        <v>4.5</v>
      </c>
      <c r="CG483" s="20">
        <f t="shared" si="163"/>
        <v>5.7692307692307696E-2</v>
      </c>
      <c r="CH483" s="20">
        <f t="shared" si="164"/>
        <v>0.17849272807403749</v>
      </c>
      <c r="CI483">
        <v>20.5</v>
      </c>
      <c r="CJ483">
        <v>25.6</v>
      </c>
      <c r="CK483">
        <v>6.9</v>
      </c>
      <c r="CL483">
        <v>2.5</v>
      </c>
      <c r="CM483">
        <v>4.2</v>
      </c>
      <c r="CN483">
        <v>0</v>
      </c>
      <c r="CO483">
        <v>6.7</v>
      </c>
      <c r="CP483" s="21">
        <f t="shared" si="165"/>
        <v>8.5897435897435898E-2</v>
      </c>
      <c r="CQ483" s="21">
        <f t="shared" si="166"/>
        <v>0.2657558395769003</v>
      </c>
      <c r="CU483">
        <v>1</v>
      </c>
      <c r="CV483" t="s">
        <v>356</v>
      </c>
      <c r="CW483">
        <v>1100000</v>
      </c>
      <c r="CY483" s="22">
        <f t="shared" si="167"/>
        <v>4.7682926829268295</v>
      </c>
    </row>
    <row r="484" spans="1:103" x14ac:dyDescent="0.2">
      <c r="A484">
        <v>17</v>
      </c>
      <c r="B484" t="s">
        <v>373</v>
      </c>
      <c r="C484" t="s">
        <v>671</v>
      </c>
      <c r="D484" t="s">
        <v>206</v>
      </c>
      <c r="E484" t="s">
        <v>106</v>
      </c>
      <c r="F484">
        <v>75</v>
      </c>
      <c r="G484">
        <v>235</v>
      </c>
      <c r="H484" t="s">
        <v>118</v>
      </c>
      <c r="I484">
        <v>2006</v>
      </c>
      <c r="J484">
        <v>2</v>
      </c>
      <c r="K484">
        <v>50</v>
      </c>
      <c r="M484">
        <v>25</v>
      </c>
      <c r="N484" t="s">
        <v>2281</v>
      </c>
      <c r="O484" s="12" t="s">
        <v>2282</v>
      </c>
      <c r="P484" s="12" t="s">
        <v>2283</v>
      </c>
      <c r="Q484" t="s">
        <v>338</v>
      </c>
      <c r="T484" s="12" t="s">
        <v>156</v>
      </c>
      <c r="U484">
        <v>80</v>
      </c>
      <c r="V484">
        <v>24</v>
      </c>
      <c r="W484">
        <v>35</v>
      </c>
      <c r="X484">
        <v>59</v>
      </c>
      <c r="Y484">
        <v>30</v>
      </c>
      <c r="Z484">
        <v>153</v>
      </c>
      <c r="AA484">
        <v>63</v>
      </c>
      <c r="AB484">
        <v>63</v>
      </c>
      <c r="AC484" s="13">
        <f t="shared" si="147"/>
        <v>0.15686274509803921</v>
      </c>
      <c r="AD484" s="13">
        <f t="shared" si="148"/>
        <v>8.6021505376344093E-2</v>
      </c>
      <c r="AE484" s="14">
        <v>28.5</v>
      </c>
      <c r="AF484" s="15">
        <v>65</v>
      </c>
      <c r="AG484" s="15">
        <v>42</v>
      </c>
      <c r="AH484" s="15">
        <v>16</v>
      </c>
      <c r="AI484" s="2">
        <v>1388.8333333333001</v>
      </c>
      <c r="AJ484" s="14">
        <f t="shared" si="149"/>
        <v>17.36041666666625</v>
      </c>
      <c r="AK484">
        <v>1602</v>
      </c>
      <c r="AL484" s="14">
        <f t="shared" si="150"/>
        <v>20.024999999999999</v>
      </c>
      <c r="AM484" s="16">
        <f t="shared" si="151"/>
        <v>0.86693716188096137</v>
      </c>
      <c r="AN484" s="15">
        <v>152.82909100000001</v>
      </c>
      <c r="AO484" s="16">
        <f t="shared" si="152"/>
        <v>6.6024808304333753</v>
      </c>
      <c r="AP484" s="13">
        <f>IF(('Even Strength'!CU484+'Power Play'!AJ484+'Penalty Kill'!AF484)&gt;0,V484/('Even Strength'!CU484+'Power Play'!AJ484+'Penalty Kill'!AF484),0)</f>
        <v>0.18461538461538463</v>
      </c>
      <c r="AQ484" s="13">
        <f>IF(('Even Strength'!CU484+'Power Play'!AJ484+'Penalty Kill'!AF484)&gt;0,W484/('Even Strength'!CU484+'Power Play'!AJ484+'Penalty Kill'!AF484),0)</f>
        <v>0.26923076923076922</v>
      </c>
      <c r="AR484" s="13">
        <f t="shared" si="153"/>
        <v>0.45384615384615384</v>
      </c>
      <c r="AS484">
        <v>61</v>
      </c>
      <c r="AT484">
        <v>70</v>
      </c>
      <c r="AU484" s="17">
        <f t="shared" si="154"/>
        <v>0.46564885496183206</v>
      </c>
      <c r="AV484">
        <v>2.6</v>
      </c>
      <c r="AW484">
        <v>125</v>
      </c>
      <c r="AX484">
        <v>240</v>
      </c>
      <c r="AY484">
        <v>22</v>
      </c>
      <c r="AZ484">
        <v>63</v>
      </c>
      <c r="BA484">
        <v>71</v>
      </c>
      <c r="BB484">
        <v>33</v>
      </c>
      <c r="BC484" s="2">
        <f t="shared" si="155"/>
        <v>5.4002160086404754</v>
      </c>
      <c r="BD484" s="14">
        <f t="shared" si="156"/>
        <v>10.368414736589711</v>
      </c>
      <c r="BE484" s="14">
        <f t="shared" si="157"/>
        <v>0.95043801752072365</v>
      </c>
      <c r="BF484" s="14">
        <f t="shared" si="158"/>
        <v>2.7217088683547992</v>
      </c>
      <c r="BG484" s="14">
        <f t="shared" si="159"/>
        <v>3.0673226929077897</v>
      </c>
      <c r="BH484" s="14">
        <f t="shared" si="160"/>
        <v>1.4256570262810855</v>
      </c>
      <c r="BI484">
        <v>91</v>
      </c>
      <c r="BJ484">
        <v>18</v>
      </c>
      <c r="BK484">
        <v>7</v>
      </c>
      <c r="BL484">
        <v>2</v>
      </c>
      <c r="BM484">
        <v>0</v>
      </c>
      <c r="BN484">
        <v>0</v>
      </c>
      <c r="BO484" s="2">
        <v>-4.7636640000000003</v>
      </c>
      <c r="BR484" s="18" t="str">
        <f t="shared" si="161"/>
        <v xml:space="preserve"> </v>
      </c>
      <c r="BT484">
        <v>4</v>
      </c>
      <c r="BU484">
        <v>16</v>
      </c>
      <c r="BV484">
        <v>1</v>
      </c>
      <c r="BW484">
        <v>0</v>
      </c>
      <c r="BX484">
        <v>5</v>
      </c>
      <c r="BY484">
        <v>2</v>
      </c>
      <c r="BZ484">
        <v>0</v>
      </c>
      <c r="CA484">
        <v>0</v>
      </c>
      <c r="CB484" s="18">
        <f t="shared" si="162"/>
        <v>0</v>
      </c>
      <c r="CC484" s="19">
        <v>6</v>
      </c>
      <c r="CD484">
        <v>5.5</v>
      </c>
      <c r="CE484">
        <v>2.5</v>
      </c>
      <c r="CF484">
        <v>7.9</v>
      </c>
      <c r="CG484" s="20">
        <f t="shared" si="163"/>
        <v>9.8750000000000004E-2</v>
      </c>
      <c r="CH484" s="20">
        <f t="shared" si="164"/>
        <v>0.34129365174607806</v>
      </c>
      <c r="CI484">
        <v>32.4</v>
      </c>
      <c r="CJ484">
        <v>26</v>
      </c>
      <c r="CK484">
        <v>12</v>
      </c>
      <c r="CL484">
        <v>10.1</v>
      </c>
      <c r="CM484">
        <v>3.4</v>
      </c>
      <c r="CN484">
        <v>0</v>
      </c>
      <c r="CO484">
        <v>13.5</v>
      </c>
      <c r="CP484" s="21">
        <f t="shared" si="165"/>
        <v>0.16875000000000001</v>
      </c>
      <c r="CQ484" s="21">
        <f t="shared" si="166"/>
        <v>0.5832233289331713</v>
      </c>
      <c r="CU484">
        <v>1</v>
      </c>
      <c r="CV484" t="s">
        <v>356</v>
      </c>
      <c r="CW484">
        <v>6000000</v>
      </c>
      <c r="CY484" s="22">
        <f t="shared" si="167"/>
        <v>2.9634146341463428</v>
      </c>
    </row>
    <row r="485" spans="1:103" x14ac:dyDescent="0.2">
      <c r="A485">
        <v>19</v>
      </c>
      <c r="B485" t="s">
        <v>2284</v>
      </c>
      <c r="C485" t="s">
        <v>2285</v>
      </c>
      <c r="D485" t="s">
        <v>351</v>
      </c>
      <c r="E485" t="s">
        <v>106</v>
      </c>
      <c r="F485">
        <v>73</v>
      </c>
      <c r="G485">
        <v>206</v>
      </c>
      <c r="H485" t="s">
        <v>107</v>
      </c>
      <c r="I485">
        <v>2002</v>
      </c>
      <c r="J485">
        <v>1</v>
      </c>
      <c r="K485">
        <v>7</v>
      </c>
      <c r="M485">
        <v>30</v>
      </c>
      <c r="N485" t="s">
        <v>2286</v>
      </c>
      <c r="O485" s="12" t="s">
        <v>2287</v>
      </c>
      <c r="P485" s="12" t="s">
        <v>2288</v>
      </c>
      <c r="Q485" t="s">
        <v>112</v>
      </c>
      <c r="T485" s="12" t="s">
        <v>113</v>
      </c>
      <c r="U485">
        <v>69</v>
      </c>
      <c r="V485">
        <v>22</v>
      </c>
      <c r="W485">
        <v>22</v>
      </c>
      <c r="X485">
        <v>44</v>
      </c>
      <c r="Y485">
        <v>-15</v>
      </c>
      <c r="Z485">
        <v>191</v>
      </c>
      <c r="AA485">
        <v>64</v>
      </c>
      <c r="AB485">
        <v>57</v>
      </c>
      <c r="AC485" s="13">
        <f t="shared" si="147"/>
        <v>0.11518324607329843</v>
      </c>
      <c r="AD485" s="13">
        <f t="shared" si="148"/>
        <v>7.0512820512820512E-2</v>
      </c>
      <c r="AE485" s="14">
        <v>27.7</v>
      </c>
      <c r="AF485" s="15">
        <v>98</v>
      </c>
      <c r="AG485" s="15">
        <v>49</v>
      </c>
      <c r="AH485" s="15">
        <v>10</v>
      </c>
      <c r="AI485" s="2">
        <v>1272.8166666667</v>
      </c>
      <c r="AJ485" s="14">
        <f t="shared" si="149"/>
        <v>18.446618357488408</v>
      </c>
      <c r="AK485">
        <v>1574</v>
      </c>
      <c r="AL485" s="14">
        <f t="shared" si="150"/>
        <v>22.811594202898551</v>
      </c>
      <c r="AM485" s="16">
        <f t="shared" si="151"/>
        <v>0.8086509953409784</v>
      </c>
      <c r="AN485" s="15">
        <v>115.599638</v>
      </c>
      <c r="AO485" s="16">
        <f t="shared" si="152"/>
        <v>5.4493144705310943</v>
      </c>
      <c r="AP485" s="13">
        <f>IF(('Even Strength'!CU485+'Power Play'!AJ485+'Penalty Kill'!AF485)&gt;0,V485/('Even Strength'!CU485+'Power Play'!AJ485+'Penalty Kill'!AF485),0)</f>
        <v>0.22448979591836735</v>
      </c>
      <c r="AQ485" s="13">
        <f>IF(('Even Strength'!CU485+'Power Play'!AJ485+'Penalty Kill'!AF485)&gt;0,W485/('Even Strength'!CU485+'Power Play'!AJ485+'Penalty Kill'!AF485),0)</f>
        <v>0.22448979591836735</v>
      </c>
      <c r="AR485" s="13">
        <f t="shared" si="153"/>
        <v>0.44897959183673469</v>
      </c>
      <c r="AS485">
        <v>24</v>
      </c>
      <c r="AT485">
        <v>31</v>
      </c>
      <c r="AU485" s="17">
        <f t="shared" si="154"/>
        <v>0.43636363636363634</v>
      </c>
      <c r="AV485">
        <v>1.2</v>
      </c>
      <c r="AW485">
        <v>144</v>
      </c>
      <c r="AX485">
        <v>118</v>
      </c>
      <c r="AY485">
        <v>35</v>
      </c>
      <c r="AZ485">
        <v>64</v>
      </c>
      <c r="BA485">
        <v>47</v>
      </c>
      <c r="BB485">
        <v>25</v>
      </c>
      <c r="BC485" s="2">
        <f t="shared" si="155"/>
        <v>6.7880946457330387</v>
      </c>
      <c r="BD485" s="14">
        <f t="shared" si="156"/>
        <v>5.5624664458090178</v>
      </c>
      <c r="BE485" s="14">
        <f t="shared" si="157"/>
        <v>1.6498841152823356</v>
      </c>
      <c r="BF485" s="14">
        <f t="shared" si="158"/>
        <v>3.016930953659128</v>
      </c>
      <c r="BG485" s="14">
        <f t="shared" si="159"/>
        <v>2.2155586690934221</v>
      </c>
      <c r="BH485" s="14">
        <f t="shared" si="160"/>
        <v>1.178488653773097</v>
      </c>
      <c r="BI485">
        <v>44</v>
      </c>
      <c r="BJ485">
        <v>12</v>
      </c>
      <c r="BK485">
        <v>4</v>
      </c>
      <c r="BL485">
        <v>0</v>
      </c>
      <c r="BM485">
        <v>0</v>
      </c>
      <c r="BN485">
        <v>0</v>
      </c>
      <c r="BO485" s="2">
        <v>5.3665219999999998</v>
      </c>
      <c r="BP485">
        <v>7</v>
      </c>
      <c r="BQ485">
        <v>6</v>
      </c>
      <c r="BR485" s="18">
        <f t="shared" si="161"/>
        <v>0.8571428571428571</v>
      </c>
      <c r="BS485">
        <v>4</v>
      </c>
      <c r="BT485">
        <v>4</v>
      </c>
      <c r="BU485">
        <v>17</v>
      </c>
      <c r="BV485">
        <v>1</v>
      </c>
      <c r="BW485">
        <v>0</v>
      </c>
      <c r="BX485">
        <v>1</v>
      </c>
      <c r="BY485">
        <v>1</v>
      </c>
      <c r="BZ485">
        <v>0</v>
      </c>
      <c r="CA485">
        <v>0</v>
      </c>
      <c r="CB485" s="18">
        <f t="shared" si="162"/>
        <v>0</v>
      </c>
      <c r="CC485" s="19">
        <v>7</v>
      </c>
      <c r="CD485">
        <v>4.0999999999999996</v>
      </c>
      <c r="CE485">
        <v>0.60000000000000009</v>
      </c>
      <c r="CF485">
        <v>4.7</v>
      </c>
      <c r="CG485" s="20">
        <f t="shared" si="163"/>
        <v>6.8115942028985507E-2</v>
      </c>
      <c r="CH485" s="20">
        <f t="shared" si="164"/>
        <v>0.22155586690934223</v>
      </c>
      <c r="CI485">
        <v>29.3</v>
      </c>
      <c r="CJ485">
        <v>23.4</v>
      </c>
      <c r="CK485">
        <v>-5.5</v>
      </c>
      <c r="CL485">
        <v>6.3</v>
      </c>
      <c r="CM485">
        <v>-0.4</v>
      </c>
      <c r="CN485">
        <v>3.3</v>
      </c>
      <c r="CO485">
        <v>9.3000000000000007</v>
      </c>
      <c r="CP485" s="21">
        <f t="shared" si="165"/>
        <v>0.13478260869565217</v>
      </c>
      <c r="CQ485" s="21">
        <f t="shared" si="166"/>
        <v>0.43839777920359213</v>
      </c>
      <c r="CU485">
        <v>13</v>
      </c>
      <c r="CV485" t="s">
        <v>2289</v>
      </c>
      <c r="CW485">
        <v>5250000</v>
      </c>
      <c r="CY485" s="22">
        <f t="shared" si="167"/>
        <v>8.0487804878050184E-2</v>
      </c>
    </row>
    <row r="486" spans="1:103" x14ac:dyDescent="0.2">
      <c r="A486">
        <v>3</v>
      </c>
      <c r="B486" t="s">
        <v>2290</v>
      </c>
      <c r="C486" t="s">
        <v>2291</v>
      </c>
      <c r="E486" t="s">
        <v>320</v>
      </c>
      <c r="F486">
        <v>74</v>
      </c>
      <c r="G486">
        <v>206</v>
      </c>
      <c r="H486" t="s">
        <v>118</v>
      </c>
      <c r="I486">
        <v>2012</v>
      </c>
      <c r="J486">
        <v>1</v>
      </c>
      <c r="K486">
        <v>22</v>
      </c>
      <c r="L486" t="s">
        <v>108</v>
      </c>
      <c r="M486">
        <v>19</v>
      </c>
      <c r="N486" t="s">
        <v>2292</v>
      </c>
      <c r="O486" s="12" t="s">
        <v>1928</v>
      </c>
      <c r="P486" s="12" t="s">
        <v>2293</v>
      </c>
      <c r="Q486" t="s">
        <v>147</v>
      </c>
      <c r="T486" s="12" t="s">
        <v>178</v>
      </c>
      <c r="U486">
        <v>78</v>
      </c>
      <c r="V486">
        <v>9</v>
      </c>
      <c r="W486">
        <v>20</v>
      </c>
      <c r="X486">
        <v>29</v>
      </c>
      <c r="Y486">
        <v>8</v>
      </c>
      <c r="Z486">
        <v>119</v>
      </c>
      <c r="AA486">
        <v>48</v>
      </c>
      <c r="AB486">
        <v>75</v>
      </c>
      <c r="AC486" s="13">
        <f t="shared" si="147"/>
        <v>7.5630252100840331E-2</v>
      </c>
      <c r="AD486" s="13">
        <f t="shared" si="148"/>
        <v>3.71900826446281E-2</v>
      </c>
      <c r="AE486" s="14">
        <v>48.1</v>
      </c>
      <c r="AF486" s="15">
        <v>42</v>
      </c>
      <c r="AG486" s="15">
        <v>8</v>
      </c>
      <c r="AH486" s="15">
        <v>57</v>
      </c>
      <c r="AI486" s="2">
        <v>1441.75</v>
      </c>
      <c r="AJ486" s="14">
        <f t="shared" si="149"/>
        <v>18.483974358974358</v>
      </c>
      <c r="AK486">
        <v>1797</v>
      </c>
      <c r="AL486" s="14">
        <f t="shared" si="150"/>
        <v>23.03846153846154</v>
      </c>
      <c r="AM486" s="16">
        <f t="shared" si="151"/>
        <v>0.8023094045631608</v>
      </c>
      <c r="AN486" s="15">
        <v>124.63986</v>
      </c>
      <c r="AO486" s="16">
        <f t="shared" si="152"/>
        <v>5.1870238252124157</v>
      </c>
      <c r="AP486" s="13">
        <f>IF(('Even Strength'!CU486+'Power Play'!AJ486+'Penalty Kill'!AF486)&gt;0,V486/('Even Strength'!CU486+'Power Play'!AJ486+'Penalty Kill'!AF486),0)</f>
        <v>8.2568807339449546E-2</v>
      </c>
      <c r="AQ486" s="13">
        <f>IF(('Even Strength'!CU486+'Power Play'!AJ486+'Penalty Kill'!AF486)&gt;0,W486/('Even Strength'!CU486+'Power Play'!AJ486+'Penalty Kill'!AF486),0)</f>
        <v>0.1834862385321101</v>
      </c>
      <c r="AR486" s="13">
        <f t="shared" si="153"/>
        <v>0.26605504587155965</v>
      </c>
      <c r="AS486">
        <v>0</v>
      </c>
      <c r="AT486">
        <v>0</v>
      </c>
      <c r="AU486" s="17">
        <f t="shared" si="154"/>
        <v>0</v>
      </c>
      <c r="AV486">
        <v>0</v>
      </c>
      <c r="AW486">
        <v>141</v>
      </c>
      <c r="AX486">
        <v>41</v>
      </c>
      <c r="AY486">
        <v>112</v>
      </c>
      <c r="AZ486">
        <v>48</v>
      </c>
      <c r="BA486">
        <v>35</v>
      </c>
      <c r="BB486">
        <v>10</v>
      </c>
      <c r="BC486" s="2">
        <f t="shared" si="155"/>
        <v>5.8678689093116008</v>
      </c>
      <c r="BD486" s="14">
        <f t="shared" si="156"/>
        <v>1.7062597537714583</v>
      </c>
      <c r="BE486" s="14">
        <f t="shared" si="157"/>
        <v>4.6610022542049592</v>
      </c>
      <c r="BF486" s="14">
        <f t="shared" si="158"/>
        <v>1.9975723946592685</v>
      </c>
      <c r="BG486" s="14">
        <f t="shared" si="159"/>
        <v>1.4565632044390497</v>
      </c>
      <c r="BH486" s="14">
        <f t="shared" si="160"/>
        <v>0.41616091555401424</v>
      </c>
      <c r="BI486">
        <v>14</v>
      </c>
      <c r="BJ486">
        <v>7</v>
      </c>
      <c r="BK486">
        <v>0</v>
      </c>
      <c r="BL486">
        <v>0</v>
      </c>
      <c r="BM486">
        <v>0</v>
      </c>
      <c r="BN486">
        <v>0</v>
      </c>
      <c r="BO486" s="2">
        <v>12.398035999999999</v>
      </c>
      <c r="BR486" s="18" t="str">
        <f t="shared" si="161"/>
        <v xml:space="preserve"> </v>
      </c>
      <c r="BT486">
        <v>1</v>
      </c>
      <c r="BU486">
        <v>17</v>
      </c>
      <c r="BV486">
        <v>0</v>
      </c>
      <c r="BW486">
        <v>0</v>
      </c>
      <c r="BX486">
        <v>1</v>
      </c>
      <c r="BY486">
        <v>0</v>
      </c>
      <c r="BZ486">
        <v>1</v>
      </c>
      <c r="CA486">
        <v>1</v>
      </c>
      <c r="CB486" s="18">
        <f t="shared" si="162"/>
        <v>1</v>
      </c>
      <c r="CC486" s="19">
        <v>2</v>
      </c>
      <c r="CD486">
        <v>2.5</v>
      </c>
      <c r="CE486">
        <v>4.0999999999999996</v>
      </c>
      <c r="CF486">
        <v>6.6</v>
      </c>
      <c r="CG486" s="20">
        <f t="shared" si="163"/>
        <v>8.4615384615384606E-2</v>
      </c>
      <c r="CH486" s="20">
        <f t="shared" si="164"/>
        <v>0.27466620426564936</v>
      </c>
      <c r="CI486">
        <v>27.4</v>
      </c>
      <c r="CJ486">
        <v>28.6</v>
      </c>
      <c r="CK486">
        <v>5.5</v>
      </c>
      <c r="CL486">
        <v>5.2</v>
      </c>
      <c r="CM486">
        <v>3.9</v>
      </c>
      <c r="CN486">
        <v>0</v>
      </c>
      <c r="CO486">
        <v>9.1</v>
      </c>
      <c r="CP486" s="21">
        <f t="shared" si="165"/>
        <v>0.11666666666666667</v>
      </c>
      <c r="CQ486" s="21">
        <f t="shared" si="166"/>
        <v>0.37870643315415292</v>
      </c>
      <c r="CU486">
        <v>2</v>
      </c>
      <c r="CV486" t="s">
        <v>171</v>
      </c>
      <c r="CW486">
        <v>894167</v>
      </c>
      <c r="CY486" s="22">
        <f t="shared" si="167"/>
        <v>7.5297555121951216</v>
      </c>
    </row>
    <row r="487" spans="1:103" x14ac:dyDescent="0.2">
      <c r="A487">
        <v>16</v>
      </c>
      <c r="B487" t="s">
        <v>2294</v>
      </c>
      <c r="C487" t="s">
        <v>2295</v>
      </c>
      <c r="D487" t="s">
        <v>351</v>
      </c>
      <c r="E487" t="s">
        <v>106</v>
      </c>
      <c r="F487">
        <v>72</v>
      </c>
      <c r="G487">
        <v>195</v>
      </c>
      <c r="H487" t="s">
        <v>118</v>
      </c>
      <c r="I487">
        <v>2003</v>
      </c>
      <c r="J487">
        <v>3</v>
      </c>
      <c r="K487">
        <v>74</v>
      </c>
      <c r="M487">
        <v>28</v>
      </c>
      <c r="N487" t="s">
        <v>2296</v>
      </c>
      <c r="O487" s="12" t="s">
        <v>2297</v>
      </c>
      <c r="P487" s="12" t="s">
        <v>2298</v>
      </c>
      <c r="Q487" t="s">
        <v>529</v>
      </c>
      <c r="T487" s="12" t="s">
        <v>156</v>
      </c>
      <c r="U487">
        <v>79</v>
      </c>
      <c r="V487">
        <v>24</v>
      </c>
      <c r="W487">
        <v>31</v>
      </c>
      <c r="X487">
        <v>55</v>
      </c>
      <c r="Y487">
        <v>12</v>
      </c>
      <c r="Z487">
        <v>159</v>
      </c>
      <c r="AA487">
        <v>54</v>
      </c>
      <c r="AB487">
        <v>53</v>
      </c>
      <c r="AC487" s="13">
        <f t="shared" si="147"/>
        <v>0.15094339622641509</v>
      </c>
      <c r="AD487" s="13">
        <f t="shared" si="148"/>
        <v>9.0225563909774431E-2</v>
      </c>
      <c r="AE487" s="14">
        <v>27.1</v>
      </c>
      <c r="AF487" s="15">
        <v>84</v>
      </c>
      <c r="AG487" s="15">
        <v>19</v>
      </c>
      <c r="AH487" s="15">
        <v>27</v>
      </c>
      <c r="AI487" s="2">
        <v>1392.05</v>
      </c>
      <c r="AJ487" s="14">
        <f t="shared" si="149"/>
        <v>17.620886075949368</v>
      </c>
      <c r="AK487">
        <v>1878</v>
      </c>
      <c r="AL487" s="14">
        <f t="shared" si="150"/>
        <v>23.772151898734176</v>
      </c>
      <c r="AM487" s="16">
        <f t="shared" si="151"/>
        <v>0.74124068157614476</v>
      </c>
      <c r="AN487" s="15">
        <v>220.436441</v>
      </c>
      <c r="AO487" s="16">
        <f t="shared" si="152"/>
        <v>9.5012294529650525</v>
      </c>
      <c r="AP487" s="13">
        <f>IF(('Even Strength'!CU487+'Power Play'!AJ487+'Penalty Kill'!AF487)&gt;0,V487/('Even Strength'!CU487+'Power Play'!AJ487+'Penalty Kill'!AF487),0)</f>
        <v>0.22641509433962265</v>
      </c>
      <c r="AQ487" s="13">
        <f>IF(('Even Strength'!CU487+'Power Play'!AJ487+'Penalty Kill'!AF487)&gt;0,W487/('Even Strength'!CU487+'Power Play'!AJ487+'Penalty Kill'!AF487),0)</f>
        <v>0.29245283018867924</v>
      </c>
      <c r="AR487" s="13">
        <f t="shared" si="153"/>
        <v>0.51886792452830188</v>
      </c>
      <c r="AS487">
        <v>15</v>
      </c>
      <c r="AT487">
        <v>17</v>
      </c>
      <c r="AU487" s="17">
        <f t="shared" si="154"/>
        <v>0.46875</v>
      </c>
      <c r="AV487">
        <v>0.60000000000000009</v>
      </c>
      <c r="AW487">
        <v>88</v>
      </c>
      <c r="AX487">
        <v>108</v>
      </c>
      <c r="AY487">
        <v>20</v>
      </c>
      <c r="AZ487">
        <v>54</v>
      </c>
      <c r="BA487">
        <v>37</v>
      </c>
      <c r="BB487">
        <v>33</v>
      </c>
      <c r="BC487" s="2">
        <f t="shared" si="155"/>
        <v>3.7929672066376927</v>
      </c>
      <c r="BD487" s="14">
        <f t="shared" si="156"/>
        <v>4.6550052081462594</v>
      </c>
      <c r="BE487" s="14">
        <f t="shared" si="157"/>
        <v>0.86203800150856658</v>
      </c>
      <c r="BF487" s="14">
        <f t="shared" si="158"/>
        <v>2.3275026040731297</v>
      </c>
      <c r="BG487" s="14">
        <f t="shared" si="159"/>
        <v>1.5947703027908482</v>
      </c>
      <c r="BH487" s="14">
        <f t="shared" si="160"/>
        <v>1.4223627024891348</v>
      </c>
      <c r="BI487">
        <v>78</v>
      </c>
      <c r="BJ487">
        <v>29</v>
      </c>
      <c r="BK487">
        <v>0</v>
      </c>
      <c r="BL487">
        <v>2</v>
      </c>
      <c r="BM487">
        <v>0</v>
      </c>
      <c r="BN487">
        <v>0</v>
      </c>
      <c r="BO487" s="2">
        <v>-14.738528000000001</v>
      </c>
      <c r="BP487">
        <v>2</v>
      </c>
      <c r="BQ487">
        <v>0</v>
      </c>
      <c r="BR487" s="18">
        <f t="shared" si="161"/>
        <v>0</v>
      </c>
      <c r="BS487">
        <v>0</v>
      </c>
      <c r="BT487">
        <v>2</v>
      </c>
      <c r="BU487">
        <v>23</v>
      </c>
      <c r="BV487">
        <v>1</v>
      </c>
      <c r="BW487">
        <v>0</v>
      </c>
      <c r="BX487">
        <v>5</v>
      </c>
      <c r="BY487">
        <v>1</v>
      </c>
      <c r="BZ487">
        <v>0</v>
      </c>
      <c r="CA487">
        <v>0</v>
      </c>
      <c r="CB487" s="18">
        <f t="shared" si="162"/>
        <v>0</v>
      </c>
      <c r="CC487" s="19">
        <v>5</v>
      </c>
      <c r="CD487">
        <v>5.2</v>
      </c>
      <c r="CE487">
        <v>1.7000000000000002</v>
      </c>
      <c r="CF487">
        <v>6.9</v>
      </c>
      <c r="CG487" s="20">
        <f t="shared" si="163"/>
        <v>8.7341772151898742E-2</v>
      </c>
      <c r="CH487" s="20">
        <f t="shared" si="164"/>
        <v>0.29740311052045548</v>
      </c>
      <c r="CI487">
        <v>31.3</v>
      </c>
      <c r="CJ487">
        <v>28.2</v>
      </c>
      <c r="CK487">
        <v>19.100000000000001</v>
      </c>
      <c r="CL487">
        <v>9.8000000000000007</v>
      </c>
      <c r="CM487">
        <v>2.5</v>
      </c>
      <c r="CN487">
        <v>-0.60000000000000009</v>
      </c>
      <c r="CO487">
        <v>11.7</v>
      </c>
      <c r="CP487" s="21">
        <f t="shared" si="165"/>
        <v>0.14810126582278479</v>
      </c>
      <c r="CQ487" s="21">
        <f t="shared" si="166"/>
        <v>0.50429223088251129</v>
      </c>
      <c r="CU487">
        <v>3</v>
      </c>
      <c r="CV487" t="s">
        <v>2299</v>
      </c>
      <c r="CW487">
        <v>3250000</v>
      </c>
      <c r="CY487" s="22">
        <f t="shared" si="167"/>
        <v>5.9926829268292687</v>
      </c>
    </row>
    <row r="488" spans="1:103" x14ac:dyDescent="0.2">
      <c r="A488">
        <v>28</v>
      </c>
      <c r="B488" t="s">
        <v>2300</v>
      </c>
      <c r="C488" t="s">
        <v>513</v>
      </c>
      <c r="D488" t="s">
        <v>232</v>
      </c>
      <c r="E488" t="s">
        <v>117</v>
      </c>
      <c r="F488">
        <v>75</v>
      </c>
      <c r="G488">
        <v>215</v>
      </c>
      <c r="H488" t="s">
        <v>118</v>
      </c>
      <c r="I488">
        <v>2009</v>
      </c>
      <c r="J488">
        <v>4</v>
      </c>
      <c r="K488">
        <v>112</v>
      </c>
      <c r="L488" t="s">
        <v>108</v>
      </c>
      <c r="M488">
        <v>24</v>
      </c>
      <c r="N488" t="s">
        <v>2301</v>
      </c>
      <c r="O488" s="12" t="s">
        <v>2302</v>
      </c>
      <c r="P488" s="12" t="s">
        <v>2303</v>
      </c>
      <c r="Q488" s="12" t="s">
        <v>155</v>
      </c>
      <c r="R488" t="s">
        <v>393</v>
      </c>
      <c r="S488">
        <v>6</v>
      </c>
      <c r="T488" s="12" t="s">
        <v>156</v>
      </c>
      <c r="U488">
        <v>7</v>
      </c>
      <c r="V488">
        <v>0</v>
      </c>
      <c r="W488">
        <v>2</v>
      </c>
      <c r="X488">
        <v>2</v>
      </c>
      <c r="Y488">
        <v>1</v>
      </c>
      <c r="Z488">
        <v>1</v>
      </c>
      <c r="AA488">
        <v>0</v>
      </c>
      <c r="AB488">
        <v>1</v>
      </c>
      <c r="AC488" s="13">
        <f t="shared" si="147"/>
        <v>0</v>
      </c>
      <c r="AD488" s="13">
        <f t="shared" si="148"/>
        <v>0</v>
      </c>
      <c r="AE488" s="14">
        <v>9</v>
      </c>
      <c r="AF488" s="15">
        <v>1</v>
      </c>
      <c r="AG488" s="15">
        <v>0</v>
      </c>
      <c r="AH488" s="15">
        <v>0</v>
      </c>
      <c r="AI488" s="2">
        <v>39</v>
      </c>
      <c r="AJ488" s="14">
        <f t="shared" si="149"/>
        <v>5.5714285714285712</v>
      </c>
      <c r="AK488">
        <v>62</v>
      </c>
      <c r="AL488" s="14">
        <f t="shared" si="150"/>
        <v>8.8571428571428577</v>
      </c>
      <c r="AM488" s="16">
        <f t="shared" si="151"/>
        <v>0.62903225806451613</v>
      </c>
      <c r="AN488" s="15">
        <v>8.5</v>
      </c>
      <c r="AO488" s="16">
        <f t="shared" si="152"/>
        <v>13.076923076923077</v>
      </c>
      <c r="AP488" s="13">
        <f>IF(('Even Strength'!CU488+'Power Play'!AJ488+'Penalty Kill'!AF488)&gt;0,V488/('Even Strength'!CU488+'Power Play'!AJ488+'Penalty Kill'!AF488),0)</f>
        <v>0</v>
      </c>
      <c r="AQ488" s="13">
        <f>IF(('Even Strength'!CU488+'Power Play'!AJ488+'Penalty Kill'!AF488)&gt;0,W488/('Even Strength'!CU488+'Power Play'!AJ488+'Penalty Kill'!AF488),0)</f>
        <v>9.5238095238095233E-2</v>
      </c>
      <c r="AR488" s="13">
        <f t="shared" si="153"/>
        <v>9.5238095238095233E-2</v>
      </c>
      <c r="AS488">
        <v>1</v>
      </c>
      <c r="AT488">
        <v>1</v>
      </c>
      <c r="AU488" s="17">
        <f t="shared" si="154"/>
        <v>0.5</v>
      </c>
      <c r="AV488">
        <v>0.4</v>
      </c>
      <c r="AW488">
        <v>5</v>
      </c>
      <c r="AX488">
        <v>10</v>
      </c>
      <c r="AY488">
        <v>3</v>
      </c>
      <c r="AZ488">
        <v>0</v>
      </c>
      <c r="BA488">
        <v>0</v>
      </c>
      <c r="BB488">
        <v>0</v>
      </c>
      <c r="BC488" s="2">
        <f t="shared" si="155"/>
        <v>7.6923076923076916</v>
      </c>
      <c r="BD488" s="14">
        <f t="shared" si="156"/>
        <v>15.384615384615383</v>
      </c>
      <c r="BE488" s="14">
        <f t="shared" si="157"/>
        <v>4.6153846153846159</v>
      </c>
      <c r="BF488" s="14">
        <f t="shared" si="158"/>
        <v>0</v>
      </c>
      <c r="BG488" s="14">
        <f t="shared" si="159"/>
        <v>0</v>
      </c>
      <c r="BH488" s="14">
        <f t="shared" si="160"/>
        <v>0</v>
      </c>
      <c r="BI488">
        <v>12</v>
      </c>
      <c r="BJ488">
        <v>1</v>
      </c>
      <c r="BK488">
        <v>2</v>
      </c>
      <c r="BL488">
        <v>0</v>
      </c>
      <c r="BM488">
        <v>0</v>
      </c>
      <c r="BN488">
        <v>0</v>
      </c>
      <c r="BO488" s="2">
        <v>-7.1291999999999994E-2</v>
      </c>
      <c r="BR488" s="18" t="str">
        <f t="shared" si="161"/>
        <v xml:space="preserve"> </v>
      </c>
      <c r="BT488">
        <v>0</v>
      </c>
      <c r="BU488">
        <v>2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s="18">
        <f t="shared" si="162"/>
        <v>0</v>
      </c>
      <c r="CC488" s="19">
        <v>6</v>
      </c>
      <c r="CD488">
        <v>0.1</v>
      </c>
      <c r="CE488">
        <v>0.1</v>
      </c>
      <c r="CF488">
        <v>0.2</v>
      </c>
      <c r="CG488" s="20">
        <f t="shared" si="163"/>
        <v>2.8571428571428574E-2</v>
      </c>
      <c r="CH488" s="20">
        <f t="shared" si="164"/>
        <v>0.30769230769230771</v>
      </c>
      <c r="CI488">
        <v>1</v>
      </c>
      <c r="CJ488">
        <v>0.9</v>
      </c>
      <c r="CK488">
        <v>1.1000000000000001</v>
      </c>
      <c r="CL488">
        <v>0.30000000000000004</v>
      </c>
      <c r="CM488">
        <v>0.2</v>
      </c>
      <c r="CN488">
        <v>0</v>
      </c>
      <c r="CO488">
        <v>0.5</v>
      </c>
      <c r="CP488" s="21">
        <f t="shared" si="165"/>
        <v>7.1428571428571425E-2</v>
      </c>
      <c r="CQ488" s="21">
        <f t="shared" si="166"/>
        <v>0.76923076923076916</v>
      </c>
      <c r="CW488">
        <v>579444</v>
      </c>
      <c r="CY488" s="22">
        <f t="shared" si="167"/>
        <v>-0.51756019512195106</v>
      </c>
    </row>
    <row r="489" spans="1:103" x14ac:dyDescent="0.2">
      <c r="A489">
        <v>47</v>
      </c>
      <c r="B489" t="s">
        <v>2304</v>
      </c>
      <c r="C489" t="s">
        <v>2305</v>
      </c>
      <c r="D489" t="s">
        <v>554</v>
      </c>
      <c r="E489" t="s">
        <v>106</v>
      </c>
      <c r="F489">
        <v>73</v>
      </c>
      <c r="G489">
        <v>190</v>
      </c>
      <c r="H489" t="s">
        <v>118</v>
      </c>
      <c r="I489">
        <v>2006</v>
      </c>
      <c r="J489">
        <v>6</v>
      </c>
      <c r="K489">
        <v>160</v>
      </c>
      <c r="M489">
        <v>27</v>
      </c>
      <c r="N489" t="s">
        <v>2306</v>
      </c>
      <c r="O489" s="12" t="s">
        <v>175</v>
      </c>
      <c r="P489" s="12" t="s">
        <v>2307</v>
      </c>
      <c r="Q489" s="12" t="s">
        <v>162</v>
      </c>
      <c r="R489" t="s">
        <v>300</v>
      </c>
      <c r="S489">
        <v>63</v>
      </c>
      <c r="T489" s="12" t="s">
        <v>178</v>
      </c>
      <c r="U489">
        <v>82</v>
      </c>
      <c r="V489">
        <v>4</v>
      </c>
      <c r="W489">
        <v>24</v>
      </c>
      <c r="X489">
        <v>28</v>
      </c>
      <c r="Y489">
        <v>-22</v>
      </c>
      <c r="Z489">
        <v>92</v>
      </c>
      <c r="AA489">
        <v>68</v>
      </c>
      <c r="AB489">
        <v>103</v>
      </c>
      <c r="AC489" s="13">
        <f t="shared" si="147"/>
        <v>4.3478260869565216E-2</v>
      </c>
      <c r="AD489" s="13">
        <f t="shared" si="148"/>
        <v>1.5209125475285171E-2</v>
      </c>
      <c r="AE489" s="14">
        <v>52.1</v>
      </c>
      <c r="AF489" s="15">
        <v>18</v>
      </c>
      <c r="AG489" s="15">
        <v>5</v>
      </c>
      <c r="AH489" s="15">
        <v>64</v>
      </c>
      <c r="AI489" s="2">
        <v>2018.5166666667001</v>
      </c>
      <c r="AJ489" s="14">
        <f t="shared" si="149"/>
        <v>24.616056910569512</v>
      </c>
      <c r="AK489">
        <v>2333</v>
      </c>
      <c r="AL489" s="14">
        <f t="shared" si="150"/>
        <v>28.451219512195124</v>
      </c>
      <c r="AM489" s="16">
        <f t="shared" si="151"/>
        <v>0.86520217173883418</v>
      </c>
      <c r="AN489" s="15">
        <v>72.166667000000004</v>
      </c>
      <c r="AO489" s="16">
        <f t="shared" si="152"/>
        <v>2.1451395926050951</v>
      </c>
      <c r="AP489" s="13">
        <f>IF(('Even Strength'!CU489+'Power Play'!AJ489+'Penalty Kill'!AF489)&gt;0,V489/('Even Strength'!CU489+'Power Play'!AJ489+'Penalty Kill'!AF489),0)</f>
        <v>3.7037037037037035E-2</v>
      </c>
      <c r="AQ489" s="13">
        <f>IF(('Even Strength'!CU489+'Power Play'!AJ489+'Penalty Kill'!AF489)&gt;0,W489/('Even Strength'!CU489+'Power Play'!AJ489+'Penalty Kill'!AF489),0)</f>
        <v>0.22222222222222221</v>
      </c>
      <c r="AR489" s="13">
        <f t="shared" si="153"/>
        <v>0.25925925925925924</v>
      </c>
      <c r="AS489">
        <v>0</v>
      </c>
      <c r="AT489">
        <v>0</v>
      </c>
      <c r="AU489" s="17">
        <f t="shared" si="154"/>
        <v>0</v>
      </c>
      <c r="AV489">
        <v>0</v>
      </c>
      <c r="AW489">
        <v>130</v>
      </c>
      <c r="AX489">
        <v>69</v>
      </c>
      <c r="AY489">
        <v>242</v>
      </c>
      <c r="AZ489">
        <v>68</v>
      </c>
      <c r="BA489">
        <v>60</v>
      </c>
      <c r="BB489">
        <v>23</v>
      </c>
      <c r="BC489" s="2">
        <f t="shared" si="155"/>
        <v>3.864223728645559</v>
      </c>
      <c r="BD489" s="14">
        <f t="shared" si="156"/>
        <v>2.051011055973412</v>
      </c>
      <c r="BE489" s="14">
        <f t="shared" si="157"/>
        <v>7.1934010948632707</v>
      </c>
      <c r="BF489" s="14">
        <f t="shared" si="158"/>
        <v>2.021286258060754</v>
      </c>
      <c r="BG489" s="14">
        <f t="shared" si="159"/>
        <v>1.7834878747594887</v>
      </c>
      <c r="BH489" s="14">
        <f t="shared" si="160"/>
        <v>0.68367035199113724</v>
      </c>
      <c r="BI489">
        <v>50</v>
      </c>
      <c r="BJ489">
        <v>25</v>
      </c>
      <c r="BK489">
        <v>0</v>
      </c>
      <c r="BL489">
        <v>0</v>
      </c>
      <c r="BM489">
        <v>0</v>
      </c>
      <c r="BN489">
        <v>0</v>
      </c>
      <c r="BO489" s="2">
        <v>0.31258599999999997</v>
      </c>
      <c r="BR489" s="18" t="str">
        <f t="shared" si="161"/>
        <v xml:space="preserve"> </v>
      </c>
      <c r="BT489">
        <v>1</v>
      </c>
      <c r="BU489">
        <v>22</v>
      </c>
      <c r="BV489">
        <v>0</v>
      </c>
      <c r="BW489">
        <v>2</v>
      </c>
      <c r="BX489">
        <v>2</v>
      </c>
      <c r="BY489">
        <v>0</v>
      </c>
      <c r="BZ489">
        <v>0</v>
      </c>
      <c r="CA489">
        <v>0</v>
      </c>
      <c r="CB489" s="18">
        <f t="shared" si="162"/>
        <v>0</v>
      </c>
      <c r="CC489" s="19">
        <v>6</v>
      </c>
      <c r="CD489">
        <v>1.1000000000000001</v>
      </c>
      <c r="CE489">
        <v>2.2000000000000002</v>
      </c>
      <c r="CF489">
        <v>3.3</v>
      </c>
      <c r="CG489" s="20">
        <f t="shared" si="163"/>
        <v>4.0243902439024391E-2</v>
      </c>
      <c r="CH489" s="20">
        <f t="shared" si="164"/>
        <v>9.8091833111771873E-2</v>
      </c>
      <c r="CI489">
        <v>43.9</v>
      </c>
      <c r="CJ489">
        <v>42.3</v>
      </c>
      <c r="CK489">
        <v>-10</v>
      </c>
      <c r="CL489">
        <v>0.5</v>
      </c>
      <c r="CM489">
        <v>1.9</v>
      </c>
      <c r="CN489">
        <v>0</v>
      </c>
      <c r="CO489">
        <v>2.2999999999999998</v>
      </c>
      <c r="CP489" s="21">
        <f t="shared" si="165"/>
        <v>2.8048780487804875E-2</v>
      </c>
      <c r="CQ489" s="21">
        <f t="shared" si="166"/>
        <v>6.8367035199113732E-2</v>
      </c>
      <c r="CW489">
        <v>550000</v>
      </c>
      <c r="CY489" s="22">
        <f t="shared" si="167"/>
        <v>1.3341463414634145</v>
      </c>
    </row>
    <row r="490" spans="1:103" x14ac:dyDescent="0.2">
      <c r="A490">
        <v>24</v>
      </c>
      <c r="B490" t="s">
        <v>2308</v>
      </c>
      <c r="C490" t="s">
        <v>434</v>
      </c>
      <c r="D490" t="s">
        <v>105</v>
      </c>
      <c r="E490" t="s">
        <v>106</v>
      </c>
      <c r="F490">
        <v>71</v>
      </c>
      <c r="G490">
        <v>181</v>
      </c>
      <c r="H490" t="s">
        <v>118</v>
      </c>
      <c r="I490">
        <v>1999</v>
      </c>
      <c r="J490">
        <v>5</v>
      </c>
      <c r="K490">
        <v>128</v>
      </c>
      <c r="M490">
        <v>32</v>
      </c>
      <c r="N490" t="s">
        <v>2309</v>
      </c>
      <c r="O490" s="12" t="s">
        <v>1104</v>
      </c>
      <c r="P490" s="12" t="s">
        <v>2310</v>
      </c>
      <c r="Q490" t="s">
        <v>223</v>
      </c>
      <c r="T490" s="12" t="s">
        <v>170</v>
      </c>
      <c r="U490">
        <v>71</v>
      </c>
      <c r="V490">
        <v>9</v>
      </c>
      <c r="W490">
        <v>9</v>
      </c>
      <c r="X490">
        <v>18</v>
      </c>
      <c r="Y490">
        <v>0</v>
      </c>
      <c r="Z490">
        <v>70</v>
      </c>
      <c r="AA490">
        <v>32</v>
      </c>
      <c r="AB490">
        <v>31</v>
      </c>
      <c r="AC490" s="13">
        <f t="shared" si="147"/>
        <v>0.12857142857142856</v>
      </c>
      <c r="AD490" s="13">
        <f t="shared" si="148"/>
        <v>6.7669172932330823E-2</v>
      </c>
      <c r="AE490" s="14">
        <v>32.1</v>
      </c>
      <c r="AF490" s="15">
        <v>37</v>
      </c>
      <c r="AG490" s="15">
        <v>3</v>
      </c>
      <c r="AH490" s="15">
        <v>18</v>
      </c>
      <c r="AI490" s="2">
        <v>799.9</v>
      </c>
      <c r="AJ490" s="14">
        <f t="shared" si="149"/>
        <v>11.266197183098591</v>
      </c>
      <c r="AK490">
        <v>1225</v>
      </c>
      <c r="AL490" s="14">
        <f t="shared" si="150"/>
        <v>17.253521126760564</v>
      </c>
      <c r="AM490" s="16">
        <f t="shared" si="151"/>
        <v>0.65297959183673471</v>
      </c>
      <c r="AN490" s="15">
        <v>78.166667000000004</v>
      </c>
      <c r="AO490" s="16">
        <f t="shared" si="152"/>
        <v>5.8632329291161396</v>
      </c>
      <c r="AP490" s="13">
        <f>IF(('Even Strength'!CU490+'Power Play'!AJ490+'Penalty Kill'!AF490)&gt;0,V490/('Even Strength'!CU490+'Power Play'!AJ490+'Penalty Kill'!AF490),0)</f>
        <v>6.9230769230769235E-2</v>
      </c>
      <c r="AQ490" s="13">
        <f>IF(('Even Strength'!CU490+'Power Play'!AJ490+'Penalty Kill'!AF490)&gt;0,W490/('Even Strength'!CU490+'Power Play'!AJ490+'Penalty Kill'!AF490),0)</f>
        <v>6.9230769230769235E-2</v>
      </c>
      <c r="AR490" s="13">
        <f t="shared" si="153"/>
        <v>0.13846153846153847</v>
      </c>
      <c r="AS490">
        <v>256</v>
      </c>
      <c r="AT490">
        <v>241</v>
      </c>
      <c r="AU490" s="17">
        <f t="shared" si="154"/>
        <v>0.51509054325955739</v>
      </c>
      <c r="AV490">
        <v>11.8</v>
      </c>
      <c r="AW490">
        <v>68</v>
      </c>
      <c r="AX490">
        <v>241</v>
      </c>
      <c r="AY490">
        <v>32</v>
      </c>
      <c r="AZ490">
        <v>32</v>
      </c>
      <c r="BA490">
        <v>16</v>
      </c>
      <c r="BB490">
        <v>24</v>
      </c>
      <c r="BC490" s="2">
        <f t="shared" si="155"/>
        <v>5.1006375796974623</v>
      </c>
      <c r="BD490" s="14">
        <f t="shared" si="156"/>
        <v>18.077259657457184</v>
      </c>
      <c r="BE490" s="14">
        <f t="shared" si="157"/>
        <v>2.4003000375046879</v>
      </c>
      <c r="BF490" s="14">
        <f t="shared" si="158"/>
        <v>2.4003000375046879</v>
      </c>
      <c r="BG490" s="14">
        <f t="shared" si="159"/>
        <v>1.200150018752344</v>
      </c>
      <c r="BH490" s="14">
        <f t="shared" si="160"/>
        <v>1.8002250281285161</v>
      </c>
      <c r="BI490">
        <v>47</v>
      </c>
      <c r="BJ490">
        <v>11</v>
      </c>
      <c r="BK490">
        <v>5</v>
      </c>
      <c r="BL490">
        <v>0</v>
      </c>
      <c r="BM490">
        <v>0</v>
      </c>
      <c r="BN490">
        <v>0</v>
      </c>
      <c r="BO490" s="2">
        <v>-0.48231399999999996</v>
      </c>
      <c r="BR490" s="18" t="str">
        <f t="shared" si="161"/>
        <v xml:space="preserve"> </v>
      </c>
      <c r="BT490">
        <v>3</v>
      </c>
      <c r="BU490">
        <v>14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 s="18">
        <f t="shared" si="162"/>
        <v>0</v>
      </c>
      <c r="CC490" s="19">
        <v>3</v>
      </c>
      <c r="CD490">
        <v>0.8</v>
      </c>
      <c r="CE490">
        <v>0.9</v>
      </c>
      <c r="CF490">
        <v>1.7000000000000002</v>
      </c>
      <c r="CG490" s="20">
        <f t="shared" si="163"/>
        <v>2.3943661971830989E-2</v>
      </c>
      <c r="CH490" s="20">
        <f t="shared" si="164"/>
        <v>0.12751593949243659</v>
      </c>
      <c r="CI490">
        <v>13.8</v>
      </c>
      <c r="CJ490">
        <v>17</v>
      </c>
      <c r="CK490">
        <v>-2.6</v>
      </c>
      <c r="CL490">
        <v>1.6</v>
      </c>
      <c r="CM490">
        <v>2.1</v>
      </c>
      <c r="CN490">
        <v>0</v>
      </c>
      <c r="CO490">
        <v>3.7</v>
      </c>
      <c r="CP490" s="21">
        <f t="shared" si="165"/>
        <v>5.2112676056338028E-2</v>
      </c>
      <c r="CQ490" s="21">
        <f t="shared" si="166"/>
        <v>0.27753469183647955</v>
      </c>
      <c r="CU490">
        <v>8</v>
      </c>
      <c r="CV490" t="s">
        <v>2311</v>
      </c>
      <c r="CW490">
        <v>1000000</v>
      </c>
      <c r="CY490" s="22">
        <f t="shared" si="167"/>
        <v>1.9439024390243906</v>
      </c>
    </row>
    <row r="491" spans="1:103" x14ac:dyDescent="0.2">
      <c r="A491">
        <v>29</v>
      </c>
      <c r="B491" t="s">
        <v>2312</v>
      </c>
      <c r="C491" t="s">
        <v>553</v>
      </c>
      <c r="D491" t="s">
        <v>554</v>
      </c>
      <c r="E491" t="s">
        <v>106</v>
      </c>
      <c r="F491">
        <v>72</v>
      </c>
      <c r="G491">
        <v>182</v>
      </c>
      <c r="H491" t="s">
        <v>107</v>
      </c>
      <c r="I491">
        <v>2013</v>
      </c>
      <c r="J491">
        <v>1</v>
      </c>
      <c r="K491">
        <v>1</v>
      </c>
      <c r="L491" t="s">
        <v>108</v>
      </c>
      <c r="M491">
        <v>18</v>
      </c>
      <c r="N491" t="s">
        <v>2313</v>
      </c>
      <c r="O491" s="12" t="s">
        <v>365</v>
      </c>
      <c r="P491" s="12" t="s">
        <v>2314</v>
      </c>
      <c r="Q491" t="s">
        <v>330</v>
      </c>
      <c r="T491" s="12" t="s">
        <v>170</v>
      </c>
      <c r="U491">
        <v>82</v>
      </c>
      <c r="V491">
        <v>24</v>
      </c>
      <c r="W491">
        <v>39</v>
      </c>
      <c r="X491">
        <v>63</v>
      </c>
      <c r="Y491">
        <v>20</v>
      </c>
      <c r="Z491">
        <v>241</v>
      </c>
      <c r="AA491">
        <v>79</v>
      </c>
      <c r="AB491">
        <v>68</v>
      </c>
      <c r="AC491" s="13">
        <f t="shared" si="147"/>
        <v>9.9585062240663894E-2</v>
      </c>
      <c r="AD491" s="13">
        <f t="shared" si="148"/>
        <v>6.1855670103092786E-2</v>
      </c>
      <c r="AE491" s="14">
        <v>28.3</v>
      </c>
      <c r="AF491" s="15">
        <v>141</v>
      </c>
      <c r="AG491" s="15">
        <v>29</v>
      </c>
      <c r="AH491" s="15">
        <v>15</v>
      </c>
      <c r="AI491" s="2">
        <v>1421.7333333332999</v>
      </c>
      <c r="AJ491" s="14">
        <f t="shared" si="149"/>
        <v>17.338211382113414</v>
      </c>
      <c r="AK491">
        <v>1735</v>
      </c>
      <c r="AL491" s="14">
        <f t="shared" si="150"/>
        <v>21.158536585365855</v>
      </c>
      <c r="AM491" s="16">
        <f t="shared" si="151"/>
        <v>0.81944284341976936</v>
      </c>
      <c r="AN491" s="15">
        <v>170.86974799999999</v>
      </c>
      <c r="AO491" s="16">
        <f t="shared" si="152"/>
        <v>7.2110462909126696</v>
      </c>
      <c r="AP491" s="13">
        <f>IF(('Even Strength'!CU491+'Power Play'!AJ491+'Penalty Kill'!AF491)&gt;0,V491/('Even Strength'!CU491+'Power Play'!AJ491+'Penalty Kill'!AF491),0)</f>
        <v>0.20168067226890757</v>
      </c>
      <c r="AQ491" s="13">
        <f>IF(('Even Strength'!CU491+'Power Play'!AJ491+'Penalty Kill'!AF491)&gt;0,W491/('Even Strength'!CU491+'Power Play'!AJ491+'Penalty Kill'!AF491),0)</f>
        <v>0.32773109243697479</v>
      </c>
      <c r="AR491" s="13">
        <f t="shared" si="153"/>
        <v>0.52941176470588236</v>
      </c>
      <c r="AS491">
        <v>194</v>
      </c>
      <c r="AT491">
        <v>258</v>
      </c>
      <c r="AU491" s="17">
        <f t="shared" si="154"/>
        <v>0.42920353982300885</v>
      </c>
      <c r="AV491">
        <v>9.1999999999999993</v>
      </c>
      <c r="AW491">
        <v>128</v>
      </c>
      <c r="AX491">
        <v>57</v>
      </c>
      <c r="AY491">
        <v>45</v>
      </c>
      <c r="AZ491">
        <v>79</v>
      </c>
      <c r="BA491">
        <v>28</v>
      </c>
      <c r="BB491">
        <v>51</v>
      </c>
      <c r="BC491" s="2">
        <f t="shared" si="155"/>
        <v>5.4018568883054821</v>
      </c>
      <c r="BD491" s="14">
        <f t="shared" si="156"/>
        <v>2.405514395573535</v>
      </c>
      <c r="BE491" s="14">
        <f t="shared" si="157"/>
        <v>1.8990903122948961</v>
      </c>
      <c r="BF491" s="14">
        <f t="shared" si="158"/>
        <v>3.3339585482510397</v>
      </c>
      <c r="BG491" s="14">
        <f t="shared" si="159"/>
        <v>1.1816561943168242</v>
      </c>
      <c r="BH491" s="14">
        <f t="shared" si="160"/>
        <v>2.1523023539342159</v>
      </c>
      <c r="BI491">
        <v>26</v>
      </c>
      <c r="BJ491">
        <v>13</v>
      </c>
      <c r="BK491">
        <v>0</v>
      </c>
      <c r="BL491">
        <v>0</v>
      </c>
      <c r="BM491">
        <v>0</v>
      </c>
      <c r="BN491">
        <v>0</v>
      </c>
      <c r="BO491" s="2">
        <v>12.189581</v>
      </c>
      <c r="BP491">
        <v>3</v>
      </c>
      <c r="BQ491">
        <v>0</v>
      </c>
      <c r="BR491" s="18">
        <f t="shared" si="161"/>
        <v>0</v>
      </c>
      <c r="BS491">
        <v>0</v>
      </c>
      <c r="BT491">
        <v>7</v>
      </c>
      <c r="BU491">
        <v>23</v>
      </c>
      <c r="BV491">
        <v>0</v>
      </c>
      <c r="BW491">
        <v>3</v>
      </c>
      <c r="BX491">
        <v>5</v>
      </c>
      <c r="BY491">
        <v>0</v>
      </c>
      <c r="BZ491">
        <v>0</v>
      </c>
      <c r="CA491">
        <v>0</v>
      </c>
      <c r="CB491" s="18">
        <f t="shared" si="162"/>
        <v>0</v>
      </c>
      <c r="CC491" s="19">
        <v>7</v>
      </c>
      <c r="CD491">
        <v>5.7</v>
      </c>
      <c r="CE491">
        <v>2.1</v>
      </c>
      <c r="CF491">
        <v>7.7</v>
      </c>
      <c r="CG491" s="20">
        <f t="shared" si="163"/>
        <v>9.3902439024390244E-2</v>
      </c>
      <c r="CH491" s="20">
        <f t="shared" si="164"/>
        <v>0.32495545343712667</v>
      </c>
      <c r="CI491">
        <v>33.299999999999997</v>
      </c>
      <c r="CJ491">
        <v>27.2</v>
      </c>
      <c r="CK491">
        <v>13.2</v>
      </c>
      <c r="CL491">
        <v>10.5</v>
      </c>
      <c r="CM491">
        <v>3.1</v>
      </c>
      <c r="CN491">
        <v>-0.8</v>
      </c>
      <c r="CO491">
        <v>12.7</v>
      </c>
      <c r="CP491" s="21">
        <f t="shared" si="165"/>
        <v>0.1548780487804878</v>
      </c>
      <c r="CQ491" s="21">
        <f t="shared" si="166"/>
        <v>0.53596548813655953</v>
      </c>
      <c r="CW491">
        <v>3775000</v>
      </c>
      <c r="CY491" s="22">
        <f t="shared" si="167"/>
        <v>6.0707317073170719</v>
      </c>
    </row>
    <row r="492" spans="1:103" x14ac:dyDescent="0.2">
      <c r="A492">
        <v>22</v>
      </c>
      <c r="B492" t="s">
        <v>2315</v>
      </c>
      <c r="C492" t="s">
        <v>597</v>
      </c>
      <c r="D492" t="s">
        <v>105</v>
      </c>
      <c r="E492" t="s">
        <v>106</v>
      </c>
      <c r="F492">
        <v>74</v>
      </c>
      <c r="G492">
        <v>220</v>
      </c>
      <c r="H492" t="s">
        <v>118</v>
      </c>
      <c r="I492">
        <v>1998</v>
      </c>
      <c r="J492">
        <v>1</v>
      </c>
      <c r="K492">
        <v>7</v>
      </c>
      <c r="M492">
        <v>33</v>
      </c>
      <c r="N492" t="s">
        <v>2316</v>
      </c>
      <c r="O492" s="12" t="s">
        <v>2317</v>
      </c>
      <c r="P492" s="12" t="s">
        <v>2318</v>
      </c>
      <c r="Q492" t="s">
        <v>382</v>
      </c>
      <c r="T492" s="12" t="s">
        <v>170</v>
      </c>
      <c r="U492">
        <v>69</v>
      </c>
      <c r="V492">
        <v>7</v>
      </c>
      <c r="W492">
        <v>6</v>
      </c>
      <c r="X492">
        <v>13</v>
      </c>
      <c r="Y492">
        <v>0</v>
      </c>
      <c r="Z492">
        <v>53</v>
      </c>
      <c r="AA492">
        <v>15</v>
      </c>
      <c r="AB492">
        <v>18</v>
      </c>
      <c r="AC492" s="13">
        <f t="shared" si="147"/>
        <v>0.13207547169811321</v>
      </c>
      <c r="AD492" s="13">
        <f t="shared" si="148"/>
        <v>8.1395348837209308E-2</v>
      </c>
      <c r="AE492" s="14">
        <v>32.200000000000003</v>
      </c>
      <c r="AF492" s="15">
        <v>17</v>
      </c>
      <c r="AG492" s="15">
        <v>11</v>
      </c>
      <c r="AH492" s="15">
        <v>9</v>
      </c>
      <c r="AI492" s="2">
        <v>800.06666666670003</v>
      </c>
      <c r="AJ492" s="14">
        <f t="shared" si="149"/>
        <v>11.595169082126088</v>
      </c>
      <c r="AK492">
        <v>1323</v>
      </c>
      <c r="AL492" s="14">
        <f t="shared" si="150"/>
        <v>19.173913043478262</v>
      </c>
      <c r="AM492" s="16">
        <f t="shared" si="151"/>
        <v>0.60473670949863945</v>
      </c>
      <c r="AN492" s="15">
        <v>38.363636</v>
      </c>
      <c r="AO492" s="16">
        <f t="shared" si="152"/>
        <v>2.8770329472542757</v>
      </c>
      <c r="AP492" s="13">
        <f>IF(('Even Strength'!CU492+'Power Play'!AJ492+'Penalty Kill'!AF492)&gt;0,V492/('Even Strength'!CU492+'Power Play'!AJ492+'Penalty Kill'!AF492),0)</f>
        <v>6.6666666666666666E-2</v>
      </c>
      <c r="AQ492" s="13">
        <f>IF(('Even Strength'!CU492+'Power Play'!AJ492+'Penalty Kill'!AF492)&gt;0,W492/('Even Strength'!CU492+'Power Play'!AJ492+'Penalty Kill'!AF492),0)</f>
        <v>5.7142857142857141E-2</v>
      </c>
      <c r="AR492" s="13">
        <f t="shared" si="153"/>
        <v>0.12380952380952381</v>
      </c>
      <c r="AS492">
        <v>566</v>
      </c>
      <c r="AT492">
        <v>386</v>
      </c>
      <c r="AU492" s="17">
        <f t="shared" si="154"/>
        <v>0.59453781512605042</v>
      </c>
      <c r="AV492">
        <v>22.6</v>
      </c>
      <c r="AW492">
        <v>51</v>
      </c>
      <c r="AX492">
        <v>82</v>
      </c>
      <c r="AY492">
        <v>56</v>
      </c>
      <c r="AZ492">
        <v>15</v>
      </c>
      <c r="BA492">
        <v>21</v>
      </c>
      <c r="BB492">
        <v>24</v>
      </c>
      <c r="BC492" s="2">
        <f t="shared" si="155"/>
        <v>3.8246812765601272</v>
      </c>
      <c r="BD492" s="14">
        <f t="shared" si="156"/>
        <v>6.1494875427045175</v>
      </c>
      <c r="BE492" s="14">
        <f t="shared" si="157"/>
        <v>4.1996500291640606</v>
      </c>
      <c r="BF492" s="14">
        <f t="shared" si="158"/>
        <v>1.1249062578118021</v>
      </c>
      <c r="BG492" s="14">
        <f t="shared" si="159"/>
        <v>1.5748687609365228</v>
      </c>
      <c r="BH492" s="14">
        <f t="shared" si="160"/>
        <v>1.7998500124988834</v>
      </c>
      <c r="BI492">
        <v>18</v>
      </c>
      <c r="BJ492">
        <v>8</v>
      </c>
      <c r="BK492">
        <v>0</v>
      </c>
      <c r="BL492">
        <v>0</v>
      </c>
      <c r="BM492">
        <v>0</v>
      </c>
      <c r="BN492">
        <v>0</v>
      </c>
      <c r="BO492" s="2">
        <v>-0.48318099999999997</v>
      </c>
      <c r="BR492" s="18" t="str">
        <f t="shared" si="161"/>
        <v xml:space="preserve"> </v>
      </c>
      <c r="BT492">
        <v>1</v>
      </c>
      <c r="BU492">
        <v>14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B492" s="18">
        <f t="shared" si="162"/>
        <v>0</v>
      </c>
      <c r="CC492" s="19">
        <v>4</v>
      </c>
      <c r="CD492">
        <v>0.1</v>
      </c>
      <c r="CE492">
        <v>1</v>
      </c>
      <c r="CF492">
        <v>1.1000000000000001</v>
      </c>
      <c r="CG492" s="20">
        <f t="shared" si="163"/>
        <v>1.5942028985507249E-2</v>
      </c>
      <c r="CH492" s="20">
        <f t="shared" si="164"/>
        <v>8.2493125572865492E-2</v>
      </c>
      <c r="CI492">
        <v>13.9</v>
      </c>
      <c r="CJ492">
        <v>18</v>
      </c>
      <c r="CK492">
        <v>-0.5</v>
      </c>
      <c r="CL492">
        <v>-0.30000000000000004</v>
      </c>
      <c r="CM492">
        <v>2.6</v>
      </c>
      <c r="CN492">
        <v>0</v>
      </c>
      <c r="CO492">
        <v>2.2999999999999998</v>
      </c>
      <c r="CP492" s="21">
        <f t="shared" si="165"/>
        <v>3.3333333333333333E-2</v>
      </c>
      <c r="CQ492" s="21">
        <f t="shared" si="166"/>
        <v>0.17248562619780966</v>
      </c>
      <c r="CW492">
        <v>600000</v>
      </c>
      <c r="CY492" s="22">
        <f t="shared" si="167"/>
        <v>1.2463414634146339</v>
      </c>
    </row>
    <row r="493" spans="1:103" x14ac:dyDescent="0.2">
      <c r="A493">
        <v>71</v>
      </c>
      <c r="B493" t="s">
        <v>2319</v>
      </c>
      <c r="C493" t="s">
        <v>2119</v>
      </c>
      <c r="E493" t="s">
        <v>219</v>
      </c>
      <c r="F493">
        <v>75</v>
      </c>
      <c r="G493">
        <v>195</v>
      </c>
      <c r="H493" t="s">
        <v>118</v>
      </c>
      <c r="I493">
        <v>2004</v>
      </c>
      <c r="J493">
        <v>1</v>
      </c>
      <c r="K493">
        <v>2</v>
      </c>
      <c r="M493">
        <v>27</v>
      </c>
      <c r="N493" t="s">
        <v>2320</v>
      </c>
      <c r="O493" s="12" t="s">
        <v>2321</v>
      </c>
      <c r="P493" s="12" t="s">
        <v>2322</v>
      </c>
      <c r="Q493" t="s">
        <v>147</v>
      </c>
      <c r="T493" s="12" t="s">
        <v>170</v>
      </c>
      <c r="U493">
        <v>60</v>
      </c>
      <c r="V493">
        <v>23</v>
      </c>
      <c r="W493">
        <v>49</v>
      </c>
      <c r="X493">
        <v>72</v>
      </c>
      <c r="Y493">
        <v>10</v>
      </c>
      <c r="Z493">
        <v>191</v>
      </c>
      <c r="AA493">
        <v>61</v>
      </c>
      <c r="AB493">
        <v>88</v>
      </c>
      <c r="AC493" s="13">
        <f t="shared" si="147"/>
        <v>0.12041884816753927</v>
      </c>
      <c r="AD493" s="13">
        <f t="shared" si="148"/>
        <v>6.7647058823529407E-2</v>
      </c>
      <c r="AE493" s="14">
        <v>28.4</v>
      </c>
      <c r="AF493" s="15">
        <v>81</v>
      </c>
      <c r="AG493" s="15">
        <v>31</v>
      </c>
      <c r="AH493" s="15">
        <v>45</v>
      </c>
      <c r="AI493" s="2">
        <v>1203.75</v>
      </c>
      <c r="AJ493" s="14">
        <f t="shared" si="149"/>
        <v>20.0625</v>
      </c>
      <c r="AK493">
        <v>1283</v>
      </c>
      <c r="AL493" s="14">
        <f t="shared" si="150"/>
        <v>21.383333333333333</v>
      </c>
      <c r="AM493" s="16">
        <f t="shared" si="151"/>
        <v>0.93823070927513641</v>
      </c>
      <c r="AN493" s="15">
        <v>270.93859600000002</v>
      </c>
      <c r="AO493" s="16">
        <f t="shared" si="152"/>
        <v>13.504727526479751</v>
      </c>
      <c r="AP493" s="13">
        <f>IF(('Even Strength'!CU493+'Power Play'!AJ493+'Penalty Kill'!AF493)&gt;0,V493/('Even Strength'!CU493+'Power Play'!AJ493+'Penalty Kill'!AF493),0)</f>
        <v>0.24210526315789474</v>
      </c>
      <c r="AQ493" s="13">
        <f>IF(('Even Strength'!CU493+'Power Play'!AJ493+'Penalty Kill'!AF493)&gt;0,W493/('Even Strength'!CU493+'Power Play'!AJ493+'Penalty Kill'!AF493),0)</f>
        <v>0.51578947368421058</v>
      </c>
      <c r="AR493" s="13">
        <f t="shared" si="153"/>
        <v>0.75789473684210529</v>
      </c>
      <c r="AS493">
        <v>303</v>
      </c>
      <c r="AT493">
        <v>318</v>
      </c>
      <c r="AU493" s="17">
        <f t="shared" si="154"/>
        <v>0.48792270531400966</v>
      </c>
      <c r="AV493">
        <v>17.8</v>
      </c>
      <c r="AW493">
        <v>100</v>
      </c>
      <c r="AX493">
        <v>27</v>
      </c>
      <c r="AY493">
        <v>18</v>
      </c>
      <c r="AZ493">
        <v>61</v>
      </c>
      <c r="BA493">
        <v>58</v>
      </c>
      <c r="BB493">
        <v>37</v>
      </c>
      <c r="BC493" s="2">
        <f t="shared" si="155"/>
        <v>4.9844236760124616</v>
      </c>
      <c r="BD493" s="14">
        <f t="shared" si="156"/>
        <v>1.3457943925233644</v>
      </c>
      <c r="BE493" s="14">
        <f t="shared" si="157"/>
        <v>0.89719626168224298</v>
      </c>
      <c r="BF493" s="14">
        <f t="shared" si="158"/>
        <v>3.0404984423676016</v>
      </c>
      <c r="BG493" s="14">
        <f t="shared" si="159"/>
        <v>2.8909657320872273</v>
      </c>
      <c r="BH493" s="14">
        <f t="shared" si="160"/>
        <v>1.8442367601246108</v>
      </c>
      <c r="BI493">
        <v>62</v>
      </c>
      <c r="BJ493">
        <v>31</v>
      </c>
      <c r="BK493">
        <v>0</v>
      </c>
      <c r="BL493">
        <v>0</v>
      </c>
      <c r="BM493">
        <v>0</v>
      </c>
      <c r="BN493">
        <v>0</v>
      </c>
      <c r="BO493" s="2">
        <v>-1.0637859999999999</v>
      </c>
      <c r="BP493">
        <v>5</v>
      </c>
      <c r="BQ493">
        <v>3</v>
      </c>
      <c r="BR493" s="18">
        <f t="shared" si="161"/>
        <v>0.6</v>
      </c>
      <c r="BS493">
        <v>1</v>
      </c>
      <c r="BT493">
        <v>2</v>
      </c>
      <c r="BU493">
        <v>12</v>
      </c>
      <c r="BV493">
        <v>0</v>
      </c>
      <c r="BW493">
        <v>2</v>
      </c>
      <c r="BX493">
        <v>3</v>
      </c>
      <c r="BY493">
        <v>1</v>
      </c>
      <c r="BZ493">
        <v>0</v>
      </c>
      <c r="CA493">
        <v>0</v>
      </c>
      <c r="CB493" s="18">
        <f t="shared" si="162"/>
        <v>0</v>
      </c>
      <c r="CC493" s="19">
        <v>6</v>
      </c>
      <c r="CD493">
        <v>7.2</v>
      </c>
      <c r="CE493">
        <v>1.8</v>
      </c>
      <c r="CF493">
        <v>9.1</v>
      </c>
      <c r="CG493" s="20">
        <f t="shared" si="163"/>
        <v>0.15166666666666667</v>
      </c>
      <c r="CH493" s="20">
        <f t="shared" si="164"/>
        <v>0.45358255451713392</v>
      </c>
      <c r="CI493">
        <v>33.200000000000003</v>
      </c>
      <c r="CJ493">
        <v>24.8</v>
      </c>
      <c r="CK493">
        <v>11.2</v>
      </c>
      <c r="CL493">
        <v>13.7</v>
      </c>
      <c r="CM493">
        <v>2.5</v>
      </c>
      <c r="CN493">
        <v>1.2</v>
      </c>
      <c r="CO493">
        <v>17.5</v>
      </c>
      <c r="CP493" s="21">
        <f t="shared" si="165"/>
        <v>0.29166666666666669</v>
      </c>
      <c r="CQ493" s="21">
        <f t="shared" si="166"/>
        <v>0.87227414330218067</v>
      </c>
      <c r="CU493">
        <v>22</v>
      </c>
      <c r="CV493" t="s">
        <v>2323</v>
      </c>
      <c r="CW493">
        <v>8700000</v>
      </c>
      <c r="CY493" s="22">
        <f t="shared" si="167"/>
        <v>2.2219512195121958</v>
      </c>
    </row>
    <row r="494" spans="1:103" x14ac:dyDescent="0.2">
      <c r="A494">
        <v>42</v>
      </c>
      <c r="B494" t="s">
        <v>2324</v>
      </c>
      <c r="C494" t="s">
        <v>2325</v>
      </c>
      <c r="D494" t="s">
        <v>934</v>
      </c>
      <c r="E494" t="s">
        <v>106</v>
      </c>
      <c r="F494">
        <v>74</v>
      </c>
      <c r="G494">
        <v>207</v>
      </c>
      <c r="H494" t="s">
        <v>118</v>
      </c>
      <c r="I494">
        <v>2007</v>
      </c>
      <c r="J494">
        <v>4</v>
      </c>
      <c r="K494">
        <v>105</v>
      </c>
      <c r="M494">
        <v>24</v>
      </c>
      <c r="N494" t="s">
        <v>2326</v>
      </c>
      <c r="O494" s="12" t="s">
        <v>599</v>
      </c>
      <c r="P494" s="12" t="s">
        <v>2327</v>
      </c>
      <c r="Q494" t="s">
        <v>330</v>
      </c>
      <c r="T494" s="12" t="s">
        <v>170</v>
      </c>
      <c r="U494">
        <v>32</v>
      </c>
      <c r="V494">
        <v>3</v>
      </c>
      <c r="W494">
        <v>2</v>
      </c>
      <c r="X494">
        <v>5</v>
      </c>
      <c r="Y494">
        <v>-4</v>
      </c>
      <c r="Z494">
        <v>16</v>
      </c>
      <c r="AA494">
        <v>9</v>
      </c>
      <c r="AB494">
        <v>7</v>
      </c>
      <c r="AC494" s="13">
        <f t="shared" si="147"/>
        <v>0.1875</v>
      </c>
      <c r="AD494" s="13">
        <f t="shared" si="148"/>
        <v>9.375E-2</v>
      </c>
      <c r="AE494" s="14">
        <v>35.200000000000003</v>
      </c>
      <c r="AF494" s="15">
        <v>8</v>
      </c>
      <c r="AG494" s="15">
        <v>4</v>
      </c>
      <c r="AH494" s="15">
        <v>0</v>
      </c>
      <c r="AI494" s="2">
        <v>216.5666666667</v>
      </c>
      <c r="AJ494" s="14">
        <f t="shared" si="149"/>
        <v>6.767708333334375</v>
      </c>
      <c r="AK494">
        <v>321</v>
      </c>
      <c r="AL494" s="14">
        <f t="shared" si="150"/>
        <v>10.03125</v>
      </c>
      <c r="AM494" s="16">
        <f t="shared" si="151"/>
        <v>0.67466251298037383</v>
      </c>
      <c r="AN494" s="15">
        <v>0</v>
      </c>
      <c r="AO494" s="16">
        <f t="shared" si="152"/>
        <v>0</v>
      </c>
      <c r="AP494" s="13">
        <f>IF(('Even Strength'!CU494+'Power Play'!AJ494+'Penalty Kill'!AF494)&gt;0,V494/('Even Strength'!CU494+'Power Play'!AJ494+'Penalty Kill'!AF494),0)</f>
        <v>3.7037037037037035E-2</v>
      </c>
      <c r="AQ494" s="13">
        <f>IF(('Even Strength'!CU494+'Power Play'!AJ494+'Penalty Kill'!AF494)&gt;0,W494/('Even Strength'!CU494+'Power Play'!AJ494+'Penalty Kill'!AF494),0)</f>
        <v>2.4691358024691357E-2</v>
      </c>
      <c r="AR494" s="13">
        <f t="shared" si="153"/>
        <v>6.1728395061728392E-2</v>
      </c>
      <c r="AS494">
        <v>45</v>
      </c>
      <c r="AT494">
        <v>51</v>
      </c>
      <c r="AU494" s="17">
        <f t="shared" si="154"/>
        <v>0.46875</v>
      </c>
      <c r="AV494">
        <v>5</v>
      </c>
      <c r="AW494">
        <v>31</v>
      </c>
      <c r="AX494">
        <v>79</v>
      </c>
      <c r="AY494">
        <v>5</v>
      </c>
      <c r="AZ494">
        <v>9</v>
      </c>
      <c r="BA494">
        <v>7</v>
      </c>
      <c r="BB494">
        <v>4</v>
      </c>
      <c r="BC494" s="2">
        <f t="shared" si="155"/>
        <v>8.5885793443114373</v>
      </c>
      <c r="BD494" s="14">
        <f t="shared" si="156"/>
        <v>21.887024780664632</v>
      </c>
      <c r="BE494" s="14">
        <f t="shared" si="157"/>
        <v>1.3852547329534577</v>
      </c>
      <c r="BF494" s="14">
        <f t="shared" si="158"/>
        <v>2.4934585193162242</v>
      </c>
      <c r="BG494" s="14">
        <f t="shared" si="159"/>
        <v>1.9393566261348407</v>
      </c>
      <c r="BH494" s="14">
        <f t="shared" si="160"/>
        <v>1.1082037863627663</v>
      </c>
      <c r="BI494">
        <v>23</v>
      </c>
      <c r="BJ494">
        <v>4</v>
      </c>
      <c r="BK494">
        <v>1</v>
      </c>
      <c r="BL494">
        <v>1</v>
      </c>
      <c r="BM494">
        <v>0</v>
      </c>
      <c r="BN494">
        <v>0</v>
      </c>
      <c r="BO494" s="2">
        <v>-3.3893309999999999</v>
      </c>
      <c r="BR494" s="18" t="str">
        <f t="shared" si="161"/>
        <v xml:space="preserve"> </v>
      </c>
      <c r="BT494">
        <v>2</v>
      </c>
      <c r="BU494">
        <v>13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 s="18">
        <f t="shared" si="162"/>
        <v>0</v>
      </c>
      <c r="CC494" s="19">
        <v>1</v>
      </c>
      <c r="CD494">
        <v>0.30000000000000004</v>
      </c>
      <c r="CE494">
        <v>0</v>
      </c>
      <c r="CF494">
        <v>0.30000000000000004</v>
      </c>
      <c r="CG494" s="20">
        <f t="shared" si="163"/>
        <v>9.3750000000000014E-3</v>
      </c>
      <c r="CH494" s="20">
        <f t="shared" si="164"/>
        <v>8.311528397720748E-2</v>
      </c>
      <c r="CI494">
        <v>4.3</v>
      </c>
      <c r="CJ494">
        <v>4.2</v>
      </c>
      <c r="CK494">
        <v>-4.9000000000000004</v>
      </c>
      <c r="CL494">
        <v>0.30000000000000004</v>
      </c>
      <c r="CM494">
        <v>-0.1</v>
      </c>
      <c r="CN494">
        <v>0</v>
      </c>
      <c r="CO494">
        <v>0.2</v>
      </c>
      <c r="CP494" s="21">
        <f t="shared" si="165"/>
        <v>6.2500000000000003E-3</v>
      </c>
      <c r="CQ494" s="21">
        <f t="shared" si="166"/>
        <v>5.5410189318138313E-2</v>
      </c>
      <c r="CW494">
        <v>735000</v>
      </c>
      <c r="CY494" s="22">
        <f t="shared" si="167"/>
        <v>-1.0907317073170733</v>
      </c>
    </row>
    <row r="495" spans="1:103" x14ac:dyDescent="0.2">
      <c r="A495">
        <v>12</v>
      </c>
      <c r="B495" t="s">
        <v>2328</v>
      </c>
      <c r="C495" t="s">
        <v>333</v>
      </c>
      <c r="D495" t="s">
        <v>334</v>
      </c>
      <c r="E495" t="s">
        <v>117</v>
      </c>
      <c r="F495">
        <v>76</v>
      </c>
      <c r="G495">
        <v>224</v>
      </c>
      <c r="H495" t="s">
        <v>118</v>
      </c>
      <c r="I495">
        <v>1999</v>
      </c>
      <c r="J495">
        <v>4</v>
      </c>
      <c r="K495">
        <v>115</v>
      </c>
      <c r="M495">
        <v>34</v>
      </c>
      <c r="N495" t="s">
        <v>2329</v>
      </c>
      <c r="O495" s="12" t="s">
        <v>743</v>
      </c>
      <c r="P495" s="12" t="s">
        <v>2327</v>
      </c>
      <c r="Q495" t="s">
        <v>271</v>
      </c>
      <c r="T495" s="12" t="s">
        <v>156</v>
      </c>
      <c r="U495">
        <v>57</v>
      </c>
      <c r="V495">
        <v>5</v>
      </c>
      <c r="W495">
        <v>10</v>
      </c>
      <c r="X495">
        <v>15</v>
      </c>
      <c r="Y495">
        <v>-7</v>
      </c>
      <c r="Z495">
        <v>95</v>
      </c>
      <c r="AA495">
        <v>24</v>
      </c>
      <c r="AB495">
        <v>21</v>
      </c>
      <c r="AC495" s="13">
        <f t="shared" si="147"/>
        <v>5.2631578947368418E-2</v>
      </c>
      <c r="AD495" s="13">
        <f t="shared" si="148"/>
        <v>3.5714285714285712E-2</v>
      </c>
      <c r="AE495" s="14">
        <v>30.6</v>
      </c>
      <c r="AF495" s="15">
        <v>51</v>
      </c>
      <c r="AG495" s="15">
        <v>4</v>
      </c>
      <c r="AH495" s="15">
        <v>7</v>
      </c>
      <c r="AI495" s="2">
        <v>671.45</v>
      </c>
      <c r="AJ495" s="14">
        <f t="shared" si="149"/>
        <v>11.77982456140351</v>
      </c>
      <c r="AK495">
        <v>938</v>
      </c>
      <c r="AL495" s="14">
        <f t="shared" si="150"/>
        <v>16.456140350877192</v>
      </c>
      <c r="AM495" s="16">
        <f t="shared" si="151"/>
        <v>0.7158315565031983</v>
      </c>
      <c r="AN495" s="15">
        <v>74.400000000000006</v>
      </c>
      <c r="AO495" s="16">
        <f t="shared" si="152"/>
        <v>6.6482984585598333</v>
      </c>
      <c r="AP495" s="13">
        <f>IF(('Even Strength'!CU495+'Power Play'!AJ495+'Penalty Kill'!AF495)&gt;0,V495/('Even Strength'!CU495+'Power Play'!AJ495+'Penalty Kill'!AF495),0)</f>
        <v>5.2631578947368418E-2</v>
      </c>
      <c r="AQ495" s="13">
        <f>IF(('Even Strength'!CU495+'Power Play'!AJ495+'Penalty Kill'!AF495)&gt;0,W495/('Even Strength'!CU495+'Power Play'!AJ495+'Penalty Kill'!AF495),0)</f>
        <v>0.10526315789473684</v>
      </c>
      <c r="AR495" s="13">
        <f t="shared" si="153"/>
        <v>0.15789473684210525</v>
      </c>
      <c r="AS495">
        <v>2</v>
      </c>
      <c r="AT495">
        <v>5</v>
      </c>
      <c r="AU495" s="17">
        <f t="shared" si="154"/>
        <v>0.2857142857142857</v>
      </c>
      <c r="AV495">
        <v>0.2</v>
      </c>
      <c r="AW495">
        <v>52</v>
      </c>
      <c r="AX495">
        <v>75</v>
      </c>
      <c r="AY495">
        <v>26</v>
      </c>
      <c r="AZ495">
        <v>24</v>
      </c>
      <c r="BA495">
        <v>23</v>
      </c>
      <c r="BB495">
        <v>11</v>
      </c>
      <c r="BC495" s="2">
        <f t="shared" si="155"/>
        <v>4.6466602129719261</v>
      </c>
      <c r="BD495" s="14">
        <f t="shared" si="156"/>
        <v>6.7019137687095087</v>
      </c>
      <c r="BE495" s="14">
        <f t="shared" si="157"/>
        <v>2.3233301064859631</v>
      </c>
      <c r="BF495" s="14">
        <f t="shared" si="158"/>
        <v>2.1446124059870426</v>
      </c>
      <c r="BG495" s="14">
        <f t="shared" si="159"/>
        <v>2.0552535557375826</v>
      </c>
      <c r="BH495" s="14">
        <f t="shared" si="160"/>
        <v>0.9829473527440612</v>
      </c>
      <c r="BI495">
        <v>67</v>
      </c>
      <c r="BJ495">
        <v>15</v>
      </c>
      <c r="BK495">
        <v>5</v>
      </c>
      <c r="BL495">
        <v>1</v>
      </c>
      <c r="BM495">
        <v>0</v>
      </c>
      <c r="BN495">
        <v>0</v>
      </c>
      <c r="BO495" s="2">
        <v>-3.9525939999999999</v>
      </c>
      <c r="BP495">
        <v>1</v>
      </c>
      <c r="BQ495">
        <v>0</v>
      </c>
      <c r="BR495" s="18">
        <f t="shared" si="161"/>
        <v>0</v>
      </c>
      <c r="BS495">
        <v>0</v>
      </c>
      <c r="BT495">
        <v>2</v>
      </c>
      <c r="BU495">
        <v>14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 s="18">
        <f t="shared" si="162"/>
        <v>0</v>
      </c>
      <c r="CC495" s="19">
        <v>2</v>
      </c>
      <c r="CD495">
        <v>0.30000000000000004</v>
      </c>
      <c r="CE495">
        <v>0.4</v>
      </c>
      <c r="CF495">
        <v>0.7</v>
      </c>
      <c r="CG495" s="20">
        <f t="shared" si="163"/>
        <v>1.2280701754385965E-2</v>
      </c>
      <c r="CH495" s="20">
        <f t="shared" si="164"/>
        <v>6.2551195174622085E-2</v>
      </c>
      <c r="CI495">
        <v>14.6</v>
      </c>
      <c r="CJ495">
        <v>13.7</v>
      </c>
      <c r="CK495">
        <v>-9.3000000000000007</v>
      </c>
      <c r="CL495">
        <v>-0.5</v>
      </c>
      <c r="CM495">
        <v>0.60000000000000009</v>
      </c>
      <c r="CN495">
        <v>-0.30000000000000004</v>
      </c>
      <c r="CO495">
        <v>-0.2</v>
      </c>
      <c r="CP495" s="21">
        <f t="shared" si="165"/>
        <v>-3.5087719298245615E-3</v>
      </c>
      <c r="CQ495" s="21">
        <f t="shared" si="166"/>
        <v>-1.7871770049892027E-2</v>
      </c>
      <c r="CU495">
        <v>16</v>
      </c>
      <c r="CV495" t="s">
        <v>449</v>
      </c>
      <c r="CW495">
        <v>4500000</v>
      </c>
      <c r="CY495" s="22">
        <f t="shared" si="167"/>
        <v>-8.1024390243902431</v>
      </c>
    </row>
    <row r="496" spans="1:103" x14ac:dyDescent="0.2">
      <c r="A496">
        <v>63</v>
      </c>
      <c r="B496" t="s">
        <v>2330</v>
      </c>
      <c r="C496" t="s">
        <v>553</v>
      </c>
      <c r="D496" t="s">
        <v>554</v>
      </c>
      <c r="E496" t="s">
        <v>106</v>
      </c>
      <c r="F496">
        <v>69</v>
      </c>
      <c r="G496">
        <v>183</v>
      </c>
      <c r="H496" t="s">
        <v>118</v>
      </c>
      <c r="I496">
        <v>2006</v>
      </c>
      <c r="J496">
        <v>3</v>
      </c>
      <c r="K496">
        <v>71</v>
      </c>
      <c r="M496">
        <v>25</v>
      </c>
      <c r="N496" t="s">
        <v>2331</v>
      </c>
      <c r="O496" s="12" t="s">
        <v>599</v>
      </c>
      <c r="P496" s="12" t="s">
        <v>2332</v>
      </c>
      <c r="Q496" t="s">
        <v>338</v>
      </c>
      <c r="T496" s="12" t="s">
        <v>123</v>
      </c>
      <c r="U496">
        <v>82</v>
      </c>
      <c r="V496">
        <v>25</v>
      </c>
      <c r="W496">
        <v>28</v>
      </c>
      <c r="X496">
        <v>53</v>
      </c>
      <c r="Y496">
        <v>36</v>
      </c>
      <c r="Z496">
        <v>149</v>
      </c>
      <c r="AA496">
        <v>53</v>
      </c>
      <c r="AB496">
        <v>45</v>
      </c>
      <c r="AC496" s="13">
        <f t="shared" si="147"/>
        <v>0.16778523489932887</v>
      </c>
      <c r="AD496" s="13">
        <f t="shared" si="148"/>
        <v>0.10121457489878542</v>
      </c>
      <c r="AE496" s="14">
        <v>28.4</v>
      </c>
      <c r="AF496" s="15">
        <v>82</v>
      </c>
      <c r="AG496" s="15">
        <v>37</v>
      </c>
      <c r="AH496" s="15">
        <v>5</v>
      </c>
      <c r="AI496" s="2">
        <v>1306.55</v>
      </c>
      <c r="AJ496" s="14">
        <f t="shared" si="149"/>
        <v>15.933536585365854</v>
      </c>
      <c r="AK496">
        <v>1761</v>
      </c>
      <c r="AL496" s="14">
        <f t="shared" si="150"/>
        <v>21.475609756097562</v>
      </c>
      <c r="AM496" s="16">
        <f t="shared" si="151"/>
        <v>0.7419363997728563</v>
      </c>
      <c r="AN496" s="15">
        <v>198.61016900000001</v>
      </c>
      <c r="AO496" s="16">
        <f t="shared" si="152"/>
        <v>9.120669044429988</v>
      </c>
      <c r="AP496" s="13">
        <f>IF(('Even Strength'!CU496+'Power Play'!AJ496+'Penalty Kill'!AF496)&gt;0,V496/('Even Strength'!CU496+'Power Play'!AJ496+'Penalty Kill'!AF496),0)</f>
        <v>0.1773049645390071</v>
      </c>
      <c r="AQ496" s="13">
        <f>IF(('Even Strength'!CU496+'Power Play'!AJ496+'Penalty Kill'!AF496)&gt;0,W496/('Even Strength'!CU496+'Power Play'!AJ496+'Penalty Kill'!AF496),0)</f>
        <v>0.19858156028368795</v>
      </c>
      <c r="AR496" s="13">
        <f t="shared" si="153"/>
        <v>0.37588652482269502</v>
      </c>
      <c r="AS496">
        <v>6</v>
      </c>
      <c r="AT496">
        <v>17</v>
      </c>
      <c r="AU496" s="17">
        <f t="shared" si="154"/>
        <v>0.2608695652173913</v>
      </c>
      <c r="AV496">
        <v>0.4</v>
      </c>
      <c r="AW496">
        <v>119</v>
      </c>
      <c r="AX496">
        <v>73</v>
      </c>
      <c r="AY496">
        <v>23</v>
      </c>
      <c r="AZ496">
        <v>53</v>
      </c>
      <c r="BA496">
        <v>51</v>
      </c>
      <c r="BB496">
        <v>46</v>
      </c>
      <c r="BC496" s="2">
        <f t="shared" si="155"/>
        <v>5.4647736405036165</v>
      </c>
      <c r="BD496" s="14">
        <f t="shared" si="156"/>
        <v>3.3523401324097817</v>
      </c>
      <c r="BE496" s="14">
        <f t="shared" si="157"/>
        <v>1.0562167540469174</v>
      </c>
      <c r="BF496" s="14">
        <f t="shared" si="158"/>
        <v>2.433890781064636</v>
      </c>
      <c r="BG496" s="14">
        <f t="shared" si="159"/>
        <v>2.3420458459301212</v>
      </c>
      <c r="BH496" s="14">
        <f t="shared" si="160"/>
        <v>2.1124335080938348</v>
      </c>
      <c r="BI496">
        <v>64</v>
      </c>
      <c r="BJ496">
        <v>31</v>
      </c>
      <c r="BK496">
        <v>0</v>
      </c>
      <c r="BL496">
        <v>0</v>
      </c>
      <c r="BM496">
        <v>0</v>
      </c>
      <c r="BN496">
        <v>0</v>
      </c>
      <c r="BO496" s="2">
        <v>-9.2669560000000004</v>
      </c>
      <c r="BP496">
        <v>6</v>
      </c>
      <c r="BQ496">
        <v>1</v>
      </c>
      <c r="BR496" s="18">
        <f t="shared" si="161"/>
        <v>0.16666666666666666</v>
      </c>
      <c r="BS496">
        <v>0</v>
      </c>
      <c r="BT496">
        <v>4</v>
      </c>
      <c r="BU496">
        <v>16</v>
      </c>
      <c r="BV496">
        <v>1</v>
      </c>
      <c r="BW496">
        <v>1</v>
      </c>
      <c r="BX496">
        <v>5</v>
      </c>
      <c r="BY496">
        <v>1</v>
      </c>
      <c r="BZ496">
        <v>0</v>
      </c>
      <c r="CA496">
        <v>0</v>
      </c>
      <c r="CB496" s="18">
        <f t="shared" si="162"/>
        <v>0</v>
      </c>
      <c r="CC496" s="19">
        <v>4</v>
      </c>
      <c r="CD496">
        <v>5.0999999999999996</v>
      </c>
      <c r="CE496">
        <v>2.7</v>
      </c>
      <c r="CF496">
        <v>7.8</v>
      </c>
      <c r="CG496" s="20">
        <f t="shared" si="163"/>
        <v>9.5121951219512196E-2</v>
      </c>
      <c r="CH496" s="20">
        <f t="shared" si="164"/>
        <v>0.35819524702460681</v>
      </c>
      <c r="CI496">
        <v>25.7</v>
      </c>
      <c r="CJ496">
        <v>29.6</v>
      </c>
      <c r="CK496">
        <v>14.4</v>
      </c>
      <c r="CL496">
        <v>11.2</v>
      </c>
      <c r="CM496">
        <v>5.7</v>
      </c>
      <c r="CN496">
        <v>-0.8</v>
      </c>
      <c r="CO496">
        <v>16.100000000000001</v>
      </c>
      <c r="CP496" s="21">
        <f t="shared" si="165"/>
        <v>0.19634146341463415</v>
      </c>
      <c r="CQ496" s="21">
        <f t="shared" si="166"/>
        <v>0.73935172783284231</v>
      </c>
      <c r="CW496">
        <v>4500000</v>
      </c>
      <c r="CY496" s="22">
        <f t="shared" si="167"/>
        <v>8.1975609756097576</v>
      </c>
    </row>
    <row r="497" spans="1:103" x14ac:dyDescent="0.2">
      <c r="A497">
        <v>47</v>
      </c>
      <c r="B497" t="s">
        <v>2333</v>
      </c>
      <c r="C497" t="s">
        <v>2011</v>
      </c>
      <c r="E497" t="s">
        <v>219</v>
      </c>
      <c r="F497">
        <v>74</v>
      </c>
      <c r="G497">
        <v>212</v>
      </c>
      <c r="H497" t="s">
        <v>107</v>
      </c>
      <c r="I497">
        <v>2011</v>
      </c>
      <c r="J497">
        <v>7</v>
      </c>
      <c r="K497">
        <v>205</v>
      </c>
      <c r="L497" t="s">
        <v>108</v>
      </c>
      <c r="M497">
        <v>22</v>
      </c>
      <c r="N497" t="s">
        <v>2334</v>
      </c>
      <c r="O497" s="12" t="s">
        <v>2335</v>
      </c>
      <c r="P497" s="12" t="s">
        <v>2336</v>
      </c>
      <c r="Q497" t="s">
        <v>122</v>
      </c>
      <c r="T497" s="12" t="s">
        <v>178</v>
      </c>
      <c r="U497">
        <v>1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 s="13">
        <f t="shared" si="147"/>
        <v>0</v>
      </c>
      <c r="AD497" s="13">
        <f t="shared" si="148"/>
        <v>0</v>
      </c>
      <c r="AE497" s="14">
        <v>0</v>
      </c>
      <c r="AF497" s="15">
        <v>0</v>
      </c>
      <c r="AG497" s="15">
        <v>0</v>
      </c>
      <c r="AH497" s="15">
        <v>0</v>
      </c>
      <c r="AI497" s="2">
        <v>13.35</v>
      </c>
      <c r="AJ497" s="14">
        <f t="shared" si="149"/>
        <v>13.35</v>
      </c>
      <c r="AK497">
        <v>25</v>
      </c>
      <c r="AL497" s="14">
        <f t="shared" si="150"/>
        <v>25</v>
      </c>
      <c r="AM497" s="16">
        <f t="shared" si="151"/>
        <v>0.53400000000000003</v>
      </c>
      <c r="AN497" s="15">
        <v>0</v>
      </c>
      <c r="AO497" s="16">
        <f t="shared" si="152"/>
        <v>0</v>
      </c>
      <c r="AP497" s="13">
        <f>IF(('Even Strength'!CU497+'Power Play'!AJ497+'Penalty Kill'!AF497)&gt;0,V497/('Even Strength'!CU497+'Power Play'!AJ497+'Penalty Kill'!AF497),0)</f>
        <v>0</v>
      </c>
      <c r="AQ497" s="13">
        <f>IF(('Even Strength'!CU497+'Power Play'!AJ497+'Penalty Kill'!AF497)&gt;0,W497/('Even Strength'!CU497+'Power Play'!AJ497+'Penalty Kill'!AF497),0)</f>
        <v>0</v>
      </c>
      <c r="AR497" s="13">
        <f t="shared" si="153"/>
        <v>0</v>
      </c>
      <c r="AS497">
        <v>0</v>
      </c>
      <c r="AT497">
        <v>0</v>
      </c>
      <c r="AU497" s="17">
        <f t="shared" si="154"/>
        <v>0</v>
      </c>
      <c r="AV497">
        <v>0</v>
      </c>
      <c r="AW497">
        <v>2</v>
      </c>
      <c r="AX497">
        <v>0</v>
      </c>
      <c r="AY497">
        <v>0</v>
      </c>
      <c r="AZ497">
        <v>0</v>
      </c>
      <c r="BA497">
        <v>0</v>
      </c>
      <c r="BB497">
        <v>0</v>
      </c>
      <c r="BC497" s="2">
        <f t="shared" si="155"/>
        <v>8.9887640449438209</v>
      </c>
      <c r="BD497" s="14">
        <f t="shared" si="156"/>
        <v>0</v>
      </c>
      <c r="BE497" s="14">
        <f t="shared" si="157"/>
        <v>0</v>
      </c>
      <c r="BF497" s="14">
        <f t="shared" si="158"/>
        <v>0</v>
      </c>
      <c r="BG497" s="14">
        <f t="shared" si="159"/>
        <v>0</v>
      </c>
      <c r="BH497" s="14">
        <f t="shared" si="160"/>
        <v>0</v>
      </c>
      <c r="BI497">
        <v>2</v>
      </c>
      <c r="BJ497">
        <v>1</v>
      </c>
      <c r="BK497">
        <v>0</v>
      </c>
      <c r="BL497">
        <v>0</v>
      </c>
      <c r="BM497">
        <v>0</v>
      </c>
      <c r="BN497">
        <v>0</v>
      </c>
      <c r="BO497" s="2">
        <v>-0.93484199999999995</v>
      </c>
      <c r="BR497" s="18" t="str">
        <f t="shared" si="161"/>
        <v xml:space="preserve"> 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 s="18">
        <f t="shared" si="162"/>
        <v>0</v>
      </c>
      <c r="CC497" s="19">
        <v>2</v>
      </c>
      <c r="CD497">
        <v>0</v>
      </c>
      <c r="CE497">
        <v>0.2</v>
      </c>
      <c r="CF497">
        <v>0.2</v>
      </c>
      <c r="CG497" s="20">
        <f t="shared" si="163"/>
        <v>0.2</v>
      </c>
      <c r="CH497" s="20">
        <f t="shared" si="164"/>
        <v>0.89887640449438211</v>
      </c>
      <c r="CI497">
        <v>0.4</v>
      </c>
      <c r="CJ497">
        <v>0.5</v>
      </c>
      <c r="CK497">
        <v>2</v>
      </c>
      <c r="CL497">
        <v>-0.1</v>
      </c>
      <c r="CM497">
        <v>0.30000000000000004</v>
      </c>
      <c r="CN497">
        <v>0</v>
      </c>
      <c r="CO497">
        <v>0.2</v>
      </c>
      <c r="CP497" s="21">
        <f t="shared" si="165"/>
        <v>0.2</v>
      </c>
      <c r="CQ497" s="21">
        <f t="shared" si="166"/>
        <v>0.89887640449438211</v>
      </c>
      <c r="CY497" s="22">
        <f t="shared" si="167"/>
        <v>0.2</v>
      </c>
    </row>
    <row r="498" spans="1:103" x14ac:dyDescent="0.2">
      <c r="A498">
        <v>85</v>
      </c>
      <c r="B498" t="s">
        <v>1551</v>
      </c>
      <c r="C498" t="s">
        <v>1957</v>
      </c>
      <c r="E498" t="s">
        <v>813</v>
      </c>
      <c r="F498">
        <v>76</v>
      </c>
      <c r="G498">
        <v>188</v>
      </c>
      <c r="H498" t="s">
        <v>118</v>
      </c>
      <c r="I498">
        <v>2010</v>
      </c>
      <c r="J498">
        <v>2</v>
      </c>
      <c r="K498">
        <v>46</v>
      </c>
      <c r="L498" t="s">
        <v>108</v>
      </c>
      <c r="M498">
        <v>21</v>
      </c>
      <c r="N498" t="s">
        <v>2337</v>
      </c>
      <c r="O498" s="12" t="s">
        <v>1247</v>
      </c>
      <c r="P498" s="12" t="s">
        <v>2338</v>
      </c>
      <c r="Q498" t="s">
        <v>131</v>
      </c>
      <c r="T498" s="12" t="s">
        <v>178</v>
      </c>
      <c r="U498">
        <v>44</v>
      </c>
      <c r="V498">
        <v>0</v>
      </c>
      <c r="W498">
        <v>6</v>
      </c>
      <c r="X498">
        <v>6</v>
      </c>
      <c r="Y498">
        <v>-2</v>
      </c>
      <c r="Z498">
        <v>28</v>
      </c>
      <c r="AA498">
        <v>19</v>
      </c>
      <c r="AB498">
        <v>29</v>
      </c>
      <c r="AC498" s="13">
        <f t="shared" si="147"/>
        <v>0</v>
      </c>
      <c r="AD498" s="13">
        <f t="shared" si="148"/>
        <v>0</v>
      </c>
      <c r="AE498" s="14">
        <v>51.6</v>
      </c>
      <c r="AF498" s="15">
        <v>15</v>
      </c>
      <c r="AG498" s="15">
        <v>3</v>
      </c>
      <c r="AH498" s="15">
        <v>7</v>
      </c>
      <c r="AI498" s="2">
        <v>843.16666666670005</v>
      </c>
      <c r="AJ498" s="14">
        <f t="shared" si="149"/>
        <v>19.162878787879546</v>
      </c>
      <c r="AK498">
        <v>1054</v>
      </c>
      <c r="AL498" s="14">
        <f t="shared" si="150"/>
        <v>23.954545454545453</v>
      </c>
      <c r="AM498" s="16">
        <f t="shared" si="151"/>
        <v>0.79996837444658453</v>
      </c>
      <c r="AN498" s="15">
        <v>34.159419999999997</v>
      </c>
      <c r="AO498" s="16">
        <f t="shared" si="152"/>
        <v>2.4307948606442995</v>
      </c>
      <c r="AP498" s="13">
        <f>IF(('Even Strength'!CU498+'Power Play'!AJ498+'Penalty Kill'!AF498)&gt;0,V498/('Even Strength'!CU498+'Power Play'!AJ498+'Penalty Kill'!AF498),0)</f>
        <v>0</v>
      </c>
      <c r="AQ498" s="13">
        <f>IF(('Even Strength'!CU498+'Power Play'!AJ498+'Penalty Kill'!AF498)&gt;0,W498/('Even Strength'!CU498+'Power Play'!AJ498+'Penalty Kill'!AF498),0)</f>
        <v>0.11764705882352941</v>
      </c>
      <c r="AR498" s="13">
        <f t="shared" si="153"/>
        <v>0.11764705882352941</v>
      </c>
      <c r="AS498">
        <v>0</v>
      </c>
      <c r="AT498">
        <v>0</v>
      </c>
      <c r="AU498" s="17">
        <f t="shared" si="154"/>
        <v>0</v>
      </c>
      <c r="AV498">
        <v>0</v>
      </c>
      <c r="AW498">
        <v>25</v>
      </c>
      <c r="AX498">
        <v>17</v>
      </c>
      <c r="AY498">
        <v>60</v>
      </c>
      <c r="AZ498">
        <v>19</v>
      </c>
      <c r="BA498">
        <v>33</v>
      </c>
      <c r="BB498">
        <v>17</v>
      </c>
      <c r="BC498" s="2">
        <f t="shared" si="155"/>
        <v>1.7790077090333354</v>
      </c>
      <c r="BD498" s="14">
        <f t="shared" si="156"/>
        <v>1.2097252421426681</v>
      </c>
      <c r="BE498" s="14">
        <f t="shared" si="157"/>
        <v>4.2696185016800046</v>
      </c>
      <c r="BF498" s="14">
        <f t="shared" si="158"/>
        <v>1.3520458588653348</v>
      </c>
      <c r="BG498" s="14">
        <f t="shared" si="159"/>
        <v>2.3482901759240025</v>
      </c>
      <c r="BH498" s="14">
        <f t="shared" si="160"/>
        <v>1.2097252421426681</v>
      </c>
      <c r="BI498">
        <v>16</v>
      </c>
      <c r="BJ498">
        <v>8</v>
      </c>
      <c r="BK498">
        <v>0</v>
      </c>
      <c r="BL498">
        <v>0</v>
      </c>
      <c r="BM498">
        <v>0</v>
      </c>
      <c r="BN498">
        <v>0</v>
      </c>
      <c r="BO498" s="2">
        <v>-1.0026390000000001</v>
      </c>
      <c r="BR498" s="18" t="str">
        <f t="shared" si="161"/>
        <v xml:space="preserve"> </v>
      </c>
      <c r="BT498">
        <v>0</v>
      </c>
      <c r="BU498">
        <v>12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 s="18">
        <f t="shared" si="162"/>
        <v>0</v>
      </c>
      <c r="CC498" s="19">
        <v>3</v>
      </c>
      <c r="CD498">
        <v>-0.4</v>
      </c>
      <c r="CE498">
        <v>1.8</v>
      </c>
      <c r="CF498">
        <v>1.4</v>
      </c>
      <c r="CG498" s="20">
        <f t="shared" si="163"/>
        <v>3.1818181818181815E-2</v>
      </c>
      <c r="CH498" s="20">
        <f t="shared" si="164"/>
        <v>9.9624431705866767E-2</v>
      </c>
      <c r="CI498">
        <v>13.7</v>
      </c>
      <c r="CJ498">
        <v>16.600000000000001</v>
      </c>
      <c r="CK498">
        <v>5.4</v>
      </c>
      <c r="CL498">
        <v>-1.1000000000000001</v>
      </c>
      <c r="CM498">
        <v>2</v>
      </c>
      <c r="CN498">
        <v>0</v>
      </c>
      <c r="CO498">
        <v>0.9</v>
      </c>
      <c r="CP498" s="21">
        <f t="shared" si="165"/>
        <v>2.0454545454545454E-2</v>
      </c>
      <c r="CQ498" s="21">
        <f t="shared" si="166"/>
        <v>6.4044277525200075E-2</v>
      </c>
      <c r="CW498">
        <v>870000</v>
      </c>
      <c r="CY498" s="22">
        <f t="shared" si="167"/>
        <v>-0.62780487804878049</v>
      </c>
    </row>
    <row r="499" spans="1:103" x14ac:dyDescent="0.2">
      <c r="A499">
        <v>79</v>
      </c>
      <c r="B499" t="s">
        <v>2339</v>
      </c>
      <c r="C499" t="s">
        <v>2274</v>
      </c>
      <c r="E499" t="s">
        <v>219</v>
      </c>
      <c r="F499">
        <v>72</v>
      </c>
      <c r="G499">
        <v>201</v>
      </c>
      <c r="H499" t="s">
        <v>118</v>
      </c>
      <c r="I499">
        <v>1998</v>
      </c>
      <c r="J499">
        <v>6</v>
      </c>
      <c r="K499">
        <v>162</v>
      </c>
      <c r="M499">
        <v>35</v>
      </c>
      <c r="N499" t="s">
        <v>2340</v>
      </c>
      <c r="O499" s="12" t="s">
        <v>2276</v>
      </c>
      <c r="P499" s="12" t="s">
        <v>2341</v>
      </c>
      <c r="Q499" t="s">
        <v>367</v>
      </c>
      <c r="T499" s="12" t="s">
        <v>178</v>
      </c>
      <c r="U499">
        <v>81</v>
      </c>
      <c r="V499">
        <v>7</v>
      </c>
      <c r="W499">
        <v>36</v>
      </c>
      <c r="X499">
        <v>43</v>
      </c>
      <c r="Y499">
        <v>12</v>
      </c>
      <c r="Z499">
        <v>131</v>
      </c>
      <c r="AA499">
        <v>60</v>
      </c>
      <c r="AB499">
        <v>101</v>
      </c>
      <c r="AC499" s="13">
        <f t="shared" si="147"/>
        <v>5.3435114503816793E-2</v>
      </c>
      <c r="AD499" s="13">
        <f t="shared" si="148"/>
        <v>2.3972602739726026E-2</v>
      </c>
      <c r="AE499" s="14">
        <v>49.8</v>
      </c>
      <c r="AF499" s="15">
        <v>66</v>
      </c>
      <c r="AG499" s="15">
        <v>11</v>
      </c>
      <c r="AH499" s="15">
        <v>48</v>
      </c>
      <c r="AI499" s="2">
        <v>2044.1833333333</v>
      </c>
      <c r="AJ499" s="14">
        <f t="shared" si="149"/>
        <v>25.236831275719751</v>
      </c>
      <c r="AK499">
        <v>2321</v>
      </c>
      <c r="AL499" s="14">
        <f t="shared" si="150"/>
        <v>28.654320987654319</v>
      </c>
      <c r="AM499" s="16">
        <f t="shared" si="151"/>
        <v>0.88073387907509693</v>
      </c>
      <c r="AN499" s="15">
        <v>221.88879499999999</v>
      </c>
      <c r="AO499" s="16">
        <f t="shared" si="152"/>
        <v>6.5127855622865933</v>
      </c>
      <c r="AP499" s="13">
        <f>IF(('Even Strength'!CU499+'Power Play'!AJ499+'Penalty Kill'!AF499)&gt;0,V499/('Even Strength'!CU499+'Power Play'!AJ499+'Penalty Kill'!AF499),0)</f>
        <v>8.6419753086419748E-2</v>
      </c>
      <c r="AQ499" s="13">
        <f>IF(('Even Strength'!CU499+'Power Play'!AJ499+'Penalty Kill'!AF499)&gt;0,W499/('Even Strength'!CU499+'Power Play'!AJ499+'Penalty Kill'!AF499),0)</f>
        <v>0.44444444444444442</v>
      </c>
      <c r="AR499" s="13">
        <f t="shared" si="153"/>
        <v>0.53086419753086411</v>
      </c>
      <c r="AS499">
        <v>0</v>
      </c>
      <c r="AT499">
        <v>0</v>
      </c>
      <c r="AU499" s="17">
        <f t="shared" si="154"/>
        <v>0</v>
      </c>
      <c r="AV499">
        <v>0</v>
      </c>
      <c r="AW499">
        <v>82</v>
      </c>
      <c r="AX499">
        <v>49</v>
      </c>
      <c r="AY499">
        <v>180</v>
      </c>
      <c r="AZ499">
        <v>60</v>
      </c>
      <c r="BA499">
        <v>82</v>
      </c>
      <c r="BB499">
        <v>35</v>
      </c>
      <c r="BC499" s="2">
        <f t="shared" si="155"/>
        <v>2.4068291330686651</v>
      </c>
      <c r="BD499" s="14">
        <f t="shared" si="156"/>
        <v>1.4382271648824947</v>
      </c>
      <c r="BE499" s="14">
        <f t="shared" si="157"/>
        <v>5.2832834628336549</v>
      </c>
      <c r="BF499" s="14">
        <f t="shared" si="158"/>
        <v>1.7610944876112182</v>
      </c>
      <c r="BG499" s="14">
        <f t="shared" si="159"/>
        <v>2.4068291330686651</v>
      </c>
      <c r="BH499" s="14">
        <f t="shared" si="160"/>
        <v>1.0273051177732107</v>
      </c>
      <c r="BI499">
        <v>34</v>
      </c>
      <c r="BJ499">
        <v>12</v>
      </c>
      <c r="BK499">
        <v>0</v>
      </c>
      <c r="BL499">
        <v>1</v>
      </c>
      <c r="BM499">
        <v>0</v>
      </c>
      <c r="BN499">
        <v>0</v>
      </c>
      <c r="BO499" s="2">
        <v>5.6471859999999996</v>
      </c>
      <c r="BP499">
        <v>1</v>
      </c>
      <c r="BQ499">
        <v>1</v>
      </c>
      <c r="BR499" s="18">
        <f t="shared" si="161"/>
        <v>1</v>
      </c>
      <c r="BS499">
        <v>1</v>
      </c>
      <c r="BT499">
        <v>2</v>
      </c>
      <c r="BU499">
        <v>20</v>
      </c>
      <c r="BV499">
        <v>1</v>
      </c>
      <c r="BW499">
        <v>1</v>
      </c>
      <c r="BX499">
        <v>1</v>
      </c>
      <c r="BY499">
        <v>0</v>
      </c>
      <c r="BZ499">
        <v>0</v>
      </c>
      <c r="CA499">
        <v>0</v>
      </c>
      <c r="CB499" s="18">
        <f t="shared" si="162"/>
        <v>0</v>
      </c>
      <c r="CC499" s="19">
        <v>5</v>
      </c>
      <c r="CD499">
        <v>3.2</v>
      </c>
      <c r="CE499">
        <v>6</v>
      </c>
      <c r="CF499">
        <v>9.1999999999999993</v>
      </c>
      <c r="CG499" s="20">
        <f t="shared" si="163"/>
        <v>0.11358024691358024</v>
      </c>
      <c r="CH499" s="20">
        <f t="shared" si="164"/>
        <v>0.27003448810038677</v>
      </c>
      <c r="CI499">
        <v>50.7</v>
      </c>
      <c r="CJ499">
        <v>43.4</v>
      </c>
      <c r="CK499">
        <v>13.1</v>
      </c>
      <c r="CL499">
        <v>4.5999999999999996</v>
      </c>
      <c r="CM499">
        <v>5.7</v>
      </c>
      <c r="CN499">
        <v>0.60000000000000009</v>
      </c>
      <c r="CO499">
        <v>11</v>
      </c>
      <c r="CP499" s="21">
        <f t="shared" si="165"/>
        <v>0.13580246913580246</v>
      </c>
      <c r="CQ499" s="21">
        <f t="shared" si="166"/>
        <v>0.32286732272872337</v>
      </c>
      <c r="CW499">
        <v>5750000</v>
      </c>
      <c r="CY499" s="22">
        <f t="shared" si="167"/>
        <v>0.90243902439024382</v>
      </c>
    </row>
    <row r="500" spans="1:103" x14ac:dyDescent="0.2">
      <c r="A500">
        <v>12</v>
      </c>
      <c r="B500" t="s">
        <v>2342</v>
      </c>
      <c r="C500" t="s">
        <v>2343</v>
      </c>
      <c r="D500" t="s">
        <v>268</v>
      </c>
      <c r="E500" t="s">
        <v>106</v>
      </c>
      <c r="F500">
        <v>74</v>
      </c>
      <c r="G500">
        <v>220</v>
      </c>
      <c r="H500" t="s">
        <v>118</v>
      </c>
      <c r="I500">
        <v>1997</v>
      </c>
      <c r="J500">
        <v>1</v>
      </c>
      <c r="K500">
        <v>2</v>
      </c>
      <c r="M500">
        <v>34</v>
      </c>
      <c r="N500" t="s">
        <v>2344</v>
      </c>
      <c r="O500" s="12" t="s">
        <v>524</v>
      </c>
      <c r="P500" s="12" t="s">
        <v>2345</v>
      </c>
      <c r="Q500" t="s">
        <v>610</v>
      </c>
      <c r="T500" s="12" t="s">
        <v>123</v>
      </c>
      <c r="U500">
        <v>82</v>
      </c>
      <c r="V500">
        <v>33</v>
      </c>
      <c r="W500">
        <v>37</v>
      </c>
      <c r="X500">
        <v>70</v>
      </c>
      <c r="Y500">
        <v>0</v>
      </c>
      <c r="Z500">
        <v>285</v>
      </c>
      <c r="AA500">
        <v>98</v>
      </c>
      <c r="AB500">
        <v>99</v>
      </c>
      <c r="AC500" s="13">
        <f t="shared" si="147"/>
        <v>0.11578947368421053</v>
      </c>
      <c r="AD500" s="13">
        <f t="shared" si="148"/>
        <v>6.8464730290456438E-2</v>
      </c>
      <c r="AE500" s="14">
        <v>27.4</v>
      </c>
      <c r="AF500" s="15">
        <v>144</v>
      </c>
      <c r="AG500" s="15">
        <v>44</v>
      </c>
      <c r="AH500" s="15">
        <v>33</v>
      </c>
      <c r="AI500" s="2">
        <v>1681.85</v>
      </c>
      <c r="AJ500" s="14">
        <f t="shared" si="149"/>
        <v>20.510365853658534</v>
      </c>
      <c r="AK500">
        <v>2237</v>
      </c>
      <c r="AL500" s="14">
        <f t="shared" si="150"/>
        <v>27.280487804878049</v>
      </c>
      <c r="AM500" s="16">
        <f t="shared" si="151"/>
        <v>0.75183281180151984</v>
      </c>
      <c r="AN500" s="15">
        <v>239.012393</v>
      </c>
      <c r="AO500" s="16">
        <f t="shared" si="152"/>
        <v>8.5267672979159865</v>
      </c>
      <c r="AP500" s="13">
        <f>IF(('Even Strength'!CU500+'Power Play'!AJ500+'Penalty Kill'!AF500)&gt;0,V500/('Even Strength'!CU500+'Power Play'!AJ500+'Penalty Kill'!AF500),0)</f>
        <v>0.28695652173913044</v>
      </c>
      <c r="AQ500" s="13">
        <f>IF(('Even Strength'!CU500+'Power Play'!AJ500+'Penalty Kill'!AF500)&gt;0,W500/('Even Strength'!CU500+'Power Play'!AJ500+'Penalty Kill'!AF500),0)</f>
        <v>0.32173913043478258</v>
      </c>
      <c r="AR500" s="13">
        <f t="shared" si="153"/>
        <v>0.60869565217391308</v>
      </c>
      <c r="AS500">
        <v>163</v>
      </c>
      <c r="AT500">
        <v>145</v>
      </c>
      <c r="AU500" s="17">
        <f t="shared" si="154"/>
        <v>0.52922077922077926</v>
      </c>
      <c r="AV500">
        <v>5.9</v>
      </c>
      <c r="AW500">
        <v>91</v>
      </c>
      <c r="AX500">
        <v>85</v>
      </c>
      <c r="AY500">
        <v>29</v>
      </c>
      <c r="AZ500">
        <v>98</v>
      </c>
      <c r="BA500">
        <v>65</v>
      </c>
      <c r="BB500">
        <v>50</v>
      </c>
      <c r="BC500" s="2">
        <f t="shared" si="155"/>
        <v>3.2464250676338557</v>
      </c>
      <c r="BD500" s="14">
        <f t="shared" si="156"/>
        <v>3.0323750631744808</v>
      </c>
      <c r="BE500" s="14">
        <f t="shared" si="157"/>
        <v>1.0345750215536464</v>
      </c>
      <c r="BF500" s="14">
        <f t="shared" si="158"/>
        <v>3.4961500728364601</v>
      </c>
      <c r="BG500" s="14">
        <f t="shared" si="159"/>
        <v>2.3188750483098972</v>
      </c>
      <c r="BH500" s="14">
        <f t="shared" si="160"/>
        <v>1.7837500371614592</v>
      </c>
      <c r="BI500">
        <v>18</v>
      </c>
      <c r="BJ500">
        <v>9</v>
      </c>
      <c r="BK500">
        <v>0</v>
      </c>
      <c r="BL500">
        <v>0</v>
      </c>
      <c r="BM500">
        <v>0</v>
      </c>
      <c r="BN500">
        <v>0</v>
      </c>
      <c r="BO500" s="2">
        <v>-0.89382499999999998</v>
      </c>
      <c r="BP500">
        <v>11</v>
      </c>
      <c r="BQ500">
        <v>5</v>
      </c>
      <c r="BR500" s="18">
        <f t="shared" si="161"/>
        <v>0.45454545454545453</v>
      </c>
      <c r="BS500">
        <v>3</v>
      </c>
      <c r="BT500">
        <v>2</v>
      </c>
      <c r="BU500">
        <v>23</v>
      </c>
      <c r="BV500">
        <v>0</v>
      </c>
      <c r="BW500">
        <v>0</v>
      </c>
      <c r="BX500">
        <v>4</v>
      </c>
      <c r="BY500">
        <v>0</v>
      </c>
      <c r="BZ500">
        <v>0</v>
      </c>
      <c r="CA500">
        <v>0</v>
      </c>
      <c r="CB500" s="18">
        <f t="shared" si="162"/>
        <v>0</v>
      </c>
      <c r="CC500" s="19">
        <v>7</v>
      </c>
      <c r="CD500">
        <v>6.7</v>
      </c>
      <c r="CE500">
        <v>1.8</v>
      </c>
      <c r="CF500">
        <v>8.6</v>
      </c>
      <c r="CG500" s="20">
        <f t="shared" si="163"/>
        <v>0.1048780487804878</v>
      </c>
      <c r="CH500" s="20">
        <f t="shared" si="164"/>
        <v>0.306805006391771</v>
      </c>
      <c r="CI500">
        <v>42.4</v>
      </c>
      <c r="CJ500">
        <v>39.5</v>
      </c>
      <c r="CK500">
        <v>-7.9</v>
      </c>
      <c r="CL500">
        <v>10.5</v>
      </c>
      <c r="CM500">
        <v>4.7</v>
      </c>
      <c r="CN500">
        <v>1.3</v>
      </c>
      <c r="CO500">
        <v>16.5</v>
      </c>
      <c r="CP500" s="21">
        <f t="shared" si="165"/>
        <v>0.20121951219512196</v>
      </c>
      <c r="CQ500" s="21">
        <f t="shared" si="166"/>
        <v>0.58863751226328154</v>
      </c>
      <c r="CW500">
        <v>6900000</v>
      </c>
      <c r="CY500" s="22">
        <f t="shared" si="167"/>
        <v>4.3829268292682926</v>
      </c>
    </row>
    <row r="501" spans="1:103" x14ac:dyDescent="0.2">
      <c r="A501">
        <v>62</v>
      </c>
      <c r="B501" t="s">
        <v>2346</v>
      </c>
      <c r="C501" t="s">
        <v>727</v>
      </c>
      <c r="D501" t="s">
        <v>508</v>
      </c>
      <c r="E501" t="s">
        <v>117</v>
      </c>
      <c r="F501">
        <v>75</v>
      </c>
      <c r="G501">
        <v>230</v>
      </c>
      <c r="H501" t="s">
        <v>118</v>
      </c>
      <c r="I501">
        <v>2007</v>
      </c>
      <c r="J501">
        <v>6</v>
      </c>
      <c r="K501">
        <v>161</v>
      </c>
      <c r="L501" t="s">
        <v>108</v>
      </c>
      <c r="M501">
        <v>25</v>
      </c>
      <c r="N501" t="s">
        <v>2347</v>
      </c>
      <c r="O501" s="12" t="s">
        <v>524</v>
      </c>
      <c r="P501" s="12" t="s">
        <v>2348</v>
      </c>
      <c r="Q501" t="s">
        <v>192</v>
      </c>
      <c r="T501" s="12" t="s">
        <v>156</v>
      </c>
      <c r="U501">
        <v>62</v>
      </c>
      <c r="V501">
        <v>11</v>
      </c>
      <c r="W501">
        <v>18</v>
      </c>
      <c r="X501">
        <v>29</v>
      </c>
      <c r="Y501">
        <v>11</v>
      </c>
      <c r="Z501">
        <v>93</v>
      </c>
      <c r="AA501">
        <v>40</v>
      </c>
      <c r="AB501">
        <v>34</v>
      </c>
      <c r="AC501" s="13">
        <f t="shared" si="147"/>
        <v>0.11827956989247312</v>
      </c>
      <c r="AD501" s="13">
        <f t="shared" si="148"/>
        <v>6.5868263473053898E-2</v>
      </c>
      <c r="AE501" s="14">
        <v>22.8</v>
      </c>
      <c r="AF501" s="15">
        <v>44</v>
      </c>
      <c r="AG501" s="15">
        <v>9</v>
      </c>
      <c r="AH501" s="15">
        <v>10</v>
      </c>
      <c r="AI501" s="2">
        <v>763.4</v>
      </c>
      <c r="AJ501" s="14">
        <f t="shared" si="149"/>
        <v>12.312903225806451</v>
      </c>
      <c r="AK501">
        <v>971</v>
      </c>
      <c r="AL501" s="14">
        <f t="shared" si="150"/>
        <v>15.661290322580646</v>
      </c>
      <c r="AM501" s="16">
        <f t="shared" si="151"/>
        <v>0.78619979402677653</v>
      </c>
      <c r="AN501" s="15">
        <v>117.10101</v>
      </c>
      <c r="AO501" s="16">
        <f t="shared" si="152"/>
        <v>9.2036423893109784</v>
      </c>
      <c r="AP501" s="13">
        <f>IF(('Even Strength'!CU501+'Power Play'!AJ501+'Penalty Kill'!AF501)&gt;0,V501/('Even Strength'!CU501+'Power Play'!AJ501+'Penalty Kill'!AF501),0)</f>
        <v>9.6491228070175433E-2</v>
      </c>
      <c r="AQ501" s="13">
        <f>IF(('Even Strength'!CU501+'Power Play'!AJ501+'Penalty Kill'!AF501)&gt;0,W501/('Even Strength'!CU501+'Power Play'!AJ501+'Penalty Kill'!AF501),0)</f>
        <v>0.15789473684210525</v>
      </c>
      <c r="AR501" s="13">
        <f t="shared" si="153"/>
        <v>0.25438596491228072</v>
      </c>
      <c r="AS501">
        <v>7</v>
      </c>
      <c r="AT501">
        <v>8</v>
      </c>
      <c r="AU501" s="17">
        <f t="shared" si="154"/>
        <v>0.46666666666666667</v>
      </c>
      <c r="AV501">
        <v>0.30000000000000004</v>
      </c>
      <c r="AW501">
        <v>119</v>
      </c>
      <c r="AX501">
        <v>124</v>
      </c>
      <c r="AY501">
        <v>16</v>
      </c>
      <c r="AZ501">
        <v>40</v>
      </c>
      <c r="BA501">
        <v>15</v>
      </c>
      <c r="BB501">
        <v>15</v>
      </c>
      <c r="BC501" s="2">
        <f t="shared" si="155"/>
        <v>9.3528949436730411</v>
      </c>
      <c r="BD501" s="14">
        <f t="shared" si="156"/>
        <v>9.7458737228189669</v>
      </c>
      <c r="BE501" s="14">
        <f t="shared" si="157"/>
        <v>1.2575320932669638</v>
      </c>
      <c r="BF501" s="14">
        <f t="shared" si="158"/>
        <v>3.1438302331674093</v>
      </c>
      <c r="BG501" s="14">
        <f t="shared" si="159"/>
        <v>1.1789363374377784</v>
      </c>
      <c r="BH501" s="14">
        <f t="shared" si="160"/>
        <v>1.1789363374377784</v>
      </c>
      <c r="BI501">
        <v>101</v>
      </c>
      <c r="BJ501">
        <v>7</v>
      </c>
      <c r="BK501">
        <v>13</v>
      </c>
      <c r="BL501">
        <v>1</v>
      </c>
      <c r="BM501">
        <v>1</v>
      </c>
      <c r="BN501">
        <v>0</v>
      </c>
      <c r="BO501" s="2">
        <v>4.0457470000000004</v>
      </c>
      <c r="BR501" s="18" t="str">
        <f t="shared" si="161"/>
        <v xml:space="preserve"> </v>
      </c>
      <c r="BT501">
        <v>3</v>
      </c>
      <c r="BU501">
        <v>11</v>
      </c>
      <c r="BV501">
        <v>0</v>
      </c>
      <c r="BW501">
        <v>0</v>
      </c>
      <c r="BX501">
        <v>3</v>
      </c>
      <c r="BY501">
        <v>0</v>
      </c>
      <c r="BZ501">
        <v>0</v>
      </c>
      <c r="CA501">
        <v>0</v>
      </c>
      <c r="CB501" s="18">
        <f t="shared" si="162"/>
        <v>0</v>
      </c>
      <c r="CC501" s="19">
        <v>4</v>
      </c>
      <c r="CD501">
        <v>2.4</v>
      </c>
      <c r="CE501">
        <v>1</v>
      </c>
      <c r="CF501">
        <v>3.4</v>
      </c>
      <c r="CG501" s="20">
        <f t="shared" si="163"/>
        <v>5.4838709677419356E-2</v>
      </c>
      <c r="CH501" s="20">
        <f t="shared" si="164"/>
        <v>0.26722556981922979</v>
      </c>
      <c r="CI501">
        <v>18.100000000000001</v>
      </c>
      <c r="CJ501">
        <v>14.6</v>
      </c>
      <c r="CK501">
        <v>4.8</v>
      </c>
      <c r="CL501">
        <v>3.9</v>
      </c>
      <c r="CM501">
        <v>1.6</v>
      </c>
      <c r="CN501">
        <v>0</v>
      </c>
      <c r="CO501">
        <v>5.4</v>
      </c>
      <c r="CP501" s="21">
        <f t="shared" si="165"/>
        <v>8.7096774193548387E-2</v>
      </c>
      <c r="CQ501" s="21">
        <f t="shared" si="166"/>
        <v>0.42441708147760027</v>
      </c>
      <c r="CW501">
        <v>575000</v>
      </c>
      <c r="CY501" s="22">
        <f t="shared" si="167"/>
        <v>4.3902439024390247</v>
      </c>
    </row>
    <row r="502" spans="1:103" x14ac:dyDescent="0.2">
      <c r="A502">
        <v>17</v>
      </c>
      <c r="B502" t="s">
        <v>1202</v>
      </c>
      <c r="C502" t="s">
        <v>374</v>
      </c>
      <c r="D502" t="s">
        <v>105</v>
      </c>
      <c r="E502" t="s">
        <v>106</v>
      </c>
      <c r="F502">
        <v>75</v>
      </c>
      <c r="G502">
        <v>206</v>
      </c>
      <c r="H502" t="s">
        <v>118</v>
      </c>
      <c r="I502">
        <v>2008</v>
      </c>
      <c r="J502">
        <v>5</v>
      </c>
      <c r="K502">
        <v>148</v>
      </c>
      <c r="M502">
        <v>24</v>
      </c>
      <c r="N502" t="s">
        <v>2349</v>
      </c>
      <c r="O502" s="12" t="s">
        <v>336</v>
      </c>
      <c r="P502" s="12" t="s">
        <v>1247</v>
      </c>
      <c r="Q502" t="s">
        <v>300</v>
      </c>
      <c r="T502" s="12" t="s">
        <v>156</v>
      </c>
      <c r="U502">
        <v>79</v>
      </c>
      <c r="V502">
        <v>8</v>
      </c>
      <c r="W502">
        <v>6</v>
      </c>
      <c r="X502">
        <v>14</v>
      </c>
      <c r="Y502">
        <v>-11</v>
      </c>
      <c r="Z502">
        <v>120</v>
      </c>
      <c r="AA502">
        <v>27</v>
      </c>
      <c r="AB502">
        <v>40</v>
      </c>
      <c r="AC502" s="13">
        <f t="shared" si="147"/>
        <v>6.6666666666666666E-2</v>
      </c>
      <c r="AD502" s="13">
        <f t="shared" si="148"/>
        <v>4.2780748663101602E-2</v>
      </c>
      <c r="AE502" s="14">
        <v>28.7</v>
      </c>
      <c r="AF502" s="15">
        <v>72</v>
      </c>
      <c r="AG502" s="15">
        <v>26</v>
      </c>
      <c r="AH502" s="15">
        <v>1</v>
      </c>
      <c r="AI502" s="2">
        <v>940.01666666669996</v>
      </c>
      <c r="AJ502" s="14">
        <f t="shared" si="149"/>
        <v>11.898945147679747</v>
      </c>
      <c r="AK502">
        <v>1329</v>
      </c>
      <c r="AL502" s="14">
        <f t="shared" si="150"/>
        <v>16.822784810126581</v>
      </c>
      <c r="AM502" s="16">
        <f t="shared" si="151"/>
        <v>0.70731126160022573</v>
      </c>
      <c r="AN502" s="15">
        <v>81.041667000000004</v>
      </c>
      <c r="AO502" s="16">
        <f t="shared" si="152"/>
        <v>5.1727806457330487</v>
      </c>
      <c r="AP502" s="13">
        <f>IF(('Even Strength'!CU502+'Power Play'!AJ502+'Penalty Kill'!AF502)&gt;0,V502/('Even Strength'!CU502+'Power Play'!AJ502+'Penalty Kill'!AF502),0)</f>
        <v>6.4516129032258063E-2</v>
      </c>
      <c r="AQ502" s="13">
        <f>IF(('Even Strength'!CU502+'Power Play'!AJ502+'Penalty Kill'!AF502)&gt;0,W502/('Even Strength'!CU502+'Power Play'!AJ502+'Penalty Kill'!AF502),0)</f>
        <v>4.8387096774193547E-2</v>
      </c>
      <c r="AR502" s="13">
        <f t="shared" si="153"/>
        <v>0.11290322580645161</v>
      </c>
      <c r="AS502">
        <v>3</v>
      </c>
      <c r="AT502">
        <v>6</v>
      </c>
      <c r="AU502" s="17">
        <f t="shared" si="154"/>
        <v>0.33333333333333331</v>
      </c>
      <c r="AV502">
        <v>0.1</v>
      </c>
      <c r="AW502">
        <v>98</v>
      </c>
      <c r="AX502">
        <v>359</v>
      </c>
      <c r="AY502">
        <v>42</v>
      </c>
      <c r="AZ502">
        <v>27</v>
      </c>
      <c r="BA502">
        <v>15</v>
      </c>
      <c r="BB502">
        <v>22</v>
      </c>
      <c r="BC502" s="2">
        <f t="shared" si="155"/>
        <v>6.2552082409884138</v>
      </c>
      <c r="BD502" s="14">
        <f t="shared" si="156"/>
        <v>22.914487331784084</v>
      </c>
      <c r="BE502" s="14">
        <f t="shared" si="157"/>
        <v>2.6808035318521775</v>
      </c>
      <c r="BF502" s="14">
        <f t="shared" si="158"/>
        <v>1.7233736990478281</v>
      </c>
      <c r="BG502" s="14">
        <f t="shared" si="159"/>
        <v>0.95742983280434901</v>
      </c>
      <c r="BH502" s="14">
        <f t="shared" si="160"/>
        <v>1.4042304214463786</v>
      </c>
      <c r="BI502">
        <v>90</v>
      </c>
      <c r="BJ502">
        <v>15</v>
      </c>
      <c r="BK502">
        <v>10</v>
      </c>
      <c r="BL502">
        <v>1</v>
      </c>
      <c r="BM502">
        <v>0</v>
      </c>
      <c r="BN502">
        <v>0</v>
      </c>
      <c r="BO502" s="2">
        <v>-1.634647</v>
      </c>
      <c r="BP502">
        <v>1</v>
      </c>
      <c r="BQ502">
        <v>0</v>
      </c>
      <c r="BR502" s="18">
        <f t="shared" si="161"/>
        <v>0</v>
      </c>
      <c r="BS502">
        <v>0</v>
      </c>
      <c r="BT502">
        <v>0</v>
      </c>
      <c r="BU502">
        <v>23</v>
      </c>
      <c r="BV502">
        <v>0</v>
      </c>
      <c r="BW502">
        <v>0</v>
      </c>
      <c r="BX502">
        <v>3</v>
      </c>
      <c r="BY502">
        <v>0</v>
      </c>
      <c r="BZ502">
        <v>0</v>
      </c>
      <c r="CA502">
        <v>0</v>
      </c>
      <c r="CB502" s="18">
        <f t="shared" si="162"/>
        <v>0</v>
      </c>
      <c r="CC502" s="19">
        <v>3</v>
      </c>
      <c r="CD502">
        <v>-0.2</v>
      </c>
      <c r="CE502">
        <v>0.5</v>
      </c>
      <c r="CF502">
        <v>0.4</v>
      </c>
      <c r="CG502" s="20">
        <f t="shared" si="163"/>
        <v>5.0632911392405064E-3</v>
      </c>
      <c r="CH502" s="20">
        <f t="shared" si="164"/>
        <v>2.5531462208115974E-2</v>
      </c>
      <c r="CI502">
        <v>16.399999999999999</v>
      </c>
      <c r="CJ502">
        <v>18.2</v>
      </c>
      <c r="CK502">
        <v>-6.3</v>
      </c>
      <c r="CL502">
        <v>-1.1000000000000001</v>
      </c>
      <c r="CM502">
        <v>1.4</v>
      </c>
      <c r="CN502">
        <v>-0.30000000000000004</v>
      </c>
      <c r="CO502">
        <v>0</v>
      </c>
      <c r="CP502" s="21">
        <f t="shared" si="165"/>
        <v>0</v>
      </c>
      <c r="CQ502" s="21">
        <f t="shared" si="166"/>
        <v>0</v>
      </c>
      <c r="CU502">
        <v>3</v>
      </c>
      <c r="CV502" t="s">
        <v>312</v>
      </c>
      <c r="CW502">
        <v>1000000</v>
      </c>
      <c r="CY502" s="22">
        <f t="shared" si="167"/>
        <v>-1.7560975609756095</v>
      </c>
    </row>
    <row r="503" spans="1:103" x14ac:dyDescent="0.2">
      <c r="A503">
        <v>7</v>
      </c>
      <c r="B503" t="s">
        <v>1860</v>
      </c>
      <c r="C503" t="s">
        <v>173</v>
      </c>
      <c r="D503" t="s">
        <v>127</v>
      </c>
      <c r="E503" t="s">
        <v>117</v>
      </c>
      <c r="F503">
        <v>73</v>
      </c>
      <c r="G503">
        <v>200</v>
      </c>
      <c r="H503" t="s">
        <v>118</v>
      </c>
      <c r="I503">
        <v>2000</v>
      </c>
      <c r="J503">
        <v>2</v>
      </c>
      <c r="K503">
        <v>62</v>
      </c>
      <c r="M503">
        <v>32</v>
      </c>
      <c r="N503" t="s">
        <v>2350</v>
      </c>
      <c r="O503" s="12" t="s">
        <v>458</v>
      </c>
      <c r="P503" s="12" t="s">
        <v>1247</v>
      </c>
      <c r="Q503" t="s">
        <v>147</v>
      </c>
      <c r="T503" s="12" t="s">
        <v>178</v>
      </c>
      <c r="U503">
        <v>39</v>
      </c>
      <c r="V503">
        <v>3</v>
      </c>
      <c r="W503">
        <v>12</v>
      </c>
      <c r="X503">
        <v>15</v>
      </c>
      <c r="Y503">
        <v>-4</v>
      </c>
      <c r="Z503">
        <v>54</v>
      </c>
      <c r="AA503">
        <v>29</v>
      </c>
      <c r="AB503">
        <v>31</v>
      </c>
      <c r="AC503" s="13">
        <f t="shared" si="147"/>
        <v>5.5555555555555552E-2</v>
      </c>
      <c r="AD503" s="13">
        <f t="shared" si="148"/>
        <v>2.6315789473684209E-2</v>
      </c>
      <c r="AE503" s="14">
        <v>45.1</v>
      </c>
      <c r="AF503" s="15">
        <v>21</v>
      </c>
      <c r="AG503" s="15">
        <v>10</v>
      </c>
      <c r="AH503" s="15">
        <v>17</v>
      </c>
      <c r="AI503" s="2">
        <v>958.26666666669996</v>
      </c>
      <c r="AJ503" s="14">
        <f t="shared" si="149"/>
        <v>24.570940170941025</v>
      </c>
      <c r="AK503">
        <v>1018</v>
      </c>
      <c r="AL503" s="14">
        <f t="shared" si="150"/>
        <v>26.102564102564102</v>
      </c>
      <c r="AM503" s="16">
        <f t="shared" si="151"/>
        <v>0.94132285527180748</v>
      </c>
      <c r="AN503" s="15">
        <v>23.123166999999999</v>
      </c>
      <c r="AO503" s="16">
        <f t="shared" si="152"/>
        <v>1.4478120425768246</v>
      </c>
      <c r="AP503" s="13">
        <f>IF(('Even Strength'!CU503+'Power Play'!AJ503+'Penalty Kill'!AF503)&gt;0,V503/('Even Strength'!CU503+'Power Play'!AJ503+'Penalty Kill'!AF503),0)</f>
        <v>6.3829787234042548E-2</v>
      </c>
      <c r="AQ503" s="13">
        <f>IF(('Even Strength'!CU503+'Power Play'!AJ503+'Penalty Kill'!AF503)&gt;0,W503/('Even Strength'!CU503+'Power Play'!AJ503+'Penalty Kill'!AF503),0)</f>
        <v>0.25531914893617019</v>
      </c>
      <c r="AR503" s="13">
        <f t="shared" si="153"/>
        <v>0.31914893617021273</v>
      </c>
      <c r="AS503">
        <v>0</v>
      </c>
      <c r="AT503">
        <v>0</v>
      </c>
      <c r="AU503" s="17">
        <f t="shared" si="154"/>
        <v>0</v>
      </c>
      <c r="AV503">
        <v>0</v>
      </c>
      <c r="AW503">
        <v>74</v>
      </c>
      <c r="AX503">
        <v>30</v>
      </c>
      <c r="AY503">
        <v>74</v>
      </c>
      <c r="AZ503">
        <v>29</v>
      </c>
      <c r="BA503">
        <v>17</v>
      </c>
      <c r="BB503">
        <v>12</v>
      </c>
      <c r="BC503" s="2">
        <f t="shared" si="155"/>
        <v>4.6333657993597948</v>
      </c>
      <c r="BD503" s="14">
        <f t="shared" si="156"/>
        <v>1.8783915402809979</v>
      </c>
      <c r="BE503" s="14">
        <f t="shared" si="157"/>
        <v>4.6333657993597948</v>
      </c>
      <c r="BF503" s="14">
        <f t="shared" si="158"/>
        <v>1.815778488938298</v>
      </c>
      <c r="BG503" s="14">
        <f t="shared" si="159"/>
        <v>1.0644218728258987</v>
      </c>
      <c r="BH503" s="14">
        <f t="shared" si="160"/>
        <v>0.75135661611239912</v>
      </c>
      <c r="BI503">
        <v>10</v>
      </c>
      <c r="BJ503">
        <v>5</v>
      </c>
      <c r="BK503">
        <v>0</v>
      </c>
      <c r="BL503">
        <v>0</v>
      </c>
      <c r="BM503">
        <v>0</v>
      </c>
      <c r="BN503">
        <v>0</v>
      </c>
      <c r="BO503" s="2">
        <v>2.9254669999999998</v>
      </c>
      <c r="BR503" s="18" t="str">
        <f t="shared" si="161"/>
        <v xml:space="preserve"> </v>
      </c>
      <c r="BT503">
        <v>1</v>
      </c>
      <c r="BU503">
        <v>8</v>
      </c>
      <c r="BV503">
        <v>0</v>
      </c>
      <c r="BW503">
        <v>0</v>
      </c>
      <c r="BX503">
        <v>2</v>
      </c>
      <c r="BY503">
        <v>0</v>
      </c>
      <c r="BZ503">
        <v>0</v>
      </c>
      <c r="CA503">
        <v>0</v>
      </c>
      <c r="CB503" s="18">
        <f t="shared" si="162"/>
        <v>0</v>
      </c>
      <c r="CC503" s="19">
        <v>5</v>
      </c>
      <c r="CD503">
        <v>0.8</v>
      </c>
      <c r="CE503">
        <v>2</v>
      </c>
      <c r="CF503">
        <v>2.8</v>
      </c>
      <c r="CG503" s="20">
        <f t="shared" si="163"/>
        <v>7.179487179487179E-2</v>
      </c>
      <c r="CH503" s="20">
        <f t="shared" si="164"/>
        <v>0.17531654375955977</v>
      </c>
      <c r="CI503">
        <v>23</v>
      </c>
      <c r="CJ503">
        <v>20.7</v>
      </c>
      <c r="CK503">
        <v>-4.7</v>
      </c>
      <c r="CL503">
        <v>0.4</v>
      </c>
      <c r="CM503">
        <v>1.8</v>
      </c>
      <c r="CN503">
        <v>0</v>
      </c>
      <c r="CO503">
        <v>2.2000000000000002</v>
      </c>
      <c r="CP503" s="21">
        <f t="shared" si="165"/>
        <v>5.6410256410256418E-2</v>
      </c>
      <c r="CQ503" s="21">
        <f t="shared" si="166"/>
        <v>0.13774871295393987</v>
      </c>
      <c r="CU503">
        <v>43</v>
      </c>
      <c r="CV503" t="s">
        <v>1372</v>
      </c>
      <c r="CW503">
        <v>5000000</v>
      </c>
      <c r="CY503" s="22">
        <f t="shared" si="167"/>
        <v>-6.5804878048780493</v>
      </c>
    </row>
    <row r="504" spans="1:103" x14ac:dyDescent="0.2">
      <c r="A504">
        <v>4</v>
      </c>
      <c r="B504" t="s">
        <v>2351</v>
      </c>
      <c r="C504" t="s">
        <v>2352</v>
      </c>
      <c r="E504" t="s">
        <v>1149</v>
      </c>
      <c r="F504">
        <v>72</v>
      </c>
      <c r="G504">
        <v>205</v>
      </c>
      <c r="H504" t="s">
        <v>107</v>
      </c>
      <c r="I504">
        <v>1999</v>
      </c>
      <c r="J504">
        <v>8</v>
      </c>
      <c r="K504">
        <v>228</v>
      </c>
      <c r="M504">
        <v>37</v>
      </c>
      <c r="N504" t="s">
        <v>2353</v>
      </c>
      <c r="O504" s="12" t="s">
        <v>1151</v>
      </c>
      <c r="P504" s="12" t="s">
        <v>2354</v>
      </c>
      <c r="Q504" t="s">
        <v>300</v>
      </c>
      <c r="T504" s="12" t="s">
        <v>178</v>
      </c>
      <c r="U504">
        <v>13</v>
      </c>
      <c r="V504">
        <v>0</v>
      </c>
      <c r="W504">
        <v>3</v>
      </c>
      <c r="X504">
        <v>3</v>
      </c>
      <c r="Y504">
        <v>4</v>
      </c>
      <c r="Z504">
        <v>12</v>
      </c>
      <c r="AA504">
        <v>11</v>
      </c>
      <c r="AB504">
        <v>17</v>
      </c>
      <c r="AC504" s="13">
        <f t="shared" si="147"/>
        <v>0</v>
      </c>
      <c r="AD504" s="13">
        <f t="shared" si="148"/>
        <v>0</v>
      </c>
      <c r="AE504" s="14">
        <v>53</v>
      </c>
      <c r="AF504" s="15">
        <v>3</v>
      </c>
      <c r="AG504" s="15">
        <v>0</v>
      </c>
      <c r="AH504" s="15">
        <v>9</v>
      </c>
      <c r="AI504" s="2">
        <v>201.1833333333</v>
      </c>
      <c r="AJ504" s="14">
        <f t="shared" si="149"/>
        <v>15.475641025638462</v>
      </c>
      <c r="AK504">
        <v>263</v>
      </c>
      <c r="AL504" s="14">
        <f t="shared" si="150"/>
        <v>20.23076923076923</v>
      </c>
      <c r="AM504" s="16">
        <f t="shared" si="151"/>
        <v>0.76495564005057037</v>
      </c>
      <c r="AN504" s="15">
        <v>8.3076919999999994</v>
      </c>
      <c r="AO504" s="16">
        <f t="shared" si="152"/>
        <v>2.4776481815926563</v>
      </c>
      <c r="AP504" s="13">
        <f>IF(('Even Strength'!CU504+'Power Play'!AJ504+'Penalty Kill'!AF504)&gt;0,V504/('Even Strength'!CU504+'Power Play'!AJ504+'Penalty Kill'!AF504),0)</f>
        <v>0</v>
      </c>
      <c r="AQ504" s="13">
        <f>IF(('Even Strength'!CU504+'Power Play'!AJ504+'Penalty Kill'!AF504)&gt;0,W504/('Even Strength'!CU504+'Power Play'!AJ504+'Penalty Kill'!AF504),0)</f>
        <v>0.21428571428571427</v>
      </c>
      <c r="AR504" s="13">
        <f t="shared" si="153"/>
        <v>0.21428571428571427</v>
      </c>
      <c r="AS504">
        <v>0</v>
      </c>
      <c r="AT504">
        <v>0</v>
      </c>
      <c r="AU504" s="17">
        <f t="shared" si="154"/>
        <v>0</v>
      </c>
      <c r="AV504">
        <v>0</v>
      </c>
      <c r="AW504">
        <v>13</v>
      </c>
      <c r="AX504">
        <v>9</v>
      </c>
      <c r="AY504">
        <v>9</v>
      </c>
      <c r="AZ504">
        <v>11</v>
      </c>
      <c r="BA504">
        <v>8</v>
      </c>
      <c r="BB504">
        <v>5</v>
      </c>
      <c r="BC504" s="2">
        <f t="shared" si="155"/>
        <v>3.877060724050017</v>
      </c>
      <c r="BD504" s="14">
        <f t="shared" si="156"/>
        <v>2.6841189628038578</v>
      </c>
      <c r="BE504" s="14">
        <f t="shared" si="157"/>
        <v>2.6841189628038578</v>
      </c>
      <c r="BF504" s="14">
        <f t="shared" si="158"/>
        <v>3.2805898434269372</v>
      </c>
      <c r="BG504" s="14">
        <f t="shared" si="159"/>
        <v>2.3858835224923181</v>
      </c>
      <c r="BH504" s="14">
        <f t="shared" si="160"/>
        <v>1.4911772015576987</v>
      </c>
      <c r="BI504">
        <v>4</v>
      </c>
      <c r="BJ504">
        <v>2</v>
      </c>
      <c r="BK504">
        <v>0</v>
      </c>
      <c r="BL504">
        <v>0</v>
      </c>
      <c r="BM504">
        <v>0</v>
      </c>
      <c r="BN504">
        <v>0</v>
      </c>
      <c r="BO504" s="2">
        <v>-1.0290250000000001</v>
      </c>
      <c r="BR504" s="18" t="str">
        <f t="shared" si="161"/>
        <v xml:space="preserve"> </v>
      </c>
      <c r="BT504">
        <v>0</v>
      </c>
      <c r="BU504">
        <v>2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 s="18">
        <f t="shared" si="162"/>
        <v>0</v>
      </c>
      <c r="CC504" s="19">
        <v>3</v>
      </c>
      <c r="CD504">
        <v>0.1</v>
      </c>
      <c r="CE504">
        <v>0.8</v>
      </c>
      <c r="CF504">
        <v>0.8</v>
      </c>
      <c r="CG504" s="20">
        <f t="shared" si="163"/>
        <v>6.1538461538461542E-2</v>
      </c>
      <c r="CH504" s="20">
        <f t="shared" si="164"/>
        <v>0.23858835224923183</v>
      </c>
      <c r="CI504">
        <v>4.8</v>
      </c>
      <c r="CJ504">
        <v>5.4</v>
      </c>
      <c r="CK504">
        <v>6.4</v>
      </c>
      <c r="CL504">
        <v>0</v>
      </c>
      <c r="CM504">
        <v>1.4</v>
      </c>
      <c r="CN504">
        <v>0</v>
      </c>
      <c r="CO504">
        <v>1.3</v>
      </c>
      <c r="CP504" s="21">
        <f t="shared" si="165"/>
        <v>0.1</v>
      </c>
      <c r="CQ504" s="21">
        <f t="shared" si="166"/>
        <v>0.38770607240500171</v>
      </c>
      <c r="CU504">
        <v>16</v>
      </c>
      <c r="CV504" t="s">
        <v>601</v>
      </c>
      <c r="CW504">
        <v>600000</v>
      </c>
      <c r="CY504" s="22">
        <f t="shared" si="167"/>
        <v>0.24634146341463414</v>
      </c>
    </row>
    <row r="505" spans="1:103" x14ac:dyDescent="0.2">
      <c r="A505">
        <v>27</v>
      </c>
      <c r="B505" t="s">
        <v>394</v>
      </c>
      <c r="C505" t="s">
        <v>2355</v>
      </c>
      <c r="D505" t="s">
        <v>116</v>
      </c>
      <c r="E505" t="s">
        <v>117</v>
      </c>
      <c r="F505">
        <v>73</v>
      </c>
      <c r="G505">
        <v>209</v>
      </c>
      <c r="H505" t="s">
        <v>118</v>
      </c>
      <c r="I505">
        <v>2007</v>
      </c>
      <c r="J505">
        <v>4</v>
      </c>
      <c r="K505">
        <v>95</v>
      </c>
      <c r="M505">
        <v>26</v>
      </c>
      <c r="N505" t="s">
        <v>2356</v>
      </c>
      <c r="O505" s="12" t="s">
        <v>2357</v>
      </c>
      <c r="P505" s="12" t="s">
        <v>2358</v>
      </c>
      <c r="Q505" t="s">
        <v>684</v>
      </c>
      <c r="T505" s="12" t="s">
        <v>178</v>
      </c>
      <c r="U505">
        <v>61</v>
      </c>
      <c r="V505">
        <v>11</v>
      </c>
      <c r="W505">
        <v>11</v>
      </c>
      <c r="X505">
        <v>22</v>
      </c>
      <c r="Y505">
        <v>17</v>
      </c>
      <c r="Z505">
        <v>79</v>
      </c>
      <c r="AA505">
        <v>62</v>
      </c>
      <c r="AB505">
        <v>82</v>
      </c>
      <c r="AC505" s="13">
        <f t="shared" si="147"/>
        <v>0.13924050632911392</v>
      </c>
      <c r="AD505" s="13">
        <f t="shared" si="148"/>
        <v>4.9327354260089683E-2</v>
      </c>
      <c r="AE505" s="14">
        <v>44.4</v>
      </c>
      <c r="AF505" s="15">
        <v>28</v>
      </c>
      <c r="AG505" s="15">
        <v>12</v>
      </c>
      <c r="AH505" s="15">
        <v>33</v>
      </c>
      <c r="AI505" s="2">
        <v>956.61666666669998</v>
      </c>
      <c r="AJ505" s="14">
        <f t="shared" si="149"/>
        <v>15.682240437159017</v>
      </c>
      <c r="AK505">
        <v>1331</v>
      </c>
      <c r="AL505" s="14">
        <f t="shared" si="150"/>
        <v>21.819672131147541</v>
      </c>
      <c r="AM505" s="16">
        <f t="shared" si="151"/>
        <v>0.71872026045582271</v>
      </c>
      <c r="AN505" s="15">
        <v>44.4</v>
      </c>
      <c r="AO505" s="16">
        <f t="shared" si="152"/>
        <v>2.7848145373450603</v>
      </c>
      <c r="AP505" s="13">
        <f>IF(('Even Strength'!CU505+'Power Play'!AJ505+'Penalty Kill'!AF505)&gt;0,V505/('Even Strength'!CU505+'Power Play'!AJ505+'Penalty Kill'!AF505),0)</f>
        <v>0.13095238095238096</v>
      </c>
      <c r="AQ505" s="13">
        <f>IF(('Even Strength'!CU505+'Power Play'!AJ505+'Penalty Kill'!AF505)&gt;0,W505/('Even Strength'!CU505+'Power Play'!AJ505+'Penalty Kill'!AF505),0)</f>
        <v>0.13095238095238096</v>
      </c>
      <c r="AR505" s="13">
        <f t="shared" si="153"/>
        <v>0.26190476190476192</v>
      </c>
      <c r="AS505">
        <v>0</v>
      </c>
      <c r="AT505">
        <v>0</v>
      </c>
      <c r="AU505" s="17">
        <f t="shared" si="154"/>
        <v>0</v>
      </c>
      <c r="AV505">
        <v>0</v>
      </c>
      <c r="AW505">
        <v>113</v>
      </c>
      <c r="AX505">
        <v>96</v>
      </c>
      <c r="AY505">
        <v>75</v>
      </c>
      <c r="AZ505">
        <v>62</v>
      </c>
      <c r="BA505">
        <v>27</v>
      </c>
      <c r="BB505">
        <v>5</v>
      </c>
      <c r="BC505" s="2">
        <f t="shared" si="155"/>
        <v>7.0874784396394555</v>
      </c>
      <c r="BD505" s="14">
        <f t="shared" si="156"/>
        <v>6.0212206212866164</v>
      </c>
      <c r="BE505" s="14">
        <f t="shared" si="157"/>
        <v>4.7040786103801695</v>
      </c>
      <c r="BF505" s="14">
        <f t="shared" si="158"/>
        <v>3.88870498458094</v>
      </c>
      <c r="BG505" s="14">
        <f t="shared" si="159"/>
        <v>1.6934682997368611</v>
      </c>
      <c r="BH505" s="14">
        <f t="shared" si="160"/>
        <v>0.31360524069201129</v>
      </c>
      <c r="BI505">
        <v>14</v>
      </c>
      <c r="BJ505">
        <v>7</v>
      </c>
      <c r="BK505">
        <v>0</v>
      </c>
      <c r="BL505">
        <v>0</v>
      </c>
      <c r="BM505">
        <v>0</v>
      </c>
      <c r="BN505">
        <v>0</v>
      </c>
      <c r="BO505" s="2">
        <v>2.836192</v>
      </c>
      <c r="BR505" s="18" t="str">
        <f t="shared" si="161"/>
        <v xml:space="preserve"> </v>
      </c>
      <c r="BT505">
        <v>2</v>
      </c>
      <c r="BU505">
        <v>16</v>
      </c>
      <c r="BV505">
        <v>0</v>
      </c>
      <c r="BW505">
        <v>0</v>
      </c>
      <c r="BX505">
        <v>2</v>
      </c>
      <c r="BY505">
        <v>0</v>
      </c>
      <c r="BZ505">
        <v>0</v>
      </c>
      <c r="CA505">
        <v>0</v>
      </c>
      <c r="CB505" s="18">
        <f t="shared" si="162"/>
        <v>0</v>
      </c>
      <c r="CC505" s="19">
        <v>3</v>
      </c>
      <c r="CD505">
        <v>2.5</v>
      </c>
      <c r="CE505">
        <v>3.9</v>
      </c>
      <c r="CF505">
        <v>6.5</v>
      </c>
      <c r="CG505" s="20">
        <f t="shared" si="163"/>
        <v>0.10655737704918032</v>
      </c>
      <c r="CH505" s="20">
        <f t="shared" si="164"/>
        <v>0.40768681289961473</v>
      </c>
      <c r="CI505">
        <v>21.3</v>
      </c>
      <c r="CJ505">
        <v>19.3</v>
      </c>
      <c r="CK505">
        <v>11.1</v>
      </c>
      <c r="CL505">
        <v>4.7</v>
      </c>
      <c r="CM505">
        <v>4.8</v>
      </c>
      <c r="CN505">
        <v>0</v>
      </c>
      <c r="CO505">
        <v>9.5</v>
      </c>
      <c r="CP505" s="21">
        <f t="shared" si="165"/>
        <v>0.15573770491803279</v>
      </c>
      <c r="CQ505" s="21">
        <f t="shared" si="166"/>
        <v>0.59584995731482149</v>
      </c>
      <c r="CU505">
        <v>7</v>
      </c>
      <c r="CV505" t="s">
        <v>2147</v>
      </c>
      <c r="CW505">
        <v>1100000</v>
      </c>
      <c r="CY505" s="22">
        <f t="shared" si="167"/>
        <v>7.5682926829268293</v>
      </c>
    </row>
    <row r="506" spans="1:103" x14ac:dyDescent="0.2">
      <c r="B506" t="s">
        <v>2359</v>
      </c>
      <c r="C506" t="s">
        <v>2360</v>
      </c>
      <c r="D506" t="s">
        <v>105</v>
      </c>
      <c r="E506" t="s">
        <v>106</v>
      </c>
      <c r="F506">
        <v>76</v>
      </c>
      <c r="G506">
        <v>220</v>
      </c>
      <c r="H506" t="s">
        <v>118</v>
      </c>
      <c r="L506" t="s">
        <v>108</v>
      </c>
      <c r="M506">
        <v>25</v>
      </c>
      <c r="N506" t="s">
        <v>2361</v>
      </c>
      <c r="O506" s="12" t="s">
        <v>510</v>
      </c>
      <c r="P506" s="12" t="s">
        <v>2362</v>
      </c>
      <c r="Q506" t="s">
        <v>199</v>
      </c>
      <c r="T506" s="12" t="s">
        <v>156</v>
      </c>
      <c r="U506">
        <v>6</v>
      </c>
      <c r="V506">
        <v>0</v>
      </c>
      <c r="W506">
        <v>0</v>
      </c>
      <c r="X506">
        <v>0</v>
      </c>
      <c r="Y506">
        <v>-1</v>
      </c>
      <c r="Z506">
        <v>3</v>
      </c>
      <c r="AA506">
        <v>1</v>
      </c>
      <c r="AB506">
        <v>1</v>
      </c>
      <c r="AC506" s="13">
        <f t="shared" si="147"/>
        <v>0</v>
      </c>
      <c r="AD506" s="13">
        <f t="shared" si="148"/>
        <v>0</v>
      </c>
      <c r="AE506" s="14">
        <v>23</v>
      </c>
      <c r="AF506" s="15">
        <v>2</v>
      </c>
      <c r="AG506" s="15">
        <v>0</v>
      </c>
      <c r="AH506" s="15">
        <v>0</v>
      </c>
      <c r="AI506" s="2">
        <v>27.433333333299998</v>
      </c>
      <c r="AJ506" s="14">
        <f t="shared" si="149"/>
        <v>4.5722222222166664</v>
      </c>
      <c r="AK506">
        <v>43</v>
      </c>
      <c r="AL506" s="14">
        <f t="shared" si="150"/>
        <v>7.166666666666667</v>
      </c>
      <c r="AM506" s="16">
        <f t="shared" si="151"/>
        <v>0.63798449612325581</v>
      </c>
      <c r="AN506" s="15">
        <v>0</v>
      </c>
      <c r="AO506" s="16">
        <f t="shared" si="152"/>
        <v>0</v>
      </c>
      <c r="AP506" s="13">
        <f>IF(('Even Strength'!CU506+'Power Play'!AJ506+'Penalty Kill'!AF506)&gt;0,V506/('Even Strength'!CU506+'Power Play'!AJ506+'Penalty Kill'!AF506),0)</f>
        <v>0</v>
      </c>
      <c r="AQ506" s="13">
        <f>IF(('Even Strength'!CU506+'Power Play'!AJ506+'Penalty Kill'!AF506)&gt;0,W506/('Even Strength'!CU506+'Power Play'!AJ506+'Penalty Kill'!AF506),0)</f>
        <v>0</v>
      </c>
      <c r="AR506" s="13">
        <f t="shared" si="153"/>
        <v>0</v>
      </c>
      <c r="AS506">
        <v>0</v>
      </c>
      <c r="AT506">
        <v>0</v>
      </c>
      <c r="AU506" s="17">
        <f t="shared" si="154"/>
        <v>0</v>
      </c>
      <c r="AV506">
        <v>0</v>
      </c>
      <c r="AW506">
        <v>1</v>
      </c>
      <c r="AX506">
        <v>5</v>
      </c>
      <c r="AY506">
        <v>1</v>
      </c>
      <c r="AZ506">
        <v>1</v>
      </c>
      <c r="BA506">
        <v>1</v>
      </c>
      <c r="BB506">
        <v>0</v>
      </c>
      <c r="BC506" s="2">
        <f t="shared" si="155"/>
        <v>2.1871202916186965</v>
      </c>
      <c r="BD506" s="14">
        <f t="shared" si="156"/>
        <v>10.935601458093483</v>
      </c>
      <c r="BE506" s="14">
        <f t="shared" si="157"/>
        <v>2.1871202916186965</v>
      </c>
      <c r="BF506" s="14">
        <f t="shared" si="158"/>
        <v>2.1871202916186965</v>
      </c>
      <c r="BG506" s="14">
        <f t="shared" si="159"/>
        <v>2.1871202916186965</v>
      </c>
      <c r="BH506" s="14">
        <f t="shared" si="160"/>
        <v>0</v>
      </c>
      <c r="BI506">
        <v>10</v>
      </c>
      <c r="BJ506">
        <v>0</v>
      </c>
      <c r="BK506">
        <v>2</v>
      </c>
      <c r="BL506">
        <v>0</v>
      </c>
      <c r="BM506">
        <v>0</v>
      </c>
      <c r="BN506">
        <v>0</v>
      </c>
      <c r="BO506" s="2">
        <v>-5.0293999999999998E-2</v>
      </c>
      <c r="BR506" s="18" t="str">
        <f t="shared" si="161"/>
        <v xml:space="preserve"> 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 s="18">
        <f t="shared" si="162"/>
        <v>0</v>
      </c>
      <c r="CC506" s="19">
        <v>5</v>
      </c>
      <c r="CD506">
        <v>-0.1</v>
      </c>
      <c r="CE506">
        <v>0</v>
      </c>
      <c r="CF506">
        <v>-0.1</v>
      </c>
      <c r="CG506" s="20">
        <f t="shared" si="163"/>
        <v>-1.6666666666666666E-2</v>
      </c>
      <c r="CH506" s="20">
        <f t="shared" si="164"/>
        <v>-0.21871202916186966</v>
      </c>
      <c r="CI506">
        <v>0.5</v>
      </c>
      <c r="CJ506">
        <v>0.5</v>
      </c>
      <c r="CK506">
        <v>-1</v>
      </c>
      <c r="CL506">
        <v>-0.2</v>
      </c>
      <c r="CM506">
        <v>0</v>
      </c>
      <c r="CN506">
        <v>0</v>
      </c>
      <c r="CO506">
        <v>-0.30000000000000004</v>
      </c>
      <c r="CP506" s="21">
        <f t="shared" si="165"/>
        <v>-5.000000000000001E-2</v>
      </c>
      <c r="CQ506" s="21">
        <f t="shared" si="166"/>
        <v>-0.65613608748560903</v>
      </c>
      <c r="CW506">
        <v>605000</v>
      </c>
      <c r="CY506" s="22">
        <f t="shared" si="167"/>
        <v>-1.362439024390244</v>
      </c>
    </row>
    <row r="507" spans="1:103" x14ac:dyDescent="0.2">
      <c r="A507">
        <v>27</v>
      </c>
      <c r="B507" t="s">
        <v>2363</v>
      </c>
      <c r="C507" t="s">
        <v>597</v>
      </c>
      <c r="D507" t="s">
        <v>105</v>
      </c>
      <c r="E507" t="s">
        <v>106</v>
      </c>
      <c r="F507">
        <v>76</v>
      </c>
      <c r="G507">
        <v>223</v>
      </c>
      <c r="H507" t="s">
        <v>118</v>
      </c>
      <c r="I507">
        <v>2006</v>
      </c>
      <c r="J507">
        <v>2</v>
      </c>
      <c r="K507">
        <v>47</v>
      </c>
      <c r="M507">
        <v>25</v>
      </c>
      <c r="N507" t="s">
        <v>2364</v>
      </c>
      <c r="O507" s="12" t="s">
        <v>1812</v>
      </c>
      <c r="P507" s="12" t="s">
        <v>2365</v>
      </c>
      <c r="Q507" s="12" t="s">
        <v>177</v>
      </c>
      <c r="R507" t="s">
        <v>317</v>
      </c>
      <c r="S507">
        <v>59</v>
      </c>
      <c r="T507" s="12" t="s">
        <v>170</v>
      </c>
      <c r="U507">
        <v>77</v>
      </c>
      <c r="V507">
        <v>12</v>
      </c>
      <c r="W507">
        <v>11</v>
      </c>
      <c r="X507">
        <v>23</v>
      </c>
      <c r="Y507">
        <v>-3</v>
      </c>
      <c r="Z507">
        <v>127</v>
      </c>
      <c r="AA507">
        <v>35</v>
      </c>
      <c r="AB507">
        <v>38</v>
      </c>
      <c r="AC507" s="13">
        <f t="shared" si="147"/>
        <v>9.4488188976377951E-2</v>
      </c>
      <c r="AD507" s="13">
        <f t="shared" si="148"/>
        <v>0.06</v>
      </c>
      <c r="AE507" s="14">
        <v>26.3</v>
      </c>
      <c r="AF507" s="15">
        <v>73</v>
      </c>
      <c r="AG507" s="15">
        <v>16</v>
      </c>
      <c r="AH507" s="15">
        <v>14</v>
      </c>
      <c r="AI507" s="2">
        <v>1002.0833333332999</v>
      </c>
      <c r="AJ507" s="14">
        <f t="shared" si="149"/>
        <v>13.01406926406883</v>
      </c>
      <c r="AK507">
        <v>1418</v>
      </c>
      <c r="AL507" s="14">
        <f t="shared" si="150"/>
        <v>18.415584415584416</v>
      </c>
      <c r="AM507" s="16">
        <f t="shared" si="151"/>
        <v>0.70668782322517631</v>
      </c>
      <c r="AN507" s="15">
        <v>48.606060999999997</v>
      </c>
      <c r="AO507" s="16">
        <f t="shared" si="152"/>
        <v>2.9103005338878307</v>
      </c>
      <c r="AP507" s="13">
        <f>IF(('Even Strength'!CU507+'Power Play'!AJ507+'Penalty Kill'!AF507)&gt;0,V507/('Even Strength'!CU507+'Power Play'!AJ507+'Penalty Kill'!AF507),0)</f>
        <v>0.10169491525423729</v>
      </c>
      <c r="AQ507" s="13">
        <f>IF(('Even Strength'!CU507+'Power Play'!AJ507+'Penalty Kill'!AF507)&gt;0,W507/('Even Strength'!CU507+'Power Play'!AJ507+'Penalty Kill'!AF507),0)</f>
        <v>9.3220338983050849E-2</v>
      </c>
      <c r="AR507" s="13">
        <f t="shared" si="153"/>
        <v>0.19491525423728814</v>
      </c>
      <c r="AS507">
        <v>183</v>
      </c>
      <c r="AT507">
        <v>250</v>
      </c>
      <c r="AU507" s="17">
        <f t="shared" si="154"/>
        <v>0.42263279445727481</v>
      </c>
      <c r="AV507">
        <v>9.4</v>
      </c>
      <c r="AW507">
        <v>91</v>
      </c>
      <c r="AX507">
        <v>93</v>
      </c>
      <c r="AY507">
        <v>29</v>
      </c>
      <c r="AZ507">
        <v>35</v>
      </c>
      <c r="BA507">
        <v>15</v>
      </c>
      <c r="BB507">
        <v>33</v>
      </c>
      <c r="BC507" s="2">
        <f t="shared" si="155"/>
        <v>5.4486486486488301</v>
      </c>
      <c r="BD507" s="14">
        <f t="shared" si="156"/>
        <v>5.5683991683993543</v>
      </c>
      <c r="BE507" s="14">
        <f t="shared" si="157"/>
        <v>1.7363825363825942</v>
      </c>
      <c r="BF507" s="14">
        <f t="shared" si="158"/>
        <v>2.0956340956341655</v>
      </c>
      <c r="BG507" s="14">
        <f t="shared" si="159"/>
        <v>0.89812889812892804</v>
      </c>
      <c r="BH507" s="14">
        <f t="shared" si="160"/>
        <v>1.9758835758836417</v>
      </c>
      <c r="BI507">
        <v>26</v>
      </c>
      <c r="BJ507">
        <v>13</v>
      </c>
      <c r="BK507">
        <v>0</v>
      </c>
      <c r="BL507">
        <v>0</v>
      </c>
      <c r="BM507">
        <v>0</v>
      </c>
      <c r="BN507">
        <v>0</v>
      </c>
      <c r="BO507" s="2">
        <v>-0.76560600000000001</v>
      </c>
      <c r="BR507" s="18" t="str">
        <f t="shared" si="161"/>
        <v xml:space="preserve"> </v>
      </c>
      <c r="BT507">
        <v>1</v>
      </c>
      <c r="BU507">
        <v>16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 s="18">
        <f t="shared" si="162"/>
        <v>0</v>
      </c>
      <c r="CC507" s="19">
        <v>4</v>
      </c>
      <c r="CD507">
        <v>1.2</v>
      </c>
      <c r="CE507">
        <v>1</v>
      </c>
      <c r="CF507">
        <v>2.2000000000000002</v>
      </c>
      <c r="CG507" s="20">
        <f t="shared" si="163"/>
        <v>2.8571428571428574E-2</v>
      </c>
      <c r="CH507" s="20">
        <f t="shared" si="164"/>
        <v>0.13172557172557614</v>
      </c>
      <c r="CI507">
        <v>17.600000000000001</v>
      </c>
      <c r="CJ507">
        <v>22.3</v>
      </c>
      <c r="CK507">
        <v>0.5</v>
      </c>
      <c r="CL507">
        <v>2.4</v>
      </c>
      <c r="CM507">
        <v>2.7</v>
      </c>
      <c r="CN507">
        <v>0</v>
      </c>
      <c r="CO507">
        <v>5</v>
      </c>
      <c r="CP507" s="21">
        <f t="shared" si="165"/>
        <v>6.4935064935064929E-2</v>
      </c>
      <c r="CQ507" s="21">
        <f t="shared" si="166"/>
        <v>0.29937629937630933</v>
      </c>
      <c r="CU507">
        <v>1</v>
      </c>
      <c r="CV507" t="s">
        <v>356</v>
      </c>
      <c r="CW507">
        <v>1750000</v>
      </c>
      <c r="CY507" s="22">
        <f t="shared" si="167"/>
        <v>1.9268292682926829</v>
      </c>
    </row>
    <row r="508" spans="1:103" x14ac:dyDescent="0.2">
      <c r="A508">
        <v>42</v>
      </c>
      <c r="B508" t="s">
        <v>2366</v>
      </c>
      <c r="C508" t="s">
        <v>727</v>
      </c>
      <c r="D508" t="s">
        <v>508</v>
      </c>
      <c r="E508" t="s">
        <v>117</v>
      </c>
      <c r="F508">
        <v>76</v>
      </c>
      <c r="G508">
        <v>209</v>
      </c>
      <c r="H508" t="s">
        <v>107</v>
      </c>
      <c r="I508">
        <v>2011</v>
      </c>
      <c r="J508">
        <v>2</v>
      </c>
      <c r="K508">
        <v>34</v>
      </c>
      <c r="L508" t="s">
        <v>108</v>
      </c>
      <c r="M508">
        <v>21</v>
      </c>
      <c r="N508" t="s">
        <v>2367</v>
      </c>
      <c r="O508" s="12" t="s">
        <v>1533</v>
      </c>
      <c r="P508" s="12" t="s">
        <v>2368</v>
      </c>
      <c r="Q508" t="s">
        <v>300</v>
      </c>
      <c r="T508" s="12" t="s">
        <v>178</v>
      </c>
      <c r="U508">
        <v>5</v>
      </c>
      <c r="V508">
        <v>0</v>
      </c>
      <c r="W508">
        <v>0</v>
      </c>
      <c r="X508">
        <v>0</v>
      </c>
      <c r="Y508">
        <v>-3</v>
      </c>
      <c r="Z508">
        <v>7</v>
      </c>
      <c r="AA508">
        <v>1</v>
      </c>
      <c r="AB508">
        <v>5</v>
      </c>
      <c r="AC508" s="13">
        <f t="shared" si="147"/>
        <v>0</v>
      </c>
      <c r="AD508" s="13">
        <f t="shared" si="148"/>
        <v>0</v>
      </c>
      <c r="AE508" s="14">
        <v>47</v>
      </c>
      <c r="AF508" s="15">
        <v>3</v>
      </c>
      <c r="AG508" s="15">
        <v>0</v>
      </c>
      <c r="AH508" s="15">
        <v>4</v>
      </c>
      <c r="AI508" s="2">
        <v>86.833333333300004</v>
      </c>
      <c r="AJ508" s="14">
        <f t="shared" si="149"/>
        <v>17.366666666660002</v>
      </c>
      <c r="AK508">
        <v>119</v>
      </c>
      <c r="AL508" s="14">
        <f t="shared" si="150"/>
        <v>23.8</v>
      </c>
      <c r="AM508" s="16">
        <f t="shared" si="151"/>
        <v>0.72969187675042024</v>
      </c>
      <c r="AN508" s="15">
        <v>0</v>
      </c>
      <c r="AO508" s="16">
        <f t="shared" si="152"/>
        <v>0</v>
      </c>
      <c r="AP508" s="13">
        <f>IF(('Even Strength'!CU508+'Power Play'!AJ508+'Penalty Kill'!AF508)&gt;0,V508/('Even Strength'!CU508+'Power Play'!AJ508+'Penalty Kill'!AF508),0)</f>
        <v>0</v>
      </c>
      <c r="AQ508" s="13">
        <f>IF(('Even Strength'!CU508+'Power Play'!AJ508+'Penalty Kill'!AF508)&gt;0,W508/('Even Strength'!CU508+'Power Play'!AJ508+'Penalty Kill'!AF508),0)</f>
        <v>0</v>
      </c>
      <c r="AR508" s="13">
        <f t="shared" si="153"/>
        <v>0</v>
      </c>
      <c r="AS508">
        <v>0</v>
      </c>
      <c r="AT508">
        <v>0</v>
      </c>
      <c r="AU508" s="17">
        <f t="shared" si="154"/>
        <v>0</v>
      </c>
      <c r="AV508">
        <v>0</v>
      </c>
      <c r="AW508">
        <v>4</v>
      </c>
      <c r="AX508">
        <v>7</v>
      </c>
      <c r="AY508">
        <v>8</v>
      </c>
      <c r="AZ508">
        <v>1</v>
      </c>
      <c r="BA508">
        <v>2</v>
      </c>
      <c r="BB508">
        <v>2</v>
      </c>
      <c r="BC508" s="2">
        <f t="shared" si="155"/>
        <v>2.7639155470260128</v>
      </c>
      <c r="BD508" s="14">
        <f t="shared" si="156"/>
        <v>4.8368522072955225</v>
      </c>
      <c r="BE508" s="14">
        <f t="shared" si="157"/>
        <v>5.5278310940520257</v>
      </c>
      <c r="BF508" s="14">
        <f t="shared" si="158"/>
        <v>0.69097888675650321</v>
      </c>
      <c r="BG508" s="14">
        <f t="shared" si="159"/>
        <v>1.3819577735130064</v>
      </c>
      <c r="BH508" s="14">
        <f t="shared" si="160"/>
        <v>1.3819577735130064</v>
      </c>
      <c r="BI508">
        <v>7</v>
      </c>
      <c r="BJ508">
        <v>1</v>
      </c>
      <c r="BK508">
        <v>1</v>
      </c>
      <c r="BL508">
        <v>0</v>
      </c>
      <c r="BM508">
        <v>0</v>
      </c>
      <c r="BN508">
        <v>0</v>
      </c>
      <c r="BO508" s="2">
        <v>0.42467199999999999</v>
      </c>
      <c r="BR508" s="18" t="str">
        <f t="shared" si="161"/>
        <v xml:space="preserve"> </v>
      </c>
      <c r="BT508">
        <v>0</v>
      </c>
      <c r="BU508">
        <v>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 s="18">
        <f t="shared" si="162"/>
        <v>0</v>
      </c>
      <c r="CC508" s="19">
        <v>5</v>
      </c>
      <c r="CD508">
        <v>-0.1</v>
      </c>
      <c r="CE508">
        <v>-0.1</v>
      </c>
      <c r="CF508">
        <v>-0.2</v>
      </c>
      <c r="CG508" s="20">
        <f t="shared" si="163"/>
        <v>-0.04</v>
      </c>
      <c r="CH508" s="20">
        <f t="shared" si="164"/>
        <v>-0.13819577735130065</v>
      </c>
      <c r="CI508">
        <v>1.2</v>
      </c>
      <c r="CJ508">
        <v>1.6</v>
      </c>
      <c r="CK508">
        <v>-2.6</v>
      </c>
      <c r="CL508">
        <v>-0.30000000000000004</v>
      </c>
      <c r="CM508">
        <v>-0.2</v>
      </c>
      <c r="CN508">
        <v>0</v>
      </c>
      <c r="CO508">
        <v>-0.5</v>
      </c>
      <c r="CP508" s="21">
        <f t="shared" si="165"/>
        <v>-0.1</v>
      </c>
      <c r="CQ508" s="21">
        <f t="shared" si="166"/>
        <v>-0.3454894433782516</v>
      </c>
      <c r="CW508">
        <v>1775000</v>
      </c>
      <c r="CY508" s="22">
        <f t="shared" si="167"/>
        <v>-3.6170731707317065</v>
      </c>
    </row>
    <row r="509" spans="1:103" x14ac:dyDescent="0.2">
      <c r="A509">
        <v>4</v>
      </c>
      <c r="B509" t="s">
        <v>2369</v>
      </c>
      <c r="C509" t="s">
        <v>126</v>
      </c>
      <c r="D509" t="s">
        <v>127</v>
      </c>
      <c r="E509" t="s">
        <v>117</v>
      </c>
      <c r="F509">
        <v>73</v>
      </c>
      <c r="G509">
        <v>181</v>
      </c>
      <c r="H509" t="s">
        <v>107</v>
      </c>
      <c r="I509">
        <v>2006</v>
      </c>
      <c r="J509">
        <v>2</v>
      </c>
      <c r="K509">
        <v>63</v>
      </c>
      <c r="M509">
        <v>25</v>
      </c>
      <c r="N509" t="s">
        <v>2370</v>
      </c>
      <c r="O509" s="12" t="s">
        <v>391</v>
      </c>
      <c r="P509" s="12" t="s">
        <v>2371</v>
      </c>
      <c r="Q509" t="s">
        <v>139</v>
      </c>
      <c r="T509" s="12" t="s">
        <v>178</v>
      </c>
      <c r="U509">
        <v>69</v>
      </c>
      <c r="V509">
        <v>6</v>
      </c>
      <c r="W509">
        <v>11</v>
      </c>
      <c r="X509">
        <v>17</v>
      </c>
      <c r="Y509">
        <v>-13</v>
      </c>
      <c r="Z509">
        <v>98</v>
      </c>
      <c r="AA509">
        <v>43</v>
      </c>
      <c r="AB509">
        <v>83</v>
      </c>
      <c r="AC509" s="13">
        <f t="shared" si="147"/>
        <v>6.1224489795918366E-2</v>
      </c>
      <c r="AD509" s="13">
        <f t="shared" si="148"/>
        <v>2.6785714285714284E-2</v>
      </c>
      <c r="AE509" s="14">
        <v>46.1</v>
      </c>
      <c r="AF509" s="15">
        <v>39</v>
      </c>
      <c r="AG509" s="15">
        <v>14</v>
      </c>
      <c r="AH509" s="15">
        <v>35</v>
      </c>
      <c r="AI509" s="2">
        <v>1391</v>
      </c>
      <c r="AJ509" s="14">
        <f t="shared" si="149"/>
        <v>20.159420289855074</v>
      </c>
      <c r="AK509">
        <v>1612</v>
      </c>
      <c r="AL509" s="14">
        <f t="shared" si="150"/>
        <v>23.362318840579711</v>
      </c>
      <c r="AM509" s="16">
        <f t="shared" si="151"/>
        <v>0.86290322580645162</v>
      </c>
      <c r="AN509" s="15">
        <v>55.571429000000002</v>
      </c>
      <c r="AO509" s="16">
        <f t="shared" si="152"/>
        <v>2.3970422286125093</v>
      </c>
      <c r="AP509" s="13">
        <f>IF(('Even Strength'!CU509+'Power Play'!AJ509+'Penalty Kill'!AF509)&gt;0,V509/('Even Strength'!CU509+'Power Play'!AJ509+'Penalty Kill'!AF509),0)</f>
        <v>9.2307692307692313E-2</v>
      </c>
      <c r="AQ509" s="13">
        <f>IF(('Even Strength'!CU509+'Power Play'!AJ509+'Penalty Kill'!AF509)&gt;0,W509/('Even Strength'!CU509+'Power Play'!AJ509+'Penalty Kill'!AF509),0)</f>
        <v>0.16923076923076924</v>
      </c>
      <c r="AR509" s="13">
        <f t="shared" si="153"/>
        <v>0.26153846153846155</v>
      </c>
      <c r="AS509">
        <v>0</v>
      </c>
      <c r="AT509">
        <v>0</v>
      </c>
      <c r="AU509" s="17">
        <f t="shared" si="154"/>
        <v>0</v>
      </c>
      <c r="AV509">
        <v>0</v>
      </c>
      <c r="AW509">
        <v>65</v>
      </c>
      <c r="AX509">
        <v>34</v>
      </c>
      <c r="AY509">
        <v>113</v>
      </c>
      <c r="AZ509">
        <v>43</v>
      </c>
      <c r="BA509">
        <v>31</v>
      </c>
      <c r="BB509">
        <v>12</v>
      </c>
      <c r="BC509" s="2">
        <f t="shared" si="155"/>
        <v>2.8037383177570092</v>
      </c>
      <c r="BD509" s="14">
        <f t="shared" si="156"/>
        <v>1.4665708123652048</v>
      </c>
      <c r="BE509" s="14">
        <f t="shared" si="157"/>
        <v>4.8741912293314158</v>
      </c>
      <c r="BF509" s="14">
        <f t="shared" si="158"/>
        <v>1.854780733285406</v>
      </c>
      <c r="BG509" s="14">
        <f t="shared" si="159"/>
        <v>1.3371675053918046</v>
      </c>
      <c r="BH509" s="14">
        <f t="shared" si="160"/>
        <v>0.51761322789360165</v>
      </c>
      <c r="BI509">
        <v>14</v>
      </c>
      <c r="BJ509">
        <v>7</v>
      </c>
      <c r="BK509">
        <v>0</v>
      </c>
      <c r="BL509">
        <v>0</v>
      </c>
      <c r="BM509">
        <v>0</v>
      </c>
      <c r="BN509">
        <v>0</v>
      </c>
      <c r="BO509" s="2">
        <v>5.5364329999999997</v>
      </c>
      <c r="BR509" s="18" t="str">
        <f t="shared" si="161"/>
        <v xml:space="preserve"> </v>
      </c>
      <c r="BT509">
        <v>2</v>
      </c>
      <c r="BU509">
        <v>16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 s="18">
        <f t="shared" si="162"/>
        <v>0</v>
      </c>
      <c r="CC509" s="19">
        <v>2</v>
      </c>
      <c r="CD509">
        <v>0.9</v>
      </c>
      <c r="CE509">
        <v>3</v>
      </c>
      <c r="CF509">
        <v>3.9</v>
      </c>
      <c r="CG509" s="20">
        <f t="shared" si="163"/>
        <v>5.6521739130434782E-2</v>
      </c>
      <c r="CH509" s="20">
        <f t="shared" si="164"/>
        <v>0.16822429906542055</v>
      </c>
      <c r="CI509">
        <v>28.2</v>
      </c>
      <c r="CJ509">
        <v>24.5</v>
      </c>
      <c r="CK509">
        <v>2.4</v>
      </c>
      <c r="CL509">
        <v>0.60000000000000009</v>
      </c>
      <c r="CM509">
        <v>1.2</v>
      </c>
      <c r="CN509">
        <v>0</v>
      </c>
      <c r="CO509">
        <v>1.8</v>
      </c>
      <c r="CP509" s="21">
        <f t="shared" si="165"/>
        <v>2.6086956521739132E-2</v>
      </c>
      <c r="CQ509" s="21">
        <f t="shared" si="166"/>
        <v>7.7641984184040266E-2</v>
      </c>
      <c r="CW509">
        <v>1800000</v>
      </c>
      <c r="CY509" s="22">
        <f t="shared" si="167"/>
        <v>-1.3609756097560977</v>
      </c>
    </row>
    <row r="510" spans="1:103" x14ac:dyDescent="0.2">
      <c r="A510">
        <v>29</v>
      </c>
      <c r="B510" t="s">
        <v>2372</v>
      </c>
      <c r="C510" t="s">
        <v>1112</v>
      </c>
      <c r="D510" t="s">
        <v>707</v>
      </c>
      <c r="E510" t="s">
        <v>117</v>
      </c>
      <c r="F510">
        <v>72</v>
      </c>
      <c r="G510">
        <v>195</v>
      </c>
      <c r="H510" t="s">
        <v>118</v>
      </c>
      <c r="I510">
        <v>2012</v>
      </c>
      <c r="J510">
        <v>2</v>
      </c>
      <c r="K510">
        <v>44</v>
      </c>
      <c r="L510" t="s">
        <v>108</v>
      </c>
      <c r="M510">
        <v>20</v>
      </c>
      <c r="N510" t="s">
        <v>2373</v>
      </c>
      <c r="O510" s="12" t="s">
        <v>1114</v>
      </c>
      <c r="P510" s="12" t="s">
        <v>2374</v>
      </c>
      <c r="Q510" t="s">
        <v>139</v>
      </c>
      <c r="T510" s="12" t="s">
        <v>178</v>
      </c>
      <c r="U510">
        <v>7</v>
      </c>
      <c r="V510">
        <v>0</v>
      </c>
      <c r="W510">
        <v>1</v>
      </c>
      <c r="X510">
        <v>1</v>
      </c>
      <c r="Y510">
        <v>-3</v>
      </c>
      <c r="Z510">
        <v>1</v>
      </c>
      <c r="AA510">
        <v>0</v>
      </c>
      <c r="AB510">
        <v>4</v>
      </c>
      <c r="AC510" s="13">
        <f t="shared" si="147"/>
        <v>0</v>
      </c>
      <c r="AD510" s="13">
        <f t="shared" si="148"/>
        <v>0</v>
      </c>
      <c r="AE510" s="14">
        <v>25</v>
      </c>
      <c r="AF510" s="15">
        <v>0</v>
      </c>
      <c r="AG510" s="15">
        <v>0</v>
      </c>
      <c r="AH510" s="15">
        <v>0</v>
      </c>
      <c r="AI510" s="2">
        <v>106.5</v>
      </c>
      <c r="AJ510" s="14">
        <f t="shared" si="149"/>
        <v>15.214285714285714</v>
      </c>
      <c r="AK510">
        <v>150</v>
      </c>
      <c r="AL510" s="14">
        <f t="shared" si="150"/>
        <v>21.428571428571427</v>
      </c>
      <c r="AM510" s="16">
        <f t="shared" si="151"/>
        <v>0.71</v>
      </c>
      <c r="AN510" s="15">
        <v>0</v>
      </c>
      <c r="AO510" s="16">
        <f t="shared" si="152"/>
        <v>0</v>
      </c>
      <c r="AP510" s="13">
        <f>IF(('Even Strength'!CU510+'Power Play'!AJ510+'Penalty Kill'!AF510)&gt;0,V510/('Even Strength'!CU510+'Power Play'!AJ510+'Penalty Kill'!AF510),0)</f>
        <v>0</v>
      </c>
      <c r="AQ510" s="13">
        <f>IF(('Even Strength'!CU510+'Power Play'!AJ510+'Penalty Kill'!AF510)&gt;0,W510/('Even Strength'!CU510+'Power Play'!AJ510+'Penalty Kill'!AF510),0)</f>
        <v>0.1</v>
      </c>
      <c r="AR510" s="13">
        <f t="shared" si="153"/>
        <v>0.1</v>
      </c>
      <c r="AS510">
        <v>0</v>
      </c>
      <c r="AT510">
        <v>0</v>
      </c>
      <c r="AU510" s="17">
        <f t="shared" si="154"/>
        <v>0</v>
      </c>
      <c r="AV510">
        <v>0</v>
      </c>
      <c r="AW510">
        <v>12</v>
      </c>
      <c r="AX510">
        <v>5</v>
      </c>
      <c r="AY510">
        <v>10</v>
      </c>
      <c r="AZ510">
        <v>0</v>
      </c>
      <c r="BA510">
        <v>0</v>
      </c>
      <c r="BB510">
        <v>2</v>
      </c>
      <c r="BC510" s="2">
        <f t="shared" si="155"/>
        <v>6.76056338028169</v>
      </c>
      <c r="BD510" s="14">
        <f t="shared" si="156"/>
        <v>2.816901408450704</v>
      </c>
      <c r="BE510" s="14">
        <f t="shared" si="157"/>
        <v>5.6338028169014081</v>
      </c>
      <c r="BF510" s="14">
        <f t="shared" si="158"/>
        <v>0</v>
      </c>
      <c r="BG510" s="14">
        <f t="shared" si="159"/>
        <v>0</v>
      </c>
      <c r="BH510" s="14">
        <f t="shared" si="160"/>
        <v>1.1267605633802817</v>
      </c>
      <c r="BI510">
        <v>15</v>
      </c>
      <c r="BJ510">
        <v>0</v>
      </c>
      <c r="BK510">
        <v>1</v>
      </c>
      <c r="BL510">
        <v>0</v>
      </c>
      <c r="BM510">
        <v>1</v>
      </c>
      <c r="BN510">
        <v>0</v>
      </c>
      <c r="BO510" s="2">
        <v>-0.48352799999999996</v>
      </c>
      <c r="BR510" s="18" t="str">
        <f t="shared" si="161"/>
        <v xml:space="preserve"> 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 s="18">
        <f t="shared" si="162"/>
        <v>0</v>
      </c>
      <c r="CC510" s="19">
        <v>3</v>
      </c>
      <c r="CD510">
        <v>0</v>
      </c>
      <c r="CE510">
        <v>0.1</v>
      </c>
      <c r="CF510">
        <v>0</v>
      </c>
      <c r="CG510" s="20">
        <f t="shared" si="163"/>
        <v>0</v>
      </c>
      <c r="CH510" s="20">
        <f t="shared" si="164"/>
        <v>0</v>
      </c>
      <c r="CI510">
        <v>1.8</v>
      </c>
      <c r="CJ510">
        <v>2</v>
      </c>
      <c r="CK510">
        <v>-1.5</v>
      </c>
      <c r="CL510">
        <v>-0.1</v>
      </c>
      <c r="CM510">
        <v>-0.1</v>
      </c>
      <c r="CN510">
        <v>0</v>
      </c>
      <c r="CO510">
        <v>-0.2</v>
      </c>
      <c r="CP510" s="21">
        <f t="shared" si="165"/>
        <v>-2.8571428571428574E-2</v>
      </c>
      <c r="CQ510" s="21">
        <f t="shared" si="166"/>
        <v>-0.11267605633802819</v>
      </c>
      <c r="CW510">
        <v>925000</v>
      </c>
      <c r="CY510" s="22">
        <f t="shared" si="167"/>
        <v>-1.8243902439024386</v>
      </c>
    </row>
    <row r="511" spans="1:103" x14ac:dyDescent="0.2">
      <c r="A511">
        <v>43</v>
      </c>
      <c r="B511" t="s">
        <v>2375</v>
      </c>
      <c r="C511" t="s">
        <v>238</v>
      </c>
      <c r="D511" t="s">
        <v>239</v>
      </c>
      <c r="E511" t="s">
        <v>117</v>
      </c>
      <c r="F511">
        <v>73</v>
      </c>
      <c r="G511">
        <v>195</v>
      </c>
      <c r="H511" t="s">
        <v>118</v>
      </c>
      <c r="I511">
        <v>2006</v>
      </c>
      <c r="J511">
        <v>7</v>
      </c>
      <c r="K511">
        <v>202</v>
      </c>
      <c r="M511">
        <v>27</v>
      </c>
      <c r="N511" t="s">
        <v>2376</v>
      </c>
      <c r="O511" s="12" t="s">
        <v>167</v>
      </c>
      <c r="P511" s="12" t="s">
        <v>2377</v>
      </c>
      <c r="Q511" t="s">
        <v>610</v>
      </c>
      <c r="T511" s="12" t="s">
        <v>140</v>
      </c>
      <c r="U511">
        <v>36</v>
      </c>
      <c r="V511">
        <v>1</v>
      </c>
      <c r="W511">
        <v>1</v>
      </c>
      <c r="X511">
        <v>2</v>
      </c>
      <c r="Y511">
        <v>-11</v>
      </c>
      <c r="Z511">
        <v>49</v>
      </c>
      <c r="AA511">
        <v>8</v>
      </c>
      <c r="AB511">
        <v>20</v>
      </c>
      <c r="AC511" s="13">
        <f t="shared" si="147"/>
        <v>2.0408163265306121E-2</v>
      </c>
      <c r="AD511" s="13">
        <f t="shared" si="148"/>
        <v>1.2987012987012988E-2</v>
      </c>
      <c r="AE511" s="14">
        <v>30.6</v>
      </c>
      <c r="AF511" s="15">
        <v>32</v>
      </c>
      <c r="AG511" s="15">
        <v>2</v>
      </c>
      <c r="AH511" s="15">
        <v>2</v>
      </c>
      <c r="AI511" s="2">
        <v>398.05</v>
      </c>
      <c r="AJ511" s="14">
        <f t="shared" si="149"/>
        <v>11.056944444444445</v>
      </c>
      <c r="AK511">
        <v>644</v>
      </c>
      <c r="AL511" s="14">
        <f t="shared" si="150"/>
        <v>17.888888888888889</v>
      </c>
      <c r="AM511" s="16">
        <f t="shared" si="151"/>
        <v>0.61809006211180129</v>
      </c>
      <c r="AN511" s="15">
        <v>33.4</v>
      </c>
      <c r="AO511" s="16">
        <f t="shared" si="152"/>
        <v>5.0345433990704684</v>
      </c>
      <c r="AP511" s="13">
        <f>IF(('Even Strength'!CU511+'Power Play'!AJ511+'Penalty Kill'!AF511)&gt;0,V511/('Even Strength'!CU511+'Power Play'!AJ511+'Penalty Kill'!AF511),0)</f>
        <v>1.3513513513513514E-2</v>
      </c>
      <c r="AQ511" s="13">
        <f>IF(('Even Strength'!CU511+'Power Play'!AJ511+'Penalty Kill'!AF511)&gt;0,W511/('Even Strength'!CU511+'Power Play'!AJ511+'Penalty Kill'!AF511),0)</f>
        <v>1.3513513513513514E-2</v>
      </c>
      <c r="AR511" s="13">
        <f t="shared" si="153"/>
        <v>2.7027027027027029E-2</v>
      </c>
      <c r="AS511">
        <v>71</v>
      </c>
      <c r="AT511">
        <v>62</v>
      </c>
      <c r="AU511" s="17">
        <f t="shared" si="154"/>
        <v>0.53383458646616544</v>
      </c>
      <c r="AV511">
        <v>5.8</v>
      </c>
      <c r="AW511">
        <v>39</v>
      </c>
      <c r="AX511">
        <v>25</v>
      </c>
      <c r="AY511">
        <v>17</v>
      </c>
      <c r="AZ511">
        <v>8</v>
      </c>
      <c r="BA511">
        <v>9</v>
      </c>
      <c r="BB511">
        <v>9</v>
      </c>
      <c r="BC511" s="2">
        <f t="shared" si="155"/>
        <v>5.8786584599924634</v>
      </c>
      <c r="BD511" s="14">
        <f t="shared" si="156"/>
        <v>3.7683708076874769</v>
      </c>
      <c r="BE511" s="14">
        <f t="shared" si="157"/>
        <v>2.5624921492274839</v>
      </c>
      <c r="BF511" s="14">
        <f t="shared" si="158"/>
        <v>1.2058786584599925</v>
      </c>
      <c r="BG511" s="14">
        <f t="shared" si="159"/>
        <v>1.3566134907674916</v>
      </c>
      <c r="BH511" s="14">
        <f t="shared" si="160"/>
        <v>1.3566134907674916</v>
      </c>
      <c r="BI511">
        <v>4</v>
      </c>
      <c r="BJ511">
        <v>2</v>
      </c>
      <c r="BK511">
        <v>0</v>
      </c>
      <c r="BL511">
        <v>0</v>
      </c>
      <c r="BM511">
        <v>0</v>
      </c>
      <c r="BN511">
        <v>0</v>
      </c>
      <c r="BO511" s="2">
        <v>0.27434700000000001</v>
      </c>
      <c r="BR511" s="18" t="str">
        <f t="shared" si="161"/>
        <v xml:space="preserve"> </v>
      </c>
      <c r="BT511">
        <v>1</v>
      </c>
      <c r="BU511">
        <v>13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 s="18">
        <f t="shared" si="162"/>
        <v>0</v>
      </c>
      <c r="CC511" s="19">
        <v>3</v>
      </c>
      <c r="CD511">
        <v>-0.8</v>
      </c>
      <c r="CE511">
        <v>0</v>
      </c>
      <c r="CF511">
        <v>-0.8</v>
      </c>
      <c r="CG511" s="20">
        <f t="shared" si="163"/>
        <v>-2.2222222222222223E-2</v>
      </c>
      <c r="CH511" s="20">
        <f t="shared" si="164"/>
        <v>-0.12058786584599925</v>
      </c>
      <c r="CI511">
        <v>6.2</v>
      </c>
      <c r="CJ511">
        <v>7.9</v>
      </c>
      <c r="CK511">
        <v>-13.4</v>
      </c>
      <c r="CL511">
        <v>-1.9</v>
      </c>
      <c r="CM511">
        <v>0.2</v>
      </c>
      <c r="CN511">
        <v>0</v>
      </c>
      <c r="CO511">
        <v>-1.7000000000000002</v>
      </c>
      <c r="CP511" s="21">
        <f t="shared" si="165"/>
        <v>-4.7222222222222228E-2</v>
      </c>
      <c r="CQ511" s="21">
        <f t="shared" si="166"/>
        <v>-0.25624921492274844</v>
      </c>
      <c r="CW511">
        <v>612500</v>
      </c>
      <c r="CY511" s="22">
        <f t="shared" si="167"/>
        <v>-2.7756097560975612</v>
      </c>
    </row>
    <row r="512" spans="1:103" x14ac:dyDescent="0.2">
      <c r="A512">
        <v>11</v>
      </c>
      <c r="B512" t="s">
        <v>2378</v>
      </c>
      <c r="C512" t="s">
        <v>188</v>
      </c>
      <c r="D512" t="s">
        <v>105</v>
      </c>
      <c r="E512" t="s">
        <v>106</v>
      </c>
      <c r="F512">
        <v>73</v>
      </c>
      <c r="G512">
        <v>205</v>
      </c>
      <c r="H512" t="s">
        <v>118</v>
      </c>
      <c r="I512">
        <v>2001</v>
      </c>
      <c r="J512">
        <v>2</v>
      </c>
      <c r="K512">
        <v>57</v>
      </c>
      <c r="M512">
        <v>30</v>
      </c>
      <c r="N512" t="s">
        <v>2379</v>
      </c>
      <c r="O512" s="12" t="s">
        <v>353</v>
      </c>
      <c r="P512" s="12" t="s">
        <v>2380</v>
      </c>
      <c r="Q512" t="s">
        <v>112</v>
      </c>
      <c r="T512" s="12" t="s">
        <v>170</v>
      </c>
      <c r="U512">
        <v>81</v>
      </c>
      <c r="V512">
        <v>4</v>
      </c>
      <c r="W512">
        <v>6</v>
      </c>
      <c r="X512">
        <v>10</v>
      </c>
      <c r="Y512">
        <v>-8</v>
      </c>
      <c r="Z512">
        <v>67</v>
      </c>
      <c r="AA512">
        <v>24</v>
      </c>
      <c r="AB512">
        <v>45</v>
      </c>
      <c r="AC512" s="13">
        <f t="shared" si="147"/>
        <v>5.9701492537313432E-2</v>
      </c>
      <c r="AD512" s="13">
        <f t="shared" si="148"/>
        <v>2.9411764705882353E-2</v>
      </c>
      <c r="AE512" s="14">
        <v>29.2</v>
      </c>
      <c r="AF512" s="15">
        <v>29</v>
      </c>
      <c r="AG512" s="15">
        <v>13</v>
      </c>
      <c r="AH512" s="15">
        <v>5</v>
      </c>
      <c r="AI512" s="2">
        <v>1195.7</v>
      </c>
      <c r="AJ512" s="14">
        <f t="shared" si="149"/>
        <v>14.761728395061729</v>
      </c>
      <c r="AK512">
        <v>1696</v>
      </c>
      <c r="AL512" s="14">
        <f t="shared" si="150"/>
        <v>20.938271604938272</v>
      </c>
      <c r="AM512" s="16">
        <f t="shared" si="151"/>
        <v>0.70501179245283019</v>
      </c>
      <c r="AN512" s="15">
        <v>64.636364</v>
      </c>
      <c r="AO512" s="16">
        <f t="shared" si="152"/>
        <v>3.2434405285606758</v>
      </c>
      <c r="AP512" s="13">
        <f>IF(('Even Strength'!CU512+'Power Play'!AJ512+'Penalty Kill'!AF512)&gt;0,V512/('Even Strength'!CU512+'Power Play'!AJ512+'Penalty Kill'!AF512),0)</f>
        <v>2.2727272727272728E-2</v>
      </c>
      <c r="AQ512" s="13">
        <f>IF(('Even Strength'!CU512+'Power Play'!AJ512+'Penalty Kill'!AF512)&gt;0,W512/('Even Strength'!CU512+'Power Play'!AJ512+'Penalty Kill'!AF512),0)</f>
        <v>3.4090909090909088E-2</v>
      </c>
      <c r="AR512" s="13">
        <f t="shared" si="153"/>
        <v>5.6818181818181816E-2</v>
      </c>
      <c r="AS512">
        <v>676</v>
      </c>
      <c r="AT512">
        <v>584</v>
      </c>
      <c r="AU512" s="17">
        <f t="shared" si="154"/>
        <v>0.53650793650793649</v>
      </c>
      <c r="AV512">
        <v>23.9</v>
      </c>
      <c r="AW512">
        <v>140</v>
      </c>
      <c r="AX512">
        <v>141</v>
      </c>
      <c r="AY512">
        <v>57</v>
      </c>
      <c r="AZ512">
        <v>24</v>
      </c>
      <c r="BA512">
        <v>24</v>
      </c>
      <c r="BB512">
        <v>36</v>
      </c>
      <c r="BC512" s="2">
        <f t="shared" si="155"/>
        <v>7.0251735385130045</v>
      </c>
      <c r="BD512" s="14">
        <f t="shared" si="156"/>
        <v>7.0753533495023833</v>
      </c>
      <c r="BE512" s="14">
        <f t="shared" si="157"/>
        <v>2.8602492263945805</v>
      </c>
      <c r="BF512" s="14">
        <f t="shared" si="158"/>
        <v>1.2043154637450866</v>
      </c>
      <c r="BG512" s="14">
        <f t="shared" si="159"/>
        <v>1.2043154637450866</v>
      </c>
      <c r="BH512" s="14">
        <f t="shared" si="160"/>
        <v>1.8064731956176296</v>
      </c>
      <c r="BI512">
        <v>32</v>
      </c>
      <c r="BJ512">
        <v>16</v>
      </c>
      <c r="BK512">
        <v>0</v>
      </c>
      <c r="BL512">
        <v>0</v>
      </c>
      <c r="BM512">
        <v>0</v>
      </c>
      <c r="BN512">
        <v>0</v>
      </c>
      <c r="BO512" s="2">
        <v>-7.2749189999999997</v>
      </c>
      <c r="BR512" s="18" t="str">
        <f t="shared" si="161"/>
        <v xml:space="preserve"> </v>
      </c>
      <c r="BT512">
        <v>1</v>
      </c>
      <c r="BU512">
        <v>22</v>
      </c>
      <c r="BV512">
        <v>0</v>
      </c>
      <c r="BW512">
        <v>0</v>
      </c>
      <c r="BX512">
        <v>1</v>
      </c>
      <c r="BY512">
        <v>1</v>
      </c>
      <c r="BZ512">
        <v>0</v>
      </c>
      <c r="CA512">
        <v>0</v>
      </c>
      <c r="CB512" s="18">
        <f t="shared" si="162"/>
        <v>0</v>
      </c>
      <c r="CC512" s="19">
        <v>4</v>
      </c>
      <c r="CD512">
        <v>-1.8</v>
      </c>
      <c r="CE512">
        <v>0.8</v>
      </c>
      <c r="CF512">
        <v>-0.9</v>
      </c>
      <c r="CG512" s="20">
        <f t="shared" si="163"/>
        <v>-1.1111111111111112E-2</v>
      </c>
      <c r="CH512" s="20">
        <f t="shared" si="164"/>
        <v>-4.5161829890440743E-2</v>
      </c>
      <c r="CI512">
        <v>15.2</v>
      </c>
      <c r="CJ512">
        <v>26.5</v>
      </c>
      <c r="CK512">
        <v>-11.2</v>
      </c>
      <c r="CL512">
        <v>-2.7</v>
      </c>
      <c r="CM512">
        <v>1.2</v>
      </c>
      <c r="CN512">
        <v>0</v>
      </c>
      <c r="CO512">
        <v>-1.5</v>
      </c>
      <c r="CP512" s="21">
        <f t="shared" si="165"/>
        <v>-1.8518518518518517E-2</v>
      </c>
      <c r="CQ512" s="21">
        <f t="shared" si="166"/>
        <v>-7.5269716484067911E-2</v>
      </c>
      <c r="CW512">
        <v>1500000</v>
      </c>
      <c r="CY512" s="22">
        <f t="shared" si="167"/>
        <v>-4.1341463414634143</v>
      </c>
    </row>
    <row r="513" spans="1:103" x14ac:dyDescent="0.2">
      <c r="A513">
        <v>8</v>
      </c>
      <c r="B513" t="s">
        <v>2381</v>
      </c>
      <c r="C513" t="s">
        <v>761</v>
      </c>
      <c r="D513" t="s">
        <v>105</v>
      </c>
      <c r="E513" t="s">
        <v>106</v>
      </c>
      <c r="F513">
        <v>74</v>
      </c>
      <c r="G513">
        <v>224</v>
      </c>
      <c r="H513" t="s">
        <v>107</v>
      </c>
      <c r="I513">
        <v>2001</v>
      </c>
      <c r="J513">
        <v>5</v>
      </c>
      <c r="K513">
        <v>144</v>
      </c>
      <c r="M513">
        <v>30</v>
      </c>
      <c r="N513" t="s">
        <v>2382</v>
      </c>
      <c r="O513" s="12" t="s">
        <v>347</v>
      </c>
      <c r="P513" s="12" t="s">
        <v>2383</v>
      </c>
      <c r="Q513" s="12" t="s">
        <v>305</v>
      </c>
      <c r="R513" t="s">
        <v>139</v>
      </c>
      <c r="S513">
        <v>29</v>
      </c>
      <c r="T513" s="12" t="s">
        <v>132</v>
      </c>
      <c r="U513">
        <v>43</v>
      </c>
      <c r="V513">
        <v>2</v>
      </c>
      <c r="W513">
        <v>5</v>
      </c>
      <c r="X513">
        <v>7</v>
      </c>
      <c r="Y513">
        <v>-6</v>
      </c>
      <c r="Z513">
        <v>26</v>
      </c>
      <c r="AA513">
        <v>9</v>
      </c>
      <c r="AB513">
        <v>11</v>
      </c>
      <c r="AC513" s="13">
        <f t="shared" si="147"/>
        <v>7.6923076923076927E-2</v>
      </c>
      <c r="AD513" s="13">
        <f t="shared" si="148"/>
        <v>4.3478260869565216E-2</v>
      </c>
      <c r="AE513" s="14">
        <v>37.1</v>
      </c>
      <c r="AF513" s="15">
        <v>14</v>
      </c>
      <c r="AG513" s="15">
        <v>5</v>
      </c>
      <c r="AH513" s="15">
        <v>2</v>
      </c>
      <c r="AI513" s="2">
        <v>383.13333333330002</v>
      </c>
      <c r="AJ513" s="14">
        <f t="shared" si="149"/>
        <v>8.9100775193790707</v>
      </c>
      <c r="AK513">
        <v>568</v>
      </c>
      <c r="AL513" s="14">
        <f t="shared" si="150"/>
        <v>13.209302325581396</v>
      </c>
      <c r="AM513" s="16">
        <f t="shared" si="151"/>
        <v>0.67453051643186623</v>
      </c>
      <c r="AN513" s="15">
        <v>29.7</v>
      </c>
      <c r="AO513" s="16">
        <f t="shared" si="152"/>
        <v>4.6511223246915474</v>
      </c>
      <c r="AP513" s="13">
        <f>IF(('Even Strength'!CU513+'Power Play'!AJ513+'Penalty Kill'!AF513)&gt;0,V513/('Even Strength'!CU513+'Power Play'!AJ513+'Penalty Kill'!AF513),0)</f>
        <v>3.2786885245901641E-2</v>
      </c>
      <c r="AQ513" s="13">
        <f>IF(('Even Strength'!CU513+'Power Play'!AJ513+'Penalty Kill'!AF513)&gt;0,W513/('Even Strength'!CU513+'Power Play'!AJ513+'Penalty Kill'!AF513),0)</f>
        <v>8.1967213114754092E-2</v>
      </c>
      <c r="AR513" s="13">
        <f t="shared" si="153"/>
        <v>0.11475409836065573</v>
      </c>
      <c r="AS513">
        <v>89</v>
      </c>
      <c r="AT513">
        <v>109</v>
      </c>
      <c r="AU513" s="17">
        <f t="shared" si="154"/>
        <v>0.4494949494949495</v>
      </c>
      <c r="AV513">
        <v>7.6</v>
      </c>
      <c r="AW513">
        <v>14</v>
      </c>
      <c r="AX513">
        <v>76</v>
      </c>
      <c r="AY513">
        <v>21</v>
      </c>
      <c r="AZ513">
        <v>9</v>
      </c>
      <c r="BA513">
        <v>4</v>
      </c>
      <c r="BB513">
        <v>7</v>
      </c>
      <c r="BC513" s="2">
        <f t="shared" si="155"/>
        <v>2.1924482338613358</v>
      </c>
      <c r="BD513" s="14">
        <f t="shared" si="156"/>
        <v>11.901861840961537</v>
      </c>
      <c r="BE513" s="14">
        <f t="shared" si="157"/>
        <v>3.288672350792003</v>
      </c>
      <c r="BF513" s="14">
        <f t="shared" si="158"/>
        <v>1.4094310074822873</v>
      </c>
      <c r="BG513" s="14">
        <f t="shared" si="159"/>
        <v>0.62641378110323875</v>
      </c>
      <c r="BH513" s="14">
        <f t="shared" si="160"/>
        <v>1.0962241169306679</v>
      </c>
      <c r="BI513">
        <v>52</v>
      </c>
      <c r="BJ513">
        <v>6</v>
      </c>
      <c r="BK513">
        <v>8</v>
      </c>
      <c r="BL513">
        <v>0</v>
      </c>
      <c r="BM513">
        <v>0</v>
      </c>
      <c r="BN513">
        <v>0</v>
      </c>
      <c r="BO513" s="2">
        <v>1.2830249999999999</v>
      </c>
      <c r="BR513" s="18" t="str">
        <f t="shared" si="161"/>
        <v xml:space="preserve"> </v>
      </c>
      <c r="BT513">
        <v>0</v>
      </c>
      <c r="BU513">
        <v>11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 s="18">
        <f t="shared" si="162"/>
        <v>0</v>
      </c>
      <c r="CC513" s="19">
        <v>4</v>
      </c>
      <c r="CD513">
        <v>-0.1</v>
      </c>
      <c r="CE513">
        <v>0.30000000000000004</v>
      </c>
      <c r="CF513">
        <v>0.2</v>
      </c>
      <c r="CG513" s="20">
        <f t="shared" si="163"/>
        <v>4.6511627906976744E-3</v>
      </c>
      <c r="CH513" s="20">
        <f t="shared" si="164"/>
        <v>3.1320689055161936E-2</v>
      </c>
      <c r="CI513">
        <v>8.3000000000000007</v>
      </c>
      <c r="CJ513">
        <v>9.4</v>
      </c>
      <c r="CK513">
        <v>-2.5</v>
      </c>
      <c r="CL513">
        <v>-1</v>
      </c>
      <c r="CM513">
        <v>0.8</v>
      </c>
      <c r="CN513">
        <v>0</v>
      </c>
      <c r="CO513">
        <v>-0.2</v>
      </c>
      <c r="CP513" s="21">
        <f t="shared" si="165"/>
        <v>-4.6511627906976744E-3</v>
      </c>
      <c r="CQ513" s="21">
        <f t="shared" si="166"/>
        <v>-3.1320689055161936E-2</v>
      </c>
      <c r="CU513">
        <v>33</v>
      </c>
      <c r="CV513" t="s">
        <v>2384</v>
      </c>
      <c r="CW513">
        <v>1200000</v>
      </c>
      <c r="CY513" s="22">
        <f t="shared" si="167"/>
        <v>-2.307317073170732</v>
      </c>
    </row>
    <row r="514" spans="1:103" x14ac:dyDescent="0.2">
      <c r="A514">
        <v>27</v>
      </c>
      <c r="B514" t="s">
        <v>2385</v>
      </c>
      <c r="C514" t="s">
        <v>652</v>
      </c>
      <c r="D514" t="s">
        <v>127</v>
      </c>
      <c r="E514" t="s">
        <v>117</v>
      </c>
      <c r="F514">
        <v>73</v>
      </c>
      <c r="G514">
        <v>213</v>
      </c>
      <c r="H514" t="s">
        <v>118</v>
      </c>
      <c r="I514">
        <v>2007</v>
      </c>
      <c r="J514">
        <v>1</v>
      </c>
      <c r="K514">
        <v>12</v>
      </c>
      <c r="M514">
        <v>24</v>
      </c>
      <c r="N514" t="s">
        <v>2386</v>
      </c>
      <c r="O514" s="12" t="s">
        <v>743</v>
      </c>
      <c r="P514" s="12" t="s">
        <v>2387</v>
      </c>
      <c r="Q514" t="s">
        <v>199</v>
      </c>
      <c r="T514" s="12" t="s">
        <v>178</v>
      </c>
      <c r="U514">
        <v>77</v>
      </c>
      <c r="V514">
        <v>14</v>
      </c>
      <c r="W514">
        <v>29</v>
      </c>
      <c r="X514">
        <v>43</v>
      </c>
      <c r="Y514">
        <v>11</v>
      </c>
      <c r="Z514">
        <v>177</v>
      </c>
      <c r="AA514">
        <v>50</v>
      </c>
      <c r="AB514">
        <v>88</v>
      </c>
      <c r="AC514" s="13">
        <f t="shared" ref="AC514:AC577" si="168">IF(Z514&gt;0,V514/Z514,0)</f>
        <v>7.909604519774012E-2</v>
      </c>
      <c r="AD514" s="13">
        <f t="shared" ref="AD514:AD577" si="169">IF(SUM(Z514:AB514)&gt;0,V514/SUM(Z514:AB514),0)</f>
        <v>4.4444444444444446E-2</v>
      </c>
      <c r="AE514" s="14">
        <v>46.8</v>
      </c>
      <c r="AF514" s="15">
        <v>89</v>
      </c>
      <c r="AG514" s="15">
        <v>20</v>
      </c>
      <c r="AH514" s="15">
        <v>57</v>
      </c>
      <c r="AI514" s="2">
        <v>1910.4666666666999</v>
      </c>
      <c r="AJ514" s="14">
        <f t="shared" ref="AJ514:AJ577" si="170">AI514/U514</f>
        <v>24.811255411255843</v>
      </c>
      <c r="AK514">
        <v>2304</v>
      </c>
      <c r="AL514" s="14">
        <f t="shared" ref="AL514:AL577" si="171">AK514/U514</f>
        <v>29.922077922077921</v>
      </c>
      <c r="AM514" s="16">
        <f t="shared" ref="AM514:AM577" si="172">AI514/AK514</f>
        <v>0.82919560185186625</v>
      </c>
      <c r="AN514" s="15">
        <v>100.354508</v>
      </c>
      <c r="AO514" s="16">
        <f t="shared" ref="AO514:AO577" si="173">AN514/AI514*60</f>
        <v>3.1517275779041221</v>
      </c>
      <c r="AP514" s="13">
        <f>IF(('Even Strength'!CU514+'Power Play'!AJ514+'Penalty Kill'!AF514)&gt;0,V514/('Even Strength'!CU514+'Power Play'!AJ514+'Penalty Kill'!AF514),0)</f>
        <v>0.13084112149532709</v>
      </c>
      <c r="AQ514" s="13">
        <f>IF(('Even Strength'!CU514+'Power Play'!AJ514+'Penalty Kill'!AF514)&gt;0,W514/('Even Strength'!CU514+'Power Play'!AJ514+'Penalty Kill'!AF514),0)</f>
        <v>0.27102803738317754</v>
      </c>
      <c r="AR514" s="13">
        <f t="shared" ref="AR514:AR577" si="174">AP514+AQ514</f>
        <v>0.40186915887850461</v>
      </c>
      <c r="AS514">
        <v>0</v>
      </c>
      <c r="AT514">
        <v>0</v>
      </c>
      <c r="AU514" s="17">
        <f t="shared" ref="AU514:AU577" si="175">AS514/MAX(1,(AS514+AT514))</f>
        <v>0</v>
      </c>
      <c r="AV514">
        <v>0</v>
      </c>
      <c r="AW514">
        <v>107</v>
      </c>
      <c r="AX514">
        <v>88</v>
      </c>
      <c r="AY514">
        <v>131</v>
      </c>
      <c r="AZ514">
        <v>50</v>
      </c>
      <c r="BA514">
        <v>66</v>
      </c>
      <c r="BB514">
        <v>51</v>
      </c>
      <c r="BC514" s="2">
        <f t="shared" ref="BC514:BC577" si="176">AW514/AI514*60</f>
        <v>3.3604354956903491</v>
      </c>
      <c r="BD514" s="14">
        <f t="shared" ref="BD514:BD577" si="177">AX514/AI514*60</f>
        <v>2.7637226506612214</v>
      </c>
      <c r="BE514" s="14">
        <f t="shared" ref="BE514:BE577" si="178">AY514/AI514*60</f>
        <v>4.1141780367797729</v>
      </c>
      <c r="BF514" s="14">
        <f t="shared" ref="BF514:BF577" si="179">AZ514/AI514*60</f>
        <v>1.5702969606029666</v>
      </c>
      <c r="BG514" s="14">
        <f t="shared" ref="BG514:BG577" si="180">BA514/AI514*60</f>
        <v>2.0727919879959162</v>
      </c>
      <c r="BH514" s="14">
        <f t="shared" ref="BH514:BH577" si="181">BB514/AI514*60</f>
        <v>1.601702899815026</v>
      </c>
      <c r="BI514">
        <v>36</v>
      </c>
      <c r="BJ514">
        <v>18</v>
      </c>
      <c r="BK514">
        <v>0</v>
      </c>
      <c r="BL514">
        <v>0</v>
      </c>
      <c r="BM514">
        <v>0</v>
      </c>
      <c r="BN514">
        <v>0</v>
      </c>
      <c r="BO514" s="2">
        <v>9.8994669999999996</v>
      </c>
      <c r="BR514" s="18" t="str">
        <f t="shared" ref="BR514:BR577" si="182">IF(BP514&gt;0,BQ514/BP514," ")</f>
        <v xml:space="preserve"> </v>
      </c>
      <c r="BT514">
        <v>2</v>
      </c>
      <c r="BU514">
        <v>10</v>
      </c>
      <c r="BV514">
        <v>1</v>
      </c>
      <c r="BW514">
        <v>0</v>
      </c>
      <c r="BX514">
        <v>4</v>
      </c>
      <c r="BY514">
        <v>2</v>
      </c>
      <c r="BZ514">
        <v>0</v>
      </c>
      <c r="CA514">
        <v>0</v>
      </c>
      <c r="CB514" s="18">
        <f t="shared" ref="CB514:CB577" si="183">CA514/MAX(1,BZ514)</f>
        <v>0</v>
      </c>
      <c r="CC514" s="19">
        <v>7</v>
      </c>
      <c r="CD514">
        <v>4.0999999999999996</v>
      </c>
      <c r="CE514">
        <v>5.7</v>
      </c>
      <c r="CF514">
        <v>9.8000000000000007</v>
      </c>
      <c r="CG514" s="20">
        <f t="shared" ref="CG514:CG577" si="184">CF514/U514</f>
        <v>0.12727272727272729</v>
      </c>
      <c r="CH514" s="20">
        <f t="shared" ref="CH514:CH577" si="185">CF514/AI514*60</f>
        <v>0.30777820427818148</v>
      </c>
      <c r="CI514">
        <v>42.7</v>
      </c>
      <c r="CJ514">
        <v>44.9</v>
      </c>
      <c r="CK514">
        <v>3.3</v>
      </c>
      <c r="CL514">
        <v>7.8</v>
      </c>
      <c r="CM514">
        <v>7.1</v>
      </c>
      <c r="CN514">
        <v>0</v>
      </c>
      <c r="CO514">
        <v>15</v>
      </c>
      <c r="CP514" s="21">
        <f t="shared" ref="CP514:CP577" si="186">CO514/U514</f>
        <v>0.19480519480519481</v>
      </c>
      <c r="CQ514" s="21">
        <f t="shared" ref="CQ514:CQ577" si="187">CO514/AI514*60</f>
        <v>0.47108908818089001</v>
      </c>
      <c r="CU514">
        <v>5</v>
      </c>
      <c r="CV514" t="s">
        <v>331</v>
      </c>
      <c r="CW514">
        <v>4700000</v>
      </c>
      <c r="CY514" s="22">
        <f t="shared" ref="CY514:CY577" si="188">CO514-3*((48/82*CW514)/1000000-0.5*(CR514/99)*(48/82))</f>
        <v>6.7463414634146339</v>
      </c>
    </row>
    <row r="515" spans="1:103" x14ac:dyDescent="0.2">
      <c r="A515">
        <v>13</v>
      </c>
      <c r="B515" t="s">
        <v>2388</v>
      </c>
      <c r="C515" t="s">
        <v>2389</v>
      </c>
      <c r="D515" t="s">
        <v>232</v>
      </c>
      <c r="E515" t="s">
        <v>117</v>
      </c>
      <c r="F515">
        <v>74</v>
      </c>
      <c r="G515">
        <v>214</v>
      </c>
      <c r="H515" t="s">
        <v>107</v>
      </c>
      <c r="I515">
        <v>2003</v>
      </c>
      <c r="J515">
        <v>2</v>
      </c>
      <c r="K515">
        <v>51</v>
      </c>
      <c r="M515">
        <v>29</v>
      </c>
      <c r="N515" t="s">
        <v>2390</v>
      </c>
      <c r="O515" s="12" t="s">
        <v>1380</v>
      </c>
      <c r="P515" s="12" t="s">
        <v>2391</v>
      </c>
      <c r="Q515" t="s">
        <v>300</v>
      </c>
      <c r="T515" s="12" t="s">
        <v>148</v>
      </c>
      <c r="U515">
        <v>70</v>
      </c>
      <c r="V515">
        <v>8</v>
      </c>
      <c r="W515">
        <v>10</v>
      </c>
      <c r="X515">
        <v>18</v>
      </c>
      <c r="Y515">
        <v>-22</v>
      </c>
      <c r="Z515">
        <v>96</v>
      </c>
      <c r="AA515">
        <v>36</v>
      </c>
      <c r="AB515">
        <v>30</v>
      </c>
      <c r="AC515" s="13">
        <f t="shared" si="168"/>
        <v>8.3333333333333329E-2</v>
      </c>
      <c r="AD515" s="13">
        <f t="shared" si="169"/>
        <v>4.9382716049382713E-2</v>
      </c>
      <c r="AE515" s="14">
        <v>29.1</v>
      </c>
      <c r="AF515" s="15">
        <v>49</v>
      </c>
      <c r="AG515" s="15">
        <v>19</v>
      </c>
      <c r="AH515" s="15">
        <v>11</v>
      </c>
      <c r="AI515" s="2">
        <v>867.16666666670005</v>
      </c>
      <c r="AJ515" s="14">
        <f t="shared" si="170"/>
        <v>12.388095238095715</v>
      </c>
      <c r="AK515">
        <v>1184</v>
      </c>
      <c r="AL515" s="14">
        <f t="shared" si="171"/>
        <v>16.914285714285715</v>
      </c>
      <c r="AM515" s="16">
        <f t="shared" si="172"/>
        <v>0.73240427927930751</v>
      </c>
      <c r="AN515" s="15">
        <v>85.384614999999997</v>
      </c>
      <c r="AO515" s="16">
        <f t="shared" si="173"/>
        <v>5.9078342110318687</v>
      </c>
      <c r="AP515" s="13">
        <f>IF(('Even Strength'!CU515+'Power Play'!AJ515+'Penalty Kill'!AF515)&gt;0,V515/('Even Strength'!CU515+'Power Play'!AJ515+'Penalty Kill'!AF515),0)</f>
        <v>7.0175438596491224E-2</v>
      </c>
      <c r="AQ515" s="13">
        <f>IF(('Even Strength'!CU515+'Power Play'!AJ515+'Penalty Kill'!AF515)&gt;0,W515/('Even Strength'!CU515+'Power Play'!AJ515+'Penalty Kill'!AF515),0)</f>
        <v>8.771929824561403E-2</v>
      </c>
      <c r="AR515" s="13">
        <f t="shared" si="174"/>
        <v>0.15789473684210525</v>
      </c>
      <c r="AS515">
        <v>7</v>
      </c>
      <c r="AT515">
        <v>8</v>
      </c>
      <c r="AU515" s="17">
        <f t="shared" si="175"/>
        <v>0.46666666666666667</v>
      </c>
      <c r="AV515">
        <v>0.30000000000000004</v>
      </c>
      <c r="AW515">
        <v>86</v>
      </c>
      <c r="AX515">
        <v>217</v>
      </c>
      <c r="AY515">
        <v>15</v>
      </c>
      <c r="AZ515">
        <v>36</v>
      </c>
      <c r="BA515">
        <v>13</v>
      </c>
      <c r="BB515">
        <v>17</v>
      </c>
      <c r="BC515" s="2">
        <f t="shared" si="176"/>
        <v>5.9504132231402673</v>
      </c>
      <c r="BD515" s="14">
        <f t="shared" si="177"/>
        <v>15.014414760714395</v>
      </c>
      <c r="BE515" s="14">
        <f t="shared" si="178"/>
        <v>1.0378627714779536</v>
      </c>
      <c r="BF515" s="14">
        <f t="shared" si="179"/>
        <v>2.4908706515470884</v>
      </c>
      <c r="BG515" s="14">
        <f t="shared" si="180"/>
        <v>0.89948106861422639</v>
      </c>
      <c r="BH515" s="14">
        <f t="shared" si="181"/>
        <v>1.1762444743416807</v>
      </c>
      <c r="BI515">
        <v>34</v>
      </c>
      <c r="BJ515">
        <v>12</v>
      </c>
      <c r="BK515">
        <v>2</v>
      </c>
      <c r="BL515">
        <v>0</v>
      </c>
      <c r="BM515">
        <v>0</v>
      </c>
      <c r="BN515">
        <v>0</v>
      </c>
      <c r="BO515" s="2">
        <v>11.521141999999999</v>
      </c>
      <c r="BP515">
        <v>1</v>
      </c>
      <c r="BQ515">
        <v>1</v>
      </c>
      <c r="BR515" s="18">
        <f t="shared" si="182"/>
        <v>1</v>
      </c>
      <c r="BS515">
        <v>0</v>
      </c>
      <c r="BT515">
        <v>1</v>
      </c>
      <c r="BU515">
        <v>20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 s="18">
        <f t="shared" si="183"/>
        <v>0</v>
      </c>
      <c r="CC515" s="19">
        <v>3</v>
      </c>
      <c r="CD515">
        <v>0.5</v>
      </c>
      <c r="CE515">
        <v>0</v>
      </c>
      <c r="CF515">
        <v>0.5</v>
      </c>
      <c r="CG515" s="20">
        <f t="shared" si="184"/>
        <v>7.1428571428571426E-3</v>
      </c>
      <c r="CH515" s="20">
        <f t="shared" si="185"/>
        <v>3.4595425715931785E-2</v>
      </c>
      <c r="CI515">
        <v>18.5</v>
      </c>
      <c r="CJ515">
        <v>18</v>
      </c>
      <c r="CK515">
        <v>-14.4</v>
      </c>
      <c r="CL515">
        <v>-0.7</v>
      </c>
      <c r="CM515">
        <v>0.2</v>
      </c>
      <c r="CN515">
        <v>0.60000000000000009</v>
      </c>
      <c r="CO515">
        <v>0.2</v>
      </c>
      <c r="CP515" s="21">
        <f t="shared" si="186"/>
        <v>2.8571428571428571E-3</v>
      </c>
      <c r="CQ515" s="21">
        <f t="shared" si="187"/>
        <v>1.3838170286372714E-2</v>
      </c>
      <c r="CU515">
        <v>5</v>
      </c>
      <c r="CV515" t="s">
        <v>1955</v>
      </c>
      <c r="CW515">
        <v>637500</v>
      </c>
      <c r="CY515" s="22">
        <f t="shared" si="188"/>
        <v>-0.91951219512195137</v>
      </c>
    </row>
    <row r="516" spans="1:103" x14ac:dyDescent="0.2">
      <c r="A516">
        <v>11</v>
      </c>
      <c r="B516" t="s">
        <v>2392</v>
      </c>
      <c r="C516" t="s">
        <v>2393</v>
      </c>
      <c r="D516" t="s">
        <v>105</v>
      </c>
      <c r="E516" t="s">
        <v>106</v>
      </c>
      <c r="F516">
        <v>73</v>
      </c>
      <c r="G516">
        <v>210</v>
      </c>
      <c r="H516" t="s">
        <v>118</v>
      </c>
      <c r="I516">
        <v>2006</v>
      </c>
      <c r="J516">
        <v>2</v>
      </c>
      <c r="K516">
        <v>36</v>
      </c>
      <c r="M516">
        <v>25</v>
      </c>
      <c r="N516" t="s">
        <v>2394</v>
      </c>
      <c r="O516" s="12" t="s">
        <v>391</v>
      </c>
      <c r="P516" s="12" t="s">
        <v>2395</v>
      </c>
      <c r="Q516" t="s">
        <v>330</v>
      </c>
      <c r="T516" s="12" t="s">
        <v>156</v>
      </c>
      <c r="U516">
        <v>79</v>
      </c>
      <c r="V516">
        <v>19</v>
      </c>
      <c r="W516">
        <v>19</v>
      </c>
      <c r="X516">
        <v>38</v>
      </c>
      <c r="Y516">
        <v>-3</v>
      </c>
      <c r="Z516">
        <v>167</v>
      </c>
      <c r="AA516">
        <v>86</v>
      </c>
      <c r="AB516">
        <v>58</v>
      </c>
      <c r="AC516" s="13">
        <f t="shared" si="168"/>
        <v>0.11377245508982035</v>
      </c>
      <c r="AD516" s="13">
        <f t="shared" si="169"/>
        <v>6.1093247588424437E-2</v>
      </c>
      <c r="AE516" s="14">
        <v>28.1</v>
      </c>
      <c r="AF516" s="15">
        <v>103</v>
      </c>
      <c r="AG516" s="15">
        <v>16</v>
      </c>
      <c r="AH516" s="15">
        <v>9</v>
      </c>
      <c r="AI516" s="2">
        <v>1245.75</v>
      </c>
      <c r="AJ516" s="14">
        <f t="shared" si="170"/>
        <v>15.768987341772151</v>
      </c>
      <c r="AK516">
        <v>1600</v>
      </c>
      <c r="AL516" s="14">
        <f t="shared" si="171"/>
        <v>20.253164556962027</v>
      </c>
      <c r="AM516" s="16">
        <f t="shared" si="172"/>
        <v>0.77859374999999997</v>
      </c>
      <c r="AN516" s="15">
        <v>103.984043</v>
      </c>
      <c r="AO516" s="16">
        <f t="shared" si="173"/>
        <v>5.008262155328115</v>
      </c>
      <c r="AP516" s="13">
        <f>IF(('Even Strength'!CU516+'Power Play'!AJ516+'Penalty Kill'!AF516)&gt;0,V516/('Even Strength'!CU516+'Power Play'!AJ516+'Penalty Kill'!AF516),0)</f>
        <v>0.125</v>
      </c>
      <c r="AQ516" s="13">
        <f>IF(('Even Strength'!CU516+'Power Play'!AJ516+'Penalty Kill'!AF516)&gt;0,W516/('Even Strength'!CU516+'Power Play'!AJ516+'Penalty Kill'!AF516),0)</f>
        <v>0.125</v>
      </c>
      <c r="AR516" s="13">
        <f t="shared" si="174"/>
        <v>0.25</v>
      </c>
      <c r="AS516">
        <v>1</v>
      </c>
      <c r="AT516">
        <v>1</v>
      </c>
      <c r="AU516" s="17">
        <f t="shared" si="175"/>
        <v>0.5</v>
      </c>
      <c r="AV516">
        <v>0</v>
      </c>
      <c r="AW516">
        <v>78</v>
      </c>
      <c r="AX516">
        <v>140</v>
      </c>
      <c r="AY516">
        <v>35</v>
      </c>
      <c r="AZ516">
        <v>86</v>
      </c>
      <c r="BA516">
        <v>17</v>
      </c>
      <c r="BB516">
        <v>36</v>
      </c>
      <c r="BC516" s="2">
        <f t="shared" si="176"/>
        <v>3.7567730282962075</v>
      </c>
      <c r="BD516" s="14">
        <f t="shared" si="177"/>
        <v>6.7429259482239612</v>
      </c>
      <c r="BE516" s="14">
        <f t="shared" si="178"/>
        <v>1.6857314870559903</v>
      </c>
      <c r="BF516" s="14">
        <f t="shared" si="179"/>
        <v>4.1420830824804336</v>
      </c>
      <c r="BG516" s="14">
        <f t="shared" si="180"/>
        <v>0.81878386514148105</v>
      </c>
      <c r="BH516" s="14">
        <f t="shared" si="181"/>
        <v>1.7338952438290187</v>
      </c>
      <c r="BI516">
        <v>30</v>
      </c>
      <c r="BJ516">
        <v>10</v>
      </c>
      <c r="BK516">
        <v>2</v>
      </c>
      <c r="BL516">
        <v>0</v>
      </c>
      <c r="BM516">
        <v>0</v>
      </c>
      <c r="BN516">
        <v>0</v>
      </c>
      <c r="BO516" s="2">
        <v>-0.713758</v>
      </c>
      <c r="BR516" s="18" t="str">
        <f t="shared" si="182"/>
        <v xml:space="preserve"> </v>
      </c>
      <c r="BT516">
        <v>3</v>
      </c>
      <c r="BU516">
        <v>22</v>
      </c>
      <c r="BV516">
        <v>1</v>
      </c>
      <c r="BW516">
        <v>0</v>
      </c>
      <c r="BX516">
        <v>3</v>
      </c>
      <c r="BY516">
        <v>0</v>
      </c>
      <c r="BZ516">
        <v>0</v>
      </c>
      <c r="CA516">
        <v>0</v>
      </c>
      <c r="CB516" s="18">
        <f t="shared" si="183"/>
        <v>0</v>
      </c>
      <c r="CC516" s="19">
        <v>5</v>
      </c>
      <c r="CD516">
        <v>2.8</v>
      </c>
      <c r="CE516">
        <v>0.9</v>
      </c>
      <c r="CF516">
        <v>3.8</v>
      </c>
      <c r="CG516" s="20">
        <f t="shared" si="184"/>
        <v>4.810126582278481E-2</v>
      </c>
      <c r="CH516" s="20">
        <f t="shared" si="185"/>
        <v>0.18302227573750751</v>
      </c>
      <c r="CI516">
        <v>27.4</v>
      </c>
      <c r="CJ516">
        <v>24.9</v>
      </c>
      <c r="CK516">
        <v>-9.1999999999999993</v>
      </c>
      <c r="CL516">
        <v>3.8</v>
      </c>
      <c r="CM516">
        <v>1</v>
      </c>
      <c r="CN516">
        <v>0</v>
      </c>
      <c r="CO516">
        <v>4.8</v>
      </c>
      <c r="CP516" s="21">
        <f t="shared" si="186"/>
        <v>6.0759493670886074E-2</v>
      </c>
      <c r="CQ516" s="21">
        <f t="shared" si="187"/>
        <v>0.23118603251053582</v>
      </c>
      <c r="CU516">
        <v>3</v>
      </c>
      <c r="CV516" t="s">
        <v>844</v>
      </c>
      <c r="CW516">
        <v>1750000</v>
      </c>
      <c r="CY516" s="22">
        <f t="shared" si="188"/>
        <v>1.7268292682926827</v>
      </c>
    </row>
    <row r="517" spans="1:103" x14ac:dyDescent="0.2">
      <c r="A517">
        <v>15</v>
      </c>
      <c r="B517" t="s">
        <v>1918</v>
      </c>
      <c r="C517" t="s">
        <v>2393</v>
      </c>
      <c r="D517" t="s">
        <v>105</v>
      </c>
      <c r="E517" t="s">
        <v>106</v>
      </c>
      <c r="F517">
        <v>74</v>
      </c>
      <c r="G517">
        <v>205</v>
      </c>
      <c r="H517" t="s">
        <v>118</v>
      </c>
      <c r="I517">
        <v>2010</v>
      </c>
      <c r="J517">
        <v>4</v>
      </c>
      <c r="K517">
        <v>119</v>
      </c>
      <c r="L517" t="s">
        <v>108</v>
      </c>
      <c r="M517">
        <v>23</v>
      </c>
      <c r="N517" t="s">
        <v>2396</v>
      </c>
      <c r="O517" s="12" t="s">
        <v>2397</v>
      </c>
      <c r="P517" s="12" t="s">
        <v>2395</v>
      </c>
      <c r="Q517" t="s">
        <v>162</v>
      </c>
      <c r="T517" s="12" t="s">
        <v>156</v>
      </c>
      <c r="U517">
        <v>18</v>
      </c>
      <c r="V517">
        <v>4</v>
      </c>
      <c r="W517">
        <v>1</v>
      </c>
      <c r="X517">
        <v>5</v>
      </c>
      <c r="Y517">
        <v>-1</v>
      </c>
      <c r="Z517">
        <v>16</v>
      </c>
      <c r="AA517">
        <v>8</v>
      </c>
      <c r="AB517">
        <v>8</v>
      </c>
      <c r="AC517" s="13">
        <f t="shared" si="168"/>
        <v>0.25</v>
      </c>
      <c r="AD517" s="13">
        <f t="shared" si="169"/>
        <v>0.125</v>
      </c>
      <c r="AE517" s="14">
        <v>26.8</v>
      </c>
      <c r="AF517" s="15">
        <v>5</v>
      </c>
      <c r="AG517" s="15">
        <v>3</v>
      </c>
      <c r="AH517" s="15">
        <v>1</v>
      </c>
      <c r="AI517" s="2">
        <v>201.23333333330001</v>
      </c>
      <c r="AJ517" s="14">
        <f t="shared" si="170"/>
        <v>11.179629629627778</v>
      </c>
      <c r="AK517">
        <v>275</v>
      </c>
      <c r="AL517" s="14">
        <f t="shared" si="171"/>
        <v>15.277777777777779</v>
      </c>
      <c r="AM517" s="16">
        <f t="shared" si="172"/>
        <v>0.73175757575745459</v>
      </c>
      <c r="AN517" s="15">
        <v>8.1111109999999993</v>
      </c>
      <c r="AO517" s="16">
        <f t="shared" si="173"/>
        <v>2.4184197117777733</v>
      </c>
      <c r="AP517" s="13">
        <f>IF(('Even Strength'!CU517+'Power Play'!AJ517+'Penalty Kill'!AF517)&gt;0,V517/('Even Strength'!CU517+'Power Play'!AJ517+'Penalty Kill'!AF517),0)</f>
        <v>0.19047619047619047</v>
      </c>
      <c r="AQ517" s="13">
        <f>IF(('Even Strength'!CU517+'Power Play'!AJ517+'Penalty Kill'!AF517)&gt;0,W517/('Even Strength'!CU517+'Power Play'!AJ517+'Penalty Kill'!AF517),0)</f>
        <v>4.7619047619047616E-2</v>
      </c>
      <c r="AR517" s="13">
        <f t="shared" si="174"/>
        <v>0.23809523809523808</v>
      </c>
      <c r="AS517">
        <v>0</v>
      </c>
      <c r="AT517">
        <v>0</v>
      </c>
      <c r="AU517" s="17">
        <f t="shared" si="175"/>
        <v>0</v>
      </c>
      <c r="AV517">
        <v>0</v>
      </c>
      <c r="AW517">
        <v>35</v>
      </c>
      <c r="AX517">
        <v>26</v>
      </c>
      <c r="AY517">
        <v>7</v>
      </c>
      <c r="AZ517">
        <v>8</v>
      </c>
      <c r="BA517">
        <v>6</v>
      </c>
      <c r="BB517">
        <v>4</v>
      </c>
      <c r="BC517" s="2">
        <f t="shared" si="176"/>
        <v>10.435646844460896</v>
      </c>
      <c r="BD517" s="14">
        <f t="shared" si="177"/>
        <v>7.7521947987423809</v>
      </c>
      <c r="BE517" s="14">
        <f t="shared" si="178"/>
        <v>2.087129368892179</v>
      </c>
      <c r="BF517" s="14">
        <f t="shared" si="179"/>
        <v>2.385290707305348</v>
      </c>
      <c r="BG517" s="14">
        <f t="shared" si="180"/>
        <v>1.7889680304790108</v>
      </c>
      <c r="BH517" s="14">
        <f t="shared" si="181"/>
        <v>1.192645353652674</v>
      </c>
      <c r="BI517">
        <v>4</v>
      </c>
      <c r="BJ517">
        <v>2</v>
      </c>
      <c r="BK517">
        <v>0</v>
      </c>
      <c r="BL517">
        <v>0</v>
      </c>
      <c r="BM517">
        <v>0</v>
      </c>
      <c r="BN517">
        <v>0</v>
      </c>
      <c r="BO517" s="2">
        <v>-2.3112689999999998</v>
      </c>
      <c r="BR517" s="18" t="str">
        <f t="shared" si="182"/>
        <v xml:space="preserve"> </v>
      </c>
      <c r="BT517">
        <v>1</v>
      </c>
      <c r="BU517">
        <v>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 s="18">
        <f t="shared" si="183"/>
        <v>0</v>
      </c>
      <c r="CC517" s="19">
        <v>4</v>
      </c>
      <c r="CD517">
        <v>0.4</v>
      </c>
      <c r="CE517">
        <v>0.2</v>
      </c>
      <c r="CF517">
        <v>0.60000000000000009</v>
      </c>
      <c r="CG517" s="20">
        <f t="shared" si="184"/>
        <v>3.333333333333334E-2</v>
      </c>
      <c r="CH517" s="20">
        <f t="shared" si="185"/>
        <v>0.17889680304790112</v>
      </c>
      <c r="CI517">
        <v>4.9000000000000004</v>
      </c>
      <c r="CJ517">
        <v>4.4000000000000004</v>
      </c>
      <c r="CK517">
        <v>-0.7</v>
      </c>
      <c r="CL517">
        <v>0.2</v>
      </c>
      <c r="CM517">
        <v>0.2</v>
      </c>
      <c r="CN517">
        <v>0</v>
      </c>
      <c r="CO517">
        <v>0.4</v>
      </c>
      <c r="CP517" s="21">
        <f t="shared" si="186"/>
        <v>2.2222222222222223E-2</v>
      </c>
      <c r="CQ517" s="21">
        <f t="shared" si="187"/>
        <v>0.1192645353652674</v>
      </c>
      <c r="CW517">
        <v>775000</v>
      </c>
      <c r="CY517" s="22">
        <f t="shared" si="188"/>
        <v>-0.96097560975609742</v>
      </c>
    </row>
    <row r="518" spans="1:103" x14ac:dyDescent="0.2">
      <c r="A518">
        <v>16</v>
      </c>
      <c r="B518" t="s">
        <v>2398</v>
      </c>
      <c r="C518" t="s">
        <v>104</v>
      </c>
      <c r="D518" t="s">
        <v>105</v>
      </c>
      <c r="E518" t="s">
        <v>106</v>
      </c>
      <c r="F518">
        <v>76</v>
      </c>
      <c r="G518">
        <v>235</v>
      </c>
      <c r="H518" t="s">
        <v>107</v>
      </c>
      <c r="I518">
        <v>1999</v>
      </c>
      <c r="J518">
        <v>4</v>
      </c>
      <c r="K518">
        <v>104</v>
      </c>
      <c r="M518">
        <v>32</v>
      </c>
      <c r="N518" t="s">
        <v>2399</v>
      </c>
      <c r="O518" s="12" t="s">
        <v>605</v>
      </c>
      <c r="P518" s="12" t="s">
        <v>2400</v>
      </c>
      <c r="Q518" t="s">
        <v>155</v>
      </c>
      <c r="T518" s="12" t="s">
        <v>148</v>
      </c>
      <c r="U518">
        <v>76</v>
      </c>
      <c r="V518">
        <v>4</v>
      </c>
      <c r="W518">
        <v>4</v>
      </c>
      <c r="X518">
        <v>8</v>
      </c>
      <c r="Y518">
        <v>-4</v>
      </c>
      <c r="Z518">
        <v>79</v>
      </c>
      <c r="AA518">
        <v>24</v>
      </c>
      <c r="AB518">
        <v>23</v>
      </c>
      <c r="AC518" s="13">
        <f t="shared" si="168"/>
        <v>5.0632911392405063E-2</v>
      </c>
      <c r="AD518" s="13">
        <f t="shared" si="169"/>
        <v>3.1746031746031744E-2</v>
      </c>
      <c r="AE518" s="14">
        <v>40</v>
      </c>
      <c r="AF518" s="15">
        <v>40</v>
      </c>
      <c r="AG518" s="15">
        <v>9</v>
      </c>
      <c r="AH518" s="15">
        <v>20</v>
      </c>
      <c r="AI518" s="2">
        <v>510.5</v>
      </c>
      <c r="AJ518" s="14">
        <f t="shared" si="170"/>
        <v>6.7171052631578947</v>
      </c>
      <c r="AK518">
        <v>811</v>
      </c>
      <c r="AL518" s="14">
        <f t="shared" si="171"/>
        <v>10.671052631578947</v>
      </c>
      <c r="AM518" s="16">
        <f t="shared" si="172"/>
        <v>0.62946979038224415</v>
      </c>
      <c r="AN518" s="15">
        <v>41.785713999999999</v>
      </c>
      <c r="AO518" s="16">
        <f t="shared" si="173"/>
        <v>4.9111514985308515</v>
      </c>
      <c r="AP518" s="13">
        <f>IF(('Even Strength'!CU518+'Power Play'!AJ518+'Penalty Kill'!AF518)&gt;0,V518/('Even Strength'!CU518+'Power Play'!AJ518+'Penalty Kill'!AF518),0)</f>
        <v>3.2520325203252036E-2</v>
      </c>
      <c r="AQ518" s="13">
        <f>IF(('Even Strength'!CU518+'Power Play'!AJ518+'Penalty Kill'!AF518)&gt;0,W518/('Even Strength'!CU518+'Power Play'!AJ518+'Penalty Kill'!AF518),0)</f>
        <v>3.2520325203252036E-2</v>
      </c>
      <c r="AR518" s="13">
        <f t="shared" si="174"/>
        <v>6.5040650406504072E-2</v>
      </c>
      <c r="AS518">
        <v>2</v>
      </c>
      <c r="AT518">
        <v>1</v>
      </c>
      <c r="AU518" s="17">
        <f t="shared" si="175"/>
        <v>0.66666666666666663</v>
      </c>
      <c r="AV518">
        <v>0</v>
      </c>
      <c r="AW518">
        <v>33</v>
      </c>
      <c r="AX518">
        <v>82</v>
      </c>
      <c r="AY518">
        <v>23</v>
      </c>
      <c r="AZ518">
        <v>24</v>
      </c>
      <c r="BA518">
        <v>10</v>
      </c>
      <c r="BB518">
        <v>14</v>
      </c>
      <c r="BC518" s="2">
        <f t="shared" si="176"/>
        <v>3.8785504407443678</v>
      </c>
      <c r="BD518" s="14">
        <f t="shared" si="177"/>
        <v>9.6376101860920667</v>
      </c>
      <c r="BE518" s="14">
        <f t="shared" si="178"/>
        <v>2.7032321253672866</v>
      </c>
      <c r="BF518" s="14">
        <f t="shared" si="179"/>
        <v>2.8207639569049952</v>
      </c>
      <c r="BG518" s="14">
        <f t="shared" si="180"/>
        <v>1.1753183153770814</v>
      </c>
      <c r="BH518" s="14">
        <f t="shared" si="181"/>
        <v>1.6454456415279137</v>
      </c>
      <c r="BI518">
        <v>100</v>
      </c>
      <c r="BJ518">
        <v>5</v>
      </c>
      <c r="BK518">
        <v>12</v>
      </c>
      <c r="BL518">
        <v>2</v>
      </c>
      <c r="BM518">
        <v>1</v>
      </c>
      <c r="BN518">
        <v>0</v>
      </c>
      <c r="BO518" s="2">
        <v>2.0830890000000002</v>
      </c>
      <c r="BR518" s="18" t="str">
        <f t="shared" si="182"/>
        <v xml:space="preserve"> </v>
      </c>
      <c r="BT518">
        <v>2</v>
      </c>
      <c r="BU518">
        <v>19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 s="18">
        <f t="shared" si="183"/>
        <v>0</v>
      </c>
      <c r="CC518" s="19">
        <v>3</v>
      </c>
      <c r="CD518">
        <v>-0.1</v>
      </c>
      <c r="CE518">
        <v>0.5</v>
      </c>
      <c r="CF518">
        <v>0.4</v>
      </c>
      <c r="CG518" s="20">
        <f t="shared" si="184"/>
        <v>5.263157894736842E-3</v>
      </c>
      <c r="CH518" s="20">
        <f t="shared" si="185"/>
        <v>4.7012732615083257E-2</v>
      </c>
      <c r="CI518">
        <v>10.199999999999999</v>
      </c>
      <c r="CJ518">
        <v>10.1</v>
      </c>
      <c r="CK518">
        <v>-0.7</v>
      </c>
      <c r="CL518">
        <v>-1.2</v>
      </c>
      <c r="CM518">
        <v>1.2</v>
      </c>
      <c r="CN518">
        <v>0</v>
      </c>
      <c r="CO518">
        <v>-0.1</v>
      </c>
      <c r="CP518" s="21">
        <f t="shared" si="186"/>
        <v>-1.3157894736842105E-3</v>
      </c>
      <c r="CQ518" s="21">
        <f t="shared" si="187"/>
        <v>-1.1753183153770814E-2</v>
      </c>
      <c r="CU518">
        <v>4</v>
      </c>
      <c r="CV518" t="s">
        <v>2401</v>
      </c>
      <c r="CW518">
        <v>750000</v>
      </c>
      <c r="CY518" s="22">
        <f t="shared" si="188"/>
        <v>-1.4170731707317072</v>
      </c>
    </row>
    <row r="519" spans="1:103" x14ac:dyDescent="0.2">
      <c r="A519">
        <v>42</v>
      </c>
      <c r="B519" t="s">
        <v>2402</v>
      </c>
      <c r="C519" t="s">
        <v>250</v>
      </c>
      <c r="D519" t="s">
        <v>245</v>
      </c>
      <c r="E519" t="s">
        <v>106</v>
      </c>
      <c r="F519">
        <v>77</v>
      </c>
      <c r="G519">
        <v>230</v>
      </c>
      <c r="H519" t="s">
        <v>107</v>
      </c>
      <c r="I519">
        <v>2010</v>
      </c>
      <c r="J519">
        <v>1</v>
      </c>
      <c r="K519">
        <v>10</v>
      </c>
      <c r="L519" t="s">
        <v>108</v>
      </c>
      <c r="M519">
        <v>21</v>
      </c>
      <c r="N519" t="s">
        <v>2403</v>
      </c>
      <c r="O519" s="12" t="s">
        <v>2404</v>
      </c>
      <c r="P519" s="12" t="s">
        <v>2405</v>
      </c>
      <c r="Q519" t="s">
        <v>199</v>
      </c>
      <c r="T519" s="12" t="s">
        <v>178</v>
      </c>
      <c r="U519">
        <v>2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2</v>
      </c>
      <c r="AC519" s="13">
        <f t="shared" si="168"/>
        <v>0</v>
      </c>
      <c r="AD519" s="13">
        <f t="shared" si="169"/>
        <v>0</v>
      </c>
      <c r="AE519" s="14">
        <v>0</v>
      </c>
      <c r="AF519" s="15">
        <v>0</v>
      </c>
      <c r="AG519" s="15">
        <v>0</v>
      </c>
      <c r="AH519" s="15">
        <v>0</v>
      </c>
      <c r="AI519" s="2">
        <v>14.05</v>
      </c>
      <c r="AJ519" s="14">
        <f t="shared" si="170"/>
        <v>7.0250000000000004</v>
      </c>
      <c r="AK519">
        <v>24</v>
      </c>
      <c r="AL519" s="14">
        <f t="shared" si="171"/>
        <v>12</v>
      </c>
      <c r="AM519" s="16">
        <f t="shared" si="172"/>
        <v>0.5854166666666667</v>
      </c>
      <c r="AN519" s="15">
        <v>0</v>
      </c>
      <c r="AO519" s="16">
        <f t="shared" si="173"/>
        <v>0</v>
      </c>
      <c r="AP519" s="13">
        <f>IF(('Even Strength'!CU519+'Power Play'!AJ519+'Penalty Kill'!AF519)&gt;0,V519/('Even Strength'!CU519+'Power Play'!AJ519+'Penalty Kill'!AF519),0)</f>
        <v>0</v>
      </c>
      <c r="AQ519" s="13">
        <f>IF(('Even Strength'!CU519+'Power Play'!AJ519+'Penalty Kill'!AF519)&gt;0,W519/('Even Strength'!CU519+'Power Play'!AJ519+'Penalty Kill'!AF519),0)</f>
        <v>0</v>
      </c>
      <c r="AR519" s="13">
        <f t="shared" si="174"/>
        <v>0</v>
      </c>
      <c r="AS519">
        <v>0</v>
      </c>
      <c r="AT519">
        <v>0</v>
      </c>
      <c r="AU519" s="17">
        <f t="shared" si="175"/>
        <v>0</v>
      </c>
      <c r="AV519">
        <v>0</v>
      </c>
      <c r="AW519">
        <v>1</v>
      </c>
      <c r="AX519">
        <v>2</v>
      </c>
      <c r="AY519">
        <v>1</v>
      </c>
      <c r="AZ519">
        <v>0</v>
      </c>
      <c r="BA519">
        <v>0</v>
      </c>
      <c r="BB519">
        <v>0</v>
      </c>
      <c r="BC519" s="2">
        <f t="shared" si="176"/>
        <v>4.2704626334519569</v>
      </c>
      <c r="BD519" s="14">
        <f t="shared" si="177"/>
        <v>8.5409252669039137</v>
      </c>
      <c r="BE519" s="14">
        <f t="shared" si="178"/>
        <v>4.2704626334519569</v>
      </c>
      <c r="BF519" s="14">
        <f t="shared" si="179"/>
        <v>0</v>
      </c>
      <c r="BG519" s="14">
        <f t="shared" si="180"/>
        <v>0</v>
      </c>
      <c r="BH519" s="14">
        <f t="shared" si="181"/>
        <v>0</v>
      </c>
      <c r="BI519">
        <v>7</v>
      </c>
      <c r="BJ519">
        <v>1</v>
      </c>
      <c r="BK519">
        <v>1</v>
      </c>
      <c r="BL519">
        <v>0</v>
      </c>
      <c r="BM519">
        <v>0</v>
      </c>
      <c r="BN519">
        <v>0</v>
      </c>
      <c r="BO519" s="2">
        <v>6.7907999999999996E-2</v>
      </c>
      <c r="BR519" s="18" t="str">
        <f t="shared" si="182"/>
        <v xml:space="preserve"> 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 s="18">
        <f t="shared" si="183"/>
        <v>0</v>
      </c>
      <c r="CC519" s="19">
        <v>4</v>
      </c>
      <c r="CD519">
        <v>0</v>
      </c>
      <c r="CE519">
        <v>-0.1</v>
      </c>
      <c r="CF519">
        <v>-0.1</v>
      </c>
      <c r="CG519" s="20">
        <f t="shared" si="184"/>
        <v>-0.05</v>
      </c>
      <c r="CH519" s="20">
        <f t="shared" si="185"/>
        <v>-0.42704626334519569</v>
      </c>
      <c r="CI519">
        <v>0.30000000000000004</v>
      </c>
      <c r="CJ519">
        <v>0.4</v>
      </c>
      <c r="CK519">
        <v>-1</v>
      </c>
      <c r="CL519">
        <v>-0.1</v>
      </c>
      <c r="CM519">
        <v>-0.1</v>
      </c>
      <c r="CN519">
        <v>0</v>
      </c>
      <c r="CO519">
        <v>-0.2</v>
      </c>
      <c r="CP519" s="21">
        <f t="shared" si="186"/>
        <v>-0.1</v>
      </c>
      <c r="CQ519" s="21">
        <f t="shared" si="187"/>
        <v>-0.85409252669039137</v>
      </c>
      <c r="CW519">
        <v>1295000</v>
      </c>
      <c r="CY519" s="22">
        <f t="shared" si="188"/>
        <v>-2.4741463414634146</v>
      </c>
    </row>
    <row r="520" spans="1:103" x14ac:dyDescent="0.2">
      <c r="A520">
        <v>39</v>
      </c>
      <c r="B520" t="s">
        <v>2406</v>
      </c>
      <c r="C520" t="s">
        <v>1228</v>
      </c>
      <c r="D520" t="s">
        <v>105</v>
      </c>
      <c r="E520" t="s">
        <v>106</v>
      </c>
      <c r="F520">
        <v>72</v>
      </c>
      <c r="G520">
        <v>191</v>
      </c>
      <c r="H520" t="s">
        <v>118</v>
      </c>
      <c r="I520">
        <v>2010</v>
      </c>
      <c r="J520">
        <v>3</v>
      </c>
      <c r="K520">
        <v>62</v>
      </c>
      <c r="L520" t="s">
        <v>108</v>
      </c>
      <c r="M520">
        <v>21</v>
      </c>
      <c r="N520" t="s">
        <v>2407</v>
      </c>
      <c r="O520" s="12" t="s">
        <v>2408</v>
      </c>
      <c r="P520" s="12" t="s">
        <v>2409</v>
      </c>
      <c r="Q520" t="s">
        <v>112</v>
      </c>
      <c r="T520" s="12" t="s">
        <v>170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 s="13">
        <f t="shared" si="168"/>
        <v>0</v>
      </c>
      <c r="AD520" s="13">
        <f t="shared" si="169"/>
        <v>0</v>
      </c>
      <c r="AE520" s="14">
        <v>5</v>
      </c>
      <c r="AF520" s="15">
        <v>0</v>
      </c>
      <c r="AG520" s="15">
        <v>1</v>
      </c>
      <c r="AH520" s="15">
        <v>0</v>
      </c>
      <c r="AI520" s="2">
        <v>3.7166666667000001</v>
      </c>
      <c r="AJ520" s="14">
        <f t="shared" si="170"/>
        <v>3.7166666667000001</v>
      </c>
      <c r="AK520">
        <v>6</v>
      </c>
      <c r="AL520" s="14">
        <f t="shared" si="171"/>
        <v>6</v>
      </c>
      <c r="AM520" s="16">
        <f t="shared" si="172"/>
        <v>0.61944444445000002</v>
      </c>
      <c r="AN520" s="15">
        <v>0</v>
      </c>
      <c r="AO520" s="16">
        <f t="shared" si="173"/>
        <v>0</v>
      </c>
      <c r="AP520" s="13">
        <f>IF(('Even Strength'!CU520+'Power Play'!AJ520+'Penalty Kill'!AF520)&gt;0,V520/('Even Strength'!CU520+'Power Play'!AJ520+'Penalty Kill'!AF520),0)</f>
        <v>0</v>
      </c>
      <c r="AQ520" s="13">
        <f>IF(('Even Strength'!CU520+'Power Play'!AJ520+'Penalty Kill'!AF520)&gt;0,W520/('Even Strength'!CU520+'Power Play'!AJ520+'Penalty Kill'!AF520),0)</f>
        <v>0</v>
      </c>
      <c r="AR520" s="13">
        <f t="shared" si="174"/>
        <v>0</v>
      </c>
      <c r="AS520">
        <v>1</v>
      </c>
      <c r="AT520">
        <v>5</v>
      </c>
      <c r="AU520" s="17">
        <f t="shared" si="175"/>
        <v>0.16666666666666666</v>
      </c>
      <c r="AV520">
        <v>9.8000000000000007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0</v>
      </c>
      <c r="BC520" s="2">
        <f t="shared" si="176"/>
        <v>0</v>
      </c>
      <c r="BD520" s="14">
        <f t="shared" si="177"/>
        <v>32.286995515405501</v>
      </c>
      <c r="BE520" s="14">
        <f t="shared" si="178"/>
        <v>0</v>
      </c>
      <c r="BF520" s="14">
        <f t="shared" si="179"/>
        <v>0</v>
      </c>
      <c r="BG520" s="14">
        <f t="shared" si="180"/>
        <v>0</v>
      </c>
      <c r="BH520" s="14">
        <f t="shared" si="181"/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2">
        <v>-6.8139999999999997E-3</v>
      </c>
      <c r="BR520" s="18" t="str">
        <f t="shared" si="182"/>
        <v xml:space="preserve"> 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 s="18">
        <f t="shared" si="183"/>
        <v>0</v>
      </c>
      <c r="CC520" s="19">
        <v>4</v>
      </c>
      <c r="CD520">
        <v>0</v>
      </c>
      <c r="CE520">
        <v>0</v>
      </c>
      <c r="CF520">
        <v>0</v>
      </c>
      <c r="CG520" s="20">
        <f t="shared" si="184"/>
        <v>0</v>
      </c>
      <c r="CH520" s="20">
        <f t="shared" si="185"/>
        <v>0</v>
      </c>
      <c r="CI520">
        <v>0.1</v>
      </c>
      <c r="CJ520">
        <v>0.1</v>
      </c>
      <c r="CK520">
        <v>0</v>
      </c>
      <c r="CL520">
        <v>0</v>
      </c>
      <c r="CM520">
        <v>0</v>
      </c>
      <c r="CN520">
        <v>0</v>
      </c>
      <c r="CO520">
        <v>0</v>
      </c>
      <c r="CP520" s="21">
        <f t="shared" si="186"/>
        <v>0</v>
      </c>
      <c r="CQ520" s="21">
        <f t="shared" si="187"/>
        <v>0</v>
      </c>
      <c r="CW520">
        <v>870000</v>
      </c>
      <c r="CY520" s="22">
        <f t="shared" si="188"/>
        <v>-1.5278048780487805</v>
      </c>
    </row>
    <row r="521" spans="1:103" x14ac:dyDescent="0.2">
      <c r="A521">
        <v>38</v>
      </c>
      <c r="B521" t="s">
        <v>2410</v>
      </c>
      <c r="C521" t="s">
        <v>250</v>
      </c>
      <c r="D521" t="s">
        <v>245</v>
      </c>
      <c r="E521" t="s">
        <v>106</v>
      </c>
      <c r="F521">
        <v>77</v>
      </c>
      <c r="G521">
        <v>230</v>
      </c>
      <c r="H521" t="s">
        <v>118</v>
      </c>
      <c r="I521">
        <v>2007</v>
      </c>
      <c r="J521">
        <v>7</v>
      </c>
      <c r="K521">
        <v>203</v>
      </c>
      <c r="M521">
        <v>26</v>
      </c>
      <c r="N521" t="s">
        <v>2411</v>
      </c>
      <c r="O521" s="12" t="s">
        <v>2412</v>
      </c>
      <c r="P521" s="12" t="s">
        <v>2413</v>
      </c>
      <c r="Q521" t="s">
        <v>112</v>
      </c>
      <c r="T521" s="12" t="s">
        <v>156</v>
      </c>
      <c r="U521">
        <v>27</v>
      </c>
      <c r="V521">
        <v>0</v>
      </c>
      <c r="W521">
        <v>0</v>
      </c>
      <c r="X521">
        <v>0</v>
      </c>
      <c r="Y521">
        <v>-2</v>
      </c>
      <c r="Z521">
        <v>4</v>
      </c>
      <c r="AA521">
        <v>2</v>
      </c>
      <c r="AB521">
        <v>2</v>
      </c>
      <c r="AC521" s="13">
        <f t="shared" si="168"/>
        <v>0</v>
      </c>
      <c r="AD521" s="13">
        <f t="shared" si="169"/>
        <v>0</v>
      </c>
      <c r="AE521" s="14">
        <v>28.3</v>
      </c>
      <c r="AF521" s="15">
        <v>3</v>
      </c>
      <c r="AG521" s="15">
        <v>0</v>
      </c>
      <c r="AH521" s="15">
        <v>0</v>
      </c>
      <c r="AI521" s="2">
        <v>108.1666666667</v>
      </c>
      <c r="AJ521" s="14">
        <f t="shared" si="170"/>
        <v>4.006172839507407</v>
      </c>
      <c r="AK521">
        <v>189</v>
      </c>
      <c r="AL521" s="14">
        <f t="shared" si="171"/>
        <v>7</v>
      </c>
      <c r="AM521" s="16">
        <f t="shared" si="172"/>
        <v>0.57231040564391533</v>
      </c>
      <c r="AN521" s="15">
        <v>0</v>
      </c>
      <c r="AO521" s="16">
        <f t="shared" si="173"/>
        <v>0</v>
      </c>
      <c r="AP521" s="13">
        <f>IF(('Even Strength'!CU521+'Power Play'!AJ521+'Penalty Kill'!AF521)&gt;0,V521/('Even Strength'!CU521+'Power Play'!AJ521+'Penalty Kill'!AF521),0)</f>
        <v>0</v>
      </c>
      <c r="AQ521" s="13">
        <f>IF(('Even Strength'!CU521+'Power Play'!AJ521+'Penalty Kill'!AF521)&gt;0,W521/('Even Strength'!CU521+'Power Play'!AJ521+'Penalty Kill'!AF521),0)</f>
        <v>0</v>
      </c>
      <c r="AR521" s="13">
        <f t="shared" si="174"/>
        <v>0</v>
      </c>
      <c r="AS521">
        <v>1</v>
      </c>
      <c r="AT521">
        <v>0</v>
      </c>
      <c r="AU521" s="17">
        <f t="shared" si="175"/>
        <v>1</v>
      </c>
      <c r="AV521">
        <v>0</v>
      </c>
      <c r="AW521">
        <v>20</v>
      </c>
      <c r="AX521">
        <v>24</v>
      </c>
      <c r="AY521">
        <v>3</v>
      </c>
      <c r="AZ521">
        <v>2</v>
      </c>
      <c r="BA521">
        <v>3</v>
      </c>
      <c r="BB521">
        <v>0</v>
      </c>
      <c r="BC521" s="2">
        <f t="shared" si="176"/>
        <v>11.093990755004286</v>
      </c>
      <c r="BD521" s="14">
        <f t="shared" si="177"/>
        <v>13.312788906005144</v>
      </c>
      <c r="BE521" s="14">
        <f t="shared" si="178"/>
        <v>1.664098613250643</v>
      </c>
      <c r="BF521" s="14">
        <f t="shared" si="179"/>
        <v>1.1093990755004284</v>
      </c>
      <c r="BG521" s="14">
        <f t="shared" si="180"/>
        <v>1.664098613250643</v>
      </c>
      <c r="BH521" s="14">
        <f t="shared" si="181"/>
        <v>0</v>
      </c>
      <c r="BI521">
        <v>77</v>
      </c>
      <c r="BJ521">
        <v>5</v>
      </c>
      <c r="BK521">
        <v>9</v>
      </c>
      <c r="BL521">
        <v>2</v>
      </c>
      <c r="BM521">
        <v>0</v>
      </c>
      <c r="BN521">
        <v>0</v>
      </c>
      <c r="BO521" s="2">
        <v>-4.1983439999999996</v>
      </c>
      <c r="BR521" s="18" t="str">
        <f t="shared" si="182"/>
        <v xml:space="preserve"> </v>
      </c>
      <c r="BT521">
        <v>0</v>
      </c>
      <c r="BU521">
        <v>6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 s="18">
        <f t="shared" si="183"/>
        <v>0</v>
      </c>
      <c r="CC521" s="19">
        <v>1</v>
      </c>
      <c r="CD521">
        <v>-0.30000000000000004</v>
      </c>
      <c r="CE521">
        <v>0</v>
      </c>
      <c r="CF521">
        <v>-0.30000000000000004</v>
      </c>
      <c r="CG521" s="20">
        <f t="shared" si="184"/>
        <v>-1.1111111111111113E-2</v>
      </c>
      <c r="CH521" s="20">
        <f t="shared" si="185"/>
        <v>-0.16640986132506433</v>
      </c>
      <c r="CI521">
        <v>2.2000000000000002</v>
      </c>
      <c r="CJ521">
        <v>2.1</v>
      </c>
      <c r="CK521">
        <v>-1.8</v>
      </c>
      <c r="CL521">
        <v>-1</v>
      </c>
      <c r="CM521">
        <v>0</v>
      </c>
      <c r="CN521">
        <v>0</v>
      </c>
      <c r="CO521">
        <v>-1</v>
      </c>
      <c r="CP521" s="21">
        <f t="shared" si="186"/>
        <v>-3.7037037037037035E-2</v>
      </c>
      <c r="CQ521" s="21">
        <f t="shared" si="187"/>
        <v>-0.55469953775021419</v>
      </c>
      <c r="CU521">
        <v>18</v>
      </c>
      <c r="CV521" t="s">
        <v>2414</v>
      </c>
      <c r="CW521">
        <v>700000</v>
      </c>
      <c r="CY521" s="22">
        <f t="shared" si="188"/>
        <v>-2.229268292682927</v>
      </c>
    </row>
    <row r="522" spans="1:103" x14ac:dyDescent="0.2">
      <c r="A522">
        <v>55</v>
      </c>
      <c r="B522" t="s">
        <v>2415</v>
      </c>
      <c r="C522" t="s">
        <v>2416</v>
      </c>
      <c r="D522" t="s">
        <v>245</v>
      </c>
      <c r="E522" t="s">
        <v>106</v>
      </c>
      <c r="F522">
        <v>74</v>
      </c>
      <c r="G522">
        <v>210</v>
      </c>
      <c r="H522" t="s">
        <v>118</v>
      </c>
      <c r="M522">
        <v>29</v>
      </c>
      <c r="N522" t="s">
        <v>2417</v>
      </c>
      <c r="O522" s="12" t="s">
        <v>347</v>
      </c>
      <c r="P522" s="12" t="s">
        <v>2418</v>
      </c>
      <c r="Q522" t="s">
        <v>330</v>
      </c>
      <c r="T522" s="12" t="s">
        <v>156</v>
      </c>
      <c r="U522">
        <v>71</v>
      </c>
      <c r="V522">
        <v>5</v>
      </c>
      <c r="W522">
        <v>8</v>
      </c>
      <c r="X522">
        <v>13</v>
      </c>
      <c r="Y522">
        <v>2</v>
      </c>
      <c r="Z522">
        <v>76</v>
      </c>
      <c r="AA522">
        <v>13</v>
      </c>
      <c r="AB522">
        <v>21</v>
      </c>
      <c r="AC522" s="13">
        <f t="shared" si="168"/>
        <v>6.5789473684210523E-2</v>
      </c>
      <c r="AD522" s="13">
        <f t="shared" si="169"/>
        <v>4.5454545454545456E-2</v>
      </c>
      <c r="AE522" s="14">
        <v>36.700000000000003</v>
      </c>
      <c r="AF522" s="15">
        <v>45</v>
      </c>
      <c r="AG522" s="15">
        <v>13</v>
      </c>
      <c r="AH522" s="15">
        <v>2</v>
      </c>
      <c r="AI522" s="2">
        <v>733.25</v>
      </c>
      <c r="AJ522" s="14">
        <f t="shared" si="170"/>
        <v>10.327464788732394</v>
      </c>
      <c r="AK522">
        <v>1075</v>
      </c>
      <c r="AL522" s="14">
        <f t="shared" si="171"/>
        <v>15.140845070422536</v>
      </c>
      <c r="AM522" s="16">
        <f t="shared" si="172"/>
        <v>0.682093023255814</v>
      </c>
      <c r="AN522" s="15">
        <v>56.222222000000002</v>
      </c>
      <c r="AO522" s="16">
        <f t="shared" si="173"/>
        <v>4.6005227684964201</v>
      </c>
      <c r="AP522" s="13">
        <f>IF(('Even Strength'!CU522+'Power Play'!AJ522+'Penalty Kill'!AF522)&gt;0,V522/('Even Strength'!CU522+'Power Play'!AJ522+'Penalty Kill'!AF522),0)</f>
        <v>3.5211267605633804E-2</v>
      </c>
      <c r="AQ522" s="13">
        <f>IF(('Even Strength'!CU522+'Power Play'!AJ522+'Penalty Kill'!AF522)&gt;0,W522/('Even Strength'!CU522+'Power Play'!AJ522+'Penalty Kill'!AF522),0)</f>
        <v>5.6338028169014086E-2</v>
      </c>
      <c r="AR522" s="13">
        <f t="shared" si="174"/>
        <v>9.154929577464789E-2</v>
      </c>
      <c r="AS522">
        <v>2</v>
      </c>
      <c r="AT522">
        <v>8</v>
      </c>
      <c r="AU522" s="17">
        <f t="shared" si="175"/>
        <v>0.2</v>
      </c>
      <c r="AV522">
        <v>0.2</v>
      </c>
      <c r="AW522">
        <v>70</v>
      </c>
      <c r="AX522">
        <v>148</v>
      </c>
      <c r="AY522">
        <v>33</v>
      </c>
      <c r="AZ522">
        <v>13</v>
      </c>
      <c r="BA522">
        <v>1</v>
      </c>
      <c r="BB522">
        <v>10</v>
      </c>
      <c r="BC522" s="2">
        <f t="shared" si="176"/>
        <v>5.7279236276849641</v>
      </c>
      <c r="BD522" s="14">
        <f t="shared" si="177"/>
        <v>12.110467098533924</v>
      </c>
      <c r="BE522" s="14">
        <f t="shared" si="178"/>
        <v>2.7003068530514831</v>
      </c>
      <c r="BF522" s="14">
        <f t="shared" si="179"/>
        <v>1.0637572451414932</v>
      </c>
      <c r="BG522" s="14">
        <f t="shared" si="180"/>
        <v>8.1827480395499488E-2</v>
      </c>
      <c r="BH522" s="14">
        <f t="shared" si="181"/>
        <v>0.81827480395499486</v>
      </c>
      <c r="BI522">
        <v>122</v>
      </c>
      <c r="BJ522">
        <v>11</v>
      </c>
      <c r="BK522">
        <v>14</v>
      </c>
      <c r="BL522">
        <v>1</v>
      </c>
      <c r="BM522">
        <v>2</v>
      </c>
      <c r="BN522">
        <v>0</v>
      </c>
      <c r="BO522" s="2">
        <v>-6.3747059999999998</v>
      </c>
      <c r="BR522" s="18" t="str">
        <f t="shared" si="182"/>
        <v xml:space="preserve"> </v>
      </c>
      <c r="BT522">
        <v>0</v>
      </c>
      <c r="BU522">
        <v>20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 s="18">
        <f t="shared" si="183"/>
        <v>0</v>
      </c>
      <c r="CC522" s="19">
        <v>3</v>
      </c>
      <c r="CD522">
        <v>-0.1</v>
      </c>
      <c r="CE522">
        <v>0.7</v>
      </c>
      <c r="CF522">
        <v>0.60000000000000009</v>
      </c>
      <c r="CG522" s="20">
        <f t="shared" si="184"/>
        <v>8.4507042253521136E-3</v>
      </c>
      <c r="CH522" s="20">
        <f t="shared" si="185"/>
        <v>4.9096488237299701E-2</v>
      </c>
      <c r="CI522">
        <v>11</v>
      </c>
      <c r="CJ522">
        <v>14.3</v>
      </c>
      <c r="CK522">
        <v>-0.9</v>
      </c>
      <c r="CL522">
        <v>0.30000000000000004</v>
      </c>
      <c r="CM522">
        <v>1.6</v>
      </c>
      <c r="CN522">
        <v>0</v>
      </c>
      <c r="CO522">
        <v>1.9</v>
      </c>
      <c r="CP522" s="21">
        <f t="shared" si="186"/>
        <v>2.6760563380281689E-2</v>
      </c>
      <c r="CQ522" s="21">
        <f t="shared" si="187"/>
        <v>0.15547221275144901</v>
      </c>
      <c r="CU522">
        <v>2</v>
      </c>
      <c r="CV522" t="s">
        <v>1027</v>
      </c>
      <c r="CW522">
        <v>1150000</v>
      </c>
      <c r="CY522" s="22">
        <f t="shared" si="188"/>
        <v>-0.11951219512195133</v>
      </c>
    </row>
    <row r="523" spans="1:103" x14ac:dyDescent="0.2">
      <c r="A523">
        <v>38</v>
      </c>
      <c r="B523" t="s">
        <v>2419</v>
      </c>
      <c r="C523" t="s">
        <v>1689</v>
      </c>
      <c r="D523" t="s">
        <v>206</v>
      </c>
      <c r="E523" t="s">
        <v>106</v>
      </c>
      <c r="F523">
        <v>71</v>
      </c>
      <c r="G523">
        <v>190</v>
      </c>
      <c r="H523" t="s">
        <v>118</v>
      </c>
      <c r="I523">
        <v>2008</v>
      </c>
      <c r="J523">
        <v>3</v>
      </c>
      <c r="K523">
        <v>85</v>
      </c>
      <c r="M523">
        <v>23</v>
      </c>
      <c r="N523" t="s">
        <v>2420</v>
      </c>
      <c r="O523" s="12" t="s">
        <v>510</v>
      </c>
      <c r="P523" s="12" t="s">
        <v>2421</v>
      </c>
      <c r="Q523" t="s">
        <v>460</v>
      </c>
      <c r="T523" s="12" t="s">
        <v>140</v>
      </c>
      <c r="U523">
        <v>22</v>
      </c>
      <c r="V523">
        <v>2</v>
      </c>
      <c r="W523">
        <v>4</v>
      </c>
      <c r="X523">
        <v>6</v>
      </c>
      <c r="Y523">
        <v>0</v>
      </c>
      <c r="Z523">
        <v>35</v>
      </c>
      <c r="AA523">
        <v>11</v>
      </c>
      <c r="AB523">
        <v>6</v>
      </c>
      <c r="AC523" s="13">
        <f t="shared" si="168"/>
        <v>5.7142857142857141E-2</v>
      </c>
      <c r="AD523" s="13">
        <f t="shared" si="169"/>
        <v>3.8461538461538464E-2</v>
      </c>
      <c r="AE523" s="14">
        <v>25.1</v>
      </c>
      <c r="AF523" s="15">
        <v>22</v>
      </c>
      <c r="AG523" s="15">
        <v>5</v>
      </c>
      <c r="AH523" s="15">
        <v>0</v>
      </c>
      <c r="AI523" s="2">
        <v>276.86666666669998</v>
      </c>
      <c r="AJ523" s="14">
        <f t="shared" si="170"/>
        <v>12.584848484849999</v>
      </c>
      <c r="AK523">
        <v>414</v>
      </c>
      <c r="AL523" s="14">
        <f t="shared" si="171"/>
        <v>18.818181818181817</v>
      </c>
      <c r="AM523" s="16">
        <f t="shared" si="172"/>
        <v>0.66876006441231883</v>
      </c>
      <c r="AN523" s="15">
        <v>14</v>
      </c>
      <c r="AO523" s="16">
        <f t="shared" si="173"/>
        <v>3.0339513604619515</v>
      </c>
      <c r="AP523" s="13">
        <f>IF(('Even Strength'!CU523+'Power Play'!AJ523+'Penalty Kill'!AF523)&gt;0,V523/('Even Strength'!CU523+'Power Play'!AJ523+'Penalty Kill'!AF523),0)</f>
        <v>9.5238095238095233E-2</v>
      </c>
      <c r="AQ523" s="13">
        <f>IF(('Even Strength'!CU523+'Power Play'!AJ523+'Penalty Kill'!AF523)&gt;0,W523/('Even Strength'!CU523+'Power Play'!AJ523+'Penalty Kill'!AF523),0)</f>
        <v>0.19047619047619047</v>
      </c>
      <c r="AR523" s="13">
        <f t="shared" si="174"/>
        <v>0.2857142857142857</v>
      </c>
      <c r="AS523">
        <v>7</v>
      </c>
      <c r="AT523">
        <v>7</v>
      </c>
      <c r="AU523" s="17">
        <f t="shared" si="175"/>
        <v>0.5</v>
      </c>
      <c r="AV523">
        <v>1</v>
      </c>
      <c r="AW523">
        <v>46</v>
      </c>
      <c r="AX523">
        <v>50</v>
      </c>
      <c r="AY523">
        <v>7</v>
      </c>
      <c r="AZ523">
        <v>11</v>
      </c>
      <c r="BA523">
        <v>2</v>
      </c>
      <c r="BB523">
        <v>6</v>
      </c>
      <c r="BC523" s="2">
        <f t="shared" si="176"/>
        <v>9.9686973272321246</v>
      </c>
      <c r="BD523" s="14">
        <f t="shared" si="177"/>
        <v>10.835540573078397</v>
      </c>
      <c r="BE523" s="14">
        <f t="shared" si="178"/>
        <v>1.5169756802309757</v>
      </c>
      <c r="BF523" s="14">
        <f t="shared" si="179"/>
        <v>2.3838189260772475</v>
      </c>
      <c r="BG523" s="14">
        <f t="shared" si="180"/>
        <v>0.43342162292313591</v>
      </c>
      <c r="BH523" s="14">
        <f t="shared" si="181"/>
        <v>1.3002648687694076</v>
      </c>
      <c r="BI523">
        <v>4</v>
      </c>
      <c r="BJ523">
        <v>2</v>
      </c>
      <c r="BK523">
        <v>0</v>
      </c>
      <c r="BL523">
        <v>0</v>
      </c>
      <c r="BM523">
        <v>0</v>
      </c>
      <c r="BN523">
        <v>0</v>
      </c>
      <c r="BO523" s="2">
        <v>5.4940439999999997</v>
      </c>
      <c r="BR523" s="18" t="str">
        <f t="shared" si="182"/>
        <v xml:space="preserve"> </v>
      </c>
      <c r="BT523">
        <v>1</v>
      </c>
      <c r="BU523">
        <v>7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 s="18">
        <f t="shared" si="183"/>
        <v>0</v>
      </c>
      <c r="CC523" s="19">
        <v>3</v>
      </c>
      <c r="CD523">
        <v>0.1</v>
      </c>
      <c r="CE523">
        <v>0.30000000000000004</v>
      </c>
      <c r="CF523">
        <v>0.4</v>
      </c>
      <c r="CG523" s="20">
        <f t="shared" si="184"/>
        <v>1.8181818181818184E-2</v>
      </c>
      <c r="CH523" s="20">
        <f t="shared" si="185"/>
        <v>8.6684324584627187E-2</v>
      </c>
      <c r="CI523">
        <v>5</v>
      </c>
      <c r="CJ523">
        <v>5.5</v>
      </c>
      <c r="CK523">
        <v>0.4</v>
      </c>
      <c r="CL523">
        <v>0.1</v>
      </c>
      <c r="CM523">
        <v>0.7</v>
      </c>
      <c r="CN523">
        <v>0</v>
      </c>
      <c r="CO523">
        <v>0.8</v>
      </c>
      <c r="CP523" s="21">
        <f t="shared" si="186"/>
        <v>3.6363636363636369E-2</v>
      </c>
      <c r="CQ523" s="21">
        <f t="shared" si="187"/>
        <v>0.17336864916925437</v>
      </c>
      <c r="CW523">
        <v>709500</v>
      </c>
      <c r="CY523" s="22">
        <f t="shared" si="188"/>
        <v>-0.44595121951219485</v>
      </c>
    </row>
    <row r="524" spans="1:103" x14ac:dyDescent="0.2">
      <c r="A524">
        <v>45</v>
      </c>
      <c r="B524" t="s">
        <v>2422</v>
      </c>
      <c r="C524" t="s">
        <v>510</v>
      </c>
      <c r="D524" t="s">
        <v>245</v>
      </c>
      <c r="E524" t="s">
        <v>106</v>
      </c>
      <c r="F524">
        <v>73</v>
      </c>
      <c r="G524">
        <v>196</v>
      </c>
      <c r="H524" t="s">
        <v>107</v>
      </c>
      <c r="I524">
        <v>2007</v>
      </c>
      <c r="J524">
        <v>7</v>
      </c>
      <c r="K524">
        <v>200</v>
      </c>
      <c r="L524" t="s">
        <v>108</v>
      </c>
      <c r="M524">
        <v>25</v>
      </c>
      <c r="N524" t="s">
        <v>2423</v>
      </c>
      <c r="O524" s="12" t="s">
        <v>2424</v>
      </c>
      <c r="P524" s="12" t="s">
        <v>2421</v>
      </c>
      <c r="Q524" t="s">
        <v>305</v>
      </c>
      <c r="T524" s="12" t="s">
        <v>148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 s="13">
        <f t="shared" si="168"/>
        <v>0</v>
      </c>
      <c r="AD524" s="13">
        <f t="shared" si="169"/>
        <v>0</v>
      </c>
      <c r="AE524" s="14">
        <v>42</v>
      </c>
      <c r="AF524" s="15">
        <v>0</v>
      </c>
      <c r="AG524" s="15">
        <v>0</v>
      </c>
      <c r="AH524" s="15">
        <v>0</v>
      </c>
      <c r="AI524" s="2">
        <v>8.1</v>
      </c>
      <c r="AJ524" s="14">
        <f t="shared" si="170"/>
        <v>8.1</v>
      </c>
      <c r="AK524">
        <v>13</v>
      </c>
      <c r="AL524" s="14">
        <f t="shared" si="171"/>
        <v>13</v>
      </c>
      <c r="AM524" s="16">
        <f t="shared" si="172"/>
        <v>0.62307692307692308</v>
      </c>
      <c r="AN524" s="15">
        <v>0</v>
      </c>
      <c r="AO524" s="16">
        <f t="shared" si="173"/>
        <v>0</v>
      </c>
      <c r="AP524" s="13">
        <f>IF(('Even Strength'!CU524+'Power Play'!AJ524+'Penalty Kill'!AF524)&gt;0,V524/('Even Strength'!CU524+'Power Play'!AJ524+'Penalty Kill'!AF524),0)</f>
        <v>0</v>
      </c>
      <c r="AQ524" s="13">
        <f>IF(('Even Strength'!CU524+'Power Play'!AJ524+'Penalty Kill'!AF524)&gt;0,W524/('Even Strength'!CU524+'Power Play'!AJ524+'Penalty Kill'!AF524),0)</f>
        <v>0</v>
      </c>
      <c r="AR524" s="13">
        <f t="shared" si="174"/>
        <v>0</v>
      </c>
      <c r="AS524">
        <v>0</v>
      </c>
      <c r="AT524">
        <v>0</v>
      </c>
      <c r="AU524" s="17">
        <f t="shared" si="175"/>
        <v>0</v>
      </c>
      <c r="AV524">
        <v>0</v>
      </c>
      <c r="AW524">
        <v>0</v>
      </c>
      <c r="AX524">
        <v>0</v>
      </c>
      <c r="AY524">
        <v>2</v>
      </c>
      <c r="AZ524">
        <v>1</v>
      </c>
      <c r="BA524">
        <v>0</v>
      </c>
      <c r="BB524">
        <v>0</v>
      </c>
      <c r="BC524" s="2">
        <f t="shared" si="176"/>
        <v>0</v>
      </c>
      <c r="BD524" s="14">
        <f t="shared" si="177"/>
        <v>0</v>
      </c>
      <c r="BE524" s="14">
        <f t="shared" si="178"/>
        <v>14.814814814814815</v>
      </c>
      <c r="BF524" s="14">
        <f t="shared" si="179"/>
        <v>7.4074074074074074</v>
      </c>
      <c r="BG524" s="14">
        <f t="shared" si="180"/>
        <v>0</v>
      </c>
      <c r="BH524" s="14">
        <f t="shared" si="181"/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2">
        <v>-1.5172E-2</v>
      </c>
      <c r="BR524" s="18" t="str">
        <f t="shared" si="182"/>
        <v xml:space="preserve"> 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 s="18">
        <f t="shared" si="183"/>
        <v>0</v>
      </c>
      <c r="CC524" s="19">
        <v>4</v>
      </c>
      <c r="CD524">
        <v>0</v>
      </c>
      <c r="CE524">
        <v>0</v>
      </c>
      <c r="CF524">
        <v>0</v>
      </c>
      <c r="CG524" s="20">
        <f t="shared" si="184"/>
        <v>0</v>
      </c>
      <c r="CH524" s="20">
        <f t="shared" si="185"/>
        <v>0</v>
      </c>
      <c r="CI524">
        <v>0.1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 s="21">
        <f t="shared" si="186"/>
        <v>0</v>
      </c>
      <c r="CQ524" s="21">
        <f t="shared" si="187"/>
        <v>0</v>
      </c>
      <c r="CW524">
        <v>575000</v>
      </c>
      <c r="CY524" s="22">
        <f t="shared" si="188"/>
        <v>-1.0097560975609756</v>
      </c>
    </row>
    <row r="525" spans="1:103" x14ac:dyDescent="0.2">
      <c r="A525">
        <v>44</v>
      </c>
      <c r="B525" t="s">
        <v>2425</v>
      </c>
      <c r="C525" t="s">
        <v>2426</v>
      </c>
      <c r="D525" t="s">
        <v>268</v>
      </c>
      <c r="E525" t="s">
        <v>106</v>
      </c>
      <c r="F525">
        <v>76</v>
      </c>
      <c r="G525">
        <v>208</v>
      </c>
      <c r="H525" t="s">
        <v>118</v>
      </c>
      <c r="I525">
        <v>2009</v>
      </c>
      <c r="J525">
        <v>3</v>
      </c>
      <c r="K525">
        <v>66</v>
      </c>
      <c r="L525" t="s">
        <v>108</v>
      </c>
      <c r="M525">
        <v>23</v>
      </c>
      <c r="N525" t="s">
        <v>2427</v>
      </c>
      <c r="O525" s="12" t="s">
        <v>2428</v>
      </c>
      <c r="P525" s="12" t="s">
        <v>2429</v>
      </c>
      <c r="Q525" t="s">
        <v>139</v>
      </c>
      <c r="T525" s="12" t="s">
        <v>178</v>
      </c>
      <c r="U525">
        <v>12</v>
      </c>
      <c r="V525">
        <v>0</v>
      </c>
      <c r="W525">
        <v>0</v>
      </c>
      <c r="X525">
        <v>0</v>
      </c>
      <c r="Y525">
        <v>1</v>
      </c>
      <c r="Z525">
        <v>10</v>
      </c>
      <c r="AA525">
        <v>4</v>
      </c>
      <c r="AB525">
        <v>11</v>
      </c>
      <c r="AC525" s="13">
        <f t="shared" si="168"/>
        <v>0</v>
      </c>
      <c r="AD525" s="13">
        <f t="shared" si="169"/>
        <v>0</v>
      </c>
      <c r="AE525" s="14">
        <v>57.4</v>
      </c>
      <c r="AF525" s="15">
        <v>7</v>
      </c>
      <c r="AG525" s="15">
        <v>0</v>
      </c>
      <c r="AH525" s="15">
        <v>3</v>
      </c>
      <c r="AI525" s="2">
        <v>206.73333333330001</v>
      </c>
      <c r="AJ525" s="14">
        <f t="shared" si="170"/>
        <v>17.227777777775</v>
      </c>
      <c r="AK525">
        <v>266</v>
      </c>
      <c r="AL525" s="14">
        <f t="shared" si="171"/>
        <v>22.166666666666668</v>
      </c>
      <c r="AM525" s="16">
        <f t="shared" si="172"/>
        <v>0.77719298245601509</v>
      </c>
      <c r="AN525" s="15">
        <v>0</v>
      </c>
      <c r="AO525" s="16">
        <f t="shared" si="173"/>
        <v>0</v>
      </c>
      <c r="AP525" s="13">
        <f>IF(('Even Strength'!CU525+'Power Play'!AJ525+'Penalty Kill'!AF525)&gt;0,V525/('Even Strength'!CU525+'Power Play'!AJ525+'Penalty Kill'!AF525),0)</f>
        <v>0</v>
      </c>
      <c r="AQ525" s="13">
        <f>IF(('Even Strength'!CU525+'Power Play'!AJ525+'Penalty Kill'!AF525)&gt;0,W525/('Even Strength'!CU525+'Power Play'!AJ525+'Penalty Kill'!AF525),0)</f>
        <v>0</v>
      </c>
      <c r="AR525" s="13">
        <f t="shared" si="174"/>
        <v>0</v>
      </c>
      <c r="AS525">
        <v>0</v>
      </c>
      <c r="AT525">
        <v>0</v>
      </c>
      <c r="AU525" s="17">
        <f t="shared" si="175"/>
        <v>0</v>
      </c>
      <c r="AV525">
        <v>0</v>
      </c>
      <c r="AW525">
        <v>16</v>
      </c>
      <c r="AX525">
        <v>25</v>
      </c>
      <c r="AY525">
        <v>12</v>
      </c>
      <c r="AZ525">
        <v>4</v>
      </c>
      <c r="BA525">
        <v>5</v>
      </c>
      <c r="BB525">
        <v>2</v>
      </c>
      <c r="BC525" s="2">
        <f t="shared" si="176"/>
        <v>4.6436633344090037</v>
      </c>
      <c r="BD525" s="14">
        <f t="shared" si="177"/>
        <v>7.2557239600140688</v>
      </c>
      <c r="BE525" s="14">
        <f t="shared" si="178"/>
        <v>3.4827475008067528</v>
      </c>
      <c r="BF525" s="14">
        <f t="shared" si="179"/>
        <v>1.1609158336022509</v>
      </c>
      <c r="BG525" s="14">
        <f t="shared" si="180"/>
        <v>1.4511447920028138</v>
      </c>
      <c r="BH525" s="14">
        <f t="shared" si="181"/>
        <v>0.58045791680112546</v>
      </c>
      <c r="BI525">
        <v>6</v>
      </c>
      <c r="BJ525">
        <v>3</v>
      </c>
      <c r="BK525">
        <v>0</v>
      </c>
      <c r="BL525">
        <v>0</v>
      </c>
      <c r="BM525">
        <v>0</v>
      </c>
      <c r="BN525">
        <v>0</v>
      </c>
      <c r="BO525" s="2">
        <v>4.8524329999999996</v>
      </c>
      <c r="BR525" s="18" t="str">
        <f t="shared" si="182"/>
        <v xml:space="preserve"> </v>
      </c>
      <c r="BT525">
        <v>0</v>
      </c>
      <c r="BU525">
        <v>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 s="18">
        <f t="shared" si="183"/>
        <v>0</v>
      </c>
      <c r="CC525" s="19">
        <v>5</v>
      </c>
      <c r="CD525">
        <v>-0.30000000000000004</v>
      </c>
      <c r="CE525">
        <v>0.7</v>
      </c>
      <c r="CF525">
        <v>0.4</v>
      </c>
      <c r="CG525" s="20">
        <f t="shared" si="184"/>
        <v>3.3333333333333333E-2</v>
      </c>
      <c r="CH525" s="20">
        <f t="shared" si="185"/>
        <v>0.11609158336022511</v>
      </c>
      <c r="CI525">
        <v>2.8</v>
      </c>
      <c r="CJ525">
        <v>2.4</v>
      </c>
      <c r="CK525">
        <v>2.6</v>
      </c>
      <c r="CL525">
        <v>-0.7</v>
      </c>
      <c r="CM525">
        <v>0.4</v>
      </c>
      <c r="CN525">
        <v>0</v>
      </c>
      <c r="CO525">
        <v>-0.30000000000000004</v>
      </c>
      <c r="CP525" s="21">
        <f t="shared" si="186"/>
        <v>-2.5000000000000005E-2</v>
      </c>
      <c r="CQ525" s="21">
        <f t="shared" si="187"/>
        <v>-8.706868752016883E-2</v>
      </c>
      <c r="CW525">
        <v>900000</v>
      </c>
      <c r="CY525" s="22">
        <f t="shared" si="188"/>
        <v>-1.8804878048780489</v>
      </c>
    </row>
    <row r="526" spans="1:103" x14ac:dyDescent="0.2">
      <c r="A526">
        <v>54</v>
      </c>
      <c r="B526" t="s">
        <v>2430</v>
      </c>
      <c r="C526" t="s">
        <v>2431</v>
      </c>
      <c r="D526" t="s">
        <v>1419</v>
      </c>
      <c r="E526" t="s">
        <v>106</v>
      </c>
      <c r="F526">
        <v>77</v>
      </c>
      <c r="G526">
        <v>209</v>
      </c>
      <c r="H526" t="s">
        <v>107</v>
      </c>
      <c r="I526">
        <v>2005</v>
      </c>
      <c r="J526">
        <v>2</v>
      </c>
      <c r="K526">
        <v>55</v>
      </c>
      <c r="M526">
        <v>27</v>
      </c>
      <c r="N526" t="s">
        <v>2432</v>
      </c>
      <c r="O526" s="12" t="s">
        <v>138</v>
      </c>
      <c r="P526" s="12" t="s">
        <v>2433</v>
      </c>
      <c r="Q526" t="s">
        <v>338</v>
      </c>
      <c r="T526" s="12" t="s">
        <v>178</v>
      </c>
      <c r="U526">
        <v>30</v>
      </c>
      <c r="V526">
        <v>1</v>
      </c>
      <c r="W526">
        <v>5</v>
      </c>
      <c r="X526">
        <v>6</v>
      </c>
      <c r="Y526">
        <v>12</v>
      </c>
      <c r="Z526">
        <v>25</v>
      </c>
      <c r="AA526">
        <v>7</v>
      </c>
      <c r="AB526">
        <v>25</v>
      </c>
      <c r="AC526" s="13">
        <f t="shared" si="168"/>
        <v>0.04</v>
      </c>
      <c r="AD526" s="13">
        <f t="shared" si="169"/>
        <v>1.7543859649122806E-2</v>
      </c>
      <c r="AE526" s="14">
        <v>57.4</v>
      </c>
      <c r="AF526" s="15">
        <v>12</v>
      </c>
      <c r="AG526" s="15">
        <v>4</v>
      </c>
      <c r="AH526" s="15">
        <v>9</v>
      </c>
      <c r="AI526" s="2">
        <v>481.43333333330003</v>
      </c>
      <c r="AJ526" s="14">
        <f t="shared" si="170"/>
        <v>16.047777777776666</v>
      </c>
      <c r="AK526">
        <v>664</v>
      </c>
      <c r="AL526" s="14">
        <f t="shared" si="171"/>
        <v>22.133333333333333</v>
      </c>
      <c r="AM526" s="16">
        <f t="shared" si="172"/>
        <v>0.72505020080316274</v>
      </c>
      <c r="AN526" s="15">
        <v>19.399999999999999</v>
      </c>
      <c r="AO526" s="16">
        <f t="shared" si="173"/>
        <v>2.4177802395625849</v>
      </c>
      <c r="AP526" s="13">
        <f>IF(('Even Strength'!CU526+'Power Play'!AJ526+'Penalty Kill'!AF526)&gt;0,V526/('Even Strength'!CU526+'Power Play'!AJ526+'Penalty Kill'!AF526),0)</f>
        <v>2.0833333333333332E-2</v>
      </c>
      <c r="AQ526" s="13">
        <f>IF(('Even Strength'!CU526+'Power Play'!AJ526+'Penalty Kill'!AF526)&gt;0,W526/('Even Strength'!CU526+'Power Play'!AJ526+'Penalty Kill'!AF526),0)</f>
        <v>0.10416666666666667</v>
      </c>
      <c r="AR526" s="13">
        <f t="shared" si="174"/>
        <v>0.125</v>
      </c>
      <c r="AS526">
        <v>0</v>
      </c>
      <c r="AT526">
        <v>0</v>
      </c>
      <c r="AU526" s="17">
        <f t="shared" si="175"/>
        <v>0</v>
      </c>
      <c r="AV526">
        <v>0</v>
      </c>
      <c r="AW526">
        <v>40</v>
      </c>
      <c r="AX526">
        <v>54</v>
      </c>
      <c r="AY526">
        <v>42</v>
      </c>
      <c r="AZ526">
        <v>7</v>
      </c>
      <c r="BA526">
        <v>10</v>
      </c>
      <c r="BB526">
        <v>1</v>
      </c>
      <c r="BC526" s="2">
        <f t="shared" si="176"/>
        <v>4.9851138960053305</v>
      </c>
      <c r="BD526" s="14">
        <f t="shared" si="177"/>
        <v>6.729903759607196</v>
      </c>
      <c r="BE526" s="14">
        <f t="shared" si="178"/>
        <v>5.2343695908055965</v>
      </c>
      <c r="BF526" s="14">
        <f t="shared" si="179"/>
        <v>0.87239493180093275</v>
      </c>
      <c r="BG526" s="14">
        <f t="shared" si="180"/>
        <v>1.2462784740013326</v>
      </c>
      <c r="BH526" s="14">
        <f t="shared" si="181"/>
        <v>0.12462784740013325</v>
      </c>
      <c r="BI526">
        <v>69</v>
      </c>
      <c r="BJ526">
        <v>12</v>
      </c>
      <c r="BK526">
        <v>7</v>
      </c>
      <c r="BL526">
        <v>1</v>
      </c>
      <c r="BM526">
        <v>0</v>
      </c>
      <c r="BN526">
        <v>0</v>
      </c>
      <c r="BO526" s="2">
        <v>-6.6418169999999996</v>
      </c>
      <c r="BR526" s="18" t="str">
        <f t="shared" si="182"/>
        <v xml:space="preserve"> </v>
      </c>
      <c r="BT526">
        <v>0</v>
      </c>
      <c r="BU526">
        <v>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 s="18">
        <f t="shared" si="183"/>
        <v>0</v>
      </c>
      <c r="CC526" s="19">
        <v>4</v>
      </c>
      <c r="CD526">
        <v>0.2</v>
      </c>
      <c r="CE526">
        <v>1.8</v>
      </c>
      <c r="CF526">
        <v>2</v>
      </c>
      <c r="CG526" s="20">
        <f t="shared" si="184"/>
        <v>6.6666666666666666E-2</v>
      </c>
      <c r="CH526" s="20">
        <f t="shared" si="185"/>
        <v>0.24925569480026649</v>
      </c>
      <c r="CI526">
        <v>8.1999999999999993</v>
      </c>
      <c r="CJ526">
        <v>11.9</v>
      </c>
      <c r="CK526">
        <v>4</v>
      </c>
      <c r="CL526">
        <v>0.4</v>
      </c>
      <c r="CM526">
        <v>2.4</v>
      </c>
      <c r="CN526">
        <v>0</v>
      </c>
      <c r="CO526">
        <v>2.8</v>
      </c>
      <c r="CP526" s="21">
        <f t="shared" si="186"/>
        <v>9.3333333333333324E-2</v>
      </c>
      <c r="CQ526" s="21">
        <f t="shared" si="187"/>
        <v>0.34895797272037304</v>
      </c>
      <c r="CU526">
        <v>51</v>
      </c>
      <c r="CV526" t="s">
        <v>2434</v>
      </c>
      <c r="CW526">
        <v>1566667</v>
      </c>
      <c r="CY526" s="22">
        <f t="shared" si="188"/>
        <v>4.8779902439024525E-2</v>
      </c>
    </row>
    <row r="527" spans="1:103" x14ac:dyDescent="0.2">
      <c r="A527">
        <v>59</v>
      </c>
      <c r="B527" t="s">
        <v>2435</v>
      </c>
      <c r="C527" t="s">
        <v>2436</v>
      </c>
      <c r="D527" t="s">
        <v>2437</v>
      </c>
      <c r="E527" t="s">
        <v>117</v>
      </c>
      <c r="F527">
        <v>73</v>
      </c>
      <c r="G527">
        <v>195</v>
      </c>
      <c r="H527" t="s">
        <v>107</v>
      </c>
      <c r="L527" t="s">
        <v>108</v>
      </c>
      <c r="M527">
        <v>23</v>
      </c>
      <c r="N527" t="s">
        <v>2438</v>
      </c>
      <c r="O527" s="12" t="s">
        <v>2439</v>
      </c>
      <c r="P527" s="12" t="s">
        <v>2440</v>
      </c>
      <c r="Q527" t="s">
        <v>147</v>
      </c>
      <c r="T527" s="12" t="s">
        <v>140</v>
      </c>
      <c r="U527">
        <v>36</v>
      </c>
      <c r="V527">
        <v>5</v>
      </c>
      <c r="W527">
        <v>4</v>
      </c>
      <c r="X527">
        <v>9</v>
      </c>
      <c r="Y527">
        <v>1</v>
      </c>
      <c r="Z527">
        <v>36</v>
      </c>
      <c r="AA527">
        <v>12</v>
      </c>
      <c r="AB527">
        <v>16</v>
      </c>
      <c r="AC527" s="13">
        <f t="shared" si="168"/>
        <v>0.1388888888888889</v>
      </c>
      <c r="AD527" s="13">
        <f t="shared" si="169"/>
        <v>7.8125E-2</v>
      </c>
      <c r="AE527" s="14">
        <v>23.5</v>
      </c>
      <c r="AF527" s="15">
        <v>21</v>
      </c>
      <c r="AG527" s="15">
        <v>5</v>
      </c>
      <c r="AH527" s="15">
        <v>1</v>
      </c>
      <c r="AI527" s="2">
        <v>377.45</v>
      </c>
      <c r="AJ527" s="14">
        <f t="shared" si="170"/>
        <v>10.484722222222222</v>
      </c>
      <c r="AK527">
        <v>508</v>
      </c>
      <c r="AL527" s="14">
        <f t="shared" si="171"/>
        <v>14.111111111111111</v>
      </c>
      <c r="AM527" s="16">
        <f t="shared" si="172"/>
        <v>0.74301181102362202</v>
      </c>
      <c r="AN527" s="15">
        <v>33.428570999999998</v>
      </c>
      <c r="AO527" s="16">
        <f t="shared" si="173"/>
        <v>5.3138541793615044</v>
      </c>
      <c r="AP527" s="13">
        <f>IF(('Even Strength'!CU527+'Power Play'!AJ527+'Penalty Kill'!AF527)&gt;0,V527/('Even Strength'!CU527+'Power Play'!AJ527+'Penalty Kill'!AF527),0)</f>
        <v>7.3529411764705885E-2</v>
      </c>
      <c r="AQ527" s="13">
        <f>IF(('Even Strength'!CU527+'Power Play'!AJ527+'Penalty Kill'!AF527)&gt;0,W527/('Even Strength'!CU527+'Power Play'!AJ527+'Penalty Kill'!AF527),0)</f>
        <v>5.8823529411764705E-2</v>
      </c>
      <c r="AR527" s="13">
        <f t="shared" si="174"/>
        <v>0.13235294117647059</v>
      </c>
      <c r="AS527">
        <v>2</v>
      </c>
      <c r="AT527">
        <v>8</v>
      </c>
      <c r="AU527" s="17">
        <f t="shared" si="175"/>
        <v>0.2</v>
      </c>
      <c r="AV527">
        <v>0.4</v>
      </c>
      <c r="AW527">
        <v>39</v>
      </c>
      <c r="AX527">
        <v>47</v>
      </c>
      <c r="AY527">
        <v>13</v>
      </c>
      <c r="AZ527">
        <v>12</v>
      </c>
      <c r="BA527">
        <v>4</v>
      </c>
      <c r="BB527">
        <v>7</v>
      </c>
      <c r="BC527" s="2">
        <f t="shared" si="176"/>
        <v>6.1994966220691481</v>
      </c>
      <c r="BD527" s="14">
        <f t="shared" si="177"/>
        <v>7.4711882368525631</v>
      </c>
      <c r="BE527" s="14">
        <f t="shared" si="178"/>
        <v>2.0664988740230492</v>
      </c>
      <c r="BF527" s="14">
        <f t="shared" si="179"/>
        <v>1.9075374221751227</v>
      </c>
      <c r="BG527" s="14">
        <f t="shared" si="180"/>
        <v>0.63584580739170748</v>
      </c>
      <c r="BH527" s="14">
        <f t="shared" si="181"/>
        <v>1.1127301629354882</v>
      </c>
      <c r="BI527">
        <v>6</v>
      </c>
      <c r="BJ527">
        <v>3</v>
      </c>
      <c r="BK527">
        <v>0</v>
      </c>
      <c r="BL527">
        <v>0</v>
      </c>
      <c r="BM527">
        <v>0</v>
      </c>
      <c r="BN527">
        <v>0</v>
      </c>
      <c r="BO527" s="2">
        <v>3.3067310000000001</v>
      </c>
      <c r="BR527" s="18" t="str">
        <f t="shared" si="182"/>
        <v xml:space="preserve"> </v>
      </c>
      <c r="BT527">
        <v>0</v>
      </c>
      <c r="BU527">
        <v>5</v>
      </c>
      <c r="BV527">
        <v>0</v>
      </c>
      <c r="BW527">
        <v>0</v>
      </c>
      <c r="BX527">
        <v>2</v>
      </c>
      <c r="BY527">
        <v>0</v>
      </c>
      <c r="BZ527">
        <v>0</v>
      </c>
      <c r="CA527">
        <v>0</v>
      </c>
      <c r="CB527" s="18">
        <f t="shared" si="183"/>
        <v>0</v>
      </c>
      <c r="CC527" s="19">
        <v>3</v>
      </c>
      <c r="CD527">
        <v>0.5</v>
      </c>
      <c r="CE527">
        <v>0.5</v>
      </c>
      <c r="CF527">
        <v>1</v>
      </c>
      <c r="CG527" s="20">
        <f t="shared" si="184"/>
        <v>2.7777777777777776E-2</v>
      </c>
      <c r="CH527" s="20">
        <f t="shared" si="185"/>
        <v>0.15896145184792687</v>
      </c>
      <c r="CI527">
        <v>7.4</v>
      </c>
      <c r="CJ527">
        <v>7.2</v>
      </c>
      <c r="CK527">
        <v>0.2</v>
      </c>
      <c r="CL527">
        <v>0.60000000000000009</v>
      </c>
      <c r="CM527">
        <v>0.8</v>
      </c>
      <c r="CN527">
        <v>0</v>
      </c>
      <c r="CO527">
        <v>1.4</v>
      </c>
      <c r="CP527" s="21">
        <f t="shared" si="186"/>
        <v>3.888888888888889E-2</v>
      </c>
      <c r="CQ527" s="21">
        <f t="shared" si="187"/>
        <v>0.22254603258709763</v>
      </c>
      <c r="CU527">
        <v>13</v>
      </c>
      <c r="CV527" t="s">
        <v>312</v>
      </c>
      <c r="CW527">
        <v>925000</v>
      </c>
      <c r="CY527" s="22">
        <f t="shared" si="188"/>
        <v>-0.22439024390243878</v>
      </c>
    </row>
    <row r="528" spans="1:103" x14ac:dyDescent="0.2">
      <c r="A528">
        <v>71</v>
      </c>
      <c r="B528" t="s">
        <v>2441</v>
      </c>
      <c r="C528" t="s">
        <v>750</v>
      </c>
      <c r="D528" t="s">
        <v>105</v>
      </c>
      <c r="E528" t="s">
        <v>106</v>
      </c>
      <c r="F528">
        <v>73</v>
      </c>
      <c r="G528">
        <v>190</v>
      </c>
      <c r="H528" t="s">
        <v>118</v>
      </c>
      <c r="I528">
        <v>2010</v>
      </c>
      <c r="J528">
        <v>3</v>
      </c>
      <c r="K528">
        <v>87</v>
      </c>
      <c r="L528" t="s">
        <v>108</v>
      </c>
      <c r="M528">
        <v>22</v>
      </c>
      <c r="N528" t="s">
        <v>2442</v>
      </c>
      <c r="O528" s="12" t="s">
        <v>2443</v>
      </c>
      <c r="P528" s="12" t="s">
        <v>2444</v>
      </c>
      <c r="Q528" t="s">
        <v>169</v>
      </c>
      <c r="T528" s="12" t="s">
        <v>178</v>
      </c>
      <c r="U528">
        <v>1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 s="13">
        <f t="shared" si="168"/>
        <v>0</v>
      </c>
      <c r="AD528" s="13">
        <f t="shared" si="169"/>
        <v>0</v>
      </c>
      <c r="AE528" s="14">
        <v>0</v>
      </c>
      <c r="AF528" s="15">
        <v>0</v>
      </c>
      <c r="AG528" s="15">
        <v>0</v>
      </c>
      <c r="AH528" s="15">
        <v>0</v>
      </c>
      <c r="AI528" s="2">
        <v>8.6833333333000002</v>
      </c>
      <c r="AJ528" s="14">
        <f t="shared" si="170"/>
        <v>8.6833333333000002</v>
      </c>
      <c r="AK528">
        <v>14</v>
      </c>
      <c r="AL528" s="14">
        <f t="shared" si="171"/>
        <v>14</v>
      </c>
      <c r="AM528" s="16">
        <f t="shared" si="172"/>
        <v>0.62023809523571427</v>
      </c>
      <c r="AN528" s="15">
        <v>0</v>
      </c>
      <c r="AO528" s="16">
        <f t="shared" si="173"/>
        <v>0</v>
      </c>
      <c r="AP528" s="13">
        <f>IF(('Even Strength'!CU528+'Power Play'!AJ528+'Penalty Kill'!AF528)&gt;0,V528/('Even Strength'!CU528+'Power Play'!AJ528+'Penalty Kill'!AF528),0)</f>
        <v>0</v>
      </c>
      <c r="AQ528" s="13">
        <f>IF(('Even Strength'!CU528+'Power Play'!AJ528+'Penalty Kill'!AF528)&gt;0,W528/('Even Strength'!CU528+'Power Play'!AJ528+'Penalty Kill'!AF528),0)</f>
        <v>0</v>
      </c>
      <c r="AR528" s="13">
        <f t="shared" si="174"/>
        <v>0</v>
      </c>
      <c r="AS528">
        <v>0</v>
      </c>
      <c r="AT528">
        <v>0</v>
      </c>
      <c r="AU528" s="17">
        <f t="shared" si="175"/>
        <v>0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0</v>
      </c>
      <c r="BC528" s="2">
        <f t="shared" si="176"/>
        <v>6.9097888675889045</v>
      </c>
      <c r="BD528" s="14">
        <f t="shared" si="177"/>
        <v>6.9097888675889045</v>
      </c>
      <c r="BE528" s="14">
        <f t="shared" si="178"/>
        <v>6.9097888675889045</v>
      </c>
      <c r="BF528" s="14">
        <f t="shared" si="179"/>
        <v>0</v>
      </c>
      <c r="BG528" s="14">
        <f t="shared" si="180"/>
        <v>6.9097888675889045</v>
      </c>
      <c r="BH528" s="14">
        <f t="shared" si="181"/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s="2">
        <v>4.1968999999999999E-2</v>
      </c>
      <c r="BR528" s="18" t="str">
        <f t="shared" si="182"/>
        <v xml:space="preserve"> 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 s="18">
        <f t="shared" si="183"/>
        <v>0</v>
      </c>
      <c r="CC528" s="19">
        <v>5</v>
      </c>
      <c r="CD528">
        <v>0</v>
      </c>
      <c r="CE528">
        <v>-0.1</v>
      </c>
      <c r="CF528">
        <v>-0.1</v>
      </c>
      <c r="CG528" s="20">
        <f t="shared" si="184"/>
        <v>-0.1</v>
      </c>
      <c r="CH528" s="20">
        <f t="shared" si="185"/>
        <v>-0.69097888675889052</v>
      </c>
      <c r="CI528">
        <v>0.2</v>
      </c>
      <c r="CJ528">
        <v>0.30000000000000004</v>
      </c>
      <c r="CK528">
        <v>-1</v>
      </c>
      <c r="CL528">
        <v>-0.1</v>
      </c>
      <c r="CM528">
        <v>-0.1</v>
      </c>
      <c r="CN528">
        <v>0</v>
      </c>
      <c r="CO528">
        <v>-0.2</v>
      </c>
      <c r="CP528" s="21">
        <f t="shared" si="186"/>
        <v>-0.2</v>
      </c>
      <c r="CQ528" s="21">
        <f t="shared" si="187"/>
        <v>-1.381957773517781</v>
      </c>
      <c r="CW528">
        <v>671667</v>
      </c>
      <c r="CY528" s="22">
        <f t="shared" si="188"/>
        <v>-1.3795127804878049</v>
      </c>
    </row>
    <row r="529" spans="1:103" x14ac:dyDescent="0.2">
      <c r="A529">
        <v>34</v>
      </c>
      <c r="B529" t="s">
        <v>2445</v>
      </c>
      <c r="C529" t="s">
        <v>2446</v>
      </c>
      <c r="D529" t="s">
        <v>1098</v>
      </c>
      <c r="E529" t="s">
        <v>117</v>
      </c>
      <c r="F529">
        <v>75</v>
      </c>
      <c r="G529">
        <v>205</v>
      </c>
      <c r="H529" t="s">
        <v>118</v>
      </c>
      <c r="I529">
        <v>2010</v>
      </c>
      <c r="J529">
        <v>2</v>
      </c>
      <c r="K529">
        <v>38</v>
      </c>
      <c r="L529" t="s">
        <v>108</v>
      </c>
      <c r="M529">
        <v>21</v>
      </c>
      <c r="N529" t="s">
        <v>2447</v>
      </c>
      <c r="O529" s="12" t="s">
        <v>2448</v>
      </c>
      <c r="P529" s="12" t="s">
        <v>2449</v>
      </c>
      <c r="Q529" t="s">
        <v>432</v>
      </c>
      <c r="T529" s="12" t="s">
        <v>178</v>
      </c>
      <c r="U529">
        <v>52</v>
      </c>
      <c r="V529">
        <v>2</v>
      </c>
      <c r="W529">
        <v>9</v>
      </c>
      <c r="X529">
        <v>11</v>
      </c>
      <c r="Y529">
        <v>-3</v>
      </c>
      <c r="Z529">
        <v>45</v>
      </c>
      <c r="AA529">
        <v>24</v>
      </c>
      <c r="AB529">
        <v>54</v>
      </c>
      <c r="AC529" s="13">
        <f t="shared" si="168"/>
        <v>4.4444444444444446E-2</v>
      </c>
      <c r="AD529" s="13">
        <f t="shared" si="169"/>
        <v>1.6260162601626018E-2</v>
      </c>
      <c r="AE529" s="14">
        <v>49</v>
      </c>
      <c r="AF529" s="15">
        <v>10</v>
      </c>
      <c r="AG529" s="15">
        <v>11</v>
      </c>
      <c r="AH529" s="15">
        <v>23</v>
      </c>
      <c r="AI529" s="2">
        <v>999.76666666669996</v>
      </c>
      <c r="AJ529" s="14">
        <f t="shared" si="170"/>
        <v>19.226282051282691</v>
      </c>
      <c r="AK529">
        <v>1296</v>
      </c>
      <c r="AL529" s="14">
        <f t="shared" si="171"/>
        <v>24.923076923076923</v>
      </c>
      <c r="AM529" s="16">
        <f t="shared" si="172"/>
        <v>0.77142489711936724</v>
      </c>
      <c r="AN529" s="15">
        <v>61.28</v>
      </c>
      <c r="AO529" s="16">
        <f t="shared" si="173"/>
        <v>3.6776581202279308</v>
      </c>
      <c r="AP529" s="13">
        <f>IF(('Even Strength'!CU529+'Power Play'!AJ529+'Penalty Kill'!AF529)&gt;0,V529/('Even Strength'!CU529+'Power Play'!AJ529+'Penalty Kill'!AF529),0)</f>
        <v>2.3809523809523808E-2</v>
      </c>
      <c r="AQ529" s="13">
        <f>IF(('Even Strength'!CU529+'Power Play'!AJ529+'Penalty Kill'!AF529)&gt;0,W529/('Even Strength'!CU529+'Power Play'!AJ529+'Penalty Kill'!AF529),0)</f>
        <v>0.10714285714285714</v>
      </c>
      <c r="AR529" s="13">
        <f t="shared" si="174"/>
        <v>0.13095238095238093</v>
      </c>
      <c r="AS529">
        <v>0</v>
      </c>
      <c r="AT529">
        <v>0</v>
      </c>
      <c r="AU529" s="17">
        <f t="shared" si="175"/>
        <v>0</v>
      </c>
      <c r="AV529">
        <v>0</v>
      </c>
      <c r="AW529">
        <v>87</v>
      </c>
      <c r="AX529">
        <v>27</v>
      </c>
      <c r="AY529">
        <v>41</v>
      </c>
      <c r="AZ529">
        <v>24</v>
      </c>
      <c r="BA529">
        <v>11</v>
      </c>
      <c r="BB529">
        <v>9</v>
      </c>
      <c r="BC529" s="2">
        <f t="shared" si="176"/>
        <v>5.221218284266155</v>
      </c>
      <c r="BD529" s="14">
        <f t="shared" si="177"/>
        <v>1.620378088220531</v>
      </c>
      <c r="BE529" s="14">
        <f t="shared" si="178"/>
        <v>2.4605741339645095</v>
      </c>
      <c r="BF529" s="14">
        <f t="shared" si="179"/>
        <v>1.4403360784182497</v>
      </c>
      <c r="BG529" s="14">
        <f t="shared" si="180"/>
        <v>0.66015403594169775</v>
      </c>
      <c r="BH529" s="14">
        <f t="shared" si="181"/>
        <v>0.54012602940684351</v>
      </c>
      <c r="BI529">
        <v>12</v>
      </c>
      <c r="BJ529">
        <v>6</v>
      </c>
      <c r="BK529">
        <v>0</v>
      </c>
      <c r="BL529">
        <v>0</v>
      </c>
      <c r="BM529">
        <v>0</v>
      </c>
      <c r="BN529">
        <v>0</v>
      </c>
      <c r="BO529" s="2">
        <v>1.3417939999999999</v>
      </c>
      <c r="BR529" s="18" t="str">
        <f t="shared" si="182"/>
        <v xml:space="preserve"> </v>
      </c>
      <c r="BT529">
        <v>0</v>
      </c>
      <c r="BU529">
        <v>18</v>
      </c>
      <c r="BV529">
        <v>1</v>
      </c>
      <c r="BW529">
        <v>0</v>
      </c>
      <c r="BX529">
        <v>2</v>
      </c>
      <c r="BY529">
        <v>0</v>
      </c>
      <c r="BZ529">
        <v>0</v>
      </c>
      <c r="CA529">
        <v>0</v>
      </c>
      <c r="CB529" s="18">
        <f t="shared" si="183"/>
        <v>0</v>
      </c>
      <c r="CC529" s="19">
        <v>1</v>
      </c>
      <c r="CD529">
        <v>0.2</v>
      </c>
      <c r="CE529">
        <v>2.4</v>
      </c>
      <c r="CF529">
        <v>2.6</v>
      </c>
      <c r="CG529" s="20">
        <f t="shared" si="184"/>
        <v>0.05</v>
      </c>
      <c r="CH529" s="20">
        <f t="shared" si="185"/>
        <v>0.15603640849531036</v>
      </c>
      <c r="CI529">
        <v>17.7</v>
      </c>
      <c r="CJ529">
        <v>17.8</v>
      </c>
      <c r="CK529">
        <v>-0.8</v>
      </c>
      <c r="CL529">
        <v>0.1</v>
      </c>
      <c r="CM529">
        <v>2.6</v>
      </c>
      <c r="CN529">
        <v>0</v>
      </c>
      <c r="CO529">
        <v>2.7</v>
      </c>
      <c r="CP529" s="21">
        <f t="shared" si="186"/>
        <v>5.1923076923076926E-2</v>
      </c>
      <c r="CQ529" s="21">
        <f t="shared" si="187"/>
        <v>0.1620378088220531</v>
      </c>
      <c r="CU529">
        <v>9</v>
      </c>
      <c r="CV529" t="s">
        <v>2450</v>
      </c>
      <c r="CW529">
        <v>900000</v>
      </c>
      <c r="CY529" s="22">
        <f t="shared" si="188"/>
        <v>1.1195121951219513</v>
      </c>
    </row>
    <row r="530" spans="1:103" x14ac:dyDescent="0.2">
      <c r="A530">
        <v>41</v>
      </c>
      <c r="B530" t="s">
        <v>2451</v>
      </c>
      <c r="C530" t="s">
        <v>2452</v>
      </c>
      <c r="E530" t="s">
        <v>813</v>
      </c>
      <c r="F530">
        <v>74</v>
      </c>
      <c r="G530">
        <v>223</v>
      </c>
      <c r="H530" t="s">
        <v>118</v>
      </c>
      <c r="I530">
        <v>2004</v>
      </c>
      <c r="J530">
        <v>1</v>
      </c>
      <c r="K530">
        <v>23</v>
      </c>
      <c r="M530">
        <v>28</v>
      </c>
      <c r="N530" t="s">
        <v>2453</v>
      </c>
      <c r="O530" s="12" t="s">
        <v>2454</v>
      </c>
      <c r="P530" s="12" t="s">
        <v>2455</v>
      </c>
      <c r="Q530" s="12" t="s">
        <v>338</v>
      </c>
      <c r="R530" t="s">
        <v>162</v>
      </c>
      <c r="S530">
        <v>38</v>
      </c>
      <c r="T530" s="12" t="s">
        <v>178</v>
      </c>
      <c r="U530">
        <v>52</v>
      </c>
      <c r="V530">
        <v>7</v>
      </c>
      <c r="W530">
        <v>15</v>
      </c>
      <c r="X530">
        <v>22</v>
      </c>
      <c r="Y530">
        <v>5</v>
      </c>
      <c r="Z530">
        <v>84</v>
      </c>
      <c r="AA530">
        <v>30</v>
      </c>
      <c r="AB530">
        <v>69</v>
      </c>
      <c r="AC530" s="13">
        <f t="shared" si="168"/>
        <v>8.3333333333333329E-2</v>
      </c>
      <c r="AD530" s="13">
        <f t="shared" si="169"/>
        <v>3.825136612021858E-2</v>
      </c>
      <c r="AE530" s="14">
        <v>49.9</v>
      </c>
      <c r="AF530" s="15">
        <v>21</v>
      </c>
      <c r="AG530" s="15">
        <v>23</v>
      </c>
      <c r="AH530" s="15">
        <v>32</v>
      </c>
      <c r="AI530" s="2">
        <v>924.86666666669998</v>
      </c>
      <c r="AJ530" s="14">
        <f t="shared" si="170"/>
        <v>17.785897435898075</v>
      </c>
      <c r="AK530">
        <v>1284</v>
      </c>
      <c r="AL530" s="14">
        <f t="shared" si="171"/>
        <v>24.692307692307693</v>
      </c>
      <c r="AM530" s="16">
        <f t="shared" si="172"/>
        <v>0.72030114226378505</v>
      </c>
      <c r="AN530" s="15">
        <v>69.631579000000002</v>
      </c>
      <c r="AO530" s="16">
        <f t="shared" si="173"/>
        <v>4.5172941036544181</v>
      </c>
      <c r="AP530" s="13">
        <f>IF(('Even Strength'!CU530+'Power Play'!AJ530+'Penalty Kill'!AF530)&gt;0,V530/('Even Strength'!CU530+'Power Play'!AJ530+'Penalty Kill'!AF530),0)</f>
        <v>0.11475409836065574</v>
      </c>
      <c r="AQ530" s="13">
        <f>IF(('Even Strength'!CU530+'Power Play'!AJ530+'Penalty Kill'!AF530)&gt;0,W530/('Even Strength'!CU530+'Power Play'!AJ530+'Penalty Kill'!AF530),0)</f>
        <v>0.24590163934426229</v>
      </c>
      <c r="AR530" s="13">
        <f t="shared" si="174"/>
        <v>0.36065573770491804</v>
      </c>
      <c r="AS530">
        <v>0</v>
      </c>
      <c r="AT530">
        <v>0</v>
      </c>
      <c r="AU530" s="17">
        <f t="shared" si="175"/>
        <v>0</v>
      </c>
      <c r="AV530">
        <v>0</v>
      </c>
      <c r="AW530">
        <v>52</v>
      </c>
      <c r="AX530">
        <v>67</v>
      </c>
      <c r="AY530">
        <v>64</v>
      </c>
      <c r="AZ530">
        <v>30</v>
      </c>
      <c r="BA530">
        <v>28</v>
      </c>
      <c r="BB530">
        <v>11</v>
      </c>
      <c r="BC530" s="2">
        <f t="shared" si="176"/>
        <v>3.373459237367427</v>
      </c>
      <c r="BD530" s="14">
        <f t="shared" si="177"/>
        <v>4.3465724789157232</v>
      </c>
      <c r="BE530" s="14">
        <f t="shared" si="178"/>
        <v>4.151949830606064</v>
      </c>
      <c r="BF530" s="14">
        <f t="shared" si="179"/>
        <v>1.9462264830965925</v>
      </c>
      <c r="BG530" s="14">
        <f t="shared" si="180"/>
        <v>1.816478050890153</v>
      </c>
      <c r="BH530" s="14">
        <f t="shared" si="181"/>
        <v>0.71361637713541726</v>
      </c>
      <c r="BI530">
        <v>40</v>
      </c>
      <c r="BJ530">
        <v>15</v>
      </c>
      <c r="BK530">
        <v>0</v>
      </c>
      <c r="BL530">
        <v>1</v>
      </c>
      <c r="BM530">
        <v>0</v>
      </c>
      <c r="BN530">
        <v>0</v>
      </c>
      <c r="BO530" s="2">
        <v>-1.8719440000000001</v>
      </c>
      <c r="BR530" s="18" t="str">
        <f t="shared" si="182"/>
        <v xml:space="preserve"> </v>
      </c>
      <c r="BT530">
        <v>1</v>
      </c>
      <c r="BU530">
        <v>12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 s="18">
        <f t="shared" si="183"/>
        <v>0</v>
      </c>
      <c r="CC530" s="19">
        <v>1</v>
      </c>
      <c r="CD530">
        <v>2.1</v>
      </c>
      <c r="CE530">
        <v>2.1</v>
      </c>
      <c r="CF530">
        <v>4.3</v>
      </c>
      <c r="CG530" s="20">
        <f t="shared" si="184"/>
        <v>8.269230769230769E-2</v>
      </c>
      <c r="CH530" s="20">
        <f t="shared" si="185"/>
        <v>0.27895912924384492</v>
      </c>
      <c r="CI530">
        <v>18.8</v>
      </c>
      <c r="CJ530">
        <v>18.7</v>
      </c>
      <c r="CK530">
        <v>2.1</v>
      </c>
      <c r="CL530">
        <v>4.5999999999999996</v>
      </c>
      <c r="CM530">
        <v>1.8</v>
      </c>
      <c r="CN530">
        <v>0</v>
      </c>
      <c r="CO530">
        <v>6.4</v>
      </c>
      <c r="CP530" s="21">
        <f t="shared" si="186"/>
        <v>0.12307692307692308</v>
      </c>
      <c r="CQ530" s="21">
        <f t="shared" si="187"/>
        <v>0.41519498306060643</v>
      </c>
      <c r="CW530">
        <v>2000000</v>
      </c>
      <c r="CY530" s="22">
        <f t="shared" si="188"/>
        <v>2.8878048780487813</v>
      </c>
    </row>
    <row r="531" spans="1:103" x14ac:dyDescent="0.2">
      <c r="A531">
        <v>3</v>
      </c>
      <c r="B531" t="s">
        <v>2456</v>
      </c>
      <c r="C531" t="s">
        <v>158</v>
      </c>
      <c r="D531" t="s">
        <v>105</v>
      </c>
      <c r="E531" t="s">
        <v>106</v>
      </c>
      <c r="F531">
        <v>75</v>
      </c>
      <c r="G531">
        <v>230</v>
      </c>
      <c r="H531" t="s">
        <v>118</v>
      </c>
      <c r="I531">
        <v>2003</v>
      </c>
      <c r="J531">
        <v>6</v>
      </c>
      <c r="K531">
        <v>168</v>
      </c>
      <c r="M531">
        <v>28</v>
      </c>
      <c r="N531" t="s">
        <v>2457</v>
      </c>
      <c r="O531" s="12" t="s">
        <v>2458</v>
      </c>
      <c r="P531" s="12" t="s">
        <v>2459</v>
      </c>
      <c r="Q531" t="s">
        <v>529</v>
      </c>
      <c r="T531" s="12" t="s">
        <v>178</v>
      </c>
      <c r="U531">
        <v>75</v>
      </c>
      <c r="V531">
        <v>6</v>
      </c>
      <c r="W531">
        <v>17</v>
      </c>
      <c r="X531">
        <v>23</v>
      </c>
      <c r="Y531">
        <v>0</v>
      </c>
      <c r="Z531">
        <v>117</v>
      </c>
      <c r="AA531">
        <v>37</v>
      </c>
      <c r="AB531">
        <v>56</v>
      </c>
      <c r="AC531" s="13">
        <f t="shared" si="168"/>
        <v>5.128205128205128E-2</v>
      </c>
      <c r="AD531" s="13">
        <f t="shared" si="169"/>
        <v>2.8571428571428571E-2</v>
      </c>
      <c r="AE531" s="14">
        <v>53.9</v>
      </c>
      <c r="AF531" s="15">
        <v>44</v>
      </c>
      <c r="AG531" s="15">
        <v>7</v>
      </c>
      <c r="AH531" s="15">
        <v>58</v>
      </c>
      <c r="AI531" s="2">
        <v>1630.7333333332999</v>
      </c>
      <c r="AJ531" s="14">
        <f t="shared" si="170"/>
        <v>21.743111111110665</v>
      </c>
      <c r="AK531">
        <v>2053</v>
      </c>
      <c r="AL531" s="14">
        <f t="shared" si="171"/>
        <v>27.373333333333335</v>
      </c>
      <c r="AM531" s="16">
        <f t="shared" si="172"/>
        <v>0.79431725929532393</v>
      </c>
      <c r="AN531" s="15">
        <v>97.279570000000007</v>
      </c>
      <c r="AO531" s="16">
        <f t="shared" si="173"/>
        <v>3.5792327787090388</v>
      </c>
      <c r="AP531" s="13">
        <f>IF(('Even Strength'!CU531+'Power Play'!AJ531+'Penalty Kill'!AF531)&gt;0,V531/('Even Strength'!CU531+'Power Play'!AJ531+'Penalty Kill'!AF531),0)</f>
        <v>5.9405940594059403E-2</v>
      </c>
      <c r="AQ531" s="13">
        <f>IF(('Even Strength'!CU531+'Power Play'!AJ531+'Penalty Kill'!AF531)&gt;0,W531/('Even Strength'!CU531+'Power Play'!AJ531+'Penalty Kill'!AF531),0)</f>
        <v>0.16831683168316833</v>
      </c>
      <c r="AR531" s="13">
        <f t="shared" si="174"/>
        <v>0.22772277227722773</v>
      </c>
      <c r="AS531">
        <v>0</v>
      </c>
      <c r="AT531">
        <v>0</v>
      </c>
      <c r="AU531" s="17">
        <f t="shared" si="175"/>
        <v>0</v>
      </c>
      <c r="AV531">
        <v>0</v>
      </c>
      <c r="AW531">
        <v>119</v>
      </c>
      <c r="AX531">
        <v>181</v>
      </c>
      <c r="AY531">
        <v>110</v>
      </c>
      <c r="AZ531">
        <v>37</v>
      </c>
      <c r="BA531">
        <v>43</v>
      </c>
      <c r="BB531">
        <v>21</v>
      </c>
      <c r="BC531" s="2">
        <f t="shared" si="176"/>
        <v>4.3783982666286008</v>
      </c>
      <c r="BD531" s="14">
        <f t="shared" si="177"/>
        <v>6.6595805568048458</v>
      </c>
      <c r="BE531" s="14">
        <f t="shared" si="178"/>
        <v>4.0472589019255976</v>
      </c>
      <c r="BF531" s="14">
        <f t="shared" si="179"/>
        <v>1.3613507215567917</v>
      </c>
      <c r="BG531" s="14">
        <f t="shared" si="180"/>
        <v>1.5821102980254607</v>
      </c>
      <c r="BH531" s="14">
        <f t="shared" si="181"/>
        <v>0.77265851764034132</v>
      </c>
      <c r="BI531">
        <v>28</v>
      </c>
      <c r="BJ531">
        <v>14</v>
      </c>
      <c r="BK531">
        <v>0</v>
      </c>
      <c r="BL531">
        <v>0</v>
      </c>
      <c r="BM531">
        <v>0</v>
      </c>
      <c r="BN531">
        <v>0</v>
      </c>
      <c r="BO531" s="2">
        <v>0.72938899999999995</v>
      </c>
      <c r="BR531" s="18" t="str">
        <f t="shared" si="182"/>
        <v xml:space="preserve"> </v>
      </c>
      <c r="BT531">
        <v>2</v>
      </c>
      <c r="BU531">
        <v>22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 s="18">
        <f t="shared" si="183"/>
        <v>0</v>
      </c>
      <c r="CC531" s="19">
        <v>5</v>
      </c>
      <c r="CD531">
        <v>1.3</v>
      </c>
      <c r="CE531">
        <v>2.8</v>
      </c>
      <c r="CF531">
        <v>4.0999999999999996</v>
      </c>
      <c r="CG531" s="20">
        <f t="shared" si="184"/>
        <v>5.4666666666666662E-2</v>
      </c>
      <c r="CH531" s="20">
        <f t="shared" si="185"/>
        <v>0.15085237725359041</v>
      </c>
      <c r="CI531">
        <v>27.4</v>
      </c>
      <c r="CJ531">
        <v>35.799999999999997</v>
      </c>
      <c r="CK531">
        <v>3.2</v>
      </c>
      <c r="CL531">
        <v>2.9</v>
      </c>
      <c r="CM531">
        <v>2.1</v>
      </c>
      <c r="CN531">
        <v>0</v>
      </c>
      <c r="CO531">
        <v>4.9000000000000004</v>
      </c>
      <c r="CP531" s="21">
        <f t="shared" si="186"/>
        <v>6.533333333333334E-2</v>
      </c>
      <c r="CQ531" s="21">
        <f t="shared" si="187"/>
        <v>0.18028698744941296</v>
      </c>
      <c r="CU531">
        <v>7</v>
      </c>
      <c r="CV531" t="s">
        <v>2460</v>
      </c>
      <c r="CW531">
        <v>3000000</v>
      </c>
      <c r="CY531" s="22">
        <f t="shared" si="188"/>
        <v>-0.36829268292682826</v>
      </c>
    </row>
    <row r="532" spans="1:103" x14ac:dyDescent="0.2">
      <c r="A532">
        <v>9</v>
      </c>
      <c r="B532" t="s">
        <v>2461</v>
      </c>
      <c r="C532" t="s">
        <v>2462</v>
      </c>
      <c r="E532" t="s">
        <v>1149</v>
      </c>
      <c r="F532">
        <v>74</v>
      </c>
      <c r="G532">
        <v>216</v>
      </c>
      <c r="H532" t="s">
        <v>118</v>
      </c>
      <c r="I532">
        <v>2003</v>
      </c>
      <c r="J532">
        <v>1</v>
      </c>
      <c r="K532">
        <v>6</v>
      </c>
      <c r="M532">
        <v>29</v>
      </c>
      <c r="N532" t="s">
        <v>2463</v>
      </c>
      <c r="O532" s="12" t="s">
        <v>2282</v>
      </c>
      <c r="P532" s="12" t="s">
        <v>2464</v>
      </c>
      <c r="Q532" t="s">
        <v>529</v>
      </c>
      <c r="T532" s="12" t="s">
        <v>156</v>
      </c>
      <c r="U532">
        <v>82</v>
      </c>
      <c r="V532">
        <v>17</v>
      </c>
      <c r="W532">
        <v>22</v>
      </c>
      <c r="X532">
        <v>39</v>
      </c>
      <c r="Y532">
        <v>-25</v>
      </c>
      <c r="Z532">
        <v>169</v>
      </c>
      <c r="AA532">
        <v>66</v>
      </c>
      <c r="AB532">
        <v>63</v>
      </c>
      <c r="AC532" s="13">
        <f t="shared" si="168"/>
        <v>0.10059171597633136</v>
      </c>
      <c r="AD532" s="13">
        <f t="shared" si="169"/>
        <v>5.7046979865771813E-2</v>
      </c>
      <c r="AE532" s="14">
        <v>29.5</v>
      </c>
      <c r="AF532" s="15">
        <v>97</v>
      </c>
      <c r="AG532" s="15">
        <v>17</v>
      </c>
      <c r="AH532" s="15">
        <v>18</v>
      </c>
      <c r="AI532" s="2">
        <v>1441.0166666667001</v>
      </c>
      <c r="AJ532" s="14">
        <f t="shared" si="170"/>
        <v>17.573373983740243</v>
      </c>
      <c r="AK532">
        <v>1988</v>
      </c>
      <c r="AL532" s="14">
        <f t="shared" si="171"/>
        <v>24.243902439024389</v>
      </c>
      <c r="AM532" s="16">
        <f t="shared" si="172"/>
        <v>0.72485747820256541</v>
      </c>
      <c r="AN532" s="15">
        <v>97.62406</v>
      </c>
      <c r="AO532" s="16">
        <f t="shared" si="173"/>
        <v>4.064799343056313</v>
      </c>
      <c r="AP532" s="13">
        <f>IF(('Even Strength'!CU532+'Power Play'!AJ532+'Penalty Kill'!AF532)&gt;0,V532/('Even Strength'!CU532+'Power Play'!AJ532+'Penalty Kill'!AF532),0)</f>
        <v>0.14529914529914531</v>
      </c>
      <c r="AQ532" s="13">
        <f>IF(('Even Strength'!CU532+'Power Play'!AJ532+'Penalty Kill'!AF532)&gt;0,W532/('Even Strength'!CU532+'Power Play'!AJ532+'Penalty Kill'!AF532),0)</f>
        <v>0.18803418803418803</v>
      </c>
      <c r="AR532" s="13">
        <f t="shared" si="174"/>
        <v>0.33333333333333337</v>
      </c>
      <c r="AS532">
        <v>6</v>
      </c>
      <c r="AT532">
        <v>8</v>
      </c>
      <c r="AU532" s="17">
        <f t="shared" si="175"/>
        <v>0.42857142857142855</v>
      </c>
      <c r="AV532">
        <v>0.2</v>
      </c>
      <c r="AW532">
        <v>134</v>
      </c>
      <c r="AX532">
        <v>86</v>
      </c>
      <c r="AY532">
        <v>31</v>
      </c>
      <c r="AZ532">
        <v>66</v>
      </c>
      <c r="BA532">
        <v>14</v>
      </c>
      <c r="BB532">
        <v>32</v>
      </c>
      <c r="BC532" s="2">
        <f t="shared" si="176"/>
        <v>5.5793941777216185</v>
      </c>
      <c r="BD532" s="14">
        <f t="shared" si="177"/>
        <v>3.5808052185377548</v>
      </c>
      <c r="BE532" s="14">
        <f t="shared" si="178"/>
        <v>1.2907553694729115</v>
      </c>
      <c r="BF532" s="14">
        <f t="shared" si="179"/>
        <v>2.7480598188778118</v>
      </c>
      <c r="BG532" s="14">
        <f t="shared" si="180"/>
        <v>0.58292177976196002</v>
      </c>
      <c r="BH532" s="14">
        <f t="shared" si="181"/>
        <v>1.3323926394559089</v>
      </c>
      <c r="BI532">
        <v>41</v>
      </c>
      <c r="BJ532">
        <v>18</v>
      </c>
      <c r="BK532">
        <v>1</v>
      </c>
      <c r="BL532">
        <v>0</v>
      </c>
      <c r="BM532">
        <v>0</v>
      </c>
      <c r="BN532">
        <v>0</v>
      </c>
      <c r="BO532" s="2">
        <v>-6.9547889999999999</v>
      </c>
      <c r="BP532">
        <v>8</v>
      </c>
      <c r="BQ532">
        <v>1</v>
      </c>
      <c r="BR532" s="18">
        <f t="shared" si="182"/>
        <v>0.125</v>
      </c>
      <c r="BS532">
        <v>0</v>
      </c>
      <c r="BT532">
        <v>3</v>
      </c>
      <c r="BU532">
        <v>24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 s="18">
        <f t="shared" si="183"/>
        <v>0</v>
      </c>
      <c r="CC532" s="19">
        <v>5</v>
      </c>
      <c r="CD532">
        <v>2.2999999999999998</v>
      </c>
      <c r="CE532">
        <v>0.2</v>
      </c>
      <c r="CF532">
        <v>2.5</v>
      </c>
      <c r="CG532" s="20">
        <f t="shared" si="184"/>
        <v>3.048780487804878E-2</v>
      </c>
      <c r="CH532" s="20">
        <f t="shared" si="185"/>
        <v>0.10409317495749287</v>
      </c>
      <c r="CI532">
        <v>35.1</v>
      </c>
      <c r="CJ532">
        <v>34.299999999999997</v>
      </c>
      <c r="CK532">
        <v>-18.899999999999999</v>
      </c>
      <c r="CL532">
        <v>0.8</v>
      </c>
      <c r="CM532">
        <v>-0.60000000000000009</v>
      </c>
      <c r="CN532">
        <v>-1.3</v>
      </c>
      <c r="CO532">
        <v>-1.2</v>
      </c>
      <c r="CP532" s="21">
        <f t="shared" si="186"/>
        <v>-1.4634146341463414E-2</v>
      </c>
      <c r="CQ532" s="21">
        <f t="shared" si="187"/>
        <v>-4.9964723979596573E-2</v>
      </c>
      <c r="CW532">
        <v>4333333</v>
      </c>
      <c r="CY532" s="22">
        <f t="shared" si="188"/>
        <v>-8.809755512195121</v>
      </c>
    </row>
    <row r="533" spans="1:103" x14ac:dyDescent="0.2">
      <c r="A533">
        <v>4</v>
      </c>
      <c r="B533" t="s">
        <v>2465</v>
      </c>
      <c r="C533" t="s">
        <v>2462</v>
      </c>
      <c r="E533" t="s">
        <v>1149</v>
      </c>
      <c r="F533">
        <v>74</v>
      </c>
      <c r="G533">
        <v>210</v>
      </c>
      <c r="H533" t="s">
        <v>107</v>
      </c>
      <c r="M533">
        <v>31</v>
      </c>
      <c r="N533" t="s">
        <v>2466</v>
      </c>
      <c r="O533" s="12" t="s">
        <v>2467</v>
      </c>
      <c r="P533" s="12" t="s">
        <v>2464</v>
      </c>
      <c r="Q533" t="s">
        <v>460</v>
      </c>
      <c r="T533" s="12" t="s">
        <v>178</v>
      </c>
      <c r="U533">
        <v>59</v>
      </c>
      <c r="V533">
        <v>2</v>
      </c>
      <c r="W533">
        <v>8</v>
      </c>
      <c r="X533">
        <v>10</v>
      </c>
      <c r="Y533">
        <v>6</v>
      </c>
      <c r="Z533">
        <v>78</v>
      </c>
      <c r="AA533">
        <v>26</v>
      </c>
      <c r="AB533">
        <v>58</v>
      </c>
      <c r="AC533" s="13">
        <f t="shared" si="168"/>
        <v>2.564102564102564E-2</v>
      </c>
      <c r="AD533" s="13">
        <f t="shared" si="169"/>
        <v>1.2345679012345678E-2</v>
      </c>
      <c r="AE533" s="14">
        <v>58.1</v>
      </c>
      <c r="AF533" s="15">
        <v>25</v>
      </c>
      <c r="AG533" s="15">
        <v>6</v>
      </c>
      <c r="AH533" s="15">
        <v>41</v>
      </c>
      <c r="AI533" s="2">
        <v>1237.3666666667</v>
      </c>
      <c r="AJ533" s="14">
        <f t="shared" si="170"/>
        <v>20.972316384181354</v>
      </c>
      <c r="AK533">
        <v>1615</v>
      </c>
      <c r="AL533" s="14">
        <f t="shared" si="171"/>
        <v>27.372881355932204</v>
      </c>
      <c r="AM533" s="16">
        <f t="shared" si="172"/>
        <v>0.76617131062953558</v>
      </c>
      <c r="AN533" s="15">
        <v>71</v>
      </c>
      <c r="AO533" s="16">
        <f t="shared" si="173"/>
        <v>3.4427951833193222</v>
      </c>
      <c r="AP533" s="13">
        <f>IF(('Even Strength'!CU533+'Power Play'!AJ533+'Penalty Kill'!AF533)&gt;0,V533/('Even Strength'!CU533+'Power Play'!AJ533+'Penalty Kill'!AF533),0)</f>
        <v>2.7397260273972601E-2</v>
      </c>
      <c r="AQ533" s="13">
        <f>IF(('Even Strength'!CU533+'Power Play'!AJ533+'Penalty Kill'!AF533)&gt;0,W533/('Even Strength'!CU533+'Power Play'!AJ533+'Penalty Kill'!AF533),0)</f>
        <v>0.1095890410958904</v>
      </c>
      <c r="AR533" s="13">
        <f t="shared" si="174"/>
        <v>0.13698630136986301</v>
      </c>
      <c r="AS533">
        <v>0</v>
      </c>
      <c r="AT533">
        <v>0</v>
      </c>
      <c r="AU533" s="17">
        <f t="shared" si="175"/>
        <v>0</v>
      </c>
      <c r="AV533">
        <v>0</v>
      </c>
      <c r="AW533">
        <v>152</v>
      </c>
      <c r="AX533">
        <v>55</v>
      </c>
      <c r="AY533">
        <v>165</v>
      </c>
      <c r="AZ533">
        <v>26</v>
      </c>
      <c r="BA533">
        <v>23</v>
      </c>
      <c r="BB533">
        <v>27</v>
      </c>
      <c r="BC533" s="2">
        <f t="shared" si="176"/>
        <v>7.3704910966836197</v>
      </c>
      <c r="BD533" s="14">
        <f t="shared" si="177"/>
        <v>2.6669540152473625</v>
      </c>
      <c r="BE533" s="14">
        <f t="shared" si="178"/>
        <v>8.0008620457420871</v>
      </c>
      <c r="BF533" s="14">
        <f t="shared" si="179"/>
        <v>1.2607418981169349</v>
      </c>
      <c r="BG533" s="14">
        <f t="shared" si="180"/>
        <v>1.1152716791034425</v>
      </c>
      <c r="BH533" s="14">
        <f t="shared" si="181"/>
        <v>1.3092319711214322</v>
      </c>
      <c r="BI533">
        <v>24</v>
      </c>
      <c r="BJ533">
        <v>12</v>
      </c>
      <c r="BK533">
        <v>0</v>
      </c>
      <c r="BL533">
        <v>0</v>
      </c>
      <c r="BM533">
        <v>0</v>
      </c>
      <c r="BN533">
        <v>0</v>
      </c>
      <c r="BO533" s="2">
        <v>7.4906E-2</v>
      </c>
      <c r="BR533" s="18" t="str">
        <f t="shared" si="182"/>
        <v xml:space="preserve"> </v>
      </c>
      <c r="BT533">
        <v>0</v>
      </c>
      <c r="BU533">
        <v>16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 s="18">
        <f t="shared" si="183"/>
        <v>0</v>
      </c>
      <c r="CC533" s="19">
        <v>5</v>
      </c>
      <c r="CD533">
        <v>-0.2</v>
      </c>
      <c r="CE533">
        <v>3.3</v>
      </c>
      <c r="CF533">
        <v>3.1</v>
      </c>
      <c r="CG533" s="20">
        <f t="shared" si="184"/>
        <v>5.2542372881355937E-2</v>
      </c>
      <c r="CH533" s="20">
        <f t="shared" si="185"/>
        <v>0.15031922631394223</v>
      </c>
      <c r="CI533">
        <v>16.399999999999999</v>
      </c>
      <c r="CJ533">
        <v>23.6</v>
      </c>
      <c r="CK533">
        <v>6.9</v>
      </c>
      <c r="CL533">
        <v>0</v>
      </c>
      <c r="CM533">
        <v>3.6</v>
      </c>
      <c r="CN533">
        <v>0</v>
      </c>
      <c r="CO533">
        <v>3.5</v>
      </c>
      <c r="CP533" s="21">
        <f t="shared" si="186"/>
        <v>5.9322033898305086E-2</v>
      </c>
      <c r="CQ533" s="21">
        <f t="shared" si="187"/>
        <v>0.16971525551574124</v>
      </c>
      <c r="CU533">
        <v>22</v>
      </c>
      <c r="CV533" t="s">
        <v>635</v>
      </c>
      <c r="CW533">
        <v>4000000</v>
      </c>
      <c r="CY533" s="22">
        <f t="shared" si="188"/>
        <v>-3.5243902439024382</v>
      </c>
    </row>
    <row r="534" spans="1:103" x14ac:dyDescent="0.2">
      <c r="A534">
        <v>21</v>
      </c>
      <c r="B534" t="s">
        <v>2468</v>
      </c>
      <c r="C534" t="s">
        <v>2469</v>
      </c>
      <c r="D534" t="s">
        <v>116</v>
      </c>
      <c r="E534" t="s">
        <v>117</v>
      </c>
      <c r="F534">
        <v>69</v>
      </c>
      <c r="G534">
        <v>175</v>
      </c>
      <c r="H534" t="s">
        <v>118</v>
      </c>
      <c r="L534" t="s">
        <v>108</v>
      </c>
      <c r="M534">
        <v>25</v>
      </c>
      <c r="N534" t="s">
        <v>2470</v>
      </c>
      <c r="O534" s="12" t="s">
        <v>1595</v>
      </c>
      <c r="P534" s="12" t="s">
        <v>2471</v>
      </c>
      <c r="Q534" t="s">
        <v>460</v>
      </c>
      <c r="T534" s="12" t="s">
        <v>170</v>
      </c>
      <c r="U534">
        <v>7</v>
      </c>
      <c r="V534">
        <v>0</v>
      </c>
      <c r="W534">
        <v>2</v>
      </c>
      <c r="X534">
        <v>2</v>
      </c>
      <c r="Y534">
        <v>4</v>
      </c>
      <c r="Z534">
        <v>6</v>
      </c>
      <c r="AA534">
        <v>1</v>
      </c>
      <c r="AB534">
        <v>3</v>
      </c>
      <c r="AC534" s="13">
        <f t="shared" si="168"/>
        <v>0</v>
      </c>
      <c r="AD534" s="13">
        <f t="shared" si="169"/>
        <v>0</v>
      </c>
      <c r="AE534" s="14">
        <v>33.4</v>
      </c>
      <c r="AF534" s="15">
        <v>4</v>
      </c>
      <c r="AG534" s="15">
        <v>1</v>
      </c>
      <c r="AH534" s="15">
        <v>0</v>
      </c>
      <c r="AI534" s="2">
        <v>65.45</v>
      </c>
      <c r="AJ534" s="14">
        <f t="shared" si="170"/>
        <v>9.35</v>
      </c>
      <c r="AK534">
        <v>93</v>
      </c>
      <c r="AL534" s="14">
        <f t="shared" si="171"/>
        <v>13.285714285714286</v>
      </c>
      <c r="AM534" s="16">
        <f t="shared" si="172"/>
        <v>0.70376344086021514</v>
      </c>
      <c r="AN534" s="15">
        <v>0</v>
      </c>
      <c r="AO534" s="16">
        <f t="shared" si="173"/>
        <v>0</v>
      </c>
      <c r="AP534" s="13">
        <f>IF(('Even Strength'!CU534+'Power Play'!AJ534+'Penalty Kill'!AF534)&gt;0,V534/('Even Strength'!CU534+'Power Play'!AJ534+'Penalty Kill'!AF534),0)</f>
        <v>0</v>
      </c>
      <c r="AQ534" s="13">
        <f>IF(('Even Strength'!CU534+'Power Play'!AJ534+'Penalty Kill'!AF534)&gt;0,W534/('Even Strength'!CU534+'Power Play'!AJ534+'Penalty Kill'!AF534),0)</f>
        <v>6.8965517241379309E-2</v>
      </c>
      <c r="AR534" s="13">
        <f t="shared" si="174"/>
        <v>6.8965517241379309E-2</v>
      </c>
      <c r="AS534">
        <v>15</v>
      </c>
      <c r="AT534">
        <v>27</v>
      </c>
      <c r="AU534" s="17">
        <f t="shared" si="175"/>
        <v>0.35714285714285715</v>
      </c>
      <c r="AV534">
        <v>10</v>
      </c>
      <c r="AW534">
        <v>5</v>
      </c>
      <c r="AX534">
        <v>4</v>
      </c>
      <c r="AY534">
        <v>2</v>
      </c>
      <c r="AZ534">
        <v>1</v>
      </c>
      <c r="BA534">
        <v>1</v>
      </c>
      <c r="BB534">
        <v>2</v>
      </c>
      <c r="BC534" s="2">
        <f t="shared" si="176"/>
        <v>4.5836516424751714</v>
      </c>
      <c r="BD534" s="14">
        <f t="shared" si="177"/>
        <v>3.6669213139801373</v>
      </c>
      <c r="BE534" s="14">
        <f t="shared" si="178"/>
        <v>1.8334606569900687</v>
      </c>
      <c r="BF534" s="14">
        <f t="shared" si="179"/>
        <v>0.91673032849503433</v>
      </c>
      <c r="BG534" s="14">
        <f t="shared" si="180"/>
        <v>0.91673032849503433</v>
      </c>
      <c r="BH534" s="14">
        <f t="shared" si="181"/>
        <v>1.8334606569900687</v>
      </c>
      <c r="BI534">
        <v>5</v>
      </c>
      <c r="BJ534">
        <v>0</v>
      </c>
      <c r="BK534">
        <v>1</v>
      </c>
      <c r="BL534">
        <v>0</v>
      </c>
      <c r="BM534">
        <v>0</v>
      </c>
      <c r="BN534">
        <v>0</v>
      </c>
      <c r="BO534" s="2">
        <v>0.88993899999999992</v>
      </c>
      <c r="BR534" s="18" t="str">
        <f t="shared" si="182"/>
        <v xml:space="preserve"> </v>
      </c>
      <c r="BT534">
        <v>0</v>
      </c>
      <c r="BU534">
        <v>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 s="18">
        <f t="shared" si="183"/>
        <v>0</v>
      </c>
      <c r="CC534" s="19">
        <v>5</v>
      </c>
      <c r="CD534">
        <v>0</v>
      </c>
      <c r="CE534">
        <v>0.2</v>
      </c>
      <c r="CF534">
        <v>0.30000000000000004</v>
      </c>
      <c r="CG534" s="20">
        <f t="shared" si="184"/>
        <v>4.2857142857142864E-2</v>
      </c>
      <c r="CH534" s="20">
        <f t="shared" si="185"/>
        <v>0.27501909854851031</v>
      </c>
      <c r="CI534">
        <v>1.6</v>
      </c>
      <c r="CJ534">
        <v>1.6</v>
      </c>
      <c r="CK534">
        <v>4.2</v>
      </c>
      <c r="CL534">
        <v>-0.1</v>
      </c>
      <c r="CM534">
        <v>0.60000000000000009</v>
      </c>
      <c r="CN534">
        <v>0</v>
      </c>
      <c r="CO534">
        <v>0.5</v>
      </c>
      <c r="CP534" s="21">
        <f t="shared" si="186"/>
        <v>7.1428571428571425E-2</v>
      </c>
      <c r="CQ534" s="21">
        <f t="shared" si="187"/>
        <v>0.45836516424751717</v>
      </c>
      <c r="CW534">
        <v>675000</v>
      </c>
      <c r="CY534" s="22">
        <f t="shared" si="188"/>
        <v>-0.68536585365853653</v>
      </c>
    </row>
    <row r="535" spans="1:103" x14ac:dyDescent="0.2">
      <c r="A535">
        <v>20</v>
      </c>
      <c r="B535" t="s">
        <v>2472</v>
      </c>
      <c r="C535" t="s">
        <v>2473</v>
      </c>
      <c r="D535" t="s">
        <v>151</v>
      </c>
      <c r="E535" t="s">
        <v>117</v>
      </c>
      <c r="F535">
        <v>74</v>
      </c>
      <c r="G535">
        <v>178</v>
      </c>
      <c r="H535" t="s">
        <v>118</v>
      </c>
      <c r="I535">
        <v>2003</v>
      </c>
      <c r="J535">
        <v>6</v>
      </c>
      <c r="K535">
        <v>186</v>
      </c>
      <c r="M535">
        <v>29</v>
      </c>
      <c r="N535" t="s">
        <v>2474</v>
      </c>
      <c r="O535" s="12" t="s">
        <v>1109</v>
      </c>
      <c r="P535" s="12" t="s">
        <v>2475</v>
      </c>
      <c r="Q535" t="s">
        <v>122</v>
      </c>
      <c r="T535" s="12" t="s">
        <v>156</v>
      </c>
      <c r="U535">
        <v>82</v>
      </c>
      <c r="V535">
        <v>7</v>
      </c>
      <c r="W535">
        <v>8</v>
      </c>
      <c r="X535">
        <v>15</v>
      </c>
      <c r="Y535">
        <v>-11</v>
      </c>
      <c r="Z535">
        <v>117</v>
      </c>
      <c r="AA535">
        <v>36</v>
      </c>
      <c r="AB535">
        <v>27</v>
      </c>
      <c r="AC535" s="13">
        <f t="shared" si="168"/>
        <v>5.9829059829059832E-2</v>
      </c>
      <c r="AD535" s="13">
        <f t="shared" si="169"/>
        <v>3.888888888888889E-2</v>
      </c>
      <c r="AE535" s="14">
        <v>26.3</v>
      </c>
      <c r="AF535" s="15">
        <v>61</v>
      </c>
      <c r="AG535" s="15">
        <v>20</v>
      </c>
      <c r="AH535" s="15">
        <v>3</v>
      </c>
      <c r="AI535" s="2">
        <v>1159.3333333333001</v>
      </c>
      <c r="AJ535" s="14">
        <f t="shared" si="170"/>
        <v>14.138211382113415</v>
      </c>
      <c r="AK535">
        <v>1602</v>
      </c>
      <c r="AL535" s="14">
        <f t="shared" si="171"/>
        <v>19.536585365853657</v>
      </c>
      <c r="AM535" s="16">
        <f t="shared" si="172"/>
        <v>0.72367873491466916</v>
      </c>
      <c r="AN535" s="15">
        <v>91.777777999999998</v>
      </c>
      <c r="AO535" s="16">
        <f t="shared" si="173"/>
        <v>4.7498562507189401</v>
      </c>
      <c r="AP535" s="13">
        <f>IF(('Even Strength'!CU535+'Power Play'!AJ535+'Penalty Kill'!AF535)&gt;0,V535/('Even Strength'!CU535+'Power Play'!AJ535+'Penalty Kill'!AF535),0)</f>
        <v>5.185185185185185E-2</v>
      </c>
      <c r="AQ535" s="13">
        <f>IF(('Even Strength'!CU535+'Power Play'!AJ535+'Penalty Kill'!AF535)&gt;0,W535/('Even Strength'!CU535+'Power Play'!AJ535+'Penalty Kill'!AF535),0)</f>
        <v>5.9259259259259262E-2</v>
      </c>
      <c r="AR535" s="13">
        <f t="shared" si="174"/>
        <v>0.1111111111111111</v>
      </c>
      <c r="AS535">
        <v>9</v>
      </c>
      <c r="AT535">
        <v>14</v>
      </c>
      <c r="AU535" s="17">
        <f t="shared" si="175"/>
        <v>0.39130434782608697</v>
      </c>
      <c r="AV535">
        <v>0.4</v>
      </c>
      <c r="AW535">
        <v>145</v>
      </c>
      <c r="AX535">
        <v>122</v>
      </c>
      <c r="AY535">
        <v>63</v>
      </c>
      <c r="AZ535">
        <v>36</v>
      </c>
      <c r="BA535">
        <v>9</v>
      </c>
      <c r="BB535">
        <v>26</v>
      </c>
      <c r="BC535" s="2">
        <f t="shared" si="176"/>
        <v>7.5043128234619756</v>
      </c>
      <c r="BD535" s="14">
        <f t="shared" si="177"/>
        <v>6.313973548016282</v>
      </c>
      <c r="BE535" s="14">
        <f t="shared" si="178"/>
        <v>3.2604945370903757</v>
      </c>
      <c r="BF535" s="14">
        <f t="shared" si="179"/>
        <v>1.8631397354802144</v>
      </c>
      <c r="BG535" s="14">
        <f t="shared" si="180"/>
        <v>0.4657849338700536</v>
      </c>
      <c r="BH535" s="14">
        <f t="shared" si="181"/>
        <v>1.3456009200690437</v>
      </c>
      <c r="BI535">
        <v>21</v>
      </c>
      <c r="BJ535">
        <v>7</v>
      </c>
      <c r="BK535">
        <v>1</v>
      </c>
      <c r="BL535">
        <v>0</v>
      </c>
      <c r="BM535">
        <v>0</v>
      </c>
      <c r="BN535">
        <v>0</v>
      </c>
      <c r="BO535" s="2">
        <v>-0.177119</v>
      </c>
      <c r="BR535" s="18" t="str">
        <f t="shared" si="182"/>
        <v xml:space="preserve"> </v>
      </c>
      <c r="BT535">
        <v>1</v>
      </c>
      <c r="BU535">
        <v>24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 s="18">
        <f t="shared" si="183"/>
        <v>0</v>
      </c>
      <c r="CC535" s="19">
        <v>5</v>
      </c>
      <c r="CD535">
        <v>-0.8</v>
      </c>
      <c r="CE535">
        <v>0.8</v>
      </c>
      <c r="CF535">
        <v>0</v>
      </c>
      <c r="CG535" s="20">
        <f t="shared" si="184"/>
        <v>0</v>
      </c>
      <c r="CH535" s="20">
        <f t="shared" si="185"/>
        <v>0</v>
      </c>
      <c r="CI535">
        <v>19.8</v>
      </c>
      <c r="CJ535">
        <v>28.6</v>
      </c>
      <c r="CK535">
        <v>-12.2</v>
      </c>
      <c r="CL535">
        <v>-2.4</v>
      </c>
      <c r="CM535">
        <v>3.8</v>
      </c>
      <c r="CN535">
        <v>0</v>
      </c>
      <c r="CO535">
        <v>1.4</v>
      </c>
      <c r="CP535" s="21">
        <f t="shared" si="186"/>
        <v>1.7073170731707315E-2</v>
      </c>
      <c r="CQ535" s="21">
        <f t="shared" si="187"/>
        <v>7.2455434157563892E-2</v>
      </c>
      <c r="CW535">
        <v>1350000</v>
      </c>
      <c r="CY535" s="22">
        <f t="shared" si="188"/>
        <v>-0.97073170731707314</v>
      </c>
    </row>
    <row r="536" spans="1:103" x14ac:dyDescent="0.2">
      <c r="A536">
        <v>10</v>
      </c>
      <c r="B536" t="s">
        <v>2476</v>
      </c>
      <c r="C536" t="s">
        <v>2477</v>
      </c>
      <c r="D536" t="s">
        <v>165</v>
      </c>
      <c r="E536" t="s">
        <v>117</v>
      </c>
      <c r="F536">
        <v>73</v>
      </c>
      <c r="G536">
        <v>205</v>
      </c>
      <c r="H536" t="s">
        <v>118</v>
      </c>
      <c r="I536">
        <v>2011</v>
      </c>
      <c r="J536">
        <v>1</v>
      </c>
      <c r="K536">
        <v>15</v>
      </c>
      <c r="M536">
        <v>20</v>
      </c>
      <c r="N536" t="s">
        <v>2478</v>
      </c>
      <c r="O536" s="12" t="s">
        <v>689</v>
      </c>
      <c r="P536" s="12" t="s">
        <v>2475</v>
      </c>
      <c r="Q536" t="s">
        <v>199</v>
      </c>
      <c r="T536" s="12" t="s">
        <v>140</v>
      </c>
      <c r="U536">
        <v>30</v>
      </c>
      <c r="V536">
        <v>3</v>
      </c>
      <c r="W536">
        <v>3</v>
      </c>
      <c r="X536">
        <v>6</v>
      </c>
      <c r="Y536">
        <v>-6</v>
      </c>
      <c r="Z536">
        <v>46</v>
      </c>
      <c r="AA536">
        <v>19</v>
      </c>
      <c r="AB536">
        <v>14</v>
      </c>
      <c r="AC536" s="13">
        <f t="shared" si="168"/>
        <v>6.5217391304347824E-2</v>
      </c>
      <c r="AD536" s="13">
        <f t="shared" si="169"/>
        <v>3.7974683544303799E-2</v>
      </c>
      <c r="AE536" s="14">
        <v>28.6</v>
      </c>
      <c r="AF536" s="15">
        <v>19</v>
      </c>
      <c r="AG536" s="15">
        <v>12</v>
      </c>
      <c r="AH536" s="15">
        <v>7</v>
      </c>
      <c r="AI536" s="2">
        <v>343.5833333333</v>
      </c>
      <c r="AJ536" s="14">
        <f t="shared" si="170"/>
        <v>11.452777777776667</v>
      </c>
      <c r="AK536">
        <v>489</v>
      </c>
      <c r="AL536" s="14">
        <f t="shared" si="171"/>
        <v>16.3</v>
      </c>
      <c r="AM536" s="16">
        <f t="shared" si="172"/>
        <v>0.70262440354458078</v>
      </c>
      <c r="AN536" s="15">
        <v>0</v>
      </c>
      <c r="AO536" s="16">
        <f t="shared" si="173"/>
        <v>0</v>
      </c>
      <c r="AP536" s="13">
        <f>IF(('Even Strength'!CU536+'Power Play'!AJ536+'Penalty Kill'!AF536)&gt;0,V536/('Even Strength'!CU536+'Power Play'!AJ536+'Penalty Kill'!AF536),0)</f>
        <v>6.8181818181818177E-2</v>
      </c>
      <c r="AQ536" s="13">
        <f>IF(('Even Strength'!CU536+'Power Play'!AJ536+'Penalty Kill'!AF536)&gt;0,W536/('Even Strength'!CU536+'Power Play'!AJ536+'Penalty Kill'!AF536),0)</f>
        <v>6.8181818181818177E-2</v>
      </c>
      <c r="AR536" s="13">
        <f t="shared" si="174"/>
        <v>0.13636363636363635</v>
      </c>
      <c r="AS536">
        <v>26</v>
      </c>
      <c r="AT536">
        <v>25</v>
      </c>
      <c r="AU536" s="17">
        <f t="shared" si="175"/>
        <v>0.50980392156862742</v>
      </c>
      <c r="AV536">
        <v>2.8</v>
      </c>
      <c r="AW536">
        <v>32</v>
      </c>
      <c r="AX536">
        <v>44</v>
      </c>
      <c r="AY536">
        <v>17</v>
      </c>
      <c r="AZ536">
        <v>19</v>
      </c>
      <c r="BA536">
        <v>7</v>
      </c>
      <c r="BB536">
        <v>11</v>
      </c>
      <c r="BC536" s="2">
        <f t="shared" si="176"/>
        <v>5.5881639582833458</v>
      </c>
      <c r="BD536" s="14">
        <f t="shared" si="177"/>
        <v>7.6837254426396013</v>
      </c>
      <c r="BE536" s="14">
        <f t="shared" si="178"/>
        <v>2.9687121028380274</v>
      </c>
      <c r="BF536" s="14">
        <f t="shared" si="179"/>
        <v>3.317972350230737</v>
      </c>
      <c r="BG536" s="14">
        <f t="shared" si="180"/>
        <v>1.2224108658744819</v>
      </c>
      <c r="BH536" s="14">
        <f t="shared" si="181"/>
        <v>1.9209313606599003</v>
      </c>
      <c r="BI536">
        <v>18</v>
      </c>
      <c r="BJ536">
        <v>9</v>
      </c>
      <c r="BK536">
        <v>0</v>
      </c>
      <c r="BL536">
        <v>0</v>
      </c>
      <c r="BM536">
        <v>0</v>
      </c>
      <c r="BN536">
        <v>0</v>
      </c>
      <c r="BO536" s="2">
        <v>-1.5243169999999999</v>
      </c>
      <c r="BR536" s="18" t="str">
        <f t="shared" si="182"/>
        <v xml:space="preserve"> </v>
      </c>
      <c r="BT536">
        <v>3</v>
      </c>
      <c r="BU536">
        <v>5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 s="18">
        <f t="shared" si="183"/>
        <v>0</v>
      </c>
      <c r="CC536" s="19">
        <v>3</v>
      </c>
      <c r="CD536">
        <v>0</v>
      </c>
      <c r="CE536">
        <v>0.2</v>
      </c>
      <c r="CF536">
        <v>0.2</v>
      </c>
      <c r="CG536" s="20">
        <f t="shared" si="184"/>
        <v>6.6666666666666671E-3</v>
      </c>
      <c r="CH536" s="20">
        <f t="shared" si="185"/>
        <v>3.4926024739270908E-2</v>
      </c>
      <c r="CI536">
        <v>7</v>
      </c>
      <c r="CJ536">
        <v>5.7</v>
      </c>
      <c r="CK536">
        <v>-5.9</v>
      </c>
      <c r="CL536">
        <v>-0.5</v>
      </c>
      <c r="CM536">
        <v>-0.1</v>
      </c>
      <c r="CN536">
        <v>0</v>
      </c>
      <c r="CO536">
        <v>-0.60000000000000009</v>
      </c>
      <c r="CP536" s="21">
        <f t="shared" si="186"/>
        <v>-2.0000000000000004E-2</v>
      </c>
      <c r="CQ536" s="21">
        <f t="shared" si="187"/>
        <v>-0.10477807421781275</v>
      </c>
      <c r="CW536">
        <v>1244167</v>
      </c>
      <c r="CY536" s="22">
        <f t="shared" si="188"/>
        <v>-2.7848786341463416</v>
      </c>
    </row>
    <row r="537" spans="1:103" x14ac:dyDescent="0.2">
      <c r="A537">
        <v>86</v>
      </c>
      <c r="B537" t="s">
        <v>2479</v>
      </c>
      <c r="C537" t="s">
        <v>2480</v>
      </c>
      <c r="D537" t="s">
        <v>399</v>
      </c>
      <c r="E537" t="s">
        <v>117</v>
      </c>
      <c r="F537">
        <v>74</v>
      </c>
      <c r="G537">
        <v>210</v>
      </c>
      <c r="H537" t="s">
        <v>107</v>
      </c>
      <c r="L537" t="s">
        <v>108</v>
      </c>
      <c r="M537">
        <v>26</v>
      </c>
      <c r="N537" t="s">
        <v>2481</v>
      </c>
      <c r="O537" s="12" t="s">
        <v>2482</v>
      </c>
      <c r="P537" s="12" t="s">
        <v>2475</v>
      </c>
      <c r="Q537" t="s">
        <v>338</v>
      </c>
      <c r="T537" s="12" t="s">
        <v>178</v>
      </c>
      <c r="U537">
        <v>47</v>
      </c>
      <c r="V537">
        <v>1</v>
      </c>
      <c r="W537">
        <v>5</v>
      </c>
      <c r="X537">
        <v>6</v>
      </c>
      <c r="Y537">
        <v>20</v>
      </c>
      <c r="Z537">
        <v>41</v>
      </c>
      <c r="AA537">
        <v>20</v>
      </c>
      <c r="AB537">
        <v>40</v>
      </c>
      <c r="AC537" s="13">
        <f t="shared" si="168"/>
        <v>2.4390243902439025E-2</v>
      </c>
      <c r="AD537" s="13">
        <f t="shared" si="169"/>
        <v>9.9009900990099011E-3</v>
      </c>
      <c r="AE537" s="14">
        <v>54</v>
      </c>
      <c r="AF537" s="15">
        <v>6</v>
      </c>
      <c r="AG537" s="15">
        <v>7</v>
      </c>
      <c r="AH537" s="15">
        <v>22</v>
      </c>
      <c r="AI537" s="2">
        <v>820.71666666670001</v>
      </c>
      <c r="AJ537" s="14">
        <f t="shared" si="170"/>
        <v>17.462056737589361</v>
      </c>
      <c r="AK537">
        <v>1082</v>
      </c>
      <c r="AL537" s="14">
        <f t="shared" si="171"/>
        <v>23.021276595744681</v>
      </c>
      <c r="AM537" s="16">
        <f t="shared" si="172"/>
        <v>0.75851817621691309</v>
      </c>
      <c r="AN537" s="15">
        <v>23.066666999999999</v>
      </c>
      <c r="AO537" s="16">
        <f t="shared" si="173"/>
        <v>1.6863310764981139</v>
      </c>
      <c r="AP537" s="13">
        <f>IF(('Even Strength'!CU537+'Power Play'!AJ537+'Penalty Kill'!AF537)&gt;0,V537/('Even Strength'!CU537+'Power Play'!AJ537+'Penalty Kill'!AF537),0)</f>
        <v>9.0090090090090089E-3</v>
      </c>
      <c r="AQ537" s="13">
        <f>IF(('Even Strength'!CU537+'Power Play'!AJ537+'Penalty Kill'!AF537)&gt;0,W537/('Even Strength'!CU537+'Power Play'!AJ537+'Penalty Kill'!AF537),0)</f>
        <v>4.5045045045045043E-2</v>
      </c>
      <c r="AR537" s="13">
        <f t="shared" si="174"/>
        <v>5.405405405405405E-2</v>
      </c>
      <c r="AS537">
        <v>0</v>
      </c>
      <c r="AT537">
        <v>0</v>
      </c>
      <c r="AU537" s="17">
        <f t="shared" si="175"/>
        <v>0</v>
      </c>
      <c r="AV537">
        <v>0</v>
      </c>
      <c r="AW537">
        <v>117</v>
      </c>
      <c r="AX537">
        <v>103</v>
      </c>
      <c r="AY537">
        <v>85</v>
      </c>
      <c r="AZ537">
        <v>20</v>
      </c>
      <c r="BA537">
        <v>8</v>
      </c>
      <c r="BB537">
        <v>15</v>
      </c>
      <c r="BC537" s="2">
        <f t="shared" si="176"/>
        <v>8.5534999898459247</v>
      </c>
      <c r="BD537" s="14">
        <f t="shared" si="177"/>
        <v>7.5300042645652159</v>
      </c>
      <c r="BE537" s="14">
        <f t="shared" si="178"/>
        <v>6.2140811892043049</v>
      </c>
      <c r="BF537" s="14">
        <f t="shared" si="179"/>
        <v>1.462136750401013</v>
      </c>
      <c r="BG537" s="14">
        <f t="shared" si="180"/>
        <v>0.58485470016040508</v>
      </c>
      <c r="BH537" s="14">
        <f t="shared" si="181"/>
        <v>1.0966025628007596</v>
      </c>
      <c r="BI537">
        <v>38</v>
      </c>
      <c r="BJ537">
        <v>9</v>
      </c>
      <c r="BK537">
        <v>4</v>
      </c>
      <c r="BL537">
        <v>0</v>
      </c>
      <c r="BM537">
        <v>0</v>
      </c>
      <c r="BN537">
        <v>0</v>
      </c>
      <c r="BO537" s="2">
        <v>5.0166079999999997</v>
      </c>
      <c r="BR537" s="18" t="str">
        <f t="shared" si="182"/>
        <v xml:space="preserve"> </v>
      </c>
      <c r="BT537">
        <v>0</v>
      </c>
      <c r="BU537">
        <v>11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 s="18">
        <f t="shared" si="183"/>
        <v>0</v>
      </c>
      <c r="CC537" s="19">
        <v>4</v>
      </c>
      <c r="CD537">
        <v>-0.2</v>
      </c>
      <c r="CE537">
        <v>3</v>
      </c>
      <c r="CF537">
        <v>2.8</v>
      </c>
      <c r="CG537" s="20">
        <f t="shared" si="184"/>
        <v>5.9574468085106379E-2</v>
      </c>
      <c r="CH537" s="20">
        <f t="shared" si="185"/>
        <v>0.20469914505614178</v>
      </c>
      <c r="CI537">
        <v>11.9</v>
      </c>
      <c r="CJ537">
        <v>15.2</v>
      </c>
      <c r="CK537">
        <v>9.4</v>
      </c>
      <c r="CL537">
        <v>-0.5</v>
      </c>
      <c r="CM537">
        <v>3.6</v>
      </c>
      <c r="CN537">
        <v>0</v>
      </c>
      <c r="CO537">
        <v>3.1</v>
      </c>
      <c r="CP537" s="21">
        <f t="shared" si="186"/>
        <v>6.5957446808510636E-2</v>
      </c>
      <c r="CQ537" s="21">
        <f t="shared" si="187"/>
        <v>0.22663119631215697</v>
      </c>
      <c r="CW537">
        <v>550000</v>
      </c>
      <c r="CY537" s="22">
        <f t="shared" si="188"/>
        <v>2.1341463414634148</v>
      </c>
    </row>
    <row r="538" spans="1:103" x14ac:dyDescent="0.2">
      <c r="A538">
        <v>51</v>
      </c>
      <c r="B538" t="s">
        <v>2483</v>
      </c>
      <c r="C538" t="s">
        <v>2484</v>
      </c>
      <c r="D538" t="s">
        <v>206</v>
      </c>
      <c r="E538" t="s">
        <v>106</v>
      </c>
      <c r="F538">
        <v>72</v>
      </c>
      <c r="G538">
        <v>195</v>
      </c>
      <c r="H538" t="s">
        <v>107</v>
      </c>
      <c r="M538">
        <v>30</v>
      </c>
      <c r="N538" t="s">
        <v>2485</v>
      </c>
      <c r="O538" s="12" t="s">
        <v>599</v>
      </c>
      <c r="P538" s="12" t="s">
        <v>2486</v>
      </c>
      <c r="Q538" t="s">
        <v>442</v>
      </c>
      <c r="T538" s="12" t="s">
        <v>170</v>
      </c>
      <c r="U538">
        <v>3</v>
      </c>
      <c r="V538">
        <v>0</v>
      </c>
      <c r="W538">
        <v>0</v>
      </c>
      <c r="X538">
        <v>0</v>
      </c>
      <c r="Y538">
        <v>-1</v>
      </c>
      <c r="Z538">
        <v>2</v>
      </c>
      <c r="AA538">
        <v>2</v>
      </c>
      <c r="AB538">
        <v>2</v>
      </c>
      <c r="AC538" s="13">
        <f t="shared" si="168"/>
        <v>0</v>
      </c>
      <c r="AD538" s="13">
        <f t="shared" si="169"/>
        <v>0</v>
      </c>
      <c r="AE538" s="14">
        <v>37.799999999999997</v>
      </c>
      <c r="AF538" s="15">
        <v>1</v>
      </c>
      <c r="AG538" s="15">
        <v>0</v>
      </c>
      <c r="AH538" s="15">
        <v>1</v>
      </c>
      <c r="AI538" s="2">
        <v>30.983333333299999</v>
      </c>
      <c r="AJ538" s="14">
        <f t="shared" si="170"/>
        <v>10.327777777766666</v>
      </c>
      <c r="AK538">
        <v>48</v>
      </c>
      <c r="AL538" s="14">
        <f t="shared" si="171"/>
        <v>16</v>
      </c>
      <c r="AM538" s="16">
        <f t="shared" si="172"/>
        <v>0.64548611111041665</v>
      </c>
      <c r="AN538" s="15">
        <v>0</v>
      </c>
      <c r="AO538" s="16">
        <f t="shared" si="173"/>
        <v>0</v>
      </c>
      <c r="AP538" s="13">
        <f>IF(('Even Strength'!CU538+'Power Play'!AJ538+'Penalty Kill'!AF538)&gt;0,V538/('Even Strength'!CU538+'Power Play'!AJ538+'Penalty Kill'!AF538),0)</f>
        <v>0</v>
      </c>
      <c r="AQ538" s="13">
        <f>IF(('Even Strength'!CU538+'Power Play'!AJ538+'Penalty Kill'!AF538)&gt;0,W538/('Even Strength'!CU538+'Power Play'!AJ538+'Penalty Kill'!AF538),0)</f>
        <v>0</v>
      </c>
      <c r="AR538" s="13">
        <f t="shared" si="174"/>
        <v>0</v>
      </c>
      <c r="AS538">
        <v>8</v>
      </c>
      <c r="AT538">
        <v>6</v>
      </c>
      <c r="AU538" s="17">
        <f t="shared" si="175"/>
        <v>0.5714285714285714</v>
      </c>
      <c r="AV538">
        <v>7.8</v>
      </c>
      <c r="AW538">
        <v>4</v>
      </c>
      <c r="AX538">
        <v>9</v>
      </c>
      <c r="AY538">
        <v>1</v>
      </c>
      <c r="AZ538">
        <v>2</v>
      </c>
      <c r="BA538">
        <v>1</v>
      </c>
      <c r="BB538">
        <v>1</v>
      </c>
      <c r="BC538" s="2">
        <f t="shared" si="176"/>
        <v>7.7461000538006957</v>
      </c>
      <c r="BD538" s="14">
        <f t="shared" si="177"/>
        <v>17.428725121051567</v>
      </c>
      <c r="BE538" s="14">
        <f t="shared" si="178"/>
        <v>1.9365250134501739</v>
      </c>
      <c r="BF538" s="14">
        <f t="shared" si="179"/>
        <v>3.8730500269003478</v>
      </c>
      <c r="BG538" s="14">
        <f t="shared" si="180"/>
        <v>1.9365250134501739</v>
      </c>
      <c r="BH538" s="14">
        <f t="shared" si="181"/>
        <v>1.9365250134501739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 s="2">
        <v>-5.8077999999999998E-2</v>
      </c>
      <c r="BR538" s="18" t="str">
        <f t="shared" si="182"/>
        <v xml:space="preserve"> 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 s="18">
        <f t="shared" si="183"/>
        <v>0</v>
      </c>
      <c r="CC538" s="19">
        <v>5</v>
      </c>
      <c r="CD538">
        <v>-0.1</v>
      </c>
      <c r="CE538">
        <v>0</v>
      </c>
      <c r="CF538">
        <v>-0.1</v>
      </c>
      <c r="CG538" s="20">
        <f t="shared" si="184"/>
        <v>-3.3333333333333333E-2</v>
      </c>
      <c r="CH538" s="20">
        <f t="shared" si="185"/>
        <v>-0.19365250134501738</v>
      </c>
      <c r="CI538">
        <v>0.7</v>
      </c>
      <c r="CJ538">
        <v>1.1000000000000001</v>
      </c>
      <c r="CK538">
        <v>-1.4</v>
      </c>
      <c r="CL538">
        <v>-0.30000000000000004</v>
      </c>
      <c r="CM538">
        <v>0.1</v>
      </c>
      <c r="CN538">
        <v>0</v>
      </c>
      <c r="CO538">
        <v>-0.30000000000000004</v>
      </c>
      <c r="CP538" s="21">
        <f t="shared" si="186"/>
        <v>-0.10000000000000002</v>
      </c>
      <c r="CQ538" s="21">
        <f t="shared" si="187"/>
        <v>-0.5809575040350522</v>
      </c>
      <c r="CU538">
        <v>6</v>
      </c>
      <c r="CV538" t="s">
        <v>312</v>
      </c>
      <c r="CW538">
        <v>550000</v>
      </c>
      <c r="CY538" s="22">
        <f t="shared" si="188"/>
        <v>-1.2658536585365852</v>
      </c>
    </row>
    <row r="539" spans="1:103" x14ac:dyDescent="0.2">
      <c r="A539">
        <v>7</v>
      </c>
      <c r="B539" t="s">
        <v>1606</v>
      </c>
      <c r="C539" t="s">
        <v>2155</v>
      </c>
      <c r="D539" t="s">
        <v>105</v>
      </c>
      <c r="E539" t="s">
        <v>106</v>
      </c>
      <c r="F539">
        <v>73</v>
      </c>
      <c r="G539">
        <v>204</v>
      </c>
      <c r="H539" t="s">
        <v>118</v>
      </c>
      <c r="I539">
        <v>2003</v>
      </c>
      <c r="J539">
        <v>5</v>
      </c>
      <c r="K539">
        <v>158</v>
      </c>
      <c r="M539">
        <v>29</v>
      </c>
      <c r="N539" t="s">
        <v>2487</v>
      </c>
      <c r="O539" s="12" t="s">
        <v>167</v>
      </c>
      <c r="P539" s="12" t="s">
        <v>2488</v>
      </c>
      <c r="Q539" t="s">
        <v>330</v>
      </c>
      <c r="T539" s="12" t="s">
        <v>170</v>
      </c>
      <c r="U539">
        <v>75</v>
      </c>
      <c r="V539">
        <v>11</v>
      </c>
      <c r="W539">
        <v>21</v>
      </c>
      <c r="X539">
        <v>32</v>
      </c>
      <c r="Y539">
        <v>13</v>
      </c>
      <c r="Z539">
        <v>107</v>
      </c>
      <c r="AA539">
        <v>43</v>
      </c>
      <c r="AB539">
        <v>56</v>
      </c>
      <c r="AC539" s="13">
        <f t="shared" si="168"/>
        <v>0.10280373831775701</v>
      </c>
      <c r="AD539" s="13">
        <f t="shared" si="169"/>
        <v>5.3398058252427182E-2</v>
      </c>
      <c r="AE539" s="14">
        <v>30.9</v>
      </c>
      <c r="AF539" s="15">
        <v>69</v>
      </c>
      <c r="AG539" s="15">
        <v>15</v>
      </c>
      <c r="AH539" s="15">
        <v>6</v>
      </c>
      <c r="AI539" s="2">
        <v>1220.0999999999999</v>
      </c>
      <c r="AJ539" s="14">
        <f t="shared" si="170"/>
        <v>16.267999999999997</v>
      </c>
      <c r="AK539">
        <v>1571</v>
      </c>
      <c r="AL539" s="14">
        <f t="shared" si="171"/>
        <v>20.946666666666665</v>
      </c>
      <c r="AM539" s="16">
        <f t="shared" si="172"/>
        <v>0.77663908338637799</v>
      </c>
      <c r="AN539" s="15">
        <v>139.75</v>
      </c>
      <c r="AO539" s="16">
        <f t="shared" si="173"/>
        <v>6.8723875092205562</v>
      </c>
      <c r="AP539" s="13">
        <f>IF(('Even Strength'!CU539+'Power Play'!AJ539+'Penalty Kill'!AF539)&gt;0,V539/('Even Strength'!CU539+'Power Play'!AJ539+'Penalty Kill'!AF539),0)</f>
        <v>7.1428571428571425E-2</v>
      </c>
      <c r="AQ539" s="13">
        <f>IF(('Even Strength'!CU539+'Power Play'!AJ539+'Penalty Kill'!AF539)&gt;0,W539/('Even Strength'!CU539+'Power Play'!AJ539+'Penalty Kill'!AF539),0)</f>
        <v>0.13636363636363635</v>
      </c>
      <c r="AR539" s="13">
        <f t="shared" si="174"/>
        <v>0.20779220779220778</v>
      </c>
      <c r="AS539">
        <v>374</v>
      </c>
      <c r="AT539">
        <v>374</v>
      </c>
      <c r="AU539" s="17">
        <f t="shared" si="175"/>
        <v>0.5</v>
      </c>
      <c r="AV539">
        <v>16.600000000000001</v>
      </c>
      <c r="AW539">
        <v>73</v>
      </c>
      <c r="AX539">
        <v>112</v>
      </c>
      <c r="AY539">
        <v>51</v>
      </c>
      <c r="AZ539">
        <v>43</v>
      </c>
      <c r="BA539">
        <v>27</v>
      </c>
      <c r="BB539">
        <v>38</v>
      </c>
      <c r="BC539" s="2">
        <f t="shared" si="176"/>
        <v>3.5898696828128847</v>
      </c>
      <c r="BD539" s="14">
        <f t="shared" si="177"/>
        <v>5.507745266781412</v>
      </c>
      <c r="BE539" s="14">
        <f t="shared" si="178"/>
        <v>2.5079911482665356</v>
      </c>
      <c r="BF539" s="14">
        <f t="shared" si="179"/>
        <v>2.1145807720678635</v>
      </c>
      <c r="BG539" s="14">
        <f t="shared" si="180"/>
        <v>1.3277600196705188</v>
      </c>
      <c r="BH539" s="14">
        <f t="shared" si="181"/>
        <v>1.8686992869436931</v>
      </c>
      <c r="BI539">
        <v>36</v>
      </c>
      <c r="BJ539">
        <v>17</v>
      </c>
      <c r="BK539">
        <v>0</v>
      </c>
      <c r="BL539">
        <v>0</v>
      </c>
      <c r="BM539">
        <v>0</v>
      </c>
      <c r="BN539">
        <v>0</v>
      </c>
      <c r="BO539" s="2">
        <v>-3.952375</v>
      </c>
      <c r="BR539" s="18" t="str">
        <f t="shared" si="182"/>
        <v xml:space="preserve"> </v>
      </c>
      <c r="BT539">
        <v>3</v>
      </c>
      <c r="BU539">
        <v>19</v>
      </c>
      <c r="BV539">
        <v>0</v>
      </c>
      <c r="BW539">
        <v>1</v>
      </c>
      <c r="BX539">
        <v>2</v>
      </c>
      <c r="BY539">
        <v>1</v>
      </c>
      <c r="BZ539">
        <v>0</v>
      </c>
      <c r="CA539">
        <v>0</v>
      </c>
      <c r="CB539" s="18">
        <f t="shared" si="183"/>
        <v>0</v>
      </c>
      <c r="CC539" s="19">
        <v>6</v>
      </c>
      <c r="CD539">
        <v>1.3</v>
      </c>
      <c r="CE539">
        <v>1.6</v>
      </c>
      <c r="CF539">
        <v>2.9</v>
      </c>
      <c r="CG539" s="20">
        <f t="shared" si="184"/>
        <v>3.8666666666666669E-2</v>
      </c>
      <c r="CH539" s="20">
        <f t="shared" si="185"/>
        <v>0.14261126137201871</v>
      </c>
      <c r="CI539">
        <v>19.899999999999999</v>
      </c>
      <c r="CJ539">
        <v>22.4</v>
      </c>
      <c r="CK539">
        <v>7.8</v>
      </c>
      <c r="CL539">
        <v>3.8</v>
      </c>
      <c r="CM539">
        <v>2.9</v>
      </c>
      <c r="CN539">
        <v>0</v>
      </c>
      <c r="CO539">
        <v>6.7</v>
      </c>
      <c r="CP539" s="21">
        <f t="shared" si="186"/>
        <v>8.9333333333333334E-2</v>
      </c>
      <c r="CQ539" s="21">
        <f t="shared" si="187"/>
        <v>0.32948119006638804</v>
      </c>
      <c r="CU539">
        <v>5</v>
      </c>
      <c r="CV539" t="s">
        <v>2489</v>
      </c>
      <c r="CW539">
        <v>1100000</v>
      </c>
      <c r="CY539" s="22">
        <f t="shared" si="188"/>
        <v>4.7682926829268295</v>
      </c>
    </row>
    <row r="540" spans="1:103" x14ac:dyDescent="0.2">
      <c r="A540">
        <v>17</v>
      </c>
      <c r="B540" t="s">
        <v>2490</v>
      </c>
      <c r="C540" t="s">
        <v>2491</v>
      </c>
      <c r="D540" t="s">
        <v>309</v>
      </c>
      <c r="E540" t="s">
        <v>106</v>
      </c>
      <c r="F540">
        <v>71</v>
      </c>
      <c r="G540">
        <v>189</v>
      </c>
      <c r="H540" t="s">
        <v>107</v>
      </c>
      <c r="I540">
        <v>2004</v>
      </c>
      <c r="J540">
        <v>4</v>
      </c>
      <c r="K540">
        <v>126</v>
      </c>
      <c r="M540">
        <v>29</v>
      </c>
      <c r="N540" t="s">
        <v>2492</v>
      </c>
      <c r="O540" s="12" t="s">
        <v>2493</v>
      </c>
      <c r="P540" s="12" t="s">
        <v>2488</v>
      </c>
      <c r="Q540" s="12" t="s">
        <v>139</v>
      </c>
      <c r="R540" t="s">
        <v>305</v>
      </c>
      <c r="S540">
        <v>58</v>
      </c>
      <c r="T540" s="12" t="s">
        <v>170</v>
      </c>
      <c r="U540">
        <v>67</v>
      </c>
      <c r="V540">
        <v>2</v>
      </c>
      <c r="W540">
        <v>8</v>
      </c>
      <c r="X540">
        <v>10</v>
      </c>
      <c r="Y540">
        <v>-3</v>
      </c>
      <c r="Z540">
        <v>56</v>
      </c>
      <c r="AA540">
        <v>14</v>
      </c>
      <c r="AB540">
        <v>27</v>
      </c>
      <c r="AC540" s="13">
        <f t="shared" si="168"/>
        <v>3.5714285714285712E-2</v>
      </c>
      <c r="AD540" s="13">
        <f t="shared" si="169"/>
        <v>2.0618556701030927E-2</v>
      </c>
      <c r="AE540" s="14">
        <v>34.5</v>
      </c>
      <c r="AF540" s="15">
        <v>35</v>
      </c>
      <c r="AG540" s="15">
        <v>5</v>
      </c>
      <c r="AH540" s="15">
        <v>7</v>
      </c>
      <c r="AI540" s="2">
        <v>728.65</v>
      </c>
      <c r="AJ540" s="14">
        <f t="shared" si="170"/>
        <v>10.875373134328358</v>
      </c>
      <c r="AK540">
        <v>1154</v>
      </c>
      <c r="AL540" s="14">
        <f t="shared" si="171"/>
        <v>17.223880597014926</v>
      </c>
      <c r="AM540" s="16">
        <f t="shared" si="172"/>
        <v>0.63141247833622183</v>
      </c>
      <c r="AN540" s="15">
        <v>73.125</v>
      </c>
      <c r="AO540" s="16">
        <f t="shared" si="173"/>
        <v>6.0214094558429974</v>
      </c>
      <c r="AP540" s="13">
        <f>IF(('Even Strength'!CU540+'Power Play'!AJ540+'Penalty Kill'!AF540)&gt;0,V540/('Even Strength'!CU540+'Power Play'!AJ540+'Penalty Kill'!AF540),0)</f>
        <v>1.8518518518518517E-2</v>
      </c>
      <c r="AQ540" s="13">
        <f>IF(('Even Strength'!CU540+'Power Play'!AJ540+'Penalty Kill'!AF540)&gt;0,W540/('Even Strength'!CU540+'Power Play'!AJ540+'Penalty Kill'!AF540),0)</f>
        <v>7.407407407407407E-2</v>
      </c>
      <c r="AR540" s="13">
        <f t="shared" si="174"/>
        <v>9.2592592592592587E-2</v>
      </c>
      <c r="AS540">
        <v>12</v>
      </c>
      <c r="AT540">
        <v>19</v>
      </c>
      <c r="AU540" s="17">
        <f t="shared" si="175"/>
        <v>0.38709677419354838</v>
      </c>
      <c r="AV540">
        <v>0.8</v>
      </c>
      <c r="AW540">
        <v>39</v>
      </c>
      <c r="AX540">
        <v>60</v>
      </c>
      <c r="AY540">
        <v>25</v>
      </c>
      <c r="AZ540">
        <v>14</v>
      </c>
      <c r="BA540">
        <v>11</v>
      </c>
      <c r="BB540">
        <v>13</v>
      </c>
      <c r="BC540" s="2">
        <f t="shared" si="176"/>
        <v>3.2114183764495987</v>
      </c>
      <c r="BD540" s="14">
        <f t="shared" si="177"/>
        <v>4.9406436560763058</v>
      </c>
      <c r="BE540" s="14">
        <f t="shared" si="178"/>
        <v>2.0586015233651276</v>
      </c>
      <c r="BF540" s="14">
        <f t="shared" si="179"/>
        <v>1.1528168530844711</v>
      </c>
      <c r="BG540" s="14">
        <f t="shared" si="180"/>
        <v>0.90578467028065601</v>
      </c>
      <c r="BH540" s="14">
        <f t="shared" si="181"/>
        <v>1.0704727921498662</v>
      </c>
      <c r="BI540">
        <v>25</v>
      </c>
      <c r="BJ540">
        <v>10</v>
      </c>
      <c r="BK540">
        <v>1</v>
      </c>
      <c r="BL540">
        <v>0</v>
      </c>
      <c r="BM540">
        <v>0</v>
      </c>
      <c r="BN540">
        <v>0</v>
      </c>
      <c r="BO540" s="2">
        <v>-0.36704199999999998</v>
      </c>
      <c r="BR540" s="18" t="str">
        <f t="shared" si="182"/>
        <v xml:space="preserve"> </v>
      </c>
      <c r="BT540">
        <v>0</v>
      </c>
      <c r="BU540">
        <v>15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 s="18">
        <f t="shared" si="183"/>
        <v>0</v>
      </c>
      <c r="CC540" s="19">
        <v>3</v>
      </c>
      <c r="CD540">
        <v>-0.7</v>
      </c>
      <c r="CE540">
        <v>0.8</v>
      </c>
      <c r="CF540">
        <v>0.1</v>
      </c>
      <c r="CG540" s="20">
        <f t="shared" si="184"/>
        <v>1.4925373134328358E-3</v>
      </c>
      <c r="CH540" s="20">
        <f t="shared" si="185"/>
        <v>8.2344060934605098E-3</v>
      </c>
      <c r="CI540">
        <v>12.1</v>
      </c>
      <c r="CJ540">
        <v>15</v>
      </c>
      <c r="CK540">
        <v>-2.8</v>
      </c>
      <c r="CL540">
        <v>-1.8</v>
      </c>
      <c r="CM540">
        <v>1.8</v>
      </c>
      <c r="CN540">
        <v>0</v>
      </c>
      <c r="CO540">
        <v>0</v>
      </c>
      <c r="CP540" s="21">
        <f t="shared" si="186"/>
        <v>0</v>
      </c>
      <c r="CQ540" s="21">
        <f t="shared" si="187"/>
        <v>0</v>
      </c>
      <c r="CU540">
        <v>15</v>
      </c>
      <c r="CV540" t="s">
        <v>2494</v>
      </c>
      <c r="CW540">
        <v>1900000</v>
      </c>
      <c r="CY540" s="22">
        <f t="shared" si="188"/>
        <v>-3.3365853658536579</v>
      </c>
    </row>
    <row r="541" spans="1:103" x14ac:dyDescent="0.2">
      <c r="A541">
        <v>33</v>
      </c>
      <c r="B541" t="s">
        <v>2495</v>
      </c>
      <c r="C541" t="s">
        <v>2496</v>
      </c>
      <c r="D541" t="s">
        <v>206</v>
      </c>
      <c r="E541" t="s">
        <v>106</v>
      </c>
      <c r="F541">
        <v>75</v>
      </c>
      <c r="G541">
        <v>210</v>
      </c>
      <c r="H541" t="s">
        <v>118</v>
      </c>
      <c r="I541">
        <v>1996</v>
      </c>
      <c r="J541">
        <v>8</v>
      </c>
      <c r="K541">
        <v>199</v>
      </c>
      <c r="M541">
        <v>36</v>
      </c>
      <c r="N541" t="s">
        <v>2497</v>
      </c>
      <c r="O541" s="12" t="s">
        <v>2498</v>
      </c>
      <c r="P541" s="12" t="s">
        <v>2488</v>
      </c>
      <c r="Q541" t="s">
        <v>684</v>
      </c>
      <c r="T541" s="12" t="s">
        <v>178</v>
      </c>
      <c r="U541">
        <v>76</v>
      </c>
      <c r="V541">
        <v>1</v>
      </c>
      <c r="W541">
        <v>11</v>
      </c>
      <c r="X541">
        <v>12</v>
      </c>
      <c r="Y541">
        <v>14</v>
      </c>
      <c r="Z541">
        <v>73</v>
      </c>
      <c r="AA541">
        <v>42</v>
      </c>
      <c r="AB541">
        <v>62</v>
      </c>
      <c r="AC541" s="13">
        <f t="shared" si="168"/>
        <v>1.3698630136986301E-2</v>
      </c>
      <c r="AD541" s="13">
        <f t="shared" si="169"/>
        <v>5.6497175141242938E-3</v>
      </c>
      <c r="AE541" s="14">
        <v>53.2</v>
      </c>
      <c r="AF541" s="15">
        <v>30</v>
      </c>
      <c r="AG541" s="15">
        <v>7</v>
      </c>
      <c r="AH541" s="15">
        <v>33</v>
      </c>
      <c r="AI541" s="2">
        <v>1544.3833333333</v>
      </c>
      <c r="AJ541" s="14">
        <f t="shared" si="170"/>
        <v>20.320833333332896</v>
      </c>
      <c r="AK541">
        <v>2065</v>
      </c>
      <c r="AL541" s="14">
        <f t="shared" si="171"/>
        <v>27.171052631578949</v>
      </c>
      <c r="AM541" s="16">
        <f t="shared" si="172"/>
        <v>0.74788539144469734</v>
      </c>
      <c r="AN541" s="15">
        <v>28.340426000000001</v>
      </c>
      <c r="AO541" s="16">
        <f t="shared" si="173"/>
        <v>1.1010385331793944</v>
      </c>
      <c r="AP541" s="13">
        <f>IF(('Even Strength'!CU541+'Power Play'!AJ541+'Penalty Kill'!AF541)&gt;0,V541/('Even Strength'!CU541+'Power Play'!AJ541+'Penalty Kill'!AF541),0)</f>
        <v>9.433962264150943E-3</v>
      </c>
      <c r="AQ541" s="13">
        <f>IF(('Even Strength'!CU541+'Power Play'!AJ541+'Penalty Kill'!AF541)&gt;0,W541/('Even Strength'!CU541+'Power Play'!AJ541+'Penalty Kill'!AF541),0)</f>
        <v>0.10377358490566038</v>
      </c>
      <c r="AR541" s="13">
        <f t="shared" si="174"/>
        <v>0.11320754716981132</v>
      </c>
      <c r="AS541">
        <v>0</v>
      </c>
      <c r="AT541">
        <v>0</v>
      </c>
      <c r="AU541" s="17">
        <f t="shared" si="175"/>
        <v>0</v>
      </c>
      <c r="AV541">
        <v>0</v>
      </c>
      <c r="AW541">
        <v>179</v>
      </c>
      <c r="AX541">
        <v>102</v>
      </c>
      <c r="AY541">
        <v>128</v>
      </c>
      <c r="AZ541">
        <v>42</v>
      </c>
      <c r="BA541">
        <v>56</v>
      </c>
      <c r="BB541">
        <v>10</v>
      </c>
      <c r="BC541" s="2">
        <f t="shared" si="176"/>
        <v>6.9542320019858401</v>
      </c>
      <c r="BD541" s="14">
        <f t="shared" si="177"/>
        <v>3.9627467273885797</v>
      </c>
      <c r="BE541" s="14">
        <f t="shared" si="178"/>
        <v>4.9728586382915507</v>
      </c>
      <c r="BF541" s="14">
        <f t="shared" si="179"/>
        <v>1.631719240689415</v>
      </c>
      <c r="BG541" s="14">
        <f t="shared" si="180"/>
        <v>2.1756256542525532</v>
      </c>
      <c r="BH541" s="14">
        <f t="shared" si="181"/>
        <v>0.38850458111652736</v>
      </c>
      <c r="BI541">
        <v>58</v>
      </c>
      <c r="BJ541">
        <v>24</v>
      </c>
      <c r="BK541">
        <v>0</v>
      </c>
      <c r="BL541">
        <v>1</v>
      </c>
      <c r="BM541">
        <v>0</v>
      </c>
      <c r="BN541">
        <v>0</v>
      </c>
      <c r="BO541" s="2">
        <v>-9.6184469999999997</v>
      </c>
      <c r="BR541" s="18" t="str">
        <f t="shared" si="182"/>
        <v xml:space="preserve"> </v>
      </c>
      <c r="BT541">
        <v>0</v>
      </c>
      <c r="BU541">
        <v>19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 s="18">
        <f t="shared" si="183"/>
        <v>0</v>
      </c>
      <c r="CC541" s="19">
        <v>3</v>
      </c>
      <c r="CD541">
        <v>-0.5</v>
      </c>
      <c r="CE541">
        <v>5.2</v>
      </c>
      <c r="CF541">
        <v>4.7</v>
      </c>
      <c r="CG541" s="20">
        <f t="shared" si="184"/>
        <v>6.18421052631579E-2</v>
      </c>
      <c r="CH541" s="20">
        <f t="shared" si="185"/>
        <v>0.18259715312476787</v>
      </c>
      <c r="CI541">
        <v>27.1</v>
      </c>
      <c r="CJ541">
        <v>36.299999999999997</v>
      </c>
      <c r="CK541">
        <v>1.7000000000000002</v>
      </c>
      <c r="CL541">
        <v>-1.9</v>
      </c>
      <c r="CM541">
        <v>7.1</v>
      </c>
      <c r="CN541">
        <v>0</v>
      </c>
      <c r="CO541">
        <v>5.2</v>
      </c>
      <c r="CP541" s="21">
        <f t="shared" si="186"/>
        <v>6.8421052631578952E-2</v>
      </c>
      <c r="CQ541" s="21">
        <f t="shared" si="187"/>
        <v>0.20202238218059426</v>
      </c>
      <c r="CU541">
        <v>5</v>
      </c>
      <c r="CV541" t="s">
        <v>171</v>
      </c>
      <c r="CW541">
        <v>3500000</v>
      </c>
      <c r="CY541" s="22">
        <f t="shared" si="188"/>
        <v>-0.9463414634146341</v>
      </c>
    </row>
    <row r="542" spans="1:103" x14ac:dyDescent="0.2">
      <c r="A542">
        <v>32</v>
      </c>
      <c r="B542" t="s">
        <v>2499</v>
      </c>
      <c r="C542" t="s">
        <v>2500</v>
      </c>
      <c r="D542" t="s">
        <v>268</v>
      </c>
      <c r="E542" t="s">
        <v>106</v>
      </c>
      <c r="F542">
        <v>74</v>
      </c>
      <c r="G542">
        <v>210</v>
      </c>
      <c r="H542" t="s">
        <v>118</v>
      </c>
      <c r="I542">
        <v>2000</v>
      </c>
      <c r="J542">
        <v>5</v>
      </c>
      <c r="K542">
        <v>155</v>
      </c>
      <c r="M542">
        <v>31</v>
      </c>
      <c r="N542" t="s">
        <v>2501</v>
      </c>
      <c r="O542" s="12" t="s">
        <v>1681</v>
      </c>
      <c r="P542" s="12" t="s">
        <v>2502</v>
      </c>
      <c r="Q542" t="s">
        <v>367</v>
      </c>
      <c r="T542" s="12" t="s">
        <v>156</v>
      </c>
      <c r="U542">
        <v>65</v>
      </c>
      <c r="V542">
        <v>2</v>
      </c>
      <c r="W542">
        <v>10</v>
      </c>
      <c r="X542">
        <v>12</v>
      </c>
      <c r="Y542">
        <v>2</v>
      </c>
      <c r="Z542">
        <v>56</v>
      </c>
      <c r="AA542">
        <v>29</v>
      </c>
      <c r="AB542">
        <v>18</v>
      </c>
      <c r="AC542" s="13">
        <f t="shared" si="168"/>
        <v>3.5714285714285712E-2</v>
      </c>
      <c r="AD542" s="13">
        <f t="shared" si="169"/>
        <v>1.9417475728155338E-2</v>
      </c>
      <c r="AE542" s="14">
        <v>24.2</v>
      </c>
      <c r="AF542" s="15">
        <v>35</v>
      </c>
      <c r="AG542" s="15">
        <v>1</v>
      </c>
      <c r="AH542" s="15">
        <v>1</v>
      </c>
      <c r="AI542" s="2">
        <v>749.43333333329997</v>
      </c>
      <c r="AJ542" s="14">
        <f t="shared" si="170"/>
        <v>11.529743589743077</v>
      </c>
      <c r="AK542">
        <v>1098</v>
      </c>
      <c r="AL542" s="14">
        <f t="shared" si="171"/>
        <v>16.892307692307693</v>
      </c>
      <c r="AM542" s="16">
        <f t="shared" si="172"/>
        <v>0.68254401942923493</v>
      </c>
      <c r="AN542" s="15">
        <v>69.323528999999994</v>
      </c>
      <c r="AO542" s="16">
        <f t="shared" si="173"/>
        <v>5.5500757105370964</v>
      </c>
      <c r="AP542" s="13">
        <f>IF(('Even Strength'!CU542+'Power Play'!AJ542+'Penalty Kill'!AF542)&gt;0,V542/('Even Strength'!CU542+'Power Play'!AJ542+'Penalty Kill'!AF542),0)</f>
        <v>2.2988505747126436E-2</v>
      </c>
      <c r="AQ542" s="13">
        <f>IF(('Even Strength'!CU542+'Power Play'!AJ542+'Penalty Kill'!AF542)&gt;0,W542/('Even Strength'!CU542+'Power Play'!AJ542+'Penalty Kill'!AF542),0)</f>
        <v>0.11494252873563218</v>
      </c>
      <c r="AR542" s="13">
        <f t="shared" si="174"/>
        <v>0.13793103448275862</v>
      </c>
      <c r="AS542">
        <v>7</v>
      </c>
      <c r="AT542">
        <v>1</v>
      </c>
      <c r="AU542" s="17">
        <f t="shared" si="175"/>
        <v>0.875</v>
      </c>
      <c r="AV542">
        <v>0.2</v>
      </c>
      <c r="AW542">
        <v>69</v>
      </c>
      <c r="AX542">
        <v>92</v>
      </c>
      <c r="AY542">
        <v>54</v>
      </c>
      <c r="AZ542">
        <v>29</v>
      </c>
      <c r="BA542">
        <v>11</v>
      </c>
      <c r="BB542">
        <v>15</v>
      </c>
      <c r="BC542" s="2">
        <f t="shared" si="176"/>
        <v>5.5241738202199677</v>
      </c>
      <c r="BD542" s="14">
        <f t="shared" si="177"/>
        <v>7.3655650936266239</v>
      </c>
      <c r="BE542" s="14">
        <f t="shared" si="178"/>
        <v>4.3232664679982351</v>
      </c>
      <c r="BF542" s="14">
        <f t="shared" si="179"/>
        <v>2.3217542142953485</v>
      </c>
      <c r="BG542" s="14">
        <f t="shared" si="180"/>
        <v>0.88066539162927016</v>
      </c>
      <c r="BH542" s="14">
        <f t="shared" si="181"/>
        <v>1.2009073522217322</v>
      </c>
      <c r="BI542">
        <v>49</v>
      </c>
      <c r="BJ542">
        <v>7</v>
      </c>
      <c r="BK542">
        <v>5</v>
      </c>
      <c r="BL542">
        <v>1</v>
      </c>
      <c r="BM542">
        <v>0</v>
      </c>
      <c r="BN542">
        <v>0</v>
      </c>
      <c r="BO542" s="2">
        <v>0.59292199999999995</v>
      </c>
      <c r="BR542" s="18" t="str">
        <f t="shared" si="182"/>
        <v xml:space="preserve"> </v>
      </c>
      <c r="BT542">
        <v>1</v>
      </c>
      <c r="BU542">
        <v>18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 s="18">
        <f t="shared" si="183"/>
        <v>0</v>
      </c>
      <c r="CC542" s="19">
        <v>5</v>
      </c>
      <c r="CD542">
        <v>-0.5</v>
      </c>
      <c r="CE542">
        <v>1</v>
      </c>
      <c r="CF542">
        <v>0.5</v>
      </c>
      <c r="CG542" s="20">
        <f t="shared" si="184"/>
        <v>7.6923076923076927E-3</v>
      </c>
      <c r="CH542" s="20">
        <f t="shared" si="185"/>
        <v>4.0030245074057738E-2</v>
      </c>
      <c r="CI542">
        <v>11.8</v>
      </c>
      <c r="CJ542">
        <v>19.2</v>
      </c>
      <c r="CK542">
        <v>-1.3</v>
      </c>
      <c r="CL542">
        <v>-0.8</v>
      </c>
      <c r="CM542">
        <v>3.8</v>
      </c>
      <c r="CN542">
        <v>0</v>
      </c>
      <c r="CO542">
        <v>3</v>
      </c>
      <c r="CP542" s="21">
        <f t="shared" si="186"/>
        <v>4.6153846153846156E-2</v>
      </c>
      <c r="CQ542" s="21">
        <f t="shared" si="187"/>
        <v>0.24018147044434643</v>
      </c>
      <c r="CU542">
        <v>17</v>
      </c>
      <c r="CV542" t="s">
        <v>2503</v>
      </c>
      <c r="CW542">
        <v>1850000</v>
      </c>
      <c r="CY542" s="22">
        <f t="shared" si="188"/>
        <v>-0.24878048780487738</v>
      </c>
    </row>
    <row r="543" spans="1:103" x14ac:dyDescent="0.2">
      <c r="A543">
        <v>23</v>
      </c>
      <c r="B543" t="s">
        <v>2504</v>
      </c>
      <c r="C543" t="s">
        <v>2505</v>
      </c>
      <c r="D543" t="s">
        <v>105</v>
      </c>
      <c r="E543" t="s">
        <v>106</v>
      </c>
      <c r="F543">
        <v>74</v>
      </c>
      <c r="G543">
        <v>185</v>
      </c>
      <c r="H543" t="s">
        <v>118</v>
      </c>
      <c r="I543">
        <v>2013</v>
      </c>
      <c r="J543">
        <v>1</v>
      </c>
      <c r="K543">
        <v>6</v>
      </c>
      <c r="L543" t="s">
        <v>108</v>
      </c>
      <c r="M543">
        <v>19</v>
      </c>
      <c r="N543" t="s">
        <v>2506</v>
      </c>
      <c r="O543" s="12" t="s">
        <v>412</v>
      </c>
      <c r="P543" s="12" t="s">
        <v>2507</v>
      </c>
      <c r="Q543" t="s">
        <v>155</v>
      </c>
      <c r="T543" s="12" t="s">
        <v>170</v>
      </c>
      <c r="U543">
        <v>75</v>
      </c>
      <c r="V543">
        <v>22</v>
      </c>
      <c r="W543">
        <v>12</v>
      </c>
      <c r="X543">
        <v>34</v>
      </c>
      <c r="Y543">
        <v>-20</v>
      </c>
      <c r="Z543">
        <v>140</v>
      </c>
      <c r="AA543">
        <v>44</v>
      </c>
      <c r="AB543">
        <v>66</v>
      </c>
      <c r="AC543" s="13">
        <f t="shared" si="168"/>
        <v>0.15714285714285714</v>
      </c>
      <c r="AD543" s="13">
        <f t="shared" si="169"/>
        <v>8.7999999999999995E-2</v>
      </c>
      <c r="AE543" s="14">
        <v>32.299999999999997</v>
      </c>
      <c r="AF543" s="15">
        <v>98</v>
      </c>
      <c r="AG543" s="15">
        <v>23</v>
      </c>
      <c r="AH543" s="15">
        <v>3</v>
      </c>
      <c r="AI543" s="2">
        <v>1197.4166666666999</v>
      </c>
      <c r="AJ543" s="14">
        <f t="shared" si="170"/>
        <v>15.965555555556</v>
      </c>
      <c r="AK543">
        <v>1695</v>
      </c>
      <c r="AL543" s="14">
        <f t="shared" si="171"/>
        <v>22.6</v>
      </c>
      <c r="AM543" s="16">
        <f t="shared" si="172"/>
        <v>0.70644051130778762</v>
      </c>
      <c r="AN543" s="15">
        <v>90.1</v>
      </c>
      <c r="AO543" s="16">
        <f t="shared" si="173"/>
        <v>4.5147191871388541</v>
      </c>
      <c r="AP543" s="13">
        <f>IF(('Even Strength'!CU543+'Power Play'!AJ543+'Penalty Kill'!AF543)&gt;0,V543/('Even Strength'!CU543+'Power Play'!AJ543+'Penalty Kill'!AF543),0)</f>
        <v>0.20183486238532111</v>
      </c>
      <c r="AQ543" s="13">
        <f>IF(('Even Strength'!CU543+'Power Play'!AJ543+'Penalty Kill'!AF543)&gt;0,W543/('Even Strength'!CU543+'Power Play'!AJ543+'Penalty Kill'!AF543),0)</f>
        <v>0.11009174311926606</v>
      </c>
      <c r="AR543" s="13">
        <f t="shared" si="174"/>
        <v>0.31192660550458717</v>
      </c>
      <c r="AS543">
        <v>476</v>
      </c>
      <c r="AT543">
        <v>560</v>
      </c>
      <c r="AU543" s="17">
        <f t="shared" si="175"/>
        <v>0.45945945945945948</v>
      </c>
      <c r="AV543">
        <v>23.1</v>
      </c>
      <c r="AW543">
        <v>33</v>
      </c>
      <c r="AX543">
        <v>42</v>
      </c>
      <c r="AY543">
        <v>23</v>
      </c>
      <c r="AZ543">
        <v>44</v>
      </c>
      <c r="BA543">
        <v>31</v>
      </c>
      <c r="BB543">
        <v>26</v>
      </c>
      <c r="BC543" s="2">
        <f t="shared" si="176"/>
        <v>1.6535597466768279</v>
      </c>
      <c r="BD543" s="14">
        <f t="shared" si="177"/>
        <v>2.1045305866795991</v>
      </c>
      <c r="BE543" s="14">
        <f t="shared" si="178"/>
        <v>1.1524810355626376</v>
      </c>
      <c r="BF543" s="14">
        <f t="shared" si="179"/>
        <v>2.2047463289024374</v>
      </c>
      <c r="BG543" s="14">
        <f t="shared" si="180"/>
        <v>1.5533440044539897</v>
      </c>
      <c r="BH543" s="14">
        <f t="shared" si="181"/>
        <v>1.3028046488968945</v>
      </c>
      <c r="BI543">
        <v>8</v>
      </c>
      <c r="BJ543">
        <v>4</v>
      </c>
      <c r="BK543">
        <v>0</v>
      </c>
      <c r="BL543">
        <v>0</v>
      </c>
      <c r="BM543">
        <v>0</v>
      </c>
      <c r="BN543">
        <v>0</v>
      </c>
      <c r="BO543" s="2">
        <v>1.454164</v>
      </c>
      <c r="BP543">
        <v>8</v>
      </c>
      <c r="BQ543">
        <v>5</v>
      </c>
      <c r="BR543" s="18">
        <f t="shared" si="182"/>
        <v>0.625</v>
      </c>
      <c r="BS543">
        <v>4</v>
      </c>
      <c r="BT543">
        <v>7</v>
      </c>
      <c r="BU543">
        <v>19</v>
      </c>
      <c r="BV543">
        <v>1</v>
      </c>
      <c r="BW543">
        <v>2</v>
      </c>
      <c r="BX543">
        <v>2</v>
      </c>
      <c r="BY543">
        <v>0</v>
      </c>
      <c r="BZ543">
        <v>0</v>
      </c>
      <c r="CA543">
        <v>0</v>
      </c>
      <c r="CB543" s="18">
        <f t="shared" si="183"/>
        <v>0</v>
      </c>
      <c r="CC543" s="19">
        <v>4</v>
      </c>
      <c r="CD543">
        <v>2.9</v>
      </c>
      <c r="CE543">
        <v>0.7</v>
      </c>
      <c r="CF543">
        <v>3.6</v>
      </c>
      <c r="CG543" s="20">
        <f t="shared" si="184"/>
        <v>4.8000000000000001E-2</v>
      </c>
      <c r="CH543" s="20">
        <f t="shared" si="185"/>
        <v>0.18038833600110848</v>
      </c>
      <c r="CI543">
        <v>27.8</v>
      </c>
      <c r="CJ543">
        <v>23.5</v>
      </c>
      <c r="CK543">
        <v>-7.9</v>
      </c>
      <c r="CL543">
        <v>2.8</v>
      </c>
      <c r="CM543">
        <v>1.2</v>
      </c>
      <c r="CN543">
        <v>2.2000000000000002</v>
      </c>
      <c r="CO543">
        <v>6.1</v>
      </c>
      <c r="CP543" s="21">
        <f t="shared" si="186"/>
        <v>8.1333333333333327E-2</v>
      </c>
      <c r="CQ543" s="21">
        <f t="shared" si="187"/>
        <v>0.30565801377965601</v>
      </c>
      <c r="CU543">
        <v>7</v>
      </c>
      <c r="CV543" t="s">
        <v>449</v>
      </c>
      <c r="CW543">
        <v>1775000</v>
      </c>
      <c r="CY543" s="22">
        <f t="shared" si="188"/>
        <v>2.9829268292682931</v>
      </c>
    </row>
    <row r="544" spans="1:103" x14ac:dyDescent="0.2">
      <c r="A544">
        <v>28</v>
      </c>
      <c r="B544" t="s">
        <v>2226</v>
      </c>
      <c r="C544" t="s">
        <v>2508</v>
      </c>
      <c r="D544" t="s">
        <v>105</v>
      </c>
      <c r="E544" t="s">
        <v>106</v>
      </c>
      <c r="F544">
        <v>72</v>
      </c>
      <c r="G544">
        <v>192</v>
      </c>
      <c r="H544" t="s">
        <v>118</v>
      </c>
      <c r="I544">
        <v>2000</v>
      </c>
      <c r="J544">
        <v>3</v>
      </c>
      <c r="K544">
        <v>95</v>
      </c>
      <c r="M544">
        <v>33</v>
      </c>
      <c r="N544" t="s">
        <v>2509</v>
      </c>
      <c r="O544" s="12" t="s">
        <v>2510</v>
      </c>
      <c r="P544" s="12" t="s">
        <v>2511</v>
      </c>
      <c r="Q544" t="s">
        <v>199</v>
      </c>
      <c r="T544" s="12" t="s">
        <v>170</v>
      </c>
      <c r="U544">
        <v>73</v>
      </c>
      <c r="V544">
        <v>6</v>
      </c>
      <c r="W544">
        <v>12</v>
      </c>
      <c r="X544">
        <v>18</v>
      </c>
      <c r="Y544">
        <v>0</v>
      </c>
      <c r="Z544">
        <v>96</v>
      </c>
      <c r="AA544">
        <v>26</v>
      </c>
      <c r="AB544">
        <v>23</v>
      </c>
      <c r="AC544" s="13">
        <f t="shared" si="168"/>
        <v>6.25E-2</v>
      </c>
      <c r="AD544" s="13">
        <f t="shared" si="169"/>
        <v>4.1379310344827586E-2</v>
      </c>
      <c r="AE544" s="14">
        <v>28.6</v>
      </c>
      <c r="AF544" s="15">
        <v>46</v>
      </c>
      <c r="AG544" s="15">
        <v>5</v>
      </c>
      <c r="AH544" s="15">
        <v>14</v>
      </c>
      <c r="AI544" s="2">
        <v>855.28333333329999</v>
      </c>
      <c r="AJ544" s="14">
        <f t="shared" si="170"/>
        <v>11.716210045661644</v>
      </c>
      <c r="AK544">
        <v>1260</v>
      </c>
      <c r="AL544" s="14">
        <f t="shared" si="171"/>
        <v>17.260273972602739</v>
      </c>
      <c r="AM544" s="16">
        <f t="shared" si="172"/>
        <v>0.67879629629626981</v>
      </c>
      <c r="AN544" s="15">
        <v>102.368421</v>
      </c>
      <c r="AO544" s="16">
        <f t="shared" si="173"/>
        <v>7.1813690511918926</v>
      </c>
      <c r="AP544" s="13">
        <f>IF(('Even Strength'!CU544+'Power Play'!AJ544+'Penalty Kill'!AF544)&gt;0,V544/('Even Strength'!CU544+'Power Play'!AJ544+'Penalty Kill'!AF544),0)</f>
        <v>5.3097345132743362E-2</v>
      </c>
      <c r="AQ544" s="13">
        <f>IF(('Even Strength'!CU544+'Power Play'!AJ544+'Penalty Kill'!AF544)&gt;0,W544/('Even Strength'!CU544+'Power Play'!AJ544+'Penalty Kill'!AF544),0)</f>
        <v>0.10619469026548672</v>
      </c>
      <c r="AR544" s="13">
        <f t="shared" si="174"/>
        <v>0.15929203539823009</v>
      </c>
      <c r="AS544">
        <v>354</v>
      </c>
      <c r="AT544">
        <v>294</v>
      </c>
      <c r="AU544" s="17">
        <f t="shared" si="175"/>
        <v>0.54629629629629628</v>
      </c>
      <c r="AV544">
        <v>14.8</v>
      </c>
      <c r="AW544">
        <v>72</v>
      </c>
      <c r="AX544">
        <v>62</v>
      </c>
      <c r="AY544">
        <v>24</v>
      </c>
      <c r="AZ544">
        <v>26</v>
      </c>
      <c r="BA544">
        <v>11</v>
      </c>
      <c r="BB544">
        <v>18</v>
      </c>
      <c r="BC544" s="2">
        <f t="shared" si="176"/>
        <v>5.05095777227839</v>
      </c>
      <c r="BD544" s="14">
        <f t="shared" si="177"/>
        <v>4.3494358594619467</v>
      </c>
      <c r="BE544" s="14">
        <f t="shared" si="178"/>
        <v>1.6836525907594631</v>
      </c>
      <c r="BF544" s="14">
        <f t="shared" si="179"/>
        <v>1.8239569733227516</v>
      </c>
      <c r="BG544" s="14">
        <f t="shared" si="180"/>
        <v>0.77167410409808723</v>
      </c>
      <c r="BH544" s="14">
        <f t="shared" si="181"/>
        <v>1.2627394430695975</v>
      </c>
      <c r="BI544">
        <v>18</v>
      </c>
      <c r="BJ544">
        <v>9</v>
      </c>
      <c r="BK544">
        <v>0</v>
      </c>
      <c r="BL544">
        <v>0</v>
      </c>
      <c r="BM544">
        <v>0</v>
      </c>
      <c r="BN544">
        <v>0</v>
      </c>
      <c r="BO544" s="2">
        <v>4.4194250000000004</v>
      </c>
      <c r="BP544">
        <v>2</v>
      </c>
      <c r="BQ544">
        <v>1</v>
      </c>
      <c r="BR544" s="18">
        <f t="shared" si="182"/>
        <v>0.5</v>
      </c>
      <c r="BS544">
        <v>0</v>
      </c>
      <c r="BT544">
        <v>0</v>
      </c>
      <c r="BU544">
        <v>12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 s="18">
        <f t="shared" si="183"/>
        <v>0</v>
      </c>
      <c r="CC544" s="19">
        <v>2</v>
      </c>
      <c r="CD544">
        <v>0.30000000000000004</v>
      </c>
      <c r="CE544">
        <v>1.1000000000000001</v>
      </c>
      <c r="CF544">
        <v>1.4</v>
      </c>
      <c r="CG544" s="20">
        <f t="shared" si="184"/>
        <v>1.9178082191780819E-2</v>
      </c>
      <c r="CH544" s="20">
        <f t="shared" si="185"/>
        <v>9.8213067794302014E-2</v>
      </c>
      <c r="CI544">
        <v>15.4</v>
      </c>
      <c r="CJ544">
        <v>19</v>
      </c>
      <c r="CK544">
        <v>-4.4000000000000004</v>
      </c>
      <c r="CL544">
        <v>0.5</v>
      </c>
      <c r="CM544">
        <v>3</v>
      </c>
      <c r="CN544">
        <v>0.30000000000000004</v>
      </c>
      <c r="CO544">
        <v>3.8</v>
      </c>
      <c r="CP544" s="21">
        <f t="shared" si="186"/>
        <v>5.205479452054794E-2</v>
      </c>
      <c r="CQ544" s="21">
        <f t="shared" si="187"/>
        <v>0.26657832687024829</v>
      </c>
      <c r="CU544">
        <v>7</v>
      </c>
      <c r="CV544" t="s">
        <v>171</v>
      </c>
      <c r="CW544">
        <v>1000000</v>
      </c>
      <c r="CY544" s="22">
        <f t="shared" si="188"/>
        <v>2.0439024390243903</v>
      </c>
    </row>
    <row r="545" spans="1:103" x14ac:dyDescent="0.2">
      <c r="A545">
        <v>17</v>
      </c>
      <c r="B545" t="s">
        <v>2512</v>
      </c>
      <c r="C545" t="s">
        <v>2513</v>
      </c>
      <c r="D545" t="s">
        <v>196</v>
      </c>
      <c r="E545" t="s">
        <v>117</v>
      </c>
      <c r="F545">
        <v>75</v>
      </c>
      <c r="G545">
        <v>202</v>
      </c>
      <c r="H545" t="s">
        <v>118</v>
      </c>
      <c r="I545">
        <v>2009</v>
      </c>
      <c r="J545">
        <v>1</v>
      </c>
      <c r="K545">
        <v>21</v>
      </c>
      <c r="M545">
        <v>23</v>
      </c>
      <c r="N545" t="s">
        <v>2514</v>
      </c>
      <c r="O545" s="12" t="s">
        <v>167</v>
      </c>
      <c r="P545" s="12" t="s">
        <v>2511</v>
      </c>
      <c r="Q545" t="s">
        <v>199</v>
      </c>
      <c r="T545" s="12" t="s">
        <v>178</v>
      </c>
      <c r="U545">
        <v>74</v>
      </c>
      <c r="V545">
        <v>4</v>
      </c>
      <c r="W545">
        <v>11</v>
      </c>
      <c r="X545">
        <v>15</v>
      </c>
      <c r="Y545">
        <v>7</v>
      </c>
      <c r="Z545">
        <v>115</v>
      </c>
      <c r="AA545">
        <v>52</v>
      </c>
      <c r="AB545">
        <v>83</v>
      </c>
      <c r="AC545" s="13">
        <f t="shared" si="168"/>
        <v>3.4782608695652174E-2</v>
      </c>
      <c r="AD545" s="13">
        <f t="shared" si="169"/>
        <v>1.6E-2</v>
      </c>
      <c r="AE545" s="14">
        <v>42.9</v>
      </c>
      <c r="AF545" s="15">
        <v>48</v>
      </c>
      <c r="AG545" s="15">
        <v>17</v>
      </c>
      <c r="AH545" s="15">
        <v>36</v>
      </c>
      <c r="AI545" s="2">
        <v>1133.75</v>
      </c>
      <c r="AJ545" s="14">
        <f t="shared" si="170"/>
        <v>15.320945945945946</v>
      </c>
      <c r="AK545">
        <v>1566</v>
      </c>
      <c r="AL545" s="14">
        <f t="shared" si="171"/>
        <v>21.162162162162161</v>
      </c>
      <c r="AM545" s="16">
        <f t="shared" si="172"/>
        <v>0.72397828863346103</v>
      </c>
      <c r="AN545" s="15">
        <v>77.697479000000001</v>
      </c>
      <c r="AO545" s="16">
        <f t="shared" si="173"/>
        <v>4.1118842249173104</v>
      </c>
      <c r="AP545" s="13">
        <f>IF(('Even Strength'!CU545+'Power Play'!AJ545+'Penalty Kill'!AF545)&gt;0,V545/('Even Strength'!CU545+'Power Play'!AJ545+'Penalty Kill'!AF545),0)</f>
        <v>4.1666666666666664E-2</v>
      </c>
      <c r="AQ545" s="13">
        <f>IF(('Even Strength'!CU545+'Power Play'!AJ545+'Penalty Kill'!AF545)&gt;0,W545/('Even Strength'!CU545+'Power Play'!AJ545+'Penalty Kill'!AF545),0)</f>
        <v>0.11458333333333333</v>
      </c>
      <c r="AR545" s="13">
        <f t="shared" si="174"/>
        <v>0.15625</v>
      </c>
      <c r="AS545">
        <v>0</v>
      </c>
      <c r="AT545">
        <v>0</v>
      </c>
      <c r="AU545" s="17">
        <f t="shared" si="175"/>
        <v>0</v>
      </c>
      <c r="AV545">
        <v>0</v>
      </c>
      <c r="AW545">
        <v>122</v>
      </c>
      <c r="AX545">
        <v>59</v>
      </c>
      <c r="AY545">
        <v>57</v>
      </c>
      <c r="AZ545">
        <v>52</v>
      </c>
      <c r="BA545">
        <v>27</v>
      </c>
      <c r="BB545">
        <v>4</v>
      </c>
      <c r="BC545" s="2">
        <f t="shared" si="176"/>
        <v>6.4564498346196251</v>
      </c>
      <c r="BD545" s="14">
        <f t="shared" si="177"/>
        <v>3.1223814773980156</v>
      </c>
      <c r="BE545" s="14">
        <f t="shared" si="178"/>
        <v>3.0165380374862183</v>
      </c>
      <c r="BF545" s="14">
        <f t="shared" si="179"/>
        <v>2.7519294377067252</v>
      </c>
      <c r="BG545" s="14">
        <f t="shared" si="180"/>
        <v>1.4288864388092613</v>
      </c>
      <c r="BH545" s="14">
        <f t="shared" si="181"/>
        <v>0.21168687982359427</v>
      </c>
      <c r="BI545">
        <v>25</v>
      </c>
      <c r="BJ545">
        <v>10</v>
      </c>
      <c r="BK545">
        <v>1</v>
      </c>
      <c r="BL545">
        <v>0</v>
      </c>
      <c r="BM545">
        <v>0</v>
      </c>
      <c r="BN545">
        <v>0</v>
      </c>
      <c r="BO545" s="2">
        <v>4.9506689999999995</v>
      </c>
      <c r="BR545" s="18" t="str">
        <f t="shared" si="182"/>
        <v xml:space="preserve"> </v>
      </c>
      <c r="BT545">
        <v>2</v>
      </c>
      <c r="BU545">
        <v>11</v>
      </c>
      <c r="BV545">
        <v>0</v>
      </c>
      <c r="BW545">
        <v>0</v>
      </c>
      <c r="BX545">
        <v>2</v>
      </c>
      <c r="BY545">
        <v>0</v>
      </c>
      <c r="BZ545">
        <v>0</v>
      </c>
      <c r="CA545">
        <v>0</v>
      </c>
      <c r="CB545" s="18">
        <f t="shared" si="183"/>
        <v>0</v>
      </c>
      <c r="CC545" s="19">
        <v>1</v>
      </c>
      <c r="CD545">
        <v>0.7</v>
      </c>
      <c r="CE545">
        <v>3.4</v>
      </c>
      <c r="CF545">
        <v>4.0999999999999996</v>
      </c>
      <c r="CG545" s="20">
        <f t="shared" si="184"/>
        <v>5.5405405405405402E-2</v>
      </c>
      <c r="CH545" s="20">
        <f t="shared" si="185"/>
        <v>0.21697905181918412</v>
      </c>
      <c r="CI545">
        <v>21.3</v>
      </c>
      <c r="CJ545">
        <v>20.399999999999999</v>
      </c>
      <c r="CK545">
        <v>5.3</v>
      </c>
      <c r="CL545">
        <v>1.1000000000000001</v>
      </c>
      <c r="CM545">
        <v>2.9</v>
      </c>
      <c r="CN545">
        <v>0</v>
      </c>
      <c r="CO545">
        <v>4</v>
      </c>
      <c r="CP545" s="21">
        <f t="shared" si="186"/>
        <v>5.4054054054054057E-2</v>
      </c>
      <c r="CQ545" s="21">
        <f t="shared" si="187"/>
        <v>0.21168687982359427</v>
      </c>
      <c r="CU545">
        <v>6</v>
      </c>
      <c r="CV545" t="s">
        <v>179</v>
      </c>
      <c r="CW545">
        <v>965000</v>
      </c>
      <c r="CY545" s="22">
        <f t="shared" si="188"/>
        <v>2.3053658536585369</v>
      </c>
    </row>
    <row r="546" spans="1:103" x14ac:dyDescent="0.2">
      <c r="A546">
        <v>11</v>
      </c>
      <c r="B546" t="s">
        <v>2515</v>
      </c>
      <c r="C546" t="s">
        <v>2516</v>
      </c>
      <c r="D546" t="s">
        <v>488</v>
      </c>
      <c r="E546" t="s">
        <v>117</v>
      </c>
      <c r="F546">
        <v>73</v>
      </c>
      <c r="G546">
        <v>192</v>
      </c>
      <c r="H546" t="s">
        <v>107</v>
      </c>
      <c r="I546">
        <v>2009</v>
      </c>
      <c r="J546">
        <v>2</v>
      </c>
      <c r="K546">
        <v>45</v>
      </c>
      <c r="L546" t="s">
        <v>108</v>
      </c>
      <c r="M546">
        <v>22</v>
      </c>
      <c r="N546" t="s">
        <v>2517</v>
      </c>
      <c r="O546" s="12" t="s">
        <v>2518</v>
      </c>
      <c r="P546" s="12" t="s">
        <v>2519</v>
      </c>
      <c r="Q546" t="s">
        <v>442</v>
      </c>
      <c r="T546" s="12" t="s">
        <v>2134</v>
      </c>
      <c r="U546">
        <v>24</v>
      </c>
      <c r="V546">
        <v>5</v>
      </c>
      <c r="W546">
        <v>6</v>
      </c>
      <c r="X546">
        <v>11</v>
      </c>
      <c r="Y546">
        <v>5</v>
      </c>
      <c r="Z546">
        <v>46</v>
      </c>
      <c r="AA546">
        <v>15</v>
      </c>
      <c r="AB546">
        <v>16</v>
      </c>
      <c r="AC546" s="13">
        <f t="shared" si="168"/>
        <v>0.10869565217391304</v>
      </c>
      <c r="AD546" s="13">
        <f t="shared" si="169"/>
        <v>6.4935064935064929E-2</v>
      </c>
      <c r="AE546" s="14">
        <v>27.2</v>
      </c>
      <c r="AF546" s="15">
        <v>29</v>
      </c>
      <c r="AG546" s="15">
        <v>5</v>
      </c>
      <c r="AH546" s="15">
        <v>3</v>
      </c>
      <c r="AI546" s="2">
        <v>219.95</v>
      </c>
      <c r="AJ546" s="14">
        <f t="shared" si="170"/>
        <v>9.1645833333333329</v>
      </c>
      <c r="AK546">
        <v>347</v>
      </c>
      <c r="AL546" s="14">
        <f t="shared" si="171"/>
        <v>14.458333333333334</v>
      </c>
      <c r="AM546" s="16">
        <f t="shared" si="172"/>
        <v>0.6338616714697406</v>
      </c>
      <c r="AN546" s="15">
        <v>44.642856999999999</v>
      </c>
      <c r="AO546" s="16">
        <f t="shared" si="173"/>
        <v>12.178092384632871</v>
      </c>
      <c r="AP546" s="13">
        <f>IF(('Even Strength'!CU546+'Power Play'!AJ546+'Penalty Kill'!AF546)&gt;0,V546/('Even Strength'!CU546+'Power Play'!AJ546+'Penalty Kill'!AF546),0)</f>
        <v>0.1111111111111111</v>
      </c>
      <c r="AQ546" s="13">
        <f>IF(('Even Strength'!CU546+'Power Play'!AJ546+'Penalty Kill'!AF546)&gt;0,W546/('Even Strength'!CU546+'Power Play'!AJ546+'Penalty Kill'!AF546),0)</f>
        <v>0.13333333333333333</v>
      </c>
      <c r="AR546" s="13">
        <f t="shared" si="174"/>
        <v>0.24444444444444444</v>
      </c>
      <c r="AS546">
        <v>4</v>
      </c>
      <c r="AT546">
        <v>2</v>
      </c>
      <c r="AU546" s="17">
        <f t="shared" si="175"/>
        <v>0.66666666666666663</v>
      </c>
      <c r="AV546">
        <v>0.4</v>
      </c>
      <c r="AW546">
        <v>29</v>
      </c>
      <c r="AX546">
        <v>20</v>
      </c>
      <c r="AY546">
        <v>2</v>
      </c>
      <c r="AZ546">
        <v>15</v>
      </c>
      <c r="BA546">
        <v>0</v>
      </c>
      <c r="BB546">
        <v>9</v>
      </c>
      <c r="BC546" s="2">
        <f t="shared" si="176"/>
        <v>7.9108888383723581</v>
      </c>
      <c r="BD546" s="14">
        <f t="shared" si="177"/>
        <v>5.4557854057740398</v>
      </c>
      <c r="BE546" s="14">
        <f t="shared" si="178"/>
        <v>0.54557854057740407</v>
      </c>
      <c r="BF546" s="14">
        <f t="shared" si="179"/>
        <v>4.0918390543305296</v>
      </c>
      <c r="BG546" s="14">
        <f t="shared" si="180"/>
        <v>0</v>
      </c>
      <c r="BH546" s="14">
        <f t="shared" si="181"/>
        <v>2.4551034325983179</v>
      </c>
      <c r="BI546">
        <v>32</v>
      </c>
      <c r="BJ546">
        <v>6</v>
      </c>
      <c r="BK546">
        <v>0</v>
      </c>
      <c r="BL546">
        <v>2</v>
      </c>
      <c r="BM546">
        <v>0</v>
      </c>
      <c r="BN546">
        <v>0</v>
      </c>
      <c r="BO546" s="2">
        <v>2.6285639999999999</v>
      </c>
      <c r="BR546" s="18" t="str">
        <f t="shared" si="182"/>
        <v xml:space="preserve"> </v>
      </c>
      <c r="BT546">
        <v>0</v>
      </c>
      <c r="BU546">
        <v>5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 s="18">
        <f t="shared" si="183"/>
        <v>0</v>
      </c>
      <c r="CC546" s="19">
        <v>3</v>
      </c>
      <c r="CD546">
        <v>1.2</v>
      </c>
      <c r="CE546">
        <v>0.4</v>
      </c>
      <c r="CF546">
        <v>1.6</v>
      </c>
      <c r="CG546" s="20">
        <f t="shared" si="184"/>
        <v>6.6666666666666666E-2</v>
      </c>
      <c r="CH546" s="20">
        <f t="shared" si="185"/>
        <v>0.43646283246192324</v>
      </c>
      <c r="CI546">
        <v>6.1</v>
      </c>
      <c r="CJ546">
        <v>5.5</v>
      </c>
      <c r="CK546">
        <v>3.2</v>
      </c>
      <c r="CL546">
        <v>1.9</v>
      </c>
      <c r="CM546">
        <v>0.9</v>
      </c>
      <c r="CN546">
        <v>0</v>
      </c>
      <c r="CO546">
        <v>2.8</v>
      </c>
      <c r="CP546" s="21">
        <f t="shared" si="186"/>
        <v>0.11666666666666665</v>
      </c>
      <c r="CQ546" s="21">
        <f t="shared" si="187"/>
        <v>0.7638099568083655</v>
      </c>
      <c r="CW546">
        <v>886667</v>
      </c>
      <c r="CY546" s="22">
        <f t="shared" si="188"/>
        <v>1.2429262439024389</v>
      </c>
    </row>
    <row r="547" spans="1:103" x14ac:dyDescent="0.2">
      <c r="A547">
        <v>39</v>
      </c>
      <c r="B547" t="s">
        <v>2520</v>
      </c>
      <c r="C547" t="s">
        <v>173</v>
      </c>
      <c r="D547" t="s">
        <v>127</v>
      </c>
      <c r="E547" t="s">
        <v>117</v>
      </c>
      <c r="F547">
        <v>73</v>
      </c>
      <c r="G547">
        <v>190</v>
      </c>
      <c r="H547" t="s">
        <v>118</v>
      </c>
      <c r="I547">
        <v>2004</v>
      </c>
      <c r="J547">
        <v>9</v>
      </c>
      <c r="K547">
        <v>263</v>
      </c>
      <c r="M547">
        <v>30</v>
      </c>
      <c r="N547" t="s">
        <v>2521</v>
      </c>
      <c r="O547" s="12" t="s">
        <v>1681</v>
      </c>
      <c r="P547" s="12" t="s">
        <v>2519</v>
      </c>
      <c r="Q547" t="s">
        <v>393</v>
      </c>
      <c r="T547" s="12" t="s">
        <v>170</v>
      </c>
      <c r="U547">
        <v>4</v>
      </c>
      <c r="V547">
        <v>0</v>
      </c>
      <c r="W547">
        <v>1</v>
      </c>
      <c r="X547">
        <v>1</v>
      </c>
      <c r="Y547">
        <v>2</v>
      </c>
      <c r="Z547">
        <v>4</v>
      </c>
      <c r="AA547">
        <v>1</v>
      </c>
      <c r="AB547">
        <v>0</v>
      </c>
      <c r="AC547" s="13">
        <f t="shared" si="168"/>
        <v>0</v>
      </c>
      <c r="AD547" s="13">
        <f t="shared" si="169"/>
        <v>0</v>
      </c>
      <c r="AE547" s="14">
        <v>28.2</v>
      </c>
      <c r="AF547" s="15">
        <v>3</v>
      </c>
      <c r="AG547" s="15">
        <v>1</v>
      </c>
      <c r="AH547" s="15">
        <v>0</v>
      </c>
      <c r="AI547" s="2">
        <v>41.316666666700002</v>
      </c>
      <c r="AJ547" s="14">
        <f t="shared" si="170"/>
        <v>10.329166666675</v>
      </c>
      <c r="AK547">
        <v>60</v>
      </c>
      <c r="AL547" s="14">
        <f t="shared" si="171"/>
        <v>15</v>
      </c>
      <c r="AM547" s="16">
        <f t="shared" si="172"/>
        <v>0.68861111111166673</v>
      </c>
      <c r="AN547" s="15">
        <v>0</v>
      </c>
      <c r="AO547" s="16">
        <f t="shared" si="173"/>
        <v>0</v>
      </c>
      <c r="AP547" s="13">
        <f>IF(('Even Strength'!CU547+'Power Play'!AJ547+'Penalty Kill'!AF547)&gt;0,V547/('Even Strength'!CU547+'Power Play'!AJ547+'Penalty Kill'!AF547),0)</f>
        <v>0</v>
      </c>
      <c r="AQ547" s="13">
        <f>IF(('Even Strength'!CU547+'Power Play'!AJ547+'Penalty Kill'!AF547)&gt;0,W547/('Even Strength'!CU547+'Power Play'!AJ547+'Penalty Kill'!AF547),0)</f>
        <v>6.6666666666666666E-2</v>
      </c>
      <c r="AR547" s="13">
        <f t="shared" si="174"/>
        <v>6.6666666666666666E-2</v>
      </c>
      <c r="AS547">
        <v>19</v>
      </c>
      <c r="AT547">
        <v>19</v>
      </c>
      <c r="AU547" s="17">
        <f t="shared" si="175"/>
        <v>0.5</v>
      </c>
      <c r="AV547">
        <v>15.5</v>
      </c>
      <c r="AW547">
        <v>2</v>
      </c>
      <c r="AX547">
        <v>0</v>
      </c>
      <c r="AY547">
        <v>1</v>
      </c>
      <c r="AZ547">
        <v>1</v>
      </c>
      <c r="BA547">
        <v>0</v>
      </c>
      <c r="BB547">
        <v>1</v>
      </c>
      <c r="BC547" s="2">
        <f t="shared" si="176"/>
        <v>2.9043969342453373</v>
      </c>
      <c r="BD547" s="14">
        <f t="shared" si="177"/>
        <v>0</v>
      </c>
      <c r="BE547" s="14">
        <f t="shared" si="178"/>
        <v>1.4521984671226686</v>
      </c>
      <c r="BF547" s="14">
        <f t="shared" si="179"/>
        <v>1.4521984671226686</v>
      </c>
      <c r="BG547" s="14">
        <f t="shared" si="180"/>
        <v>0</v>
      </c>
      <c r="BH547" s="14">
        <f t="shared" si="181"/>
        <v>1.4521984671226686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2">
        <v>-7.3177999999999993E-2</v>
      </c>
      <c r="BR547" s="18" t="str">
        <f t="shared" si="182"/>
        <v xml:space="preserve"> 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 s="18">
        <f t="shared" si="183"/>
        <v>0</v>
      </c>
      <c r="CC547" s="19">
        <v>3</v>
      </c>
      <c r="CD547">
        <v>0</v>
      </c>
      <c r="CE547">
        <v>0.1</v>
      </c>
      <c r="CF547">
        <v>0.1</v>
      </c>
      <c r="CG547" s="20">
        <f t="shared" si="184"/>
        <v>2.5000000000000001E-2</v>
      </c>
      <c r="CH547" s="20">
        <f t="shared" si="185"/>
        <v>0.14521984671226687</v>
      </c>
      <c r="CI547">
        <v>1</v>
      </c>
      <c r="CJ547">
        <v>1</v>
      </c>
      <c r="CK547">
        <v>2</v>
      </c>
      <c r="CL547">
        <v>-0.1</v>
      </c>
      <c r="CM547">
        <v>0.30000000000000004</v>
      </c>
      <c r="CN547">
        <v>0</v>
      </c>
      <c r="CO547">
        <v>0.2</v>
      </c>
      <c r="CP547" s="21">
        <f t="shared" si="186"/>
        <v>0.05</v>
      </c>
      <c r="CQ547" s="21">
        <f t="shared" si="187"/>
        <v>0.29043969342453374</v>
      </c>
      <c r="CW547">
        <v>550000</v>
      </c>
      <c r="CY547" s="22">
        <f t="shared" si="188"/>
        <v>-0.76585365853658516</v>
      </c>
    </row>
    <row r="548" spans="1:103" x14ac:dyDescent="0.2">
      <c r="A548">
        <v>53</v>
      </c>
      <c r="B548" t="s">
        <v>2522</v>
      </c>
      <c r="C548" t="s">
        <v>579</v>
      </c>
      <c r="D548" t="s">
        <v>351</v>
      </c>
      <c r="E548" t="s">
        <v>106</v>
      </c>
      <c r="F548">
        <v>72</v>
      </c>
      <c r="G548">
        <v>210</v>
      </c>
      <c r="H548" t="s">
        <v>107</v>
      </c>
      <c r="I548">
        <v>1996</v>
      </c>
      <c r="J548">
        <v>1</v>
      </c>
      <c r="K548">
        <v>13</v>
      </c>
      <c r="M548">
        <v>35</v>
      </c>
      <c r="N548" t="s">
        <v>2523</v>
      </c>
      <c r="O548" s="12" t="s">
        <v>1104</v>
      </c>
      <c r="P548" s="12" t="s">
        <v>2524</v>
      </c>
      <c r="Q548" t="s">
        <v>460</v>
      </c>
      <c r="T548" s="12" t="s">
        <v>178</v>
      </c>
      <c r="U548">
        <v>63</v>
      </c>
      <c r="V548">
        <v>5</v>
      </c>
      <c r="W548">
        <v>12</v>
      </c>
      <c r="X548">
        <v>17</v>
      </c>
      <c r="Y548">
        <v>-2</v>
      </c>
      <c r="Z548">
        <v>82</v>
      </c>
      <c r="AA548">
        <v>54</v>
      </c>
      <c r="AB548">
        <v>64</v>
      </c>
      <c r="AC548" s="13">
        <f t="shared" si="168"/>
        <v>6.097560975609756E-2</v>
      </c>
      <c r="AD548" s="13">
        <f t="shared" si="169"/>
        <v>2.5000000000000001E-2</v>
      </c>
      <c r="AE548" s="14">
        <v>57.4</v>
      </c>
      <c r="AF548" s="15">
        <v>21</v>
      </c>
      <c r="AG548" s="15">
        <v>0</v>
      </c>
      <c r="AH548" s="15">
        <v>57</v>
      </c>
      <c r="AI548" s="2">
        <v>1224.8</v>
      </c>
      <c r="AJ548" s="14">
        <f t="shared" si="170"/>
        <v>19.44126984126984</v>
      </c>
      <c r="AK548">
        <v>1688</v>
      </c>
      <c r="AL548" s="14">
        <f t="shared" si="171"/>
        <v>26.793650793650794</v>
      </c>
      <c r="AM548" s="16">
        <f t="shared" si="172"/>
        <v>0.72559241706161137</v>
      </c>
      <c r="AN548" s="15">
        <v>77.414634000000007</v>
      </c>
      <c r="AO548" s="16">
        <f t="shared" si="173"/>
        <v>3.7923563357282832</v>
      </c>
      <c r="AP548" s="13">
        <f>IF(('Even Strength'!CU548+'Power Play'!AJ548+'Penalty Kill'!AF548)&gt;0,V548/('Even Strength'!CU548+'Power Play'!AJ548+'Penalty Kill'!AF548),0)</f>
        <v>5.7471264367816091E-2</v>
      </c>
      <c r="AQ548" s="13">
        <f>IF(('Even Strength'!CU548+'Power Play'!AJ548+'Penalty Kill'!AF548)&gt;0,W548/('Even Strength'!CU548+'Power Play'!AJ548+'Penalty Kill'!AF548),0)</f>
        <v>0.13793103448275862</v>
      </c>
      <c r="AR548" s="13">
        <f t="shared" si="174"/>
        <v>0.1954022988505747</v>
      </c>
      <c r="AS548">
        <v>0</v>
      </c>
      <c r="AT548">
        <v>0</v>
      </c>
      <c r="AU548" s="17">
        <f t="shared" si="175"/>
        <v>0</v>
      </c>
      <c r="AV548">
        <v>0</v>
      </c>
      <c r="AW548">
        <v>83</v>
      </c>
      <c r="AX548">
        <v>99</v>
      </c>
      <c r="AY548">
        <v>104</v>
      </c>
      <c r="AZ548">
        <v>54</v>
      </c>
      <c r="BA548">
        <v>23</v>
      </c>
      <c r="BB548">
        <v>21</v>
      </c>
      <c r="BC548" s="2">
        <f t="shared" si="176"/>
        <v>4.0659699542782493</v>
      </c>
      <c r="BD548" s="14">
        <f t="shared" si="177"/>
        <v>4.8497713912475504</v>
      </c>
      <c r="BE548" s="14">
        <f t="shared" si="178"/>
        <v>5.0947093403004571</v>
      </c>
      <c r="BF548" s="14">
        <f t="shared" si="179"/>
        <v>2.6453298497713913</v>
      </c>
      <c r="BG548" s="14">
        <f t="shared" si="180"/>
        <v>1.1267145656433704</v>
      </c>
      <c r="BH548" s="14">
        <f t="shared" si="181"/>
        <v>1.0287393860222076</v>
      </c>
      <c r="BI548">
        <v>41</v>
      </c>
      <c r="BJ548">
        <v>18</v>
      </c>
      <c r="BK548">
        <v>1</v>
      </c>
      <c r="BL548">
        <v>0</v>
      </c>
      <c r="BM548">
        <v>0</v>
      </c>
      <c r="BN548">
        <v>0</v>
      </c>
      <c r="BO548" s="2">
        <v>-5.236078</v>
      </c>
      <c r="BR548" s="18" t="str">
        <f t="shared" si="182"/>
        <v xml:space="preserve"> </v>
      </c>
      <c r="BT548">
        <v>3</v>
      </c>
      <c r="BU548">
        <v>17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 s="18">
        <f t="shared" si="183"/>
        <v>0</v>
      </c>
      <c r="CC548" s="19">
        <v>5</v>
      </c>
      <c r="CD548">
        <v>0.9</v>
      </c>
      <c r="CE548">
        <v>2.6</v>
      </c>
      <c r="CF548">
        <v>3.5</v>
      </c>
      <c r="CG548" s="20">
        <f t="shared" si="184"/>
        <v>5.5555555555555552E-2</v>
      </c>
      <c r="CH548" s="20">
        <f t="shared" si="185"/>
        <v>0.17145656433703463</v>
      </c>
      <c r="CI548">
        <v>21.4</v>
      </c>
      <c r="CJ548">
        <v>28.2</v>
      </c>
      <c r="CK548">
        <v>-0.2</v>
      </c>
      <c r="CL548">
        <v>1.7000000000000002</v>
      </c>
      <c r="CM548">
        <v>3.1</v>
      </c>
      <c r="CN548">
        <v>0</v>
      </c>
      <c r="CO548">
        <v>4.8</v>
      </c>
      <c r="CP548" s="21">
        <f t="shared" si="186"/>
        <v>7.6190476190476183E-2</v>
      </c>
      <c r="CQ548" s="21">
        <f t="shared" si="187"/>
        <v>0.23514043109079033</v>
      </c>
      <c r="CU548">
        <v>10</v>
      </c>
      <c r="CV548" t="s">
        <v>1158</v>
      </c>
      <c r="CW548">
        <v>2750000</v>
      </c>
      <c r="CY548" s="22">
        <f t="shared" si="188"/>
        <v>-2.9268292682926855E-2</v>
      </c>
    </row>
    <row r="549" spans="1:103" x14ac:dyDescent="0.2">
      <c r="A549">
        <v>10</v>
      </c>
      <c r="B549" t="s">
        <v>2525</v>
      </c>
      <c r="C549" t="s">
        <v>2526</v>
      </c>
      <c r="D549" t="s">
        <v>268</v>
      </c>
      <c r="E549" t="s">
        <v>106</v>
      </c>
      <c r="F549">
        <v>72</v>
      </c>
      <c r="G549">
        <v>205</v>
      </c>
      <c r="H549" t="s">
        <v>118</v>
      </c>
      <c r="I549">
        <v>1997</v>
      </c>
      <c r="J549">
        <v>1</v>
      </c>
      <c r="K549">
        <v>25</v>
      </c>
      <c r="M549">
        <v>35</v>
      </c>
      <c r="N549" t="s">
        <v>2527</v>
      </c>
      <c r="O549" s="12" t="s">
        <v>1089</v>
      </c>
      <c r="P549" s="12" t="s">
        <v>2528</v>
      </c>
      <c r="Q549" t="s">
        <v>265</v>
      </c>
      <c r="T549" s="12" t="s">
        <v>156</v>
      </c>
      <c r="U549">
        <v>71</v>
      </c>
      <c r="V549">
        <v>13</v>
      </c>
      <c r="W549">
        <v>12</v>
      </c>
      <c r="X549">
        <v>25</v>
      </c>
      <c r="Y549">
        <v>1</v>
      </c>
      <c r="Z549">
        <v>56</v>
      </c>
      <c r="AA549">
        <v>16</v>
      </c>
      <c r="AB549">
        <v>14</v>
      </c>
      <c r="AC549" s="13">
        <f t="shared" si="168"/>
        <v>0.23214285714285715</v>
      </c>
      <c r="AD549" s="13">
        <f t="shared" si="169"/>
        <v>0.15116279069767441</v>
      </c>
      <c r="AE549" s="14">
        <v>21.4</v>
      </c>
      <c r="AF549" s="15">
        <v>25</v>
      </c>
      <c r="AG549" s="15">
        <v>1</v>
      </c>
      <c r="AH549" s="15">
        <v>8</v>
      </c>
      <c r="AI549" s="2">
        <v>845.08333333329995</v>
      </c>
      <c r="AJ549" s="14">
        <f t="shared" si="170"/>
        <v>11.902582159623943</v>
      </c>
      <c r="AK549">
        <v>1196</v>
      </c>
      <c r="AL549" s="14">
        <f t="shared" si="171"/>
        <v>16.845070422535212</v>
      </c>
      <c r="AM549" s="16">
        <f t="shared" si="172"/>
        <v>0.70659141583051832</v>
      </c>
      <c r="AN549" s="15">
        <v>76.781609000000003</v>
      </c>
      <c r="AO549" s="16">
        <f t="shared" si="173"/>
        <v>5.4514109535550919</v>
      </c>
      <c r="AP549" s="13">
        <f>IF(('Even Strength'!CU549+'Power Play'!AJ549+'Penalty Kill'!AF549)&gt;0,V549/('Even Strength'!CU549+'Power Play'!AJ549+'Penalty Kill'!AF549),0)</f>
        <v>0.10483870967741936</v>
      </c>
      <c r="AQ549" s="13">
        <f>IF(('Even Strength'!CU549+'Power Play'!AJ549+'Penalty Kill'!AF549)&gt;0,W549/('Even Strength'!CU549+'Power Play'!AJ549+'Penalty Kill'!AF549),0)</f>
        <v>9.6774193548387094E-2</v>
      </c>
      <c r="AR549" s="13">
        <f t="shared" si="174"/>
        <v>0.20161290322580644</v>
      </c>
      <c r="AS549">
        <v>9</v>
      </c>
      <c r="AT549">
        <v>20</v>
      </c>
      <c r="AU549" s="17">
        <f t="shared" si="175"/>
        <v>0.31034482758620691</v>
      </c>
      <c r="AV549">
        <v>0.60000000000000009</v>
      </c>
      <c r="AW549">
        <v>67</v>
      </c>
      <c r="AX549">
        <v>110</v>
      </c>
      <c r="AY549">
        <v>20</v>
      </c>
      <c r="AZ549">
        <v>16</v>
      </c>
      <c r="BA549">
        <v>13</v>
      </c>
      <c r="BB549">
        <v>12</v>
      </c>
      <c r="BC549" s="2">
        <f t="shared" si="176"/>
        <v>4.7569273247216151</v>
      </c>
      <c r="BD549" s="14">
        <f t="shared" si="177"/>
        <v>7.8098806823787728</v>
      </c>
      <c r="BE549" s="14">
        <f t="shared" si="178"/>
        <v>1.4199783058870494</v>
      </c>
      <c r="BF549" s="14">
        <f t="shared" si="179"/>
        <v>1.1359826447096395</v>
      </c>
      <c r="BG549" s="14">
        <f t="shared" si="180"/>
        <v>0.92298589882658211</v>
      </c>
      <c r="BH549" s="14">
        <f t="shared" si="181"/>
        <v>0.85198698353222968</v>
      </c>
      <c r="BI549">
        <v>76</v>
      </c>
      <c r="BJ549">
        <v>28</v>
      </c>
      <c r="BK549">
        <v>2</v>
      </c>
      <c r="BL549">
        <v>0</v>
      </c>
      <c r="BM549">
        <v>1</v>
      </c>
      <c r="BN549">
        <v>0</v>
      </c>
      <c r="BO549" s="2">
        <v>-10.258253</v>
      </c>
      <c r="BR549" s="18" t="str">
        <f t="shared" si="182"/>
        <v xml:space="preserve"> </v>
      </c>
      <c r="BT549">
        <v>6</v>
      </c>
      <c r="BU549">
        <v>17</v>
      </c>
      <c r="BV549">
        <v>0</v>
      </c>
      <c r="BW549">
        <v>0</v>
      </c>
      <c r="BX549">
        <v>3</v>
      </c>
      <c r="BY549">
        <v>0</v>
      </c>
      <c r="BZ549">
        <v>0</v>
      </c>
      <c r="CA549">
        <v>0</v>
      </c>
      <c r="CB549" s="18">
        <f t="shared" si="183"/>
        <v>0</v>
      </c>
      <c r="CC549" s="19">
        <v>1</v>
      </c>
      <c r="CD549">
        <v>1.9</v>
      </c>
      <c r="CE549">
        <v>1</v>
      </c>
      <c r="CF549">
        <v>2.9</v>
      </c>
      <c r="CG549" s="20">
        <f t="shared" si="184"/>
        <v>4.0845070422535212E-2</v>
      </c>
      <c r="CH549" s="20">
        <f t="shared" si="185"/>
        <v>0.20589685435362218</v>
      </c>
      <c r="CI549">
        <v>18</v>
      </c>
      <c r="CJ549">
        <v>15.8</v>
      </c>
      <c r="CK549">
        <v>-3.2</v>
      </c>
      <c r="CL549">
        <v>2.7</v>
      </c>
      <c r="CM549">
        <v>1.5</v>
      </c>
      <c r="CN549">
        <v>0</v>
      </c>
      <c r="CO549">
        <v>4.2</v>
      </c>
      <c r="CP549" s="21">
        <f t="shared" si="186"/>
        <v>5.9154929577464793E-2</v>
      </c>
      <c r="CQ549" s="21">
        <f t="shared" si="187"/>
        <v>0.29819544423628042</v>
      </c>
      <c r="CU549">
        <v>9</v>
      </c>
      <c r="CV549" t="s">
        <v>272</v>
      </c>
      <c r="CW549">
        <v>1500000</v>
      </c>
      <c r="CY549" s="22">
        <f t="shared" si="188"/>
        <v>1.5658536585365859</v>
      </c>
    </row>
    <row r="550" spans="1:103" x14ac:dyDescent="0.2">
      <c r="A550">
        <v>21</v>
      </c>
      <c r="B550" t="s">
        <v>2529</v>
      </c>
      <c r="C550" t="s">
        <v>290</v>
      </c>
      <c r="E550" t="s">
        <v>291</v>
      </c>
      <c r="F550">
        <v>74</v>
      </c>
      <c r="G550">
        <v>215</v>
      </c>
      <c r="H550" t="s">
        <v>118</v>
      </c>
      <c r="L550" t="s">
        <v>108</v>
      </c>
      <c r="M550">
        <v>24</v>
      </c>
      <c r="N550" t="s">
        <v>2530</v>
      </c>
      <c r="O550" s="12" t="s">
        <v>1075</v>
      </c>
      <c r="P550" s="12" t="s">
        <v>2531</v>
      </c>
      <c r="Q550" t="s">
        <v>343</v>
      </c>
      <c r="T550" s="12" t="s">
        <v>140</v>
      </c>
      <c r="U550">
        <v>6</v>
      </c>
      <c r="V550">
        <v>1</v>
      </c>
      <c r="W550">
        <v>1</v>
      </c>
      <c r="X550">
        <v>2</v>
      </c>
      <c r="Y550">
        <v>0</v>
      </c>
      <c r="Z550">
        <v>7</v>
      </c>
      <c r="AA550">
        <v>2</v>
      </c>
      <c r="AB550">
        <v>2</v>
      </c>
      <c r="AC550" s="13">
        <f t="shared" si="168"/>
        <v>0.14285714285714285</v>
      </c>
      <c r="AD550" s="13">
        <f t="shared" si="169"/>
        <v>9.0909090909090912E-2</v>
      </c>
      <c r="AE550" s="14">
        <v>33.4</v>
      </c>
      <c r="AF550" s="15">
        <v>2</v>
      </c>
      <c r="AG550" s="15">
        <v>2</v>
      </c>
      <c r="AH550" s="15">
        <v>0</v>
      </c>
      <c r="AI550" s="2">
        <v>60.7833333333</v>
      </c>
      <c r="AJ550" s="14">
        <f t="shared" si="170"/>
        <v>10.13055555555</v>
      </c>
      <c r="AK550">
        <v>89</v>
      </c>
      <c r="AL550" s="14">
        <f t="shared" si="171"/>
        <v>14.833333333333334</v>
      </c>
      <c r="AM550" s="16">
        <f t="shared" si="172"/>
        <v>0.68295880149775279</v>
      </c>
      <c r="AN550" s="15">
        <v>14.5</v>
      </c>
      <c r="AO550" s="16">
        <f t="shared" si="173"/>
        <v>14.313134082815637</v>
      </c>
      <c r="AP550" s="13">
        <f>IF(('Even Strength'!CU550+'Power Play'!AJ550+'Penalty Kill'!AF550)&gt;0,V550/('Even Strength'!CU550+'Power Play'!AJ550+'Penalty Kill'!AF550),0)</f>
        <v>6.6666666666666666E-2</v>
      </c>
      <c r="AQ550" s="13">
        <f>IF(('Even Strength'!CU550+'Power Play'!AJ550+'Penalty Kill'!AF550)&gt;0,W550/('Even Strength'!CU550+'Power Play'!AJ550+'Penalty Kill'!AF550),0)</f>
        <v>6.6666666666666666E-2</v>
      </c>
      <c r="AR550" s="13">
        <f t="shared" si="174"/>
        <v>0.13333333333333333</v>
      </c>
      <c r="AS550">
        <v>0</v>
      </c>
      <c r="AT550">
        <v>0</v>
      </c>
      <c r="AU550" s="17">
        <f t="shared" si="175"/>
        <v>0</v>
      </c>
      <c r="AV550">
        <v>0</v>
      </c>
      <c r="AW550">
        <v>8</v>
      </c>
      <c r="AX550">
        <v>5</v>
      </c>
      <c r="AY550">
        <v>1</v>
      </c>
      <c r="AZ550">
        <v>2</v>
      </c>
      <c r="BA550">
        <v>0</v>
      </c>
      <c r="BB550">
        <v>1</v>
      </c>
      <c r="BC550" s="2">
        <f t="shared" si="176"/>
        <v>7.896901562932765</v>
      </c>
      <c r="BD550" s="14">
        <f t="shared" si="177"/>
        <v>4.9355634768329786</v>
      </c>
      <c r="BE550" s="14">
        <f t="shared" si="178"/>
        <v>0.98711269536659563</v>
      </c>
      <c r="BF550" s="14">
        <f t="shared" si="179"/>
        <v>1.9742253907331913</v>
      </c>
      <c r="BG550" s="14">
        <f t="shared" si="180"/>
        <v>0</v>
      </c>
      <c r="BH550" s="14">
        <f t="shared" si="181"/>
        <v>0.98711269536659563</v>
      </c>
      <c r="BI550">
        <v>2</v>
      </c>
      <c r="BJ550">
        <v>1</v>
      </c>
      <c r="BK550">
        <v>0</v>
      </c>
      <c r="BL550">
        <v>0</v>
      </c>
      <c r="BM550">
        <v>0</v>
      </c>
      <c r="BN550">
        <v>0</v>
      </c>
      <c r="BO550" s="2">
        <v>-1.112236</v>
      </c>
      <c r="BR550" s="18" t="str">
        <f t="shared" si="182"/>
        <v xml:space="preserve"> </v>
      </c>
      <c r="BT550">
        <v>0</v>
      </c>
      <c r="BU550">
        <v>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 s="18">
        <f t="shared" si="183"/>
        <v>0</v>
      </c>
      <c r="CC550" s="19">
        <v>3</v>
      </c>
      <c r="CD550">
        <v>0.2</v>
      </c>
      <c r="CE550">
        <v>0.1</v>
      </c>
      <c r="CF550">
        <v>0.2</v>
      </c>
      <c r="CG550" s="20">
        <f t="shared" si="184"/>
        <v>3.3333333333333333E-2</v>
      </c>
      <c r="CH550" s="20">
        <f t="shared" si="185"/>
        <v>0.19742253907331914</v>
      </c>
      <c r="CI550">
        <v>1.1000000000000001</v>
      </c>
      <c r="CJ550">
        <v>1.1000000000000001</v>
      </c>
      <c r="CK550">
        <v>0.2</v>
      </c>
      <c r="CL550">
        <v>0.4</v>
      </c>
      <c r="CM550">
        <v>0.1</v>
      </c>
      <c r="CN550">
        <v>0</v>
      </c>
      <c r="CO550">
        <v>0.5</v>
      </c>
      <c r="CP550" s="21">
        <f t="shared" si="186"/>
        <v>8.3333333333333329E-2</v>
      </c>
      <c r="CQ550" s="21">
        <f t="shared" si="187"/>
        <v>0.49355634768329781</v>
      </c>
      <c r="CW550">
        <v>570000</v>
      </c>
      <c r="CY550" s="22">
        <f t="shared" si="188"/>
        <v>-0.50097560975609756</v>
      </c>
    </row>
    <row r="551" spans="1:103" x14ac:dyDescent="0.2">
      <c r="A551">
        <v>18</v>
      </c>
      <c r="B551" t="s">
        <v>2532</v>
      </c>
      <c r="C551" t="s">
        <v>2002</v>
      </c>
      <c r="D551" t="s">
        <v>116</v>
      </c>
      <c r="E551" t="s">
        <v>117</v>
      </c>
      <c r="F551">
        <v>76</v>
      </c>
      <c r="G551">
        <v>210</v>
      </c>
      <c r="H551" t="s">
        <v>107</v>
      </c>
      <c r="I551">
        <v>2001</v>
      </c>
      <c r="J551">
        <v>7</v>
      </c>
      <c r="K551">
        <v>220</v>
      </c>
      <c r="M551">
        <v>32</v>
      </c>
      <c r="N551" t="s">
        <v>2533</v>
      </c>
      <c r="O551" s="12" t="s">
        <v>275</v>
      </c>
      <c r="P551" s="12" t="s">
        <v>2534</v>
      </c>
      <c r="Q551" t="s">
        <v>460</v>
      </c>
      <c r="T551" s="12" t="s">
        <v>229</v>
      </c>
      <c r="U551">
        <v>79</v>
      </c>
      <c r="V551">
        <v>8</v>
      </c>
      <c r="W551">
        <v>14</v>
      </c>
      <c r="X551">
        <v>22</v>
      </c>
      <c r="Y551">
        <v>-1</v>
      </c>
      <c r="Z551">
        <v>151</v>
      </c>
      <c r="AA551">
        <v>61</v>
      </c>
      <c r="AB551">
        <v>57</v>
      </c>
      <c r="AC551" s="13">
        <f t="shared" si="168"/>
        <v>5.2980132450331126E-2</v>
      </c>
      <c r="AD551" s="13">
        <f t="shared" si="169"/>
        <v>2.9739776951672861E-2</v>
      </c>
      <c r="AE551" s="14">
        <v>30.1</v>
      </c>
      <c r="AF551" s="15">
        <v>99</v>
      </c>
      <c r="AG551" s="15">
        <v>5</v>
      </c>
      <c r="AH551" s="15">
        <v>10</v>
      </c>
      <c r="AI551" s="2">
        <v>1157.55</v>
      </c>
      <c r="AJ551" s="14">
        <f t="shared" si="170"/>
        <v>14.652531645569619</v>
      </c>
      <c r="AK551">
        <v>1721</v>
      </c>
      <c r="AL551" s="14">
        <f t="shared" si="171"/>
        <v>21.784810126582279</v>
      </c>
      <c r="AM551" s="16">
        <f t="shared" si="172"/>
        <v>0.67260313771063329</v>
      </c>
      <c r="AN551" s="15">
        <v>69.222222000000002</v>
      </c>
      <c r="AO551" s="16">
        <f t="shared" si="173"/>
        <v>3.5880379422055206</v>
      </c>
      <c r="AP551" s="13">
        <f>IF(('Even Strength'!CU551+'Power Play'!AJ551+'Penalty Kill'!AF551)&gt;0,V551/('Even Strength'!CU551+'Power Play'!AJ551+'Penalty Kill'!AF551),0)</f>
        <v>6.2015503875968991E-2</v>
      </c>
      <c r="AQ551" s="13">
        <f>IF(('Even Strength'!CU551+'Power Play'!AJ551+'Penalty Kill'!AF551)&gt;0,W551/('Even Strength'!CU551+'Power Play'!AJ551+'Penalty Kill'!AF551),0)</f>
        <v>0.10852713178294573</v>
      </c>
      <c r="AR551" s="13">
        <f t="shared" si="174"/>
        <v>0.17054263565891473</v>
      </c>
      <c r="AS551">
        <v>21</v>
      </c>
      <c r="AT551">
        <v>30</v>
      </c>
      <c r="AU551" s="17">
        <f t="shared" si="175"/>
        <v>0.41176470588235292</v>
      </c>
      <c r="AV551">
        <v>1</v>
      </c>
      <c r="AW551">
        <v>91</v>
      </c>
      <c r="AX551">
        <v>120</v>
      </c>
      <c r="AY551">
        <v>49</v>
      </c>
      <c r="AZ551">
        <v>61</v>
      </c>
      <c r="BA551">
        <v>16</v>
      </c>
      <c r="BB551">
        <v>32</v>
      </c>
      <c r="BC551" s="2">
        <f t="shared" si="176"/>
        <v>4.7168588829856164</v>
      </c>
      <c r="BD551" s="14">
        <f t="shared" si="177"/>
        <v>6.2200336918491645</v>
      </c>
      <c r="BE551" s="14">
        <f t="shared" si="178"/>
        <v>2.5398470908384088</v>
      </c>
      <c r="BF551" s="14">
        <f t="shared" si="179"/>
        <v>3.1618504600233255</v>
      </c>
      <c r="BG551" s="14">
        <f t="shared" si="180"/>
        <v>0.82933782557988855</v>
      </c>
      <c r="BH551" s="14">
        <f t="shared" si="181"/>
        <v>1.6586756511597771</v>
      </c>
      <c r="BI551">
        <v>18</v>
      </c>
      <c r="BJ551">
        <v>9</v>
      </c>
      <c r="BK551">
        <v>0</v>
      </c>
      <c r="BL551">
        <v>0</v>
      </c>
      <c r="BM551">
        <v>0</v>
      </c>
      <c r="BN551">
        <v>0</v>
      </c>
      <c r="BO551" s="2">
        <v>7.9721190000000002</v>
      </c>
      <c r="BR551" s="18" t="str">
        <f t="shared" si="182"/>
        <v xml:space="preserve"> </v>
      </c>
      <c r="BT551">
        <v>2</v>
      </c>
      <c r="BU551">
        <v>23</v>
      </c>
      <c r="BV551">
        <v>0</v>
      </c>
      <c r="BW551">
        <v>0</v>
      </c>
      <c r="BX551">
        <v>1</v>
      </c>
      <c r="BY551">
        <v>0</v>
      </c>
      <c r="BZ551">
        <v>0</v>
      </c>
      <c r="CA551">
        <v>0</v>
      </c>
      <c r="CB551" s="18">
        <f t="shared" si="183"/>
        <v>0</v>
      </c>
      <c r="CC551" s="19">
        <v>4</v>
      </c>
      <c r="CD551">
        <v>0</v>
      </c>
      <c r="CE551">
        <v>1.3</v>
      </c>
      <c r="CF551">
        <v>1.3</v>
      </c>
      <c r="CG551" s="20">
        <f t="shared" si="184"/>
        <v>1.6455696202531647E-2</v>
      </c>
      <c r="CH551" s="20">
        <f t="shared" si="185"/>
        <v>6.7383698328365951E-2</v>
      </c>
      <c r="CI551">
        <v>21</v>
      </c>
      <c r="CJ551">
        <v>26.5</v>
      </c>
      <c r="CK551">
        <v>0.1</v>
      </c>
      <c r="CL551">
        <v>-0.7</v>
      </c>
      <c r="CM551">
        <v>3</v>
      </c>
      <c r="CN551">
        <v>0</v>
      </c>
      <c r="CO551">
        <v>2.2999999999999998</v>
      </c>
      <c r="CP551" s="21">
        <f t="shared" si="186"/>
        <v>2.911392405063291E-2</v>
      </c>
      <c r="CQ551" s="21">
        <f t="shared" si="187"/>
        <v>0.11921731242710897</v>
      </c>
      <c r="CU551">
        <v>3</v>
      </c>
      <c r="CV551" t="s">
        <v>1027</v>
      </c>
      <c r="CW551">
        <v>2100000</v>
      </c>
      <c r="CY551" s="22">
        <f t="shared" si="188"/>
        <v>-1.3878048780487804</v>
      </c>
    </row>
    <row r="552" spans="1:103" x14ac:dyDescent="0.2">
      <c r="A552">
        <v>22</v>
      </c>
      <c r="B552" t="s">
        <v>2535</v>
      </c>
      <c r="C552" t="s">
        <v>2536</v>
      </c>
      <c r="D552" t="s">
        <v>239</v>
      </c>
      <c r="E552" t="s">
        <v>117</v>
      </c>
      <c r="F552">
        <v>72</v>
      </c>
      <c r="G552">
        <v>195</v>
      </c>
      <c r="H552" t="s">
        <v>118</v>
      </c>
      <c r="I552">
        <v>1997</v>
      </c>
      <c r="J552">
        <v>7</v>
      </c>
      <c r="K552">
        <v>182</v>
      </c>
      <c r="M552">
        <v>35</v>
      </c>
      <c r="N552" t="s">
        <v>2537</v>
      </c>
      <c r="O552" s="12" t="s">
        <v>474</v>
      </c>
      <c r="P552" s="12" t="s">
        <v>2538</v>
      </c>
      <c r="Q552" t="s">
        <v>317</v>
      </c>
      <c r="T552" s="12" t="s">
        <v>178</v>
      </c>
      <c r="U552">
        <v>8</v>
      </c>
      <c r="V552">
        <v>0</v>
      </c>
      <c r="W552">
        <v>0</v>
      </c>
      <c r="X552">
        <v>0</v>
      </c>
      <c r="Y552">
        <v>-3</v>
      </c>
      <c r="Z552">
        <v>1</v>
      </c>
      <c r="AA552">
        <v>1</v>
      </c>
      <c r="AB552">
        <v>3</v>
      </c>
      <c r="AC552" s="13">
        <f t="shared" si="168"/>
        <v>0</v>
      </c>
      <c r="AD552" s="13">
        <f t="shared" si="169"/>
        <v>0</v>
      </c>
      <c r="AE552" s="14">
        <v>103.5</v>
      </c>
      <c r="AF552" s="15">
        <v>1</v>
      </c>
      <c r="AG552" s="15">
        <v>0</v>
      </c>
      <c r="AH552" s="15">
        <v>0</v>
      </c>
      <c r="AI552" s="2">
        <v>101.3166666667</v>
      </c>
      <c r="AJ552" s="14">
        <f t="shared" si="170"/>
        <v>12.6645833333375</v>
      </c>
      <c r="AK552">
        <v>153</v>
      </c>
      <c r="AL552" s="14">
        <f t="shared" si="171"/>
        <v>19.125</v>
      </c>
      <c r="AM552" s="16">
        <f t="shared" si="172"/>
        <v>0.66220043573006537</v>
      </c>
      <c r="AN552" s="15">
        <v>0</v>
      </c>
      <c r="AO552" s="16">
        <f t="shared" si="173"/>
        <v>0</v>
      </c>
      <c r="AP552" s="13">
        <f>IF(('Even Strength'!CU552+'Power Play'!AJ552+'Penalty Kill'!AF552)&gt;0,V552/('Even Strength'!CU552+'Power Play'!AJ552+'Penalty Kill'!AF552),0)</f>
        <v>0</v>
      </c>
      <c r="AQ552" s="13">
        <f>IF(('Even Strength'!CU552+'Power Play'!AJ552+'Penalty Kill'!AF552)&gt;0,W552/('Even Strength'!CU552+'Power Play'!AJ552+'Penalty Kill'!AF552),0)</f>
        <v>0</v>
      </c>
      <c r="AR552" s="13">
        <f t="shared" si="174"/>
        <v>0</v>
      </c>
      <c r="AS552">
        <v>0</v>
      </c>
      <c r="AT552">
        <v>0</v>
      </c>
      <c r="AU552" s="17">
        <f t="shared" si="175"/>
        <v>0</v>
      </c>
      <c r="AV552">
        <v>0</v>
      </c>
      <c r="AW552">
        <v>10</v>
      </c>
      <c r="AX552">
        <v>3</v>
      </c>
      <c r="AY552">
        <v>5</v>
      </c>
      <c r="AZ552">
        <v>1</v>
      </c>
      <c r="BA552">
        <v>0</v>
      </c>
      <c r="BB552">
        <v>1</v>
      </c>
      <c r="BC552" s="2">
        <f t="shared" si="176"/>
        <v>5.9220266491179725</v>
      </c>
      <c r="BD552" s="14">
        <f t="shared" si="177"/>
        <v>1.7766079947353919</v>
      </c>
      <c r="BE552" s="14">
        <f t="shared" si="178"/>
        <v>2.9610133245589862</v>
      </c>
      <c r="BF552" s="14">
        <f t="shared" si="179"/>
        <v>0.59220266491179729</v>
      </c>
      <c r="BG552" s="14">
        <f t="shared" si="180"/>
        <v>0</v>
      </c>
      <c r="BH552" s="14">
        <f t="shared" si="181"/>
        <v>0.59220266491179729</v>
      </c>
      <c r="BI552">
        <v>4</v>
      </c>
      <c r="BJ552">
        <v>2</v>
      </c>
      <c r="BK552">
        <v>0</v>
      </c>
      <c r="BL552">
        <v>0</v>
      </c>
      <c r="BM552">
        <v>0</v>
      </c>
      <c r="BN552">
        <v>0</v>
      </c>
      <c r="BO552" s="2">
        <v>-1.5081470000000001</v>
      </c>
      <c r="BR552" s="18" t="str">
        <f t="shared" si="182"/>
        <v xml:space="preserve"> </v>
      </c>
      <c r="BT552">
        <v>0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 s="18">
        <f t="shared" si="183"/>
        <v>0</v>
      </c>
      <c r="CC552" s="19">
        <v>2</v>
      </c>
      <c r="CD552">
        <v>-0.1</v>
      </c>
      <c r="CE552">
        <v>-0.1</v>
      </c>
      <c r="CF552">
        <v>-0.2</v>
      </c>
      <c r="CG552" s="20">
        <f t="shared" si="184"/>
        <v>-2.5000000000000001E-2</v>
      </c>
      <c r="CH552" s="20">
        <f t="shared" si="185"/>
        <v>-0.11844053298235944</v>
      </c>
      <c r="CI552">
        <v>2</v>
      </c>
      <c r="CJ552">
        <v>2.8</v>
      </c>
      <c r="CK552">
        <v>-2.2999999999999998</v>
      </c>
      <c r="CL552">
        <v>-0.5</v>
      </c>
      <c r="CM552">
        <v>-0.1</v>
      </c>
      <c r="CN552">
        <v>0</v>
      </c>
      <c r="CO552">
        <v>-0.60000000000000009</v>
      </c>
      <c r="CP552" s="21">
        <f t="shared" si="186"/>
        <v>-7.5000000000000011E-2</v>
      </c>
      <c r="CQ552" s="21">
        <f t="shared" si="187"/>
        <v>-0.35532159894707838</v>
      </c>
      <c r="CU552">
        <v>10</v>
      </c>
      <c r="CV552" t="s">
        <v>916</v>
      </c>
      <c r="CW552">
        <v>700000</v>
      </c>
      <c r="CY552" s="22">
        <f t="shared" si="188"/>
        <v>-1.8292682926829269</v>
      </c>
    </row>
    <row r="553" spans="1:103" x14ac:dyDescent="0.2">
      <c r="A553">
        <v>26</v>
      </c>
      <c r="B553" t="s">
        <v>2539</v>
      </c>
      <c r="C553" t="s">
        <v>2540</v>
      </c>
      <c r="D553" t="s">
        <v>105</v>
      </c>
      <c r="E553" t="s">
        <v>106</v>
      </c>
      <c r="F553">
        <v>73</v>
      </c>
      <c r="G553">
        <v>200</v>
      </c>
      <c r="H553" t="s">
        <v>118</v>
      </c>
      <c r="I553">
        <v>2003</v>
      </c>
      <c r="J553">
        <v>9</v>
      </c>
      <c r="K553">
        <v>263</v>
      </c>
      <c r="M553">
        <v>30</v>
      </c>
      <c r="N553" t="s">
        <v>2541</v>
      </c>
      <c r="O553" s="12" t="s">
        <v>336</v>
      </c>
      <c r="P553" s="12" t="s">
        <v>2542</v>
      </c>
      <c r="Q553" s="12" t="s">
        <v>305</v>
      </c>
      <c r="R553" t="s">
        <v>2543</v>
      </c>
      <c r="S553">
        <v>55</v>
      </c>
      <c r="T553" s="12" t="s">
        <v>156</v>
      </c>
      <c r="U553">
        <v>75</v>
      </c>
      <c r="V553">
        <v>23</v>
      </c>
      <c r="W553">
        <v>28</v>
      </c>
      <c r="X553">
        <v>51</v>
      </c>
      <c r="Y553">
        <v>2</v>
      </c>
      <c r="Z553">
        <v>176</v>
      </c>
      <c r="AA553">
        <v>64</v>
      </c>
      <c r="AB553">
        <v>51</v>
      </c>
      <c r="AC553" s="13">
        <f t="shared" si="168"/>
        <v>0.13068181818181818</v>
      </c>
      <c r="AD553" s="13">
        <f t="shared" si="169"/>
        <v>7.903780068728522E-2</v>
      </c>
      <c r="AE553" s="14">
        <v>22.6</v>
      </c>
      <c r="AF553" s="15">
        <v>87</v>
      </c>
      <c r="AG553" s="15">
        <v>19</v>
      </c>
      <c r="AH553" s="15">
        <v>16</v>
      </c>
      <c r="AI553" s="2">
        <v>1346.75</v>
      </c>
      <c r="AJ553" s="14">
        <f t="shared" si="170"/>
        <v>17.956666666666667</v>
      </c>
      <c r="AK553">
        <v>1613</v>
      </c>
      <c r="AL553" s="14">
        <f t="shared" si="171"/>
        <v>21.506666666666668</v>
      </c>
      <c r="AM553" s="16">
        <f t="shared" si="172"/>
        <v>0.83493490390576564</v>
      </c>
      <c r="AN553" s="15">
        <v>170.16954000000001</v>
      </c>
      <c r="AO553" s="16">
        <f t="shared" si="173"/>
        <v>7.5813420456654921</v>
      </c>
      <c r="AP553" s="13">
        <f>IF(('Even Strength'!CU553+'Power Play'!AJ553+'Penalty Kill'!AF553)&gt;0,V553/('Even Strength'!CU553+'Power Play'!AJ553+'Penalty Kill'!AF553),0)</f>
        <v>0.28749999999999998</v>
      </c>
      <c r="AQ553" s="13">
        <f>IF(('Even Strength'!CU553+'Power Play'!AJ553+'Penalty Kill'!AF553)&gt;0,W553/('Even Strength'!CU553+'Power Play'!AJ553+'Penalty Kill'!AF553),0)</f>
        <v>0.35</v>
      </c>
      <c r="AR553" s="13">
        <f t="shared" si="174"/>
        <v>0.63749999999999996</v>
      </c>
      <c r="AS553">
        <v>2</v>
      </c>
      <c r="AT553">
        <v>7</v>
      </c>
      <c r="AU553" s="17">
        <f t="shared" si="175"/>
        <v>0.22222222222222221</v>
      </c>
      <c r="AV553">
        <v>0.2</v>
      </c>
      <c r="AW553">
        <v>67</v>
      </c>
      <c r="AX553">
        <v>46</v>
      </c>
      <c r="AY553">
        <v>43</v>
      </c>
      <c r="AZ553">
        <v>64</v>
      </c>
      <c r="BA553">
        <v>14</v>
      </c>
      <c r="BB553">
        <v>32</v>
      </c>
      <c r="BC553" s="2">
        <f t="shared" si="176"/>
        <v>2.9849638017449411</v>
      </c>
      <c r="BD553" s="14">
        <f t="shared" si="177"/>
        <v>2.0493781325413032</v>
      </c>
      <c r="BE553" s="14">
        <f t="shared" si="178"/>
        <v>1.9157230369407836</v>
      </c>
      <c r="BF553" s="14">
        <f t="shared" si="179"/>
        <v>2.851308706144422</v>
      </c>
      <c r="BG553" s="14">
        <f t="shared" si="180"/>
        <v>0.62372377946909219</v>
      </c>
      <c r="BH553" s="14">
        <f t="shared" si="181"/>
        <v>1.425654353072211</v>
      </c>
      <c r="BI553">
        <v>34</v>
      </c>
      <c r="BJ553">
        <v>16</v>
      </c>
      <c r="BK553">
        <v>0</v>
      </c>
      <c r="BL553">
        <v>0</v>
      </c>
      <c r="BM553">
        <v>0</v>
      </c>
      <c r="BN553">
        <v>0</v>
      </c>
      <c r="BO553" s="2">
        <v>0.491892</v>
      </c>
      <c r="BP553">
        <v>14</v>
      </c>
      <c r="BQ553">
        <v>7</v>
      </c>
      <c r="BR553" s="18">
        <f t="shared" si="182"/>
        <v>0.5</v>
      </c>
      <c r="BS553">
        <v>2</v>
      </c>
      <c r="BT553">
        <v>5</v>
      </c>
      <c r="BU553">
        <v>26</v>
      </c>
      <c r="BV553">
        <v>1</v>
      </c>
      <c r="BW553">
        <v>1</v>
      </c>
      <c r="BX553">
        <v>5</v>
      </c>
      <c r="BY553">
        <v>0</v>
      </c>
      <c r="BZ553">
        <v>0</v>
      </c>
      <c r="CA553">
        <v>0</v>
      </c>
      <c r="CB553" s="18">
        <f t="shared" si="183"/>
        <v>0</v>
      </c>
      <c r="CC553" s="19">
        <v>7</v>
      </c>
      <c r="CD553">
        <v>4.5999999999999996</v>
      </c>
      <c r="CE553">
        <v>2</v>
      </c>
      <c r="CF553">
        <v>6.5</v>
      </c>
      <c r="CG553" s="20">
        <f t="shared" si="184"/>
        <v>8.666666666666667E-2</v>
      </c>
      <c r="CH553" s="20">
        <f t="shared" si="185"/>
        <v>0.28958604046779285</v>
      </c>
      <c r="CI553">
        <v>34.200000000000003</v>
      </c>
      <c r="CJ553">
        <v>25.1</v>
      </c>
      <c r="CK553">
        <v>18.5</v>
      </c>
      <c r="CL553">
        <v>6.3</v>
      </c>
      <c r="CM553">
        <v>2.9</v>
      </c>
      <c r="CN553">
        <v>2.2999999999999998</v>
      </c>
      <c r="CO553">
        <v>11.5</v>
      </c>
      <c r="CP553" s="21">
        <f t="shared" si="186"/>
        <v>0.15333333333333332</v>
      </c>
      <c r="CQ553" s="21">
        <f t="shared" si="187"/>
        <v>0.5123445331353258</v>
      </c>
      <c r="CU553">
        <v>4</v>
      </c>
      <c r="CV553" t="s">
        <v>171</v>
      </c>
      <c r="CW553">
        <v>3133333</v>
      </c>
      <c r="CY553" s="22">
        <f t="shared" si="188"/>
        <v>5.9975615609756101</v>
      </c>
    </row>
    <row r="554" spans="1:103" x14ac:dyDescent="0.2">
      <c r="A554">
        <v>18</v>
      </c>
      <c r="B554" t="s">
        <v>2544</v>
      </c>
      <c r="C554" t="s">
        <v>2545</v>
      </c>
      <c r="D554" t="s">
        <v>488</v>
      </c>
      <c r="E554" t="s">
        <v>117</v>
      </c>
      <c r="F554">
        <v>71</v>
      </c>
      <c r="G554">
        <v>210</v>
      </c>
      <c r="H554" t="s">
        <v>107</v>
      </c>
      <c r="M554">
        <v>27</v>
      </c>
      <c r="N554" t="s">
        <v>2546</v>
      </c>
      <c r="O554" s="12" t="s">
        <v>678</v>
      </c>
      <c r="P554" s="12" t="s">
        <v>2547</v>
      </c>
      <c r="Q554" t="s">
        <v>393</v>
      </c>
      <c r="T554" s="12" t="s">
        <v>170</v>
      </c>
      <c r="U554">
        <v>9</v>
      </c>
      <c r="V554">
        <v>0</v>
      </c>
      <c r="W554">
        <v>0</v>
      </c>
      <c r="X554">
        <v>0</v>
      </c>
      <c r="Y554">
        <v>-2</v>
      </c>
      <c r="Z554">
        <v>8</v>
      </c>
      <c r="AA554">
        <v>1</v>
      </c>
      <c r="AB554">
        <v>7</v>
      </c>
      <c r="AC554" s="13">
        <f t="shared" si="168"/>
        <v>0</v>
      </c>
      <c r="AD554" s="13">
        <f t="shared" si="169"/>
        <v>0</v>
      </c>
      <c r="AE554" s="14">
        <v>35.1</v>
      </c>
      <c r="AF554" s="15">
        <v>6</v>
      </c>
      <c r="AG554" s="15">
        <v>1</v>
      </c>
      <c r="AH554" s="15">
        <v>1</v>
      </c>
      <c r="AI554" s="2">
        <v>83.233333333299996</v>
      </c>
      <c r="AJ554" s="14">
        <f t="shared" si="170"/>
        <v>9.2481481481444447</v>
      </c>
      <c r="AK554">
        <v>125</v>
      </c>
      <c r="AL554" s="14">
        <f t="shared" si="171"/>
        <v>13.888888888888889</v>
      </c>
      <c r="AM554" s="16">
        <f t="shared" si="172"/>
        <v>0.66586666666639993</v>
      </c>
      <c r="AN554" s="15">
        <v>0</v>
      </c>
      <c r="AO554" s="16">
        <f t="shared" si="173"/>
        <v>0</v>
      </c>
      <c r="AP554" s="13">
        <f>IF(('Even Strength'!CU554+'Power Play'!AJ554+'Penalty Kill'!AF554)&gt;0,V554/('Even Strength'!CU554+'Power Play'!AJ554+'Penalty Kill'!AF554),0)</f>
        <v>0</v>
      </c>
      <c r="AQ554" s="13">
        <f>IF(('Even Strength'!CU554+'Power Play'!AJ554+'Penalty Kill'!AF554)&gt;0,W554/('Even Strength'!CU554+'Power Play'!AJ554+'Penalty Kill'!AF554),0)</f>
        <v>0</v>
      </c>
      <c r="AR554" s="13">
        <f t="shared" si="174"/>
        <v>0</v>
      </c>
      <c r="AS554">
        <v>29</v>
      </c>
      <c r="AT554">
        <v>25</v>
      </c>
      <c r="AU554" s="17">
        <f t="shared" si="175"/>
        <v>0.53703703703703709</v>
      </c>
      <c r="AV554">
        <v>9.5</v>
      </c>
      <c r="AW554">
        <v>14</v>
      </c>
      <c r="AX554">
        <v>11</v>
      </c>
      <c r="AY554">
        <v>4</v>
      </c>
      <c r="AZ554">
        <v>1</v>
      </c>
      <c r="BA554">
        <v>1</v>
      </c>
      <c r="BB554">
        <v>1</v>
      </c>
      <c r="BC554" s="2">
        <f t="shared" si="176"/>
        <v>10.092110532643209</v>
      </c>
      <c r="BD554" s="14">
        <f t="shared" si="177"/>
        <v>7.9295154185053782</v>
      </c>
      <c r="BE554" s="14">
        <f t="shared" si="178"/>
        <v>2.8834601521837744</v>
      </c>
      <c r="BF554" s="14">
        <f t="shared" si="179"/>
        <v>0.7208650380459436</v>
      </c>
      <c r="BG554" s="14">
        <f t="shared" si="180"/>
        <v>0.7208650380459436</v>
      </c>
      <c r="BH554" s="14">
        <f t="shared" si="181"/>
        <v>0.7208650380459436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2">
        <v>0.84823899999999997</v>
      </c>
      <c r="BR554" s="18" t="str">
        <f t="shared" si="182"/>
        <v xml:space="preserve"> 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 s="18">
        <f t="shared" si="183"/>
        <v>0</v>
      </c>
      <c r="CC554" s="19">
        <v>5</v>
      </c>
      <c r="CD554">
        <v>-0.2</v>
      </c>
      <c r="CE554">
        <v>0</v>
      </c>
      <c r="CF554">
        <v>-0.2</v>
      </c>
      <c r="CG554" s="20">
        <f t="shared" si="184"/>
        <v>-2.2222222222222223E-2</v>
      </c>
      <c r="CH554" s="20">
        <f t="shared" si="185"/>
        <v>-0.14417300760918872</v>
      </c>
      <c r="CI554">
        <v>0.9</v>
      </c>
      <c r="CJ554">
        <v>1.2</v>
      </c>
      <c r="CK554">
        <v>-2.2000000000000002</v>
      </c>
      <c r="CL554">
        <v>-0.4</v>
      </c>
      <c r="CM554">
        <v>0</v>
      </c>
      <c r="CN554">
        <v>0</v>
      </c>
      <c r="CO554">
        <v>-0.4</v>
      </c>
      <c r="CP554" s="21">
        <f t="shared" si="186"/>
        <v>-4.4444444444444446E-2</v>
      </c>
      <c r="CQ554" s="21">
        <f t="shared" si="187"/>
        <v>-0.28834601521837744</v>
      </c>
      <c r="CW554">
        <v>600000</v>
      </c>
      <c r="CY554" s="22">
        <f t="shared" si="188"/>
        <v>-1.4536585365853658</v>
      </c>
    </row>
    <row r="555" spans="1:103" x14ac:dyDescent="0.2">
      <c r="A555">
        <v>5</v>
      </c>
      <c r="B555" t="s">
        <v>937</v>
      </c>
      <c r="C555" t="s">
        <v>238</v>
      </c>
      <c r="D555" t="s">
        <v>239</v>
      </c>
      <c r="E555" t="s">
        <v>117</v>
      </c>
      <c r="F555">
        <v>75</v>
      </c>
      <c r="G555">
        <v>190</v>
      </c>
      <c r="H555" t="s">
        <v>107</v>
      </c>
      <c r="I555">
        <v>2011</v>
      </c>
      <c r="J555">
        <v>1</v>
      </c>
      <c r="K555">
        <v>20</v>
      </c>
      <c r="L555" t="s">
        <v>108</v>
      </c>
      <c r="M555">
        <v>20</v>
      </c>
      <c r="N555" t="s">
        <v>2548</v>
      </c>
      <c r="O555" s="12" t="s">
        <v>796</v>
      </c>
      <c r="P555" s="12" t="s">
        <v>2549</v>
      </c>
      <c r="Q555" t="s">
        <v>460</v>
      </c>
      <c r="T555" s="12" t="s">
        <v>178</v>
      </c>
      <c r="U555">
        <v>30</v>
      </c>
      <c r="V555">
        <v>1</v>
      </c>
      <c r="W555">
        <v>7</v>
      </c>
      <c r="X555">
        <v>8</v>
      </c>
      <c r="Y555">
        <v>5</v>
      </c>
      <c r="Z555">
        <v>30</v>
      </c>
      <c r="AA555">
        <v>10</v>
      </c>
      <c r="AB555">
        <v>29</v>
      </c>
      <c r="AC555" s="13">
        <f t="shared" si="168"/>
        <v>3.3333333333333333E-2</v>
      </c>
      <c r="AD555" s="13">
        <f t="shared" si="169"/>
        <v>1.4492753623188406E-2</v>
      </c>
      <c r="AE555" s="14">
        <v>45.5</v>
      </c>
      <c r="AF555" s="15">
        <v>12</v>
      </c>
      <c r="AG555" s="15">
        <v>0</v>
      </c>
      <c r="AH555" s="15">
        <v>14</v>
      </c>
      <c r="AI555" s="2">
        <v>539.41666666670005</v>
      </c>
      <c r="AJ555" s="14">
        <f t="shared" si="170"/>
        <v>17.98055555555667</v>
      </c>
      <c r="AK555">
        <v>681</v>
      </c>
      <c r="AL555" s="14">
        <f t="shared" si="171"/>
        <v>22.7</v>
      </c>
      <c r="AM555" s="16">
        <f t="shared" si="172"/>
        <v>0.79209495839456689</v>
      </c>
      <c r="AN555" s="15">
        <v>33.260869999999997</v>
      </c>
      <c r="AO555" s="16">
        <f t="shared" si="173"/>
        <v>3.6996487563723952</v>
      </c>
      <c r="AP555" s="13">
        <f>IF(('Even Strength'!CU555+'Power Play'!AJ555+'Penalty Kill'!AF555)&gt;0,V555/('Even Strength'!CU555+'Power Play'!AJ555+'Penalty Kill'!AF555),0)</f>
        <v>2.7777777777777776E-2</v>
      </c>
      <c r="AQ555" s="13">
        <f>IF(('Even Strength'!CU555+'Power Play'!AJ555+'Penalty Kill'!AF555)&gt;0,W555/('Even Strength'!CU555+'Power Play'!AJ555+'Penalty Kill'!AF555),0)</f>
        <v>0.19444444444444445</v>
      </c>
      <c r="AR555" s="13">
        <f t="shared" si="174"/>
        <v>0.22222222222222221</v>
      </c>
      <c r="AS555">
        <v>0</v>
      </c>
      <c r="AT555">
        <v>0</v>
      </c>
      <c r="AU555" s="17">
        <f t="shared" si="175"/>
        <v>0</v>
      </c>
      <c r="AV555">
        <v>0</v>
      </c>
      <c r="AW555">
        <v>68</v>
      </c>
      <c r="AX555">
        <v>44</v>
      </c>
      <c r="AY555">
        <v>38</v>
      </c>
      <c r="AZ555">
        <v>10</v>
      </c>
      <c r="BA555">
        <v>13</v>
      </c>
      <c r="BB555">
        <v>13</v>
      </c>
      <c r="BC555" s="2">
        <f t="shared" si="176"/>
        <v>7.5637262474891029</v>
      </c>
      <c r="BD555" s="14">
        <f t="shared" si="177"/>
        <v>4.8941758071988319</v>
      </c>
      <c r="BE555" s="14">
        <f t="shared" si="178"/>
        <v>4.2267881971262637</v>
      </c>
      <c r="BF555" s="14">
        <f t="shared" si="179"/>
        <v>1.11231268345428</v>
      </c>
      <c r="BG555" s="14">
        <f t="shared" si="180"/>
        <v>1.4460064884905639</v>
      </c>
      <c r="BH555" s="14">
        <f t="shared" si="181"/>
        <v>1.4460064884905639</v>
      </c>
      <c r="BI555">
        <v>10</v>
      </c>
      <c r="BJ555">
        <v>5</v>
      </c>
      <c r="BK555">
        <v>0</v>
      </c>
      <c r="BL555">
        <v>0</v>
      </c>
      <c r="BM555">
        <v>0</v>
      </c>
      <c r="BN555">
        <v>0</v>
      </c>
      <c r="BO555" s="2">
        <v>3.6396579999999998</v>
      </c>
      <c r="BR555" s="18" t="str">
        <f t="shared" si="182"/>
        <v xml:space="preserve"> </v>
      </c>
      <c r="BT555">
        <v>0</v>
      </c>
      <c r="BU555">
        <v>8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 s="18">
        <f t="shared" si="183"/>
        <v>0</v>
      </c>
      <c r="CC555" s="19">
        <v>3</v>
      </c>
      <c r="CD555">
        <v>0.30000000000000004</v>
      </c>
      <c r="CE555">
        <v>1.6</v>
      </c>
      <c r="CF555">
        <v>2</v>
      </c>
      <c r="CG555" s="20">
        <f t="shared" si="184"/>
        <v>6.6666666666666666E-2</v>
      </c>
      <c r="CH555" s="20">
        <f t="shared" si="185"/>
        <v>0.222462536690856</v>
      </c>
      <c r="CI555">
        <v>9.1999999999999993</v>
      </c>
      <c r="CJ555">
        <v>12.6</v>
      </c>
      <c r="CK555">
        <v>5.7</v>
      </c>
      <c r="CL555">
        <v>0.8</v>
      </c>
      <c r="CM555">
        <v>2.2000000000000002</v>
      </c>
      <c r="CN555">
        <v>0</v>
      </c>
      <c r="CO555">
        <v>3</v>
      </c>
      <c r="CP555" s="21">
        <f t="shared" si="186"/>
        <v>0.1</v>
      </c>
      <c r="CQ555" s="21">
        <f t="shared" si="187"/>
        <v>0.33369380503628399</v>
      </c>
      <c r="CW555">
        <v>1075833</v>
      </c>
      <c r="CY555" s="22">
        <f t="shared" si="188"/>
        <v>1.1107322926829268</v>
      </c>
    </row>
    <row r="556" spans="1:103" x14ac:dyDescent="0.2">
      <c r="A556">
        <v>7</v>
      </c>
      <c r="B556" t="s">
        <v>2550</v>
      </c>
      <c r="C556" t="s">
        <v>2551</v>
      </c>
      <c r="D556" t="s">
        <v>105</v>
      </c>
      <c r="E556" t="s">
        <v>106</v>
      </c>
      <c r="F556">
        <v>71</v>
      </c>
      <c r="G556">
        <v>185</v>
      </c>
      <c r="H556" t="s">
        <v>107</v>
      </c>
      <c r="I556">
        <v>2011</v>
      </c>
      <c r="J556">
        <v>1</v>
      </c>
      <c r="K556">
        <v>12</v>
      </c>
      <c r="L556" t="s">
        <v>108</v>
      </c>
      <c r="M556">
        <v>20</v>
      </c>
      <c r="N556" t="s">
        <v>2552</v>
      </c>
      <c r="O556" s="12" t="s">
        <v>743</v>
      </c>
      <c r="P556" s="12" t="s">
        <v>2549</v>
      </c>
      <c r="Q556" t="s">
        <v>382</v>
      </c>
      <c r="T556" s="12" t="s">
        <v>178</v>
      </c>
      <c r="U556">
        <v>48</v>
      </c>
      <c r="V556">
        <v>2</v>
      </c>
      <c r="W556">
        <v>10</v>
      </c>
      <c r="X556">
        <v>12</v>
      </c>
      <c r="Y556">
        <v>-9</v>
      </c>
      <c r="Z556">
        <v>81</v>
      </c>
      <c r="AA556">
        <v>34</v>
      </c>
      <c r="AB556">
        <v>67</v>
      </c>
      <c r="AC556" s="13">
        <f t="shared" si="168"/>
        <v>2.4691358024691357E-2</v>
      </c>
      <c r="AD556" s="13">
        <f t="shared" si="169"/>
        <v>1.098901098901099E-2</v>
      </c>
      <c r="AE556" s="14">
        <v>51.7</v>
      </c>
      <c r="AF556" s="15">
        <v>25</v>
      </c>
      <c r="AG556" s="15">
        <v>10</v>
      </c>
      <c r="AH556" s="15">
        <v>44</v>
      </c>
      <c r="AI556" s="2">
        <v>877.7</v>
      </c>
      <c r="AJ556" s="14">
        <f t="shared" si="170"/>
        <v>18.285416666666666</v>
      </c>
      <c r="AK556">
        <v>1064</v>
      </c>
      <c r="AL556" s="14">
        <f t="shared" si="171"/>
        <v>22.166666666666668</v>
      </c>
      <c r="AM556" s="16">
        <f t="shared" si="172"/>
        <v>0.82490601503759398</v>
      </c>
      <c r="AN556" s="15">
        <v>138.795455</v>
      </c>
      <c r="AO556" s="16">
        <f t="shared" si="173"/>
        <v>9.4881249857582315</v>
      </c>
      <c r="AP556" s="13">
        <f>IF(('Even Strength'!CU556+'Power Play'!AJ556+'Penalty Kill'!AF556)&gt;0,V556/('Even Strength'!CU556+'Power Play'!AJ556+'Penalty Kill'!AF556),0)</f>
        <v>3.2258064516129031E-2</v>
      </c>
      <c r="AQ556" s="13">
        <f>IF(('Even Strength'!CU556+'Power Play'!AJ556+'Penalty Kill'!AF556)&gt;0,W556/('Even Strength'!CU556+'Power Play'!AJ556+'Penalty Kill'!AF556),0)</f>
        <v>0.16129032258064516</v>
      </c>
      <c r="AR556" s="13">
        <f t="shared" si="174"/>
        <v>0.19354838709677419</v>
      </c>
      <c r="AS556">
        <v>0</v>
      </c>
      <c r="AT556">
        <v>0</v>
      </c>
      <c r="AU556" s="17">
        <f t="shared" si="175"/>
        <v>0</v>
      </c>
      <c r="AV556">
        <v>0</v>
      </c>
      <c r="AW556">
        <v>57</v>
      </c>
      <c r="AX556">
        <v>22</v>
      </c>
      <c r="AY556">
        <v>58</v>
      </c>
      <c r="AZ556">
        <v>34</v>
      </c>
      <c r="BA556">
        <v>46</v>
      </c>
      <c r="BB556">
        <v>32</v>
      </c>
      <c r="BC556" s="2">
        <f t="shared" si="176"/>
        <v>3.896547795374274</v>
      </c>
      <c r="BD556" s="14">
        <f t="shared" si="177"/>
        <v>1.5039307280391934</v>
      </c>
      <c r="BE556" s="14">
        <f t="shared" si="178"/>
        <v>3.9649082830124183</v>
      </c>
      <c r="BF556" s="14">
        <f t="shared" si="179"/>
        <v>2.324256579696935</v>
      </c>
      <c r="BG556" s="14">
        <f t="shared" si="180"/>
        <v>3.1445824313546766</v>
      </c>
      <c r="BH556" s="14">
        <f t="shared" si="181"/>
        <v>2.1875356044206447</v>
      </c>
      <c r="BI556">
        <v>10</v>
      </c>
      <c r="BJ556">
        <v>5</v>
      </c>
      <c r="BK556">
        <v>0</v>
      </c>
      <c r="BL556">
        <v>0</v>
      </c>
      <c r="BM556">
        <v>0</v>
      </c>
      <c r="BN556">
        <v>0</v>
      </c>
      <c r="BO556" s="2">
        <v>7.4162059999999999</v>
      </c>
      <c r="BR556" s="18" t="str">
        <f t="shared" si="182"/>
        <v xml:space="preserve"> </v>
      </c>
      <c r="BT556">
        <v>0</v>
      </c>
      <c r="BU556">
        <v>11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 s="18">
        <f t="shared" si="183"/>
        <v>0</v>
      </c>
      <c r="CC556" s="19">
        <v>2</v>
      </c>
      <c r="CD556">
        <v>0.5</v>
      </c>
      <c r="CE556">
        <v>1.2</v>
      </c>
      <c r="CF556">
        <v>1.8</v>
      </c>
      <c r="CG556" s="20">
        <f t="shared" si="184"/>
        <v>3.7499999999999999E-2</v>
      </c>
      <c r="CH556" s="20">
        <f t="shared" si="185"/>
        <v>0.12304887774866127</v>
      </c>
      <c r="CI556">
        <v>15.5</v>
      </c>
      <c r="CJ556">
        <v>14.7</v>
      </c>
      <c r="CK556">
        <v>-5.6</v>
      </c>
      <c r="CL556">
        <v>1.1000000000000001</v>
      </c>
      <c r="CM556">
        <v>0.30000000000000004</v>
      </c>
      <c r="CN556">
        <v>0</v>
      </c>
      <c r="CO556">
        <v>1.4</v>
      </c>
      <c r="CP556" s="21">
        <f t="shared" si="186"/>
        <v>2.9166666666666664E-2</v>
      </c>
      <c r="CQ556" s="21">
        <f t="shared" si="187"/>
        <v>9.5704682693403209E-2</v>
      </c>
      <c r="CW556">
        <v>1313333</v>
      </c>
      <c r="CY556" s="22">
        <f t="shared" si="188"/>
        <v>-0.9063408780487805</v>
      </c>
    </row>
    <row r="557" spans="1:103" x14ac:dyDescent="0.2">
      <c r="A557">
        <v>6</v>
      </c>
      <c r="B557" t="s">
        <v>2553</v>
      </c>
      <c r="C557" t="s">
        <v>2554</v>
      </c>
      <c r="E557" t="s">
        <v>182</v>
      </c>
      <c r="F557">
        <v>75</v>
      </c>
      <c r="G557">
        <v>240</v>
      </c>
      <c r="H557" t="s">
        <v>118</v>
      </c>
      <c r="I557">
        <v>1999</v>
      </c>
      <c r="J557">
        <v>8</v>
      </c>
      <c r="K557">
        <v>241</v>
      </c>
      <c r="M557">
        <v>33</v>
      </c>
      <c r="N557" t="s">
        <v>2555</v>
      </c>
      <c r="O557" s="12" t="s">
        <v>2556</v>
      </c>
      <c r="P557" s="12" t="s">
        <v>2557</v>
      </c>
      <c r="Q557" t="s">
        <v>367</v>
      </c>
      <c r="T557" s="12" t="s">
        <v>178</v>
      </c>
      <c r="U557">
        <v>53</v>
      </c>
      <c r="V557">
        <v>0</v>
      </c>
      <c r="W557">
        <v>2</v>
      </c>
      <c r="X557">
        <v>2</v>
      </c>
      <c r="Y557">
        <v>-12</v>
      </c>
      <c r="Z557">
        <v>26</v>
      </c>
      <c r="AA557">
        <v>15</v>
      </c>
      <c r="AB557">
        <v>29</v>
      </c>
      <c r="AC557" s="13">
        <f t="shared" si="168"/>
        <v>0</v>
      </c>
      <c r="AD557" s="13">
        <f t="shared" si="169"/>
        <v>0</v>
      </c>
      <c r="AE557" s="14">
        <v>55.8</v>
      </c>
      <c r="AF557" s="15">
        <v>12</v>
      </c>
      <c r="AG557" s="15">
        <v>4</v>
      </c>
      <c r="AH557" s="15">
        <v>9</v>
      </c>
      <c r="AI557" s="2">
        <v>760.63333333330002</v>
      </c>
      <c r="AJ557" s="14">
        <f t="shared" si="170"/>
        <v>14.351572327043396</v>
      </c>
      <c r="AK557">
        <v>1038</v>
      </c>
      <c r="AL557" s="14">
        <f t="shared" si="171"/>
        <v>19.584905660377359</v>
      </c>
      <c r="AM557" s="16">
        <f t="shared" si="172"/>
        <v>0.73278741168911365</v>
      </c>
      <c r="AN557" s="15">
        <v>0</v>
      </c>
      <c r="AO557" s="16">
        <f t="shared" si="173"/>
        <v>0</v>
      </c>
      <c r="AP557" s="13">
        <f>IF(('Even Strength'!CU557+'Power Play'!AJ557+'Penalty Kill'!AF557)&gt;0,V557/('Even Strength'!CU557+'Power Play'!AJ557+'Penalty Kill'!AF557),0)</f>
        <v>0</v>
      </c>
      <c r="AQ557" s="13">
        <f>IF(('Even Strength'!CU557+'Power Play'!AJ557+'Penalty Kill'!AF557)&gt;0,W557/('Even Strength'!CU557+'Power Play'!AJ557+'Penalty Kill'!AF557),0)</f>
        <v>2.8571428571428571E-2</v>
      </c>
      <c r="AR557" s="13">
        <f t="shared" si="174"/>
        <v>2.8571428571428571E-2</v>
      </c>
      <c r="AS557">
        <v>0</v>
      </c>
      <c r="AT557">
        <v>0</v>
      </c>
      <c r="AU557" s="17">
        <f t="shared" si="175"/>
        <v>0</v>
      </c>
      <c r="AV557">
        <v>0</v>
      </c>
      <c r="AW557">
        <v>94</v>
      </c>
      <c r="AX557">
        <v>144</v>
      </c>
      <c r="AY557">
        <v>115</v>
      </c>
      <c r="AZ557">
        <v>15</v>
      </c>
      <c r="BA557">
        <v>17</v>
      </c>
      <c r="BB557">
        <v>5</v>
      </c>
      <c r="BC557" s="2">
        <f t="shared" si="176"/>
        <v>7.4148735702707134</v>
      </c>
      <c r="BD557" s="14">
        <f t="shared" si="177"/>
        <v>11.358955256584924</v>
      </c>
      <c r="BE557" s="14">
        <f t="shared" si="178"/>
        <v>9.0713878785226818</v>
      </c>
      <c r="BF557" s="14">
        <f t="shared" si="179"/>
        <v>1.183224505894263</v>
      </c>
      <c r="BG557" s="14">
        <f t="shared" si="180"/>
        <v>1.3409877733468312</v>
      </c>
      <c r="BH557" s="14">
        <f t="shared" si="181"/>
        <v>0.39440816863142092</v>
      </c>
      <c r="BI557">
        <v>42</v>
      </c>
      <c r="BJ557">
        <v>6</v>
      </c>
      <c r="BK557">
        <v>2</v>
      </c>
      <c r="BL557">
        <v>0</v>
      </c>
      <c r="BM557">
        <v>1</v>
      </c>
      <c r="BN557">
        <v>1</v>
      </c>
      <c r="BO557" s="2">
        <v>-1.2254830000000001</v>
      </c>
      <c r="BR557" s="18" t="str">
        <f t="shared" si="182"/>
        <v xml:space="preserve"> </v>
      </c>
      <c r="BT557">
        <v>0</v>
      </c>
      <c r="BU557">
        <v>15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 s="18">
        <f t="shared" si="183"/>
        <v>0</v>
      </c>
      <c r="CC557" s="19">
        <v>3</v>
      </c>
      <c r="CD557">
        <v>-0.7</v>
      </c>
      <c r="CE557">
        <v>0.8</v>
      </c>
      <c r="CF557">
        <v>0.1</v>
      </c>
      <c r="CG557" s="20">
        <f t="shared" si="184"/>
        <v>1.8867924528301887E-3</v>
      </c>
      <c r="CH557" s="20">
        <f t="shared" si="185"/>
        <v>7.8881633726284196E-3</v>
      </c>
      <c r="CI557">
        <v>10.9</v>
      </c>
      <c r="CJ557">
        <v>17.8</v>
      </c>
      <c r="CK557">
        <v>-14.6</v>
      </c>
      <c r="CL557">
        <v>-1.9</v>
      </c>
      <c r="CM557">
        <v>0.8</v>
      </c>
      <c r="CN557">
        <v>0</v>
      </c>
      <c r="CO557">
        <v>-1.1000000000000001</v>
      </c>
      <c r="CP557" s="21">
        <f t="shared" si="186"/>
        <v>-2.0754716981132078E-2</v>
      </c>
      <c r="CQ557" s="21">
        <f t="shared" si="187"/>
        <v>-8.676979709891261E-2</v>
      </c>
      <c r="CU557">
        <v>13</v>
      </c>
      <c r="CV557" t="s">
        <v>2558</v>
      </c>
      <c r="CW557">
        <v>1500000</v>
      </c>
      <c r="CY557" s="22">
        <f t="shared" si="188"/>
        <v>-3.7341463414634144</v>
      </c>
    </row>
    <row r="558" spans="1:103" x14ac:dyDescent="0.2">
      <c r="A558">
        <v>27</v>
      </c>
      <c r="B558" t="s">
        <v>2559</v>
      </c>
      <c r="C558" t="s">
        <v>612</v>
      </c>
      <c r="D558" t="s">
        <v>268</v>
      </c>
      <c r="E558" t="s">
        <v>106</v>
      </c>
      <c r="F558">
        <v>73</v>
      </c>
      <c r="G558">
        <v>208</v>
      </c>
      <c r="H558" t="s">
        <v>118</v>
      </c>
      <c r="I558">
        <v>2012</v>
      </c>
      <c r="J558">
        <v>1</v>
      </c>
      <c r="K558">
        <v>2</v>
      </c>
      <c r="L558" t="s">
        <v>108</v>
      </c>
      <c r="M558">
        <v>20</v>
      </c>
      <c r="N558" t="s">
        <v>2560</v>
      </c>
      <c r="O558" s="12" t="s">
        <v>743</v>
      </c>
      <c r="P558" s="12" t="s">
        <v>2557</v>
      </c>
      <c r="Q558" t="s">
        <v>223</v>
      </c>
      <c r="T558" s="12" t="s">
        <v>178</v>
      </c>
      <c r="U558">
        <v>66</v>
      </c>
      <c r="V558">
        <v>4</v>
      </c>
      <c r="W558">
        <v>17</v>
      </c>
      <c r="X558">
        <v>21</v>
      </c>
      <c r="Y558">
        <v>4</v>
      </c>
      <c r="Z558">
        <v>62</v>
      </c>
      <c r="AA558">
        <v>29</v>
      </c>
      <c r="AB558">
        <v>47</v>
      </c>
      <c r="AC558" s="13">
        <f t="shared" si="168"/>
        <v>6.4516129032258063E-2</v>
      </c>
      <c r="AD558" s="13">
        <f t="shared" si="169"/>
        <v>2.8985507246376812E-2</v>
      </c>
      <c r="AE558" s="14">
        <v>48.5</v>
      </c>
      <c r="AF558" s="15">
        <v>19</v>
      </c>
      <c r="AG558" s="15">
        <v>3</v>
      </c>
      <c r="AH558" s="15">
        <v>35</v>
      </c>
      <c r="AI558" s="2">
        <v>1311.05</v>
      </c>
      <c r="AJ558" s="14">
        <f t="shared" si="170"/>
        <v>19.864393939393938</v>
      </c>
      <c r="AK558">
        <v>1487</v>
      </c>
      <c r="AL558" s="14">
        <f t="shared" si="171"/>
        <v>22.530303030303031</v>
      </c>
      <c r="AM558" s="16">
        <f t="shared" si="172"/>
        <v>0.88167451244115669</v>
      </c>
      <c r="AN558" s="15">
        <v>80.452128000000002</v>
      </c>
      <c r="AO558" s="16">
        <f t="shared" si="173"/>
        <v>3.681879165554327</v>
      </c>
      <c r="AP558" s="13">
        <f>IF(('Even Strength'!CU558+'Power Play'!AJ558+'Penalty Kill'!AF558)&gt;0,V558/('Even Strength'!CU558+'Power Play'!AJ558+'Penalty Kill'!AF558),0)</f>
        <v>4.5977011494252873E-2</v>
      </c>
      <c r="AQ558" s="13">
        <f>IF(('Even Strength'!CU558+'Power Play'!AJ558+'Penalty Kill'!AF558)&gt;0,W558/('Even Strength'!CU558+'Power Play'!AJ558+'Penalty Kill'!AF558),0)</f>
        <v>0.19540229885057472</v>
      </c>
      <c r="AR558" s="13">
        <f t="shared" si="174"/>
        <v>0.2413793103448276</v>
      </c>
      <c r="AS558">
        <v>0</v>
      </c>
      <c r="AT558">
        <v>0</v>
      </c>
      <c r="AU558" s="17">
        <f t="shared" si="175"/>
        <v>0</v>
      </c>
      <c r="AV558">
        <v>0</v>
      </c>
      <c r="AW558">
        <v>94</v>
      </c>
      <c r="AX558">
        <v>26</v>
      </c>
      <c r="AY558">
        <v>97</v>
      </c>
      <c r="AZ558">
        <v>29</v>
      </c>
      <c r="BA558">
        <v>26</v>
      </c>
      <c r="BB558">
        <v>12</v>
      </c>
      <c r="BC558" s="2">
        <f t="shared" si="176"/>
        <v>4.3018954273292396</v>
      </c>
      <c r="BD558" s="14">
        <f t="shared" si="177"/>
        <v>1.1898859692612791</v>
      </c>
      <c r="BE558" s="14">
        <f t="shared" si="178"/>
        <v>4.4391899622440034</v>
      </c>
      <c r="BF558" s="14">
        <f t="shared" si="179"/>
        <v>1.3271805041760421</v>
      </c>
      <c r="BG558" s="14">
        <f t="shared" si="180"/>
        <v>1.1898859692612791</v>
      </c>
      <c r="BH558" s="14">
        <f t="shared" si="181"/>
        <v>0.54917813965905193</v>
      </c>
      <c r="BI558">
        <v>10</v>
      </c>
      <c r="BJ558">
        <v>5</v>
      </c>
      <c r="BK558">
        <v>0</v>
      </c>
      <c r="BL558">
        <v>0</v>
      </c>
      <c r="BM558">
        <v>0</v>
      </c>
      <c r="BN558">
        <v>0</v>
      </c>
      <c r="BO558" s="2">
        <v>3.506386</v>
      </c>
      <c r="BR558" s="18" t="str">
        <f t="shared" si="182"/>
        <v xml:space="preserve"> </v>
      </c>
      <c r="BT558">
        <v>1</v>
      </c>
      <c r="BU558">
        <v>11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 s="18">
        <f t="shared" si="183"/>
        <v>0</v>
      </c>
      <c r="CC558" s="19">
        <v>2</v>
      </c>
      <c r="CD558">
        <v>1.2</v>
      </c>
      <c r="CE558">
        <v>3.3</v>
      </c>
      <c r="CF558">
        <v>4.5</v>
      </c>
      <c r="CG558" s="20">
        <f t="shared" si="184"/>
        <v>6.8181818181818177E-2</v>
      </c>
      <c r="CH558" s="20">
        <f t="shared" si="185"/>
        <v>0.20594180237214446</v>
      </c>
      <c r="CI558">
        <v>26.4</v>
      </c>
      <c r="CJ558">
        <v>29.7</v>
      </c>
      <c r="CK558">
        <v>1.4</v>
      </c>
      <c r="CL558">
        <v>2</v>
      </c>
      <c r="CM558">
        <v>3.4</v>
      </c>
      <c r="CN558">
        <v>0</v>
      </c>
      <c r="CO558">
        <v>5.4</v>
      </c>
      <c r="CP558" s="21">
        <f t="shared" si="186"/>
        <v>8.1818181818181818E-2</v>
      </c>
      <c r="CQ558" s="21">
        <f t="shared" si="187"/>
        <v>0.24713016284657338</v>
      </c>
      <c r="CU558">
        <v>16</v>
      </c>
      <c r="CV558" t="s">
        <v>312</v>
      </c>
      <c r="CW558">
        <v>3494167</v>
      </c>
      <c r="CY558" s="22">
        <f t="shared" si="188"/>
        <v>-0.73609814634146264</v>
      </c>
    </row>
    <row r="559" spans="1:103" x14ac:dyDescent="0.2">
      <c r="A559">
        <v>6</v>
      </c>
      <c r="B559" t="s">
        <v>893</v>
      </c>
      <c r="C559" t="s">
        <v>2561</v>
      </c>
      <c r="D559" t="s">
        <v>105</v>
      </c>
      <c r="E559" t="s">
        <v>106</v>
      </c>
      <c r="F559">
        <v>75</v>
      </c>
      <c r="G559">
        <v>214</v>
      </c>
      <c r="H559" t="s">
        <v>118</v>
      </c>
      <c r="I559">
        <v>2007</v>
      </c>
      <c r="J559">
        <v>5</v>
      </c>
      <c r="K559">
        <v>141</v>
      </c>
      <c r="M559">
        <v>24</v>
      </c>
      <c r="N559" t="s">
        <v>2562</v>
      </c>
      <c r="O559" s="12" t="s">
        <v>1114</v>
      </c>
      <c r="P559" s="12" t="s">
        <v>2563</v>
      </c>
      <c r="Q559" t="s">
        <v>684</v>
      </c>
      <c r="T559" s="12" t="s">
        <v>178</v>
      </c>
      <c r="U559">
        <v>76</v>
      </c>
      <c r="V559">
        <v>5</v>
      </c>
      <c r="W559">
        <v>19</v>
      </c>
      <c r="X559">
        <v>24</v>
      </c>
      <c r="Y559">
        <v>8</v>
      </c>
      <c r="Z559">
        <v>175</v>
      </c>
      <c r="AA559">
        <v>68</v>
      </c>
      <c r="AB559">
        <v>142</v>
      </c>
      <c r="AC559" s="13">
        <f t="shared" si="168"/>
        <v>2.8571428571428571E-2</v>
      </c>
      <c r="AD559" s="13">
        <f t="shared" si="169"/>
        <v>1.2987012987012988E-2</v>
      </c>
      <c r="AE559" s="14">
        <v>47.8</v>
      </c>
      <c r="AF559" s="15">
        <v>94</v>
      </c>
      <c r="AG559" s="15">
        <v>21</v>
      </c>
      <c r="AH559" s="15">
        <v>50</v>
      </c>
      <c r="AI559" s="2">
        <v>1445.7166666666999</v>
      </c>
      <c r="AJ559" s="14">
        <f t="shared" si="170"/>
        <v>19.022587719298684</v>
      </c>
      <c r="AK559">
        <v>2028</v>
      </c>
      <c r="AL559" s="14">
        <f t="shared" si="171"/>
        <v>26.684210526315791</v>
      </c>
      <c r="AM559" s="16">
        <f t="shared" si="172"/>
        <v>0.71287804076267258</v>
      </c>
      <c r="AN559" s="15">
        <v>133.43291600000001</v>
      </c>
      <c r="AO559" s="16">
        <f t="shared" si="173"/>
        <v>5.5377205953216855</v>
      </c>
      <c r="AP559" s="13">
        <f>IF(('Even Strength'!CU559+'Power Play'!AJ559+'Penalty Kill'!AF559)&gt;0,V559/('Even Strength'!CU559+'Power Play'!AJ559+'Penalty Kill'!AF559),0)</f>
        <v>5.434782608695652E-2</v>
      </c>
      <c r="AQ559" s="13">
        <f>IF(('Even Strength'!CU559+'Power Play'!AJ559+'Penalty Kill'!AF559)&gt;0,W559/('Even Strength'!CU559+'Power Play'!AJ559+'Penalty Kill'!AF559),0)</f>
        <v>0.20652173913043478</v>
      </c>
      <c r="AR559" s="13">
        <f t="shared" si="174"/>
        <v>0.2608695652173913</v>
      </c>
      <c r="AS559">
        <v>0</v>
      </c>
      <c r="AT559">
        <v>0</v>
      </c>
      <c r="AU559" s="17">
        <f t="shared" si="175"/>
        <v>0</v>
      </c>
      <c r="AV559">
        <v>0</v>
      </c>
      <c r="AW559">
        <v>175</v>
      </c>
      <c r="AX559">
        <v>169</v>
      </c>
      <c r="AY559">
        <v>82</v>
      </c>
      <c r="AZ559">
        <v>68</v>
      </c>
      <c r="BA559">
        <v>57</v>
      </c>
      <c r="BB559">
        <v>14</v>
      </c>
      <c r="BC559" s="2">
        <f t="shared" si="176"/>
        <v>7.2628338886133239</v>
      </c>
      <c r="BD559" s="14">
        <f t="shared" si="177"/>
        <v>7.0138224410037244</v>
      </c>
      <c r="BE559" s="14">
        <f t="shared" si="178"/>
        <v>3.4031564506645289</v>
      </c>
      <c r="BF559" s="14">
        <f t="shared" si="179"/>
        <v>2.8221297395754625</v>
      </c>
      <c r="BG559" s="14">
        <f t="shared" si="180"/>
        <v>2.3656087522911968</v>
      </c>
      <c r="BH559" s="14">
        <f t="shared" si="181"/>
        <v>0.58102671108906578</v>
      </c>
      <c r="BI559">
        <v>58</v>
      </c>
      <c r="BJ559">
        <v>28</v>
      </c>
      <c r="BK559">
        <v>0</v>
      </c>
      <c r="BL559">
        <v>0</v>
      </c>
      <c r="BM559">
        <v>0</v>
      </c>
      <c r="BN559">
        <v>0</v>
      </c>
      <c r="BO559" s="2">
        <v>-5.2106469999999998</v>
      </c>
      <c r="BR559" s="18" t="str">
        <f t="shared" si="182"/>
        <v xml:space="preserve"> </v>
      </c>
      <c r="BT559">
        <v>2</v>
      </c>
      <c r="BU559">
        <v>17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 s="18">
        <f t="shared" si="183"/>
        <v>0</v>
      </c>
      <c r="CC559" s="19">
        <v>4</v>
      </c>
      <c r="CD559">
        <v>1.5</v>
      </c>
      <c r="CE559">
        <v>4.4000000000000004</v>
      </c>
      <c r="CF559">
        <v>5.9</v>
      </c>
      <c r="CG559" s="20">
        <f t="shared" si="184"/>
        <v>7.7631578947368426E-2</v>
      </c>
      <c r="CH559" s="20">
        <f t="shared" si="185"/>
        <v>0.24486125681610638</v>
      </c>
      <c r="CI559">
        <v>29.4</v>
      </c>
      <c r="CJ559">
        <v>25.8</v>
      </c>
      <c r="CK559">
        <v>-0.5</v>
      </c>
      <c r="CL559">
        <v>2.5</v>
      </c>
      <c r="CM559">
        <v>4.2</v>
      </c>
      <c r="CN559">
        <v>0</v>
      </c>
      <c r="CO559">
        <v>6.7</v>
      </c>
      <c r="CP559" s="21">
        <f t="shared" si="186"/>
        <v>8.8157894736842102E-2</v>
      </c>
      <c r="CQ559" s="21">
        <f t="shared" si="187"/>
        <v>0.27806278316405297</v>
      </c>
      <c r="CW559">
        <v>1000000</v>
      </c>
      <c r="CY559" s="22">
        <f t="shared" si="188"/>
        <v>4.9439024390243906</v>
      </c>
    </row>
    <row r="560" spans="1:103" x14ac:dyDescent="0.2">
      <c r="A560">
        <v>57</v>
      </c>
      <c r="B560" t="s">
        <v>2435</v>
      </c>
      <c r="C560" t="s">
        <v>2564</v>
      </c>
      <c r="D560" t="s">
        <v>676</v>
      </c>
      <c r="E560" t="s">
        <v>117</v>
      </c>
      <c r="F560">
        <v>80</v>
      </c>
      <c r="G560">
        <v>219</v>
      </c>
      <c r="H560" t="s">
        <v>107</v>
      </c>
      <c r="I560">
        <v>2008</v>
      </c>
      <c r="J560">
        <v>1</v>
      </c>
      <c r="K560">
        <v>12</v>
      </c>
      <c r="M560">
        <v>23</v>
      </c>
      <c r="N560" t="s">
        <v>2565</v>
      </c>
      <c r="O560" s="12" t="s">
        <v>614</v>
      </c>
      <c r="P560" s="12" t="s">
        <v>2566</v>
      </c>
      <c r="Q560" t="s">
        <v>139</v>
      </c>
      <c r="T560" s="12" t="s">
        <v>178</v>
      </c>
      <c r="U560">
        <v>62</v>
      </c>
      <c r="V560">
        <v>9</v>
      </c>
      <c r="W560">
        <v>13</v>
      </c>
      <c r="X560">
        <v>22</v>
      </c>
      <c r="Y560">
        <v>-26</v>
      </c>
      <c r="Z560">
        <v>99</v>
      </c>
      <c r="AA560">
        <v>46</v>
      </c>
      <c r="AB560">
        <v>57</v>
      </c>
      <c r="AC560" s="13">
        <f t="shared" si="168"/>
        <v>9.0909090909090912E-2</v>
      </c>
      <c r="AD560" s="13">
        <f t="shared" si="169"/>
        <v>4.4554455445544552E-2</v>
      </c>
      <c r="AE560" s="14">
        <v>43.9</v>
      </c>
      <c r="AF560" s="15">
        <v>43</v>
      </c>
      <c r="AG560" s="15">
        <v>13</v>
      </c>
      <c r="AH560" s="15">
        <v>34</v>
      </c>
      <c r="AI560" s="2">
        <v>1356.8666666667</v>
      </c>
      <c r="AJ560" s="14">
        <f t="shared" si="170"/>
        <v>21.884946236559678</v>
      </c>
      <c r="AK560">
        <v>1641</v>
      </c>
      <c r="AL560" s="14">
        <f t="shared" si="171"/>
        <v>26.467741935483872</v>
      </c>
      <c r="AM560" s="16">
        <f t="shared" si="172"/>
        <v>0.8268535445866545</v>
      </c>
      <c r="AN560" s="15">
        <v>92.201592000000005</v>
      </c>
      <c r="AO560" s="16">
        <f t="shared" si="173"/>
        <v>4.0771106372523933</v>
      </c>
      <c r="AP560" s="13">
        <f>IF(('Even Strength'!CU560+'Power Play'!AJ560+'Penalty Kill'!AF560)&gt;0,V560/('Even Strength'!CU560+'Power Play'!AJ560+'Penalty Kill'!AF560),0)</f>
        <v>0.17647058823529413</v>
      </c>
      <c r="AQ560" s="13">
        <f>IF(('Even Strength'!CU560+'Power Play'!AJ560+'Penalty Kill'!AF560)&gt;0,W560/('Even Strength'!CU560+'Power Play'!AJ560+'Penalty Kill'!AF560),0)</f>
        <v>0.25490196078431371</v>
      </c>
      <c r="AR560" s="13">
        <f t="shared" si="174"/>
        <v>0.43137254901960786</v>
      </c>
      <c r="AS560">
        <v>0</v>
      </c>
      <c r="AT560">
        <v>0</v>
      </c>
      <c r="AU560" s="17">
        <f t="shared" si="175"/>
        <v>0</v>
      </c>
      <c r="AV560">
        <v>0</v>
      </c>
      <c r="AW560">
        <v>87</v>
      </c>
      <c r="AX560">
        <v>107</v>
      </c>
      <c r="AY560">
        <v>81</v>
      </c>
      <c r="AZ560">
        <v>46</v>
      </c>
      <c r="BA560">
        <v>41</v>
      </c>
      <c r="BB560">
        <v>18</v>
      </c>
      <c r="BC560" s="2">
        <f t="shared" si="176"/>
        <v>3.8470987078071079</v>
      </c>
      <c r="BD560" s="14">
        <f t="shared" si="177"/>
        <v>4.7314892153489723</v>
      </c>
      <c r="BE560" s="14">
        <f t="shared" si="178"/>
        <v>3.5817815555445494</v>
      </c>
      <c r="BF560" s="14">
        <f t="shared" si="179"/>
        <v>2.0340981673462872</v>
      </c>
      <c r="BG560" s="14">
        <f t="shared" si="180"/>
        <v>1.8130005404608212</v>
      </c>
      <c r="BH560" s="14">
        <f t="shared" si="181"/>
        <v>0.79595145678767765</v>
      </c>
      <c r="BI560">
        <v>58</v>
      </c>
      <c r="BJ560">
        <v>24</v>
      </c>
      <c r="BK560">
        <v>2</v>
      </c>
      <c r="BL560">
        <v>0</v>
      </c>
      <c r="BM560">
        <v>0</v>
      </c>
      <c r="BN560">
        <v>0</v>
      </c>
      <c r="BO560" s="2">
        <v>-4.3719669999999997</v>
      </c>
      <c r="BR560" s="18" t="str">
        <f t="shared" si="182"/>
        <v xml:space="preserve"> </v>
      </c>
      <c r="BT560">
        <v>3</v>
      </c>
      <c r="BU560">
        <v>15</v>
      </c>
      <c r="BV560">
        <v>0</v>
      </c>
      <c r="BW560">
        <v>1</v>
      </c>
      <c r="BX560">
        <v>0</v>
      </c>
      <c r="BY560">
        <v>1</v>
      </c>
      <c r="BZ560">
        <v>0</v>
      </c>
      <c r="CA560">
        <v>0</v>
      </c>
      <c r="CB560" s="18">
        <f t="shared" si="183"/>
        <v>0</v>
      </c>
      <c r="CC560" s="19">
        <v>4</v>
      </c>
      <c r="CD560">
        <v>1.8</v>
      </c>
      <c r="CE560">
        <v>1.8</v>
      </c>
      <c r="CF560">
        <v>3.7</v>
      </c>
      <c r="CG560" s="20">
        <f t="shared" si="184"/>
        <v>5.9677419354838709E-2</v>
      </c>
      <c r="CH560" s="20">
        <f t="shared" si="185"/>
        <v>0.16361224389524484</v>
      </c>
      <c r="CI560">
        <v>29.6</v>
      </c>
      <c r="CJ560">
        <v>28</v>
      </c>
      <c r="CK560">
        <v>-8.4</v>
      </c>
      <c r="CL560">
        <v>2.5</v>
      </c>
      <c r="CM560">
        <v>0.2</v>
      </c>
      <c r="CN560">
        <v>0</v>
      </c>
      <c r="CO560">
        <v>2.7</v>
      </c>
      <c r="CP560" s="21">
        <f t="shared" si="186"/>
        <v>4.3548387096774194E-2</v>
      </c>
      <c r="CQ560" s="21">
        <f t="shared" si="187"/>
        <v>0.11939271851815164</v>
      </c>
      <c r="CU560">
        <v>17</v>
      </c>
      <c r="CV560" t="s">
        <v>2567</v>
      </c>
      <c r="CW560">
        <v>5500000</v>
      </c>
      <c r="CY560" s="22">
        <f t="shared" si="188"/>
        <v>-6.9585365853658532</v>
      </c>
    </row>
    <row r="561" spans="1:103" x14ac:dyDescent="0.2">
      <c r="A561">
        <v>65</v>
      </c>
      <c r="B561" t="s">
        <v>2568</v>
      </c>
      <c r="C561" t="s">
        <v>2569</v>
      </c>
      <c r="E561" t="s">
        <v>219</v>
      </c>
      <c r="F561">
        <v>71</v>
      </c>
      <c r="G561">
        <v>171</v>
      </c>
      <c r="H561" t="s">
        <v>118</v>
      </c>
      <c r="I561">
        <v>2011</v>
      </c>
      <c r="J561">
        <v>1</v>
      </c>
      <c r="K561">
        <v>27</v>
      </c>
      <c r="L561" t="s">
        <v>108</v>
      </c>
      <c r="M561">
        <v>21</v>
      </c>
      <c r="N561" t="s">
        <v>2570</v>
      </c>
      <c r="O561" s="12" t="s">
        <v>2571</v>
      </c>
      <c r="P561" s="12" t="s">
        <v>2572</v>
      </c>
      <c r="Q561" t="s">
        <v>271</v>
      </c>
      <c r="T561" s="12" t="s">
        <v>170</v>
      </c>
      <c r="U561">
        <v>4</v>
      </c>
      <c r="V561">
        <v>0</v>
      </c>
      <c r="W561">
        <v>0</v>
      </c>
      <c r="X561">
        <v>0</v>
      </c>
      <c r="Y561">
        <v>-1</v>
      </c>
      <c r="Z561">
        <v>4</v>
      </c>
      <c r="AA561">
        <v>0</v>
      </c>
      <c r="AB561">
        <v>2</v>
      </c>
      <c r="AC561" s="13">
        <f t="shared" si="168"/>
        <v>0</v>
      </c>
      <c r="AD561" s="13">
        <f t="shared" si="169"/>
        <v>0</v>
      </c>
      <c r="AE561" s="14">
        <v>22.8</v>
      </c>
      <c r="AF561" s="15">
        <v>3</v>
      </c>
      <c r="AG561" s="15">
        <v>0</v>
      </c>
      <c r="AH561" s="15">
        <v>0</v>
      </c>
      <c r="AI561" s="2">
        <v>37.883333333300001</v>
      </c>
      <c r="AJ561" s="14">
        <f t="shared" si="170"/>
        <v>9.4708333333250003</v>
      </c>
      <c r="AK561">
        <v>57</v>
      </c>
      <c r="AL561" s="14">
        <f t="shared" si="171"/>
        <v>14.25</v>
      </c>
      <c r="AM561" s="16">
        <f t="shared" si="172"/>
        <v>0.66461988304035091</v>
      </c>
      <c r="AN561" s="15">
        <v>0</v>
      </c>
      <c r="AO561" s="16">
        <f t="shared" si="173"/>
        <v>0</v>
      </c>
      <c r="AP561" s="13">
        <f>IF(('Even Strength'!CU561+'Power Play'!AJ561+'Penalty Kill'!AF561)&gt;0,V561/('Even Strength'!CU561+'Power Play'!AJ561+'Penalty Kill'!AF561),0)</f>
        <v>0</v>
      </c>
      <c r="AQ561" s="13">
        <f>IF(('Even Strength'!CU561+'Power Play'!AJ561+'Penalty Kill'!AF561)&gt;0,W561/('Even Strength'!CU561+'Power Play'!AJ561+'Penalty Kill'!AF561),0)</f>
        <v>0</v>
      </c>
      <c r="AR561" s="13">
        <f t="shared" si="174"/>
        <v>0</v>
      </c>
      <c r="AS561">
        <v>12</v>
      </c>
      <c r="AT561">
        <v>14</v>
      </c>
      <c r="AU561" s="17">
        <f t="shared" si="175"/>
        <v>0.46153846153846156</v>
      </c>
      <c r="AV561">
        <v>10.8</v>
      </c>
      <c r="AW561">
        <v>6</v>
      </c>
      <c r="AX561">
        <v>3</v>
      </c>
      <c r="AY561">
        <v>1</v>
      </c>
      <c r="AZ561">
        <v>0</v>
      </c>
      <c r="BA561">
        <v>1</v>
      </c>
      <c r="BB561">
        <v>1</v>
      </c>
      <c r="BC561" s="2">
        <f t="shared" si="176"/>
        <v>9.5028596568495391</v>
      </c>
      <c r="BD561" s="14">
        <f t="shared" si="177"/>
        <v>4.7514298284247696</v>
      </c>
      <c r="BE561" s="14">
        <f t="shared" si="178"/>
        <v>1.5838099428082566</v>
      </c>
      <c r="BF561" s="14">
        <f t="shared" si="179"/>
        <v>0</v>
      </c>
      <c r="BG561" s="14">
        <f t="shared" si="180"/>
        <v>1.5838099428082566</v>
      </c>
      <c r="BH561" s="14">
        <f t="shared" si="181"/>
        <v>1.5838099428082566</v>
      </c>
      <c r="BI561">
        <v>4</v>
      </c>
      <c r="BJ561">
        <v>2</v>
      </c>
      <c r="BK561">
        <v>0</v>
      </c>
      <c r="BL561">
        <v>0</v>
      </c>
      <c r="BM561">
        <v>0</v>
      </c>
      <c r="BN561">
        <v>0</v>
      </c>
      <c r="BO561" s="2">
        <v>-2.0694530000000002</v>
      </c>
      <c r="BR561" s="18" t="str">
        <f t="shared" si="182"/>
        <v xml:space="preserve"> 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 s="18">
        <f t="shared" si="183"/>
        <v>0</v>
      </c>
      <c r="CC561" s="19">
        <v>2</v>
      </c>
      <c r="CD561">
        <v>-0.1</v>
      </c>
      <c r="CE561">
        <v>0</v>
      </c>
      <c r="CF561">
        <v>-0.1</v>
      </c>
      <c r="CG561" s="20">
        <f t="shared" si="184"/>
        <v>-2.5000000000000001E-2</v>
      </c>
      <c r="CH561" s="20">
        <f t="shared" si="185"/>
        <v>-0.15838099428082569</v>
      </c>
      <c r="CI561">
        <v>0.4</v>
      </c>
      <c r="CJ561">
        <v>0.4</v>
      </c>
      <c r="CK561">
        <v>-1.1000000000000001</v>
      </c>
      <c r="CL561">
        <v>-0.2</v>
      </c>
      <c r="CM561">
        <v>0</v>
      </c>
      <c r="CN561">
        <v>0</v>
      </c>
      <c r="CO561">
        <v>-0.2</v>
      </c>
      <c r="CP561" s="21">
        <f t="shared" si="186"/>
        <v>-0.05</v>
      </c>
      <c r="CQ561" s="21">
        <f t="shared" si="187"/>
        <v>-0.31676198856165139</v>
      </c>
      <c r="CW561">
        <v>1012500</v>
      </c>
      <c r="CY561" s="22">
        <f t="shared" si="188"/>
        <v>-1.9780487804878046</v>
      </c>
    </row>
    <row r="562" spans="1:103" x14ac:dyDescent="0.2">
      <c r="A562">
        <v>61</v>
      </c>
      <c r="B562" t="s">
        <v>2573</v>
      </c>
      <c r="C562" t="s">
        <v>2505</v>
      </c>
      <c r="D562" t="s">
        <v>105</v>
      </c>
      <c r="E562" t="s">
        <v>106</v>
      </c>
      <c r="F562">
        <v>76</v>
      </c>
      <c r="G562">
        <v>213</v>
      </c>
      <c r="H562" t="s">
        <v>118</v>
      </c>
      <c r="I562">
        <v>2002</v>
      </c>
      <c r="J562">
        <v>1</v>
      </c>
      <c r="K562">
        <v>1</v>
      </c>
      <c r="M562">
        <v>29</v>
      </c>
      <c r="N562" t="s">
        <v>2574</v>
      </c>
      <c r="O562" s="12" t="s">
        <v>2575</v>
      </c>
      <c r="P562" s="12" t="s">
        <v>2576</v>
      </c>
      <c r="Q562" t="s">
        <v>199</v>
      </c>
      <c r="T562" s="12" t="s">
        <v>113</v>
      </c>
      <c r="U562">
        <v>65</v>
      </c>
      <c r="V562">
        <v>26</v>
      </c>
      <c r="W562">
        <v>13</v>
      </c>
      <c r="X562">
        <v>39</v>
      </c>
      <c r="Y562">
        <v>10</v>
      </c>
      <c r="Z562">
        <v>258</v>
      </c>
      <c r="AA562">
        <v>75</v>
      </c>
      <c r="AB562">
        <v>82</v>
      </c>
      <c r="AC562" s="13">
        <f t="shared" si="168"/>
        <v>0.10077519379844961</v>
      </c>
      <c r="AD562" s="13">
        <f t="shared" si="169"/>
        <v>6.2650602409638559E-2</v>
      </c>
      <c r="AE562" s="14">
        <v>30.4</v>
      </c>
      <c r="AF562" s="15">
        <v>167</v>
      </c>
      <c r="AG562" s="15">
        <v>41</v>
      </c>
      <c r="AH562" s="15">
        <v>9</v>
      </c>
      <c r="AI562" s="2">
        <v>1106.1500000000001</v>
      </c>
      <c r="AJ562" s="14">
        <f t="shared" si="170"/>
        <v>17.017692307692307</v>
      </c>
      <c r="AK562">
        <v>1592</v>
      </c>
      <c r="AL562" s="14">
        <f t="shared" si="171"/>
        <v>24.492307692307691</v>
      </c>
      <c r="AM562" s="16">
        <f t="shared" si="172"/>
        <v>0.69481783919597995</v>
      </c>
      <c r="AN562" s="15">
        <v>108.86428600000001</v>
      </c>
      <c r="AO562" s="16">
        <f t="shared" si="173"/>
        <v>5.9050374361524209</v>
      </c>
      <c r="AP562" s="13">
        <f>IF(('Even Strength'!CU562+'Power Play'!AJ562+'Penalty Kill'!AF562)&gt;0,V562/('Even Strength'!CU562+'Power Play'!AJ562+'Penalty Kill'!AF562),0)</f>
        <v>0.30952380952380953</v>
      </c>
      <c r="AQ562" s="13">
        <f>IF(('Even Strength'!CU562+'Power Play'!AJ562+'Penalty Kill'!AF562)&gt;0,W562/('Even Strength'!CU562+'Power Play'!AJ562+'Penalty Kill'!AF562),0)</f>
        <v>0.15476190476190477</v>
      </c>
      <c r="AR562" s="13">
        <f t="shared" si="174"/>
        <v>0.4642857142857143</v>
      </c>
      <c r="AS562">
        <v>2</v>
      </c>
      <c r="AT562">
        <v>0</v>
      </c>
      <c r="AU562" s="17">
        <f t="shared" si="175"/>
        <v>1</v>
      </c>
      <c r="AV562">
        <v>0</v>
      </c>
      <c r="AW562">
        <v>47</v>
      </c>
      <c r="AX562">
        <v>11</v>
      </c>
      <c r="AY562">
        <v>29</v>
      </c>
      <c r="AZ562">
        <v>75</v>
      </c>
      <c r="BA562">
        <v>49</v>
      </c>
      <c r="BB562">
        <v>51</v>
      </c>
      <c r="BC562" s="2">
        <f t="shared" si="176"/>
        <v>2.5493829950730005</v>
      </c>
      <c r="BD562" s="14">
        <f t="shared" si="177"/>
        <v>0.59666410522985125</v>
      </c>
      <c r="BE562" s="14">
        <f t="shared" si="178"/>
        <v>1.573023550151426</v>
      </c>
      <c r="BF562" s="14">
        <f t="shared" si="179"/>
        <v>4.0681643538398955</v>
      </c>
      <c r="BG562" s="14">
        <f t="shared" si="180"/>
        <v>2.6578673778420647</v>
      </c>
      <c r="BH562" s="14">
        <f t="shared" si="181"/>
        <v>2.7663517606111285</v>
      </c>
      <c r="BI562">
        <v>36</v>
      </c>
      <c r="BJ562">
        <v>13</v>
      </c>
      <c r="BK562">
        <v>2</v>
      </c>
      <c r="BL562">
        <v>0</v>
      </c>
      <c r="BM562">
        <v>0</v>
      </c>
      <c r="BN562">
        <v>0</v>
      </c>
      <c r="BO562" s="2">
        <v>8.6354670000000002</v>
      </c>
      <c r="BP562">
        <v>4</v>
      </c>
      <c r="BQ562">
        <v>0</v>
      </c>
      <c r="BR562" s="18">
        <f t="shared" si="182"/>
        <v>0</v>
      </c>
      <c r="BS562">
        <v>0</v>
      </c>
      <c r="BT562">
        <v>6</v>
      </c>
      <c r="BU562">
        <v>11</v>
      </c>
      <c r="BV562">
        <v>0</v>
      </c>
      <c r="BW562">
        <v>0</v>
      </c>
      <c r="BX562">
        <v>9</v>
      </c>
      <c r="BY562">
        <v>1</v>
      </c>
      <c r="BZ562">
        <v>0</v>
      </c>
      <c r="CA562">
        <v>1</v>
      </c>
      <c r="CB562" s="18">
        <f t="shared" si="183"/>
        <v>1</v>
      </c>
      <c r="CC562" s="19">
        <v>7</v>
      </c>
      <c r="CD562">
        <v>4.3</v>
      </c>
      <c r="CE562">
        <v>1.8</v>
      </c>
      <c r="CF562">
        <v>6.1</v>
      </c>
      <c r="CG562" s="20">
        <f t="shared" si="184"/>
        <v>9.3846153846153843E-2</v>
      </c>
      <c r="CH562" s="20">
        <f t="shared" si="185"/>
        <v>0.33087736744564478</v>
      </c>
      <c r="CI562">
        <v>26.2</v>
      </c>
      <c r="CJ562">
        <v>22.5</v>
      </c>
      <c r="CK562">
        <v>8.9</v>
      </c>
      <c r="CL562">
        <v>6.5</v>
      </c>
      <c r="CM562">
        <v>3</v>
      </c>
      <c r="CN562">
        <v>-1.1000000000000001</v>
      </c>
      <c r="CO562">
        <v>8.4</v>
      </c>
      <c r="CP562" s="21">
        <f t="shared" si="186"/>
        <v>0.12923076923076923</v>
      </c>
      <c r="CQ562" s="21">
        <f t="shared" si="187"/>
        <v>0.45563440763006824</v>
      </c>
      <c r="CU562">
        <v>17</v>
      </c>
      <c r="CV562" t="s">
        <v>2577</v>
      </c>
      <c r="CW562">
        <v>7800000</v>
      </c>
      <c r="CY562" s="22">
        <f t="shared" si="188"/>
        <v>-5.2975609756097537</v>
      </c>
    </row>
    <row r="563" spans="1:103" x14ac:dyDescent="0.2">
      <c r="A563">
        <v>20</v>
      </c>
      <c r="B563" t="s">
        <v>2578</v>
      </c>
      <c r="C563" t="s">
        <v>2579</v>
      </c>
      <c r="D563" t="s">
        <v>351</v>
      </c>
      <c r="E563" t="s">
        <v>106</v>
      </c>
      <c r="F563">
        <v>73</v>
      </c>
      <c r="G563">
        <v>200</v>
      </c>
      <c r="H563" t="s">
        <v>107</v>
      </c>
      <c r="I563">
        <v>2007</v>
      </c>
      <c r="J563">
        <v>1</v>
      </c>
      <c r="K563">
        <v>21</v>
      </c>
      <c r="M563">
        <v>24</v>
      </c>
      <c r="N563" t="s">
        <v>2580</v>
      </c>
      <c r="O563" s="12" t="s">
        <v>2581</v>
      </c>
      <c r="P563" s="12" t="s">
        <v>2576</v>
      </c>
      <c r="Q563" t="s">
        <v>382</v>
      </c>
      <c r="T563" s="12" t="s">
        <v>170</v>
      </c>
      <c r="U563">
        <v>73</v>
      </c>
      <c r="V563">
        <v>10</v>
      </c>
      <c r="W563">
        <v>14</v>
      </c>
      <c r="X563">
        <v>24</v>
      </c>
      <c r="Y563">
        <v>0</v>
      </c>
      <c r="Z563">
        <v>86</v>
      </c>
      <c r="AA563">
        <v>32</v>
      </c>
      <c r="AB563">
        <v>28</v>
      </c>
      <c r="AC563" s="13">
        <f t="shared" si="168"/>
        <v>0.11627906976744186</v>
      </c>
      <c r="AD563" s="13">
        <f t="shared" si="169"/>
        <v>6.8493150684931503E-2</v>
      </c>
      <c r="AE563" s="14">
        <v>24.3</v>
      </c>
      <c r="AF563" s="15">
        <v>38</v>
      </c>
      <c r="AG563" s="15">
        <v>16</v>
      </c>
      <c r="AH563" s="15">
        <v>6</v>
      </c>
      <c r="AI563" s="2">
        <v>924.86666666669998</v>
      </c>
      <c r="AJ563" s="14">
        <f t="shared" si="170"/>
        <v>12.669406392694521</v>
      </c>
      <c r="AK563">
        <v>1361</v>
      </c>
      <c r="AL563" s="14">
        <f t="shared" si="171"/>
        <v>18.643835616438356</v>
      </c>
      <c r="AM563" s="16">
        <f t="shared" si="172"/>
        <v>0.67954935096745039</v>
      </c>
      <c r="AN563" s="15">
        <v>83.857142999999994</v>
      </c>
      <c r="AO563" s="16">
        <f t="shared" si="173"/>
        <v>5.4401664167806008</v>
      </c>
      <c r="AP563" s="13">
        <f>IF(('Even Strength'!CU563+'Power Play'!AJ563+'Penalty Kill'!AF563)&gt;0,V563/('Even Strength'!CU563+'Power Play'!AJ563+'Penalty Kill'!AF563),0)</f>
        <v>9.8039215686274508E-2</v>
      </c>
      <c r="AQ563" s="13">
        <f>IF(('Even Strength'!CU563+'Power Play'!AJ563+'Penalty Kill'!AF563)&gt;0,W563/('Even Strength'!CU563+'Power Play'!AJ563+'Penalty Kill'!AF563),0)</f>
        <v>0.13725490196078433</v>
      </c>
      <c r="AR563" s="13">
        <f t="shared" si="174"/>
        <v>0.23529411764705882</v>
      </c>
      <c r="AS563">
        <v>306</v>
      </c>
      <c r="AT563">
        <v>360</v>
      </c>
      <c r="AU563" s="17">
        <f t="shared" si="175"/>
        <v>0.45945945945945948</v>
      </c>
      <c r="AV563">
        <v>14.9</v>
      </c>
      <c r="AW563">
        <v>132</v>
      </c>
      <c r="AX563">
        <v>81</v>
      </c>
      <c r="AY563">
        <v>22</v>
      </c>
      <c r="AZ563">
        <v>32</v>
      </c>
      <c r="BA563">
        <v>18</v>
      </c>
      <c r="BB563">
        <v>54</v>
      </c>
      <c r="BC563" s="2">
        <f t="shared" si="176"/>
        <v>8.5633965256250058</v>
      </c>
      <c r="BD563" s="14">
        <f t="shared" si="177"/>
        <v>5.2548115043607995</v>
      </c>
      <c r="BE563" s="14">
        <f t="shared" si="178"/>
        <v>1.4272327542708345</v>
      </c>
      <c r="BF563" s="14">
        <f t="shared" si="179"/>
        <v>2.075974915303032</v>
      </c>
      <c r="BG563" s="14">
        <f t="shared" si="180"/>
        <v>1.1677358898579555</v>
      </c>
      <c r="BH563" s="14">
        <f t="shared" si="181"/>
        <v>3.5032076695738668</v>
      </c>
      <c r="BI563">
        <v>29</v>
      </c>
      <c r="BJ563">
        <v>7</v>
      </c>
      <c r="BK563">
        <v>1</v>
      </c>
      <c r="BL563">
        <v>0</v>
      </c>
      <c r="BM563">
        <v>1</v>
      </c>
      <c r="BN563">
        <v>0</v>
      </c>
      <c r="BO563" s="2">
        <v>0.52905000000000002</v>
      </c>
      <c r="BP563">
        <v>3</v>
      </c>
      <c r="BQ563">
        <v>1</v>
      </c>
      <c r="BR563" s="18">
        <f t="shared" si="182"/>
        <v>0.33333333333333331</v>
      </c>
      <c r="BS563">
        <v>0</v>
      </c>
      <c r="BT563">
        <v>2</v>
      </c>
      <c r="BU563">
        <v>14</v>
      </c>
      <c r="BV563">
        <v>0</v>
      </c>
      <c r="BW563">
        <v>0</v>
      </c>
      <c r="BX563">
        <v>3</v>
      </c>
      <c r="BY563">
        <v>0</v>
      </c>
      <c r="BZ563">
        <v>0</v>
      </c>
      <c r="CA563">
        <v>0</v>
      </c>
      <c r="CB563" s="18">
        <f t="shared" si="183"/>
        <v>0</v>
      </c>
      <c r="CC563" s="19">
        <v>3</v>
      </c>
      <c r="CD563">
        <v>1.3</v>
      </c>
      <c r="CE563">
        <v>1.1000000000000001</v>
      </c>
      <c r="CF563">
        <v>2.5</v>
      </c>
      <c r="CG563" s="20">
        <f t="shared" si="184"/>
        <v>3.4246575342465752E-2</v>
      </c>
      <c r="CH563" s="20">
        <f t="shared" si="185"/>
        <v>0.16218554025804938</v>
      </c>
      <c r="CI563">
        <v>18.899999999999999</v>
      </c>
      <c r="CJ563">
        <v>16.600000000000001</v>
      </c>
      <c r="CK563">
        <v>4.5</v>
      </c>
      <c r="CL563">
        <v>1.9</v>
      </c>
      <c r="CM563">
        <v>1.8</v>
      </c>
      <c r="CN563">
        <v>0</v>
      </c>
      <c r="CO563">
        <v>3.8</v>
      </c>
      <c r="CP563" s="21">
        <f t="shared" si="186"/>
        <v>5.205479452054794E-2</v>
      </c>
      <c r="CQ563" s="21">
        <f t="shared" si="187"/>
        <v>0.24652202119223504</v>
      </c>
      <c r="CU563">
        <v>5</v>
      </c>
      <c r="CV563" t="s">
        <v>312</v>
      </c>
      <c r="CW563">
        <v>575000</v>
      </c>
      <c r="CY563" s="22">
        <f t="shared" si="188"/>
        <v>2.7902439024390242</v>
      </c>
    </row>
    <row r="564" spans="1:103" x14ac:dyDescent="0.2">
      <c r="A564">
        <v>28</v>
      </c>
      <c r="B564" t="s">
        <v>1220</v>
      </c>
      <c r="C564" t="s">
        <v>2582</v>
      </c>
      <c r="E564" t="s">
        <v>320</v>
      </c>
      <c r="F564">
        <v>75</v>
      </c>
      <c r="G564">
        <v>192</v>
      </c>
      <c r="H564" t="s">
        <v>107</v>
      </c>
      <c r="I564">
        <v>2009</v>
      </c>
      <c r="J564">
        <v>3</v>
      </c>
      <c r="K564">
        <v>65</v>
      </c>
      <c r="L564" t="s">
        <v>108</v>
      </c>
      <c r="M564">
        <v>23</v>
      </c>
      <c r="N564" t="s">
        <v>2583</v>
      </c>
      <c r="O564" s="12" t="s">
        <v>2584</v>
      </c>
      <c r="P564" s="12" t="s">
        <v>2585</v>
      </c>
      <c r="Q564" t="s">
        <v>367</v>
      </c>
      <c r="T564" s="12" t="s">
        <v>170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13">
        <f t="shared" si="168"/>
        <v>0</v>
      </c>
      <c r="AD564" s="13">
        <f t="shared" si="169"/>
        <v>0</v>
      </c>
      <c r="AE564" s="14">
        <v>0</v>
      </c>
      <c r="AF564" s="15">
        <v>0</v>
      </c>
      <c r="AG564" s="15">
        <v>0</v>
      </c>
      <c r="AH564" s="15">
        <v>0</v>
      </c>
      <c r="AI564" s="2">
        <v>1.75</v>
      </c>
      <c r="AJ564" s="14">
        <f t="shared" si="170"/>
        <v>1.75</v>
      </c>
      <c r="AK564">
        <v>2</v>
      </c>
      <c r="AL564" s="14">
        <f t="shared" si="171"/>
        <v>2</v>
      </c>
      <c r="AM564" s="16">
        <f t="shared" si="172"/>
        <v>0.875</v>
      </c>
      <c r="AN564" s="15">
        <v>0</v>
      </c>
      <c r="AO564" s="16">
        <f t="shared" si="173"/>
        <v>0</v>
      </c>
      <c r="AP564" s="13">
        <f>IF(('Even Strength'!CU564+'Power Play'!AJ564+'Penalty Kill'!AF564)&gt;0,V564/('Even Strength'!CU564+'Power Play'!AJ564+'Penalty Kill'!AF564),0)</f>
        <v>0</v>
      </c>
      <c r="AQ564" s="13">
        <f>IF(('Even Strength'!CU564+'Power Play'!AJ564+'Penalty Kill'!AF564)&gt;0,W564/('Even Strength'!CU564+'Power Play'!AJ564+'Penalty Kill'!AF564),0)</f>
        <v>0</v>
      </c>
      <c r="AR564" s="13">
        <f t="shared" si="174"/>
        <v>0</v>
      </c>
      <c r="AS564">
        <v>0</v>
      </c>
      <c r="AT564">
        <v>2</v>
      </c>
      <c r="AU564" s="17">
        <f t="shared" si="175"/>
        <v>0</v>
      </c>
      <c r="AV564">
        <v>3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 s="2">
        <f t="shared" si="176"/>
        <v>0</v>
      </c>
      <c r="BD564" s="14">
        <f t="shared" si="177"/>
        <v>0</v>
      </c>
      <c r="BE564" s="14">
        <f t="shared" si="178"/>
        <v>34.285714285714285</v>
      </c>
      <c r="BF564" s="14">
        <f t="shared" si="179"/>
        <v>0</v>
      </c>
      <c r="BG564" s="14">
        <f t="shared" si="180"/>
        <v>0</v>
      </c>
      <c r="BH564" s="14">
        <f t="shared" si="181"/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2">
        <v>-3.2079999999999999E-3</v>
      </c>
      <c r="BR564" s="18" t="str">
        <f t="shared" si="182"/>
        <v xml:space="preserve"> 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 s="18">
        <f t="shared" si="183"/>
        <v>0</v>
      </c>
      <c r="CC564" s="19">
        <v>4</v>
      </c>
      <c r="CD564">
        <v>0</v>
      </c>
      <c r="CE564">
        <v>0</v>
      </c>
      <c r="CF564">
        <v>0</v>
      </c>
      <c r="CG564" s="20">
        <f t="shared" si="184"/>
        <v>0</v>
      </c>
      <c r="CH564" s="20">
        <f t="shared" si="185"/>
        <v>0</v>
      </c>
      <c r="CI564">
        <v>0.1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 s="21">
        <f t="shared" si="186"/>
        <v>0</v>
      </c>
      <c r="CQ564" s="21">
        <f t="shared" si="187"/>
        <v>0</v>
      </c>
      <c r="CW564">
        <v>900000</v>
      </c>
      <c r="CY564" s="22">
        <f t="shared" si="188"/>
        <v>-1.5804878048780489</v>
      </c>
    </row>
    <row r="565" spans="1:103" x14ac:dyDescent="0.2">
      <c r="A565">
        <v>18</v>
      </c>
      <c r="B565" t="s">
        <v>2586</v>
      </c>
      <c r="C565" t="s">
        <v>2587</v>
      </c>
      <c r="D565" t="s">
        <v>105</v>
      </c>
      <c r="E565" t="s">
        <v>106</v>
      </c>
      <c r="F565">
        <v>74</v>
      </c>
      <c r="G565">
        <v>208</v>
      </c>
      <c r="H565" t="s">
        <v>118</v>
      </c>
      <c r="I565">
        <v>2005</v>
      </c>
      <c r="J565">
        <v>2</v>
      </c>
      <c r="K565">
        <v>33</v>
      </c>
      <c r="M565">
        <v>26</v>
      </c>
      <c r="N565" t="s">
        <v>2588</v>
      </c>
      <c r="O565" s="12" t="s">
        <v>2589</v>
      </c>
      <c r="P565" s="12" t="s">
        <v>2590</v>
      </c>
      <c r="Q565" t="s">
        <v>147</v>
      </c>
      <c r="T565" s="12" t="s">
        <v>229</v>
      </c>
      <c r="U565">
        <v>59</v>
      </c>
      <c r="V565">
        <v>27</v>
      </c>
      <c r="W565">
        <v>34</v>
      </c>
      <c r="X565">
        <v>61</v>
      </c>
      <c r="Y565">
        <v>15</v>
      </c>
      <c r="Z565">
        <v>238</v>
      </c>
      <c r="AA565">
        <v>84</v>
      </c>
      <c r="AB565">
        <v>105</v>
      </c>
      <c r="AC565" s="13">
        <f t="shared" si="168"/>
        <v>0.1134453781512605</v>
      </c>
      <c r="AD565" s="13">
        <f t="shared" si="169"/>
        <v>6.323185011709602E-2</v>
      </c>
      <c r="AE565" s="14">
        <v>31</v>
      </c>
      <c r="AF565" s="15">
        <v>126</v>
      </c>
      <c r="AG565" s="15">
        <v>63</v>
      </c>
      <c r="AH565" s="15">
        <v>20</v>
      </c>
      <c r="AI565" s="2">
        <v>1088.5</v>
      </c>
      <c r="AJ565" s="14">
        <f t="shared" si="170"/>
        <v>18.449152542372882</v>
      </c>
      <c r="AK565">
        <v>1251</v>
      </c>
      <c r="AL565" s="14">
        <f t="shared" si="171"/>
        <v>21.203389830508474</v>
      </c>
      <c r="AM565" s="16">
        <f t="shared" si="172"/>
        <v>0.87010391686650679</v>
      </c>
      <c r="AN565" s="15">
        <v>153.09026</v>
      </c>
      <c r="AO565" s="16">
        <f t="shared" si="173"/>
        <v>8.4385995406522731</v>
      </c>
      <c r="AP565" s="13">
        <f>IF(('Even Strength'!CU565+'Power Play'!AJ565+'Penalty Kill'!AF565)&gt;0,V565/('Even Strength'!CU565+'Power Play'!AJ565+'Penalty Kill'!AF565),0)</f>
        <v>0.28723404255319152</v>
      </c>
      <c r="AQ565" s="13">
        <f>IF(('Even Strength'!CU565+'Power Play'!AJ565+'Penalty Kill'!AF565)&gt;0,W565/('Even Strength'!CU565+'Power Play'!AJ565+'Penalty Kill'!AF565),0)</f>
        <v>0.36170212765957449</v>
      </c>
      <c r="AR565" s="13">
        <f t="shared" si="174"/>
        <v>0.64893617021276606</v>
      </c>
      <c r="AS565">
        <v>5</v>
      </c>
      <c r="AT565">
        <v>13</v>
      </c>
      <c r="AU565" s="17">
        <f t="shared" si="175"/>
        <v>0.27777777777777779</v>
      </c>
      <c r="AV565">
        <v>0.5</v>
      </c>
      <c r="AW565">
        <v>71</v>
      </c>
      <c r="AX565">
        <v>58</v>
      </c>
      <c r="AY565">
        <v>23</v>
      </c>
      <c r="AZ565">
        <v>84</v>
      </c>
      <c r="BA565">
        <v>22</v>
      </c>
      <c r="BB565">
        <v>31</v>
      </c>
      <c r="BC565" s="2">
        <f t="shared" si="176"/>
        <v>3.9136426274689939</v>
      </c>
      <c r="BD565" s="14">
        <f t="shared" si="177"/>
        <v>3.1970601745521359</v>
      </c>
      <c r="BE565" s="14">
        <f t="shared" si="178"/>
        <v>1.2677997243913643</v>
      </c>
      <c r="BF565" s="14">
        <f t="shared" si="179"/>
        <v>4.630225080385852</v>
      </c>
      <c r="BG565" s="14">
        <f t="shared" si="180"/>
        <v>1.2126779972439137</v>
      </c>
      <c r="BH565" s="14">
        <f t="shared" si="181"/>
        <v>1.7087735415709693</v>
      </c>
      <c r="BI565">
        <v>55</v>
      </c>
      <c r="BJ565">
        <v>25</v>
      </c>
      <c r="BK565">
        <v>1</v>
      </c>
      <c r="BL565">
        <v>0</v>
      </c>
      <c r="BM565">
        <v>0</v>
      </c>
      <c r="BN565">
        <v>0</v>
      </c>
      <c r="BO565" s="2">
        <v>0.94666099999999997</v>
      </c>
      <c r="BP565">
        <v>4</v>
      </c>
      <c r="BQ565">
        <v>0</v>
      </c>
      <c r="BR565" s="18">
        <f t="shared" si="182"/>
        <v>0</v>
      </c>
      <c r="BS565">
        <v>0</v>
      </c>
      <c r="BT565">
        <v>2</v>
      </c>
      <c r="BU565">
        <v>16</v>
      </c>
      <c r="BV565">
        <v>3</v>
      </c>
      <c r="BW565">
        <v>0</v>
      </c>
      <c r="BX565">
        <v>4</v>
      </c>
      <c r="BY565">
        <v>0</v>
      </c>
      <c r="BZ565">
        <v>0</v>
      </c>
      <c r="CA565">
        <v>0</v>
      </c>
      <c r="CB565" s="18">
        <f t="shared" si="183"/>
        <v>0</v>
      </c>
      <c r="CC565" s="19">
        <v>5</v>
      </c>
      <c r="CD565">
        <v>6.8</v>
      </c>
      <c r="CE565">
        <v>1.9</v>
      </c>
      <c r="CF565">
        <v>8.6999999999999993</v>
      </c>
      <c r="CG565" s="20">
        <f t="shared" si="184"/>
        <v>0.14745762711864405</v>
      </c>
      <c r="CH565" s="20">
        <f t="shared" si="185"/>
        <v>0.47955902618282031</v>
      </c>
      <c r="CI565">
        <v>30.4</v>
      </c>
      <c r="CJ565">
        <v>22.3</v>
      </c>
      <c r="CK565">
        <v>16.2</v>
      </c>
      <c r="CL565">
        <v>11.9</v>
      </c>
      <c r="CM565">
        <v>2.7</v>
      </c>
      <c r="CN565">
        <v>-1.1000000000000001</v>
      </c>
      <c r="CO565">
        <v>13.5</v>
      </c>
      <c r="CP565" s="21">
        <f t="shared" si="186"/>
        <v>0.2288135593220339</v>
      </c>
      <c r="CQ565" s="21">
        <f t="shared" si="187"/>
        <v>0.74414331649058341</v>
      </c>
      <c r="CU565">
        <v>18</v>
      </c>
      <c r="CV565" t="s">
        <v>2591</v>
      </c>
      <c r="CW565">
        <v>5000000</v>
      </c>
      <c r="CY565" s="22">
        <f t="shared" si="188"/>
        <v>4.7195121951219505</v>
      </c>
    </row>
    <row r="566" spans="1:103" x14ac:dyDescent="0.2">
      <c r="A566">
        <v>25</v>
      </c>
      <c r="B566" t="s">
        <v>2592</v>
      </c>
      <c r="C566" t="s">
        <v>2593</v>
      </c>
      <c r="D566" t="s">
        <v>105</v>
      </c>
      <c r="E566" t="s">
        <v>106</v>
      </c>
      <c r="F566">
        <v>73</v>
      </c>
      <c r="G566">
        <v>215</v>
      </c>
      <c r="H566" t="s">
        <v>107</v>
      </c>
      <c r="I566">
        <v>1998</v>
      </c>
      <c r="J566">
        <v>6</v>
      </c>
      <c r="K566">
        <v>161</v>
      </c>
      <c r="M566">
        <v>34</v>
      </c>
      <c r="N566" t="s">
        <v>2594</v>
      </c>
      <c r="O566" s="12" t="s">
        <v>678</v>
      </c>
      <c r="P566" s="12" t="s">
        <v>2595</v>
      </c>
      <c r="Q566" t="s">
        <v>529</v>
      </c>
      <c r="T566" s="12" t="s">
        <v>148</v>
      </c>
      <c r="U566">
        <v>76</v>
      </c>
      <c r="V566">
        <v>8</v>
      </c>
      <c r="W566">
        <v>6</v>
      </c>
      <c r="X566">
        <v>14</v>
      </c>
      <c r="Y566">
        <v>-10</v>
      </c>
      <c r="Z566">
        <v>99</v>
      </c>
      <c r="AA566">
        <v>35</v>
      </c>
      <c r="AB566">
        <v>40</v>
      </c>
      <c r="AC566" s="13">
        <f t="shared" si="168"/>
        <v>8.0808080808080815E-2</v>
      </c>
      <c r="AD566" s="13">
        <f t="shared" si="169"/>
        <v>4.5977011494252873E-2</v>
      </c>
      <c r="AE566" s="14">
        <v>30.2</v>
      </c>
      <c r="AF566" s="15">
        <v>66</v>
      </c>
      <c r="AG566" s="15">
        <v>5</v>
      </c>
      <c r="AH566" s="15">
        <v>6</v>
      </c>
      <c r="AI566" s="2">
        <v>897.01666666669996</v>
      </c>
      <c r="AJ566" s="14">
        <f t="shared" si="170"/>
        <v>11.802850877193421</v>
      </c>
      <c r="AK566">
        <v>1353</v>
      </c>
      <c r="AL566" s="14">
        <f t="shared" si="171"/>
        <v>17.80263157894737</v>
      </c>
      <c r="AM566" s="16">
        <f t="shared" si="172"/>
        <v>0.6629834934713229</v>
      </c>
      <c r="AN566" s="15">
        <v>41.8</v>
      </c>
      <c r="AO566" s="16">
        <f t="shared" si="173"/>
        <v>2.7959346723396887</v>
      </c>
      <c r="AP566" s="13">
        <f>IF(('Even Strength'!CU566+'Power Play'!AJ566+'Penalty Kill'!AF566)&gt;0,V566/('Even Strength'!CU566+'Power Play'!AJ566+'Penalty Kill'!AF566),0)</f>
        <v>5.9701492537313432E-2</v>
      </c>
      <c r="AQ566" s="13">
        <f>IF(('Even Strength'!CU566+'Power Play'!AJ566+'Penalty Kill'!AF566)&gt;0,W566/('Even Strength'!CU566+'Power Play'!AJ566+'Penalty Kill'!AF566),0)</f>
        <v>4.4776119402985072E-2</v>
      </c>
      <c r="AR566" s="13">
        <f t="shared" si="174"/>
        <v>0.1044776119402985</v>
      </c>
      <c r="AS566">
        <v>1</v>
      </c>
      <c r="AT566">
        <v>2</v>
      </c>
      <c r="AU566" s="17">
        <f t="shared" si="175"/>
        <v>0.33333333333333331</v>
      </c>
      <c r="AV566">
        <v>0</v>
      </c>
      <c r="AW566">
        <v>84</v>
      </c>
      <c r="AX566">
        <v>253</v>
      </c>
      <c r="AY566">
        <v>18</v>
      </c>
      <c r="AZ566">
        <v>35</v>
      </c>
      <c r="BA566">
        <v>13</v>
      </c>
      <c r="BB566">
        <v>16</v>
      </c>
      <c r="BC566" s="2">
        <f t="shared" si="176"/>
        <v>5.6186247003955474</v>
      </c>
      <c r="BD566" s="14">
        <f t="shared" si="177"/>
        <v>16.922762490477066</v>
      </c>
      <c r="BE566" s="14">
        <f t="shared" si="178"/>
        <v>1.2039910072276174</v>
      </c>
      <c r="BF566" s="14">
        <f t="shared" si="179"/>
        <v>2.3410936251648118</v>
      </c>
      <c r="BG566" s="14">
        <f t="shared" si="180"/>
        <v>0.86954906077550143</v>
      </c>
      <c r="BH566" s="14">
        <f t="shared" si="181"/>
        <v>1.0702142286467711</v>
      </c>
      <c r="BI566">
        <v>211</v>
      </c>
      <c r="BJ566">
        <v>41</v>
      </c>
      <c r="BK566">
        <v>15</v>
      </c>
      <c r="BL566">
        <v>5</v>
      </c>
      <c r="BM566">
        <v>0</v>
      </c>
      <c r="BN566">
        <v>0</v>
      </c>
      <c r="BO566" s="2">
        <v>-22.453721999999999</v>
      </c>
      <c r="BR566" s="18" t="str">
        <f t="shared" si="182"/>
        <v xml:space="preserve"> </v>
      </c>
      <c r="BT566">
        <v>1</v>
      </c>
      <c r="BU566">
        <v>20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 s="18">
        <f t="shared" si="183"/>
        <v>0</v>
      </c>
      <c r="CC566" s="19">
        <v>2</v>
      </c>
      <c r="CD566">
        <v>0</v>
      </c>
      <c r="CE566">
        <v>0.30000000000000004</v>
      </c>
      <c r="CF566">
        <v>0.30000000000000004</v>
      </c>
      <c r="CG566" s="20">
        <f t="shared" si="184"/>
        <v>3.9473684210526326E-3</v>
      </c>
      <c r="CH566" s="20">
        <f t="shared" si="185"/>
        <v>2.006651678712696E-2</v>
      </c>
      <c r="CI566">
        <v>16.399999999999999</v>
      </c>
      <c r="CJ566">
        <v>14.6</v>
      </c>
      <c r="CK566">
        <v>-7.3</v>
      </c>
      <c r="CL566">
        <v>-1.1000000000000001</v>
      </c>
      <c r="CM566">
        <v>-0.4</v>
      </c>
      <c r="CN566">
        <v>0</v>
      </c>
      <c r="CO566">
        <v>-1.5</v>
      </c>
      <c r="CP566" s="21">
        <f t="shared" si="186"/>
        <v>-1.9736842105263157E-2</v>
      </c>
      <c r="CQ566" s="21">
        <f t="shared" si="187"/>
        <v>-0.10033258393563478</v>
      </c>
      <c r="CU566">
        <v>6</v>
      </c>
      <c r="CV566" t="s">
        <v>312</v>
      </c>
      <c r="CW566">
        <v>1900000</v>
      </c>
      <c r="CY566" s="22">
        <f t="shared" si="188"/>
        <v>-4.8365853658536579</v>
      </c>
    </row>
    <row r="567" spans="1:103" x14ac:dyDescent="0.2">
      <c r="A567">
        <v>29</v>
      </c>
      <c r="B567" t="s">
        <v>2596</v>
      </c>
      <c r="C567" t="s">
        <v>2597</v>
      </c>
      <c r="D567" t="s">
        <v>127</v>
      </c>
      <c r="E567" t="s">
        <v>117</v>
      </c>
      <c r="F567">
        <v>75</v>
      </c>
      <c r="G567">
        <v>196</v>
      </c>
      <c r="H567" t="s">
        <v>118</v>
      </c>
      <c r="I567">
        <v>2010</v>
      </c>
      <c r="J567">
        <v>1</v>
      </c>
      <c r="K567">
        <v>30</v>
      </c>
      <c r="L567" t="s">
        <v>108</v>
      </c>
      <c r="M567">
        <v>22</v>
      </c>
      <c r="N567" t="s">
        <v>2598</v>
      </c>
      <c r="O567" s="12" t="s">
        <v>2599</v>
      </c>
      <c r="P567" s="12" t="s">
        <v>2600</v>
      </c>
      <c r="Q567" t="s">
        <v>300</v>
      </c>
      <c r="T567" s="12" t="s">
        <v>170</v>
      </c>
      <c r="U567">
        <v>72</v>
      </c>
      <c r="V567">
        <v>14</v>
      </c>
      <c r="W567">
        <v>12</v>
      </c>
      <c r="X567">
        <v>26</v>
      </c>
      <c r="Y567">
        <v>-10</v>
      </c>
      <c r="Z567">
        <v>132</v>
      </c>
      <c r="AA567">
        <v>56</v>
      </c>
      <c r="AB567">
        <v>73</v>
      </c>
      <c r="AC567" s="13">
        <f t="shared" si="168"/>
        <v>0.10606060606060606</v>
      </c>
      <c r="AD567" s="13">
        <f t="shared" si="169"/>
        <v>5.3639846743295021E-2</v>
      </c>
      <c r="AE567" s="14">
        <v>27.5</v>
      </c>
      <c r="AF567" s="15">
        <v>81</v>
      </c>
      <c r="AG567" s="15">
        <v>20</v>
      </c>
      <c r="AH567" s="15">
        <v>9</v>
      </c>
      <c r="AI567" s="2">
        <v>1026.8833333333</v>
      </c>
      <c r="AJ567" s="14">
        <f t="shared" si="170"/>
        <v>14.262268518518056</v>
      </c>
      <c r="AK567">
        <v>1454</v>
      </c>
      <c r="AL567" s="14">
        <f t="shared" si="171"/>
        <v>20.194444444444443</v>
      </c>
      <c r="AM567" s="16">
        <f t="shared" si="172"/>
        <v>0.70624713434202202</v>
      </c>
      <c r="AN567" s="15">
        <v>44.882353000000002</v>
      </c>
      <c r="AO567" s="16">
        <f t="shared" si="173"/>
        <v>2.6224412185740875</v>
      </c>
      <c r="AP567" s="13">
        <f>IF(('Even Strength'!CU567+'Power Play'!AJ567+'Penalty Kill'!AF567)&gt;0,V567/('Even Strength'!CU567+'Power Play'!AJ567+'Penalty Kill'!AF567),0)</f>
        <v>0.10218978102189781</v>
      </c>
      <c r="AQ567" s="13">
        <f>IF(('Even Strength'!CU567+'Power Play'!AJ567+'Penalty Kill'!AF567)&gt;0,W567/('Even Strength'!CU567+'Power Play'!AJ567+'Penalty Kill'!AF567),0)</f>
        <v>8.7591240875912413E-2</v>
      </c>
      <c r="AR567" s="13">
        <f t="shared" si="174"/>
        <v>0.18978102189781021</v>
      </c>
      <c r="AS567">
        <v>191</v>
      </c>
      <c r="AT567">
        <v>260</v>
      </c>
      <c r="AU567" s="17">
        <f t="shared" si="175"/>
        <v>0.42350332594235035</v>
      </c>
      <c r="AV567">
        <v>10.4</v>
      </c>
      <c r="AW567">
        <v>94</v>
      </c>
      <c r="AX567">
        <v>74</v>
      </c>
      <c r="AY567">
        <v>38</v>
      </c>
      <c r="AZ567">
        <v>56</v>
      </c>
      <c r="BA567">
        <v>23</v>
      </c>
      <c r="BB567">
        <v>32</v>
      </c>
      <c r="BC567" s="2">
        <f t="shared" si="176"/>
        <v>5.4923473942189309</v>
      </c>
      <c r="BD567" s="14">
        <f t="shared" si="177"/>
        <v>4.3237628422574561</v>
      </c>
      <c r="BE567" s="14">
        <f t="shared" si="178"/>
        <v>2.2203106487268016</v>
      </c>
      <c r="BF567" s="14">
        <f t="shared" si="179"/>
        <v>3.2720367454921289</v>
      </c>
      <c r="BG567" s="14">
        <f t="shared" si="180"/>
        <v>1.3438722347556959</v>
      </c>
      <c r="BH567" s="14">
        <f t="shared" si="181"/>
        <v>1.8697352831383593</v>
      </c>
      <c r="BI567">
        <v>12</v>
      </c>
      <c r="BJ567">
        <v>6</v>
      </c>
      <c r="BK567">
        <v>0</v>
      </c>
      <c r="BL567">
        <v>0</v>
      </c>
      <c r="BM567">
        <v>0</v>
      </c>
      <c r="BN567">
        <v>0</v>
      </c>
      <c r="BO567" s="2">
        <v>10.653381</v>
      </c>
      <c r="BP567">
        <v>4</v>
      </c>
      <c r="BQ567">
        <v>3</v>
      </c>
      <c r="BR567" s="18">
        <f t="shared" si="182"/>
        <v>0.75</v>
      </c>
      <c r="BS567">
        <v>1</v>
      </c>
      <c r="BT567">
        <v>2</v>
      </c>
      <c r="BU567">
        <v>21</v>
      </c>
      <c r="BV567">
        <v>0</v>
      </c>
      <c r="BW567">
        <v>0</v>
      </c>
      <c r="BX567">
        <v>1</v>
      </c>
      <c r="BY567">
        <v>1</v>
      </c>
      <c r="BZ567">
        <v>0</v>
      </c>
      <c r="CA567">
        <v>0</v>
      </c>
      <c r="CB567" s="18">
        <f t="shared" si="183"/>
        <v>0</v>
      </c>
      <c r="CC567" s="19">
        <v>4</v>
      </c>
      <c r="CD567">
        <v>1.6</v>
      </c>
      <c r="CE567">
        <v>0.7</v>
      </c>
      <c r="CF567">
        <v>2.2999999999999998</v>
      </c>
      <c r="CG567" s="20">
        <f t="shared" si="184"/>
        <v>3.1944444444444442E-2</v>
      </c>
      <c r="CH567" s="20">
        <f t="shared" si="185"/>
        <v>0.13438722347556958</v>
      </c>
      <c r="CI567">
        <v>21.7</v>
      </c>
      <c r="CJ567">
        <v>20.5</v>
      </c>
      <c r="CK567">
        <v>-1.7000000000000002</v>
      </c>
      <c r="CL567">
        <v>1.7000000000000002</v>
      </c>
      <c r="CM567">
        <v>1.6</v>
      </c>
      <c r="CN567">
        <v>1.5</v>
      </c>
      <c r="CO567">
        <v>4.8</v>
      </c>
      <c r="CP567" s="21">
        <f t="shared" si="186"/>
        <v>6.6666666666666666E-2</v>
      </c>
      <c r="CQ567" s="21">
        <f t="shared" si="187"/>
        <v>0.28046029247075394</v>
      </c>
      <c r="CW567">
        <v>2825000</v>
      </c>
      <c r="CY567" s="22">
        <f t="shared" si="188"/>
        <v>-0.16097560975609682</v>
      </c>
    </row>
    <row r="568" spans="1:103" x14ac:dyDescent="0.2">
      <c r="A568">
        <v>37</v>
      </c>
      <c r="B568" t="s">
        <v>2601</v>
      </c>
      <c r="C568" t="s">
        <v>1607</v>
      </c>
      <c r="E568" t="s">
        <v>182</v>
      </c>
      <c r="F568">
        <v>75</v>
      </c>
      <c r="G568">
        <v>235</v>
      </c>
      <c r="H568" t="s">
        <v>118</v>
      </c>
      <c r="I568">
        <v>2010</v>
      </c>
      <c r="J568">
        <v>2</v>
      </c>
      <c r="K568">
        <v>41</v>
      </c>
      <c r="L568" t="s">
        <v>108</v>
      </c>
      <c r="M568">
        <v>21</v>
      </c>
      <c r="N568" t="s">
        <v>2602</v>
      </c>
      <c r="O568" s="12" t="s">
        <v>424</v>
      </c>
      <c r="P568" s="12" t="s">
        <v>2603</v>
      </c>
      <c r="Q568" t="s">
        <v>393</v>
      </c>
      <c r="T568" s="12" t="s">
        <v>178</v>
      </c>
      <c r="U568">
        <v>8</v>
      </c>
      <c r="V568">
        <v>0</v>
      </c>
      <c r="W568">
        <v>0</v>
      </c>
      <c r="X568">
        <v>0</v>
      </c>
      <c r="Y568">
        <v>-3</v>
      </c>
      <c r="Z568">
        <v>3</v>
      </c>
      <c r="AA568">
        <v>2</v>
      </c>
      <c r="AB568">
        <v>1</v>
      </c>
      <c r="AC568" s="13">
        <f t="shared" si="168"/>
        <v>0</v>
      </c>
      <c r="AD568" s="13">
        <f t="shared" si="169"/>
        <v>0</v>
      </c>
      <c r="AE568" s="14">
        <v>34.200000000000003</v>
      </c>
      <c r="AF568" s="15">
        <v>2</v>
      </c>
      <c r="AG568" s="15">
        <v>0</v>
      </c>
      <c r="AH568" s="15">
        <v>0</v>
      </c>
      <c r="AI568" s="2">
        <v>110.1333333333</v>
      </c>
      <c r="AJ568" s="14">
        <f t="shared" si="170"/>
        <v>13.7666666666625</v>
      </c>
      <c r="AK568">
        <v>157</v>
      </c>
      <c r="AL568" s="14">
        <f t="shared" si="171"/>
        <v>19.625</v>
      </c>
      <c r="AM568" s="16">
        <f t="shared" si="172"/>
        <v>0.70148619957515923</v>
      </c>
      <c r="AN568" s="15">
        <v>0</v>
      </c>
      <c r="AO568" s="16">
        <f t="shared" si="173"/>
        <v>0</v>
      </c>
      <c r="AP568" s="13">
        <f>IF(('Even Strength'!CU568+'Power Play'!AJ568+'Penalty Kill'!AF568)&gt;0,V568/('Even Strength'!CU568+'Power Play'!AJ568+'Penalty Kill'!AF568),0)</f>
        <v>0</v>
      </c>
      <c r="AQ568" s="13">
        <f>IF(('Even Strength'!CU568+'Power Play'!AJ568+'Penalty Kill'!AF568)&gt;0,W568/('Even Strength'!CU568+'Power Play'!AJ568+'Penalty Kill'!AF568),0)</f>
        <v>0</v>
      </c>
      <c r="AR568" s="13">
        <f t="shared" si="174"/>
        <v>0</v>
      </c>
      <c r="AS568">
        <v>0</v>
      </c>
      <c r="AT568">
        <v>0</v>
      </c>
      <c r="AU568" s="17">
        <f t="shared" si="175"/>
        <v>0</v>
      </c>
      <c r="AV568">
        <v>0</v>
      </c>
      <c r="AW568">
        <v>20</v>
      </c>
      <c r="AX568">
        <v>16</v>
      </c>
      <c r="AY568">
        <v>11</v>
      </c>
      <c r="AZ568">
        <v>2</v>
      </c>
      <c r="BA568">
        <v>5</v>
      </c>
      <c r="BB568">
        <v>1</v>
      </c>
      <c r="BC568" s="2">
        <f t="shared" si="176"/>
        <v>10.895883777243007</v>
      </c>
      <c r="BD568" s="14">
        <f t="shared" si="177"/>
        <v>8.7167070217944058</v>
      </c>
      <c r="BE568" s="14">
        <f t="shared" si="178"/>
        <v>5.992736077483654</v>
      </c>
      <c r="BF568" s="14">
        <f t="shared" si="179"/>
        <v>1.0895883777243007</v>
      </c>
      <c r="BG568" s="14">
        <f t="shared" si="180"/>
        <v>2.7239709443107518</v>
      </c>
      <c r="BH568" s="14">
        <f t="shared" si="181"/>
        <v>0.54479418886215036</v>
      </c>
      <c r="BI568">
        <v>6</v>
      </c>
      <c r="BJ568">
        <v>3</v>
      </c>
      <c r="BK568">
        <v>0</v>
      </c>
      <c r="BL568">
        <v>0</v>
      </c>
      <c r="BM568">
        <v>0</v>
      </c>
      <c r="BN568">
        <v>0</v>
      </c>
      <c r="BO568" s="2">
        <v>-2.4637000000000002</v>
      </c>
      <c r="BR568" s="18" t="str">
        <f t="shared" si="182"/>
        <v xml:space="preserve"> 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 s="18">
        <f t="shared" si="183"/>
        <v>0</v>
      </c>
      <c r="CC568" s="19">
        <v>4</v>
      </c>
      <c r="CD568">
        <v>-0.1</v>
      </c>
      <c r="CE568">
        <v>-0.1</v>
      </c>
      <c r="CF568">
        <v>-0.2</v>
      </c>
      <c r="CG568" s="20">
        <f t="shared" si="184"/>
        <v>-2.5000000000000001E-2</v>
      </c>
      <c r="CH568" s="20">
        <f t="shared" si="185"/>
        <v>-0.10895883777243008</v>
      </c>
      <c r="CI568">
        <v>1.7000000000000002</v>
      </c>
      <c r="CJ568">
        <v>1.9</v>
      </c>
      <c r="CK568">
        <v>-3.1</v>
      </c>
      <c r="CL568">
        <v>-0.4</v>
      </c>
      <c r="CM568">
        <v>-0.30000000000000004</v>
      </c>
      <c r="CN568">
        <v>0</v>
      </c>
      <c r="CO568">
        <v>-0.7</v>
      </c>
      <c r="CP568" s="21">
        <f t="shared" si="186"/>
        <v>-8.7499999999999994E-2</v>
      </c>
      <c r="CQ568" s="21">
        <f t="shared" si="187"/>
        <v>-0.38135593220350522</v>
      </c>
      <c r="CW568">
        <v>870000</v>
      </c>
      <c r="CY568" s="22">
        <f t="shared" si="188"/>
        <v>-2.2278048780487802</v>
      </c>
    </row>
    <row r="569" spans="1:103" x14ac:dyDescent="0.2">
      <c r="A569">
        <v>55</v>
      </c>
      <c r="B569" t="s">
        <v>1331</v>
      </c>
      <c r="C569" t="s">
        <v>2604</v>
      </c>
      <c r="D569" t="s">
        <v>127</v>
      </c>
      <c r="E569" t="s">
        <v>117</v>
      </c>
      <c r="F569">
        <v>70</v>
      </c>
      <c r="G569">
        <v>182</v>
      </c>
      <c r="H569" t="s">
        <v>118</v>
      </c>
      <c r="I569">
        <v>2008</v>
      </c>
      <c r="J569">
        <v>2</v>
      </c>
      <c r="K569">
        <v>40</v>
      </c>
      <c r="L569" t="s">
        <v>108</v>
      </c>
      <c r="M569">
        <v>23</v>
      </c>
      <c r="N569" t="s">
        <v>2605</v>
      </c>
      <c r="O569" s="1" t="s">
        <v>2606</v>
      </c>
      <c r="P569" s="1" t="s">
        <v>2607</v>
      </c>
      <c r="Q569" t="s">
        <v>300</v>
      </c>
      <c r="T569" s="23" t="s">
        <v>178</v>
      </c>
      <c r="U569">
        <v>20</v>
      </c>
      <c r="V569">
        <v>1</v>
      </c>
      <c r="W569">
        <v>2</v>
      </c>
      <c r="X569">
        <v>3</v>
      </c>
      <c r="Y569">
        <v>-13</v>
      </c>
      <c r="Z569">
        <v>23</v>
      </c>
      <c r="AA569">
        <v>9</v>
      </c>
      <c r="AB569">
        <v>17</v>
      </c>
      <c r="AC569" s="13">
        <f t="shared" si="168"/>
        <v>4.3478260869565216E-2</v>
      </c>
      <c r="AD569" s="13">
        <f t="shared" si="169"/>
        <v>2.0408163265306121E-2</v>
      </c>
      <c r="AE569" s="14">
        <v>49.7</v>
      </c>
      <c r="AF569" s="15">
        <v>16</v>
      </c>
      <c r="AG569" s="15">
        <v>2</v>
      </c>
      <c r="AH569" s="15">
        <v>4</v>
      </c>
      <c r="AI569" s="2">
        <v>295.88333333330002</v>
      </c>
      <c r="AJ569" s="14">
        <f t="shared" si="170"/>
        <v>14.794166666665001</v>
      </c>
      <c r="AK569">
        <v>418</v>
      </c>
      <c r="AL569" s="14">
        <f t="shared" si="171"/>
        <v>20.9</v>
      </c>
      <c r="AM569" s="16">
        <f t="shared" si="172"/>
        <v>0.70785486443373213</v>
      </c>
      <c r="AN569" s="15">
        <v>0</v>
      </c>
      <c r="AO569" s="16">
        <f t="shared" si="173"/>
        <v>0</v>
      </c>
      <c r="AP569" s="13">
        <f>IF(('Even Strength'!CU569+'Power Play'!AJ569+'Penalty Kill'!AF569)&gt;0,V569/('Even Strength'!CU569+'Power Play'!AJ569+'Penalty Kill'!AF569),0)</f>
        <v>2.7027027027027029E-2</v>
      </c>
      <c r="AQ569" s="13">
        <f>IF(('Even Strength'!CU569+'Power Play'!AJ569+'Penalty Kill'!AF569)&gt;0,W569/('Even Strength'!CU569+'Power Play'!AJ569+'Penalty Kill'!AF569),0)</f>
        <v>5.4054054054054057E-2</v>
      </c>
      <c r="AR569" s="13">
        <f t="shared" si="174"/>
        <v>8.1081081081081086E-2</v>
      </c>
      <c r="AS569">
        <v>0</v>
      </c>
      <c r="AT569">
        <v>0</v>
      </c>
      <c r="AU569" s="17">
        <f t="shared" si="175"/>
        <v>0</v>
      </c>
      <c r="AV569">
        <v>0</v>
      </c>
      <c r="AW569">
        <v>31</v>
      </c>
      <c r="AX569">
        <v>14</v>
      </c>
      <c r="AY569">
        <v>26</v>
      </c>
      <c r="AZ569">
        <v>9</v>
      </c>
      <c r="BA569">
        <v>7</v>
      </c>
      <c r="BB569">
        <v>3</v>
      </c>
      <c r="BC569" s="2">
        <f t="shared" si="176"/>
        <v>6.2862614769341842</v>
      </c>
      <c r="BD569" s="14">
        <f t="shared" si="177"/>
        <v>2.8389567960347928</v>
      </c>
      <c r="BE569" s="14">
        <f t="shared" si="178"/>
        <v>5.2723483354931862</v>
      </c>
      <c r="BF569" s="14">
        <f t="shared" si="179"/>
        <v>1.8250436545937954</v>
      </c>
      <c r="BG569" s="14">
        <f t="shared" si="180"/>
        <v>1.4194783980173964</v>
      </c>
      <c r="BH569" s="14">
        <f t="shared" si="181"/>
        <v>0.60834788486459845</v>
      </c>
      <c r="BI569">
        <v>10</v>
      </c>
      <c r="BJ569">
        <v>5</v>
      </c>
      <c r="BK569">
        <v>0</v>
      </c>
      <c r="BL569">
        <v>0</v>
      </c>
      <c r="BM569">
        <v>0</v>
      </c>
      <c r="BN569">
        <v>0</v>
      </c>
      <c r="BO569" s="2">
        <v>-1.5998969999999999</v>
      </c>
      <c r="BR569" s="18" t="str">
        <f t="shared" si="182"/>
        <v xml:space="preserve"> </v>
      </c>
      <c r="BT569">
        <v>0</v>
      </c>
      <c r="BU569">
        <v>6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 s="18">
        <f t="shared" si="183"/>
        <v>0</v>
      </c>
      <c r="CC569" s="19">
        <v>1</v>
      </c>
      <c r="CD569">
        <v>0.1</v>
      </c>
      <c r="CE569">
        <v>-0.5</v>
      </c>
      <c r="CF569">
        <v>-0.4</v>
      </c>
      <c r="CG569" s="20">
        <f t="shared" si="184"/>
        <v>-0.02</v>
      </c>
      <c r="CH569" s="20">
        <f t="shared" si="185"/>
        <v>-8.1113051315279794E-2</v>
      </c>
      <c r="CI569">
        <v>4.4000000000000004</v>
      </c>
      <c r="CJ569">
        <v>5.5</v>
      </c>
      <c r="CK569">
        <v>-11.4</v>
      </c>
      <c r="CL569">
        <v>0.2</v>
      </c>
      <c r="CM569">
        <v>-1.2</v>
      </c>
      <c r="CN569">
        <v>0</v>
      </c>
      <c r="CO569">
        <v>-1</v>
      </c>
      <c r="CP569" s="21">
        <f t="shared" si="186"/>
        <v>-0.05</v>
      </c>
      <c r="CQ569" s="21">
        <f t="shared" si="187"/>
        <v>-0.20278262828819948</v>
      </c>
      <c r="CW569">
        <v>875000</v>
      </c>
      <c r="CX569" s="24"/>
      <c r="CY569" s="22">
        <f t="shared" si="188"/>
        <v>-2.5365853658536586</v>
      </c>
    </row>
    <row r="570" spans="1:103" x14ac:dyDescent="0.2">
      <c r="A570">
        <v>45</v>
      </c>
      <c r="B570" t="s">
        <v>2608</v>
      </c>
      <c r="C570" t="s">
        <v>2505</v>
      </c>
      <c r="D570" t="s">
        <v>105</v>
      </c>
      <c r="E570" t="s">
        <v>106</v>
      </c>
      <c r="F570">
        <v>71</v>
      </c>
      <c r="G570">
        <v>205</v>
      </c>
      <c r="H570" t="s">
        <v>118</v>
      </c>
      <c r="I570">
        <v>2002</v>
      </c>
      <c r="J570">
        <v>5</v>
      </c>
      <c r="K570">
        <v>139</v>
      </c>
      <c r="M570">
        <v>31</v>
      </c>
      <c r="N570" t="s">
        <v>2609</v>
      </c>
      <c r="O570" s="12" t="s">
        <v>2237</v>
      </c>
      <c r="P570" s="12" t="s">
        <v>2610</v>
      </c>
      <c r="Q570" t="s">
        <v>162</v>
      </c>
      <c r="T570" s="12" t="s">
        <v>140</v>
      </c>
      <c r="U570">
        <v>4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2</v>
      </c>
      <c r="AB570">
        <v>0</v>
      </c>
      <c r="AC570" s="13">
        <f t="shared" si="168"/>
        <v>0</v>
      </c>
      <c r="AD570" s="13">
        <f t="shared" si="169"/>
        <v>0</v>
      </c>
      <c r="AE570" s="14">
        <v>43.7</v>
      </c>
      <c r="AF570" s="15">
        <v>1</v>
      </c>
      <c r="AG570" s="15">
        <v>0</v>
      </c>
      <c r="AH570" s="15">
        <v>0</v>
      </c>
      <c r="AI570" s="2">
        <v>20.100000000000001</v>
      </c>
      <c r="AJ570" s="14">
        <f t="shared" si="170"/>
        <v>5.0250000000000004</v>
      </c>
      <c r="AK570">
        <v>31</v>
      </c>
      <c r="AL570" s="14">
        <f t="shared" si="171"/>
        <v>7.75</v>
      </c>
      <c r="AM570" s="16">
        <f t="shared" si="172"/>
        <v>0.64838709677419359</v>
      </c>
      <c r="AN570" s="15">
        <v>7</v>
      </c>
      <c r="AO570" s="16">
        <f t="shared" si="173"/>
        <v>20.8955223880597</v>
      </c>
      <c r="AP570" s="13">
        <f>IF(('Even Strength'!CU570+'Power Play'!AJ570+'Penalty Kill'!AF570)&gt;0,V570/('Even Strength'!CU570+'Power Play'!AJ570+'Penalty Kill'!AF570),0)</f>
        <v>0</v>
      </c>
      <c r="AQ570" s="13">
        <f>IF(('Even Strength'!CU570+'Power Play'!AJ570+'Penalty Kill'!AF570)&gt;0,W570/('Even Strength'!CU570+'Power Play'!AJ570+'Penalty Kill'!AF570),0)</f>
        <v>0.14285714285714285</v>
      </c>
      <c r="AR570" s="13">
        <f t="shared" si="174"/>
        <v>0.14285714285714285</v>
      </c>
      <c r="AS570">
        <v>6</v>
      </c>
      <c r="AT570">
        <v>8</v>
      </c>
      <c r="AU570" s="17">
        <f t="shared" si="175"/>
        <v>0.42857142857142855</v>
      </c>
      <c r="AV570">
        <v>5.8</v>
      </c>
      <c r="AW570">
        <v>3</v>
      </c>
      <c r="AX570">
        <v>10</v>
      </c>
      <c r="AY570">
        <v>0</v>
      </c>
      <c r="AZ570">
        <v>2</v>
      </c>
      <c r="BA570">
        <v>0</v>
      </c>
      <c r="BB570">
        <v>0</v>
      </c>
      <c r="BC570" s="2">
        <f t="shared" si="176"/>
        <v>8.9552238805970141</v>
      </c>
      <c r="BD570" s="14">
        <f t="shared" si="177"/>
        <v>29.850746268656714</v>
      </c>
      <c r="BE570" s="14">
        <f t="shared" si="178"/>
        <v>0</v>
      </c>
      <c r="BF570" s="14">
        <f t="shared" si="179"/>
        <v>5.9701492537313428</v>
      </c>
      <c r="BG570" s="14">
        <f t="shared" si="180"/>
        <v>0</v>
      </c>
      <c r="BH570" s="14">
        <f t="shared" si="181"/>
        <v>0</v>
      </c>
      <c r="BI570">
        <v>7</v>
      </c>
      <c r="BJ570">
        <v>1</v>
      </c>
      <c r="BK570">
        <v>1</v>
      </c>
      <c r="BL570">
        <v>0</v>
      </c>
      <c r="BM570">
        <v>0</v>
      </c>
      <c r="BN570">
        <v>0</v>
      </c>
      <c r="BO570" s="2">
        <v>-1.03685</v>
      </c>
      <c r="BR570" s="18" t="str">
        <f t="shared" si="182"/>
        <v xml:space="preserve"> 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 s="18">
        <f t="shared" si="183"/>
        <v>0</v>
      </c>
      <c r="CC570" s="19">
        <v>4</v>
      </c>
      <c r="CD570">
        <v>0.1</v>
      </c>
      <c r="CE570">
        <v>0</v>
      </c>
      <c r="CF570">
        <v>0.1</v>
      </c>
      <c r="CG570" s="20">
        <f t="shared" si="184"/>
        <v>2.5000000000000001E-2</v>
      </c>
      <c r="CH570" s="20">
        <f t="shared" si="185"/>
        <v>0.29850746268656714</v>
      </c>
      <c r="CI570">
        <v>0.60000000000000009</v>
      </c>
      <c r="CJ570">
        <v>0.60000000000000009</v>
      </c>
      <c r="CK570">
        <v>0</v>
      </c>
      <c r="CL570">
        <v>0.1</v>
      </c>
      <c r="CM570">
        <v>0</v>
      </c>
      <c r="CN570">
        <v>0</v>
      </c>
      <c r="CO570">
        <v>0.1</v>
      </c>
      <c r="CP570" s="21">
        <f t="shared" si="186"/>
        <v>2.5000000000000001E-2</v>
      </c>
      <c r="CQ570" s="21">
        <f t="shared" si="187"/>
        <v>0.29850746268656714</v>
      </c>
      <c r="CW570">
        <v>600000</v>
      </c>
      <c r="CY570" s="22">
        <f t="shared" si="188"/>
        <v>-0.95365853658536592</v>
      </c>
    </row>
    <row r="571" spans="1:103" x14ac:dyDescent="0.2">
      <c r="A571">
        <v>43</v>
      </c>
      <c r="B571" t="s">
        <v>2611</v>
      </c>
      <c r="C571" t="s">
        <v>1537</v>
      </c>
      <c r="E571" t="s">
        <v>219</v>
      </c>
      <c r="F571">
        <v>76</v>
      </c>
      <c r="G571">
        <v>205</v>
      </c>
      <c r="H571" t="s">
        <v>118</v>
      </c>
      <c r="I571">
        <v>2013</v>
      </c>
      <c r="J571">
        <v>1</v>
      </c>
      <c r="K571">
        <v>10</v>
      </c>
      <c r="L571" t="s">
        <v>108</v>
      </c>
      <c r="M571">
        <v>18</v>
      </c>
      <c r="N571" t="s">
        <v>2612</v>
      </c>
      <c r="O571" s="12" t="s">
        <v>2613</v>
      </c>
      <c r="P571" s="12" t="s">
        <v>2614</v>
      </c>
      <c r="Q571" t="s">
        <v>393</v>
      </c>
      <c r="T571" s="12" t="s">
        <v>229</v>
      </c>
      <c r="U571">
        <v>79</v>
      </c>
      <c r="V571">
        <v>14</v>
      </c>
      <c r="W571">
        <v>20</v>
      </c>
      <c r="X571">
        <v>34</v>
      </c>
      <c r="Y571">
        <v>20</v>
      </c>
      <c r="Z571">
        <v>128</v>
      </c>
      <c r="AA571">
        <v>51</v>
      </c>
      <c r="AB571">
        <v>41</v>
      </c>
      <c r="AC571" s="13">
        <f t="shared" si="168"/>
        <v>0.109375</v>
      </c>
      <c r="AD571" s="13">
        <f t="shared" si="169"/>
        <v>6.363636363636363E-2</v>
      </c>
      <c r="AE571" s="14">
        <v>24.1</v>
      </c>
      <c r="AF571" s="15">
        <v>69</v>
      </c>
      <c r="AG571" s="15">
        <v>10</v>
      </c>
      <c r="AH571" s="15">
        <v>11</v>
      </c>
      <c r="AI571" s="2">
        <v>1182.1500000000001</v>
      </c>
      <c r="AJ571" s="14">
        <f t="shared" si="170"/>
        <v>14.963924050632913</v>
      </c>
      <c r="AK571">
        <v>1497</v>
      </c>
      <c r="AL571" s="14">
        <f t="shared" si="171"/>
        <v>18.949367088607595</v>
      </c>
      <c r="AM571" s="16">
        <f t="shared" si="172"/>
        <v>0.78967935871743489</v>
      </c>
      <c r="AN571" s="15">
        <v>146.50769199999999</v>
      </c>
      <c r="AO571" s="16">
        <f t="shared" si="173"/>
        <v>7.4359950260119261</v>
      </c>
      <c r="AP571" s="13">
        <f>IF(('Even Strength'!CU571+'Power Play'!AJ571+'Penalty Kill'!AF571)&gt;0,V571/('Even Strength'!CU571+'Power Play'!AJ571+'Penalty Kill'!AF571),0)</f>
        <v>0.12173913043478261</v>
      </c>
      <c r="AQ571" s="13">
        <f>IF(('Even Strength'!CU571+'Power Play'!AJ571+'Penalty Kill'!AF571)&gt;0,W571/('Even Strength'!CU571+'Power Play'!AJ571+'Penalty Kill'!AF571),0)</f>
        <v>0.17391304347826086</v>
      </c>
      <c r="AR571" s="13">
        <f t="shared" si="174"/>
        <v>0.29565217391304349</v>
      </c>
      <c r="AS571">
        <v>0</v>
      </c>
      <c r="AT571">
        <v>1</v>
      </c>
      <c r="AU571" s="17">
        <f t="shared" si="175"/>
        <v>0</v>
      </c>
      <c r="AV571">
        <v>0</v>
      </c>
      <c r="AW571">
        <v>120</v>
      </c>
      <c r="AX571">
        <v>86</v>
      </c>
      <c r="AY571">
        <v>27</v>
      </c>
      <c r="AZ571">
        <v>51</v>
      </c>
      <c r="BA571">
        <v>59</v>
      </c>
      <c r="BB571">
        <v>25</v>
      </c>
      <c r="BC571" s="2">
        <f t="shared" si="176"/>
        <v>6.0905976398934145</v>
      </c>
      <c r="BD571" s="14">
        <f t="shared" si="177"/>
        <v>4.3649283085902804</v>
      </c>
      <c r="BE571" s="14">
        <f t="shared" si="178"/>
        <v>1.3703844689760181</v>
      </c>
      <c r="BF571" s="14">
        <f t="shared" si="179"/>
        <v>2.5885039969547012</v>
      </c>
      <c r="BG571" s="14">
        <f t="shared" si="180"/>
        <v>2.9945438396142618</v>
      </c>
      <c r="BH571" s="14">
        <f t="shared" si="181"/>
        <v>1.2688745083111281</v>
      </c>
      <c r="BI571">
        <v>8</v>
      </c>
      <c r="BJ571">
        <v>3</v>
      </c>
      <c r="BK571">
        <v>0</v>
      </c>
      <c r="BL571">
        <v>0</v>
      </c>
      <c r="BM571">
        <v>0</v>
      </c>
      <c r="BN571">
        <v>0</v>
      </c>
      <c r="BO571" s="2">
        <v>13.266660999999999</v>
      </c>
      <c r="BP571">
        <v>1</v>
      </c>
      <c r="BQ571">
        <v>0</v>
      </c>
      <c r="BR571" s="18">
        <f t="shared" si="182"/>
        <v>0</v>
      </c>
      <c r="BS571">
        <v>0</v>
      </c>
      <c r="BT571">
        <v>2</v>
      </c>
      <c r="BU571">
        <v>16</v>
      </c>
      <c r="BV571">
        <v>0</v>
      </c>
      <c r="BW571">
        <v>1</v>
      </c>
      <c r="BX571">
        <v>2</v>
      </c>
      <c r="BY571">
        <v>0</v>
      </c>
      <c r="BZ571">
        <v>1</v>
      </c>
      <c r="CA571">
        <v>2</v>
      </c>
      <c r="CB571" s="18">
        <f t="shared" si="183"/>
        <v>2</v>
      </c>
      <c r="CC571" s="19">
        <v>4</v>
      </c>
      <c r="CD571">
        <v>2.1</v>
      </c>
      <c r="CE571">
        <v>2.1</v>
      </c>
      <c r="CF571">
        <v>4.0999999999999996</v>
      </c>
      <c r="CG571" s="20">
        <f t="shared" si="184"/>
        <v>5.1898734177215182E-2</v>
      </c>
      <c r="CH571" s="20">
        <f t="shared" si="185"/>
        <v>0.20809541936302495</v>
      </c>
      <c r="CI571">
        <v>22.7</v>
      </c>
      <c r="CJ571">
        <v>20.9</v>
      </c>
      <c r="CK571">
        <v>19.5</v>
      </c>
      <c r="CL571">
        <v>4.2</v>
      </c>
      <c r="CM571">
        <v>3.7</v>
      </c>
      <c r="CN571">
        <v>-0.30000000000000004</v>
      </c>
      <c r="CO571">
        <v>7.5</v>
      </c>
      <c r="CP571" s="21">
        <f t="shared" si="186"/>
        <v>9.49367088607595E-2</v>
      </c>
      <c r="CQ571" s="21">
        <f t="shared" si="187"/>
        <v>0.38066235249333841</v>
      </c>
      <c r="CW571">
        <v>2125000</v>
      </c>
      <c r="CY571" s="22">
        <f t="shared" si="188"/>
        <v>3.7682926829268295</v>
      </c>
    </row>
    <row r="572" spans="1:103" x14ac:dyDescent="0.2">
      <c r="A572">
        <v>22</v>
      </c>
      <c r="B572" t="s">
        <v>2615</v>
      </c>
      <c r="C572" t="s">
        <v>2616</v>
      </c>
      <c r="E572" t="s">
        <v>291</v>
      </c>
      <c r="F572">
        <v>74</v>
      </c>
      <c r="G572">
        <v>209</v>
      </c>
      <c r="H572" t="s">
        <v>118</v>
      </c>
      <c r="I572">
        <v>2010</v>
      </c>
      <c r="J572">
        <v>1</v>
      </c>
      <c r="K572">
        <v>5</v>
      </c>
      <c r="M572">
        <v>21</v>
      </c>
      <c r="N572" t="s">
        <v>2617</v>
      </c>
      <c r="O572" s="12" t="s">
        <v>2618</v>
      </c>
      <c r="P572" s="12" t="s">
        <v>2619</v>
      </c>
      <c r="Q572" t="s">
        <v>305</v>
      </c>
      <c r="T572" s="12" t="s">
        <v>229</v>
      </c>
      <c r="U572">
        <v>81</v>
      </c>
      <c r="V572">
        <v>14</v>
      </c>
      <c r="W572">
        <v>22</v>
      </c>
      <c r="X572">
        <v>36</v>
      </c>
      <c r="Y572">
        <v>12</v>
      </c>
      <c r="Z572">
        <v>143</v>
      </c>
      <c r="AA572">
        <v>47</v>
      </c>
      <c r="AB572">
        <v>37</v>
      </c>
      <c r="AC572" s="13">
        <f t="shared" si="168"/>
        <v>9.7902097902097904E-2</v>
      </c>
      <c r="AD572" s="13">
        <f t="shared" si="169"/>
        <v>6.1674008810572688E-2</v>
      </c>
      <c r="AE572" s="14">
        <v>27.1</v>
      </c>
      <c r="AF572" s="15">
        <v>85</v>
      </c>
      <c r="AG572" s="15">
        <v>12</v>
      </c>
      <c r="AH572" s="15">
        <v>12</v>
      </c>
      <c r="AI572" s="2">
        <v>1141.0333333333001</v>
      </c>
      <c r="AJ572" s="14">
        <f t="shared" si="170"/>
        <v>14.086831275719755</v>
      </c>
      <c r="AK572">
        <v>1583</v>
      </c>
      <c r="AL572" s="14">
        <f t="shared" si="171"/>
        <v>19.543209876543209</v>
      </c>
      <c r="AM572" s="16">
        <f t="shared" si="172"/>
        <v>0.72080437986942525</v>
      </c>
      <c r="AN572" s="15">
        <v>127.909091</v>
      </c>
      <c r="AO572" s="16">
        <f t="shared" si="173"/>
        <v>6.7259607899274547</v>
      </c>
      <c r="AP572" s="13">
        <f>IF(('Even Strength'!CU572+'Power Play'!AJ572+'Penalty Kill'!AF572)&gt;0,V572/('Even Strength'!CU572+'Power Play'!AJ572+'Penalty Kill'!AF572),0)</f>
        <v>0.12280701754385964</v>
      </c>
      <c r="AQ572" s="13">
        <f>IF(('Even Strength'!CU572+'Power Play'!AJ572+'Penalty Kill'!AF572)&gt;0,W572/('Even Strength'!CU572+'Power Play'!AJ572+'Penalty Kill'!AF572),0)</f>
        <v>0.19298245614035087</v>
      </c>
      <c r="AR572" s="13">
        <f t="shared" si="174"/>
        <v>0.31578947368421051</v>
      </c>
      <c r="AS572">
        <v>7</v>
      </c>
      <c r="AT572">
        <v>19</v>
      </c>
      <c r="AU572" s="17">
        <f t="shared" si="175"/>
        <v>0.26923076923076922</v>
      </c>
      <c r="AV572">
        <v>0.5</v>
      </c>
      <c r="AW572">
        <v>114</v>
      </c>
      <c r="AX572">
        <v>175</v>
      </c>
      <c r="AY572">
        <v>23</v>
      </c>
      <c r="AZ572">
        <v>47</v>
      </c>
      <c r="BA572">
        <v>24</v>
      </c>
      <c r="BB572">
        <v>37</v>
      </c>
      <c r="BC572" s="2">
        <f t="shared" si="176"/>
        <v>5.9945663287664974</v>
      </c>
      <c r="BD572" s="14">
        <f t="shared" si="177"/>
        <v>9.2021851538082196</v>
      </c>
      <c r="BE572" s="14">
        <f t="shared" si="178"/>
        <v>1.2094300487862233</v>
      </c>
      <c r="BF572" s="14">
        <f t="shared" si="179"/>
        <v>2.4714440127370647</v>
      </c>
      <c r="BG572" s="14">
        <f t="shared" si="180"/>
        <v>1.2620139639508414</v>
      </c>
      <c r="BH572" s="14">
        <f t="shared" si="181"/>
        <v>1.9456048610908807</v>
      </c>
      <c r="BI572">
        <v>44</v>
      </c>
      <c r="BJ572">
        <v>22</v>
      </c>
      <c r="BK572">
        <v>0</v>
      </c>
      <c r="BL572">
        <v>0</v>
      </c>
      <c r="BM572">
        <v>0</v>
      </c>
      <c r="BN572">
        <v>0</v>
      </c>
      <c r="BO572" s="2">
        <v>-5.6320889999999997</v>
      </c>
      <c r="BP572">
        <v>2</v>
      </c>
      <c r="BQ572">
        <v>1</v>
      </c>
      <c r="BR572" s="18">
        <f t="shared" si="182"/>
        <v>0.5</v>
      </c>
      <c r="BS572">
        <v>1</v>
      </c>
      <c r="BT572">
        <v>4</v>
      </c>
      <c r="BU572">
        <v>22</v>
      </c>
      <c r="BV572">
        <v>1</v>
      </c>
      <c r="BW572">
        <v>1</v>
      </c>
      <c r="BX572">
        <v>1</v>
      </c>
      <c r="BY572">
        <v>0</v>
      </c>
      <c r="BZ572">
        <v>0</v>
      </c>
      <c r="CA572">
        <v>0</v>
      </c>
      <c r="CB572" s="18">
        <f t="shared" si="183"/>
        <v>0</v>
      </c>
      <c r="CC572" s="19">
        <v>3</v>
      </c>
      <c r="CD572">
        <v>2.2999999999999998</v>
      </c>
      <c r="CE572">
        <v>1.9</v>
      </c>
      <c r="CF572">
        <v>4.2</v>
      </c>
      <c r="CG572" s="20">
        <f t="shared" si="184"/>
        <v>5.1851851851851857E-2</v>
      </c>
      <c r="CH572" s="20">
        <f t="shared" si="185"/>
        <v>0.22085244369139728</v>
      </c>
      <c r="CI572">
        <v>24.9</v>
      </c>
      <c r="CJ572">
        <v>21.7</v>
      </c>
      <c r="CK572">
        <v>10.8</v>
      </c>
      <c r="CL572">
        <v>3.2</v>
      </c>
      <c r="CM572">
        <v>4</v>
      </c>
      <c r="CN572">
        <v>0.30000000000000004</v>
      </c>
      <c r="CO572">
        <v>7.5</v>
      </c>
      <c r="CP572" s="21">
        <f t="shared" si="186"/>
        <v>9.2592592592592587E-2</v>
      </c>
      <c r="CQ572" s="21">
        <f t="shared" si="187"/>
        <v>0.394379363734638</v>
      </c>
      <c r="CU572">
        <v>1</v>
      </c>
      <c r="CV572" t="s">
        <v>171</v>
      </c>
      <c r="CW572">
        <v>2795000</v>
      </c>
      <c r="CY572" s="22">
        <f t="shared" si="188"/>
        <v>2.5917073170731708</v>
      </c>
    </row>
    <row r="573" spans="1:103" x14ac:dyDescent="0.2">
      <c r="A573">
        <v>51</v>
      </c>
      <c r="B573" t="s">
        <v>2620</v>
      </c>
      <c r="C573" t="s">
        <v>1894</v>
      </c>
      <c r="E573" t="s">
        <v>482</v>
      </c>
      <c r="F573">
        <v>73</v>
      </c>
      <c r="G573">
        <v>180</v>
      </c>
      <c r="H573" t="s">
        <v>118</v>
      </c>
      <c r="I573">
        <v>2002</v>
      </c>
      <c r="J573">
        <v>3</v>
      </c>
      <c r="K573">
        <v>87</v>
      </c>
      <c r="M573">
        <v>29</v>
      </c>
      <c r="N573" t="s">
        <v>2621</v>
      </c>
      <c r="O573" s="12" t="s">
        <v>2622</v>
      </c>
      <c r="P573" s="12" t="s">
        <v>2623</v>
      </c>
      <c r="Q573" t="s">
        <v>300</v>
      </c>
      <c r="T573" s="12" t="s">
        <v>170</v>
      </c>
      <c r="U573">
        <v>80</v>
      </c>
      <c r="V573">
        <v>25</v>
      </c>
      <c r="W573">
        <v>33</v>
      </c>
      <c r="X573">
        <v>58</v>
      </c>
      <c r="Y573">
        <v>-11</v>
      </c>
      <c r="Z573">
        <v>167</v>
      </c>
      <c r="AA573">
        <v>54</v>
      </c>
      <c r="AB573">
        <v>61</v>
      </c>
      <c r="AC573" s="13">
        <f t="shared" si="168"/>
        <v>0.1497005988023952</v>
      </c>
      <c r="AD573" s="13">
        <f t="shared" si="169"/>
        <v>8.8652482269503549E-2</v>
      </c>
      <c r="AE573" s="14">
        <v>27.9</v>
      </c>
      <c r="AF573" s="15">
        <v>87</v>
      </c>
      <c r="AG573" s="15">
        <v>37</v>
      </c>
      <c r="AH573" s="15">
        <v>12</v>
      </c>
      <c r="AI573" s="2">
        <v>1467</v>
      </c>
      <c r="AJ573" s="14">
        <f t="shared" si="170"/>
        <v>18.337499999999999</v>
      </c>
      <c r="AK573">
        <v>1983</v>
      </c>
      <c r="AL573" s="14">
        <f t="shared" si="171"/>
        <v>24.787500000000001</v>
      </c>
      <c r="AM573" s="16">
        <f t="shared" si="172"/>
        <v>0.73978819969742815</v>
      </c>
      <c r="AN573" s="15">
        <v>205.929619</v>
      </c>
      <c r="AO573" s="16">
        <f t="shared" si="173"/>
        <v>8.4224793047034776</v>
      </c>
      <c r="AP573" s="13">
        <f>IF(('Even Strength'!CU573+'Power Play'!AJ573+'Penalty Kill'!AF573)&gt;0,V573/('Even Strength'!CU573+'Power Play'!AJ573+'Penalty Kill'!AF573),0)</f>
        <v>0.22935779816513763</v>
      </c>
      <c r="AQ573" s="13">
        <f>IF(('Even Strength'!CU573+'Power Play'!AJ573+'Penalty Kill'!AF573)&gt;0,W573/('Even Strength'!CU573+'Power Play'!AJ573+'Penalty Kill'!AF573),0)</f>
        <v>0.30275229357798167</v>
      </c>
      <c r="AR573" s="13">
        <f t="shared" si="174"/>
        <v>0.5321100917431193</v>
      </c>
      <c r="AS573">
        <v>534</v>
      </c>
      <c r="AT573">
        <v>550</v>
      </c>
      <c r="AU573" s="17">
        <f t="shared" si="175"/>
        <v>0.49261992619926198</v>
      </c>
      <c r="AV573">
        <v>22.7</v>
      </c>
      <c r="AW573">
        <v>87</v>
      </c>
      <c r="AX573">
        <v>39</v>
      </c>
      <c r="AY573">
        <v>47</v>
      </c>
      <c r="AZ573">
        <v>54</v>
      </c>
      <c r="BA573">
        <v>35</v>
      </c>
      <c r="BB573">
        <v>50</v>
      </c>
      <c r="BC573" s="2">
        <f t="shared" si="176"/>
        <v>3.5582822085889569</v>
      </c>
      <c r="BD573" s="14">
        <f t="shared" si="177"/>
        <v>1.5950920245398774</v>
      </c>
      <c r="BE573" s="14">
        <f t="shared" si="178"/>
        <v>1.9222903885480576</v>
      </c>
      <c r="BF573" s="14">
        <f t="shared" si="179"/>
        <v>2.2085889570552149</v>
      </c>
      <c r="BG573" s="14">
        <f t="shared" si="180"/>
        <v>1.4314928425357873</v>
      </c>
      <c r="BH573" s="14">
        <f t="shared" si="181"/>
        <v>2.0449897750511248</v>
      </c>
      <c r="BI573">
        <v>8</v>
      </c>
      <c r="BJ573">
        <v>4</v>
      </c>
      <c r="BK573">
        <v>0</v>
      </c>
      <c r="BL573">
        <v>0</v>
      </c>
      <c r="BM573">
        <v>0</v>
      </c>
      <c r="BN573">
        <v>0</v>
      </c>
      <c r="BO573" s="2">
        <v>9.3984579999999998</v>
      </c>
      <c r="BP573">
        <v>15</v>
      </c>
      <c r="BQ573">
        <v>8</v>
      </c>
      <c r="BR573" s="18">
        <f t="shared" si="182"/>
        <v>0.53333333333333333</v>
      </c>
      <c r="BS573">
        <v>4</v>
      </c>
      <c r="BT573">
        <v>4</v>
      </c>
      <c r="BU573">
        <v>23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1</v>
      </c>
      <c r="CB573" s="18">
        <f t="shared" si="183"/>
        <v>1</v>
      </c>
      <c r="CC573" s="19">
        <v>8</v>
      </c>
      <c r="CD573">
        <v>5.3</v>
      </c>
      <c r="CE573">
        <v>1.1000000000000001</v>
      </c>
      <c r="CF573">
        <v>6.3</v>
      </c>
      <c r="CG573" s="20">
        <f t="shared" si="184"/>
        <v>7.8750000000000001E-2</v>
      </c>
      <c r="CH573" s="20">
        <f t="shared" si="185"/>
        <v>0.25766871165644167</v>
      </c>
      <c r="CI573">
        <v>34.1</v>
      </c>
      <c r="CJ573">
        <v>32.4</v>
      </c>
      <c r="CK573">
        <v>-0.1</v>
      </c>
      <c r="CL573">
        <v>9.3000000000000007</v>
      </c>
      <c r="CM573">
        <v>2.7</v>
      </c>
      <c r="CN573">
        <v>2.9</v>
      </c>
      <c r="CO573">
        <v>14.9</v>
      </c>
      <c r="CP573" s="21">
        <f t="shared" si="186"/>
        <v>0.18625</v>
      </c>
      <c r="CQ573" s="21">
        <f t="shared" si="187"/>
        <v>0.60940695296523517</v>
      </c>
      <c r="CU573">
        <v>2</v>
      </c>
      <c r="CV573" t="s">
        <v>283</v>
      </c>
      <c r="CW573">
        <v>2750000</v>
      </c>
      <c r="CY573" s="22">
        <f t="shared" si="188"/>
        <v>10.070731707317073</v>
      </c>
    </row>
    <row r="574" spans="1:103" x14ac:dyDescent="0.2">
      <c r="A574">
        <v>83</v>
      </c>
      <c r="B574" t="s">
        <v>2624</v>
      </c>
      <c r="C574" t="s">
        <v>467</v>
      </c>
      <c r="D574" t="s">
        <v>399</v>
      </c>
      <c r="E574" t="s">
        <v>117</v>
      </c>
      <c r="F574">
        <v>71</v>
      </c>
      <c r="G574">
        <v>190</v>
      </c>
      <c r="H574" t="s">
        <v>118</v>
      </c>
      <c r="I574">
        <v>2011</v>
      </c>
      <c r="J574">
        <v>2</v>
      </c>
      <c r="K574">
        <v>47</v>
      </c>
      <c r="L574" t="s">
        <v>108</v>
      </c>
      <c r="M574">
        <v>21</v>
      </c>
      <c r="N574" t="s">
        <v>2625</v>
      </c>
      <c r="O574" s="12" t="s">
        <v>336</v>
      </c>
      <c r="P574" s="12" t="s">
        <v>2626</v>
      </c>
      <c r="Q574" t="s">
        <v>610</v>
      </c>
      <c r="T574" s="12" t="s">
        <v>156</v>
      </c>
      <c r="U574">
        <v>66</v>
      </c>
      <c r="V574">
        <v>10</v>
      </c>
      <c r="W574">
        <v>14</v>
      </c>
      <c r="X574">
        <v>24</v>
      </c>
      <c r="Y574">
        <v>-4</v>
      </c>
      <c r="Z574">
        <v>124</v>
      </c>
      <c r="AA574">
        <v>33</v>
      </c>
      <c r="AB574">
        <v>42</v>
      </c>
      <c r="AC574" s="13">
        <f t="shared" si="168"/>
        <v>8.0645161290322578E-2</v>
      </c>
      <c r="AD574" s="13">
        <f t="shared" si="169"/>
        <v>5.0251256281407038E-2</v>
      </c>
      <c r="AE574" s="14">
        <v>29.4</v>
      </c>
      <c r="AF574" s="15">
        <v>62</v>
      </c>
      <c r="AG574" s="15">
        <v>18</v>
      </c>
      <c r="AH574" s="15">
        <v>17</v>
      </c>
      <c r="AI574" s="2">
        <v>929.06666666670003</v>
      </c>
      <c r="AJ574" s="14">
        <f t="shared" si="170"/>
        <v>14.076767676768183</v>
      </c>
      <c r="AK574">
        <v>1377</v>
      </c>
      <c r="AL574" s="14">
        <f t="shared" si="171"/>
        <v>20.863636363636363</v>
      </c>
      <c r="AM574" s="16">
        <f t="shared" si="172"/>
        <v>0.67470346163159045</v>
      </c>
      <c r="AN574" s="15">
        <v>112.805556</v>
      </c>
      <c r="AO574" s="16">
        <f t="shared" si="173"/>
        <v>7.2850890068883718</v>
      </c>
      <c r="AP574" s="13">
        <f>IF(('Even Strength'!CU574+'Power Play'!AJ574+'Penalty Kill'!AF574)&gt;0,V574/('Even Strength'!CU574+'Power Play'!AJ574+'Penalty Kill'!AF574),0)</f>
        <v>9.6153846153846159E-2</v>
      </c>
      <c r="AQ574" s="13">
        <f>IF(('Even Strength'!CU574+'Power Play'!AJ574+'Penalty Kill'!AF574)&gt;0,W574/('Even Strength'!CU574+'Power Play'!AJ574+'Penalty Kill'!AF574),0)</f>
        <v>0.13461538461538461</v>
      </c>
      <c r="AR574" s="13">
        <f t="shared" si="174"/>
        <v>0.23076923076923078</v>
      </c>
      <c r="AS574">
        <v>3</v>
      </c>
      <c r="AT574">
        <v>8</v>
      </c>
      <c r="AU574" s="17">
        <f t="shared" si="175"/>
        <v>0.27272727272727271</v>
      </c>
      <c r="AV574">
        <v>0.2</v>
      </c>
      <c r="AW574">
        <v>79</v>
      </c>
      <c r="AX574">
        <v>7</v>
      </c>
      <c r="AY574">
        <v>45</v>
      </c>
      <c r="AZ574">
        <v>33</v>
      </c>
      <c r="BA574">
        <v>29</v>
      </c>
      <c r="BB574">
        <v>17</v>
      </c>
      <c r="BC574" s="2">
        <f t="shared" si="176"/>
        <v>5.1018943742822511</v>
      </c>
      <c r="BD574" s="14">
        <f t="shared" si="177"/>
        <v>0.45206659012627537</v>
      </c>
      <c r="BE574" s="14">
        <f t="shared" si="178"/>
        <v>2.9061423650974847</v>
      </c>
      <c r="BF574" s="14">
        <f t="shared" si="179"/>
        <v>2.1311710677381557</v>
      </c>
      <c r="BG574" s="14">
        <f t="shared" si="180"/>
        <v>1.8728473019517125</v>
      </c>
      <c r="BH574" s="14">
        <f t="shared" si="181"/>
        <v>1.097876004592383</v>
      </c>
      <c r="BI574">
        <v>16</v>
      </c>
      <c r="BJ574">
        <v>7</v>
      </c>
      <c r="BK574">
        <v>0</v>
      </c>
      <c r="BL574">
        <v>0</v>
      </c>
      <c r="BM574">
        <v>0</v>
      </c>
      <c r="BN574">
        <v>0</v>
      </c>
      <c r="BO574" s="2">
        <v>1.5151810000000001</v>
      </c>
      <c r="BR574" s="18" t="str">
        <f t="shared" si="182"/>
        <v xml:space="preserve"> </v>
      </c>
      <c r="BT574">
        <v>2</v>
      </c>
      <c r="BU574">
        <v>20</v>
      </c>
      <c r="BV574">
        <v>0</v>
      </c>
      <c r="BW574">
        <v>0</v>
      </c>
      <c r="BX574">
        <v>2</v>
      </c>
      <c r="BY574">
        <v>0</v>
      </c>
      <c r="BZ574">
        <v>0</v>
      </c>
      <c r="CA574">
        <v>0</v>
      </c>
      <c r="CB574" s="18">
        <f t="shared" si="183"/>
        <v>0</v>
      </c>
      <c r="CC574" s="19">
        <v>4</v>
      </c>
      <c r="CD574">
        <v>1.2</v>
      </c>
      <c r="CE574">
        <v>0.8</v>
      </c>
      <c r="CF574">
        <v>2</v>
      </c>
      <c r="CG574" s="20">
        <f t="shared" si="184"/>
        <v>3.0303030303030304E-2</v>
      </c>
      <c r="CH574" s="20">
        <f t="shared" si="185"/>
        <v>0.12916188289322153</v>
      </c>
      <c r="CI574">
        <v>13.6</v>
      </c>
      <c r="CJ574">
        <v>13.6</v>
      </c>
      <c r="CK574">
        <v>-7.3</v>
      </c>
      <c r="CL574">
        <v>3.8</v>
      </c>
      <c r="CM574">
        <v>1.2</v>
      </c>
      <c r="CN574">
        <v>0</v>
      </c>
      <c r="CO574">
        <v>5</v>
      </c>
      <c r="CP574" s="21">
        <f t="shared" si="186"/>
        <v>7.575757575757576E-2</v>
      </c>
      <c r="CQ574" s="21">
        <f t="shared" si="187"/>
        <v>0.32290470723305387</v>
      </c>
      <c r="CU574">
        <v>3</v>
      </c>
      <c r="CV574" t="s">
        <v>2627</v>
      </c>
      <c r="CW574">
        <v>925000</v>
      </c>
      <c r="CY574" s="22">
        <f t="shared" si="188"/>
        <v>3.3756097560975613</v>
      </c>
    </row>
    <row r="575" spans="1:103" x14ac:dyDescent="0.2">
      <c r="A575">
        <v>6</v>
      </c>
      <c r="B575" t="s">
        <v>2628</v>
      </c>
      <c r="C575" t="s">
        <v>1880</v>
      </c>
      <c r="E575" t="s">
        <v>219</v>
      </c>
      <c r="F575">
        <v>76</v>
      </c>
      <c r="G575">
        <v>223</v>
      </c>
      <c r="H575" t="s">
        <v>118</v>
      </c>
      <c r="I575">
        <v>2004</v>
      </c>
      <c r="J575">
        <v>5</v>
      </c>
      <c r="K575">
        <v>136</v>
      </c>
      <c r="M575">
        <v>27</v>
      </c>
      <c r="N575" t="s">
        <v>2629</v>
      </c>
      <c r="O575" s="12" t="s">
        <v>2116</v>
      </c>
      <c r="P575" s="12" t="s">
        <v>2630</v>
      </c>
      <c r="Q575" t="s">
        <v>223</v>
      </c>
      <c r="T575" s="12" t="s">
        <v>178</v>
      </c>
      <c r="U575">
        <v>66</v>
      </c>
      <c r="V575">
        <v>2</v>
      </c>
      <c r="W575">
        <v>13</v>
      </c>
      <c r="X575">
        <v>15</v>
      </c>
      <c r="Y575">
        <v>9</v>
      </c>
      <c r="Z575">
        <v>95</v>
      </c>
      <c r="AA575">
        <v>32</v>
      </c>
      <c r="AB575">
        <v>70</v>
      </c>
      <c r="AC575" s="13">
        <f t="shared" si="168"/>
        <v>2.1052631578947368E-2</v>
      </c>
      <c r="AD575" s="13">
        <f t="shared" si="169"/>
        <v>1.015228426395939E-2</v>
      </c>
      <c r="AE575" s="14">
        <v>56</v>
      </c>
      <c r="AF575" s="15">
        <v>46</v>
      </c>
      <c r="AG575" s="15">
        <v>3</v>
      </c>
      <c r="AH575" s="15">
        <v>43</v>
      </c>
      <c r="AI575" s="2">
        <v>1129.0333333333001</v>
      </c>
      <c r="AJ575" s="14">
        <f t="shared" si="170"/>
        <v>17.106565656565152</v>
      </c>
      <c r="AK575">
        <v>1298</v>
      </c>
      <c r="AL575" s="14">
        <f t="shared" si="171"/>
        <v>19.666666666666668</v>
      </c>
      <c r="AM575" s="16">
        <f t="shared" si="172"/>
        <v>0.86982537236771962</v>
      </c>
      <c r="AN575" s="15">
        <v>95.047618999999997</v>
      </c>
      <c r="AO575" s="16">
        <f t="shared" si="173"/>
        <v>5.0510972277170749</v>
      </c>
      <c r="AP575" s="13">
        <f>IF(('Even Strength'!CU575+'Power Play'!AJ575+'Penalty Kill'!AF575)&gt;0,V575/('Even Strength'!CU575+'Power Play'!AJ575+'Penalty Kill'!AF575),0)</f>
        <v>1.7241379310344827E-2</v>
      </c>
      <c r="AQ575" s="13">
        <f>IF(('Even Strength'!CU575+'Power Play'!AJ575+'Penalty Kill'!AF575)&gt;0,W575/('Even Strength'!CU575+'Power Play'!AJ575+'Penalty Kill'!AF575),0)</f>
        <v>0.11206896551724138</v>
      </c>
      <c r="AR575" s="13">
        <f t="shared" si="174"/>
        <v>0.12931034482758622</v>
      </c>
      <c r="AS575">
        <v>0</v>
      </c>
      <c r="AT575">
        <v>0</v>
      </c>
      <c r="AU575" s="17">
        <f t="shared" si="175"/>
        <v>0</v>
      </c>
      <c r="AV575">
        <v>0</v>
      </c>
      <c r="AW575">
        <v>76</v>
      </c>
      <c r="AX575">
        <v>84</v>
      </c>
      <c r="AY575">
        <v>72</v>
      </c>
      <c r="AZ575">
        <v>32</v>
      </c>
      <c r="BA575">
        <v>21</v>
      </c>
      <c r="BB575">
        <v>13</v>
      </c>
      <c r="BC575" s="2">
        <f t="shared" si="176"/>
        <v>4.0388532963303128</v>
      </c>
      <c r="BD575" s="14">
        <f t="shared" si="177"/>
        <v>4.4639957485756092</v>
      </c>
      <c r="BE575" s="14">
        <f t="shared" si="178"/>
        <v>3.8262820702076645</v>
      </c>
      <c r="BF575" s="14">
        <f t="shared" si="179"/>
        <v>1.7005698089811843</v>
      </c>
      <c r="BG575" s="14">
        <f t="shared" si="180"/>
        <v>1.1159989371439023</v>
      </c>
      <c r="BH575" s="14">
        <f t="shared" si="181"/>
        <v>0.69085648489860618</v>
      </c>
      <c r="BI575">
        <v>20</v>
      </c>
      <c r="BJ575">
        <v>10</v>
      </c>
      <c r="BK575">
        <v>0</v>
      </c>
      <c r="BL575">
        <v>0</v>
      </c>
      <c r="BM575">
        <v>0</v>
      </c>
      <c r="BN575">
        <v>0</v>
      </c>
      <c r="BO575" s="2">
        <v>-0.86685000000000001</v>
      </c>
      <c r="BR575" s="18" t="str">
        <f t="shared" si="182"/>
        <v xml:space="preserve"> </v>
      </c>
      <c r="BT575">
        <v>0</v>
      </c>
      <c r="BU575">
        <v>14</v>
      </c>
      <c r="BV575">
        <v>1</v>
      </c>
      <c r="BW575">
        <v>0</v>
      </c>
      <c r="BX575">
        <v>1</v>
      </c>
      <c r="BY575">
        <v>0</v>
      </c>
      <c r="BZ575">
        <v>0</v>
      </c>
      <c r="CA575">
        <v>0</v>
      </c>
      <c r="CB575" s="18">
        <f t="shared" si="183"/>
        <v>0</v>
      </c>
      <c r="CC575" s="19">
        <v>1</v>
      </c>
      <c r="CD575">
        <v>0.5</v>
      </c>
      <c r="CE575">
        <v>3.3</v>
      </c>
      <c r="CF575">
        <v>3.8</v>
      </c>
      <c r="CG575" s="20">
        <f t="shared" si="184"/>
        <v>5.7575757575757572E-2</v>
      </c>
      <c r="CH575" s="20">
        <f t="shared" si="185"/>
        <v>0.20194266481651563</v>
      </c>
      <c r="CI575">
        <v>19.399999999999999</v>
      </c>
      <c r="CJ575">
        <v>21.2</v>
      </c>
      <c r="CK575">
        <v>7.8</v>
      </c>
      <c r="CL575">
        <v>1.1000000000000001</v>
      </c>
      <c r="CM575">
        <v>3.1</v>
      </c>
      <c r="CN575">
        <v>0</v>
      </c>
      <c r="CO575">
        <v>4.3</v>
      </c>
      <c r="CP575" s="21">
        <f t="shared" si="186"/>
        <v>6.5151515151515155E-2</v>
      </c>
      <c r="CQ575" s="21">
        <f t="shared" si="187"/>
        <v>0.22851406808184663</v>
      </c>
      <c r="CU575">
        <v>8</v>
      </c>
      <c r="CV575" t="s">
        <v>2631</v>
      </c>
      <c r="CW575">
        <v>2150000</v>
      </c>
      <c r="CY575" s="22">
        <f t="shared" si="188"/>
        <v>0.52439024390243949</v>
      </c>
    </row>
    <row r="576" spans="1:103" x14ac:dyDescent="0.2">
      <c r="A576">
        <v>2</v>
      </c>
      <c r="B576" t="s">
        <v>2632</v>
      </c>
      <c r="C576" t="s">
        <v>993</v>
      </c>
      <c r="D576" t="s">
        <v>127</v>
      </c>
      <c r="E576" t="s">
        <v>117</v>
      </c>
      <c r="F576">
        <v>72</v>
      </c>
      <c r="G576">
        <v>209</v>
      </c>
      <c r="H576" t="s">
        <v>107</v>
      </c>
      <c r="I576">
        <v>2005</v>
      </c>
      <c r="J576">
        <v>1</v>
      </c>
      <c r="K576">
        <v>28</v>
      </c>
      <c r="M576">
        <v>27</v>
      </c>
      <c r="N576" t="s">
        <v>2633</v>
      </c>
      <c r="O576" s="12" t="s">
        <v>336</v>
      </c>
      <c r="P576" s="12" t="s">
        <v>2634</v>
      </c>
      <c r="Q576" t="s">
        <v>147</v>
      </c>
      <c r="T576" s="12" t="s">
        <v>178</v>
      </c>
      <c r="U576">
        <v>81</v>
      </c>
      <c r="V576">
        <v>10</v>
      </c>
      <c r="W576">
        <v>36</v>
      </c>
      <c r="X576">
        <v>46</v>
      </c>
      <c r="Y576">
        <v>33</v>
      </c>
      <c r="Z576">
        <v>162</v>
      </c>
      <c r="AA576">
        <v>74</v>
      </c>
      <c r="AB576">
        <v>118</v>
      </c>
      <c r="AC576" s="13">
        <f t="shared" si="168"/>
        <v>6.1728395061728392E-2</v>
      </c>
      <c r="AD576" s="13">
        <f t="shared" si="169"/>
        <v>2.8248587570621469E-2</v>
      </c>
      <c r="AE576" s="14">
        <v>52.7</v>
      </c>
      <c r="AF576" s="15">
        <v>32</v>
      </c>
      <c r="AG576" s="15">
        <v>23</v>
      </c>
      <c r="AH576" s="15">
        <v>102</v>
      </c>
      <c r="AI576" s="2">
        <v>1724.6333333333</v>
      </c>
      <c r="AJ576" s="14">
        <f t="shared" si="170"/>
        <v>21.291769547324691</v>
      </c>
      <c r="AK576">
        <v>1932</v>
      </c>
      <c r="AL576" s="14">
        <f t="shared" si="171"/>
        <v>23.851851851851851</v>
      </c>
      <c r="AM576" s="16">
        <f t="shared" si="172"/>
        <v>0.89266735679777431</v>
      </c>
      <c r="AN576" s="15">
        <v>78.980605999999995</v>
      </c>
      <c r="AO576" s="16">
        <f t="shared" si="173"/>
        <v>2.747735572778808</v>
      </c>
      <c r="AP576" s="13">
        <f>IF(('Even Strength'!CU576+'Power Play'!AJ576+'Penalty Kill'!AF576)&gt;0,V576/('Even Strength'!CU576+'Power Play'!AJ576+'Penalty Kill'!AF576),0)</f>
        <v>0.10869565217391304</v>
      </c>
      <c r="AQ576" s="13">
        <f>IF(('Even Strength'!CU576+'Power Play'!AJ576+'Penalty Kill'!AF576)&gt;0,W576/('Even Strength'!CU576+'Power Play'!AJ576+'Penalty Kill'!AF576),0)</f>
        <v>0.39130434782608697</v>
      </c>
      <c r="AR576" s="13">
        <f t="shared" si="174"/>
        <v>0.5</v>
      </c>
      <c r="AS576">
        <v>0</v>
      </c>
      <c r="AT576">
        <v>0</v>
      </c>
      <c r="AU576" s="17">
        <f t="shared" si="175"/>
        <v>0</v>
      </c>
      <c r="AV576">
        <v>0</v>
      </c>
      <c r="AW576">
        <v>185</v>
      </c>
      <c r="AX576">
        <v>124</v>
      </c>
      <c r="AY576">
        <v>76</v>
      </c>
      <c r="AZ576">
        <v>74</v>
      </c>
      <c r="BA576">
        <v>49</v>
      </c>
      <c r="BB576">
        <v>19</v>
      </c>
      <c r="BC576" s="2">
        <f t="shared" si="176"/>
        <v>6.4361506793715844</v>
      </c>
      <c r="BD576" s="14">
        <f t="shared" si="177"/>
        <v>4.3139604553625759</v>
      </c>
      <c r="BE576" s="14">
        <f t="shared" si="178"/>
        <v>2.6440402790931916</v>
      </c>
      <c r="BF576" s="14">
        <f t="shared" si="179"/>
        <v>2.574460271748634</v>
      </c>
      <c r="BG576" s="14">
        <f t="shared" si="180"/>
        <v>1.7047101799416631</v>
      </c>
      <c r="BH576" s="14">
        <f t="shared" si="181"/>
        <v>0.6610100697732979</v>
      </c>
      <c r="BI576">
        <v>51</v>
      </c>
      <c r="BJ576">
        <v>23</v>
      </c>
      <c r="BK576">
        <v>1</v>
      </c>
      <c r="BL576">
        <v>0</v>
      </c>
      <c r="BM576">
        <v>0</v>
      </c>
      <c r="BN576">
        <v>0</v>
      </c>
      <c r="BO576" s="2">
        <v>-7.2418610000000001</v>
      </c>
      <c r="BR576" s="18" t="str">
        <f t="shared" si="182"/>
        <v xml:space="preserve"> </v>
      </c>
      <c r="BT576">
        <v>1</v>
      </c>
      <c r="BU576">
        <v>17</v>
      </c>
      <c r="BV576">
        <v>0</v>
      </c>
      <c r="BW576">
        <v>0</v>
      </c>
      <c r="BX576">
        <v>6</v>
      </c>
      <c r="BY576">
        <v>0</v>
      </c>
      <c r="BZ576">
        <v>0</v>
      </c>
      <c r="CA576">
        <v>0</v>
      </c>
      <c r="CB576" s="18">
        <f t="shared" si="183"/>
        <v>0</v>
      </c>
      <c r="CC576" s="19">
        <v>3</v>
      </c>
      <c r="CD576">
        <v>4.0999999999999996</v>
      </c>
      <c r="CE576">
        <v>7</v>
      </c>
      <c r="CF576">
        <v>11.1</v>
      </c>
      <c r="CG576" s="20">
        <f t="shared" si="184"/>
        <v>0.13703703703703704</v>
      </c>
      <c r="CH576" s="20">
        <f t="shared" si="185"/>
        <v>0.38616904076229508</v>
      </c>
      <c r="CI576">
        <v>38.4</v>
      </c>
      <c r="CJ576">
        <v>31.5</v>
      </c>
      <c r="CK576">
        <v>32.299999999999997</v>
      </c>
      <c r="CL576">
        <v>8.6999999999999993</v>
      </c>
      <c r="CM576">
        <v>7.3</v>
      </c>
      <c r="CN576">
        <v>0</v>
      </c>
      <c r="CO576">
        <v>16</v>
      </c>
      <c r="CP576" s="21">
        <f t="shared" si="186"/>
        <v>0.19753086419753085</v>
      </c>
      <c r="CQ576" s="21">
        <f t="shared" si="187"/>
        <v>0.55664005875646139</v>
      </c>
      <c r="CW576">
        <v>2300000</v>
      </c>
      <c r="CY576" s="22">
        <f t="shared" si="188"/>
        <v>11.960975609756098</v>
      </c>
    </row>
    <row r="577" spans="1:103" x14ac:dyDescent="0.2">
      <c r="A577">
        <v>71</v>
      </c>
      <c r="B577" t="s">
        <v>2635</v>
      </c>
      <c r="C577" t="s">
        <v>369</v>
      </c>
      <c r="D577" t="s">
        <v>105</v>
      </c>
      <c r="E577" t="s">
        <v>106</v>
      </c>
      <c r="F577">
        <v>75</v>
      </c>
      <c r="G577">
        <v>221</v>
      </c>
      <c r="H577" t="s">
        <v>118</v>
      </c>
      <c r="I577">
        <v>2009</v>
      </c>
      <c r="J577">
        <v>7</v>
      </c>
      <c r="K577">
        <v>186</v>
      </c>
      <c r="M577">
        <v>24</v>
      </c>
      <c r="N577" t="s">
        <v>2636</v>
      </c>
      <c r="O577" s="12" t="s">
        <v>791</v>
      </c>
      <c r="P577" s="12" t="s">
        <v>2637</v>
      </c>
      <c r="Q577" t="s">
        <v>684</v>
      </c>
      <c r="T577" s="12" t="s">
        <v>132</v>
      </c>
      <c r="U577">
        <v>64</v>
      </c>
      <c r="V577">
        <v>6</v>
      </c>
      <c r="W577">
        <v>4</v>
      </c>
      <c r="X577">
        <v>10</v>
      </c>
      <c r="Y577">
        <v>-1</v>
      </c>
      <c r="Z577">
        <v>58</v>
      </c>
      <c r="AA577">
        <v>17</v>
      </c>
      <c r="AB577">
        <v>26</v>
      </c>
      <c r="AC577" s="13">
        <f t="shared" si="168"/>
        <v>0.10344827586206896</v>
      </c>
      <c r="AD577" s="13">
        <f t="shared" si="169"/>
        <v>5.9405940594059403E-2</v>
      </c>
      <c r="AE577" s="14">
        <v>33.1</v>
      </c>
      <c r="AF577" s="15">
        <v>32</v>
      </c>
      <c r="AG577" s="15">
        <v>10</v>
      </c>
      <c r="AH577" s="15">
        <v>5</v>
      </c>
      <c r="AI577" s="2">
        <v>576.01666666669996</v>
      </c>
      <c r="AJ577" s="14">
        <f t="shared" si="170"/>
        <v>9.0002604166671869</v>
      </c>
      <c r="AK577">
        <v>815</v>
      </c>
      <c r="AL577" s="14">
        <f t="shared" si="171"/>
        <v>12.734375</v>
      </c>
      <c r="AM577" s="16">
        <f t="shared" si="172"/>
        <v>0.70676891615546011</v>
      </c>
      <c r="AN577" s="15">
        <v>0</v>
      </c>
      <c r="AO577" s="16">
        <f t="shared" si="173"/>
        <v>0</v>
      </c>
      <c r="AP577" s="13">
        <f>IF(('Even Strength'!CU577+'Power Play'!AJ577+'Penalty Kill'!AF577)&gt;0,V577/('Even Strength'!CU577+'Power Play'!AJ577+'Penalty Kill'!AF577),0)</f>
        <v>6.4516129032258063E-2</v>
      </c>
      <c r="AQ577" s="13">
        <f>IF(('Even Strength'!CU577+'Power Play'!AJ577+'Penalty Kill'!AF577)&gt;0,W577/('Even Strength'!CU577+'Power Play'!AJ577+'Penalty Kill'!AF577),0)</f>
        <v>4.3010752688172046E-2</v>
      </c>
      <c r="AR577" s="13">
        <f t="shared" si="174"/>
        <v>0.10752688172043011</v>
      </c>
      <c r="AS577">
        <v>1</v>
      </c>
      <c r="AT577">
        <v>3</v>
      </c>
      <c r="AU577" s="17">
        <f t="shared" si="175"/>
        <v>0.25</v>
      </c>
      <c r="AV577">
        <v>0.1</v>
      </c>
      <c r="AW577">
        <v>71</v>
      </c>
      <c r="AX577">
        <v>100</v>
      </c>
      <c r="AY577">
        <v>11</v>
      </c>
      <c r="AZ577">
        <v>17</v>
      </c>
      <c r="BA577">
        <v>16</v>
      </c>
      <c r="BB577">
        <v>5</v>
      </c>
      <c r="BC577" s="2">
        <f t="shared" si="176"/>
        <v>7.3956193397177517</v>
      </c>
      <c r="BD577" s="14">
        <f t="shared" si="177"/>
        <v>10.416365267208102</v>
      </c>
      <c r="BE577" s="14">
        <f t="shared" si="178"/>
        <v>1.1458001793928911</v>
      </c>
      <c r="BF577" s="14">
        <f t="shared" si="179"/>
        <v>1.7707820954253772</v>
      </c>
      <c r="BG577" s="14">
        <f t="shared" si="180"/>
        <v>1.6666184427532964</v>
      </c>
      <c r="BH577" s="14">
        <f t="shared" si="181"/>
        <v>0.52081826336040504</v>
      </c>
      <c r="BI577">
        <v>54</v>
      </c>
      <c r="BJ577">
        <v>12</v>
      </c>
      <c r="BK577">
        <v>6</v>
      </c>
      <c r="BL577">
        <v>0</v>
      </c>
      <c r="BM577">
        <v>0</v>
      </c>
      <c r="BN577">
        <v>0</v>
      </c>
      <c r="BO577" s="2">
        <v>3.961694</v>
      </c>
      <c r="BR577" s="18" t="str">
        <f t="shared" si="182"/>
        <v xml:space="preserve"> </v>
      </c>
      <c r="BT577">
        <v>3</v>
      </c>
      <c r="BU577">
        <v>14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 s="18">
        <f t="shared" si="183"/>
        <v>0</v>
      </c>
      <c r="CC577" s="19">
        <v>2</v>
      </c>
      <c r="CD577">
        <v>0.2</v>
      </c>
      <c r="CE577">
        <v>0.7</v>
      </c>
      <c r="CF577">
        <v>0.9</v>
      </c>
      <c r="CG577" s="20">
        <f t="shared" si="184"/>
        <v>1.40625E-2</v>
      </c>
      <c r="CH577" s="20">
        <f t="shared" si="185"/>
        <v>9.3747287404872925E-2</v>
      </c>
      <c r="CI577">
        <v>9</v>
      </c>
      <c r="CJ577">
        <v>8.8000000000000007</v>
      </c>
      <c r="CK577">
        <v>-4</v>
      </c>
      <c r="CL577">
        <v>0.4</v>
      </c>
      <c r="CM577">
        <v>1.1000000000000001</v>
      </c>
      <c r="CN577">
        <v>0</v>
      </c>
      <c r="CO577">
        <v>1.6</v>
      </c>
      <c r="CP577" s="21">
        <f t="shared" si="186"/>
        <v>2.5000000000000001E-2</v>
      </c>
      <c r="CQ577" s="21">
        <f t="shared" si="187"/>
        <v>0.16666184427532962</v>
      </c>
      <c r="CW577">
        <v>700000</v>
      </c>
      <c r="CY577" s="22">
        <f t="shared" si="188"/>
        <v>0.37073170731707328</v>
      </c>
    </row>
    <row r="578" spans="1:103" x14ac:dyDescent="0.2">
      <c r="A578">
        <v>42</v>
      </c>
      <c r="B578" t="s">
        <v>2638</v>
      </c>
      <c r="C578" t="s">
        <v>1607</v>
      </c>
      <c r="E578" t="s">
        <v>182</v>
      </c>
      <c r="F578">
        <v>73</v>
      </c>
      <c r="G578">
        <v>160</v>
      </c>
      <c r="H578" t="s">
        <v>118</v>
      </c>
      <c r="I578">
        <v>2010</v>
      </c>
      <c r="J578">
        <v>3</v>
      </c>
      <c r="K578">
        <v>90</v>
      </c>
      <c r="L578" t="s">
        <v>108</v>
      </c>
      <c r="M578">
        <v>21</v>
      </c>
      <c r="N578" t="s">
        <v>2639</v>
      </c>
      <c r="O578" s="12" t="s">
        <v>214</v>
      </c>
      <c r="P578" s="12" t="s">
        <v>2640</v>
      </c>
      <c r="Q578" t="s">
        <v>442</v>
      </c>
      <c r="T578" s="12" t="s">
        <v>170</v>
      </c>
      <c r="U578">
        <v>16</v>
      </c>
      <c r="V578">
        <v>1</v>
      </c>
      <c r="W578">
        <v>2</v>
      </c>
      <c r="X578">
        <v>3</v>
      </c>
      <c r="Y578">
        <v>-2</v>
      </c>
      <c r="Z578">
        <v>26</v>
      </c>
      <c r="AA578">
        <v>9</v>
      </c>
      <c r="AB578">
        <v>11</v>
      </c>
      <c r="AC578" s="13">
        <f t="shared" ref="AC578:AC641" si="189">IF(Z578&gt;0,V578/Z578,0)</f>
        <v>3.8461538461538464E-2</v>
      </c>
      <c r="AD578" s="13">
        <f t="shared" ref="AD578:AD641" si="190">IF(SUM(Z578:AB578)&gt;0,V578/SUM(Z578:AB578),0)</f>
        <v>2.1739130434782608E-2</v>
      </c>
      <c r="AE578" s="14">
        <v>30.7</v>
      </c>
      <c r="AF578" s="15">
        <v>14</v>
      </c>
      <c r="AG578" s="15">
        <v>3</v>
      </c>
      <c r="AH578" s="15">
        <v>2</v>
      </c>
      <c r="AI578" s="2">
        <v>186.96666666670001</v>
      </c>
      <c r="AJ578" s="14">
        <f t="shared" ref="AJ578:AJ641" si="191">AI578/U578</f>
        <v>11.68541666666875</v>
      </c>
      <c r="AK578">
        <v>295</v>
      </c>
      <c r="AL578" s="14">
        <f t="shared" ref="AL578:AL641" si="192">AK578/U578</f>
        <v>18.4375</v>
      </c>
      <c r="AM578" s="16">
        <f t="shared" ref="AM578:AM641" si="193">AI578/AK578</f>
        <v>0.63378531073457633</v>
      </c>
      <c r="AN578" s="15">
        <v>34</v>
      </c>
      <c r="AO578" s="16">
        <f t="shared" ref="AO578:AO641" si="194">AN578/AI578*60</f>
        <v>10.911035835262808</v>
      </c>
      <c r="AP578" s="13">
        <f>IF(('Even Strength'!CU578+'Power Play'!AJ578+'Penalty Kill'!AF578)&gt;0,V578/('Even Strength'!CU578+'Power Play'!AJ578+'Penalty Kill'!AF578),0)</f>
        <v>3.3333333333333333E-2</v>
      </c>
      <c r="AQ578" s="13">
        <f>IF(('Even Strength'!CU578+'Power Play'!AJ578+'Penalty Kill'!AF578)&gt;0,W578/('Even Strength'!CU578+'Power Play'!AJ578+'Penalty Kill'!AF578),0)</f>
        <v>6.6666666666666666E-2</v>
      </c>
      <c r="AR578" s="13">
        <f t="shared" ref="AR578:AR641" si="195">AP578+AQ578</f>
        <v>0.1</v>
      </c>
      <c r="AS578">
        <v>10</v>
      </c>
      <c r="AT578">
        <v>17</v>
      </c>
      <c r="AU578" s="17">
        <f t="shared" ref="AU578:AU641" si="196">AS578/MAX(1,(AS578+AT578))</f>
        <v>0.37037037037037035</v>
      </c>
      <c r="AV578">
        <v>2.8</v>
      </c>
      <c r="AW578">
        <v>24</v>
      </c>
      <c r="AX578">
        <v>17</v>
      </c>
      <c r="AY578">
        <v>7</v>
      </c>
      <c r="AZ578">
        <v>9</v>
      </c>
      <c r="BA578">
        <v>2</v>
      </c>
      <c r="BB578">
        <v>9</v>
      </c>
      <c r="BC578" s="2">
        <f t="shared" ref="BC578:BC641" si="197">AW578/AI578*60</f>
        <v>7.7019076484208053</v>
      </c>
      <c r="BD578" s="14">
        <f t="shared" ref="BD578:BD641" si="198">AX578/AI578*60</f>
        <v>5.4555179176314041</v>
      </c>
      <c r="BE578" s="14">
        <f t="shared" ref="BE578:BE641" si="199">AY578/AI578*60</f>
        <v>2.2463897307894016</v>
      </c>
      <c r="BF578" s="14">
        <f t="shared" ref="BF578:BF641" si="200">AZ578/AI578*60</f>
        <v>2.8882153681578018</v>
      </c>
      <c r="BG578" s="14">
        <f t="shared" ref="BG578:BG641" si="201">BA578/AI578*60</f>
        <v>0.64182563736840037</v>
      </c>
      <c r="BH578" s="14">
        <f t="shared" ref="BH578:BH641" si="202">BB578/AI578*60</f>
        <v>2.8882153681578018</v>
      </c>
      <c r="BI578">
        <v>2</v>
      </c>
      <c r="BJ578">
        <v>1</v>
      </c>
      <c r="BK578">
        <v>0</v>
      </c>
      <c r="BL578">
        <v>0</v>
      </c>
      <c r="BM578">
        <v>0</v>
      </c>
      <c r="BN578">
        <v>0</v>
      </c>
      <c r="BO578" s="2">
        <v>-0.34340299999999996</v>
      </c>
      <c r="BR578" s="18" t="str">
        <f t="shared" ref="BR578:BR641" si="203">IF(BP578&gt;0,BQ578/BP578," ")</f>
        <v xml:space="preserve"> </v>
      </c>
      <c r="BT578">
        <v>1</v>
      </c>
      <c r="BU578">
        <v>6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 s="18">
        <f t="shared" ref="CB578:CB641" si="204">CA578/MAX(1,BZ578)</f>
        <v>0</v>
      </c>
      <c r="CC578" s="19">
        <v>5</v>
      </c>
      <c r="CD578">
        <v>-0.1</v>
      </c>
      <c r="CE578">
        <v>0.1</v>
      </c>
      <c r="CF578">
        <v>0</v>
      </c>
      <c r="CG578" s="20">
        <f t="shared" ref="CG578:CG641" si="205">CF578/U578</f>
        <v>0</v>
      </c>
      <c r="CH578" s="20">
        <f t="shared" ref="CH578:CH641" si="206">CF578/AI578*60</f>
        <v>0</v>
      </c>
      <c r="CI578">
        <v>3.2</v>
      </c>
      <c r="CJ578">
        <v>4.0999999999999996</v>
      </c>
      <c r="CK578">
        <v>-3.6</v>
      </c>
      <c r="CL578">
        <v>-0.2</v>
      </c>
      <c r="CM578">
        <v>0.30000000000000004</v>
      </c>
      <c r="CN578">
        <v>0</v>
      </c>
      <c r="CO578">
        <v>0.1</v>
      </c>
      <c r="CP578" s="21">
        <f t="shared" ref="CP578:CP641" si="207">CO578/U578</f>
        <v>6.2500000000000003E-3</v>
      </c>
      <c r="CQ578" s="21">
        <f t="shared" ref="CQ578:CQ641" si="208">CO578/AI578*60</f>
        <v>3.2091281868420023E-2</v>
      </c>
      <c r="CW578">
        <v>766667</v>
      </c>
      <c r="CY578" s="22">
        <f t="shared" ref="CY578:CY641" si="209">CO578-3*((48/82*CW578)/1000000-0.5*(CR578/99)*(48/82))</f>
        <v>-1.2463420487804877</v>
      </c>
    </row>
    <row r="579" spans="1:103" x14ac:dyDescent="0.2">
      <c r="A579">
        <v>93</v>
      </c>
      <c r="B579" t="s">
        <v>2641</v>
      </c>
      <c r="C579" t="s">
        <v>205</v>
      </c>
      <c r="D579" t="s">
        <v>206</v>
      </c>
      <c r="E579" t="s">
        <v>106</v>
      </c>
      <c r="F579">
        <v>73</v>
      </c>
      <c r="G579">
        <v>180</v>
      </c>
      <c r="H579" t="s">
        <v>118</v>
      </c>
      <c r="I579">
        <v>2011</v>
      </c>
      <c r="J579">
        <v>1</v>
      </c>
      <c r="K579">
        <v>1</v>
      </c>
      <c r="M579">
        <v>20</v>
      </c>
      <c r="N579" t="s">
        <v>2642</v>
      </c>
      <c r="O579" s="12" t="s">
        <v>743</v>
      </c>
      <c r="P579" s="12" t="s">
        <v>2643</v>
      </c>
      <c r="Q579" t="s">
        <v>131</v>
      </c>
      <c r="T579" s="12" t="s">
        <v>170</v>
      </c>
      <c r="U579">
        <v>80</v>
      </c>
      <c r="V579">
        <v>19</v>
      </c>
      <c r="W579">
        <v>37</v>
      </c>
      <c r="X579">
        <v>56</v>
      </c>
      <c r="Y579">
        <v>-12</v>
      </c>
      <c r="Z579">
        <v>178</v>
      </c>
      <c r="AA579">
        <v>57</v>
      </c>
      <c r="AB579">
        <v>72</v>
      </c>
      <c r="AC579" s="13">
        <f t="shared" si="189"/>
        <v>0.10674157303370786</v>
      </c>
      <c r="AD579" s="13">
        <f t="shared" si="190"/>
        <v>6.1889250814332247E-2</v>
      </c>
      <c r="AE579" s="14">
        <v>26.2</v>
      </c>
      <c r="AF579" s="15">
        <v>90</v>
      </c>
      <c r="AG579" s="15">
        <v>42</v>
      </c>
      <c r="AH579" s="15">
        <v>12</v>
      </c>
      <c r="AI579" s="2">
        <v>1631.0333333333001</v>
      </c>
      <c r="AJ579" s="14">
        <f t="shared" si="191"/>
        <v>20.38791666666625</v>
      </c>
      <c r="AK579">
        <v>2089</v>
      </c>
      <c r="AL579" s="14">
        <f t="shared" si="192"/>
        <v>26.112500000000001</v>
      </c>
      <c r="AM579" s="16">
        <f t="shared" si="193"/>
        <v>0.78077229934576353</v>
      </c>
      <c r="AN579" s="15">
        <v>208.761134</v>
      </c>
      <c r="AO579" s="16">
        <f t="shared" si="194"/>
        <v>7.6795904682104936</v>
      </c>
      <c r="AP579" s="13">
        <f>IF(('Even Strength'!CU579+'Power Play'!AJ579+'Penalty Kill'!AF579)&gt;0,V579/('Even Strength'!CU579+'Power Play'!AJ579+'Penalty Kill'!AF579),0)</f>
        <v>0.23456790123456789</v>
      </c>
      <c r="AQ579" s="13">
        <f>IF(('Even Strength'!CU579+'Power Play'!AJ579+'Penalty Kill'!AF579)&gt;0,W579/('Even Strength'!CU579+'Power Play'!AJ579+'Penalty Kill'!AF579),0)</f>
        <v>0.4567901234567901</v>
      </c>
      <c r="AR579" s="13">
        <f t="shared" si="195"/>
        <v>0.69135802469135799</v>
      </c>
      <c r="AS579">
        <v>543</v>
      </c>
      <c r="AT579">
        <v>737</v>
      </c>
      <c r="AU579" s="17">
        <f t="shared" si="196"/>
        <v>0.42421874999999998</v>
      </c>
      <c r="AV579">
        <v>26.9</v>
      </c>
      <c r="AW579">
        <v>78</v>
      </c>
      <c r="AX579">
        <v>72</v>
      </c>
      <c r="AY579">
        <v>35</v>
      </c>
      <c r="AZ579">
        <v>57</v>
      </c>
      <c r="BA579">
        <v>50</v>
      </c>
      <c r="BB579">
        <v>63</v>
      </c>
      <c r="BC579" s="2">
        <f t="shared" si="197"/>
        <v>2.8693466309702003</v>
      </c>
      <c r="BD579" s="14">
        <f t="shared" si="198"/>
        <v>2.6486276593571074</v>
      </c>
      <c r="BE579" s="14">
        <f t="shared" si="199"/>
        <v>1.2875273344097053</v>
      </c>
      <c r="BF579" s="14">
        <f t="shared" si="200"/>
        <v>2.0968302303243771</v>
      </c>
      <c r="BG579" s="14">
        <f t="shared" si="201"/>
        <v>1.8393247634424359</v>
      </c>
      <c r="BH579" s="14">
        <f t="shared" si="202"/>
        <v>2.317549201937469</v>
      </c>
      <c r="BI579">
        <v>26</v>
      </c>
      <c r="BJ579">
        <v>13</v>
      </c>
      <c r="BK579">
        <v>0</v>
      </c>
      <c r="BL579">
        <v>0</v>
      </c>
      <c r="BM579">
        <v>0</v>
      </c>
      <c r="BN579">
        <v>0</v>
      </c>
      <c r="BO579" s="2">
        <v>0.97436099999999992</v>
      </c>
      <c r="BP579">
        <v>1</v>
      </c>
      <c r="BQ579">
        <v>0</v>
      </c>
      <c r="BR579" s="18">
        <f t="shared" si="203"/>
        <v>0</v>
      </c>
      <c r="BS579">
        <v>0</v>
      </c>
      <c r="BT579">
        <v>2</v>
      </c>
      <c r="BU579">
        <v>18</v>
      </c>
      <c r="BV579">
        <v>1</v>
      </c>
      <c r="BW579">
        <v>1</v>
      </c>
      <c r="BX579">
        <v>4</v>
      </c>
      <c r="BY579">
        <v>1</v>
      </c>
      <c r="BZ579">
        <v>0</v>
      </c>
      <c r="CA579">
        <v>0</v>
      </c>
      <c r="CB579" s="18">
        <f t="shared" si="204"/>
        <v>0</v>
      </c>
      <c r="CC579" s="19">
        <v>4</v>
      </c>
      <c r="CD579">
        <v>3.8</v>
      </c>
      <c r="CE579">
        <v>1.6</v>
      </c>
      <c r="CF579">
        <v>5.4</v>
      </c>
      <c r="CG579" s="20">
        <f t="shared" si="205"/>
        <v>6.7500000000000004E-2</v>
      </c>
      <c r="CH579" s="20">
        <f t="shared" si="206"/>
        <v>0.19864707445178312</v>
      </c>
      <c r="CI579">
        <v>38</v>
      </c>
      <c r="CJ579">
        <v>33.1</v>
      </c>
      <c r="CK579">
        <v>12.4</v>
      </c>
      <c r="CL579">
        <v>5.5</v>
      </c>
      <c r="CM579">
        <v>2.2999999999999998</v>
      </c>
      <c r="CN579">
        <v>-0.30000000000000004</v>
      </c>
      <c r="CO579">
        <v>7.5</v>
      </c>
      <c r="CP579" s="21">
        <f t="shared" si="207"/>
        <v>9.375E-2</v>
      </c>
      <c r="CQ579" s="21">
        <f t="shared" si="208"/>
        <v>0.27589871451636538</v>
      </c>
      <c r="CU579">
        <v>2</v>
      </c>
      <c r="CV579" t="s">
        <v>331</v>
      </c>
      <c r="CW579">
        <v>3775000</v>
      </c>
      <c r="CY579" s="22">
        <f t="shared" si="209"/>
        <v>0.87073170731707261</v>
      </c>
    </row>
    <row r="580" spans="1:103" x14ac:dyDescent="0.2">
      <c r="A580">
        <v>14</v>
      </c>
      <c r="B580" t="s">
        <v>2644</v>
      </c>
      <c r="C580" t="s">
        <v>2645</v>
      </c>
      <c r="E580" t="s">
        <v>182</v>
      </c>
      <c r="F580">
        <v>71</v>
      </c>
      <c r="G580">
        <v>185</v>
      </c>
      <c r="H580" t="s">
        <v>118</v>
      </c>
      <c r="I580">
        <v>2008</v>
      </c>
      <c r="J580">
        <v>4</v>
      </c>
      <c r="K580">
        <v>121</v>
      </c>
      <c r="M580">
        <v>24</v>
      </c>
      <c r="N580" t="s">
        <v>2646</v>
      </c>
      <c r="O580" s="12" t="s">
        <v>2647</v>
      </c>
      <c r="P580" s="12" t="s">
        <v>2648</v>
      </c>
      <c r="Q580" t="s">
        <v>122</v>
      </c>
      <c r="T580" s="12" t="s">
        <v>546</v>
      </c>
      <c r="U580">
        <v>57</v>
      </c>
      <c r="V580">
        <v>28</v>
      </c>
      <c r="W580">
        <v>20</v>
      </c>
      <c r="X580">
        <v>48</v>
      </c>
      <c r="Y580">
        <v>16</v>
      </c>
      <c r="Z580">
        <v>153</v>
      </c>
      <c r="AA580">
        <v>60</v>
      </c>
      <c r="AB580">
        <v>52</v>
      </c>
      <c r="AC580" s="13">
        <f t="shared" si="189"/>
        <v>0.18300653594771241</v>
      </c>
      <c r="AD580" s="13">
        <f t="shared" si="190"/>
        <v>0.10566037735849057</v>
      </c>
      <c r="AE580" s="14">
        <v>29.6</v>
      </c>
      <c r="AF580" s="15">
        <v>96</v>
      </c>
      <c r="AG580" s="15">
        <v>26</v>
      </c>
      <c r="AH580" s="15">
        <v>2</v>
      </c>
      <c r="AI580" s="2">
        <v>960.6</v>
      </c>
      <c r="AJ580" s="14">
        <f t="shared" si="191"/>
        <v>16.852631578947367</v>
      </c>
      <c r="AK580">
        <v>1265</v>
      </c>
      <c r="AL580" s="14">
        <f t="shared" si="192"/>
        <v>22.192982456140349</v>
      </c>
      <c r="AM580" s="16">
        <f t="shared" si="193"/>
        <v>0.75936758893280631</v>
      </c>
      <c r="AN580" s="15">
        <v>112</v>
      </c>
      <c r="AO580" s="16">
        <f t="shared" si="194"/>
        <v>6.9956277326670833</v>
      </c>
      <c r="AP580" s="13">
        <f>IF(('Even Strength'!CU580+'Power Play'!AJ580+'Penalty Kill'!AF580)&gt;0,V580/('Even Strength'!CU580+'Power Play'!AJ580+'Penalty Kill'!AF580),0)</f>
        <v>0.3888888888888889</v>
      </c>
      <c r="AQ580" s="13">
        <f>IF(('Even Strength'!CU580+'Power Play'!AJ580+'Penalty Kill'!AF580)&gt;0,W580/('Even Strength'!CU580+'Power Play'!AJ580+'Penalty Kill'!AF580),0)</f>
        <v>0.27777777777777779</v>
      </c>
      <c r="AR580" s="13">
        <f t="shared" si="195"/>
        <v>0.66666666666666674</v>
      </c>
      <c r="AS580">
        <v>5</v>
      </c>
      <c r="AT580">
        <v>4</v>
      </c>
      <c r="AU580" s="17">
        <f t="shared" si="196"/>
        <v>0.55555555555555558</v>
      </c>
      <c r="AV580">
        <v>0.2</v>
      </c>
      <c r="AW580">
        <v>72</v>
      </c>
      <c r="AX580">
        <v>18</v>
      </c>
      <c r="AY580">
        <v>14</v>
      </c>
      <c r="AZ580">
        <v>60</v>
      </c>
      <c r="BA580">
        <v>19</v>
      </c>
      <c r="BB580">
        <v>34</v>
      </c>
      <c r="BC580" s="2">
        <f t="shared" si="197"/>
        <v>4.4971892567145533</v>
      </c>
      <c r="BD580" s="14">
        <f t="shared" si="198"/>
        <v>1.1242973141786383</v>
      </c>
      <c r="BE580" s="14">
        <f t="shared" si="199"/>
        <v>0.87445346658338541</v>
      </c>
      <c r="BF580" s="14">
        <f t="shared" si="200"/>
        <v>3.7476577139287945</v>
      </c>
      <c r="BG580" s="14">
        <f t="shared" si="201"/>
        <v>1.1867582760774515</v>
      </c>
      <c r="BH580" s="14">
        <f t="shared" si="202"/>
        <v>2.1236727045596502</v>
      </c>
      <c r="BI580">
        <v>10</v>
      </c>
      <c r="BJ580">
        <v>5</v>
      </c>
      <c r="BK580">
        <v>0</v>
      </c>
      <c r="BL580">
        <v>0</v>
      </c>
      <c r="BM580">
        <v>0</v>
      </c>
      <c r="BN580">
        <v>0</v>
      </c>
      <c r="BO580" s="2">
        <v>4.0089689999999996</v>
      </c>
      <c r="BP580">
        <v>3</v>
      </c>
      <c r="BQ580">
        <v>0</v>
      </c>
      <c r="BR580" s="18">
        <f t="shared" si="203"/>
        <v>0</v>
      </c>
      <c r="BS580">
        <v>0</v>
      </c>
      <c r="BT580">
        <v>3</v>
      </c>
      <c r="BU580">
        <v>14</v>
      </c>
      <c r="BV580">
        <v>1</v>
      </c>
      <c r="BW580">
        <v>1</v>
      </c>
      <c r="BX580">
        <v>6</v>
      </c>
      <c r="BY580">
        <v>0</v>
      </c>
      <c r="BZ580">
        <v>0</v>
      </c>
      <c r="CA580">
        <v>0</v>
      </c>
      <c r="CB580" s="18">
        <f t="shared" si="204"/>
        <v>0</v>
      </c>
      <c r="CC580" s="19">
        <v>6</v>
      </c>
      <c r="CD580">
        <v>6</v>
      </c>
      <c r="CE580">
        <v>1.7000000000000002</v>
      </c>
      <c r="CF580">
        <v>7.7</v>
      </c>
      <c r="CG580" s="20">
        <f t="shared" si="205"/>
        <v>0.13508771929824562</v>
      </c>
      <c r="CH580" s="20">
        <f t="shared" si="206"/>
        <v>0.480949406620862</v>
      </c>
      <c r="CI580">
        <v>23.9</v>
      </c>
      <c r="CJ580">
        <v>18.3</v>
      </c>
      <c r="CK580">
        <v>18.2</v>
      </c>
      <c r="CL580">
        <v>11.1</v>
      </c>
      <c r="CM580">
        <v>2.8</v>
      </c>
      <c r="CN580">
        <v>-0.8</v>
      </c>
      <c r="CO580">
        <v>13.1</v>
      </c>
      <c r="CP580" s="21">
        <f t="shared" si="207"/>
        <v>0.22982456140350876</v>
      </c>
      <c r="CQ580" s="21">
        <f t="shared" si="208"/>
        <v>0.81823860087445344</v>
      </c>
      <c r="CU580">
        <v>3</v>
      </c>
      <c r="CV580" t="s">
        <v>1588</v>
      </c>
      <c r="CW580">
        <v>950000</v>
      </c>
      <c r="CY580" s="22">
        <f t="shared" si="209"/>
        <v>11.431707317073171</v>
      </c>
    </row>
    <row r="581" spans="1:103" x14ac:dyDescent="0.2">
      <c r="A581">
        <v>24</v>
      </c>
      <c r="B581" t="s">
        <v>2649</v>
      </c>
      <c r="C581" t="s">
        <v>2650</v>
      </c>
      <c r="D581" t="s">
        <v>488</v>
      </c>
      <c r="E581" t="s">
        <v>117</v>
      </c>
      <c r="F581">
        <v>73</v>
      </c>
      <c r="G581">
        <v>193</v>
      </c>
      <c r="H581" t="s">
        <v>118</v>
      </c>
      <c r="I581">
        <v>2002</v>
      </c>
      <c r="J581">
        <v>1</v>
      </c>
      <c r="K581">
        <v>10</v>
      </c>
      <c r="M581">
        <v>30</v>
      </c>
      <c r="N581" t="s">
        <v>2651</v>
      </c>
      <c r="O581" s="12" t="s">
        <v>556</v>
      </c>
      <c r="P581" s="12" t="s">
        <v>2652</v>
      </c>
      <c r="Q581" t="s">
        <v>343</v>
      </c>
      <c r="T581" s="12" t="s">
        <v>113</v>
      </c>
      <c r="U581">
        <v>79</v>
      </c>
      <c r="V581">
        <v>15</v>
      </c>
      <c r="W581">
        <v>6</v>
      </c>
      <c r="X581">
        <v>21</v>
      </c>
      <c r="Y581">
        <v>-25</v>
      </c>
      <c r="Z581">
        <v>120</v>
      </c>
      <c r="AA581">
        <v>37</v>
      </c>
      <c r="AB581">
        <v>51</v>
      </c>
      <c r="AC581" s="13">
        <f t="shared" si="189"/>
        <v>0.125</v>
      </c>
      <c r="AD581" s="13">
        <f t="shared" si="190"/>
        <v>7.2115384615384609E-2</v>
      </c>
      <c r="AE581" s="14">
        <v>29.8</v>
      </c>
      <c r="AF581" s="15">
        <v>78</v>
      </c>
      <c r="AG581" s="15">
        <v>16</v>
      </c>
      <c r="AH581" s="15">
        <v>8</v>
      </c>
      <c r="AI581" s="2">
        <v>1172.9333333333</v>
      </c>
      <c r="AJ581" s="14">
        <f t="shared" si="191"/>
        <v>14.847257383965822</v>
      </c>
      <c r="AK581">
        <v>1573</v>
      </c>
      <c r="AL581" s="14">
        <f t="shared" si="192"/>
        <v>19.911392405063292</v>
      </c>
      <c r="AM581" s="16">
        <f t="shared" si="193"/>
        <v>0.74566645475734261</v>
      </c>
      <c r="AN581" s="15">
        <v>13.65625</v>
      </c>
      <c r="AO581" s="16">
        <f t="shared" si="194"/>
        <v>0.69856911447086212</v>
      </c>
      <c r="AP581" s="13">
        <f>IF(('Even Strength'!CU581+'Power Play'!AJ581+'Penalty Kill'!AF581)&gt;0,V581/('Even Strength'!CU581+'Power Play'!AJ581+'Penalty Kill'!AF581),0)</f>
        <v>0.1271186440677966</v>
      </c>
      <c r="AQ581" s="13">
        <f>IF(('Even Strength'!CU581+'Power Play'!AJ581+'Penalty Kill'!AF581)&gt;0,W581/('Even Strength'!CU581+'Power Play'!AJ581+'Penalty Kill'!AF581),0)</f>
        <v>5.0847457627118647E-2</v>
      </c>
      <c r="AR581" s="13">
        <f t="shared" si="195"/>
        <v>0.17796610169491525</v>
      </c>
      <c r="AS581">
        <v>2</v>
      </c>
      <c r="AT581">
        <v>8</v>
      </c>
      <c r="AU581" s="17">
        <f t="shared" si="196"/>
        <v>0.2</v>
      </c>
      <c r="AV581">
        <v>0.2</v>
      </c>
      <c r="AW581">
        <v>98</v>
      </c>
      <c r="AX581">
        <v>154</v>
      </c>
      <c r="AY581">
        <v>35</v>
      </c>
      <c r="AZ581">
        <v>37</v>
      </c>
      <c r="BA581">
        <v>16</v>
      </c>
      <c r="BB581">
        <v>26</v>
      </c>
      <c r="BC581" s="2">
        <f t="shared" si="197"/>
        <v>5.0130726383995965</v>
      </c>
      <c r="BD581" s="14">
        <f t="shared" si="198"/>
        <v>7.8776855746279377</v>
      </c>
      <c r="BE581" s="14">
        <f t="shared" si="199"/>
        <v>1.7903830851427132</v>
      </c>
      <c r="BF581" s="14">
        <f t="shared" si="200"/>
        <v>1.8926906900080112</v>
      </c>
      <c r="BG581" s="14">
        <f t="shared" si="201"/>
        <v>0.81846083892238319</v>
      </c>
      <c r="BH581" s="14">
        <f t="shared" si="202"/>
        <v>1.3299988632488726</v>
      </c>
      <c r="BI581">
        <v>60</v>
      </c>
      <c r="BJ581">
        <v>10</v>
      </c>
      <c r="BK581">
        <v>6</v>
      </c>
      <c r="BL581">
        <v>1</v>
      </c>
      <c r="BM581">
        <v>0</v>
      </c>
      <c r="BN581">
        <v>0</v>
      </c>
      <c r="BO581" s="2">
        <v>3.8256220000000001</v>
      </c>
      <c r="BR581" s="18" t="str">
        <f t="shared" si="203"/>
        <v xml:space="preserve"> </v>
      </c>
      <c r="BT581">
        <v>3</v>
      </c>
      <c r="BU581">
        <v>17</v>
      </c>
      <c r="BV581">
        <v>0</v>
      </c>
      <c r="BW581">
        <v>0</v>
      </c>
      <c r="BX581">
        <v>1</v>
      </c>
      <c r="BY581">
        <v>0</v>
      </c>
      <c r="BZ581">
        <v>1</v>
      </c>
      <c r="CA581">
        <v>1</v>
      </c>
      <c r="CB581" s="18">
        <f t="shared" si="204"/>
        <v>1</v>
      </c>
      <c r="CC581" s="19">
        <v>6</v>
      </c>
      <c r="CD581">
        <v>0.7</v>
      </c>
      <c r="CE581">
        <v>0.2</v>
      </c>
      <c r="CF581">
        <v>0.9</v>
      </c>
      <c r="CG581" s="20">
        <f t="shared" si="205"/>
        <v>1.1392405063291139E-2</v>
      </c>
      <c r="CH581" s="20">
        <f t="shared" si="206"/>
        <v>4.6038422189384053E-2</v>
      </c>
      <c r="CI581">
        <v>22.6</v>
      </c>
      <c r="CJ581">
        <v>28.8</v>
      </c>
      <c r="CK581">
        <v>-20.5</v>
      </c>
      <c r="CL581">
        <v>-0.60000000000000009</v>
      </c>
      <c r="CM581">
        <v>2</v>
      </c>
      <c r="CN581">
        <v>0</v>
      </c>
      <c r="CO581">
        <v>1.4</v>
      </c>
      <c r="CP581" s="21">
        <f t="shared" si="207"/>
        <v>1.7721518987341769E-2</v>
      </c>
      <c r="CQ581" s="21">
        <f t="shared" si="208"/>
        <v>7.1615323405708517E-2</v>
      </c>
      <c r="CU581">
        <v>3</v>
      </c>
      <c r="CV581" t="s">
        <v>171</v>
      </c>
      <c r="CW581">
        <v>2500000</v>
      </c>
      <c r="CY581" s="22">
        <f t="shared" si="209"/>
        <v>-2.9902439024390248</v>
      </c>
    </row>
    <row r="582" spans="1:103" x14ac:dyDescent="0.2">
      <c r="A582">
        <v>55</v>
      </c>
      <c r="B582" t="s">
        <v>2653</v>
      </c>
      <c r="C582" t="s">
        <v>2654</v>
      </c>
      <c r="D582" t="s">
        <v>105</v>
      </c>
      <c r="E582" t="s">
        <v>106</v>
      </c>
      <c r="F582">
        <v>75</v>
      </c>
      <c r="G582">
        <v>230</v>
      </c>
      <c r="H582" t="s">
        <v>118</v>
      </c>
      <c r="I582">
        <v>2003</v>
      </c>
      <c r="J582">
        <v>8</v>
      </c>
      <c r="K582">
        <v>250</v>
      </c>
      <c r="M582">
        <v>30</v>
      </c>
      <c r="N582" t="s">
        <v>2655</v>
      </c>
      <c r="O582" s="12" t="s">
        <v>1094</v>
      </c>
      <c r="P582" s="12" t="s">
        <v>2656</v>
      </c>
      <c r="Q582" t="s">
        <v>155</v>
      </c>
      <c r="T582" s="12" t="s">
        <v>178</v>
      </c>
      <c r="U582">
        <v>45</v>
      </c>
      <c r="V582">
        <v>0</v>
      </c>
      <c r="W582">
        <v>3</v>
      </c>
      <c r="X582">
        <v>3</v>
      </c>
      <c r="Y582">
        <v>-8</v>
      </c>
      <c r="Z582">
        <v>16</v>
      </c>
      <c r="AA582">
        <v>14</v>
      </c>
      <c r="AB582">
        <v>27</v>
      </c>
      <c r="AC582" s="13">
        <f t="shared" si="189"/>
        <v>0</v>
      </c>
      <c r="AD582" s="13">
        <f t="shared" si="190"/>
        <v>0</v>
      </c>
      <c r="AE582" s="14">
        <v>52.5</v>
      </c>
      <c r="AF582" s="15">
        <v>8</v>
      </c>
      <c r="AG582" s="15">
        <v>3</v>
      </c>
      <c r="AH582" s="15">
        <v>4</v>
      </c>
      <c r="AI582" s="2">
        <v>506.73333333329998</v>
      </c>
      <c r="AJ582" s="14">
        <f t="shared" si="191"/>
        <v>11.260740740739999</v>
      </c>
      <c r="AK582">
        <v>741</v>
      </c>
      <c r="AL582" s="14">
        <f t="shared" si="192"/>
        <v>16.466666666666665</v>
      </c>
      <c r="AM582" s="16">
        <f t="shared" si="193"/>
        <v>0.68385065227165986</v>
      </c>
      <c r="AN582" s="15">
        <v>11.8125</v>
      </c>
      <c r="AO582" s="16">
        <f t="shared" si="194"/>
        <v>1.3986646493883306</v>
      </c>
      <c r="AP582" s="13">
        <f>IF(('Even Strength'!CU582+'Power Play'!AJ582+'Penalty Kill'!AF582)&gt;0,V582/('Even Strength'!CU582+'Power Play'!AJ582+'Penalty Kill'!AF582),0)</f>
        <v>0</v>
      </c>
      <c r="AQ582" s="13">
        <f>IF(('Even Strength'!CU582+'Power Play'!AJ582+'Penalty Kill'!AF582)&gt;0,W582/('Even Strength'!CU582+'Power Play'!AJ582+'Penalty Kill'!AF582),0)</f>
        <v>0.05</v>
      </c>
      <c r="AR582" s="13">
        <f t="shared" si="195"/>
        <v>0.05</v>
      </c>
      <c r="AS582">
        <v>0</v>
      </c>
      <c r="AT582">
        <v>0</v>
      </c>
      <c r="AU582" s="17">
        <f t="shared" si="196"/>
        <v>0</v>
      </c>
      <c r="AV582">
        <v>0</v>
      </c>
      <c r="AW582">
        <v>29</v>
      </c>
      <c r="AX582">
        <v>56</v>
      </c>
      <c r="AY582">
        <v>38</v>
      </c>
      <c r="AZ582">
        <v>14</v>
      </c>
      <c r="BA582">
        <v>9</v>
      </c>
      <c r="BB582">
        <v>3</v>
      </c>
      <c r="BC582" s="2">
        <f t="shared" si="197"/>
        <v>3.4337587159586525</v>
      </c>
      <c r="BD582" s="14">
        <f t="shared" si="198"/>
        <v>6.6307064859891218</v>
      </c>
      <c r="BE582" s="14">
        <f t="shared" si="199"/>
        <v>4.4994079726354759</v>
      </c>
      <c r="BF582" s="14">
        <f t="shared" si="200"/>
        <v>1.6576766214972805</v>
      </c>
      <c r="BG582" s="14">
        <f t="shared" si="201"/>
        <v>1.0656492566768232</v>
      </c>
      <c r="BH582" s="14">
        <f t="shared" si="202"/>
        <v>0.3552164188922744</v>
      </c>
      <c r="BI582">
        <v>58</v>
      </c>
      <c r="BJ582">
        <v>14</v>
      </c>
      <c r="BK582">
        <v>2</v>
      </c>
      <c r="BL582">
        <v>2</v>
      </c>
      <c r="BM582">
        <v>0</v>
      </c>
      <c r="BN582">
        <v>0</v>
      </c>
      <c r="BO582" s="2">
        <v>-7.5587780000000002</v>
      </c>
      <c r="BR582" s="18" t="str">
        <f t="shared" si="203"/>
        <v xml:space="preserve"> </v>
      </c>
      <c r="BT582">
        <v>0</v>
      </c>
      <c r="BU582">
        <v>14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 s="18">
        <f t="shared" si="204"/>
        <v>0</v>
      </c>
      <c r="CC582" s="19">
        <v>1</v>
      </c>
      <c r="CD582">
        <v>-0.30000000000000004</v>
      </c>
      <c r="CE582">
        <v>0.60000000000000009</v>
      </c>
      <c r="CF582">
        <v>0.30000000000000004</v>
      </c>
      <c r="CG582" s="20">
        <f t="shared" si="205"/>
        <v>6.666666666666668E-3</v>
      </c>
      <c r="CH582" s="20">
        <f t="shared" si="206"/>
        <v>3.5521641889227448E-2</v>
      </c>
      <c r="CI582">
        <v>10.199999999999999</v>
      </c>
      <c r="CJ582">
        <v>12.1</v>
      </c>
      <c r="CK582">
        <v>-4.2</v>
      </c>
      <c r="CL582">
        <v>-1.3</v>
      </c>
      <c r="CM582">
        <v>0.8</v>
      </c>
      <c r="CN582">
        <v>0</v>
      </c>
      <c r="CO582">
        <v>-0.60000000000000009</v>
      </c>
      <c r="CP582" s="21">
        <f t="shared" si="207"/>
        <v>-1.3333333333333336E-2</v>
      </c>
      <c r="CQ582" s="21">
        <f t="shared" si="208"/>
        <v>-7.1043283778454897E-2</v>
      </c>
      <c r="CW582">
        <v>2000000</v>
      </c>
      <c r="CY582" s="22">
        <f t="shared" si="209"/>
        <v>-4.1121951219512187</v>
      </c>
    </row>
    <row r="583" spans="1:103" x14ac:dyDescent="0.2">
      <c r="A583">
        <v>58</v>
      </c>
      <c r="B583" t="s">
        <v>2657</v>
      </c>
      <c r="C583" t="s">
        <v>158</v>
      </c>
      <c r="D583" t="s">
        <v>105</v>
      </c>
      <c r="E583" t="s">
        <v>106</v>
      </c>
      <c r="F583">
        <v>72</v>
      </c>
      <c r="G583">
        <v>185</v>
      </c>
      <c r="H583" t="s">
        <v>107</v>
      </c>
      <c r="I583">
        <v>2008</v>
      </c>
      <c r="J583">
        <v>2</v>
      </c>
      <c r="K583">
        <v>39</v>
      </c>
      <c r="L583" t="s">
        <v>108</v>
      </c>
      <c r="M583">
        <v>23</v>
      </c>
      <c r="N583" t="s">
        <v>2658</v>
      </c>
      <c r="O583" s="12" t="s">
        <v>556</v>
      </c>
      <c r="P583" s="12" t="s">
        <v>2659</v>
      </c>
      <c r="Q583" t="s">
        <v>169</v>
      </c>
      <c r="T583" s="12" t="s">
        <v>170</v>
      </c>
      <c r="U583">
        <v>30</v>
      </c>
      <c r="V583">
        <v>3</v>
      </c>
      <c r="W583">
        <v>4</v>
      </c>
      <c r="X583">
        <v>7</v>
      </c>
      <c r="Y583">
        <v>-2</v>
      </c>
      <c r="Z583">
        <v>17</v>
      </c>
      <c r="AA583">
        <v>12</v>
      </c>
      <c r="AB583">
        <v>2</v>
      </c>
      <c r="AC583" s="13">
        <f t="shared" si="189"/>
        <v>0.17647058823529413</v>
      </c>
      <c r="AD583" s="13">
        <f t="shared" si="190"/>
        <v>9.6774193548387094E-2</v>
      </c>
      <c r="AE583" s="14">
        <v>21.7</v>
      </c>
      <c r="AF583" s="15">
        <v>7</v>
      </c>
      <c r="AG583" s="15">
        <v>3</v>
      </c>
      <c r="AH583" s="15">
        <v>2</v>
      </c>
      <c r="AI583" s="2">
        <v>290.71666666670001</v>
      </c>
      <c r="AJ583" s="14">
        <f t="shared" si="191"/>
        <v>9.6905555555566671</v>
      </c>
      <c r="AK583">
        <v>403</v>
      </c>
      <c r="AL583" s="14">
        <f t="shared" si="192"/>
        <v>13.433333333333334</v>
      </c>
      <c r="AM583" s="16">
        <f t="shared" si="193"/>
        <v>0.72138130686526059</v>
      </c>
      <c r="AN583" s="15">
        <v>0</v>
      </c>
      <c r="AO583" s="16">
        <f t="shared" si="194"/>
        <v>0</v>
      </c>
      <c r="AP583" s="13">
        <f>IF(('Even Strength'!CU583+'Power Play'!AJ583+'Penalty Kill'!AF583)&gt;0,V583/('Even Strength'!CU583+'Power Play'!AJ583+'Penalty Kill'!AF583),0)</f>
        <v>5.3571428571428568E-2</v>
      </c>
      <c r="AQ583" s="13">
        <f>IF(('Even Strength'!CU583+'Power Play'!AJ583+'Penalty Kill'!AF583)&gt;0,W583/('Even Strength'!CU583+'Power Play'!AJ583+'Penalty Kill'!AF583),0)</f>
        <v>7.1428571428571425E-2</v>
      </c>
      <c r="AR583" s="13">
        <f t="shared" si="195"/>
        <v>0.125</v>
      </c>
      <c r="AS583">
        <v>78</v>
      </c>
      <c r="AT583">
        <v>78</v>
      </c>
      <c r="AU583" s="17">
        <f t="shared" si="196"/>
        <v>0.5</v>
      </c>
      <c r="AV583">
        <v>8.8000000000000007</v>
      </c>
      <c r="AW583">
        <v>32</v>
      </c>
      <c r="AX583">
        <v>31</v>
      </c>
      <c r="AY583">
        <v>12</v>
      </c>
      <c r="AZ583">
        <v>12</v>
      </c>
      <c r="BA583">
        <v>4</v>
      </c>
      <c r="BB583">
        <v>15</v>
      </c>
      <c r="BC583" s="2">
        <f t="shared" si="197"/>
        <v>6.6043685145896225</v>
      </c>
      <c r="BD583" s="14">
        <f t="shared" si="198"/>
        <v>6.3979819985086976</v>
      </c>
      <c r="BE583" s="14">
        <f t="shared" si="199"/>
        <v>2.4766381929711083</v>
      </c>
      <c r="BF583" s="14">
        <f t="shared" si="200"/>
        <v>2.4766381929711083</v>
      </c>
      <c r="BG583" s="14">
        <f t="shared" si="201"/>
        <v>0.82554606432370281</v>
      </c>
      <c r="BH583" s="14">
        <f t="shared" si="202"/>
        <v>3.0957977412138855</v>
      </c>
      <c r="BI583">
        <v>10</v>
      </c>
      <c r="BJ583">
        <v>5</v>
      </c>
      <c r="BK583">
        <v>0</v>
      </c>
      <c r="BL583">
        <v>0</v>
      </c>
      <c r="BM583">
        <v>0</v>
      </c>
      <c r="BN583">
        <v>0</v>
      </c>
      <c r="BO583" s="2">
        <v>0.51074200000000003</v>
      </c>
      <c r="BR583" s="18" t="str">
        <f t="shared" si="203"/>
        <v xml:space="preserve"> </v>
      </c>
      <c r="BT583">
        <v>1</v>
      </c>
      <c r="BU583">
        <v>7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 s="18">
        <f t="shared" si="204"/>
        <v>0</v>
      </c>
      <c r="CC583" s="19">
        <v>3</v>
      </c>
      <c r="CD583">
        <v>0.30000000000000004</v>
      </c>
      <c r="CE583">
        <v>0.2</v>
      </c>
      <c r="CF583">
        <v>0.5</v>
      </c>
      <c r="CG583" s="20">
        <f t="shared" si="205"/>
        <v>1.6666666666666666E-2</v>
      </c>
      <c r="CH583" s="20">
        <f t="shared" si="206"/>
        <v>0.10319325804046285</v>
      </c>
      <c r="CI583">
        <v>6.1</v>
      </c>
      <c r="CJ583">
        <v>5.9</v>
      </c>
      <c r="CK583">
        <v>-1.8</v>
      </c>
      <c r="CL583">
        <v>0.1</v>
      </c>
      <c r="CM583">
        <v>0.30000000000000004</v>
      </c>
      <c r="CN583">
        <v>0</v>
      </c>
      <c r="CO583">
        <v>0.4</v>
      </c>
      <c r="CP583" s="21">
        <f t="shared" si="207"/>
        <v>1.3333333333333334E-2</v>
      </c>
      <c r="CQ583" s="21">
        <f t="shared" si="208"/>
        <v>8.2554606432370281E-2</v>
      </c>
      <c r="CW583">
        <v>630000</v>
      </c>
      <c r="CY583" s="22">
        <f t="shared" si="209"/>
        <v>-0.70634146341463422</v>
      </c>
    </row>
    <row r="584" spans="1:103" x14ac:dyDescent="0.2">
      <c r="A584">
        <v>90</v>
      </c>
      <c r="B584" t="s">
        <v>2660</v>
      </c>
      <c r="C584" t="s">
        <v>2661</v>
      </c>
      <c r="D584" t="s">
        <v>105</v>
      </c>
      <c r="E584" t="s">
        <v>106</v>
      </c>
      <c r="F584">
        <v>72</v>
      </c>
      <c r="G584">
        <v>200</v>
      </c>
      <c r="H584" t="s">
        <v>118</v>
      </c>
      <c r="I584">
        <v>2009</v>
      </c>
      <c r="J584">
        <v>2</v>
      </c>
      <c r="K584">
        <v>33</v>
      </c>
      <c r="M584">
        <v>22</v>
      </c>
      <c r="N584" t="s">
        <v>2662</v>
      </c>
      <c r="O584" s="12" t="s">
        <v>743</v>
      </c>
      <c r="P584" s="12" t="s">
        <v>2663</v>
      </c>
      <c r="Q584" t="s">
        <v>330</v>
      </c>
      <c r="T584" s="12" t="s">
        <v>170</v>
      </c>
      <c r="U584">
        <v>80</v>
      </c>
      <c r="V584">
        <v>28</v>
      </c>
      <c r="W584">
        <v>36</v>
      </c>
      <c r="X584">
        <v>64</v>
      </c>
      <c r="Y584">
        <v>-1</v>
      </c>
      <c r="Z584">
        <v>201</v>
      </c>
      <c r="AA584">
        <v>50</v>
      </c>
      <c r="AB584">
        <v>69</v>
      </c>
      <c r="AC584" s="13">
        <f t="shared" si="189"/>
        <v>0.13930348258706468</v>
      </c>
      <c r="AD584" s="13">
        <f t="shared" si="190"/>
        <v>8.7499999999999994E-2</v>
      </c>
      <c r="AE584" s="14">
        <v>27.1</v>
      </c>
      <c r="AF584" s="15">
        <v>137</v>
      </c>
      <c r="AG584" s="15">
        <v>14</v>
      </c>
      <c r="AH584" s="15">
        <v>18</v>
      </c>
      <c r="AI584" s="2">
        <v>1584.9</v>
      </c>
      <c r="AJ584" s="14">
        <f t="shared" si="191"/>
        <v>19.811250000000001</v>
      </c>
      <c r="AK584">
        <v>1941</v>
      </c>
      <c r="AL584" s="14">
        <f t="shared" si="192"/>
        <v>24.262499999999999</v>
      </c>
      <c r="AM584" s="16">
        <f t="shared" si="193"/>
        <v>0.81653786707882536</v>
      </c>
      <c r="AN584" s="15">
        <v>118.538462</v>
      </c>
      <c r="AO584" s="16">
        <f t="shared" si="194"/>
        <v>4.4875435169411322</v>
      </c>
      <c r="AP584" s="13">
        <f>IF(('Even Strength'!CU584+'Power Play'!AJ584+'Penalty Kill'!AF584)&gt;0,V584/('Even Strength'!CU584+'Power Play'!AJ584+'Penalty Kill'!AF584),0)</f>
        <v>0.22764227642276422</v>
      </c>
      <c r="AQ584" s="13">
        <f>IF(('Even Strength'!CU584+'Power Play'!AJ584+'Penalty Kill'!AF584)&gt;0,W584/('Even Strength'!CU584+'Power Play'!AJ584+'Penalty Kill'!AF584),0)</f>
        <v>0.29268292682926828</v>
      </c>
      <c r="AR584" s="13">
        <f t="shared" si="195"/>
        <v>0.52032520325203246</v>
      </c>
      <c r="AS584">
        <v>192</v>
      </c>
      <c r="AT584">
        <v>179</v>
      </c>
      <c r="AU584" s="17">
        <f t="shared" si="196"/>
        <v>0.51752021563342321</v>
      </c>
      <c r="AV584">
        <v>7.7</v>
      </c>
      <c r="AW584">
        <v>65</v>
      </c>
      <c r="AX584">
        <v>22</v>
      </c>
      <c r="AY584">
        <v>43</v>
      </c>
      <c r="AZ584">
        <v>50</v>
      </c>
      <c r="BA584">
        <v>33</v>
      </c>
      <c r="BB584">
        <v>83</v>
      </c>
      <c r="BC584" s="2">
        <f t="shared" si="197"/>
        <v>2.4607230740109785</v>
      </c>
      <c r="BD584" s="14">
        <f t="shared" si="198"/>
        <v>0.83286011735756194</v>
      </c>
      <c r="BE584" s="14">
        <f t="shared" si="199"/>
        <v>1.6278629566534166</v>
      </c>
      <c r="BF584" s="14">
        <f t="shared" si="200"/>
        <v>1.892863903085368</v>
      </c>
      <c r="BG584" s="14">
        <f t="shared" si="201"/>
        <v>1.2492901760363431</v>
      </c>
      <c r="BH584" s="14">
        <f t="shared" si="202"/>
        <v>3.1421540791217111</v>
      </c>
      <c r="BI584">
        <v>2</v>
      </c>
      <c r="BJ584">
        <v>1</v>
      </c>
      <c r="BK584">
        <v>0</v>
      </c>
      <c r="BL584">
        <v>0</v>
      </c>
      <c r="BM584">
        <v>0</v>
      </c>
      <c r="BN584">
        <v>0</v>
      </c>
      <c r="BO584" s="2">
        <v>9.952197</v>
      </c>
      <c r="BP584">
        <v>7</v>
      </c>
      <c r="BQ584">
        <v>3</v>
      </c>
      <c r="BR584" s="18">
        <f t="shared" si="203"/>
        <v>0.42857142857142855</v>
      </c>
      <c r="BS584">
        <v>1</v>
      </c>
      <c r="BT584">
        <v>8</v>
      </c>
      <c r="BU584">
        <v>21</v>
      </c>
      <c r="BV584">
        <v>2</v>
      </c>
      <c r="BW584">
        <v>1</v>
      </c>
      <c r="BX584">
        <v>6</v>
      </c>
      <c r="BY584">
        <v>0</v>
      </c>
      <c r="BZ584">
        <v>0</v>
      </c>
      <c r="CA584">
        <v>0</v>
      </c>
      <c r="CB584" s="18">
        <f t="shared" si="204"/>
        <v>0</v>
      </c>
      <c r="CC584" s="19">
        <v>7</v>
      </c>
      <c r="CD584">
        <v>5.8</v>
      </c>
      <c r="CE584">
        <v>1.3</v>
      </c>
      <c r="CF584">
        <v>7.1</v>
      </c>
      <c r="CG584" s="20">
        <f t="shared" si="205"/>
        <v>8.8749999999999996E-2</v>
      </c>
      <c r="CH584" s="20">
        <f t="shared" si="206"/>
        <v>0.26878667423812225</v>
      </c>
      <c r="CI584">
        <v>36.700000000000003</v>
      </c>
      <c r="CJ584">
        <v>31.9</v>
      </c>
      <c r="CK584">
        <v>-8.9</v>
      </c>
      <c r="CL584">
        <v>10</v>
      </c>
      <c r="CM584">
        <v>1.4</v>
      </c>
      <c r="CN584">
        <v>0.7</v>
      </c>
      <c r="CO584">
        <v>12.1</v>
      </c>
      <c r="CP584" s="21">
        <f t="shared" si="207"/>
        <v>0.15125</v>
      </c>
      <c r="CQ584" s="21">
        <f t="shared" si="208"/>
        <v>0.45807306454665908</v>
      </c>
      <c r="CU584">
        <v>2</v>
      </c>
      <c r="CV584" t="s">
        <v>331</v>
      </c>
      <c r="CW584">
        <v>5000000</v>
      </c>
      <c r="CY584" s="22">
        <f t="shared" si="209"/>
        <v>3.3195121951219502</v>
      </c>
    </row>
    <row r="585" spans="1:103" x14ac:dyDescent="0.2">
      <c r="A585">
        <v>27</v>
      </c>
      <c r="B585" t="s">
        <v>2664</v>
      </c>
      <c r="C585" t="s">
        <v>1607</v>
      </c>
      <c r="E585" t="s">
        <v>182</v>
      </c>
      <c r="F585">
        <v>72</v>
      </c>
      <c r="G585">
        <v>190</v>
      </c>
      <c r="H585" t="s">
        <v>118</v>
      </c>
      <c r="I585">
        <v>2001</v>
      </c>
      <c r="J585">
        <v>7</v>
      </c>
      <c r="K585">
        <v>221</v>
      </c>
      <c r="M585">
        <v>32</v>
      </c>
      <c r="N585" t="s">
        <v>2665</v>
      </c>
      <c r="O585" s="12" t="s">
        <v>590</v>
      </c>
      <c r="P585" s="12" t="s">
        <v>2666</v>
      </c>
      <c r="Q585" t="s">
        <v>442</v>
      </c>
      <c r="T585" s="12" t="s">
        <v>178</v>
      </c>
      <c r="U585">
        <v>77</v>
      </c>
      <c r="V585">
        <v>3</v>
      </c>
      <c r="W585">
        <v>13</v>
      </c>
      <c r="X585">
        <v>16</v>
      </c>
      <c r="Y585">
        <v>11</v>
      </c>
      <c r="Z585">
        <v>83</v>
      </c>
      <c r="AA585">
        <v>27</v>
      </c>
      <c r="AB585">
        <v>51</v>
      </c>
      <c r="AC585" s="13">
        <f t="shared" si="189"/>
        <v>3.614457831325301E-2</v>
      </c>
      <c r="AD585" s="13">
        <f t="shared" si="190"/>
        <v>1.8633540372670808E-2</v>
      </c>
      <c r="AE585" s="14">
        <v>53.8</v>
      </c>
      <c r="AF585" s="15">
        <v>25</v>
      </c>
      <c r="AG585" s="15">
        <v>5</v>
      </c>
      <c r="AH585" s="15">
        <v>49</v>
      </c>
      <c r="AI585" s="2">
        <v>1547.7333333332999</v>
      </c>
      <c r="AJ585" s="14">
        <f t="shared" si="191"/>
        <v>20.100432900432466</v>
      </c>
      <c r="AK585">
        <v>2187</v>
      </c>
      <c r="AL585" s="14">
        <f t="shared" si="192"/>
        <v>28.402597402597401</v>
      </c>
      <c r="AM585" s="16">
        <f t="shared" si="193"/>
        <v>0.70769699740891634</v>
      </c>
      <c r="AN585" s="15">
        <v>46.428570999999998</v>
      </c>
      <c r="AO585" s="16">
        <f t="shared" si="194"/>
        <v>1.7998670701240911</v>
      </c>
      <c r="AP585" s="13">
        <f>IF(('Even Strength'!CU585+'Power Play'!AJ585+'Penalty Kill'!AF585)&gt;0,V585/('Even Strength'!CU585+'Power Play'!AJ585+'Penalty Kill'!AF585),0)</f>
        <v>2.3076923076923078E-2</v>
      </c>
      <c r="AQ585" s="13">
        <f>IF(('Even Strength'!CU585+'Power Play'!AJ585+'Penalty Kill'!AF585)&gt;0,W585/('Even Strength'!CU585+'Power Play'!AJ585+'Penalty Kill'!AF585),0)</f>
        <v>0.1</v>
      </c>
      <c r="AR585" s="13">
        <f t="shared" si="195"/>
        <v>0.12307692307692308</v>
      </c>
      <c r="AS585">
        <v>1</v>
      </c>
      <c r="AT585">
        <v>0</v>
      </c>
      <c r="AU585" s="17">
        <f t="shared" si="196"/>
        <v>1</v>
      </c>
      <c r="AV585">
        <v>0</v>
      </c>
      <c r="AW585">
        <v>145</v>
      </c>
      <c r="AX585">
        <v>49</v>
      </c>
      <c r="AY585">
        <v>114</v>
      </c>
      <c r="AZ585">
        <v>27</v>
      </c>
      <c r="BA585">
        <v>52</v>
      </c>
      <c r="BB585">
        <v>15</v>
      </c>
      <c r="BC585" s="2">
        <f t="shared" si="197"/>
        <v>5.6211233631979161</v>
      </c>
      <c r="BD585" s="14">
        <f t="shared" si="198"/>
        <v>1.8995520330806752</v>
      </c>
      <c r="BE585" s="14">
        <f t="shared" si="199"/>
        <v>4.4193659545142232</v>
      </c>
      <c r="BF585" s="14">
        <f t="shared" si="200"/>
        <v>1.0466919365954739</v>
      </c>
      <c r="BG585" s="14">
        <f t="shared" si="201"/>
        <v>2.0158511371468388</v>
      </c>
      <c r="BH585" s="14">
        <f t="shared" si="202"/>
        <v>0.58149552033081886</v>
      </c>
      <c r="BI585">
        <v>38</v>
      </c>
      <c r="BJ585">
        <v>19</v>
      </c>
      <c r="BK585">
        <v>0</v>
      </c>
      <c r="BL585">
        <v>0</v>
      </c>
      <c r="BM585">
        <v>0</v>
      </c>
      <c r="BN585">
        <v>0</v>
      </c>
      <c r="BO585" s="2">
        <v>-4.5028889999999997</v>
      </c>
      <c r="BR585" s="18" t="str">
        <f t="shared" si="203"/>
        <v xml:space="preserve"> </v>
      </c>
      <c r="BT585">
        <v>0</v>
      </c>
      <c r="BU585">
        <v>21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 s="18">
        <f t="shared" si="204"/>
        <v>0</v>
      </c>
      <c r="CC585" s="19">
        <v>4</v>
      </c>
      <c r="CD585">
        <v>0.2</v>
      </c>
      <c r="CE585">
        <v>3.3</v>
      </c>
      <c r="CF585">
        <v>3.5</v>
      </c>
      <c r="CG585" s="20">
        <f t="shared" si="205"/>
        <v>4.5454545454545456E-2</v>
      </c>
      <c r="CH585" s="20">
        <f t="shared" si="206"/>
        <v>0.13568228807719107</v>
      </c>
      <c r="CI585">
        <v>22.6</v>
      </c>
      <c r="CJ585">
        <v>32.299999999999997</v>
      </c>
      <c r="CK585">
        <v>-1.7000000000000002</v>
      </c>
      <c r="CL585">
        <v>0.9</v>
      </c>
      <c r="CM585">
        <v>4.8</v>
      </c>
      <c r="CN585">
        <v>0</v>
      </c>
      <c r="CO585">
        <v>5.7</v>
      </c>
      <c r="CP585" s="21">
        <f t="shared" si="207"/>
        <v>7.4025974025974023E-2</v>
      </c>
      <c r="CQ585" s="21">
        <f t="shared" si="208"/>
        <v>0.22096829772571119</v>
      </c>
      <c r="CU585">
        <v>5</v>
      </c>
      <c r="CV585" t="s">
        <v>635</v>
      </c>
      <c r="CW585">
        <v>3375000</v>
      </c>
      <c r="CY585" s="22">
        <f t="shared" si="209"/>
        <v>-0.2268292682926818</v>
      </c>
    </row>
    <row r="586" spans="1:103" x14ac:dyDescent="0.2">
      <c r="A586">
        <v>21</v>
      </c>
      <c r="B586" t="s">
        <v>2667</v>
      </c>
      <c r="C586" t="s">
        <v>652</v>
      </c>
      <c r="D586" t="s">
        <v>127</v>
      </c>
      <c r="E586" t="s">
        <v>117</v>
      </c>
      <c r="F586">
        <v>72</v>
      </c>
      <c r="G586">
        <v>216</v>
      </c>
      <c r="H586" t="s">
        <v>107</v>
      </c>
      <c r="I586">
        <v>2006</v>
      </c>
      <c r="J586">
        <v>1</v>
      </c>
      <c r="K586">
        <v>7</v>
      </c>
      <c r="M586">
        <v>25</v>
      </c>
      <c r="N586" t="s">
        <v>2668</v>
      </c>
      <c r="O586" s="12" t="s">
        <v>654</v>
      </c>
      <c r="P586" s="12" t="s">
        <v>2669</v>
      </c>
      <c r="Q586" t="s">
        <v>300</v>
      </c>
      <c r="T586" s="12" t="s">
        <v>148</v>
      </c>
      <c r="U586">
        <v>71</v>
      </c>
      <c r="V586">
        <v>27</v>
      </c>
      <c r="W586">
        <v>42</v>
      </c>
      <c r="X586">
        <v>69</v>
      </c>
      <c r="Y586">
        <v>-9</v>
      </c>
      <c r="Z586">
        <v>195</v>
      </c>
      <c r="AA586">
        <v>80</v>
      </c>
      <c r="AB586">
        <v>106</v>
      </c>
      <c r="AC586" s="13">
        <f t="shared" si="189"/>
        <v>0.13846153846153847</v>
      </c>
      <c r="AD586" s="13">
        <f t="shared" si="190"/>
        <v>7.0866141732283464E-2</v>
      </c>
      <c r="AE586" s="14">
        <v>28.6</v>
      </c>
      <c r="AF586" s="15">
        <v>99</v>
      </c>
      <c r="AG586" s="15">
        <v>36</v>
      </c>
      <c r="AH586" s="15">
        <v>29</v>
      </c>
      <c r="AI586" s="2">
        <v>1449.9833333332999</v>
      </c>
      <c r="AJ586" s="14">
        <f t="shared" si="191"/>
        <v>20.422300469483098</v>
      </c>
      <c r="AK586">
        <v>1577</v>
      </c>
      <c r="AL586" s="14">
        <f t="shared" si="192"/>
        <v>22.211267605633804</v>
      </c>
      <c r="AM586" s="16">
        <f t="shared" si="193"/>
        <v>0.91945677446626506</v>
      </c>
      <c r="AN586" s="15">
        <v>193.09740300000001</v>
      </c>
      <c r="AO586" s="16">
        <f t="shared" si="194"/>
        <v>7.9903292083818895</v>
      </c>
      <c r="AP586" s="13">
        <f>IF(('Even Strength'!CU586+'Power Play'!AJ586+'Penalty Kill'!AF586)&gt;0,V586/('Even Strength'!CU586+'Power Play'!AJ586+'Penalty Kill'!AF586),0)</f>
        <v>0.375</v>
      </c>
      <c r="AQ586" s="13">
        <f>IF(('Even Strength'!CU586+'Power Play'!AJ586+'Penalty Kill'!AF586)&gt;0,W586/('Even Strength'!CU586+'Power Play'!AJ586+'Penalty Kill'!AF586),0)</f>
        <v>0.58333333333333337</v>
      </c>
      <c r="AR586" s="13">
        <f t="shared" si="195"/>
        <v>0.95833333333333337</v>
      </c>
      <c r="AS586">
        <v>97</v>
      </c>
      <c r="AT586">
        <v>107</v>
      </c>
      <c r="AU586" s="17">
        <f t="shared" si="196"/>
        <v>0.47549019607843135</v>
      </c>
      <c r="AV586">
        <v>4.8</v>
      </c>
      <c r="AW586">
        <v>105</v>
      </c>
      <c r="AX586">
        <v>43</v>
      </c>
      <c r="AY586">
        <v>35</v>
      </c>
      <c r="AZ586">
        <v>80</v>
      </c>
      <c r="BA586">
        <v>39</v>
      </c>
      <c r="BB586">
        <v>44</v>
      </c>
      <c r="BC586" s="2">
        <f t="shared" si="197"/>
        <v>4.3448775273280003</v>
      </c>
      <c r="BD586" s="14">
        <f t="shared" si="198"/>
        <v>1.7793307969057526</v>
      </c>
      <c r="BE586" s="14">
        <f t="shared" si="199"/>
        <v>1.4482925091093335</v>
      </c>
      <c r="BF586" s="14">
        <f t="shared" si="200"/>
        <v>3.3103828779641908</v>
      </c>
      <c r="BG586" s="14">
        <f t="shared" si="201"/>
        <v>1.613811653007543</v>
      </c>
      <c r="BH586" s="14">
        <f t="shared" si="202"/>
        <v>1.820710582880305</v>
      </c>
      <c r="BI586">
        <v>51</v>
      </c>
      <c r="BJ586">
        <v>18</v>
      </c>
      <c r="BK586">
        <v>1</v>
      </c>
      <c r="BL586">
        <v>1</v>
      </c>
      <c r="BM586">
        <v>0</v>
      </c>
      <c r="BN586">
        <v>0</v>
      </c>
      <c r="BO586" s="2">
        <v>0.50683599999999995</v>
      </c>
      <c r="BP586">
        <v>3</v>
      </c>
      <c r="BQ586">
        <v>2</v>
      </c>
      <c r="BR586" s="18">
        <f t="shared" si="203"/>
        <v>0.66666666666666663</v>
      </c>
      <c r="BS586">
        <v>2</v>
      </c>
      <c r="BT586">
        <v>3</v>
      </c>
      <c r="BU586">
        <v>19</v>
      </c>
      <c r="BV586">
        <v>1</v>
      </c>
      <c r="BW586">
        <v>0</v>
      </c>
      <c r="BX586">
        <v>4</v>
      </c>
      <c r="BY586">
        <v>0</v>
      </c>
      <c r="BZ586">
        <v>0</v>
      </c>
      <c r="CA586">
        <v>0</v>
      </c>
      <c r="CB586" s="18">
        <f t="shared" si="204"/>
        <v>0</v>
      </c>
      <c r="CC586" s="19">
        <v>6</v>
      </c>
      <c r="CD586">
        <v>6.8</v>
      </c>
      <c r="CE586">
        <v>1.2</v>
      </c>
      <c r="CF586">
        <v>7.9</v>
      </c>
      <c r="CG586" s="20">
        <f t="shared" si="205"/>
        <v>0.11126760563380282</v>
      </c>
      <c r="CH586" s="20">
        <f t="shared" si="206"/>
        <v>0.32690030919896385</v>
      </c>
      <c r="CI586">
        <v>40</v>
      </c>
      <c r="CJ586">
        <v>31.7</v>
      </c>
      <c r="CK586">
        <v>9.5</v>
      </c>
      <c r="CL586">
        <v>10.8</v>
      </c>
      <c r="CM586">
        <v>2.7</v>
      </c>
      <c r="CN586">
        <v>0.9</v>
      </c>
      <c r="CO586">
        <v>14.4</v>
      </c>
      <c r="CP586" s="21">
        <f t="shared" si="207"/>
        <v>0.20281690140845071</v>
      </c>
      <c r="CQ586" s="21">
        <f t="shared" si="208"/>
        <v>0.59586891803355435</v>
      </c>
      <c r="CU586">
        <v>10</v>
      </c>
      <c r="CV586" t="s">
        <v>312</v>
      </c>
      <c r="CW586">
        <v>2800000</v>
      </c>
      <c r="CY586" s="22">
        <f t="shared" si="209"/>
        <v>9.482926829268294</v>
      </c>
    </row>
    <row r="587" spans="1:103" x14ac:dyDescent="0.2">
      <c r="A587">
        <v>5</v>
      </c>
      <c r="B587" t="s">
        <v>2670</v>
      </c>
      <c r="C587" t="s">
        <v>472</v>
      </c>
      <c r="D587" t="s">
        <v>105</v>
      </c>
      <c r="E587" t="s">
        <v>106</v>
      </c>
      <c r="F587">
        <v>79</v>
      </c>
      <c r="G587">
        <v>250</v>
      </c>
      <c r="H587" t="s">
        <v>118</v>
      </c>
      <c r="I587">
        <v>2011</v>
      </c>
      <c r="J587">
        <v>1</v>
      </c>
      <c r="K587">
        <v>14</v>
      </c>
      <c r="L587" t="s">
        <v>108</v>
      </c>
      <c r="M587">
        <v>21</v>
      </c>
      <c r="N587" t="s">
        <v>2671</v>
      </c>
      <c r="O587" s="12" t="s">
        <v>391</v>
      </c>
      <c r="P587" s="12" t="s">
        <v>2672</v>
      </c>
      <c r="Q587" t="s">
        <v>393</v>
      </c>
      <c r="T587" s="12" t="s">
        <v>178</v>
      </c>
      <c r="U587">
        <v>7</v>
      </c>
      <c r="V587">
        <v>0</v>
      </c>
      <c r="W587">
        <v>0</v>
      </c>
      <c r="X587">
        <v>0</v>
      </c>
      <c r="Y587">
        <v>-3</v>
      </c>
      <c r="Z587">
        <v>5</v>
      </c>
      <c r="AA587">
        <v>1</v>
      </c>
      <c r="AB587">
        <v>3</v>
      </c>
      <c r="AC587" s="13">
        <f t="shared" si="189"/>
        <v>0</v>
      </c>
      <c r="AD587" s="13">
        <f t="shared" si="190"/>
        <v>0</v>
      </c>
      <c r="AE587" s="14">
        <v>41.8</v>
      </c>
      <c r="AF587" s="15">
        <v>1</v>
      </c>
      <c r="AG587" s="15">
        <v>0</v>
      </c>
      <c r="AH587" s="15">
        <v>3</v>
      </c>
      <c r="AI587" s="2">
        <v>124.53333333330001</v>
      </c>
      <c r="AJ587" s="14">
        <f t="shared" si="191"/>
        <v>17.790476190471431</v>
      </c>
      <c r="AK587">
        <v>154</v>
      </c>
      <c r="AL587" s="14">
        <f t="shared" si="192"/>
        <v>22</v>
      </c>
      <c r="AM587" s="16">
        <f t="shared" si="193"/>
        <v>0.80865800865779225</v>
      </c>
      <c r="AN587" s="15">
        <v>0</v>
      </c>
      <c r="AO587" s="16">
        <f t="shared" si="194"/>
        <v>0</v>
      </c>
      <c r="AP587" s="13">
        <f>IF(('Even Strength'!CU587+'Power Play'!AJ587+'Penalty Kill'!AF587)&gt;0,V587/('Even Strength'!CU587+'Power Play'!AJ587+'Penalty Kill'!AF587),0)</f>
        <v>0</v>
      </c>
      <c r="AQ587" s="13">
        <f>IF(('Even Strength'!CU587+'Power Play'!AJ587+'Penalty Kill'!AF587)&gt;0,W587/('Even Strength'!CU587+'Power Play'!AJ587+'Penalty Kill'!AF587),0)</f>
        <v>0</v>
      </c>
      <c r="AR587" s="13">
        <f t="shared" si="195"/>
        <v>0</v>
      </c>
      <c r="AS587">
        <v>0</v>
      </c>
      <c r="AT587">
        <v>0</v>
      </c>
      <c r="AU587" s="17">
        <f t="shared" si="196"/>
        <v>0</v>
      </c>
      <c r="AV587">
        <v>0</v>
      </c>
      <c r="AW587">
        <v>12</v>
      </c>
      <c r="AX587">
        <v>16</v>
      </c>
      <c r="AY587">
        <v>14</v>
      </c>
      <c r="AZ587">
        <v>1</v>
      </c>
      <c r="BA587">
        <v>7</v>
      </c>
      <c r="BB587">
        <v>1</v>
      </c>
      <c r="BC587" s="2">
        <f t="shared" si="197"/>
        <v>5.7815845824426608</v>
      </c>
      <c r="BD587" s="14">
        <f t="shared" si="198"/>
        <v>7.7087794432568817</v>
      </c>
      <c r="BE587" s="14">
        <f t="shared" si="199"/>
        <v>6.7451820128497708</v>
      </c>
      <c r="BF587" s="14">
        <f t="shared" si="200"/>
        <v>0.48179871520355511</v>
      </c>
      <c r="BG587" s="14">
        <f t="shared" si="201"/>
        <v>3.3725910064248854</v>
      </c>
      <c r="BH587" s="14">
        <f t="shared" si="202"/>
        <v>0.48179871520355511</v>
      </c>
      <c r="BI587">
        <v>2</v>
      </c>
      <c r="BJ587">
        <v>1</v>
      </c>
      <c r="BK587">
        <v>0</v>
      </c>
      <c r="BL587">
        <v>0</v>
      </c>
      <c r="BM587">
        <v>0</v>
      </c>
      <c r="BN587">
        <v>0</v>
      </c>
      <c r="BO587" s="2">
        <v>0.57017799999999996</v>
      </c>
      <c r="BR587" s="18" t="str">
        <f t="shared" si="203"/>
        <v xml:space="preserve"> </v>
      </c>
      <c r="BT587">
        <v>0</v>
      </c>
      <c r="BU587">
        <v>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 s="18">
        <f t="shared" si="204"/>
        <v>0</v>
      </c>
      <c r="CC587" s="19">
        <v>5</v>
      </c>
      <c r="CD587">
        <v>-0.2</v>
      </c>
      <c r="CE587">
        <v>0</v>
      </c>
      <c r="CF587">
        <v>-0.2</v>
      </c>
      <c r="CG587" s="20">
        <f t="shared" si="205"/>
        <v>-2.8571428571428574E-2</v>
      </c>
      <c r="CH587" s="20">
        <f t="shared" si="206"/>
        <v>-9.6359743040711029E-2</v>
      </c>
      <c r="CI587">
        <v>2.7</v>
      </c>
      <c r="CJ587">
        <v>4.0999999999999996</v>
      </c>
      <c r="CK587">
        <v>-3.6</v>
      </c>
      <c r="CL587">
        <v>-0.60000000000000009</v>
      </c>
      <c r="CM587">
        <v>0</v>
      </c>
      <c r="CN587">
        <v>0</v>
      </c>
      <c r="CO587">
        <v>-0.60000000000000009</v>
      </c>
      <c r="CP587" s="21">
        <f t="shared" si="207"/>
        <v>-8.5714285714285729E-2</v>
      </c>
      <c r="CQ587" s="21">
        <f t="shared" si="208"/>
        <v>-0.28907922912213307</v>
      </c>
      <c r="CW587">
        <v>1369167</v>
      </c>
      <c r="CY587" s="22">
        <f t="shared" si="209"/>
        <v>-3.0043908292682926</v>
      </c>
    </row>
    <row r="588" spans="1:103" x14ac:dyDescent="0.2">
      <c r="A588">
        <v>61</v>
      </c>
      <c r="B588" t="s">
        <v>2673</v>
      </c>
      <c r="C588" t="s">
        <v>2674</v>
      </c>
      <c r="D588" t="s">
        <v>116</v>
      </c>
      <c r="E588" t="s">
        <v>117</v>
      </c>
      <c r="F588">
        <v>72</v>
      </c>
      <c r="G588">
        <v>190</v>
      </c>
      <c r="H588" t="s">
        <v>107</v>
      </c>
      <c r="M588">
        <v>27</v>
      </c>
      <c r="N588" t="s">
        <v>2675</v>
      </c>
      <c r="O588" s="12" t="s">
        <v>430</v>
      </c>
      <c r="P588" s="12" t="s">
        <v>2676</v>
      </c>
      <c r="Q588" t="s">
        <v>210</v>
      </c>
      <c r="T588" s="12" t="s">
        <v>178</v>
      </c>
      <c r="U588">
        <v>33</v>
      </c>
      <c r="V588">
        <v>2</v>
      </c>
      <c r="W588">
        <v>8</v>
      </c>
      <c r="X588">
        <v>10</v>
      </c>
      <c r="Y588">
        <v>7</v>
      </c>
      <c r="Z588">
        <v>27</v>
      </c>
      <c r="AA588">
        <v>11</v>
      </c>
      <c r="AB588">
        <v>23</v>
      </c>
      <c r="AC588" s="13">
        <f t="shared" si="189"/>
        <v>7.407407407407407E-2</v>
      </c>
      <c r="AD588" s="13">
        <f t="shared" si="190"/>
        <v>3.2786885245901641E-2</v>
      </c>
      <c r="AE588" s="14">
        <v>52.3</v>
      </c>
      <c r="AF588" s="15">
        <v>12</v>
      </c>
      <c r="AG588" s="15">
        <v>2</v>
      </c>
      <c r="AH588" s="15">
        <v>11</v>
      </c>
      <c r="AI588" s="2">
        <v>503.76666666670002</v>
      </c>
      <c r="AJ588" s="14">
        <f t="shared" si="191"/>
        <v>15.265656565657576</v>
      </c>
      <c r="AK588">
        <v>621</v>
      </c>
      <c r="AL588" s="14">
        <f t="shared" si="192"/>
        <v>18.818181818181817</v>
      </c>
      <c r="AM588" s="16">
        <f t="shared" si="193"/>
        <v>0.8112184648417069</v>
      </c>
      <c r="AN588" s="15">
        <v>51.25</v>
      </c>
      <c r="AO588" s="16">
        <f t="shared" si="194"/>
        <v>6.1040164097130871</v>
      </c>
      <c r="AP588" s="13">
        <f>IF(('Even Strength'!CU588+'Power Play'!AJ588+'Penalty Kill'!AF588)&gt;0,V588/('Even Strength'!CU588+'Power Play'!AJ588+'Penalty Kill'!AF588),0)</f>
        <v>3.5087719298245612E-2</v>
      </c>
      <c r="AQ588" s="13">
        <f>IF(('Even Strength'!CU588+'Power Play'!AJ588+'Penalty Kill'!AF588)&gt;0,W588/('Even Strength'!CU588+'Power Play'!AJ588+'Penalty Kill'!AF588),0)</f>
        <v>0.14035087719298245</v>
      </c>
      <c r="AR588" s="13">
        <f t="shared" si="195"/>
        <v>0.17543859649122806</v>
      </c>
      <c r="AS588">
        <v>0</v>
      </c>
      <c r="AT588">
        <v>0</v>
      </c>
      <c r="AU588" s="17">
        <f t="shared" si="196"/>
        <v>0</v>
      </c>
      <c r="AV588">
        <v>0</v>
      </c>
      <c r="AW588">
        <v>63</v>
      </c>
      <c r="AX588">
        <v>46</v>
      </c>
      <c r="AY588">
        <v>48</v>
      </c>
      <c r="AZ588">
        <v>11</v>
      </c>
      <c r="BA588">
        <v>12</v>
      </c>
      <c r="BB588">
        <v>8</v>
      </c>
      <c r="BC588" s="2">
        <f t="shared" si="197"/>
        <v>7.503473830476576</v>
      </c>
      <c r="BD588" s="14">
        <f t="shared" si="198"/>
        <v>5.47872692384004</v>
      </c>
      <c r="BE588" s="14">
        <f t="shared" si="199"/>
        <v>5.7169324422678676</v>
      </c>
      <c r="BF588" s="14">
        <f t="shared" si="200"/>
        <v>1.3101303513530529</v>
      </c>
      <c r="BG588" s="14">
        <f t="shared" si="201"/>
        <v>1.4292331105669669</v>
      </c>
      <c r="BH588" s="14">
        <f t="shared" si="202"/>
        <v>0.95282207371131122</v>
      </c>
      <c r="BI588">
        <v>53</v>
      </c>
      <c r="BJ588">
        <v>14</v>
      </c>
      <c r="BK588">
        <v>3</v>
      </c>
      <c r="BL588">
        <v>0</v>
      </c>
      <c r="BM588">
        <v>1</v>
      </c>
      <c r="BN588">
        <v>0</v>
      </c>
      <c r="BO588" s="2">
        <v>-5.5296719999999997</v>
      </c>
      <c r="BR588" s="18" t="str">
        <f t="shared" si="203"/>
        <v xml:space="preserve"> </v>
      </c>
      <c r="BT588">
        <v>0</v>
      </c>
      <c r="BU588">
        <v>12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 s="18">
        <f t="shared" si="204"/>
        <v>0</v>
      </c>
      <c r="CC588" s="19">
        <v>4</v>
      </c>
      <c r="CD588">
        <v>0.7</v>
      </c>
      <c r="CE588">
        <v>1.7000000000000002</v>
      </c>
      <c r="CF588">
        <v>2.4</v>
      </c>
      <c r="CG588" s="20">
        <f t="shared" si="205"/>
        <v>7.2727272727272724E-2</v>
      </c>
      <c r="CH588" s="20">
        <f t="shared" si="206"/>
        <v>0.28584662211339334</v>
      </c>
      <c r="CI588">
        <v>8.6999999999999993</v>
      </c>
      <c r="CJ588">
        <v>11.7</v>
      </c>
      <c r="CK588">
        <v>7.6</v>
      </c>
      <c r="CL588">
        <v>1.8</v>
      </c>
      <c r="CM588">
        <v>2.1</v>
      </c>
      <c r="CN588">
        <v>0</v>
      </c>
      <c r="CO588">
        <v>3.9</v>
      </c>
      <c r="CP588" s="21">
        <f t="shared" si="207"/>
        <v>0.11818181818181818</v>
      </c>
      <c r="CQ588" s="21">
        <f t="shared" si="208"/>
        <v>0.46450076093426418</v>
      </c>
      <c r="CW588">
        <v>541667</v>
      </c>
      <c r="CY588" s="22">
        <f t="shared" si="209"/>
        <v>2.9487799024390244</v>
      </c>
    </row>
    <row r="589" spans="1:103" x14ac:dyDescent="0.2">
      <c r="A589">
        <v>25</v>
      </c>
      <c r="B589" t="s">
        <v>2677</v>
      </c>
      <c r="C589" t="s">
        <v>2678</v>
      </c>
      <c r="E589" t="s">
        <v>1149</v>
      </c>
      <c r="F589">
        <v>74</v>
      </c>
      <c r="G589">
        <v>215</v>
      </c>
      <c r="H589" t="s">
        <v>118</v>
      </c>
      <c r="I589">
        <v>2004</v>
      </c>
      <c r="J589">
        <v>1</v>
      </c>
      <c r="K589">
        <v>7</v>
      </c>
      <c r="M589">
        <v>28</v>
      </c>
      <c r="N589" t="s">
        <v>2679</v>
      </c>
      <c r="O589" s="12" t="s">
        <v>2036</v>
      </c>
      <c r="P589" s="12" t="s">
        <v>2680</v>
      </c>
      <c r="Q589" t="s">
        <v>432</v>
      </c>
      <c r="T589" s="12" t="s">
        <v>123</v>
      </c>
      <c r="U589">
        <v>10</v>
      </c>
      <c r="V589">
        <v>0</v>
      </c>
      <c r="W589">
        <v>2</v>
      </c>
      <c r="X589">
        <v>2</v>
      </c>
      <c r="Y589">
        <v>-1</v>
      </c>
      <c r="Z589">
        <v>9</v>
      </c>
      <c r="AA589">
        <v>2</v>
      </c>
      <c r="AB589">
        <v>2</v>
      </c>
      <c r="AC589" s="13">
        <f t="shared" si="189"/>
        <v>0</v>
      </c>
      <c r="AD589" s="13">
        <f t="shared" si="190"/>
        <v>0</v>
      </c>
      <c r="AE589" s="14">
        <v>23.6</v>
      </c>
      <c r="AF589" s="15">
        <v>3</v>
      </c>
      <c r="AG589" s="15">
        <v>0</v>
      </c>
      <c r="AH589" s="15">
        <v>1</v>
      </c>
      <c r="AI589" s="2">
        <v>114.2</v>
      </c>
      <c r="AJ589" s="14">
        <f t="shared" si="191"/>
        <v>11.42</v>
      </c>
      <c r="AK589">
        <v>170</v>
      </c>
      <c r="AL589" s="14">
        <f t="shared" si="192"/>
        <v>17</v>
      </c>
      <c r="AM589" s="16">
        <f t="shared" si="193"/>
        <v>0.67176470588235293</v>
      </c>
      <c r="AN589" s="15">
        <v>43</v>
      </c>
      <c r="AO589" s="16">
        <f t="shared" si="194"/>
        <v>22.591943957968475</v>
      </c>
      <c r="AP589" s="13">
        <f>IF(('Even Strength'!CU589+'Power Play'!AJ589+'Penalty Kill'!AF589)&gt;0,V589/('Even Strength'!CU589+'Power Play'!AJ589+'Penalty Kill'!AF589),0)</f>
        <v>0</v>
      </c>
      <c r="AQ589" s="13">
        <f>IF(('Even Strength'!CU589+'Power Play'!AJ589+'Penalty Kill'!AF589)&gt;0,W589/('Even Strength'!CU589+'Power Play'!AJ589+'Penalty Kill'!AF589),0)</f>
        <v>0.10526315789473684</v>
      </c>
      <c r="AR589" s="13">
        <f t="shared" si="195"/>
        <v>0.10526315789473684</v>
      </c>
      <c r="AS589">
        <v>1</v>
      </c>
      <c r="AT589">
        <v>2</v>
      </c>
      <c r="AU589" s="17">
        <f t="shared" si="196"/>
        <v>0.33333333333333331</v>
      </c>
      <c r="AV589">
        <v>0.5</v>
      </c>
      <c r="AW589">
        <v>8</v>
      </c>
      <c r="AX589">
        <v>11</v>
      </c>
      <c r="AY589">
        <v>1</v>
      </c>
      <c r="AZ589">
        <v>2</v>
      </c>
      <c r="BA589">
        <v>0</v>
      </c>
      <c r="BB589">
        <v>3</v>
      </c>
      <c r="BC589" s="2">
        <f t="shared" si="197"/>
        <v>4.2031523642732047</v>
      </c>
      <c r="BD589" s="14">
        <f t="shared" si="198"/>
        <v>5.779334500875656</v>
      </c>
      <c r="BE589" s="14">
        <f t="shared" si="199"/>
        <v>0.52539404553415059</v>
      </c>
      <c r="BF589" s="14">
        <f t="shared" si="200"/>
        <v>1.0507880910683012</v>
      </c>
      <c r="BG589" s="14">
        <f t="shared" si="201"/>
        <v>0</v>
      </c>
      <c r="BH589" s="14">
        <f t="shared" si="202"/>
        <v>1.5761821366024518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2">
        <v>-0.191853</v>
      </c>
      <c r="BR589" s="18" t="str">
        <f t="shared" si="203"/>
        <v xml:space="preserve"> </v>
      </c>
      <c r="BT589">
        <v>0</v>
      </c>
      <c r="BU589">
        <v>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 s="18">
        <f t="shared" si="204"/>
        <v>0</v>
      </c>
      <c r="CC589" s="19">
        <v>4</v>
      </c>
      <c r="CD589">
        <v>-0.1</v>
      </c>
      <c r="CE589">
        <v>0.1</v>
      </c>
      <c r="CF589">
        <v>0</v>
      </c>
      <c r="CG589" s="20">
        <f t="shared" si="205"/>
        <v>0</v>
      </c>
      <c r="CH589" s="20">
        <f t="shared" si="206"/>
        <v>0</v>
      </c>
      <c r="CI589">
        <v>1.7000000000000002</v>
      </c>
      <c r="CJ589">
        <v>1.2</v>
      </c>
      <c r="CK589">
        <v>-0.7</v>
      </c>
      <c r="CL589">
        <v>-0.1</v>
      </c>
      <c r="CM589">
        <v>0.1</v>
      </c>
      <c r="CN589">
        <v>0</v>
      </c>
      <c r="CO589">
        <v>0</v>
      </c>
      <c r="CP589" s="21">
        <f t="shared" si="207"/>
        <v>0</v>
      </c>
      <c r="CQ589" s="21">
        <f t="shared" si="208"/>
        <v>0</v>
      </c>
      <c r="CY589" s="22">
        <f t="shared" si="209"/>
        <v>0</v>
      </c>
    </row>
    <row r="590" spans="1:103" x14ac:dyDescent="0.2">
      <c r="A590">
        <v>4</v>
      </c>
      <c r="B590" t="s">
        <v>1220</v>
      </c>
      <c r="C590" t="s">
        <v>2250</v>
      </c>
      <c r="D590" t="s">
        <v>2251</v>
      </c>
      <c r="E590" t="s">
        <v>117</v>
      </c>
      <c r="F590">
        <v>74</v>
      </c>
      <c r="G590">
        <v>223</v>
      </c>
      <c r="H590" t="s">
        <v>118</v>
      </c>
      <c r="I590">
        <v>2009</v>
      </c>
      <c r="J590">
        <v>1</v>
      </c>
      <c r="K590">
        <v>28</v>
      </c>
      <c r="M590">
        <v>23</v>
      </c>
      <c r="N590" t="s">
        <v>2681</v>
      </c>
      <c r="O590" s="12" t="s">
        <v>2404</v>
      </c>
      <c r="P590" s="12" t="s">
        <v>2682</v>
      </c>
      <c r="Q590" t="s">
        <v>317</v>
      </c>
      <c r="T590" s="12" t="s">
        <v>178</v>
      </c>
      <c r="U590">
        <v>44</v>
      </c>
      <c r="V590">
        <v>3</v>
      </c>
      <c r="W590">
        <v>9</v>
      </c>
      <c r="X590">
        <v>12</v>
      </c>
      <c r="Y590">
        <v>-3</v>
      </c>
      <c r="Z590">
        <v>60</v>
      </c>
      <c r="AA590">
        <v>13</v>
      </c>
      <c r="AB590">
        <v>25</v>
      </c>
      <c r="AC590" s="13">
        <f t="shared" si="189"/>
        <v>0.05</v>
      </c>
      <c r="AD590" s="13">
        <f t="shared" si="190"/>
        <v>3.0612244897959183E-2</v>
      </c>
      <c r="AE590" s="14">
        <v>50.4</v>
      </c>
      <c r="AF590" s="15">
        <v>15</v>
      </c>
      <c r="AG590" s="15">
        <v>5</v>
      </c>
      <c r="AH590" s="15">
        <v>37</v>
      </c>
      <c r="AI590" s="2">
        <v>679.21666666670001</v>
      </c>
      <c r="AJ590" s="14">
        <f t="shared" si="191"/>
        <v>15.436742424243182</v>
      </c>
      <c r="AK590">
        <v>1045</v>
      </c>
      <c r="AL590" s="14">
        <f t="shared" si="192"/>
        <v>23.75</v>
      </c>
      <c r="AM590" s="16">
        <f t="shared" si="193"/>
        <v>0.64996810207339717</v>
      </c>
      <c r="AN590" s="15">
        <v>48.148147999999999</v>
      </c>
      <c r="AO590" s="16">
        <f t="shared" si="194"/>
        <v>4.2532655951706984</v>
      </c>
      <c r="AP590" s="13">
        <f>IF(('Even Strength'!CU590+'Power Play'!AJ590+'Penalty Kill'!AF590)&gt;0,V590/('Even Strength'!CU590+'Power Play'!AJ590+'Penalty Kill'!AF590),0)</f>
        <v>5.8823529411764705E-2</v>
      </c>
      <c r="AQ590" s="13">
        <f>IF(('Even Strength'!CU590+'Power Play'!AJ590+'Penalty Kill'!AF590)&gt;0,W590/('Even Strength'!CU590+'Power Play'!AJ590+'Penalty Kill'!AF590),0)</f>
        <v>0.17647058823529413</v>
      </c>
      <c r="AR590" s="13">
        <f t="shared" si="195"/>
        <v>0.23529411764705882</v>
      </c>
      <c r="AS590">
        <v>0</v>
      </c>
      <c r="AT590">
        <v>0</v>
      </c>
      <c r="AU590" s="17">
        <f t="shared" si="196"/>
        <v>0</v>
      </c>
      <c r="AV590">
        <v>0</v>
      </c>
      <c r="AW590">
        <v>48</v>
      </c>
      <c r="AX590">
        <v>116</v>
      </c>
      <c r="AY590">
        <v>55</v>
      </c>
      <c r="AZ590">
        <v>13</v>
      </c>
      <c r="BA590">
        <v>15</v>
      </c>
      <c r="BB590">
        <v>18</v>
      </c>
      <c r="BC590" s="2">
        <f t="shared" si="197"/>
        <v>4.2401786371553394</v>
      </c>
      <c r="BD590" s="14">
        <f t="shared" si="198"/>
        <v>10.247098373125402</v>
      </c>
      <c r="BE590" s="14">
        <f t="shared" si="199"/>
        <v>4.8585380217404923</v>
      </c>
      <c r="BF590" s="14">
        <f t="shared" si="200"/>
        <v>1.1483817142295709</v>
      </c>
      <c r="BG590" s="14">
        <f t="shared" si="201"/>
        <v>1.3250558241110433</v>
      </c>
      <c r="BH590" s="14">
        <f t="shared" si="202"/>
        <v>1.5900669889332519</v>
      </c>
      <c r="BI590">
        <v>8</v>
      </c>
      <c r="BJ590">
        <v>4</v>
      </c>
      <c r="BK590">
        <v>0</v>
      </c>
      <c r="BL590">
        <v>0</v>
      </c>
      <c r="BM590">
        <v>0</v>
      </c>
      <c r="BN590">
        <v>0</v>
      </c>
      <c r="BO590" s="2">
        <v>1.2709030000000001</v>
      </c>
      <c r="BR590" s="18" t="str">
        <f t="shared" si="203"/>
        <v xml:space="preserve"> </v>
      </c>
      <c r="BT590">
        <v>1</v>
      </c>
      <c r="BU590">
        <v>6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 s="18">
        <f t="shared" si="204"/>
        <v>0</v>
      </c>
      <c r="CC590" s="19">
        <v>3</v>
      </c>
      <c r="CD590">
        <v>0.9</v>
      </c>
      <c r="CE590">
        <v>1.1000000000000001</v>
      </c>
      <c r="CF590">
        <v>2</v>
      </c>
      <c r="CG590" s="20">
        <f t="shared" si="205"/>
        <v>4.5454545454545456E-2</v>
      </c>
      <c r="CH590" s="20">
        <f t="shared" si="206"/>
        <v>0.17667410988147245</v>
      </c>
      <c r="CI590">
        <v>15.6</v>
      </c>
      <c r="CJ590">
        <v>19.100000000000001</v>
      </c>
      <c r="CK590">
        <v>1.5</v>
      </c>
      <c r="CL590">
        <v>1.3</v>
      </c>
      <c r="CM590">
        <v>1.6</v>
      </c>
      <c r="CN590">
        <v>0</v>
      </c>
      <c r="CO590">
        <v>2.8</v>
      </c>
      <c r="CP590" s="21">
        <f t="shared" si="207"/>
        <v>6.363636363636363E-2</v>
      </c>
      <c r="CQ590" s="21">
        <f t="shared" si="208"/>
        <v>0.24734375383406143</v>
      </c>
      <c r="CU590">
        <v>10</v>
      </c>
      <c r="CV590" t="s">
        <v>312</v>
      </c>
      <c r="CW590">
        <v>870000</v>
      </c>
      <c r="CY590" s="22">
        <f t="shared" si="209"/>
        <v>1.2721951219512193</v>
      </c>
    </row>
    <row r="591" spans="1:103" x14ac:dyDescent="0.2">
      <c r="A591">
        <v>17</v>
      </c>
      <c r="B591" t="s">
        <v>2683</v>
      </c>
      <c r="C591" t="s">
        <v>2684</v>
      </c>
      <c r="E591" t="s">
        <v>182</v>
      </c>
      <c r="F591">
        <v>70</v>
      </c>
      <c r="G591">
        <v>187</v>
      </c>
      <c r="H591" t="s">
        <v>118</v>
      </c>
      <c r="I591">
        <v>2007</v>
      </c>
      <c r="J591">
        <v>4</v>
      </c>
      <c r="K591">
        <v>97</v>
      </c>
      <c r="M591">
        <v>26</v>
      </c>
      <c r="N591" t="s">
        <v>2685</v>
      </c>
      <c r="O591" s="12" t="s">
        <v>2686</v>
      </c>
      <c r="P591" s="12" t="s">
        <v>2687</v>
      </c>
      <c r="Q591" s="12" t="s">
        <v>139</v>
      </c>
      <c r="R591" t="s">
        <v>131</v>
      </c>
      <c r="S591">
        <v>1</v>
      </c>
      <c r="T591" s="12" t="s">
        <v>156</v>
      </c>
      <c r="U591">
        <v>14</v>
      </c>
      <c r="V591">
        <v>0</v>
      </c>
      <c r="W591">
        <v>2</v>
      </c>
      <c r="X591">
        <v>2</v>
      </c>
      <c r="Y591">
        <v>-6</v>
      </c>
      <c r="Z591">
        <v>10</v>
      </c>
      <c r="AA591">
        <v>9</v>
      </c>
      <c r="AB591">
        <v>6</v>
      </c>
      <c r="AC591" s="13">
        <f t="shared" si="189"/>
        <v>0</v>
      </c>
      <c r="AD591" s="13">
        <f t="shared" si="190"/>
        <v>0</v>
      </c>
      <c r="AE591" s="14">
        <v>42.6</v>
      </c>
      <c r="AF591" s="15">
        <v>7</v>
      </c>
      <c r="AG591" s="15">
        <v>1</v>
      </c>
      <c r="AH591" s="15">
        <v>2</v>
      </c>
      <c r="AI591" s="2">
        <v>175.0666666667</v>
      </c>
      <c r="AJ591" s="14">
        <f t="shared" si="191"/>
        <v>12.504761904764285</v>
      </c>
      <c r="AK591">
        <v>225</v>
      </c>
      <c r="AL591" s="14">
        <f t="shared" si="192"/>
        <v>16.071428571428573</v>
      </c>
      <c r="AM591" s="16">
        <f t="shared" si="193"/>
        <v>0.77807407407422224</v>
      </c>
      <c r="AN591" s="15">
        <v>0</v>
      </c>
      <c r="AO591" s="16">
        <f t="shared" si="194"/>
        <v>0</v>
      </c>
      <c r="AP591" s="13">
        <f>IF(('Even Strength'!CU591+'Power Play'!AJ591+'Penalty Kill'!AF591)&gt;0,V591/('Even Strength'!CU591+'Power Play'!AJ591+'Penalty Kill'!AF591),0)</f>
        <v>0</v>
      </c>
      <c r="AQ591" s="13">
        <f>IF(('Even Strength'!CU591+'Power Play'!AJ591+'Penalty Kill'!AF591)&gt;0,W591/('Even Strength'!CU591+'Power Play'!AJ591+'Penalty Kill'!AF591),0)</f>
        <v>0.15384615384615385</v>
      </c>
      <c r="AR591" s="13">
        <f t="shared" si="195"/>
        <v>0.15384615384615385</v>
      </c>
      <c r="AS591">
        <v>0</v>
      </c>
      <c r="AT591">
        <v>1</v>
      </c>
      <c r="AU591" s="17">
        <f t="shared" si="196"/>
        <v>0</v>
      </c>
      <c r="AV591">
        <v>0.1</v>
      </c>
      <c r="AW591">
        <v>7</v>
      </c>
      <c r="AX591">
        <v>4</v>
      </c>
      <c r="AY591">
        <v>3</v>
      </c>
      <c r="AZ591">
        <v>9</v>
      </c>
      <c r="BA591">
        <v>2</v>
      </c>
      <c r="BB591">
        <v>2</v>
      </c>
      <c r="BC591" s="2">
        <f t="shared" si="197"/>
        <v>2.3990860624519423</v>
      </c>
      <c r="BD591" s="14">
        <f t="shared" si="198"/>
        <v>1.3709063214011099</v>
      </c>
      <c r="BE591" s="14">
        <f t="shared" si="199"/>
        <v>1.0281797410508324</v>
      </c>
      <c r="BF591" s="14">
        <f t="shared" si="200"/>
        <v>3.0845392231524973</v>
      </c>
      <c r="BG591" s="14">
        <f t="shared" si="201"/>
        <v>0.68545316070055495</v>
      </c>
      <c r="BH591" s="14">
        <f t="shared" si="202"/>
        <v>0.68545316070055495</v>
      </c>
      <c r="BI591">
        <v>6</v>
      </c>
      <c r="BJ591">
        <v>3</v>
      </c>
      <c r="BK591">
        <v>0</v>
      </c>
      <c r="BL591">
        <v>0</v>
      </c>
      <c r="BM591">
        <v>0</v>
      </c>
      <c r="BN591">
        <v>0</v>
      </c>
      <c r="BO591" s="2">
        <v>2.788767</v>
      </c>
      <c r="BP591">
        <v>2</v>
      </c>
      <c r="BQ591">
        <v>0</v>
      </c>
      <c r="BR591" s="18">
        <f t="shared" si="203"/>
        <v>0</v>
      </c>
      <c r="BS591">
        <v>0</v>
      </c>
      <c r="BT591">
        <v>0</v>
      </c>
      <c r="BU591">
        <v>4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 s="18">
        <f t="shared" si="204"/>
        <v>0</v>
      </c>
      <c r="CC591" s="19">
        <v>4</v>
      </c>
      <c r="CD591">
        <v>-0.30000000000000004</v>
      </c>
      <c r="CE591">
        <v>0</v>
      </c>
      <c r="CF591">
        <v>-0.30000000000000004</v>
      </c>
      <c r="CG591" s="20">
        <f t="shared" si="205"/>
        <v>-2.1428571428571432E-2</v>
      </c>
      <c r="CH591" s="20">
        <f t="shared" si="206"/>
        <v>-0.10281797410508325</v>
      </c>
      <c r="CI591">
        <v>3.7</v>
      </c>
      <c r="CJ591">
        <v>3</v>
      </c>
      <c r="CK591">
        <v>-3.8</v>
      </c>
      <c r="CL591">
        <v>-1</v>
      </c>
      <c r="CM591">
        <v>-0.2</v>
      </c>
      <c r="CN591">
        <v>-0.60000000000000009</v>
      </c>
      <c r="CO591">
        <v>-1.8</v>
      </c>
      <c r="CP591" s="21">
        <f t="shared" si="207"/>
        <v>-0.12857142857142859</v>
      </c>
      <c r="CQ591" s="21">
        <f t="shared" si="208"/>
        <v>-0.61690784463049941</v>
      </c>
      <c r="CU591">
        <v>1</v>
      </c>
      <c r="CV591" t="s">
        <v>356</v>
      </c>
      <c r="CY591" s="22">
        <f t="shared" si="209"/>
        <v>-1.8</v>
      </c>
    </row>
    <row r="592" spans="1:103" x14ac:dyDescent="0.2">
      <c r="A592">
        <v>81</v>
      </c>
      <c r="B592" t="s">
        <v>2688</v>
      </c>
      <c r="C592" t="s">
        <v>2689</v>
      </c>
      <c r="E592" t="s">
        <v>219</v>
      </c>
      <c r="F592">
        <v>72</v>
      </c>
      <c r="G592">
        <v>210</v>
      </c>
      <c r="H592" t="s">
        <v>118</v>
      </c>
      <c r="I592">
        <v>2009</v>
      </c>
      <c r="J592">
        <v>2</v>
      </c>
      <c r="K592">
        <v>55</v>
      </c>
      <c r="M592">
        <v>22</v>
      </c>
      <c r="N592" t="s">
        <v>2690</v>
      </c>
      <c r="O592" s="12" t="s">
        <v>2086</v>
      </c>
      <c r="P592" s="12" t="s">
        <v>2691</v>
      </c>
      <c r="Q592" t="s">
        <v>210</v>
      </c>
      <c r="T592" s="12" t="s">
        <v>178</v>
      </c>
      <c r="U592">
        <v>54</v>
      </c>
      <c r="V592">
        <v>3</v>
      </c>
      <c r="W592">
        <v>8</v>
      </c>
      <c r="X592">
        <v>11</v>
      </c>
      <c r="Y592">
        <v>-1</v>
      </c>
      <c r="Z592">
        <v>59</v>
      </c>
      <c r="AA592">
        <v>28</v>
      </c>
      <c r="AB592">
        <v>42</v>
      </c>
      <c r="AC592" s="13">
        <f t="shared" si="189"/>
        <v>5.0847457627118647E-2</v>
      </c>
      <c r="AD592" s="13">
        <f t="shared" si="190"/>
        <v>2.3255813953488372E-2</v>
      </c>
      <c r="AE592" s="14">
        <v>46.7</v>
      </c>
      <c r="AF592" s="15">
        <v>24</v>
      </c>
      <c r="AG592" s="15">
        <v>10</v>
      </c>
      <c r="AH592" s="15">
        <v>23</v>
      </c>
      <c r="AI592" s="2">
        <v>1057.45</v>
      </c>
      <c r="AJ592" s="14">
        <f t="shared" si="191"/>
        <v>19.582407407407409</v>
      </c>
      <c r="AK592">
        <v>1194</v>
      </c>
      <c r="AL592" s="14">
        <f t="shared" si="192"/>
        <v>22.111111111111111</v>
      </c>
      <c r="AM592" s="16">
        <f t="shared" si="193"/>
        <v>0.88563651591289783</v>
      </c>
      <c r="AN592" s="15">
        <v>38.594594999999998</v>
      </c>
      <c r="AO592" s="16">
        <f t="shared" si="194"/>
        <v>2.1898677951676202</v>
      </c>
      <c r="AP592" s="13">
        <f>IF(('Even Strength'!CU592+'Power Play'!AJ592+'Penalty Kill'!AF592)&gt;0,V592/('Even Strength'!CU592+'Power Play'!AJ592+'Penalty Kill'!AF592),0)</f>
        <v>4.8387096774193547E-2</v>
      </c>
      <c r="AQ592" s="13">
        <f>IF(('Even Strength'!CU592+'Power Play'!AJ592+'Penalty Kill'!AF592)&gt;0,W592/('Even Strength'!CU592+'Power Play'!AJ592+'Penalty Kill'!AF592),0)</f>
        <v>0.12903225806451613</v>
      </c>
      <c r="AR592" s="13">
        <f t="shared" si="195"/>
        <v>0.17741935483870969</v>
      </c>
      <c r="AS592">
        <v>0</v>
      </c>
      <c r="AT592">
        <v>0</v>
      </c>
      <c r="AU592" s="17">
        <f t="shared" si="196"/>
        <v>0</v>
      </c>
      <c r="AV592">
        <v>0</v>
      </c>
      <c r="AW592">
        <v>79</v>
      </c>
      <c r="AX592">
        <v>75</v>
      </c>
      <c r="AY592">
        <v>62</v>
      </c>
      <c r="AZ592">
        <v>28</v>
      </c>
      <c r="BA592">
        <v>28</v>
      </c>
      <c r="BB592">
        <v>28</v>
      </c>
      <c r="BC592" s="2">
        <f t="shared" si="197"/>
        <v>4.4824814412028937</v>
      </c>
      <c r="BD592" s="14">
        <f t="shared" si="198"/>
        <v>4.2555203555723669</v>
      </c>
      <c r="BE592" s="14">
        <f t="shared" si="199"/>
        <v>3.517896827273157</v>
      </c>
      <c r="BF592" s="14">
        <f t="shared" si="200"/>
        <v>1.5887275994136838</v>
      </c>
      <c r="BG592" s="14">
        <f t="shared" si="201"/>
        <v>1.5887275994136838</v>
      </c>
      <c r="BH592" s="14">
        <f t="shared" si="202"/>
        <v>1.5887275994136838</v>
      </c>
      <c r="BI592">
        <v>19</v>
      </c>
      <c r="BJ592">
        <v>7</v>
      </c>
      <c r="BK592">
        <v>1</v>
      </c>
      <c r="BL592">
        <v>0</v>
      </c>
      <c r="BM592">
        <v>0</v>
      </c>
      <c r="BN592">
        <v>0</v>
      </c>
      <c r="BO592" s="2">
        <v>10.041275000000001</v>
      </c>
      <c r="BP592">
        <v>1</v>
      </c>
      <c r="BQ592">
        <v>0</v>
      </c>
      <c r="BR592" s="18">
        <f t="shared" si="203"/>
        <v>0</v>
      </c>
      <c r="BS592">
        <v>0</v>
      </c>
      <c r="BT592">
        <v>1</v>
      </c>
      <c r="BU592">
        <v>19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 s="18">
        <f t="shared" si="204"/>
        <v>0</v>
      </c>
      <c r="CC592" s="19">
        <v>3</v>
      </c>
      <c r="CD592">
        <v>0.2</v>
      </c>
      <c r="CE592">
        <v>2.1</v>
      </c>
      <c r="CF592">
        <v>2.4</v>
      </c>
      <c r="CG592" s="20">
        <f t="shared" si="205"/>
        <v>4.4444444444444446E-2</v>
      </c>
      <c r="CH592" s="20">
        <f t="shared" si="206"/>
        <v>0.13617665137831575</v>
      </c>
      <c r="CI592">
        <v>18.7</v>
      </c>
      <c r="CJ592">
        <v>20.6</v>
      </c>
      <c r="CK592">
        <v>1.9</v>
      </c>
      <c r="CL592">
        <v>0</v>
      </c>
      <c r="CM592">
        <v>1.5</v>
      </c>
      <c r="CN592">
        <v>-0.30000000000000004</v>
      </c>
      <c r="CO592">
        <v>1.2</v>
      </c>
      <c r="CP592" s="21">
        <f t="shared" si="207"/>
        <v>2.2222222222222223E-2</v>
      </c>
      <c r="CQ592" s="21">
        <f t="shared" si="208"/>
        <v>6.8088325689157875E-2</v>
      </c>
      <c r="CW592">
        <v>900000</v>
      </c>
      <c r="CY592" s="22">
        <f t="shared" si="209"/>
        <v>-0.3804878048780489</v>
      </c>
    </row>
    <row r="593" spans="1:103" x14ac:dyDescent="0.2">
      <c r="A593">
        <v>44</v>
      </c>
      <c r="B593" t="s">
        <v>2692</v>
      </c>
      <c r="C593" t="s">
        <v>2693</v>
      </c>
      <c r="D593" t="s">
        <v>399</v>
      </c>
      <c r="E593" t="s">
        <v>117</v>
      </c>
      <c r="F593">
        <v>74</v>
      </c>
      <c r="G593">
        <v>219</v>
      </c>
      <c r="H593" t="s">
        <v>118</v>
      </c>
      <c r="I593">
        <v>2000</v>
      </c>
      <c r="J593">
        <v>1</v>
      </c>
      <c r="K593">
        <v>18</v>
      </c>
      <c r="M593">
        <v>33</v>
      </c>
      <c r="N593" t="s">
        <v>2694</v>
      </c>
      <c r="O593" s="12" t="s">
        <v>2151</v>
      </c>
      <c r="P593" s="12" t="s">
        <v>2695</v>
      </c>
      <c r="Q593" t="s">
        <v>147</v>
      </c>
      <c r="T593" s="12" t="s">
        <v>178</v>
      </c>
      <c r="U593">
        <v>72</v>
      </c>
      <c r="V593">
        <v>2</v>
      </c>
      <c r="W593">
        <v>11</v>
      </c>
      <c r="X593">
        <v>13</v>
      </c>
      <c r="Y593">
        <v>-3</v>
      </c>
      <c r="Z593">
        <v>50</v>
      </c>
      <c r="AA593">
        <v>26</v>
      </c>
      <c r="AB593">
        <v>51</v>
      </c>
      <c r="AC593" s="13">
        <f t="shared" si="189"/>
        <v>0.04</v>
      </c>
      <c r="AD593" s="13">
        <f t="shared" si="190"/>
        <v>1.5748031496062992E-2</v>
      </c>
      <c r="AE593" s="14">
        <v>56.3</v>
      </c>
      <c r="AF593" s="15">
        <v>23</v>
      </c>
      <c r="AG593" s="15">
        <v>2</v>
      </c>
      <c r="AH593" s="15">
        <v>22</v>
      </c>
      <c r="AI593" s="2">
        <v>1525.9833333332999</v>
      </c>
      <c r="AJ593" s="14">
        <f t="shared" si="191"/>
        <v>21.194212962962499</v>
      </c>
      <c r="AK593">
        <v>1771</v>
      </c>
      <c r="AL593" s="14">
        <f t="shared" si="192"/>
        <v>24.597222222222221</v>
      </c>
      <c r="AM593" s="16">
        <f t="shared" si="193"/>
        <v>0.86165066817238845</v>
      </c>
      <c r="AN593" s="15">
        <v>28.862068999999998</v>
      </c>
      <c r="AO593" s="16">
        <f t="shared" si="194"/>
        <v>1.1348250679889718</v>
      </c>
      <c r="AP593" s="13">
        <f>IF(('Even Strength'!CU593+'Power Play'!AJ593+'Penalty Kill'!AF593)&gt;0,V593/('Even Strength'!CU593+'Power Play'!AJ593+'Penalty Kill'!AF593),0)</f>
        <v>2.0618556701030927E-2</v>
      </c>
      <c r="AQ593" s="13">
        <f>IF(('Even Strength'!CU593+'Power Play'!AJ593+'Penalty Kill'!AF593)&gt;0,W593/('Even Strength'!CU593+'Power Play'!AJ593+'Penalty Kill'!AF593),0)</f>
        <v>0.1134020618556701</v>
      </c>
      <c r="AR593" s="13">
        <f t="shared" si="195"/>
        <v>0.13402061855670103</v>
      </c>
      <c r="AS593">
        <v>0</v>
      </c>
      <c r="AT593">
        <v>0</v>
      </c>
      <c r="AU593" s="17">
        <f t="shared" si="196"/>
        <v>0</v>
      </c>
      <c r="AV593">
        <v>0</v>
      </c>
      <c r="AW593">
        <v>122</v>
      </c>
      <c r="AX593">
        <v>221</v>
      </c>
      <c r="AY593">
        <v>143</v>
      </c>
      <c r="AZ593">
        <v>26</v>
      </c>
      <c r="BA593">
        <v>32</v>
      </c>
      <c r="BB593">
        <v>11</v>
      </c>
      <c r="BC593" s="2">
        <f t="shared" si="197"/>
        <v>4.7969069124827666</v>
      </c>
      <c r="BD593" s="14">
        <f t="shared" si="198"/>
        <v>8.6894789152351741</v>
      </c>
      <c r="BE593" s="14">
        <f t="shared" si="199"/>
        <v>5.6226040039757024</v>
      </c>
      <c r="BF593" s="14">
        <f t="shared" si="200"/>
        <v>1.0222916370864912</v>
      </c>
      <c r="BG593" s="14">
        <f t="shared" si="201"/>
        <v>1.2582050917987584</v>
      </c>
      <c r="BH593" s="14">
        <f t="shared" si="202"/>
        <v>0.4325080003058232</v>
      </c>
      <c r="BI593">
        <v>46</v>
      </c>
      <c r="BJ593">
        <v>13</v>
      </c>
      <c r="BK593">
        <v>0</v>
      </c>
      <c r="BL593">
        <v>1</v>
      </c>
      <c r="BM593">
        <v>1</v>
      </c>
      <c r="BN593">
        <v>0</v>
      </c>
      <c r="BO593" s="2">
        <v>2.4613969999999998</v>
      </c>
      <c r="BR593" s="18" t="str">
        <f t="shared" si="203"/>
        <v xml:space="preserve"> </v>
      </c>
      <c r="BT593">
        <v>0</v>
      </c>
      <c r="BU593">
        <v>15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 s="18">
        <f t="shared" si="204"/>
        <v>0</v>
      </c>
      <c r="CC593" s="19">
        <v>6</v>
      </c>
      <c r="CD593">
        <v>-0.2</v>
      </c>
      <c r="CE593">
        <v>3.4</v>
      </c>
      <c r="CF593">
        <v>3.2</v>
      </c>
      <c r="CG593" s="20">
        <f t="shared" si="205"/>
        <v>4.4444444444444446E-2</v>
      </c>
      <c r="CH593" s="20">
        <f t="shared" si="206"/>
        <v>0.12582050917987586</v>
      </c>
      <c r="CI593">
        <v>27.1</v>
      </c>
      <c r="CJ593">
        <v>37.799999999999997</v>
      </c>
      <c r="CK593">
        <v>-8.1999999999999993</v>
      </c>
      <c r="CL593">
        <v>-1.4</v>
      </c>
      <c r="CM593">
        <v>4.8</v>
      </c>
      <c r="CN593">
        <v>0</v>
      </c>
      <c r="CO593">
        <v>3.4</v>
      </c>
      <c r="CP593" s="21">
        <f t="shared" si="207"/>
        <v>4.7222222222222221E-2</v>
      </c>
      <c r="CQ593" s="21">
        <f t="shared" si="208"/>
        <v>0.13368429100361809</v>
      </c>
      <c r="CU593">
        <v>10</v>
      </c>
      <c r="CV593" t="s">
        <v>2696</v>
      </c>
      <c r="CW593">
        <v>3750000</v>
      </c>
      <c r="CY593" s="22">
        <f t="shared" si="209"/>
        <v>-3.1853658536585372</v>
      </c>
    </row>
    <row r="594" spans="1:103" x14ac:dyDescent="0.2">
      <c r="A594">
        <v>28</v>
      </c>
      <c r="B594" t="s">
        <v>2697</v>
      </c>
      <c r="C594" t="s">
        <v>250</v>
      </c>
      <c r="D594" t="s">
        <v>245</v>
      </c>
      <c r="E594" t="s">
        <v>106</v>
      </c>
      <c r="F594">
        <v>75</v>
      </c>
      <c r="G594">
        <v>222</v>
      </c>
      <c r="H594" t="s">
        <v>107</v>
      </c>
      <c r="M594">
        <v>31</v>
      </c>
      <c r="N594" t="s">
        <v>2698</v>
      </c>
      <c r="O594" s="12" t="s">
        <v>2699</v>
      </c>
      <c r="P594" s="12" t="s">
        <v>2700</v>
      </c>
      <c r="Q594" t="s">
        <v>112</v>
      </c>
      <c r="T594" s="12" t="s">
        <v>148</v>
      </c>
      <c r="U594">
        <v>54</v>
      </c>
      <c r="V594">
        <v>0</v>
      </c>
      <c r="W594">
        <v>0</v>
      </c>
      <c r="X594">
        <v>0</v>
      </c>
      <c r="Y594">
        <v>-3</v>
      </c>
      <c r="Z594">
        <v>12</v>
      </c>
      <c r="AA594">
        <v>10</v>
      </c>
      <c r="AB594">
        <v>5</v>
      </c>
      <c r="AC594" s="13">
        <f t="shared" si="189"/>
        <v>0</v>
      </c>
      <c r="AD594" s="13">
        <f t="shared" si="190"/>
        <v>0</v>
      </c>
      <c r="AE594" s="14">
        <v>32.5</v>
      </c>
      <c r="AF594" s="15">
        <v>4</v>
      </c>
      <c r="AG594" s="15">
        <v>3</v>
      </c>
      <c r="AH594" s="15">
        <v>2</v>
      </c>
      <c r="AI594" s="2">
        <v>290.46666666670001</v>
      </c>
      <c r="AJ594" s="14">
        <f t="shared" si="191"/>
        <v>5.3790123456796302</v>
      </c>
      <c r="AK594">
        <v>444</v>
      </c>
      <c r="AL594" s="14">
        <f t="shared" si="192"/>
        <v>8.2222222222222214</v>
      </c>
      <c r="AM594" s="16">
        <f t="shared" si="193"/>
        <v>0.65420420420427927</v>
      </c>
      <c r="AN594" s="15">
        <v>0</v>
      </c>
      <c r="AO594" s="16">
        <f t="shared" si="194"/>
        <v>0</v>
      </c>
      <c r="AP594" s="13">
        <f>IF(('Even Strength'!CU594+'Power Play'!AJ594+'Penalty Kill'!AF594)&gt;0,V594/('Even Strength'!CU594+'Power Play'!AJ594+'Penalty Kill'!AF594),0)</f>
        <v>0</v>
      </c>
      <c r="AQ594" s="13">
        <f>IF(('Even Strength'!CU594+'Power Play'!AJ594+'Penalty Kill'!AF594)&gt;0,W594/('Even Strength'!CU594+'Power Play'!AJ594+'Penalty Kill'!AF594),0)</f>
        <v>0</v>
      </c>
      <c r="AR594" s="13">
        <f t="shared" si="195"/>
        <v>0</v>
      </c>
      <c r="AS594">
        <v>1</v>
      </c>
      <c r="AT594">
        <v>1</v>
      </c>
      <c r="AU594" s="17">
        <f t="shared" si="196"/>
        <v>0.5</v>
      </c>
      <c r="AV594">
        <v>0</v>
      </c>
      <c r="AW594">
        <v>30</v>
      </c>
      <c r="AX594">
        <v>112</v>
      </c>
      <c r="AY594">
        <v>10</v>
      </c>
      <c r="AZ594">
        <v>10</v>
      </c>
      <c r="BA594">
        <v>6</v>
      </c>
      <c r="BB594">
        <v>3</v>
      </c>
      <c r="BC594" s="2">
        <f t="shared" si="197"/>
        <v>6.1969244893268076</v>
      </c>
      <c r="BD594" s="14">
        <f t="shared" si="198"/>
        <v>23.135184760153418</v>
      </c>
      <c r="BE594" s="14">
        <f t="shared" si="199"/>
        <v>2.0656414964422689</v>
      </c>
      <c r="BF594" s="14">
        <f t="shared" si="200"/>
        <v>2.0656414964422689</v>
      </c>
      <c r="BG594" s="14">
        <f t="shared" si="201"/>
        <v>1.2393848978653614</v>
      </c>
      <c r="BH594" s="14">
        <f t="shared" si="202"/>
        <v>0.61969244893268072</v>
      </c>
      <c r="BI594">
        <v>110</v>
      </c>
      <c r="BJ594">
        <v>10</v>
      </c>
      <c r="BK594">
        <v>6</v>
      </c>
      <c r="BL594">
        <v>5</v>
      </c>
      <c r="BM594">
        <v>1</v>
      </c>
      <c r="BN594">
        <v>0</v>
      </c>
      <c r="BO594" s="2">
        <v>-10.526228</v>
      </c>
      <c r="BR594" s="18" t="str">
        <f t="shared" si="203"/>
        <v xml:space="preserve"> </v>
      </c>
      <c r="BT594">
        <v>0</v>
      </c>
      <c r="BU594">
        <v>12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 s="18">
        <f t="shared" si="204"/>
        <v>0</v>
      </c>
      <c r="CC594" s="19">
        <v>2</v>
      </c>
      <c r="CD594">
        <v>-0.8</v>
      </c>
      <c r="CE594">
        <v>0.2</v>
      </c>
      <c r="CF594">
        <v>-0.7</v>
      </c>
      <c r="CG594" s="20">
        <f t="shared" si="205"/>
        <v>-1.2962962962962963E-2</v>
      </c>
      <c r="CH594" s="20">
        <f t="shared" si="206"/>
        <v>-0.14459490475095885</v>
      </c>
      <c r="CI594">
        <v>5.7</v>
      </c>
      <c r="CJ594">
        <v>5.5</v>
      </c>
      <c r="CK594">
        <v>-2.4</v>
      </c>
      <c r="CL594">
        <v>-2.6</v>
      </c>
      <c r="CM594">
        <v>0.2</v>
      </c>
      <c r="CN594">
        <v>0</v>
      </c>
      <c r="CO594">
        <v>-2.4</v>
      </c>
      <c r="CP594" s="21">
        <f t="shared" si="207"/>
        <v>-4.4444444444444446E-2</v>
      </c>
      <c r="CQ594" s="21">
        <f t="shared" si="208"/>
        <v>-0.49575395914614462</v>
      </c>
      <c r="CU594">
        <v>16</v>
      </c>
      <c r="CV594" t="s">
        <v>2701</v>
      </c>
      <c r="CW594">
        <v>925000</v>
      </c>
      <c r="CY594" s="22">
        <f t="shared" si="209"/>
        <v>-4.0243902439024382</v>
      </c>
    </row>
    <row r="595" spans="1:103" x14ac:dyDescent="0.2">
      <c r="A595">
        <v>74</v>
      </c>
      <c r="B595" t="s">
        <v>2702</v>
      </c>
      <c r="C595" t="s">
        <v>2703</v>
      </c>
      <c r="D595" t="s">
        <v>1155</v>
      </c>
      <c r="E595" t="s">
        <v>117</v>
      </c>
      <c r="F595">
        <v>71</v>
      </c>
      <c r="G595">
        <v>189</v>
      </c>
      <c r="H595" t="s">
        <v>107</v>
      </c>
      <c r="I595">
        <v>2005</v>
      </c>
      <c r="J595">
        <v>1</v>
      </c>
      <c r="K595">
        <v>24</v>
      </c>
      <c r="M595">
        <v>27</v>
      </c>
      <c r="N595" t="s">
        <v>2704</v>
      </c>
      <c r="O595" s="12" t="s">
        <v>2705</v>
      </c>
      <c r="P595" s="12" t="s">
        <v>2706</v>
      </c>
      <c r="Q595" t="s">
        <v>265</v>
      </c>
      <c r="T595" s="12" t="s">
        <v>355</v>
      </c>
      <c r="U595">
        <v>79</v>
      </c>
      <c r="V595">
        <v>21</v>
      </c>
      <c r="W595">
        <v>39</v>
      </c>
      <c r="X595">
        <v>60</v>
      </c>
      <c r="Y595">
        <v>19</v>
      </c>
      <c r="Z595">
        <v>152</v>
      </c>
      <c r="AA595">
        <v>64</v>
      </c>
      <c r="AB595">
        <v>56</v>
      </c>
      <c r="AC595" s="13">
        <f t="shared" si="189"/>
        <v>0.13815789473684212</v>
      </c>
      <c r="AD595" s="13">
        <f t="shared" si="190"/>
        <v>7.720588235294118E-2</v>
      </c>
      <c r="AE595" s="14">
        <v>27.9</v>
      </c>
      <c r="AF595" s="15">
        <v>93</v>
      </c>
      <c r="AG595" s="15">
        <v>9</v>
      </c>
      <c r="AH595" s="15">
        <v>15</v>
      </c>
      <c r="AI595" s="2">
        <v>1499.4666666666999</v>
      </c>
      <c r="AJ595" s="14">
        <f t="shared" si="191"/>
        <v>18.9805907173</v>
      </c>
      <c r="AK595">
        <v>2031</v>
      </c>
      <c r="AL595" s="14">
        <f t="shared" si="192"/>
        <v>25.708860759493671</v>
      </c>
      <c r="AM595" s="16">
        <f t="shared" si="193"/>
        <v>0.7382898408009354</v>
      </c>
      <c r="AN595" s="15">
        <v>222.27381</v>
      </c>
      <c r="AO595" s="16">
        <f t="shared" si="194"/>
        <v>8.8941147519115944</v>
      </c>
      <c r="AP595" s="13">
        <f>IF(('Even Strength'!CU595+'Power Play'!AJ595+'Penalty Kill'!AF595)&gt;0,V595/('Even Strength'!CU595+'Power Play'!AJ595+'Penalty Kill'!AF595),0)</f>
        <v>0.16535433070866143</v>
      </c>
      <c r="AQ595" s="13">
        <f>IF(('Even Strength'!CU595+'Power Play'!AJ595+'Penalty Kill'!AF595)&gt;0,W595/('Even Strength'!CU595+'Power Play'!AJ595+'Penalty Kill'!AF595),0)</f>
        <v>0.30708661417322836</v>
      </c>
      <c r="AR595" s="13">
        <f t="shared" si="195"/>
        <v>0.47244094488188981</v>
      </c>
      <c r="AS595">
        <v>28</v>
      </c>
      <c r="AT595">
        <v>38</v>
      </c>
      <c r="AU595" s="17">
        <f t="shared" si="196"/>
        <v>0.42424242424242425</v>
      </c>
      <c r="AV595">
        <v>1.4</v>
      </c>
      <c r="AW595">
        <v>108</v>
      </c>
      <c r="AX595">
        <v>77</v>
      </c>
      <c r="AY595">
        <v>54</v>
      </c>
      <c r="AZ595">
        <v>64</v>
      </c>
      <c r="BA595">
        <v>21</v>
      </c>
      <c r="BB595">
        <v>62</v>
      </c>
      <c r="BC595" s="2">
        <f t="shared" si="197"/>
        <v>4.3215365463274873</v>
      </c>
      <c r="BD595" s="14">
        <f t="shared" si="198"/>
        <v>3.081095500622375</v>
      </c>
      <c r="BE595" s="14">
        <f t="shared" si="199"/>
        <v>2.1607682731637436</v>
      </c>
      <c r="BF595" s="14">
        <f t="shared" si="200"/>
        <v>2.5609105459718444</v>
      </c>
      <c r="BG595" s="14">
        <f t="shared" si="201"/>
        <v>0.84029877289701138</v>
      </c>
      <c r="BH595" s="14">
        <f t="shared" si="202"/>
        <v>2.4808820914102245</v>
      </c>
      <c r="BI595">
        <v>42</v>
      </c>
      <c r="BJ595">
        <v>21</v>
      </c>
      <c r="BK595">
        <v>0</v>
      </c>
      <c r="BL595">
        <v>0</v>
      </c>
      <c r="BM595">
        <v>0</v>
      </c>
      <c r="BN595">
        <v>0</v>
      </c>
      <c r="BO595" s="2">
        <v>16.100788999999999</v>
      </c>
      <c r="BP595">
        <v>12</v>
      </c>
      <c r="BQ595">
        <v>9</v>
      </c>
      <c r="BR595" s="18">
        <f t="shared" si="203"/>
        <v>0.75</v>
      </c>
      <c r="BS595">
        <v>5</v>
      </c>
      <c r="BT595">
        <v>4</v>
      </c>
      <c r="BU595">
        <v>19</v>
      </c>
      <c r="BV595">
        <v>1</v>
      </c>
      <c r="BW595">
        <v>0</v>
      </c>
      <c r="BX595">
        <v>5</v>
      </c>
      <c r="BY595">
        <v>1</v>
      </c>
      <c r="BZ595">
        <v>1</v>
      </c>
      <c r="CA595">
        <v>1</v>
      </c>
      <c r="CB595" s="18">
        <f t="shared" si="204"/>
        <v>1</v>
      </c>
      <c r="CC595" s="19">
        <v>9</v>
      </c>
      <c r="CD595">
        <v>4.8</v>
      </c>
      <c r="CE595">
        <v>2.6</v>
      </c>
      <c r="CF595">
        <v>7.4</v>
      </c>
      <c r="CG595" s="20">
        <f t="shared" si="205"/>
        <v>9.3670886075949367E-2</v>
      </c>
      <c r="CH595" s="20">
        <f t="shared" si="206"/>
        <v>0.29610528187799451</v>
      </c>
      <c r="CI595">
        <v>33.5</v>
      </c>
      <c r="CJ595">
        <v>31.5</v>
      </c>
      <c r="CK595">
        <v>11.8</v>
      </c>
      <c r="CL595">
        <v>9.1</v>
      </c>
      <c r="CM595">
        <v>5.6</v>
      </c>
      <c r="CN595">
        <v>4.5999999999999996</v>
      </c>
      <c r="CO595">
        <v>19.3</v>
      </c>
      <c r="CP595" s="21">
        <f t="shared" si="207"/>
        <v>0.24430379746835443</v>
      </c>
      <c r="CQ595" s="21">
        <f t="shared" si="208"/>
        <v>0.77227458651963432</v>
      </c>
      <c r="CU595">
        <v>2</v>
      </c>
      <c r="CV595" t="s">
        <v>171</v>
      </c>
      <c r="CW595">
        <v>4175000</v>
      </c>
      <c r="CY595" s="22">
        <f t="shared" si="209"/>
        <v>11.96829268292683</v>
      </c>
    </row>
    <row r="596" spans="1:103" x14ac:dyDescent="0.2">
      <c r="A596">
        <v>29</v>
      </c>
      <c r="B596" t="s">
        <v>2707</v>
      </c>
      <c r="C596" t="s">
        <v>1418</v>
      </c>
      <c r="D596" t="s">
        <v>1419</v>
      </c>
      <c r="E596" t="s">
        <v>106</v>
      </c>
      <c r="F596">
        <v>72</v>
      </c>
      <c r="G596">
        <v>189</v>
      </c>
      <c r="H596" t="s">
        <v>118</v>
      </c>
      <c r="I596">
        <v>2000</v>
      </c>
      <c r="J596">
        <v>1</v>
      </c>
      <c r="K596">
        <v>25</v>
      </c>
      <c r="M596">
        <v>31</v>
      </c>
      <c r="N596" t="s">
        <v>2708</v>
      </c>
      <c r="O596" s="12" t="s">
        <v>430</v>
      </c>
      <c r="P596" s="12" t="s">
        <v>2709</v>
      </c>
      <c r="Q596" s="12" t="s">
        <v>265</v>
      </c>
      <c r="R596" t="s">
        <v>139</v>
      </c>
      <c r="S596">
        <v>59</v>
      </c>
      <c r="T596" s="12" t="s">
        <v>170</v>
      </c>
      <c r="U596">
        <v>82</v>
      </c>
      <c r="V596">
        <v>9</v>
      </c>
      <c r="W596">
        <v>14</v>
      </c>
      <c r="X596">
        <v>23</v>
      </c>
      <c r="Y596">
        <v>-38</v>
      </c>
      <c r="Z596">
        <v>127</v>
      </c>
      <c r="AA596">
        <v>35</v>
      </c>
      <c r="AB596">
        <v>37</v>
      </c>
      <c r="AC596" s="13">
        <f t="shared" si="189"/>
        <v>7.0866141732283464E-2</v>
      </c>
      <c r="AD596" s="13">
        <f t="shared" si="190"/>
        <v>4.5226130653266333E-2</v>
      </c>
      <c r="AE596" s="14">
        <v>35.5</v>
      </c>
      <c r="AF596" s="15">
        <v>67</v>
      </c>
      <c r="AG596" s="15">
        <v>22</v>
      </c>
      <c r="AH596" s="15">
        <v>18</v>
      </c>
      <c r="AI596" s="2">
        <v>1493.5166666667001</v>
      </c>
      <c r="AJ596" s="14">
        <f t="shared" si="191"/>
        <v>18.213617886179268</v>
      </c>
      <c r="AK596">
        <v>1940</v>
      </c>
      <c r="AL596" s="14">
        <f t="shared" si="192"/>
        <v>23.658536585365855</v>
      </c>
      <c r="AM596" s="16">
        <f t="shared" si="193"/>
        <v>0.76985395189005157</v>
      </c>
      <c r="AN596" s="15">
        <v>265.54166700000002</v>
      </c>
      <c r="AO596" s="16">
        <f t="shared" si="194"/>
        <v>10.667775174922484</v>
      </c>
      <c r="AP596" s="13">
        <f>IF(('Even Strength'!CU596+'Power Play'!AJ596+'Penalty Kill'!AF596)&gt;0,V596/('Even Strength'!CU596+'Power Play'!AJ596+'Penalty Kill'!AF596),0)</f>
        <v>0.10112359550561797</v>
      </c>
      <c r="AQ596" s="13">
        <f>IF(('Even Strength'!CU596+'Power Play'!AJ596+'Penalty Kill'!AF596)&gt;0,W596/('Even Strength'!CU596+'Power Play'!AJ596+'Penalty Kill'!AF596),0)</f>
        <v>0.15730337078651685</v>
      </c>
      <c r="AR596" s="13">
        <f t="shared" si="195"/>
        <v>0.2584269662921348</v>
      </c>
      <c r="AS596">
        <v>494</v>
      </c>
      <c r="AT596">
        <v>423</v>
      </c>
      <c r="AU596" s="17">
        <f t="shared" si="196"/>
        <v>0.53871319520174477</v>
      </c>
      <c r="AV596">
        <v>18.8</v>
      </c>
      <c r="AW596">
        <v>81</v>
      </c>
      <c r="AX596">
        <v>246</v>
      </c>
      <c r="AY596">
        <v>35</v>
      </c>
      <c r="AZ596">
        <v>35</v>
      </c>
      <c r="BA596">
        <v>28</v>
      </c>
      <c r="BB596">
        <v>15</v>
      </c>
      <c r="BC596" s="2">
        <f t="shared" si="197"/>
        <v>3.2540647911527993</v>
      </c>
      <c r="BD596" s="14">
        <f t="shared" si="198"/>
        <v>9.8827152916492427</v>
      </c>
      <c r="BE596" s="14">
        <f t="shared" si="199"/>
        <v>1.4060773788931848</v>
      </c>
      <c r="BF596" s="14">
        <f t="shared" si="200"/>
        <v>1.4060773788931848</v>
      </c>
      <c r="BG596" s="14">
        <f t="shared" si="201"/>
        <v>1.1248619031145477</v>
      </c>
      <c r="BH596" s="14">
        <f t="shared" si="202"/>
        <v>0.60260459095422203</v>
      </c>
      <c r="BI596">
        <v>92</v>
      </c>
      <c r="BJ596">
        <v>26</v>
      </c>
      <c r="BK596">
        <v>4</v>
      </c>
      <c r="BL596">
        <v>2</v>
      </c>
      <c r="BM596">
        <v>0</v>
      </c>
      <c r="BN596">
        <v>0</v>
      </c>
      <c r="BO596" s="2">
        <v>-3.185997</v>
      </c>
      <c r="BP596">
        <v>3</v>
      </c>
      <c r="BQ596">
        <v>2</v>
      </c>
      <c r="BR596" s="18">
        <f t="shared" si="203"/>
        <v>0.66666666666666663</v>
      </c>
      <c r="BS596">
        <v>1</v>
      </c>
      <c r="BT596">
        <v>0</v>
      </c>
      <c r="BU596">
        <v>20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 s="18">
        <f t="shared" si="204"/>
        <v>1</v>
      </c>
      <c r="CC596" s="19">
        <v>7</v>
      </c>
      <c r="CD596">
        <v>-0.60000000000000009</v>
      </c>
      <c r="CE596">
        <v>0.60000000000000009</v>
      </c>
      <c r="CF596">
        <v>0</v>
      </c>
      <c r="CG596" s="20">
        <f t="shared" si="205"/>
        <v>0</v>
      </c>
      <c r="CH596" s="20">
        <f t="shared" si="206"/>
        <v>0</v>
      </c>
      <c r="CI596">
        <v>28</v>
      </c>
      <c r="CJ596">
        <v>31.3</v>
      </c>
      <c r="CK596">
        <v>-26.9</v>
      </c>
      <c r="CL596">
        <v>-3.1</v>
      </c>
      <c r="CM596">
        <v>0.9</v>
      </c>
      <c r="CN596">
        <v>0.9</v>
      </c>
      <c r="CO596">
        <v>-1.2</v>
      </c>
      <c r="CP596" s="21">
        <f t="shared" si="207"/>
        <v>-1.4634146341463414E-2</v>
      </c>
      <c r="CQ596" s="21">
        <f t="shared" si="208"/>
        <v>-4.820836727633776E-2</v>
      </c>
      <c r="CW596">
        <v>2950000</v>
      </c>
      <c r="CY596" s="22">
        <f t="shared" si="209"/>
        <v>-6.3804878048780482</v>
      </c>
    </row>
    <row r="597" spans="1:103" x14ac:dyDescent="0.2">
      <c r="A597">
        <v>61</v>
      </c>
      <c r="B597" t="s">
        <v>2710</v>
      </c>
      <c r="C597" t="s">
        <v>2711</v>
      </c>
      <c r="E597" t="s">
        <v>1019</v>
      </c>
      <c r="F597">
        <v>73</v>
      </c>
      <c r="G597">
        <v>190</v>
      </c>
      <c r="H597" t="s">
        <v>118</v>
      </c>
      <c r="I597">
        <v>2011</v>
      </c>
      <c r="J597">
        <v>2</v>
      </c>
      <c r="K597">
        <v>48</v>
      </c>
      <c r="L597" t="s">
        <v>108</v>
      </c>
      <c r="M597">
        <v>20</v>
      </c>
      <c r="N597" t="s">
        <v>2712</v>
      </c>
      <c r="O597" s="12" t="s">
        <v>2713</v>
      </c>
      <c r="P597" s="12" t="s">
        <v>2714</v>
      </c>
      <c r="Q597" t="s">
        <v>122</v>
      </c>
      <c r="T597" s="12" t="s">
        <v>178</v>
      </c>
      <c r="U597">
        <v>4</v>
      </c>
      <c r="V597">
        <v>0</v>
      </c>
      <c r="W597">
        <v>0</v>
      </c>
      <c r="X597">
        <v>0</v>
      </c>
      <c r="Y597">
        <v>0</v>
      </c>
      <c r="Z597">
        <v>4</v>
      </c>
      <c r="AA597">
        <v>1</v>
      </c>
      <c r="AB597">
        <v>5</v>
      </c>
      <c r="AC597" s="13">
        <f t="shared" si="189"/>
        <v>0</v>
      </c>
      <c r="AD597" s="13">
        <f t="shared" si="190"/>
        <v>0</v>
      </c>
      <c r="AE597" s="14">
        <v>38.6</v>
      </c>
      <c r="AF597" s="15">
        <v>0</v>
      </c>
      <c r="AG597" s="15">
        <v>0</v>
      </c>
      <c r="AH597" s="15">
        <v>3</v>
      </c>
      <c r="AI597" s="2">
        <v>58.2833333333</v>
      </c>
      <c r="AJ597" s="14">
        <f t="shared" si="191"/>
        <v>14.570833333325</v>
      </c>
      <c r="AK597">
        <v>77</v>
      </c>
      <c r="AL597" s="14">
        <f t="shared" si="192"/>
        <v>19.25</v>
      </c>
      <c r="AM597" s="16">
        <f t="shared" si="193"/>
        <v>0.75692640692597402</v>
      </c>
      <c r="AN597" s="15">
        <v>0</v>
      </c>
      <c r="AO597" s="16">
        <f t="shared" si="194"/>
        <v>0</v>
      </c>
      <c r="AP597" s="13">
        <f>IF(('Even Strength'!CU597+'Power Play'!AJ597+'Penalty Kill'!AF597)&gt;0,V597/('Even Strength'!CU597+'Power Play'!AJ597+'Penalty Kill'!AF597),0)</f>
        <v>0</v>
      </c>
      <c r="AQ597" s="13">
        <f>IF(('Even Strength'!CU597+'Power Play'!AJ597+'Penalty Kill'!AF597)&gt;0,W597/('Even Strength'!CU597+'Power Play'!AJ597+'Penalty Kill'!AF597),0)</f>
        <v>0</v>
      </c>
      <c r="AR597" s="13">
        <f t="shared" si="195"/>
        <v>0</v>
      </c>
      <c r="AS597">
        <v>0</v>
      </c>
      <c r="AT597">
        <v>0</v>
      </c>
      <c r="AU597" s="17">
        <f t="shared" si="196"/>
        <v>0</v>
      </c>
      <c r="AV597">
        <v>0</v>
      </c>
      <c r="AW597">
        <v>3</v>
      </c>
      <c r="AX597">
        <v>7</v>
      </c>
      <c r="AY597">
        <v>1</v>
      </c>
      <c r="AZ597">
        <v>1</v>
      </c>
      <c r="BA597">
        <v>1</v>
      </c>
      <c r="BB597">
        <v>0</v>
      </c>
      <c r="BC597" s="2">
        <f t="shared" si="197"/>
        <v>3.0883614526754863</v>
      </c>
      <c r="BD597" s="14">
        <f t="shared" si="198"/>
        <v>7.2061767229094684</v>
      </c>
      <c r="BE597" s="14">
        <f t="shared" si="199"/>
        <v>1.0294538175584955</v>
      </c>
      <c r="BF597" s="14">
        <f t="shared" si="200"/>
        <v>1.0294538175584955</v>
      </c>
      <c r="BG597" s="14">
        <f t="shared" si="201"/>
        <v>1.0294538175584955</v>
      </c>
      <c r="BH597" s="14">
        <f t="shared" si="202"/>
        <v>0</v>
      </c>
      <c r="BI597">
        <v>2</v>
      </c>
      <c r="BJ597">
        <v>1</v>
      </c>
      <c r="BK597">
        <v>0</v>
      </c>
      <c r="BL597">
        <v>0</v>
      </c>
      <c r="BM597">
        <v>0</v>
      </c>
      <c r="BN597">
        <v>0</v>
      </c>
      <c r="BO597" s="2">
        <v>-0.71796399999999994</v>
      </c>
      <c r="BR597" s="18" t="str">
        <f t="shared" si="203"/>
        <v xml:space="preserve"> </v>
      </c>
      <c r="BT597">
        <v>0</v>
      </c>
      <c r="BU597">
        <v>3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 s="18">
        <f t="shared" si="204"/>
        <v>0</v>
      </c>
      <c r="CC597" s="19">
        <v>3</v>
      </c>
      <c r="CD597">
        <v>-0.1</v>
      </c>
      <c r="CE597">
        <v>0.1</v>
      </c>
      <c r="CF597">
        <v>0</v>
      </c>
      <c r="CG597" s="20">
        <f t="shared" si="205"/>
        <v>0</v>
      </c>
      <c r="CH597" s="20">
        <f t="shared" si="206"/>
        <v>0</v>
      </c>
      <c r="CI597">
        <v>0.30000000000000004</v>
      </c>
      <c r="CJ597">
        <v>0.30000000000000004</v>
      </c>
      <c r="CK597">
        <v>0</v>
      </c>
      <c r="CL597">
        <v>-0.1</v>
      </c>
      <c r="CM597">
        <v>0</v>
      </c>
      <c r="CN597">
        <v>0</v>
      </c>
      <c r="CO597">
        <v>0</v>
      </c>
      <c r="CP597" s="21">
        <f t="shared" si="207"/>
        <v>0</v>
      </c>
      <c r="CQ597" s="21">
        <f t="shared" si="208"/>
        <v>0</v>
      </c>
      <c r="CW597">
        <v>894167</v>
      </c>
      <c r="CY597" s="22">
        <f t="shared" si="209"/>
        <v>-1.570244487804878</v>
      </c>
    </row>
    <row r="598" spans="1:103" x14ac:dyDescent="0.2">
      <c r="A598">
        <v>8</v>
      </c>
      <c r="B598" t="s">
        <v>2715</v>
      </c>
      <c r="C598" t="s">
        <v>2011</v>
      </c>
      <c r="E598" t="s">
        <v>219</v>
      </c>
      <c r="F598">
        <v>75</v>
      </c>
      <c r="G598">
        <v>230</v>
      </c>
      <c r="H598" t="s">
        <v>107</v>
      </c>
      <c r="I598">
        <v>2004</v>
      </c>
      <c r="J598">
        <v>1</v>
      </c>
      <c r="K598">
        <v>1</v>
      </c>
      <c r="M598">
        <v>28</v>
      </c>
      <c r="N598" t="s">
        <v>2716</v>
      </c>
      <c r="O598" s="12" t="s">
        <v>823</v>
      </c>
      <c r="P598" s="12" t="s">
        <v>2717</v>
      </c>
      <c r="Q598" t="s">
        <v>210</v>
      </c>
      <c r="T598" s="12" t="s">
        <v>229</v>
      </c>
      <c r="U598">
        <v>78</v>
      </c>
      <c r="V598">
        <v>51</v>
      </c>
      <c r="W598">
        <v>28</v>
      </c>
      <c r="X598">
        <v>79</v>
      </c>
      <c r="Y598">
        <v>-35</v>
      </c>
      <c r="Z598">
        <v>386</v>
      </c>
      <c r="AA598">
        <v>181</v>
      </c>
      <c r="AB598">
        <v>200</v>
      </c>
      <c r="AC598" s="13">
        <f t="shared" si="189"/>
        <v>0.13212435233160622</v>
      </c>
      <c r="AD598" s="13">
        <f t="shared" si="190"/>
        <v>6.6492829204693613E-2</v>
      </c>
      <c r="AE598" s="14">
        <v>37</v>
      </c>
      <c r="AF598" s="15">
        <v>149</v>
      </c>
      <c r="AG598" s="15">
        <v>101</v>
      </c>
      <c r="AH598" s="15">
        <v>104</v>
      </c>
      <c r="AI598" s="2">
        <v>1601.45</v>
      </c>
      <c r="AJ598" s="14">
        <f t="shared" si="191"/>
        <v>20.531410256410258</v>
      </c>
      <c r="AK598">
        <v>1700</v>
      </c>
      <c r="AL598" s="14">
        <f t="shared" si="192"/>
        <v>21.794871794871796</v>
      </c>
      <c r="AM598" s="16">
        <f t="shared" si="193"/>
        <v>0.94202941176470589</v>
      </c>
      <c r="AN598" s="15">
        <v>167.02638899999999</v>
      </c>
      <c r="AO598" s="16">
        <f t="shared" si="194"/>
        <v>6.2578184395391672</v>
      </c>
      <c r="AP598" s="13">
        <f>IF(('Even Strength'!CU598+'Power Play'!AJ598+'Penalty Kill'!AF598)&gt;0,V598/('Even Strength'!CU598+'Power Play'!AJ598+'Penalty Kill'!AF598),0)</f>
        <v>0.5368421052631579</v>
      </c>
      <c r="AQ598" s="13">
        <f>IF(('Even Strength'!CU598+'Power Play'!AJ598+'Penalty Kill'!AF598)&gt;0,W598/('Even Strength'!CU598+'Power Play'!AJ598+'Penalty Kill'!AF598),0)</f>
        <v>0.29473684210526313</v>
      </c>
      <c r="AR598" s="13">
        <f t="shared" si="195"/>
        <v>0.83157894736842097</v>
      </c>
      <c r="AS598">
        <v>2</v>
      </c>
      <c r="AT598">
        <v>1</v>
      </c>
      <c r="AU598" s="17">
        <f t="shared" si="196"/>
        <v>0.66666666666666663</v>
      </c>
      <c r="AV598">
        <v>0</v>
      </c>
      <c r="AW598">
        <v>104</v>
      </c>
      <c r="AX598">
        <v>204</v>
      </c>
      <c r="AY598">
        <v>22</v>
      </c>
      <c r="AZ598">
        <v>181</v>
      </c>
      <c r="BA598">
        <v>48</v>
      </c>
      <c r="BB598">
        <v>32</v>
      </c>
      <c r="BC598" s="2">
        <f t="shared" si="197"/>
        <v>3.8964688251272279</v>
      </c>
      <c r="BD598" s="14">
        <f t="shared" si="198"/>
        <v>7.6430734646726393</v>
      </c>
      <c r="BE598" s="14">
        <f t="shared" si="199"/>
        <v>0.82425302069999062</v>
      </c>
      <c r="BF598" s="14">
        <f t="shared" si="200"/>
        <v>6.7813543975771955</v>
      </c>
      <c r="BG598" s="14">
        <f t="shared" si="201"/>
        <v>1.7983702269817978</v>
      </c>
      <c r="BH598" s="14">
        <f t="shared" si="202"/>
        <v>1.1989134846545317</v>
      </c>
      <c r="BI598">
        <v>48</v>
      </c>
      <c r="BJ598">
        <v>24</v>
      </c>
      <c r="BK598">
        <v>0</v>
      </c>
      <c r="BL598">
        <v>0</v>
      </c>
      <c r="BM598">
        <v>0</v>
      </c>
      <c r="BN598">
        <v>0</v>
      </c>
      <c r="BO598" s="2">
        <v>-0.299792</v>
      </c>
      <c r="BP598">
        <v>16</v>
      </c>
      <c r="BQ598">
        <v>2</v>
      </c>
      <c r="BR598" s="18">
        <f t="shared" si="203"/>
        <v>0.125</v>
      </c>
      <c r="BS598">
        <v>0</v>
      </c>
      <c r="BT598">
        <v>13</v>
      </c>
      <c r="BU598">
        <v>27</v>
      </c>
      <c r="BV598">
        <v>3</v>
      </c>
      <c r="BW598">
        <v>1</v>
      </c>
      <c r="BX598">
        <v>10</v>
      </c>
      <c r="BY598">
        <v>1</v>
      </c>
      <c r="BZ598">
        <v>0</v>
      </c>
      <c r="CA598">
        <v>2</v>
      </c>
      <c r="CB598" s="18">
        <f t="shared" si="204"/>
        <v>2</v>
      </c>
      <c r="CC598" s="19">
        <v>7</v>
      </c>
      <c r="CD598">
        <v>9.9</v>
      </c>
      <c r="CE598">
        <v>0.30000000000000004</v>
      </c>
      <c r="CF598">
        <v>10.199999999999999</v>
      </c>
      <c r="CG598" s="20">
        <f t="shared" si="205"/>
        <v>0.13076923076923075</v>
      </c>
      <c r="CH598" s="20">
        <f t="shared" si="206"/>
        <v>0.38215367323363197</v>
      </c>
      <c r="CI598">
        <v>42.3</v>
      </c>
      <c r="CJ598">
        <v>29.9</v>
      </c>
      <c r="CK598">
        <v>-21.7</v>
      </c>
      <c r="CL598">
        <v>16.899999999999999</v>
      </c>
      <c r="CM598">
        <v>-2.2999999999999998</v>
      </c>
      <c r="CN598">
        <v>-2.7</v>
      </c>
      <c r="CO598">
        <v>11.9</v>
      </c>
      <c r="CP598" s="21">
        <f t="shared" si="207"/>
        <v>0.15256410256410258</v>
      </c>
      <c r="CQ598" s="21">
        <f t="shared" si="208"/>
        <v>0.445845952105904</v>
      </c>
      <c r="CU598">
        <v>4</v>
      </c>
      <c r="CV598" t="s">
        <v>2718</v>
      </c>
      <c r="CW598">
        <v>9538462</v>
      </c>
      <c r="CY598" s="22">
        <f t="shared" si="209"/>
        <v>-4.8504698536585362</v>
      </c>
    </row>
    <row r="599" spans="1:103" x14ac:dyDescent="0.2">
      <c r="A599">
        <v>56</v>
      </c>
      <c r="B599" t="s">
        <v>2108</v>
      </c>
      <c r="C599" t="s">
        <v>2719</v>
      </c>
      <c r="E599" t="s">
        <v>182</v>
      </c>
      <c r="F599">
        <v>75</v>
      </c>
      <c r="G599">
        <v>208</v>
      </c>
      <c r="H599" t="s">
        <v>118</v>
      </c>
      <c r="I599">
        <v>2009</v>
      </c>
      <c r="J599">
        <v>1</v>
      </c>
      <c r="K599">
        <v>10</v>
      </c>
      <c r="M599">
        <v>22</v>
      </c>
      <c r="N599" t="s">
        <v>2720</v>
      </c>
      <c r="O599" s="12" t="s">
        <v>2721</v>
      </c>
      <c r="P599" s="12" t="s">
        <v>2722</v>
      </c>
      <c r="Q599" t="s">
        <v>265</v>
      </c>
      <c r="T599" s="12" t="s">
        <v>156</v>
      </c>
      <c r="U599">
        <v>55</v>
      </c>
      <c r="V599">
        <v>6</v>
      </c>
      <c r="W599">
        <v>6</v>
      </c>
      <c r="X599">
        <v>12</v>
      </c>
      <c r="Y599">
        <v>-6</v>
      </c>
      <c r="Z599">
        <v>60</v>
      </c>
      <c r="AA599">
        <v>15</v>
      </c>
      <c r="AB599">
        <v>29</v>
      </c>
      <c r="AC599" s="13">
        <f t="shared" si="189"/>
        <v>0.1</v>
      </c>
      <c r="AD599" s="13">
        <f t="shared" si="190"/>
        <v>5.7692307692307696E-2</v>
      </c>
      <c r="AE599" s="14">
        <v>24.8</v>
      </c>
      <c r="AF599" s="15">
        <v>31</v>
      </c>
      <c r="AG599" s="15">
        <v>5</v>
      </c>
      <c r="AH599" s="15">
        <v>7</v>
      </c>
      <c r="AI599" s="2">
        <v>563.61666666669998</v>
      </c>
      <c r="AJ599" s="14">
        <f t="shared" si="191"/>
        <v>10.247575757576364</v>
      </c>
      <c r="AK599">
        <v>827</v>
      </c>
      <c r="AL599" s="14">
        <f t="shared" si="192"/>
        <v>15.036363636363637</v>
      </c>
      <c r="AM599" s="16">
        <f t="shared" si="193"/>
        <v>0.68151954856916563</v>
      </c>
      <c r="AN599" s="15">
        <v>48.5625</v>
      </c>
      <c r="AO599" s="16">
        <f t="shared" si="194"/>
        <v>5.1697371144687478</v>
      </c>
      <c r="AP599" s="13">
        <f>IF(('Even Strength'!CU599+'Power Play'!AJ599+'Penalty Kill'!AF599)&gt;0,V599/('Even Strength'!CU599+'Power Play'!AJ599+'Penalty Kill'!AF599),0)</f>
        <v>5.7142857142857141E-2</v>
      </c>
      <c r="AQ599" s="13">
        <f>IF(('Even Strength'!CU599+'Power Play'!AJ599+'Penalty Kill'!AF599)&gt;0,W599/('Even Strength'!CU599+'Power Play'!AJ599+'Penalty Kill'!AF599),0)</f>
        <v>5.7142857142857141E-2</v>
      </c>
      <c r="AR599" s="13">
        <f t="shared" si="195"/>
        <v>0.11428571428571428</v>
      </c>
      <c r="AS599">
        <v>2</v>
      </c>
      <c r="AT599">
        <v>4</v>
      </c>
      <c r="AU599" s="17">
        <f t="shared" si="196"/>
        <v>0.33333333333333331</v>
      </c>
      <c r="AV599">
        <v>0.1</v>
      </c>
      <c r="AW599">
        <v>68</v>
      </c>
      <c r="AX599">
        <v>26</v>
      </c>
      <c r="AY599">
        <v>24</v>
      </c>
      <c r="AZ599">
        <v>15</v>
      </c>
      <c r="BA599">
        <v>3</v>
      </c>
      <c r="BB599">
        <v>13</v>
      </c>
      <c r="BC599" s="2">
        <f t="shared" si="197"/>
        <v>7.2389626519202039</v>
      </c>
      <c r="BD599" s="14">
        <f t="shared" si="198"/>
        <v>2.7678386610283132</v>
      </c>
      <c r="BE599" s="14">
        <f t="shared" si="199"/>
        <v>2.5549279947953658</v>
      </c>
      <c r="BF599" s="14">
        <f t="shared" si="200"/>
        <v>1.5968299967471038</v>
      </c>
      <c r="BG599" s="14">
        <f t="shared" si="201"/>
        <v>0.31936599934942073</v>
      </c>
      <c r="BH599" s="14">
        <f t="shared" si="202"/>
        <v>1.3839193305141566</v>
      </c>
      <c r="BI599">
        <v>6</v>
      </c>
      <c r="BJ599">
        <v>3</v>
      </c>
      <c r="BK599">
        <v>0</v>
      </c>
      <c r="BL599">
        <v>0</v>
      </c>
      <c r="BM599">
        <v>0</v>
      </c>
      <c r="BN599">
        <v>0</v>
      </c>
      <c r="BO599" s="2">
        <v>4.005039</v>
      </c>
      <c r="BP599">
        <v>1</v>
      </c>
      <c r="BQ599">
        <v>0</v>
      </c>
      <c r="BR599" s="18">
        <f t="shared" si="203"/>
        <v>0</v>
      </c>
      <c r="BS599">
        <v>0</v>
      </c>
      <c r="BT599">
        <v>1</v>
      </c>
      <c r="BU599">
        <v>14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 s="18">
        <f t="shared" si="204"/>
        <v>0</v>
      </c>
      <c r="CC599" s="19">
        <v>2</v>
      </c>
      <c r="CD599">
        <v>0.4</v>
      </c>
      <c r="CE599">
        <v>0.4</v>
      </c>
      <c r="CF599">
        <v>0.8</v>
      </c>
      <c r="CG599" s="20">
        <f t="shared" si="205"/>
        <v>1.4545454545454545E-2</v>
      </c>
      <c r="CH599" s="20">
        <f t="shared" si="206"/>
        <v>8.5164266493178875E-2</v>
      </c>
      <c r="CI599">
        <v>10.9</v>
      </c>
      <c r="CJ599">
        <v>11.4</v>
      </c>
      <c r="CK599">
        <v>-9.6999999999999993</v>
      </c>
      <c r="CL599">
        <v>0.2</v>
      </c>
      <c r="CM599">
        <v>0.8</v>
      </c>
      <c r="CN599">
        <v>-0.30000000000000004</v>
      </c>
      <c r="CO599">
        <v>0.7</v>
      </c>
      <c r="CP599" s="21">
        <f t="shared" si="207"/>
        <v>1.2727272727272726E-2</v>
      </c>
      <c r="CQ599" s="21">
        <f t="shared" si="208"/>
        <v>7.4518733181531502E-2</v>
      </c>
      <c r="CU599">
        <v>13</v>
      </c>
      <c r="CV599" t="s">
        <v>2723</v>
      </c>
      <c r="CW599">
        <v>1200000</v>
      </c>
      <c r="CY599" s="22">
        <f t="shared" si="209"/>
        <v>-1.4073170731707318</v>
      </c>
    </row>
    <row r="600" spans="1:103" x14ac:dyDescent="0.2">
      <c r="A600">
        <v>67</v>
      </c>
      <c r="B600" t="s">
        <v>2724</v>
      </c>
      <c r="C600" t="s">
        <v>2725</v>
      </c>
      <c r="D600" t="s">
        <v>232</v>
      </c>
      <c r="E600" t="s">
        <v>117</v>
      </c>
      <c r="F600">
        <v>74</v>
      </c>
      <c r="G600">
        <v>217</v>
      </c>
      <c r="H600" t="s">
        <v>118</v>
      </c>
      <c r="I600">
        <v>2007</v>
      </c>
      <c r="J600">
        <v>1</v>
      </c>
      <c r="K600">
        <v>22</v>
      </c>
      <c r="M600">
        <v>25</v>
      </c>
      <c r="N600" t="s">
        <v>2726</v>
      </c>
      <c r="O600" s="12" t="s">
        <v>2727</v>
      </c>
      <c r="P600" s="12" t="s">
        <v>2728</v>
      </c>
      <c r="Q600" t="s">
        <v>367</v>
      </c>
      <c r="T600" s="12" t="s">
        <v>156</v>
      </c>
      <c r="U600">
        <v>73</v>
      </c>
      <c r="V600">
        <v>39</v>
      </c>
      <c r="W600">
        <v>21</v>
      </c>
      <c r="X600">
        <v>60</v>
      </c>
      <c r="Y600">
        <v>8</v>
      </c>
      <c r="Z600">
        <v>270</v>
      </c>
      <c r="AA600">
        <v>102</v>
      </c>
      <c r="AB600">
        <v>93</v>
      </c>
      <c r="AC600" s="13">
        <f t="shared" si="189"/>
        <v>0.14444444444444443</v>
      </c>
      <c r="AD600" s="13">
        <f t="shared" si="190"/>
        <v>8.387096774193549E-2</v>
      </c>
      <c r="AE600" s="14">
        <v>31.1</v>
      </c>
      <c r="AF600" s="15">
        <v>178</v>
      </c>
      <c r="AG600" s="15">
        <v>25</v>
      </c>
      <c r="AH600" s="15">
        <v>10</v>
      </c>
      <c r="AI600" s="2">
        <v>1349.75</v>
      </c>
      <c r="AJ600" s="14">
        <f t="shared" si="191"/>
        <v>18.489726027397261</v>
      </c>
      <c r="AK600">
        <v>1722</v>
      </c>
      <c r="AL600" s="14">
        <f t="shared" si="192"/>
        <v>23.589041095890412</v>
      </c>
      <c r="AM600" s="16">
        <f t="shared" si="193"/>
        <v>0.78382694541231124</v>
      </c>
      <c r="AN600" s="15">
        <v>139.451852</v>
      </c>
      <c r="AO600" s="16">
        <f t="shared" si="194"/>
        <v>6.1990080533432117</v>
      </c>
      <c r="AP600" s="13">
        <f>IF(('Even Strength'!CU600+'Power Play'!AJ600+'Penalty Kill'!AF600)&gt;0,V600/('Even Strength'!CU600+'Power Play'!AJ600+'Penalty Kill'!AF600),0)</f>
        <v>0.39795918367346939</v>
      </c>
      <c r="AQ600" s="13">
        <f>IF(('Even Strength'!CU600+'Power Play'!AJ600+'Penalty Kill'!AF600)&gt;0,W600/('Even Strength'!CU600+'Power Play'!AJ600+'Penalty Kill'!AF600),0)</f>
        <v>0.21428571428571427</v>
      </c>
      <c r="AR600" s="13">
        <f t="shared" si="195"/>
        <v>0.61224489795918369</v>
      </c>
      <c r="AS600">
        <v>6</v>
      </c>
      <c r="AT600">
        <v>4</v>
      </c>
      <c r="AU600" s="17">
        <f t="shared" si="196"/>
        <v>0.6</v>
      </c>
      <c r="AV600">
        <v>0.2</v>
      </c>
      <c r="AW600">
        <v>153</v>
      </c>
      <c r="AX600">
        <v>69</v>
      </c>
      <c r="AY600">
        <v>33</v>
      </c>
      <c r="AZ600">
        <v>102</v>
      </c>
      <c r="BA600">
        <v>18</v>
      </c>
      <c r="BB600">
        <v>28</v>
      </c>
      <c r="BC600" s="2">
        <f t="shared" si="197"/>
        <v>6.8012594924986107</v>
      </c>
      <c r="BD600" s="14">
        <f t="shared" si="198"/>
        <v>3.0672346730876088</v>
      </c>
      <c r="BE600" s="14">
        <f t="shared" si="199"/>
        <v>1.4669383219114651</v>
      </c>
      <c r="BF600" s="14">
        <f t="shared" si="200"/>
        <v>4.5341729949990732</v>
      </c>
      <c r="BG600" s="14">
        <f t="shared" si="201"/>
        <v>0.80014817558807194</v>
      </c>
      <c r="BH600" s="14">
        <f t="shared" si="202"/>
        <v>1.2446749398036674</v>
      </c>
      <c r="BI600">
        <v>35</v>
      </c>
      <c r="BJ600">
        <v>15</v>
      </c>
      <c r="BK600">
        <v>1</v>
      </c>
      <c r="BL600">
        <v>0</v>
      </c>
      <c r="BM600">
        <v>0</v>
      </c>
      <c r="BN600">
        <v>0</v>
      </c>
      <c r="BO600" s="2">
        <v>3.4179970000000002</v>
      </c>
      <c r="BP600">
        <v>1</v>
      </c>
      <c r="BQ600">
        <v>0</v>
      </c>
      <c r="BR600" s="18">
        <f t="shared" si="203"/>
        <v>0</v>
      </c>
      <c r="BS600">
        <v>0</v>
      </c>
      <c r="BT600">
        <v>9</v>
      </c>
      <c r="BU600">
        <v>21</v>
      </c>
      <c r="BV600">
        <v>2</v>
      </c>
      <c r="BW600">
        <v>2</v>
      </c>
      <c r="BX600">
        <v>11</v>
      </c>
      <c r="BY600">
        <v>4</v>
      </c>
      <c r="BZ600">
        <v>0</v>
      </c>
      <c r="CA600">
        <v>3</v>
      </c>
      <c r="CB600" s="18">
        <f t="shared" si="204"/>
        <v>3</v>
      </c>
      <c r="CC600" s="19">
        <v>4</v>
      </c>
      <c r="CD600">
        <v>7.5</v>
      </c>
      <c r="CE600">
        <v>2</v>
      </c>
      <c r="CF600">
        <v>9.6</v>
      </c>
      <c r="CG600" s="20">
        <f t="shared" si="205"/>
        <v>0.13150684931506848</v>
      </c>
      <c r="CH600" s="20">
        <f t="shared" si="206"/>
        <v>0.42674569364697168</v>
      </c>
      <c r="CI600">
        <v>34.6</v>
      </c>
      <c r="CJ600">
        <v>30.1</v>
      </c>
      <c r="CK600">
        <v>8.9</v>
      </c>
      <c r="CL600">
        <v>12.3</v>
      </c>
      <c r="CM600">
        <v>3.1</v>
      </c>
      <c r="CN600">
        <v>-0.30000000000000004</v>
      </c>
      <c r="CO600">
        <v>15.1</v>
      </c>
      <c r="CP600" s="21">
        <f t="shared" si="207"/>
        <v>0.20684931506849313</v>
      </c>
      <c r="CQ600" s="21">
        <f t="shared" si="208"/>
        <v>0.6712354139655492</v>
      </c>
      <c r="CU600">
        <v>9</v>
      </c>
      <c r="CV600" t="s">
        <v>2729</v>
      </c>
      <c r="CW600">
        <v>4500000</v>
      </c>
      <c r="CY600" s="22">
        <f t="shared" si="209"/>
        <v>7.1975609756097567</v>
      </c>
    </row>
    <row r="601" spans="1:103" x14ac:dyDescent="0.2">
      <c r="A601">
        <v>44</v>
      </c>
      <c r="B601" t="s">
        <v>2730</v>
      </c>
      <c r="C601" t="s">
        <v>158</v>
      </c>
      <c r="D601" t="s">
        <v>105</v>
      </c>
      <c r="E601" t="s">
        <v>106</v>
      </c>
      <c r="F601">
        <v>69</v>
      </c>
      <c r="G601">
        <v>175</v>
      </c>
      <c r="H601" t="s">
        <v>107</v>
      </c>
      <c r="I601">
        <v>2011</v>
      </c>
      <c r="J601">
        <v>4</v>
      </c>
      <c r="K601">
        <v>96</v>
      </c>
      <c r="L601" t="s">
        <v>108</v>
      </c>
      <c r="M601">
        <v>21</v>
      </c>
      <c r="N601" t="s">
        <v>2731</v>
      </c>
      <c r="O601" s="12" t="s">
        <v>2732</v>
      </c>
      <c r="P601" s="12" t="s">
        <v>2733</v>
      </c>
      <c r="Q601" t="s">
        <v>529</v>
      </c>
      <c r="T601" s="12" t="s">
        <v>170</v>
      </c>
      <c r="U601">
        <v>28</v>
      </c>
      <c r="V601">
        <v>2</v>
      </c>
      <c r="W601">
        <v>0</v>
      </c>
      <c r="X601">
        <v>2</v>
      </c>
      <c r="Y601">
        <v>-5</v>
      </c>
      <c r="Z601">
        <v>31</v>
      </c>
      <c r="AA601">
        <v>18</v>
      </c>
      <c r="AB601">
        <v>9</v>
      </c>
      <c r="AC601" s="13">
        <f t="shared" si="189"/>
        <v>6.4516129032258063E-2</v>
      </c>
      <c r="AD601" s="13">
        <f t="shared" si="190"/>
        <v>3.4482758620689655E-2</v>
      </c>
      <c r="AE601" s="14">
        <v>31</v>
      </c>
      <c r="AF601" s="15">
        <v>16</v>
      </c>
      <c r="AG601" s="15">
        <v>6</v>
      </c>
      <c r="AH601" s="15">
        <v>3</v>
      </c>
      <c r="AI601" s="2">
        <v>286.95</v>
      </c>
      <c r="AJ601" s="14">
        <f t="shared" si="191"/>
        <v>10.248214285714285</v>
      </c>
      <c r="AK601">
        <v>455</v>
      </c>
      <c r="AL601" s="14">
        <f t="shared" si="192"/>
        <v>16.25</v>
      </c>
      <c r="AM601" s="16">
        <f t="shared" si="193"/>
        <v>0.63065934065934059</v>
      </c>
      <c r="AN601" s="15">
        <v>0</v>
      </c>
      <c r="AO601" s="16">
        <f t="shared" si="194"/>
        <v>0</v>
      </c>
      <c r="AP601" s="13">
        <f>IF(('Even Strength'!CU601+'Power Play'!AJ601+'Penalty Kill'!AF601)&gt;0,V601/('Even Strength'!CU601+'Power Play'!AJ601+'Penalty Kill'!AF601),0)</f>
        <v>2.5316455696202531E-2</v>
      </c>
      <c r="AQ601" s="13">
        <f>IF(('Even Strength'!CU601+'Power Play'!AJ601+'Penalty Kill'!AF601)&gt;0,W601/('Even Strength'!CU601+'Power Play'!AJ601+'Penalty Kill'!AF601),0)</f>
        <v>0</v>
      </c>
      <c r="AR601" s="13">
        <f t="shared" si="195"/>
        <v>2.5316455696202531E-2</v>
      </c>
      <c r="AS601">
        <v>118</v>
      </c>
      <c r="AT601">
        <v>128</v>
      </c>
      <c r="AU601" s="17">
        <f t="shared" si="196"/>
        <v>0.47967479674796748</v>
      </c>
      <c r="AV601">
        <v>13.9</v>
      </c>
      <c r="AW601">
        <v>34</v>
      </c>
      <c r="AX601">
        <v>41</v>
      </c>
      <c r="AY601">
        <v>12</v>
      </c>
      <c r="AZ601">
        <v>18</v>
      </c>
      <c r="BA601">
        <v>11</v>
      </c>
      <c r="BB601">
        <v>8</v>
      </c>
      <c r="BC601" s="2">
        <f t="shared" si="197"/>
        <v>7.1092524830109776</v>
      </c>
      <c r="BD601" s="14">
        <f t="shared" si="198"/>
        <v>8.5729221118661787</v>
      </c>
      <c r="BE601" s="14">
        <f t="shared" si="199"/>
        <v>2.5091479351803452</v>
      </c>
      <c r="BF601" s="14">
        <f t="shared" si="200"/>
        <v>3.7637219027705178</v>
      </c>
      <c r="BG601" s="14">
        <f t="shared" si="201"/>
        <v>2.3000522739153162</v>
      </c>
      <c r="BH601" s="14">
        <f t="shared" si="202"/>
        <v>1.6727652901202301</v>
      </c>
      <c r="BI601">
        <v>12</v>
      </c>
      <c r="BJ601">
        <v>6</v>
      </c>
      <c r="BK601">
        <v>0</v>
      </c>
      <c r="BL601">
        <v>0</v>
      </c>
      <c r="BM601">
        <v>0</v>
      </c>
      <c r="BN601">
        <v>0</v>
      </c>
      <c r="BO601" s="2">
        <v>-1.5407690000000001</v>
      </c>
      <c r="BR601" s="18" t="str">
        <f t="shared" si="203"/>
        <v xml:space="preserve"> </v>
      </c>
      <c r="BT601">
        <v>1</v>
      </c>
      <c r="BU601">
        <v>9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 s="18">
        <f t="shared" si="204"/>
        <v>0</v>
      </c>
      <c r="CC601" s="19">
        <v>3</v>
      </c>
      <c r="CD601">
        <v>-0.4</v>
      </c>
      <c r="CE601">
        <v>0</v>
      </c>
      <c r="CF601">
        <v>-0.30000000000000004</v>
      </c>
      <c r="CG601" s="20">
        <f t="shared" si="205"/>
        <v>-1.0714285714285716E-2</v>
      </c>
      <c r="CH601" s="20">
        <f t="shared" si="206"/>
        <v>-6.2728698379508632E-2</v>
      </c>
      <c r="CI601">
        <v>4</v>
      </c>
      <c r="CJ601">
        <v>5.4</v>
      </c>
      <c r="CK601">
        <v>-5.0999999999999996</v>
      </c>
      <c r="CL601">
        <v>-0.8</v>
      </c>
      <c r="CM601">
        <v>0.1</v>
      </c>
      <c r="CN601">
        <v>0</v>
      </c>
      <c r="CO601">
        <v>-0.7</v>
      </c>
      <c r="CP601" s="21">
        <f t="shared" si="207"/>
        <v>-2.4999999999999998E-2</v>
      </c>
      <c r="CQ601" s="21">
        <f t="shared" si="208"/>
        <v>-0.14636696288552015</v>
      </c>
      <c r="CU601">
        <v>3</v>
      </c>
      <c r="CV601" t="s">
        <v>656</v>
      </c>
      <c r="CW601">
        <v>613333</v>
      </c>
      <c r="CY601" s="22">
        <f t="shared" si="209"/>
        <v>-1.7770725853658536</v>
      </c>
    </row>
    <row r="602" spans="1:103" x14ac:dyDescent="0.2">
      <c r="A602">
        <v>20</v>
      </c>
      <c r="B602" t="s">
        <v>1872</v>
      </c>
      <c r="C602" t="s">
        <v>456</v>
      </c>
      <c r="D602" t="s">
        <v>105</v>
      </c>
      <c r="E602" t="s">
        <v>106</v>
      </c>
      <c r="F602">
        <v>73</v>
      </c>
      <c r="G602">
        <v>200</v>
      </c>
      <c r="H602" t="s">
        <v>118</v>
      </c>
      <c r="I602">
        <v>2002</v>
      </c>
      <c r="J602">
        <v>1</v>
      </c>
      <c r="K602">
        <v>20</v>
      </c>
      <c r="M602">
        <v>29</v>
      </c>
      <c r="N602" t="s">
        <v>2734</v>
      </c>
      <c r="O602" s="12" t="s">
        <v>184</v>
      </c>
      <c r="P602" s="12" t="s">
        <v>2735</v>
      </c>
      <c r="Q602" t="s">
        <v>338</v>
      </c>
      <c r="T602" s="12" t="s">
        <v>156</v>
      </c>
      <c r="U602">
        <v>72</v>
      </c>
      <c r="V602">
        <v>9</v>
      </c>
      <c r="W602">
        <v>9</v>
      </c>
      <c r="X602">
        <v>18</v>
      </c>
      <c r="Y602">
        <v>9</v>
      </c>
      <c r="Z602">
        <v>71</v>
      </c>
      <c r="AA602">
        <v>23</v>
      </c>
      <c r="AB602">
        <v>23</v>
      </c>
      <c r="AC602" s="13">
        <f t="shared" si="189"/>
        <v>0.12676056338028169</v>
      </c>
      <c r="AD602" s="13">
        <f t="shared" si="190"/>
        <v>7.6923076923076927E-2</v>
      </c>
      <c r="AE602" s="14">
        <v>28.4</v>
      </c>
      <c r="AF602" s="15">
        <v>33</v>
      </c>
      <c r="AG602" s="15">
        <v>18</v>
      </c>
      <c r="AH602" s="15">
        <v>3</v>
      </c>
      <c r="AI602" s="2">
        <v>789.35</v>
      </c>
      <c r="AJ602" s="14">
        <f t="shared" si="191"/>
        <v>10.963194444444445</v>
      </c>
      <c r="AK602">
        <v>1089</v>
      </c>
      <c r="AL602" s="14">
        <f t="shared" si="192"/>
        <v>15.125</v>
      </c>
      <c r="AM602" s="16">
        <f t="shared" si="193"/>
        <v>0.7248393021120294</v>
      </c>
      <c r="AN602" s="15">
        <v>76.956522000000007</v>
      </c>
      <c r="AO602" s="16">
        <f t="shared" si="194"/>
        <v>5.8496121112307602</v>
      </c>
      <c r="AP602" s="13">
        <f>IF(('Even Strength'!CU602+'Power Play'!AJ602+'Penalty Kill'!AF602)&gt;0,V602/('Even Strength'!CU602+'Power Play'!AJ602+'Penalty Kill'!AF602),0)</f>
        <v>5.9602649006622516E-2</v>
      </c>
      <c r="AQ602" s="13">
        <f>IF(('Even Strength'!CU602+'Power Play'!AJ602+'Penalty Kill'!AF602)&gt;0,W602/('Even Strength'!CU602+'Power Play'!AJ602+'Penalty Kill'!AF602),0)</f>
        <v>5.9602649006622516E-2</v>
      </c>
      <c r="AR602" s="13">
        <f t="shared" si="195"/>
        <v>0.11920529801324503</v>
      </c>
      <c r="AS602">
        <v>11</v>
      </c>
      <c r="AT602">
        <v>6</v>
      </c>
      <c r="AU602" s="17">
        <f t="shared" si="196"/>
        <v>0.6470588235294118</v>
      </c>
      <c r="AV602">
        <v>0.30000000000000004</v>
      </c>
      <c r="AW602">
        <v>83</v>
      </c>
      <c r="AX602">
        <v>70</v>
      </c>
      <c r="AY602">
        <v>30</v>
      </c>
      <c r="AZ602">
        <v>23</v>
      </c>
      <c r="BA602">
        <v>13</v>
      </c>
      <c r="BB602">
        <v>32</v>
      </c>
      <c r="BC602" s="2">
        <f t="shared" si="197"/>
        <v>6.3089884081839482</v>
      </c>
      <c r="BD602" s="14">
        <f t="shared" si="198"/>
        <v>5.3208335972635705</v>
      </c>
      <c r="BE602" s="14">
        <f t="shared" si="199"/>
        <v>2.280357255970102</v>
      </c>
      <c r="BF602" s="14">
        <f t="shared" si="200"/>
        <v>1.7482738962437447</v>
      </c>
      <c r="BG602" s="14">
        <f t="shared" si="201"/>
        <v>0.98815481092037749</v>
      </c>
      <c r="BH602" s="14">
        <f t="shared" si="202"/>
        <v>2.4323810730347755</v>
      </c>
      <c r="BI602">
        <v>6</v>
      </c>
      <c r="BJ602">
        <v>3</v>
      </c>
      <c r="BK602">
        <v>0</v>
      </c>
      <c r="BL602">
        <v>0</v>
      </c>
      <c r="BM602">
        <v>0</v>
      </c>
      <c r="BN602">
        <v>0</v>
      </c>
      <c r="BO602" s="2">
        <v>9.5314940000000004</v>
      </c>
      <c r="BR602" s="18" t="str">
        <f t="shared" si="203"/>
        <v xml:space="preserve"> </v>
      </c>
      <c r="BT602">
        <v>1</v>
      </c>
      <c r="BU602">
        <v>16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 s="18">
        <f t="shared" si="204"/>
        <v>0</v>
      </c>
      <c r="CC602" s="19">
        <v>4</v>
      </c>
      <c r="CD602">
        <v>0.8</v>
      </c>
      <c r="CE602">
        <v>1.1000000000000001</v>
      </c>
      <c r="CF602">
        <v>1.9</v>
      </c>
      <c r="CG602" s="20">
        <f t="shared" si="205"/>
        <v>2.6388888888888889E-2</v>
      </c>
      <c r="CH602" s="20">
        <f t="shared" si="206"/>
        <v>0.14442262621143978</v>
      </c>
      <c r="CI602">
        <v>12.4</v>
      </c>
      <c r="CJ602">
        <v>16.5</v>
      </c>
      <c r="CK602">
        <v>-1.2</v>
      </c>
      <c r="CL602">
        <v>2.2000000000000002</v>
      </c>
      <c r="CM602">
        <v>2.6</v>
      </c>
      <c r="CN602">
        <v>0</v>
      </c>
      <c r="CO602">
        <v>4.9000000000000004</v>
      </c>
      <c r="CP602" s="21">
        <f t="shared" si="207"/>
        <v>6.8055555555555564E-2</v>
      </c>
      <c r="CQ602" s="21">
        <f t="shared" si="208"/>
        <v>0.37245835180844999</v>
      </c>
      <c r="CU602">
        <v>10</v>
      </c>
      <c r="CV602" t="s">
        <v>2736</v>
      </c>
      <c r="CW602">
        <v>1300000</v>
      </c>
      <c r="CY602" s="22">
        <f t="shared" si="209"/>
        <v>2.6170731707317074</v>
      </c>
    </row>
    <row r="603" spans="1:103" x14ac:dyDescent="0.2">
      <c r="A603">
        <v>18</v>
      </c>
      <c r="B603" t="s">
        <v>2737</v>
      </c>
      <c r="C603" t="s">
        <v>2738</v>
      </c>
      <c r="E603" t="s">
        <v>1149</v>
      </c>
      <c r="F603">
        <v>72</v>
      </c>
      <c r="G603">
        <v>180</v>
      </c>
      <c r="H603" t="s">
        <v>118</v>
      </c>
      <c r="I603">
        <v>2011</v>
      </c>
      <c r="J603">
        <v>7</v>
      </c>
      <c r="K603">
        <v>208</v>
      </c>
      <c r="L603" t="s">
        <v>108</v>
      </c>
      <c r="M603">
        <v>22</v>
      </c>
      <c r="N603" t="s">
        <v>2739</v>
      </c>
      <c r="O603" s="12" t="s">
        <v>2740</v>
      </c>
      <c r="P603" s="12" t="s">
        <v>2741</v>
      </c>
      <c r="Q603" t="s">
        <v>271</v>
      </c>
      <c r="T603" s="12" t="s">
        <v>156</v>
      </c>
      <c r="U603">
        <v>81</v>
      </c>
      <c r="V603">
        <v>23</v>
      </c>
      <c r="W603">
        <v>36</v>
      </c>
      <c r="X603">
        <v>59</v>
      </c>
      <c r="Y603">
        <v>32</v>
      </c>
      <c r="Z603">
        <v>165</v>
      </c>
      <c r="AA603">
        <v>66</v>
      </c>
      <c r="AB603">
        <v>56</v>
      </c>
      <c r="AC603" s="13">
        <f t="shared" si="189"/>
        <v>0.1393939393939394</v>
      </c>
      <c r="AD603" s="13">
        <f t="shared" si="190"/>
        <v>8.0139372822299645E-2</v>
      </c>
      <c r="AE603" s="14">
        <v>28</v>
      </c>
      <c r="AF603" s="15">
        <v>107</v>
      </c>
      <c r="AG603" s="15">
        <v>14</v>
      </c>
      <c r="AH603" s="15">
        <v>13</v>
      </c>
      <c r="AI603" s="2">
        <v>1459.4833333332999</v>
      </c>
      <c r="AJ603" s="14">
        <f t="shared" si="191"/>
        <v>18.018312757201233</v>
      </c>
      <c r="AK603">
        <v>1906</v>
      </c>
      <c r="AL603" s="14">
        <f t="shared" si="192"/>
        <v>23.530864197530864</v>
      </c>
      <c r="AM603" s="16">
        <f t="shared" si="193"/>
        <v>0.76573102483384048</v>
      </c>
      <c r="AN603" s="15">
        <v>198.96428599999999</v>
      </c>
      <c r="AO603" s="16">
        <f t="shared" si="194"/>
        <v>8.179509068277774</v>
      </c>
      <c r="AP603" s="13">
        <f>IF(('Even Strength'!CU603+'Power Play'!AJ603+'Penalty Kill'!AF603)&gt;0,V603/('Even Strength'!CU603+'Power Play'!AJ603+'Penalty Kill'!AF603),0)</f>
        <v>0.20909090909090908</v>
      </c>
      <c r="AQ603" s="13">
        <f>IF(('Even Strength'!CU603+'Power Play'!AJ603+'Penalty Kill'!AF603)&gt;0,W603/('Even Strength'!CU603+'Power Play'!AJ603+'Penalty Kill'!AF603),0)</f>
        <v>0.32727272727272727</v>
      </c>
      <c r="AR603" s="13">
        <f t="shared" si="195"/>
        <v>0.53636363636363638</v>
      </c>
      <c r="AS603">
        <v>5</v>
      </c>
      <c r="AT603">
        <v>32</v>
      </c>
      <c r="AU603" s="17">
        <f t="shared" si="196"/>
        <v>0.13513513513513514</v>
      </c>
      <c r="AV603">
        <v>0.7</v>
      </c>
      <c r="AW603">
        <v>144</v>
      </c>
      <c r="AX603">
        <v>146</v>
      </c>
      <c r="AY603">
        <v>64</v>
      </c>
      <c r="AZ603">
        <v>66</v>
      </c>
      <c r="BA603">
        <v>38</v>
      </c>
      <c r="BB603">
        <v>47</v>
      </c>
      <c r="BC603" s="2">
        <f t="shared" si="197"/>
        <v>5.9199031620780396</v>
      </c>
      <c r="BD603" s="14">
        <f t="shared" si="198"/>
        <v>6.0021240393291242</v>
      </c>
      <c r="BE603" s="14">
        <f t="shared" si="199"/>
        <v>2.6310680720346844</v>
      </c>
      <c r="BF603" s="14">
        <f t="shared" si="200"/>
        <v>2.7132889492857686</v>
      </c>
      <c r="BG603" s="14">
        <f t="shared" si="201"/>
        <v>1.5621966677705938</v>
      </c>
      <c r="BH603" s="14">
        <f t="shared" si="202"/>
        <v>1.9321906154004713</v>
      </c>
      <c r="BI603">
        <v>20</v>
      </c>
      <c r="BJ603">
        <v>10</v>
      </c>
      <c r="BK603">
        <v>0</v>
      </c>
      <c r="BL603">
        <v>0</v>
      </c>
      <c r="BM603">
        <v>0</v>
      </c>
      <c r="BN603">
        <v>0</v>
      </c>
      <c r="BO603" s="2">
        <v>4.8178859999999997</v>
      </c>
      <c r="BP603">
        <v>4</v>
      </c>
      <c r="BQ603">
        <v>1</v>
      </c>
      <c r="BR603" s="18">
        <f t="shared" si="203"/>
        <v>0.25</v>
      </c>
      <c r="BS603">
        <v>0</v>
      </c>
      <c r="BT603">
        <v>4</v>
      </c>
      <c r="BU603">
        <v>22</v>
      </c>
      <c r="BV603">
        <v>0</v>
      </c>
      <c r="BW603">
        <v>0</v>
      </c>
      <c r="BX603">
        <v>3</v>
      </c>
      <c r="BY603">
        <v>1</v>
      </c>
      <c r="BZ603">
        <v>0</v>
      </c>
      <c r="CA603">
        <v>0</v>
      </c>
      <c r="CB603" s="18">
        <f t="shared" si="204"/>
        <v>0</v>
      </c>
      <c r="CC603" s="19">
        <v>8</v>
      </c>
      <c r="CD603">
        <v>5.0999999999999996</v>
      </c>
      <c r="CE603">
        <v>2.8</v>
      </c>
      <c r="CF603">
        <v>7.9</v>
      </c>
      <c r="CG603" s="20">
        <f t="shared" si="205"/>
        <v>9.7530864197530875E-2</v>
      </c>
      <c r="CH603" s="20">
        <f t="shared" si="206"/>
        <v>0.32477246514178137</v>
      </c>
      <c r="CI603">
        <v>32.5</v>
      </c>
      <c r="CJ603">
        <v>32</v>
      </c>
      <c r="CK603">
        <v>26</v>
      </c>
      <c r="CL603">
        <v>9.6999999999999993</v>
      </c>
      <c r="CM603">
        <v>5.9</v>
      </c>
      <c r="CN603">
        <v>-0.2</v>
      </c>
      <c r="CO603">
        <v>15.4</v>
      </c>
      <c r="CP603" s="21">
        <f t="shared" si="207"/>
        <v>0.19012345679012346</v>
      </c>
      <c r="CQ603" s="21">
        <f t="shared" si="208"/>
        <v>0.63310075483334594</v>
      </c>
      <c r="CU603">
        <v>1</v>
      </c>
      <c r="CV603" t="s">
        <v>171</v>
      </c>
      <c r="CW603">
        <v>579167</v>
      </c>
      <c r="CY603" s="22">
        <f t="shared" si="209"/>
        <v>14.382926243902439</v>
      </c>
    </row>
    <row r="604" spans="1:103" x14ac:dyDescent="0.2">
      <c r="A604">
        <v>21</v>
      </c>
      <c r="B604" t="s">
        <v>2742</v>
      </c>
      <c r="C604" t="s">
        <v>1777</v>
      </c>
      <c r="D604" t="s">
        <v>488</v>
      </c>
      <c r="E604" t="s">
        <v>117</v>
      </c>
      <c r="F604">
        <v>71</v>
      </c>
      <c r="G604">
        <v>195</v>
      </c>
      <c r="H604" t="s">
        <v>107</v>
      </c>
      <c r="I604">
        <v>2009</v>
      </c>
      <c r="J604">
        <v>1</v>
      </c>
      <c r="K604">
        <v>26</v>
      </c>
      <c r="M604">
        <v>22</v>
      </c>
      <c r="N604" t="s">
        <v>2743</v>
      </c>
      <c r="O604" s="12" t="s">
        <v>654</v>
      </c>
      <c r="P604" s="12" t="s">
        <v>2744</v>
      </c>
      <c r="Q604" t="s">
        <v>192</v>
      </c>
      <c r="T604" s="12" t="s">
        <v>546</v>
      </c>
      <c r="U604">
        <v>71</v>
      </c>
      <c r="V604">
        <v>14</v>
      </c>
      <c r="W604">
        <v>17</v>
      </c>
      <c r="X604">
        <v>31</v>
      </c>
      <c r="Y604">
        <v>9</v>
      </c>
      <c r="Z604">
        <v>147</v>
      </c>
      <c r="AA604">
        <v>47</v>
      </c>
      <c r="AB604">
        <v>41</v>
      </c>
      <c r="AC604" s="13">
        <f t="shared" si="189"/>
        <v>9.5238095238095233E-2</v>
      </c>
      <c r="AD604" s="13">
        <f t="shared" si="190"/>
        <v>5.9574468085106386E-2</v>
      </c>
      <c r="AE604" s="14">
        <v>26.6</v>
      </c>
      <c r="AF604" s="15">
        <v>75</v>
      </c>
      <c r="AG604" s="15">
        <v>14</v>
      </c>
      <c r="AH604" s="15">
        <v>18</v>
      </c>
      <c r="AI604" s="2">
        <v>847.9</v>
      </c>
      <c r="AJ604" s="14">
        <f t="shared" si="191"/>
        <v>11.94225352112676</v>
      </c>
      <c r="AK604">
        <v>1188</v>
      </c>
      <c r="AL604" s="14">
        <f t="shared" si="192"/>
        <v>16.732394366197184</v>
      </c>
      <c r="AM604" s="16">
        <f t="shared" si="193"/>
        <v>0.71372053872053876</v>
      </c>
      <c r="AN604" s="15">
        <v>45</v>
      </c>
      <c r="AO604" s="16">
        <f t="shared" si="194"/>
        <v>3.1843377756810947</v>
      </c>
      <c r="AP604" s="13">
        <f>IF(('Even Strength'!CU604+'Power Play'!AJ604+'Penalty Kill'!AF604)&gt;0,V604/('Even Strength'!CU604+'Power Play'!AJ604+'Penalty Kill'!AF604),0)</f>
        <v>0.10294117647058823</v>
      </c>
      <c r="AQ604" s="13">
        <f>IF(('Even Strength'!CU604+'Power Play'!AJ604+'Penalty Kill'!AF604)&gt;0,W604/('Even Strength'!CU604+'Power Play'!AJ604+'Penalty Kill'!AF604),0)</f>
        <v>0.125</v>
      </c>
      <c r="AR604" s="13">
        <f t="shared" si="195"/>
        <v>0.22794117647058823</v>
      </c>
      <c r="AS604">
        <v>9</v>
      </c>
      <c r="AT604">
        <v>14</v>
      </c>
      <c r="AU604" s="17">
        <f t="shared" si="196"/>
        <v>0.39130434782608697</v>
      </c>
      <c r="AV604">
        <v>0.5</v>
      </c>
      <c r="AW604">
        <v>113</v>
      </c>
      <c r="AX604">
        <v>96</v>
      </c>
      <c r="AY604">
        <v>31</v>
      </c>
      <c r="AZ604">
        <v>47</v>
      </c>
      <c r="BA604">
        <v>17</v>
      </c>
      <c r="BB604">
        <v>14</v>
      </c>
      <c r="BC604" s="2">
        <f t="shared" si="197"/>
        <v>7.9962259700436373</v>
      </c>
      <c r="BD604" s="14">
        <f t="shared" si="198"/>
        <v>6.7932539214530019</v>
      </c>
      <c r="BE604" s="14">
        <f t="shared" si="199"/>
        <v>2.1936549121358651</v>
      </c>
      <c r="BF604" s="14">
        <f t="shared" si="200"/>
        <v>3.3258638990446987</v>
      </c>
      <c r="BG604" s="14">
        <f t="shared" si="201"/>
        <v>1.2029720485906357</v>
      </c>
      <c r="BH604" s="14">
        <f t="shared" si="202"/>
        <v>0.99068286354522939</v>
      </c>
      <c r="BI604">
        <v>38</v>
      </c>
      <c r="BJ604">
        <v>14</v>
      </c>
      <c r="BK604">
        <v>2</v>
      </c>
      <c r="BL604">
        <v>0</v>
      </c>
      <c r="BM604">
        <v>0</v>
      </c>
      <c r="BN604">
        <v>0</v>
      </c>
      <c r="BO604" s="2">
        <v>0.82988099999999998</v>
      </c>
      <c r="BP604">
        <v>5</v>
      </c>
      <c r="BQ604">
        <v>1</v>
      </c>
      <c r="BR604" s="18">
        <f t="shared" si="203"/>
        <v>0.2</v>
      </c>
      <c r="BS604">
        <v>1</v>
      </c>
      <c r="BT604">
        <v>1</v>
      </c>
      <c r="BU604">
        <v>16</v>
      </c>
      <c r="BV604">
        <v>1</v>
      </c>
      <c r="BW604">
        <v>0</v>
      </c>
      <c r="BX604">
        <v>4</v>
      </c>
      <c r="BY604">
        <v>0</v>
      </c>
      <c r="BZ604">
        <v>0</v>
      </c>
      <c r="CA604">
        <v>0</v>
      </c>
      <c r="CB604" s="18">
        <f t="shared" si="204"/>
        <v>0</v>
      </c>
      <c r="CC604" s="19">
        <v>5</v>
      </c>
      <c r="CD604">
        <v>2.7</v>
      </c>
      <c r="CE604">
        <v>1</v>
      </c>
      <c r="CF604">
        <v>3.7</v>
      </c>
      <c r="CG604" s="20">
        <f t="shared" si="205"/>
        <v>5.2112676056338028E-2</v>
      </c>
      <c r="CH604" s="20">
        <f t="shared" si="206"/>
        <v>0.26182332822266779</v>
      </c>
      <c r="CI604">
        <v>18.7</v>
      </c>
      <c r="CJ604">
        <v>17.7</v>
      </c>
      <c r="CK604">
        <v>-1.3</v>
      </c>
      <c r="CL604">
        <v>4.8</v>
      </c>
      <c r="CM604">
        <v>1.7000000000000002</v>
      </c>
      <c r="CN604">
        <v>-0.5</v>
      </c>
      <c r="CO604">
        <v>6</v>
      </c>
      <c r="CP604" s="21">
        <f t="shared" si="207"/>
        <v>8.4507042253521125E-2</v>
      </c>
      <c r="CQ604" s="21">
        <f t="shared" si="208"/>
        <v>0.42457837009081262</v>
      </c>
      <c r="CU604">
        <v>2</v>
      </c>
      <c r="CV604" t="s">
        <v>1158</v>
      </c>
      <c r="CW604">
        <v>1466667</v>
      </c>
      <c r="CY604" s="22">
        <f t="shared" si="209"/>
        <v>3.4243896585365858</v>
      </c>
    </row>
    <row r="605" spans="1:103" x14ac:dyDescent="0.2">
      <c r="A605">
        <v>37</v>
      </c>
      <c r="B605" t="s">
        <v>2745</v>
      </c>
      <c r="C605" t="s">
        <v>2002</v>
      </c>
      <c r="D605" t="s">
        <v>116</v>
      </c>
      <c r="E605" t="s">
        <v>117</v>
      </c>
      <c r="F605">
        <v>72</v>
      </c>
      <c r="G605">
        <v>187</v>
      </c>
      <c r="H605" t="s">
        <v>107</v>
      </c>
      <c r="I605">
        <v>2007</v>
      </c>
      <c r="J605">
        <v>2</v>
      </c>
      <c r="K605">
        <v>44</v>
      </c>
      <c r="M605">
        <v>24</v>
      </c>
      <c r="N605" t="s">
        <v>2746</v>
      </c>
      <c r="O605" s="12" t="s">
        <v>2606</v>
      </c>
      <c r="P605" s="12" t="s">
        <v>2747</v>
      </c>
      <c r="Q605" t="s">
        <v>382</v>
      </c>
      <c r="T605" s="12" t="s">
        <v>148</v>
      </c>
      <c r="U605">
        <v>2</v>
      </c>
      <c r="V605">
        <v>0</v>
      </c>
      <c r="W605">
        <v>0</v>
      </c>
      <c r="X605">
        <v>0</v>
      </c>
      <c r="Y605">
        <v>-1</v>
      </c>
      <c r="Z605">
        <v>2</v>
      </c>
      <c r="AA605">
        <v>2</v>
      </c>
      <c r="AB605">
        <v>0</v>
      </c>
      <c r="AC605" s="13">
        <f t="shared" si="189"/>
        <v>0</v>
      </c>
      <c r="AD605" s="13">
        <f t="shared" si="190"/>
        <v>0</v>
      </c>
      <c r="AE605" s="14">
        <v>37.5</v>
      </c>
      <c r="AF605" s="15">
        <v>1</v>
      </c>
      <c r="AG605" s="15">
        <v>1</v>
      </c>
      <c r="AH605" s="15">
        <v>0</v>
      </c>
      <c r="AI605" s="2">
        <v>18.649999999999999</v>
      </c>
      <c r="AJ605" s="14">
        <f t="shared" si="191"/>
        <v>9.3249999999999993</v>
      </c>
      <c r="AK605">
        <v>30</v>
      </c>
      <c r="AL605" s="14">
        <f t="shared" si="192"/>
        <v>15</v>
      </c>
      <c r="AM605" s="16">
        <f t="shared" si="193"/>
        <v>0.62166666666666659</v>
      </c>
      <c r="AN605" s="15">
        <v>0</v>
      </c>
      <c r="AO605" s="16">
        <f t="shared" si="194"/>
        <v>0</v>
      </c>
      <c r="AP605" s="13">
        <f>IF(('Even Strength'!CU605+'Power Play'!AJ605+'Penalty Kill'!AF605)&gt;0,V605/('Even Strength'!CU605+'Power Play'!AJ605+'Penalty Kill'!AF605),0)</f>
        <v>0</v>
      </c>
      <c r="AQ605" s="13">
        <f>IF(('Even Strength'!CU605+'Power Play'!AJ605+'Penalty Kill'!AF605)&gt;0,W605/('Even Strength'!CU605+'Power Play'!AJ605+'Penalty Kill'!AF605),0)</f>
        <v>0</v>
      </c>
      <c r="AR605" s="13">
        <f t="shared" si="195"/>
        <v>0</v>
      </c>
      <c r="AS605">
        <v>0</v>
      </c>
      <c r="AT605">
        <v>1</v>
      </c>
      <c r="AU605" s="17">
        <f t="shared" si="196"/>
        <v>0</v>
      </c>
      <c r="AV605">
        <v>0.8</v>
      </c>
      <c r="AW605">
        <v>2</v>
      </c>
      <c r="AX605">
        <v>3</v>
      </c>
      <c r="AY605">
        <v>0</v>
      </c>
      <c r="AZ605">
        <v>2</v>
      </c>
      <c r="BA605">
        <v>1</v>
      </c>
      <c r="BB605">
        <v>0</v>
      </c>
      <c r="BC605" s="2">
        <f t="shared" si="197"/>
        <v>6.4343163538873993</v>
      </c>
      <c r="BD605" s="14">
        <f t="shared" si="198"/>
        <v>9.6514745308311003</v>
      </c>
      <c r="BE605" s="14">
        <f t="shared" si="199"/>
        <v>0</v>
      </c>
      <c r="BF605" s="14">
        <f t="shared" si="200"/>
        <v>6.4343163538873993</v>
      </c>
      <c r="BG605" s="14">
        <f t="shared" si="201"/>
        <v>3.2171581769436997</v>
      </c>
      <c r="BH605" s="14">
        <f t="shared" si="202"/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2">
        <v>-3.2168999999999996E-2</v>
      </c>
      <c r="BR605" s="18" t="str">
        <f t="shared" si="203"/>
        <v xml:space="preserve"> 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 s="18">
        <f t="shared" si="204"/>
        <v>0</v>
      </c>
      <c r="CC605" s="19">
        <v>4</v>
      </c>
      <c r="CD605">
        <v>-0.1</v>
      </c>
      <c r="CE605">
        <v>0</v>
      </c>
      <c r="CF605">
        <v>-0.1</v>
      </c>
      <c r="CG605" s="20">
        <f t="shared" si="205"/>
        <v>-0.05</v>
      </c>
      <c r="CH605" s="20">
        <f t="shared" si="206"/>
        <v>-0.32171581769437002</v>
      </c>
      <c r="CI605">
        <v>0.30000000000000004</v>
      </c>
      <c r="CJ605">
        <v>0.30000000000000004</v>
      </c>
      <c r="CK605">
        <v>-0.9</v>
      </c>
      <c r="CL605">
        <v>-0.1</v>
      </c>
      <c r="CM605">
        <v>-0.1</v>
      </c>
      <c r="CN605">
        <v>0</v>
      </c>
      <c r="CO605">
        <v>-0.2</v>
      </c>
      <c r="CP605" s="21">
        <f t="shared" si="207"/>
        <v>-0.1</v>
      </c>
      <c r="CQ605" s="21">
        <f t="shared" si="208"/>
        <v>-0.64343163538874004</v>
      </c>
      <c r="CW605">
        <v>600000</v>
      </c>
      <c r="CY605" s="22">
        <f t="shared" si="209"/>
        <v>-1.2536585365853659</v>
      </c>
    </row>
    <row r="606" spans="1:103" x14ac:dyDescent="0.2">
      <c r="A606">
        <v>71</v>
      </c>
      <c r="B606" t="s">
        <v>2660</v>
      </c>
      <c r="C606" t="s">
        <v>1247</v>
      </c>
      <c r="E606" t="s">
        <v>813</v>
      </c>
      <c r="F606">
        <v>73</v>
      </c>
      <c r="G606">
        <v>208</v>
      </c>
      <c r="H606" t="s">
        <v>118</v>
      </c>
      <c r="I606">
        <v>2009</v>
      </c>
      <c r="J606">
        <v>2</v>
      </c>
      <c r="K606">
        <v>52</v>
      </c>
      <c r="L606" t="s">
        <v>108</v>
      </c>
      <c r="M606">
        <v>22</v>
      </c>
      <c r="N606" t="s">
        <v>2748</v>
      </c>
      <c r="O606" s="12" t="s">
        <v>2749</v>
      </c>
      <c r="P606" s="12" t="s">
        <v>2750</v>
      </c>
      <c r="Q606" t="s">
        <v>271</v>
      </c>
      <c r="T606" s="12" t="s">
        <v>546</v>
      </c>
      <c r="U606">
        <v>50</v>
      </c>
      <c r="V606">
        <v>3</v>
      </c>
      <c r="W606">
        <v>10</v>
      </c>
      <c r="X606">
        <v>13</v>
      </c>
      <c r="Y606">
        <v>-9</v>
      </c>
      <c r="Z606">
        <v>56</v>
      </c>
      <c r="AA606">
        <v>32</v>
      </c>
      <c r="AB606">
        <v>26</v>
      </c>
      <c r="AC606" s="13">
        <f t="shared" si="189"/>
        <v>5.3571428571428568E-2</v>
      </c>
      <c r="AD606" s="13">
        <f t="shared" si="190"/>
        <v>2.6315789473684209E-2</v>
      </c>
      <c r="AE606" s="14">
        <v>31.4</v>
      </c>
      <c r="AF606" s="15">
        <v>29</v>
      </c>
      <c r="AG606" s="15">
        <v>4</v>
      </c>
      <c r="AH606" s="15">
        <v>4</v>
      </c>
      <c r="AI606" s="2">
        <v>634.61666666669998</v>
      </c>
      <c r="AJ606" s="14">
        <f t="shared" si="191"/>
        <v>12.692333333334</v>
      </c>
      <c r="AK606">
        <v>857</v>
      </c>
      <c r="AL606" s="14">
        <f t="shared" si="192"/>
        <v>17.14</v>
      </c>
      <c r="AM606" s="16">
        <f t="shared" si="193"/>
        <v>0.74050952936604431</v>
      </c>
      <c r="AN606" s="15">
        <v>68.428571000000005</v>
      </c>
      <c r="AO606" s="16">
        <f t="shared" si="194"/>
        <v>6.4695972791970764</v>
      </c>
      <c r="AP606" s="13">
        <f>IF(('Even Strength'!CU606+'Power Play'!AJ606+'Penalty Kill'!AF606)&gt;0,V606/('Even Strength'!CU606+'Power Play'!AJ606+'Penalty Kill'!AF606),0)</f>
        <v>2.7027027027027029E-2</v>
      </c>
      <c r="AQ606" s="13">
        <f>IF(('Even Strength'!CU606+'Power Play'!AJ606+'Penalty Kill'!AF606)&gt;0,W606/('Even Strength'!CU606+'Power Play'!AJ606+'Penalty Kill'!AF606),0)</f>
        <v>9.0090090090090086E-2</v>
      </c>
      <c r="AR606" s="13">
        <f t="shared" si="195"/>
        <v>0.11711711711711711</v>
      </c>
      <c r="AS606">
        <v>3</v>
      </c>
      <c r="AT606">
        <v>5</v>
      </c>
      <c r="AU606" s="17">
        <f t="shared" si="196"/>
        <v>0.375</v>
      </c>
      <c r="AV606">
        <v>0.2</v>
      </c>
      <c r="AW606">
        <v>59</v>
      </c>
      <c r="AX606">
        <v>70</v>
      </c>
      <c r="AY606">
        <v>16</v>
      </c>
      <c r="AZ606">
        <v>32</v>
      </c>
      <c r="BA606">
        <v>23</v>
      </c>
      <c r="BB606">
        <v>16</v>
      </c>
      <c r="BC606" s="2">
        <f t="shared" si="197"/>
        <v>5.578170549150113</v>
      </c>
      <c r="BD606" s="14">
        <f t="shared" si="198"/>
        <v>6.6181684481442025</v>
      </c>
      <c r="BE606" s="14">
        <f t="shared" si="199"/>
        <v>1.5127242167186747</v>
      </c>
      <c r="BF606" s="14">
        <f t="shared" si="200"/>
        <v>3.0254484334373495</v>
      </c>
      <c r="BG606" s="14">
        <f t="shared" si="201"/>
        <v>2.1745410615330947</v>
      </c>
      <c r="BH606" s="14">
        <f t="shared" si="202"/>
        <v>1.5127242167186747</v>
      </c>
      <c r="BI606">
        <v>21</v>
      </c>
      <c r="BJ606">
        <v>8</v>
      </c>
      <c r="BK606">
        <v>1</v>
      </c>
      <c r="BL606">
        <v>0</v>
      </c>
      <c r="BM606">
        <v>0</v>
      </c>
      <c r="BN606">
        <v>0</v>
      </c>
      <c r="BO606" s="2">
        <v>6.1078169999999998</v>
      </c>
      <c r="BP606">
        <v>1</v>
      </c>
      <c r="BQ606">
        <v>0</v>
      </c>
      <c r="BR606" s="18">
        <f t="shared" si="203"/>
        <v>0</v>
      </c>
      <c r="BS606">
        <v>0</v>
      </c>
      <c r="BT606">
        <v>0</v>
      </c>
      <c r="BU606">
        <v>14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 s="18">
        <f t="shared" si="204"/>
        <v>0</v>
      </c>
      <c r="CC606" s="19">
        <v>3</v>
      </c>
      <c r="CD606">
        <v>0</v>
      </c>
      <c r="CE606">
        <v>0.2</v>
      </c>
      <c r="CF606">
        <v>0.2</v>
      </c>
      <c r="CG606" s="20">
        <f t="shared" si="205"/>
        <v>4.0000000000000001E-3</v>
      </c>
      <c r="CH606" s="20">
        <f t="shared" si="206"/>
        <v>1.8909052708983434E-2</v>
      </c>
      <c r="CI606">
        <v>12.9</v>
      </c>
      <c r="CJ606">
        <v>11.4</v>
      </c>
      <c r="CK606">
        <v>-10.6</v>
      </c>
      <c r="CL606">
        <v>-0.8</v>
      </c>
      <c r="CM606">
        <v>0.2</v>
      </c>
      <c r="CN606">
        <v>-0.30000000000000004</v>
      </c>
      <c r="CO606">
        <v>-0.9</v>
      </c>
      <c r="CP606" s="21">
        <f t="shared" si="207"/>
        <v>-1.8000000000000002E-2</v>
      </c>
      <c r="CQ606" s="21">
        <f t="shared" si="208"/>
        <v>-8.5090737190425453E-2</v>
      </c>
      <c r="CW606">
        <v>900000</v>
      </c>
      <c r="CY606" s="22">
        <f t="shared" si="209"/>
        <v>-2.4804878048780488</v>
      </c>
    </row>
    <row r="607" spans="1:103" x14ac:dyDescent="0.2">
      <c r="A607">
        <v>54</v>
      </c>
      <c r="B607" t="s">
        <v>1433</v>
      </c>
      <c r="C607" t="s">
        <v>2751</v>
      </c>
      <c r="D607" t="s">
        <v>309</v>
      </c>
      <c r="E607" t="s">
        <v>106</v>
      </c>
      <c r="F607">
        <v>73</v>
      </c>
      <c r="G607">
        <v>198</v>
      </c>
      <c r="H607" t="s">
        <v>118</v>
      </c>
      <c r="I607">
        <v>2012</v>
      </c>
      <c r="J607">
        <v>4</v>
      </c>
      <c r="K607">
        <v>101</v>
      </c>
      <c r="L607" t="s">
        <v>108</v>
      </c>
      <c r="M607">
        <v>20</v>
      </c>
      <c r="N607" t="s">
        <v>2752</v>
      </c>
      <c r="O607" s="12" t="s">
        <v>2753</v>
      </c>
      <c r="P607" s="12" t="s">
        <v>2754</v>
      </c>
      <c r="Q607" t="s">
        <v>271</v>
      </c>
      <c r="T607" s="12" t="s">
        <v>170</v>
      </c>
      <c r="U607">
        <v>2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1</v>
      </c>
      <c r="AC607" s="13">
        <f t="shared" si="189"/>
        <v>0</v>
      </c>
      <c r="AD607" s="13">
        <f t="shared" si="190"/>
        <v>0</v>
      </c>
      <c r="AE607" s="14">
        <v>0</v>
      </c>
      <c r="AF607" s="15">
        <v>0</v>
      </c>
      <c r="AG607" s="15">
        <v>0</v>
      </c>
      <c r="AH607" s="15">
        <v>0</v>
      </c>
      <c r="AI607" s="2">
        <v>29.083333333300001</v>
      </c>
      <c r="AJ607" s="14">
        <f t="shared" si="191"/>
        <v>14.54166666665</v>
      </c>
      <c r="AK607">
        <v>38</v>
      </c>
      <c r="AL607" s="14">
        <f t="shared" si="192"/>
        <v>19</v>
      </c>
      <c r="AM607" s="16">
        <f t="shared" si="193"/>
        <v>0.76535087719210526</v>
      </c>
      <c r="AN607" s="15">
        <v>10</v>
      </c>
      <c r="AO607" s="16">
        <f t="shared" si="194"/>
        <v>20.630372492860321</v>
      </c>
      <c r="AP607" s="13">
        <f>IF(('Even Strength'!CU607+'Power Play'!AJ607+'Penalty Kill'!AF607)&gt;0,V607/('Even Strength'!CU607+'Power Play'!AJ607+'Penalty Kill'!AF607),0)</f>
        <v>0</v>
      </c>
      <c r="AQ607" s="13">
        <f>IF(('Even Strength'!CU607+'Power Play'!AJ607+'Penalty Kill'!AF607)&gt;0,W607/('Even Strength'!CU607+'Power Play'!AJ607+'Penalty Kill'!AF607),0)</f>
        <v>5.8823529411764705E-2</v>
      </c>
      <c r="AR607" s="13">
        <f t="shared" si="195"/>
        <v>5.8823529411764705E-2</v>
      </c>
      <c r="AS607">
        <v>16</v>
      </c>
      <c r="AT607">
        <v>13</v>
      </c>
      <c r="AU607" s="17">
        <f t="shared" si="196"/>
        <v>0.55172413793103448</v>
      </c>
      <c r="AV607">
        <v>30.5</v>
      </c>
      <c r="AW607">
        <v>4</v>
      </c>
      <c r="AX607">
        <v>2</v>
      </c>
      <c r="AY607">
        <v>4</v>
      </c>
      <c r="AZ607">
        <v>0</v>
      </c>
      <c r="BA607">
        <v>0</v>
      </c>
      <c r="BB607">
        <v>0</v>
      </c>
      <c r="BC607" s="2">
        <f t="shared" si="197"/>
        <v>8.2521489971441273</v>
      </c>
      <c r="BD607" s="14">
        <f t="shared" si="198"/>
        <v>4.1260744985720637</v>
      </c>
      <c r="BE607" s="14">
        <f t="shared" si="199"/>
        <v>8.2521489971441273</v>
      </c>
      <c r="BF607" s="14">
        <f t="shared" si="200"/>
        <v>0</v>
      </c>
      <c r="BG607" s="14">
        <f t="shared" si="201"/>
        <v>0</v>
      </c>
      <c r="BH607" s="14">
        <f t="shared" si="202"/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 s="2">
        <v>-5.3557999999999995E-2</v>
      </c>
      <c r="BR607" s="18" t="str">
        <f t="shared" si="203"/>
        <v xml:space="preserve"> 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 s="18">
        <f t="shared" si="204"/>
        <v>0</v>
      </c>
      <c r="CC607" s="19">
        <v>6</v>
      </c>
      <c r="CD607">
        <v>0</v>
      </c>
      <c r="CE607">
        <v>0.1</v>
      </c>
      <c r="CF607">
        <v>0.1</v>
      </c>
      <c r="CG607" s="20">
        <f t="shared" si="205"/>
        <v>0.05</v>
      </c>
      <c r="CH607" s="20">
        <f t="shared" si="206"/>
        <v>0.20630372492860322</v>
      </c>
      <c r="CI607">
        <v>0.30000000000000004</v>
      </c>
      <c r="CJ607">
        <v>0.30000000000000004</v>
      </c>
      <c r="CK607">
        <v>0.9</v>
      </c>
      <c r="CL607">
        <v>0.2</v>
      </c>
      <c r="CM607">
        <v>0.1</v>
      </c>
      <c r="CN607">
        <v>0</v>
      </c>
      <c r="CO607">
        <v>0.30000000000000004</v>
      </c>
      <c r="CP607" s="21">
        <f t="shared" si="207"/>
        <v>0.15000000000000002</v>
      </c>
      <c r="CQ607" s="21">
        <f t="shared" si="208"/>
        <v>0.6189111747858097</v>
      </c>
      <c r="CW607">
        <v>925000</v>
      </c>
      <c r="CY607" s="22">
        <f t="shared" si="209"/>
        <v>-1.3243902439024386</v>
      </c>
    </row>
    <row r="608" spans="1:103" x14ac:dyDescent="0.2">
      <c r="A608">
        <v>2</v>
      </c>
      <c r="B608" t="s">
        <v>2755</v>
      </c>
      <c r="C608" t="s">
        <v>2756</v>
      </c>
      <c r="D608" t="s">
        <v>135</v>
      </c>
      <c r="E608" t="s">
        <v>106</v>
      </c>
      <c r="F608">
        <v>76</v>
      </c>
      <c r="G608">
        <v>220</v>
      </c>
      <c r="H608" t="s">
        <v>118</v>
      </c>
      <c r="I608">
        <v>2004</v>
      </c>
      <c r="J608">
        <v>6</v>
      </c>
      <c r="K608">
        <v>173</v>
      </c>
      <c r="M608">
        <v>29</v>
      </c>
      <c r="N608" t="s">
        <v>2757</v>
      </c>
      <c r="O608" s="12" t="s">
        <v>138</v>
      </c>
      <c r="P608" s="12" t="s">
        <v>2758</v>
      </c>
      <c r="Q608" t="s">
        <v>169</v>
      </c>
      <c r="T608" s="12" t="s">
        <v>178</v>
      </c>
      <c r="U608">
        <v>60</v>
      </c>
      <c r="V608">
        <v>0</v>
      </c>
      <c r="W608">
        <v>6</v>
      </c>
      <c r="X608">
        <v>6</v>
      </c>
      <c r="Y608">
        <v>4</v>
      </c>
      <c r="Z608">
        <v>47</v>
      </c>
      <c r="AA608">
        <v>21</v>
      </c>
      <c r="AB608">
        <v>32</v>
      </c>
      <c r="AC608" s="13">
        <f t="shared" si="189"/>
        <v>0</v>
      </c>
      <c r="AD608" s="13">
        <f t="shared" si="190"/>
        <v>0</v>
      </c>
      <c r="AE608" s="14">
        <v>43.1</v>
      </c>
      <c r="AF608" s="15">
        <v>18</v>
      </c>
      <c r="AG608" s="15">
        <v>7</v>
      </c>
      <c r="AH608" s="15">
        <v>16</v>
      </c>
      <c r="AI608" s="2">
        <v>865.25</v>
      </c>
      <c r="AJ608" s="14">
        <f t="shared" si="191"/>
        <v>14.420833333333333</v>
      </c>
      <c r="AK608">
        <v>1091</v>
      </c>
      <c r="AL608" s="14">
        <f t="shared" si="192"/>
        <v>18.183333333333334</v>
      </c>
      <c r="AM608" s="16">
        <f t="shared" si="193"/>
        <v>0.79307974335472042</v>
      </c>
      <c r="AN608" s="15">
        <v>26.333333</v>
      </c>
      <c r="AO608" s="16">
        <f t="shared" si="194"/>
        <v>1.8260618087258016</v>
      </c>
      <c r="AP608" s="13">
        <f>IF(('Even Strength'!CU608+'Power Play'!AJ608+'Penalty Kill'!AF608)&gt;0,V608/('Even Strength'!CU608+'Power Play'!AJ608+'Penalty Kill'!AF608),0)</f>
        <v>0</v>
      </c>
      <c r="AQ608" s="13">
        <f>IF(('Even Strength'!CU608+'Power Play'!AJ608+'Penalty Kill'!AF608)&gt;0,W608/('Even Strength'!CU608+'Power Play'!AJ608+'Penalty Kill'!AF608),0)</f>
        <v>6.5934065934065936E-2</v>
      </c>
      <c r="AR608" s="13">
        <f t="shared" si="195"/>
        <v>6.5934065934065936E-2</v>
      </c>
      <c r="AS608">
        <v>0</v>
      </c>
      <c r="AT608">
        <v>0</v>
      </c>
      <c r="AU608" s="17">
        <f t="shared" si="196"/>
        <v>0</v>
      </c>
      <c r="AV608">
        <v>0</v>
      </c>
      <c r="AW608">
        <v>117</v>
      </c>
      <c r="AX608">
        <v>77</v>
      </c>
      <c r="AY608">
        <v>55</v>
      </c>
      <c r="AZ608">
        <v>21</v>
      </c>
      <c r="BA608">
        <v>31</v>
      </c>
      <c r="BB608">
        <v>15</v>
      </c>
      <c r="BC608" s="2">
        <f t="shared" si="197"/>
        <v>8.1132620629875767</v>
      </c>
      <c r="BD608" s="14">
        <f t="shared" si="198"/>
        <v>5.3394972551285758</v>
      </c>
      <c r="BE608" s="14">
        <f t="shared" si="199"/>
        <v>3.8139266108061252</v>
      </c>
      <c r="BF608" s="14">
        <f t="shared" si="200"/>
        <v>1.4562265241259751</v>
      </c>
      <c r="BG608" s="14">
        <f t="shared" si="201"/>
        <v>2.1496677260907253</v>
      </c>
      <c r="BH608" s="14">
        <f t="shared" si="202"/>
        <v>1.0401618029471251</v>
      </c>
      <c r="BI608">
        <v>38</v>
      </c>
      <c r="BJ608">
        <v>14</v>
      </c>
      <c r="BK608">
        <v>2</v>
      </c>
      <c r="BL608">
        <v>0</v>
      </c>
      <c r="BM608">
        <v>0</v>
      </c>
      <c r="BN608">
        <v>0</v>
      </c>
      <c r="BO608" s="2">
        <v>-4.7851470000000003</v>
      </c>
      <c r="BR608" s="18" t="str">
        <f t="shared" si="203"/>
        <v xml:space="preserve"> </v>
      </c>
      <c r="BT608">
        <v>0</v>
      </c>
      <c r="BU608">
        <v>17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 s="18">
        <f t="shared" si="204"/>
        <v>0</v>
      </c>
      <c r="CC608" s="19">
        <v>1</v>
      </c>
      <c r="CD608">
        <v>-0.4</v>
      </c>
      <c r="CE608">
        <v>2.1</v>
      </c>
      <c r="CF608">
        <v>1.7000000000000002</v>
      </c>
      <c r="CG608" s="20">
        <f t="shared" si="205"/>
        <v>2.8333333333333335E-2</v>
      </c>
      <c r="CH608" s="20">
        <f t="shared" si="206"/>
        <v>0.11788500433400752</v>
      </c>
      <c r="CI608">
        <v>13.6</v>
      </c>
      <c r="CJ608">
        <v>16.5</v>
      </c>
      <c r="CK608">
        <v>4.0999999999999996</v>
      </c>
      <c r="CL608">
        <v>-1.1000000000000001</v>
      </c>
      <c r="CM608">
        <v>1.9</v>
      </c>
      <c r="CN608">
        <v>0</v>
      </c>
      <c r="CO608">
        <v>0.8</v>
      </c>
      <c r="CP608" s="21">
        <f t="shared" si="207"/>
        <v>1.3333333333333334E-2</v>
      </c>
      <c r="CQ608" s="21">
        <f t="shared" si="208"/>
        <v>5.5475296157180012E-2</v>
      </c>
      <c r="CW608">
        <v>600000</v>
      </c>
      <c r="CY608" s="22">
        <f t="shared" si="209"/>
        <v>-0.25365853658536586</v>
      </c>
    </row>
    <row r="609" spans="1:103" x14ac:dyDescent="0.2">
      <c r="A609">
        <v>15</v>
      </c>
      <c r="B609" t="s">
        <v>2759</v>
      </c>
      <c r="C609" t="s">
        <v>618</v>
      </c>
      <c r="D609" t="s">
        <v>309</v>
      </c>
      <c r="E609" t="s">
        <v>106</v>
      </c>
      <c r="F609">
        <v>72</v>
      </c>
      <c r="G609">
        <v>193</v>
      </c>
      <c r="H609" t="s">
        <v>107</v>
      </c>
      <c r="I609">
        <v>2001</v>
      </c>
      <c r="J609">
        <v>9</v>
      </c>
      <c r="K609">
        <v>264</v>
      </c>
      <c r="M609">
        <v>30</v>
      </c>
      <c r="N609" t="s">
        <v>2760</v>
      </c>
      <c r="O609" s="12" t="s">
        <v>334</v>
      </c>
      <c r="P609" s="12" t="s">
        <v>2761</v>
      </c>
      <c r="Q609" t="s">
        <v>330</v>
      </c>
      <c r="T609" s="12" t="s">
        <v>546</v>
      </c>
      <c r="U609">
        <v>55</v>
      </c>
      <c r="V609">
        <v>14</v>
      </c>
      <c r="W609">
        <v>19</v>
      </c>
      <c r="X609">
        <v>33</v>
      </c>
      <c r="Y609">
        <v>3</v>
      </c>
      <c r="Z609">
        <v>110</v>
      </c>
      <c r="AA609">
        <v>37</v>
      </c>
      <c r="AB609">
        <v>35</v>
      </c>
      <c r="AC609" s="13">
        <f t="shared" si="189"/>
        <v>0.12727272727272726</v>
      </c>
      <c r="AD609" s="13">
        <f t="shared" si="190"/>
        <v>7.6923076923076927E-2</v>
      </c>
      <c r="AE609" s="14">
        <v>29.2</v>
      </c>
      <c r="AF609" s="15">
        <v>67</v>
      </c>
      <c r="AG609" s="15">
        <v>10</v>
      </c>
      <c r="AH609" s="15">
        <v>13</v>
      </c>
      <c r="AI609" s="2">
        <v>932.26666666669996</v>
      </c>
      <c r="AJ609" s="14">
        <f t="shared" si="191"/>
        <v>16.950303030303637</v>
      </c>
      <c r="AK609">
        <v>1142</v>
      </c>
      <c r="AL609" s="14">
        <f t="shared" si="192"/>
        <v>20.763636363636362</v>
      </c>
      <c r="AM609" s="16">
        <f t="shared" si="193"/>
        <v>0.81634559252775829</v>
      </c>
      <c r="AN609" s="15">
        <v>110.276163</v>
      </c>
      <c r="AO609" s="16">
        <f t="shared" si="194"/>
        <v>7.0972930992560395</v>
      </c>
      <c r="AP609" s="13">
        <f>IF(('Even Strength'!CU609+'Power Play'!AJ609+'Penalty Kill'!AF609)&gt;0,V609/('Even Strength'!CU609+'Power Play'!AJ609+'Penalty Kill'!AF609),0)</f>
        <v>0.16867469879518071</v>
      </c>
      <c r="AQ609" s="13">
        <f>IF(('Even Strength'!CU609+'Power Play'!AJ609+'Penalty Kill'!AF609)&gt;0,W609/('Even Strength'!CU609+'Power Play'!AJ609+'Penalty Kill'!AF609),0)</f>
        <v>0.2289156626506024</v>
      </c>
      <c r="AR609" s="13">
        <f t="shared" si="195"/>
        <v>0.39759036144578308</v>
      </c>
      <c r="AS609">
        <v>2</v>
      </c>
      <c r="AT609">
        <v>12</v>
      </c>
      <c r="AU609" s="17">
        <f t="shared" si="196"/>
        <v>0.14285714285714285</v>
      </c>
      <c r="AV609">
        <v>0.4</v>
      </c>
      <c r="AW609">
        <v>75</v>
      </c>
      <c r="AX609">
        <v>35</v>
      </c>
      <c r="AY609">
        <v>16</v>
      </c>
      <c r="AZ609">
        <v>37</v>
      </c>
      <c r="BA609">
        <v>21</v>
      </c>
      <c r="BB609">
        <v>21</v>
      </c>
      <c r="BC609" s="2">
        <f t="shared" si="197"/>
        <v>4.8269450800913605</v>
      </c>
      <c r="BD609" s="14">
        <f t="shared" si="198"/>
        <v>2.252574370709302</v>
      </c>
      <c r="BE609" s="14">
        <f t="shared" si="199"/>
        <v>1.0297482837528236</v>
      </c>
      <c r="BF609" s="14">
        <f t="shared" si="200"/>
        <v>2.3812929061784049</v>
      </c>
      <c r="BG609" s="14">
        <f t="shared" si="201"/>
        <v>1.3515446224255809</v>
      </c>
      <c r="BH609" s="14">
        <f t="shared" si="202"/>
        <v>1.3515446224255809</v>
      </c>
      <c r="BI609">
        <v>30</v>
      </c>
      <c r="BJ609">
        <v>15</v>
      </c>
      <c r="BK609">
        <v>0</v>
      </c>
      <c r="BL609">
        <v>0</v>
      </c>
      <c r="BM609">
        <v>0</v>
      </c>
      <c r="BN609">
        <v>0</v>
      </c>
      <c r="BO609" s="2">
        <v>-8.1244029999999992</v>
      </c>
      <c r="BP609">
        <v>4</v>
      </c>
      <c r="BQ609">
        <v>1</v>
      </c>
      <c r="BR609" s="18">
        <f t="shared" si="203"/>
        <v>0.25</v>
      </c>
      <c r="BS609">
        <v>0</v>
      </c>
      <c r="BT609">
        <v>1</v>
      </c>
      <c r="BU609">
        <v>13</v>
      </c>
      <c r="BV609">
        <v>0</v>
      </c>
      <c r="BW609">
        <v>1</v>
      </c>
      <c r="BX609">
        <v>1</v>
      </c>
      <c r="BY609">
        <v>2</v>
      </c>
      <c r="BZ609">
        <v>0</v>
      </c>
      <c r="CA609">
        <v>0</v>
      </c>
      <c r="CB609" s="18">
        <f t="shared" si="204"/>
        <v>0</v>
      </c>
      <c r="CC609" s="19">
        <v>5</v>
      </c>
      <c r="CD609">
        <v>2.6</v>
      </c>
      <c r="CE609">
        <v>0.9</v>
      </c>
      <c r="CF609">
        <v>3.5</v>
      </c>
      <c r="CG609" s="20">
        <f t="shared" si="205"/>
        <v>6.363636363636363E-2</v>
      </c>
      <c r="CH609" s="20">
        <f t="shared" si="206"/>
        <v>0.22525743707093018</v>
      </c>
      <c r="CI609">
        <v>20.9</v>
      </c>
      <c r="CJ609">
        <v>18.3</v>
      </c>
      <c r="CK609">
        <v>-1.9</v>
      </c>
      <c r="CL609">
        <v>4.2</v>
      </c>
      <c r="CM609">
        <v>1.1000000000000001</v>
      </c>
      <c r="CN609">
        <v>-0.2</v>
      </c>
      <c r="CO609">
        <v>5</v>
      </c>
      <c r="CP609" s="21">
        <f t="shared" si="207"/>
        <v>9.0909090909090912E-2</v>
      </c>
      <c r="CQ609" s="21">
        <f t="shared" si="208"/>
        <v>0.32179633867275736</v>
      </c>
      <c r="CU609">
        <v>23</v>
      </c>
      <c r="CV609" t="s">
        <v>388</v>
      </c>
      <c r="CW609">
        <v>4000000</v>
      </c>
      <c r="CY609" s="22">
        <f t="shared" si="209"/>
        <v>-2.0243902439024382</v>
      </c>
    </row>
    <row r="610" spans="1:103" x14ac:dyDescent="0.2">
      <c r="A610">
        <v>11</v>
      </c>
      <c r="B610" t="s">
        <v>2762</v>
      </c>
      <c r="C610" t="s">
        <v>173</v>
      </c>
      <c r="D610" t="s">
        <v>127</v>
      </c>
      <c r="E610" t="s">
        <v>117</v>
      </c>
      <c r="F610">
        <v>71</v>
      </c>
      <c r="G610">
        <v>197</v>
      </c>
      <c r="H610" t="s">
        <v>118</v>
      </c>
      <c r="I610">
        <v>2003</v>
      </c>
      <c r="J610">
        <v>1</v>
      </c>
      <c r="K610">
        <v>17</v>
      </c>
      <c r="M610">
        <v>29</v>
      </c>
      <c r="N610" t="s">
        <v>2763</v>
      </c>
      <c r="O610" s="12" t="s">
        <v>490</v>
      </c>
      <c r="P610" s="12" t="s">
        <v>2764</v>
      </c>
      <c r="Q610" t="s">
        <v>305</v>
      </c>
      <c r="T610" s="12" t="s">
        <v>156</v>
      </c>
      <c r="U610">
        <v>67</v>
      </c>
      <c r="V610">
        <v>29</v>
      </c>
      <c r="W610">
        <v>27</v>
      </c>
      <c r="X610">
        <v>56</v>
      </c>
      <c r="Y610">
        <v>10</v>
      </c>
      <c r="Z610">
        <v>245</v>
      </c>
      <c r="AA610">
        <v>69</v>
      </c>
      <c r="AB610">
        <v>64</v>
      </c>
      <c r="AC610" s="13">
        <f t="shared" si="189"/>
        <v>0.11836734693877551</v>
      </c>
      <c r="AD610" s="13">
        <f t="shared" si="190"/>
        <v>7.6719576719576715E-2</v>
      </c>
      <c r="AE610" s="14">
        <v>23.4</v>
      </c>
      <c r="AF610" s="15">
        <v>116</v>
      </c>
      <c r="AG610" s="15">
        <v>37</v>
      </c>
      <c r="AH610" s="15">
        <v>18</v>
      </c>
      <c r="AI610" s="2">
        <v>1368.2166666666999</v>
      </c>
      <c r="AJ610" s="14">
        <f t="shared" si="191"/>
        <v>20.421144278607461</v>
      </c>
      <c r="AK610">
        <v>1674</v>
      </c>
      <c r="AL610" s="14">
        <f t="shared" si="192"/>
        <v>24.985074626865671</v>
      </c>
      <c r="AM610" s="16">
        <f t="shared" si="193"/>
        <v>0.81733373158106326</v>
      </c>
      <c r="AN610" s="15">
        <v>165.75</v>
      </c>
      <c r="AO610" s="16">
        <f t="shared" si="194"/>
        <v>7.2685856284943355</v>
      </c>
      <c r="AP610" s="13">
        <f>IF(('Even Strength'!CU610+'Power Play'!AJ610+'Penalty Kill'!AF610)&gt;0,V610/('Even Strength'!CU610+'Power Play'!AJ610+'Penalty Kill'!AF610),0)</f>
        <v>0.43283582089552236</v>
      </c>
      <c r="AQ610" s="13">
        <f>IF(('Even Strength'!CU610+'Power Play'!AJ610+'Penalty Kill'!AF610)&gt;0,W610/('Even Strength'!CU610+'Power Play'!AJ610+'Penalty Kill'!AF610),0)</f>
        <v>0.40298507462686567</v>
      </c>
      <c r="AR610" s="13">
        <f t="shared" si="195"/>
        <v>0.83582089552238803</v>
      </c>
      <c r="AS610">
        <v>10</v>
      </c>
      <c r="AT610">
        <v>14</v>
      </c>
      <c r="AU610" s="17">
        <f t="shared" si="196"/>
        <v>0.41666666666666669</v>
      </c>
      <c r="AV610">
        <v>0.60000000000000009</v>
      </c>
      <c r="AW610">
        <v>87</v>
      </c>
      <c r="AX610">
        <v>70</v>
      </c>
      <c r="AY610">
        <v>45</v>
      </c>
      <c r="AZ610">
        <v>69</v>
      </c>
      <c r="BA610">
        <v>18</v>
      </c>
      <c r="BB610">
        <v>46</v>
      </c>
      <c r="BC610" s="2">
        <f t="shared" si="197"/>
        <v>3.8151852167662579</v>
      </c>
      <c r="BD610" s="14">
        <f t="shared" si="198"/>
        <v>3.0696892548694028</v>
      </c>
      <c r="BE610" s="14">
        <f t="shared" si="199"/>
        <v>1.9733716638446159</v>
      </c>
      <c r="BF610" s="14">
        <f t="shared" si="200"/>
        <v>3.0258365512284113</v>
      </c>
      <c r="BG610" s="14">
        <f t="shared" si="201"/>
        <v>0.78934866553784644</v>
      </c>
      <c r="BH610" s="14">
        <f t="shared" si="202"/>
        <v>2.0172243674856074</v>
      </c>
      <c r="BI610">
        <v>30</v>
      </c>
      <c r="BJ610">
        <v>15</v>
      </c>
      <c r="BK610">
        <v>0</v>
      </c>
      <c r="BL610">
        <v>0</v>
      </c>
      <c r="BM610">
        <v>0</v>
      </c>
      <c r="BN610">
        <v>0</v>
      </c>
      <c r="BO610" s="2">
        <v>2.395003</v>
      </c>
      <c r="BP610">
        <v>14</v>
      </c>
      <c r="BQ610">
        <v>5</v>
      </c>
      <c r="BR610" s="18">
        <f t="shared" si="203"/>
        <v>0.35714285714285715</v>
      </c>
      <c r="BS610">
        <v>1</v>
      </c>
      <c r="BT610">
        <v>5</v>
      </c>
      <c r="BU610">
        <v>21</v>
      </c>
      <c r="BV610">
        <v>0</v>
      </c>
      <c r="BW610">
        <v>0</v>
      </c>
      <c r="BX610">
        <v>5</v>
      </c>
      <c r="BY610">
        <v>2</v>
      </c>
      <c r="BZ610">
        <v>0</v>
      </c>
      <c r="CA610">
        <v>0</v>
      </c>
      <c r="CB610" s="18">
        <f t="shared" si="204"/>
        <v>0</v>
      </c>
      <c r="CC610" s="19">
        <v>7</v>
      </c>
      <c r="CD610">
        <v>5.5</v>
      </c>
      <c r="CE610">
        <v>2.1</v>
      </c>
      <c r="CF610">
        <v>7.6</v>
      </c>
      <c r="CG610" s="20">
        <f t="shared" si="205"/>
        <v>0.11343283582089551</v>
      </c>
      <c r="CH610" s="20">
        <f t="shared" si="206"/>
        <v>0.33328054767153514</v>
      </c>
      <c r="CI610">
        <v>31.8</v>
      </c>
      <c r="CJ610">
        <v>27.4</v>
      </c>
      <c r="CK610">
        <v>10.3</v>
      </c>
      <c r="CL610">
        <v>9.4</v>
      </c>
      <c r="CM610">
        <v>4</v>
      </c>
      <c r="CN610">
        <v>0.5</v>
      </c>
      <c r="CO610">
        <v>13.9</v>
      </c>
      <c r="CP610" s="21">
        <f t="shared" si="207"/>
        <v>0.20746268656716418</v>
      </c>
      <c r="CQ610" s="21">
        <f t="shared" si="208"/>
        <v>0.60955258060978146</v>
      </c>
      <c r="CU610">
        <v>15</v>
      </c>
      <c r="CV610" t="s">
        <v>2765</v>
      </c>
      <c r="CW610">
        <v>7538462</v>
      </c>
      <c r="CY610" s="22">
        <f t="shared" si="209"/>
        <v>0.66172526829268641</v>
      </c>
    </row>
    <row r="611" spans="1:103" x14ac:dyDescent="0.2">
      <c r="A611">
        <v>15</v>
      </c>
      <c r="B611" t="s">
        <v>2766</v>
      </c>
      <c r="C611" t="s">
        <v>1660</v>
      </c>
      <c r="D611" t="s">
        <v>334</v>
      </c>
      <c r="E611" t="s">
        <v>117</v>
      </c>
      <c r="F611">
        <v>77</v>
      </c>
      <c r="G611">
        <v>224</v>
      </c>
      <c r="H611" t="s">
        <v>107</v>
      </c>
      <c r="I611">
        <v>1999</v>
      </c>
      <c r="J611">
        <v>8</v>
      </c>
      <c r="K611">
        <v>222</v>
      </c>
      <c r="M611">
        <v>34</v>
      </c>
      <c r="N611" t="s">
        <v>2767</v>
      </c>
      <c r="O611" s="12" t="s">
        <v>2768</v>
      </c>
      <c r="P611" s="12" t="s">
        <v>2769</v>
      </c>
      <c r="Q611" t="s">
        <v>367</v>
      </c>
      <c r="T611" s="12" t="s">
        <v>148</v>
      </c>
      <c r="U611">
        <v>22</v>
      </c>
      <c r="V611">
        <v>0</v>
      </c>
      <c r="W611">
        <v>1</v>
      </c>
      <c r="X611">
        <v>1</v>
      </c>
      <c r="Y611">
        <v>-6</v>
      </c>
      <c r="Z611">
        <v>4</v>
      </c>
      <c r="AA611">
        <v>1</v>
      </c>
      <c r="AB611">
        <v>0</v>
      </c>
      <c r="AC611" s="13">
        <f t="shared" si="189"/>
        <v>0</v>
      </c>
      <c r="AD611" s="13">
        <f t="shared" si="190"/>
        <v>0</v>
      </c>
      <c r="AE611" s="14">
        <v>22.8</v>
      </c>
      <c r="AF611" s="15">
        <v>1</v>
      </c>
      <c r="AG611" s="15">
        <v>1</v>
      </c>
      <c r="AH611" s="15">
        <v>0</v>
      </c>
      <c r="AI611" s="2">
        <v>100.1</v>
      </c>
      <c r="AJ611" s="14">
        <f t="shared" si="191"/>
        <v>4.55</v>
      </c>
      <c r="AK611">
        <v>152</v>
      </c>
      <c r="AL611" s="14">
        <f t="shared" si="192"/>
        <v>6.9090909090909092</v>
      </c>
      <c r="AM611" s="16">
        <f t="shared" si="193"/>
        <v>0.65855263157894728</v>
      </c>
      <c r="AN611" s="15">
        <v>0</v>
      </c>
      <c r="AO611" s="16">
        <f t="shared" si="194"/>
        <v>0</v>
      </c>
      <c r="AP611" s="13">
        <f>IF(('Even Strength'!CU611+'Power Play'!AJ611+'Penalty Kill'!AF611)&gt;0,V611/('Even Strength'!CU611+'Power Play'!AJ611+'Penalty Kill'!AF611),0)</f>
        <v>0</v>
      </c>
      <c r="AQ611" s="13">
        <f>IF(('Even Strength'!CU611+'Power Play'!AJ611+'Penalty Kill'!AF611)&gt;0,W611/('Even Strength'!CU611+'Power Play'!AJ611+'Penalty Kill'!AF611),0)</f>
        <v>2.4390243902439025E-2</v>
      </c>
      <c r="AR611" s="13">
        <f t="shared" si="195"/>
        <v>2.4390243902439025E-2</v>
      </c>
      <c r="AS611">
        <v>0</v>
      </c>
      <c r="AT611">
        <v>0</v>
      </c>
      <c r="AU611" s="17">
        <f t="shared" si="196"/>
        <v>0</v>
      </c>
      <c r="AV611">
        <v>0</v>
      </c>
      <c r="AW611">
        <v>12</v>
      </c>
      <c r="AX611">
        <v>14</v>
      </c>
      <c r="AY611">
        <v>5</v>
      </c>
      <c r="AZ611">
        <v>1</v>
      </c>
      <c r="BA611">
        <v>2</v>
      </c>
      <c r="BB611">
        <v>0</v>
      </c>
      <c r="BC611" s="2">
        <f t="shared" si="197"/>
        <v>7.1928071928071935</v>
      </c>
      <c r="BD611" s="14">
        <f t="shared" si="198"/>
        <v>8.3916083916083917</v>
      </c>
      <c r="BE611" s="14">
        <f t="shared" si="199"/>
        <v>2.9970029970029972</v>
      </c>
      <c r="BF611" s="14">
        <f t="shared" si="200"/>
        <v>0.59940059940059942</v>
      </c>
      <c r="BG611" s="14">
        <f t="shared" si="201"/>
        <v>1.1988011988011988</v>
      </c>
      <c r="BH611" s="14">
        <f t="shared" si="202"/>
        <v>0</v>
      </c>
      <c r="BI611">
        <v>85</v>
      </c>
      <c r="BJ611">
        <v>5</v>
      </c>
      <c r="BK611">
        <v>9</v>
      </c>
      <c r="BL611">
        <v>2</v>
      </c>
      <c r="BM611">
        <v>1</v>
      </c>
      <c r="BN611">
        <v>0</v>
      </c>
      <c r="BO611" s="2">
        <v>-5.1764330000000003</v>
      </c>
      <c r="BR611" s="18" t="str">
        <f t="shared" si="203"/>
        <v xml:space="preserve"> </v>
      </c>
      <c r="BT611">
        <v>0</v>
      </c>
      <c r="BU611">
        <v>8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 s="18">
        <f t="shared" si="204"/>
        <v>0</v>
      </c>
      <c r="CC611" s="19">
        <v>2</v>
      </c>
      <c r="CD611">
        <v>-0.2</v>
      </c>
      <c r="CE611">
        <v>-0.1</v>
      </c>
      <c r="CF611">
        <v>-0.30000000000000004</v>
      </c>
      <c r="CG611" s="20">
        <f t="shared" si="205"/>
        <v>-1.3636363636363639E-2</v>
      </c>
      <c r="CH611" s="20">
        <f t="shared" si="206"/>
        <v>-0.17982017982017984</v>
      </c>
      <c r="CI611">
        <v>3.7</v>
      </c>
      <c r="CJ611">
        <v>3.6</v>
      </c>
      <c r="CK611">
        <v>-6.3</v>
      </c>
      <c r="CL611">
        <v>-1.4</v>
      </c>
      <c r="CM611">
        <v>-0.2</v>
      </c>
      <c r="CN611">
        <v>0</v>
      </c>
      <c r="CO611">
        <v>-1.6</v>
      </c>
      <c r="CP611" s="21">
        <f t="shared" si="207"/>
        <v>-7.2727272727272738E-2</v>
      </c>
      <c r="CQ611" s="21">
        <f t="shared" si="208"/>
        <v>-0.95904095904095921</v>
      </c>
      <c r="CU611">
        <v>22</v>
      </c>
      <c r="CV611" t="s">
        <v>2770</v>
      </c>
      <c r="CW611">
        <v>937500</v>
      </c>
      <c r="CY611" s="22">
        <f t="shared" si="209"/>
        <v>-3.2463414634146344</v>
      </c>
    </row>
    <row r="612" spans="1:103" x14ac:dyDescent="0.2">
      <c r="A612">
        <v>8</v>
      </c>
      <c r="B612" t="s">
        <v>2771</v>
      </c>
      <c r="C612" t="s">
        <v>2772</v>
      </c>
      <c r="D612" t="s">
        <v>707</v>
      </c>
      <c r="E612" t="s">
        <v>117</v>
      </c>
      <c r="F612">
        <v>71</v>
      </c>
      <c r="G612">
        <v>190</v>
      </c>
      <c r="H612" t="s">
        <v>107</v>
      </c>
      <c r="I612">
        <v>2003</v>
      </c>
      <c r="J612">
        <v>7</v>
      </c>
      <c r="K612">
        <v>205</v>
      </c>
      <c r="M612">
        <v>29</v>
      </c>
      <c r="N612" t="s">
        <v>2773</v>
      </c>
      <c r="O612" s="12" t="s">
        <v>887</v>
      </c>
      <c r="P612" s="12" t="s">
        <v>2774</v>
      </c>
      <c r="Q612" t="s">
        <v>610</v>
      </c>
      <c r="T612" s="12" t="s">
        <v>140</v>
      </c>
      <c r="U612">
        <v>82</v>
      </c>
      <c r="V612">
        <v>41</v>
      </c>
      <c r="W612">
        <v>38</v>
      </c>
      <c r="X612">
        <v>79</v>
      </c>
      <c r="Y612">
        <v>23</v>
      </c>
      <c r="Z612">
        <v>225</v>
      </c>
      <c r="AA612">
        <v>128</v>
      </c>
      <c r="AB612">
        <v>109</v>
      </c>
      <c r="AC612" s="13">
        <f t="shared" si="189"/>
        <v>0.18222222222222223</v>
      </c>
      <c r="AD612" s="13">
        <f t="shared" si="190"/>
        <v>8.8744588744588751E-2</v>
      </c>
      <c r="AE612" s="14">
        <v>28.5</v>
      </c>
      <c r="AF612" s="15">
        <v>130</v>
      </c>
      <c r="AG612" s="15">
        <v>15</v>
      </c>
      <c r="AH612" s="15">
        <v>36</v>
      </c>
      <c r="AI612" s="2">
        <v>1627.0833333333001</v>
      </c>
      <c r="AJ612" s="14">
        <f t="shared" si="191"/>
        <v>19.842479674796341</v>
      </c>
      <c r="AK612">
        <v>2221</v>
      </c>
      <c r="AL612" s="14">
        <f t="shared" si="192"/>
        <v>27.085365853658537</v>
      </c>
      <c r="AM612" s="16">
        <f t="shared" si="193"/>
        <v>0.73259042473358849</v>
      </c>
      <c r="AN612" s="15">
        <v>262.22640699999999</v>
      </c>
      <c r="AO612" s="16">
        <f t="shared" si="194"/>
        <v>9.6698086064022455</v>
      </c>
      <c r="AP612" s="13">
        <f>IF(('Even Strength'!CU612+'Power Play'!AJ612+'Penalty Kill'!AF612)&gt;0,V612/('Even Strength'!CU612+'Power Play'!AJ612+'Penalty Kill'!AF612),0)</f>
        <v>0.34453781512605042</v>
      </c>
      <c r="AQ612" s="13">
        <f>IF(('Even Strength'!CU612+'Power Play'!AJ612+'Penalty Kill'!AF612)&gt;0,W612/('Even Strength'!CU612+'Power Play'!AJ612+'Penalty Kill'!AF612),0)</f>
        <v>0.31932773109243695</v>
      </c>
      <c r="AR612" s="13">
        <f t="shared" si="195"/>
        <v>0.66386554621848737</v>
      </c>
      <c r="AS612">
        <v>675</v>
      </c>
      <c r="AT612">
        <v>531</v>
      </c>
      <c r="AU612" s="17">
        <f t="shared" si="196"/>
        <v>0.55970149253731338</v>
      </c>
      <c r="AV612">
        <v>23.1</v>
      </c>
      <c r="AW612">
        <v>72</v>
      </c>
      <c r="AX612">
        <v>47</v>
      </c>
      <c r="AY612">
        <v>68</v>
      </c>
      <c r="AZ612">
        <v>128</v>
      </c>
      <c r="BA612">
        <v>57</v>
      </c>
      <c r="BB612">
        <v>56</v>
      </c>
      <c r="BC612" s="2">
        <f t="shared" si="197"/>
        <v>2.6550576184379544</v>
      </c>
      <c r="BD612" s="14">
        <f t="shared" si="198"/>
        <v>1.733162612035887</v>
      </c>
      <c r="BE612" s="14">
        <f t="shared" si="199"/>
        <v>2.5075544174136235</v>
      </c>
      <c r="BF612" s="14">
        <f t="shared" si="200"/>
        <v>4.7201024327785852</v>
      </c>
      <c r="BG612" s="14">
        <f t="shared" si="201"/>
        <v>2.1019206145967138</v>
      </c>
      <c r="BH612" s="14">
        <f t="shared" si="202"/>
        <v>2.0650448143406313</v>
      </c>
      <c r="BI612">
        <v>32</v>
      </c>
      <c r="BJ612">
        <v>15</v>
      </c>
      <c r="BK612">
        <v>0</v>
      </c>
      <c r="BL612">
        <v>0</v>
      </c>
      <c r="BM612">
        <v>0</v>
      </c>
      <c r="BN612">
        <v>0</v>
      </c>
      <c r="BO612" s="2">
        <v>4.1747139999999998</v>
      </c>
      <c r="BP612">
        <v>14</v>
      </c>
      <c r="BQ612">
        <v>5</v>
      </c>
      <c r="BR612" s="18">
        <f t="shared" si="203"/>
        <v>0.35714285714285715</v>
      </c>
      <c r="BS612">
        <v>2</v>
      </c>
      <c r="BT612">
        <v>7</v>
      </c>
      <c r="BU612">
        <v>23</v>
      </c>
      <c r="BV612">
        <v>0</v>
      </c>
      <c r="BW612">
        <v>2</v>
      </c>
      <c r="BX612">
        <v>3</v>
      </c>
      <c r="BY612">
        <v>0</v>
      </c>
      <c r="BZ612">
        <v>0</v>
      </c>
      <c r="CA612">
        <v>0</v>
      </c>
      <c r="CB612" s="18">
        <f t="shared" si="204"/>
        <v>0</v>
      </c>
      <c r="CC612" s="19">
        <v>8</v>
      </c>
      <c r="CD612">
        <v>8.8000000000000007</v>
      </c>
      <c r="CE612">
        <v>2.8</v>
      </c>
      <c r="CF612">
        <v>11.5</v>
      </c>
      <c r="CG612" s="20">
        <f t="shared" si="205"/>
        <v>0.1402439024390244</v>
      </c>
      <c r="CH612" s="20">
        <f t="shared" si="206"/>
        <v>0.424071702944951</v>
      </c>
      <c r="CI612">
        <v>36.5</v>
      </c>
      <c r="CJ612">
        <v>32.299999999999997</v>
      </c>
      <c r="CK612">
        <v>17.899999999999999</v>
      </c>
      <c r="CL612">
        <v>17.600000000000001</v>
      </c>
      <c r="CM612">
        <v>6.1</v>
      </c>
      <c r="CN612">
        <v>0.5</v>
      </c>
      <c r="CO612">
        <v>24.2</v>
      </c>
      <c r="CP612" s="21">
        <f t="shared" si="207"/>
        <v>0.29512195121951218</v>
      </c>
      <c r="CQ612" s="21">
        <f t="shared" si="208"/>
        <v>0.89239436619720125</v>
      </c>
      <c r="CW612">
        <v>4000000</v>
      </c>
      <c r="CY612" s="22">
        <f t="shared" si="209"/>
        <v>17.175609756097561</v>
      </c>
    </row>
    <row r="613" spans="1:103" x14ac:dyDescent="0.2">
      <c r="A613">
        <v>45</v>
      </c>
      <c r="B613" t="s">
        <v>2775</v>
      </c>
      <c r="C613" t="s">
        <v>1795</v>
      </c>
      <c r="D613" t="s">
        <v>105</v>
      </c>
      <c r="E613" t="s">
        <v>106</v>
      </c>
      <c r="F613">
        <v>75</v>
      </c>
      <c r="G613">
        <v>218</v>
      </c>
      <c r="H613" t="s">
        <v>107</v>
      </c>
      <c r="L613" t="s">
        <v>108</v>
      </c>
      <c r="M613">
        <v>22</v>
      </c>
      <c r="N613" t="s">
        <v>2776</v>
      </c>
      <c r="O613" s="12" t="s">
        <v>138</v>
      </c>
      <c r="P613" s="12" t="s">
        <v>2777</v>
      </c>
      <c r="Q613" t="s">
        <v>147</v>
      </c>
      <c r="T613" s="12" t="s">
        <v>170</v>
      </c>
      <c r="U613">
        <v>2</v>
      </c>
      <c r="V613">
        <v>0</v>
      </c>
      <c r="W613">
        <v>0</v>
      </c>
      <c r="X613">
        <v>0</v>
      </c>
      <c r="Y613">
        <v>-1</v>
      </c>
      <c r="Z613">
        <v>4</v>
      </c>
      <c r="AA613">
        <v>1</v>
      </c>
      <c r="AB613">
        <v>0</v>
      </c>
      <c r="AC613" s="13">
        <f t="shared" si="189"/>
        <v>0</v>
      </c>
      <c r="AD613" s="13">
        <f t="shared" si="190"/>
        <v>0</v>
      </c>
      <c r="AE613" s="14">
        <v>29.6</v>
      </c>
      <c r="AF613" s="15">
        <v>3</v>
      </c>
      <c r="AG613" s="15">
        <v>0</v>
      </c>
      <c r="AH613" s="15">
        <v>0</v>
      </c>
      <c r="AI613" s="2">
        <v>18.3</v>
      </c>
      <c r="AJ613" s="14">
        <f t="shared" si="191"/>
        <v>9.15</v>
      </c>
      <c r="AK613">
        <v>28</v>
      </c>
      <c r="AL613" s="14">
        <f t="shared" si="192"/>
        <v>14</v>
      </c>
      <c r="AM613" s="16">
        <f t="shared" si="193"/>
        <v>0.65357142857142858</v>
      </c>
      <c r="AN613" s="15">
        <v>0</v>
      </c>
      <c r="AO613" s="16">
        <f t="shared" si="194"/>
        <v>0</v>
      </c>
      <c r="AP613" s="13">
        <f>IF(('Even Strength'!CU613+'Power Play'!AJ613+'Penalty Kill'!AF613)&gt;0,V613/('Even Strength'!CU613+'Power Play'!AJ613+'Penalty Kill'!AF613),0)</f>
        <v>0</v>
      </c>
      <c r="AQ613" s="13">
        <f>IF(('Even Strength'!CU613+'Power Play'!AJ613+'Penalty Kill'!AF613)&gt;0,W613/('Even Strength'!CU613+'Power Play'!AJ613+'Penalty Kill'!AF613),0)</f>
        <v>0</v>
      </c>
      <c r="AR613" s="13">
        <f t="shared" si="195"/>
        <v>0</v>
      </c>
      <c r="AS613">
        <v>0</v>
      </c>
      <c r="AT613">
        <v>0</v>
      </c>
      <c r="AU613" s="17">
        <f t="shared" si="196"/>
        <v>0</v>
      </c>
      <c r="AV613">
        <v>0</v>
      </c>
      <c r="AW613">
        <v>8</v>
      </c>
      <c r="AX613">
        <v>6</v>
      </c>
      <c r="AY613">
        <v>2</v>
      </c>
      <c r="AZ613">
        <v>1</v>
      </c>
      <c r="BA613">
        <v>0</v>
      </c>
      <c r="BB613">
        <v>0</v>
      </c>
      <c r="BC613" s="2">
        <f t="shared" si="197"/>
        <v>26.229508196721312</v>
      </c>
      <c r="BD613" s="14">
        <f t="shared" si="198"/>
        <v>19.672131147540981</v>
      </c>
      <c r="BE613" s="14">
        <f t="shared" si="199"/>
        <v>6.557377049180328</v>
      </c>
      <c r="BF613" s="14">
        <f t="shared" si="200"/>
        <v>3.278688524590164</v>
      </c>
      <c r="BG613" s="14">
        <f t="shared" si="201"/>
        <v>0</v>
      </c>
      <c r="BH613" s="14">
        <f t="shared" si="202"/>
        <v>0</v>
      </c>
      <c r="BI613">
        <v>2</v>
      </c>
      <c r="BJ613">
        <v>1</v>
      </c>
      <c r="BK613">
        <v>0</v>
      </c>
      <c r="BL613">
        <v>0</v>
      </c>
      <c r="BM613">
        <v>0</v>
      </c>
      <c r="BN613">
        <v>0</v>
      </c>
      <c r="BO613" s="2">
        <v>-1.03355</v>
      </c>
      <c r="BR613" s="18" t="str">
        <f t="shared" si="203"/>
        <v xml:space="preserve"> 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 s="18">
        <f t="shared" si="204"/>
        <v>0</v>
      </c>
      <c r="CC613" s="19">
        <v>4</v>
      </c>
      <c r="CD613">
        <v>-0.1</v>
      </c>
      <c r="CE613">
        <v>0</v>
      </c>
      <c r="CF613">
        <v>-0.1</v>
      </c>
      <c r="CG613" s="20">
        <f t="shared" si="205"/>
        <v>-0.05</v>
      </c>
      <c r="CH613" s="20">
        <f t="shared" si="206"/>
        <v>-0.32786885245901637</v>
      </c>
      <c r="CI613">
        <v>0.30000000000000004</v>
      </c>
      <c r="CJ613">
        <v>0.30000000000000004</v>
      </c>
      <c r="CK613">
        <v>-1</v>
      </c>
      <c r="CL613">
        <v>-0.1</v>
      </c>
      <c r="CM613">
        <v>-0.1</v>
      </c>
      <c r="CN613">
        <v>0</v>
      </c>
      <c r="CO613">
        <v>-0.2</v>
      </c>
      <c r="CP613" s="21">
        <f t="shared" si="207"/>
        <v>-0.1</v>
      </c>
      <c r="CQ613" s="21">
        <f t="shared" si="208"/>
        <v>-0.65573770491803274</v>
      </c>
      <c r="CW613">
        <v>866667</v>
      </c>
      <c r="CY613" s="22">
        <f t="shared" si="209"/>
        <v>-1.7219518048780487</v>
      </c>
    </row>
    <row r="614" spans="1:103" x14ac:dyDescent="0.2">
      <c r="A614">
        <v>70</v>
      </c>
      <c r="B614" t="s">
        <v>2778</v>
      </c>
      <c r="C614" t="s">
        <v>1795</v>
      </c>
      <c r="D614" t="s">
        <v>105</v>
      </c>
      <c r="E614" t="s">
        <v>106</v>
      </c>
      <c r="F614">
        <v>73</v>
      </c>
      <c r="G614">
        <v>200</v>
      </c>
      <c r="H614" t="s">
        <v>118</v>
      </c>
      <c r="I614">
        <v>2012</v>
      </c>
      <c r="J614">
        <v>1</v>
      </c>
      <c r="K614">
        <v>30</v>
      </c>
      <c r="L614" t="s">
        <v>108</v>
      </c>
      <c r="M614">
        <v>21</v>
      </c>
      <c r="N614" t="s">
        <v>2779</v>
      </c>
      <c r="O614" s="12" t="s">
        <v>1506</v>
      </c>
      <c r="P614" s="12" t="s">
        <v>2780</v>
      </c>
      <c r="Q614" t="s">
        <v>684</v>
      </c>
      <c r="T614" s="12" t="s">
        <v>156</v>
      </c>
      <c r="U614">
        <v>25</v>
      </c>
      <c r="V614">
        <v>3</v>
      </c>
      <c r="W614">
        <v>4</v>
      </c>
      <c r="X614">
        <v>7</v>
      </c>
      <c r="Y614">
        <v>2</v>
      </c>
      <c r="Z614">
        <v>31</v>
      </c>
      <c r="AA614">
        <v>20</v>
      </c>
      <c r="AB614">
        <v>11</v>
      </c>
      <c r="AC614" s="13">
        <f t="shared" si="189"/>
        <v>9.6774193548387094E-2</v>
      </c>
      <c r="AD614" s="13">
        <f t="shared" si="190"/>
        <v>4.8387096774193547E-2</v>
      </c>
      <c r="AE614" s="14">
        <v>27.6</v>
      </c>
      <c r="AF614" s="15">
        <v>21</v>
      </c>
      <c r="AG614" s="15">
        <v>7</v>
      </c>
      <c r="AH614" s="15">
        <v>1</v>
      </c>
      <c r="AI614" s="2">
        <v>270.21666666670001</v>
      </c>
      <c r="AJ614" s="14">
        <f t="shared" si="191"/>
        <v>10.808666666668</v>
      </c>
      <c r="AK614">
        <v>388</v>
      </c>
      <c r="AL614" s="14">
        <f t="shared" si="192"/>
        <v>15.52</v>
      </c>
      <c r="AM614" s="16">
        <f t="shared" si="193"/>
        <v>0.69643470790386597</v>
      </c>
      <c r="AN614" s="15">
        <v>27.111111000000001</v>
      </c>
      <c r="AO614" s="16">
        <f t="shared" si="194"/>
        <v>6.019860581014493</v>
      </c>
      <c r="AP614" s="13">
        <f>IF(('Even Strength'!CU614+'Power Play'!AJ614+'Penalty Kill'!AF614)&gt;0,V614/('Even Strength'!CU614+'Power Play'!AJ614+'Penalty Kill'!AF614),0)</f>
        <v>7.6923076923076927E-2</v>
      </c>
      <c r="AQ614" s="13">
        <f>IF(('Even Strength'!CU614+'Power Play'!AJ614+'Penalty Kill'!AF614)&gt;0,W614/('Even Strength'!CU614+'Power Play'!AJ614+'Penalty Kill'!AF614),0)</f>
        <v>0.10256410256410256</v>
      </c>
      <c r="AR614" s="13">
        <f t="shared" si="195"/>
        <v>0.17948717948717949</v>
      </c>
      <c r="AS614">
        <v>1</v>
      </c>
      <c r="AT614">
        <v>1</v>
      </c>
      <c r="AU614" s="17">
        <f t="shared" si="196"/>
        <v>0.5</v>
      </c>
      <c r="AV614">
        <v>0.1</v>
      </c>
      <c r="AW614">
        <v>36</v>
      </c>
      <c r="AX614">
        <v>35</v>
      </c>
      <c r="AY614">
        <v>9</v>
      </c>
      <c r="AZ614">
        <v>20</v>
      </c>
      <c r="BA614">
        <v>9</v>
      </c>
      <c r="BB614">
        <v>9</v>
      </c>
      <c r="BC614" s="2">
        <f t="shared" si="197"/>
        <v>7.993585394435577</v>
      </c>
      <c r="BD614" s="14">
        <f t="shared" si="198"/>
        <v>7.7715413557012551</v>
      </c>
      <c r="BE614" s="14">
        <f t="shared" si="199"/>
        <v>1.9983963486088943</v>
      </c>
      <c r="BF614" s="14">
        <f t="shared" si="200"/>
        <v>4.4408807746864323</v>
      </c>
      <c r="BG614" s="14">
        <f t="shared" si="201"/>
        <v>1.9983963486088943</v>
      </c>
      <c r="BH614" s="14">
        <f t="shared" si="202"/>
        <v>1.9983963486088943</v>
      </c>
      <c r="BI614">
        <v>8</v>
      </c>
      <c r="BJ614">
        <v>4</v>
      </c>
      <c r="BK614">
        <v>0</v>
      </c>
      <c r="BL614">
        <v>0</v>
      </c>
      <c r="BM614">
        <v>0</v>
      </c>
      <c r="BN614">
        <v>0</v>
      </c>
      <c r="BO614" s="2">
        <v>4.5697190000000001</v>
      </c>
      <c r="BR614" s="18" t="str">
        <f t="shared" si="203"/>
        <v xml:space="preserve"> </v>
      </c>
      <c r="BT614">
        <v>1</v>
      </c>
      <c r="BU614">
        <v>5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 s="18">
        <f t="shared" si="204"/>
        <v>0</v>
      </c>
      <c r="CC614" s="19">
        <v>4</v>
      </c>
      <c r="CD614">
        <v>0.4</v>
      </c>
      <c r="CE614">
        <v>0.4</v>
      </c>
      <c r="CF614">
        <v>0.8</v>
      </c>
      <c r="CG614" s="20">
        <f t="shared" si="205"/>
        <v>3.2000000000000001E-2</v>
      </c>
      <c r="CH614" s="20">
        <f t="shared" si="206"/>
        <v>0.17763523098745729</v>
      </c>
      <c r="CI614">
        <v>6.5</v>
      </c>
      <c r="CJ614">
        <v>5.7</v>
      </c>
      <c r="CK614">
        <v>0</v>
      </c>
      <c r="CL614">
        <v>0</v>
      </c>
      <c r="CM614">
        <v>0.8</v>
      </c>
      <c r="CN614">
        <v>0</v>
      </c>
      <c r="CO614">
        <v>0.9</v>
      </c>
      <c r="CP614" s="21">
        <f t="shared" si="207"/>
        <v>3.6000000000000004E-2</v>
      </c>
      <c r="CQ614" s="21">
        <f t="shared" si="208"/>
        <v>0.19983963486088943</v>
      </c>
      <c r="CW614">
        <v>925000</v>
      </c>
      <c r="CY614" s="22">
        <f t="shared" si="209"/>
        <v>-0.72439024390243867</v>
      </c>
    </row>
    <row r="615" spans="1:103" x14ac:dyDescent="0.2">
      <c r="A615">
        <v>42</v>
      </c>
      <c r="B615" t="s">
        <v>2781</v>
      </c>
      <c r="C615" t="s">
        <v>472</v>
      </c>
      <c r="D615" t="s">
        <v>105</v>
      </c>
      <c r="E615" t="s">
        <v>106</v>
      </c>
      <c r="F615">
        <v>76</v>
      </c>
      <c r="G615">
        <v>230</v>
      </c>
      <c r="H615" t="s">
        <v>107</v>
      </c>
      <c r="I615">
        <v>2005</v>
      </c>
      <c r="J615">
        <v>1</v>
      </c>
      <c r="K615">
        <v>26</v>
      </c>
      <c r="M615">
        <v>26</v>
      </c>
      <c r="N615" t="s">
        <v>2782</v>
      </c>
      <c r="O615" s="12" t="s">
        <v>336</v>
      </c>
      <c r="P615" s="12" t="s">
        <v>2783</v>
      </c>
      <c r="Q615" t="s">
        <v>610</v>
      </c>
      <c r="T615" s="12" t="s">
        <v>714</v>
      </c>
      <c r="U615">
        <v>6</v>
      </c>
      <c r="V615">
        <v>1</v>
      </c>
      <c r="W615">
        <v>0</v>
      </c>
      <c r="X615">
        <v>1</v>
      </c>
      <c r="Y615">
        <v>1</v>
      </c>
      <c r="Z615">
        <v>3</v>
      </c>
      <c r="AA615">
        <v>1</v>
      </c>
      <c r="AB615">
        <v>1</v>
      </c>
      <c r="AC615" s="13">
        <f t="shared" si="189"/>
        <v>0.33333333333333331</v>
      </c>
      <c r="AD615" s="13">
        <f t="shared" si="190"/>
        <v>0.2</v>
      </c>
      <c r="AE615" s="14">
        <v>28.8</v>
      </c>
      <c r="AF615" s="15">
        <v>3</v>
      </c>
      <c r="AG615" s="15">
        <v>0</v>
      </c>
      <c r="AH615" s="15">
        <v>0</v>
      </c>
      <c r="AI615" s="2">
        <v>23.566666666700002</v>
      </c>
      <c r="AJ615" s="14">
        <f t="shared" si="191"/>
        <v>3.9277777777833336</v>
      </c>
      <c r="AK615">
        <v>44</v>
      </c>
      <c r="AL615" s="14">
        <f t="shared" si="192"/>
        <v>7.333333333333333</v>
      </c>
      <c r="AM615" s="16">
        <f t="shared" si="193"/>
        <v>0.53560606060681826</v>
      </c>
      <c r="AN615" s="15">
        <v>0</v>
      </c>
      <c r="AO615" s="16">
        <f t="shared" si="194"/>
        <v>0</v>
      </c>
      <c r="AP615" s="13">
        <f>IF(('Even Strength'!CU615+'Power Play'!AJ615+'Penalty Kill'!AF615)&gt;0,V615/('Even Strength'!CU615+'Power Play'!AJ615+'Penalty Kill'!AF615),0)</f>
        <v>2.2222222222222223E-2</v>
      </c>
      <c r="AQ615" s="13">
        <f>IF(('Even Strength'!CU615+'Power Play'!AJ615+'Penalty Kill'!AF615)&gt;0,W615/('Even Strength'!CU615+'Power Play'!AJ615+'Penalty Kill'!AF615),0)</f>
        <v>0</v>
      </c>
      <c r="AR615" s="13">
        <f t="shared" si="195"/>
        <v>2.2222222222222223E-2</v>
      </c>
      <c r="AS615">
        <v>0</v>
      </c>
      <c r="AT615">
        <v>0</v>
      </c>
      <c r="AU615" s="17">
        <f t="shared" si="196"/>
        <v>0</v>
      </c>
      <c r="AV615">
        <v>0</v>
      </c>
      <c r="AW615">
        <v>12</v>
      </c>
      <c r="AX615">
        <v>7</v>
      </c>
      <c r="AY615">
        <v>1</v>
      </c>
      <c r="AZ615">
        <v>1</v>
      </c>
      <c r="BA615">
        <v>0</v>
      </c>
      <c r="BB615">
        <v>1</v>
      </c>
      <c r="BC615" s="2">
        <f t="shared" si="197"/>
        <v>30.551626591187336</v>
      </c>
      <c r="BD615" s="14">
        <f t="shared" si="198"/>
        <v>17.821782178192613</v>
      </c>
      <c r="BE615" s="14">
        <f t="shared" si="199"/>
        <v>2.5459688825989448</v>
      </c>
      <c r="BF615" s="14">
        <f t="shared" si="200"/>
        <v>2.5459688825989448</v>
      </c>
      <c r="BG615" s="14">
        <f t="shared" si="201"/>
        <v>0</v>
      </c>
      <c r="BH615" s="14">
        <f t="shared" si="202"/>
        <v>2.5459688825989448</v>
      </c>
      <c r="BI615">
        <v>22</v>
      </c>
      <c r="BJ615">
        <v>1</v>
      </c>
      <c r="BK615">
        <v>2</v>
      </c>
      <c r="BL615">
        <v>0</v>
      </c>
      <c r="BM615">
        <v>1</v>
      </c>
      <c r="BN615">
        <v>0</v>
      </c>
      <c r="BO615" s="2">
        <v>-2.0411920000000001</v>
      </c>
      <c r="BR615" s="18" t="str">
        <f t="shared" si="203"/>
        <v xml:space="preserve"> 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 s="18">
        <f t="shared" si="204"/>
        <v>0</v>
      </c>
      <c r="CC615" s="19">
        <v>5</v>
      </c>
      <c r="CD615">
        <v>0.2</v>
      </c>
      <c r="CE615">
        <v>0.1</v>
      </c>
      <c r="CF615">
        <v>0.2</v>
      </c>
      <c r="CG615" s="20">
        <f t="shared" si="205"/>
        <v>3.3333333333333333E-2</v>
      </c>
      <c r="CH615" s="20">
        <f t="shared" si="206"/>
        <v>0.50919377651978892</v>
      </c>
      <c r="CI615">
        <v>0.5</v>
      </c>
      <c r="CJ615">
        <v>0.5</v>
      </c>
      <c r="CK615">
        <v>0.9</v>
      </c>
      <c r="CL615">
        <v>0.30000000000000004</v>
      </c>
      <c r="CM615">
        <v>0.2</v>
      </c>
      <c r="CN615">
        <v>0</v>
      </c>
      <c r="CO615">
        <v>0.5</v>
      </c>
      <c r="CP615" s="21">
        <f t="shared" si="207"/>
        <v>8.3333333333333329E-2</v>
      </c>
      <c r="CQ615" s="21">
        <f t="shared" si="208"/>
        <v>1.2729844412994724</v>
      </c>
      <c r="CW615">
        <v>550000</v>
      </c>
      <c r="CY615" s="22">
        <f t="shared" si="209"/>
        <v>-0.46585365853658522</v>
      </c>
    </row>
    <row r="616" spans="1:103" x14ac:dyDescent="0.2">
      <c r="A616">
        <v>44</v>
      </c>
      <c r="B616" t="s">
        <v>2784</v>
      </c>
      <c r="C616" t="s">
        <v>2785</v>
      </c>
      <c r="D616" t="s">
        <v>135</v>
      </c>
      <c r="E616" t="s">
        <v>106</v>
      </c>
      <c r="F616">
        <v>71</v>
      </c>
      <c r="G616">
        <v>191</v>
      </c>
      <c r="H616" t="s">
        <v>118</v>
      </c>
      <c r="M616">
        <v>30</v>
      </c>
      <c r="N616" t="s">
        <v>2786</v>
      </c>
      <c r="O616" s="12" t="s">
        <v>1145</v>
      </c>
      <c r="P616" s="12" t="s">
        <v>2787</v>
      </c>
      <c r="Q616" t="s">
        <v>177</v>
      </c>
      <c r="T616" s="12" t="s">
        <v>156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 s="13">
        <f t="shared" si="189"/>
        <v>0</v>
      </c>
      <c r="AD616" s="13">
        <f t="shared" si="190"/>
        <v>0</v>
      </c>
      <c r="AE616" s="14">
        <v>29</v>
      </c>
      <c r="AF616" s="15">
        <v>0</v>
      </c>
      <c r="AG616" s="15">
        <v>1</v>
      </c>
      <c r="AH616" s="15">
        <v>0</v>
      </c>
      <c r="AI616" s="2">
        <v>26.833333333300001</v>
      </c>
      <c r="AJ616" s="14">
        <f t="shared" si="191"/>
        <v>8.9444444444333335</v>
      </c>
      <c r="AK616">
        <v>39</v>
      </c>
      <c r="AL616" s="14">
        <f t="shared" si="192"/>
        <v>13</v>
      </c>
      <c r="AM616" s="16">
        <f t="shared" si="193"/>
        <v>0.68803418803333338</v>
      </c>
      <c r="AN616" s="15">
        <v>0</v>
      </c>
      <c r="AO616" s="16">
        <f t="shared" si="194"/>
        <v>0</v>
      </c>
      <c r="AP616" s="13">
        <f>IF(('Even Strength'!CU616+'Power Play'!AJ616+'Penalty Kill'!AF616)&gt;0,V616/('Even Strength'!CU616+'Power Play'!AJ616+'Penalty Kill'!AF616),0)</f>
        <v>0</v>
      </c>
      <c r="AQ616" s="13">
        <f>IF(('Even Strength'!CU616+'Power Play'!AJ616+'Penalty Kill'!AF616)&gt;0,W616/('Even Strength'!CU616+'Power Play'!AJ616+'Penalty Kill'!AF616),0)</f>
        <v>0</v>
      </c>
      <c r="AR616" s="13">
        <f t="shared" si="195"/>
        <v>0</v>
      </c>
      <c r="AS616">
        <v>1</v>
      </c>
      <c r="AT616">
        <v>3</v>
      </c>
      <c r="AU616" s="17">
        <f t="shared" si="196"/>
        <v>0.25</v>
      </c>
      <c r="AV616">
        <v>2.1</v>
      </c>
      <c r="AW616">
        <v>5</v>
      </c>
      <c r="AX616">
        <v>3</v>
      </c>
      <c r="AY616">
        <v>1</v>
      </c>
      <c r="AZ616">
        <v>0</v>
      </c>
      <c r="BA616">
        <v>0</v>
      </c>
      <c r="BB616">
        <v>0</v>
      </c>
      <c r="BC616" s="2">
        <f t="shared" si="197"/>
        <v>11.180124223616373</v>
      </c>
      <c r="BD616" s="14">
        <f t="shared" si="198"/>
        <v>6.7080745341698229</v>
      </c>
      <c r="BE616" s="14">
        <f t="shared" si="199"/>
        <v>2.2360248447232745</v>
      </c>
      <c r="BF616" s="14">
        <f t="shared" si="200"/>
        <v>0</v>
      </c>
      <c r="BG616" s="14">
        <f t="shared" si="201"/>
        <v>0</v>
      </c>
      <c r="BH616" s="14">
        <f t="shared" si="202"/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s="2">
        <v>-4.9193999999999995E-2</v>
      </c>
      <c r="BR616" s="18" t="str">
        <f t="shared" si="203"/>
        <v xml:space="preserve"> 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 s="18">
        <f t="shared" si="204"/>
        <v>0</v>
      </c>
      <c r="CC616" s="19">
        <v>5</v>
      </c>
      <c r="CD616">
        <v>-0.1</v>
      </c>
      <c r="CE616">
        <v>0</v>
      </c>
      <c r="CF616">
        <v>0</v>
      </c>
      <c r="CG616" s="20">
        <f t="shared" si="205"/>
        <v>0</v>
      </c>
      <c r="CH616" s="20">
        <f t="shared" si="206"/>
        <v>0</v>
      </c>
      <c r="CI616">
        <v>0.2</v>
      </c>
      <c r="CJ616">
        <v>0.1</v>
      </c>
      <c r="CK616">
        <v>0</v>
      </c>
      <c r="CL616">
        <v>-0.1</v>
      </c>
      <c r="CM616">
        <v>0</v>
      </c>
      <c r="CN616">
        <v>0</v>
      </c>
      <c r="CO616">
        <v>0</v>
      </c>
      <c r="CP616" s="21">
        <f t="shared" si="207"/>
        <v>0</v>
      </c>
      <c r="CQ616" s="21">
        <f t="shared" si="208"/>
        <v>0</v>
      </c>
      <c r="CW616">
        <v>550000</v>
      </c>
      <c r="CY616" s="22">
        <f t="shared" si="209"/>
        <v>-0.96585365853658522</v>
      </c>
    </row>
    <row r="617" spans="1:103" x14ac:dyDescent="0.2">
      <c r="A617">
        <v>14</v>
      </c>
      <c r="B617" t="s">
        <v>2788</v>
      </c>
      <c r="C617" t="s">
        <v>2540</v>
      </c>
      <c r="D617" t="s">
        <v>105</v>
      </c>
      <c r="E617" t="s">
        <v>106</v>
      </c>
      <c r="F617">
        <v>75</v>
      </c>
      <c r="G617">
        <v>235</v>
      </c>
      <c r="H617" t="s">
        <v>107</v>
      </c>
      <c r="I617">
        <v>2007</v>
      </c>
      <c r="J617">
        <v>6</v>
      </c>
      <c r="K617">
        <v>160</v>
      </c>
      <c r="L617" t="s">
        <v>108</v>
      </c>
      <c r="M617">
        <v>24</v>
      </c>
      <c r="N617" t="s">
        <v>2789</v>
      </c>
      <c r="O617" s="12" t="s">
        <v>2790</v>
      </c>
      <c r="P617" s="12" t="s">
        <v>2791</v>
      </c>
      <c r="Q617" t="s">
        <v>169</v>
      </c>
      <c r="T617" s="12" t="s">
        <v>148</v>
      </c>
      <c r="U617">
        <v>53</v>
      </c>
      <c r="V617">
        <v>2</v>
      </c>
      <c r="W617">
        <v>3</v>
      </c>
      <c r="X617">
        <v>5</v>
      </c>
      <c r="Y617">
        <v>-5</v>
      </c>
      <c r="Z617">
        <v>24</v>
      </c>
      <c r="AA617">
        <v>7</v>
      </c>
      <c r="AB617">
        <v>1</v>
      </c>
      <c r="AC617" s="13">
        <f t="shared" si="189"/>
        <v>8.3333333333333329E-2</v>
      </c>
      <c r="AD617" s="13">
        <f t="shared" si="190"/>
        <v>6.25E-2</v>
      </c>
      <c r="AE617" s="14">
        <v>21.7</v>
      </c>
      <c r="AF617" s="15">
        <v>7</v>
      </c>
      <c r="AG617" s="15">
        <v>5</v>
      </c>
      <c r="AH617" s="15">
        <v>1</v>
      </c>
      <c r="AI617" s="2">
        <v>306.06666666669997</v>
      </c>
      <c r="AJ617" s="14">
        <f t="shared" si="191"/>
        <v>5.7748427672962261</v>
      </c>
      <c r="AK617">
        <v>434</v>
      </c>
      <c r="AL617" s="14">
        <f t="shared" si="192"/>
        <v>8.1886792452830193</v>
      </c>
      <c r="AM617" s="16">
        <f t="shared" si="193"/>
        <v>0.70522273425506909</v>
      </c>
      <c r="AN617" s="15">
        <v>22.6</v>
      </c>
      <c r="AO617" s="16">
        <f t="shared" si="194"/>
        <v>4.4304073186664752</v>
      </c>
      <c r="AP617" s="13">
        <f>IF(('Even Strength'!CU617+'Power Play'!AJ617+'Penalty Kill'!AF617)&gt;0,V617/('Even Strength'!CU617+'Power Play'!AJ617+'Penalty Kill'!AF617),0)</f>
        <v>1.6260162601626018E-2</v>
      </c>
      <c r="AQ617" s="13">
        <f>IF(('Even Strength'!CU617+'Power Play'!AJ617+'Penalty Kill'!AF617)&gt;0,W617/('Even Strength'!CU617+'Power Play'!AJ617+'Penalty Kill'!AF617),0)</f>
        <v>2.4390243902439025E-2</v>
      </c>
      <c r="AR617" s="13">
        <f t="shared" si="195"/>
        <v>4.065040650406504E-2</v>
      </c>
      <c r="AS617">
        <v>1</v>
      </c>
      <c r="AT617">
        <v>2</v>
      </c>
      <c r="AU617" s="17">
        <f t="shared" si="196"/>
        <v>0.33333333333333331</v>
      </c>
      <c r="AV617">
        <v>0.1</v>
      </c>
      <c r="AW617">
        <v>40</v>
      </c>
      <c r="AX617">
        <v>85</v>
      </c>
      <c r="AY617">
        <v>3</v>
      </c>
      <c r="AZ617">
        <v>7</v>
      </c>
      <c r="BA617">
        <v>2</v>
      </c>
      <c r="BB617">
        <v>7</v>
      </c>
      <c r="BC617" s="2">
        <f t="shared" si="197"/>
        <v>7.8414288825955305</v>
      </c>
      <c r="BD617" s="14">
        <f t="shared" si="198"/>
        <v>16.663036375515503</v>
      </c>
      <c r="BE617" s="14">
        <f t="shared" si="199"/>
        <v>0.58810716619466474</v>
      </c>
      <c r="BF617" s="14">
        <f t="shared" si="200"/>
        <v>1.372250054454218</v>
      </c>
      <c r="BG617" s="14">
        <f t="shared" si="201"/>
        <v>0.39207144412977657</v>
      </c>
      <c r="BH617" s="14">
        <f t="shared" si="202"/>
        <v>1.372250054454218</v>
      </c>
      <c r="BI617">
        <v>65</v>
      </c>
      <c r="BJ617">
        <v>5</v>
      </c>
      <c r="BK617">
        <v>9</v>
      </c>
      <c r="BL617">
        <v>0</v>
      </c>
      <c r="BM617">
        <v>1</v>
      </c>
      <c r="BN617">
        <v>0</v>
      </c>
      <c r="BO617" s="2">
        <v>-3.5513310000000002</v>
      </c>
      <c r="BP617">
        <v>1</v>
      </c>
      <c r="BQ617">
        <v>0</v>
      </c>
      <c r="BR617" s="18">
        <f t="shared" si="203"/>
        <v>0</v>
      </c>
      <c r="BS617">
        <v>0</v>
      </c>
      <c r="BT617">
        <v>0</v>
      </c>
      <c r="BU617">
        <v>16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 s="18">
        <f t="shared" si="204"/>
        <v>0</v>
      </c>
      <c r="CC617" s="19">
        <v>1</v>
      </c>
      <c r="CD617">
        <v>-0.1</v>
      </c>
      <c r="CE617">
        <v>0.1</v>
      </c>
      <c r="CF617">
        <v>0</v>
      </c>
      <c r="CG617" s="20">
        <f t="shared" si="205"/>
        <v>0</v>
      </c>
      <c r="CH617" s="20">
        <f t="shared" si="206"/>
        <v>0</v>
      </c>
      <c r="CI617">
        <v>7.8</v>
      </c>
      <c r="CJ617">
        <v>7.6</v>
      </c>
      <c r="CK617">
        <v>-4.8</v>
      </c>
      <c r="CL617">
        <v>-1.5</v>
      </c>
      <c r="CM617">
        <v>0.2</v>
      </c>
      <c r="CN617">
        <v>-0.30000000000000004</v>
      </c>
      <c r="CO617">
        <v>-1.6</v>
      </c>
      <c r="CP617" s="21">
        <f t="shared" si="207"/>
        <v>-3.0188679245283019E-2</v>
      </c>
      <c r="CQ617" s="21">
        <f t="shared" si="208"/>
        <v>-0.31365715530382127</v>
      </c>
      <c r="CW617">
        <v>562500</v>
      </c>
      <c r="CY617" s="22">
        <f t="shared" si="209"/>
        <v>-2.5878048780487806</v>
      </c>
    </row>
    <row r="618" spans="1:103" x14ac:dyDescent="0.2">
      <c r="A618">
        <v>17</v>
      </c>
      <c r="B618" t="s">
        <v>2792</v>
      </c>
      <c r="C618" t="s">
        <v>1296</v>
      </c>
      <c r="D618" t="s">
        <v>245</v>
      </c>
      <c r="E618" t="s">
        <v>106</v>
      </c>
      <c r="F618">
        <v>76</v>
      </c>
      <c r="G618">
        <v>247</v>
      </c>
      <c r="H618" t="s">
        <v>118</v>
      </c>
      <c r="M618">
        <v>31</v>
      </c>
      <c r="N618" t="s">
        <v>2793</v>
      </c>
      <c r="O618" s="12" t="s">
        <v>683</v>
      </c>
      <c r="P618" s="12" t="s">
        <v>2794</v>
      </c>
      <c r="Q618" s="12" t="s">
        <v>210</v>
      </c>
      <c r="R618" t="s">
        <v>192</v>
      </c>
      <c r="S618">
        <v>49</v>
      </c>
      <c r="T618" s="12" t="s">
        <v>229</v>
      </c>
      <c r="U618">
        <v>67</v>
      </c>
      <c r="V618">
        <v>14</v>
      </c>
      <c r="W618">
        <v>21</v>
      </c>
      <c r="X618">
        <v>35</v>
      </c>
      <c r="Y618">
        <v>25</v>
      </c>
      <c r="Z618">
        <v>119</v>
      </c>
      <c r="AA618">
        <v>42</v>
      </c>
      <c r="AB618">
        <v>34</v>
      </c>
      <c r="AC618" s="13">
        <f t="shared" si="189"/>
        <v>0.11764705882352941</v>
      </c>
      <c r="AD618" s="13">
        <f t="shared" si="190"/>
        <v>7.179487179487179E-2</v>
      </c>
      <c r="AE618" s="14">
        <v>28.5</v>
      </c>
      <c r="AF618" s="15">
        <v>60</v>
      </c>
      <c r="AG618" s="15">
        <v>12</v>
      </c>
      <c r="AH618" s="15">
        <v>18</v>
      </c>
      <c r="AI618" s="2">
        <v>969.4</v>
      </c>
      <c r="AJ618" s="14">
        <f t="shared" si="191"/>
        <v>14.468656716417911</v>
      </c>
      <c r="AK618">
        <v>1274</v>
      </c>
      <c r="AL618" s="14">
        <f t="shared" si="192"/>
        <v>19.014925373134329</v>
      </c>
      <c r="AM618" s="16">
        <f t="shared" si="193"/>
        <v>0.76091051805337517</v>
      </c>
      <c r="AN618" s="15">
        <v>83.145897000000005</v>
      </c>
      <c r="AO618" s="16">
        <f t="shared" si="194"/>
        <v>5.1462284093253565</v>
      </c>
      <c r="AP618" s="13">
        <f>IF(('Even Strength'!CU618+'Power Play'!AJ618+'Penalty Kill'!AF618)&gt;0,V618/('Even Strength'!CU618+'Power Play'!AJ618+'Penalty Kill'!AF618),0)</f>
        <v>0.1206896551724138</v>
      </c>
      <c r="AQ618" s="13">
        <f>IF(('Even Strength'!CU618+'Power Play'!AJ618+'Penalty Kill'!AF618)&gt;0,W618/('Even Strength'!CU618+'Power Play'!AJ618+'Penalty Kill'!AF618),0)</f>
        <v>0.18103448275862069</v>
      </c>
      <c r="AR618" s="13">
        <f t="shared" si="195"/>
        <v>0.30172413793103448</v>
      </c>
      <c r="AS618">
        <v>15</v>
      </c>
      <c r="AT618">
        <v>32</v>
      </c>
      <c r="AU618" s="17">
        <f t="shared" si="196"/>
        <v>0.31914893617021278</v>
      </c>
      <c r="AV618">
        <v>1.1000000000000001</v>
      </c>
      <c r="AW618">
        <v>80</v>
      </c>
      <c r="AX618">
        <v>92</v>
      </c>
      <c r="AY618">
        <v>24</v>
      </c>
      <c r="AZ618">
        <v>42</v>
      </c>
      <c r="BA618">
        <v>27</v>
      </c>
      <c r="BB618">
        <v>22</v>
      </c>
      <c r="BC618" s="2">
        <f t="shared" si="197"/>
        <v>4.9515164018980817</v>
      </c>
      <c r="BD618" s="14">
        <f t="shared" si="198"/>
        <v>5.6942438621827938</v>
      </c>
      <c r="BE618" s="14">
        <f t="shared" si="199"/>
        <v>1.4854549205694245</v>
      </c>
      <c r="BF618" s="14">
        <f t="shared" si="200"/>
        <v>2.599546110996493</v>
      </c>
      <c r="BG618" s="14">
        <f t="shared" si="201"/>
        <v>1.6711367856406023</v>
      </c>
      <c r="BH618" s="14">
        <f t="shared" si="202"/>
        <v>1.3616670105219724</v>
      </c>
      <c r="BI618">
        <v>30</v>
      </c>
      <c r="BJ618">
        <v>10</v>
      </c>
      <c r="BK618">
        <v>0</v>
      </c>
      <c r="BL618">
        <v>1</v>
      </c>
      <c r="BM618">
        <v>0</v>
      </c>
      <c r="BN618">
        <v>0</v>
      </c>
      <c r="BO618" s="2">
        <v>-3.2418469999999999</v>
      </c>
      <c r="BP618">
        <v>1</v>
      </c>
      <c r="BQ618">
        <v>0</v>
      </c>
      <c r="BR618" s="18">
        <f t="shared" si="203"/>
        <v>0</v>
      </c>
      <c r="BS618">
        <v>0</v>
      </c>
      <c r="BT618">
        <v>2</v>
      </c>
      <c r="BU618">
        <v>17</v>
      </c>
      <c r="BV618">
        <v>0</v>
      </c>
      <c r="BW618">
        <v>0</v>
      </c>
      <c r="BX618">
        <v>2</v>
      </c>
      <c r="BY618">
        <v>0</v>
      </c>
      <c r="BZ618">
        <v>0</v>
      </c>
      <c r="CA618">
        <v>0</v>
      </c>
      <c r="CB618" s="18">
        <f t="shared" si="204"/>
        <v>0</v>
      </c>
      <c r="CC618" s="19">
        <v>5</v>
      </c>
      <c r="CD618">
        <v>2.8</v>
      </c>
      <c r="CE618">
        <v>1.9</v>
      </c>
      <c r="CF618">
        <v>4.7</v>
      </c>
      <c r="CG618" s="20">
        <f t="shared" si="205"/>
        <v>7.0149253731343286E-2</v>
      </c>
      <c r="CH618" s="20">
        <f t="shared" si="206"/>
        <v>0.29090158861151233</v>
      </c>
      <c r="CI618">
        <v>21.7</v>
      </c>
      <c r="CJ618">
        <v>16.899999999999999</v>
      </c>
      <c r="CK618">
        <v>19.2</v>
      </c>
      <c r="CL618">
        <v>4.9000000000000004</v>
      </c>
      <c r="CM618">
        <v>2.9</v>
      </c>
      <c r="CN618">
        <v>-0.30000000000000004</v>
      </c>
      <c r="CO618">
        <v>7.5</v>
      </c>
      <c r="CP618" s="21">
        <f t="shared" si="207"/>
        <v>0.11194029850746269</v>
      </c>
      <c r="CQ618" s="21">
        <f t="shared" si="208"/>
        <v>0.46420466267794513</v>
      </c>
      <c r="CU618">
        <v>7</v>
      </c>
      <c r="CV618" t="s">
        <v>2795</v>
      </c>
      <c r="CW618">
        <v>2000000</v>
      </c>
      <c r="CY618" s="22">
        <f t="shared" si="209"/>
        <v>3.9878048780487809</v>
      </c>
    </row>
    <row r="619" spans="1:103" x14ac:dyDescent="0.2">
      <c r="A619">
        <v>22</v>
      </c>
      <c r="B619" t="s">
        <v>2796</v>
      </c>
      <c r="C619" t="s">
        <v>2797</v>
      </c>
      <c r="D619" t="s">
        <v>309</v>
      </c>
      <c r="E619" t="s">
        <v>106</v>
      </c>
      <c r="F619">
        <v>70</v>
      </c>
      <c r="G619">
        <v>185</v>
      </c>
      <c r="H619" t="s">
        <v>118</v>
      </c>
      <c r="I619">
        <v>2006</v>
      </c>
      <c r="J619">
        <v>6</v>
      </c>
      <c r="K619">
        <v>177</v>
      </c>
      <c r="M619">
        <v>26</v>
      </c>
      <c r="N619" t="s">
        <v>2798</v>
      </c>
      <c r="O619" s="12" t="s">
        <v>2799</v>
      </c>
      <c r="P619" s="12" t="s">
        <v>2800</v>
      </c>
      <c r="Q619" t="s">
        <v>192</v>
      </c>
      <c r="T619" s="12" t="s">
        <v>170</v>
      </c>
      <c r="U619">
        <v>69</v>
      </c>
      <c r="V619">
        <v>18</v>
      </c>
      <c r="W619">
        <v>25</v>
      </c>
      <c r="X619">
        <v>43</v>
      </c>
      <c r="Y619">
        <v>13</v>
      </c>
      <c r="Z619">
        <v>120</v>
      </c>
      <c r="AA619">
        <v>36</v>
      </c>
      <c r="AB619">
        <v>46</v>
      </c>
      <c r="AC619" s="13">
        <f t="shared" si="189"/>
        <v>0.15</v>
      </c>
      <c r="AD619" s="13">
        <f t="shared" si="190"/>
        <v>8.9108910891089105E-2</v>
      </c>
      <c r="AE619" s="14">
        <v>25.3</v>
      </c>
      <c r="AF619" s="15">
        <v>53</v>
      </c>
      <c r="AG619" s="15">
        <v>15</v>
      </c>
      <c r="AH619" s="15">
        <v>15</v>
      </c>
      <c r="AI619" s="2">
        <v>956.86666666669998</v>
      </c>
      <c r="AJ619" s="14">
        <f t="shared" si="191"/>
        <v>13.867632850242028</v>
      </c>
      <c r="AK619">
        <v>1238</v>
      </c>
      <c r="AL619" s="14">
        <f t="shared" si="192"/>
        <v>17.942028985507246</v>
      </c>
      <c r="AM619" s="16">
        <f t="shared" si="193"/>
        <v>0.77291330102318256</v>
      </c>
      <c r="AN619" s="15">
        <v>142.493506</v>
      </c>
      <c r="AO619" s="16">
        <f t="shared" si="194"/>
        <v>8.9350069950529871</v>
      </c>
      <c r="AP619" s="13">
        <f>IF(('Even Strength'!CU619+'Power Play'!AJ619+'Penalty Kill'!AF619)&gt;0,V619/('Even Strength'!CU619+'Power Play'!AJ619+'Penalty Kill'!AF619),0)</f>
        <v>0.140625</v>
      </c>
      <c r="AQ619" s="13">
        <f>IF(('Even Strength'!CU619+'Power Play'!AJ619+'Penalty Kill'!AF619)&gt;0,W619/('Even Strength'!CU619+'Power Play'!AJ619+'Penalty Kill'!AF619),0)</f>
        <v>0.1953125</v>
      </c>
      <c r="AR619" s="13">
        <f t="shared" si="195"/>
        <v>0.3359375</v>
      </c>
      <c r="AS619">
        <v>437</v>
      </c>
      <c r="AT619">
        <v>393</v>
      </c>
      <c r="AU619" s="17">
        <f t="shared" si="196"/>
        <v>0.52650602409638558</v>
      </c>
      <c r="AV619">
        <v>18.899999999999999</v>
      </c>
      <c r="AW619">
        <v>84</v>
      </c>
      <c r="AX619">
        <v>73</v>
      </c>
      <c r="AY619">
        <v>15</v>
      </c>
      <c r="AZ619">
        <v>36</v>
      </c>
      <c r="BA619">
        <v>19</v>
      </c>
      <c r="BB619">
        <v>19</v>
      </c>
      <c r="BC619" s="2">
        <f t="shared" si="197"/>
        <v>5.2671915279033907</v>
      </c>
      <c r="BD619" s="14">
        <f t="shared" si="198"/>
        <v>4.577440256392233</v>
      </c>
      <c r="BE619" s="14">
        <f t="shared" si="199"/>
        <v>0.94056991569703396</v>
      </c>
      <c r="BF619" s="14">
        <f t="shared" si="200"/>
        <v>2.2573677976728819</v>
      </c>
      <c r="BG619" s="14">
        <f t="shared" si="201"/>
        <v>1.1913885598829097</v>
      </c>
      <c r="BH619" s="14">
        <f t="shared" si="202"/>
        <v>1.1913885598829097</v>
      </c>
      <c r="BI619">
        <v>36</v>
      </c>
      <c r="BJ619">
        <v>18</v>
      </c>
      <c r="BK619">
        <v>0</v>
      </c>
      <c r="BL619">
        <v>0</v>
      </c>
      <c r="BM619">
        <v>0</v>
      </c>
      <c r="BN619">
        <v>0</v>
      </c>
      <c r="BO619" s="2">
        <v>-3.1319669999999999</v>
      </c>
      <c r="BP619">
        <v>1</v>
      </c>
      <c r="BQ619">
        <v>0</v>
      </c>
      <c r="BR619" s="18">
        <f t="shared" si="203"/>
        <v>0</v>
      </c>
      <c r="BS619">
        <v>0</v>
      </c>
      <c r="BT619">
        <v>1</v>
      </c>
      <c r="BU619">
        <v>13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0</v>
      </c>
      <c r="CB619" s="18">
        <f t="shared" si="204"/>
        <v>0</v>
      </c>
      <c r="CC619" s="19">
        <v>2</v>
      </c>
      <c r="CD619">
        <v>4.2</v>
      </c>
      <c r="CE619">
        <v>1.3</v>
      </c>
      <c r="CF619">
        <v>5.5</v>
      </c>
      <c r="CG619" s="20">
        <f t="shared" si="205"/>
        <v>7.9710144927536225E-2</v>
      </c>
      <c r="CH619" s="20">
        <f t="shared" si="206"/>
        <v>0.34487563575557917</v>
      </c>
      <c r="CI619">
        <v>21.8</v>
      </c>
      <c r="CJ619">
        <v>17.899999999999999</v>
      </c>
      <c r="CK619">
        <v>4.8</v>
      </c>
      <c r="CL619">
        <v>8.3000000000000007</v>
      </c>
      <c r="CM619">
        <v>1.9</v>
      </c>
      <c r="CN619">
        <v>-0.30000000000000004</v>
      </c>
      <c r="CO619">
        <v>9.9</v>
      </c>
      <c r="CP619" s="21">
        <f t="shared" si="207"/>
        <v>0.14347826086956522</v>
      </c>
      <c r="CQ619" s="21">
        <f t="shared" si="208"/>
        <v>0.62077614436004258</v>
      </c>
      <c r="CU619">
        <v>11</v>
      </c>
      <c r="CV619" t="s">
        <v>2801</v>
      </c>
      <c r="CW619">
        <v>1050000</v>
      </c>
      <c r="CY619" s="22">
        <f t="shared" si="209"/>
        <v>8.0560975609756103</v>
      </c>
    </row>
    <row r="620" spans="1:103" x14ac:dyDescent="0.2">
      <c r="A620">
        <v>57</v>
      </c>
      <c r="B620" t="s">
        <v>2802</v>
      </c>
      <c r="C620" t="s">
        <v>537</v>
      </c>
      <c r="D620" t="s">
        <v>309</v>
      </c>
      <c r="E620" t="s">
        <v>106</v>
      </c>
      <c r="F620">
        <v>72</v>
      </c>
      <c r="G620">
        <v>198</v>
      </c>
      <c r="H620" t="s">
        <v>107</v>
      </c>
      <c r="I620">
        <v>2007</v>
      </c>
      <c r="J620">
        <v>1</v>
      </c>
      <c r="K620">
        <v>26</v>
      </c>
      <c r="M620">
        <v>25</v>
      </c>
      <c r="N620" t="s">
        <v>2803</v>
      </c>
      <c r="O620" s="12" t="s">
        <v>275</v>
      </c>
      <c r="P620" s="12" t="s">
        <v>2804</v>
      </c>
      <c r="Q620" t="s">
        <v>131</v>
      </c>
      <c r="T620" s="12" t="s">
        <v>113</v>
      </c>
      <c r="U620">
        <v>78</v>
      </c>
      <c r="V620">
        <v>28</v>
      </c>
      <c r="W620">
        <v>29</v>
      </c>
      <c r="X620">
        <v>57</v>
      </c>
      <c r="Y620">
        <v>-16</v>
      </c>
      <c r="Z620">
        <v>220</v>
      </c>
      <c r="AA620">
        <v>69</v>
      </c>
      <c r="AB620">
        <v>94</v>
      </c>
      <c r="AC620" s="13">
        <f t="shared" si="189"/>
        <v>0.12727272727272726</v>
      </c>
      <c r="AD620" s="13">
        <f t="shared" si="190"/>
        <v>7.3107049608355096E-2</v>
      </c>
      <c r="AE620" s="14">
        <v>26.2</v>
      </c>
      <c r="AF620" s="15">
        <v>114</v>
      </c>
      <c r="AG620" s="15">
        <v>47</v>
      </c>
      <c r="AH620" s="15">
        <v>9</v>
      </c>
      <c r="AI620" s="2">
        <v>1491.45</v>
      </c>
      <c r="AJ620" s="14">
        <f t="shared" si="191"/>
        <v>19.121153846153845</v>
      </c>
      <c r="AK620">
        <v>1953</v>
      </c>
      <c r="AL620" s="14">
        <f t="shared" si="192"/>
        <v>25.03846153846154</v>
      </c>
      <c r="AM620" s="16">
        <f t="shared" si="193"/>
        <v>0.76367127496159759</v>
      </c>
      <c r="AN620" s="15">
        <v>192.5</v>
      </c>
      <c r="AO620" s="16">
        <f t="shared" si="194"/>
        <v>7.7441416071608167</v>
      </c>
      <c r="AP620" s="13">
        <f>IF(('Even Strength'!CU620+'Power Play'!AJ620+'Penalty Kill'!AF620)&gt;0,V620/('Even Strength'!CU620+'Power Play'!AJ620+'Penalty Kill'!AF620),0)</f>
        <v>0.28282828282828282</v>
      </c>
      <c r="AQ620" s="13">
        <f>IF(('Even Strength'!CU620+'Power Play'!AJ620+'Penalty Kill'!AF620)&gt;0,W620/('Even Strength'!CU620+'Power Play'!AJ620+'Penalty Kill'!AF620),0)</f>
        <v>0.29292929292929293</v>
      </c>
      <c r="AR620" s="13">
        <f t="shared" si="195"/>
        <v>0.57575757575757569</v>
      </c>
      <c r="AS620">
        <v>13</v>
      </c>
      <c r="AT620">
        <v>26</v>
      </c>
      <c r="AU620" s="17">
        <f t="shared" si="196"/>
        <v>0.33333333333333331</v>
      </c>
      <c r="AV620">
        <v>0.8</v>
      </c>
      <c r="AW620">
        <v>117</v>
      </c>
      <c r="AX620">
        <v>116</v>
      </c>
      <c r="AY620">
        <v>20</v>
      </c>
      <c r="AZ620">
        <v>69</v>
      </c>
      <c r="BA620">
        <v>42</v>
      </c>
      <c r="BB620">
        <v>52</v>
      </c>
      <c r="BC620" s="2">
        <f t="shared" si="197"/>
        <v>4.7068289248717692</v>
      </c>
      <c r="BD620" s="14">
        <f t="shared" si="198"/>
        <v>4.6665996178215829</v>
      </c>
      <c r="BE620" s="14">
        <f t="shared" si="199"/>
        <v>0.80458614100372117</v>
      </c>
      <c r="BF620" s="14">
        <f t="shared" si="200"/>
        <v>2.7758221864628378</v>
      </c>
      <c r="BG620" s="14">
        <f t="shared" si="201"/>
        <v>1.6896308961078146</v>
      </c>
      <c r="BH620" s="14">
        <f t="shared" si="202"/>
        <v>2.0919239666096754</v>
      </c>
      <c r="BI620">
        <v>90</v>
      </c>
      <c r="BJ620">
        <v>45</v>
      </c>
      <c r="BK620">
        <v>0</v>
      </c>
      <c r="BL620">
        <v>0</v>
      </c>
      <c r="BM620">
        <v>0</v>
      </c>
      <c r="BN620">
        <v>0</v>
      </c>
      <c r="BO620" s="2">
        <v>-13.826791999999999</v>
      </c>
      <c r="BP620">
        <v>7</v>
      </c>
      <c r="BQ620">
        <v>3</v>
      </c>
      <c r="BR620" s="18">
        <f t="shared" si="203"/>
        <v>0.42857142857142855</v>
      </c>
      <c r="BS620">
        <v>1</v>
      </c>
      <c r="BT620">
        <v>3</v>
      </c>
      <c r="BU620">
        <v>17</v>
      </c>
      <c r="BV620">
        <v>0</v>
      </c>
      <c r="BW620">
        <v>1</v>
      </c>
      <c r="BX620">
        <v>2</v>
      </c>
      <c r="BY620">
        <v>1</v>
      </c>
      <c r="BZ620">
        <v>0</v>
      </c>
      <c r="CA620">
        <v>0</v>
      </c>
      <c r="CB620" s="18">
        <f t="shared" si="204"/>
        <v>0</v>
      </c>
      <c r="CC620" s="19">
        <v>5</v>
      </c>
      <c r="CD620">
        <v>5.3</v>
      </c>
      <c r="CE620">
        <v>1.2</v>
      </c>
      <c r="CF620">
        <v>6.5</v>
      </c>
      <c r="CG620" s="20">
        <f t="shared" si="205"/>
        <v>8.3333333333333329E-2</v>
      </c>
      <c r="CH620" s="20">
        <f t="shared" si="206"/>
        <v>0.26149049582620942</v>
      </c>
      <c r="CI620">
        <v>34.299999999999997</v>
      </c>
      <c r="CJ620">
        <v>28.9</v>
      </c>
      <c r="CK620">
        <v>6.5</v>
      </c>
      <c r="CL620">
        <v>9.1</v>
      </c>
      <c r="CM620">
        <v>1.1000000000000001</v>
      </c>
      <c r="CN620">
        <v>0.7</v>
      </c>
      <c r="CO620">
        <v>10.9</v>
      </c>
      <c r="CP620" s="21">
        <f t="shared" si="207"/>
        <v>0.13974358974358975</v>
      </c>
      <c r="CQ620" s="21">
        <f t="shared" si="208"/>
        <v>0.43849944684702807</v>
      </c>
      <c r="CU620">
        <v>4</v>
      </c>
      <c r="CV620" t="s">
        <v>530</v>
      </c>
      <c r="CW620">
        <v>3812500</v>
      </c>
      <c r="CY620" s="22">
        <f t="shared" si="209"/>
        <v>4.2048780487804889</v>
      </c>
    </row>
    <row r="621" spans="1:103" x14ac:dyDescent="0.2">
      <c r="A621">
        <v>10</v>
      </c>
      <c r="B621" t="s">
        <v>2805</v>
      </c>
      <c r="C621" t="s">
        <v>1318</v>
      </c>
      <c r="D621" t="s">
        <v>105</v>
      </c>
      <c r="E621" t="s">
        <v>106</v>
      </c>
      <c r="F621">
        <v>75</v>
      </c>
      <c r="G621">
        <v>212</v>
      </c>
      <c r="H621" t="s">
        <v>107</v>
      </c>
      <c r="I621">
        <v>2003</v>
      </c>
      <c r="J621">
        <v>1</v>
      </c>
      <c r="K621">
        <v>28</v>
      </c>
      <c r="M621">
        <v>28</v>
      </c>
      <c r="N621" t="s">
        <v>2806</v>
      </c>
      <c r="O621" s="12" t="s">
        <v>2807</v>
      </c>
      <c r="P621" s="12" t="s">
        <v>2808</v>
      </c>
      <c r="Q621" t="s">
        <v>192</v>
      </c>
      <c r="T621" s="12" t="s">
        <v>148</v>
      </c>
      <c r="U621">
        <v>81</v>
      </c>
      <c r="V621">
        <v>43</v>
      </c>
      <c r="W621">
        <v>39</v>
      </c>
      <c r="X621">
        <v>82</v>
      </c>
      <c r="Y621">
        <v>32</v>
      </c>
      <c r="Z621">
        <v>280</v>
      </c>
      <c r="AA621">
        <v>121</v>
      </c>
      <c r="AB621">
        <v>91</v>
      </c>
      <c r="AC621" s="13">
        <f t="shared" si="189"/>
        <v>0.15357142857142858</v>
      </c>
      <c r="AD621" s="13">
        <f t="shared" si="190"/>
        <v>8.7398373983739841E-2</v>
      </c>
      <c r="AE621" s="14">
        <v>24.3</v>
      </c>
      <c r="AF621" s="15">
        <v>142</v>
      </c>
      <c r="AG621" s="15">
        <v>29</v>
      </c>
      <c r="AH621" s="15">
        <v>35</v>
      </c>
      <c r="AI621" s="2">
        <v>1577.95</v>
      </c>
      <c r="AJ621" s="14">
        <f t="shared" si="191"/>
        <v>19.480864197530863</v>
      </c>
      <c r="AK621">
        <v>1879</v>
      </c>
      <c r="AL621" s="14">
        <f t="shared" si="192"/>
        <v>23.197530864197532</v>
      </c>
      <c r="AM621" s="16">
        <f t="shared" si="193"/>
        <v>0.83978179882916448</v>
      </c>
      <c r="AN621" s="15">
        <v>219.38588899999999</v>
      </c>
      <c r="AO621" s="16">
        <f t="shared" si="194"/>
        <v>8.3419331030767765</v>
      </c>
      <c r="AP621" s="13">
        <f>IF(('Even Strength'!CU621+'Power Play'!AJ621+'Penalty Kill'!AF621)&gt;0,V621/('Even Strength'!CU621+'Power Play'!AJ621+'Penalty Kill'!AF621),0)</f>
        <v>0.33858267716535434</v>
      </c>
      <c r="AQ621" s="13">
        <f>IF(('Even Strength'!CU621+'Power Play'!AJ621+'Penalty Kill'!AF621)&gt;0,W621/('Even Strength'!CU621+'Power Play'!AJ621+'Penalty Kill'!AF621),0)</f>
        <v>0.30708661417322836</v>
      </c>
      <c r="AR621" s="13">
        <f t="shared" si="195"/>
        <v>0.64566929133858264</v>
      </c>
      <c r="AS621">
        <v>9</v>
      </c>
      <c r="AT621">
        <v>16</v>
      </c>
      <c r="AU621" s="17">
        <f t="shared" si="196"/>
        <v>0.36</v>
      </c>
      <c r="AV621">
        <v>0.4</v>
      </c>
      <c r="AW621">
        <v>131</v>
      </c>
      <c r="AX621">
        <v>81</v>
      </c>
      <c r="AY621">
        <v>28</v>
      </c>
      <c r="AZ621">
        <v>121</v>
      </c>
      <c r="BA621">
        <v>56</v>
      </c>
      <c r="BB621">
        <v>31</v>
      </c>
      <c r="BC621" s="2">
        <f t="shared" si="197"/>
        <v>4.9811464241579264</v>
      </c>
      <c r="BD621" s="14">
        <f t="shared" si="198"/>
        <v>3.0799454989068096</v>
      </c>
      <c r="BE621" s="14">
        <f t="shared" si="199"/>
        <v>1.0646725181406254</v>
      </c>
      <c r="BF621" s="14">
        <f t="shared" si="200"/>
        <v>4.6009062391077027</v>
      </c>
      <c r="BG621" s="14">
        <f t="shared" si="201"/>
        <v>2.1293450362812507</v>
      </c>
      <c r="BH621" s="14">
        <f t="shared" si="202"/>
        <v>1.1787445736556925</v>
      </c>
      <c r="BI621">
        <v>65</v>
      </c>
      <c r="BJ621">
        <v>30</v>
      </c>
      <c r="BK621">
        <v>1</v>
      </c>
      <c r="BL621">
        <v>0</v>
      </c>
      <c r="BM621">
        <v>0</v>
      </c>
      <c r="BN621">
        <v>0</v>
      </c>
      <c r="BO621" s="2">
        <v>14.276933</v>
      </c>
      <c r="BP621">
        <v>8</v>
      </c>
      <c r="BQ621">
        <v>4</v>
      </c>
      <c r="BR621" s="18">
        <f t="shared" si="203"/>
        <v>0.5</v>
      </c>
      <c r="BS621">
        <v>0</v>
      </c>
      <c r="BT621">
        <v>9</v>
      </c>
      <c r="BU621">
        <v>17</v>
      </c>
      <c r="BV621">
        <v>1</v>
      </c>
      <c r="BW621">
        <v>0</v>
      </c>
      <c r="BX621">
        <v>9</v>
      </c>
      <c r="BY621">
        <v>0</v>
      </c>
      <c r="BZ621">
        <v>0</v>
      </c>
      <c r="CA621">
        <v>0</v>
      </c>
      <c r="CB621" s="18">
        <f t="shared" si="204"/>
        <v>0</v>
      </c>
      <c r="CC621" s="19">
        <v>7</v>
      </c>
      <c r="CD621">
        <v>9.6999999999999993</v>
      </c>
      <c r="CE621">
        <v>2.5</v>
      </c>
      <c r="CF621">
        <v>12.3</v>
      </c>
      <c r="CG621" s="20">
        <f t="shared" si="205"/>
        <v>0.15185185185185185</v>
      </c>
      <c r="CH621" s="20">
        <f t="shared" si="206"/>
        <v>0.46769542761177474</v>
      </c>
      <c r="CI621">
        <v>38.799999999999997</v>
      </c>
      <c r="CJ621">
        <v>31.1</v>
      </c>
      <c r="CK621">
        <v>19.399999999999999</v>
      </c>
      <c r="CL621">
        <v>18.7</v>
      </c>
      <c r="CM621">
        <v>4</v>
      </c>
      <c r="CN621">
        <v>1.3</v>
      </c>
      <c r="CO621">
        <v>24</v>
      </c>
      <c r="CP621" s="21">
        <f t="shared" si="207"/>
        <v>0.29629629629629628</v>
      </c>
      <c r="CQ621" s="21">
        <f t="shared" si="208"/>
        <v>0.91257644412053607</v>
      </c>
      <c r="CW621">
        <v>8625000</v>
      </c>
      <c r="CY621" s="22">
        <f t="shared" si="209"/>
        <v>8.8536585365853675</v>
      </c>
    </row>
    <row r="622" spans="1:103" x14ac:dyDescent="0.2">
      <c r="A622">
        <v>56</v>
      </c>
      <c r="B622" t="s">
        <v>2809</v>
      </c>
      <c r="C622" t="s">
        <v>1176</v>
      </c>
      <c r="E622" t="s">
        <v>182</v>
      </c>
      <c r="F622">
        <v>74</v>
      </c>
      <c r="G622">
        <v>209</v>
      </c>
      <c r="H622" t="s">
        <v>118</v>
      </c>
      <c r="I622">
        <v>2011</v>
      </c>
      <c r="J622">
        <v>5</v>
      </c>
      <c r="K622">
        <v>125</v>
      </c>
      <c r="L622" t="s">
        <v>108</v>
      </c>
      <c r="M622">
        <v>21</v>
      </c>
      <c r="N622" t="s">
        <v>2810</v>
      </c>
      <c r="O622" s="12" t="s">
        <v>167</v>
      </c>
      <c r="P622" s="12" t="s">
        <v>2811</v>
      </c>
      <c r="Q622" t="s">
        <v>300</v>
      </c>
      <c r="T622" s="12" t="s">
        <v>156</v>
      </c>
      <c r="U622">
        <v>10</v>
      </c>
      <c r="V622">
        <v>1</v>
      </c>
      <c r="W622">
        <v>0</v>
      </c>
      <c r="X622">
        <v>1</v>
      </c>
      <c r="Y622">
        <v>-4</v>
      </c>
      <c r="Z622">
        <v>16</v>
      </c>
      <c r="AA622">
        <v>4</v>
      </c>
      <c r="AB622">
        <v>7</v>
      </c>
      <c r="AC622" s="13">
        <f t="shared" si="189"/>
        <v>6.25E-2</v>
      </c>
      <c r="AD622" s="13">
        <f t="shared" si="190"/>
        <v>3.7037037037037035E-2</v>
      </c>
      <c r="AE622" s="14">
        <v>28.2</v>
      </c>
      <c r="AF622" s="15">
        <v>8</v>
      </c>
      <c r="AG622" s="15">
        <v>2</v>
      </c>
      <c r="AH622" s="15">
        <v>0</v>
      </c>
      <c r="AI622" s="2">
        <v>120.3666666667</v>
      </c>
      <c r="AJ622" s="14">
        <f t="shared" si="191"/>
        <v>12.03666666667</v>
      </c>
      <c r="AK622">
        <v>174</v>
      </c>
      <c r="AL622" s="14">
        <f t="shared" si="192"/>
        <v>17.399999999999999</v>
      </c>
      <c r="AM622" s="16">
        <f t="shared" si="193"/>
        <v>0.69176245210747123</v>
      </c>
      <c r="AN622" s="15">
        <v>0</v>
      </c>
      <c r="AO622" s="16">
        <f t="shared" si="194"/>
        <v>0</v>
      </c>
      <c r="AP622" s="13">
        <f>IF(('Even Strength'!CU622+'Power Play'!AJ622+'Penalty Kill'!AF622)&gt;0,V622/('Even Strength'!CU622+'Power Play'!AJ622+'Penalty Kill'!AF622),0)</f>
        <v>8.3333333333333329E-2</v>
      </c>
      <c r="AQ622" s="13">
        <f>IF(('Even Strength'!CU622+'Power Play'!AJ622+'Penalty Kill'!AF622)&gt;0,W622/('Even Strength'!CU622+'Power Play'!AJ622+'Penalty Kill'!AF622),0)</f>
        <v>0</v>
      </c>
      <c r="AR622" s="13">
        <f t="shared" si="195"/>
        <v>8.3333333333333329E-2</v>
      </c>
      <c r="AS622">
        <v>0</v>
      </c>
      <c r="AT622">
        <v>2</v>
      </c>
      <c r="AU622" s="17">
        <f t="shared" si="196"/>
        <v>0</v>
      </c>
      <c r="AV622">
        <v>0.30000000000000004</v>
      </c>
      <c r="AW622">
        <v>9</v>
      </c>
      <c r="AX622">
        <v>18</v>
      </c>
      <c r="AY622">
        <v>6</v>
      </c>
      <c r="AZ622">
        <v>4</v>
      </c>
      <c r="BA622">
        <v>0</v>
      </c>
      <c r="BB622">
        <v>1</v>
      </c>
      <c r="BC622" s="2">
        <f t="shared" si="197"/>
        <v>4.486291885902939</v>
      </c>
      <c r="BD622" s="14">
        <f t="shared" si="198"/>
        <v>8.9725837718058781</v>
      </c>
      <c r="BE622" s="14">
        <f t="shared" si="199"/>
        <v>2.9908612572686262</v>
      </c>
      <c r="BF622" s="14">
        <f t="shared" si="200"/>
        <v>1.9939075048457506</v>
      </c>
      <c r="BG622" s="14">
        <f t="shared" si="201"/>
        <v>0</v>
      </c>
      <c r="BH622" s="14">
        <f t="shared" si="202"/>
        <v>0.49847687621143766</v>
      </c>
      <c r="BI622">
        <v>6</v>
      </c>
      <c r="BJ622">
        <v>3</v>
      </c>
      <c r="BK622">
        <v>0</v>
      </c>
      <c r="BL622">
        <v>0</v>
      </c>
      <c r="BM622">
        <v>0</v>
      </c>
      <c r="BN622">
        <v>0</v>
      </c>
      <c r="BO622" s="2">
        <v>0.78023100000000001</v>
      </c>
      <c r="BP622">
        <v>1</v>
      </c>
      <c r="BQ622">
        <v>0</v>
      </c>
      <c r="BR622" s="18">
        <f t="shared" si="203"/>
        <v>0</v>
      </c>
      <c r="BS622">
        <v>0</v>
      </c>
      <c r="BT622">
        <v>0</v>
      </c>
      <c r="BU622">
        <v>5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 s="18">
        <f t="shared" si="204"/>
        <v>0</v>
      </c>
      <c r="CC622" s="19">
        <v>5</v>
      </c>
      <c r="CD622">
        <v>-0.1</v>
      </c>
      <c r="CE622">
        <v>0</v>
      </c>
      <c r="CF622">
        <v>-0.2</v>
      </c>
      <c r="CG622" s="20">
        <f t="shared" si="205"/>
        <v>-0.02</v>
      </c>
      <c r="CH622" s="20">
        <f t="shared" si="206"/>
        <v>-9.9695375242287554E-2</v>
      </c>
      <c r="CI622">
        <v>2</v>
      </c>
      <c r="CJ622">
        <v>2</v>
      </c>
      <c r="CK622">
        <v>-3.2</v>
      </c>
      <c r="CL622">
        <v>-0.4</v>
      </c>
      <c r="CM622">
        <v>-0.1</v>
      </c>
      <c r="CN622">
        <v>-0.30000000000000004</v>
      </c>
      <c r="CO622">
        <v>-0.8</v>
      </c>
      <c r="CP622" s="21">
        <f t="shared" si="207"/>
        <v>-0.08</v>
      </c>
      <c r="CQ622" s="21">
        <f t="shared" si="208"/>
        <v>-0.39878150096915022</v>
      </c>
      <c r="CW622">
        <v>626667</v>
      </c>
      <c r="CY622" s="22">
        <f t="shared" si="209"/>
        <v>-1.9004883902439025</v>
      </c>
    </row>
    <row r="623" spans="1:103" x14ac:dyDescent="0.2">
      <c r="A623">
        <v>72</v>
      </c>
      <c r="B623" t="s">
        <v>2812</v>
      </c>
      <c r="C623" t="s">
        <v>579</v>
      </c>
      <c r="D623" t="s">
        <v>351</v>
      </c>
      <c r="E623" t="s">
        <v>106</v>
      </c>
      <c r="F623">
        <v>76</v>
      </c>
      <c r="G623">
        <v>206</v>
      </c>
      <c r="H623" t="s">
        <v>107</v>
      </c>
      <c r="I623">
        <v>2010</v>
      </c>
      <c r="J623">
        <v>2</v>
      </c>
      <c r="K623">
        <v>36</v>
      </c>
      <c r="L623" t="s">
        <v>108</v>
      </c>
      <c r="M623">
        <v>21</v>
      </c>
      <c r="N623" t="s">
        <v>2813</v>
      </c>
      <c r="O623" s="12" t="s">
        <v>823</v>
      </c>
      <c r="P623" s="12" t="s">
        <v>2814</v>
      </c>
      <c r="Q623" t="s">
        <v>317</v>
      </c>
      <c r="T623" s="12" t="s">
        <v>178</v>
      </c>
      <c r="U623">
        <v>7</v>
      </c>
      <c r="V623">
        <v>0</v>
      </c>
      <c r="W623">
        <v>1</v>
      </c>
      <c r="X623">
        <v>1</v>
      </c>
      <c r="Y623">
        <v>3</v>
      </c>
      <c r="Z623">
        <v>4</v>
      </c>
      <c r="AA623">
        <v>3</v>
      </c>
      <c r="AB623">
        <v>4</v>
      </c>
      <c r="AC623" s="13">
        <f t="shared" si="189"/>
        <v>0</v>
      </c>
      <c r="AD623" s="13">
        <f t="shared" si="190"/>
        <v>0</v>
      </c>
      <c r="AE623" s="14">
        <v>48.9</v>
      </c>
      <c r="AF623" s="15">
        <v>1</v>
      </c>
      <c r="AG623" s="15">
        <v>0</v>
      </c>
      <c r="AH623" s="15">
        <v>3</v>
      </c>
      <c r="AI623" s="2">
        <v>85.65</v>
      </c>
      <c r="AJ623" s="14">
        <f t="shared" si="191"/>
        <v>12.235714285714286</v>
      </c>
      <c r="AK623">
        <v>119</v>
      </c>
      <c r="AL623" s="14">
        <f t="shared" si="192"/>
        <v>17</v>
      </c>
      <c r="AM623" s="16">
        <f t="shared" si="193"/>
        <v>0.71974789915966386</v>
      </c>
      <c r="AN623" s="15">
        <v>0</v>
      </c>
      <c r="AO623" s="16">
        <f t="shared" si="194"/>
        <v>0</v>
      </c>
      <c r="AP623" s="13">
        <f>IF(('Even Strength'!CU623+'Power Play'!AJ623+'Penalty Kill'!AF623)&gt;0,V623/('Even Strength'!CU623+'Power Play'!AJ623+'Penalty Kill'!AF623),0)</f>
        <v>0</v>
      </c>
      <c r="AQ623" s="13">
        <f>IF(('Even Strength'!CU623+'Power Play'!AJ623+'Penalty Kill'!AF623)&gt;0,W623/('Even Strength'!CU623+'Power Play'!AJ623+'Penalty Kill'!AF623),0)</f>
        <v>8.3333333333333329E-2</v>
      </c>
      <c r="AR623" s="13">
        <f t="shared" si="195"/>
        <v>8.3333333333333329E-2</v>
      </c>
      <c r="AS623">
        <v>0</v>
      </c>
      <c r="AT623">
        <v>0</v>
      </c>
      <c r="AU623" s="17">
        <f t="shared" si="196"/>
        <v>0</v>
      </c>
      <c r="AV623">
        <v>0</v>
      </c>
      <c r="AW623">
        <v>11</v>
      </c>
      <c r="AX623">
        <v>24</v>
      </c>
      <c r="AY623">
        <v>5</v>
      </c>
      <c r="AZ623">
        <v>3</v>
      </c>
      <c r="BA623">
        <v>0</v>
      </c>
      <c r="BB623">
        <v>0</v>
      </c>
      <c r="BC623" s="2">
        <f t="shared" si="197"/>
        <v>7.7057793345008756</v>
      </c>
      <c r="BD623" s="14">
        <f t="shared" si="198"/>
        <v>16.812609457092819</v>
      </c>
      <c r="BE623" s="14">
        <f t="shared" si="199"/>
        <v>3.5026269702276704</v>
      </c>
      <c r="BF623" s="14">
        <f t="shared" si="200"/>
        <v>2.1015761821366024</v>
      </c>
      <c r="BG623" s="14">
        <f t="shared" si="201"/>
        <v>0</v>
      </c>
      <c r="BH623" s="14">
        <f t="shared" si="202"/>
        <v>0</v>
      </c>
      <c r="BI623">
        <v>8</v>
      </c>
      <c r="BJ623">
        <v>4</v>
      </c>
      <c r="BK623">
        <v>0</v>
      </c>
      <c r="BL623">
        <v>0</v>
      </c>
      <c r="BM623">
        <v>0</v>
      </c>
      <c r="BN623">
        <v>0</v>
      </c>
      <c r="BO623" s="2">
        <v>-1.5833360000000001</v>
      </c>
      <c r="BR623" s="18" t="str">
        <f t="shared" si="203"/>
        <v xml:space="preserve"> </v>
      </c>
      <c r="BT623">
        <v>0</v>
      </c>
      <c r="BU623">
        <v>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 s="18">
        <f t="shared" si="204"/>
        <v>0</v>
      </c>
      <c r="CC623" s="19">
        <v>3</v>
      </c>
      <c r="CD623">
        <v>0</v>
      </c>
      <c r="CE623">
        <v>0.4</v>
      </c>
      <c r="CF623">
        <v>0.4</v>
      </c>
      <c r="CG623" s="20">
        <f t="shared" si="205"/>
        <v>5.7142857142857148E-2</v>
      </c>
      <c r="CH623" s="20">
        <f t="shared" si="206"/>
        <v>0.28021015761821366</v>
      </c>
      <c r="CI623">
        <v>2.2000000000000002</v>
      </c>
      <c r="CJ623">
        <v>2.6</v>
      </c>
      <c r="CK623">
        <v>4.2</v>
      </c>
      <c r="CL623">
        <v>-0.2</v>
      </c>
      <c r="CM623">
        <v>0.8</v>
      </c>
      <c r="CN623">
        <v>0</v>
      </c>
      <c r="CO623">
        <v>0.7</v>
      </c>
      <c r="CP623" s="21">
        <f t="shared" si="207"/>
        <v>9.9999999999999992E-2</v>
      </c>
      <c r="CQ623" s="21">
        <f t="shared" si="208"/>
        <v>0.4903677758318738</v>
      </c>
      <c r="CU623">
        <v>24</v>
      </c>
      <c r="CV623" t="s">
        <v>516</v>
      </c>
      <c r="CW623">
        <v>870000</v>
      </c>
      <c r="CY623" s="22">
        <f t="shared" si="209"/>
        <v>-0.82780487804878056</v>
      </c>
    </row>
    <row r="624" spans="1:103" x14ac:dyDescent="0.2">
      <c r="A624">
        <v>2</v>
      </c>
      <c r="B624" t="s">
        <v>2815</v>
      </c>
      <c r="C624" t="s">
        <v>894</v>
      </c>
      <c r="D624" t="s">
        <v>116</v>
      </c>
      <c r="E624" t="s">
        <v>117</v>
      </c>
      <c r="F624">
        <v>75</v>
      </c>
      <c r="G624">
        <v>195</v>
      </c>
      <c r="H624" t="s">
        <v>107</v>
      </c>
      <c r="I624">
        <v>2006</v>
      </c>
      <c r="J624">
        <v>2</v>
      </c>
      <c r="K624">
        <v>45</v>
      </c>
      <c r="M624">
        <v>26</v>
      </c>
      <c r="N624" t="s">
        <v>2816</v>
      </c>
      <c r="O624" s="12" t="s">
        <v>800</v>
      </c>
      <c r="P624" s="12" t="s">
        <v>2817</v>
      </c>
      <c r="Q624" t="s">
        <v>131</v>
      </c>
      <c r="T624" s="12" t="s">
        <v>178</v>
      </c>
      <c r="U624">
        <v>80</v>
      </c>
      <c r="V624">
        <v>7</v>
      </c>
      <c r="W624">
        <v>10</v>
      </c>
      <c r="X624">
        <v>17</v>
      </c>
      <c r="Y624">
        <v>-22</v>
      </c>
      <c r="Z624">
        <v>96</v>
      </c>
      <c r="AA624">
        <v>47</v>
      </c>
      <c r="AB624">
        <v>77</v>
      </c>
      <c r="AC624" s="13">
        <f t="shared" si="189"/>
        <v>7.2916666666666671E-2</v>
      </c>
      <c r="AD624" s="13">
        <f t="shared" si="190"/>
        <v>3.1818181818181815E-2</v>
      </c>
      <c r="AE624" s="14">
        <v>46.7</v>
      </c>
      <c r="AF624" s="15">
        <v>26</v>
      </c>
      <c r="AG624" s="15">
        <v>13</v>
      </c>
      <c r="AH624" s="15">
        <v>45</v>
      </c>
      <c r="AI624" s="2">
        <v>1726.5333333333001</v>
      </c>
      <c r="AJ624" s="14">
        <f t="shared" si="191"/>
        <v>21.581666666666251</v>
      </c>
      <c r="AK624">
        <v>2088</v>
      </c>
      <c r="AL624" s="14">
        <f t="shared" si="192"/>
        <v>26.1</v>
      </c>
      <c r="AM624" s="16">
        <f t="shared" si="193"/>
        <v>0.82688378033204024</v>
      </c>
      <c r="AN624" s="15">
        <v>63.265306000000002</v>
      </c>
      <c r="AO624" s="16">
        <f t="shared" si="194"/>
        <v>2.1985780909723185</v>
      </c>
      <c r="AP624" s="13">
        <f>IF(('Even Strength'!CU624+'Power Play'!AJ624+'Penalty Kill'!AF624)&gt;0,V624/('Even Strength'!CU624+'Power Play'!AJ624+'Penalty Kill'!AF624),0)</f>
        <v>8.6419753086419748E-2</v>
      </c>
      <c r="AQ624" s="13">
        <f>IF(('Even Strength'!CU624+'Power Play'!AJ624+'Penalty Kill'!AF624)&gt;0,W624/('Even Strength'!CU624+'Power Play'!AJ624+'Penalty Kill'!AF624),0)</f>
        <v>0.12345679012345678</v>
      </c>
      <c r="AR624" s="13">
        <f t="shared" si="195"/>
        <v>0.20987654320987653</v>
      </c>
      <c r="AS624">
        <v>0</v>
      </c>
      <c r="AT624">
        <v>0</v>
      </c>
      <c r="AU624" s="17">
        <f t="shared" si="196"/>
        <v>0</v>
      </c>
      <c r="AV624">
        <v>0</v>
      </c>
      <c r="AW624">
        <v>115</v>
      </c>
      <c r="AX624">
        <v>181</v>
      </c>
      <c r="AY624">
        <v>132</v>
      </c>
      <c r="AZ624">
        <v>47</v>
      </c>
      <c r="BA624">
        <v>96</v>
      </c>
      <c r="BB624">
        <v>29</v>
      </c>
      <c r="BC624" s="2">
        <f t="shared" si="197"/>
        <v>3.9964476021315152</v>
      </c>
      <c r="BD624" s="14">
        <f t="shared" si="198"/>
        <v>6.290061008572212</v>
      </c>
      <c r="BE624" s="14">
        <f t="shared" si="199"/>
        <v>4.5872268128813918</v>
      </c>
      <c r="BF624" s="14">
        <f t="shared" si="200"/>
        <v>1.6333307591320108</v>
      </c>
      <c r="BG624" s="14">
        <f t="shared" si="201"/>
        <v>3.3361649548228303</v>
      </c>
      <c r="BH624" s="14">
        <f t="shared" si="202"/>
        <v>1.00779983010273</v>
      </c>
      <c r="BI624">
        <v>42</v>
      </c>
      <c r="BJ624">
        <v>21</v>
      </c>
      <c r="BK624">
        <v>0</v>
      </c>
      <c r="BL624">
        <v>0</v>
      </c>
      <c r="BM624">
        <v>0</v>
      </c>
      <c r="BN624">
        <v>0</v>
      </c>
      <c r="BO624" s="2">
        <v>1.058678</v>
      </c>
      <c r="BR624" s="18" t="str">
        <f t="shared" si="203"/>
        <v xml:space="preserve"> </v>
      </c>
      <c r="BT624">
        <v>3</v>
      </c>
      <c r="BU624">
        <v>17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 s="18">
        <f t="shared" si="204"/>
        <v>0</v>
      </c>
      <c r="CC624" s="19">
        <v>5</v>
      </c>
      <c r="CD624">
        <v>0.5</v>
      </c>
      <c r="CE624">
        <v>2.1</v>
      </c>
      <c r="CF624">
        <v>2.6</v>
      </c>
      <c r="CG624" s="20">
        <f t="shared" si="205"/>
        <v>3.2500000000000001E-2</v>
      </c>
      <c r="CH624" s="20">
        <f t="shared" si="206"/>
        <v>9.0354467526451668E-2</v>
      </c>
      <c r="CI624">
        <v>29</v>
      </c>
      <c r="CJ624">
        <v>40</v>
      </c>
      <c r="CK624">
        <v>-6</v>
      </c>
      <c r="CL624">
        <v>0.5</v>
      </c>
      <c r="CM624">
        <v>2.9</v>
      </c>
      <c r="CN624">
        <v>0</v>
      </c>
      <c r="CO624">
        <v>3.4</v>
      </c>
      <c r="CP624" s="21">
        <f t="shared" si="207"/>
        <v>4.2499999999999996E-2</v>
      </c>
      <c r="CQ624" s="21">
        <f t="shared" si="208"/>
        <v>0.11815584214997522</v>
      </c>
      <c r="CU624">
        <v>1</v>
      </c>
      <c r="CV624" t="s">
        <v>2577</v>
      </c>
      <c r="CW624">
        <v>1750000</v>
      </c>
      <c r="CY624" s="22">
        <f t="shared" si="209"/>
        <v>0.32682926829268277</v>
      </c>
    </row>
    <row r="625" spans="1:103" x14ac:dyDescent="0.2">
      <c r="A625">
        <v>17</v>
      </c>
      <c r="B625" t="s">
        <v>2818</v>
      </c>
      <c r="C625" t="s">
        <v>188</v>
      </c>
      <c r="D625" t="s">
        <v>105</v>
      </c>
      <c r="E625" t="s">
        <v>106</v>
      </c>
      <c r="F625">
        <v>71</v>
      </c>
      <c r="G625">
        <v>195</v>
      </c>
      <c r="H625" t="s">
        <v>107</v>
      </c>
      <c r="M625">
        <v>31</v>
      </c>
      <c r="N625" t="s">
        <v>2819</v>
      </c>
      <c r="O625" s="12" t="s">
        <v>866</v>
      </c>
      <c r="P625" s="12" t="s">
        <v>2820</v>
      </c>
      <c r="Q625" t="s">
        <v>393</v>
      </c>
      <c r="T625" s="12" t="s">
        <v>170</v>
      </c>
      <c r="U625">
        <v>62</v>
      </c>
      <c r="V625">
        <v>7</v>
      </c>
      <c r="W625">
        <v>23</v>
      </c>
      <c r="X625">
        <v>30</v>
      </c>
      <c r="Y625">
        <v>-3</v>
      </c>
      <c r="Z625">
        <v>122</v>
      </c>
      <c r="AA625">
        <v>41</v>
      </c>
      <c r="AB625">
        <v>38</v>
      </c>
      <c r="AC625" s="13">
        <f t="shared" si="189"/>
        <v>5.737704918032787E-2</v>
      </c>
      <c r="AD625" s="13">
        <f t="shared" si="190"/>
        <v>3.482587064676617E-2</v>
      </c>
      <c r="AE625" s="14">
        <v>29.9</v>
      </c>
      <c r="AF625" s="15">
        <v>73</v>
      </c>
      <c r="AG625" s="15">
        <v>13</v>
      </c>
      <c r="AH625" s="15">
        <v>6</v>
      </c>
      <c r="AI625" s="2">
        <v>953.91666666670005</v>
      </c>
      <c r="AJ625" s="14">
        <f t="shared" si="191"/>
        <v>15.385752688172582</v>
      </c>
      <c r="AK625">
        <v>1320</v>
      </c>
      <c r="AL625" s="14">
        <f t="shared" si="192"/>
        <v>21.29032258064516</v>
      </c>
      <c r="AM625" s="16">
        <f t="shared" si="193"/>
        <v>0.72266414141416668</v>
      </c>
      <c r="AN625" s="15">
        <v>183.65</v>
      </c>
      <c r="AO625" s="16">
        <f t="shared" si="194"/>
        <v>11.551323490870566</v>
      </c>
      <c r="AP625" s="13">
        <f>IF(('Even Strength'!CU625+'Power Play'!AJ625+'Penalty Kill'!AF625)&gt;0,V625/('Even Strength'!CU625+'Power Play'!AJ625+'Penalty Kill'!AF625),0)</f>
        <v>6.9306930693069313E-2</v>
      </c>
      <c r="AQ625" s="13">
        <f>IF(('Even Strength'!CU625+'Power Play'!AJ625+'Penalty Kill'!AF625)&gt;0,W625/('Even Strength'!CU625+'Power Play'!AJ625+'Penalty Kill'!AF625),0)</f>
        <v>0.22772277227722773</v>
      </c>
      <c r="AR625" s="13">
        <f t="shared" si="195"/>
        <v>0.29702970297029707</v>
      </c>
      <c r="AS625">
        <v>348</v>
      </c>
      <c r="AT625">
        <v>231</v>
      </c>
      <c r="AU625" s="17">
        <f t="shared" si="196"/>
        <v>0.60103626943005184</v>
      </c>
      <c r="AV625">
        <v>14.9</v>
      </c>
      <c r="AW625">
        <v>70</v>
      </c>
      <c r="AX625">
        <v>27</v>
      </c>
      <c r="AY625">
        <v>42</v>
      </c>
      <c r="AZ625">
        <v>41</v>
      </c>
      <c r="BA625">
        <v>26</v>
      </c>
      <c r="BB625">
        <v>25</v>
      </c>
      <c r="BC625" s="2">
        <f t="shared" si="197"/>
        <v>4.4029003232286392</v>
      </c>
      <c r="BD625" s="14">
        <f t="shared" si="198"/>
        <v>1.6982615532453325</v>
      </c>
      <c r="BE625" s="14">
        <f t="shared" si="199"/>
        <v>2.6417401939371836</v>
      </c>
      <c r="BF625" s="14">
        <f t="shared" si="200"/>
        <v>2.5788416178910603</v>
      </c>
      <c r="BG625" s="14">
        <f t="shared" si="201"/>
        <v>1.6353629771992089</v>
      </c>
      <c r="BH625" s="14">
        <f t="shared" si="202"/>
        <v>1.5724644011530855</v>
      </c>
      <c r="BI625">
        <v>15</v>
      </c>
      <c r="BJ625">
        <v>5</v>
      </c>
      <c r="BK625">
        <v>1</v>
      </c>
      <c r="BL625">
        <v>0</v>
      </c>
      <c r="BM625">
        <v>0</v>
      </c>
      <c r="BN625">
        <v>0</v>
      </c>
      <c r="BO625" s="2">
        <v>2.7572139999999998</v>
      </c>
      <c r="BP625">
        <v>4</v>
      </c>
      <c r="BQ625">
        <v>3</v>
      </c>
      <c r="BR625" s="18">
        <f t="shared" si="203"/>
        <v>0.75</v>
      </c>
      <c r="BS625">
        <v>1</v>
      </c>
      <c r="BT625">
        <v>3</v>
      </c>
      <c r="BU625">
        <v>14</v>
      </c>
      <c r="BV625">
        <v>1</v>
      </c>
      <c r="BW625">
        <v>0</v>
      </c>
      <c r="BX625">
        <v>2</v>
      </c>
      <c r="BY625">
        <v>0</v>
      </c>
      <c r="BZ625">
        <v>0</v>
      </c>
      <c r="CA625">
        <v>0</v>
      </c>
      <c r="CB625" s="18">
        <f t="shared" si="204"/>
        <v>0</v>
      </c>
      <c r="CC625" s="19">
        <v>6</v>
      </c>
      <c r="CD625">
        <v>1.5</v>
      </c>
      <c r="CE625">
        <v>0.8</v>
      </c>
      <c r="CF625">
        <v>2.2999999999999998</v>
      </c>
      <c r="CG625" s="20">
        <f t="shared" si="205"/>
        <v>3.7096774193548385E-2</v>
      </c>
      <c r="CH625" s="20">
        <f t="shared" si="206"/>
        <v>0.14466672490608384</v>
      </c>
      <c r="CI625">
        <v>20</v>
      </c>
      <c r="CJ625">
        <v>18.5</v>
      </c>
      <c r="CK625">
        <v>-3.6</v>
      </c>
      <c r="CL625">
        <v>2.8</v>
      </c>
      <c r="CM625">
        <v>1.4</v>
      </c>
      <c r="CN625">
        <v>1.5</v>
      </c>
      <c r="CO625">
        <v>5.6</v>
      </c>
      <c r="CP625" s="21">
        <f t="shared" si="207"/>
        <v>9.0322580645161285E-2</v>
      </c>
      <c r="CQ625" s="21">
        <f t="shared" si="208"/>
        <v>0.35223202585829111</v>
      </c>
      <c r="CU625">
        <v>20</v>
      </c>
      <c r="CV625" t="s">
        <v>2821</v>
      </c>
      <c r="CW625">
        <v>3250000</v>
      </c>
      <c r="CY625" s="22">
        <f t="shared" si="209"/>
        <v>-0.10731707317073091</v>
      </c>
    </row>
    <row r="626" spans="1:103" x14ac:dyDescent="0.2">
      <c r="A626">
        <v>3</v>
      </c>
      <c r="B626" t="s">
        <v>2822</v>
      </c>
      <c r="C626" t="s">
        <v>579</v>
      </c>
      <c r="D626" t="s">
        <v>351</v>
      </c>
      <c r="E626" t="s">
        <v>106</v>
      </c>
      <c r="F626">
        <v>75</v>
      </c>
      <c r="G626">
        <v>214</v>
      </c>
      <c r="H626" t="s">
        <v>118</v>
      </c>
      <c r="I626">
        <v>2003</v>
      </c>
      <c r="J626">
        <v>1</v>
      </c>
      <c r="K626">
        <v>9</v>
      </c>
      <c r="M626">
        <v>28</v>
      </c>
      <c r="N626" t="s">
        <v>2823</v>
      </c>
      <c r="O626" s="12" t="s">
        <v>2824</v>
      </c>
      <c r="P626" s="12" t="s">
        <v>2825</v>
      </c>
      <c r="Q626" t="s">
        <v>112</v>
      </c>
      <c r="T626" s="12" t="s">
        <v>178</v>
      </c>
      <c r="U626">
        <v>80</v>
      </c>
      <c r="V626">
        <v>8</v>
      </c>
      <c r="W626">
        <v>23</v>
      </c>
      <c r="X626">
        <v>31</v>
      </c>
      <c r="Y626">
        <v>2</v>
      </c>
      <c r="Z626">
        <v>145</v>
      </c>
      <c r="AA626">
        <v>72</v>
      </c>
      <c r="AB626">
        <v>107</v>
      </c>
      <c r="AC626" s="13">
        <f t="shared" si="189"/>
        <v>5.5172413793103448E-2</v>
      </c>
      <c r="AD626" s="13">
        <f t="shared" si="190"/>
        <v>2.4691358024691357E-2</v>
      </c>
      <c r="AE626" s="14">
        <v>50.6</v>
      </c>
      <c r="AF626" s="15">
        <v>45</v>
      </c>
      <c r="AG626" s="15">
        <v>23</v>
      </c>
      <c r="AH626" s="15">
        <v>67</v>
      </c>
      <c r="AI626" s="2">
        <v>1885.1</v>
      </c>
      <c r="AJ626" s="14">
        <f t="shared" si="191"/>
        <v>23.563749999999999</v>
      </c>
      <c r="AK626">
        <v>2326</v>
      </c>
      <c r="AL626" s="14">
        <f t="shared" si="192"/>
        <v>29.074999999999999</v>
      </c>
      <c r="AM626" s="16">
        <f t="shared" si="193"/>
        <v>0.81044711951848658</v>
      </c>
      <c r="AN626" s="15">
        <v>78.458668000000003</v>
      </c>
      <c r="AO626" s="16">
        <f t="shared" si="194"/>
        <v>2.4972256538114692</v>
      </c>
      <c r="AP626" s="13">
        <f>IF(('Even Strength'!CU626+'Power Play'!AJ626+'Penalty Kill'!AF626)&gt;0,V626/('Even Strength'!CU626+'Power Play'!AJ626+'Penalty Kill'!AF626),0)</f>
        <v>8.6956521739130432E-2</v>
      </c>
      <c r="AQ626" s="13">
        <f>IF(('Even Strength'!CU626+'Power Play'!AJ626+'Penalty Kill'!AF626)&gt;0,W626/('Even Strength'!CU626+'Power Play'!AJ626+'Penalty Kill'!AF626),0)</f>
        <v>0.25</v>
      </c>
      <c r="AR626" s="13">
        <f t="shared" si="195"/>
        <v>0.33695652173913043</v>
      </c>
      <c r="AS626">
        <v>0</v>
      </c>
      <c r="AT626">
        <v>1</v>
      </c>
      <c r="AU626" s="17">
        <f t="shared" si="196"/>
        <v>0</v>
      </c>
      <c r="AV626">
        <v>0</v>
      </c>
      <c r="AW626">
        <v>103</v>
      </c>
      <c r="AX626">
        <v>227</v>
      </c>
      <c r="AY626">
        <v>156</v>
      </c>
      <c r="AZ626">
        <v>72</v>
      </c>
      <c r="BA626">
        <v>60</v>
      </c>
      <c r="BB626">
        <v>32</v>
      </c>
      <c r="BC626" s="2">
        <f t="shared" si="197"/>
        <v>3.2783406715824097</v>
      </c>
      <c r="BD626" s="14">
        <f t="shared" si="198"/>
        <v>7.2250808975651166</v>
      </c>
      <c r="BE626" s="14">
        <f t="shared" si="199"/>
        <v>4.965253832687921</v>
      </c>
      <c r="BF626" s="14">
        <f t="shared" si="200"/>
        <v>2.2916556150867327</v>
      </c>
      <c r="BG626" s="14">
        <f t="shared" si="201"/>
        <v>1.9097130125722777</v>
      </c>
      <c r="BH626" s="14">
        <f t="shared" si="202"/>
        <v>1.0185136067052147</v>
      </c>
      <c r="BI626">
        <v>144</v>
      </c>
      <c r="BJ626">
        <v>47</v>
      </c>
      <c r="BK626">
        <v>2</v>
      </c>
      <c r="BL626">
        <v>3</v>
      </c>
      <c r="BM626">
        <v>1</v>
      </c>
      <c r="BN626">
        <v>0</v>
      </c>
      <c r="BO626" s="2">
        <v>-16.489328</v>
      </c>
      <c r="BR626" s="18" t="str">
        <f t="shared" si="203"/>
        <v xml:space="preserve"> </v>
      </c>
      <c r="BT626">
        <v>0</v>
      </c>
      <c r="BU626">
        <v>22</v>
      </c>
      <c r="BV626">
        <v>0</v>
      </c>
      <c r="BW626">
        <v>2</v>
      </c>
      <c r="BX626">
        <v>0</v>
      </c>
      <c r="BY626">
        <v>1</v>
      </c>
      <c r="BZ626">
        <v>0</v>
      </c>
      <c r="CA626">
        <v>0</v>
      </c>
      <c r="CB626" s="18">
        <f t="shared" si="204"/>
        <v>0</v>
      </c>
      <c r="CC626" s="19">
        <v>6</v>
      </c>
      <c r="CD626">
        <v>2.2000000000000002</v>
      </c>
      <c r="CE626">
        <v>3.8</v>
      </c>
      <c r="CF626">
        <v>6</v>
      </c>
      <c r="CG626" s="20">
        <f t="shared" si="205"/>
        <v>7.4999999999999997E-2</v>
      </c>
      <c r="CH626" s="20">
        <f t="shared" si="206"/>
        <v>0.19097130125722775</v>
      </c>
      <c r="CI626">
        <v>41.4</v>
      </c>
      <c r="CJ626">
        <v>42.2</v>
      </c>
      <c r="CK626">
        <v>10.7</v>
      </c>
      <c r="CL626">
        <v>3</v>
      </c>
      <c r="CM626">
        <v>2.2000000000000002</v>
      </c>
      <c r="CN626">
        <v>0</v>
      </c>
      <c r="CO626">
        <v>5.0999999999999996</v>
      </c>
      <c r="CP626" s="21">
        <f t="shared" si="207"/>
        <v>6.3750000000000001E-2</v>
      </c>
      <c r="CQ626" s="21">
        <f t="shared" si="208"/>
        <v>0.16232560606864355</v>
      </c>
      <c r="CW626">
        <v>6500000</v>
      </c>
      <c r="CY626" s="22">
        <f t="shared" si="209"/>
        <v>-6.3146341463414615</v>
      </c>
    </row>
    <row r="627" spans="1:103" x14ac:dyDescent="0.2">
      <c r="A627">
        <v>4</v>
      </c>
      <c r="B627" t="s">
        <v>2826</v>
      </c>
      <c r="C627" t="s">
        <v>350</v>
      </c>
      <c r="D627" t="s">
        <v>351</v>
      </c>
      <c r="E627" t="s">
        <v>106</v>
      </c>
      <c r="F627">
        <v>75</v>
      </c>
      <c r="G627">
        <v>220</v>
      </c>
      <c r="H627" t="s">
        <v>118</v>
      </c>
      <c r="I627">
        <v>1996</v>
      </c>
      <c r="J627">
        <v>1</v>
      </c>
      <c r="K627">
        <v>1</v>
      </c>
      <c r="M627">
        <v>35</v>
      </c>
      <c r="N627" t="s">
        <v>2827</v>
      </c>
      <c r="O627" s="12" t="s">
        <v>678</v>
      </c>
      <c r="P627" s="12" t="s">
        <v>2828</v>
      </c>
      <c r="Q627" t="s">
        <v>529</v>
      </c>
      <c r="T627" s="12" t="s">
        <v>178</v>
      </c>
      <c r="U627">
        <v>70</v>
      </c>
      <c r="V627">
        <v>1</v>
      </c>
      <c r="W627">
        <v>14</v>
      </c>
      <c r="X627">
        <v>15</v>
      </c>
      <c r="Y627">
        <v>-12</v>
      </c>
      <c r="Z627">
        <v>90</v>
      </c>
      <c r="AA627">
        <v>29</v>
      </c>
      <c r="AB627">
        <v>54</v>
      </c>
      <c r="AC627" s="13">
        <f t="shared" si="189"/>
        <v>1.1111111111111112E-2</v>
      </c>
      <c r="AD627" s="13">
        <f t="shared" si="190"/>
        <v>5.7803468208092483E-3</v>
      </c>
      <c r="AE627" s="14">
        <v>50</v>
      </c>
      <c r="AF627" s="15">
        <v>44</v>
      </c>
      <c r="AG627" s="15">
        <v>10</v>
      </c>
      <c r="AH627" s="15">
        <v>30</v>
      </c>
      <c r="AI627" s="2">
        <v>1345.9</v>
      </c>
      <c r="AJ627" s="14">
        <f t="shared" si="191"/>
        <v>19.227142857142859</v>
      </c>
      <c r="AK627">
        <v>1784</v>
      </c>
      <c r="AL627" s="14">
        <f t="shared" si="192"/>
        <v>25.485714285714284</v>
      </c>
      <c r="AM627" s="16">
        <f t="shared" si="193"/>
        <v>0.75442825112107625</v>
      </c>
      <c r="AN627" s="15">
        <v>51.331924000000001</v>
      </c>
      <c r="AO627" s="16">
        <f t="shared" si="194"/>
        <v>2.2883687049557913</v>
      </c>
      <c r="AP627" s="13">
        <f>IF(('Even Strength'!CU627+'Power Play'!AJ627+'Penalty Kill'!AF627)&gt;0,V627/('Even Strength'!CU627+'Power Play'!AJ627+'Penalty Kill'!AF627),0)</f>
        <v>8.9285714285714281E-3</v>
      </c>
      <c r="AQ627" s="13">
        <f>IF(('Even Strength'!CU627+'Power Play'!AJ627+'Penalty Kill'!AF627)&gt;0,W627/('Even Strength'!CU627+'Power Play'!AJ627+'Penalty Kill'!AF627),0)</f>
        <v>0.125</v>
      </c>
      <c r="AR627" s="13">
        <f t="shared" si="195"/>
        <v>0.13392857142857142</v>
      </c>
      <c r="AS627">
        <v>0</v>
      </c>
      <c r="AT627">
        <v>0</v>
      </c>
      <c r="AU627" s="17">
        <f t="shared" si="196"/>
        <v>0</v>
      </c>
      <c r="AV627">
        <v>0</v>
      </c>
      <c r="AW627">
        <v>113</v>
      </c>
      <c r="AX627">
        <v>140</v>
      </c>
      <c r="AY627">
        <v>95</v>
      </c>
      <c r="AZ627">
        <v>29</v>
      </c>
      <c r="BA627">
        <v>46</v>
      </c>
      <c r="BB627">
        <v>10</v>
      </c>
      <c r="BC627" s="2">
        <f t="shared" si="197"/>
        <v>5.0375213611709633</v>
      </c>
      <c r="BD627" s="14">
        <f t="shared" si="198"/>
        <v>6.2411769076454418</v>
      </c>
      <c r="BE627" s="14">
        <f t="shared" si="199"/>
        <v>4.2350843301879788</v>
      </c>
      <c r="BF627" s="14">
        <f t="shared" si="200"/>
        <v>1.2928152165836986</v>
      </c>
      <c r="BG627" s="14">
        <f t="shared" si="201"/>
        <v>2.0506724125120739</v>
      </c>
      <c r="BH627" s="14">
        <f t="shared" si="202"/>
        <v>0.44579835054610295</v>
      </c>
      <c r="BI627">
        <v>30</v>
      </c>
      <c r="BJ627">
        <v>15</v>
      </c>
      <c r="BK627">
        <v>0</v>
      </c>
      <c r="BL627">
        <v>0</v>
      </c>
      <c r="BM627">
        <v>0</v>
      </c>
      <c r="BN627">
        <v>0</v>
      </c>
      <c r="BO627" s="2">
        <v>-0.98263899999999993</v>
      </c>
      <c r="BR627" s="18" t="str">
        <f t="shared" si="203"/>
        <v xml:space="preserve"> </v>
      </c>
      <c r="BT627">
        <v>0</v>
      </c>
      <c r="BU627">
        <v>21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 s="18">
        <f t="shared" si="204"/>
        <v>0</v>
      </c>
      <c r="CC627" s="19">
        <v>3</v>
      </c>
      <c r="CD627">
        <v>0.1</v>
      </c>
      <c r="CE627">
        <v>1.1000000000000001</v>
      </c>
      <c r="CF627">
        <v>1.2</v>
      </c>
      <c r="CG627" s="20">
        <f t="shared" si="205"/>
        <v>1.7142857142857144E-2</v>
      </c>
      <c r="CH627" s="20">
        <f t="shared" si="206"/>
        <v>5.3495802065532352E-2</v>
      </c>
      <c r="CI627">
        <v>27</v>
      </c>
      <c r="CJ627">
        <v>32.5</v>
      </c>
      <c r="CK627">
        <v>-10.3</v>
      </c>
      <c r="CL627">
        <v>-0.8</v>
      </c>
      <c r="CM627">
        <v>0</v>
      </c>
      <c r="CN627">
        <v>0</v>
      </c>
      <c r="CO627">
        <v>-0.8</v>
      </c>
      <c r="CP627" s="21">
        <f t="shared" si="207"/>
        <v>-1.1428571428571429E-2</v>
      </c>
      <c r="CQ627" s="21">
        <f t="shared" si="208"/>
        <v>-3.5663868043688242E-2</v>
      </c>
      <c r="CU627">
        <v>12</v>
      </c>
      <c r="CV627" t="s">
        <v>2829</v>
      </c>
      <c r="CW627">
        <v>3083333</v>
      </c>
      <c r="CY627" s="22">
        <f t="shared" si="209"/>
        <v>-6.2146335609756092</v>
      </c>
    </row>
    <row r="628" spans="1:103" x14ac:dyDescent="0.2">
      <c r="A628">
        <v>27</v>
      </c>
      <c r="B628" t="s">
        <v>2830</v>
      </c>
      <c r="C628" t="s">
        <v>765</v>
      </c>
      <c r="D628" t="s">
        <v>105</v>
      </c>
      <c r="E628" t="s">
        <v>106</v>
      </c>
      <c r="F628">
        <v>75</v>
      </c>
      <c r="G628">
        <v>201</v>
      </c>
      <c r="H628" t="s">
        <v>107</v>
      </c>
      <c r="I628">
        <v>2008</v>
      </c>
      <c r="J628">
        <v>1</v>
      </c>
      <c r="K628">
        <v>4</v>
      </c>
      <c r="M628">
        <v>24</v>
      </c>
      <c r="N628" t="s">
        <v>2831</v>
      </c>
      <c r="O628" s="12" t="s">
        <v>823</v>
      </c>
      <c r="P628" s="12" t="s">
        <v>2832</v>
      </c>
      <c r="Q628" t="s">
        <v>265</v>
      </c>
      <c r="T628" s="12" t="s">
        <v>178</v>
      </c>
      <c r="U628">
        <v>81</v>
      </c>
      <c r="V628">
        <v>8</v>
      </c>
      <c r="W628">
        <v>43</v>
      </c>
      <c r="X628">
        <v>51</v>
      </c>
      <c r="Y628">
        <v>20</v>
      </c>
      <c r="Z628">
        <v>164</v>
      </c>
      <c r="AA628">
        <v>100</v>
      </c>
      <c r="AB628">
        <v>157</v>
      </c>
      <c r="AC628" s="13">
        <f t="shared" si="189"/>
        <v>4.878048780487805E-2</v>
      </c>
      <c r="AD628" s="13">
        <f t="shared" si="190"/>
        <v>1.9002375296912115E-2</v>
      </c>
      <c r="AE628" s="14">
        <v>49.3</v>
      </c>
      <c r="AF628" s="15">
        <v>86</v>
      </c>
      <c r="AG628" s="15">
        <v>6</v>
      </c>
      <c r="AH628" s="15">
        <v>68</v>
      </c>
      <c r="AI628" s="2">
        <v>2053.6333333333</v>
      </c>
      <c r="AJ628" s="14">
        <f t="shared" si="191"/>
        <v>25.353497942386419</v>
      </c>
      <c r="AK628">
        <v>2583</v>
      </c>
      <c r="AL628" s="14">
        <f t="shared" si="192"/>
        <v>31.888888888888889</v>
      </c>
      <c r="AM628" s="16">
        <f t="shared" si="193"/>
        <v>0.7950574267647309</v>
      </c>
      <c r="AN628" s="15">
        <v>180.64134999999999</v>
      </c>
      <c r="AO628" s="16">
        <f t="shared" si="194"/>
        <v>5.2777099125128677</v>
      </c>
      <c r="AP628" s="13">
        <f>IF(('Even Strength'!CU628+'Power Play'!AJ628+'Penalty Kill'!AF628)&gt;0,V628/('Even Strength'!CU628+'Power Play'!AJ628+'Penalty Kill'!AF628),0)</f>
        <v>8.0808080808080815E-2</v>
      </c>
      <c r="AQ628" s="13">
        <f>IF(('Even Strength'!CU628+'Power Play'!AJ628+'Penalty Kill'!AF628)&gt;0,W628/('Even Strength'!CU628+'Power Play'!AJ628+'Penalty Kill'!AF628),0)</f>
        <v>0.43434343434343436</v>
      </c>
      <c r="AR628" s="13">
        <f t="shared" si="195"/>
        <v>0.51515151515151514</v>
      </c>
      <c r="AS628">
        <v>0</v>
      </c>
      <c r="AT628">
        <v>0</v>
      </c>
      <c r="AU628" s="17">
        <f t="shared" si="196"/>
        <v>0</v>
      </c>
      <c r="AV628">
        <v>0</v>
      </c>
      <c r="AW628">
        <v>137</v>
      </c>
      <c r="AX628">
        <v>24</v>
      </c>
      <c r="AY628">
        <v>164</v>
      </c>
      <c r="AZ628">
        <v>100</v>
      </c>
      <c r="BA628">
        <v>34</v>
      </c>
      <c r="BB628">
        <v>37</v>
      </c>
      <c r="BC628" s="2">
        <f t="shared" si="197"/>
        <v>4.00266194874132</v>
      </c>
      <c r="BD628" s="14">
        <f t="shared" si="198"/>
        <v>0.70119625379409989</v>
      </c>
      <c r="BE628" s="14">
        <f t="shared" si="199"/>
        <v>4.7915077342596826</v>
      </c>
      <c r="BF628" s="14">
        <f t="shared" si="200"/>
        <v>2.9216510574754162</v>
      </c>
      <c r="BG628" s="14">
        <f t="shared" si="201"/>
        <v>0.9933613595416414</v>
      </c>
      <c r="BH628" s="14">
        <f t="shared" si="202"/>
        <v>1.081010891265904</v>
      </c>
      <c r="BI628">
        <v>32</v>
      </c>
      <c r="BJ628">
        <v>11</v>
      </c>
      <c r="BK628">
        <v>0</v>
      </c>
      <c r="BL628">
        <v>1</v>
      </c>
      <c r="BM628">
        <v>0</v>
      </c>
      <c r="BN628">
        <v>0</v>
      </c>
      <c r="BO628" s="2">
        <v>4.5899719999999995</v>
      </c>
      <c r="BR628" s="18" t="str">
        <f t="shared" si="203"/>
        <v xml:space="preserve"> </v>
      </c>
      <c r="BT628">
        <v>2</v>
      </c>
      <c r="BU628">
        <v>19</v>
      </c>
      <c r="BV628">
        <v>0</v>
      </c>
      <c r="BW628">
        <v>1</v>
      </c>
      <c r="BX628">
        <v>1</v>
      </c>
      <c r="BY628">
        <v>0</v>
      </c>
      <c r="BZ628">
        <v>0</v>
      </c>
      <c r="CA628">
        <v>0</v>
      </c>
      <c r="CB628" s="18">
        <f t="shared" si="204"/>
        <v>0</v>
      </c>
      <c r="CC628" s="19">
        <v>5</v>
      </c>
      <c r="CD628">
        <v>4</v>
      </c>
      <c r="CE628">
        <v>6.3</v>
      </c>
      <c r="CF628">
        <v>10.4</v>
      </c>
      <c r="CG628" s="20">
        <f t="shared" si="205"/>
        <v>0.12839506172839507</v>
      </c>
      <c r="CH628" s="20">
        <f t="shared" si="206"/>
        <v>0.30385170997744326</v>
      </c>
      <c r="CI628">
        <v>44.7</v>
      </c>
      <c r="CJ628">
        <v>47</v>
      </c>
      <c r="CK628">
        <v>7.5</v>
      </c>
      <c r="CL628">
        <v>8.6999999999999993</v>
      </c>
      <c r="CM628">
        <v>8.9</v>
      </c>
      <c r="CN628">
        <v>0</v>
      </c>
      <c r="CO628">
        <v>17.600000000000001</v>
      </c>
      <c r="CP628" s="21">
        <f t="shared" si="207"/>
        <v>0.21728395061728398</v>
      </c>
      <c r="CQ628" s="21">
        <f t="shared" si="208"/>
        <v>0.51421058611567327</v>
      </c>
      <c r="CW628">
        <v>6500000</v>
      </c>
      <c r="CY628" s="22">
        <f t="shared" si="209"/>
        <v>6.1853658536585403</v>
      </c>
    </row>
    <row r="629" spans="1:103" x14ac:dyDescent="0.2">
      <c r="A629">
        <v>13</v>
      </c>
      <c r="B629" t="s">
        <v>2833</v>
      </c>
      <c r="C629" t="s">
        <v>597</v>
      </c>
      <c r="D629" t="s">
        <v>105</v>
      </c>
      <c r="E629" t="s">
        <v>106</v>
      </c>
      <c r="F629">
        <v>73</v>
      </c>
      <c r="G629">
        <v>200</v>
      </c>
      <c r="H629" t="s">
        <v>107</v>
      </c>
      <c r="M629">
        <v>29</v>
      </c>
      <c r="N629" t="s">
        <v>2834</v>
      </c>
      <c r="O629" s="12" t="s">
        <v>2835</v>
      </c>
      <c r="P629" s="12" t="s">
        <v>2836</v>
      </c>
      <c r="Q629" t="s">
        <v>131</v>
      </c>
      <c r="T629" s="12" t="s">
        <v>148</v>
      </c>
      <c r="U629">
        <v>6</v>
      </c>
      <c r="V629">
        <v>0</v>
      </c>
      <c r="W629">
        <v>2</v>
      </c>
      <c r="X629">
        <v>2</v>
      </c>
      <c r="Y629">
        <v>-1</v>
      </c>
      <c r="Z629">
        <v>2</v>
      </c>
      <c r="AA629">
        <v>2</v>
      </c>
      <c r="AB629">
        <v>1</v>
      </c>
      <c r="AC629" s="13">
        <f t="shared" si="189"/>
        <v>0</v>
      </c>
      <c r="AD629" s="13">
        <f t="shared" si="190"/>
        <v>0</v>
      </c>
      <c r="AE629" s="14">
        <v>17.3</v>
      </c>
      <c r="AF629" s="15">
        <v>0</v>
      </c>
      <c r="AG629" s="15">
        <v>0</v>
      </c>
      <c r="AH629" s="15">
        <v>0</v>
      </c>
      <c r="AI629" s="2">
        <v>57.866666666699999</v>
      </c>
      <c r="AJ629" s="14">
        <f t="shared" si="191"/>
        <v>9.6444444444500004</v>
      </c>
      <c r="AK629">
        <v>91</v>
      </c>
      <c r="AL629" s="14">
        <f t="shared" si="192"/>
        <v>15.166666666666666</v>
      </c>
      <c r="AM629" s="16">
        <f t="shared" si="193"/>
        <v>0.63589743589780223</v>
      </c>
      <c r="AN629" s="15">
        <v>9</v>
      </c>
      <c r="AO629" s="16">
        <f t="shared" si="194"/>
        <v>9.3317972350176674</v>
      </c>
      <c r="AP629" s="13">
        <f>IF(('Even Strength'!CU629+'Power Play'!AJ629+'Penalty Kill'!AF629)&gt;0,V629/('Even Strength'!CU629+'Power Play'!AJ629+'Penalty Kill'!AF629),0)</f>
        <v>0</v>
      </c>
      <c r="AQ629" s="13">
        <f>IF(('Even Strength'!CU629+'Power Play'!AJ629+'Penalty Kill'!AF629)&gt;0,W629/('Even Strength'!CU629+'Power Play'!AJ629+'Penalty Kill'!AF629),0)</f>
        <v>7.1428571428571425E-2</v>
      </c>
      <c r="AR629" s="13">
        <f t="shared" si="195"/>
        <v>7.1428571428571425E-2</v>
      </c>
      <c r="AS629">
        <v>0</v>
      </c>
      <c r="AT629">
        <v>0</v>
      </c>
      <c r="AU629" s="17">
        <f t="shared" si="196"/>
        <v>0</v>
      </c>
      <c r="AV629">
        <v>0</v>
      </c>
      <c r="AW629">
        <v>10</v>
      </c>
      <c r="AX629">
        <v>10</v>
      </c>
      <c r="AY629">
        <v>1</v>
      </c>
      <c r="AZ629">
        <v>2</v>
      </c>
      <c r="BA629">
        <v>1</v>
      </c>
      <c r="BB629">
        <v>1</v>
      </c>
      <c r="BC629" s="2">
        <f t="shared" si="197"/>
        <v>10.368663594464074</v>
      </c>
      <c r="BD629" s="14">
        <f t="shared" si="198"/>
        <v>10.368663594464074</v>
      </c>
      <c r="BE629" s="14">
        <f t="shared" si="199"/>
        <v>1.0368663594464071</v>
      </c>
      <c r="BF629" s="14">
        <f t="shared" si="200"/>
        <v>2.0737327188928143</v>
      </c>
      <c r="BG629" s="14">
        <f t="shared" si="201"/>
        <v>1.0368663594464071</v>
      </c>
      <c r="BH629" s="14">
        <f t="shared" si="202"/>
        <v>1.0368663594464071</v>
      </c>
      <c r="BI629">
        <v>15</v>
      </c>
      <c r="BJ629">
        <v>0</v>
      </c>
      <c r="BK629">
        <v>1</v>
      </c>
      <c r="BL629">
        <v>1</v>
      </c>
      <c r="BM629">
        <v>0</v>
      </c>
      <c r="BN629">
        <v>0</v>
      </c>
      <c r="BO629" s="2">
        <v>-1.105186</v>
      </c>
      <c r="BR629" s="18" t="str">
        <f t="shared" si="203"/>
        <v xml:space="preserve"> 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 s="18">
        <f t="shared" si="204"/>
        <v>0</v>
      </c>
      <c r="CC629" s="19">
        <v>4</v>
      </c>
      <c r="CD629">
        <v>0.1</v>
      </c>
      <c r="CE629">
        <v>0</v>
      </c>
      <c r="CF629">
        <v>0.1</v>
      </c>
      <c r="CG629" s="20">
        <f t="shared" si="205"/>
        <v>1.6666666666666666E-2</v>
      </c>
      <c r="CH629" s="20">
        <f t="shared" si="206"/>
        <v>0.10368663594464074</v>
      </c>
      <c r="CI629">
        <v>1.3</v>
      </c>
      <c r="CJ629">
        <v>1.2</v>
      </c>
      <c r="CK629">
        <v>-0.30000000000000004</v>
      </c>
      <c r="CL629">
        <v>0.1</v>
      </c>
      <c r="CM629">
        <v>0</v>
      </c>
      <c r="CN629">
        <v>0</v>
      </c>
      <c r="CO629">
        <v>0.2</v>
      </c>
      <c r="CP629" s="21">
        <f t="shared" si="207"/>
        <v>3.3333333333333333E-2</v>
      </c>
      <c r="CQ629" s="21">
        <f t="shared" si="208"/>
        <v>0.20737327188928148</v>
      </c>
      <c r="CU629">
        <v>15</v>
      </c>
      <c r="CV629" t="s">
        <v>1955</v>
      </c>
      <c r="CW629">
        <v>650000</v>
      </c>
      <c r="CY629" s="22">
        <f t="shared" si="209"/>
        <v>-0.94146341463414651</v>
      </c>
    </row>
    <row r="630" spans="1:103" x14ac:dyDescent="0.2">
      <c r="A630">
        <v>73</v>
      </c>
      <c r="B630" t="s">
        <v>2837</v>
      </c>
      <c r="C630" t="s">
        <v>472</v>
      </c>
      <c r="D630" t="s">
        <v>105</v>
      </c>
      <c r="E630" t="s">
        <v>106</v>
      </c>
      <c r="F630">
        <v>72</v>
      </c>
      <c r="G630">
        <v>183</v>
      </c>
      <c r="H630" t="s">
        <v>118</v>
      </c>
      <c r="I630">
        <v>2009</v>
      </c>
      <c r="J630">
        <v>2</v>
      </c>
      <c r="K630">
        <v>59</v>
      </c>
      <c r="L630" t="s">
        <v>108</v>
      </c>
      <c r="M630">
        <v>22</v>
      </c>
      <c r="N630" t="s">
        <v>2838</v>
      </c>
      <c r="O630" s="12" t="s">
        <v>510</v>
      </c>
      <c r="P630" s="12" t="s">
        <v>2839</v>
      </c>
      <c r="Q630" s="12" t="s">
        <v>317</v>
      </c>
      <c r="R630" t="s">
        <v>442</v>
      </c>
      <c r="S630">
        <v>28</v>
      </c>
      <c r="T630" s="12" t="s">
        <v>170</v>
      </c>
      <c r="U630">
        <v>49</v>
      </c>
      <c r="V630">
        <v>13</v>
      </c>
      <c r="W630">
        <v>12</v>
      </c>
      <c r="X630">
        <v>25</v>
      </c>
      <c r="Y630">
        <v>6</v>
      </c>
      <c r="Z630">
        <v>80</v>
      </c>
      <c r="AA630">
        <v>39</v>
      </c>
      <c r="AB630">
        <v>40</v>
      </c>
      <c r="AC630" s="13">
        <f t="shared" si="189"/>
        <v>0.16250000000000001</v>
      </c>
      <c r="AD630" s="13">
        <f t="shared" si="190"/>
        <v>8.1761006289308172E-2</v>
      </c>
      <c r="AE630" s="14">
        <v>30.8</v>
      </c>
      <c r="AF630" s="15">
        <v>40</v>
      </c>
      <c r="AG630" s="15">
        <v>14</v>
      </c>
      <c r="AH630" s="15">
        <v>16</v>
      </c>
      <c r="AI630" s="2">
        <v>635.83333333329995</v>
      </c>
      <c r="AJ630" s="14">
        <f t="shared" si="191"/>
        <v>12.976190476189794</v>
      </c>
      <c r="AK630">
        <v>866</v>
      </c>
      <c r="AL630" s="14">
        <f t="shared" si="192"/>
        <v>17.673469387755102</v>
      </c>
      <c r="AM630" s="16">
        <f t="shared" si="193"/>
        <v>0.73421862971512697</v>
      </c>
      <c r="AN630" s="15">
        <v>41.037036999999998</v>
      </c>
      <c r="AO630" s="16">
        <f t="shared" si="194"/>
        <v>3.8724333735257606</v>
      </c>
      <c r="AP630" s="13">
        <f>IF(('Even Strength'!CU630+'Power Play'!AJ630+'Penalty Kill'!AF630)&gt;0,V630/('Even Strength'!CU630+'Power Play'!AJ630+'Penalty Kill'!AF630),0)</f>
        <v>0.13402061855670103</v>
      </c>
      <c r="AQ630" s="13">
        <f>IF(('Even Strength'!CU630+'Power Play'!AJ630+'Penalty Kill'!AF630)&gt;0,W630/('Even Strength'!CU630+'Power Play'!AJ630+'Penalty Kill'!AF630),0)</f>
        <v>0.12371134020618557</v>
      </c>
      <c r="AR630" s="13">
        <f t="shared" si="195"/>
        <v>0.25773195876288657</v>
      </c>
      <c r="AS630">
        <v>204</v>
      </c>
      <c r="AT630">
        <v>250</v>
      </c>
      <c r="AU630" s="17">
        <f t="shared" si="196"/>
        <v>0.44933920704845814</v>
      </c>
      <c r="AV630">
        <v>15.3</v>
      </c>
      <c r="AW630">
        <v>38</v>
      </c>
      <c r="AX630">
        <v>24</v>
      </c>
      <c r="AY630">
        <v>15</v>
      </c>
      <c r="AZ630">
        <v>39</v>
      </c>
      <c r="BA630">
        <v>7</v>
      </c>
      <c r="BB630">
        <v>16</v>
      </c>
      <c r="BC630" s="2">
        <f t="shared" si="197"/>
        <v>3.5858453473134255</v>
      </c>
      <c r="BD630" s="14">
        <f t="shared" si="198"/>
        <v>2.2647444298821635</v>
      </c>
      <c r="BE630" s="14">
        <f t="shared" si="199"/>
        <v>1.415465268676352</v>
      </c>
      <c r="BF630" s="14">
        <f t="shared" si="200"/>
        <v>3.6802096985585155</v>
      </c>
      <c r="BG630" s="14">
        <f t="shared" si="201"/>
        <v>0.66055045871563101</v>
      </c>
      <c r="BH630" s="14">
        <f t="shared" si="202"/>
        <v>1.5098296199214425</v>
      </c>
      <c r="BI630">
        <v>8</v>
      </c>
      <c r="BJ630">
        <v>4</v>
      </c>
      <c r="BK630">
        <v>0</v>
      </c>
      <c r="BL630">
        <v>0</v>
      </c>
      <c r="BM630">
        <v>0</v>
      </c>
      <c r="BN630">
        <v>0</v>
      </c>
      <c r="BO630" s="2">
        <v>4.1359029999999999</v>
      </c>
      <c r="BP630">
        <v>4</v>
      </c>
      <c r="BQ630">
        <v>2</v>
      </c>
      <c r="BR630" s="18">
        <f t="shared" si="203"/>
        <v>0.5</v>
      </c>
      <c r="BS630">
        <v>2</v>
      </c>
      <c r="BT630">
        <v>3</v>
      </c>
      <c r="BU630">
        <v>10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 s="18">
        <f t="shared" si="204"/>
        <v>0</v>
      </c>
      <c r="CC630" s="19">
        <v>3</v>
      </c>
      <c r="CD630">
        <v>2.6</v>
      </c>
      <c r="CE630">
        <v>0.8</v>
      </c>
      <c r="CF630">
        <v>3.4</v>
      </c>
      <c r="CG630" s="20">
        <f t="shared" si="205"/>
        <v>6.9387755102040816E-2</v>
      </c>
      <c r="CH630" s="20">
        <f t="shared" si="206"/>
        <v>0.32083879423330647</v>
      </c>
      <c r="CI630">
        <v>14.6</v>
      </c>
      <c r="CJ630">
        <v>11.8</v>
      </c>
      <c r="CK630">
        <v>7.2</v>
      </c>
      <c r="CL630">
        <v>4.5</v>
      </c>
      <c r="CM630">
        <v>1.7000000000000002</v>
      </c>
      <c r="CN630">
        <v>0.60000000000000009</v>
      </c>
      <c r="CO630">
        <v>6.8</v>
      </c>
      <c r="CP630" s="21">
        <f t="shared" si="207"/>
        <v>0.13877551020408163</v>
      </c>
      <c r="CQ630" s="21">
        <f t="shared" si="208"/>
        <v>0.64167758846661294</v>
      </c>
      <c r="CW630">
        <v>870000</v>
      </c>
      <c r="CY630" s="22">
        <f t="shared" si="209"/>
        <v>5.2721951219512189</v>
      </c>
    </row>
    <row r="631" spans="1:103" x14ac:dyDescent="0.2">
      <c r="A631">
        <v>47</v>
      </c>
      <c r="B631" t="s">
        <v>2840</v>
      </c>
      <c r="C631" t="s">
        <v>2841</v>
      </c>
      <c r="D631" t="s">
        <v>707</v>
      </c>
      <c r="E631" t="s">
        <v>117</v>
      </c>
      <c r="F631">
        <v>75</v>
      </c>
      <c r="G631">
        <v>208</v>
      </c>
      <c r="H631" t="s">
        <v>118</v>
      </c>
      <c r="M631">
        <v>29</v>
      </c>
      <c r="N631" t="s">
        <v>2842</v>
      </c>
      <c r="O631" s="12" t="s">
        <v>887</v>
      </c>
      <c r="P631" s="12" t="s">
        <v>2843</v>
      </c>
      <c r="Q631" t="s">
        <v>343</v>
      </c>
      <c r="T631" s="12" t="s">
        <v>178</v>
      </c>
      <c r="U631">
        <v>2</v>
      </c>
      <c r="V631">
        <v>0</v>
      </c>
      <c r="W631">
        <v>0</v>
      </c>
      <c r="X631">
        <v>0</v>
      </c>
      <c r="Y631">
        <v>1</v>
      </c>
      <c r="Z631">
        <v>2</v>
      </c>
      <c r="AA631">
        <v>1</v>
      </c>
      <c r="AB631">
        <v>1</v>
      </c>
      <c r="AC631" s="13">
        <f t="shared" si="189"/>
        <v>0</v>
      </c>
      <c r="AD631" s="13">
        <f t="shared" si="190"/>
        <v>0</v>
      </c>
      <c r="AE631" s="14">
        <v>48</v>
      </c>
      <c r="AF631" s="15">
        <v>1</v>
      </c>
      <c r="AG631" s="15">
        <v>1</v>
      </c>
      <c r="AH631" s="15">
        <v>0</v>
      </c>
      <c r="AI631" s="2">
        <v>24.35</v>
      </c>
      <c r="AJ631" s="14">
        <f t="shared" si="191"/>
        <v>12.175000000000001</v>
      </c>
      <c r="AK631">
        <v>31</v>
      </c>
      <c r="AL631" s="14">
        <f t="shared" si="192"/>
        <v>15.5</v>
      </c>
      <c r="AM631" s="16">
        <f t="shared" si="193"/>
        <v>0.78548387096774197</v>
      </c>
      <c r="AN631" s="15">
        <v>0</v>
      </c>
      <c r="AO631" s="16">
        <f t="shared" si="194"/>
        <v>0</v>
      </c>
      <c r="AP631" s="13">
        <f>IF(('Even Strength'!CU631+'Power Play'!AJ631+'Penalty Kill'!AF631)&gt;0,V631/('Even Strength'!CU631+'Power Play'!AJ631+'Penalty Kill'!AF631),0)</f>
        <v>0</v>
      </c>
      <c r="AQ631" s="13">
        <f>IF(('Even Strength'!CU631+'Power Play'!AJ631+'Penalty Kill'!AF631)&gt;0,W631/('Even Strength'!CU631+'Power Play'!AJ631+'Penalty Kill'!AF631),0)</f>
        <v>0</v>
      </c>
      <c r="AR631" s="13">
        <f t="shared" si="195"/>
        <v>0</v>
      </c>
      <c r="AS631">
        <v>0</v>
      </c>
      <c r="AT631">
        <v>0</v>
      </c>
      <c r="AU631" s="17">
        <f t="shared" si="196"/>
        <v>0</v>
      </c>
      <c r="AV631">
        <v>0</v>
      </c>
      <c r="AW631">
        <v>1</v>
      </c>
      <c r="AX631">
        <v>2</v>
      </c>
      <c r="AY631">
        <v>0</v>
      </c>
      <c r="AZ631">
        <v>1</v>
      </c>
      <c r="BA631">
        <v>2</v>
      </c>
      <c r="BB631">
        <v>0</v>
      </c>
      <c r="BC631" s="2">
        <f t="shared" si="197"/>
        <v>2.4640657084188913</v>
      </c>
      <c r="BD631" s="14">
        <f t="shared" si="198"/>
        <v>4.9281314168377826</v>
      </c>
      <c r="BE631" s="14">
        <f t="shared" si="199"/>
        <v>0</v>
      </c>
      <c r="BF631" s="14">
        <f t="shared" si="200"/>
        <v>2.4640657084188913</v>
      </c>
      <c r="BG631" s="14">
        <f t="shared" si="201"/>
        <v>4.9281314168377826</v>
      </c>
      <c r="BH631" s="14">
        <f t="shared" si="202"/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s="2">
        <v>0.112247</v>
      </c>
      <c r="BR631" s="18" t="str">
        <f t="shared" si="203"/>
        <v xml:space="preserve"> 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 s="18">
        <f t="shared" si="204"/>
        <v>0</v>
      </c>
      <c r="CC631" s="19">
        <v>3</v>
      </c>
      <c r="CD631">
        <v>0</v>
      </c>
      <c r="CE631">
        <v>0.1</v>
      </c>
      <c r="CF631">
        <v>0.1</v>
      </c>
      <c r="CG631" s="20">
        <f t="shared" si="205"/>
        <v>0.05</v>
      </c>
      <c r="CH631" s="20">
        <f t="shared" si="206"/>
        <v>0.24640657084188913</v>
      </c>
      <c r="CI631">
        <v>0.30000000000000004</v>
      </c>
      <c r="CJ631">
        <v>0.30000000000000004</v>
      </c>
      <c r="CK631">
        <v>1.1000000000000001</v>
      </c>
      <c r="CL631">
        <v>-0.1</v>
      </c>
      <c r="CM631">
        <v>0.2</v>
      </c>
      <c r="CN631">
        <v>0</v>
      </c>
      <c r="CO631">
        <v>0.1</v>
      </c>
      <c r="CP631" s="21">
        <f t="shared" si="207"/>
        <v>0.05</v>
      </c>
      <c r="CQ631" s="21">
        <f t="shared" si="208"/>
        <v>0.24640657084188913</v>
      </c>
      <c r="CW631">
        <v>550000</v>
      </c>
      <c r="CY631" s="22">
        <f t="shared" si="209"/>
        <v>-0.86585365853658525</v>
      </c>
    </row>
    <row r="632" spans="1:103" x14ac:dyDescent="0.2">
      <c r="A632">
        <v>68</v>
      </c>
      <c r="B632" t="s">
        <v>2844</v>
      </c>
      <c r="C632" t="s">
        <v>173</v>
      </c>
      <c r="D632" t="s">
        <v>127</v>
      </c>
      <c r="E632" t="s">
        <v>117</v>
      </c>
      <c r="F632">
        <v>74</v>
      </c>
      <c r="G632">
        <v>192</v>
      </c>
      <c r="H632" t="s">
        <v>107</v>
      </c>
      <c r="I632">
        <v>2010</v>
      </c>
      <c r="J632">
        <v>2</v>
      </c>
      <c r="K632">
        <v>31</v>
      </c>
      <c r="L632" t="s">
        <v>108</v>
      </c>
      <c r="M632">
        <v>22</v>
      </c>
      <c r="N632" t="s">
        <v>2845</v>
      </c>
      <c r="O632" s="12" t="s">
        <v>614</v>
      </c>
      <c r="P632" s="12" t="s">
        <v>2846</v>
      </c>
      <c r="Q632" t="s">
        <v>131</v>
      </c>
      <c r="T632" s="12" t="s">
        <v>546</v>
      </c>
      <c r="U632">
        <v>10</v>
      </c>
      <c r="V632">
        <v>1</v>
      </c>
      <c r="W632">
        <v>0</v>
      </c>
      <c r="X632">
        <v>1</v>
      </c>
      <c r="Y632">
        <v>-2</v>
      </c>
      <c r="Z632">
        <v>9</v>
      </c>
      <c r="AA632">
        <v>3</v>
      </c>
      <c r="AB632">
        <v>6</v>
      </c>
      <c r="AC632" s="13">
        <f t="shared" si="189"/>
        <v>0.1111111111111111</v>
      </c>
      <c r="AD632" s="13">
        <f t="shared" si="190"/>
        <v>5.5555555555555552E-2</v>
      </c>
      <c r="AE632" s="14">
        <v>38.799999999999997</v>
      </c>
      <c r="AF632" s="15">
        <v>4</v>
      </c>
      <c r="AG632" s="15">
        <v>4</v>
      </c>
      <c r="AH632" s="15">
        <v>1</v>
      </c>
      <c r="AI632" s="2">
        <v>89.716666666699993</v>
      </c>
      <c r="AJ632" s="14">
        <f t="shared" si="191"/>
        <v>8.97166666667</v>
      </c>
      <c r="AK632">
        <v>133</v>
      </c>
      <c r="AL632" s="14">
        <f t="shared" si="192"/>
        <v>13.3</v>
      </c>
      <c r="AM632" s="16">
        <f t="shared" si="193"/>
        <v>0.67456140350902249</v>
      </c>
      <c r="AN632" s="15">
        <v>0</v>
      </c>
      <c r="AO632" s="16">
        <f t="shared" si="194"/>
        <v>0</v>
      </c>
      <c r="AP632" s="13">
        <f>IF(('Even Strength'!CU632+'Power Play'!AJ632+'Penalty Kill'!AF632)&gt;0,V632/('Even Strength'!CU632+'Power Play'!AJ632+'Penalty Kill'!AF632),0)</f>
        <v>2.4390243902439025E-2</v>
      </c>
      <c r="AQ632" s="13">
        <f>IF(('Even Strength'!CU632+'Power Play'!AJ632+'Penalty Kill'!AF632)&gt;0,W632/('Even Strength'!CU632+'Power Play'!AJ632+'Penalty Kill'!AF632),0)</f>
        <v>0</v>
      </c>
      <c r="AR632" s="13">
        <f t="shared" si="195"/>
        <v>2.4390243902439025E-2</v>
      </c>
      <c r="AS632">
        <v>1</v>
      </c>
      <c r="AT632">
        <v>2</v>
      </c>
      <c r="AU632" s="17">
        <f t="shared" si="196"/>
        <v>0.33333333333333331</v>
      </c>
      <c r="AV632">
        <v>0.5</v>
      </c>
      <c r="AW632">
        <v>14</v>
      </c>
      <c r="AX632">
        <v>26</v>
      </c>
      <c r="AY632">
        <v>4</v>
      </c>
      <c r="AZ632">
        <v>3</v>
      </c>
      <c r="BA632">
        <v>1</v>
      </c>
      <c r="BB632">
        <v>2</v>
      </c>
      <c r="BC632" s="2">
        <f t="shared" si="197"/>
        <v>9.3628088426493186</v>
      </c>
      <c r="BD632" s="14">
        <f t="shared" si="198"/>
        <v>17.388073564920163</v>
      </c>
      <c r="BE632" s="14">
        <f t="shared" si="199"/>
        <v>2.6750882407569483</v>
      </c>
      <c r="BF632" s="14">
        <f t="shared" si="200"/>
        <v>2.006316180567711</v>
      </c>
      <c r="BG632" s="14">
        <f t="shared" si="201"/>
        <v>0.66877206018923707</v>
      </c>
      <c r="BH632" s="14">
        <f t="shared" si="202"/>
        <v>1.3375441203784741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 s="2">
        <v>-0.163606</v>
      </c>
      <c r="BR632" s="18" t="str">
        <f t="shared" si="203"/>
        <v xml:space="preserve"> </v>
      </c>
      <c r="BT632">
        <v>1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 s="18">
        <f t="shared" si="204"/>
        <v>0</v>
      </c>
      <c r="CC632" s="19">
        <v>5</v>
      </c>
      <c r="CD632">
        <v>0</v>
      </c>
      <c r="CE632">
        <v>0</v>
      </c>
      <c r="CF632">
        <v>0</v>
      </c>
      <c r="CG632" s="20">
        <f t="shared" si="205"/>
        <v>0</v>
      </c>
      <c r="CH632" s="20">
        <f t="shared" si="206"/>
        <v>0</v>
      </c>
      <c r="CI632">
        <v>1.3</v>
      </c>
      <c r="CJ632">
        <v>1.2</v>
      </c>
      <c r="CK632">
        <v>-1.4</v>
      </c>
      <c r="CL632">
        <v>-0.1</v>
      </c>
      <c r="CM632">
        <v>-0.1</v>
      </c>
      <c r="CN632">
        <v>0</v>
      </c>
      <c r="CO632">
        <v>-0.1</v>
      </c>
      <c r="CP632" s="21">
        <f t="shared" si="207"/>
        <v>-0.01</v>
      </c>
      <c r="CQ632" s="21">
        <f t="shared" si="208"/>
        <v>-6.6877206018923704E-2</v>
      </c>
      <c r="CU632">
        <v>19</v>
      </c>
      <c r="CV632" t="s">
        <v>844</v>
      </c>
      <c r="CW632">
        <v>900000</v>
      </c>
      <c r="CY632" s="22">
        <f t="shared" si="209"/>
        <v>-1.6804878048780489</v>
      </c>
    </row>
    <row r="633" spans="1:103" x14ac:dyDescent="0.2">
      <c r="A633">
        <v>14</v>
      </c>
      <c r="B633" t="s">
        <v>2847</v>
      </c>
      <c r="C633" t="s">
        <v>1391</v>
      </c>
      <c r="E633" t="s">
        <v>1149</v>
      </c>
      <c r="F633">
        <v>71</v>
      </c>
      <c r="G633">
        <v>196</v>
      </c>
      <c r="H633" t="s">
        <v>118</v>
      </c>
      <c r="I633">
        <v>2001</v>
      </c>
      <c r="J633">
        <v>3</v>
      </c>
      <c r="K633">
        <v>71</v>
      </c>
      <c r="M633">
        <v>31</v>
      </c>
      <c r="N633" t="s">
        <v>2848</v>
      </c>
      <c r="O633" s="12" t="s">
        <v>1329</v>
      </c>
      <c r="P633" s="12" t="s">
        <v>2849</v>
      </c>
      <c r="Q633" t="s">
        <v>367</v>
      </c>
      <c r="T633" s="12" t="s">
        <v>170</v>
      </c>
      <c r="U633">
        <v>81</v>
      </c>
      <c r="V633">
        <v>20</v>
      </c>
      <c r="W633">
        <v>23</v>
      </c>
      <c r="X633">
        <v>43</v>
      </c>
      <c r="Y633">
        <v>11</v>
      </c>
      <c r="Z633">
        <v>199</v>
      </c>
      <c r="AA633">
        <v>91</v>
      </c>
      <c r="AB633">
        <v>83</v>
      </c>
      <c r="AC633" s="13">
        <f t="shared" si="189"/>
        <v>0.10050251256281408</v>
      </c>
      <c r="AD633" s="13">
        <f t="shared" si="190"/>
        <v>5.3619302949061663E-2</v>
      </c>
      <c r="AE633" s="14">
        <v>33</v>
      </c>
      <c r="AF633" s="15">
        <v>112</v>
      </c>
      <c r="AG633" s="15">
        <v>21</v>
      </c>
      <c r="AH633" s="15">
        <v>43</v>
      </c>
      <c r="AI633" s="2">
        <v>1601.6166666667</v>
      </c>
      <c r="AJ633" s="14">
        <f t="shared" si="191"/>
        <v>19.773045267490122</v>
      </c>
      <c r="AK633">
        <v>2130</v>
      </c>
      <c r="AL633" s="14">
        <f t="shared" si="192"/>
        <v>26.296296296296298</v>
      </c>
      <c r="AM633" s="16">
        <f t="shared" si="193"/>
        <v>0.75193270735525819</v>
      </c>
      <c r="AN633" s="15">
        <v>122.590909</v>
      </c>
      <c r="AO633" s="16">
        <f t="shared" si="194"/>
        <v>4.5925187300330998</v>
      </c>
      <c r="AP633" s="13">
        <f>IF(('Even Strength'!CU633+'Power Play'!AJ633+'Penalty Kill'!AF633)&gt;0,V633/('Even Strength'!CU633+'Power Play'!AJ633+'Penalty Kill'!AF633),0)</f>
        <v>0.21052631578947367</v>
      </c>
      <c r="AQ633" s="13">
        <f>IF(('Even Strength'!CU633+'Power Play'!AJ633+'Penalty Kill'!AF633)&gt;0,W633/('Even Strength'!CU633+'Power Play'!AJ633+'Penalty Kill'!AF633),0)</f>
        <v>0.24210526315789474</v>
      </c>
      <c r="AR633" s="13">
        <f t="shared" si="195"/>
        <v>0.45263157894736838</v>
      </c>
      <c r="AS633">
        <v>822</v>
      </c>
      <c r="AT633">
        <v>891</v>
      </c>
      <c r="AU633" s="17">
        <f t="shared" si="196"/>
        <v>0.47985989492119091</v>
      </c>
      <c r="AV633">
        <v>33.799999999999997</v>
      </c>
      <c r="AW633">
        <v>78</v>
      </c>
      <c r="AX633">
        <v>44</v>
      </c>
      <c r="AY633">
        <v>45</v>
      </c>
      <c r="AZ633">
        <v>91</v>
      </c>
      <c r="BA633">
        <v>37</v>
      </c>
      <c r="BB633">
        <v>38</v>
      </c>
      <c r="BC633" s="2">
        <f t="shared" si="197"/>
        <v>2.9220475144905058</v>
      </c>
      <c r="BD633" s="14">
        <f t="shared" si="198"/>
        <v>1.6483344953536188</v>
      </c>
      <c r="BE633" s="14">
        <f t="shared" si="199"/>
        <v>1.685796642975292</v>
      </c>
      <c r="BF633" s="14">
        <f t="shared" si="200"/>
        <v>3.4090554335722572</v>
      </c>
      <c r="BG633" s="14">
        <f t="shared" si="201"/>
        <v>1.3860994620019067</v>
      </c>
      <c r="BH633" s="14">
        <f t="shared" si="202"/>
        <v>1.4235616096235799</v>
      </c>
      <c r="BI633">
        <v>38</v>
      </c>
      <c r="BJ633">
        <v>17</v>
      </c>
      <c r="BK633">
        <v>0</v>
      </c>
      <c r="BL633">
        <v>0</v>
      </c>
      <c r="BM633">
        <v>0</v>
      </c>
      <c r="BN633">
        <v>0</v>
      </c>
      <c r="BO633" s="2">
        <v>-1.3614440000000001</v>
      </c>
      <c r="BP633">
        <v>2</v>
      </c>
      <c r="BQ633">
        <v>0</v>
      </c>
      <c r="BR633" s="18">
        <f t="shared" si="203"/>
        <v>0</v>
      </c>
      <c r="BS633">
        <v>0</v>
      </c>
      <c r="BT633">
        <v>5</v>
      </c>
      <c r="BU633">
        <v>21</v>
      </c>
      <c r="BV633">
        <v>0</v>
      </c>
      <c r="BW633">
        <v>0</v>
      </c>
      <c r="BX633">
        <v>5</v>
      </c>
      <c r="BY633">
        <v>1</v>
      </c>
      <c r="BZ633">
        <v>0</v>
      </c>
      <c r="CA633">
        <v>1</v>
      </c>
      <c r="CB633" s="18">
        <f t="shared" si="204"/>
        <v>1</v>
      </c>
      <c r="CC633" s="19">
        <v>6</v>
      </c>
      <c r="CD633">
        <v>2.7</v>
      </c>
      <c r="CE633">
        <v>2.5</v>
      </c>
      <c r="CF633">
        <v>5.2</v>
      </c>
      <c r="CG633" s="20">
        <f t="shared" si="205"/>
        <v>6.4197530864197536E-2</v>
      </c>
      <c r="CH633" s="20">
        <f t="shared" si="206"/>
        <v>0.19480316763270042</v>
      </c>
      <c r="CI633">
        <v>28.5</v>
      </c>
      <c r="CJ633">
        <v>32.4</v>
      </c>
      <c r="CK633">
        <v>8.9</v>
      </c>
      <c r="CL633">
        <v>5.7</v>
      </c>
      <c r="CM633">
        <v>5.4</v>
      </c>
      <c r="CN633">
        <v>-0.60000000000000009</v>
      </c>
      <c r="CO633">
        <v>10.5</v>
      </c>
      <c r="CP633" s="21">
        <f t="shared" si="207"/>
        <v>0.12962962962962962</v>
      </c>
      <c r="CQ633" s="21">
        <f t="shared" si="208"/>
        <v>0.39335255002756814</v>
      </c>
      <c r="CW633">
        <v>5000000</v>
      </c>
      <c r="CY633" s="22">
        <f t="shared" si="209"/>
        <v>1.7195121951219505</v>
      </c>
    </row>
    <row r="634" spans="1:103" x14ac:dyDescent="0.2">
      <c r="A634">
        <v>46</v>
      </c>
      <c r="B634" t="s">
        <v>2101</v>
      </c>
      <c r="C634" t="s">
        <v>2850</v>
      </c>
      <c r="E634" t="s">
        <v>1149</v>
      </c>
      <c r="F634">
        <v>72</v>
      </c>
      <c r="G634">
        <v>236</v>
      </c>
      <c r="H634" t="s">
        <v>107</v>
      </c>
      <c r="I634">
        <v>2004</v>
      </c>
      <c r="J634">
        <v>6</v>
      </c>
      <c r="K634">
        <v>180</v>
      </c>
      <c r="M634">
        <v>27</v>
      </c>
      <c r="N634" t="s">
        <v>2851</v>
      </c>
      <c r="O634" s="12" t="s">
        <v>1808</v>
      </c>
      <c r="P634" s="12" t="s">
        <v>2852</v>
      </c>
      <c r="Q634" t="s">
        <v>265</v>
      </c>
      <c r="T634" s="12" t="s">
        <v>178</v>
      </c>
      <c r="U634">
        <v>72</v>
      </c>
      <c r="V634">
        <v>4</v>
      </c>
      <c r="W634">
        <v>9</v>
      </c>
      <c r="X634">
        <v>13</v>
      </c>
      <c r="Y634">
        <v>3</v>
      </c>
      <c r="Z634">
        <v>83</v>
      </c>
      <c r="AA634">
        <v>38</v>
      </c>
      <c r="AB634">
        <v>40</v>
      </c>
      <c r="AC634" s="13">
        <f t="shared" si="189"/>
        <v>4.8192771084337352E-2</v>
      </c>
      <c r="AD634" s="13">
        <f t="shared" si="190"/>
        <v>2.4844720496894408E-2</v>
      </c>
      <c r="AE634" s="14">
        <v>46.5</v>
      </c>
      <c r="AF634" s="15">
        <v>34</v>
      </c>
      <c r="AG634" s="15">
        <v>6</v>
      </c>
      <c r="AH634" s="15">
        <v>38</v>
      </c>
      <c r="AI634" s="2">
        <v>1247.2666666667001</v>
      </c>
      <c r="AJ634" s="14">
        <f t="shared" si="191"/>
        <v>17.323148148148611</v>
      </c>
      <c r="AK634">
        <v>1688</v>
      </c>
      <c r="AL634" s="14">
        <f t="shared" si="192"/>
        <v>23.444444444444443</v>
      </c>
      <c r="AM634" s="16">
        <f t="shared" si="193"/>
        <v>0.73890205371250006</v>
      </c>
      <c r="AN634" s="15">
        <v>38</v>
      </c>
      <c r="AO634" s="16">
        <f t="shared" si="194"/>
        <v>1.8279972205889723</v>
      </c>
      <c r="AP634" s="13">
        <f>IF(('Even Strength'!CU634+'Power Play'!AJ634+'Penalty Kill'!AF634)&gt;0,V634/('Even Strength'!CU634+'Power Play'!AJ634+'Penalty Kill'!AF634),0)</f>
        <v>3.7037037037037035E-2</v>
      </c>
      <c r="AQ634" s="13">
        <f>IF(('Even Strength'!CU634+'Power Play'!AJ634+'Penalty Kill'!AF634)&gt;0,W634/('Even Strength'!CU634+'Power Play'!AJ634+'Penalty Kill'!AF634),0)</f>
        <v>8.3333333333333329E-2</v>
      </c>
      <c r="AR634" s="13">
        <f t="shared" si="195"/>
        <v>0.12037037037037036</v>
      </c>
      <c r="AS634">
        <v>0</v>
      </c>
      <c r="AT634">
        <v>0</v>
      </c>
      <c r="AU634" s="17">
        <f t="shared" si="196"/>
        <v>0</v>
      </c>
      <c r="AV634">
        <v>0</v>
      </c>
      <c r="AW634">
        <v>78</v>
      </c>
      <c r="AX634">
        <v>151</v>
      </c>
      <c r="AY634">
        <v>131</v>
      </c>
      <c r="AZ634">
        <v>38</v>
      </c>
      <c r="BA634">
        <v>11</v>
      </c>
      <c r="BB634">
        <v>10</v>
      </c>
      <c r="BC634" s="2">
        <f t="shared" si="197"/>
        <v>3.7522048212089434</v>
      </c>
      <c r="BD634" s="14">
        <f t="shared" si="198"/>
        <v>7.2638836923403902</v>
      </c>
      <c r="BE634" s="14">
        <f t="shared" si="199"/>
        <v>6.3017798920304049</v>
      </c>
      <c r="BF634" s="14">
        <f t="shared" si="200"/>
        <v>1.8279972205889723</v>
      </c>
      <c r="BG634" s="14">
        <f t="shared" si="201"/>
        <v>0.52915709017049206</v>
      </c>
      <c r="BH634" s="14">
        <f t="shared" si="202"/>
        <v>0.48105190015499277</v>
      </c>
      <c r="BI634">
        <v>71</v>
      </c>
      <c r="BJ634">
        <v>18</v>
      </c>
      <c r="BK634">
        <v>3</v>
      </c>
      <c r="BL634">
        <v>2</v>
      </c>
      <c r="BM634">
        <v>0</v>
      </c>
      <c r="BN634">
        <v>0</v>
      </c>
      <c r="BO634" s="2">
        <v>-1.868722</v>
      </c>
      <c r="BR634" s="18" t="str">
        <f t="shared" si="203"/>
        <v xml:space="preserve"> </v>
      </c>
      <c r="BT634">
        <v>1</v>
      </c>
      <c r="BU634">
        <v>16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 s="18">
        <f t="shared" si="204"/>
        <v>0</v>
      </c>
      <c r="CC634" s="19">
        <v>4</v>
      </c>
      <c r="CD634">
        <v>0.30000000000000004</v>
      </c>
      <c r="CE634">
        <v>3.1</v>
      </c>
      <c r="CF634">
        <v>3.4</v>
      </c>
      <c r="CG634" s="20">
        <f t="shared" si="205"/>
        <v>4.7222222222222221E-2</v>
      </c>
      <c r="CH634" s="20">
        <f t="shared" si="206"/>
        <v>0.16355764605269751</v>
      </c>
      <c r="CI634">
        <v>19.399999999999999</v>
      </c>
      <c r="CJ634">
        <v>26.9</v>
      </c>
      <c r="CK634">
        <v>-5.6</v>
      </c>
      <c r="CL634">
        <v>0.7</v>
      </c>
      <c r="CM634">
        <v>4.0999999999999996</v>
      </c>
      <c r="CN634">
        <v>0</v>
      </c>
      <c r="CO634">
        <v>4.8</v>
      </c>
      <c r="CP634" s="21">
        <f t="shared" si="207"/>
        <v>6.6666666666666666E-2</v>
      </c>
      <c r="CQ634" s="21">
        <f t="shared" si="208"/>
        <v>0.23090491207439651</v>
      </c>
      <c r="CU634">
        <v>10</v>
      </c>
      <c r="CV634" t="s">
        <v>1027</v>
      </c>
      <c r="CW634">
        <v>2750000</v>
      </c>
      <c r="CY634" s="22">
        <f t="shared" si="209"/>
        <v>-2.9268292682926855E-2</v>
      </c>
    </row>
    <row r="635" spans="1:103" x14ac:dyDescent="0.2">
      <c r="A635">
        <v>29</v>
      </c>
      <c r="B635" t="s">
        <v>2853</v>
      </c>
      <c r="C635" t="s">
        <v>2854</v>
      </c>
      <c r="D635" t="s">
        <v>309</v>
      </c>
      <c r="E635" t="s">
        <v>106</v>
      </c>
      <c r="F635">
        <v>72</v>
      </c>
      <c r="G635">
        <v>185</v>
      </c>
      <c r="H635" t="s">
        <v>107</v>
      </c>
      <c r="I635">
        <v>2001</v>
      </c>
      <c r="J635">
        <v>2</v>
      </c>
      <c r="K635">
        <v>55</v>
      </c>
      <c r="M635">
        <v>31</v>
      </c>
      <c r="N635" t="s">
        <v>2855</v>
      </c>
      <c r="O635" s="12" t="s">
        <v>160</v>
      </c>
      <c r="P635" s="12" t="s">
        <v>2856</v>
      </c>
      <c r="Q635" t="s">
        <v>305</v>
      </c>
      <c r="T635" s="12" t="s">
        <v>229</v>
      </c>
      <c r="U635">
        <v>82</v>
      </c>
      <c r="V635">
        <v>30</v>
      </c>
      <c r="W635">
        <v>30</v>
      </c>
      <c r="X635">
        <v>60</v>
      </c>
      <c r="Y635">
        <v>3</v>
      </c>
      <c r="Z635">
        <v>226</v>
      </c>
      <c r="AA635">
        <v>85</v>
      </c>
      <c r="AB635">
        <v>84</v>
      </c>
      <c r="AC635" s="13">
        <f t="shared" si="189"/>
        <v>0.13274336283185842</v>
      </c>
      <c r="AD635" s="13">
        <f t="shared" si="190"/>
        <v>7.5949367088607597E-2</v>
      </c>
      <c r="AE635" s="14">
        <v>33.6</v>
      </c>
      <c r="AF635" s="15">
        <v>96</v>
      </c>
      <c r="AG635" s="15">
        <v>33</v>
      </c>
      <c r="AH635" s="15">
        <v>74</v>
      </c>
      <c r="AI635" s="2">
        <v>1523.05</v>
      </c>
      <c r="AJ635" s="14">
        <f t="shared" si="191"/>
        <v>18.573780487804878</v>
      </c>
      <c r="AK635">
        <v>1840</v>
      </c>
      <c r="AL635" s="14">
        <f t="shared" si="192"/>
        <v>22.439024390243901</v>
      </c>
      <c r="AM635" s="16">
        <f t="shared" si="193"/>
        <v>0.82774456521739126</v>
      </c>
      <c r="AN635" s="15">
        <v>169.69811300000001</v>
      </c>
      <c r="AO635" s="16">
        <f t="shared" si="194"/>
        <v>6.6851953514329807</v>
      </c>
      <c r="AP635" s="13">
        <f>IF(('Even Strength'!CU635+'Power Play'!AJ635+'Penalty Kill'!AF635)&gt;0,V635/('Even Strength'!CU635+'Power Play'!AJ635+'Penalty Kill'!AF635),0)</f>
        <v>0.28037383177570091</v>
      </c>
      <c r="AQ635" s="13">
        <f>IF(('Even Strength'!CU635+'Power Play'!AJ635+'Penalty Kill'!AF635)&gt;0,W635/('Even Strength'!CU635+'Power Play'!AJ635+'Penalty Kill'!AF635),0)</f>
        <v>0.28037383177570091</v>
      </c>
      <c r="AR635" s="13">
        <f t="shared" si="195"/>
        <v>0.56074766355140182</v>
      </c>
      <c r="AS635">
        <v>87</v>
      </c>
      <c r="AT635">
        <v>72</v>
      </c>
      <c r="AU635" s="17">
        <f t="shared" si="196"/>
        <v>0.54716981132075471</v>
      </c>
      <c r="AV635">
        <v>3.3</v>
      </c>
      <c r="AW635">
        <v>82</v>
      </c>
      <c r="AX635">
        <v>23</v>
      </c>
      <c r="AY635">
        <v>31</v>
      </c>
      <c r="AZ635">
        <v>85</v>
      </c>
      <c r="BA635">
        <v>24</v>
      </c>
      <c r="BB635">
        <v>37</v>
      </c>
      <c r="BC635" s="2">
        <f t="shared" si="197"/>
        <v>3.2303601326286069</v>
      </c>
      <c r="BD635" s="14">
        <f t="shared" si="198"/>
        <v>0.90607662256656063</v>
      </c>
      <c r="BE635" s="14">
        <f t="shared" si="199"/>
        <v>1.2212337086766685</v>
      </c>
      <c r="BF635" s="14">
        <f t="shared" si="200"/>
        <v>3.3485440399198976</v>
      </c>
      <c r="BG635" s="14">
        <f t="shared" si="201"/>
        <v>0.94547125833032397</v>
      </c>
      <c r="BH635" s="14">
        <f t="shared" si="202"/>
        <v>1.4576015232592496</v>
      </c>
      <c r="BI635">
        <v>16</v>
      </c>
      <c r="BJ635">
        <v>8</v>
      </c>
      <c r="BK635">
        <v>0</v>
      </c>
      <c r="BL635">
        <v>0</v>
      </c>
      <c r="BM635">
        <v>0</v>
      </c>
      <c r="BN635">
        <v>0</v>
      </c>
      <c r="BO635" s="2">
        <v>15.382975</v>
      </c>
      <c r="BP635">
        <v>12</v>
      </c>
      <c r="BQ635">
        <v>3</v>
      </c>
      <c r="BR635" s="18">
        <f t="shared" si="203"/>
        <v>0.25</v>
      </c>
      <c r="BS635">
        <v>1</v>
      </c>
      <c r="BT635">
        <v>7</v>
      </c>
      <c r="BU635">
        <v>23</v>
      </c>
      <c r="BV635">
        <v>0</v>
      </c>
      <c r="BW635">
        <v>0</v>
      </c>
      <c r="BX635">
        <v>5</v>
      </c>
      <c r="BY635">
        <v>2</v>
      </c>
      <c r="BZ635">
        <v>0</v>
      </c>
      <c r="CA635">
        <v>0</v>
      </c>
      <c r="CB635" s="18">
        <f t="shared" si="204"/>
        <v>0</v>
      </c>
      <c r="CC635" s="19">
        <v>5</v>
      </c>
      <c r="CD635">
        <v>5.6</v>
      </c>
      <c r="CE635">
        <v>2</v>
      </c>
      <c r="CF635">
        <v>7.6</v>
      </c>
      <c r="CG635" s="20">
        <f t="shared" si="205"/>
        <v>9.2682926829268292E-2</v>
      </c>
      <c r="CH635" s="20">
        <f t="shared" si="206"/>
        <v>0.29939923180460259</v>
      </c>
      <c r="CI635">
        <v>36.9</v>
      </c>
      <c r="CJ635">
        <v>29.7</v>
      </c>
      <c r="CK635">
        <v>4</v>
      </c>
      <c r="CL635">
        <v>8.6</v>
      </c>
      <c r="CM635">
        <v>3.6</v>
      </c>
      <c r="CN635">
        <v>-0.7</v>
      </c>
      <c r="CO635">
        <v>11.5</v>
      </c>
      <c r="CP635" s="21">
        <f t="shared" si="207"/>
        <v>0.1402439024390244</v>
      </c>
      <c r="CQ635" s="21">
        <f t="shared" si="208"/>
        <v>0.45303831128328031</v>
      </c>
      <c r="CW635">
        <v>4505000</v>
      </c>
      <c r="CY635" s="22">
        <f t="shared" si="209"/>
        <v>3.588780487804879</v>
      </c>
    </row>
    <row r="636" spans="1:103" x14ac:dyDescent="0.2">
      <c r="A636">
        <v>32</v>
      </c>
      <c r="B636" t="s">
        <v>2857</v>
      </c>
      <c r="C636" t="s">
        <v>472</v>
      </c>
      <c r="D636" t="s">
        <v>105</v>
      </c>
      <c r="E636" t="s">
        <v>106</v>
      </c>
      <c r="F636">
        <v>73</v>
      </c>
      <c r="G636">
        <v>206</v>
      </c>
      <c r="H636" t="s">
        <v>118</v>
      </c>
      <c r="I636">
        <v>2003</v>
      </c>
      <c r="J636">
        <v>9</v>
      </c>
      <c r="K636">
        <v>282</v>
      </c>
      <c r="M636">
        <v>29</v>
      </c>
      <c r="N636" t="s">
        <v>2858</v>
      </c>
      <c r="O636" s="12" t="s">
        <v>678</v>
      </c>
      <c r="P636" s="12" t="s">
        <v>2859</v>
      </c>
      <c r="Q636" t="s">
        <v>265</v>
      </c>
      <c r="T636" s="12" t="s">
        <v>123</v>
      </c>
      <c r="U636">
        <v>22</v>
      </c>
      <c r="V636">
        <v>0</v>
      </c>
      <c r="W636">
        <v>1</v>
      </c>
      <c r="X636">
        <v>1</v>
      </c>
      <c r="Y636">
        <v>-3</v>
      </c>
      <c r="Z636">
        <v>24</v>
      </c>
      <c r="AA636">
        <v>11</v>
      </c>
      <c r="AB636">
        <v>2</v>
      </c>
      <c r="AC636" s="13">
        <f t="shared" si="189"/>
        <v>0</v>
      </c>
      <c r="AD636" s="13">
        <f t="shared" si="190"/>
        <v>0</v>
      </c>
      <c r="AE636" s="14">
        <v>27.1</v>
      </c>
      <c r="AF636" s="15">
        <v>14</v>
      </c>
      <c r="AG636" s="15">
        <v>1</v>
      </c>
      <c r="AH636" s="15">
        <v>3</v>
      </c>
      <c r="AI636" s="2">
        <v>228.26666666669999</v>
      </c>
      <c r="AJ636" s="14">
        <f t="shared" si="191"/>
        <v>10.37575757575909</v>
      </c>
      <c r="AK636">
        <v>346</v>
      </c>
      <c r="AL636" s="14">
        <f t="shared" si="192"/>
        <v>15.727272727272727</v>
      </c>
      <c r="AM636" s="16">
        <f t="shared" si="193"/>
        <v>0.6597302504817919</v>
      </c>
      <c r="AN636" s="15">
        <v>0</v>
      </c>
      <c r="AO636" s="16">
        <f t="shared" si="194"/>
        <v>0</v>
      </c>
      <c r="AP636" s="13">
        <f>IF(('Even Strength'!CU636+'Power Play'!AJ636+'Penalty Kill'!AF636)&gt;0,V636/('Even Strength'!CU636+'Power Play'!AJ636+'Penalty Kill'!AF636),0)</f>
        <v>0</v>
      </c>
      <c r="AQ636" s="13">
        <f>IF(('Even Strength'!CU636+'Power Play'!AJ636+'Penalty Kill'!AF636)&gt;0,W636/('Even Strength'!CU636+'Power Play'!AJ636+'Penalty Kill'!AF636),0)</f>
        <v>2.7777777777777776E-2</v>
      </c>
      <c r="AR636" s="13">
        <f t="shared" si="195"/>
        <v>2.7777777777777776E-2</v>
      </c>
      <c r="AS636">
        <v>3</v>
      </c>
      <c r="AT636">
        <v>7</v>
      </c>
      <c r="AU636" s="17">
        <f t="shared" si="196"/>
        <v>0.3</v>
      </c>
      <c r="AV636">
        <v>0.7</v>
      </c>
      <c r="AW636">
        <v>27</v>
      </c>
      <c r="AX636">
        <v>68</v>
      </c>
      <c r="AY636">
        <v>3</v>
      </c>
      <c r="AZ636">
        <v>11</v>
      </c>
      <c r="BA636">
        <v>1</v>
      </c>
      <c r="BB636">
        <v>3</v>
      </c>
      <c r="BC636" s="2">
        <f t="shared" si="197"/>
        <v>7.0969626168213944</v>
      </c>
      <c r="BD636" s="14">
        <f t="shared" si="198"/>
        <v>17.873831775698324</v>
      </c>
      <c r="BE636" s="14">
        <f t="shared" si="199"/>
        <v>0.78855140186904371</v>
      </c>
      <c r="BF636" s="14">
        <f t="shared" si="200"/>
        <v>2.8913551401864939</v>
      </c>
      <c r="BG636" s="14">
        <f t="shared" si="201"/>
        <v>0.26285046728968126</v>
      </c>
      <c r="BH636" s="14">
        <f t="shared" si="202"/>
        <v>0.78855140186904371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2">
        <v>0.58130599999999999</v>
      </c>
      <c r="BR636" s="18" t="str">
        <f t="shared" si="203"/>
        <v xml:space="preserve"> </v>
      </c>
      <c r="BT636">
        <v>0</v>
      </c>
      <c r="BU636">
        <v>4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 s="18">
        <f t="shared" si="204"/>
        <v>0</v>
      </c>
      <c r="CC636" s="19">
        <v>4</v>
      </c>
      <c r="CD636">
        <v>-0.5</v>
      </c>
      <c r="CE636">
        <v>0.1</v>
      </c>
      <c r="CF636">
        <v>-0.4</v>
      </c>
      <c r="CG636" s="20">
        <f t="shared" si="205"/>
        <v>-1.8181818181818184E-2</v>
      </c>
      <c r="CH636" s="20">
        <f t="shared" si="206"/>
        <v>-0.10514018691587251</v>
      </c>
      <c r="CI636">
        <v>3.1</v>
      </c>
      <c r="CJ636">
        <v>3.4</v>
      </c>
      <c r="CK636">
        <v>-3.9</v>
      </c>
      <c r="CL636">
        <v>-1.1000000000000001</v>
      </c>
      <c r="CM636">
        <v>0.2</v>
      </c>
      <c r="CN636">
        <v>0</v>
      </c>
      <c r="CO636">
        <v>-0.8</v>
      </c>
      <c r="CP636" s="21">
        <f t="shared" si="207"/>
        <v>-3.6363636363636369E-2</v>
      </c>
      <c r="CQ636" s="21">
        <f t="shared" si="208"/>
        <v>-0.21028037383174503</v>
      </c>
      <c r="CW636">
        <v>675000</v>
      </c>
      <c r="CY636" s="22">
        <f t="shared" si="209"/>
        <v>-1.9853658536585366</v>
      </c>
    </row>
    <row r="637" spans="1:103" x14ac:dyDescent="0.2">
      <c r="A637">
        <v>12</v>
      </c>
      <c r="B637" t="s">
        <v>2860</v>
      </c>
      <c r="C637" t="s">
        <v>518</v>
      </c>
      <c r="D637" t="s">
        <v>116</v>
      </c>
      <c r="E637" t="s">
        <v>117</v>
      </c>
      <c r="F637">
        <v>69</v>
      </c>
      <c r="G637">
        <v>191</v>
      </c>
      <c r="H637" t="s">
        <v>118</v>
      </c>
      <c r="I637">
        <v>2004</v>
      </c>
      <c r="J637">
        <v>4</v>
      </c>
      <c r="K637">
        <v>119</v>
      </c>
      <c r="M637">
        <v>27</v>
      </c>
      <c r="N637" t="s">
        <v>2861</v>
      </c>
      <c r="O637" s="12" t="s">
        <v>447</v>
      </c>
      <c r="P637" s="12" t="s">
        <v>2859</v>
      </c>
      <c r="Q637" t="s">
        <v>139</v>
      </c>
      <c r="T637" s="12" t="s">
        <v>170</v>
      </c>
      <c r="U637">
        <v>12</v>
      </c>
      <c r="V637">
        <v>0</v>
      </c>
      <c r="W637">
        <v>1</v>
      </c>
      <c r="X637">
        <v>1</v>
      </c>
      <c r="Y637">
        <v>-5</v>
      </c>
      <c r="Z637">
        <v>3</v>
      </c>
      <c r="AA637">
        <v>5</v>
      </c>
      <c r="AB637">
        <v>3</v>
      </c>
      <c r="AC637" s="13">
        <f t="shared" si="189"/>
        <v>0</v>
      </c>
      <c r="AD637" s="13">
        <f t="shared" si="190"/>
        <v>0</v>
      </c>
      <c r="AE637" s="14">
        <v>26.3</v>
      </c>
      <c r="AF637" s="15">
        <v>1</v>
      </c>
      <c r="AG637" s="15">
        <v>0</v>
      </c>
      <c r="AH637" s="15">
        <v>1</v>
      </c>
      <c r="AI637" s="2">
        <v>139.5</v>
      </c>
      <c r="AJ637" s="14">
        <f t="shared" si="191"/>
        <v>11.625</v>
      </c>
      <c r="AK637">
        <v>182</v>
      </c>
      <c r="AL637" s="14">
        <f t="shared" si="192"/>
        <v>15.166666666666666</v>
      </c>
      <c r="AM637" s="16">
        <f t="shared" si="193"/>
        <v>0.76648351648351654</v>
      </c>
      <c r="AN637" s="15">
        <v>40</v>
      </c>
      <c r="AO637" s="16">
        <f t="shared" si="194"/>
        <v>17.204301075268816</v>
      </c>
      <c r="AP637" s="13">
        <f>IF(('Even Strength'!CU637+'Power Play'!AJ637+'Penalty Kill'!AF637)&gt;0,V637/('Even Strength'!CU637+'Power Play'!AJ637+'Penalty Kill'!AF637),0)</f>
        <v>0</v>
      </c>
      <c r="AQ637" s="13">
        <f>IF(('Even Strength'!CU637+'Power Play'!AJ637+'Penalty Kill'!AF637)&gt;0,W637/('Even Strength'!CU637+'Power Play'!AJ637+'Penalty Kill'!AF637),0)</f>
        <v>3.3333333333333333E-2</v>
      </c>
      <c r="AR637" s="13">
        <f t="shared" si="195"/>
        <v>3.3333333333333333E-2</v>
      </c>
      <c r="AS637">
        <v>18</v>
      </c>
      <c r="AT637">
        <v>35</v>
      </c>
      <c r="AU637" s="17">
        <f t="shared" si="196"/>
        <v>0.33962264150943394</v>
      </c>
      <c r="AV637">
        <v>7.3</v>
      </c>
      <c r="AW637">
        <v>8</v>
      </c>
      <c r="AX637">
        <v>24</v>
      </c>
      <c r="AY637">
        <v>4</v>
      </c>
      <c r="AZ637">
        <v>5</v>
      </c>
      <c r="BA637">
        <v>1</v>
      </c>
      <c r="BB637">
        <v>5</v>
      </c>
      <c r="BC637" s="2">
        <f t="shared" si="197"/>
        <v>3.4408602150537635</v>
      </c>
      <c r="BD637" s="14">
        <f t="shared" si="198"/>
        <v>10.322580645161292</v>
      </c>
      <c r="BE637" s="14">
        <f t="shared" si="199"/>
        <v>1.7204301075268817</v>
      </c>
      <c r="BF637" s="14">
        <f t="shared" si="200"/>
        <v>2.150537634408602</v>
      </c>
      <c r="BG637" s="14">
        <f t="shared" si="201"/>
        <v>0.43010752688172044</v>
      </c>
      <c r="BH637" s="14">
        <f t="shared" si="202"/>
        <v>2.150537634408602</v>
      </c>
      <c r="BI637">
        <v>2</v>
      </c>
      <c r="BJ637">
        <v>1</v>
      </c>
      <c r="BK637">
        <v>0</v>
      </c>
      <c r="BL637">
        <v>0</v>
      </c>
      <c r="BM637">
        <v>0</v>
      </c>
      <c r="BN637">
        <v>0</v>
      </c>
      <c r="BO637" s="2">
        <v>1.7415499999999999</v>
      </c>
      <c r="BR637" s="18" t="str">
        <f t="shared" si="203"/>
        <v xml:space="preserve"> </v>
      </c>
      <c r="BT637">
        <v>0</v>
      </c>
      <c r="BU637">
        <v>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 s="18">
        <f t="shared" si="204"/>
        <v>0</v>
      </c>
      <c r="CC637" s="19">
        <v>5</v>
      </c>
      <c r="CD637">
        <v>-0.30000000000000004</v>
      </c>
      <c r="CE637">
        <v>0</v>
      </c>
      <c r="CF637">
        <v>-0.30000000000000004</v>
      </c>
      <c r="CG637" s="20">
        <f t="shared" si="205"/>
        <v>-2.5000000000000005E-2</v>
      </c>
      <c r="CH637" s="20">
        <f t="shared" si="206"/>
        <v>-0.12903225806451615</v>
      </c>
      <c r="CI637">
        <v>2.2000000000000002</v>
      </c>
      <c r="CJ637">
        <v>2.5</v>
      </c>
      <c r="CK637">
        <v>-3.7</v>
      </c>
      <c r="CL637">
        <v>-0.7</v>
      </c>
      <c r="CM637">
        <v>-0.1</v>
      </c>
      <c r="CN637">
        <v>0</v>
      </c>
      <c r="CO637">
        <v>-0.8</v>
      </c>
      <c r="CP637" s="21">
        <f t="shared" si="207"/>
        <v>-6.6666666666666666E-2</v>
      </c>
      <c r="CQ637" s="21">
        <f t="shared" si="208"/>
        <v>-0.34408602150537637</v>
      </c>
      <c r="CU637">
        <v>12</v>
      </c>
      <c r="CV637" t="s">
        <v>312</v>
      </c>
      <c r="CW637">
        <v>537500</v>
      </c>
      <c r="CY637" s="22">
        <f t="shared" si="209"/>
        <v>-1.74390243902439</v>
      </c>
    </row>
    <row r="638" spans="1:103" x14ac:dyDescent="0.2">
      <c r="A638">
        <v>4</v>
      </c>
      <c r="B638" t="s">
        <v>2862</v>
      </c>
      <c r="C638" t="s">
        <v>1386</v>
      </c>
      <c r="D638" t="s">
        <v>351</v>
      </c>
      <c r="E638" t="s">
        <v>106</v>
      </c>
      <c r="F638">
        <v>75</v>
      </c>
      <c r="G638">
        <v>195</v>
      </c>
      <c r="H638" t="s">
        <v>107</v>
      </c>
      <c r="I638">
        <v>2007</v>
      </c>
      <c r="J638">
        <v>7</v>
      </c>
      <c r="K638">
        <v>205</v>
      </c>
      <c r="M638">
        <v>24</v>
      </c>
      <c r="N638" t="s">
        <v>2863</v>
      </c>
      <c r="O638" s="12" t="s">
        <v>458</v>
      </c>
      <c r="P638" s="12" t="s">
        <v>2864</v>
      </c>
      <c r="Q638" t="s">
        <v>169</v>
      </c>
      <c r="T638" s="12" t="s">
        <v>178</v>
      </c>
      <c r="U638">
        <v>20</v>
      </c>
      <c r="V638">
        <v>1</v>
      </c>
      <c r="W638">
        <v>2</v>
      </c>
      <c r="X638">
        <v>3</v>
      </c>
      <c r="Y638">
        <v>1</v>
      </c>
      <c r="Z638">
        <v>19</v>
      </c>
      <c r="AA638">
        <v>8</v>
      </c>
      <c r="AB638">
        <v>18</v>
      </c>
      <c r="AC638" s="13">
        <f t="shared" si="189"/>
        <v>5.2631578947368418E-2</v>
      </c>
      <c r="AD638" s="13">
        <f t="shared" si="190"/>
        <v>2.2222222222222223E-2</v>
      </c>
      <c r="AE638" s="14">
        <v>35.799999999999997</v>
      </c>
      <c r="AF638" s="15">
        <v>5</v>
      </c>
      <c r="AG638" s="15">
        <v>0</v>
      </c>
      <c r="AH638" s="15">
        <v>6</v>
      </c>
      <c r="AI638" s="2">
        <v>322.61666666669998</v>
      </c>
      <c r="AJ638" s="14">
        <f t="shared" si="191"/>
        <v>16.130833333334998</v>
      </c>
      <c r="AK638">
        <v>413</v>
      </c>
      <c r="AL638" s="14">
        <f t="shared" si="192"/>
        <v>20.65</v>
      </c>
      <c r="AM638" s="16">
        <f t="shared" si="193"/>
        <v>0.78115415657796605</v>
      </c>
      <c r="AN638" s="15">
        <v>19.571428999999998</v>
      </c>
      <c r="AO638" s="16">
        <f t="shared" si="194"/>
        <v>3.6398793408065671</v>
      </c>
      <c r="AP638" s="13">
        <f>IF(('Even Strength'!CU638+'Power Play'!AJ638+'Penalty Kill'!AF638)&gt;0,V638/('Even Strength'!CU638+'Power Play'!AJ638+'Penalty Kill'!AF638),0)</f>
        <v>2.9411764705882353E-2</v>
      </c>
      <c r="AQ638" s="13">
        <f>IF(('Even Strength'!CU638+'Power Play'!AJ638+'Penalty Kill'!AF638)&gt;0,W638/('Even Strength'!CU638+'Power Play'!AJ638+'Penalty Kill'!AF638),0)</f>
        <v>5.8823529411764705E-2</v>
      </c>
      <c r="AR638" s="13">
        <f t="shared" si="195"/>
        <v>8.8235294117647051E-2</v>
      </c>
      <c r="AS638">
        <v>0</v>
      </c>
      <c r="AT638">
        <v>0</v>
      </c>
      <c r="AU638" s="17">
        <f t="shared" si="196"/>
        <v>0</v>
      </c>
      <c r="AV638">
        <v>0</v>
      </c>
      <c r="AW638">
        <v>31</v>
      </c>
      <c r="AX638">
        <v>20</v>
      </c>
      <c r="AY638">
        <v>29</v>
      </c>
      <c r="AZ638">
        <v>8</v>
      </c>
      <c r="BA638">
        <v>17</v>
      </c>
      <c r="BB638">
        <v>3</v>
      </c>
      <c r="BC638" s="2">
        <f t="shared" si="197"/>
        <v>5.7653562018901932</v>
      </c>
      <c r="BD638" s="14">
        <f t="shared" si="198"/>
        <v>3.71958464638077</v>
      </c>
      <c r="BE638" s="14">
        <f t="shared" si="199"/>
        <v>5.3933977372521165</v>
      </c>
      <c r="BF638" s="14">
        <f t="shared" si="200"/>
        <v>1.4878338585523081</v>
      </c>
      <c r="BG638" s="14">
        <f t="shared" si="201"/>
        <v>3.1616469494236545</v>
      </c>
      <c r="BH638" s="14">
        <f t="shared" si="202"/>
        <v>0.55793769695711548</v>
      </c>
      <c r="BI638">
        <v>8</v>
      </c>
      <c r="BJ638">
        <v>4</v>
      </c>
      <c r="BK638">
        <v>0</v>
      </c>
      <c r="BL638">
        <v>0</v>
      </c>
      <c r="BM638">
        <v>0</v>
      </c>
      <c r="BN638">
        <v>0</v>
      </c>
      <c r="BO638" s="2">
        <v>1.4707250000000001</v>
      </c>
      <c r="BR638" s="18" t="str">
        <f t="shared" si="203"/>
        <v xml:space="preserve"> </v>
      </c>
      <c r="BT638">
        <v>0</v>
      </c>
      <c r="BU638">
        <v>8</v>
      </c>
      <c r="BV638">
        <v>0</v>
      </c>
      <c r="BW638">
        <v>1</v>
      </c>
      <c r="BX638">
        <v>1</v>
      </c>
      <c r="BY638">
        <v>0</v>
      </c>
      <c r="BZ638">
        <v>0</v>
      </c>
      <c r="CA638">
        <v>0</v>
      </c>
      <c r="CB638" s="18">
        <f t="shared" si="204"/>
        <v>0</v>
      </c>
      <c r="CC638" s="19">
        <v>2</v>
      </c>
      <c r="CD638">
        <v>0</v>
      </c>
      <c r="CE638">
        <v>0.7</v>
      </c>
      <c r="CF638">
        <v>0.8</v>
      </c>
      <c r="CG638" s="20">
        <f t="shared" si="205"/>
        <v>0.04</v>
      </c>
      <c r="CH638" s="20">
        <f t="shared" si="206"/>
        <v>0.14878338585523082</v>
      </c>
      <c r="CI638">
        <v>3.9</v>
      </c>
      <c r="CJ638">
        <v>5</v>
      </c>
      <c r="CK638">
        <v>0.9</v>
      </c>
      <c r="CL638">
        <v>0.30000000000000004</v>
      </c>
      <c r="CM638">
        <v>0.60000000000000009</v>
      </c>
      <c r="CN638">
        <v>0</v>
      </c>
      <c r="CO638">
        <v>0.9</v>
      </c>
      <c r="CP638" s="21">
        <f t="shared" si="207"/>
        <v>4.4999999999999998E-2</v>
      </c>
      <c r="CQ638" s="21">
        <f t="shared" si="208"/>
        <v>0.16738130908713464</v>
      </c>
      <c r="CU638">
        <v>47</v>
      </c>
      <c r="CV638" t="s">
        <v>2865</v>
      </c>
      <c r="CW638">
        <v>712500</v>
      </c>
      <c r="CY638" s="22">
        <f t="shared" si="209"/>
        <v>-0.35121951219512193</v>
      </c>
    </row>
    <row r="639" spans="1:103" x14ac:dyDescent="0.2">
      <c r="A639">
        <v>6</v>
      </c>
      <c r="B639" t="s">
        <v>2866</v>
      </c>
      <c r="C639" t="s">
        <v>542</v>
      </c>
      <c r="D639" t="s">
        <v>116</v>
      </c>
      <c r="E639" t="s">
        <v>117</v>
      </c>
      <c r="F639">
        <v>75</v>
      </c>
      <c r="G639">
        <v>204</v>
      </c>
      <c r="H639" t="s">
        <v>107</v>
      </c>
      <c r="I639">
        <v>2003</v>
      </c>
      <c r="J639">
        <v>4</v>
      </c>
      <c r="K639">
        <v>122</v>
      </c>
      <c r="M639">
        <v>30</v>
      </c>
      <c r="N639" t="s">
        <v>2867</v>
      </c>
      <c r="O639" s="12" t="s">
        <v>2807</v>
      </c>
      <c r="P639" s="12" t="s">
        <v>2868</v>
      </c>
      <c r="Q639" s="12" t="s">
        <v>338</v>
      </c>
      <c r="R639" t="s">
        <v>131</v>
      </c>
      <c r="S639">
        <v>16</v>
      </c>
      <c r="T639" s="12" t="s">
        <v>178</v>
      </c>
      <c r="U639">
        <v>19</v>
      </c>
      <c r="V639">
        <v>0</v>
      </c>
      <c r="W639">
        <v>5</v>
      </c>
      <c r="X639">
        <v>5</v>
      </c>
      <c r="Y639">
        <v>-1</v>
      </c>
      <c r="Z639">
        <v>17</v>
      </c>
      <c r="AA639">
        <v>2</v>
      </c>
      <c r="AB639">
        <v>7</v>
      </c>
      <c r="AC639" s="13">
        <f t="shared" si="189"/>
        <v>0</v>
      </c>
      <c r="AD639" s="13">
        <f t="shared" si="190"/>
        <v>0</v>
      </c>
      <c r="AE639" s="14">
        <v>50.4</v>
      </c>
      <c r="AF639" s="15">
        <v>2</v>
      </c>
      <c r="AG639" s="15">
        <v>3</v>
      </c>
      <c r="AH639" s="15">
        <v>12</v>
      </c>
      <c r="AI639" s="2">
        <v>261.6666666667</v>
      </c>
      <c r="AJ639" s="14">
        <f t="shared" si="191"/>
        <v>13.771929824563157</v>
      </c>
      <c r="AK639">
        <v>351</v>
      </c>
      <c r="AL639" s="14">
        <f t="shared" si="192"/>
        <v>18.473684210526315</v>
      </c>
      <c r="AM639" s="16">
        <f t="shared" si="193"/>
        <v>0.74548907882250715</v>
      </c>
      <c r="AN639" s="15">
        <v>20.866667</v>
      </c>
      <c r="AO639" s="16">
        <f t="shared" si="194"/>
        <v>4.78471345222869</v>
      </c>
      <c r="AP639" s="13">
        <f>IF(('Even Strength'!CU639+'Power Play'!AJ639+'Penalty Kill'!AF639)&gt;0,V639/('Even Strength'!CU639+'Power Play'!AJ639+'Penalty Kill'!AF639),0)</f>
        <v>0</v>
      </c>
      <c r="AQ639" s="13">
        <f>IF(('Even Strength'!CU639+'Power Play'!AJ639+'Penalty Kill'!AF639)&gt;0,W639/('Even Strength'!CU639+'Power Play'!AJ639+'Penalty Kill'!AF639),0)</f>
        <v>0.12195121951219512</v>
      </c>
      <c r="AR639" s="13">
        <f t="shared" si="195"/>
        <v>0.12195121951219512</v>
      </c>
      <c r="AS639">
        <v>0</v>
      </c>
      <c r="AT639">
        <v>0</v>
      </c>
      <c r="AU639" s="17">
        <f t="shared" si="196"/>
        <v>0</v>
      </c>
      <c r="AV639">
        <v>0</v>
      </c>
      <c r="AW639">
        <v>13</v>
      </c>
      <c r="AX639">
        <v>20</v>
      </c>
      <c r="AY639">
        <v>18</v>
      </c>
      <c r="AZ639">
        <v>2</v>
      </c>
      <c r="BA639">
        <v>6</v>
      </c>
      <c r="BB639">
        <v>6</v>
      </c>
      <c r="BC639" s="2">
        <f t="shared" si="197"/>
        <v>2.9808917197448435</v>
      </c>
      <c r="BD639" s="14">
        <f t="shared" si="198"/>
        <v>4.5859872611459132</v>
      </c>
      <c r="BE639" s="14">
        <f t="shared" si="199"/>
        <v>4.1273885350313213</v>
      </c>
      <c r="BF639" s="14">
        <f t="shared" si="200"/>
        <v>0.45859872611459129</v>
      </c>
      <c r="BG639" s="14">
        <f t="shared" si="201"/>
        <v>1.3757961783437738</v>
      </c>
      <c r="BH639" s="14">
        <f t="shared" si="202"/>
        <v>1.3757961783437738</v>
      </c>
      <c r="BI639">
        <v>21</v>
      </c>
      <c r="BJ639">
        <v>3</v>
      </c>
      <c r="BK639">
        <v>1</v>
      </c>
      <c r="BL639">
        <v>0</v>
      </c>
      <c r="BM639">
        <v>1</v>
      </c>
      <c r="BN639">
        <v>0</v>
      </c>
      <c r="BO639" s="2">
        <v>5.1874219999999998</v>
      </c>
      <c r="BR639" s="18" t="str">
        <f t="shared" si="203"/>
        <v xml:space="preserve"> </v>
      </c>
      <c r="BT639">
        <v>0</v>
      </c>
      <c r="BU639">
        <v>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 s="18">
        <f t="shared" si="204"/>
        <v>0</v>
      </c>
      <c r="CC639" s="19">
        <v>3</v>
      </c>
      <c r="CD639">
        <v>0.2</v>
      </c>
      <c r="CE639">
        <v>0.5</v>
      </c>
      <c r="CF639">
        <v>0.7</v>
      </c>
      <c r="CG639" s="20">
        <f t="shared" si="205"/>
        <v>3.6842105263157891E-2</v>
      </c>
      <c r="CH639" s="20">
        <f t="shared" si="206"/>
        <v>0.16050955414010695</v>
      </c>
      <c r="CI639">
        <v>6.8</v>
      </c>
      <c r="CJ639">
        <v>6</v>
      </c>
      <c r="CK639">
        <v>1.8</v>
      </c>
      <c r="CL639">
        <v>0.2</v>
      </c>
      <c r="CM639">
        <v>0.4</v>
      </c>
      <c r="CN639">
        <v>0</v>
      </c>
      <c r="CO639">
        <v>0.60000000000000009</v>
      </c>
      <c r="CP639" s="21">
        <f t="shared" si="207"/>
        <v>3.1578947368421061E-2</v>
      </c>
      <c r="CQ639" s="21">
        <f t="shared" si="208"/>
        <v>0.13757961783437742</v>
      </c>
      <c r="CU639">
        <v>24</v>
      </c>
      <c r="CV639" t="s">
        <v>2869</v>
      </c>
      <c r="CW639">
        <v>775000</v>
      </c>
      <c r="CY639" s="22">
        <f t="shared" si="209"/>
        <v>-0.76097560975609735</v>
      </c>
    </row>
    <row r="640" spans="1:103" x14ac:dyDescent="0.2">
      <c r="A640">
        <v>67</v>
      </c>
      <c r="B640" t="s">
        <v>1382</v>
      </c>
      <c r="C640" t="s">
        <v>2870</v>
      </c>
      <c r="D640" t="s">
        <v>105</v>
      </c>
      <c r="E640" t="s">
        <v>106</v>
      </c>
      <c r="F640">
        <v>75</v>
      </c>
      <c r="G640">
        <v>197</v>
      </c>
      <c r="H640" t="s">
        <v>107</v>
      </c>
      <c r="I640">
        <v>2005</v>
      </c>
      <c r="J640">
        <v>1</v>
      </c>
      <c r="K640">
        <v>4</v>
      </c>
      <c r="M640">
        <v>27</v>
      </c>
      <c r="N640" t="s">
        <v>2871</v>
      </c>
      <c r="O640" s="12" t="s">
        <v>408</v>
      </c>
      <c r="P640" s="12" t="s">
        <v>2872</v>
      </c>
      <c r="Q640" t="s">
        <v>199</v>
      </c>
      <c r="T640" s="12" t="s">
        <v>123</v>
      </c>
      <c r="U640">
        <v>80</v>
      </c>
      <c r="V640">
        <v>15</v>
      </c>
      <c r="W640">
        <v>21</v>
      </c>
      <c r="X640">
        <v>36</v>
      </c>
      <c r="Y640">
        <v>10</v>
      </c>
      <c r="Z640">
        <v>141</v>
      </c>
      <c r="AA640">
        <v>50</v>
      </c>
      <c r="AB640">
        <v>32</v>
      </c>
      <c r="AC640" s="13">
        <f t="shared" si="189"/>
        <v>0.10638297872340426</v>
      </c>
      <c r="AD640" s="13">
        <f t="shared" si="190"/>
        <v>6.726457399103139E-2</v>
      </c>
      <c r="AE640" s="14">
        <v>24.6</v>
      </c>
      <c r="AF640" s="15">
        <v>69</v>
      </c>
      <c r="AG640" s="15">
        <v>14</v>
      </c>
      <c r="AH640" s="15">
        <v>11</v>
      </c>
      <c r="AI640" s="2">
        <v>1075.2166666666999</v>
      </c>
      <c r="AJ640" s="14">
        <f t="shared" si="191"/>
        <v>13.440208333333748</v>
      </c>
      <c r="AK640">
        <v>1545</v>
      </c>
      <c r="AL640" s="14">
        <f t="shared" si="192"/>
        <v>19.3125</v>
      </c>
      <c r="AM640" s="16">
        <f t="shared" si="193"/>
        <v>0.69593311758362453</v>
      </c>
      <c r="AN640" s="15">
        <v>97.933333000000005</v>
      </c>
      <c r="AO640" s="16">
        <f t="shared" si="194"/>
        <v>5.4649450312338459</v>
      </c>
      <c r="AP640" s="13">
        <f>IF(('Even Strength'!CU640+'Power Play'!AJ640+'Penalty Kill'!AF640)&gt;0,V640/('Even Strength'!CU640+'Power Play'!AJ640+'Penalty Kill'!AF640),0)</f>
        <v>9.375E-2</v>
      </c>
      <c r="AQ640" s="13">
        <f>IF(('Even Strength'!CU640+'Power Play'!AJ640+'Penalty Kill'!AF640)&gt;0,W640/('Even Strength'!CU640+'Power Play'!AJ640+'Penalty Kill'!AF640),0)</f>
        <v>0.13125000000000001</v>
      </c>
      <c r="AR640" s="13">
        <f t="shared" si="195"/>
        <v>0.22500000000000001</v>
      </c>
      <c r="AS640">
        <v>20</v>
      </c>
      <c r="AT640">
        <v>19</v>
      </c>
      <c r="AU640" s="17">
        <f t="shared" si="196"/>
        <v>0.51282051282051277</v>
      </c>
      <c r="AV640">
        <v>0.8</v>
      </c>
      <c r="AW640">
        <v>86</v>
      </c>
      <c r="AX640">
        <v>141</v>
      </c>
      <c r="AY640">
        <v>18</v>
      </c>
      <c r="AZ640">
        <v>50</v>
      </c>
      <c r="BA640">
        <v>39</v>
      </c>
      <c r="BB640">
        <v>31</v>
      </c>
      <c r="BC640" s="2">
        <f t="shared" si="197"/>
        <v>4.799032753088377</v>
      </c>
      <c r="BD640" s="14">
        <f t="shared" si="198"/>
        <v>7.8681816068076866</v>
      </c>
      <c r="BE640" s="14">
        <f t="shared" si="199"/>
        <v>1.0044487157626836</v>
      </c>
      <c r="BF640" s="14">
        <f t="shared" si="200"/>
        <v>2.7901353215630098</v>
      </c>
      <c r="BG640" s="14">
        <f t="shared" si="201"/>
        <v>2.1763055508191473</v>
      </c>
      <c r="BH640" s="14">
        <f t="shared" si="202"/>
        <v>1.7298838993690659</v>
      </c>
      <c r="BI640">
        <v>56</v>
      </c>
      <c r="BJ640">
        <v>18</v>
      </c>
      <c r="BK640">
        <v>2</v>
      </c>
      <c r="BL640">
        <v>0</v>
      </c>
      <c r="BM640">
        <v>1</v>
      </c>
      <c r="BN640">
        <v>0</v>
      </c>
      <c r="BO640" s="2">
        <v>-5.3232140000000001</v>
      </c>
      <c r="BP640">
        <v>3</v>
      </c>
      <c r="BQ640">
        <v>1</v>
      </c>
      <c r="BR640" s="18">
        <f t="shared" si="203"/>
        <v>0.33333333333333331</v>
      </c>
      <c r="BS640">
        <v>1</v>
      </c>
      <c r="BT640">
        <v>1</v>
      </c>
      <c r="BU640">
        <v>11</v>
      </c>
      <c r="BV640">
        <v>0</v>
      </c>
      <c r="BW640">
        <v>1</v>
      </c>
      <c r="BX640">
        <v>4</v>
      </c>
      <c r="BY640">
        <v>0</v>
      </c>
      <c r="BZ640">
        <v>0</v>
      </c>
      <c r="CA640">
        <v>0</v>
      </c>
      <c r="CB640" s="18">
        <f t="shared" si="204"/>
        <v>0</v>
      </c>
      <c r="CC640" s="19">
        <v>5</v>
      </c>
      <c r="CD640">
        <v>2.8</v>
      </c>
      <c r="CE640">
        <v>1.8</v>
      </c>
      <c r="CF640">
        <v>4.5999999999999996</v>
      </c>
      <c r="CG640" s="20">
        <f t="shared" si="205"/>
        <v>5.7499999999999996E-2</v>
      </c>
      <c r="CH640" s="20">
        <f t="shared" si="206"/>
        <v>0.25669244958379689</v>
      </c>
      <c r="CI640">
        <v>23.7</v>
      </c>
      <c r="CJ640">
        <v>19.600000000000001</v>
      </c>
      <c r="CK640">
        <v>9.6999999999999993</v>
      </c>
      <c r="CL640">
        <v>4.5999999999999996</v>
      </c>
      <c r="CM640">
        <v>2.7</v>
      </c>
      <c r="CN640">
        <v>0</v>
      </c>
      <c r="CO640">
        <v>7.3</v>
      </c>
      <c r="CP640" s="21">
        <f t="shared" si="207"/>
        <v>9.1249999999999998E-2</v>
      </c>
      <c r="CQ640" s="21">
        <f t="shared" si="208"/>
        <v>0.40735975694819937</v>
      </c>
      <c r="CW640">
        <v>1300000</v>
      </c>
      <c r="CY640" s="22">
        <f t="shared" si="209"/>
        <v>5.0170731707317069</v>
      </c>
    </row>
    <row r="641" spans="1:103" x14ac:dyDescent="0.2">
      <c r="A641">
        <v>8</v>
      </c>
      <c r="B641" t="s">
        <v>2873</v>
      </c>
      <c r="C641" t="s">
        <v>898</v>
      </c>
      <c r="D641" t="s">
        <v>268</v>
      </c>
      <c r="E641" t="s">
        <v>106</v>
      </c>
      <c r="F641">
        <v>71</v>
      </c>
      <c r="G641">
        <v>212</v>
      </c>
      <c r="H641" t="s">
        <v>118</v>
      </c>
      <c r="M641">
        <v>28</v>
      </c>
      <c r="N641" t="s">
        <v>2874</v>
      </c>
      <c r="O641" s="12" t="s">
        <v>2875</v>
      </c>
      <c r="P641" s="12" t="s">
        <v>2876</v>
      </c>
      <c r="Q641" t="s">
        <v>199</v>
      </c>
      <c r="T641" s="12" t="s">
        <v>170</v>
      </c>
      <c r="U641">
        <v>1</v>
      </c>
      <c r="V641">
        <v>0</v>
      </c>
      <c r="W641">
        <v>0</v>
      </c>
      <c r="X641">
        <v>0</v>
      </c>
      <c r="Y641">
        <v>-2</v>
      </c>
      <c r="Z641">
        <v>0</v>
      </c>
      <c r="AA641">
        <v>1</v>
      </c>
      <c r="AB641">
        <v>0</v>
      </c>
      <c r="AC641" s="13">
        <f t="shared" si="189"/>
        <v>0</v>
      </c>
      <c r="AD641" s="13">
        <f t="shared" si="190"/>
        <v>0</v>
      </c>
      <c r="AE641" s="14">
        <v>34</v>
      </c>
      <c r="AF641" s="15">
        <v>0</v>
      </c>
      <c r="AG641" s="15">
        <v>0</v>
      </c>
      <c r="AH641" s="15">
        <v>0</v>
      </c>
      <c r="AI641" s="2">
        <v>8.5500000000000007</v>
      </c>
      <c r="AJ641" s="14">
        <f t="shared" si="191"/>
        <v>8.5500000000000007</v>
      </c>
      <c r="AK641">
        <v>14</v>
      </c>
      <c r="AL641" s="14">
        <f t="shared" si="192"/>
        <v>14</v>
      </c>
      <c r="AM641" s="16">
        <f t="shared" si="193"/>
        <v>0.61071428571428577</v>
      </c>
      <c r="AN641" s="15">
        <v>0</v>
      </c>
      <c r="AO641" s="16">
        <f t="shared" si="194"/>
        <v>0</v>
      </c>
      <c r="AP641" s="13">
        <f>IF(('Even Strength'!CU641+'Power Play'!AJ641+'Penalty Kill'!AF641)&gt;0,V641/('Even Strength'!CU641+'Power Play'!AJ641+'Penalty Kill'!AF641),0)</f>
        <v>0</v>
      </c>
      <c r="AQ641" s="13">
        <f>IF(('Even Strength'!CU641+'Power Play'!AJ641+'Penalty Kill'!AF641)&gt;0,W641/('Even Strength'!CU641+'Power Play'!AJ641+'Penalty Kill'!AF641),0)</f>
        <v>0</v>
      </c>
      <c r="AR641" s="13">
        <f t="shared" si="195"/>
        <v>0</v>
      </c>
      <c r="AS641">
        <v>1</v>
      </c>
      <c r="AT641">
        <v>0</v>
      </c>
      <c r="AU641" s="17">
        <f t="shared" si="196"/>
        <v>1</v>
      </c>
      <c r="AV641">
        <v>1.6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 s="2">
        <f t="shared" si="197"/>
        <v>0</v>
      </c>
      <c r="BD641" s="14">
        <f t="shared" si="198"/>
        <v>7.0175438596491224</v>
      </c>
      <c r="BE641" s="14">
        <f t="shared" si="199"/>
        <v>0</v>
      </c>
      <c r="BF641" s="14">
        <f t="shared" si="200"/>
        <v>7.0175438596491224</v>
      </c>
      <c r="BG641" s="14">
        <f t="shared" si="201"/>
        <v>0</v>
      </c>
      <c r="BH641" s="14">
        <f t="shared" si="202"/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2">
        <v>-1.6014E-2</v>
      </c>
      <c r="BR641" s="18" t="str">
        <f t="shared" si="203"/>
        <v xml:space="preserve"> 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 s="18">
        <f t="shared" si="204"/>
        <v>0</v>
      </c>
      <c r="CC641" s="19">
        <v>4</v>
      </c>
      <c r="CD641">
        <v>0</v>
      </c>
      <c r="CE641">
        <v>-0.1</v>
      </c>
      <c r="CF641">
        <v>-0.1</v>
      </c>
      <c r="CG641" s="20">
        <f t="shared" si="205"/>
        <v>-0.1</v>
      </c>
      <c r="CH641" s="20">
        <f t="shared" si="206"/>
        <v>-0.70175438596491224</v>
      </c>
      <c r="CI641">
        <v>0.5</v>
      </c>
      <c r="CJ641">
        <v>0.5</v>
      </c>
      <c r="CK641">
        <v>-2.1</v>
      </c>
      <c r="CL641">
        <v>-0.2</v>
      </c>
      <c r="CM641">
        <v>-0.1</v>
      </c>
      <c r="CN641">
        <v>0</v>
      </c>
      <c r="CO641">
        <v>-0.4</v>
      </c>
      <c r="CP641" s="21">
        <f t="shared" si="207"/>
        <v>-0.4</v>
      </c>
      <c r="CQ641" s="21">
        <f t="shared" si="208"/>
        <v>-2.807017543859649</v>
      </c>
      <c r="CW641">
        <v>1066667</v>
      </c>
      <c r="CY641" s="22">
        <f t="shared" si="209"/>
        <v>-2.2731713170731704</v>
      </c>
    </row>
    <row r="642" spans="1:103" x14ac:dyDescent="0.2">
      <c r="A642">
        <v>39</v>
      </c>
      <c r="B642" t="s">
        <v>2877</v>
      </c>
      <c r="C642" t="s">
        <v>2878</v>
      </c>
      <c r="D642" t="s">
        <v>127</v>
      </c>
      <c r="E642" t="s">
        <v>117</v>
      </c>
      <c r="F642">
        <v>74</v>
      </c>
      <c r="G642">
        <v>203</v>
      </c>
      <c r="H642" t="s">
        <v>107</v>
      </c>
      <c r="M642">
        <v>27</v>
      </c>
      <c r="N642" t="s">
        <v>2879</v>
      </c>
      <c r="O642" s="12" t="s">
        <v>1626</v>
      </c>
      <c r="P642" s="12" t="s">
        <v>2880</v>
      </c>
      <c r="Q642" t="s">
        <v>305</v>
      </c>
      <c r="T642" s="12" t="s">
        <v>178</v>
      </c>
      <c r="U642">
        <v>53</v>
      </c>
      <c r="V642">
        <v>2</v>
      </c>
      <c r="W642">
        <v>6</v>
      </c>
      <c r="X642">
        <v>8</v>
      </c>
      <c r="Y642">
        <v>2</v>
      </c>
      <c r="Z642">
        <v>30</v>
      </c>
      <c r="AA642">
        <v>21</v>
      </c>
      <c r="AB642">
        <v>30</v>
      </c>
      <c r="AC642" s="13">
        <f t="shared" ref="AC642:AC705" si="210">IF(Z642&gt;0,V642/Z642,0)</f>
        <v>6.6666666666666666E-2</v>
      </c>
      <c r="AD642" s="13">
        <f t="shared" ref="AD642:AD705" si="211">IF(SUM(Z642:AB642)&gt;0,V642/SUM(Z642:AB642),0)</f>
        <v>2.4691358024691357E-2</v>
      </c>
      <c r="AE642" s="14">
        <v>55.8</v>
      </c>
      <c r="AF642" s="15">
        <v>16</v>
      </c>
      <c r="AG642" s="15">
        <v>6</v>
      </c>
      <c r="AH642" s="15">
        <v>8</v>
      </c>
      <c r="AI642" s="2">
        <v>769.91666666670005</v>
      </c>
      <c r="AJ642" s="14">
        <f t="shared" ref="AJ642:AJ705" si="212">AI642/U642</f>
        <v>14.526729559749057</v>
      </c>
      <c r="AK642">
        <v>1072</v>
      </c>
      <c r="AL642" s="14">
        <f t="shared" ref="AL642:AL705" si="213">AK642/U642</f>
        <v>20.226415094339622</v>
      </c>
      <c r="AM642" s="16">
        <f t="shared" ref="AM642:AM705" si="214">AI642/AK642</f>
        <v>0.71820584577117541</v>
      </c>
      <c r="AN642" s="15">
        <v>0</v>
      </c>
      <c r="AO642" s="16">
        <f t="shared" ref="AO642:AO705" si="215">AN642/AI642*60</f>
        <v>0</v>
      </c>
      <c r="AP642" s="13">
        <f>IF(('Even Strength'!CU642+'Power Play'!AJ642+'Penalty Kill'!AF642)&gt;0,V642/('Even Strength'!CU642+'Power Play'!AJ642+'Penalty Kill'!AF642),0)</f>
        <v>2.5316455696202531E-2</v>
      </c>
      <c r="AQ642" s="13">
        <f>IF(('Even Strength'!CU642+'Power Play'!AJ642+'Penalty Kill'!AF642)&gt;0,W642/('Even Strength'!CU642+'Power Play'!AJ642+'Penalty Kill'!AF642),0)</f>
        <v>7.5949367088607597E-2</v>
      </c>
      <c r="AR642" s="13">
        <f t="shared" ref="AR642:AR705" si="216">AP642+AQ642</f>
        <v>0.10126582278481013</v>
      </c>
      <c r="AS642">
        <v>0</v>
      </c>
      <c r="AT642">
        <v>0</v>
      </c>
      <c r="AU642" s="17">
        <f t="shared" ref="AU642:AU705" si="217">AS642/MAX(1,(AS642+AT642))</f>
        <v>0</v>
      </c>
      <c r="AV642">
        <v>0</v>
      </c>
      <c r="AW642">
        <v>116</v>
      </c>
      <c r="AX642">
        <v>22</v>
      </c>
      <c r="AY642">
        <v>83</v>
      </c>
      <c r="AZ642">
        <v>21</v>
      </c>
      <c r="BA642">
        <v>7</v>
      </c>
      <c r="BB642">
        <v>17</v>
      </c>
      <c r="BC642" s="2">
        <f t="shared" ref="BC642:BC705" si="218">AW642/AI642*60</f>
        <v>9.039939387379194</v>
      </c>
      <c r="BD642" s="14">
        <f t="shared" ref="BD642:BD705" si="219">AX642/AI642*60</f>
        <v>1.7144712631236405</v>
      </c>
      <c r="BE642" s="14">
        <f t="shared" ref="BE642:BE705" si="220">AY642/AI642*60</f>
        <v>6.4682324926937342</v>
      </c>
      <c r="BF642" s="14">
        <f t="shared" ref="BF642:BF705" si="221">AZ642/AI642*60</f>
        <v>1.6365407511634751</v>
      </c>
      <c r="BG642" s="14">
        <f t="shared" ref="BG642:BG705" si="222">BA642/AI642*60</f>
        <v>0.54551358372115832</v>
      </c>
      <c r="BH642" s="14">
        <f t="shared" ref="BH642:BH705" si="223">BB642/AI642*60</f>
        <v>1.3248187033228129</v>
      </c>
      <c r="BI642">
        <v>58</v>
      </c>
      <c r="BJ642">
        <v>9</v>
      </c>
      <c r="BK642">
        <v>4</v>
      </c>
      <c r="BL642">
        <v>1</v>
      </c>
      <c r="BM642">
        <v>1</v>
      </c>
      <c r="BN642">
        <v>0</v>
      </c>
      <c r="BO642" s="2">
        <v>-1.2285919999999999</v>
      </c>
      <c r="BR642" s="18" t="str">
        <f t="shared" ref="BR642:BR705" si="224">IF(BP642&gt;0,BQ642/BP642," ")</f>
        <v xml:space="preserve"> </v>
      </c>
      <c r="BT642">
        <v>0</v>
      </c>
      <c r="BU642">
        <v>17</v>
      </c>
      <c r="BV642">
        <v>1</v>
      </c>
      <c r="BW642">
        <v>0</v>
      </c>
      <c r="BX642">
        <v>2</v>
      </c>
      <c r="BY642">
        <v>0</v>
      </c>
      <c r="BZ642">
        <v>0</v>
      </c>
      <c r="CA642">
        <v>0</v>
      </c>
      <c r="CB642" s="18">
        <f t="shared" ref="CB642:CB705" si="225">CA642/MAX(1,BZ642)</f>
        <v>0</v>
      </c>
      <c r="CC642" s="19">
        <v>2</v>
      </c>
      <c r="CD642">
        <v>0.1</v>
      </c>
      <c r="CE642">
        <v>2</v>
      </c>
      <c r="CF642">
        <v>2.1</v>
      </c>
      <c r="CG642" s="20">
        <f t="shared" ref="CG642:CG705" si="226">CF642/U642</f>
        <v>3.9622641509433967E-2</v>
      </c>
      <c r="CH642" s="20">
        <f t="shared" ref="CH642:CH705" si="227">CF642/AI642*60</f>
        <v>0.1636540751163475</v>
      </c>
      <c r="CI642">
        <v>14.4</v>
      </c>
      <c r="CJ642">
        <v>19.100000000000001</v>
      </c>
      <c r="CK642">
        <v>-0.9</v>
      </c>
      <c r="CL642">
        <v>-0.30000000000000004</v>
      </c>
      <c r="CM642">
        <v>2.9</v>
      </c>
      <c r="CN642">
        <v>0</v>
      </c>
      <c r="CO642">
        <v>2.6</v>
      </c>
      <c r="CP642" s="21">
        <f t="shared" ref="CP642:CP705" si="228">CO642/U642</f>
        <v>4.9056603773584909E-2</v>
      </c>
      <c r="CQ642" s="21">
        <f t="shared" ref="CQ642:CQ705" si="229">CO642/AI642*60</f>
        <v>0.20261933109643024</v>
      </c>
      <c r="CW642">
        <v>825000</v>
      </c>
      <c r="CY642" s="22">
        <f t="shared" ref="CY642:CY705" si="230">CO642-3*((48/82*CW642)/1000000-0.5*(CR642/99)*(48/82))</f>
        <v>1.1512195121951221</v>
      </c>
    </row>
    <row r="643" spans="1:103" x14ac:dyDescent="0.2">
      <c r="A643">
        <v>47</v>
      </c>
      <c r="B643" t="s">
        <v>2881</v>
      </c>
      <c r="C643" t="s">
        <v>2882</v>
      </c>
      <c r="D643" t="s">
        <v>105</v>
      </c>
      <c r="E643" t="s">
        <v>106</v>
      </c>
      <c r="F643">
        <v>75</v>
      </c>
      <c r="G643">
        <v>222</v>
      </c>
      <c r="H643" t="s">
        <v>107</v>
      </c>
      <c r="I643">
        <v>2010</v>
      </c>
      <c r="J643">
        <v>6</v>
      </c>
      <c r="K643">
        <v>154</v>
      </c>
      <c r="M643">
        <v>23</v>
      </c>
      <c r="N643" t="s">
        <v>2883</v>
      </c>
      <c r="O643" s="12" t="s">
        <v>2884</v>
      </c>
      <c r="P643" s="12" t="s">
        <v>2885</v>
      </c>
      <c r="Q643" t="s">
        <v>223</v>
      </c>
      <c r="T643" s="12" t="s">
        <v>178</v>
      </c>
      <c r="U643">
        <v>49</v>
      </c>
      <c r="V643">
        <v>2</v>
      </c>
      <c r="W643">
        <v>4</v>
      </c>
      <c r="X643">
        <v>6</v>
      </c>
      <c r="Y643">
        <v>-7</v>
      </c>
      <c r="Z643">
        <v>56</v>
      </c>
      <c r="AA643">
        <v>17</v>
      </c>
      <c r="AB643">
        <v>37</v>
      </c>
      <c r="AC643" s="13">
        <f t="shared" si="210"/>
        <v>3.5714285714285712E-2</v>
      </c>
      <c r="AD643" s="13">
        <f t="shared" si="211"/>
        <v>1.8181818181818181E-2</v>
      </c>
      <c r="AE643" s="14">
        <v>55.6</v>
      </c>
      <c r="AF643" s="15">
        <v>22</v>
      </c>
      <c r="AG643" s="15">
        <v>3</v>
      </c>
      <c r="AH643" s="15">
        <v>29</v>
      </c>
      <c r="AI643" s="2">
        <v>843.03333333329999</v>
      </c>
      <c r="AJ643" s="14">
        <f t="shared" si="212"/>
        <v>17.204761904761224</v>
      </c>
      <c r="AK643">
        <v>976</v>
      </c>
      <c r="AL643" s="14">
        <f t="shared" si="213"/>
        <v>19.918367346938776</v>
      </c>
      <c r="AM643" s="16">
        <f t="shared" si="214"/>
        <v>0.86376366120215164</v>
      </c>
      <c r="AN643" s="15">
        <v>16.818182</v>
      </c>
      <c r="AO643" s="16">
        <f t="shared" si="215"/>
        <v>1.1969762998695661</v>
      </c>
      <c r="AP643" s="13">
        <f>IF(('Even Strength'!CU643+'Power Play'!AJ643+'Penalty Kill'!AF643)&gt;0,V643/('Even Strength'!CU643+'Power Play'!AJ643+'Penalty Kill'!AF643),0)</f>
        <v>2.8169014084507043E-2</v>
      </c>
      <c r="AQ643" s="13">
        <f>IF(('Even Strength'!CU643+'Power Play'!AJ643+'Penalty Kill'!AF643)&gt;0,W643/('Even Strength'!CU643+'Power Play'!AJ643+'Penalty Kill'!AF643),0)</f>
        <v>5.6338028169014086E-2</v>
      </c>
      <c r="AR643" s="13">
        <f t="shared" si="216"/>
        <v>8.4507042253521125E-2</v>
      </c>
      <c r="AS643">
        <v>0</v>
      </c>
      <c r="AT643">
        <v>1</v>
      </c>
      <c r="AU643" s="17">
        <f t="shared" si="217"/>
        <v>0</v>
      </c>
      <c r="AV643">
        <v>0</v>
      </c>
      <c r="AW643">
        <v>67</v>
      </c>
      <c r="AX643">
        <v>99</v>
      </c>
      <c r="AY643">
        <v>65</v>
      </c>
      <c r="AZ643">
        <v>17</v>
      </c>
      <c r="BA643">
        <v>11</v>
      </c>
      <c r="BB643">
        <v>13</v>
      </c>
      <c r="BC643" s="2">
        <f t="shared" si="218"/>
        <v>4.7684947214425994</v>
      </c>
      <c r="BD643" s="14">
        <f t="shared" si="219"/>
        <v>7.0459847376539901</v>
      </c>
      <c r="BE643" s="14">
        <f t="shared" si="220"/>
        <v>4.6261515954293868</v>
      </c>
      <c r="BF643" s="14">
        <f t="shared" si="221"/>
        <v>1.2099165711123012</v>
      </c>
      <c r="BG643" s="14">
        <f t="shared" si="222"/>
        <v>0.78288719307266541</v>
      </c>
      <c r="BH643" s="14">
        <f t="shared" si="223"/>
        <v>0.92523031908587738</v>
      </c>
      <c r="BI643">
        <v>37</v>
      </c>
      <c r="BJ643">
        <v>6</v>
      </c>
      <c r="BK643">
        <v>5</v>
      </c>
      <c r="BL643">
        <v>0</v>
      </c>
      <c r="BM643">
        <v>0</v>
      </c>
      <c r="BN643">
        <v>0</v>
      </c>
      <c r="BO643" s="2">
        <v>3.1028500000000001</v>
      </c>
      <c r="BR643" s="18" t="str">
        <f t="shared" si="224"/>
        <v xml:space="preserve"> </v>
      </c>
      <c r="BT643">
        <v>2</v>
      </c>
      <c r="BU643">
        <v>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 s="18">
        <f t="shared" si="225"/>
        <v>0</v>
      </c>
      <c r="CC643" s="19">
        <v>2</v>
      </c>
      <c r="CD643">
        <v>-0.1</v>
      </c>
      <c r="CE643">
        <v>1.3</v>
      </c>
      <c r="CF643">
        <v>1.1000000000000001</v>
      </c>
      <c r="CG643" s="20">
        <f t="shared" si="226"/>
        <v>2.2448979591836737E-2</v>
      </c>
      <c r="CH643" s="20">
        <f t="shared" si="227"/>
        <v>7.8288719307266552E-2</v>
      </c>
      <c r="CI643">
        <v>12.5</v>
      </c>
      <c r="CJ643">
        <v>17.600000000000001</v>
      </c>
      <c r="CK643">
        <v>-9.6999999999999993</v>
      </c>
      <c r="CL643">
        <v>-0.4</v>
      </c>
      <c r="CM643">
        <v>0.8</v>
      </c>
      <c r="CN643">
        <v>0</v>
      </c>
      <c r="CO643">
        <v>0.4</v>
      </c>
      <c r="CP643" s="21">
        <f t="shared" si="228"/>
        <v>8.1632653061224497E-3</v>
      </c>
      <c r="CQ643" s="21">
        <f t="shared" si="229"/>
        <v>2.8468625202642383E-2</v>
      </c>
      <c r="CU643">
        <v>12</v>
      </c>
      <c r="CV643" t="s">
        <v>2886</v>
      </c>
      <c r="CW643">
        <v>666667</v>
      </c>
      <c r="CY643" s="22">
        <f t="shared" si="230"/>
        <v>-0.77073229268292687</v>
      </c>
    </row>
    <row r="644" spans="1:103" x14ac:dyDescent="0.2">
      <c r="A644">
        <v>8</v>
      </c>
      <c r="B644" t="s">
        <v>2887</v>
      </c>
      <c r="C644" t="s">
        <v>761</v>
      </c>
      <c r="D644" t="s">
        <v>105</v>
      </c>
      <c r="E644" t="s">
        <v>106</v>
      </c>
      <c r="F644">
        <v>72</v>
      </c>
      <c r="G644">
        <v>194</v>
      </c>
      <c r="H644" t="s">
        <v>118</v>
      </c>
      <c r="I644">
        <v>2004</v>
      </c>
      <c r="J644">
        <v>3</v>
      </c>
      <c r="K644">
        <v>70</v>
      </c>
      <c r="M644">
        <v>29</v>
      </c>
      <c r="N644" t="s">
        <v>2888</v>
      </c>
      <c r="O644" s="12" t="s">
        <v>510</v>
      </c>
      <c r="P644" s="12" t="s">
        <v>2889</v>
      </c>
      <c r="Q644" t="s">
        <v>367</v>
      </c>
      <c r="T644" s="12" t="s">
        <v>123</v>
      </c>
      <c r="U644">
        <v>52</v>
      </c>
      <c r="V644">
        <v>6</v>
      </c>
      <c r="W644">
        <v>7</v>
      </c>
      <c r="X644">
        <v>13</v>
      </c>
      <c r="Y644">
        <v>-1</v>
      </c>
      <c r="Z644">
        <v>49</v>
      </c>
      <c r="AA644">
        <v>6</v>
      </c>
      <c r="AB644">
        <v>12</v>
      </c>
      <c r="AC644" s="13">
        <f t="shared" si="210"/>
        <v>0.12244897959183673</v>
      </c>
      <c r="AD644" s="13">
        <f t="shared" si="211"/>
        <v>8.9552238805970144E-2</v>
      </c>
      <c r="AE644" s="14">
        <v>32.4</v>
      </c>
      <c r="AF644" s="15">
        <v>30</v>
      </c>
      <c r="AG644" s="15">
        <v>6</v>
      </c>
      <c r="AH644" s="15">
        <v>5</v>
      </c>
      <c r="AI644" s="2">
        <v>666.78333333329999</v>
      </c>
      <c r="AJ644" s="14">
        <f t="shared" si="212"/>
        <v>12.822756410255769</v>
      </c>
      <c r="AK644">
        <v>929</v>
      </c>
      <c r="AL644" s="14">
        <f t="shared" si="213"/>
        <v>17.865384615384617</v>
      </c>
      <c r="AM644" s="16">
        <f t="shared" si="214"/>
        <v>0.71774309293143168</v>
      </c>
      <c r="AN644" s="15">
        <v>38</v>
      </c>
      <c r="AO644" s="16">
        <f t="shared" si="215"/>
        <v>3.4194016047193454</v>
      </c>
      <c r="AP644" s="13">
        <f>IF(('Even Strength'!CU644+'Power Play'!AJ644+'Penalty Kill'!AF644)&gt;0,V644/('Even Strength'!CU644+'Power Play'!AJ644+'Penalty Kill'!AF644),0)</f>
        <v>8.4507042253521125E-2</v>
      </c>
      <c r="AQ644" s="13">
        <f>IF(('Even Strength'!CU644+'Power Play'!AJ644+'Penalty Kill'!AF644)&gt;0,W644/('Even Strength'!CU644+'Power Play'!AJ644+'Penalty Kill'!AF644),0)</f>
        <v>9.8591549295774641E-2</v>
      </c>
      <c r="AR644" s="13">
        <f t="shared" si="216"/>
        <v>0.18309859154929575</v>
      </c>
      <c r="AS644">
        <v>65</v>
      </c>
      <c r="AT644">
        <v>60</v>
      </c>
      <c r="AU644" s="17">
        <f t="shared" si="217"/>
        <v>0.52</v>
      </c>
      <c r="AV644">
        <v>3.8</v>
      </c>
      <c r="AW644">
        <v>43</v>
      </c>
      <c r="AX644">
        <v>92</v>
      </c>
      <c r="AY644">
        <v>35</v>
      </c>
      <c r="AZ644">
        <v>6</v>
      </c>
      <c r="BA644">
        <v>15</v>
      </c>
      <c r="BB644">
        <v>12</v>
      </c>
      <c r="BC644" s="2">
        <f t="shared" si="218"/>
        <v>3.8693228684982066</v>
      </c>
      <c r="BD644" s="14">
        <f t="shared" si="219"/>
        <v>8.278551253531047</v>
      </c>
      <c r="BE644" s="14">
        <f t="shared" si="220"/>
        <v>3.1494488464520285</v>
      </c>
      <c r="BF644" s="14">
        <f t="shared" si="221"/>
        <v>0.53990551653463337</v>
      </c>
      <c r="BG644" s="14">
        <f t="shared" si="222"/>
        <v>1.3497637913365836</v>
      </c>
      <c r="BH644" s="14">
        <f t="shared" si="223"/>
        <v>1.0798110330692667</v>
      </c>
      <c r="BI644">
        <v>121</v>
      </c>
      <c r="BJ644">
        <v>18</v>
      </c>
      <c r="BK644">
        <v>11</v>
      </c>
      <c r="BL644">
        <v>2</v>
      </c>
      <c r="BM644">
        <v>1</v>
      </c>
      <c r="BN644">
        <v>0</v>
      </c>
      <c r="BO644" s="2">
        <v>-9.2162690000000005</v>
      </c>
      <c r="BR644" s="18" t="str">
        <f t="shared" si="224"/>
        <v xml:space="preserve"> </v>
      </c>
      <c r="BT644">
        <v>3</v>
      </c>
      <c r="BU644">
        <v>12</v>
      </c>
      <c r="BV644">
        <v>0</v>
      </c>
      <c r="BW644">
        <v>0</v>
      </c>
      <c r="BX644">
        <v>3</v>
      </c>
      <c r="BY644">
        <v>0</v>
      </c>
      <c r="BZ644">
        <v>0</v>
      </c>
      <c r="CA644">
        <v>0</v>
      </c>
      <c r="CB644" s="18">
        <f t="shared" si="225"/>
        <v>0</v>
      </c>
      <c r="CC644" s="19">
        <v>4</v>
      </c>
      <c r="CD644">
        <v>0.30000000000000004</v>
      </c>
      <c r="CE644">
        <v>0.8</v>
      </c>
      <c r="CF644">
        <v>1.1000000000000001</v>
      </c>
      <c r="CG644" s="20">
        <f t="shared" si="226"/>
        <v>2.1153846153846155E-2</v>
      </c>
      <c r="CH644" s="20">
        <f t="shared" si="227"/>
        <v>9.8982678031349469E-2</v>
      </c>
      <c r="CI644">
        <v>12</v>
      </c>
      <c r="CJ644">
        <v>14</v>
      </c>
      <c r="CK644">
        <v>-2.6</v>
      </c>
      <c r="CL644">
        <v>0.1</v>
      </c>
      <c r="CM644">
        <v>1.7000000000000002</v>
      </c>
      <c r="CN644">
        <v>0</v>
      </c>
      <c r="CO644">
        <v>1.9</v>
      </c>
      <c r="CP644" s="21">
        <f t="shared" si="228"/>
        <v>3.6538461538461534E-2</v>
      </c>
      <c r="CQ644" s="21">
        <f t="shared" si="229"/>
        <v>0.17097008023596724</v>
      </c>
      <c r="CU644">
        <v>30</v>
      </c>
      <c r="CV644" t="s">
        <v>2890</v>
      </c>
      <c r="CW644">
        <v>2500000</v>
      </c>
      <c r="CY644" s="22">
        <f t="shared" si="230"/>
        <v>-2.4902439024390248</v>
      </c>
    </row>
    <row r="645" spans="1:103" x14ac:dyDescent="0.2">
      <c r="A645">
        <v>56</v>
      </c>
      <c r="B645" t="s">
        <v>2333</v>
      </c>
      <c r="C645" t="s">
        <v>1313</v>
      </c>
      <c r="E645" t="s">
        <v>320</v>
      </c>
      <c r="F645">
        <v>71</v>
      </c>
      <c r="G645">
        <v>183</v>
      </c>
      <c r="H645" t="s">
        <v>107</v>
      </c>
      <c r="I645">
        <v>2010</v>
      </c>
      <c r="J645">
        <v>4</v>
      </c>
      <c r="K645">
        <v>111</v>
      </c>
      <c r="L645" t="s">
        <v>108</v>
      </c>
      <c r="M645">
        <v>22</v>
      </c>
      <c r="N645" t="s">
        <v>2891</v>
      </c>
      <c r="O645" s="12" t="s">
        <v>2892</v>
      </c>
      <c r="P645" s="12" t="s">
        <v>2893</v>
      </c>
      <c r="Q645" t="s">
        <v>122</v>
      </c>
      <c r="T645" s="12" t="s">
        <v>113</v>
      </c>
      <c r="U645">
        <v>3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4</v>
      </c>
      <c r="AC645" s="13">
        <f t="shared" si="210"/>
        <v>0</v>
      </c>
      <c r="AD645" s="13">
        <f t="shared" si="211"/>
        <v>0</v>
      </c>
      <c r="AE645" s="14">
        <v>31</v>
      </c>
      <c r="AF645" s="15">
        <v>1</v>
      </c>
      <c r="AG645" s="15">
        <v>0</v>
      </c>
      <c r="AH645" s="15">
        <v>3</v>
      </c>
      <c r="AI645" s="2">
        <v>22.4</v>
      </c>
      <c r="AJ645" s="14">
        <f t="shared" si="212"/>
        <v>7.4666666666666659</v>
      </c>
      <c r="AK645">
        <v>33</v>
      </c>
      <c r="AL645" s="14">
        <f t="shared" si="213"/>
        <v>11</v>
      </c>
      <c r="AM645" s="16">
        <f t="shared" si="214"/>
        <v>0.67878787878787872</v>
      </c>
      <c r="AN645" s="15">
        <v>0</v>
      </c>
      <c r="AO645" s="16">
        <f t="shared" si="215"/>
        <v>0</v>
      </c>
      <c r="AP645" s="13">
        <f>IF(('Even Strength'!CU645+'Power Play'!AJ645+'Penalty Kill'!AF645)&gt;0,V645/('Even Strength'!CU645+'Power Play'!AJ645+'Penalty Kill'!AF645),0)</f>
        <v>0</v>
      </c>
      <c r="AQ645" s="13">
        <f>IF(('Even Strength'!CU645+'Power Play'!AJ645+'Penalty Kill'!AF645)&gt;0,W645/('Even Strength'!CU645+'Power Play'!AJ645+'Penalty Kill'!AF645),0)</f>
        <v>0</v>
      </c>
      <c r="AR645" s="13">
        <f t="shared" si="216"/>
        <v>0</v>
      </c>
      <c r="AS645">
        <v>0</v>
      </c>
      <c r="AT645">
        <v>0</v>
      </c>
      <c r="AU645" s="17">
        <f t="shared" si="217"/>
        <v>0</v>
      </c>
      <c r="AV645">
        <v>0</v>
      </c>
      <c r="AW645">
        <v>3</v>
      </c>
      <c r="AX645">
        <v>2</v>
      </c>
      <c r="AY645">
        <v>0</v>
      </c>
      <c r="AZ645">
        <v>0</v>
      </c>
      <c r="BA645">
        <v>0</v>
      </c>
      <c r="BB645">
        <v>0</v>
      </c>
      <c r="BC645" s="2">
        <f t="shared" si="218"/>
        <v>8.0357142857142847</v>
      </c>
      <c r="BD645" s="14">
        <f t="shared" si="219"/>
        <v>5.3571428571428577</v>
      </c>
      <c r="BE645" s="14">
        <f t="shared" si="220"/>
        <v>0</v>
      </c>
      <c r="BF645" s="14">
        <f t="shared" si="221"/>
        <v>0</v>
      </c>
      <c r="BG645" s="14">
        <f t="shared" si="222"/>
        <v>0</v>
      </c>
      <c r="BH645" s="14">
        <f t="shared" si="223"/>
        <v>0</v>
      </c>
      <c r="BI645">
        <v>2</v>
      </c>
      <c r="BJ645">
        <v>1</v>
      </c>
      <c r="BK645">
        <v>0</v>
      </c>
      <c r="BL645">
        <v>0</v>
      </c>
      <c r="BM645">
        <v>0</v>
      </c>
      <c r="BN645">
        <v>0</v>
      </c>
      <c r="BO645" s="2">
        <v>-1.0142610000000001</v>
      </c>
      <c r="BR645" s="18" t="str">
        <f t="shared" si="224"/>
        <v xml:space="preserve"> </v>
      </c>
      <c r="BT645">
        <v>0</v>
      </c>
      <c r="BU645">
        <v>2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 s="18">
        <f t="shared" si="225"/>
        <v>0</v>
      </c>
      <c r="CC645" s="19">
        <v>4</v>
      </c>
      <c r="CD645">
        <v>-0.1</v>
      </c>
      <c r="CE645">
        <v>0</v>
      </c>
      <c r="CF645">
        <v>0</v>
      </c>
      <c r="CG645" s="20">
        <f t="shared" si="226"/>
        <v>0</v>
      </c>
      <c r="CH645" s="20">
        <f t="shared" si="227"/>
        <v>0</v>
      </c>
      <c r="CI645">
        <v>0.2</v>
      </c>
      <c r="CJ645">
        <v>0.1</v>
      </c>
      <c r="CK645">
        <v>0</v>
      </c>
      <c r="CL645">
        <v>-0.1</v>
      </c>
      <c r="CM645">
        <v>0</v>
      </c>
      <c r="CN645">
        <v>0</v>
      </c>
      <c r="CO645">
        <v>0</v>
      </c>
      <c r="CP645" s="21">
        <f t="shared" si="228"/>
        <v>0</v>
      </c>
      <c r="CQ645" s="21">
        <f t="shared" si="229"/>
        <v>0</v>
      </c>
      <c r="CW645">
        <v>900000</v>
      </c>
      <c r="CY645" s="22">
        <f t="shared" si="230"/>
        <v>-1.5804878048780489</v>
      </c>
    </row>
    <row r="646" spans="1:103" x14ac:dyDescent="0.2">
      <c r="A646">
        <v>16</v>
      </c>
      <c r="B646" t="s">
        <v>2894</v>
      </c>
      <c r="C646" t="s">
        <v>134</v>
      </c>
      <c r="D646" t="s">
        <v>135</v>
      </c>
      <c r="E646" t="s">
        <v>106</v>
      </c>
      <c r="F646">
        <v>75</v>
      </c>
      <c r="G646">
        <v>203</v>
      </c>
      <c r="H646" t="s">
        <v>107</v>
      </c>
      <c r="M646">
        <v>28</v>
      </c>
      <c r="N646" t="s">
        <v>2895</v>
      </c>
      <c r="O646" s="12" t="s">
        <v>2896</v>
      </c>
      <c r="P646" s="12" t="s">
        <v>2897</v>
      </c>
      <c r="Q646" t="s">
        <v>271</v>
      </c>
      <c r="T646" s="12" t="s">
        <v>546</v>
      </c>
      <c r="U646">
        <v>81</v>
      </c>
      <c r="V646">
        <v>12</v>
      </c>
      <c r="W646">
        <v>30</v>
      </c>
      <c r="X646">
        <v>42</v>
      </c>
      <c r="Y646">
        <v>-3</v>
      </c>
      <c r="Z646">
        <v>157</v>
      </c>
      <c r="AA646">
        <v>66</v>
      </c>
      <c r="AB646">
        <v>53</v>
      </c>
      <c r="AC646" s="13">
        <f t="shared" si="210"/>
        <v>7.6433121019108277E-2</v>
      </c>
      <c r="AD646" s="13">
        <f t="shared" si="211"/>
        <v>4.3478260869565216E-2</v>
      </c>
      <c r="AE646" s="14">
        <v>31.5</v>
      </c>
      <c r="AF646" s="15">
        <v>82</v>
      </c>
      <c r="AG646" s="15">
        <v>23</v>
      </c>
      <c r="AH646" s="15">
        <v>21</v>
      </c>
      <c r="AI646" s="2">
        <v>1333.3</v>
      </c>
      <c r="AJ646" s="14">
        <f t="shared" si="212"/>
        <v>16.460493827160494</v>
      </c>
      <c r="AK646">
        <v>1655</v>
      </c>
      <c r="AL646" s="14">
        <f t="shared" si="213"/>
        <v>20.432098765432098</v>
      </c>
      <c r="AM646" s="16">
        <f t="shared" si="214"/>
        <v>0.80561933534743202</v>
      </c>
      <c r="AN646" s="15">
        <v>222.51449299999999</v>
      </c>
      <c r="AO646" s="16">
        <f t="shared" si="215"/>
        <v>10.013402520063</v>
      </c>
      <c r="AP646" s="13">
        <f>IF(('Even Strength'!CU646+'Power Play'!AJ646+'Penalty Kill'!AF646)&gt;0,V646/('Even Strength'!CU646+'Power Play'!AJ646+'Penalty Kill'!AF646),0)</f>
        <v>0.1</v>
      </c>
      <c r="AQ646" s="13">
        <f>IF(('Even Strength'!CU646+'Power Play'!AJ646+'Penalty Kill'!AF646)&gt;0,W646/('Even Strength'!CU646+'Power Play'!AJ646+'Penalty Kill'!AF646),0)</f>
        <v>0.25</v>
      </c>
      <c r="AR646" s="13">
        <f t="shared" si="216"/>
        <v>0.35</v>
      </c>
      <c r="AS646">
        <v>4</v>
      </c>
      <c r="AT646">
        <v>12</v>
      </c>
      <c r="AU646" s="17">
        <f t="shared" si="217"/>
        <v>0.25</v>
      </c>
      <c r="AV646">
        <v>0.30000000000000004</v>
      </c>
      <c r="AW646">
        <v>78</v>
      </c>
      <c r="AX646">
        <v>13</v>
      </c>
      <c r="AY646">
        <v>12</v>
      </c>
      <c r="AZ646">
        <v>66</v>
      </c>
      <c r="BA646">
        <v>40</v>
      </c>
      <c r="BB646">
        <v>36</v>
      </c>
      <c r="BC646" s="2">
        <f t="shared" si="218"/>
        <v>3.510087752193805</v>
      </c>
      <c r="BD646" s="14">
        <f t="shared" si="219"/>
        <v>0.5850146253656342</v>
      </c>
      <c r="BE646" s="14">
        <f t="shared" si="220"/>
        <v>0.5400135003375085</v>
      </c>
      <c r="BF646" s="14">
        <f t="shared" si="221"/>
        <v>2.9700742518562966</v>
      </c>
      <c r="BG646" s="14">
        <f t="shared" si="222"/>
        <v>1.8000450011250282</v>
      </c>
      <c r="BH646" s="14">
        <f t="shared" si="223"/>
        <v>1.6200405010125254</v>
      </c>
      <c r="BI646">
        <v>14</v>
      </c>
      <c r="BJ646">
        <v>7</v>
      </c>
      <c r="BK646">
        <v>0</v>
      </c>
      <c r="BL646">
        <v>0</v>
      </c>
      <c r="BM646">
        <v>0</v>
      </c>
      <c r="BN646">
        <v>0</v>
      </c>
      <c r="BO646" s="2">
        <v>0.58035799999999993</v>
      </c>
      <c r="BP646">
        <v>6</v>
      </c>
      <c r="BQ646">
        <v>1</v>
      </c>
      <c r="BR646" s="18">
        <f t="shared" si="224"/>
        <v>0.16666666666666666</v>
      </c>
      <c r="BS646">
        <v>0</v>
      </c>
      <c r="BT646">
        <v>1</v>
      </c>
      <c r="BU646">
        <v>23</v>
      </c>
      <c r="BV646">
        <v>1</v>
      </c>
      <c r="BW646">
        <v>1</v>
      </c>
      <c r="BX646">
        <v>4</v>
      </c>
      <c r="BY646">
        <v>0</v>
      </c>
      <c r="BZ646">
        <v>0</v>
      </c>
      <c r="CA646">
        <v>0</v>
      </c>
      <c r="CB646" s="18">
        <f t="shared" si="225"/>
        <v>0</v>
      </c>
      <c r="CC646" s="19">
        <v>4</v>
      </c>
      <c r="CD646">
        <v>2.2999999999999998</v>
      </c>
      <c r="CE646">
        <v>1.2</v>
      </c>
      <c r="CF646">
        <v>3.5</v>
      </c>
      <c r="CG646" s="20">
        <f t="shared" si="226"/>
        <v>4.3209876543209874E-2</v>
      </c>
      <c r="CH646" s="20">
        <f t="shared" si="227"/>
        <v>0.15750393759843997</v>
      </c>
      <c r="CI646">
        <v>30.9</v>
      </c>
      <c r="CJ646">
        <v>24.2</v>
      </c>
      <c r="CK646">
        <v>-4.4000000000000004</v>
      </c>
      <c r="CL646">
        <v>2.6</v>
      </c>
      <c r="CM646">
        <v>1.5</v>
      </c>
      <c r="CN646">
        <v>-0.8</v>
      </c>
      <c r="CO646">
        <v>3.3</v>
      </c>
      <c r="CP646" s="21">
        <f t="shared" si="228"/>
        <v>4.0740740740740737E-2</v>
      </c>
      <c r="CQ646" s="21">
        <f t="shared" si="229"/>
        <v>0.14850371259281483</v>
      </c>
      <c r="CU646">
        <v>1</v>
      </c>
      <c r="CV646" t="s">
        <v>768</v>
      </c>
      <c r="CW646">
        <v>4500000</v>
      </c>
      <c r="CY646" s="22">
        <f t="shared" si="230"/>
        <v>-4.6024390243902431</v>
      </c>
    </row>
    <row r="647" spans="1:103" x14ac:dyDescent="0.2">
      <c r="A647">
        <v>17</v>
      </c>
      <c r="B647" t="s">
        <v>2898</v>
      </c>
      <c r="C647" t="s">
        <v>532</v>
      </c>
      <c r="D647" t="s">
        <v>105</v>
      </c>
      <c r="E647" t="s">
        <v>106</v>
      </c>
      <c r="F647">
        <v>76</v>
      </c>
      <c r="G647">
        <v>230</v>
      </c>
      <c r="H647" t="s">
        <v>118</v>
      </c>
      <c r="I647">
        <v>1999</v>
      </c>
      <c r="J647">
        <v>1</v>
      </c>
      <c r="K647">
        <v>8</v>
      </c>
      <c r="M647">
        <v>32</v>
      </c>
      <c r="N647" t="s">
        <v>2899</v>
      </c>
      <c r="O647" s="12" t="s">
        <v>371</v>
      </c>
      <c r="P647" s="12" t="s">
        <v>2900</v>
      </c>
      <c r="Q647" s="12" t="s">
        <v>147</v>
      </c>
      <c r="R647" t="s">
        <v>199</v>
      </c>
      <c r="S647">
        <v>22</v>
      </c>
      <c r="T647" s="12" t="s">
        <v>156</v>
      </c>
      <c r="U647">
        <v>56</v>
      </c>
      <c r="V647">
        <v>4</v>
      </c>
      <c r="W647">
        <v>1</v>
      </c>
      <c r="X647">
        <v>5</v>
      </c>
      <c r="Y647">
        <v>-24</v>
      </c>
      <c r="Z647">
        <v>52</v>
      </c>
      <c r="AA647">
        <v>25</v>
      </c>
      <c r="AB647">
        <v>17</v>
      </c>
      <c r="AC647" s="13">
        <f t="shared" si="210"/>
        <v>7.6923076923076927E-2</v>
      </c>
      <c r="AD647" s="13">
        <f t="shared" si="211"/>
        <v>4.2553191489361701E-2</v>
      </c>
      <c r="AE647" s="14">
        <v>26.7</v>
      </c>
      <c r="AF647" s="15">
        <v>29</v>
      </c>
      <c r="AG647" s="15">
        <v>11</v>
      </c>
      <c r="AH647" s="15">
        <v>1</v>
      </c>
      <c r="AI647" s="2">
        <v>648.28333333329999</v>
      </c>
      <c r="AJ647" s="14">
        <f t="shared" si="212"/>
        <v>11.576488095237499</v>
      </c>
      <c r="AK647">
        <v>890</v>
      </c>
      <c r="AL647" s="14">
        <f t="shared" si="213"/>
        <v>15.892857142857142</v>
      </c>
      <c r="AM647" s="16">
        <f t="shared" si="214"/>
        <v>0.72840823970033708</v>
      </c>
      <c r="AN647" s="15">
        <v>30.125</v>
      </c>
      <c r="AO647" s="16">
        <f t="shared" si="215"/>
        <v>2.788132760881445</v>
      </c>
      <c r="AP647" s="13">
        <f>IF(('Even Strength'!CU647+'Power Play'!AJ647+'Penalty Kill'!AF647)&gt;0,V647/('Even Strength'!CU647+'Power Play'!AJ647+'Penalty Kill'!AF647),0)</f>
        <v>4.49438202247191E-2</v>
      </c>
      <c r="AQ647" s="13">
        <f>IF(('Even Strength'!CU647+'Power Play'!AJ647+'Penalty Kill'!AF647)&gt;0,W647/('Even Strength'!CU647+'Power Play'!AJ647+'Penalty Kill'!AF647),0)</f>
        <v>1.1235955056179775E-2</v>
      </c>
      <c r="AR647" s="13">
        <f t="shared" si="216"/>
        <v>5.6179775280898875E-2</v>
      </c>
      <c r="AS647">
        <v>7</v>
      </c>
      <c r="AT647">
        <v>6</v>
      </c>
      <c r="AU647" s="17">
        <f t="shared" si="217"/>
        <v>0.53846153846153844</v>
      </c>
      <c r="AV647">
        <v>0.4</v>
      </c>
      <c r="AW647">
        <v>58</v>
      </c>
      <c r="AX647">
        <v>70</v>
      </c>
      <c r="AY647">
        <v>28</v>
      </c>
      <c r="AZ647">
        <v>25</v>
      </c>
      <c r="BA647">
        <v>4</v>
      </c>
      <c r="BB647">
        <v>12</v>
      </c>
      <c r="BC647" s="2">
        <f t="shared" si="218"/>
        <v>5.3680232408671804</v>
      </c>
      <c r="BD647" s="14">
        <f t="shared" si="219"/>
        <v>6.4786487389776317</v>
      </c>
      <c r="BE647" s="14">
        <f t="shared" si="220"/>
        <v>2.591459495591053</v>
      </c>
      <c r="BF647" s="14">
        <f t="shared" si="221"/>
        <v>2.3138031210634402</v>
      </c>
      <c r="BG647" s="14">
        <f t="shared" si="222"/>
        <v>0.37020849937015038</v>
      </c>
      <c r="BH647" s="14">
        <f t="shared" si="223"/>
        <v>1.1106254981104513</v>
      </c>
      <c r="BI647">
        <v>20</v>
      </c>
      <c r="BJ647">
        <v>10</v>
      </c>
      <c r="BK647">
        <v>0</v>
      </c>
      <c r="BL647">
        <v>0</v>
      </c>
      <c r="BM647">
        <v>0</v>
      </c>
      <c r="BN647">
        <v>0</v>
      </c>
      <c r="BO647" s="2">
        <v>-5.1050690000000003</v>
      </c>
      <c r="BR647" s="18" t="str">
        <f t="shared" si="224"/>
        <v xml:space="preserve"> </v>
      </c>
      <c r="BT647">
        <v>0</v>
      </c>
      <c r="BU647">
        <v>11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 s="18">
        <f t="shared" si="225"/>
        <v>0</v>
      </c>
      <c r="CC647" s="19">
        <v>3</v>
      </c>
      <c r="CD647">
        <v>-0.8</v>
      </c>
      <c r="CE647">
        <v>-0.2</v>
      </c>
      <c r="CF647">
        <v>-1.1000000000000001</v>
      </c>
      <c r="CG647" s="20">
        <f t="shared" si="226"/>
        <v>-1.9642857142857146E-2</v>
      </c>
      <c r="CH647" s="20">
        <f t="shared" si="227"/>
        <v>-0.10180733732679137</v>
      </c>
      <c r="CI647">
        <v>11.9</v>
      </c>
      <c r="CJ647">
        <v>12.6</v>
      </c>
      <c r="CK647">
        <v>-26</v>
      </c>
      <c r="CL647">
        <v>-3</v>
      </c>
      <c r="CM647">
        <v>-0.7</v>
      </c>
      <c r="CN647">
        <v>0</v>
      </c>
      <c r="CO647">
        <v>-3.7</v>
      </c>
      <c r="CP647" s="21">
        <f t="shared" si="228"/>
        <v>-6.6071428571428573E-2</v>
      </c>
      <c r="CQ647" s="21">
        <f t="shared" si="229"/>
        <v>-0.34244286191738915</v>
      </c>
      <c r="CU647">
        <v>10</v>
      </c>
      <c r="CV647" t="s">
        <v>1671</v>
      </c>
      <c r="CW647">
        <v>1550000</v>
      </c>
      <c r="CY647" s="22">
        <f t="shared" si="230"/>
        <v>-6.4219512195121951</v>
      </c>
    </row>
    <row r="648" spans="1:103" x14ac:dyDescent="0.2">
      <c r="A648">
        <v>11</v>
      </c>
      <c r="B648" t="s">
        <v>2901</v>
      </c>
      <c r="C648" t="s">
        <v>532</v>
      </c>
      <c r="D648" t="s">
        <v>105</v>
      </c>
      <c r="E648" t="s">
        <v>106</v>
      </c>
      <c r="F648">
        <v>71</v>
      </c>
      <c r="G648">
        <v>188</v>
      </c>
      <c r="H648" t="s">
        <v>118</v>
      </c>
      <c r="I648">
        <v>2005</v>
      </c>
      <c r="J648">
        <v>4</v>
      </c>
      <c r="K648">
        <v>107</v>
      </c>
      <c r="M648">
        <v>26</v>
      </c>
      <c r="N648" t="s">
        <v>2902</v>
      </c>
      <c r="O648" s="12" t="s">
        <v>1468</v>
      </c>
      <c r="P648" s="12" t="s">
        <v>2900</v>
      </c>
      <c r="Q648" t="s">
        <v>271</v>
      </c>
      <c r="T648" s="12" t="s">
        <v>170</v>
      </c>
      <c r="U648">
        <v>27</v>
      </c>
      <c r="V648">
        <v>3</v>
      </c>
      <c r="W648">
        <v>4</v>
      </c>
      <c r="X648">
        <v>7</v>
      </c>
      <c r="Y648">
        <v>-2</v>
      </c>
      <c r="Z648">
        <v>27</v>
      </c>
      <c r="AA648">
        <v>13</v>
      </c>
      <c r="AB648">
        <v>9</v>
      </c>
      <c r="AC648" s="13">
        <f t="shared" si="210"/>
        <v>0.1111111111111111</v>
      </c>
      <c r="AD648" s="13">
        <f t="shared" si="211"/>
        <v>6.1224489795918366E-2</v>
      </c>
      <c r="AE648" s="14">
        <v>24.8</v>
      </c>
      <c r="AF648" s="15">
        <v>10</v>
      </c>
      <c r="AG648" s="15">
        <v>1</v>
      </c>
      <c r="AH648" s="15">
        <v>3</v>
      </c>
      <c r="AI648" s="2">
        <v>309.46666666670001</v>
      </c>
      <c r="AJ648" s="14">
        <f t="shared" si="212"/>
        <v>11.461728395062963</v>
      </c>
      <c r="AK648">
        <v>441</v>
      </c>
      <c r="AL648" s="14">
        <f t="shared" si="213"/>
        <v>16.333333333333332</v>
      </c>
      <c r="AM648" s="16">
        <f t="shared" si="214"/>
        <v>0.70173847316712024</v>
      </c>
      <c r="AN648" s="15">
        <v>26</v>
      </c>
      <c r="AO648" s="16">
        <f t="shared" si="215"/>
        <v>5.040930633347152</v>
      </c>
      <c r="AP648" s="13">
        <f>IF(('Even Strength'!CU648+'Power Play'!AJ648+'Penalty Kill'!AF648)&gt;0,V648/('Even Strength'!CU648+'Power Play'!AJ648+'Penalty Kill'!AF648),0)</f>
        <v>5.8823529411764705E-2</v>
      </c>
      <c r="AQ648" s="13">
        <f>IF(('Even Strength'!CU648+'Power Play'!AJ648+'Penalty Kill'!AF648)&gt;0,W648/('Even Strength'!CU648+'Power Play'!AJ648+'Penalty Kill'!AF648),0)</f>
        <v>7.8431372549019607E-2</v>
      </c>
      <c r="AR648" s="13">
        <f t="shared" si="216"/>
        <v>0.13725490196078433</v>
      </c>
      <c r="AS648">
        <v>101</v>
      </c>
      <c r="AT648">
        <v>92</v>
      </c>
      <c r="AU648" s="17">
        <f t="shared" si="217"/>
        <v>0.52331606217616577</v>
      </c>
      <c r="AV648">
        <v>12</v>
      </c>
      <c r="AW648">
        <v>34</v>
      </c>
      <c r="AX648">
        <v>11</v>
      </c>
      <c r="AY648">
        <v>20</v>
      </c>
      <c r="AZ648">
        <v>13</v>
      </c>
      <c r="BA648">
        <v>5</v>
      </c>
      <c r="BB648">
        <v>2</v>
      </c>
      <c r="BC648" s="2">
        <f t="shared" si="218"/>
        <v>6.5919862128385835</v>
      </c>
      <c r="BD648" s="14">
        <f t="shared" si="219"/>
        <v>2.1327014218007179</v>
      </c>
      <c r="BE648" s="14">
        <f t="shared" si="220"/>
        <v>3.8776389487285781</v>
      </c>
      <c r="BF648" s="14">
        <f t="shared" si="221"/>
        <v>2.520465316673576</v>
      </c>
      <c r="BG648" s="14">
        <f t="shared" si="222"/>
        <v>0.96940973718214452</v>
      </c>
      <c r="BH648" s="14">
        <f t="shared" si="223"/>
        <v>0.38776389487285784</v>
      </c>
      <c r="BI648">
        <v>4</v>
      </c>
      <c r="BJ648">
        <v>2</v>
      </c>
      <c r="BK648">
        <v>0</v>
      </c>
      <c r="BL648">
        <v>0</v>
      </c>
      <c r="BM648">
        <v>0</v>
      </c>
      <c r="BN648">
        <v>0</v>
      </c>
      <c r="BO648" s="2">
        <v>1.4352719999999999</v>
      </c>
      <c r="BR648" s="18" t="str">
        <f t="shared" si="224"/>
        <v xml:space="preserve"> </v>
      </c>
      <c r="BT648">
        <v>1</v>
      </c>
      <c r="BU648">
        <v>8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 s="18">
        <f t="shared" si="225"/>
        <v>0</v>
      </c>
      <c r="CC648" s="19">
        <v>3</v>
      </c>
      <c r="CD648">
        <v>0.2</v>
      </c>
      <c r="CE648">
        <v>0.2</v>
      </c>
      <c r="CF648">
        <v>0.5</v>
      </c>
      <c r="CG648" s="20">
        <f t="shared" si="226"/>
        <v>1.8518518518518517E-2</v>
      </c>
      <c r="CH648" s="20">
        <f t="shared" si="227"/>
        <v>9.694097371821446E-2</v>
      </c>
      <c r="CI648">
        <v>6.1</v>
      </c>
      <c r="CJ648">
        <v>7.2</v>
      </c>
      <c r="CK648">
        <v>-4</v>
      </c>
      <c r="CL648">
        <v>0.2</v>
      </c>
      <c r="CM648">
        <v>0.60000000000000009</v>
      </c>
      <c r="CN648">
        <v>0</v>
      </c>
      <c r="CO648">
        <v>0.8</v>
      </c>
      <c r="CP648" s="21">
        <f t="shared" si="228"/>
        <v>2.9629629629629631E-2</v>
      </c>
      <c r="CQ648" s="21">
        <f t="shared" si="229"/>
        <v>0.15510555794914313</v>
      </c>
      <c r="CU648">
        <v>32</v>
      </c>
      <c r="CV648" t="s">
        <v>2903</v>
      </c>
      <c r="CW648">
        <v>600000</v>
      </c>
      <c r="CY648" s="22">
        <f t="shared" si="230"/>
        <v>-0.25365853658536586</v>
      </c>
    </row>
    <row r="649" spans="1:103" x14ac:dyDescent="0.2">
      <c r="A649">
        <v>3</v>
      </c>
      <c r="B649" t="s">
        <v>2904</v>
      </c>
      <c r="C649" t="s">
        <v>2905</v>
      </c>
      <c r="D649" t="s">
        <v>351</v>
      </c>
      <c r="E649" t="s">
        <v>106</v>
      </c>
      <c r="F649">
        <v>73</v>
      </c>
      <c r="G649">
        <v>192</v>
      </c>
      <c r="H649" t="s">
        <v>107</v>
      </c>
      <c r="I649">
        <v>2010</v>
      </c>
      <c r="J649">
        <v>1</v>
      </c>
      <c r="K649">
        <v>23</v>
      </c>
      <c r="L649" t="s">
        <v>108</v>
      </c>
      <c r="M649">
        <v>22</v>
      </c>
      <c r="N649" t="s">
        <v>2906</v>
      </c>
      <c r="O649" s="12" t="s">
        <v>234</v>
      </c>
      <c r="P649" s="12" t="s">
        <v>2907</v>
      </c>
      <c r="Q649" t="s">
        <v>139</v>
      </c>
      <c r="T649" s="12" t="s">
        <v>178</v>
      </c>
      <c r="U649">
        <v>44</v>
      </c>
      <c r="V649">
        <v>1</v>
      </c>
      <c r="W649">
        <v>6</v>
      </c>
      <c r="X649">
        <v>7</v>
      </c>
      <c r="Y649">
        <v>-11</v>
      </c>
      <c r="Z649">
        <v>51</v>
      </c>
      <c r="AA649">
        <v>27</v>
      </c>
      <c r="AB649">
        <v>31</v>
      </c>
      <c r="AC649" s="13">
        <f t="shared" si="210"/>
        <v>1.9607843137254902E-2</v>
      </c>
      <c r="AD649" s="13">
        <f t="shared" si="211"/>
        <v>9.1743119266055051E-3</v>
      </c>
      <c r="AE649" s="14">
        <v>47.4</v>
      </c>
      <c r="AF649" s="15">
        <v>15</v>
      </c>
      <c r="AG649" s="15">
        <v>10</v>
      </c>
      <c r="AH649" s="15">
        <v>18</v>
      </c>
      <c r="AI649" s="2">
        <v>863.36666666669998</v>
      </c>
      <c r="AJ649" s="14">
        <f t="shared" si="212"/>
        <v>19.621969696970453</v>
      </c>
      <c r="AK649">
        <v>1109</v>
      </c>
      <c r="AL649" s="14">
        <f t="shared" si="213"/>
        <v>25.204545454545453</v>
      </c>
      <c r="AM649" s="16">
        <f t="shared" si="214"/>
        <v>0.77850916741812437</v>
      </c>
      <c r="AN649" s="15">
        <v>0</v>
      </c>
      <c r="AO649" s="16">
        <f t="shared" si="215"/>
        <v>0</v>
      </c>
      <c r="AP649" s="13">
        <f>IF(('Even Strength'!CU649+'Power Play'!AJ649+'Penalty Kill'!AF649)&gt;0,V649/('Even Strength'!CU649+'Power Play'!AJ649+'Penalty Kill'!AF649),0)</f>
        <v>1.4492753623188406E-2</v>
      </c>
      <c r="AQ649" s="13">
        <f>IF(('Even Strength'!CU649+'Power Play'!AJ649+'Penalty Kill'!AF649)&gt;0,W649/('Even Strength'!CU649+'Power Play'!AJ649+'Penalty Kill'!AF649),0)</f>
        <v>8.6956521739130432E-2</v>
      </c>
      <c r="AR649" s="13">
        <f t="shared" si="216"/>
        <v>0.10144927536231883</v>
      </c>
      <c r="AS649">
        <v>0</v>
      </c>
      <c r="AT649">
        <v>0</v>
      </c>
      <c r="AU649" s="17">
        <f t="shared" si="217"/>
        <v>0</v>
      </c>
      <c r="AV649">
        <v>0</v>
      </c>
      <c r="AW649">
        <v>50</v>
      </c>
      <c r="AX649">
        <v>37</v>
      </c>
      <c r="AY649">
        <v>57</v>
      </c>
      <c r="AZ649">
        <v>27</v>
      </c>
      <c r="BA649">
        <v>19</v>
      </c>
      <c r="BB649">
        <v>12</v>
      </c>
      <c r="BC649" s="2">
        <f t="shared" si="218"/>
        <v>3.4747693139259694</v>
      </c>
      <c r="BD649" s="14">
        <f t="shared" si="219"/>
        <v>2.5713292923052169</v>
      </c>
      <c r="BE649" s="14">
        <f t="shared" si="220"/>
        <v>3.9612370178756047</v>
      </c>
      <c r="BF649" s="14">
        <f t="shared" si="221"/>
        <v>1.8763754295200232</v>
      </c>
      <c r="BG649" s="14">
        <f t="shared" si="222"/>
        <v>1.3204123392918683</v>
      </c>
      <c r="BH649" s="14">
        <f t="shared" si="223"/>
        <v>0.83394463534223251</v>
      </c>
      <c r="BI649">
        <v>16</v>
      </c>
      <c r="BJ649">
        <v>8</v>
      </c>
      <c r="BK649">
        <v>0</v>
      </c>
      <c r="BL649">
        <v>0</v>
      </c>
      <c r="BM649">
        <v>0</v>
      </c>
      <c r="BN649">
        <v>0</v>
      </c>
      <c r="BO649" s="2">
        <v>0.88126099999999996</v>
      </c>
      <c r="BR649" s="18" t="str">
        <f t="shared" si="224"/>
        <v xml:space="preserve"> </v>
      </c>
      <c r="BT649">
        <v>0</v>
      </c>
      <c r="BU649">
        <v>15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0</v>
      </c>
      <c r="CB649" s="18">
        <f t="shared" si="225"/>
        <v>0</v>
      </c>
      <c r="CC649" s="19">
        <v>2</v>
      </c>
      <c r="CD649">
        <v>-0.2</v>
      </c>
      <c r="CE649">
        <v>1.6</v>
      </c>
      <c r="CF649">
        <v>1.5</v>
      </c>
      <c r="CG649" s="20">
        <f t="shared" si="226"/>
        <v>3.4090909090909088E-2</v>
      </c>
      <c r="CH649" s="20">
        <f t="shared" si="227"/>
        <v>0.10424307941777906</v>
      </c>
      <c r="CI649">
        <v>14.8</v>
      </c>
      <c r="CJ649">
        <v>17.5</v>
      </c>
      <c r="CK649">
        <v>-0.5</v>
      </c>
      <c r="CL649">
        <v>-0.8</v>
      </c>
      <c r="CM649">
        <v>1</v>
      </c>
      <c r="CN649">
        <v>0</v>
      </c>
      <c r="CO649">
        <v>0.30000000000000004</v>
      </c>
      <c r="CP649" s="21">
        <f t="shared" si="228"/>
        <v>6.8181818181818196E-3</v>
      </c>
      <c r="CQ649" s="21">
        <f t="shared" si="229"/>
        <v>2.084861588355582E-2</v>
      </c>
      <c r="CU649">
        <v>2</v>
      </c>
      <c r="CV649" t="s">
        <v>1239</v>
      </c>
      <c r="CW649">
        <v>870000</v>
      </c>
      <c r="CY649" s="22">
        <f t="shared" si="230"/>
        <v>-1.2278048780487805</v>
      </c>
    </row>
    <row r="650" spans="1:103" x14ac:dyDescent="0.2">
      <c r="A650">
        <v>27</v>
      </c>
      <c r="B650" t="s">
        <v>1422</v>
      </c>
      <c r="C650" t="s">
        <v>1795</v>
      </c>
      <c r="D650" t="s">
        <v>105</v>
      </c>
      <c r="E650" t="s">
        <v>106</v>
      </c>
      <c r="F650">
        <v>74</v>
      </c>
      <c r="G650">
        <v>207</v>
      </c>
      <c r="H650" t="s">
        <v>118</v>
      </c>
      <c r="I650">
        <v>2003</v>
      </c>
      <c r="J650">
        <v>4</v>
      </c>
      <c r="K650">
        <v>132</v>
      </c>
      <c r="M650">
        <v>28</v>
      </c>
      <c r="N650" t="s">
        <v>2908</v>
      </c>
      <c r="O650" s="12" t="s">
        <v>654</v>
      </c>
      <c r="P650" s="12" t="s">
        <v>2909</v>
      </c>
      <c r="Q650" t="s">
        <v>122</v>
      </c>
      <c r="T650" s="12" t="s">
        <v>178</v>
      </c>
      <c r="U650">
        <v>82</v>
      </c>
      <c r="V650">
        <v>4</v>
      </c>
      <c r="W650">
        <v>9</v>
      </c>
      <c r="X650">
        <v>13</v>
      </c>
      <c r="Y650">
        <v>-5</v>
      </c>
      <c r="Z650">
        <v>106</v>
      </c>
      <c r="AA650">
        <v>42</v>
      </c>
      <c r="AB650">
        <v>65</v>
      </c>
      <c r="AC650" s="13">
        <f t="shared" si="210"/>
        <v>3.7735849056603772E-2</v>
      </c>
      <c r="AD650" s="13">
        <f t="shared" si="211"/>
        <v>1.8779342723004695E-2</v>
      </c>
      <c r="AE650" s="14">
        <v>48.9</v>
      </c>
      <c r="AF650" s="15">
        <v>32</v>
      </c>
      <c r="AG650" s="15">
        <v>19</v>
      </c>
      <c r="AH650" s="15">
        <v>49</v>
      </c>
      <c r="AI650" s="2">
        <v>1705.4833333332999</v>
      </c>
      <c r="AJ650" s="14">
        <f t="shared" si="212"/>
        <v>20.798577235771951</v>
      </c>
      <c r="AK650">
        <v>2319</v>
      </c>
      <c r="AL650" s="14">
        <f t="shared" si="213"/>
        <v>28.280487804878049</v>
      </c>
      <c r="AM650" s="16">
        <f t="shared" si="214"/>
        <v>0.735439126060069</v>
      </c>
      <c r="AN650" s="15">
        <v>55.44</v>
      </c>
      <c r="AO650" s="16">
        <f t="shared" si="215"/>
        <v>1.950414838413391</v>
      </c>
      <c r="AP650" s="13">
        <f>IF(('Even Strength'!CU650+'Power Play'!AJ650+'Penalty Kill'!AF650)&gt;0,V650/('Even Strength'!CU650+'Power Play'!AJ650+'Penalty Kill'!AF650),0)</f>
        <v>3.6363636363636362E-2</v>
      </c>
      <c r="AQ650" s="13">
        <f>IF(('Even Strength'!CU650+'Power Play'!AJ650+'Penalty Kill'!AF650)&gt;0,W650/('Even Strength'!CU650+'Power Play'!AJ650+'Penalty Kill'!AF650),0)</f>
        <v>8.1818181818181818E-2</v>
      </c>
      <c r="AR650" s="13">
        <f t="shared" si="216"/>
        <v>0.11818181818181818</v>
      </c>
      <c r="AS650">
        <v>0</v>
      </c>
      <c r="AT650">
        <v>0</v>
      </c>
      <c r="AU650" s="17">
        <f t="shared" si="217"/>
        <v>0</v>
      </c>
      <c r="AV650">
        <v>0</v>
      </c>
      <c r="AW650">
        <v>126</v>
      </c>
      <c r="AX650">
        <v>88</v>
      </c>
      <c r="AY650">
        <v>109</v>
      </c>
      <c r="AZ650">
        <v>42</v>
      </c>
      <c r="BA650">
        <v>39</v>
      </c>
      <c r="BB650">
        <v>31</v>
      </c>
      <c r="BC650" s="2">
        <f t="shared" si="218"/>
        <v>4.4327609963940713</v>
      </c>
      <c r="BD650" s="14">
        <f t="shared" si="219"/>
        <v>3.0958965689101445</v>
      </c>
      <c r="BE650" s="14">
        <f t="shared" si="220"/>
        <v>3.8346900683091563</v>
      </c>
      <c r="BF650" s="14">
        <f t="shared" si="221"/>
        <v>1.4775869987980237</v>
      </c>
      <c r="BG650" s="14">
        <f t="shared" si="222"/>
        <v>1.3720450703124505</v>
      </c>
      <c r="BH650" s="14">
        <f t="shared" si="223"/>
        <v>1.0905999276842555</v>
      </c>
      <c r="BI650">
        <v>88</v>
      </c>
      <c r="BJ650">
        <v>33</v>
      </c>
      <c r="BK650">
        <v>2</v>
      </c>
      <c r="BL650">
        <v>0</v>
      </c>
      <c r="BM650">
        <v>1</v>
      </c>
      <c r="BN650">
        <v>0</v>
      </c>
      <c r="BO650" s="2">
        <v>-20.803297000000001</v>
      </c>
      <c r="BR650" s="18" t="str">
        <f t="shared" si="224"/>
        <v xml:space="preserve"> </v>
      </c>
      <c r="BT650">
        <v>1</v>
      </c>
      <c r="BU650">
        <v>24</v>
      </c>
      <c r="BV650">
        <v>0</v>
      </c>
      <c r="BW650">
        <v>1</v>
      </c>
      <c r="BX650">
        <v>1</v>
      </c>
      <c r="BY650">
        <v>0</v>
      </c>
      <c r="BZ650">
        <v>0</v>
      </c>
      <c r="CA650">
        <v>0</v>
      </c>
      <c r="CB650" s="18">
        <f t="shared" si="225"/>
        <v>0</v>
      </c>
      <c r="CC650" s="19">
        <v>4</v>
      </c>
      <c r="CD650">
        <v>-0.2</v>
      </c>
      <c r="CE650">
        <v>3.1</v>
      </c>
      <c r="CF650">
        <v>2.9</v>
      </c>
      <c r="CG650" s="20">
        <f t="shared" si="226"/>
        <v>3.5365853658536582E-2</v>
      </c>
      <c r="CH650" s="20">
        <f t="shared" si="227"/>
        <v>0.10202386420272068</v>
      </c>
      <c r="CI650">
        <v>26.1</v>
      </c>
      <c r="CJ650">
        <v>37.6</v>
      </c>
      <c r="CK650">
        <v>-6</v>
      </c>
      <c r="CL650">
        <v>-0.7</v>
      </c>
      <c r="CM650">
        <v>4.3</v>
      </c>
      <c r="CN650">
        <v>0</v>
      </c>
      <c r="CO650">
        <v>3.6</v>
      </c>
      <c r="CP650" s="21">
        <f t="shared" si="228"/>
        <v>4.3902439024390248E-2</v>
      </c>
      <c r="CQ650" s="21">
        <f t="shared" si="229"/>
        <v>0.12665031418268774</v>
      </c>
      <c r="CW650">
        <v>3775000</v>
      </c>
      <c r="CY650" s="22">
        <f t="shared" si="230"/>
        <v>-3.0292682926829273</v>
      </c>
    </row>
    <row r="651" spans="1:103" x14ac:dyDescent="0.2">
      <c r="A651">
        <v>58</v>
      </c>
      <c r="B651" t="s">
        <v>2910</v>
      </c>
      <c r="C651" t="s">
        <v>308</v>
      </c>
      <c r="D651" t="s">
        <v>309</v>
      </c>
      <c r="E651" t="s">
        <v>106</v>
      </c>
      <c r="F651">
        <v>74</v>
      </c>
      <c r="G651">
        <v>194</v>
      </c>
      <c r="H651" t="s">
        <v>118</v>
      </c>
      <c r="I651">
        <v>2011</v>
      </c>
      <c r="J651">
        <v>3</v>
      </c>
      <c r="K651">
        <v>87</v>
      </c>
      <c r="L651" t="s">
        <v>108</v>
      </c>
      <c r="M651">
        <v>20</v>
      </c>
      <c r="N651" t="s">
        <v>2911</v>
      </c>
      <c r="O651" s="12" t="s">
        <v>1251</v>
      </c>
      <c r="P651" s="12" t="s">
        <v>2912</v>
      </c>
      <c r="Q651" t="s">
        <v>317</v>
      </c>
      <c r="T651" s="12" t="s">
        <v>178</v>
      </c>
      <c r="U651">
        <v>1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1</v>
      </c>
      <c r="AB651">
        <v>2</v>
      </c>
      <c r="AC651" s="13">
        <f t="shared" si="210"/>
        <v>0</v>
      </c>
      <c r="AD651" s="13">
        <f t="shared" si="211"/>
        <v>0</v>
      </c>
      <c r="AE651" s="14">
        <v>63</v>
      </c>
      <c r="AF651" s="15">
        <v>0</v>
      </c>
      <c r="AG651" s="15">
        <v>0</v>
      </c>
      <c r="AH651" s="15">
        <v>0</v>
      </c>
      <c r="AI651" s="2">
        <v>15.583333333300001</v>
      </c>
      <c r="AJ651" s="14">
        <f t="shared" si="212"/>
        <v>15.583333333300001</v>
      </c>
      <c r="AK651">
        <v>25</v>
      </c>
      <c r="AL651" s="14">
        <f t="shared" si="213"/>
        <v>25</v>
      </c>
      <c r="AM651" s="16">
        <f t="shared" si="214"/>
        <v>0.62333333333200003</v>
      </c>
      <c r="AN651" s="15">
        <v>0</v>
      </c>
      <c r="AO651" s="16">
        <f t="shared" si="215"/>
        <v>0</v>
      </c>
      <c r="AP651" s="13">
        <f>IF(('Even Strength'!CU651+'Power Play'!AJ651+'Penalty Kill'!AF651)&gt;0,V651/('Even Strength'!CU651+'Power Play'!AJ651+'Penalty Kill'!AF651),0)</f>
        <v>0</v>
      </c>
      <c r="AQ651" s="13">
        <f>IF(('Even Strength'!CU651+'Power Play'!AJ651+'Penalty Kill'!AF651)&gt;0,W651/('Even Strength'!CU651+'Power Play'!AJ651+'Penalty Kill'!AF651),0)</f>
        <v>0</v>
      </c>
      <c r="AR651" s="13">
        <f t="shared" si="216"/>
        <v>0</v>
      </c>
      <c r="AS651">
        <v>0</v>
      </c>
      <c r="AT651">
        <v>0</v>
      </c>
      <c r="AU651" s="17">
        <f t="shared" si="217"/>
        <v>0</v>
      </c>
      <c r="AV651">
        <v>0</v>
      </c>
      <c r="AW651">
        <v>4</v>
      </c>
      <c r="AX651">
        <v>1</v>
      </c>
      <c r="AY651">
        <v>4</v>
      </c>
      <c r="AZ651">
        <v>1</v>
      </c>
      <c r="BA651">
        <v>1</v>
      </c>
      <c r="BB651">
        <v>0</v>
      </c>
      <c r="BC651" s="2">
        <f t="shared" si="218"/>
        <v>15.401069518749519</v>
      </c>
      <c r="BD651" s="14">
        <f t="shared" si="219"/>
        <v>3.8502673796873799</v>
      </c>
      <c r="BE651" s="14">
        <f t="shared" si="220"/>
        <v>15.401069518749519</v>
      </c>
      <c r="BF651" s="14">
        <f t="shared" si="221"/>
        <v>3.8502673796873799</v>
      </c>
      <c r="BG651" s="14">
        <f t="shared" si="222"/>
        <v>3.8502673796873799</v>
      </c>
      <c r="BH651" s="14">
        <f t="shared" si="223"/>
        <v>0</v>
      </c>
      <c r="BI651">
        <v>2</v>
      </c>
      <c r="BJ651">
        <v>1</v>
      </c>
      <c r="BK651">
        <v>0</v>
      </c>
      <c r="BL651">
        <v>0</v>
      </c>
      <c r="BM651">
        <v>0</v>
      </c>
      <c r="BN651">
        <v>0</v>
      </c>
      <c r="BO651" s="2">
        <v>-0.924203</v>
      </c>
      <c r="BR651" s="18" t="str">
        <f t="shared" si="224"/>
        <v xml:space="preserve"> 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 s="18">
        <f t="shared" si="225"/>
        <v>0</v>
      </c>
      <c r="CC651" s="19">
        <v>4</v>
      </c>
      <c r="CD651">
        <v>0</v>
      </c>
      <c r="CE651">
        <v>-0.1</v>
      </c>
      <c r="CF651">
        <v>-0.1</v>
      </c>
      <c r="CG651" s="20">
        <f t="shared" si="226"/>
        <v>-0.1</v>
      </c>
      <c r="CH651" s="20">
        <f t="shared" si="227"/>
        <v>-0.38502673796873799</v>
      </c>
      <c r="CI651">
        <v>0.2</v>
      </c>
      <c r="CJ651">
        <v>0.30000000000000004</v>
      </c>
      <c r="CK651">
        <v>-0.9</v>
      </c>
      <c r="CL651">
        <v>-0.1</v>
      </c>
      <c r="CM651">
        <v>-0.1</v>
      </c>
      <c r="CN651">
        <v>0</v>
      </c>
      <c r="CO651">
        <v>-0.2</v>
      </c>
      <c r="CP651" s="21">
        <f t="shared" si="228"/>
        <v>-0.2</v>
      </c>
      <c r="CQ651" s="21">
        <f t="shared" si="229"/>
        <v>-0.77005347593747597</v>
      </c>
      <c r="CW651">
        <v>908333</v>
      </c>
      <c r="CY651" s="22">
        <f t="shared" si="230"/>
        <v>-1.7951213658536584</v>
      </c>
    </row>
    <row r="652" spans="1:103" x14ac:dyDescent="0.2">
      <c r="A652">
        <v>12</v>
      </c>
      <c r="B652" t="s">
        <v>2913</v>
      </c>
      <c r="C652" t="s">
        <v>1556</v>
      </c>
      <c r="E652" t="s">
        <v>1557</v>
      </c>
      <c r="F652">
        <v>72</v>
      </c>
      <c r="G652">
        <v>195</v>
      </c>
      <c r="H652" t="s">
        <v>118</v>
      </c>
      <c r="L652" t="s">
        <v>108</v>
      </c>
      <c r="M652">
        <v>25</v>
      </c>
      <c r="N652" t="s">
        <v>2914</v>
      </c>
      <c r="O652" s="12" t="s">
        <v>566</v>
      </c>
      <c r="P652" s="12" t="s">
        <v>2915</v>
      </c>
      <c r="Q652" t="s">
        <v>162</v>
      </c>
      <c r="T652" s="12" t="s">
        <v>156</v>
      </c>
      <c r="U652">
        <v>68</v>
      </c>
      <c r="V652">
        <v>9</v>
      </c>
      <c r="W652">
        <v>13</v>
      </c>
      <c r="X652">
        <v>22</v>
      </c>
      <c r="Y652">
        <v>2</v>
      </c>
      <c r="Z652">
        <v>101</v>
      </c>
      <c r="AA652">
        <v>47</v>
      </c>
      <c r="AB652">
        <v>39</v>
      </c>
      <c r="AC652" s="13">
        <f t="shared" si="210"/>
        <v>8.9108910891089105E-2</v>
      </c>
      <c r="AD652" s="13">
        <f t="shared" si="211"/>
        <v>4.8128342245989303E-2</v>
      </c>
      <c r="AE652" s="14">
        <v>30.3</v>
      </c>
      <c r="AF652" s="15">
        <v>48</v>
      </c>
      <c r="AG652" s="15">
        <v>25</v>
      </c>
      <c r="AH652" s="15">
        <v>4</v>
      </c>
      <c r="AI652" s="2">
        <v>883.38333333330002</v>
      </c>
      <c r="AJ652" s="14">
        <f t="shared" si="212"/>
        <v>12.99093137254853</v>
      </c>
      <c r="AK652">
        <v>1292</v>
      </c>
      <c r="AL652" s="14">
        <f t="shared" si="213"/>
        <v>19</v>
      </c>
      <c r="AM652" s="16">
        <f t="shared" si="214"/>
        <v>0.68373323013413312</v>
      </c>
      <c r="AN652" s="15">
        <v>120.333333</v>
      </c>
      <c r="AO652" s="16">
        <f t="shared" si="215"/>
        <v>8.1731222534576595</v>
      </c>
      <c r="AP652" s="13">
        <f>IF(('Even Strength'!CU652+'Power Play'!AJ652+'Penalty Kill'!AF652)&gt;0,V652/('Even Strength'!CU652+'Power Play'!AJ652+'Penalty Kill'!AF652),0)</f>
        <v>8.6538461538461536E-2</v>
      </c>
      <c r="AQ652" s="13">
        <f>IF(('Even Strength'!CU652+'Power Play'!AJ652+'Penalty Kill'!AF652)&gt;0,W652/('Even Strength'!CU652+'Power Play'!AJ652+'Penalty Kill'!AF652),0)</f>
        <v>0.125</v>
      </c>
      <c r="AR652" s="13">
        <f t="shared" si="216"/>
        <v>0.21153846153846154</v>
      </c>
      <c r="AS652">
        <v>52</v>
      </c>
      <c r="AT652">
        <v>41</v>
      </c>
      <c r="AU652" s="17">
        <f t="shared" si="217"/>
        <v>0.55913978494623651</v>
      </c>
      <c r="AV652">
        <v>2.2000000000000002</v>
      </c>
      <c r="AW652">
        <v>113</v>
      </c>
      <c r="AX652">
        <v>113</v>
      </c>
      <c r="AY652">
        <v>44</v>
      </c>
      <c r="AZ652">
        <v>47</v>
      </c>
      <c r="BA652">
        <v>21</v>
      </c>
      <c r="BB652">
        <v>25</v>
      </c>
      <c r="BC652" s="2">
        <f t="shared" si="218"/>
        <v>7.6750372620420606</v>
      </c>
      <c r="BD652" s="14">
        <f t="shared" si="219"/>
        <v>7.6750372620420606</v>
      </c>
      <c r="BE652" s="14">
        <f t="shared" si="220"/>
        <v>2.9885100843349619</v>
      </c>
      <c r="BF652" s="14">
        <f t="shared" si="221"/>
        <v>3.1922721355396182</v>
      </c>
      <c r="BG652" s="14">
        <f t="shared" si="222"/>
        <v>1.4263343584325954</v>
      </c>
      <c r="BH652" s="14">
        <f t="shared" si="223"/>
        <v>1.6980170933721372</v>
      </c>
      <c r="BI652">
        <v>28</v>
      </c>
      <c r="BJ652">
        <v>14</v>
      </c>
      <c r="BK652">
        <v>0</v>
      </c>
      <c r="BL652">
        <v>0</v>
      </c>
      <c r="BM652">
        <v>0</v>
      </c>
      <c r="BN652">
        <v>0</v>
      </c>
      <c r="BO652" s="2">
        <v>3.3941439999999998</v>
      </c>
      <c r="BP652">
        <v>3</v>
      </c>
      <c r="BQ652">
        <v>1</v>
      </c>
      <c r="BR652" s="18">
        <f t="shared" si="224"/>
        <v>0.33333333333333331</v>
      </c>
      <c r="BS652">
        <v>1</v>
      </c>
      <c r="BT652">
        <v>2</v>
      </c>
      <c r="BU652">
        <v>15</v>
      </c>
      <c r="BV652">
        <v>0</v>
      </c>
      <c r="BW652">
        <v>0</v>
      </c>
      <c r="BX652">
        <v>3</v>
      </c>
      <c r="BY652">
        <v>0</v>
      </c>
      <c r="BZ652">
        <v>0</v>
      </c>
      <c r="CA652">
        <v>0</v>
      </c>
      <c r="CB652" s="18">
        <f t="shared" si="225"/>
        <v>0</v>
      </c>
      <c r="CC652" s="19">
        <v>7</v>
      </c>
      <c r="CD652">
        <v>1</v>
      </c>
      <c r="CE652">
        <v>1</v>
      </c>
      <c r="CF652">
        <v>2</v>
      </c>
      <c r="CG652" s="20">
        <f t="shared" si="226"/>
        <v>2.9411764705882353E-2</v>
      </c>
      <c r="CH652" s="20">
        <f t="shared" si="227"/>
        <v>0.13584136746977099</v>
      </c>
      <c r="CI652">
        <v>15.6</v>
      </c>
      <c r="CJ652">
        <v>17.7</v>
      </c>
      <c r="CK652">
        <v>1.1000000000000001</v>
      </c>
      <c r="CL652">
        <v>2.2000000000000002</v>
      </c>
      <c r="CM652">
        <v>2.2999999999999998</v>
      </c>
      <c r="CN652">
        <v>0</v>
      </c>
      <c r="CO652">
        <v>4.5999999999999996</v>
      </c>
      <c r="CP652" s="21">
        <f t="shared" si="228"/>
        <v>6.7647058823529407E-2</v>
      </c>
      <c r="CQ652" s="21">
        <f t="shared" si="229"/>
        <v>0.31243514518047322</v>
      </c>
      <c r="CU652">
        <v>3</v>
      </c>
      <c r="CV652" t="s">
        <v>568</v>
      </c>
      <c r="CW652">
        <v>925000</v>
      </c>
      <c r="CY652" s="22">
        <f t="shared" si="230"/>
        <v>2.975609756097561</v>
      </c>
    </row>
    <row r="653" spans="1:103" x14ac:dyDescent="0.2">
      <c r="A653">
        <v>67</v>
      </c>
      <c r="B653" t="s">
        <v>2916</v>
      </c>
      <c r="C653" t="s">
        <v>2917</v>
      </c>
      <c r="E653" t="s">
        <v>182</v>
      </c>
      <c r="F653">
        <v>73</v>
      </c>
      <c r="G653">
        <v>192</v>
      </c>
      <c r="H653" t="s">
        <v>107</v>
      </c>
      <c r="I653">
        <v>2011</v>
      </c>
      <c r="J653">
        <v>1</v>
      </c>
      <c r="K653">
        <v>30</v>
      </c>
      <c r="L653" t="s">
        <v>108</v>
      </c>
      <c r="M653">
        <v>20</v>
      </c>
      <c r="N653" t="s">
        <v>2918</v>
      </c>
      <c r="O653" s="12" t="s">
        <v>2919</v>
      </c>
      <c r="P653" s="12" t="s">
        <v>2920</v>
      </c>
      <c r="Q653" t="s">
        <v>192</v>
      </c>
      <c r="T653" s="12" t="s">
        <v>132</v>
      </c>
      <c r="U653">
        <v>18</v>
      </c>
      <c r="V653">
        <v>0</v>
      </c>
      <c r="W653">
        <v>4</v>
      </c>
      <c r="X653">
        <v>4</v>
      </c>
      <c r="Y653">
        <v>-3</v>
      </c>
      <c r="Z653">
        <v>22</v>
      </c>
      <c r="AA653">
        <v>18</v>
      </c>
      <c r="AB653">
        <v>14</v>
      </c>
      <c r="AC653" s="13">
        <f t="shared" si="210"/>
        <v>0</v>
      </c>
      <c r="AD653" s="13">
        <f t="shared" si="211"/>
        <v>0</v>
      </c>
      <c r="AE653" s="14">
        <v>27.8</v>
      </c>
      <c r="AF653" s="15">
        <v>13</v>
      </c>
      <c r="AG653" s="15">
        <v>3</v>
      </c>
      <c r="AH653" s="15">
        <v>1</v>
      </c>
      <c r="AI653" s="2">
        <v>210.96666666670001</v>
      </c>
      <c r="AJ653" s="14">
        <f t="shared" si="212"/>
        <v>11.720370370372223</v>
      </c>
      <c r="AK653">
        <v>281</v>
      </c>
      <c r="AL653" s="14">
        <f t="shared" si="213"/>
        <v>15.611111111111111</v>
      </c>
      <c r="AM653" s="16">
        <f t="shared" si="214"/>
        <v>0.75077105575338077</v>
      </c>
      <c r="AN653" s="15">
        <v>65.400000000000006</v>
      </c>
      <c r="AO653" s="16">
        <f t="shared" si="215"/>
        <v>18.600094801703495</v>
      </c>
      <c r="AP653" s="13">
        <f>IF(('Even Strength'!CU653+'Power Play'!AJ653+'Penalty Kill'!AF653)&gt;0,V653/('Even Strength'!CU653+'Power Play'!AJ653+'Penalty Kill'!AF653),0)</f>
        <v>0</v>
      </c>
      <c r="AQ653" s="13">
        <f>IF(('Even Strength'!CU653+'Power Play'!AJ653+'Penalty Kill'!AF653)&gt;0,W653/('Even Strength'!CU653+'Power Play'!AJ653+'Penalty Kill'!AF653),0)</f>
        <v>5.1948051948051951E-2</v>
      </c>
      <c r="AR653" s="13">
        <f t="shared" si="216"/>
        <v>5.1948051948051951E-2</v>
      </c>
      <c r="AS653">
        <v>95</v>
      </c>
      <c r="AT653">
        <v>99</v>
      </c>
      <c r="AU653" s="17">
        <f t="shared" si="217"/>
        <v>0.48969072164948452</v>
      </c>
      <c r="AV653">
        <v>16.7</v>
      </c>
      <c r="AW653">
        <v>28</v>
      </c>
      <c r="AX653">
        <v>21</v>
      </c>
      <c r="AY653">
        <v>4</v>
      </c>
      <c r="AZ653">
        <v>18</v>
      </c>
      <c r="BA653">
        <v>4</v>
      </c>
      <c r="BB653">
        <v>5</v>
      </c>
      <c r="BC653" s="2">
        <f t="shared" si="218"/>
        <v>7.9633433401788647</v>
      </c>
      <c r="BD653" s="14">
        <f t="shared" si="219"/>
        <v>5.9725075051341481</v>
      </c>
      <c r="BE653" s="14">
        <f t="shared" si="220"/>
        <v>1.1376204771684093</v>
      </c>
      <c r="BF653" s="14">
        <f t="shared" si="221"/>
        <v>5.1192921472578412</v>
      </c>
      <c r="BG653" s="14">
        <f t="shared" si="222"/>
        <v>1.1376204771684093</v>
      </c>
      <c r="BH653" s="14">
        <f t="shared" si="223"/>
        <v>1.4220255964605115</v>
      </c>
      <c r="BI653">
        <v>2</v>
      </c>
      <c r="BJ653">
        <v>1</v>
      </c>
      <c r="BK653">
        <v>0</v>
      </c>
      <c r="BL653">
        <v>0</v>
      </c>
      <c r="BM653">
        <v>0</v>
      </c>
      <c r="BN653">
        <v>0</v>
      </c>
      <c r="BO653" s="2">
        <v>-0.36231399999999997</v>
      </c>
      <c r="BP653">
        <v>1</v>
      </c>
      <c r="BQ653">
        <v>0</v>
      </c>
      <c r="BR653" s="18">
        <f t="shared" si="224"/>
        <v>0</v>
      </c>
      <c r="BS653">
        <v>0</v>
      </c>
      <c r="BT653">
        <v>0</v>
      </c>
      <c r="BU653">
        <v>5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 s="18">
        <f t="shared" si="225"/>
        <v>0</v>
      </c>
      <c r="CC653" s="19">
        <v>3</v>
      </c>
      <c r="CD653">
        <v>-0.1</v>
      </c>
      <c r="CE653">
        <v>0</v>
      </c>
      <c r="CF653">
        <v>-0.1</v>
      </c>
      <c r="CG653" s="20">
        <f t="shared" si="226"/>
        <v>-5.5555555555555558E-3</v>
      </c>
      <c r="CH653" s="20">
        <f t="shared" si="227"/>
        <v>-2.8440511929210231E-2</v>
      </c>
      <c r="CI653">
        <v>3.7</v>
      </c>
      <c r="CJ653">
        <v>3.3</v>
      </c>
      <c r="CK653">
        <v>-4.5999999999999996</v>
      </c>
      <c r="CL653">
        <v>-0.30000000000000004</v>
      </c>
      <c r="CM653">
        <v>-0.1</v>
      </c>
      <c r="CN653">
        <v>-0.30000000000000004</v>
      </c>
      <c r="CO653">
        <v>-0.7</v>
      </c>
      <c r="CP653" s="21">
        <f t="shared" si="228"/>
        <v>-3.888888888888889E-2</v>
      </c>
      <c r="CQ653" s="21">
        <f t="shared" si="229"/>
        <v>-0.19908358350447161</v>
      </c>
      <c r="CW653">
        <v>894167</v>
      </c>
      <c r="CY653" s="22">
        <f t="shared" si="230"/>
        <v>-2.2702444878048782</v>
      </c>
    </row>
    <row r="654" spans="1:103" x14ac:dyDescent="0.2">
      <c r="A654">
        <v>15</v>
      </c>
      <c r="B654" t="s">
        <v>2921</v>
      </c>
      <c r="C654" t="s">
        <v>2587</v>
      </c>
      <c r="D654" t="s">
        <v>105</v>
      </c>
      <c r="E654" t="s">
        <v>106</v>
      </c>
      <c r="F654">
        <v>75</v>
      </c>
      <c r="G654">
        <v>210</v>
      </c>
      <c r="H654" t="s">
        <v>118</v>
      </c>
      <c r="I654">
        <v>2002</v>
      </c>
      <c r="J654">
        <v>6</v>
      </c>
      <c r="K654">
        <v>183</v>
      </c>
      <c r="M654">
        <v>29</v>
      </c>
      <c r="N654" t="s">
        <v>2922</v>
      </c>
      <c r="O654" s="12" t="s">
        <v>458</v>
      </c>
      <c r="P654" s="12" t="s">
        <v>2923</v>
      </c>
      <c r="Q654" t="s">
        <v>112</v>
      </c>
      <c r="T654" s="12" t="s">
        <v>178</v>
      </c>
      <c r="U654">
        <v>53</v>
      </c>
      <c r="V654">
        <v>6</v>
      </c>
      <c r="W654">
        <v>8</v>
      </c>
      <c r="X654">
        <v>14</v>
      </c>
      <c r="Y654">
        <v>-1</v>
      </c>
      <c r="Z654">
        <v>59</v>
      </c>
      <c r="AA654">
        <v>30</v>
      </c>
      <c r="AB654">
        <v>29</v>
      </c>
      <c r="AC654" s="13">
        <f t="shared" si="210"/>
        <v>0.10169491525423729</v>
      </c>
      <c r="AD654" s="13">
        <f t="shared" si="211"/>
        <v>5.0847457627118647E-2</v>
      </c>
      <c r="AE654" s="14">
        <v>51.6</v>
      </c>
      <c r="AF654" s="15">
        <v>24</v>
      </c>
      <c r="AG654" s="15">
        <v>8</v>
      </c>
      <c r="AH654" s="15">
        <v>25</v>
      </c>
      <c r="AI654" s="2">
        <v>923.45</v>
      </c>
      <c r="AJ654" s="14">
        <f t="shared" si="212"/>
        <v>17.423584905660377</v>
      </c>
      <c r="AK654">
        <v>1292</v>
      </c>
      <c r="AL654" s="14">
        <f t="shared" si="213"/>
        <v>24.377358490566039</v>
      </c>
      <c r="AM654" s="16">
        <f t="shared" si="214"/>
        <v>0.71474458204334368</v>
      </c>
      <c r="AN654" s="15">
        <v>73.862069000000005</v>
      </c>
      <c r="AO654" s="16">
        <f t="shared" si="215"/>
        <v>4.7990948508311231</v>
      </c>
      <c r="AP654" s="13">
        <f>IF(('Even Strength'!CU654+'Power Play'!AJ654+'Penalty Kill'!AF654)&gt;0,V654/('Even Strength'!CU654+'Power Play'!AJ654+'Penalty Kill'!AF654),0)</f>
        <v>7.2289156626506021E-2</v>
      </c>
      <c r="AQ654" s="13">
        <f>IF(('Even Strength'!CU654+'Power Play'!AJ654+'Penalty Kill'!AF654)&gt;0,W654/('Even Strength'!CU654+'Power Play'!AJ654+'Penalty Kill'!AF654),0)</f>
        <v>9.6385542168674704E-2</v>
      </c>
      <c r="AR654" s="13">
        <f t="shared" si="216"/>
        <v>0.16867469879518071</v>
      </c>
      <c r="AS654">
        <v>0</v>
      </c>
      <c r="AT654">
        <v>0</v>
      </c>
      <c r="AU654" s="17">
        <f t="shared" si="217"/>
        <v>0</v>
      </c>
      <c r="AV654">
        <v>0</v>
      </c>
      <c r="AW654">
        <v>63</v>
      </c>
      <c r="AX654">
        <v>115</v>
      </c>
      <c r="AY654">
        <v>72</v>
      </c>
      <c r="AZ654">
        <v>30</v>
      </c>
      <c r="BA654">
        <v>53</v>
      </c>
      <c r="BB654">
        <v>39</v>
      </c>
      <c r="BC654" s="2">
        <f t="shared" si="218"/>
        <v>4.0933456061508471</v>
      </c>
      <c r="BD654" s="14">
        <f t="shared" si="219"/>
        <v>7.4719800747198004</v>
      </c>
      <c r="BE654" s="14">
        <f t="shared" si="220"/>
        <v>4.6781092641723969</v>
      </c>
      <c r="BF654" s="14">
        <f t="shared" si="221"/>
        <v>1.9492121934051654</v>
      </c>
      <c r="BG654" s="14">
        <f t="shared" si="222"/>
        <v>3.4436082083491253</v>
      </c>
      <c r="BH654" s="14">
        <f t="shared" si="223"/>
        <v>2.5339758514267152</v>
      </c>
      <c r="BI654">
        <v>36</v>
      </c>
      <c r="BJ654">
        <v>18</v>
      </c>
      <c r="BK654">
        <v>0</v>
      </c>
      <c r="BL654">
        <v>0</v>
      </c>
      <c r="BM654">
        <v>0</v>
      </c>
      <c r="BN654">
        <v>0</v>
      </c>
      <c r="BO654" s="2">
        <v>-6.5640689999999999</v>
      </c>
      <c r="BR654" s="18" t="str">
        <f t="shared" si="224"/>
        <v xml:space="preserve"> </v>
      </c>
      <c r="BT654">
        <v>1</v>
      </c>
      <c r="BU654">
        <v>14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 s="18">
        <f t="shared" si="225"/>
        <v>0</v>
      </c>
      <c r="CC654" s="19">
        <v>4</v>
      </c>
      <c r="CD654">
        <v>1.2</v>
      </c>
      <c r="CE654">
        <v>1.6</v>
      </c>
      <c r="CF654">
        <v>2.8</v>
      </c>
      <c r="CG654" s="20">
        <f t="shared" si="226"/>
        <v>5.2830188679245278E-2</v>
      </c>
      <c r="CH654" s="20">
        <f t="shared" si="227"/>
        <v>0.18192647138448209</v>
      </c>
      <c r="CI654">
        <v>15.8</v>
      </c>
      <c r="CJ654">
        <v>19.3</v>
      </c>
      <c r="CK654">
        <v>0.8</v>
      </c>
      <c r="CL654">
        <v>2.5</v>
      </c>
      <c r="CM654">
        <v>0.8</v>
      </c>
      <c r="CN654">
        <v>0</v>
      </c>
      <c r="CO654">
        <v>3.3</v>
      </c>
      <c r="CP654" s="21">
        <f t="shared" si="228"/>
        <v>6.2264150943396226E-2</v>
      </c>
      <c r="CQ654" s="21">
        <f t="shared" si="229"/>
        <v>0.21441334127456815</v>
      </c>
      <c r="CU654">
        <v>10</v>
      </c>
      <c r="CV654" t="s">
        <v>2924</v>
      </c>
      <c r="CW654">
        <v>1000000</v>
      </c>
      <c r="CY654" s="22">
        <f t="shared" si="230"/>
        <v>1.5439024390243903</v>
      </c>
    </row>
    <row r="655" spans="1:103" x14ac:dyDescent="0.2">
      <c r="A655">
        <v>18</v>
      </c>
      <c r="B655" t="s">
        <v>2925</v>
      </c>
      <c r="C655" t="s">
        <v>350</v>
      </c>
      <c r="D655" t="s">
        <v>351</v>
      </c>
      <c r="E655" t="s">
        <v>106</v>
      </c>
      <c r="F655">
        <v>72</v>
      </c>
      <c r="G655">
        <v>178</v>
      </c>
      <c r="H655" t="s">
        <v>107</v>
      </c>
      <c r="I655">
        <v>2011</v>
      </c>
      <c r="J655">
        <v>2</v>
      </c>
      <c r="K655">
        <v>32</v>
      </c>
      <c r="L655" t="s">
        <v>108</v>
      </c>
      <c r="M655">
        <v>20</v>
      </c>
      <c r="N655" t="s">
        <v>2926</v>
      </c>
      <c r="O655" s="12" t="s">
        <v>2927</v>
      </c>
      <c r="P655" s="12" t="s">
        <v>2928</v>
      </c>
      <c r="Q655" t="s">
        <v>265</v>
      </c>
      <c r="T655" s="12" t="s">
        <v>229</v>
      </c>
      <c r="U655">
        <v>2</v>
      </c>
      <c r="V655">
        <v>0</v>
      </c>
      <c r="W655">
        <v>0</v>
      </c>
      <c r="X655">
        <v>0</v>
      </c>
      <c r="Y655">
        <v>-2</v>
      </c>
      <c r="Z655">
        <v>4</v>
      </c>
      <c r="AA655">
        <v>2</v>
      </c>
      <c r="AB655">
        <v>0</v>
      </c>
      <c r="AC655" s="13">
        <f t="shared" si="210"/>
        <v>0</v>
      </c>
      <c r="AD655" s="13">
        <f t="shared" si="211"/>
        <v>0</v>
      </c>
      <c r="AE655" s="14">
        <v>15.3</v>
      </c>
      <c r="AF655" s="15">
        <v>3</v>
      </c>
      <c r="AG655" s="15">
        <v>0</v>
      </c>
      <c r="AH655" s="15">
        <v>0</v>
      </c>
      <c r="AI655" s="2">
        <v>22.1</v>
      </c>
      <c r="AJ655" s="14">
        <f t="shared" si="212"/>
        <v>11.05</v>
      </c>
      <c r="AK655">
        <v>36</v>
      </c>
      <c r="AL655" s="14">
        <f t="shared" si="213"/>
        <v>18</v>
      </c>
      <c r="AM655" s="16">
        <f t="shared" si="214"/>
        <v>0.61388888888888893</v>
      </c>
      <c r="AN655" s="15">
        <v>0</v>
      </c>
      <c r="AO655" s="16">
        <f t="shared" si="215"/>
        <v>0</v>
      </c>
      <c r="AP655" s="13">
        <f>IF(('Even Strength'!CU655+'Power Play'!AJ655+'Penalty Kill'!AF655)&gt;0,V655/('Even Strength'!CU655+'Power Play'!AJ655+'Penalty Kill'!AF655),0)</f>
        <v>0</v>
      </c>
      <c r="AQ655" s="13">
        <f>IF(('Even Strength'!CU655+'Power Play'!AJ655+'Penalty Kill'!AF655)&gt;0,W655/('Even Strength'!CU655+'Power Play'!AJ655+'Penalty Kill'!AF655),0)</f>
        <v>0</v>
      </c>
      <c r="AR655" s="13">
        <f t="shared" si="216"/>
        <v>0</v>
      </c>
      <c r="AS655">
        <v>0</v>
      </c>
      <c r="AT655">
        <v>0</v>
      </c>
      <c r="AU655" s="17">
        <f t="shared" si="217"/>
        <v>0</v>
      </c>
      <c r="AV655">
        <v>0</v>
      </c>
      <c r="AW655">
        <v>2</v>
      </c>
      <c r="AX655">
        <v>1</v>
      </c>
      <c r="AY655">
        <v>0</v>
      </c>
      <c r="AZ655">
        <v>2</v>
      </c>
      <c r="BA655">
        <v>1</v>
      </c>
      <c r="BB655">
        <v>0</v>
      </c>
      <c r="BC655" s="2">
        <f t="shared" si="218"/>
        <v>5.4298642533936654</v>
      </c>
      <c r="BD655" s="14">
        <f t="shared" si="219"/>
        <v>2.7149321266968327</v>
      </c>
      <c r="BE655" s="14">
        <f t="shared" si="220"/>
        <v>0</v>
      </c>
      <c r="BF655" s="14">
        <f t="shared" si="221"/>
        <v>5.4298642533936654</v>
      </c>
      <c r="BG655" s="14">
        <f t="shared" si="222"/>
        <v>2.7149321266968327</v>
      </c>
      <c r="BH655" s="14">
        <f t="shared" si="223"/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 s="2">
        <v>-2.0725E-2</v>
      </c>
      <c r="BR655" s="18" t="str">
        <f t="shared" si="224"/>
        <v xml:space="preserve"> 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 s="18">
        <f t="shared" si="225"/>
        <v>0</v>
      </c>
      <c r="CC655" s="19">
        <v>4</v>
      </c>
      <c r="CD655">
        <v>-0.1</v>
      </c>
      <c r="CE655">
        <v>-0.1</v>
      </c>
      <c r="CF655">
        <v>-0.1</v>
      </c>
      <c r="CG655" s="20">
        <f t="shared" si="226"/>
        <v>-0.05</v>
      </c>
      <c r="CH655" s="20">
        <f t="shared" si="227"/>
        <v>-0.27149321266968324</v>
      </c>
      <c r="CI655">
        <v>0.5</v>
      </c>
      <c r="CJ655">
        <v>0.5</v>
      </c>
      <c r="CK655">
        <v>-2.2000000000000002</v>
      </c>
      <c r="CL655">
        <v>-0.2</v>
      </c>
      <c r="CM655">
        <v>-0.1</v>
      </c>
      <c r="CN655">
        <v>0</v>
      </c>
      <c r="CO655">
        <v>-0.4</v>
      </c>
      <c r="CP655" s="21">
        <f t="shared" si="228"/>
        <v>-0.2</v>
      </c>
      <c r="CQ655" s="21">
        <f t="shared" si="229"/>
        <v>-1.0859728506787329</v>
      </c>
      <c r="CW655">
        <v>894167</v>
      </c>
      <c r="CY655" s="22">
        <f t="shared" si="230"/>
        <v>-1.9702444878048779</v>
      </c>
    </row>
    <row r="656" spans="1:103" x14ac:dyDescent="0.2">
      <c r="A656">
        <v>12</v>
      </c>
      <c r="B656" t="s">
        <v>2715</v>
      </c>
      <c r="C656" t="s">
        <v>2929</v>
      </c>
      <c r="D656" t="s">
        <v>351</v>
      </c>
      <c r="E656" t="s">
        <v>106</v>
      </c>
      <c r="F656">
        <v>72</v>
      </c>
      <c r="G656">
        <v>185</v>
      </c>
      <c r="H656" t="s">
        <v>118</v>
      </c>
      <c r="I656">
        <v>2005</v>
      </c>
      <c r="J656">
        <v>2</v>
      </c>
      <c r="K656">
        <v>51</v>
      </c>
      <c r="M656">
        <v>28</v>
      </c>
      <c r="N656" t="s">
        <v>2930</v>
      </c>
      <c r="O656" s="12" t="s">
        <v>2931</v>
      </c>
      <c r="P656" s="12" t="s">
        <v>2932</v>
      </c>
      <c r="Q656" t="s">
        <v>112</v>
      </c>
      <c r="T656" s="12" t="s">
        <v>156</v>
      </c>
      <c r="U656">
        <v>82</v>
      </c>
      <c r="V656">
        <v>19</v>
      </c>
      <c r="W656">
        <v>26</v>
      </c>
      <c r="X656">
        <v>45</v>
      </c>
      <c r="Y656">
        <v>-6</v>
      </c>
      <c r="Z656">
        <v>178</v>
      </c>
      <c r="AA656">
        <v>51</v>
      </c>
      <c r="AB656">
        <v>70</v>
      </c>
      <c r="AC656" s="13">
        <f t="shared" si="210"/>
        <v>0.10674157303370786</v>
      </c>
      <c r="AD656" s="13">
        <f t="shared" si="211"/>
        <v>6.354515050167224E-2</v>
      </c>
      <c r="AE656" s="14">
        <v>32.700000000000003</v>
      </c>
      <c r="AF656" s="15">
        <v>112</v>
      </c>
      <c r="AG656" s="15">
        <v>29</v>
      </c>
      <c r="AH656" s="15">
        <v>20</v>
      </c>
      <c r="AI656" s="2">
        <v>1421.7333333332999</v>
      </c>
      <c r="AJ656" s="14">
        <f t="shared" si="212"/>
        <v>17.338211382113414</v>
      </c>
      <c r="AK656">
        <v>1859</v>
      </c>
      <c r="AL656" s="14">
        <f t="shared" si="213"/>
        <v>22.670731707317074</v>
      </c>
      <c r="AM656" s="16">
        <f t="shared" si="214"/>
        <v>0.76478393401468525</v>
      </c>
      <c r="AN656" s="15">
        <v>159.55757600000001</v>
      </c>
      <c r="AO656" s="16">
        <f t="shared" si="215"/>
        <v>6.7336499296634802</v>
      </c>
      <c r="AP656" s="13">
        <f>IF(('Even Strength'!CU656+'Power Play'!AJ656+'Penalty Kill'!AF656)&gt;0,V656/('Even Strength'!CU656+'Power Play'!AJ656+'Penalty Kill'!AF656),0)</f>
        <v>0.13286713286713286</v>
      </c>
      <c r="AQ656" s="13">
        <f>IF(('Even Strength'!CU656+'Power Play'!AJ656+'Penalty Kill'!AF656)&gt;0,W656/('Even Strength'!CU656+'Power Play'!AJ656+'Penalty Kill'!AF656),0)</f>
        <v>0.18181818181818182</v>
      </c>
      <c r="AR656" s="13">
        <f t="shared" si="216"/>
        <v>0.31468531468531469</v>
      </c>
      <c r="AS656">
        <v>7</v>
      </c>
      <c r="AT656">
        <v>9</v>
      </c>
      <c r="AU656" s="17">
        <f t="shared" si="217"/>
        <v>0.4375</v>
      </c>
      <c r="AV656">
        <v>0.30000000000000004</v>
      </c>
      <c r="AW656">
        <v>97</v>
      </c>
      <c r="AX656">
        <v>38</v>
      </c>
      <c r="AY656">
        <v>24</v>
      </c>
      <c r="AZ656">
        <v>51</v>
      </c>
      <c r="BA656">
        <v>39</v>
      </c>
      <c r="BB656">
        <v>26</v>
      </c>
      <c r="BC656" s="2">
        <f t="shared" si="218"/>
        <v>4.0935946731689983</v>
      </c>
      <c r="BD656" s="14">
        <f t="shared" si="219"/>
        <v>1.6036762637156901</v>
      </c>
      <c r="BE656" s="14">
        <f t="shared" si="220"/>
        <v>1.0128481665572779</v>
      </c>
      <c r="BF656" s="14">
        <f t="shared" si="221"/>
        <v>2.1523023539342159</v>
      </c>
      <c r="BG656" s="14">
        <f t="shared" si="222"/>
        <v>1.6458782706555763</v>
      </c>
      <c r="BH656" s="14">
        <f t="shared" si="223"/>
        <v>1.097252180437051</v>
      </c>
      <c r="BI656">
        <v>22</v>
      </c>
      <c r="BJ656">
        <v>10</v>
      </c>
      <c r="BK656">
        <v>0</v>
      </c>
      <c r="BL656">
        <v>0</v>
      </c>
      <c r="BM656">
        <v>0</v>
      </c>
      <c r="BN656">
        <v>0</v>
      </c>
      <c r="BO656" s="2">
        <v>1.0309440000000001</v>
      </c>
      <c r="BP656">
        <v>7</v>
      </c>
      <c r="BQ656">
        <v>2</v>
      </c>
      <c r="BR656" s="18">
        <f t="shared" si="224"/>
        <v>0.2857142857142857</v>
      </c>
      <c r="BS656">
        <v>1</v>
      </c>
      <c r="BT656">
        <v>3</v>
      </c>
      <c r="BU656">
        <v>22</v>
      </c>
      <c r="BV656">
        <v>0</v>
      </c>
      <c r="BW656">
        <v>1</v>
      </c>
      <c r="BX656">
        <v>4</v>
      </c>
      <c r="BY656">
        <v>1</v>
      </c>
      <c r="BZ656">
        <v>0</v>
      </c>
      <c r="CA656">
        <v>0</v>
      </c>
      <c r="CB656" s="18">
        <f t="shared" si="225"/>
        <v>0</v>
      </c>
      <c r="CC656" s="19">
        <v>4</v>
      </c>
      <c r="CD656">
        <v>3.4</v>
      </c>
      <c r="CE656">
        <v>1.1000000000000001</v>
      </c>
      <c r="CF656">
        <v>4.5</v>
      </c>
      <c r="CG656" s="20">
        <f t="shared" si="226"/>
        <v>5.4878048780487805E-2</v>
      </c>
      <c r="CH656" s="20">
        <f t="shared" si="227"/>
        <v>0.1899090312294896</v>
      </c>
      <c r="CI656">
        <v>29.8</v>
      </c>
      <c r="CJ656">
        <v>27.4</v>
      </c>
      <c r="CK656">
        <v>0.60000000000000009</v>
      </c>
      <c r="CL656">
        <v>5.9</v>
      </c>
      <c r="CM656">
        <v>0.7</v>
      </c>
      <c r="CN656">
        <v>-0.2</v>
      </c>
      <c r="CO656">
        <v>6.5</v>
      </c>
      <c r="CP656" s="21">
        <f t="shared" si="228"/>
        <v>7.926829268292683E-2</v>
      </c>
      <c r="CQ656" s="21">
        <f t="shared" si="229"/>
        <v>0.27431304510926274</v>
      </c>
      <c r="CW656">
        <v>1000000</v>
      </c>
      <c r="CY656" s="22">
        <f t="shared" si="230"/>
        <v>4.7439024390243905</v>
      </c>
    </row>
    <row r="657" spans="1:103" x14ac:dyDescent="0.2">
      <c r="A657">
        <v>24</v>
      </c>
      <c r="B657" t="s">
        <v>2933</v>
      </c>
      <c r="C657" t="s">
        <v>2934</v>
      </c>
      <c r="D657" t="s">
        <v>105</v>
      </c>
      <c r="E657" t="s">
        <v>106</v>
      </c>
      <c r="F657">
        <v>70</v>
      </c>
      <c r="G657">
        <v>185</v>
      </c>
      <c r="H657" t="s">
        <v>107</v>
      </c>
      <c r="M657">
        <v>27</v>
      </c>
      <c r="N657" t="s">
        <v>2935</v>
      </c>
      <c r="O657" s="12" t="s">
        <v>336</v>
      </c>
      <c r="P657" s="12" t="s">
        <v>2936</v>
      </c>
      <c r="Q657" t="s">
        <v>162</v>
      </c>
      <c r="T657" s="12" t="s">
        <v>148</v>
      </c>
      <c r="U657">
        <v>75</v>
      </c>
      <c r="V657">
        <v>22</v>
      </c>
      <c r="W657">
        <v>18</v>
      </c>
      <c r="X657">
        <v>40</v>
      </c>
      <c r="Y657">
        <v>-4</v>
      </c>
      <c r="Z657">
        <v>151</v>
      </c>
      <c r="AA657">
        <v>73</v>
      </c>
      <c r="AB657">
        <v>66</v>
      </c>
      <c r="AC657" s="13">
        <f t="shared" si="210"/>
        <v>0.14569536423841059</v>
      </c>
      <c r="AD657" s="13">
        <f t="shared" si="211"/>
        <v>7.586206896551724E-2</v>
      </c>
      <c r="AE657" s="14">
        <v>35.6</v>
      </c>
      <c r="AF657" s="15">
        <v>69</v>
      </c>
      <c r="AG657" s="15">
        <v>28</v>
      </c>
      <c r="AH657" s="15">
        <v>26</v>
      </c>
      <c r="AI657" s="2">
        <v>1408.8</v>
      </c>
      <c r="AJ657" s="14">
        <f t="shared" si="212"/>
        <v>18.783999999999999</v>
      </c>
      <c r="AK657">
        <v>1840</v>
      </c>
      <c r="AL657" s="14">
        <f t="shared" si="213"/>
        <v>24.533333333333335</v>
      </c>
      <c r="AM657" s="16">
        <f t="shared" si="214"/>
        <v>0.76565217391304341</v>
      </c>
      <c r="AN657" s="15">
        <v>92.798450000000003</v>
      </c>
      <c r="AO657" s="16">
        <f t="shared" si="215"/>
        <v>3.9522338160136292</v>
      </c>
      <c r="AP657" s="13">
        <f>IF(('Even Strength'!CU657+'Power Play'!AJ657+'Penalty Kill'!AF657)&gt;0,V657/('Even Strength'!CU657+'Power Play'!AJ657+'Penalty Kill'!AF657),0)</f>
        <v>0.20183486238532111</v>
      </c>
      <c r="AQ657" s="13">
        <f>IF(('Even Strength'!CU657+'Power Play'!AJ657+'Penalty Kill'!AF657)&gt;0,W657/('Even Strength'!CU657+'Power Play'!AJ657+'Penalty Kill'!AF657),0)</f>
        <v>0.16513761467889909</v>
      </c>
      <c r="AR657" s="13">
        <f t="shared" si="216"/>
        <v>0.3669724770642202</v>
      </c>
      <c r="AS657">
        <v>12</v>
      </c>
      <c r="AT657">
        <v>16</v>
      </c>
      <c r="AU657" s="17">
        <f t="shared" si="217"/>
        <v>0.42857142857142855</v>
      </c>
      <c r="AV657">
        <v>0.60000000000000009</v>
      </c>
      <c r="AW657">
        <v>126</v>
      </c>
      <c r="AX657">
        <v>72</v>
      </c>
      <c r="AY657">
        <v>54</v>
      </c>
      <c r="AZ657">
        <v>73</v>
      </c>
      <c r="BA657">
        <v>22</v>
      </c>
      <c r="BB657">
        <v>45</v>
      </c>
      <c r="BC657" s="2">
        <f t="shared" si="218"/>
        <v>5.3662691652470187</v>
      </c>
      <c r="BD657" s="14">
        <f t="shared" si="219"/>
        <v>3.0664395229982966</v>
      </c>
      <c r="BE657" s="14">
        <f t="shared" si="220"/>
        <v>2.2998296422487225</v>
      </c>
      <c r="BF657" s="14">
        <f t="shared" si="221"/>
        <v>3.1090289608177173</v>
      </c>
      <c r="BG657" s="14">
        <f t="shared" si="222"/>
        <v>0.93696763202725719</v>
      </c>
      <c r="BH657" s="14">
        <f t="shared" si="223"/>
        <v>1.9165247018739355</v>
      </c>
      <c r="BI657">
        <v>16</v>
      </c>
      <c r="BJ657">
        <v>8</v>
      </c>
      <c r="BK657">
        <v>0</v>
      </c>
      <c r="BL657">
        <v>0</v>
      </c>
      <c r="BM657">
        <v>0</v>
      </c>
      <c r="BN657">
        <v>0</v>
      </c>
      <c r="BO657" s="2">
        <v>3.8396170000000001</v>
      </c>
      <c r="BP657">
        <v>6</v>
      </c>
      <c r="BQ657">
        <v>1</v>
      </c>
      <c r="BR657" s="18">
        <f t="shared" si="224"/>
        <v>0.16666666666666666</v>
      </c>
      <c r="BS657">
        <v>0</v>
      </c>
      <c r="BT657">
        <v>6</v>
      </c>
      <c r="BU657">
        <v>16</v>
      </c>
      <c r="BV657">
        <v>0</v>
      </c>
      <c r="BW657">
        <v>0</v>
      </c>
      <c r="BX657">
        <v>3</v>
      </c>
      <c r="BY657">
        <v>3</v>
      </c>
      <c r="BZ657">
        <v>0</v>
      </c>
      <c r="CA657">
        <v>0</v>
      </c>
      <c r="CB657" s="18">
        <f t="shared" si="225"/>
        <v>0</v>
      </c>
      <c r="CC657" s="19">
        <v>8</v>
      </c>
      <c r="CD657">
        <v>3</v>
      </c>
      <c r="CE657">
        <v>1.3</v>
      </c>
      <c r="CF657">
        <v>4.4000000000000004</v>
      </c>
      <c r="CG657" s="20">
        <f t="shared" si="226"/>
        <v>5.8666666666666673E-2</v>
      </c>
      <c r="CH657" s="20">
        <f t="shared" si="227"/>
        <v>0.18739352640545145</v>
      </c>
      <c r="CI657">
        <v>24.8</v>
      </c>
      <c r="CJ657">
        <v>30.7</v>
      </c>
      <c r="CK657">
        <v>-5.8</v>
      </c>
      <c r="CL657">
        <v>6.6</v>
      </c>
      <c r="CM657">
        <v>4</v>
      </c>
      <c r="CN657">
        <v>-0.8</v>
      </c>
      <c r="CO657">
        <v>9.8000000000000007</v>
      </c>
      <c r="CP657" s="21">
        <f t="shared" si="228"/>
        <v>0.13066666666666668</v>
      </c>
      <c r="CQ657" s="21">
        <f t="shared" si="229"/>
        <v>0.41737649063032373</v>
      </c>
      <c r="CU657">
        <v>7</v>
      </c>
      <c r="CV657" t="s">
        <v>2937</v>
      </c>
      <c r="CW657">
        <v>900000</v>
      </c>
      <c r="CY657" s="22">
        <f t="shared" si="230"/>
        <v>8.2195121951219523</v>
      </c>
    </row>
    <row r="658" spans="1:103" x14ac:dyDescent="0.2">
      <c r="A658">
        <v>75</v>
      </c>
      <c r="B658" t="s">
        <v>2938</v>
      </c>
      <c r="C658" t="s">
        <v>250</v>
      </c>
      <c r="D658" t="s">
        <v>245</v>
      </c>
      <c r="E658" t="s">
        <v>106</v>
      </c>
      <c r="F658">
        <v>73</v>
      </c>
      <c r="G658">
        <v>224</v>
      </c>
      <c r="H658" t="s">
        <v>107</v>
      </c>
      <c r="I658">
        <v>2005</v>
      </c>
      <c r="J658">
        <v>5</v>
      </c>
      <c r="K658">
        <v>156</v>
      </c>
      <c r="M658">
        <v>27</v>
      </c>
      <c r="N658" t="s">
        <v>2939</v>
      </c>
      <c r="O658" s="12" t="s">
        <v>743</v>
      </c>
      <c r="P658" s="12" t="s">
        <v>2940</v>
      </c>
      <c r="Q658" t="s">
        <v>265</v>
      </c>
      <c r="T658" s="12" t="s">
        <v>148</v>
      </c>
      <c r="U658">
        <v>63</v>
      </c>
      <c r="V658">
        <v>2</v>
      </c>
      <c r="W658">
        <v>6</v>
      </c>
      <c r="X658">
        <v>8</v>
      </c>
      <c r="Y658">
        <v>-1</v>
      </c>
      <c r="Z658">
        <v>25</v>
      </c>
      <c r="AA658">
        <v>22</v>
      </c>
      <c r="AB658">
        <v>14</v>
      </c>
      <c r="AC658" s="13">
        <f t="shared" si="210"/>
        <v>0.08</v>
      </c>
      <c r="AD658" s="13">
        <f t="shared" si="211"/>
        <v>3.2786885245901641E-2</v>
      </c>
      <c r="AE658" s="14">
        <v>29.4</v>
      </c>
      <c r="AF658" s="15">
        <v>10</v>
      </c>
      <c r="AG658" s="15">
        <v>4</v>
      </c>
      <c r="AH658" s="15">
        <v>5</v>
      </c>
      <c r="AI658" s="2">
        <v>536.91666666670005</v>
      </c>
      <c r="AJ658" s="14">
        <f t="shared" si="212"/>
        <v>8.5224867724873032</v>
      </c>
      <c r="AK658">
        <v>783</v>
      </c>
      <c r="AL658" s="14">
        <f t="shared" si="213"/>
        <v>12.428571428571429</v>
      </c>
      <c r="AM658" s="16">
        <f t="shared" si="214"/>
        <v>0.68571732652196682</v>
      </c>
      <c r="AN658" s="15">
        <v>53.25</v>
      </c>
      <c r="AO658" s="16">
        <f t="shared" si="215"/>
        <v>5.950644109886329</v>
      </c>
      <c r="AP658" s="13">
        <f>IF(('Even Strength'!CU658+'Power Play'!AJ658+'Penalty Kill'!AF658)&gt;0,V658/('Even Strength'!CU658+'Power Play'!AJ658+'Penalty Kill'!AF658),0)</f>
        <v>1.3513513513513514E-2</v>
      </c>
      <c r="AQ658" s="13">
        <f>IF(('Even Strength'!CU658+'Power Play'!AJ658+'Penalty Kill'!AF658)&gt;0,W658/('Even Strength'!CU658+'Power Play'!AJ658+'Penalty Kill'!AF658),0)</f>
        <v>4.0540540540540543E-2</v>
      </c>
      <c r="AR658" s="13">
        <f t="shared" si="216"/>
        <v>5.4054054054054057E-2</v>
      </c>
      <c r="AS658">
        <v>6</v>
      </c>
      <c r="AT658">
        <v>2</v>
      </c>
      <c r="AU658" s="17">
        <f t="shared" si="217"/>
        <v>0.75</v>
      </c>
      <c r="AV658">
        <v>0.2</v>
      </c>
      <c r="AW658">
        <v>73</v>
      </c>
      <c r="AX658">
        <v>211</v>
      </c>
      <c r="AY658">
        <v>12</v>
      </c>
      <c r="AZ658">
        <v>22</v>
      </c>
      <c r="BA658">
        <v>6</v>
      </c>
      <c r="BB658">
        <v>12</v>
      </c>
      <c r="BC658" s="2">
        <f t="shared" si="218"/>
        <v>8.1576905168394731</v>
      </c>
      <c r="BD658" s="14">
        <f t="shared" si="219"/>
        <v>23.579078069220945</v>
      </c>
      <c r="BE658" s="14">
        <f t="shared" si="220"/>
        <v>1.3409902219462149</v>
      </c>
      <c r="BF658" s="14">
        <f t="shared" si="221"/>
        <v>2.4584820735680606</v>
      </c>
      <c r="BG658" s="14">
        <f t="shared" si="222"/>
        <v>0.67049511097310743</v>
      </c>
      <c r="BH658" s="14">
        <f t="shared" si="223"/>
        <v>1.3409902219462149</v>
      </c>
      <c r="BI658">
        <v>126</v>
      </c>
      <c r="BJ658">
        <v>12</v>
      </c>
      <c r="BK658">
        <v>10</v>
      </c>
      <c r="BL658">
        <v>3</v>
      </c>
      <c r="BM658">
        <v>2</v>
      </c>
      <c r="BN658">
        <v>0</v>
      </c>
      <c r="BO658" s="2">
        <v>-5.98055</v>
      </c>
      <c r="BR658" s="18" t="str">
        <f t="shared" si="224"/>
        <v xml:space="preserve"> </v>
      </c>
      <c r="BT658">
        <v>1</v>
      </c>
      <c r="BU658">
        <v>14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 s="18">
        <f t="shared" si="225"/>
        <v>0</v>
      </c>
      <c r="CC658" s="19">
        <v>1</v>
      </c>
      <c r="CD658">
        <v>-0.4</v>
      </c>
      <c r="CE658">
        <v>0.60000000000000009</v>
      </c>
      <c r="CF658">
        <v>0.2</v>
      </c>
      <c r="CG658" s="20">
        <f t="shared" si="226"/>
        <v>3.1746031746031746E-3</v>
      </c>
      <c r="CH658" s="20">
        <f t="shared" si="227"/>
        <v>2.2349837032436915E-2</v>
      </c>
      <c r="CI658">
        <v>10.199999999999999</v>
      </c>
      <c r="CJ658">
        <v>9.8000000000000007</v>
      </c>
      <c r="CK658">
        <v>-3.9</v>
      </c>
      <c r="CL658">
        <v>-1.5</v>
      </c>
      <c r="CM658">
        <v>0.9</v>
      </c>
      <c r="CN658">
        <v>0</v>
      </c>
      <c r="CO658">
        <v>-0.60000000000000009</v>
      </c>
      <c r="CP658" s="21">
        <f t="shared" si="228"/>
        <v>-9.5238095238095247E-3</v>
      </c>
      <c r="CQ658" s="21">
        <f t="shared" si="229"/>
        <v>-6.7049511097310749E-2</v>
      </c>
      <c r="CU658">
        <v>17</v>
      </c>
      <c r="CV658" t="s">
        <v>283</v>
      </c>
      <c r="CW658">
        <v>600000</v>
      </c>
      <c r="CY658" s="22">
        <f t="shared" si="230"/>
        <v>-1.653658536585366</v>
      </c>
    </row>
    <row r="659" spans="1:103" x14ac:dyDescent="0.2">
      <c r="A659">
        <v>25</v>
      </c>
      <c r="B659" t="s">
        <v>1335</v>
      </c>
      <c r="C659" t="s">
        <v>2941</v>
      </c>
      <c r="D659" t="s">
        <v>116</v>
      </c>
      <c r="E659" t="s">
        <v>117</v>
      </c>
      <c r="F659">
        <v>74</v>
      </c>
      <c r="G659">
        <v>205</v>
      </c>
      <c r="H659" t="s">
        <v>107</v>
      </c>
      <c r="I659">
        <v>2008</v>
      </c>
      <c r="J659">
        <v>7</v>
      </c>
      <c r="K659">
        <v>184</v>
      </c>
      <c r="L659" t="s">
        <v>108</v>
      </c>
      <c r="M659">
        <v>25</v>
      </c>
      <c r="N659" t="s">
        <v>2942</v>
      </c>
      <c r="O659" s="12" t="s">
        <v>490</v>
      </c>
      <c r="P659" s="12" t="s">
        <v>2943</v>
      </c>
      <c r="Q659" t="s">
        <v>169</v>
      </c>
      <c r="T659" s="12" t="s">
        <v>178</v>
      </c>
      <c r="U659">
        <v>10</v>
      </c>
      <c r="V659">
        <v>1</v>
      </c>
      <c r="W659">
        <v>2</v>
      </c>
      <c r="X659">
        <v>3</v>
      </c>
      <c r="Y659">
        <v>1</v>
      </c>
      <c r="Z659">
        <v>10</v>
      </c>
      <c r="AA659">
        <v>8</v>
      </c>
      <c r="AB659">
        <v>12</v>
      </c>
      <c r="AC659" s="13">
        <f t="shared" si="210"/>
        <v>0.1</v>
      </c>
      <c r="AD659" s="13">
        <f t="shared" si="211"/>
        <v>3.3333333333333333E-2</v>
      </c>
      <c r="AE659" s="14">
        <v>27.7</v>
      </c>
      <c r="AF659" s="15">
        <v>2</v>
      </c>
      <c r="AG659" s="15">
        <v>2</v>
      </c>
      <c r="AH659" s="15">
        <v>1</v>
      </c>
      <c r="AI659" s="2">
        <v>153.3333333333</v>
      </c>
      <c r="AJ659" s="14">
        <f t="shared" si="212"/>
        <v>15.33333333333</v>
      </c>
      <c r="AK659">
        <v>189</v>
      </c>
      <c r="AL659" s="14">
        <f t="shared" si="213"/>
        <v>18.899999999999999</v>
      </c>
      <c r="AM659" s="16">
        <f t="shared" si="214"/>
        <v>0.81128747795396827</v>
      </c>
      <c r="AN659" s="15">
        <v>10.833333</v>
      </c>
      <c r="AO659" s="16">
        <f t="shared" si="215"/>
        <v>4.2391303043487474</v>
      </c>
      <c r="AP659" s="13">
        <f>IF(('Even Strength'!CU659+'Power Play'!AJ659+'Penalty Kill'!AF659)&gt;0,V659/('Even Strength'!CU659+'Power Play'!AJ659+'Penalty Kill'!AF659),0)</f>
        <v>4.7619047619047616E-2</v>
      </c>
      <c r="AQ659" s="13">
        <f>IF(('Even Strength'!CU659+'Power Play'!AJ659+'Penalty Kill'!AF659)&gt;0,W659/('Even Strength'!CU659+'Power Play'!AJ659+'Penalty Kill'!AF659),0)</f>
        <v>9.5238095238095233E-2</v>
      </c>
      <c r="AR659" s="13">
        <f t="shared" si="216"/>
        <v>0.14285714285714285</v>
      </c>
      <c r="AS659">
        <v>0</v>
      </c>
      <c r="AT659">
        <v>0</v>
      </c>
      <c r="AU659" s="17">
        <f t="shared" si="217"/>
        <v>0</v>
      </c>
      <c r="AV659">
        <v>0</v>
      </c>
      <c r="AW659">
        <v>11</v>
      </c>
      <c r="AX659">
        <v>7</v>
      </c>
      <c r="AY659">
        <v>11</v>
      </c>
      <c r="AZ659">
        <v>8</v>
      </c>
      <c r="BA659">
        <v>4</v>
      </c>
      <c r="BB659">
        <v>2</v>
      </c>
      <c r="BC659" s="2">
        <f t="shared" si="218"/>
        <v>4.3043478260878913</v>
      </c>
      <c r="BD659" s="14">
        <f t="shared" si="219"/>
        <v>2.7391304347832039</v>
      </c>
      <c r="BE659" s="14">
        <f t="shared" si="220"/>
        <v>4.3043478260878913</v>
      </c>
      <c r="BF659" s="14">
        <f t="shared" si="221"/>
        <v>3.1304347826093761</v>
      </c>
      <c r="BG659" s="14">
        <f t="shared" si="222"/>
        <v>1.5652173913046881</v>
      </c>
      <c r="BH659" s="14">
        <f t="shared" si="223"/>
        <v>0.78260869565234403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2">
        <v>2.6960440000000001</v>
      </c>
      <c r="BR659" s="18" t="str">
        <f t="shared" si="224"/>
        <v xml:space="preserve"> </v>
      </c>
      <c r="BT659">
        <v>0</v>
      </c>
      <c r="BU659">
        <v>4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 s="18">
        <f t="shared" si="225"/>
        <v>0</v>
      </c>
      <c r="CC659" s="19">
        <v>4</v>
      </c>
      <c r="CD659">
        <v>0.30000000000000004</v>
      </c>
      <c r="CE659">
        <v>0.4</v>
      </c>
      <c r="CF659">
        <v>0.7</v>
      </c>
      <c r="CG659" s="20">
        <f t="shared" si="226"/>
        <v>6.9999999999999993E-2</v>
      </c>
      <c r="CH659" s="20">
        <f t="shared" si="227"/>
        <v>0.27391304347832035</v>
      </c>
      <c r="CI659">
        <v>2.5</v>
      </c>
      <c r="CJ659">
        <v>2.7</v>
      </c>
      <c r="CK659">
        <v>1.1000000000000001</v>
      </c>
      <c r="CL659">
        <v>0.60000000000000009</v>
      </c>
      <c r="CM659">
        <v>0.30000000000000004</v>
      </c>
      <c r="CN659">
        <v>0</v>
      </c>
      <c r="CO659">
        <v>1</v>
      </c>
      <c r="CP659" s="21">
        <f t="shared" si="228"/>
        <v>0.1</v>
      </c>
      <c r="CQ659" s="21">
        <f t="shared" si="229"/>
        <v>0.39130434782617202</v>
      </c>
      <c r="CW659">
        <v>715000</v>
      </c>
      <c r="CY659" s="22">
        <f t="shared" si="230"/>
        <v>-0.25560975609756098</v>
      </c>
    </row>
    <row r="660" spans="1:103" x14ac:dyDescent="0.2">
      <c r="A660">
        <v>44</v>
      </c>
      <c r="B660" t="s">
        <v>2944</v>
      </c>
      <c r="C660" t="s">
        <v>2945</v>
      </c>
      <c r="E660" t="s">
        <v>2946</v>
      </c>
      <c r="F660">
        <v>75</v>
      </c>
      <c r="G660">
        <v>222</v>
      </c>
      <c r="H660" t="s">
        <v>118</v>
      </c>
      <c r="I660">
        <v>1998</v>
      </c>
      <c r="J660">
        <v>1</v>
      </c>
      <c r="K660">
        <v>19</v>
      </c>
      <c r="M660">
        <v>33</v>
      </c>
      <c r="N660" t="s">
        <v>2947</v>
      </c>
      <c r="O660" s="12" t="s">
        <v>2948</v>
      </c>
      <c r="P660" s="12" t="s">
        <v>2949</v>
      </c>
      <c r="Q660" t="s">
        <v>684</v>
      </c>
      <c r="T660" s="12" t="s">
        <v>178</v>
      </c>
      <c r="U660">
        <v>79</v>
      </c>
      <c r="V660">
        <v>3</v>
      </c>
      <c r="W660">
        <v>11</v>
      </c>
      <c r="X660">
        <v>14</v>
      </c>
      <c r="Y660">
        <v>6</v>
      </c>
      <c r="Z660">
        <v>73</v>
      </c>
      <c r="AA660">
        <v>33</v>
      </c>
      <c r="AB660">
        <v>55</v>
      </c>
      <c r="AC660" s="13">
        <f t="shared" si="210"/>
        <v>4.1095890410958902E-2</v>
      </c>
      <c r="AD660" s="13">
        <f t="shared" si="211"/>
        <v>1.8633540372670808E-2</v>
      </c>
      <c r="AE660" s="14">
        <v>53.9</v>
      </c>
      <c r="AF660" s="15">
        <v>40</v>
      </c>
      <c r="AG660" s="15">
        <v>2</v>
      </c>
      <c r="AH660" s="15">
        <v>29</v>
      </c>
      <c r="AI660" s="2">
        <v>1497.15</v>
      </c>
      <c r="AJ660" s="14">
        <f t="shared" si="212"/>
        <v>18.951265822784812</v>
      </c>
      <c r="AK660">
        <v>2127</v>
      </c>
      <c r="AL660" s="14">
        <f t="shared" si="213"/>
        <v>26.924050632911392</v>
      </c>
      <c r="AM660" s="16">
        <f t="shared" si="214"/>
        <v>0.70387870239774331</v>
      </c>
      <c r="AN660" s="15">
        <v>81.375</v>
      </c>
      <c r="AO660" s="16">
        <f t="shared" si="215"/>
        <v>3.2611962729185451</v>
      </c>
      <c r="AP660" s="13">
        <f>IF(('Even Strength'!CU660+'Power Play'!AJ660+'Penalty Kill'!AF660)&gt;0,V660/('Even Strength'!CU660+'Power Play'!AJ660+'Penalty Kill'!AF660),0)</f>
        <v>3.1914893617021274E-2</v>
      </c>
      <c r="AQ660" s="13">
        <f>IF(('Even Strength'!CU660+'Power Play'!AJ660+'Penalty Kill'!AF660)&gt;0,W660/('Even Strength'!CU660+'Power Play'!AJ660+'Penalty Kill'!AF660),0)</f>
        <v>0.11702127659574468</v>
      </c>
      <c r="AR660" s="13">
        <f t="shared" si="216"/>
        <v>0.14893617021276595</v>
      </c>
      <c r="AS660">
        <v>0</v>
      </c>
      <c r="AT660">
        <v>0</v>
      </c>
      <c r="AU660" s="17">
        <f t="shared" si="217"/>
        <v>0</v>
      </c>
      <c r="AV660">
        <v>0</v>
      </c>
      <c r="AW660">
        <v>171</v>
      </c>
      <c r="AX660">
        <v>211</v>
      </c>
      <c r="AY660">
        <v>96</v>
      </c>
      <c r="AZ660">
        <v>33</v>
      </c>
      <c r="BA660">
        <v>40</v>
      </c>
      <c r="BB660">
        <v>5</v>
      </c>
      <c r="BC660" s="2">
        <f t="shared" si="218"/>
        <v>6.8530207394048688</v>
      </c>
      <c r="BD660" s="14">
        <f t="shared" si="219"/>
        <v>8.4560665264001607</v>
      </c>
      <c r="BE660" s="14">
        <f t="shared" si="220"/>
        <v>3.8473098887886983</v>
      </c>
      <c r="BF660" s="14">
        <f t="shared" si="221"/>
        <v>1.3225127742711151</v>
      </c>
      <c r="BG660" s="14">
        <f t="shared" si="222"/>
        <v>1.603045786995291</v>
      </c>
      <c r="BH660" s="14">
        <f t="shared" si="223"/>
        <v>0.20038072337441137</v>
      </c>
      <c r="BI660">
        <v>46</v>
      </c>
      <c r="BJ660">
        <v>18</v>
      </c>
      <c r="BK660">
        <v>2</v>
      </c>
      <c r="BL660">
        <v>0</v>
      </c>
      <c r="BM660">
        <v>0</v>
      </c>
      <c r="BN660">
        <v>0</v>
      </c>
      <c r="BO660" s="2">
        <v>-5.6558530000000005</v>
      </c>
      <c r="BR660" s="18" t="str">
        <f t="shared" si="224"/>
        <v xml:space="preserve"> </v>
      </c>
      <c r="BT660">
        <v>1</v>
      </c>
      <c r="BU660">
        <v>19</v>
      </c>
      <c r="BV660">
        <v>1</v>
      </c>
      <c r="BW660">
        <v>1</v>
      </c>
      <c r="BX660">
        <v>1</v>
      </c>
      <c r="BY660">
        <v>0</v>
      </c>
      <c r="BZ660">
        <v>0</v>
      </c>
      <c r="CA660">
        <v>0</v>
      </c>
      <c r="CB660" s="18">
        <f t="shared" si="225"/>
        <v>0</v>
      </c>
      <c r="CC660" s="19">
        <v>4</v>
      </c>
      <c r="CD660">
        <v>0</v>
      </c>
      <c r="CE660">
        <v>4.4000000000000004</v>
      </c>
      <c r="CF660">
        <v>4.4000000000000004</v>
      </c>
      <c r="CG660" s="20">
        <f t="shared" si="226"/>
        <v>5.5696202531645575E-2</v>
      </c>
      <c r="CH660" s="20">
        <f t="shared" si="227"/>
        <v>0.17633503656948202</v>
      </c>
      <c r="CI660">
        <v>24.3</v>
      </c>
      <c r="CJ660">
        <v>35.4</v>
      </c>
      <c r="CK660">
        <v>-6.6</v>
      </c>
      <c r="CL660">
        <v>-0.2</v>
      </c>
      <c r="CM660">
        <v>6</v>
      </c>
      <c r="CN660">
        <v>0</v>
      </c>
      <c r="CO660">
        <v>5.8</v>
      </c>
      <c r="CP660" s="21">
        <f t="shared" si="228"/>
        <v>7.3417721518987344E-2</v>
      </c>
      <c r="CQ660" s="21">
        <f t="shared" si="229"/>
        <v>0.23244163911431717</v>
      </c>
      <c r="CU660">
        <v>3</v>
      </c>
      <c r="CV660" t="s">
        <v>656</v>
      </c>
      <c r="CW660">
        <v>3000000</v>
      </c>
      <c r="CY660" s="22">
        <f t="shared" si="230"/>
        <v>0.5317073170731712</v>
      </c>
    </row>
    <row r="661" spans="1:103" x14ac:dyDescent="0.2">
      <c r="A661">
        <v>12</v>
      </c>
      <c r="B661" t="s">
        <v>2950</v>
      </c>
      <c r="C661" t="s">
        <v>1894</v>
      </c>
      <c r="E661" t="s">
        <v>482</v>
      </c>
      <c r="F661">
        <v>74</v>
      </c>
      <c r="G661">
        <v>190</v>
      </c>
      <c r="H661" t="s">
        <v>118</v>
      </c>
      <c r="I661">
        <v>2004</v>
      </c>
      <c r="J661">
        <v>3</v>
      </c>
      <c r="K661">
        <v>87</v>
      </c>
      <c r="M661">
        <v>27</v>
      </c>
      <c r="N661" t="s">
        <v>2951</v>
      </c>
      <c r="O661" s="12" t="s">
        <v>1713</v>
      </c>
      <c r="P661" s="12" t="s">
        <v>2952</v>
      </c>
      <c r="Q661" s="12" t="s">
        <v>442</v>
      </c>
      <c r="R661" t="s">
        <v>300</v>
      </c>
      <c r="S661">
        <v>44</v>
      </c>
      <c r="T661" s="12" t="s">
        <v>170</v>
      </c>
      <c r="U661">
        <v>61</v>
      </c>
      <c r="V661">
        <v>4</v>
      </c>
      <c r="W661">
        <v>7</v>
      </c>
      <c r="X661">
        <v>11</v>
      </c>
      <c r="Y661">
        <v>-5</v>
      </c>
      <c r="Z661">
        <v>69</v>
      </c>
      <c r="AA661">
        <v>23</v>
      </c>
      <c r="AB661">
        <v>28</v>
      </c>
      <c r="AC661" s="13">
        <f t="shared" si="210"/>
        <v>5.7971014492753624E-2</v>
      </c>
      <c r="AD661" s="13">
        <f t="shared" si="211"/>
        <v>3.3333333333333333E-2</v>
      </c>
      <c r="AE661" s="14">
        <v>24.2</v>
      </c>
      <c r="AF661" s="15">
        <v>27</v>
      </c>
      <c r="AG661" s="15">
        <v>9</v>
      </c>
      <c r="AH661" s="15">
        <v>12</v>
      </c>
      <c r="AI661" s="2">
        <v>697.81666666670003</v>
      </c>
      <c r="AJ661" s="14">
        <f t="shared" si="212"/>
        <v>11.439617486339344</v>
      </c>
      <c r="AK661">
        <v>1005</v>
      </c>
      <c r="AL661" s="14">
        <f t="shared" si="213"/>
        <v>16.475409836065573</v>
      </c>
      <c r="AM661" s="16">
        <f t="shared" si="214"/>
        <v>0.69434494195691543</v>
      </c>
      <c r="AN661" s="15">
        <v>86.125</v>
      </c>
      <c r="AO661" s="16">
        <f t="shared" si="215"/>
        <v>7.4052401538127297</v>
      </c>
      <c r="AP661" s="13">
        <f>IF(('Even Strength'!CU661+'Power Play'!AJ661+'Penalty Kill'!AF661)&gt;0,V661/('Even Strength'!CU661+'Power Play'!AJ661+'Penalty Kill'!AF661),0)</f>
        <v>4.0404040404040407E-2</v>
      </c>
      <c r="AQ661" s="13">
        <f>IF(('Even Strength'!CU661+'Power Play'!AJ661+'Penalty Kill'!AF661)&gt;0,W661/('Even Strength'!CU661+'Power Play'!AJ661+'Penalty Kill'!AF661),0)</f>
        <v>7.0707070707070704E-2</v>
      </c>
      <c r="AR661" s="13">
        <f t="shared" si="216"/>
        <v>0.1111111111111111</v>
      </c>
      <c r="AS661">
        <v>176</v>
      </c>
      <c r="AT661">
        <v>220</v>
      </c>
      <c r="AU661" s="17">
        <f t="shared" si="217"/>
        <v>0.44444444444444442</v>
      </c>
      <c r="AV661">
        <v>10.8</v>
      </c>
      <c r="AW661">
        <v>78</v>
      </c>
      <c r="AX661">
        <v>43</v>
      </c>
      <c r="AY661">
        <v>19</v>
      </c>
      <c r="AZ661">
        <v>23</v>
      </c>
      <c r="BA661">
        <v>10</v>
      </c>
      <c r="BB661">
        <v>21</v>
      </c>
      <c r="BC661" s="2">
        <f t="shared" si="218"/>
        <v>6.7066325921322836</v>
      </c>
      <c r="BD661" s="14">
        <f t="shared" si="219"/>
        <v>3.6972461725857459</v>
      </c>
      <c r="BE661" s="14">
        <f t="shared" si="220"/>
        <v>1.6336669134681203</v>
      </c>
      <c r="BF661" s="14">
        <f t="shared" si="221"/>
        <v>1.9775967899877247</v>
      </c>
      <c r="BG661" s="14">
        <f t="shared" si="222"/>
        <v>0.85982469129901062</v>
      </c>
      <c r="BH661" s="14">
        <f t="shared" si="223"/>
        <v>1.8056318517279224</v>
      </c>
      <c r="BI661">
        <v>20</v>
      </c>
      <c r="BJ661">
        <v>5</v>
      </c>
      <c r="BK661">
        <v>0</v>
      </c>
      <c r="BL661">
        <v>1</v>
      </c>
      <c r="BM661">
        <v>0</v>
      </c>
      <c r="BN661">
        <v>0</v>
      </c>
      <c r="BO661" s="2">
        <v>5.8230889999999995</v>
      </c>
      <c r="BR661" s="18" t="str">
        <f t="shared" si="224"/>
        <v xml:space="preserve"> </v>
      </c>
      <c r="BT661">
        <v>1</v>
      </c>
      <c r="BU661">
        <v>15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 s="18">
        <f t="shared" si="225"/>
        <v>0</v>
      </c>
      <c r="CC661" s="19">
        <v>2</v>
      </c>
      <c r="CD661">
        <v>-0.30000000000000004</v>
      </c>
      <c r="CE661">
        <v>0.5</v>
      </c>
      <c r="CF661">
        <v>0.2</v>
      </c>
      <c r="CG661" s="20">
        <f t="shared" si="226"/>
        <v>3.2786885245901639E-3</v>
      </c>
      <c r="CH661" s="20">
        <f t="shared" si="227"/>
        <v>1.7196493825980215E-2</v>
      </c>
      <c r="CI661">
        <v>11.7</v>
      </c>
      <c r="CJ661">
        <v>12.5</v>
      </c>
      <c r="CK661">
        <v>-3.3</v>
      </c>
      <c r="CL661">
        <v>-0.8</v>
      </c>
      <c r="CM661">
        <v>1.1000000000000001</v>
      </c>
      <c r="CN661">
        <v>0</v>
      </c>
      <c r="CO661">
        <v>0.30000000000000004</v>
      </c>
      <c r="CP661" s="21">
        <f t="shared" si="228"/>
        <v>4.9180327868852463E-3</v>
      </c>
      <c r="CQ661" s="21">
        <f t="shared" si="229"/>
        <v>2.5794740738970322E-2</v>
      </c>
      <c r="CW661">
        <v>375000</v>
      </c>
      <c r="CY661" s="22">
        <f t="shared" si="230"/>
        <v>-0.35853658536585353</v>
      </c>
    </row>
    <row r="662" spans="1:103" x14ac:dyDescent="0.2">
      <c r="A662">
        <v>59</v>
      </c>
      <c r="B662" t="s">
        <v>2953</v>
      </c>
      <c r="C662" t="s">
        <v>2954</v>
      </c>
      <c r="D662" t="s">
        <v>206</v>
      </c>
      <c r="E662" t="s">
        <v>106</v>
      </c>
      <c r="F662">
        <v>73</v>
      </c>
      <c r="G662">
        <v>190</v>
      </c>
      <c r="H662" t="s">
        <v>118</v>
      </c>
      <c r="I662">
        <v>2010</v>
      </c>
      <c r="J662">
        <v>3</v>
      </c>
      <c r="K662">
        <v>64</v>
      </c>
      <c r="L662" t="s">
        <v>108</v>
      </c>
      <c r="M662">
        <v>21</v>
      </c>
      <c r="N662" t="s">
        <v>2955</v>
      </c>
      <c r="O662" s="12" t="s">
        <v>2727</v>
      </c>
      <c r="P662" s="12" t="s">
        <v>2956</v>
      </c>
      <c r="Q662" t="s">
        <v>155</v>
      </c>
      <c r="T662" s="12" t="s">
        <v>170</v>
      </c>
      <c r="U662">
        <v>8</v>
      </c>
      <c r="V662">
        <v>0</v>
      </c>
      <c r="W662">
        <v>2</v>
      </c>
      <c r="X662">
        <v>2</v>
      </c>
      <c r="Y662">
        <v>1</v>
      </c>
      <c r="Z662">
        <v>7</v>
      </c>
      <c r="AA662">
        <v>6</v>
      </c>
      <c r="AB662">
        <v>7</v>
      </c>
      <c r="AC662" s="13">
        <f t="shared" si="210"/>
        <v>0</v>
      </c>
      <c r="AD662" s="13">
        <f t="shared" si="211"/>
        <v>0</v>
      </c>
      <c r="AE662" s="14">
        <v>25.8</v>
      </c>
      <c r="AF662" s="15">
        <v>4</v>
      </c>
      <c r="AG662" s="15">
        <v>1</v>
      </c>
      <c r="AH662" s="15">
        <v>1</v>
      </c>
      <c r="AI662" s="2">
        <v>85.616666666699999</v>
      </c>
      <c r="AJ662" s="14">
        <f t="shared" si="212"/>
        <v>10.7020833333375</v>
      </c>
      <c r="AK662">
        <v>125</v>
      </c>
      <c r="AL662" s="14">
        <f t="shared" si="213"/>
        <v>15.625</v>
      </c>
      <c r="AM662" s="16">
        <f t="shared" si="214"/>
        <v>0.68493333333359996</v>
      </c>
      <c r="AN662" s="15">
        <v>9</v>
      </c>
      <c r="AO662" s="16">
        <f t="shared" si="215"/>
        <v>6.3071831808423955</v>
      </c>
      <c r="AP662" s="13">
        <f>IF(('Even Strength'!CU662+'Power Play'!AJ662+'Penalty Kill'!AF662)&gt;0,V662/('Even Strength'!CU662+'Power Play'!AJ662+'Penalty Kill'!AF662),0)</f>
        <v>0</v>
      </c>
      <c r="AQ662" s="13">
        <f>IF(('Even Strength'!CU662+'Power Play'!AJ662+'Penalty Kill'!AF662)&gt;0,W662/('Even Strength'!CU662+'Power Play'!AJ662+'Penalty Kill'!AF662),0)</f>
        <v>5.7142857142857141E-2</v>
      </c>
      <c r="AR662" s="13">
        <f t="shared" si="216"/>
        <v>5.7142857142857141E-2</v>
      </c>
      <c r="AS662">
        <v>2</v>
      </c>
      <c r="AT662">
        <v>7</v>
      </c>
      <c r="AU662" s="17">
        <f t="shared" si="217"/>
        <v>0.22222222222222221</v>
      </c>
      <c r="AV662">
        <v>1.9</v>
      </c>
      <c r="AW662">
        <v>5</v>
      </c>
      <c r="AX662">
        <v>1</v>
      </c>
      <c r="AY662">
        <v>0</v>
      </c>
      <c r="AZ662">
        <v>6</v>
      </c>
      <c r="BA662">
        <v>1</v>
      </c>
      <c r="BB662">
        <v>3</v>
      </c>
      <c r="BC662" s="2">
        <f t="shared" si="218"/>
        <v>3.5039906560235532</v>
      </c>
      <c r="BD662" s="14">
        <f t="shared" si="219"/>
        <v>0.70079813120471057</v>
      </c>
      <c r="BE662" s="14">
        <f t="shared" si="220"/>
        <v>0</v>
      </c>
      <c r="BF662" s="14">
        <f t="shared" si="221"/>
        <v>4.2047887872282637</v>
      </c>
      <c r="BG662" s="14">
        <f t="shared" si="222"/>
        <v>0.70079813120471057</v>
      </c>
      <c r="BH662" s="14">
        <f t="shared" si="223"/>
        <v>2.1023943936141318</v>
      </c>
      <c r="BI662">
        <v>2</v>
      </c>
      <c r="BJ662">
        <v>1</v>
      </c>
      <c r="BK662">
        <v>0</v>
      </c>
      <c r="BL662">
        <v>0</v>
      </c>
      <c r="BM662">
        <v>0</v>
      </c>
      <c r="BN662">
        <v>0</v>
      </c>
      <c r="BO662" s="2">
        <v>-1.1394029999999999</v>
      </c>
      <c r="BR662" s="18" t="str">
        <f t="shared" si="224"/>
        <v xml:space="preserve"> 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 s="18">
        <f t="shared" si="225"/>
        <v>0</v>
      </c>
      <c r="CC662" s="19">
        <v>2</v>
      </c>
      <c r="CD662">
        <v>0</v>
      </c>
      <c r="CE662">
        <v>0.2</v>
      </c>
      <c r="CF662">
        <v>0.1</v>
      </c>
      <c r="CG662" s="20">
        <f t="shared" si="226"/>
        <v>1.2500000000000001E-2</v>
      </c>
      <c r="CH662" s="20">
        <f t="shared" si="227"/>
        <v>7.0079813120471068E-2</v>
      </c>
      <c r="CI662">
        <v>1.7000000000000002</v>
      </c>
      <c r="CJ662">
        <v>1.4</v>
      </c>
      <c r="CK662">
        <v>1.7000000000000002</v>
      </c>
      <c r="CL662">
        <v>-0.1</v>
      </c>
      <c r="CM662">
        <v>0.30000000000000004</v>
      </c>
      <c r="CN662">
        <v>0</v>
      </c>
      <c r="CO662">
        <v>0.2</v>
      </c>
      <c r="CP662" s="21">
        <f t="shared" si="228"/>
        <v>2.5000000000000001E-2</v>
      </c>
      <c r="CQ662" s="21">
        <f t="shared" si="229"/>
        <v>0.14015962624094214</v>
      </c>
      <c r="CW662">
        <v>878333</v>
      </c>
      <c r="CY662" s="22">
        <f t="shared" si="230"/>
        <v>-1.3424384390243902</v>
      </c>
    </row>
    <row r="663" spans="1:103" x14ac:dyDescent="0.2">
      <c r="A663">
        <v>63</v>
      </c>
      <c r="B663" t="s">
        <v>2957</v>
      </c>
      <c r="C663" t="s">
        <v>308</v>
      </c>
      <c r="D663" t="s">
        <v>309</v>
      </c>
      <c r="E663" t="s">
        <v>106</v>
      </c>
      <c r="F663">
        <v>72</v>
      </c>
      <c r="G663">
        <v>177</v>
      </c>
      <c r="H663" t="s">
        <v>118</v>
      </c>
      <c r="I663">
        <v>1998</v>
      </c>
      <c r="J663">
        <v>2</v>
      </c>
      <c r="K663">
        <v>45</v>
      </c>
      <c r="M663">
        <v>33</v>
      </c>
      <c r="N663" t="s">
        <v>2958</v>
      </c>
      <c r="O663" s="12" t="s">
        <v>474</v>
      </c>
      <c r="P663" s="12" t="s">
        <v>2959</v>
      </c>
      <c r="Q663" t="s">
        <v>460</v>
      </c>
      <c r="T663" s="12" t="s">
        <v>170</v>
      </c>
      <c r="U663">
        <v>80</v>
      </c>
      <c r="V663">
        <v>16</v>
      </c>
      <c r="W663">
        <v>31</v>
      </c>
      <c r="X663">
        <v>47</v>
      </c>
      <c r="Y663">
        <v>-13</v>
      </c>
      <c r="Z663">
        <v>110</v>
      </c>
      <c r="AA663">
        <v>28</v>
      </c>
      <c r="AB663">
        <v>38</v>
      </c>
      <c r="AC663" s="13">
        <f t="shared" si="210"/>
        <v>0.14545454545454545</v>
      </c>
      <c r="AD663" s="13">
        <f t="shared" si="211"/>
        <v>9.0909090909090912E-2</v>
      </c>
      <c r="AE663" s="14">
        <v>26.7</v>
      </c>
      <c r="AF663" s="15">
        <v>59</v>
      </c>
      <c r="AG663" s="15">
        <v>5</v>
      </c>
      <c r="AH663" s="15">
        <v>17</v>
      </c>
      <c r="AI663" s="2">
        <v>1438.9</v>
      </c>
      <c r="AJ663" s="14">
        <f t="shared" si="212"/>
        <v>17.986250000000002</v>
      </c>
      <c r="AK663">
        <v>1696</v>
      </c>
      <c r="AL663" s="14">
        <f t="shared" si="213"/>
        <v>21.2</v>
      </c>
      <c r="AM663" s="16">
        <f t="shared" si="214"/>
        <v>0.84840801886792461</v>
      </c>
      <c r="AN663" s="15">
        <v>187.47222199999999</v>
      </c>
      <c r="AO663" s="16">
        <f t="shared" si="215"/>
        <v>7.8173141427479313</v>
      </c>
      <c r="AP663" s="13">
        <f>IF(('Even Strength'!CU663+'Power Play'!AJ663+'Penalty Kill'!AF663)&gt;0,V663/('Even Strength'!CU663+'Power Play'!AJ663+'Penalty Kill'!AF663),0)</f>
        <v>0.12903225806451613</v>
      </c>
      <c r="AQ663" s="13">
        <f>IF(('Even Strength'!CU663+'Power Play'!AJ663+'Penalty Kill'!AF663)&gt;0,W663/('Even Strength'!CU663+'Power Play'!AJ663+'Penalty Kill'!AF663),0)</f>
        <v>0.25</v>
      </c>
      <c r="AR663" s="13">
        <f t="shared" si="216"/>
        <v>0.37903225806451613</v>
      </c>
      <c r="AS663">
        <v>391</v>
      </c>
      <c r="AT663">
        <v>512</v>
      </c>
      <c r="AU663" s="17">
        <f t="shared" si="217"/>
        <v>0.43300110741971209</v>
      </c>
      <c r="AV663">
        <v>18.8</v>
      </c>
      <c r="AW663">
        <v>86</v>
      </c>
      <c r="AX663">
        <v>72</v>
      </c>
      <c r="AY663">
        <v>18</v>
      </c>
      <c r="AZ663">
        <v>28</v>
      </c>
      <c r="BA663">
        <v>46</v>
      </c>
      <c r="BB663">
        <v>24</v>
      </c>
      <c r="BC663" s="2">
        <f t="shared" si="218"/>
        <v>3.586072694419348</v>
      </c>
      <c r="BD663" s="14">
        <f t="shared" si="219"/>
        <v>3.0022934185836401</v>
      </c>
      <c r="BE663" s="14">
        <f t="shared" si="220"/>
        <v>0.75057335464591002</v>
      </c>
      <c r="BF663" s="14">
        <f t="shared" si="221"/>
        <v>1.1675585516714155</v>
      </c>
      <c r="BG663" s="14">
        <f t="shared" si="222"/>
        <v>1.9181319063173259</v>
      </c>
      <c r="BH663" s="14">
        <f t="shared" si="223"/>
        <v>1.0007644728612133</v>
      </c>
      <c r="BI663">
        <v>52</v>
      </c>
      <c r="BJ663">
        <v>21</v>
      </c>
      <c r="BK663">
        <v>0</v>
      </c>
      <c r="BL663">
        <v>1</v>
      </c>
      <c r="BM663">
        <v>0</v>
      </c>
      <c r="BN663">
        <v>0</v>
      </c>
      <c r="BO663" s="2">
        <v>-11.542436</v>
      </c>
      <c r="BP663">
        <v>6</v>
      </c>
      <c r="BQ663">
        <v>1</v>
      </c>
      <c r="BR663" s="18">
        <f t="shared" si="224"/>
        <v>0.16666666666666666</v>
      </c>
      <c r="BS663">
        <v>0</v>
      </c>
      <c r="BT663">
        <v>2</v>
      </c>
      <c r="BU663">
        <v>23</v>
      </c>
      <c r="BV663">
        <v>0</v>
      </c>
      <c r="BW663">
        <v>1</v>
      </c>
      <c r="BX663">
        <v>3</v>
      </c>
      <c r="BY663">
        <v>0</v>
      </c>
      <c r="BZ663">
        <v>0</v>
      </c>
      <c r="CA663">
        <v>0</v>
      </c>
      <c r="CB663" s="18">
        <f t="shared" si="225"/>
        <v>0</v>
      </c>
      <c r="CC663" s="19">
        <v>3</v>
      </c>
      <c r="CD663">
        <v>2.9</v>
      </c>
      <c r="CE663">
        <v>1.1000000000000001</v>
      </c>
      <c r="CF663">
        <v>4</v>
      </c>
      <c r="CG663" s="20">
        <f t="shared" si="226"/>
        <v>0.05</v>
      </c>
      <c r="CH663" s="20">
        <f t="shared" si="227"/>
        <v>0.16679407881020222</v>
      </c>
      <c r="CI663">
        <v>32.9</v>
      </c>
      <c r="CJ663">
        <v>26.3</v>
      </c>
      <c r="CK663">
        <v>-7.6</v>
      </c>
      <c r="CL663">
        <v>3.7</v>
      </c>
      <c r="CM663">
        <v>1.3</v>
      </c>
      <c r="CN663">
        <v>-0.8</v>
      </c>
      <c r="CO663">
        <v>4.2</v>
      </c>
      <c r="CP663" s="21">
        <f t="shared" si="228"/>
        <v>5.2500000000000005E-2</v>
      </c>
      <c r="CQ663" s="21">
        <f t="shared" si="229"/>
        <v>0.17513378275071234</v>
      </c>
      <c r="CW663">
        <v>5500000</v>
      </c>
      <c r="CY663" s="22">
        <f t="shared" si="230"/>
        <v>-5.4585365853658532</v>
      </c>
    </row>
    <row r="664" spans="1:103" x14ac:dyDescent="0.2">
      <c r="A664">
        <v>19</v>
      </c>
      <c r="B664" t="s">
        <v>2960</v>
      </c>
      <c r="C664" t="s">
        <v>2961</v>
      </c>
      <c r="D664" t="s">
        <v>1419</v>
      </c>
      <c r="E664" t="s">
        <v>106</v>
      </c>
      <c r="F664">
        <v>72</v>
      </c>
      <c r="G664">
        <v>196</v>
      </c>
      <c r="H664" t="s">
        <v>118</v>
      </c>
      <c r="I664">
        <v>1998</v>
      </c>
      <c r="J664">
        <v>3</v>
      </c>
      <c r="K664">
        <v>64</v>
      </c>
      <c r="M664">
        <v>33</v>
      </c>
      <c r="N664" t="s">
        <v>2962</v>
      </c>
      <c r="O664" s="12" t="s">
        <v>599</v>
      </c>
      <c r="P664" s="12" t="s">
        <v>2963</v>
      </c>
      <c r="Q664" t="s">
        <v>199</v>
      </c>
      <c r="T664" s="12" t="s">
        <v>170</v>
      </c>
      <c r="U664">
        <v>82</v>
      </c>
      <c r="V664">
        <v>20</v>
      </c>
      <c r="W664">
        <v>31</v>
      </c>
      <c r="X664">
        <v>51</v>
      </c>
      <c r="Y664">
        <v>-8</v>
      </c>
      <c r="Z664">
        <v>259</v>
      </c>
      <c r="AA664">
        <v>105</v>
      </c>
      <c r="AB664">
        <v>149</v>
      </c>
      <c r="AC664" s="13">
        <f t="shared" si="210"/>
        <v>7.7220077220077218E-2</v>
      </c>
      <c r="AD664" s="13">
        <f t="shared" si="211"/>
        <v>3.8986354775828458E-2</v>
      </c>
      <c r="AE664" s="14">
        <v>36.1</v>
      </c>
      <c r="AF664" s="15">
        <v>121</v>
      </c>
      <c r="AG664" s="15">
        <v>33</v>
      </c>
      <c r="AH664" s="15">
        <v>71</v>
      </c>
      <c r="AI664" s="2">
        <v>1531.0833333333001</v>
      </c>
      <c r="AJ664" s="14">
        <f t="shared" si="212"/>
        <v>18.67174796747927</v>
      </c>
      <c r="AK664">
        <v>1837</v>
      </c>
      <c r="AL664" s="14">
        <f t="shared" si="213"/>
        <v>22.402439024390244</v>
      </c>
      <c r="AM664" s="16">
        <f t="shared" si="214"/>
        <v>0.833469424786772</v>
      </c>
      <c r="AN664" s="15">
        <v>292.22947199999999</v>
      </c>
      <c r="AO664" s="16">
        <f t="shared" si="215"/>
        <v>11.451870671093701</v>
      </c>
      <c r="AP664" s="13">
        <f>IF(('Even Strength'!CU664+'Power Play'!AJ664+'Penalty Kill'!AF664)&gt;0,V664/('Even Strength'!CU664+'Power Play'!AJ664+'Penalty Kill'!AF664),0)</f>
        <v>0.19047619047619047</v>
      </c>
      <c r="AQ664" s="13">
        <f>IF(('Even Strength'!CU664+'Power Play'!AJ664+'Penalty Kill'!AF664)&gt;0,W664/('Even Strength'!CU664+'Power Play'!AJ664+'Penalty Kill'!AF664),0)</f>
        <v>0.29523809523809524</v>
      </c>
      <c r="AR664" s="13">
        <f t="shared" si="216"/>
        <v>0.48571428571428571</v>
      </c>
      <c r="AS664">
        <v>512</v>
      </c>
      <c r="AT664">
        <v>517</v>
      </c>
      <c r="AU664" s="17">
        <f t="shared" si="217"/>
        <v>0.4975704567541302</v>
      </c>
      <c r="AV664">
        <v>20.9</v>
      </c>
      <c r="AW664">
        <v>44</v>
      </c>
      <c r="AX664">
        <v>24</v>
      </c>
      <c r="AY664">
        <v>43</v>
      </c>
      <c r="AZ664">
        <v>105</v>
      </c>
      <c r="BA664">
        <v>46</v>
      </c>
      <c r="BB664">
        <v>33</v>
      </c>
      <c r="BC664" s="2">
        <f t="shared" si="218"/>
        <v>1.7242693082240619</v>
      </c>
      <c r="BD664" s="14">
        <f t="shared" si="219"/>
        <v>0.94051053175857924</v>
      </c>
      <c r="BE664" s="14">
        <f t="shared" si="220"/>
        <v>1.6850813694007878</v>
      </c>
      <c r="BF664" s="14">
        <f t="shared" si="221"/>
        <v>4.1147335764437836</v>
      </c>
      <c r="BG664" s="14">
        <f t="shared" si="222"/>
        <v>1.8026451858706101</v>
      </c>
      <c r="BH664" s="14">
        <f t="shared" si="223"/>
        <v>1.2932019811680464</v>
      </c>
      <c r="BI664">
        <v>18</v>
      </c>
      <c r="BJ664">
        <v>8</v>
      </c>
      <c r="BK664">
        <v>0</v>
      </c>
      <c r="BL664">
        <v>0</v>
      </c>
      <c r="BM664">
        <v>0</v>
      </c>
      <c r="BN664">
        <v>0</v>
      </c>
      <c r="BO664" s="2">
        <v>0.44916699999999998</v>
      </c>
      <c r="BP664">
        <v>5</v>
      </c>
      <c r="BQ664">
        <v>3</v>
      </c>
      <c r="BR664" s="18">
        <f t="shared" si="224"/>
        <v>0.6</v>
      </c>
      <c r="BS664">
        <v>2</v>
      </c>
      <c r="BT664">
        <v>5</v>
      </c>
      <c r="BU664">
        <v>12</v>
      </c>
      <c r="BV664">
        <v>0</v>
      </c>
      <c r="BW664">
        <v>0</v>
      </c>
      <c r="BX664">
        <v>2</v>
      </c>
      <c r="BY664">
        <v>0</v>
      </c>
      <c r="BZ664">
        <v>0</v>
      </c>
      <c r="CA664">
        <v>0</v>
      </c>
      <c r="CB664" s="18">
        <f t="shared" si="225"/>
        <v>0</v>
      </c>
      <c r="CC664" s="19">
        <v>5</v>
      </c>
      <c r="CD664">
        <v>3.7</v>
      </c>
      <c r="CE664">
        <v>1.6</v>
      </c>
      <c r="CF664">
        <v>5.4</v>
      </c>
      <c r="CG664" s="20">
        <f t="shared" si="226"/>
        <v>6.5853658536585369E-2</v>
      </c>
      <c r="CH664" s="20">
        <f t="shared" si="227"/>
        <v>0.21161486964568033</v>
      </c>
      <c r="CI664">
        <v>37</v>
      </c>
      <c r="CJ664">
        <v>27.4</v>
      </c>
      <c r="CK664">
        <v>-6.2</v>
      </c>
      <c r="CL664">
        <v>4.8</v>
      </c>
      <c r="CM664">
        <v>1.1000000000000001</v>
      </c>
      <c r="CN664">
        <v>1.2</v>
      </c>
      <c r="CO664">
        <v>7.1</v>
      </c>
      <c r="CP664" s="21">
        <f t="shared" si="228"/>
        <v>8.658536585365853E-2</v>
      </c>
      <c r="CQ664" s="21">
        <f t="shared" si="229"/>
        <v>0.27823436564524634</v>
      </c>
      <c r="CW664">
        <v>6666667</v>
      </c>
      <c r="CY664" s="22">
        <f t="shared" si="230"/>
        <v>-4.6073176585365854</v>
      </c>
    </row>
    <row r="665" spans="1:103" x14ac:dyDescent="0.2">
      <c r="A665">
        <v>10</v>
      </c>
      <c r="B665" t="s">
        <v>2964</v>
      </c>
      <c r="C665" t="s">
        <v>2965</v>
      </c>
      <c r="D665" t="s">
        <v>105</v>
      </c>
      <c r="E665" t="s">
        <v>106</v>
      </c>
      <c r="F665">
        <v>71</v>
      </c>
      <c r="G665">
        <v>196</v>
      </c>
      <c r="H665" t="s">
        <v>118</v>
      </c>
      <c r="I665">
        <v>2003</v>
      </c>
      <c r="J665">
        <v>1</v>
      </c>
      <c r="K665">
        <v>24</v>
      </c>
      <c r="M665">
        <v>28</v>
      </c>
      <c r="N665" t="s">
        <v>2966</v>
      </c>
      <c r="O665" s="12" t="s">
        <v>474</v>
      </c>
      <c r="P665" s="12" t="s">
        <v>2963</v>
      </c>
      <c r="Q665" t="s">
        <v>684</v>
      </c>
      <c r="T665" s="12" t="s">
        <v>170</v>
      </c>
      <c r="U665">
        <v>82</v>
      </c>
      <c r="V665">
        <v>11</v>
      </c>
      <c r="W665">
        <v>30</v>
      </c>
      <c r="X665">
        <v>41</v>
      </c>
      <c r="Y665">
        <v>-6</v>
      </c>
      <c r="Z665">
        <v>157</v>
      </c>
      <c r="AA665">
        <v>79</v>
      </c>
      <c r="AB665">
        <v>58</v>
      </c>
      <c r="AC665" s="13">
        <f t="shared" si="210"/>
        <v>7.0063694267515922E-2</v>
      </c>
      <c r="AD665" s="13">
        <f t="shared" si="211"/>
        <v>3.7414965986394558E-2</v>
      </c>
      <c r="AE665" s="14">
        <v>28.6</v>
      </c>
      <c r="AF665" s="15">
        <v>90</v>
      </c>
      <c r="AG665" s="15">
        <v>9</v>
      </c>
      <c r="AH665" s="15">
        <v>20</v>
      </c>
      <c r="AI665" s="2">
        <v>1391.8666666667</v>
      </c>
      <c r="AJ665" s="14">
        <f t="shared" si="212"/>
        <v>16.973983739837806</v>
      </c>
      <c r="AK665">
        <v>1917</v>
      </c>
      <c r="AL665" s="14">
        <f t="shared" si="213"/>
        <v>23.378048780487806</v>
      </c>
      <c r="AM665" s="16">
        <f t="shared" si="214"/>
        <v>0.72606503216833596</v>
      </c>
      <c r="AN665" s="15">
        <v>266.88311700000003</v>
      </c>
      <c r="AO665" s="16">
        <f t="shared" si="215"/>
        <v>11.504684610594611</v>
      </c>
      <c r="AP665" s="13">
        <f>IF(('Even Strength'!CU665+'Power Play'!AJ665+'Penalty Kill'!AF665)&gt;0,V665/('Even Strength'!CU665+'Power Play'!AJ665+'Penalty Kill'!AF665),0)</f>
        <v>0.10185185185185185</v>
      </c>
      <c r="AQ665" s="13">
        <f>IF(('Even Strength'!CU665+'Power Play'!AJ665+'Penalty Kill'!AF665)&gt;0,W665/('Even Strength'!CU665+'Power Play'!AJ665+'Penalty Kill'!AF665),0)</f>
        <v>0.27777777777777779</v>
      </c>
      <c r="AR665" s="13">
        <f t="shared" si="216"/>
        <v>0.37962962962962965</v>
      </c>
      <c r="AS665">
        <v>489</v>
      </c>
      <c r="AT665">
        <v>418</v>
      </c>
      <c r="AU665" s="17">
        <f t="shared" si="217"/>
        <v>0.53914002205071665</v>
      </c>
      <c r="AV665">
        <v>18.600000000000001</v>
      </c>
      <c r="AW665">
        <v>59</v>
      </c>
      <c r="AX665">
        <v>73</v>
      </c>
      <c r="AY665">
        <v>21</v>
      </c>
      <c r="AZ665">
        <v>79</v>
      </c>
      <c r="BA665">
        <v>65</v>
      </c>
      <c r="BB665">
        <v>28</v>
      </c>
      <c r="BC665" s="2">
        <f t="shared" si="218"/>
        <v>2.5433470638949482</v>
      </c>
      <c r="BD665" s="14">
        <f t="shared" si="219"/>
        <v>3.1468531468530716</v>
      </c>
      <c r="BE665" s="14">
        <f t="shared" si="220"/>
        <v>0.90525912443718504</v>
      </c>
      <c r="BF665" s="14">
        <f t="shared" si="221"/>
        <v>3.4054986109779812</v>
      </c>
      <c r="BG665" s="14">
        <f t="shared" si="222"/>
        <v>2.8019925280198583</v>
      </c>
      <c r="BH665" s="14">
        <f t="shared" si="223"/>
        <v>1.2070121659162465</v>
      </c>
      <c r="BI665">
        <v>28</v>
      </c>
      <c r="BJ665">
        <v>14</v>
      </c>
      <c r="BK665">
        <v>0</v>
      </c>
      <c r="BL665">
        <v>0</v>
      </c>
      <c r="BM665">
        <v>0</v>
      </c>
      <c r="BN665">
        <v>0</v>
      </c>
      <c r="BO665" s="2">
        <v>5.3821969999999997</v>
      </c>
      <c r="BP665">
        <v>8</v>
      </c>
      <c r="BQ665">
        <v>1</v>
      </c>
      <c r="BR665" s="18">
        <f t="shared" si="224"/>
        <v>0.125</v>
      </c>
      <c r="BS665">
        <v>0</v>
      </c>
      <c r="BT665">
        <v>3</v>
      </c>
      <c r="BU665">
        <v>20</v>
      </c>
      <c r="BV665">
        <v>0</v>
      </c>
      <c r="BW665">
        <v>3</v>
      </c>
      <c r="BX665">
        <v>3</v>
      </c>
      <c r="BY665">
        <v>0</v>
      </c>
      <c r="BZ665">
        <v>0</v>
      </c>
      <c r="CA665">
        <v>0</v>
      </c>
      <c r="CB665" s="18">
        <f t="shared" si="225"/>
        <v>0</v>
      </c>
      <c r="CC665" s="19">
        <v>5</v>
      </c>
      <c r="CD665">
        <v>2</v>
      </c>
      <c r="CE665">
        <v>1.5</v>
      </c>
      <c r="CF665">
        <v>3.5</v>
      </c>
      <c r="CG665" s="20">
        <f t="shared" si="226"/>
        <v>4.2682926829268296E-2</v>
      </c>
      <c r="CH665" s="20">
        <f t="shared" si="227"/>
        <v>0.15087652073953081</v>
      </c>
      <c r="CI665">
        <v>31.3</v>
      </c>
      <c r="CJ665">
        <v>29.1</v>
      </c>
      <c r="CK665">
        <v>-14.7</v>
      </c>
      <c r="CL665">
        <v>2</v>
      </c>
      <c r="CM665">
        <v>2.7</v>
      </c>
      <c r="CN665">
        <v>-1.3</v>
      </c>
      <c r="CO665">
        <v>3.4</v>
      </c>
      <c r="CP665" s="21">
        <f t="shared" si="228"/>
        <v>4.1463414634146344E-2</v>
      </c>
      <c r="CQ665" s="21">
        <f t="shared" si="229"/>
        <v>0.14656576300411564</v>
      </c>
      <c r="CW665">
        <v>5750000</v>
      </c>
      <c r="CY665" s="22">
        <f t="shared" si="230"/>
        <v>-6.6975609756097558</v>
      </c>
    </row>
    <row r="666" spans="1:103" x14ac:dyDescent="0.2">
      <c r="A666">
        <v>15</v>
      </c>
      <c r="B666" t="s">
        <v>2240</v>
      </c>
      <c r="C666" t="s">
        <v>929</v>
      </c>
      <c r="D666" t="s">
        <v>105</v>
      </c>
      <c r="E666" t="s">
        <v>106</v>
      </c>
      <c r="F666">
        <v>72</v>
      </c>
      <c r="G666">
        <v>197</v>
      </c>
      <c r="H666" t="s">
        <v>118</v>
      </c>
      <c r="I666">
        <v>2003</v>
      </c>
      <c r="J666">
        <v>5</v>
      </c>
      <c r="K666">
        <v>163</v>
      </c>
      <c r="M666">
        <v>28</v>
      </c>
      <c r="N666" t="s">
        <v>2967</v>
      </c>
      <c r="O666" s="12" t="s">
        <v>599</v>
      </c>
      <c r="P666" s="12" t="s">
        <v>2968</v>
      </c>
      <c r="Q666" t="s">
        <v>177</v>
      </c>
      <c r="T666" s="12" t="s">
        <v>148</v>
      </c>
      <c r="U666">
        <v>73</v>
      </c>
      <c r="V666">
        <v>11</v>
      </c>
      <c r="W666">
        <v>12</v>
      </c>
      <c r="X666">
        <v>23</v>
      </c>
      <c r="Y666">
        <v>1</v>
      </c>
      <c r="Z666">
        <v>85</v>
      </c>
      <c r="AA666">
        <v>43</v>
      </c>
      <c r="AB666">
        <v>47</v>
      </c>
      <c r="AC666" s="13">
        <f t="shared" si="210"/>
        <v>0.12941176470588237</v>
      </c>
      <c r="AD666" s="13">
        <f t="shared" si="211"/>
        <v>6.2857142857142861E-2</v>
      </c>
      <c r="AE666" s="14">
        <v>26.2</v>
      </c>
      <c r="AF666" s="15">
        <v>61</v>
      </c>
      <c r="AG666" s="15">
        <v>6</v>
      </c>
      <c r="AH666" s="15">
        <v>4</v>
      </c>
      <c r="AI666" s="2">
        <v>1087.8</v>
      </c>
      <c r="AJ666" s="14">
        <f t="shared" si="212"/>
        <v>14.901369863013699</v>
      </c>
      <c r="AK666">
        <v>1550</v>
      </c>
      <c r="AL666" s="14">
        <f t="shared" si="213"/>
        <v>21.232876712328768</v>
      </c>
      <c r="AM666" s="16">
        <f t="shared" si="214"/>
        <v>0.70180645161290323</v>
      </c>
      <c r="AN666" s="15">
        <v>124.0625</v>
      </c>
      <c r="AO666" s="16">
        <f t="shared" si="215"/>
        <v>6.8429398786541649</v>
      </c>
      <c r="AP666" s="13">
        <f>IF(('Even Strength'!CU666+'Power Play'!AJ666+'Penalty Kill'!AF666)&gt;0,V666/('Even Strength'!CU666+'Power Play'!AJ666+'Penalty Kill'!AF666),0)</f>
        <v>0.1111111111111111</v>
      </c>
      <c r="AQ666" s="13">
        <f>IF(('Even Strength'!CU666+'Power Play'!AJ666+'Penalty Kill'!AF666)&gt;0,W666/('Even Strength'!CU666+'Power Play'!AJ666+'Penalty Kill'!AF666),0)</f>
        <v>0.12121212121212122</v>
      </c>
      <c r="AR666" s="13">
        <f t="shared" si="216"/>
        <v>0.23232323232323232</v>
      </c>
      <c r="AS666">
        <v>533</v>
      </c>
      <c r="AT666">
        <v>433</v>
      </c>
      <c r="AU666" s="17">
        <f t="shared" si="217"/>
        <v>0.55175983436853004</v>
      </c>
      <c r="AV666">
        <v>22.1</v>
      </c>
      <c r="AW666">
        <v>79</v>
      </c>
      <c r="AX666">
        <v>63</v>
      </c>
      <c r="AY666">
        <v>52</v>
      </c>
      <c r="AZ666">
        <v>43</v>
      </c>
      <c r="BA666">
        <v>20</v>
      </c>
      <c r="BB666">
        <v>27</v>
      </c>
      <c r="BC666" s="2">
        <f t="shared" si="218"/>
        <v>4.3574186431329291</v>
      </c>
      <c r="BD666" s="14">
        <f t="shared" si="219"/>
        <v>3.4749034749034751</v>
      </c>
      <c r="BE666" s="14">
        <f t="shared" si="220"/>
        <v>2.8681742967457255</v>
      </c>
      <c r="BF666" s="14">
        <f t="shared" si="221"/>
        <v>2.3717595146166577</v>
      </c>
      <c r="BG666" s="14">
        <f t="shared" si="222"/>
        <v>1.1031439602868176</v>
      </c>
      <c r="BH666" s="14">
        <f t="shared" si="223"/>
        <v>1.4892443463872036</v>
      </c>
      <c r="BI666">
        <v>39</v>
      </c>
      <c r="BJ666">
        <v>17</v>
      </c>
      <c r="BK666">
        <v>1</v>
      </c>
      <c r="BL666">
        <v>0</v>
      </c>
      <c r="BM666">
        <v>0</v>
      </c>
      <c r="BN666">
        <v>0</v>
      </c>
      <c r="BO666" s="2">
        <v>0.99792199999999998</v>
      </c>
      <c r="BR666" s="18" t="str">
        <f t="shared" si="224"/>
        <v xml:space="preserve"> </v>
      </c>
      <c r="BT666">
        <v>3</v>
      </c>
      <c r="BU666">
        <v>20</v>
      </c>
      <c r="BV666">
        <v>1</v>
      </c>
      <c r="BW666">
        <v>1</v>
      </c>
      <c r="BX666">
        <v>2</v>
      </c>
      <c r="BY666">
        <v>0</v>
      </c>
      <c r="BZ666">
        <v>0</v>
      </c>
      <c r="CA666">
        <v>0</v>
      </c>
      <c r="CB666" s="18">
        <f t="shared" si="225"/>
        <v>0</v>
      </c>
      <c r="CC666" s="19">
        <v>5</v>
      </c>
      <c r="CD666">
        <v>0.8</v>
      </c>
      <c r="CE666">
        <v>1.5</v>
      </c>
      <c r="CF666">
        <v>2.2999999999999998</v>
      </c>
      <c r="CG666" s="20">
        <f t="shared" si="226"/>
        <v>3.1506849315068489E-2</v>
      </c>
      <c r="CH666" s="20">
        <f t="shared" si="227"/>
        <v>0.12686155543298402</v>
      </c>
      <c r="CI666">
        <v>21.5</v>
      </c>
      <c r="CJ666">
        <v>25.1</v>
      </c>
      <c r="CK666">
        <v>3.9</v>
      </c>
      <c r="CL666">
        <v>0.2</v>
      </c>
      <c r="CM666">
        <v>4.0999999999999996</v>
      </c>
      <c r="CN666">
        <v>0</v>
      </c>
      <c r="CO666">
        <v>4.3</v>
      </c>
      <c r="CP666" s="21">
        <f t="shared" si="228"/>
        <v>5.8904109589041097E-2</v>
      </c>
      <c r="CQ666" s="21">
        <f t="shared" si="229"/>
        <v>0.23717595146166573</v>
      </c>
      <c r="CU666">
        <v>9</v>
      </c>
      <c r="CV666" t="s">
        <v>656</v>
      </c>
      <c r="CW666">
        <v>1150000</v>
      </c>
      <c r="CY666" s="22">
        <f t="shared" si="230"/>
        <v>2.2804878048780486</v>
      </c>
    </row>
    <row r="667" spans="1:103" x14ac:dyDescent="0.2">
      <c r="A667">
        <v>44</v>
      </c>
      <c r="B667" t="s">
        <v>2969</v>
      </c>
      <c r="C667" t="s">
        <v>671</v>
      </c>
      <c r="D667" t="s">
        <v>206</v>
      </c>
      <c r="E667" t="s">
        <v>106</v>
      </c>
      <c r="F667">
        <v>73</v>
      </c>
      <c r="G667">
        <v>205</v>
      </c>
      <c r="H667" t="s">
        <v>118</v>
      </c>
      <c r="I667">
        <v>2012</v>
      </c>
      <c r="J667">
        <v>1</v>
      </c>
      <c r="K667">
        <v>5</v>
      </c>
      <c r="L667" t="s">
        <v>108</v>
      </c>
      <c r="M667">
        <v>19</v>
      </c>
      <c r="N667" t="s">
        <v>2970</v>
      </c>
      <c r="O667" s="12" t="s">
        <v>2971</v>
      </c>
      <c r="P667" s="12" t="s">
        <v>2972</v>
      </c>
      <c r="Q667" t="s">
        <v>112</v>
      </c>
      <c r="T667" s="12" t="s">
        <v>178</v>
      </c>
      <c r="U667">
        <v>73</v>
      </c>
      <c r="V667">
        <v>2</v>
      </c>
      <c r="W667">
        <v>25</v>
      </c>
      <c r="X667">
        <v>27</v>
      </c>
      <c r="Y667">
        <v>-13</v>
      </c>
      <c r="Z667">
        <v>96</v>
      </c>
      <c r="AA667">
        <v>46</v>
      </c>
      <c r="AB667">
        <v>72</v>
      </c>
      <c r="AC667" s="13">
        <f t="shared" si="210"/>
        <v>2.0833333333333332E-2</v>
      </c>
      <c r="AD667" s="13">
        <f t="shared" si="211"/>
        <v>9.3457943925233638E-3</v>
      </c>
      <c r="AE667" s="14">
        <v>45.6</v>
      </c>
      <c r="AF667" s="15">
        <v>64</v>
      </c>
      <c r="AG667" s="15">
        <v>19</v>
      </c>
      <c r="AH667" s="15">
        <v>7</v>
      </c>
      <c r="AI667" s="2">
        <v>1286.9833333332999</v>
      </c>
      <c r="AJ667" s="14">
        <f t="shared" si="212"/>
        <v>17.629908675798628</v>
      </c>
      <c r="AK667">
        <v>1748</v>
      </c>
      <c r="AL667" s="14">
        <f t="shared" si="213"/>
        <v>23.945205479452056</v>
      </c>
      <c r="AM667" s="16">
        <f t="shared" si="214"/>
        <v>0.736260488176945</v>
      </c>
      <c r="AN667" s="15">
        <v>59.064447000000001</v>
      </c>
      <c r="AO667" s="16">
        <f t="shared" si="215"/>
        <v>2.7536229321799754</v>
      </c>
      <c r="AP667" s="13">
        <f>IF(('Even Strength'!CU667+'Power Play'!AJ667+'Penalty Kill'!AF667)&gt;0,V667/('Even Strength'!CU667+'Power Play'!AJ667+'Penalty Kill'!AF667),0)</f>
        <v>0.02</v>
      </c>
      <c r="AQ667" s="13">
        <f>IF(('Even Strength'!CU667+'Power Play'!AJ667+'Penalty Kill'!AF667)&gt;0,W667/('Even Strength'!CU667+'Power Play'!AJ667+'Penalty Kill'!AF667),0)</f>
        <v>0.25</v>
      </c>
      <c r="AR667" s="13">
        <f t="shared" si="216"/>
        <v>0.27</v>
      </c>
      <c r="AS667">
        <v>0</v>
      </c>
      <c r="AT667">
        <v>0</v>
      </c>
      <c r="AU667" s="17">
        <f t="shared" si="217"/>
        <v>0</v>
      </c>
      <c r="AV667">
        <v>0</v>
      </c>
      <c r="AW667">
        <v>96</v>
      </c>
      <c r="AX667">
        <v>96</v>
      </c>
      <c r="AY667">
        <v>92</v>
      </c>
      <c r="AZ667">
        <v>46</v>
      </c>
      <c r="BA667">
        <v>71</v>
      </c>
      <c r="BB667">
        <v>38</v>
      </c>
      <c r="BC667" s="2">
        <f t="shared" si="218"/>
        <v>4.4755824343750756</v>
      </c>
      <c r="BD667" s="14">
        <f t="shared" si="219"/>
        <v>4.4755824343750756</v>
      </c>
      <c r="BE667" s="14">
        <f t="shared" si="220"/>
        <v>4.2890998329427807</v>
      </c>
      <c r="BF667" s="14">
        <f t="shared" si="221"/>
        <v>2.1445499164713904</v>
      </c>
      <c r="BG667" s="14">
        <f t="shared" si="222"/>
        <v>3.3100661754232332</v>
      </c>
      <c r="BH667" s="14">
        <f t="shared" si="223"/>
        <v>1.7715847136068008</v>
      </c>
      <c r="BI667">
        <v>12</v>
      </c>
      <c r="BJ667">
        <v>6</v>
      </c>
      <c r="BK667">
        <v>0</v>
      </c>
      <c r="BL667">
        <v>0</v>
      </c>
      <c r="BM667">
        <v>0</v>
      </c>
      <c r="BN667">
        <v>0</v>
      </c>
      <c r="BO667" s="2">
        <v>5.2918419999999999</v>
      </c>
      <c r="BR667" s="18" t="str">
        <f t="shared" si="224"/>
        <v xml:space="preserve"> </v>
      </c>
      <c r="BT667">
        <v>0</v>
      </c>
      <c r="BU667">
        <v>19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 s="18">
        <f t="shared" si="225"/>
        <v>0</v>
      </c>
      <c r="CC667" s="19">
        <v>2</v>
      </c>
      <c r="CD667">
        <v>1.8</v>
      </c>
      <c r="CE667">
        <v>1.2</v>
      </c>
      <c r="CF667">
        <v>3</v>
      </c>
      <c r="CG667" s="20">
        <f t="shared" si="226"/>
        <v>4.1095890410958902E-2</v>
      </c>
      <c r="CH667" s="20">
        <f t="shared" si="227"/>
        <v>0.13986195107422111</v>
      </c>
      <c r="CI667">
        <v>31.7</v>
      </c>
      <c r="CJ667">
        <v>26.9</v>
      </c>
      <c r="CK667">
        <v>-5.7</v>
      </c>
      <c r="CL667">
        <v>2.7</v>
      </c>
      <c r="CM667">
        <v>-0.8</v>
      </c>
      <c r="CN667">
        <v>0</v>
      </c>
      <c r="CO667">
        <v>1.9</v>
      </c>
      <c r="CP667" s="21">
        <f t="shared" si="228"/>
        <v>2.602739726027397E-2</v>
      </c>
      <c r="CQ667" s="21">
        <f t="shared" si="229"/>
        <v>8.8579235680340027E-2</v>
      </c>
      <c r="CW667">
        <v>1744167</v>
      </c>
      <c r="CY667" s="22">
        <f t="shared" si="230"/>
        <v>-1.162927414634146</v>
      </c>
    </row>
    <row r="668" spans="1:103" x14ac:dyDescent="0.2">
      <c r="A668">
        <v>36</v>
      </c>
      <c r="B668" t="s">
        <v>2973</v>
      </c>
      <c r="C668" t="s">
        <v>597</v>
      </c>
      <c r="D668" t="s">
        <v>105</v>
      </c>
      <c r="E668" t="s">
        <v>106</v>
      </c>
      <c r="F668">
        <v>71</v>
      </c>
      <c r="G668">
        <v>169</v>
      </c>
      <c r="H668" t="s">
        <v>118</v>
      </c>
      <c r="I668">
        <v>2008</v>
      </c>
      <c r="J668">
        <v>6</v>
      </c>
      <c r="K668">
        <v>178</v>
      </c>
      <c r="M668">
        <v>23</v>
      </c>
      <c r="N668" t="s">
        <v>2974</v>
      </c>
      <c r="O668" s="12" t="s">
        <v>1030</v>
      </c>
      <c r="P668" s="12" t="s">
        <v>2975</v>
      </c>
      <c r="Q668" t="s">
        <v>162</v>
      </c>
      <c r="T668" s="12" t="s">
        <v>140</v>
      </c>
      <c r="U668">
        <v>67</v>
      </c>
      <c r="V668">
        <v>2</v>
      </c>
      <c r="W668">
        <v>2</v>
      </c>
      <c r="X668">
        <v>4</v>
      </c>
      <c r="Y668">
        <v>-13</v>
      </c>
      <c r="Z668">
        <v>54</v>
      </c>
      <c r="AA668">
        <v>27</v>
      </c>
      <c r="AB668">
        <v>29</v>
      </c>
      <c r="AC668" s="13">
        <f t="shared" si="210"/>
        <v>3.7037037037037035E-2</v>
      </c>
      <c r="AD668" s="13">
        <f t="shared" si="211"/>
        <v>1.8181818181818181E-2</v>
      </c>
      <c r="AE668" s="14">
        <v>36.1</v>
      </c>
      <c r="AF668" s="15">
        <v>19</v>
      </c>
      <c r="AG668" s="15">
        <v>19</v>
      </c>
      <c r="AH668" s="15">
        <v>5</v>
      </c>
      <c r="AI668" s="2">
        <v>515.73333333330004</v>
      </c>
      <c r="AJ668" s="14">
        <f t="shared" si="212"/>
        <v>7.697512437810448</v>
      </c>
      <c r="AK668">
        <v>749</v>
      </c>
      <c r="AL668" s="14">
        <f t="shared" si="213"/>
        <v>11.17910447761194</v>
      </c>
      <c r="AM668" s="16">
        <f t="shared" si="214"/>
        <v>0.68856252781481986</v>
      </c>
      <c r="AN668" s="15">
        <v>42.222222000000002</v>
      </c>
      <c r="AO668" s="16">
        <f t="shared" si="215"/>
        <v>4.9120992502588496</v>
      </c>
      <c r="AP668" s="13">
        <f>IF(('Even Strength'!CU668+'Power Play'!AJ668+'Penalty Kill'!AF668)&gt;0,V668/('Even Strength'!CU668+'Power Play'!AJ668+'Penalty Kill'!AF668),0)</f>
        <v>1.680672268907563E-2</v>
      </c>
      <c r="AQ668" s="13">
        <f>IF(('Even Strength'!CU668+'Power Play'!AJ668+'Penalty Kill'!AF668)&gt;0,W668/('Even Strength'!CU668+'Power Play'!AJ668+'Penalty Kill'!AF668),0)</f>
        <v>1.680672268907563E-2</v>
      </c>
      <c r="AR668" s="13">
        <f t="shared" si="216"/>
        <v>3.3613445378151259E-2</v>
      </c>
      <c r="AS668">
        <v>2</v>
      </c>
      <c r="AT668">
        <v>1</v>
      </c>
      <c r="AU668" s="17">
        <f t="shared" si="217"/>
        <v>0.66666666666666663</v>
      </c>
      <c r="AV668">
        <v>0</v>
      </c>
      <c r="AW668">
        <v>113</v>
      </c>
      <c r="AX668">
        <v>231</v>
      </c>
      <c r="AY668">
        <v>12</v>
      </c>
      <c r="AZ668">
        <v>27</v>
      </c>
      <c r="BA668">
        <v>4</v>
      </c>
      <c r="BB668">
        <v>8</v>
      </c>
      <c r="BC668" s="2">
        <f t="shared" si="218"/>
        <v>13.146328852120806</v>
      </c>
      <c r="BD668" s="14">
        <f t="shared" si="219"/>
        <v>26.874353671149613</v>
      </c>
      <c r="BE668" s="14">
        <f t="shared" si="220"/>
        <v>1.3960703205792009</v>
      </c>
      <c r="BF668" s="14">
        <f t="shared" si="221"/>
        <v>3.1411582213032019</v>
      </c>
      <c r="BG668" s="14">
        <f t="shared" si="222"/>
        <v>0.46535677352640026</v>
      </c>
      <c r="BH668" s="14">
        <f t="shared" si="223"/>
        <v>0.93071354705280052</v>
      </c>
      <c r="BI668">
        <v>153</v>
      </c>
      <c r="BJ668">
        <v>29</v>
      </c>
      <c r="BK668">
        <v>7</v>
      </c>
      <c r="BL668">
        <v>4</v>
      </c>
      <c r="BM668">
        <v>1</v>
      </c>
      <c r="BN668">
        <v>1</v>
      </c>
      <c r="BO668" s="2">
        <v>-13.943</v>
      </c>
      <c r="BR668" s="18" t="str">
        <f t="shared" si="224"/>
        <v xml:space="preserve"> </v>
      </c>
      <c r="BT668">
        <v>0</v>
      </c>
      <c r="BU668">
        <v>13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 s="18">
        <f t="shared" si="225"/>
        <v>0</v>
      </c>
      <c r="CC668" s="19">
        <v>2</v>
      </c>
      <c r="CD668">
        <v>-0.8</v>
      </c>
      <c r="CE668">
        <v>0</v>
      </c>
      <c r="CF668">
        <v>-0.8</v>
      </c>
      <c r="CG668" s="20">
        <f t="shared" si="226"/>
        <v>-1.1940298507462687E-2</v>
      </c>
      <c r="CH668" s="20">
        <f t="shared" si="227"/>
        <v>-9.3071354705280065E-2</v>
      </c>
      <c r="CI668">
        <v>9.8000000000000007</v>
      </c>
      <c r="CJ668">
        <v>10.9</v>
      </c>
      <c r="CK668">
        <v>-13.5</v>
      </c>
      <c r="CL668">
        <v>-2.7</v>
      </c>
      <c r="CM668">
        <v>0.1</v>
      </c>
      <c r="CN668">
        <v>0</v>
      </c>
      <c r="CO668">
        <v>-2.5</v>
      </c>
      <c r="CP668" s="21">
        <f t="shared" si="228"/>
        <v>-3.7313432835820892E-2</v>
      </c>
      <c r="CQ668" s="21">
        <f t="shared" si="229"/>
        <v>-0.29084798345400015</v>
      </c>
      <c r="CU668">
        <v>11</v>
      </c>
      <c r="CV668" t="s">
        <v>2976</v>
      </c>
      <c r="CW668">
        <v>750000</v>
      </c>
      <c r="CY668" s="22">
        <f t="shared" si="230"/>
        <v>-3.8170731707317072</v>
      </c>
    </row>
    <row r="669" spans="1:103" x14ac:dyDescent="0.2">
      <c r="A669">
        <v>55</v>
      </c>
      <c r="B669" t="s">
        <v>2977</v>
      </c>
      <c r="C669" t="s">
        <v>2054</v>
      </c>
      <c r="E669" t="s">
        <v>320</v>
      </c>
      <c r="F669">
        <v>76</v>
      </c>
      <c r="G669">
        <v>219</v>
      </c>
      <c r="H669" t="s">
        <v>107</v>
      </c>
      <c r="I669">
        <v>2013</v>
      </c>
      <c r="J669">
        <v>1</v>
      </c>
      <c r="K669">
        <v>8</v>
      </c>
      <c r="L669" t="s">
        <v>108</v>
      </c>
      <c r="M669">
        <v>19</v>
      </c>
      <c r="N669" t="s">
        <v>2978</v>
      </c>
      <c r="O669" s="12" t="s">
        <v>2979</v>
      </c>
      <c r="P669" s="12" t="s">
        <v>2980</v>
      </c>
      <c r="Q669" t="s">
        <v>139</v>
      </c>
      <c r="T669" s="12" t="s">
        <v>178</v>
      </c>
      <c r="U669">
        <v>34</v>
      </c>
      <c r="V669">
        <v>2</v>
      </c>
      <c r="W669">
        <v>2</v>
      </c>
      <c r="X669">
        <v>4</v>
      </c>
      <c r="Y669">
        <v>-15</v>
      </c>
      <c r="Z669">
        <v>52</v>
      </c>
      <c r="AA669">
        <v>16</v>
      </c>
      <c r="AB669">
        <v>19</v>
      </c>
      <c r="AC669" s="13">
        <f t="shared" si="210"/>
        <v>3.8461538461538464E-2</v>
      </c>
      <c r="AD669" s="13">
        <f t="shared" si="211"/>
        <v>2.2988505747126436E-2</v>
      </c>
      <c r="AE669" s="14">
        <v>55.3</v>
      </c>
      <c r="AF669" s="15">
        <v>23</v>
      </c>
      <c r="AG669" s="15">
        <v>9</v>
      </c>
      <c r="AH669" s="15">
        <v>18</v>
      </c>
      <c r="AI669" s="2">
        <v>649.96666666670001</v>
      </c>
      <c r="AJ669" s="14">
        <f t="shared" si="212"/>
        <v>19.116666666667648</v>
      </c>
      <c r="AK669">
        <v>796</v>
      </c>
      <c r="AL669" s="14">
        <f t="shared" si="213"/>
        <v>23.411764705882351</v>
      </c>
      <c r="AM669" s="16">
        <f t="shared" si="214"/>
        <v>0.81654103852600501</v>
      </c>
      <c r="AN669" s="15">
        <v>36.307692000000003</v>
      </c>
      <c r="AO669" s="16">
        <f t="shared" si="215"/>
        <v>3.3516511410839862</v>
      </c>
      <c r="AP669" s="13">
        <f>IF(('Even Strength'!CU669+'Power Play'!AJ669+'Penalty Kill'!AF669)&gt;0,V669/('Even Strength'!CU669+'Power Play'!AJ669+'Penalty Kill'!AF669),0)</f>
        <v>6.8965517241379309E-2</v>
      </c>
      <c r="AQ669" s="13">
        <f>IF(('Even Strength'!CU669+'Power Play'!AJ669+'Penalty Kill'!AF669)&gt;0,W669/('Even Strength'!CU669+'Power Play'!AJ669+'Penalty Kill'!AF669),0)</f>
        <v>6.8965517241379309E-2</v>
      </c>
      <c r="AR669" s="13">
        <f t="shared" si="216"/>
        <v>0.13793103448275862</v>
      </c>
      <c r="AS669">
        <v>0</v>
      </c>
      <c r="AT669">
        <v>1</v>
      </c>
      <c r="AU669" s="17">
        <f t="shared" si="217"/>
        <v>0</v>
      </c>
      <c r="AV669">
        <v>0</v>
      </c>
      <c r="AW669">
        <v>45</v>
      </c>
      <c r="AX669">
        <v>66</v>
      </c>
      <c r="AY669">
        <v>32</v>
      </c>
      <c r="AZ669">
        <v>16</v>
      </c>
      <c r="BA669">
        <v>19</v>
      </c>
      <c r="BB669">
        <v>9</v>
      </c>
      <c r="BC669" s="2">
        <f t="shared" si="218"/>
        <v>4.1540591825219675</v>
      </c>
      <c r="BD669" s="14">
        <f t="shared" si="219"/>
        <v>6.0926201343655526</v>
      </c>
      <c r="BE669" s="14">
        <f t="shared" si="220"/>
        <v>2.9539976409045106</v>
      </c>
      <c r="BF669" s="14">
        <f t="shared" si="221"/>
        <v>1.4769988204522553</v>
      </c>
      <c r="BG669" s="14">
        <f t="shared" si="222"/>
        <v>1.753936099287053</v>
      </c>
      <c r="BH669" s="14">
        <f t="shared" si="223"/>
        <v>0.8308118365043935</v>
      </c>
      <c r="BI669">
        <v>6</v>
      </c>
      <c r="BJ669">
        <v>3</v>
      </c>
      <c r="BK669">
        <v>0</v>
      </c>
      <c r="BL669">
        <v>0</v>
      </c>
      <c r="BM669">
        <v>0</v>
      </c>
      <c r="BN669">
        <v>0</v>
      </c>
      <c r="BO669" s="2">
        <v>3.8003610000000001</v>
      </c>
      <c r="BR669" s="18" t="str">
        <f t="shared" si="224"/>
        <v xml:space="preserve"> </v>
      </c>
      <c r="BT669">
        <v>0</v>
      </c>
      <c r="BU669">
        <v>7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 s="18">
        <f t="shared" si="225"/>
        <v>0</v>
      </c>
      <c r="CC669" s="19">
        <v>2</v>
      </c>
      <c r="CD669">
        <v>-0.1</v>
      </c>
      <c r="CE669">
        <v>0.60000000000000009</v>
      </c>
      <c r="CF669">
        <v>0.5</v>
      </c>
      <c r="CG669" s="20">
        <f t="shared" si="226"/>
        <v>1.4705882352941176E-2</v>
      </c>
      <c r="CH669" s="20">
        <f t="shared" si="227"/>
        <v>4.6156213139132977E-2</v>
      </c>
      <c r="CI669">
        <v>11.6</v>
      </c>
      <c r="CJ669">
        <v>12.3</v>
      </c>
      <c r="CK669">
        <v>-6.4</v>
      </c>
      <c r="CL669">
        <v>-0.9</v>
      </c>
      <c r="CM669">
        <v>-0.4</v>
      </c>
      <c r="CN669">
        <v>0</v>
      </c>
      <c r="CO669">
        <v>-1.3</v>
      </c>
      <c r="CP669" s="21">
        <f t="shared" si="228"/>
        <v>-3.8235294117647062E-2</v>
      </c>
      <c r="CQ669" s="21">
        <f t="shared" si="229"/>
        <v>-0.12000615416174573</v>
      </c>
      <c r="CW669">
        <v>1775000</v>
      </c>
      <c r="CY669" s="22">
        <f t="shared" si="230"/>
        <v>-4.4170731707317064</v>
      </c>
    </row>
    <row r="670" spans="1:103" x14ac:dyDescent="0.2">
      <c r="A670">
        <v>47</v>
      </c>
      <c r="B670" t="s">
        <v>2981</v>
      </c>
      <c r="C670" t="s">
        <v>2982</v>
      </c>
      <c r="D670" t="s">
        <v>245</v>
      </c>
      <c r="E670" t="s">
        <v>106</v>
      </c>
      <c r="F670">
        <v>75</v>
      </c>
      <c r="G670">
        <v>194</v>
      </c>
      <c r="H670" t="s">
        <v>118</v>
      </c>
      <c r="I670">
        <v>2008</v>
      </c>
      <c r="J670">
        <v>2</v>
      </c>
      <c r="K670">
        <v>46</v>
      </c>
      <c r="L670" t="s">
        <v>108</v>
      </c>
      <c r="M670">
        <v>23</v>
      </c>
      <c r="N670" t="s">
        <v>2983</v>
      </c>
      <c r="O670" s="12" t="s">
        <v>2984</v>
      </c>
      <c r="P670" s="12" t="s">
        <v>2985</v>
      </c>
      <c r="Q670" t="s">
        <v>317</v>
      </c>
      <c r="T670" s="12" t="s">
        <v>178</v>
      </c>
      <c r="U670">
        <v>16</v>
      </c>
      <c r="V670">
        <v>0</v>
      </c>
      <c r="W670">
        <v>2</v>
      </c>
      <c r="X670">
        <v>2</v>
      </c>
      <c r="Y670">
        <v>-4</v>
      </c>
      <c r="Z670">
        <v>15</v>
      </c>
      <c r="AA670">
        <v>3</v>
      </c>
      <c r="AB670">
        <v>8</v>
      </c>
      <c r="AC670" s="13">
        <f t="shared" si="210"/>
        <v>0</v>
      </c>
      <c r="AD670" s="13">
        <f t="shared" si="211"/>
        <v>0</v>
      </c>
      <c r="AE670" s="14">
        <v>44.1</v>
      </c>
      <c r="AF670" s="15">
        <v>9</v>
      </c>
      <c r="AG670" s="15">
        <v>0</v>
      </c>
      <c r="AH670" s="15">
        <v>6</v>
      </c>
      <c r="AI670" s="2">
        <v>297.1666666667</v>
      </c>
      <c r="AJ670" s="14">
        <f t="shared" si="212"/>
        <v>18.57291666666875</v>
      </c>
      <c r="AK670">
        <v>438</v>
      </c>
      <c r="AL670" s="14">
        <f t="shared" si="213"/>
        <v>27.375</v>
      </c>
      <c r="AM670" s="16">
        <f t="shared" si="214"/>
        <v>0.6784627092847032</v>
      </c>
      <c r="AN670" s="15">
        <v>23.8</v>
      </c>
      <c r="AO670" s="16">
        <f t="shared" si="215"/>
        <v>4.8053841839590792</v>
      </c>
      <c r="AP670" s="13">
        <f>IF(('Even Strength'!CU670+'Power Play'!AJ670+'Penalty Kill'!AF670)&gt;0,V670/('Even Strength'!CU670+'Power Play'!AJ670+'Penalty Kill'!AF670),0)</f>
        <v>0</v>
      </c>
      <c r="AQ670" s="13">
        <f>IF(('Even Strength'!CU670+'Power Play'!AJ670+'Penalty Kill'!AF670)&gt;0,W670/('Even Strength'!CU670+'Power Play'!AJ670+'Penalty Kill'!AF670),0)</f>
        <v>4.1666666666666664E-2</v>
      </c>
      <c r="AR670" s="13">
        <f t="shared" si="216"/>
        <v>4.1666666666666664E-2</v>
      </c>
      <c r="AS670">
        <v>0</v>
      </c>
      <c r="AT670">
        <v>0</v>
      </c>
      <c r="AU670" s="17">
        <f t="shared" si="217"/>
        <v>0</v>
      </c>
      <c r="AV670">
        <v>0</v>
      </c>
      <c r="AW670">
        <v>32</v>
      </c>
      <c r="AX670">
        <v>17</v>
      </c>
      <c r="AY670">
        <v>19</v>
      </c>
      <c r="AZ670">
        <v>3</v>
      </c>
      <c r="BA670">
        <v>4</v>
      </c>
      <c r="BB670">
        <v>4</v>
      </c>
      <c r="BC670" s="2">
        <f t="shared" si="218"/>
        <v>6.4610207515416196</v>
      </c>
      <c r="BD670" s="14">
        <f t="shared" si="219"/>
        <v>3.4324172742564856</v>
      </c>
      <c r="BE670" s="14">
        <f t="shared" si="220"/>
        <v>3.8362310712278367</v>
      </c>
      <c r="BF670" s="14">
        <f t="shared" si="221"/>
        <v>0.60572069545702689</v>
      </c>
      <c r="BG670" s="14">
        <f t="shared" si="222"/>
        <v>0.80762759394270245</v>
      </c>
      <c r="BH670" s="14">
        <f t="shared" si="223"/>
        <v>0.80762759394270245</v>
      </c>
      <c r="BI670">
        <v>6</v>
      </c>
      <c r="BJ670">
        <v>3</v>
      </c>
      <c r="BK670">
        <v>0</v>
      </c>
      <c r="BL670">
        <v>0</v>
      </c>
      <c r="BM670">
        <v>0</v>
      </c>
      <c r="BN670">
        <v>0</v>
      </c>
      <c r="BO670" s="2">
        <v>3.4132280000000002</v>
      </c>
      <c r="BR670" s="18" t="str">
        <f t="shared" si="224"/>
        <v xml:space="preserve"> </v>
      </c>
      <c r="BT670">
        <v>0</v>
      </c>
      <c r="BU670">
        <v>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 s="18">
        <f t="shared" si="225"/>
        <v>0</v>
      </c>
      <c r="CC670" s="19">
        <v>4</v>
      </c>
      <c r="CD670">
        <v>-0.1</v>
      </c>
      <c r="CE670">
        <v>0.30000000000000004</v>
      </c>
      <c r="CF670">
        <v>0.1</v>
      </c>
      <c r="CG670" s="20">
        <f t="shared" si="226"/>
        <v>6.2500000000000003E-3</v>
      </c>
      <c r="CH670" s="20">
        <f t="shared" si="227"/>
        <v>2.0190689848567565E-2</v>
      </c>
      <c r="CI670">
        <v>5</v>
      </c>
      <c r="CJ670">
        <v>6</v>
      </c>
      <c r="CK670">
        <v>-2.6</v>
      </c>
      <c r="CL670">
        <v>-0.4</v>
      </c>
      <c r="CM670">
        <v>0</v>
      </c>
      <c r="CN670">
        <v>0</v>
      </c>
      <c r="CO670">
        <v>-0.4</v>
      </c>
      <c r="CP670" s="21">
        <f t="shared" si="228"/>
        <v>-2.5000000000000001E-2</v>
      </c>
      <c r="CQ670" s="21">
        <f t="shared" si="229"/>
        <v>-8.0762759394270259E-2</v>
      </c>
      <c r="CW670">
        <v>675000</v>
      </c>
      <c r="CY670" s="22">
        <f t="shared" si="230"/>
        <v>-1.5853658536585367</v>
      </c>
    </row>
    <row r="671" spans="1:103" x14ac:dyDescent="0.2">
      <c r="A671">
        <v>19</v>
      </c>
      <c r="B671" t="s">
        <v>2986</v>
      </c>
      <c r="C671" t="s">
        <v>537</v>
      </c>
      <c r="D671" t="s">
        <v>309</v>
      </c>
      <c r="E671" t="s">
        <v>106</v>
      </c>
      <c r="F671">
        <v>71</v>
      </c>
      <c r="G671">
        <v>190</v>
      </c>
      <c r="H671" t="s">
        <v>107</v>
      </c>
      <c r="I671">
        <v>1995</v>
      </c>
      <c r="J671">
        <v>7</v>
      </c>
      <c r="K671">
        <v>164</v>
      </c>
      <c r="M671">
        <v>36</v>
      </c>
      <c r="N671" t="s">
        <v>2987</v>
      </c>
      <c r="O671" s="12" t="s">
        <v>1021</v>
      </c>
      <c r="P671" s="12" t="s">
        <v>2988</v>
      </c>
      <c r="Q671" s="12" t="s">
        <v>192</v>
      </c>
      <c r="R671" t="s">
        <v>393</v>
      </c>
      <c r="S671">
        <v>24</v>
      </c>
      <c r="T671" s="12" t="s">
        <v>178</v>
      </c>
      <c r="U671">
        <v>38</v>
      </c>
      <c r="V671">
        <v>5</v>
      </c>
      <c r="W671">
        <v>5</v>
      </c>
      <c r="X671">
        <v>10</v>
      </c>
      <c r="Y671">
        <v>10</v>
      </c>
      <c r="Z671">
        <v>56</v>
      </c>
      <c r="AA671">
        <v>29</v>
      </c>
      <c r="AB671">
        <v>37</v>
      </c>
      <c r="AC671" s="13">
        <f t="shared" si="210"/>
        <v>8.9285714285714288E-2</v>
      </c>
      <c r="AD671" s="13">
        <f t="shared" si="211"/>
        <v>4.0983606557377046E-2</v>
      </c>
      <c r="AE671" s="14">
        <v>48</v>
      </c>
      <c r="AF671" s="15">
        <v>15</v>
      </c>
      <c r="AG671" s="15">
        <v>2</v>
      </c>
      <c r="AH671" s="15">
        <v>29</v>
      </c>
      <c r="AI671" s="2">
        <v>766.61666666669998</v>
      </c>
      <c r="AJ671" s="14">
        <f t="shared" si="212"/>
        <v>20.174122807018421</v>
      </c>
      <c r="AK671">
        <v>971</v>
      </c>
      <c r="AL671" s="14">
        <f t="shared" si="213"/>
        <v>25.55263157894737</v>
      </c>
      <c r="AM671" s="16">
        <f t="shared" si="214"/>
        <v>0.78951253003779609</v>
      </c>
      <c r="AN671" s="15">
        <v>18.432431999999999</v>
      </c>
      <c r="AO671" s="16">
        <f t="shared" si="215"/>
        <v>1.442632241233061</v>
      </c>
      <c r="AP671" s="13">
        <f>IF(('Even Strength'!CU671+'Power Play'!AJ671+'Penalty Kill'!AF671)&gt;0,V671/('Even Strength'!CU671+'Power Play'!AJ671+'Penalty Kill'!AF671),0)</f>
        <v>5.4945054945054944E-2</v>
      </c>
      <c r="AQ671" s="13">
        <f>IF(('Even Strength'!CU671+'Power Play'!AJ671+'Penalty Kill'!AF671)&gt;0,W671/('Even Strength'!CU671+'Power Play'!AJ671+'Penalty Kill'!AF671),0)</f>
        <v>5.4945054945054944E-2</v>
      </c>
      <c r="AR671" s="13">
        <f t="shared" si="216"/>
        <v>0.10989010989010989</v>
      </c>
      <c r="AS671">
        <v>0</v>
      </c>
      <c r="AT671">
        <v>0</v>
      </c>
      <c r="AU671" s="17">
        <f t="shared" si="217"/>
        <v>0</v>
      </c>
      <c r="AV671">
        <v>0</v>
      </c>
      <c r="AW671">
        <v>112</v>
      </c>
      <c r="AX671">
        <v>96</v>
      </c>
      <c r="AY671">
        <v>49</v>
      </c>
      <c r="AZ671">
        <v>29</v>
      </c>
      <c r="BA671">
        <v>11</v>
      </c>
      <c r="BB671">
        <v>4</v>
      </c>
      <c r="BC671" s="2">
        <f t="shared" si="218"/>
        <v>8.7657890732000467</v>
      </c>
      <c r="BD671" s="14">
        <f t="shared" si="219"/>
        <v>7.5135334913143232</v>
      </c>
      <c r="BE671" s="14">
        <f t="shared" si="220"/>
        <v>3.83503271952502</v>
      </c>
      <c r="BF671" s="14">
        <f t="shared" si="221"/>
        <v>2.2697132421678687</v>
      </c>
      <c r="BG671" s="14">
        <f t="shared" si="222"/>
        <v>0.86092571254643302</v>
      </c>
      <c r="BH671" s="14">
        <f t="shared" si="223"/>
        <v>0.31306389547143021</v>
      </c>
      <c r="BI671">
        <v>20</v>
      </c>
      <c r="BJ671">
        <v>10</v>
      </c>
      <c r="BK671">
        <v>0</v>
      </c>
      <c r="BL671">
        <v>0</v>
      </c>
      <c r="BM671">
        <v>0</v>
      </c>
      <c r="BN671">
        <v>0</v>
      </c>
      <c r="BO671" s="2">
        <v>-0.44025300000000001</v>
      </c>
      <c r="BR671" s="18" t="str">
        <f t="shared" si="224"/>
        <v xml:space="preserve"> </v>
      </c>
      <c r="BT671">
        <v>1</v>
      </c>
      <c r="BU671">
        <v>11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 s="18">
        <f t="shared" si="225"/>
        <v>0</v>
      </c>
      <c r="CC671" s="19">
        <v>4</v>
      </c>
      <c r="CD671">
        <v>0.7</v>
      </c>
      <c r="CE671">
        <v>2.1</v>
      </c>
      <c r="CF671">
        <v>2.9</v>
      </c>
      <c r="CG671" s="20">
        <f t="shared" si="226"/>
        <v>7.6315789473684212E-2</v>
      </c>
      <c r="CH671" s="20">
        <f t="shared" si="227"/>
        <v>0.22697132421678687</v>
      </c>
      <c r="CI671">
        <v>15.6</v>
      </c>
      <c r="CJ671">
        <v>18.8</v>
      </c>
      <c r="CK671">
        <v>4.9000000000000004</v>
      </c>
      <c r="CL671">
        <v>0.8</v>
      </c>
      <c r="CM671">
        <v>2.8</v>
      </c>
      <c r="CN671">
        <v>0</v>
      </c>
      <c r="CO671">
        <v>3.6</v>
      </c>
      <c r="CP671" s="21">
        <f t="shared" si="228"/>
        <v>9.4736842105263161E-2</v>
      </c>
      <c r="CQ671" s="21">
        <f t="shared" si="229"/>
        <v>0.28175750592428717</v>
      </c>
      <c r="CU671">
        <v>42</v>
      </c>
      <c r="CW671">
        <v>3300000</v>
      </c>
      <c r="CY671" s="22">
        <f t="shared" si="230"/>
        <v>-2.1951219512195119</v>
      </c>
    </row>
    <row r="672" spans="1:103" x14ac:dyDescent="0.2">
      <c r="A672">
        <v>27</v>
      </c>
      <c r="B672" t="s">
        <v>578</v>
      </c>
      <c r="C672" t="s">
        <v>2989</v>
      </c>
      <c r="D672" t="s">
        <v>245</v>
      </c>
      <c r="E672" t="s">
        <v>106</v>
      </c>
      <c r="F672">
        <v>73</v>
      </c>
      <c r="G672">
        <v>220</v>
      </c>
      <c r="H672" t="s">
        <v>118</v>
      </c>
      <c r="I672">
        <v>2002</v>
      </c>
      <c r="J672">
        <v>4</v>
      </c>
      <c r="K672">
        <v>104</v>
      </c>
      <c r="M672">
        <v>30</v>
      </c>
      <c r="N672" t="s">
        <v>2990</v>
      </c>
      <c r="O672" s="12" t="s">
        <v>2606</v>
      </c>
      <c r="P672" s="12" t="s">
        <v>2991</v>
      </c>
      <c r="Q672" t="s">
        <v>393</v>
      </c>
      <c r="T672" s="12" t="s">
        <v>178</v>
      </c>
      <c r="U672">
        <v>25</v>
      </c>
      <c r="V672">
        <v>0</v>
      </c>
      <c r="W672">
        <v>1</v>
      </c>
      <c r="X672">
        <v>1</v>
      </c>
      <c r="Y672">
        <v>-6</v>
      </c>
      <c r="Z672">
        <v>15</v>
      </c>
      <c r="AA672">
        <v>7</v>
      </c>
      <c r="AB672">
        <v>14</v>
      </c>
      <c r="AC672" s="13">
        <f t="shared" si="210"/>
        <v>0</v>
      </c>
      <c r="AD672" s="13">
        <f t="shared" si="211"/>
        <v>0</v>
      </c>
      <c r="AE672" s="14">
        <v>49.7</v>
      </c>
      <c r="AF672" s="15">
        <v>7</v>
      </c>
      <c r="AG672" s="15">
        <v>3</v>
      </c>
      <c r="AH672" s="15">
        <v>3</v>
      </c>
      <c r="AI672" s="2">
        <v>327.2</v>
      </c>
      <c r="AJ672" s="14">
        <f t="shared" si="212"/>
        <v>13.087999999999999</v>
      </c>
      <c r="AK672">
        <v>456</v>
      </c>
      <c r="AL672" s="14">
        <f t="shared" si="213"/>
        <v>18.239999999999998</v>
      </c>
      <c r="AM672" s="16">
        <f t="shared" si="214"/>
        <v>0.71754385964912282</v>
      </c>
      <c r="AN672" s="15">
        <v>13.2</v>
      </c>
      <c r="AO672" s="16">
        <f t="shared" si="215"/>
        <v>2.4205378973105134</v>
      </c>
      <c r="AP672" s="13">
        <f>IF(('Even Strength'!CU672+'Power Play'!AJ672+'Penalty Kill'!AF672)&gt;0,V672/('Even Strength'!CU672+'Power Play'!AJ672+'Penalty Kill'!AF672),0)</f>
        <v>0</v>
      </c>
      <c r="AQ672" s="13">
        <f>IF(('Even Strength'!CU672+'Power Play'!AJ672+'Penalty Kill'!AF672)&gt;0,W672/('Even Strength'!CU672+'Power Play'!AJ672+'Penalty Kill'!AF672),0)</f>
        <v>2.2222222222222223E-2</v>
      </c>
      <c r="AR672" s="13">
        <f t="shared" si="216"/>
        <v>2.2222222222222223E-2</v>
      </c>
      <c r="AS672">
        <v>0</v>
      </c>
      <c r="AT672">
        <v>0</v>
      </c>
      <c r="AU672" s="17">
        <f t="shared" si="217"/>
        <v>0</v>
      </c>
      <c r="AV672">
        <v>0</v>
      </c>
      <c r="AW672">
        <v>41</v>
      </c>
      <c r="AX672">
        <v>20</v>
      </c>
      <c r="AY672">
        <v>38</v>
      </c>
      <c r="AZ672">
        <v>7</v>
      </c>
      <c r="BA672">
        <v>12</v>
      </c>
      <c r="BB672">
        <v>2</v>
      </c>
      <c r="BC672" s="2">
        <f t="shared" si="218"/>
        <v>7.5183374083129593</v>
      </c>
      <c r="BD672" s="14">
        <f t="shared" si="219"/>
        <v>3.6674816625916873</v>
      </c>
      <c r="BE672" s="14">
        <f t="shared" si="220"/>
        <v>6.9682151589242061</v>
      </c>
      <c r="BF672" s="14">
        <f t="shared" si="221"/>
        <v>1.2836185819070907</v>
      </c>
      <c r="BG672" s="14">
        <f t="shared" si="222"/>
        <v>2.2004889975550124</v>
      </c>
      <c r="BH672" s="14">
        <f t="shared" si="223"/>
        <v>0.36674816625916873</v>
      </c>
      <c r="BI672">
        <v>11</v>
      </c>
      <c r="BJ672">
        <v>3</v>
      </c>
      <c r="BK672">
        <v>1</v>
      </c>
      <c r="BL672">
        <v>0</v>
      </c>
      <c r="BM672">
        <v>0</v>
      </c>
      <c r="BN672">
        <v>0</v>
      </c>
      <c r="BO672" s="2">
        <v>-1.4104890000000001</v>
      </c>
      <c r="BR672" s="18" t="str">
        <f t="shared" si="224"/>
        <v xml:space="preserve"> </v>
      </c>
      <c r="BT672">
        <v>0</v>
      </c>
      <c r="BU672">
        <v>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 s="18">
        <f t="shared" si="225"/>
        <v>0</v>
      </c>
      <c r="CC672" s="19">
        <v>1</v>
      </c>
      <c r="CD672">
        <v>-0.30000000000000004</v>
      </c>
      <c r="CE672">
        <v>0.1</v>
      </c>
      <c r="CF672">
        <v>-0.2</v>
      </c>
      <c r="CG672" s="20">
        <f t="shared" si="226"/>
        <v>-8.0000000000000002E-3</v>
      </c>
      <c r="CH672" s="20">
        <f t="shared" si="227"/>
        <v>-3.667481662591688E-2</v>
      </c>
      <c r="CI672">
        <v>7</v>
      </c>
      <c r="CJ672">
        <v>9</v>
      </c>
      <c r="CK672">
        <v>-7</v>
      </c>
      <c r="CL672">
        <v>-1.2</v>
      </c>
      <c r="CM672">
        <v>-0.1</v>
      </c>
      <c r="CN672">
        <v>0</v>
      </c>
      <c r="CO672">
        <v>-1.3</v>
      </c>
      <c r="CP672" s="21">
        <f t="shared" si="228"/>
        <v>-5.2000000000000005E-2</v>
      </c>
      <c r="CQ672" s="21">
        <f t="shared" si="229"/>
        <v>-0.23838630806845967</v>
      </c>
      <c r="CU672">
        <v>30</v>
      </c>
      <c r="CV672" t="s">
        <v>2992</v>
      </c>
      <c r="CW672">
        <v>1500000</v>
      </c>
      <c r="CY672" s="22">
        <f t="shared" si="230"/>
        <v>-3.9341463414634141</v>
      </c>
    </row>
    <row r="673" spans="1:103" x14ac:dyDescent="0.2">
      <c r="A673">
        <v>37</v>
      </c>
      <c r="B673" t="s">
        <v>2993</v>
      </c>
      <c r="C673" t="s">
        <v>2994</v>
      </c>
      <c r="D673" t="s">
        <v>351</v>
      </c>
      <c r="E673" t="s">
        <v>106</v>
      </c>
      <c r="F673">
        <v>75</v>
      </c>
      <c r="G673">
        <v>215</v>
      </c>
      <c r="H673" t="s">
        <v>118</v>
      </c>
      <c r="I673">
        <v>2003</v>
      </c>
      <c r="J673">
        <v>7</v>
      </c>
      <c r="K673">
        <v>227</v>
      </c>
      <c r="M673">
        <v>28</v>
      </c>
      <c r="N673" t="s">
        <v>2995</v>
      </c>
      <c r="O673" s="12" t="s">
        <v>353</v>
      </c>
      <c r="P673" s="12" t="s">
        <v>2996</v>
      </c>
      <c r="Q673" t="s">
        <v>162</v>
      </c>
      <c r="T673" s="12" t="s">
        <v>461</v>
      </c>
      <c r="U673">
        <v>34</v>
      </c>
      <c r="V673">
        <v>2</v>
      </c>
      <c r="W673">
        <v>0</v>
      </c>
      <c r="X673">
        <v>2</v>
      </c>
      <c r="Y673">
        <v>-8</v>
      </c>
      <c r="Z673">
        <v>14</v>
      </c>
      <c r="AA673">
        <v>6</v>
      </c>
      <c r="AB673">
        <v>6</v>
      </c>
      <c r="AC673" s="13">
        <f t="shared" si="210"/>
        <v>0.14285714285714285</v>
      </c>
      <c r="AD673" s="13">
        <f t="shared" si="211"/>
        <v>7.6923076923076927E-2</v>
      </c>
      <c r="AE673" s="14">
        <v>28.3</v>
      </c>
      <c r="AF673" s="15">
        <v>7</v>
      </c>
      <c r="AG673" s="15">
        <v>2</v>
      </c>
      <c r="AH673" s="15">
        <v>0</v>
      </c>
      <c r="AI673" s="2">
        <v>168.03333333329999</v>
      </c>
      <c r="AJ673" s="14">
        <f t="shared" si="212"/>
        <v>4.9421568627441177</v>
      </c>
      <c r="AK673">
        <v>264</v>
      </c>
      <c r="AL673" s="14">
        <f t="shared" si="213"/>
        <v>7.7647058823529411</v>
      </c>
      <c r="AM673" s="16">
        <f t="shared" si="214"/>
        <v>0.63648989898977271</v>
      </c>
      <c r="AN673" s="15">
        <v>0</v>
      </c>
      <c r="AO673" s="16">
        <f t="shared" si="215"/>
        <v>0</v>
      </c>
      <c r="AP673" s="13">
        <f>IF(('Even Strength'!CU673+'Power Play'!AJ673+'Penalty Kill'!AF673)&gt;0,V673/('Even Strength'!CU673+'Power Play'!AJ673+'Penalty Kill'!AF673),0)</f>
        <v>2.1739130434782608E-2</v>
      </c>
      <c r="AQ673" s="13">
        <f>IF(('Even Strength'!CU673+'Power Play'!AJ673+'Penalty Kill'!AF673)&gt;0,W673/('Even Strength'!CU673+'Power Play'!AJ673+'Penalty Kill'!AF673),0)</f>
        <v>0</v>
      </c>
      <c r="AR673" s="13">
        <f t="shared" si="216"/>
        <v>2.1739130434782608E-2</v>
      </c>
      <c r="AS673">
        <v>0</v>
      </c>
      <c r="AT673">
        <v>1</v>
      </c>
      <c r="AU673" s="17">
        <f t="shared" si="217"/>
        <v>0</v>
      </c>
      <c r="AV673">
        <v>0</v>
      </c>
      <c r="AW673">
        <v>34</v>
      </c>
      <c r="AX673">
        <v>48</v>
      </c>
      <c r="AY673">
        <v>4</v>
      </c>
      <c r="AZ673">
        <v>6</v>
      </c>
      <c r="BA673">
        <v>5</v>
      </c>
      <c r="BB673">
        <v>1</v>
      </c>
      <c r="BC673" s="2">
        <f t="shared" si="218"/>
        <v>12.140448323747698</v>
      </c>
      <c r="BD673" s="14">
        <f t="shared" si="219"/>
        <v>17.139456457055573</v>
      </c>
      <c r="BE673" s="14">
        <f t="shared" si="220"/>
        <v>1.4282880380879646</v>
      </c>
      <c r="BF673" s="14">
        <f t="shared" si="221"/>
        <v>2.1424320571319466</v>
      </c>
      <c r="BG673" s="14">
        <f t="shared" si="222"/>
        <v>1.7853600476099554</v>
      </c>
      <c r="BH673" s="14">
        <f t="shared" si="223"/>
        <v>0.35707200952199114</v>
      </c>
      <c r="BI673">
        <v>90</v>
      </c>
      <c r="BJ673">
        <v>10</v>
      </c>
      <c r="BK673">
        <v>10</v>
      </c>
      <c r="BL673">
        <v>2</v>
      </c>
      <c r="BM673">
        <v>0</v>
      </c>
      <c r="BN673">
        <v>0</v>
      </c>
      <c r="BO673" s="2">
        <v>-5.3019579999999999</v>
      </c>
      <c r="BR673" s="18" t="str">
        <f t="shared" si="224"/>
        <v xml:space="preserve"> </v>
      </c>
      <c r="BT673">
        <v>1</v>
      </c>
      <c r="BU673">
        <v>6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 s="18">
        <f t="shared" si="225"/>
        <v>0</v>
      </c>
      <c r="CC673" s="19">
        <v>2</v>
      </c>
      <c r="CD673">
        <v>0</v>
      </c>
      <c r="CE673">
        <v>-0.2</v>
      </c>
      <c r="CF673">
        <v>-0.2</v>
      </c>
      <c r="CG673" s="20">
        <f t="shared" si="226"/>
        <v>-5.8823529411764705E-3</v>
      </c>
      <c r="CH673" s="20">
        <f t="shared" si="227"/>
        <v>-7.1414401904398225E-2</v>
      </c>
      <c r="CI673">
        <v>4.8</v>
      </c>
      <c r="CJ673">
        <v>4.3</v>
      </c>
      <c r="CK673">
        <v>-7.8</v>
      </c>
      <c r="CL673">
        <v>-1.1000000000000001</v>
      </c>
      <c r="CM673">
        <v>-0.4</v>
      </c>
      <c r="CN673">
        <v>0</v>
      </c>
      <c r="CO673">
        <v>-1.5</v>
      </c>
      <c r="CP673" s="21">
        <f t="shared" si="228"/>
        <v>-4.4117647058823532E-2</v>
      </c>
      <c r="CQ673" s="21">
        <f t="shared" si="229"/>
        <v>-0.53560801428298666</v>
      </c>
      <c r="CW673">
        <v>675000</v>
      </c>
      <c r="CY673" s="22">
        <f t="shared" si="230"/>
        <v>-2.6853658536585368</v>
      </c>
    </row>
    <row r="674" spans="1:103" x14ac:dyDescent="0.2">
      <c r="A674">
        <v>21</v>
      </c>
      <c r="B674" t="s">
        <v>1733</v>
      </c>
      <c r="C674" t="s">
        <v>2997</v>
      </c>
      <c r="E674" t="s">
        <v>1019</v>
      </c>
      <c r="F674">
        <v>72</v>
      </c>
      <c r="G674">
        <v>200</v>
      </c>
      <c r="H674" t="s">
        <v>118</v>
      </c>
      <c r="M674">
        <v>24</v>
      </c>
      <c r="N674" t="s">
        <v>2998</v>
      </c>
      <c r="O674" s="12" t="s">
        <v>2999</v>
      </c>
      <c r="P674" s="12" t="s">
        <v>3000</v>
      </c>
      <c r="Q674" t="s">
        <v>393</v>
      </c>
      <c r="T674" s="12" t="s">
        <v>156</v>
      </c>
      <c r="U674">
        <v>81</v>
      </c>
      <c r="V674">
        <v>14</v>
      </c>
      <c r="W674">
        <v>15</v>
      </c>
      <c r="X674">
        <v>29</v>
      </c>
      <c r="Y674">
        <v>-1</v>
      </c>
      <c r="Z674">
        <v>113</v>
      </c>
      <c r="AA674">
        <v>55</v>
      </c>
      <c r="AB674">
        <v>46</v>
      </c>
      <c r="AC674" s="13">
        <f t="shared" si="210"/>
        <v>0.12389380530973451</v>
      </c>
      <c r="AD674" s="13">
        <f t="shared" si="211"/>
        <v>6.5420560747663545E-2</v>
      </c>
      <c r="AE674" s="14">
        <v>25.7</v>
      </c>
      <c r="AF674" s="15">
        <v>62</v>
      </c>
      <c r="AG674" s="15">
        <v>9</v>
      </c>
      <c r="AH674" s="15">
        <v>9</v>
      </c>
      <c r="AI674" s="2">
        <v>1079.9833333332999</v>
      </c>
      <c r="AJ674" s="14">
        <f t="shared" si="212"/>
        <v>13.333127572016048</v>
      </c>
      <c r="AK674">
        <v>1603</v>
      </c>
      <c r="AL674" s="14">
        <f t="shared" si="213"/>
        <v>19.790123456790123</v>
      </c>
      <c r="AM674" s="16">
        <f t="shared" si="214"/>
        <v>0.67372634643374918</v>
      </c>
      <c r="AN674" s="15">
        <v>111.6875</v>
      </c>
      <c r="AO674" s="16">
        <f t="shared" si="215"/>
        <v>6.2049568666185033</v>
      </c>
      <c r="AP674" s="13">
        <f>IF(('Even Strength'!CU674+'Power Play'!AJ674+'Penalty Kill'!AF674)&gt;0,V674/('Even Strength'!CU674+'Power Play'!AJ674+'Penalty Kill'!AF674),0)</f>
        <v>0.1037037037037037</v>
      </c>
      <c r="AQ674" s="13">
        <f>IF(('Even Strength'!CU674+'Power Play'!AJ674+'Penalty Kill'!AF674)&gt;0,W674/('Even Strength'!CU674+'Power Play'!AJ674+'Penalty Kill'!AF674),0)</f>
        <v>0.1111111111111111</v>
      </c>
      <c r="AR674" s="13">
        <f t="shared" si="216"/>
        <v>0.21481481481481479</v>
      </c>
      <c r="AS674">
        <v>19</v>
      </c>
      <c r="AT674">
        <v>25</v>
      </c>
      <c r="AU674" s="17">
        <f t="shared" si="217"/>
        <v>0.43181818181818182</v>
      </c>
      <c r="AV674">
        <v>0.8</v>
      </c>
      <c r="AW674">
        <v>155</v>
      </c>
      <c r="AX674">
        <v>146</v>
      </c>
      <c r="AY674">
        <v>49</v>
      </c>
      <c r="AZ674">
        <v>55</v>
      </c>
      <c r="BA674">
        <v>24</v>
      </c>
      <c r="BB674">
        <v>24</v>
      </c>
      <c r="BC674" s="2">
        <f t="shared" si="218"/>
        <v>8.6112440006792887</v>
      </c>
      <c r="BD674" s="14">
        <f t="shared" si="219"/>
        <v>8.1112362845108148</v>
      </c>
      <c r="BE674" s="14">
        <f t="shared" si="220"/>
        <v>2.7222642324728077</v>
      </c>
      <c r="BF674" s="14">
        <f t="shared" si="221"/>
        <v>3.0556027099184573</v>
      </c>
      <c r="BG674" s="14">
        <f t="shared" si="222"/>
        <v>1.3333539097825997</v>
      </c>
      <c r="BH674" s="14">
        <f t="shared" si="223"/>
        <v>1.3333539097825997</v>
      </c>
      <c r="BI674">
        <v>209</v>
      </c>
      <c r="BJ674">
        <v>37</v>
      </c>
      <c r="BK674">
        <v>11</v>
      </c>
      <c r="BL674">
        <v>7</v>
      </c>
      <c r="BM674">
        <v>1</v>
      </c>
      <c r="BN674">
        <v>0</v>
      </c>
      <c r="BO674" s="2">
        <v>-6.9769439999999996</v>
      </c>
      <c r="BR674" s="18" t="str">
        <f t="shared" si="224"/>
        <v xml:space="preserve"> </v>
      </c>
      <c r="BT674">
        <v>1</v>
      </c>
      <c r="BU674">
        <v>17</v>
      </c>
      <c r="BV674">
        <v>0</v>
      </c>
      <c r="BW674">
        <v>0</v>
      </c>
      <c r="BX674">
        <v>2</v>
      </c>
      <c r="BY674">
        <v>1</v>
      </c>
      <c r="BZ674">
        <v>1</v>
      </c>
      <c r="CA674">
        <v>2</v>
      </c>
      <c r="CB674" s="18">
        <f t="shared" si="225"/>
        <v>2</v>
      </c>
      <c r="CC674" s="19">
        <v>5</v>
      </c>
      <c r="CD674">
        <v>1.8</v>
      </c>
      <c r="CE674">
        <v>1</v>
      </c>
      <c r="CF674">
        <v>2.9</v>
      </c>
      <c r="CG674" s="20">
        <f t="shared" si="226"/>
        <v>3.580246913580247E-2</v>
      </c>
      <c r="CH674" s="20">
        <f t="shared" si="227"/>
        <v>0.16111359743206413</v>
      </c>
      <c r="CI674">
        <v>19.399999999999999</v>
      </c>
      <c r="CJ674">
        <v>24.5</v>
      </c>
      <c r="CK674">
        <v>-4.5</v>
      </c>
      <c r="CL674">
        <v>3.9</v>
      </c>
      <c r="CM674">
        <v>2.8</v>
      </c>
      <c r="CN674">
        <v>0</v>
      </c>
      <c r="CO674">
        <v>6.7</v>
      </c>
      <c r="CP674" s="21">
        <f t="shared" si="228"/>
        <v>8.2716049382716053E-2</v>
      </c>
      <c r="CQ674" s="21">
        <f t="shared" si="229"/>
        <v>0.37222796648097572</v>
      </c>
      <c r="CW674">
        <v>612500</v>
      </c>
      <c r="CY674" s="22">
        <f t="shared" si="230"/>
        <v>5.6243902439024396</v>
      </c>
    </row>
    <row r="675" spans="1:103" x14ac:dyDescent="0.2">
      <c r="A675">
        <v>12</v>
      </c>
      <c r="B675" t="s">
        <v>3001</v>
      </c>
      <c r="C675" t="s">
        <v>158</v>
      </c>
      <c r="D675" t="s">
        <v>105</v>
      </c>
      <c r="E675" t="s">
        <v>106</v>
      </c>
      <c r="F675">
        <v>69</v>
      </c>
      <c r="G675">
        <v>184</v>
      </c>
      <c r="H675" t="s">
        <v>118</v>
      </c>
      <c r="I675">
        <v>2001</v>
      </c>
      <c r="J675">
        <v>2</v>
      </c>
      <c r="K675">
        <v>32</v>
      </c>
      <c r="M675">
        <v>30</v>
      </c>
      <c r="N675" t="s">
        <v>3002</v>
      </c>
      <c r="O675" s="12" t="s">
        <v>1104</v>
      </c>
      <c r="P675" s="12" t="s">
        <v>3003</v>
      </c>
      <c r="Q675" t="s">
        <v>265</v>
      </c>
      <c r="T675" s="12" t="s">
        <v>170</v>
      </c>
      <c r="U675">
        <v>75</v>
      </c>
      <c r="V675">
        <v>9</v>
      </c>
      <c r="W675">
        <v>28</v>
      </c>
      <c r="X675">
        <v>37</v>
      </c>
      <c r="Y675">
        <v>-1</v>
      </c>
      <c r="Z675">
        <v>114</v>
      </c>
      <c r="AA675">
        <v>50</v>
      </c>
      <c r="AB675">
        <v>48</v>
      </c>
      <c r="AC675" s="13">
        <f t="shared" si="210"/>
        <v>7.8947368421052627E-2</v>
      </c>
      <c r="AD675" s="13">
        <f t="shared" si="211"/>
        <v>4.2452830188679243E-2</v>
      </c>
      <c r="AE675" s="14">
        <v>26</v>
      </c>
      <c r="AF675" s="15">
        <v>62</v>
      </c>
      <c r="AG675" s="15">
        <v>16</v>
      </c>
      <c r="AH675" s="15">
        <v>8</v>
      </c>
      <c r="AI675" s="2">
        <v>1021.5166666667</v>
      </c>
      <c r="AJ675" s="14">
        <f t="shared" si="212"/>
        <v>13.620222222222667</v>
      </c>
      <c r="AK675">
        <v>1393</v>
      </c>
      <c r="AL675" s="14">
        <f t="shared" si="213"/>
        <v>18.573333333333334</v>
      </c>
      <c r="AM675" s="16">
        <f t="shared" si="214"/>
        <v>0.73332136874852838</v>
      </c>
      <c r="AN675" s="15">
        <v>167.88709700000001</v>
      </c>
      <c r="AO675" s="16">
        <f t="shared" si="215"/>
        <v>9.8610489174590139</v>
      </c>
      <c r="AP675" s="13">
        <f>IF(('Even Strength'!CU675+'Power Play'!AJ675+'Penalty Kill'!AF675)&gt;0,V675/('Even Strength'!CU675+'Power Play'!AJ675+'Penalty Kill'!AF675),0)</f>
        <v>6.569343065693431E-2</v>
      </c>
      <c r="AQ675" s="13">
        <f>IF(('Even Strength'!CU675+'Power Play'!AJ675+'Penalty Kill'!AF675)&gt;0,W675/('Even Strength'!CU675+'Power Play'!AJ675+'Penalty Kill'!AF675),0)</f>
        <v>0.20437956204379562</v>
      </c>
      <c r="AR675" s="13">
        <f t="shared" si="216"/>
        <v>0.27007299270072993</v>
      </c>
      <c r="AS675">
        <v>219</v>
      </c>
      <c r="AT675">
        <v>247</v>
      </c>
      <c r="AU675" s="17">
        <f t="shared" si="217"/>
        <v>0.46995708154506438</v>
      </c>
      <c r="AV675">
        <v>10.4</v>
      </c>
      <c r="AW675">
        <v>38</v>
      </c>
      <c r="AX675">
        <v>13</v>
      </c>
      <c r="AY675">
        <v>30</v>
      </c>
      <c r="AZ675">
        <v>50</v>
      </c>
      <c r="BA675">
        <v>20</v>
      </c>
      <c r="BB675">
        <v>22</v>
      </c>
      <c r="BC675" s="2">
        <f t="shared" si="218"/>
        <v>2.2319753307989023</v>
      </c>
      <c r="BD675" s="14">
        <f t="shared" si="219"/>
        <v>0.76357050790488779</v>
      </c>
      <c r="BE675" s="14">
        <f t="shared" si="220"/>
        <v>1.762085787472818</v>
      </c>
      <c r="BF675" s="14">
        <f t="shared" si="221"/>
        <v>2.9368096457880299</v>
      </c>
      <c r="BG675" s="14">
        <f t="shared" si="222"/>
        <v>1.174723858315212</v>
      </c>
      <c r="BH675" s="14">
        <f t="shared" si="223"/>
        <v>1.292196244146733</v>
      </c>
      <c r="BI675">
        <v>30</v>
      </c>
      <c r="BJ675">
        <v>15</v>
      </c>
      <c r="BK675">
        <v>0</v>
      </c>
      <c r="BL675">
        <v>0</v>
      </c>
      <c r="BM675">
        <v>0</v>
      </c>
      <c r="BN675">
        <v>0</v>
      </c>
      <c r="BO675" s="2">
        <v>-1.1617440000000001</v>
      </c>
      <c r="BP675">
        <v>2</v>
      </c>
      <c r="BQ675">
        <v>1</v>
      </c>
      <c r="BR675" s="18">
        <f t="shared" si="224"/>
        <v>0.5</v>
      </c>
      <c r="BS675">
        <v>1</v>
      </c>
      <c r="BT675">
        <v>2</v>
      </c>
      <c r="BU675">
        <v>18</v>
      </c>
      <c r="BV675">
        <v>0</v>
      </c>
      <c r="BW675">
        <v>0</v>
      </c>
      <c r="BX675">
        <v>2</v>
      </c>
      <c r="BY675">
        <v>0</v>
      </c>
      <c r="BZ675">
        <v>0</v>
      </c>
      <c r="CA675">
        <v>0</v>
      </c>
      <c r="CB675" s="18">
        <f t="shared" si="225"/>
        <v>0</v>
      </c>
      <c r="CC675" s="19">
        <v>3</v>
      </c>
      <c r="CD675">
        <v>2.2999999999999998</v>
      </c>
      <c r="CE675">
        <v>1.2</v>
      </c>
      <c r="CF675">
        <v>3.4</v>
      </c>
      <c r="CG675" s="20">
        <f t="shared" si="226"/>
        <v>4.533333333333333E-2</v>
      </c>
      <c r="CH675" s="20">
        <f t="shared" si="227"/>
        <v>0.199703055913586</v>
      </c>
      <c r="CI675">
        <v>22.3</v>
      </c>
      <c r="CJ675">
        <v>16.7</v>
      </c>
      <c r="CK675">
        <v>-3.9</v>
      </c>
      <c r="CL675">
        <v>4.2</v>
      </c>
      <c r="CM675">
        <v>1</v>
      </c>
      <c r="CN675">
        <v>0.30000000000000004</v>
      </c>
      <c r="CO675">
        <v>5.5</v>
      </c>
      <c r="CP675" s="21">
        <f t="shared" si="228"/>
        <v>7.3333333333333334E-2</v>
      </c>
      <c r="CQ675" s="21">
        <f t="shared" si="229"/>
        <v>0.32304906103668324</v>
      </c>
      <c r="CU675">
        <v>4</v>
      </c>
      <c r="CV675" t="s">
        <v>3004</v>
      </c>
      <c r="CW675">
        <v>4000000</v>
      </c>
      <c r="CY675" s="22">
        <f t="shared" si="230"/>
        <v>-1.5243902439024382</v>
      </c>
    </row>
    <row r="676" spans="1:103" x14ac:dyDescent="0.2">
      <c r="A676">
        <v>32</v>
      </c>
      <c r="B676" t="s">
        <v>3005</v>
      </c>
      <c r="C676" t="s">
        <v>3006</v>
      </c>
      <c r="E676" t="s">
        <v>1149</v>
      </c>
      <c r="F676">
        <v>73</v>
      </c>
      <c r="G676">
        <v>212</v>
      </c>
      <c r="H676" t="s">
        <v>107</v>
      </c>
      <c r="I676">
        <v>1996</v>
      </c>
      <c r="J676">
        <v>4</v>
      </c>
      <c r="K676">
        <v>105</v>
      </c>
      <c r="M676">
        <v>35</v>
      </c>
      <c r="N676" t="s">
        <v>3007</v>
      </c>
      <c r="O676" s="12" t="s">
        <v>1686</v>
      </c>
      <c r="P676" s="12" t="s">
        <v>3008</v>
      </c>
      <c r="Q676" t="s">
        <v>442</v>
      </c>
      <c r="T676" s="12" t="s">
        <v>178</v>
      </c>
      <c r="U676">
        <v>42</v>
      </c>
      <c r="V676">
        <v>1</v>
      </c>
      <c r="W676">
        <v>7</v>
      </c>
      <c r="X676">
        <v>8</v>
      </c>
      <c r="Y676">
        <v>7</v>
      </c>
      <c r="Z676">
        <v>39</v>
      </c>
      <c r="AA676">
        <v>10</v>
      </c>
      <c r="AB676">
        <v>26</v>
      </c>
      <c r="AC676" s="13">
        <f t="shared" si="210"/>
        <v>2.564102564102564E-2</v>
      </c>
      <c r="AD676" s="13">
        <f t="shared" si="211"/>
        <v>1.3333333333333334E-2</v>
      </c>
      <c r="AE676" s="14">
        <v>46.6</v>
      </c>
      <c r="AF676" s="15">
        <v>17</v>
      </c>
      <c r="AG676" s="15">
        <v>1</v>
      </c>
      <c r="AH676" s="15">
        <v>16</v>
      </c>
      <c r="AI676" s="2">
        <v>699.36666666669998</v>
      </c>
      <c r="AJ676" s="14">
        <f t="shared" si="212"/>
        <v>16.651587301588094</v>
      </c>
      <c r="AK676">
        <v>904</v>
      </c>
      <c r="AL676" s="14">
        <f t="shared" si="213"/>
        <v>21.523809523809526</v>
      </c>
      <c r="AM676" s="16">
        <f t="shared" si="214"/>
        <v>0.77363569321537606</v>
      </c>
      <c r="AN676" s="15">
        <v>34.21875</v>
      </c>
      <c r="AO676" s="16">
        <f t="shared" si="215"/>
        <v>2.9356918164051793</v>
      </c>
      <c r="AP676" s="13">
        <f>IF(('Even Strength'!CU676+'Power Play'!AJ676+'Penalty Kill'!AF676)&gt;0,V676/('Even Strength'!CU676+'Power Play'!AJ676+'Penalty Kill'!AF676),0)</f>
        <v>1.1627906976744186E-2</v>
      </c>
      <c r="AQ676" s="13">
        <f>IF(('Even Strength'!CU676+'Power Play'!AJ676+'Penalty Kill'!AF676)&gt;0,W676/('Even Strength'!CU676+'Power Play'!AJ676+'Penalty Kill'!AF676),0)</f>
        <v>8.1395348837209308E-2</v>
      </c>
      <c r="AR676" s="13">
        <f t="shared" si="216"/>
        <v>9.3023255813953487E-2</v>
      </c>
      <c r="AS676">
        <v>0</v>
      </c>
      <c r="AT676">
        <v>0</v>
      </c>
      <c r="AU676" s="17">
        <f t="shared" si="217"/>
        <v>0</v>
      </c>
      <c r="AV676">
        <v>0</v>
      </c>
      <c r="AW676">
        <v>122</v>
      </c>
      <c r="AX676">
        <v>67</v>
      </c>
      <c r="AY676">
        <v>43</v>
      </c>
      <c r="AZ676">
        <v>10</v>
      </c>
      <c r="BA676">
        <v>24</v>
      </c>
      <c r="BB676">
        <v>15</v>
      </c>
      <c r="BC676" s="2">
        <f t="shared" si="218"/>
        <v>10.466612649539561</v>
      </c>
      <c r="BD676" s="14">
        <f t="shared" si="219"/>
        <v>5.7480577665504144</v>
      </c>
      <c r="BE676" s="14">
        <f t="shared" si="220"/>
        <v>3.6890519994278783</v>
      </c>
      <c r="BF676" s="14">
        <f t="shared" si="221"/>
        <v>0.85791906963439035</v>
      </c>
      <c r="BG676" s="14">
        <f t="shared" si="222"/>
        <v>2.0590057671225366</v>
      </c>
      <c r="BH676" s="14">
        <f t="shared" si="223"/>
        <v>1.2868786044515854</v>
      </c>
      <c r="BI676">
        <v>32</v>
      </c>
      <c r="BJ676">
        <v>15</v>
      </c>
      <c r="BK676">
        <v>0</v>
      </c>
      <c r="BL676">
        <v>0</v>
      </c>
      <c r="BM676">
        <v>0</v>
      </c>
      <c r="BN676">
        <v>0</v>
      </c>
      <c r="BO676" s="2">
        <v>-7.7165939999999997</v>
      </c>
      <c r="BR676" s="18" t="str">
        <f t="shared" si="224"/>
        <v xml:space="preserve"> </v>
      </c>
      <c r="BT676">
        <v>0</v>
      </c>
      <c r="BU676">
        <v>7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 s="18">
        <f t="shared" si="225"/>
        <v>0</v>
      </c>
      <c r="CC676" s="19">
        <v>1</v>
      </c>
      <c r="CD676">
        <v>0.1</v>
      </c>
      <c r="CE676">
        <v>1.7000000000000002</v>
      </c>
      <c r="CF676">
        <v>1.8</v>
      </c>
      <c r="CG676" s="20">
        <f t="shared" si="226"/>
        <v>4.2857142857142858E-2</v>
      </c>
      <c r="CH676" s="20">
        <f t="shared" si="227"/>
        <v>0.15442543253419028</v>
      </c>
      <c r="CI676">
        <v>12.5</v>
      </c>
      <c r="CJ676">
        <v>15.3</v>
      </c>
      <c r="CK676">
        <v>1.1000000000000001</v>
      </c>
      <c r="CL676">
        <v>0.1</v>
      </c>
      <c r="CM676">
        <v>2.2999999999999998</v>
      </c>
      <c r="CN676">
        <v>0</v>
      </c>
      <c r="CO676">
        <v>2.2999999999999998</v>
      </c>
      <c r="CP676" s="21">
        <f t="shared" si="228"/>
        <v>5.4761904761904755E-2</v>
      </c>
      <c r="CQ676" s="21">
        <f t="shared" si="229"/>
        <v>0.19732138601590976</v>
      </c>
      <c r="CU676">
        <v>10</v>
      </c>
      <c r="CV676" t="s">
        <v>2450</v>
      </c>
      <c r="CW676">
        <v>2200000</v>
      </c>
      <c r="CY676" s="22">
        <f t="shared" si="230"/>
        <v>-1.5634146341463411</v>
      </c>
    </row>
    <row r="677" spans="1:103" x14ac:dyDescent="0.2">
      <c r="A677">
        <v>5</v>
      </c>
      <c r="B677" t="s">
        <v>3009</v>
      </c>
      <c r="C677" t="s">
        <v>3010</v>
      </c>
      <c r="D677" t="s">
        <v>399</v>
      </c>
      <c r="E677" t="s">
        <v>117</v>
      </c>
      <c r="F677">
        <v>71</v>
      </c>
      <c r="G677">
        <v>181</v>
      </c>
      <c r="H677" t="s">
        <v>107</v>
      </c>
      <c r="L677" t="s">
        <v>108</v>
      </c>
      <c r="M677">
        <v>23</v>
      </c>
      <c r="N677" t="s">
        <v>3011</v>
      </c>
      <c r="O677" s="12" t="s">
        <v>453</v>
      </c>
      <c r="P677" s="12" t="s">
        <v>3012</v>
      </c>
      <c r="Q677" t="s">
        <v>139</v>
      </c>
      <c r="T677" s="12" t="s">
        <v>178</v>
      </c>
      <c r="U677">
        <v>21</v>
      </c>
      <c r="V677">
        <v>0</v>
      </c>
      <c r="W677">
        <v>1</v>
      </c>
      <c r="X677">
        <v>1</v>
      </c>
      <c r="Y677">
        <v>-3</v>
      </c>
      <c r="Z677">
        <v>35</v>
      </c>
      <c r="AA677">
        <v>9</v>
      </c>
      <c r="AB677">
        <v>22</v>
      </c>
      <c r="AC677" s="13">
        <f t="shared" si="210"/>
        <v>0</v>
      </c>
      <c r="AD677" s="13">
        <f t="shared" si="211"/>
        <v>0</v>
      </c>
      <c r="AE677" s="14">
        <v>50.9</v>
      </c>
      <c r="AF677" s="15">
        <v>16</v>
      </c>
      <c r="AG677" s="15">
        <v>4</v>
      </c>
      <c r="AH677" s="15">
        <v>12</v>
      </c>
      <c r="AI677" s="2">
        <v>375.45</v>
      </c>
      <c r="AJ677" s="14">
        <f t="shared" si="212"/>
        <v>17.878571428571426</v>
      </c>
      <c r="AK677">
        <v>485</v>
      </c>
      <c r="AL677" s="14">
        <f t="shared" si="213"/>
        <v>23.095238095238095</v>
      </c>
      <c r="AM677" s="16">
        <f t="shared" si="214"/>
        <v>0.77412371134020619</v>
      </c>
      <c r="AN677" s="15">
        <v>4.6666670000000003</v>
      </c>
      <c r="AO677" s="16">
        <f t="shared" si="215"/>
        <v>0.74577179384738324</v>
      </c>
      <c r="AP677" s="13">
        <f>IF(('Even Strength'!CU677+'Power Play'!AJ677+'Penalty Kill'!AF677)&gt;0,V677/('Even Strength'!CU677+'Power Play'!AJ677+'Penalty Kill'!AF677),0)</f>
        <v>0</v>
      </c>
      <c r="AQ677" s="13">
        <f>IF(('Even Strength'!CU677+'Power Play'!AJ677+'Penalty Kill'!AF677)&gt;0,W677/('Even Strength'!CU677+'Power Play'!AJ677+'Penalty Kill'!AF677),0)</f>
        <v>2.5000000000000001E-2</v>
      </c>
      <c r="AR677" s="13">
        <f t="shared" si="216"/>
        <v>2.5000000000000001E-2</v>
      </c>
      <c r="AS677">
        <v>0</v>
      </c>
      <c r="AT677">
        <v>0</v>
      </c>
      <c r="AU677" s="17">
        <f t="shared" si="217"/>
        <v>0</v>
      </c>
      <c r="AV677">
        <v>0</v>
      </c>
      <c r="AW677">
        <v>26</v>
      </c>
      <c r="AX677">
        <v>20</v>
      </c>
      <c r="AY677">
        <v>29</v>
      </c>
      <c r="AZ677">
        <v>9</v>
      </c>
      <c r="BA677">
        <v>6</v>
      </c>
      <c r="BB677">
        <v>6</v>
      </c>
      <c r="BC677" s="2">
        <f t="shared" si="218"/>
        <v>4.1550139832201367</v>
      </c>
      <c r="BD677" s="14">
        <f t="shared" si="219"/>
        <v>3.1961646024770274</v>
      </c>
      <c r="BE677" s="14">
        <f t="shared" si="220"/>
        <v>4.6344386735916903</v>
      </c>
      <c r="BF677" s="14">
        <f t="shared" si="221"/>
        <v>1.4382740711146624</v>
      </c>
      <c r="BG677" s="14">
        <f t="shared" si="222"/>
        <v>0.95884938074310844</v>
      </c>
      <c r="BH677" s="14">
        <f t="shared" si="223"/>
        <v>0.95884938074310844</v>
      </c>
      <c r="BI677">
        <v>2</v>
      </c>
      <c r="BJ677">
        <v>1</v>
      </c>
      <c r="BK677">
        <v>0</v>
      </c>
      <c r="BL677">
        <v>0</v>
      </c>
      <c r="BM677">
        <v>0</v>
      </c>
      <c r="BN677">
        <v>0</v>
      </c>
      <c r="BO677" s="2">
        <v>2.717597</v>
      </c>
      <c r="BR677" s="18" t="str">
        <f t="shared" si="224"/>
        <v xml:space="preserve"> </v>
      </c>
      <c r="BT677">
        <v>0</v>
      </c>
      <c r="BU677">
        <v>3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 s="18">
        <f t="shared" si="225"/>
        <v>0</v>
      </c>
      <c r="CC677" s="19">
        <v>2</v>
      </c>
      <c r="CD677">
        <v>-0.4</v>
      </c>
      <c r="CE677">
        <v>0.9</v>
      </c>
      <c r="CF677">
        <v>0.5</v>
      </c>
      <c r="CG677" s="20">
        <f t="shared" si="226"/>
        <v>2.3809523809523808E-2</v>
      </c>
      <c r="CH677" s="20">
        <f t="shared" si="227"/>
        <v>7.9904115061925685E-2</v>
      </c>
      <c r="CI677">
        <v>6.5</v>
      </c>
      <c r="CJ677">
        <v>6.8</v>
      </c>
      <c r="CK677">
        <v>-0.1</v>
      </c>
      <c r="CL677">
        <v>-1.2</v>
      </c>
      <c r="CM677">
        <v>0.4</v>
      </c>
      <c r="CN677">
        <v>0</v>
      </c>
      <c r="CO677">
        <v>-0.8</v>
      </c>
      <c r="CP677" s="21">
        <f t="shared" si="228"/>
        <v>-3.8095238095238099E-2</v>
      </c>
      <c r="CQ677" s="21">
        <f t="shared" si="229"/>
        <v>-0.12784658409908112</v>
      </c>
      <c r="CU677">
        <v>4</v>
      </c>
      <c r="CV677" t="s">
        <v>2577</v>
      </c>
      <c r="CW677">
        <v>975000</v>
      </c>
      <c r="CY677" s="22">
        <f t="shared" si="230"/>
        <v>-2.5121951219512191</v>
      </c>
    </row>
    <row r="678" spans="1:103" x14ac:dyDescent="0.2">
      <c r="A678">
        <v>5</v>
      </c>
      <c r="B678" t="s">
        <v>3013</v>
      </c>
      <c r="C678" t="s">
        <v>3014</v>
      </c>
      <c r="E678" t="s">
        <v>182</v>
      </c>
      <c r="F678">
        <v>74</v>
      </c>
      <c r="G678">
        <v>195</v>
      </c>
      <c r="H678" t="s">
        <v>107</v>
      </c>
      <c r="I678">
        <v>2009</v>
      </c>
      <c r="J678">
        <v>1</v>
      </c>
      <c r="K678">
        <v>17</v>
      </c>
      <c r="M678">
        <v>23</v>
      </c>
      <c r="N678" t="s">
        <v>3015</v>
      </c>
      <c r="O678" s="12" t="s">
        <v>275</v>
      </c>
      <c r="P678" s="12" t="s">
        <v>3016</v>
      </c>
      <c r="Q678" s="12" t="s">
        <v>442</v>
      </c>
      <c r="R678" t="s">
        <v>460</v>
      </c>
      <c r="S678">
        <v>12</v>
      </c>
      <c r="T678" s="12" t="s">
        <v>178</v>
      </c>
      <c r="U678">
        <v>17</v>
      </c>
      <c r="V678">
        <v>0</v>
      </c>
      <c r="W678">
        <v>1</v>
      </c>
      <c r="X678">
        <v>1</v>
      </c>
      <c r="Y678">
        <v>-4</v>
      </c>
      <c r="Z678">
        <v>21</v>
      </c>
      <c r="AA678">
        <v>10</v>
      </c>
      <c r="AB678">
        <v>20</v>
      </c>
      <c r="AC678" s="13">
        <f t="shared" si="210"/>
        <v>0</v>
      </c>
      <c r="AD678" s="13">
        <f t="shared" si="211"/>
        <v>0</v>
      </c>
      <c r="AE678" s="14">
        <v>48.1</v>
      </c>
      <c r="AF678" s="15">
        <v>9</v>
      </c>
      <c r="AG678" s="15">
        <v>1</v>
      </c>
      <c r="AH678" s="15">
        <v>10</v>
      </c>
      <c r="AI678" s="2">
        <v>233.78333333329999</v>
      </c>
      <c r="AJ678" s="14">
        <f t="shared" si="212"/>
        <v>13.751960784311764</v>
      </c>
      <c r="AK678">
        <v>298</v>
      </c>
      <c r="AL678" s="14">
        <f t="shared" si="213"/>
        <v>17.529411764705884</v>
      </c>
      <c r="AM678" s="16">
        <f t="shared" si="214"/>
        <v>0.78450782997751678</v>
      </c>
      <c r="AN678" s="15">
        <v>0</v>
      </c>
      <c r="AO678" s="16">
        <f t="shared" si="215"/>
        <v>0</v>
      </c>
      <c r="AP678" s="13">
        <f>IF(('Even Strength'!CU678+'Power Play'!AJ678+'Penalty Kill'!AF678)&gt;0,V678/('Even Strength'!CU678+'Power Play'!AJ678+'Penalty Kill'!AF678),0)</f>
        <v>0</v>
      </c>
      <c r="AQ678" s="13">
        <f>IF(('Even Strength'!CU678+'Power Play'!AJ678+'Penalty Kill'!AF678)&gt;0,W678/('Even Strength'!CU678+'Power Play'!AJ678+'Penalty Kill'!AF678),0)</f>
        <v>3.4482758620689655E-2</v>
      </c>
      <c r="AR678" s="13">
        <f t="shared" si="216"/>
        <v>3.4482758620689655E-2</v>
      </c>
      <c r="AS678">
        <v>0</v>
      </c>
      <c r="AT678">
        <v>0</v>
      </c>
      <c r="AU678" s="17">
        <f t="shared" si="217"/>
        <v>0</v>
      </c>
      <c r="AV678">
        <v>0</v>
      </c>
      <c r="AW678">
        <v>25</v>
      </c>
      <c r="AX678">
        <v>18</v>
      </c>
      <c r="AY678">
        <v>14</v>
      </c>
      <c r="AZ678">
        <v>10</v>
      </c>
      <c r="BA678">
        <v>5</v>
      </c>
      <c r="BB678">
        <v>3</v>
      </c>
      <c r="BC678" s="2">
        <f t="shared" si="218"/>
        <v>6.416197333714468</v>
      </c>
      <c r="BD678" s="14">
        <f t="shared" si="219"/>
        <v>4.6196620802744164</v>
      </c>
      <c r="BE678" s="14">
        <f t="shared" si="220"/>
        <v>3.5930705068801014</v>
      </c>
      <c r="BF678" s="14">
        <f t="shared" si="221"/>
        <v>2.5664789334857869</v>
      </c>
      <c r="BG678" s="14">
        <f t="shared" si="222"/>
        <v>1.2832394667428935</v>
      </c>
      <c r="BH678" s="14">
        <f t="shared" si="223"/>
        <v>0.7699436800457361</v>
      </c>
      <c r="BI678">
        <v>6</v>
      </c>
      <c r="BJ678">
        <v>3</v>
      </c>
      <c r="BK678">
        <v>0</v>
      </c>
      <c r="BL678">
        <v>0</v>
      </c>
      <c r="BM678">
        <v>0</v>
      </c>
      <c r="BN678">
        <v>0</v>
      </c>
      <c r="BO678" s="2">
        <v>-1.023425</v>
      </c>
      <c r="BP678">
        <v>2</v>
      </c>
      <c r="BQ678">
        <v>0</v>
      </c>
      <c r="BR678" s="18">
        <f t="shared" si="224"/>
        <v>0</v>
      </c>
      <c r="BS678">
        <v>0</v>
      </c>
      <c r="BT678">
        <v>0</v>
      </c>
      <c r="BU678">
        <v>5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 s="18">
        <f t="shared" si="225"/>
        <v>0</v>
      </c>
      <c r="CC678" s="19">
        <v>2</v>
      </c>
      <c r="CD678">
        <v>-0.2</v>
      </c>
      <c r="CE678">
        <v>0.2</v>
      </c>
      <c r="CF678">
        <v>0</v>
      </c>
      <c r="CG678" s="20">
        <f t="shared" si="226"/>
        <v>0</v>
      </c>
      <c r="CH678" s="20">
        <f t="shared" si="227"/>
        <v>0</v>
      </c>
      <c r="CI678">
        <v>4.4000000000000004</v>
      </c>
      <c r="CJ678">
        <v>4</v>
      </c>
      <c r="CK678">
        <v>-4.2</v>
      </c>
      <c r="CL678">
        <v>-0.7</v>
      </c>
      <c r="CM678">
        <v>-0.30000000000000004</v>
      </c>
      <c r="CN678">
        <v>-0.60000000000000009</v>
      </c>
      <c r="CO678">
        <v>-1.5</v>
      </c>
      <c r="CP678" s="21">
        <f t="shared" si="228"/>
        <v>-8.8235294117647065E-2</v>
      </c>
      <c r="CQ678" s="21">
        <f t="shared" si="229"/>
        <v>-0.38497184002286805</v>
      </c>
      <c r="CW678">
        <v>785000</v>
      </c>
      <c r="CY678" s="22">
        <f t="shared" si="230"/>
        <v>-2.8785365853658536</v>
      </c>
    </row>
    <row r="679" spans="1:103" x14ac:dyDescent="0.2">
      <c r="A679">
        <v>27</v>
      </c>
      <c r="B679" t="s">
        <v>3017</v>
      </c>
      <c r="C679" t="s">
        <v>164</v>
      </c>
      <c r="D679" t="s">
        <v>165</v>
      </c>
      <c r="E679" t="s">
        <v>117</v>
      </c>
      <c r="F679">
        <v>77</v>
      </c>
      <c r="G679">
        <v>235</v>
      </c>
      <c r="H679" t="s">
        <v>118</v>
      </c>
      <c r="I679">
        <v>2000</v>
      </c>
      <c r="J679">
        <v>3</v>
      </c>
      <c r="K679">
        <v>76</v>
      </c>
      <c r="M679">
        <v>34</v>
      </c>
      <c r="N679" t="s">
        <v>3018</v>
      </c>
      <c r="O679" s="12" t="s">
        <v>474</v>
      </c>
      <c r="P679" s="12" t="s">
        <v>3019</v>
      </c>
      <c r="Q679" t="s">
        <v>305</v>
      </c>
      <c r="T679" s="12" t="s">
        <v>123</v>
      </c>
      <c r="U679">
        <v>13</v>
      </c>
      <c r="V679">
        <v>0</v>
      </c>
      <c r="W679">
        <v>1</v>
      </c>
      <c r="X679">
        <v>1</v>
      </c>
      <c r="Y679">
        <v>1</v>
      </c>
      <c r="Z679">
        <v>6</v>
      </c>
      <c r="AA679">
        <v>1</v>
      </c>
      <c r="AB679">
        <v>4</v>
      </c>
      <c r="AC679" s="13">
        <f t="shared" si="210"/>
        <v>0</v>
      </c>
      <c r="AD679" s="13">
        <f t="shared" si="211"/>
        <v>0</v>
      </c>
      <c r="AE679" s="14">
        <v>51.6</v>
      </c>
      <c r="AF679" s="15">
        <v>5</v>
      </c>
      <c r="AG679" s="15">
        <v>1</v>
      </c>
      <c r="AH679" s="15">
        <v>0</v>
      </c>
      <c r="AI679" s="2">
        <v>80.716666666699993</v>
      </c>
      <c r="AJ679" s="14">
        <f t="shared" si="212"/>
        <v>6.2089743589769224</v>
      </c>
      <c r="AK679">
        <v>122</v>
      </c>
      <c r="AL679" s="14">
        <f t="shared" si="213"/>
        <v>9.384615384615385</v>
      </c>
      <c r="AM679" s="16">
        <f t="shared" si="214"/>
        <v>0.66161202185819667</v>
      </c>
      <c r="AN679" s="15">
        <v>28</v>
      </c>
      <c r="AO679" s="16">
        <f t="shared" si="215"/>
        <v>20.813545323138214</v>
      </c>
      <c r="AP679" s="13">
        <f>IF(('Even Strength'!CU679+'Power Play'!AJ679+'Penalty Kill'!AF679)&gt;0,V679/('Even Strength'!CU679+'Power Play'!AJ679+'Penalty Kill'!AF679),0)</f>
        <v>0</v>
      </c>
      <c r="AQ679" s="13">
        <f>IF(('Even Strength'!CU679+'Power Play'!AJ679+'Penalty Kill'!AF679)&gt;0,W679/('Even Strength'!CU679+'Power Play'!AJ679+'Penalty Kill'!AF679),0)</f>
        <v>4.5454545454545456E-2</v>
      </c>
      <c r="AR679" s="13">
        <f t="shared" si="216"/>
        <v>4.5454545454545456E-2</v>
      </c>
      <c r="AS679">
        <v>0</v>
      </c>
      <c r="AT679">
        <v>3</v>
      </c>
      <c r="AU679" s="17">
        <f t="shared" si="217"/>
        <v>0</v>
      </c>
      <c r="AV679">
        <v>0.4</v>
      </c>
      <c r="AW679">
        <v>6</v>
      </c>
      <c r="AX679">
        <v>13</v>
      </c>
      <c r="AY679">
        <v>0</v>
      </c>
      <c r="AZ679">
        <v>1</v>
      </c>
      <c r="BA679">
        <v>2</v>
      </c>
      <c r="BB679">
        <v>0</v>
      </c>
      <c r="BC679" s="2">
        <f t="shared" si="218"/>
        <v>4.4600454263867606</v>
      </c>
      <c r="BD679" s="14">
        <f t="shared" si="219"/>
        <v>9.6634317571713151</v>
      </c>
      <c r="BE679" s="14">
        <f t="shared" si="220"/>
        <v>0</v>
      </c>
      <c r="BF679" s="14">
        <f t="shared" si="221"/>
        <v>0.74334090439779343</v>
      </c>
      <c r="BG679" s="14">
        <f t="shared" si="222"/>
        <v>1.4866818087955869</v>
      </c>
      <c r="BH679" s="14">
        <f t="shared" si="223"/>
        <v>0</v>
      </c>
      <c r="BI679">
        <v>23</v>
      </c>
      <c r="BJ679">
        <v>4</v>
      </c>
      <c r="BK679">
        <v>1</v>
      </c>
      <c r="BL679">
        <v>0</v>
      </c>
      <c r="BM679">
        <v>0</v>
      </c>
      <c r="BN679">
        <v>1</v>
      </c>
      <c r="BO679" s="2">
        <v>-5.1479809999999997</v>
      </c>
      <c r="BR679" s="18" t="str">
        <f t="shared" si="224"/>
        <v xml:space="preserve"> </v>
      </c>
      <c r="BT679">
        <v>0</v>
      </c>
      <c r="BU679">
        <v>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 s="18">
        <f t="shared" si="225"/>
        <v>0</v>
      </c>
      <c r="CC679" s="19">
        <v>3</v>
      </c>
      <c r="CD679">
        <v>-0.1</v>
      </c>
      <c r="CE679">
        <v>0.1</v>
      </c>
      <c r="CF679">
        <v>0</v>
      </c>
      <c r="CG679" s="20">
        <f t="shared" si="226"/>
        <v>0</v>
      </c>
      <c r="CH679" s="20">
        <f t="shared" si="227"/>
        <v>0</v>
      </c>
      <c r="CI679">
        <v>0.9</v>
      </c>
      <c r="CJ679">
        <v>0.9</v>
      </c>
      <c r="CK679">
        <v>1</v>
      </c>
      <c r="CL679">
        <v>-0.1</v>
      </c>
      <c r="CM679">
        <v>0.30000000000000004</v>
      </c>
      <c r="CN679">
        <v>0</v>
      </c>
      <c r="CO679">
        <v>0.2</v>
      </c>
      <c r="CP679" s="21">
        <f t="shared" si="228"/>
        <v>1.5384615384615385E-2</v>
      </c>
      <c r="CQ679" s="21">
        <f t="shared" si="229"/>
        <v>0.14866818087955871</v>
      </c>
      <c r="CU679">
        <v>24</v>
      </c>
      <c r="CV679" t="s">
        <v>844</v>
      </c>
      <c r="CW679">
        <v>1500000</v>
      </c>
      <c r="CY679" s="22">
        <f t="shared" si="230"/>
        <v>-2.4341463414634141</v>
      </c>
    </row>
    <row r="680" spans="1:103" x14ac:dyDescent="0.2">
      <c r="A680">
        <v>4</v>
      </c>
      <c r="B680" t="s">
        <v>3020</v>
      </c>
      <c r="C680" t="s">
        <v>3021</v>
      </c>
      <c r="D680" t="s">
        <v>351</v>
      </c>
      <c r="E680" t="s">
        <v>106</v>
      </c>
      <c r="F680">
        <v>70</v>
      </c>
      <c r="G680">
        <v>173</v>
      </c>
      <c r="H680" t="s">
        <v>118</v>
      </c>
      <c r="I680">
        <v>2005</v>
      </c>
      <c r="J680">
        <v>3</v>
      </c>
      <c r="K680">
        <v>67</v>
      </c>
      <c r="M680">
        <v>26</v>
      </c>
      <c r="N680" t="s">
        <v>3022</v>
      </c>
      <c r="O680" s="12" t="s">
        <v>2237</v>
      </c>
      <c r="P680" s="12" t="s">
        <v>3023</v>
      </c>
      <c r="Q680" t="s">
        <v>155</v>
      </c>
      <c r="T680" s="12" t="s">
        <v>178</v>
      </c>
      <c r="U680">
        <v>68</v>
      </c>
      <c r="V680">
        <v>7</v>
      </c>
      <c r="W680">
        <v>22</v>
      </c>
      <c r="X680">
        <v>29</v>
      </c>
      <c r="Y680">
        <v>-11</v>
      </c>
      <c r="Z680">
        <v>109</v>
      </c>
      <c r="AA680">
        <v>52</v>
      </c>
      <c r="AB680">
        <v>64</v>
      </c>
      <c r="AC680" s="13">
        <f t="shared" si="210"/>
        <v>6.4220183486238536E-2</v>
      </c>
      <c r="AD680" s="13">
        <f t="shared" si="211"/>
        <v>3.111111111111111E-2</v>
      </c>
      <c r="AE680" s="14">
        <v>47</v>
      </c>
      <c r="AF680" s="15">
        <v>57</v>
      </c>
      <c r="AG680" s="15">
        <v>16</v>
      </c>
      <c r="AH680" s="15">
        <v>28</v>
      </c>
      <c r="AI680" s="2">
        <v>1573.0333333333001</v>
      </c>
      <c r="AJ680" s="14">
        <f t="shared" si="212"/>
        <v>23.132843137254412</v>
      </c>
      <c r="AK680">
        <v>1998</v>
      </c>
      <c r="AL680" s="14">
        <f t="shared" si="213"/>
        <v>29.382352941176471</v>
      </c>
      <c r="AM680" s="16">
        <f t="shared" si="214"/>
        <v>0.7873039706372873</v>
      </c>
      <c r="AN680" s="15">
        <v>113.833333</v>
      </c>
      <c r="AO680" s="16">
        <f t="shared" si="215"/>
        <v>4.3419295925071371</v>
      </c>
      <c r="AP680" s="13">
        <f>IF(('Even Strength'!CU680+'Power Play'!AJ680+'Penalty Kill'!AF680)&gt;0,V680/('Even Strength'!CU680+'Power Play'!AJ680+'Penalty Kill'!AF680),0)</f>
        <v>7.9545454545454544E-2</v>
      </c>
      <c r="AQ680" s="13">
        <f>IF(('Even Strength'!CU680+'Power Play'!AJ680+'Penalty Kill'!AF680)&gt;0,W680/('Even Strength'!CU680+'Power Play'!AJ680+'Penalty Kill'!AF680),0)</f>
        <v>0.25</v>
      </c>
      <c r="AR680" s="13">
        <f t="shared" si="216"/>
        <v>0.32954545454545453</v>
      </c>
      <c r="AS680">
        <v>0</v>
      </c>
      <c r="AT680">
        <v>0</v>
      </c>
      <c r="AU680" s="17">
        <f t="shared" si="217"/>
        <v>0</v>
      </c>
      <c r="AV680">
        <v>0</v>
      </c>
      <c r="AW680">
        <v>78</v>
      </c>
      <c r="AX680">
        <v>42</v>
      </c>
      <c r="AY680">
        <v>201</v>
      </c>
      <c r="AZ680">
        <v>52</v>
      </c>
      <c r="BA680">
        <v>39</v>
      </c>
      <c r="BB680">
        <v>25</v>
      </c>
      <c r="BC680" s="2">
        <f t="shared" si="218"/>
        <v>2.9751435655104355</v>
      </c>
      <c r="BD680" s="14">
        <f t="shared" si="219"/>
        <v>1.6020003814286961</v>
      </c>
      <c r="BE680" s="14">
        <f t="shared" si="220"/>
        <v>7.6667161111230451</v>
      </c>
      <c r="BF680" s="14">
        <f t="shared" si="221"/>
        <v>1.9834290436736239</v>
      </c>
      <c r="BG680" s="14">
        <f t="shared" si="222"/>
        <v>1.4875717827552177</v>
      </c>
      <c r="BH680" s="14">
        <f t="shared" si="223"/>
        <v>0.95357165561231905</v>
      </c>
      <c r="BI680">
        <v>15</v>
      </c>
      <c r="BJ680">
        <v>5</v>
      </c>
      <c r="BK680">
        <v>1</v>
      </c>
      <c r="BL680">
        <v>0</v>
      </c>
      <c r="BM680">
        <v>0</v>
      </c>
      <c r="BN680">
        <v>0</v>
      </c>
      <c r="BO680" s="2">
        <v>7.3036279999999998</v>
      </c>
      <c r="BP680">
        <v>1</v>
      </c>
      <c r="BQ680">
        <v>0</v>
      </c>
      <c r="BR680" s="18">
        <f t="shared" si="224"/>
        <v>0</v>
      </c>
      <c r="BS680">
        <v>0</v>
      </c>
      <c r="BT680">
        <v>2</v>
      </c>
      <c r="BU680">
        <v>18</v>
      </c>
      <c r="BV680">
        <v>1</v>
      </c>
      <c r="BW680">
        <v>1</v>
      </c>
      <c r="BX680">
        <v>1</v>
      </c>
      <c r="BY680">
        <v>0</v>
      </c>
      <c r="BZ680">
        <v>0</v>
      </c>
      <c r="CA680">
        <v>0</v>
      </c>
      <c r="CB680" s="18">
        <f t="shared" si="225"/>
        <v>0</v>
      </c>
      <c r="CC680" s="19">
        <v>5</v>
      </c>
      <c r="CD680">
        <v>2.1</v>
      </c>
      <c r="CE680">
        <v>3</v>
      </c>
      <c r="CF680">
        <v>5</v>
      </c>
      <c r="CG680" s="20">
        <f t="shared" si="226"/>
        <v>7.3529411764705885E-2</v>
      </c>
      <c r="CH680" s="20">
        <f t="shared" si="227"/>
        <v>0.19071433112246383</v>
      </c>
      <c r="CI680">
        <v>38.5</v>
      </c>
      <c r="CJ680">
        <v>29.6</v>
      </c>
      <c r="CK680">
        <v>4</v>
      </c>
      <c r="CL680">
        <v>2.2999999999999998</v>
      </c>
      <c r="CM680">
        <v>2.7</v>
      </c>
      <c r="CN680">
        <v>-0.30000000000000004</v>
      </c>
      <c r="CO680">
        <v>4.7</v>
      </c>
      <c r="CP680" s="21">
        <f t="shared" si="228"/>
        <v>6.9117647058823534E-2</v>
      </c>
      <c r="CQ680" s="21">
        <f t="shared" si="229"/>
        <v>0.179271471255116</v>
      </c>
      <c r="CU680">
        <v>14</v>
      </c>
      <c r="CV680" t="s">
        <v>844</v>
      </c>
      <c r="CW680">
        <v>1500000</v>
      </c>
      <c r="CY680" s="22">
        <f t="shared" si="230"/>
        <v>2.0658536585365859</v>
      </c>
    </row>
    <row r="681" spans="1:103" x14ac:dyDescent="0.2">
      <c r="A681">
        <v>15</v>
      </c>
      <c r="B681" t="s">
        <v>3024</v>
      </c>
      <c r="C681" t="s">
        <v>1313</v>
      </c>
      <c r="E681" t="s">
        <v>320</v>
      </c>
      <c r="F681">
        <v>72</v>
      </c>
      <c r="G681">
        <v>205</v>
      </c>
      <c r="H681" t="s">
        <v>118</v>
      </c>
      <c r="I681">
        <v>2001</v>
      </c>
      <c r="J681">
        <v>1</v>
      </c>
      <c r="K681">
        <v>9</v>
      </c>
      <c r="M681">
        <v>30</v>
      </c>
      <c r="N681" t="s">
        <v>3025</v>
      </c>
      <c r="O681" s="12" t="s">
        <v>3026</v>
      </c>
      <c r="P681" s="12" t="s">
        <v>3027</v>
      </c>
      <c r="Q681" s="12" t="s">
        <v>432</v>
      </c>
      <c r="R681" t="s">
        <v>382</v>
      </c>
      <c r="S681">
        <v>57</v>
      </c>
      <c r="T681" s="12" t="s">
        <v>148</v>
      </c>
      <c r="U681">
        <v>76</v>
      </c>
      <c r="V681">
        <v>8</v>
      </c>
      <c r="W681">
        <v>16</v>
      </c>
      <c r="X681">
        <v>24</v>
      </c>
      <c r="Y681">
        <v>-18</v>
      </c>
      <c r="Z681">
        <v>105</v>
      </c>
      <c r="AA681">
        <v>55</v>
      </c>
      <c r="AB681">
        <v>47</v>
      </c>
      <c r="AC681" s="13">
        <f t="shared" si="210"/>
        <v>7.6190476190476197E-2</v>
      </c>
      <c r="AD681" s="13">
        <f t="shared" si="211"/>
        <v>3.864734299516908E-2</v>
      </c>
      <c r="AE681" s="14">
        <v>27.7</v>
      </c>
      <c r="AF681" s="15">
        <v>57</v>
      </c>
      <c r="AG681" s="15">
        <v>26</v>
      </c>
      <c r="AH681" s="15">
        <v>3</v>
      </c>
      <c r="AI681" s="2">
        <v>1107</v>
      </c>
      <c r="AJ681" s="14">
        <f t="shared" si="212"/>
        <v>14.565789473684211</v>
      </c>
      <c r="AK681">
        <v>1508</v>
      </c>
      <c r="AL681" s="14">
        <f t="shared" si="213"/>
        <v>19.842105263157894</v>
      </c>
      <c r="AM681" s="16">
        <f t="shared" si="214"/>
        <v>0.73408488063660482</v>
      </c>
      <c r="AN681" s="15">
        <v>90.9375</v>
      </c>
      <c r="AO681" s="16">
        <f t="shared" si="215"/>
        <v>4.928861788617886</v>
      </c>
      <c r="AP681" s="13">
        <f>IF(('Even Strength'!CU681+'Power Play'!AJ681+'Penalty Kill'!AF681)&gt;0,V681/('Even Strength'!CU681+'Power Play'!AJ681+'Penalty Kill'!AF681),0)</f>
        <v>7.7669902912621352E-2</v>
      </c>
      <c r="AQ681" s="13">
        <f>IF(('Even Strength'!CU681+'Power Play'!AJ681+'Penalty Kill'!AF681)&gt;0,W681/('Even Strength'!CU681+'Power Play'!AJ681+'Penalty Kill'!AF681),0)</f>
        <v>0.1553398058252427</v>
      </c>
      <c r="AR681" s="13">
        <f t="shared" si="216"/>
        <v>0.23300970873786406</v>
      </c>
      <c r="AS681">
        <v>14</v>
      </c>
      <c r="AT681">
        <v>23</v>
      </c>
      <c r="AU681" s="17">
        <f t="shared" si="217"/>
        <v>0.3783783783783784</v>
      </c>
      <c r="AV681">
        <v>0.8</v>
      </c>
      <c r="AW681">
        <v>150</v>
      </c>
      <c r="AX681">
        <v>216</v>
      </c>
      <c r="AY681">
        <v>34</v>
      </c>
      <c r="AZ681">
        <v>55</v>
      </c>
      <c r="BA681">
        <v>34</v>
      </c>
      <c r="BB681">
        <v>32</v>
      </c>
      <c r="BC681" s="2">
        <f t="shared" si="218"/>
        <v>8.1300813008130071</v>
      </c>
      <c r="BD681" s="14">
        <f t="shared" si="219"/>
        <v>11.707317073170731</v>
      </c>
      <c r="BE681" s="14">
        <f t="shared" si="220"/>
        <v>1.8428184281842819</v>
      </c>
      <c r="BF681" s="14">
        <f t="shared" si="221"/>
        <v>2.9810298102981032</v>
      </c>
      <c r="BG681" s="14">
        <f t="shared" si="222"/>
        <v>1.8428184281842819</v>
      </c>
      <c r="BH681" s="14">
        <f t="shared" si="223"/>
        <v>1.7344173441734416</v>
      </c>
      <c r="BI681">
        <v>44</v>
      </c>
      <c r="BJ681">
        <v>21</v>
      </c>
      <c r="BK681">
        <v>0</v>
      </c>
      <c r="BL681">
        <v>0</v>
      </c>
      <c r="BM681">
        <v>0</v>
      </c>
      <c r="BN681">
        <v>0</v>
      </c>
      <c r="BO681" s="2">
        <v>-0.52140799999999998</v>
      </c>
      <c r="BP681">
        <v>1</v>
      </c>
      <c r="BQ681">
        <v>0</v>
      </c>
      <c r="BR681" s="18">
        <f t="shared" si="224"/>
        <v>0</v>
      </c>
      <c r="BS681">
        <v>0</v>
      </c>
      <c r="BT681">
        <v>0</v>
      </c>
      <c r="BU681">
        <v>18</v>
      </c>
      <c r="BV681">
        <v>0</v>
      </c>
      <c r="BW681">
        <v>0</v>
      </c>
      <c r="BX681">
        <v>2</v>
      </c>
      <c r="BY681">
        <v>0</v>
      </c>
      <c r="BZ681">
        <v>0</v>
      </c>
      <c r="CA681">
        <v>0</v>
      </c>
      <c r="CB681" s="18">
        <f t="shared" si="225"/>
        <v>0</v>
      </c>
      <c r="CC681" s="19">
        <v>3</v>
      </c>
      <c r="CD681">
        <v>0.5</v>
      </c>
      <c r="CE681">
        <v>0.60000000000000009</v>
      </c>
      <c r="CF681">
        <v>1.2</v>
      </c>
      <c r="CG681" s="20">
        <f t="shared" si="226"/>
        <v>1.5789473684210527E-2</v>
      </c>
      <c r="CH681" s="20">
        <f t="shared" si="227"/>
        <v>6.5040650406504058E-2</v>
      </c>
      <c r="CI681">
        <v>24.2</v>
      </c>
      <c r="CJ681">
        <v>22</v>
      </c>
      <c r="CK681">
        <v>-12.9</v>
      </c>
      <c r="CL681">
        <v>-1</v>
      </c>
      <c r="CM681">
        <v>1</v>
      </c>
      <c r="CN681">
        <v>-0.30000000000000004</v>
      </c>
      <c r="CO681">
        <v>-0.30000000000000004</v>
      </c>
      <c r="CP681" s="21">
        <f t="shared" si="228"/>
        <v>-3.9473684210526326E-3</v>
      </c>
      <c r="CQ681" s="21">
        <f t="shared" si="229"/>
        <v>-1.6260162601626018E-2</v>
      </c>
      <c r="CU681">
        <v>5</v>
      </c>
      <c r="CV681" t="s">
        <v>312</v>
      </c>
      <c r="CW681">
        <v>3800000</v>
      </c>
      <c r="CY681" s="22">
        <f t="shared" si="230"/>
        <v>-6.9731707317073157</v>
      </c>
    </row>
    <row r="682" spans="1:103" x14ac:dyDescent="0.2">
      <c r="A682">
        <v>6</v>
      </c>
      <c r="B682" t="s">
        <v>3028</v>
      </c>
      <c r="C682" t="s">
        <v>3029</v>
      </c>
      <c r="D682" t="s">
        <v>151</v>
      </c>
      <c r="E682" t="s">
        <v>117</v>
      </c>
      <c r="F682">
        <v>74</v>
      </c>
      <c r="G682">
        <v>207</v>
      </c>
      <c r="H682" t="s">
        <v>107</v>
      </c>
      <c r="I682">
        <v>2005</v>
      </c>
      <c r="J682">
        <v>1</v>
      </c>
      <c r="K682">
        <v>2</v>
      </c>
      <c r="M682">
        <v>26</v>
      </c>
      <c r="N682" t="s">
        <v>3030</v>
      </c>
      <c r="O682" s="12" t="s">
        <v>724</v>
      </c>
      <c r="P682" s="12" t="s">
        <v>743</v>
      </c>
      <c r="Q682" t="s">
        <v>529</v>
      </c>
      <c r="T682" s="12" t="s">
        <v>148</v>
      </c>
      <c r="U682">
        <v>70</v>
      </c>
      <c r="V682">
        <v>23</v>
      </c>
      <c r="W682">
        <v>25</v>
      </c>
      <c r="X682">
        <v>48</v>
      </c>
      <c r="Y682">
        <v>7</v>
      </c>
      <c r="Z682">
        <v>190</v>
      </c>
      <c r="AA682">
        <v>83</v>
      </c>
      <c r="AB682">
        <v>76</v>
      </c>
      <c r="AC682" s="13">
        <f t="shared" si="210"/>
        <v>0.12105263157894737</v>
      </c>
      <c r="AD682" s="13">
        <f t="shared" si="211"/>
        <v>6.5902578796561598E-2</v>
      </c>
      <c r="AE682" s="14">
        <v>30.6</v>
      </c>
      <c r="AF682" s="15">
        <v>109</v>
      </c>
      <c r="AG682" s="15">
        <v>32</v>
      </c>
      <c r="AH682" s="15">
        <v>14</v>
      </c>
      <c r="AI682" s="2">
        <v>1180.8333333333001</v>
      </c>
      <c r="AJ682" s="14">
        <f t="shared" si="212"/>
        <v>16.869047619047144</v>
      </c>
      <c r="AK682">
        <v>1578</v>
      </c>
      <c r="AL682" s="14">
        <f t="shared" si="213"/>
        <v>22.542857142857144</v>
      </c>
      <c r="AM682" s="16">
        <f t="shared" si="214"/>
        <v>0.74831009716939167</v>
      </c>
      <c r="AN682" s="15">
        <v>138.87575799999999</v>
      </c>
      <c r="AO682" s="16">
        <f t="shared" si="215"/>
        <v>7.056495819336825</v>
      </c>
      <c r="AP682" s="13">
        <f>IF(('Even Strength'!CU682+'Power Play'!AJ682+'Penalty Kill'!AF682)&gt;0,V682/('Even Strength'!CU682+'Power Play'!AJ682+'Penalty Kill'!AF682),0)</f>
        <v>0.23958333333333334</v>
      </c>
      <c r="AQ682" s="13">
        <f>IF(('Even Strength'!CU682+'Power Play'!AJ682+'Penalty Kill'!AF682)&gt;0,W682/('Even Strength'!CU682+'Power Play'!AJ682+'Penalty Kill'!AF682),0)</f>
        <v>0.26041666666666669</v>
      </c>
      <c r="AR682" s="13">
        <f t="shared" si="216"/>
        <v>0.5</v>
      </c>
      <c r="AS682">
        <v>8</v>
      </c>
      <c r="AT682">
        <v>5</v>
      </c>
      <c r="AU682" s="17">
        <f t="shared" si="217"/>
        <v>0.61538461538461542</v>
      </c>
      <c r="AV682">
        <v>0.2</v>
      </c>
      <c r="AW682">
        <v>94</v>
      </c>
      <c r="AX682">
        <v>104</v>
      </c>
      <c r="AY682">
        <v>30</v>
      </c>
      <c r="AZ682">
        <v>83</v>
      </c>
      <c r="BA682">
        <v>39</v>
      </c>
      <c r="BB682">
        <v>50</v>
      </c>
      <c r="BC682" s="2">
        <f t="shared" si="218"/>
        <v>4.7762879322513694</v>
      </c>
      <c r="BD682" s="14">
        <f t="shared" si="219"/>
        <v>5.2844036697249193</v>
      </c>
      <c r="BE682" s="14">
        <f t="shared" si="220"/>
        <v>1.5243472124206499</v>
      </c>
      <c r="BF682" s="14">
        <f t="shared" si="221"/>
        <v>4.2173606210304646</v>
      </c>
      <c r="BG682" s="14">
        <f t="shared" si="222"/>
        <v>1.9816513761468448</v>
      </c>
      <c r="BH682" s="14">
        <f t="shared" si="223"/>
        <v>2.5405786873677498</v>
      </c>
      <c r="BI682">
        <v>45</v>
      </c>
      <c r="BJ682">
        <v>15</v>
      </c>
      <c r="BK682">
        <v>1</v>
      </c>
      <c r="BL682">
        <v>0</v>
      </c>
      <c r="BM682">
        <v>1</v>
      </c>
      <c r="BN682">
        <v>0</v>
      </c>
      <c r="BO682" s="2">
        <v>-6.4342969999999999</v>
      </c>
      <c r="BP682">
        <v>4</v>
      </c>
      <c r="BQ682">
        <v>0</v>
      </c>
      <c r="BR682" s="18">
        <f t="shared" si="224"/>
        <v>0</v>
      </c>
      <c r="BS682">
        <v>0</v>
      </c>
      <c r="BT682">
        <v>1</v>
      </c>
      <c r="BU682">
        <v>19</v>
      </c>
      <c r="BV682">
        <v>0</v>
      </c>
      <c r="BW682">
        <v>0</v>
      </c>
      <c r="BX682">
        <v>2</v>
      </c>
      <c r="BY682">
        <v>1</v>
      </c>
      <c r="BZ682">
        <v>0</v>
      </c>
      <c r="CA682">
        <v>0</v>
      </c>
      <c r="CB682" s="18">
        <f t="shared" si="225"/>
        <v>0</v>
      </c>
      <c r="CC682" s="19">
        <v>6</v>
      </c>
      <c r="CD682">
        <v>4.8</v>
      </c>
      <c r="CE682">
        <v>1.3</v>
      </c>
      <c r="CF682">
        <v>6.1</v>
      </c>
      <c r="CG682" s="20">
        <f t="shared" si="226"/>
        <v>8.7142857142857133E-2</v>
      </c>
      <c r="CH682" s="20">
        <f t="shared" si="227"/>
        <v>0.30995059985886547</v>
      </c>
      <c r="CI682">
        <v>27.1</v>
      </c>
      <c r="CJ682">
        <v>21</v>
      </c>
      <c r="CK682">
        <v>13.8</v>
      </c>
      <c r="CL682">
        <v>8.6999999999999993</v>
      </c>
      <c r="CM682">
        <v>1</v>
      </c>
      <c r="CN682">
        <v>-1.1000000000000001</v>
      </c>
      <c r="CO682">
        <v>8.6</v>
      </c>
      <c r="CP682" s="21">
        <f t="shared" si="228"/>
        <v>0.12285714285714285</v>
      </c>
      <c r="CQ682" s="21">
        <f t="shared" si="229"/>
        <v>0.43697953422725294</v>
      </c>
      <c r="CU682">
        <v>12</v>
      </c>
      <c r="CV682" t="s">
        <v>1469</v>
      </c>
      <c r="CW682">
        <v>5100000</v>
      </c>
      <c r="CY682" s="22">
        <f t="shared" si="230"/>
        <v>-0.35609756097561096</v>
      </c>
    </row>
    <row r="683" spans="1:103" x14ac:dyDescent="0.2">
      <c r="A683">
        <v>17</v>
      </c>
      <c r="B683" t="s">
        <v>3031</v>
      </c>
      <c r="C683" t="s">
        <v>2756</v>
      </c>
      <c r="D683" t="s">
        <v>135</v>
      </c>
      <c r="E683" t="s">
        <v>106</v>
      </c>
      <c r="F683">
        <v>73</v>
      </c>
      <c r="G683">
        <v>200</v>
      </c>
      <c r="H683" t="s">
        <v>107</v>
      </c>
      <c r="I683">
        <v>1998</v>
      </c>
      <c r="J683">
        <v>8</v>
      </c>
      <c r="K683">
        <v>216</v>
      </c>
      <c r="M683">
        <v>33</v>
      </c>
      <c r="N683" t="s">
        <v>3032</v>
      </c>
      <c r="O683" s="12" t="s">
        <v>566</v>
      </c>
      <c r="P683" s="12" t="s">
        <v>3033</v>
      </c>
      <c r="Q683" t="s">
        <v>432</v>
      </c>
      <c r="T683" s="12" t="s">
        <v>148</v>
      </c>
      <c r="U683">
        <v>82</v>
      </c>
      <c r="V683">
        <v>18</v>
      </c>
      <c r="W683">
        <v>16</v>
      </c>
      <c r="X683">
        <v>34</v>
      </c>
      <c r="Y683">
        <v>-6</v>
      </c>
      <c r="Z683">
        <v>166</v>
      </c>
      <c r="AA683">
        <v>58</v>
      </c>
      <c r="AB683">
        <v>66</v>
      </c>
      <c r="AC683" s="13">
        <f t="shared" si="210"/>
        <v>0.10843373493975904</v>
      </c>
      <c r="AD683" s="13">
        <f t="shared" si="211"/>
        <v>6.2068965517241378E-2</v>
      </c>
      <c r="AE683" s="14">
        <v>28.9</v>
      </c>
      <c r="AF683" s="15">
        <v>65</v>
      </c>
      <c r="AG683" s="15">
        <v>57</v>
      </c>
      <c r="AH683" s="15">
        <v>13</v>
      </c>
      <c r="AI683" s="2">
        <v>1293.0166666667001</v>
      </c>
      <c r="AJ683" s="14">
        <f t="shared" si="212"/>
        <v>15.768495934959757</v>
      </c>
      <c r="AK683">
        <v>1646</v>
      </c>
      <c r="AL683" s="14">
        <f t="shared" si="213"/>
        <v>20.073170731707318</v>
      </c>
      <c r="AM683" s="16">
        <f t="shared" si="214"/>
        <v>0.78555083029568651</v>
      </c>
      <c r="AN683" s="15">
        <v>77.235293999999996</v>
      </c>
      <c r="AO683" s="16">
        <f t="shared" si="215"/>
        <v>3.5839581650145371</v>
      </c>
      <c r="AP683" s="13">
        <f>IF(('Even Strength'!CU683+'Power Play'!AJ683+'Penalty Kill'!AF683)&gt;0,V683/('Even Strength'!CU683+'Power Play'!AJ683+'Penalty Kill'!AF683),0)</f>
        <v>0.14754098360655737</v>
      </c>
      <c r="AQ683" s="13">
        <f>IF(('Even Strength'!CU683+'Power Play'!AJ683+'Penalty Kill'!AF683)&gt;0,W683/('Even Strength'!CU683+'Power Play'!AJ683+'Penalty Kill'!AF683),0)</f>
        <v>0.13114754098360656</v>
      </c>
      <c r="AR683" s="13">
        <f t="shared" si="216"/>
        <v>0.27868852459016391</v>
      </c>
      <c r="AS683">
        <v>4</v>
      </c>
      <c r="AT683">
        <v>8</v>
      </c>
      <c r="AU683" s="17">
        <f t="shared" si="217"/>
        <v>0.33333333333333331</v>
      </c>
      <c r="AV683">
        <v>0.2</v>
      </c>
      <c r="AW683">
        <v>112</v>
      </c>
      <c r="AX683">
        <v>51</v>
      </c>
      <c r="AY683">
        <v>10</v>
      </c>
      <c r="AZ683">
        <v>58</v>
      </c>
      <c r="BA683">
        <v>20</v>
      </c>
      <c r="BB683">
        <v>24</v>
      </c>
      <c r="BC683" s="2">
        <f t="shared" si="218"/>
        <v>5.1971487864295325</v>
      </c>
      <c r="BD683" s="14">
        <f t="shared" si="219"/>
        <v>2.3665588223920193</v>
      </c>
      <c r="BE683" s="14">
        <f t="shared" si="220"/>
        <v>0.46403114164549403</v>
      </c>
      <c r="BF683" s="14">
        <f t="shared" si="221"/>
        <v>2.6913806215438649</v>
      </c>
      <c r="BG683" s="14">
        <f t="shared" si="222"/>
        <v>0.92806228329098805</v>
      </c>
      <c r="BH683" s="14">
        <f t="shared" si="223"/>
        <v>1.1136747399491858</v>
      </c>
      <c r="BI683">
        <v>18</v>
      </c>
      <c r="BJ683">
        <v>9</v>
      </c>
      <c r="BK683">
        <v>0</v>
      </c>
      <c r="BL683">
        <v>0</v>
      </c>
      <c r="BM683">
        <v>0</v>
      </c>
      <c r="BN683">
        <v>0</v>
      </c>
      <c r="BO683" s="2">
        <v>-1.5679750000000001</v>
      </c>
      <c r="BP683">
        <v>2</v>
      </c>
      <c r="BQ683">
        <v>0</v>
      </c>
      <c r="BR683" s="18">
        <f t="shared" si="224"/>
        <v>0</v>
      </c>
      <c r="BS683">
        <v>0</v>
      </c>
      <c r="BT683">
        <v>5</v>
      </c>
      <c r="BU683">
        <v>27</v>
      </c>
      <c r="BV683">
        <v>0</v>
      </c>
      <c r="BW683">
        <v>1</v>
      </c>
      <c r="BX683">
        <v>2</v>
      </c>
      <c r="BY683">
        <v>0</v>
      </c>
      <c r="BZ683">
        <v>0</v>
      </c>
      <c r="CA683">
        <v>0</v>
      </c>
      <c r="CB683" s="18">
        <f t="shared" si="225"/>
        <v>0</v>
      </c>
      <c r="CC683" s="19">
        <v>5</v>
      </c>
      <c r="CD683">
        <v>2.2000000000000002</v>
      </c>
      <c r="CE683">
        <v>1.6</v>
      </c>
      <c r="CF683">
        <v>3.7</v>
      </c>
      <c r="CG683" s="20">
        <f t="shared" si="226"/>
        <v>4.5121951219512201E-2</v>
      </c>
      <c r="CH683" s="20">
        <f t="shared" si="227"/>
        <v>0.17169152240883279</v>
      </c>
      <c r="CI683">
        <v>27</v>
      </c>
      <c r="CJ683">
        <v>21.6</v>
      </c>
      <c r="CK683">
        <v>-1.4</v>
      </c>
      <c r="CL683">
        <v>2.6</v>
      </c>
      <c r="CM683">
        <v>2.2000000000000002</v>
      </c>
      <c r="CN683">
        <v>-0.60000000000000009</v>
      </c>
      <c r="CO683">
        <v>4.3</v>
      </c>
      <c r="CP683" s="21">
        <f t="shared" si="228"/>
        <v>5.24390243902439E-2</v>
      </c>
      <c r="CQ683" s="21">
        <f t="shared" si="229"/>
        <v>0.19953339090756242</v>
      </c>
      <c r="CW683">
        <v>3500000</v>
      </c>
      <c r="CY683" s="22">
        <f t="shared" si="230"/>
        <v>-1.8463414634146345</v>
      </c>
    </row>
    <row r="684" spans="1:103" x14ac:dyDescent="0.2">
      <c r="A684">
        <v>20</v>
      </c>
      <c r="B684" t="s">
        <v>3034</v>
      </c>
      <c r="C684" t="s">
        <v>333</v>
      </c>
      <c r="D684" t="s">
        <v>334</v>
      </c>
      <c r="E684" t="s">
        <v>117</v>
      </c>
      <c r="F684">
        <v>73</v>
      </c>
      <c r="G684">
        <v>202</v>
      </c>
      <c r="H684" t="s">
        <v>118</v>
      </c>
      <c r="I684">
        <v>2011</v>
      </c>
      <c r="J684">
        <v>2</v>
      </c>
      <c r="K684">
        <v>43</v>
      </c>
      <c r="M684">
        <v>21</v>
      </c>
      <c r="N684" t="s">
        <v>3035</v>
      </c>
      <c r="O684" s="12" t="s">
        <v>510</v>
      </c>
      <c r="P684" s="12" t="s">
        <v>3036</v>
      </c>
      <c r="Q684" t="s">
        <v>442</v>
      </c>
      <c r="T684" s="12" t="s">
        <v>156</v>
      </c>
      <c r="U684">
        <v>78</v>
      </c>
      <c r="V684">
        <v>19</v>
      </c>
      <c r="W684">
        <v>28</v>
      </c>
      <c r="X684">
        <v>47</v>
      </c>
      <c r="Y684">
        <v>20</v>
      </c>
      <c r="Z684">
        <v>159</v>
      </c>
      <c r="AA684">
        <v>51</v>
      </c>
      <c r="AB684">
        <v>61</v>
      </c>
      <c r="AC684" s="13">
        <f t="shared" si="210"/>
        <v>0.11949685534591195</v>
      </c>
      <c r="AD684" s="13">
        <f t="shared" si="211"/>
        <v>7.0110701107011064E-2</v>
      </c>
      <c r="AE684" s="14">
        <v>26.3</v>
      </c>
      <c r="AF684" s="15">
        <v>88</v>
      </c>
      <c r="AG684" s="15">
        <v>21</v>
      </c>
      <c r="AH684" s="15">
        <v>11</v>
      </c>
      <c r="AI684" s="2">
        <v>1269.4666666666999</v>
      </c>
      <c r="AJ684" s="14">
        <f t="shared" si="212"/>
        <v>16.275213675214101</v>
      </c>
      <c r="AK684">
        <v>1694</v>
      </c>
      <c r="AL684" s="14">
        <f t="shared" si="213"/>
        <v>21.717948717948719</v>
      </c>
      <c r="AM684" s="16">
        <f t="shared" si="214"/>
        <v>0.74939000393547806</v>
      </c>
      <c r="AN684" s="15">
        <v>196.76666700000001</v>
      </c>
      <c r="AO684" s="16">
        <f t="shared" si="215"/>
        <v>9.2999685064591624</v>
      </c>
      <c r="AP684" s="13">
        <f>IF(('Even Strength'!CU684+'Power Play'!AJ684+'Penalty Kill'!AF684)&gt;0,V684/('Even Strength'!CU684+'Power Play'!AJ684+'Penalty Kill'!AF684),0)</f>
        <v>0.15079365079365079</v>
      </c>
      <c r="AQ684" s="13">
        <f>IF(('Even Strength'!CU684+'Power Play'!AJ684+'Penalty Kill'!AF684)&gt;0,W684/('Even Strength'!CU684+'Power Play'!AJ684+'Penalty Kill'!AF684),0)</f>
        <v>0.22222222222222221</v>
      </c>
      <c r="AR684" s="13">
        <f t="shared" si="216"/>
        <v>0.37301587301587302</v>
      </c>
      <c r="AS684">
        <v>50</v>
      </c>
      <c r="AT684">
        <v>72</v>
      </c>
      <c r="AU684" s="17">
        <f t="shared" si="217"/>
        <v>0.4098360655737705</v>
      </c>
      <c r="AV684">
        <v>2.6</v>
      </c>
      <c r="AW684">
        <v>109</v>
      </c>
      <c r="AX684">
        <v>48</v>
      </c>
      <c r="AY684">
        <v>20</v>
      </c>
      <c r="AZ684">
        <v>51</v>
      </c>
      <c r="BA684">
        <v>24</v>
      </c>
      <c r="BB684">
        <v>50</v>
      </c>
      <c r="BC684" s="2">
        <f t="shared" si="218"/>
        <v>5.1517697720826297</v>
      </c>
      <c r="BD684" s="14">
        <f t="shared" si="219"/>
        <v>2.2686692574308824</v>
      </c>
      <c r="BE684" s="14">
        <f t="shared" si="220"/>
        <v>0.94527885726286776</v>
      </c>
      <c r="BF684" s="14">
        <f t="shared" si="221"/>
        <v>2.4104610860203128</v>
      </c>
      <c r="BG684" s="14">
        <f t="shared" si="222"/>
        <v>1.1343346287154412</v>
      </c>
      <c r="BH684" s="14">
        <f t="shared" si="223"/>
        <v>2.3631971431571692</v>
      </c>
      <c r="BI684">
        <v>20</v>
      </c>
      <c r="BJ684">
        <v>10</v>
      </c>
      <c r="BK684">
        <v>0</v>
      </c>
      <c r="BL684">
        <v>0</v>
      </c>
      <c r="BM684">
        <v>0</v>
      </c>
      <c r="BN684">
        <v>0</v>
      </c>
      <c r="BO684" s="2">
        <v>8.2429140000000007</v>
      </c>
      <c r="BP684">
        <v>3</v>
      </c>
      <c r="BQ684">
        <v>0</v>
      </c>
      <c r="BR684" s="18">
        <f t="shared" si="224"/>
        <v>0</v>
      </c>
      <c r="BS684">
        <v>0</v>
      </c>
      <c r="BT684">
        <v>3</v>
      </c>
      <c r="BU684">
        <v>21</v>
      </c>
      <c r="BV684">
        <v>0</v>
      </c>
      <c r="BW684">
        <v>0</v>
      </c>
      <c r="BX684">
        <v>2</v>
      </c>
      <c r="BY684">
        <v>1</v>
      </c>
      <c r="BZ684">
        <v>0</v>
      </c>
      <c r="CA684">
        <v>0</v>
      </c>
      <c r="CB684" s="18">
        <f t="shared" si="225"/>
        <v>0</v>
      </c>
      <c r="CC684" s="19">
        <v>5</v>
      </c>
      <c r="CD684">
        <v>3.8</v>
      </c>
      <c r="CE684">
        <v>1.8</v>
      </c>
      <c r="CF684">
        <v>5.7</v>
      </c>
      <c r="CG684" s="20">
        <f t="shared" si="226"/>
        <v>7.3076923076923081E-2</v>
      </c>
      <c r="CH684" s="20">
        <f t="shared" si="227"/>
        <v>0.26940447431991732</v>
      </c>
      <c r="CI684">
        <v>27.7</v>
      </c>
      <c r="CJ684">
        <v>26.4</v>
      </c>
      <c r="CK684">
        <v>11</v>
      </c>
      <c r="CL684">
        <v>7.1</v>
      </c>
      <c r="CM684">
        <v>4.2</v>
      </c>
      <c r="CN684">
        <v>-0.8</v>
      </c>
      <c r="CO684">
        <v>10.4</v>
      </c>
      <c r="CP684" s="21">
        <f t="shared" si="228"/>
        <v>0.13333333333333333</v>
      </c>
      <c r="CQ684" s="21">
        <f t="shared" si="229"/>
        <v>0.49154500577669125</v>
      </c>
      <c r="CU684">
        <v>3</v>
      </c>
      <c r="CV684" t="s">
        <v>171</v>
      </c>
      <c r="CW684">
        <v>894167</v>
      </c>
      <c r="CY684" s="22">
        <f t="shared" si="230"/>
        <v>8.8297555121951223</v>
      </c>
    </row>
    <row r="685" spans="1:103" x14ac:dyDescent="0.2">
      <c r="A685">
        <v>6</v>
      </c>
      <c r="B685" t="s">
        <v>3037</v>
      </c>
      <c r="C685" t="s">
        <v>2054</v>
      </c>
      <c r="E685" t="s">
        <v>320</v>
      </c>
      <c r="F685">
        <v>75</v>
      </c>
      <c r="G685">
        <v>215</v>
      </c>
      <c r="H685" t="s">
        <v>107</v>
      </c>
      <c r="I685">
        <v>1996</v>
      </c>
      <c r="J685">
        <v>9</v>
      </c>
      <c r="K685">
        <v>239</v>
      </c>
      <c r="M685">
        <v>39</v>
      </c>
      <c r="N685" t="s">
        <v>3038</v>
      </c>
      <c r="O685" s="12" t="s">
        <v>3039</v>
      </c>
      <c r="P685" s="12" t="s">
        <v>3040</v>
      </c>
      <c r="Q685" t="s">
        <v>271</v>
      </c>
      <c r="T685" s="12" t="s">
        <v>178</v>
      </c>
      <c r="U685">
        <v>71</v>
      </c>
      <c r="V685">
        <v>4</v>
      </c>
      <c r="W685">
        <v>13</v>
      </c>
      <c r="X685">
        <v>17</v>
      </c>
      <c r="Y685">
        <v>11</v>
      </c>
      <c r="Z685">
        <v>81</v>
      </c>
      <c r="AA685">
        <v>47</v>
      </c>
      <c r="AB685">
        <v>51</v>
      </c>
      <c r="AC685" s="13">
        <f t="shared" si="210"/>
        <v>4.9382716049382713E-2</v>
      </c>
      <c r="AD685" s="13">
        <f t="shared" si="211"/>
        <v>2.23463687150838E-2</v>
      </c>
      <c r="AE685" s="14">
        <v>52.8</v>
      </c>
      <c r="AF685" s="15">
        <v>26</v>
      </c>
      <c r="AG685" s="15">
        <v>2</v>
      </c>
      <c r="AH685" s="15">
        <v>47</v>
      </c>
      <c r="AI685" s="2">
        <v>1291.4833333332999</v>
      </c>
      <c r="AJ685" s="14">
        <f t="shared" si="212"/>
        <v>18.189906103285914</v>
      </c>
      <c r="AK685">
        <v>1815</v>
      </c>
      <c r="AL685" s="14">
        <f t="shared" si="213"/>
        <v>25.56338028169014</v>
      </c>
      <c r="AM685" s="16">
        <f t="shared" si="214"/>
        <v>0.71156106519741047</v>
      </c>
      <c r="AN685" s="15">
        <v>45.020408000000003</v>
      </c>
      <c r="AO685" s="16">
        <f t="shared" si="215"/>
        <v>2.0915674327969676</v>
      </c>
      <c r="AP685" s="13">
        <f>IF(('Even Strength'!CU685+'Power Play'!AJ685+'Penalty Kill'!AF685)&gt;0,V685/('Even Strength'!CU685+'Power Play'!AJ685+'Penalty Kill'!AF685),0)</f>
        <v>3.8834951456310676E-2</v>
      </c>
      <c r="AQ685" s="13">
        <f>IF(('Even Strength'!CU685+'Power Play'!AJ685+'Penalty Kill'!AF685)&gt;0,W685/('Even Strength'!CU685+'Power Play'!AJ685+'Penalty Kill'!AF685),0)</f>
        <v>0.12621359223300971</v>
      </c>
      <c r="AR685" s="13">
        <f t="shared" si="216"/>
        <v>0.16504854368932037</v>
      </c>
      <c r="AS685">
        <v>0</v>
      </c>
      <c r="AT685">
        <v>0</v>
      </c>
      <c r="AU685" s="17">
        <f t="shared" si="217"/>
        <v>0</v>
      </c>
      <c r="AV685">
        <v>0</v>
      </c>
      <c r="AW685">
        <v>46</v>
      </c>
      <c r="AX685">
        <v>57</v>
      </c>
      <c r="AY685">
        <v>66</v>
      </c>
      <c r="AZ685">
        <v>47</v>
      </c>
      <c r="BA685">
        <v>20</v>
      </c>
      <c r="BB685">
        <v>17</v>
      </c>
      <c r="BC685" s="2">
        <f t="shared" si="218"/>
        <v>2.1370775206804096</v>
      </c>
      <c r="BD685" s="14">
        <f t="shared" si="219"/>
        <v>2.6481177973648555</v>
      </c>
      <c r="BE685" s="14">
        <f t="shared" si="220"/>
        <v>3.0662416601066753</v>
      </c>
      <c r="BF685" s="14">
        <f t="shared" si="221"/>
        <v>2.1835357276517229</v>
      </c>
      <c r="BG685" s="14">
        <f t="shared" si="222"/>
        <v>0.92916413942626519</v>
      </c>
      <c r="BH685" s="14">
        <f t="shared" si="223"/>
        <v>0.78978951851232537</v>
      </c>
      <c r="BI685">
        <v>18</v>
      </c>
      <c r="BJ685">
        <v>9</v>
      </c>
      <c r="BK685">
        <v>0</v>
      </c>
      <c r="BL685">
        <v>0</v>
      </c>
      <c r="BM685">
        <v>0</v>
      </c>
      <c r="BN685">
        <v>0</v>
      </c>
      <c r="BO685" s="2">
        <v>2.4047139999999998</v>
      </c>
      <c r="BP685">
        <v>2</v>
      </c>
      <c r="BQ685">
        <v>1</v>
      </c>
      <c r="BR685" s="18">
        <f t="shared" si="224"/>
        <v>0.5</v>
      </c>
      <c r="BS685">
        <v>1</v>
      </c>
      <c r="BT685">
        <v>0</v>
      </c>
      <c r="BU685">
        <v>21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 s="18">
        <f t="shared" si="225"/>
        <v>0</v>
      </c>
      <c r="CC685" s="19">
        <v>3</v>
      </c>
      <c r="CD685">
        <v>0.7</v>
      </c>
      <c r="CE685">
        <v>3.3</v>
      </c>
      <c r="CF685">
        <v>4.0999999999999996</v>
      </c>
      <c r="CG685" s="20">
        <f t="shared" si="226"/>
        <v>5.7746478873239429E-2</v>
      </c>
      <c r="CH685" s="20">
        <f t="shared" si="227"/>
        <v>0.19047864858238436</v>
      </c>
      <c r="CI685">
        <v>28.8</v>
      </c>
      <c r="CJ685">
        <v>28.8</v>
      </c>
      <c r="CK685">
        <v>5.3</v>
      </c>
      <c r="CL685">
        <v>0</v>
      </c>
      <c r="CM685">
        <v>3.9</v>
      </c>
      <c r="CN685">
        <v>0.30000000000000004</v>
      </c>
      <c r="CO685">
        <v>4.2</v>
      </c>
      <c r="CP685" s="21">
        <f t="shared" si="228"/>
        <v>5.9154929577464793E-2</v>
      </c>
      <c r="CQ685" s="21">
        <f t="shared" si="229"/>
        <v>0.19512446927951571</v>
      </c>
      <c r="CU685">
        <v>11</v>
      </c>
      <c r="CV685" t="s">
        <v>3041</v>
      </c>
      <c r="CW685">
        <v>3750000</v>
      </c>
      <c r="CY685" s="22">
        <f t="shared" si="230"/>
        <v>-2.3853658536585369</v>
      </c>
    </row>
    <row r="686" spans="1:103" x14ac:dyDescent="0.2">
      <c r="A686">
        <v>24</v>
      </c>
      <c r="B686" t="s">
        <v>3042</v>
      </c>
      <c r="C686" t="s">
        <v>510</v>
      </c>
      <c r="D686" t="s">
        <v>245</v>
      </c>
      <c r="E686" t="s">
        <v>106</v>
      </c>
      <c r="F686">
        <v>76</v>
      </c>
      <c r="G686">
        <v>215</v>
      </c>
      <c r="H686" t="s">
        <v>118</v>
      </c>
      <c r="I686">
        <v>1994</v>
      </c>
      <c r="J686">
        <v>6</v>
      </c>
      <c r="K686">
        <v>138</v>
      </c>
      <c r="M686">
        <v>37</v>
      </c>
      <c r="N686" t="s">
        <v>3043</v>
      </c>
      <c r="O686" s="12" t="s">
        <v>3044</v>
      </c>
      <c r="P686" s="12" t="s">
        <v>3045</v>
      </c>
      <c r="Q686" t="s">
        <v>432</v>
      </c>
      <c r="T686" s="12" t="s">
        <v>178</v>
      </c>
      <c r="U686">
        <v>40</v>
      </c>
      <c r="V686">
        <v>1</v>
      </c>
      <c r="W686">
        <v>3</v>
      </c>
      <c r="X686">
        <v>4</v>
      </c>
      <c r="Y686">
        <v>-2</v>
      </c>
      <c r="Z686">
        <v>24</v>
      </c>
      <c r="AA686">
        <v>14</v>
      </c>
      <c r="AB686">
        <v>33</v>
      </c>
      <c r="AC686" s="13">
        <f t="shared" si="210"/>
        <v>4.1666666666666664E-2</v>
      </c>
      <c r="AD686" s="13">
        <f t="shared" si="211"/>
        <v>1.4084507042253521E-2</v>
      </c>
      <c r="AE686" s="14">
        <v>53.8</v>
      </c>
      <c r="AF686" s="15">
        <v>8</v>
      </c>
      <c r="AG686" s="15">
        <v>6</v>
      </c>
      <c r="AH686" s="15">
        <v>10</v>
      </c>
      <c r="AI686" s="2">
        <v>811.75</v>
      </c>
      <c r="AJ686" s="14">
        <f t="shared" si="212"/>
        <v>20.293749999999999</v>
      </c>
      <c r="AK686">
        <v>977</v>
      </c>
      <c r="AL686" s="14">
        <f t="shared" si="213"/>
        <v>24.425000000000001</v>
      </c>
      <c r="AM686" s="16">
        <f t="shared" si="214"/>
        <v>0.83085977482088025</v>
      </c>
      <c r="AN686" s="15">
        <v>39</v>
      </c>
      <c r="AO686" s="16">
        <f t="shared" si="215"/>
        <v>2.8826609177702496</v>
      </c>
      <c r="AP686" s="13">
        <f>IF(('Even Strength'!CU686+'Power Play'!AJ686+'Penalty Kill'!AF686)&gt;0,V686/('Even Strength'!CU686+'Power Play'!AJ686+'Penalty Kill'!AF686),0)</f>
        <v>1.7857142857142856E-2</v>
      </c>
      <c r="AQ686" s="13">
        <f>IF(('Even Strength'!CU686+'Power Play'!AJ686+'Penalty Kill'!AF686)&gt;0,W686/('Even Strength'!CU686+'Power Play'!AJ686+'Penalty Kill'!AF686),0)</f>
        <v>5.3571428571428568E-2</v>
      </c>
      <c r="AR686" s="13">
        <f t="shared" si="216"/>
        <v>7.1428571428571425E-2</v>
      </c>
      <c r="AS686">
        <v>0</v>
      </c>
      <c r="AT686">
        <v>0</v>
      </c>
      <c r="AU686" s="17">
        <f t="shared" si="217"/>
        <v>0</v>
      </c>
      <c r="AV686">
        <v>0</v>
      </c>
      <c r="AW686">
        <v>73</v>
      </c>
      <c r="AX686">
        <v>47</v>
      </c>
      <c r="AY686">
        <v>50</v>
      </c>
      <c r="AZ686">
        <v>14</v>
      </c>
      <c r="BA686">
        <v>21</v>
      </c>
      <c r="BB686">
        <v>12</v>
      </c>
      <c r="BC686" s="2">
        <f t="shared" si="218"/>
        <v>5.3957499230058517</v>
      </c>
      <c r="BD686" s="14">
        <f t="shared" si="219"/>
        <v>3.4739759778256851</v>
      </c>
      <c r="BE686" s="14">
        <f t="shared" si="220"/>
        <v>3.6957191253464741</v>
      </c>
      <c r="BF686" s="14">
        <f t="shared" si="221"/>
        <v>1.0348013550970125</v>
      </c>
      <c r="BG686" s="14">
        <f t="shared" si="222"/>
        <v>1.552202032645519</v>
      </c>
      <c r="BH686" s="14">
        <f t="shared" si="223"/>
        <v>0.88697259008315366</v>
      </c>
      <c r="BI686">
        <v>29</v>
      </c>
      <c r="BJ686">
        <v>12</v>
      </c>
      <c r="BK686">
        <v>1</v>
      </c>
      <c r="BL686">
        <v>0</v>
      </c>
      <c r="BM686">
        <v>0</v>
      </c>
      <c r="BN686">
        <v>0</v>
      </c>
      <c r="BO686" s="2">
        <v>1.2869E-2</v>
      </c>
      <c r="BR686" s="18" t="str">
        <f t="shared" si="224"/>
        <v xml:space="preserve"> </v>
      </c>
      <c r="BT686">
        <v>0</v>
      </c>
      <c r="BU686">
        <v>12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 s="18">
        <f t="shared" si="225"/>
        <v>0</v>
      </c>
      <c r="CC686" s="19">
        <v>3</v>
      </c>
      <c r="CD686">
        <v>-0.5</v>
      </c>
      <c r="CE686">
        <v>2</v>
      </c>
      <c r="CF686">
        <v>1.6</v>
      </c>
      <c r="CG686" s="20">
        <f t="shared" si="226"/>
        <v>0.04</v>
      </c>
      <c r="CH686" s="20">
        <f t="shared" si="227"/>
        <v>0.11826301201108716</v>
      </c>
      <c r="CI686">
        <v>12.8</v>
      </c>
      <c r="CJ686">
        <v>18.600000000000001</v>
      </c>
      <c r="CK686">
        <v>-2.7</v>
      </c>
      <c r="CL686">
        <v>-1.4</v>
      </c>
      <c r="CM686">
        <v>3.7</v>
      </c>
      <c r="CN686">
        <v>0</v>
      </c>
      <c r="CO686">
        <v>2.2999999999999998</v>
      </c>
      <c r="CP686" s="21">
        <f t="shared" si="228"/>
        <v>5.7499999999999996E-2</v>
      </c>
      <c r="CQ686" s="21">
        <f t="shared" si="229"/>
        <v>0.17000307976593779</v>
      </c>
      <c r="CU686">
        <v>42</v>
      </c>
      <c r="CV686" t="s">
        <v>3046</v>
      </c>
      <c r="CW686">
        <v>3166667</v>
      </c>
      <c r="CY686" s="22">
        <f t="shared" si="230"/>
        <v>-3.2609761951219509</v>
      </c>
    </row>
    <row r="687" spans="1:103" x14ac:dyDescent="0.2">
      <c r="A687">
        <v>37</v>
      </c>
      <c r="B687" t="s">
        <v>3047</v>
      </c>
      <c r="C687" t="s">
        <v>3048</v>
      </c>
      <c r="E687" t="s">
        <v>182</v>
      </c>
      <c r="F687">
        <v>74</v>
      </c>
      <c r="G687">
        <v>218</v>
      </c>
      <c r="H687" t="s">
        <v>107</v>
      </c>
      <c r="I687">
        <v>1998</v>
      </c>
      <c r="J687">
        <v>5</v>
      </c>
      <c r="K687">
        <v>145</v>
      </c>
      <c r="M687">
        <v>37</v>
      </c>
      <c r="N687" t="s">
        <v>3049</v>
      </c>
      <c r="O687" s="12" t="s">
        <v>281</v>
      </c>
      <c r="P687" s="12" t="s">
        <v>3050</v>
      </c>
      <c r="Q687" t="s">
        <v>122</v>
      </c>
      <c r="T687" s="12" t="s">
        <v>148</v>
      </c>
      <c r="U687">
        <v>26</v>
      </c>
      <c r="V687">
        <v>1</v>
      </c>
      <c r="W687">
        <v>2</v>
      </c>
      <c r="X687">
        <v>3</v>
      </c>
      <c r="Y687">
        <v>-4</v>
      </c>
      <c r="Z687">
        <v>36</v>
      </c>
      <c r="AA687">
        <v>10</v>
      </c>
      <c r="AB687">
        <v>10</v>
      </c>
      <c r="AC687" s="13">
        <f t="shared" si="210"/>
        <v>2.7777777777777776E-2</v>
      </c>
      <c r="AD687" s="13">
        <f t="shared" si="211"/>
        <v>1.7857142857142856E-2</v>
      </c>
      <c r="AE687" s="14">
        <v>42.2</v>
      </c>
      <c r="AF687" s="15">
        <v>15</v>
      </c>
      <c r="AG687" s="15">
        <v>9</v>
      </c>
      <c r="AH687" s="15">
        <v>7</v>
      </c>
      <c r="AI687" s="2">
        <v>269.1666666667</v>
      </c>
      <c r="AJ687" s="14">
        <f t="shared" si="212"/>
        <v>10.352564102565385</v>
      </c>
      <c r="AK687">
        <v>361</v>
      </c>
      <c r="AL687" s="14">
        <f t="shared" si="213"/>
        <v>13.884615384615385</v>
      </c>
      <c r="AM687" s="16">
        <f t="shared" si="214"/>
        <v>0.74561403508781166</v>
      </c>
      <c r="AN687" s="15">
        <v>46</v>
      </c>
      <c r="AO687" s="16">
        <f t="shared" si="215"/>
        <v>10.253869969038977</v>
      </c>
      <c r="AP687" s="13">
        <f>IF(('Even Strength'!CU687+'Power Play'!AJ687+'Penalty Kill'!AF687)&gt;0,V687/('Even Strength'!CU687+'Power Play'!AJ687+'Penalty Kill'!AF687),0)</f>
        <v>1.4084507042253521E-2</v>
      </c>
      <c r="AQ687" s="13">
        <f>IF(('Even Strength'!CU687+'Power Play'!AJ687+'Penalty Kill'!AF687)&gt;0,W687/('Even Strength'!CU687+'Power Play'!AJ687+'Penalty Kill'!AF687),0)</f>
        <v>2.8169014084507043E-2</v>
      </c>
      <c r="AR687" s="13">
        <f t="shared" si="216"/>
        <v>4.2253521126760563E-2</v>
      </c>
      <c r="AS687">
        <v>0</v>
      </c>
      <c r="AT687">
        <v>2</v>
      </c>
      <c r="AU687" s="17">
        <f t="shared" si="217"/>
        <v>0</v>
      </c>
      <c r="AV687">
        <v>0.1</v>
      </c>
      <c r="AW687">
        <v>12</v>
      </c>
      <c r="AX687">
        <v>13</v>
      </c>
      <c r="AY687">
        <v>3</v>
      </c>
      <c r="AZ687">
        <v>10</v>
      </c>
      <c r="BA687">
        <v>9</v>
      </c>
      <c r="BB687">
        <v>4</v>
      </c>
      <c r="BC687" s="2">
        <f t="shared" si="218"/>
        <v>2.674922600618864</v>
      </c>
      <c r="BD687" s="14">
        <f t="shared" si="219"/>
        <v>2.8978328173371026</v>
      </c>
      <c r="BE687" s="14">
        <f t="shared" si="220"/>
        <v>0.668730650154716</v>
      </c>
      <c r="BF687" s="14">
        <f t="shared" si="221"/>
        <v>2.2291021671823863</v>
      </c>
      <c r="BG687" s="14">
        <f t="shared" si="222"/>
        <v>2.0061919504641477</v>
      </c>
      <c r="BH687" s="14">
        <f t="shared" si="223"/>
        <v>0.89164086687295463</v>
      </c>
      <c r="BI687">
        <v>6</v>
      </c>
      <c r="BJ687">
        <v>3</v>
      </c>
      <c r="BK687">
        <v>0</v>
      </c>
      <c r="BL687">
        <v>0</v>
      </c>
      <c r="BM687">
        <v>0</v>
      </c>
      <c r="BN687">
        <v>0</v>
      </c>
      <c r="BO687" s="2">
        <v>2.763369</v>
      </c>
      <c r="BR687" s="18" t="str">
        <f t="shared" si="224"/>
        <v xml:space="preserve"> </v>
      </c>
      <c r="BT687">
        <v>1</v>
      </c>
      <c r="BU687">
        <v>6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 s="18">
        <f t="shared" si="225"/>
        <v>0</v>
      </c>
      <c r="CC687" s="19">
        <v>3</v>
      </c>
      <c r="CD687">
        <v>-0.30000000000000004</v>
      </c>
      <c r="CE687">
        <v>0.1</v>
      </c>
      <c r="CF687">
        <v>-0.2</v>
      </c>
      <c r="CG687" s="20">
        <f t="shared" si="226"/>
        <v>-7.6923076923076927E-3</v>
      </c>
      <c r="CH687" s="20">
        <f t="shared" si="227"/>
        <v>-4.458204334364773E-2</v>
      </c>
      <c r="CI687">
        <v>3.9</v>
      </c>
      <c r="CJ687">
        <v>3</v>
      </c>
      <c r="CK687">
        <v>-3.7</v>
      </c>
      <c r="CL687">
        <v>-0.5</v>
      </c>
      <c r="CM687">
        <v>-0.1</v>
      </c>
      <c r="CN687">
        <v>0</v>
      </c>
      <c r="CO687">
        <v>-0.7</v>
      </c>
      <c r="CP687" s="21">
        <f t="shared" si="228"/>
        <v>-2.6923076923076921E-2</v>
      </c>
      <c r="CQ687" s="21">
        <f t="shared" si="229"/>
        <v>-0.15603715170276705</v>
      </c>
      <c r="CU687">
        <v>24</v>
      </c>
      <c r="CV687" t="s">
        <v>656</v>
      </c>
      <c r="CW687">
        <v>3000000</v>
      </c>
      <c r="CY687" s="22">
        <f t="shared" si="230"/>
        <v>-5.9682926829268288</v>
      </c>
    </row>
    <row r="688" spans="1:103" x14ac:dyDescent="0.2">
      <c r="A688">
        <v>55</v>
      </c>
      <c r="B688" t="s">
        <v>325</v>
      </c>
      <c r="C688" t="s">
        <v>3051</v>
      </c>
      <c r="E688" t="s">
        <v>182</v>
      </c>
      <c r="F688">
        <v>74</v>
      </c>
      <c r="G688">
        <v>194</v>
      </c>
      <c r="H688" t="s">
        <v>118</v>
      </c>
      <c r="I688">
        <v>2009</v>
      </c>
      <c r="J688">
        <v>2</v>
      </c>
      <c r="K688">
        <v>61</v>
      </c>
      <c r="L688" t="s">
        <v>108</v>
      </c>
      <c r="M688">
        <v>22</v>
      </c>
      <c r="N688" t="s">
        <v>3052</v>
      </c>
      <c r="O688" s="12" t="s">
        <v>2175</v>
      </c>
      <c r="P688" s="12" t="s">
        <v>3050</v>
      </c>
      <c r="Q688" t="s">
        <v>147</v>
      </c>
      <c r="T688" s="12" t="s">
        <v>178</v>
      </c>
      <c r="U688">
        <v>5</v>
      </c>
      <c r="V688">
        <v>0</v>
      </c>
      <c r="W688">
        <v>0</v>
      </c>
      <c r="X688">
        <v>0</v>
      </c>
      <c r="Y688">
        <v>-1</v>
      </c>
      <c r="Z688">
        <v>5</v>
      </c>
      <c r="AA688">
        <v>1</v>
      </c>
      <c r="AB688">
        <v>4</v>
      </c>
      <c r="AC688" s="13">
        <f t="shared" si="210"/>
        <v>0</v>
      </c>
      <c r="AD688" s="13">
        <f t="shared" si="211"/>
        <v>0</v>
      </c>
      <c r="AE688" s="14">
        <v>57.2</v>
      </c>
      <c r="AF688" s="15">
        <v>2</v>
      </c>
      <c r="AG688" s="15">
        <v>0</v>
      </c>
      <c r="AH688" s="15">
        <v>3</v>
      </c>
      <c r="AI688" s="2">
        <v>77.866666666699999</v>
      </c>
      <c r="AJ688" s="14">
        <f t="shared" si="212"/>
        <v>15.573333333339999</v>
      </c>
      <c r="AK688">
        <v>104</v>
      </c>
      <c r="AL688" s="14">
        <f t="shared" si="213"/>
        <v>20.8</v>
      </c>
      <c r="AM688" s="16">
        <f t="shared" si="214"/>
        <v>0.74871794871826924</v>
      </c>
      <c r="AN688" s="15">
        <v>0</v>
      </c>
      <c r="AO688" s="16">
        <f t="shared" si="215"/>
        <v>0</v>
      </c>
      <c r="AP688" s="13">
        <f>IF(('Even Strength'!CU688+'Power Play'!AJ688+'Penalty Kill'!AF688)&gt;0,V688/('Even Strength'!CU688+'Power Play'!AJ688+'Penalty Kill'!AF688),0)</f>
        <v>0</v>
      </c>
      <c r="AQ688" s="13">
        <f>IF(('Even Strength'!CU688+'Power Play'!AJ688+'Penalty Kill'!AF688)&gt;0,W688/('Even Strength'!CU688+'Power Play'!AJ688+'Penalty Kill'!AF688),0)</f>
        <v>0</v>
      </c>
      <c r="AR688" s="13">
        <f t="shared" si="216"/>
        <v>0</v>
      </c>
      <c r="AS688">
        <v>0</v>
      </c>
      <c r="AT688">
        <v>0</v>
      </c>
      <c r="AU688" s="17">
        <f t="shared" si="217"/>
        <v>0</v>
      </c>
      <c r="AV688">
        <v>0</v>
      </c>
      <c r="AW688">
        <v>9</v>
      </c>
      <c r="AX688">
        <v>5</v>
      </c>
      <c r="AY688">
        <v>7</v>
      </c>
      <c r="AZ688">
        <v>1</v>
      </c>
      <c r="BA688">
        <v>4</v>
      </c>
      <c r="BB688">
        <v>2</v>
      </c>
      <c r="BC688" s="2">
        <f t="shared" si="218"/>
        <v>6.9349315068463468</v>
      </c>
      <c r="BD688" s="14">
        <f t="shared" si="219"/>
        <v>3.8527397260257481</v>
      </c>
      <c r="BE688" s="14">
        <f t="shared" si="220"/>
        <v>5.3938356164360473</v>
      </c>
      <c r="BF688" s="14">
        <f t="shared" si="221"/>
        <v>0.77054794520514958</v>
      </c>
      <c r="BG688" s="14">
        <f t="shared" si="222"/>
        <v>3.0821917808205983</v>
      </c>
      <c r="BH688" s="14">
        <f t="shared" si="223"/>
        <v>1.5410958904102992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2">
        <v>0.37776699999999996</v>
      </c>
      <c r="BR688" s="18" t="str">
        <f t="shared" si="224"/>
        <v xml:space="preserve"> 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 s="18">
        <f t="shared" si="225"/>
        <v>0</v>
      </c>
      <c r="CC688" s="19">
        <v>4</v>
      </c>
      <c r="CD688">
        <v>-0.1</v>
      </c>
      <c r="CE688">
        <v>0.1</v>
      </c>
      <c r="CF688">
        <v>0</v>
      </c>
      <c r="CG688" s="20">
        <f t="shared" si="226"/>
        <v>0</v>
      </c>
      <c r="CH688" s="20">
        <f t="shared" si="227"/>
        <v>0</v>
      </c>
      <c r="CI688">
        <v>0.5</v>
      </c>
      <c r="CJ688">
        <v>0.5</v>
      </c>
      <c r="CK688">
        <v>-1</v>
      </c>
      <c r="CL688">
        <v>-0.1</v>
      </c>
      <c r="CM688">
        <v>-0.1</v>
      </c>
      <c r="CN688">
        <v>0</v>
      </c>
      <c r="CO688">
        <v>-0.2</v>
      </c>
      <c r="CP688" s="21">
        <f t="shared" si="228"/>
        <v>-0.04</v>
      </c>
      <c r="CQ688" s="21">
        <f t="shared" si="229"/>
        <v>-0.15410958904102992</v>
      </c>
      <c r="CW688">
        <v>912500</v>
      </c>
      <c r="CY688" s="22">
        <f t="shared" si="230"/>
        <v>-1.8024390243902435</v>
      </c>
    </row>
    <row r="689" spans="1:103" x14ac:dyDescent="0.2">
      <c r="A689">
        <v>25</v>
      </c>
      <c r="B689" t="s">
        <v>3053</v>
      </c>
      <c r="C689" t="s">
        <v>671</v>
      </c>
      <c r="D689" t="s">
        <v>206</v>
      </c>
      <c r="E689" t="s">
        <v>106</v>
      </c>
      <c r="F689">
        <v>72</v>
      </c>
      <c r="G689">
        <v>189</v>
      </c>
      <c r="H689" t="s">
        <v>107</v>
      </c>
      <c r="I689">
        <v>2004</v>
      </c>
      <c r="J689">
        <v>6</v>
      </c>
      <c r="K689">
        <v>178</v>
      </c>
      <c r="M689">
        <v>28</v>
      </c>
      <c r="N689" t="s">
        <v>3054</v>
      </c>
      <c r="O689" s="12" t="s">
        <v>474</v>
      </c>
      <c r="P689" s="12" t="s">
        <v>3055</v>
      </c>
      <c r="Q689" t="s">
        <v>177</v>
      </c>
      <c r="T689" s="12" t="s">
        <v>170</v>
      </c>
      <c r="U689">
        <v>49</v>
      </c>
      <c r="V689">
        <v>10</v>
      </c>
      <c r="W689">
        <v>18</v>
      </c>
      <c r="X689">
        <v>28</v>
      </c>
      <c r="Y689">
        <v>9</v>
      </c>
      <c r="Z689">
        <v>91</v>
      </c>
      <c r="AA689">
        <v>50</v>
      </c>
      <c r="AB689">
        <v>44</v>
      </c>
      <c r="AC689" s="13">
        <f t="shared" si="210"/>
        <v>0.10989010989010989</v>
      </c>
      <c r="AD689" s="13">
        <f t="shared" si="211"/>
        <v>5.4054054054054057E-2</v>
      </c>
      <c r="AE689" s="14">
        <v>29.1</v>
      </c>
      <c r="AF689" s="15">
        <v>54</v>
      </c>
      <c r="AG689" s="15">
        <v>11</v>
      </c>
      <c r="AH689" s="15">
        <v>8</v>
      </c>
      <c r="AI689" s="2">
        <v>909.66666666670005</v>
      </c>
      <c r="AJ689" s="14">
        <f t="shared" si="212"/>
        <v>18.564625850340818</v>
      </c>
      <c r="AK689">
        <v>1191</v>
      </c>
      <c r="AL689" s="14">
        <f t="shared" si="213"/>
        <v>24.306122448979593</v>
      </c>
      <c r="AM689" s="16">
        <f t="shared" si="214"/>
        <v>0.76378393506859787</v>
      </c>
      <c r="AN689" s="15">
        <v>114.878788</v>
      </c>
      <c r="AO689" s="16">
        <f t="shared" si="215"/>
        <v>7.5772011139608795</v>
      </c>
      <c r="AP689" s="13">
        <f>IF(('Even Strength'!CU689+'Power Play'!AJ689+'Penalty Kill'!AF689)&gt;0,V689/('Even Strength'!CU689+'Power Play'!AJ689+'Penalty Kill'!AF689),0)</f>
        <v>0.16393442622950818</v>
      </c>
      <c r="AQ689" s="13">
        <f>IF(('Even Strength'!CU689+'Power Play'!AJ689+'Penalty Kill'!AF689)&gt;0,W689/('Even Strength'!CU689+'Power Play'!AJ689+'Penalty Kill'!AF689),0)</f>
        <v>0.29508196721311475</v>
      </c>
      <c r="AR689" s="13">
        <f t="shared" si="216"/>
        <v>0.45901639344262291</v>
      </c>
      <c r="AS689">
        <v>215</v>
      </c>
      <c r="AT689">
        <v>204</v>
      </c>
      <c r="AU689" s="17">
        <f t="shared" si="217"/>
        <v>0.51312649164677804</v>
      </c>
      <c r="AV689">
        <v>14</v>
      </c>
      <c r="AW689">
        <v>74</v>
      </c>
      <c r="AX689">
        <v>23</v>
      </c>
      <c r="AY689">
        <v>44</v>
      </c>
      <c r="AZ689">
        <v>50</v>
      </c>
      <c r="BA689">
        <v>7</v>
      </c>
      <c r="BB689">
        <v>22</v>
      </c>
      <c r="BC689" s="2">
        <f t="shared" si="218"/>
        <v>4.880908757786556</v>
      </c>
      <c r="BD689" s="14">
        <f t="shared" si="219"/>
        <v>1.517039208501227</v>
      </c>
      <c r="BE689" s="14">
        <f t="shared" si="220"/>
        <v>2.9021619640893039</v>
      </c>
      <c r="BF689" s="14">
        <f t="shared" si="221"/>
        <v>3.297911322828754</v>
      </c>
      <c r="BG689" s="14">
        <f t="shared" si="222"/>
        <v>0.46170758519602556</v>
      </c>
      <c r="BH689" s="14">
        <f t="shared" si="223"/>
        <v>1.451080982044652</v>
      </c>
      <c r="BI689">
        <v>6</v>
      </c>
      <c r="BJ689">
        <v>3</v>
      </c>
      <c r="BK689">
        <v>0</v>
      </c>
      <c r="BL689">
        <v>0</v>
      </c>
      <c r="BM689">
        <v>0</v>
      </c>
      <c r="BN689">
        <v>0</v>
      </c>
      <c r="BO689" s="2">
        <v>3.5895000000000001</v>
      </c>
      <c r="BP689">
        <v>8</v>
      </c>
      <c r="BQ689">
        <v>2</v>
      </c>
      <c r="BR689" s="18">
        <f t="shared" si="224"/>
        <v>0.25</v>
      </c>
      <c r="BS689">
        <v>1</v>
      </c>
      <c r="BT689">
        <v>1</v>
      </c>
      <c r="BU689">
        <v>16</v>
      </c>
      <c r="BV689">
        <v>2</v>
      </c>
      <c r="BW689">
        <v>1</v>
      </c>
      <c r="BX689">
        <v>3</v>
      </c>
      <c r="BY689">
        <v>0</v>
      </c>
      <c r="BZ689">
        <v>0</v>
      </c>
      <c r="CA689">
        <v>0</v>
      </c>
      <c r="CB689" s="18">
        <f t="shared" si="225"/>
        <v>0</v>
      </c>
      <c r="CC689" s="19">
        <v>8</v>
      </c>
      <c r="CD689">
        <v>1.8</v>
      </c>
      <c r="CE689">
        <v>1.6</v>
      </c>
      <c r="CF689">
        <v>3.3</v>
      </c>
      <c r="CG689" s="20">
        <f t="shared" si="226"/>
        <v>6.7346938775510207E-2</v>
      </c>
      <c r="CH689" s="20">
        <f t="shared" si="227"/>
        <v>0.21766214730669775</v>
      </c>
      <c r="CI689">
        <v>17.399999999999999</v>
      </c>
      <c r="CJ689">
        <v>18.600000000000001</v>
      </c>
      <c r="CK689">
        <v>12.2</v>
      </c>
      <c r="CL689">
        <v>3.6</v>
      </c>
      <c r="CM689">
        <v>3.6</v>
      </c>
      <c r="CN689">
        <v>-0.5</v>
      </c>
      <c r="CO689">
        <v>6.7</v>
      </c>
      <c r="CP689" s="21">
        <f t="shared" si="228"/>
        <v>0.13673469387755102</v>
      </c>
      <c r="CQ689" s="21">
        <f t="shared" si="229"/>
        <v>0.441920117259053</v>
      </c>
      <c r="CU689">
        <v>33</v>
      </c>
      <c r="CV689" t="s">
        <v>1648</v>
      </c>
      <c r="CW689">
        <v>550000</v>
      </c>
      <c r="CY689" s="22">
        <f t="shared" si="230"/>
        <v>5.7341463414634148</v>
      </c>
    </row>
    <row r="690" spans="1:103" x14ac:dyDescent="0.2">
      <c r="A690">
        <v>16</v>
      </c>
      <c r="B690" t="s">
        <v>3056</v>
      </c>
      <c r="C690" t="s">
        <v>898</v>
      </c>
      <c r="D690" t="s">
        <v>268</v>
      </c>
      <c r="E690" t="s">
        <v>106</v>
      </c>
      <c r="F690">
        <v>76</v>
      </c>
      <c r="G690">
        <v>207</v>
      </c>
      <c r="H690" t="s">
        <v>107</v>
      </c>
      <c r="I690">
        <v>1996</v>
      </c>
      <c r="J690">
        <v>2</v>
      </c>
      <c r="K690">
        <v>27</v>
      </c>
      <c r="M690">
        <v>35</v>
      </c>
      <c r="N690" t="s">
        <v>3057</v>
      </c>
      <c r="O690" s="12" t="s">
        <v>910</v>
      </c>
      <c r="P690" s="12" t="s">
        <v>3058</v>
      </c>
      <c r="Q690" t="s">
        <v>330</v>
      </c>
      <c r="T690" s="12" t="s">
        <v>178</v>
      </c>
      <c r="U690">
        <v>54</v>
      </c>
      <c r="V690">
        <v>1</v>
      </c>
      <c r="W690">
        <v>9</v>
      </c>
      <c r="X690">
        <v>10</v>
      </c>
      <c r="Y690">
        <v>7</v>
      </c>
      <c r="Z690">
        <v>48</v>
      </c>
      <c r="AA690">
        <v>23</v>
      </c>
      <c r="AB690">
        <v>40</v>
      </c>
      <c r="AC690" s="13">
        <f t="shared" si="210"/>
        <v>2.0833333333333332E-2</v>
      </c>
      <c r="AD690" s="13">
        <f t="shared" si="211"/>
        <v>9.0090090090090089E-3</v>
      </c>
      <c r="AE690" s="14">
        <v>55.8</v>
      </c>
      <c r="AF690" s="15">
        <v>23</v>
      </c>
      <c r="AG690" s="15">
        <v>1</v>
      </c>
      <c r="AH690" s="15">
        <v>22</v>
      </c>
      <c r="AI690" s="2">
        <v>922.78333333329999</v>
      </c>
      <c r="AJ690" s="14">
        <f t="shared" si="212"/>
        <v>17.088580246912962</v>
      </c>
      <c r="AK690">
        <v>1279</v>
      </c>
      <c r="AL690" s="14">
        <f t="shared" si="213"/>
        <v>23.685185185185187</v>
      </c>
      <c r="AM690" s="16">
        <f t="shared" si="214"/>
        <v>0.72148814177740417</v>
      </c>
      <c r="AN690" s="15">
        <v>9.6666670000000003</v>
      </c>
      <c r="AO690" s="16">
        <f t="shared" si="215"/>
        <v>0.62853326349632921</v>
      </c>
      <c r="AP690" s="13">
        <f>IF(('Even Strength'!CU690+'Power Play'!AJ690+'Penalty Kill'!AF690)&gt;0,V690/('Even Strength'!CU690+'Power Play'!AJ690+'Penalty Kill'!AF690),0)</f>
        <v>1.282051282051282E-2</v>
      </c>
      <c r="AQ690" s="13">
        <f>IF(('Even Strength'!CU690+'Power Play'!AJ690+'Penalty Kill'!AF690)&gt;0,W690/('Even Strength'!CU690+'Power Play'!AJ690+'Penalty Kill'!AF690),0)</f>
        <v>0.11538461538461539</v>
      </c>
      <c r="AR690" s="13">
        <f t="shared" si="216"/>
        <v>0.12820512820512822</v>
      </c>
      <c r="AS690">
        <v>0</v>
      </c>
      <c r="AT690">
        <v>1</v>
      </c>
      <c r="AU690" s="17">
        <f t="shared" si="217"/>
        <v>0</v>
      </c>
      <c r="AV690">
        <v>0</v>
      </c>
      <c r="AW690">
        <v>121</v>
      </c>
      <c r="AX690">
        <v>107</v>
      </c>
      <c r="AY690">
        <v>66</v>
      </c>
      <c r="AZ690">
        <v>23</v>
      </c>
      <c r="BA690">
        <v>19</v>
      </c>
      <c r="BB690">
        <v>14</v>
      </c>
      <c r="BC690" s="2">
        <f t="shared" si="218"/>
        <v>7.8675023028160407</v>
      </c>
      <c r="BD690" s="14">
        <f t="shared" si="219"/>
        <v>6.9572127801761683</v>
      </c>
      <c r="BE690" s="14">
        <f t="shared" si="220"/>
        <v>4.2913648924451131</v>
      </c>
      <c r="BF690" s="14">
        <f t="shared" si="221"/>
        <v>1.4954756443369335</v>
      </c>
      <c r="BG690" s="14">
        <f t="shared" si="222"/>
        <v>1.2353929235826842</v>
      </c>
      <c r="BH690" s="14">
        <f t="shared" si="223"/>
        <v>0.91028952263987251</v>
      </c>
      <c r="BI690">
        <v>38</v>
      </c>
      <c r="BJ690">
        <v>14</v>
      </c>
      <c r="BK690">
        <v>2</v>
      </c>
      <c r="BL690">
        <v>0</v>
      </c>
      <c r="BM690">
        <v>0</v>
      </c>
      <c r="BN690">
        <v>0</v>
      </c>
      <c r="BO690" s="2">
        <v>-7.4892579999999995</v>
      </c>
      <c r="BR690" s="18" t="str">
        <f t="shared" si="224"/>
        <v xml:space="preserve"> </v>
      </c>
      <c r="BT690">
        <v>0</v>
      </c>
      <c r="BU690">
        <v>17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 s="18">
        <f t="shared" si="225"/>
        <v>0</v>
      </c>
      <c r="CC690" s="19">
        <v>2</v>
      </c>
      <c r="CD690">
        <v>0.1</v>
      </c>
      <c r="CE690">
        <v>2.1</v>
      </c>
      <c r="CF690">
        <v>2.2000000000000002</v>
      </c>
      <c r="CG690" s="20">
        <f t="shared" si="226"/>
        <v>4.0740740740740744E-2</v>
      </c>
      <c r="CH690" s="20">
        <f t="shared" si="227"/>
        <v>0.1430454964148371</v>
      </c>
      <c r="CI690">
        <v>15</v>
      </c>
      <c r="CJ690">
        <v>21.4</v>
      </c>
      <c r="CK690">
        <v>2</v>
      </c>
      <c r="CL690">
        <v>0.1</v>
      </c>
      <c r="CM690">
        <v>2</v>
      </c>
      <c r="CN690">
        <v>0</v>
      </c>
      <c r="CO690">
        <v>2.1</v>
      </c>
      <c r="CP690" s="21">
        <f t="shared" si="228"/>
        <v>3.888888888888889E-2</v>
      </c>
      <c r="CQ690" s="21">
        <f t="shared" si="229"/>
        <v>0.13654342839598088</v>
      </c>
      <c r="CU690">
        <v>16</v>
      </c>
      <c r="CV690" t="s">
        <v>3059</v>
      </c>
      <c r="CW690">
        <v>2000000</v>
      </c>
      <c r="CY690" s="22">
        <f t="shared" si="230"/>
        <v>-1.412195121951219</v>
      </c>
    </row>
    <row r="691" spans="1:103" x14ac:dyDescent="0.2">
      <c r="A691">
        <v>47</v>
      </c>
      <c r="B691" t="s">
        <v>1791</v>
      </c>
      <c r="C691" t="s">
        <v>308</v>
      </c>
      <c r="D691" t="s">
        <v>309</v>
      </c>
      <c r="E691" t="s">
        <v>106</v>
      </c>
      <c r="F691">
        <v>75</v>
      </c>
      <c r="G691">
        <v>209</v>
      </c>
      <c r="H691" t="s">
        <v>118</v>
      </c>
      <c r="I691">
        <v>2008</v>
      </c>
      <c r="J691">
        <v>2</v>
      </c>
      <c r="K691">
        <v>41</v>
      </c>
      <c r="L691" t="s">
        <v>108</v>
      </c>
      <c r="M691">
        <v>23</v>
      </c>
      <c r="N691" t="s">
        <v>3060</v>
      </c>
      <c r="O691" s="12" t="s">
        <v>3061</v>
      </c>
      <c r="P691" s="12" t="s">
        <v>3062</v>
      </c>
      <c r="Q691" t="s">
        <v>177</v>
      </c>
      <c r="T691" s="12" t="s">
        <v>178</v>
      </c>
      <c r="U691">
        <v>3</v>
      </c>
      <c r="V691">
        <v>0</v>
      </c>
      <c r="W691">
        <v>0</v>
      </c>
      <c r="X691">
        <v>0</v>
      </c>
      <c r="Y691">
        <v>-2</v>
      </c>
      <c r="Z691">
        <v>1</v>
      </c>
      <c r="AA691">
        <v>0</v>
      </c>
      <c r="AB691">
        <v>1</v>
      </c>
      <c r="AC691" s="13">
        <f t="shared" si="210"/>
        <v>0</v>
      </c>
      <c r="AD691" s="13">
        <f t="shared" si="211"/>
        <v>0</v>
      </c>
      <c r="AE691" s="14">
        <v>97</v>
      </c>
      <c r="AF691" s="15">
        <v>0</v>
      </c>
      <c r="AG691" s="15">
        <v>0</v>
      </c>
      <c r="AH691" s="15">
        <v>1</v>
      </c>
      <c r="AI691" s="2">
        <v>36.833333333299997</v>
      </c>
      <c r="AJ691" s="14">
        <f t="shared" si="212"/>
        <v>12.277777777766666</v>
      </c>
      <c r="AK691">
        <v>51</v>
      </c>
      <c r="AL691" s="14">
        <f t="shared" si="213"/>
        <v>17</v>
      </c>
      <c r="AM691" s="16">
        <f t="shared" si="214"/>
        <v>0.72222222222156862</v>
      </c>
      <c r="AN691" s="15">
        <v>0</v>
      </c>
      <c r="AO691" s="16">
        <f t="shared" si="215"/>
        <v>0</v>
      </c>
      <c r="AP691" s="13">
        <f>IF(('Even Strength'!CU691+'Power Play'!AJ691+'Penalty Kill'!AF691)&gt;0,V691/('Even Strength'!CU691+'Power Play'!AJ691+'Penalty Kill'!AF691),0)</f>
        <v>0</v>
      </c>
      <c r="AQ691" s="13">
        <f>IF(('Even Strength'!CU691+'Power Play'!AJ691+'Penalty Kill'!AF691)&gt;0,W691/('Even Strength'!CU691+'Power Play'!AJ691+'Penalty Kill'!AF691),0)</f>
        <v>0</v>
      </c>
      <c r="AR691" s="13">
        <f t="shared" si="216"/>
        <v>0</v>
      </c>
      <c r="AS691">
        <v>0</v>
      </c>
      <c r="AT691">
        <v>0</v>
      </c>
      <c r="AU691" s="17">
        <f t="shared" si="217"/>
        <v>0</v>
      </c>
      <c r="AV691">
        <v>0</v>
      </c>
      <c r="AW691">
        <v>1</v>
      </c>
      <c r="AX691">
        <v>5</v>
      </c>
      <c r="AY691">
        <v>2</v>
      </c>
      <c r="AZ691">
        <v>0</v>
      </c>
      <c r="BA691">
        <v>0</v>
      </c>
      <c r="BB691">
        <v>1</v>
      </c>
      <c r="BC691" s="2">
        <f t="shared" si="218"/>
        <v>1.6289592760195739</v>
      </c>
      <c r="BD691" s="14">
        <f t="shared" si="219"/>
        <v>8.1447963800978691</v>
      </c>
      <c r="BE691" s="14">
        <f t="shared" si="220"/>
        <v>3.2579185520391478</v>
      </c>
      <c r="BF691" s="14">
        <f t="shared" si="221"/>
        <v>0</v>
      </c>
      <c r="BG691" s="14">
        <f t="shared" si="222"/>
        <v>0</v>
      </c>
      <c r="BH691" s="14">
        <f t="shared" si="223"/>
        <v>1.6289592760195739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2">
        <v>0.17802799999999999</v>
      </c>
      <c r="BR691" s="18" t="str">
        <f t="shared" si="224"/>
        <v xml:space="preserve"> 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 s="18">
        <f t="shared" si="225"/>
        <v>0</v>
      </c>
      <c r="CC691" s="19">
        <v>4</v>
      </c>
      <c r="CD691">
        <v>0</v>
      </c>
      <c r="CE691">
        <v>-0.1</v>
      </c>
      <c r="CF691">
        <v>-0.1</v>
      </c>
      <c r="CG691" s="20">
        <f t="shared" si="226"/>
        <v>-3.3333333333333333E-2</v>
      </c>
      <c r="CH691" s="20">
        <f t="shared" si="227"/>
        <v>-0.16289592760195737</v>
      </c>
      <c r="CI691">
        <v>0.60000000000000009</v>
      </c>
      <c r="CJ691">
        <v>0.60000000000000009</v>
      </c>
      <c r="CK691">
        <v>-1.9</v>
      </c>
      <c r="CL691">
        <v>-0.1</v>
      </c>
      <c r="CM691">
        <v>-0.2</v>
      </c>
      <c r="CN691">
        <v>0</v>
      </c>
      <c r="CO691">
        <v>-0.30000000000000004</v>
      </c>
      <c r="CP691" s="21">
        <f t="shared" si="228"/>
        <v>-0.10000000000000002</v>
      </c>
      <c r="CQ691" s="21">
        <f t="shared" si="229"/>
        <v>-0.48868778280587227</v>
      </c>
      <c r="CW691">
        <v>708750</v>
      </c>
      <c r="CY691" s="22">
        <f t="shared" si="230"/>
        <v>-1.5446341463414635</v>
      </c>
    </row>
    <row r="692" spans="1:103" x14ac:dyDescent="0.2">
      <c r="A692">
        <v>58</v>
      </c>
      <c r="B692" t="s">
        <v>3063</v>
      </c>
      <c r="C692" t="s">
        <v>3064</v>
      </c>
      <c r="D692" t="s">
        <v>309</v>
      </c>
      <c r="E692" t="s">
        <v>106</v>
      </c>
      <c r="F692">
        <v>74</v>
      </c>
      <c r="G692">
        <v>219</v>
      </c>
      <c r="H692" t="s">
        <v>107</v>
      </c>
      <c r="I692">
        <v>2009</v>
      </c>
      <c r="J692">
        <v>4</v>
      </c>
      <c r="K692">
        <v>94</v>
      </c>
      <c r="M692">
        <v>23</v>
      </c>
      <c r="N692" t="s">
        <v>3065</v>
      </c>
      <c r="O692" s="12" t="s">
        <v>275</v>
      </c>
      <c r="P692" s="12" t="s">
        <v>3066</v>
      </c>
      <c r="Q692" t="s">
        <v>223</v>
      </c>
      <c r="T692" s="12" t="s">
        <v>178</v>
      </c>
      <c r="U692">
        <v>70</v>
      </c>
      <c r="V692">
        <v>5</v>
      </c>
      <c r="W692">
        <v>10</v>
      </c>
      <c r="X692">
        <v>15</v>
      </c>
      <c r="Y692">
        <v>2</v>
      </c>
      <c r="Z692">
        <v>63</v>
      </c>
      <c r="AA692">
        <v>20</v>
      </c>
      <c r="AB692">
        <v>51</v>
      </c>
      <c r="AC692" s="13">
        <f t="shared" si="210"/>
        <v>7.9365079365079361E-2</v>
      </c>
      <c r="AD692" s="13">
        <f t="shared" si="211"/>
        <v>3.7313432835820892E-2</v>
      </c>
      <c r="AE692" s="14">
        <v>49.9</v>
      </c>
      <c r="AF692" s="15">
        <v>36</v>
      </c>
      <c r="AG692" s="15">
        <v>3</v>
      </c>
      <c r="AH692" s="15">
        <v>21</v>
      </c>
      <c r="AI692" s="2">
        <v>1247.9666666666999</v>
      </c>
      <c r="AJ692" s="14">
        <f t="shared" si="212"/>
        <v>17.828095238095713</v>
      </c>
      <c r="AK692">
        <v>1401</v>
      </c>
      <c r="AL692" s="14">
        <f t="shared" si="213"/>
        <v>20.014285714285716</v>
      </c>
      <c r="AM692" s="16">
        <f t="shared" si="214"/>
        <v>0.8907684986914346</v>
      </c>
      <c r="AN692" s="15">
        <v>42.222560999999999</v>
      </c>
      <c r="AO692" s="16">
        <f t="shared" si="215"/>
        <v>2.0299850369934553</v>
      </c>
      <c r="AP692" s="13">
        <f>IF(('Even Strength'!CU692+'Power Play'!AJ692+'Penalty Kill'!AF692)&gt;0,V692/('Even Strength'!CU692+'Power Play'!AJ692+'Penalty Kill'!AF692),0)</f>
        <v>5.0505050505050504E-2</v>
      </c>
      <c r="AQ692" s="13">
        <f>IF(('Even Strength'!CU692+'Power Play'!AJ692+'Penalty Kill'!AF692)&gt;0,W692/('Even Strength'!CU692+'Power Play'!AJ692+'Penalty Kill'!AF692),0)</f>
        <v>0.10101010101010101</v>
      </c>
      <c r="AR692" s="13">
        <f t="shared" si="216"/>
        <v>0.15151515151515152</v>
      </c>
      <c r="AS692">
        <v>1</v>
      </c>
      <c r="AT692">
        <v>0</v>
      </c>
      <c r="AU692" s="17">
        <f t="shared" si="217"/>
        <v>1</v>
      </c>
      <c r="AV692">
        <v>0</v>
      </c>
      <c r="AW692">
        <v>130</v>
      </c>
      <c r="AX692">
        <v>149</v>
      </c>
      <c r="AY692">
        <v>81</v>
      </c>
      <c r="AZ692">
        <v>20</v>
      </c>
      <c r="BA692">
        <v>9</v>
      </c>
      <c r="BB692">
        <v>12</v>
      </c>
      <c r="BC692" s="2">
        <f t="shared" si="218"/>
        <v>6.2501669382193379</v>
      </c>
      <c r="BD692" s="14">
        <f t="shared" si="219"/>
        <v>7.1636528753437023</v>
      </c>
      <c r="BE692" s="14">
        <f t="shared" si="220"/>
        <v>3.8943347845828176</v>
      </c>
      <c r="BF692" s="14">
        <f t="shared" si="221"/>
        <v>0.96156414434143667</v>
      </c>
      <c r="BG692" s="14">
        <f t="shared" si="222"/>
        <v>0.43270386495364643</v>
      </c>
      <c r="BH692" s="14">
        <f t="shared" si="223"/>
        <v>0.57693848660486191</v>
      </c>
      <c r="BI692">
        <v>28</v>
      </c>
      <c r="BJ692">
        <v>14</v>
      </c>
      <c r="BK692">
        <v>0</v>
      </c>
      <c r="BL692">
        <v>0</v>
      </c>
      <c r="BM692">
        <v>0</v>
      </c>
      <c r="BN692">
        <v>0</v>
      </c>
      <c r="BO692" s="2">
        <v>-2.1777500000000001</v>
      </c>
      <c r="BR692" s="18" t="str">
        <f t="shared" si="224"/>
        <v xml:space="preserve"> </v>
      </c>
      <c r="BT692">
        <v>0</v>
      </c>
      <c r="BU692">
        <v>14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 s="18">
        <f t="shared" si="225"/>
        <v>0</v>
      </c>
      <c r="CC692" s="19">
        <v>2</v>
      </c>
      <c r="CD692">
        <v>0.7</v>
      </c>
      <c r="CE692">
        <v>2.9</v>
      </c>
      <c r="CF692">
        <v>3.7</v>
      </c>
      <c r="CG692" s="20">
        <f t="shared" si="226"/>
        <v>5.2857142857142859E-2</v>
      </c>
      <c r="CH692" s="20">
        <f t="shared" si="227"/>
        <v>0.17788936670316577</v>
      </c>
      <c r="CI692">
        <v>22.2</v>
      </c>
      <c r="CJ692">
        <v>24.1</v>
      </c>
      <c r="CK692">
        <v>0.4</v>
      </c>
      <c r="CL692">
        <v>1</v>
      </c>
      <c r="CM692">
        <v>2.4</v>
      </c>
      <c r="CN692">
        <v>0</v>
      </c>
      <c r="CO692">
        <v>3.4</v>
      </c>
      <c r="CP692" s="21">
        <f t="shared" si="228"/>
        <v>4.8571428571428571E-2</v>
      </c>
      <c r="CQ692" s="21">
        <f t="shared" si="229"/>
        <v>0.16346590453804422</v>
      </c>
      <c r="CU692">
        <v>4</v>
      </c>
      <c r="CV692" t="s">
        <v>356</v>
      </c>
      <c r="CW692">
        <v>709275</v>
      </c>
      <c r="CY692" s="22">
        <f t="shared" si="230"/>
        <v>2.1544439024390245</v>
      </c>
    </row>
    <row r="693" spans="1:103" x14ac:dyDescent="0.2">
      <c r="A693">
        <v>5</v>
      </c>
      <c r="B693" t="s">
        <v>885</v>
      </c>
      <c r="C693" t="s">
        <v>3067</v>
      </c>
      <c r="E693" t="s">
        <v>3068</v>
      </c>
      <c r="F693">
        <v>74</v>
      </c>
      <c r="G693">
        <v>198</v>
      </c>
      <c r="H693" t="s">
        <v>118</v>
      </c>
      <c r="I693">
        <v>2008</v>
      </c>
      <c r="J693">
        <v>1</v>
      </c>
      <c r="K693">
        <v>19</v>
      </c>
      <c r="M693">
        <v>24</v>
      </c>
      <c r="N693" t="s">
        <v>3069</v>
      </c>
      <c r="O693" s="12" t="s">
        <v>3070</v>
      </c>
      <c r="P693" s="12" t="s">
        <v>3071</v>
      </c>
      <c r="Q693" t="s">
        <v>192</v>
      </c>
      <c r="T693" s="12" t="s">
        <v>178</v>
      </c>
      <c r="U693">
        <v>30</v>
      </c>
      <c r="V693">
        <v>1</v>
      </c>
      <c r="W693">
        <v>5</v>
      </c>
      <c r="X693">
        <v>6</v>
      </c>
      <c r="Y693">
        <v>0</v>
      </c>
      <c r="Z693">
        <v>30</v>
      </c>
      <c r="AA693">
        <v>18</v>
      </c>
      <c r="AB693">
        <v>32</v>
      </c>
      <c r="AC693" s="13">
        <f t="shared" si="210"/>
        <v>3.3333333333333333E-2</v>
      </c>
      <c r="AD693" s="13">
        <f t="shared" si="211"/>
        <v>1.2500000000000001E-2</v>
      </c>
      <c r="AE693" s="14">
        <v>56.1</v>
      </c>
      <c r="AF693" s="15">
        <v>9</v>
      </c>
      <c r="AG693" s="15">
        <v>1</v>
      </c>
      <c r="AH693" s="15">
        <v>20</v>
      </c>
      <c r="AI693" s="2">
        <v>511.7</v>
      </c>
      <c r="AJ693" s="14">
        <f t="shared" si="212"/>
        <v>17.056666666666665</v>
      </c>
      <c r="AK693">
        <v>680</v>
      </c>
      <c r="AL693" s="14">
        <f t="shared" si="213"/>
        <v>22.666666666666668</v>
      </c>
      <c r="AM693" s="16">
        <f t="shared" si="214"/>
        <v>0.75249999999999995</v>
      </c>
      <c r="AN693" s="15">
        <v>12.5625</v>
      </c>
      <c r="AO693" s="16">
        <f t="shared" si="215"/>
        <v>1.4730310728942739</v>
      </c>
      <c r="AP693" s="13">
        <f>IF(('Even Strength'!CU693+'Power Play'!AJ693+'Penalty Kill'!AF693)&gt;0,V693/('Even Strength'!CU693+'Power Play'!AJ693+'Penalty Kill'!AF693),0)</f>
        <v>1.3157894736842105E-2</v>
      </c>
      <c r="AQ693" s="13">
        <f>IF(('Even Strength'!CU693+'Power Play'!AJ693+'Penalty Kill'!AF693)&gt;0,W693/('Even Strength'!CU693+'Power Play'!AJ693+'Penalty Kill'!AF693),0)</f>
        <v>6.5789473684210523E-2</v>
      </c>
      <c r="AR693" s="13">
        <f t="shared" si="216"/>
        <v>7.8947368421052627E-2</v>
      </c>
      <c r="AS693">
        <v>0</v>
      </c>
      <c r="AT693">
        <v>0</v>
      </c>
      <c r="AU693" s="17">
        <f t="shared" si="217"/>
        <v>0</v>
      </c>
      <c r="AV693">
        <v>0</v>
      </c>
      <c r="AW693">
        <v>55</v>
      </c>
      <c r="AX693">
        <v>83</v>
      </c>
      <c r="AY693">
        <v>38</v>
      </c>
      <c r="AZ693">
        <v>18</v>
      </c>
      <c r="BA693">
        <v>10</v>
      </c>
      <c r="BB693">
        <v>7</v>
      </c>
      <c r="BC693" s="2">
        <f t="shared" si="218"/>
        <v>6.4490912644127425</v>
      </c>
      <c r="BD693" s="14">
        <f t="shared" si="219"/>
        <v>9.7322649990228651</v>
      </c>
      <c r="BE693" s="14">
        <f t="shared" si="220"/>
        <v>4.4557357826851671</v>
      </c>
      <c r="BF693" s="14">
        <f t="shared" si="221"/>
        <v>2.1106116865350795</v>
      </c>
      <c r="BG693" s="14">
        <f t="shared" si="222"/>
        <v>1.1725620480750438</v>
      </c>
      <c r="BH693" s="14">
        <f t="shared" si="223"/>
        <v>0.82079343365253077</v>
      </c>
      <c r="BI693">
        <v>43</v>
      </c>
      <c r="BJ693">
        <v>14</v>
      </c>
      <c r="BK693">
        <v>1</v>
      </c>
      <c r="BL693">
        <v>1</v>
      </c>
      <c r="BM693">
        <v>0</v>
      </c>
      <c r="BN693">
        <v>0</v>
      </c>
      <c r="BO693" s="2">
        <v>-7.5509500000000003</v>
      </c>
      <c r="BR693" s="18" t="str">
        <f t="shared" si="224"/>
        <v xml:space="preserve"> </v>
      </c>
      <c r="BT693">
        <v>1</v>
      </c>
      <c r="BU693">
        <v>7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 s="18">
        <f t="shared" si="225"/>
        <v>0</v>
      </c>
      <c r="CC693" s="19">
        <v>1</v>
      </c>
      <c r="CD693">
        <v>0.2</v>
      </c>
      <c r="CE693">
        <v>0.7</v>
      </c>
      <c r="CF693">
        <v>0.8</v>
      </c>
      <c r="CG693" s="20">
        <f t="shared" si="226"/>
        <v>2.6666666666666668E-2</v>
      </c>
      <c r="CH693" s="20">
        <f t="shared" si="227"/>
        <v>9.3804963846003522E-2</v>
      </c>
      <c r="CI693">
        <v>8.1</v>
      </c>
      <c r="CJ693">
        <v>9.5</v>
      </c>
      <c r="CK693">
        <v>-5.5</v>
      </c>
      <c r="CL693">
        <v>0.4</v>
      </c>
      <c r="CM693">
        <v>0.30000000000000004</v>
      </c>
      <c r="CN693">
        <v>0</v>
      </c>
      <c r="CO693">
        <v>0.7</v>
      </c>
      <c r="CP693" s="21">
        <f t="shared" si="228"/>
        <v>2.3333333333333331E-2</v>
      </c>
      <c r="CQ693" s="21">
        <f t="shared" si="229"/>
        <v>8.2079343365253077E-2</v>
      </c>
      <c r="CU693">
        <v>45</v>
      </c>
      <c r="CV693" t="s">
        <v>3072</v>
      </c>
      <c r="CW693">
        <v>2175000</v>
      </c>
      <c r="CY693" s="22">
        <f t="shared" si="230"/>
        <v>-3.1195121951219509</v>
      </c>
    </row>
    <row r="694" spans="1:103" x14ac:dyDescent="0.2">
      <c r="A694">
        <v>6</v>
      </c>
      <c r="B694" t="s">
        <v>917</v>
      </c>
      <c r="C694" t="s">
        <v>308</v>
      </c>
      <c r="D694" t="s">
        <v>309</v>
      </c>
      <c r="E694" t="s">
        <v>106</v>
      </c>
      <c r="F694">
        <v>75</v>
      </c>
      <c r="G694">
        <v>207</v>
      </c>
      <c r="H694" t="s">
        <v>118</v>
      </c>
      <c r="I694">
        <v>2008</v>
      </c>
      <c r="J694">
        <v>2</v>
      </c>
      <c r="K694">
        <v>55</v>
      </c>
      <c r="M694">
        <v>23</v>
      </c>
      <c r="N694" t="s">
        <v>3073</v>
      </c>
      <c r="O694" s="12" t="s">
        <v>3074</v>
      </c>
      <c r="P694" s="12" t="s">
        <v>3075</v>
      </c>
      <c r="Q694" t="s">
        <v>305</v>
      </c>
      <c r="T694" s="12" t="s">
        <v>178</v>
      </c>
      <c r="U694">
        <v>76</v>
      </c>
      <c r="V694">
        <v>3</v>
      </c>
      <c r="W694">
        <v>14</v>
      </c>
      <c r="X694">
        <v>17</v>
      </c>
      <c r="Y694">
        <v>10</v>
      </c>
      <c r="Z694">
        <v>80</v>
      </c>
      <c r="AA694">
        <v>41</v>
      </c>
      <c r="AB694">
        <v>71</v>
      </c>
      <c r="AC694" s="13">
        <f t="shared" si="210"/>
        <v>3.7499999999999999E-2</v>
      </c>
      <c r="AD694" s="13">
        <f t="shared" si="211"/>
        <v>1.5625E-2</v>
      </c>
      <c r="AE694" s="14">
        <v>52.3</v>
      </c>
      <c r="AF694" s="15">
        <v>33</v>
      </c>
      <c r="AG694" s="15">
        <v>16</v>
      </c>
      <c r="AH694" s="15">
        <v>27</v>
      </c>
      <c r="AI694" s="2">
        <v>1429.1333333333</v>
      </c>
      <c r="AJ694" s="14">
        <f t="shared" si="212"/>
        <v>18.804385964911841</v>
      </c>
      <c r="AK694">
        <v>2021</v>
      </c>
      <c r="AL694" s="14">
        <f t="shared" si="213"/>
        <v>26.592105263157894</v>
      </c>
      <c r="AM694" s="16">
        <f t="shared" si="214"/>
        <v>0.70714167903676395</v>
      </c>
      <c r="AN694" s="15">
        <v>58.229166999999997</v>
      </c>
      <c r="AO694" s="16">
        <f t="shared" si="215"/>
        <v>2.444663446377815</v>
      </c>
      <c r="AP694" s="13">
        <f>IF(('Even Strength'!CU694+'Power Play'!AJ694+'Penalty Kill'!AF694)&gt;0,V694/('Even Strength'!CU694+'Power Play'!AJ694+'Penalty Kill'!AF694),0)</f>
        <v>3.0303030303030304E-2</v>
      </c>
      <c r="AQ694" s="13">
        <f>IF(('Even Strength'!CU694+'Power Play'!AJ694+'Penalty Kill'!AF694)&gt;0,W694/('Even Strength'!CU694+'Power Play'!AJ694+'Penalty Kill'!AF694),0)</f>
        <v>0.14141414141414141</v>
      </c>
      <c r="AR694" s="13">
        <f t="shared" si="216"/>
        <v>0.17171717171717171</v>
      </c>
      <c r="AS694">
        <v>0</v>
      </c>
      <c r="AT694">
        <v>0</v>
      </c>
      <c r="AU694" s="17">
        <f t="shared" si="217"/>
        <v>0</v>
      </c>
      <c r="AV694">
        <v>0</v>
      </c>
      <c r="AW694">
        <v>135</v>
      </c>
      <c r="AX694">
        <v>70</v>
      </c>
      <c r="AY694">
        <v>102</v>
      </c>
      <c r="AZ694">
        <v>41</v>
      </c>
      <c r="BA694">
        <v>35</v>
      </c>
      <c r="BB694">
        <v>25</v>
      </c>
      <c r="BC694" s="2">
        <f t="shared" si="218"/>
        <v>5.6677706768672316</v>
      </c>
      <c r="BD694" s="14">
        <f t="shared" si="219"/>
        <v>2.9388440546718977</v>
      </c>
      <c r="BE694" s="14">
        <f t="shared" si="220"/>
        <v>4.2823156225219074</v>
      </c>
      <c r="BF694" s="14">
        <f t="shared" si="221"/>
        <v>1.7213229463078257</v>
      </c>
      <c r="BG694" s="14">
        <f t="shared" si="222"/>
        <v>1.4694220273359488</v>
      </c>
      <c r="BH694" s="14">
        <f t="shared" si="223"/>
        <v>1.0495871623828206</v>
      </c>
      <c r="BI694">
        <v>20</v>
      </c>
      <c r="BJ694">
        <v>10</v>
      </c>
      <c r="BK694">
        <v>0</v>
      </c>
      <c r="BL694">
        <v>0</v>
      </c>
      <c r="BM694">
        <v>0</v>
      </c>
      <c r="BN694">
        <v>0</v>
      </c>
      <c r="BO694" s="2">
        <v>4.8726330000000004</v>
      </c>
      <c r="BR694" s="18" t="str">
        <f t="shared" si="224"/>
        <v xml:space="preserve"> </v>
      </c>
      <c r="BT694">
        <v>1</v>
      </c>
      <c r="BU694">
        <v>21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 s="18">
        <f t="shared" si="225"/>
        <v>0</v>
      </c>
      <c r="CC694" s="19">
        <v>4</v>
      </c>
      <c r="CD694">
        <v>0.4</v>
      </c>
      <c r="CE694">
        <v>4.2</v>
      </c>
      <c r="CF694">
        <v>4.5999999999999996</v>
      </c>
      <c r="CG694" s="20">
        <f t="shared" si="226"/>
        <v>6.0526315789473678E-2</v>
      </c>
      <c r="CH694" s="20">
        <f t="shared" si="227"/>
        <v>0.19312403787843899</v>
      </c>
      <c r="CI694">
        <v>24.4</v>
      </c>
      <c r="CJ694">
        <v>30.3</v>
      </c>
      <c r="CK694">
        <v>5.5</v>
      </c>
      <c r="CL694">
        <v>0.60000000000000009</v>
      </c>
      <c r="CM694">
        <v>5.8</v>
      </c>
      <c r="CN694">
        <v>0</v>
      </c>
      <c r="CO694">
        <v>6.5</v>
      </c>
      <c r="CP694" s="21">
        <f t="shared" si="228"/>
        <v>8.5526315789473686E-2</v>
      </c>
      <c r="CQ694" s="21">
        <f t="shared" si="229"/>
        <v>0.27289266221953334</v>
      </c>
      <c r="CU694">
        <v>3</v>
      </c>
      <c r="CV694" t="s">
        <v>844</v>
      </c>
      <c r="CW694">
        <v>1025000</v>
      </c>
      <c r="CY694" s="22">
        <f t="shared" si="230"/>
        <v>4.7</v>
      </c>
    </row>
    <row r="695" spans="1:103" x14ac:dyDescent="0.2">
      <c r="A695">
        <v>22</v>
      </c>
      <c r="B695" t="s">
        <v>3076</v>
      </c>
      <c r="C695" t="s">
        <v>1386</v>
      </c>
      <c r="D695" t="s">
        <v>351</v>
      </c>
      <c r="E695" t="s">
        <v>106</v>
      </c>
      <c r="F695">
        <v>72</v>
      </c>
      <c r="G695">
        <v>200</v>
      </c>
      <c r="H695" t="s">
        <v>107</v>
      </c>
      <c r="I695">
        <v>2007</v>
      </c>
      <c r="J695">
        <v>4</v>
      </c>
      <c r="K695">
        <v>112</v>
      </c>
      <c r="L695" t="s">
        <v>108</v>
      </c>
      <c r="M695">
        <v>24</v>
      </c>
      <c r="N695" t="s">
        <v>3077</v>
      </c>
      <c r="O695" s="12" t="s">
        <v>2699</v>
      </c>
      <c r="P695" s="12" t="s">
        <v>3078</v>
      </c>
      <c r="Q695" t="s">
        <v>393</v>
      </c>
      <c r="T695" s="12" t="s">
        <v>132</v>
      </c>
      <c r="U695">
        <v>26</v>
      </c>
      <c r="V695">
        <v>8</v>
      </c>
      <c r="W695">
        <v>4</v>
      </c>
      <c r="X695">
        <v>12</v>
      </c>
      <c r="Y695">
        <v>-3</v>
      </c>
      <c r="Z695">
        <v>69</v>
      </c>
      <c r="AA695">
        <v>20</v>
      </c>
      <c r="AB695">
        <v>13</v>
      </c>
      <c r="AC695" s="13">
        <f t="shared" si="210"/>
        <v>0.11594202898550725</v>
      </c>
      <c r="AD695" s="13">
        <f t="shared" si="211"/>
        <v>7.8431372549019607E-2</v>
      </c>
      <c r="AE695" s="14">
        <v>27.1</v>
      </c>
      <c r="AF695" s="15">
        <v>38</v>
      </c>
      <c r="AG695" s="15">
        <v>8</v>
      </c>
      <c r="AH695" s="15">
        <v>4</v>
      </c>
      <c r="AI695" s="2">
        <v>386.88333333330002</v>
      </c>
      <c r="AJ695" s="14">
        <f t="shared" si="212"/>
        <v>14.880128205126924</v>
      </c>
      <c r="AK695">
        <v>519</v>
      </c>
      <c r="AL695" s="14">
        <f t="shared" si="213"/>
        <v>19.96153846153846</v>
      </c>
      <c r="AM695" s="16">
        <f t="shared" si="214"/>
        <v>0.74543994861907514</v>
      </c>
      <c r="AN695" s="15">
        <v>12.642856999999999</v>
      </c>
      <c r="AO695" s="16">
        <f t="shared" si="215"/>
        <v>1.9607239564039078</v>
      </c>
      <c r="AP695" s="13">
        <f>IF(('Even Strength'!CU695+'Power Play'!AJ695+'Penalty Kill'!AF695)&gt;0,V695/('Even Strength'!CU695+'Power Play'!AJ695+'Penalty Kill'!AF695),0)</f>
        <v>0.17391304347826086</v>
      </c>
      <c r="AQ695" s="13">
        <f>IF(('Even Strength'!CU695+'Power Play'!AJ695+'Penalty Kill'!AF695)&gt;0,W695/('Even Strength'!CU695+'Power Play'!AJ695+'Penalty Kill'!AF695),0)</f>
        <v>8.6956521739130432E-2</v>
      </c>
      <c r="AR695" s="13">
        <f t="shared" si="216"/>
        <v>0.2608695652173913</v>
      </c>
      <c r="AS695">
        <v>17</v>
      </c>
      <c r="AT695">
        <v>26</v>
      </c>
      <c r="AU695" s="17">
        <f t="shared" si="217"/>
        <v>0.39534883720930231</v>
      </c>
      <c r="AV695">
        <v>2.6</v>
      </c>
      <c r="AW695">
        <v>32</v>
      </c>
      <c r="AX695">
        <v>19</v>
      </c>
      <c r="AY695">
        <v>16</v>
      </c>
      <c r="AZ695">
        <v>20</v>
      </c>
      <c r="BA695">
        <v>13</v>
      </c>
      <c r="BB695">
        <v>7</v>
      </c>
      <c r="BC695" s="2">
        <f t="shared" si="218"/>
        <v>4.9627363977086079</v>
      </c>
      <c r="BD695" s="14">
        <f t="shared" si="219"/>
        <v>2.9466247361394862</v>
      </c>
      <c r="BE695" s="14">
        <f t="shared" si="220"/>
        <v>2.4813681988543039</v>
      </c>
      <c r="BF695" s="14">
        <f t="shared" si="221"/>
        <v>3.1017102485678802</v>
      </c>
      <c r="BG695" s="14">
        <f t="shared" si="222"/>
        <v>2.0161116615691221</v>
      </c>
      <c r="BH695" s="14">
        <f t="shared" si="223"/>
        <v>1.0855985869987581</v>
      </c>
      <c r="BI695">
        <v>4</v>
      </c>
      <c r="BJ695">
        <v>2</v>
      </c>
      <c r="BK695">
        <v>0</v>
      </c>
      <c r="BL695">
        <v>0</v>
      </c>
      <c r="BM695">
        <v>0</v>
      </c>
      <c r="BN695">
        <v>0</v>
      </c>
      <c r="BO695" s="2">
        <v>-0.50415299999999996</v>
      </c>
      <c r="BP695">
        <v>1</v>
      </c>
      <c r="BQ695">
        <v>0</v>
      </c>
      <c r="BR695" s="18">
        <f t="shared" si="224"/>
        <v>0</v>
      </c>
      <c r="BS695">
        <v>0</v>
      </c>
      <c r="BT695">
        <v>2</v>
      </c>
      <c r="BU695">
        <v>4</v>
      </c>
      <c r="BV695">
        <v>0</v>
      </c>
      <c r="BW695">
        <v>0</v>
      </c>
      <c r="BX695">
        <v>2</v>
      </c>
      <c r="BY695">
        <v>0</v>
      </c>
      <c r="BZ695">
        <v>0</v>
      </c>
      <c r="CA695">
        <v>0</v>
      </c>
      <c r="CB695" s="18">
        <f t="shared" si="225"/>
        <v>0</v>
      </c>
      <c r="CC695" s="19">
        <v>6</v>
      </c>
      <c r="CD695">
        <v>1.2</v>
      </c>
      <c r="CE695">
        <v>0.30000000000000004</v>
      </c>
      <c r="CF695">
        <v>1.4</v>
      </c>
      <c r="CG695" s="20">
        <f t="shared" si="226"/>
        <v>5.3846153846153842E-2</v>
      </c>
      <c r="CH695" s="20">
        <f t="shared" si="227"/>
        <v>0.21711971739975158</v>
      </c>
      <c r="CI695">
        <v>8.6999999999999993</v>
      </c>
      <c r="CJ695">
        <v>7.7</v>
      </c>
      <c r="CK695">
        <v>-3.1</v>
      </c>
      <c r="CL695">
        <v>1.7000000000000002</v>
      </c>
      <c r="CM695">
        <v>0.30000000000000004</v>
      </c>
      <c r="CN695">
        <v>-0.30000000000000004</v>
      </c>
      <c r="CO695">
        <v>1.7000000000000002</v>
      </c>
      <c r="CP695" s="21">
        <f t="shared" si="228"/>
        <v>6.5384615384615388E-2</v>
      </c>
      <c r="CQ695" s="21">
        <f t="shared" si="229"/>
        <v>0.2636453711282698</v>
      </c>
      <c r="CW695">
        <v>600000</v>
      </c>
      <c r="CY695" s="22">
        <f t="shared" si="230"/>
        <v>0.64634146341463428</v>
      </c>
    </row>
    <row r="696" spans="1:103" x14ac:dyDescent="0.2">
      <c r="A696">
        <v>55</v>
      </c>
      <c r="B696" t="s">
        <v>3079</v>
      </c>
      <c r="C696" t="s">
        <v>1795</v>
      </c>
      <c r="D696" t="s">
        <v>105</v>
      </c>
      <c r="E696" t="s">
        <v>106</v>
      </c>
      <c r="F696">
        <v>74</v>
      </c>
      <c r="G696">
        <v>195</v>
      </c>
      <c r="H696" t="s">
        <v>107</v>
      </c>
      <c r="I696">
        <v>2011</v>
      </c>
      <c r="J696">
        <v>1</v>
      </c>
      <c r="K696">
        <v>7</v>
      </c>
      <c r="L696" t="s">
        <v>108</v>
      </c>
      <c r="M696">
        <v>20</v>
      </c>
      <c r="N696" t="s">
        <v>3080</v>
      </c>
      <c r="O696" s="12" t="s">
        <v>234</v>
      </c>
      <c r="P696" s="12" t="s">
        <v>3081</v>
      </c>
      <c r="Q696" t="s">
        <v>169</v>
      </c>
      <c r="T696" s="12" t="s">
        <v>170</v>
      </c>
      <c r="U696">
        <v>63</v>
      </c>
      <c r="V696">
        <v>13</v>
      </c>
      <c r="W696">
        <v>21</v>
      </c>
      <c r="X696">
        <v>34</v>
      </c>
      <c r="Y696">
        <v>9</v>
      </c>
      <c r="Z696">
        <v>100</v>
      </c>
      <c r="AA696">
        <v>45</v>
      </c>
      <c r="AB696">
        <v>39</v>
      </c>
      <c r="AC696" s="13">
        <f t="shared" si="210"/>
        <v>0.13</v>
      </c>
      <c r="AD696" s="13">
        <f t="shared" si="211"/>
        <v>7.0652173913043473E-2</v>
      </c>
      <c r="AE696" s="14">
        <v>25.5</v>
      </c>
      <c r="AF696" s="15">
        <v>48</v>
      </c>
      <c r="AG696" s="15">
        <v>19</v>
      </c>
      <c r="AH696" s="15">
        <v>3</v>
      </c>
      <c r="AI696" s="2">
        <v>1030.5666666667</v>
      </c>
      <c r="AJ696" s="14">
        <f t="shared" si="212"/>
        <v>16.358201058201587</v>
      </c>
      <c r="AK696">
        <v>1254</v>
      </c>
      <c r="AL696" s="14">
        <f t="shared" si="213"/>
        <v>19.904761904761905</v>
      </c>
      <c r="AM696" s="16">
        <f t="shared" si="214"/>
        <v>0.82182349813931421</v>
      </c>
      <c r="AN696" s="15">
        <v>110.298103</v>
      </c>
      <c r="AO696" s="16">
        <f t="shared" si="215"/>
        <v>6.4215992948861009</v>
      </c>
      <c r="AP696" s="13">
        <f>IF(('Even Strength'!CU696+'Power Play'!AJ696+'Penalty Kill'!AF696)&gt;0,V696/('Even Strength'!CU696+'Power Play'!AJ696+'Penalty Kill'!AF696),0)</f>
        <v>0.14942528735632185</v>
      </c>
      <c r="AQ696" s="13">
        <f>IF(('Even Strength'!CU696+'Power Play'!AJ696+'Penalty Kill'!AF696)&gt;0,W696/('Even Strength'!CU696+'Power Play'!AJ696+'Penalty Kill'!AF696),0)</f>
        <v>0.2413793103448276</v>
      </c>
      <c r="AR696" s="13">
        <f t="shared" si="216"/>
        <v>0.39080459770114945</v>
      </c>
      <c r="AS696">
        <v>331</v>
      </c>
      <c r="AT696">
        <v>454</v>
      </c>
      <c r="AU696" s="17">
        <f t="shared" si="217"/>
        <v>0.42165605095541403</v>
      </c>
      <c r="AV696">
        <v>20.9</v>
      </c>
      <c r="AW696">
        <v>118</v>
      </c>
      <c r="AX696">
        <v>63</v>
      </c>
      <c r="AY696">
        <v>39</v>
      </c>
      <c r="AZ696">
        <v>45</v>
      </c>
      <c r="BA696">
        <v>22</v>
      </c>
      <c r="BB696">
        <v>31</v>
      </c>
      <c r="BC696" s="2">
        <f t="shared" si="218"/>
        <v>6.8700067923793746</v>
      </c>
      <c r="BD696" s="14">
        <f t="shared" si="219"/>
        <v>3.6678849823720387</v>
      </c>
      <c r="BE696" s="14">
        <f t="shared" si="220"/>
        <v>2.2705954652779288</v>
      </c>
      <c r="BF696" s="14">
        <f t="shared" si="221"/>
        <v>2.6199178445514564</v>
      </c>
      <c r="BG696" s="14">
        <f t="shared" si="222"/>
        <v>1.2808487240029343</v>
      </c>
      <c r="BH696" s="14">
        <f t="shared" si="223"/>
        <v>1.8048322929132254</v>
      </c>
      <c r="BI696">
        <v>14</v>
      </c>
      <c r="BJ696">
        <v>7</v>
      </c>
      <c r="BK696">
        <v>0</v>
      </c>
      <c r="BL696">
        <v>0</v>
      </c>
      <c r="BM696">
        <v>0</v>
      </c>
      <c r="BN696">
        <v>0</v>
      </c>
      <c r="BO696" s="2">
        <v>12.6271</v>
      </c>
      <c r="BP696">
        <v>1</v>
      </c>
      <c r="BQ696">
        <v>0</v>
      </c>
      <c r="BR696" s="18">
        <f t="shared" si="224"/>
        <v>0</v>
      </c>
      <c r="BS696">
        <v>0</v>
      </c>
      <c r="BT696">
        <v>4</v>
      </c>
      <c r="BU696">
        <v>17</v>
      </c>
      <c r="BV696">
        <v>1</v>
      </c>
      <c r="BW696">
        <v>1</v>
      </c>
      <c r="BX696">
        <v>2</v>
      </c>
      <c r="BY696">
        <v>0</v>
      </c>
      <c r="BZ696">
        <v>0</v>
      </c>
      <c r="CA696">
        <v>0</v>
      </c>
      <c r="CB696" s="18">
        <f t="shared" si="225"/>
        <v>0</v>
      </c>
      <c r="CC696" s="19">
        <v>6</v>
      </c>
      <c r="CD696">
        <v>2.4</v>
      </c>
      <c r="CE696">
        <v>1.4</v>
      </c>
      <c r="CF696">
        <v>3.8</v>
      </c>
      <c r="CG696" s="20">
        <f t="shared" si="226"/>
        <v>6.0317460317460311E-2</v>
      </c>
      <c r="CH696" s="20">
        <f t="shared" si="227"/>
        <v>0.22123750687323407</v>
      </c>
      <c r="CI696">
        <v>22.4</v>
      </c>
      <c r="CJ696">
        <v>19.100000000000001</v>
      </c>
      <c r="CK696">
        <v>11.1</v>
      </c>
      <c r="CL696">
        <v>3.8</v>
      </c>
      <c r="CM696">
        <v>2.1</v>
      </c>
      <c r="CN696">
        <v>-0.30000000000000004</v>
      </c>
      <c r="CO696">
        <v>5.6</v>
      </c>
      <c r="CP696" s="21">
        <f t="shared" si="228"/>
        <v>8.8888888888888878E-2</v>
      </c>
      <c r="CQ696" s="21">
        <f t="shared" si="229"/>
        <v>0.32603422065529231</v>
      </c>
      <c r="CU696">
        <v>19</v>
      </c>
      <c r="CV696" t="s">
        <v>844</v>
      </c>
      <c r="CW696">
        <v>1563333</v>
      </c>
      <c r="CY696" s="22">
        <f t="shared" si="230"/>
        <v>2.8546347317073169</v>
      </c>
    </row>
    <row r="697" spans="1:103" x14ac:dyDescent="0.2">
      <c r="A697">
        <v>10</v>
      </c>
      <c r="B697" t="s">
        <v>3082</v>
      </c>
      <c r="C697" t="s">
        <v>898</v>
      </c>
      <c r="D697" t="s">
        <v>268</v>
      </c>
      <c r="E697" t="s">
        <v>106</v>
      </c>
      <c r="F697">
        <v>73</v>
      </c>
      <c r="G697">
        <v>190</v>
      </c>
      <c r="H697" t="s">
        <v>118</v>
      </c>
      <c r="I697">
        <v>2009</v>
      </c>
      <c r="J697">
        <v>1</v>
      </c>
      <c r="K697">
        <v>5</v>
      </c>
      <c r="M697">
        <v>22</v>
      </c>
      <c r="N697" t="s">
        <v>3083</v>
      </c>
      <c r="O697" s="12" t="s">
        <v>2428</v>
      </c>
      <c r="P697" s="12" t="s">
        <v>3084</v>
      </c>
      <c r="Q697" t="s">
        <v>162</v>
      </c>
      <c r="T697" s="12" t="s">
        <v>170</v>
      </c>
      <c r="U697">
        <v>82</v>
      </c>
      <c r="V697">
        <v>20</v>
      </c>
      <c r="W697">
        <v>21</v>
      </c>
      <c r="X697">
        <v>41</v>
      </c>
      <c r="Y697">
        <v>0</v>
      </c>
      <c r="Z697">
        <v>178</v>
      </c>
      <c r="AA697">
        <v>61</v>
      </c>
      <c r="AB697">
        <v>62</v>
      </c>
      <c r="AC697" s="13">
        <f t="shared" si="210"/>
        <v>0.11235955056179775</v>
      </c>
      <c r="AD697" s="13">
        <f t="shared" si="211"/>
        <v>6.6445182724252497E-2</v>
      </c>
      <c r="AE697" s="14">
        <v>30.5</v>
      </c>
      <c r="AF697" s="15">
        <v>86</v>
      </c>
      <c r="AG697" s="15">
        <v>51</v>
      </c>
      <c r="AH697" s="15">
        <v>10</v>
      </c>
      <c r="AI697" s="2">
        <v>1290.9666666666999</v>
      </c>
      <c r="AJ697" s="14">
        <f t="shared" si="212"/>
        <v>15.743495934959755</v>
      </c>
      <c r="AK697">
        <v>1652</v>
      </c>
      <c r="AL697" s="14">
        <f t="shared" si="213"/>
        <v>20.146341463414632</v>
      </c>
      <c r="AM697" s="16">
        <f t="shared" si="214"/>
        <v>0.78145682001616212</v>
      </c>
      <c r="AN697" s="15">
        <v>107.12006100000001</v>
      </c>
      <c r="AO697" s="16">
        <f t="shared" si="215"/>
        <v>4.9785976864880332</v>
      </c>
      <c r="AP697" s="13">
        <f>IF(('Even Strength'!CU697+'Power Play'!AJ697+'Penalty Kill'!AF697)&gt;0,V697/('Even Strength'!CU697+'Power Play'!AJ697+'Penalty Kill'!AF697),0)</f>
        <v>0.17391304347826086</v>
      </c>
      <c r="AQ697" s="13">
        <f>IF(('Even Strength'!CU697+'Power Play'!AJ697+'Penalty Kill'!AF697)&gt;0,W697/('Even Strength'!CU697+'Power Play'!AJ697+'Penalty Kill'!AF697),0)</f>
        <v>0.18260869565217391</v>
      </c>
      <c r="AR697" s="13">
        <f t="shared" si="216"/>
        <v>0.35652173913043478</v>
      </c>
      <c r="AS697">
        <v>296</v>
      </c>
      <c r="AT697">
        <v>389</v>
      </c>
      <c r="AU697" s="17">
        <f t="shared" si="217"/>
        <v>0.4321167883211679</v>
      </c>
      <c r="AV697">
        <v>13.6</v>
      </c>
      <c r="AW697">
        <v>140</v>
      </c>
      <c r="AX697">
        <v>200</v>
      </c>
      <c r="AY697">
        <v>37</v>
      </c>
      <c r="AZ697">
        <v>61</v>
      </c>
      <c r="BA697">
        <v>19</v>
      </c>
      <c r="BB697">
        <v>37</v>
      </c>
      <c r="BC697" s="2">
        <f t="shared" si="218"/>
        <v>6.5067520462700692</v>
      </c>
      <c r="BD697" s="14">
        <f t="shared" si="219"/>
        <v>9.2953600661001001</v>
      </c>
      <c r="BE697" s="14">
        <f t="shared" si="220"/>
        <v>1.7196416122285183</v>
      </c>
      <c r="BF697" s="14">
        <f t="shared" si="221"/>
        <v>2.8350848201605303</v>
      </c>
      <c r="BG697" s="14">
        <f t="shared" si="222"/>
        <v>0.8830592062795094</v>
      </c>
      <c r="BH697" s="14">
        <f t="shared" si="223"/>
        <v>1.7196416122285183</v>
      </c>
      <c r="BI697">
        <v>54</v>
      </c>
      <c r="BJ697">
        <v>12</v>
      </c>
      <c r="BK697">
        <v>4</v>
      </c>
      <c r="BL697">
        <v>0</v>
      </c>
      <c r="BM697">
        <v>1</v>
      </c>
      <c r="BN697">
        <v>0</v>
      </c>
      <c r="BO697" s="2">
        <v>7.3760219999999999</v>
      </c>
      <c r="BP697">
        <v>2</v>
      </c>
      <c r="BQ697">
        <v>1</v>
      </c>
      <c r="BR697" s="18">
        <f t="shared" si="224"/>
        <v>0.5</v>
      </c>
      <c r="BS697">
        <v>0</v>
      </c>
      <c r="BT697">
        <v>7</v>
      </c>
      <c r="BU697">
        <v>17</v>
      </c>
      <c r="BV697">
        <v>1</v>
      </c>
      <c r="BW697">
        <v>0</v>
      </c>
      <c r="BX697">
        <v>6</v>
      </c>
      <c r="BY697">
        <v>0</v>
      </c>
      <c r="BZ697">
        <v>0</v>
      </c>
      <c r="CA697">
        <v>0</v>
      </c>
      <c r="CB697" s="18">
        <f t="shared" si="225"/>
        <v>0</v>
      </c>
      <c r="CC697" s="19">
        <v>7</v>
      </c>
      <c r="CD697">
        <v>3.2</v>
      </c>
      <c r="CE697">
        <v>1.4</v>
      </c>
      <c r="CF697">
        <v>4.5999999999999996</v>
      </c>
      <c r="CG697" s="20">
        <f t="shared" si="226"/>
        <v>5.609756097560975E-2</v>
      </c>
      <c r="CH697" s="20">
        <f t="shared" si="227"/>
        <v>0.21379328152030228</v>
      </c>
      <c r="CI697">
        <v>26</v>
      </c>
      <c r="CJ697">
        <v>21.7</v>
      </c>
      <c r="CK697">
        <v>3</v>
      </c>
      <c r="CL697">
        <v>6.1</v>
      </c>
      <c r="CM697">
        <v>1.1000000000000001</v>
      </c>
      <c r="CN697">
        <v>0.30000000000000004</v>
      </c>
      <c r="CO697">
        <v>7.6</v>
      </c>
      <c r="CP697" s="21">
        <f t="shared" si="228"/>
        <v>9.2682926829268292E-2</v>
      </c>
      <c r="CQ697" s="21">
        <f t="shared" si="229"/>
        <v>0.35322368251180375</v>
      </c>
      <c r="CW697">
        <v>3110000</v>
      </c>
      <c r="CY697" s="22">
        <f t="shared" si="230"/>
        <v>2.1385365853658538</v>
      </c>
    </row>
    <row r="698" spans="1:103" x14ac:dyDescent="0.2">
      <c r="A698">
        <v>22</v>
      </c>
      <c r="B698" t="s">
        <v>3085</v>
      </c>
      <c r="C698" t="s">
        <v>898</v>
      </c>
      <c r="D698" t="s">
        <v>268</v>
      </c>
      <c r="E698" t="s">
        <v>106</v>
      </c>
      <c r="F698">
        <v>74</v>
      </c>
      <c r="G698">
        <v>229</v>
      </c>
      <c r="H698" t="s">
        <v>107</v>
      </c>
      <c r="I698">
        <v>2008</v>
      </c>
      <c r="J698">
        <v>1</v>
      </c>
      <c r="K698">
        <v>5</v>
      </c>
      <c r="M698">
        <v>24</v>
      </c>
      <c r="N698" t="s">
        <v>3086</v>
      </c>
      <c r="O698" s="12" t="s">
        <v>137</v>
      </c>
      <c r="P698" s="12" t="s">
        <v>3084</v>
      </c>
      <c r="Q698" t="s">
        <v>162</v>
      </c>
      <c r="T698" s="12" t="s">
        <v>178</v>
      </c>
      <c r="U698">
        <v>79</v>
      </c>
      <c r="V698">
        <v>4</v>
      </c>
      <c r="W698">
        <v>8</v>
      </c>
      <c r="X698">
        <v>12</v>
      </c>
      <c r="Y698">
        <v>0</v>
      </c>
      <c r="Z698">
        <v>78</v>
      </c>
      <c r="AA698">
        <v>31</v>
      </c>
      <c r="AB698">
        <v>80</v>
      </c>
      <c r="AC698" s="13">
        <f t="shared" si="210"/>
        <v>5.128205128205128E-2</v>
      </c>
      <c r="AD698" s="13">
        <f t="shared" si="211"/>
        <v>2.1164021164021163E-2</v>
      </c>
      <c r="AE698" s="14">
        <v>52</v>
      </c>
      <c r="AF698" s="15">
        <v>35</v>
      </c>
      <c r="AG698" s="15">
        <v>20</v>
      </c>
      <c r="AH698" s="15">
        <v>20</v>
      </c>
      <c r="AI698" s="2">
        <v>1305.7833333333001</v>
      </c>
      <c r="AJ698" s="14">
        <f t="shared" si="212"/>
        <v>16.528902953586076</v>
      </c>
      <c r="AK698">
        <v>1818</v>
      </c>
      <c r="AL698" s="14">
        <f t="shared" si="213"/>
        <v>23.0126582278481</v>
      </c>
      <c r="AM698" s="16">
        <f t="shared" si="214"/>
        <v>0.71825265859917498</v>
      </c>
      <c r="AN698" s="15">
        <v>78.367346999999995</v>
      </c>
      <c r="AO698" s="16">
        <f t="shared" si="215"/>
        <v>3.6009349330543245</v>
      </c>
      <c r="AP698" s="13">
        <f>IF(('Even Strength'!CU698+'Power Play'!AJ698+'Penalty Kill'!AF698)&gt;0,V698/('Even Strength'!CU698+'Power Play'!AJ698+'Penalty Kill'!AF698),0)</f>
        <v>3.5714285714285712E-2</v>
      </c>
      <c r="AQ698" s="13">
        <f>IF(('Even Strength'!CU698+'Power Play'!AJ698+'Penalty Kill'!AF698)&gt;0,W698/('Even Strength'!CU698+'Power Play'!AJ698+'Penalty Kill'!AF698),0)</f>
        <v>7.1428571428571425E-2</v>
      </c>
      <c r="AR698" s="13">
        <f t="shared" si="216"/>
        <v>0.10714285714285714</v>
      </c>
      <c r="AS698">
        <v>0</v>
      </c>
      <c r="AT698">
        <v>0</v>
      </c>
      <c r="AU698" s="17">
        <f t="shared" si="217"/>
        <v>0</v>
      </c>
      <c r="AV698">
        <v>0</v>
      </c>
      <c r="AW698">
        <v>149</v>
      </c>
      <c r="AX698">
        <v>260</v>
      </c>
      <c r="AY698">
        <v>113</v>
      </c>
      <c r="AZ698">
        <v>31</v>
      </c>
      <c r="BA698">
        <v>36</v>
      </c>
      <c r="BB698">
        <v>17</v>
      </c>
      <c r="BC698" s="2">
        <f t="shared" si="218"/>
        <v>6.846465084815164</v>
      </c>
      <c r="BD698" s="14">
        <f t="shared" si="219"/>
        <v>11.946851825851963</v>
      </c>
      <c r="BE698" s="14">
        <f t="shared" si="220"/>
        <v>5.1922856012356613</v>
      </c>
      <c r="BF698" s="14">
        <f t="shared" si="221"/>
        <v>1.4244323330823494</v>
      </c>
      <c r="BG698" s="14">
        <f t="shared" si="222"/>
        <v>1.6541794835795027</v>
      </c>
      <c r="BH698" s="14">
        <f t="shared" si="223"/>
        <v>0.78114031169032072</v>
      </c>
      <c r="BI698">
        <v>58</v>
      </c>
      <c r="BJ698">
        <v>9</v>
      </c>
      <c r="BK698">
        <v>6</v>
      </c>
      <c r="BL698">
        <v>1</v>
      </c>
      <c r="BM698">
        <v>0</v>
      </c>
      <c r="BN698">
        <v>0</v>
      </c>
      <c r="BO698" s="2">
        <v>1.4108860000000001</v>
      </c>
      <c r="BR698" s="18" t="str">
        <f t="shared" si="224"/>
        <v xml:space="preserve"> </v>
      </c>
      <c r="BT698">
        <v>1</v>
      </c>
      <c r="BU698">
        <v>16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 s="18">
        <f t="shared" si="225"/>
        <v>0</v>
      </c>
      <c r="CC698" s="19">
        <v>3</v>
      </c>
      <c r="CD698">
        <v>0.2</v>
      </c>
      <c r="CE698">
        <v>2.6</v>
      </c>
      <c r="CF698">
        <v>2.7</v>
      </c>
      <c r="CG698" s="20">
        <f t="shared" si="226"/>
        <v>3.4177215189873419E-2</v>
      </c>
      <c r="CH698" s="20">
        <f t="shared" si="227"/>
        <v>0.12406346126846271</v>
      </c>
      <c r="CI698">
        <v>21.8</v>
      </c>
      <c r="CJ698">
        <v>27.8</v>
      </c>
      <c r="CK698">
        <v>-1.1000000000000001</v>
      </c>
      <c r="CL698">
        <v>-0.1</v>
      </c>
      <c r="CM698">
        <v>2.6</v>
      </c>
      <c r="CN698">
        <v>0</v>
      </c>
      <c r="CO698">
        <v>2.6</v>
      </c>
      <c r="CP698" s="21">
        <f t="shared" si="228"/>
        <v>3.2911392405063293E-2</v>
      </c>
      <c r="CQ698" s="21">
        <f t="shared" si="229"/>
        <v>0.11946851825851966</v>
      </c>
      <c r="CW698">
        <v>3600000</v>
      </c>
      <c r="CY698" s="22">
        <f t="shared" si="230"/>
        <v>-3.7219512195121953</v>
      </c>
    </row>
    <row r="699" spans="1:103" x14ac:dyDescent="0.2">
      <c r="A699">
        <v>45</v>
      </c>
      <c r="B699" t="s">
        <v>3087</v>
      </c>
      <c r="C699" t="s">
        <v>3088</v>
      </c>
      <c r="D699" t="s">
        <v>1912</v>
      </c>
      <c r="E699" t="s">
        <v>117</v>
      </c>
      <c r="F699">
        <v>74</v>
      </c>
      <c r="G699">
        <v>182</v>
      </c>
      <c r="H699" t="s">
        <v>118</v>
      </c>
      <c r="L699" t="s">
        <v>108</v>
      </c>
      <c r="M699">
        <v>25</v>
      </c>
      <c r="N699" t="s">
        <v>3089</v>
      </c>
      <c r="O699" s="12" t="s">
        <v>1439</v>
      </c>
      <c r="P699" s="12" t="s">
        <v>3090</v>
      </c>
      <c r="Q699" t="s">
        <v>210</v>
      </c>
      <c r="T699" s="12" t="s">
        <v>178</v>
      </c>
      <c r="U699">
        <v>1</v>
      </c>
      <c r="V699">
        <v>0</v>
      </c>
      <c r="W699">
        <v>0</v>
      </c>
      <c r="X699">
        <v>0</v>
      </c>
      <c r="Y699">
        <v>-2</v>
      </c>
      <c r="Z699">
        <v>2</v>
      </c>
      <c r="AA699">
        <v>0</v>
      </c>
      <c r="AB699">
        <v>1</v>
      </c>
      <c r="AC699" s="13">
        <f t="shared" si="210"/>
        <v>0</v>
      </c>
      <c r="AD699" s="13">
        <f t="shared" si="211"/>
        <v>0</v>
      </c>
      <c r="AE699" s="14">
        <v>88.5</v>
      </c>
      <c r="AF699" s="15">
        <v>1</v>
      </c>
      <c r="AG699" s="15">
        <v>1</v>
      </c>
      <c r="AH699" s="15">
        <v>0</v>
      </c>
      <c r="AI699" s="2">
        <v>17.75</v>
      </c>
      <c r="AJ699" s="14">
        <f t="shared" si="212"/>
        <v>17.75</v>
      </c>
      <c r="AK699">
        <v>19</v>
      </c>
      <c r="AL699" s="14">
        <f t="shared" si="213"/>
        <v>19</v>
      </c>
      <c r="AM699" s="16">
        <f t="shared" si="214"/>
        <v>0.93421052631578949</v>
      </c>
      <c r="AN699" s="15">
        <v>0</v>
      </c>
      <c r="AO699" s="16">
        <f t="shared" si="215"/>
        <v>0</v>
      </c>
      <c r="AP699" s="13">
        <f>IF(('Even Strength'!CU699+'Power Play'!AJ699+'Penalty Kill'!AF699)&gt;0,V699/('Even Strength'!CU699+'Power Play'!AJ699+'Penalty Kill'!AF699),0)</f>
        <v>0</v>
      </c>
      <c r="AQ699" s="13">
        <f>IF(('Even Strength'!CU699+'Power Play'!AJ699+'Penalty Kill'!AF699)&gt;0,W699/('Even Strength'!CU699+'Power Play'!AJ699+'Penalty Kill'!AF699),0)</f>
        <v>0</v>
      </c>
      <c r="AR699" s="13">
        <f t="shared" si="216"/>
        <v>0</v>
      </c>
      <c r="AS699">
        <v>0</v>
      </c>
      <c r="AT699">
        <v>0</v>
      </c>
      <c r="AU699" s="17">
        <f t="shared" si="217"/>
        <v>0</v>
      </c>
      <c r="AV699">
        <v>0</v>
      </c>
      <c r="AW699">
        <v>1</v>
      </c>
      <c r="AX699">
        <v>2</v>
      </c>
      <c r="AY699">
        <v>0</v>
      </c>
      <c r="AZ699">
        <v>0</v>
      </c>
      <c r="BA699">
        <v>0</v>
      </c>
      <c r="BB699">
        <v>0</v>
      </c>
      <c r="BC699" s="2">
        <f t="shared" si="218"/>
        <v>3.380281690140845</v>
      </c>
      <c r="BD699" s="14">
        <f t="shared" si="219"/>
        <v>6.76056338028169</v>
      </c>
      <c r="BE699" s="14">
        <f t="shared" si="220"/>
        <v>0</v>
      </c>
      <c r="BF699" s="14">
        <f t="shared" si="221"/>
        <v>0</v>
      </c>
      <c r="BG699" s="14">
        <f t="shared" si="222"/>
        <v>0</v>
      </c>
      <c r="BH699" s="14">
        <f t="shared" si="223"/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 s="2">
        <v>8.5791999999999993E-2</v>
      </c>
      <c r="BR699" s="18" t="str">
        <f t="shared" si="224"/>
        <v xml:space="preserve"> 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 s="18">
        <f t="shared" si="225"/>
        <v>0</v>
      </c>
      <c r="CC699" s="19">
        <v>5</v>
      </c>
      <c r="CD699">
        <v>0</v>
      </c>
      <c r="CE699">
        <v>-0.1</v>
      </c>
      <c r="CF699">
        <v>-0.2</v>
      </c>
      <c r="CG699" s="20">
        <f t="shared" si="226"/>
        <v>-0.2</v>
      </c>
      <c r="CH699" s="20">
        <f t="shared" si="227"/>
        <v>-0.676056338028169</v>
      </c>
      <c r="CI699">
        <v>0.4</v>
      </c>
      <c r="CJ699">
        <v>0.5</v>
      </c>
      <c r="CK699">
        <v>-1.9</v>
      </c>
      <c r="CL699">
        <v>-0.1</v>
      </c>
      <c r="CM699">
        <v>-0.30000000000000004</v>
      </c>
      <c r="CN699">
        <v>0</v>
      </c>
      <c r="CO699">
        <v>-0.30000000000000004</v>
      </c>
      <c r="CP699" s="21">
        <f t="shared" si="228"/>
        <v>-0.30000000000000004</v>
      </c>
      <c r="CQ699" s="21">
        <f t="shared" si="229"/>
        <v>-1.0140845070422537</v>
      </c>
      <c r="CW699">
        <v>1775000</v>
      </c>
      <c r="CY699" s="22">
        <f t="shared" si="230"/>
        <v>-3.4170731707317064</v>
      </c>
    </row>
    <row r="700" spans="1:103" x14ac:dyDescent="0.2">
      <c r="A700">
        <v>6</v>
      </c>
      <c r="B700" t="s">
        <v>3091</v>
      </c>
      <c r="C700" t="s">
        <v>579</v>
      </c>
      <c r="D700" t="s">
        <v>351</v>
      </c>
      <c r="E700" t="s">
        <v>106</v>
      </c>
      <c r="F700">
        <v>73</v>
      </c>
      <c r="G700">
        <v>190</v>
      </c>
      <c r="H700" t="s">
        <v>118</v>
      </c>
      <c r="M700">
        <v>26</v>
      </c>
      <c r="N700" t="s">
        <v>3092</v>
      </c>
      <c r="O700" s="12" t="s">
        <v>275</v>
      </c>
      <c r="P700" s="12" t="s">
        <v>3093</v>
      </c>
      <c r="Q700" t="s">
        <v>460</v>
      </c>
      <c r="T700" s="12" t="s">
        <v>178</v>
      </c>
      <c r="U700">
        <v>48</v>
      </c>
      <c r="V700">
        <v>1</v>
      </c>
      <c r="W700">
        <v>8</v>
      </c>
      <c r="X700">
        <v>9</v>
      </c>
      <c r="Y700">
        <v>2</v>
      </c>
      <c r="Z700">
        <v>61</v>
      </c>
      <c r="AA700">
        <v>19</v>
      </c>
      <c r="AB700">
        <v>43</v>
      </c>
      <c r="AC700" s="13">
        <f t="shared" si="210"/>
        <v>1.6393442622950821E-2</v>
      </c>
      <c r="AD700" s="13">
        <f t="shared" si="211"/>
        <v>8.130081300813009E-3</v>
      </c>
      <c r="AE700" s="14">
        <v>50.7</v>
      </c>
      <c r="AF700" s="15">
        <v>40</v>
      </c>
      <c r="AG700" s="15">
        <v>2</v>
      </c>
      <c r="AH700" s="15">
        <v>17</v>
      </c>
      <c r="AI700" s="2">
        <v>787.06666666670003</v>
      </c>
      <c r="AJ700" s="14">
        <f t="shared" si="212"/>
        <v>16.397222222222918</v>
      </c>
      <c r="AK700">
        <v>1111</v>
      </c>
      <c r="AL700" s="14">
        <f t="shared" si="213"/>
        <v>23.145833333333332</v>
      </c>
      <c r="AM700" s="16">
        <f t="shared" si="214"/>
        <v>0.70843084308433846</v>
      </c>
      <c r="AN700" s="15">
        <v>51.24</v>
      </c>
      <c r="AO700" s="16">
        <f t="shared" si="215"/>
        <v>3.9061494155512495</v>
      </c>
      <c r="AP700" s="13">
        <f>IF(('Even Strength'!CU700+'Power Play'!AJ700+'Penalty Kill'!AF700)&gt;0,V700/('Even Strength'!CU700+'Power Play'!AJ700+'Penalty Kill'!AF700),0)</f>
        <v>1.4285714285714285E-2</v>
      </c>
      <c r="AQ700" s="13">
        <f>IF(('Even Strength'!CU700+'Power Play'!AJ700+'Penalty Kill'!AF700)&gt;0,W700/('Even Strength'!CU700+'Power Play'!AJ700+'Penalty Kill'!AF700),0)</f>
        <v>0.11428571428571428</v>
      </c>
      <c r="AR700" s="13">
        <f t="shared" si="216"/>
        <v>0.12857142857142856</v>
      </c>
      <c r="AS700">
        <v>0</v>
      </c>
      <c r="AT700">
        <v>0</v>
      </c>
      <c r="AU700" s="17">
        <f t="shared" si="217"/>
        <v>0</v>
      </c>
      <c r="AV700">
        <v>0</v>
      </c>
      <c r="AW700">
        <v>52</v>
      </c>
      <c r="AX700">
        <v>61</v>
      </c>
      <c r="AY700">
        <v>79</v>
      </c>
      <c r="AZ700">
        <v>19</v>
      </c>
      <c r="BA700">
        <v>12</v>
      </c>
      <c r="BB700">
        <v>8</v>
      </c>
      <c r="BC700" s="2">
        <f t="shared" si="218"/>
        <v>3.9640860579364743</v>
      </c>
      <c r="BD700" s="14">
        <f t="shared" si="219"/>
        <v>4.6501778756562482</v>
      </c>
      <c r="BE700" s="14">
        <f t="shared" si="220"/>
        <v>6.0223615110957978</v>
      </c>
      <c r="BF700" s="14">
        <f t="shared" si="221"/>
        <v>1.4484160596306348</v>
      </c>
      <c r="BG700" s="14">
        <f t="shared" si="222"/>
        <v>0.91478909029303246</v>
      </c>
      <c r="BH700" s="14">
        <f t="shared" si="223"/>
        <v>0.60985939352868834</v>
      </c>
      <c r="BI700">
        <v>18</v>
      </c>
      <c r="BJ700">
        <v>9</v>
      </c>
      <c r="BK700">
        <v>0</v>
      </c>
      <c r="BL700">
        <v>0</v>
      </c>
      <c r="BM700">
        <v>0</v>
      </c>
      <c r="BN700">
        <v>0</v>
      </c>
      <c r="BO700" s="2">
        <v>-2.458078</v>
      </c>
      <c r="BR700" s="18" t="str">
        <f t="shared" si="224"/>
        <v xml:space="preserve"> </v>
      </c>
      <c r="BT700">
        <v>0</v>
      </c>
      <c r="BU700">
        <v>11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 s="18">
        <f t="shared" si="225"/>
        <v>0</v>
      </c>
      <c r="CC700" s="19">
        <v>3</v>
      </c>
      <c r="CD700">
        <v>0.1</v>
      </c>
      <c r="CE700">
        <v>1.9</v>
      </c>
      <c r="CF700">
        <v>2.1</v>
      </c>
      <c r="CG700" s="20">
        <f t="shared" si="226"/>
        <v>4.3750000000000004E-2</v>
      </c>
      <c r="CH700" s="20">
        <f t="shared" si="227"/>
        <v>0.1600880908012807</v>
      </c>
      <c r="CI700">
        <v>15.3</v>
      </c>
      <c r="CJ700">
        <v>18.3</v>
      </c>
      <c r="CK700">
        <v>3.2</v>
      </c>
      <c r="CL700">
        <v>-0.30000000000000004</v>
      </c>
      <c r="CM700">
        <v>2.2000000000000002</v>
      </c>
      <c r="CN700">
        <v>0</v>
      </c>
      <c r="CO700">
        <v>1.9</v>
      </c>
      <c r="CP700" s="21">
        <f t="shared" si="228"/>
        <v>3.9583333333333331E-2</v>
      </c>
      <c r="CQ700" s="21">
        <f t="shared" si="229"/>
        <v>0.1448416059630635</v>
      </c>
      <c r="CU700">
        <v>27</v>
      </c>
      <c r="CV700" t="s">
        <v>193</v>
      </c>
      <c r="CW700">
        <v>1187500</v>
      </c>
      <c r="CY700" s="22">
        <f t="shared" si="230"/>
        <v>-0.18536585365853631</v>
      </c>
    </row>
    <row r="701" spans="1:103" x14ac:dyDescent="0.2">
      <c r="A701">
        <v>88</v>
      </c>
      <c r="B701" t="s">
        <v>3094</v>
      </c>
      <c r="C701" t="s">
        <v>3095</v>
      </c>
      <c r="D701" t="s">
        <v>127</v>
      </c>
      <c r="E701" t="s">
        <v>117</v>
      </c>
      <c r="F701">
        <v>72</v>
      </c>
      <c r="G701">
        <v>194</v>
      </c>
      <c r="H701" t="s">
        <v>118</v>
      </c>
      <c r="L701" t="s">
        <v>108</v>
      </c>
      <c r="M701">
        <v>22</v>
      </c>
      <c r="N701" t="s">
        <v>3096</v>
      </c>
      <c r="O701" s="12" t="s">
        <v>1626</v>
      </c>
      <c r="P701" s="12" t="s">
        <v>3097</v>
      </c>
      <c r="Q701" t="s">
        <v>210</v>
      </c>
      <c r="T701" s="12" t="s">
        <v>178</v>
      </c>
      <c r="U701">
        <v>29</v>
      </c>
      <c r="V701">
        <v>2</v>
      </c>
      <c r="W701">
        <v>4</v>
      </c>
      <c r="X701">
        <v>6</v>
      </c>
      <c r="Y701">
        <v>4</v>
      </c>
      <c r="Z701">
        <v>41</v>
      </c>
      <c r="AA701">
        <v>13</v>
      </c>
      <c r="AB701">
        <v>23</v>
      </c>
      <c r="AC701" s="13">
        <f t="shared" si="210"/>
        <v>4.878048780487805E-2</v>
      </c>
      <c r="AD701" s="13">
        <f t="shared" si="211"/>
        <v>2.5974025974025976E-2</v>
      </c>
      <c r="AE701" s="14">
        <v>49.6</v>
      </c>
      <c r="AF701" s="15">
        <v>20</v>
      </c>
      <c r="AG701" s="15">
        <v>9</v>
      </c>
      <c r="AH701" s="15">
        <v>12</v>
      </c>
      <c r="AI701" s="2">
        <v>542.13333333330002</v>
      </c>
      <c r="AJ701" s="14">
        <f t="shared" si="212"/>
        <v>18.694252873562071</v>
      </c>
      <c r="AK701">
        <v>607</v>
      </c>
      <c r="AL701" s="14">
        <f t="shared" si="213"/>
        <v>20.931034482758619</v>
      </c>
      <c r="AM701" s="16">
        <f t="shared" si="214"/>
        <v>0.89313563975831967</v>
      </c>
      <c r="AN701" s="15">
        <v>10.333333</v>
      </c>
      <c r="AO701" s="16">
        <f t="shared" si="215"/>
        <v>1.143630066404399</v>
      </c>
      <c r="AP701" s="13">
        <f>IF(('Even Strength'!CU701+'Power Play'!AJ701+'Penalty Kill'!AF701)&gt;0,V701/('Even Strength'!CU701+'Power Play'!AJ701+'Penalty Kill'!AF701),0)</f>
        <v>6.8965517241379309E-2</v>
      </c>
      <c r="AQ701" s="13">
        <f>IF(('Even Strength'!CU701+'Power Play'!AJ701+'Penalty Kill'!AF701)&gt;0,W701/('Even Strength'!CU701+'Power Play'!AJ701+'Penalty Kill'!AF701),0)</f>
        <v>0.13793103448275862</v>
      </c>
      <c r="AR701" s="13">
        <f t="shared" si="216"/>
        <v>0.20689655172413793</v>
      </c>
      <c r="AS701">
        <v>0</v>
      </c>
      <c r="AT701">
        <v>0</v>
      </c>
      <c r="AU701" s="17">
        <f t="shared" si="217"/>
        <v>0</v>
      </c>
      <c r="AV701">
        <v>0</v>
      </c>
      <c r="AW701">
        <v>37</v>
      </c>
      <c r="AX701">
        <v>18</v>
      </c>
      <c r="AY701">
        <v>35</v>
      </c>
      <c r="AZ701">
        <v>13</v>
      </c>
      <c r="BA701">
        <v>21</v>
      </c>
      <c r="BB701">
        <v>10</v>
      </c>
      <c r="BC701" s="2">
        <f t="shared" si="218"/>
        <v>4.094933595671673</v>
      </c>
      <c r="BD701" s="14">
        <f t="shared" si="219"/>
        <v>1.9921298573537871</v>
      </c>
      <c r="BE701" s="14">
        <f t="shared" si="220"/>
        <v>3.873585833743475</v>
      </c>
      <c r="BF701" s="14">
        <f t="shared" si="221"/>
        <v>1.4387604525332904</v>
      </c>
      <c r="BG701" s="14">
        <f t="shared" si="222"/>
        <v>2.3241515002460846</v>
      </c>
      <c r="BH701" s="14">
        <f t="shared" si="223"/>
        <v>1.1067388096409927</v>
      </c>
      <c r="BI701">
        <v>6</v>
      </c>
      <c r="BJ701">
        <v>3</v>
      </c>
      <c r="BK701">
        <v>0</v>
      </c>
      <c r="BL701">
        <v>0</v>
      </c>
      <c r="BM701">
        <v>0</v>
      </c>
      <c r="BN701">
        <v>0</v>
      </c>
      <c r="BO701" s="2">
        <v>7.5960669999999997</v>
      </c>
      <c r="BR701" s="18" t="str">
        <f t="shared" si="224"/>
        <v xml:space="preserve"> </v>
      </c>
      <c r="BT701">
        <v>0</v>
      </c>
      <c r="BU701">
        <v>11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 s="18">
        <f t="shared" si="225"/>
        <v>0</v>
      </c>
      <c r="CC701" s="19">
        <v>3</v>
      </c>
      <c r="CD701">
        <v>0.2</v>
      </c>
      <c r="CE701">
        <v>1.5</v>
      </c>
      <c r="CF701">
        <v>1.7000000000000002</v>
      </c>
      <c r="CG701" s="20">
        <f t="shared" si="226"/>
        <v>5.862068965517242E-2</v>
      </c>
      <c r="CH701" s="20">
        <f t="shared" si="227"/>
        <v>0.18814559763896879</v>
      </c>
      <c r="CI701">
        <v>9.6</v>
      </c>
      <c r="CJ701">
        <v>11.3</v>
      </c>
      <c r="CK701">
        <v>5.3</v>
      </c>
      <c r="CL701">
        <v>0.2</v>
      </c>
      <c r="CM701">
        <v>1.5</v>
      </c>
      <c r="CN701">
        <v>0</v>
      </c>
      <c r="CO701">
        <v>1.7000000000000002</v>
      </c>
      <c r="CP701" s="21">
        <f t="shared" si="228"/>
        <v>5.862068965517242E-2</v>
      </c>
      <c r="CQ701" s="21">
        <f t="shared" si="229"/>
        <v>0.18814559763896879</v>
      </c>
      <c r="CW701">
        <v>1350000</v>
      </c>
      <c r="CY701" s="22">
        <f t="shared" si="230"/>
        <v>-0.67073170731707288</v>
      </c>
    </row>
    <row r="702" spans="1:103" x14ac:dyDescent="0.2">
      <c r="A702">
        <v>45</v>
      </c>
      <c r="B702" t="s">
        <v>3098</v>
      </c>
      <c r="C702" t="s">
        <v>3099</v>
      </c>
      <c r="D702" t="s">
        <v>127</v>
      </c>
      <c r="E702" t="s">
        <v>117</v>
      </c>
      <c r="F702">
        <v>68</v>
      </c>
      <c r="G702">
        <v>175</v>
      </c>
      <c r="H702" t="s">
        <v>107</v>
      </c>
      <c r="I702">
        <v>2009</v>
      </c>
      <c r="J702">
        <v>1</v>
      </c>
      <c r="K702">
        <v>22</v>
      </c>
      <c r="M702">
        <v>23</v>
      </c>
      <c r="N702" t="s">
        <v>3100</v>
      </c>
      <c r="O702" s="12" t="s">
        <v>791</v>
      </c>
      <c r="P702" s="12" t="s">
        <v>3101</v>
      </c>
      <c r="Q702" t="s">
        <v>177</v>
      </c>
      <c r="T702" s="12" t="s">
        <v>132</v>
      </c>
      <c r="U702">
        <v>25</v>
      </c>
      <c r="V702">
        <v>3</v>
      </c>
      <c r="W702">
        <v>3</v>
      </c>
      <c r="X702">
        <v>6</v>
      </c>
      <c r="Y702">
        <v>-7</v>
      </c>
      <c r="Z702">
        <v>25</v>
      </c>
      <c r="AA702">
        <v>12</v>
      </c>
      <c r="AB702">
        <v>10</v>
      </c>
      <c r="AC702" s="13">
        <f t="shared" si="210"/>
        <v>0.12</v>
      </c>
      <c r="AD702" s="13">
        <f t="shared" si="211"/>
        <v>6.3829787234042548E-2</v>
      </c>
      <c r="AE702" s="14">
        <v>31.6</v>
      </c>
      <c r="AF702" s="15">
        <v>15</v>
      </c>
      <c r="AG702" s="15">
        <v>5</v>
      </c>
      <c r="AH702" s="15">
        <v>0</v>
      </c>
      <c r="AI702" s="2">
        <v>300.28333333329999</v>
      </c>
      <c r="AJ702" s="14">
        <f t="shared" si="212"/>
        <v>12.011333333331999</v>
      </c>
      <c r="AK702">
        <v>418</v>
      </c>
      <c r="AL702" s="14">
        <f t="shared" si="213"/>
        <v>16.72</v>
      </c>
      <c r="AM702" s="16">
        <f t="shared" si="214"/>
        <v>0.71838118022320574</v>
      </c>
      <c r="AN702" s="15">
        <v>20.333333</v>
      </c>
      <c r="AO702" s="16">
        <f t="shared" si="215"/>
        <v>4.0628294832662561</v>
      </c>
      <c r="AP702" s="13">
        <f>IF(('Even Strength'!CU702+'Power Play'!AJ702+'Penalty Kill'!AF702)&gt;0,V702/('Even Strength'!CU702+'Power Play'!AJ702+'Penalty Kill'!AF702),0)</f>
        <v>0.10344827586206896</v>
      </c>
      <c r="AQ702" s="13">
        <f>IF(('Even Strength'!CU702+'Power Play'!AJ702+'Penalty Kill'!AF702)&gt;0,W702/('Even Strength'!CU702+'Power Play'!AJ702+'Penalty Kill'!AF702),0)</f>
        <v>0.10344827586206896</v>
      </c>
      <c r="AR702" s="13">
        <f t="shared" si="216"/>
        <v>0.20689655172413793</v>
      </c>
      <c r="AS702">
        <v>112</v>
      </c>
      <c r="AT702">
        <v>132</v>
      </c>
      <c r="AU702" s="17">
        <f t="shared" si="217"/>
        <v>0.45901639344262296</v>
      </c>
      <c r="AV702">
        <v>16.5</v>
      </c>
      <c r="AW702">
        <v>22</v>
      </c>
      <c r="AX702">
        <v>20</v>
      </c>
      <c r="AY702">
        <v>8</v>
      </c>
      <c r="AZ702">
        <v>12</v>
      </c>
      <c r="BA702">
        <v>7</v>
      </c>
      <c r="BB702">
        <v>7</v>
      </c>
      <c r="BC702" s="2">
        <f t="shared" si="218"/>
        <v>4.3958483654331353</v>
      </c>
      <c r="BD702" s="14">
        <f t="shared" si="219"/>
        <v>3.9962257867573951</v>
      </c>
      <c r="BE702" s="14">
        <f t="shared" si="220"/>
        <v>1.5984903147029581</v>
      </c>
      <c r="BF702" s="14">
        <f t="shared" si="221"/>
        <v>2.3977354720544373</v>
      </c>
      <c r="BG702" s="14">
        <f t="shared" si="222"/>
        <v>1.3986790253650885</v>
      </c>
      <c r="BH702" s="14">
        <f t="shared" si="223"/>
        <v>1.3986790253650885</v>
      </c>
      <c r="BI702">
        <v>2</v>
      </c>
      <c r="BJ702">
        <v>1</v>
      </c>
      <c r="BK702">
        <v>0</v>
      </c>
      <c r="BL702">
        <v>0</v>
      </c>
      <c r="BM702">
        <v>0</v>
      </c>
      <c r="BN702">
        <v>0</v>
      </c>
      <c r="BO702" s="2">
        <v>-0.44521899999999998</v>
      </c>
      <c r="BP702">
        <v>1</v>
      </c>
      <c r="BQ702">
        <v>0</v>
      </c>
      <c r="BR702" s="18">
        <f t="shared" si="224"/>
        <v>0</v>
      </c>
      <c r="BS702">
        <v>0</v>
      </c>
      <c r="BT702">
        <v>0</v>
      </c>
      <c r="BU702">
        <v>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 s="18">
        <f t="shared" si="225"/>
        <v>0</v>
      </c>
      <c r="CC702" s="19">
        <v>1</v>
      </c>
      <c r="CD702">
        <v>0.2</v>
      </c>
      <c r="CE702">
        <v>0.1</v>
      </c>
      <c r="CF702">
        <v>0.30000000000000004</v>
      </c>
      <c r="CG702" s="20">
        <f t="shared" si="226"/>
        <v>1.2000000000000002E-2</v>
      </c>
      <c r="CH702" s="20">
        <f t="shared" si="227"/>
        <v>5.9943386801360944E-2</v>
      </c>
      <c r="CI702">
        <v>6.5</v>
      </c>
      <c r="CJ702">
        <v>5.8</v>
      </c>
      <c r="CK702">
        <v>-5.8</v>
      </c>
      <c r="CL702">
        <v>-0.30000000000000004</v>
      </c>
      <c r="CM702">
        <v>0.1</v>
      </c>
      <c r="CN702">
        <v>-0.30000000000000004</v>
      </c>
      <c r="CO702">
        <v>-0.5</v>
      </c>
      <c r="CP702" s="21">
        <f t="shared" si="228"/>
        <v>-0.02</v>
      </c>
      <c r="CQ702" s="21">
        <f t="shared" si="229"/>
        <v>-9.9905644668934881E-2</v>
      </c>
      <c r="CU702">
        <v>47</v>
      </c>
      <c r="CV702" t="s">
        <v>3102</v>
      </c>
      <c r="CW702">
        <v>600000</v>
      </c>
      <c r="CY702" s="22">
        <f t="shared" si="230"/>
        <v>-1.5536585365853659</v>
      </c>
    </row>
    <row r="703" spans="1:103" x14ac:dyDescent="0.2">
      <c r="A703">
        <v>19</v>
      </c>
      <c r="B703" t="s">
        <v>3103</v>
      </c>
      <c r="C703" t="s">
        <v>1548</v>
      </c>
      <c r="D703" t="s">
        <v>206</v>
      </c>
      <c r="E703" t="s">
        <v>106</v>
      </c>
      <c r="F703">
        <v>74</v>
      </c>
      <c r="G703">
        <v>188</v>
      </c>
      <c r="H703" t="s">
        <v>107</v>
      </c>
      <c r="I703">
        <v>2008</v>
      </c>
      <c r="J703">
        <v>2</v>
      </c>
      <c r="K703">
        <v>43</v>
      </c>
      <c r="M703">
        <v>23</v>
      </c>
      <c r="N703" t="s">
        <v>3104</v>
      </c>
      <c r="O703" s="12" t="s">
        <v>120</v>
      </c>
      <c r="P703" s="12" t="s">
        <v>3105</v>
      </c>
      <c r="Q703" t="s">
        <v>131</v>
      </c>
      <c r="T703" s="12" t="s">
        <v>178</v>
      </c>
      <c r="U703">
        <v>74</v>
      </c>
      <c r="V703">
        <v>11</v>
      </c>
      <c r="W703">
        <v>22</v>
      </c>
      <c r="X703">
        <v>33</v>
      </c>
      <c r="Y703">
        <v>-22</v>
      </c>
      <c r="Z703">
        <v>109</v>
      </c>
      <c r="AA703">
        <v>61</v>
      </c>
      <c r="AB703">
        <v>72</v>
      </c>
      <c r="AC703" s="13">
        <f t="shared" si="210"/>
        <v>0.10091743119266056</v>
      </c>
      <c r="AD703" s="13">
        <f t="shared" si="211"/>
        <v>4.5454545454545456E-2</v>
      </c>
      <c r="AE703" s="14">
        <v>40.700000000000003</v>
      </c>
      <c r="AF703" s="15">
        <v>36</v>
      </c>
      <c r="AG703" s="15">
        <v>30</v>
      </c>
      <c r="AH703" s="15">
        <v>29</v>
      </c>
      <c r="AI703" s="2">
        <v>1726.8</v>
      </c>
      <c r="AJ703" s="14">
        <f t="shared" si="212"/>
        <v>23.335135135135136</v>
      </c>
      <c r="AK703">
        <v>1971</v>
      </c>
      <c r="AL703" s="14">
        <f t="shared" si="213"/>
        <v>26.635135135135137</v>
      </c>
      <c r="AM703" s="16">
        <f t="shared" si="214"/>
        <v>0.87610350076103494</v>
      </c>
      <c r="AN703" s="15">
        <v>124.615385</v>
      </c>
      <c r="AO703" s="16">
        <f t="shared" si="215"/>
        <v>4.32992998610146</v>
      </c>
      <c r="AP703" s="13">
        <f>IF(('Even Strength'!CU703+'Power Play'!AJ703+'Penalty Kill'!AF703)&gt;0,V703/('Even Strength'!CU703+'Power Play'!AJ703+'Penalty Kill'!AF703),0)</f>
        <v>0.11</v>
      </c>
      <c r="AQ703" s="13">
        <f>IF(('Even Strength'!CU703+'Power Play'!AJ703+'Penalty Kill'!AF703)&gt;0,W703/('Even Strength'!CU703+'Power Play'!AJ703+'Penalty Kill'!AF703),0)</f>
        <v>0.22</v>
      </c>
      <c r="AR703" s="13">
        <f t="shared" si="216"/>
        <v>0.33</v>
      </c>
      <c r="AS703">
        <v>0</v>
      </c>
      <c r="AT703">
        <v>1</v>
      </c>
      <c r="AU703" s="17">
        <f t="shared" si="217"/>
        <v>0</v>
      </c>
      <c r="AV703">
        <v>0</v>
      </c>
      <c r="AW703">
        <v>109</v>
      </c>
      <c r="AX703">
        <v>30</v>
      </c>
      <c r="AY703">
        <v>107</v>
      </c>
      <c r="AZ703">
        <v>61</v>
      </c>
      <c r="BA703">
        <v>63</v>
      </c>
      <c r="BB703">
        <v>20</v>
      </c>
      <c r="BC703" s="2">
        <f t="shared" si="218"/>
        <v>3.7873523280055599</v>
      </c>
      <c r="BD703" s="14">
        <f t="shared" si="219"/>
        <v>1.0423905489923559</v>
      </c>
      <c r="BE703" s="14">
        <f t="shared" si="220"/>
        <v>3.7178596247394027</v>
      </c>
      <c r="BF703" s="14">
        <f t="shared" si="221"/>
        <v>2.1195274496177903</v>
      </c>
      <c r="BG703" s="14">
        <f t="shared" si="222"/>
        <v>2.1890201528839475</v>
      </c>
      <c r="BH703" s="14">
        <f t="shared" si="223"/>
        <v>0.69492703266157052</v>
      </c>
      <c r="BI703">
        <v>16</v>
      </c>
      <c r="BJ703">
        <v>8</v>
      </c>
      <c r="BK703">
        <v>0</v>
      </c>
      <c r="BL703">
        <v>0</v>
      </c>
      <c r="BM703">
        <v>0</v>
      </c>
      <c r="BN703">
        <v>0</v>
      </c>
      <c r="BO703" s="2">
        <v>6.6958890000000002</v>
      </c>
      <c r="BR703" s="18" t="str">
        <f t="shared" si="224"/>
        <v xml:space="preserve"> </v>
      </c>
      <c r="BT703">
        <v>3</v>
      </c>
      <c r="BU703">
        <v>17</v>
      </c>
      <c r="BV703">
        <v>0</v>
      </c>
      <c r="BW703">
        <v>1</v>
      </c>
      <c r="BX703">
        <v>3</v>
      </c>
      <c r="BY703">
        <v>0</v>
      </c>
      <c r="BZ703">
        <v>0</v>
      </c>
      <c r="CA703">
        <v>0</v>
      </c>
      <c r="CB703" s="18">
        <f t="shared" si="225"/>
        <v>0</v>
      </c>
      <c r="CC703" s="19">
        <v>5</v>
      </c>
      <c r="CD703">
        <v>2.8</v>
      </c>
      <c r="CE703">
        <v>2.1</v>
      </c>
      <c r="CF703">
        <v>4.9000000000000004</v>
      </c>
      <c r="CG703" s="20">
        <f t="shared" si="226"/>
        <v>6.621621621621622E-2</v>
      </c>
      <c r="CH703" s="20">
        <f t="shared" si="227"/>
        <v>0.17025712300208479</v>
      </c>
      <c r="CI703">
        <v>40</v>
      </c>
      <c r="CJ703">
        <v>31.2</v>
      </c>
      <c r="CK703">
        <v>1.8</v>
      </c>
      <c r="CL703">
        <v>4.2</v>
      </c>
      <c r="CM703">
        <v>-0.1</v>
      </c>
      <c r="CN703">
        <v>0</v>
      </c>
      <c r="CO703">
        <v>4.0999999999999996</v>
      </c>
      <c r="CP703" s="21">
        <f t="shared" si="228"/>
        <v>5.5405405405405402E-2</v>
      </c>
      <c r="CQ703" s="21">
        <f t="shared" si="229"/>
        <v>0.14246004169562196</v>
      </c>
      <c r="CU703">
        <v>8</v>
      </c>
      <c r="CV703" t="s">
        <v>1588</v>
      </c>
      <c r="CW703">
        <v>3775000</v>
      </c>
      <c r="CY703" s="22">
        <f t="shared" si="230"/>
        <v>-2.5292682926829277</v>
      </c>
    </row>
    <row r="704" spans="1:103" x14ac:dyDescent="0.2">
      <c r="A704">
        <v>15</v>
      </c>
      <c r="B704" t="s">
        <v>3106</v>
      </c>
      <c r="C704" t="s">
        <v>3107</v>
      </c>
      <c r="D704" t="s">
        <v>268</v>
      </c>
      <c r="E704" t="s">
        <v>106</v>
      </c>
      <c r="F704">
        <v>73</v>
      </c>
      <c r="G704">
        <v>203</v>
      </c>
      <c r="H704" t="s">
        <v>118</v>
      </c>
      <c r="I704">
        <v>2000</v>
      </c>
      <c r="J704">
        <v>2</v>
      </c>
      <c r="K704">
        <v>33</v>
      </c>
      <c r="M704">
        <v>31</v>
      </c>
      <c r="N704" t="s">
        <v>3108</v>
      </c>
      <c r="O704" s="12" t="s">
        <v>464</v>
      </c>
      <c r="P704" s="12" t="s">
        <v>3105</v>
      </c>
      <c r="Q704" s="12" t="s">
        <v>223</v>
      </c>
      <c r="R704" t="s">
        <v>131</v>
      </c>
      <c r="S704">
        <v>60</v>
      </c>
      <c r="T704" s="12" t="s">
        <v>178</v>
      </c>
      <c r="U704">
        <v>69</v>
      </c>
      <c r="V704">
        <v>0</v>
      </c>
      <c r="W704">
        <v>5</v>
      </c>
      <c r="X704">
        <v>5</v>
      </c>
      <c r="Y704">
        <v>-13</v>
      </c>
      <c r="Z704">
        <v>35</v>
      </c>
      <c r="AA704">
        <v>18</v>
      </c>
      <c r="AB704">
        <v>21</v>
      </c>
      <c r="AC704" s="13">
        <f t="shared" si="210"/>
        <v>0</v>
      </c>
      <c r="AD704" s="13">
        <f t="shared" si="211"/>
        <v>0</v>
      </c>
      <c r="AE704" s="14">
        <v>50.8</v>
      </c>
      <c r="AF704" s="15">
        <v>11</v>
      </c>
      <c r="AG704" s="15">
        <v>4</v>
      </c>
      <c r="AH704" s="15">
        <v>18</v>
      </c>
      <c r="AI704" s="2">
        <v>1125.5166666667001</v>
      </c>
      <c r="AJ704" s="14">
        <f t="shared" si="212"/>
        <v>16.311835748792756</v>
      </c>
      <c r="AK704">
        <v>1509</v>
      </c>
      <c r="AL704" s="14">
        <f t="shared" si="213"/>
        <v>21.869565217391305</v>
      </c>
      <c r="AM704" s="16">
        <f t="shared" si="214"/>
        <v>0.74586922907004649</v>
      </c>
      <c r="AN704" s="15">
        <v>44.916666999999997</v>
      </c>
      <c r="AO704" s="16">
        <f t="shared" si="215"/>
        <v>2.3944558972915431</v>
      </c>
      <c r="AP704" s="13">
        <f>IF(('Even Strength'!CU704+'Power Play'!AJ704+'Penalty Kill'!AF704)&gt;0,V704/('Even Strength'!CU704+'Power Play'!AJ704+'Penalty Kill'!AF704),0)</f>
        <v>0</v>
      </c>
      <c r="AQ704" s="13">
        <f>IF(('Even Strength'!CU704+'Power Play'!AJ704+'Penalty Kill'!AF704)&gt;0,W704/('Even Strength'!CU704+'Power Play'!AJ704+'Penalty Kill'!AF704),0)</f>
        <v>5.5555555555555552E-2</v>
      </c>
      <c r="AR704" s="13">
        <f t="shared" si="216"/>
        <v>5.5555555555555552E-2</v>
      </c>
      <c r="AS704">
        <v>0</v>
      </c>
      <c r="AT704">
        <v>0</v>
      </c>
      <c r="AU704" s="17">
        <f t="shared" si="217"/>
        <v>0</v>
      </c>
      <c r="AV704">
        <v>0</v>
      </c>
      <c r="AW704">
        <v>122</v>
      </c>
      <c r="AX704">
        <v>73</v>
      </c>
      <c r="AY704">
        <v>132</v>
      </c>
      <c r="AZ704">
        <v>18</v>
      </c>
      <c r="BA704">
        <v>36</v>
      </c>
      <c r="BB704">
        <v>2</v>
      </c>
      <c r="BC704" s="2">
        <f t="shared" si="218"/>
        <v>6.5036797915029689</v>
      </c>
      <c r="BD704" s="14">
        <f t="shared" si="219"/>
        <v>3.8915461047517765</v>
      </c>
      <c r="BE704" s="14">
        <f t="shared" si="220"/>
        <v>7.0367682990032119</v>
      </c>
      <c r="BF704" s="14">
        <f t="shared" si="221"/>
        <v>0.95955931350043788</v>
      </c>
      <c r="BG704" s="14">
        <f t="shared" si="222"/>
        <v>1.9191186270008758</v>
      </c>
      <c r="BH704" s="14">
        <f t="shared" si="223"/>
        <v>0.10661770150004866</v>
      </c>
      <c r="BI704">
        <v>28</v>
      </c>
      <c r="BJ704">
        <v>14</v>
      </c>
      <c r="BK704">
        <v>0</v>
      </c>
      <c r="BL704">
        <v>0</v>
      </c>
      <c r="BM704">
        <v>0</v>
      </c>
      <c r="BN704">
        <v>0</v>
      </c>
      <c r="BO704" s="2">
        <v>-0.48175799999999996</v>
      </c>
      <c r="BR704" s="18" t="str">
        <f t="shared" si="224"/>
        <v xml:space="preserve"> </v>
      </c>
      <c r="BT704">
        <v>0</v>
      </c>
      <c r="BU704">
        <v>14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 s="18">
        <f t="shared" si="225"/>
        <v>0</v>
      </c>
      <c r="CC704" s="19">
        <v>3</v>
      </c>
      <c r="CD704">
        <v>-0.8</v>
      </c>
      <c r="CE704">
        <v>1.5</v>
      </c>
      <c r="CF704">
        <v>0.60000000000000009</v>
      </c>
      <c r="CG704" s="20">
        <f t="shared" si="226"/>
        <v>8.6956521739130453E-3</v>
      </c>
      <c r="CH704" s="20">
        <f t="shared" si="227"/>
        <v>3.1985310450014598E-2</v>
      </c>
      <c r="CI704">
        <v>15.8</v>
      </c>
      <c r="CJ704">
        <v>23.3</v>
      </c>
      <c r="CK704">
        <v>-6.5</v>
      </c>
      <c r="CL704">
        <v>-1.9</v>
      </c>
      <c r="CM704">
        <v>1.4</v>
      </c>
      <c r="CN704">
        <v>0</v>
      </c>
      <c r="CO704">
        <v>-0.4</v>
      </c>
      <c r="CP704" s="21">
        <f t="shared" si="228"/>
        <v>-5.7971014492753624E-3</v>
      </c>
      <c r="CQ704" s="21">
        <f t="shared" si="229"/>
        <v>-2.1323540300009734E-2</v>
      </c>
      <c r="CW704">
        <v>1750000</v>
      </c>
      <c r="CY704" s="22">
        <f t="shared" si="230"/>
        <v>-3.473170731707317</v>
      </c>
    </row>
    <row r="705" spans="1:103" x14ac:dyDescent="0.2">
      <c r="A705">
        <v>9</v>
      </c>
      <c r="B705" t="s">
        <v>3109</v>
      </c>
      <c r="C705" t="s">
        <v>3110</v>
      </c>
      <c r="D705" t="s">
        <v>268</v>
      </c>
      <c r="E705" t="s">
        <v>106</v>
      </c>
      <c r="F705">
        <v>70</v>
      </c>
      <c r="G705">
        <v>190</v>
      </c>
      <c r="H705" t="s">
        <v>118</v>
      </c>
      <c r="I705">
        <v>2010</v>
      </c>
      <c r="J705">
        <v>1</v>
      </c>
      <c r="K705">
        <v>14</v>
      </c>
      <c r="M705">
        <v>21</v>
      </c>
      <c r="N705" t="s">
        <v>3111</v>
      </c>
      <c r="O705" s="12" t="s">
        <v>3112</v>
      </c>
      <c r="P705" s="12" t="s">
        <v>3113</v>
      </c>
      <c r="Q705" t="s">
        <v>265</v>
      </c>
      <c r="T705" s="12" t="s">
        <v>123</v>
      </c>
      <c r="U705">
        <v>80</v>
      </c>
      <c r="V705">
        <v>25</v>
      </c>
      <c r="W705">
        <v>31</v>
      </c>
      <c r="X705">
        <v>56</v>
      </c>
      <c r="Y705">
        <v>28</v>
      </c>
      <c r="Z705">
        <v>188</v>
      </c>
      <c r="AA705">
        <v>57</v>
      </c>
      <c r="AB705">
        <v>57</v>
      </c>
      <c r="AC705" s="13">
        <f t="shared" si="210"/>
        <v>0.13297872340425532</v>
      </c>
      <c r="AD705" s="13">
        <f t="shared" si="211"/>
        <v>8.2781456953642391E-2</v>
      </c>
      <c r="AE705" s="14">
        <v>28</v>
      </c>
      <c r="AF705" s="15">
        <v>127</v>
      </c>
      <c r="AG705" s="15">
        <v>28</v>
      </c>
      <c r="AH705" s="15">
        <v>13</v>
      </c>
      <c r="AI705" s="2">
        <v>1401.7666666667001</v>
      </c>
      <c r="AJ705" s="14">
        <f t="shared" si="212"/>
        <v>17.52208333333375</v>
      </c>
      <c r="AK705">
        <v>1981</v>
      </c>
      <c r="AL705" s="14">
        <f t="shared" si="213"/>
        <v>24.762499999999999</v>
      </c>
      <c r="AM705" s="16">
        <f t="shared" si="214"/>
        <v>0.7076055864041898</v>
      </c>
      <c r="AN705" s="15">
        <v>170.348659</v>
      </c>
      <c r="AO705" s="16">
        <f t="shared" si="215"/>
        <v>7.2914556916270579</v>
      </c>
      <c r="AP705" s="13">
        <f>IF(('Even Strength'!CU705+'Power Play'!AJ705+'Penalty Kill'!AF705)&gt;0,V705/('Even Strength'!CU705+'Power Play'!AJ705+'Penalty Kill'!AF705),0)</f>
        <v>0.23148148148148148</v>
      </c>
      <c r="AQ705" s="13">
        <f>IF(('Even Strength'!CU705+'Power Play'!AJ705+'Penalty Kill'!AF705)&gt;0,W705/('Even Strength'!CU705+'Power Play'!AJ705+'Penalty Kill'!AF705),0)</f>
        <v>0.28703703703703703</v>
      </c>
      <c r="AR705" s="13">
        <f t="shared" si="216"/>
        <v>0.51851851851851849</v>
      </c>
      <c r="AS705">
        <v>44</v>
      </c>
      <c r="AT705">
        <v>34</v>
      </c>
      <c r="AU705" s="17">
        <f t="shared" si="217"/>
        <v>0.5641025641025641</v>
      </c>
      <c r="AV705">
        <v>1.6</v>
      </c>
      <c r="AW705">
        <v>99</v>
      </c>
      <c r="AX705">
        <v>54</v>
      </c>
      <c r="AY705">
        <v>32</v>
      </c>
      <c r="AZ705">
        <v>57</v>
      </c>
      <c r="BA705">
        <v>15</v>
      </c>
      <c r="BB705">
        <v>66</v>
      </c>
      <c r="BC705" s="2">
        <f t="shared" si="218"/>
        <v>4.2375098090503833</v>
      </c>
      <c r="BD705" s="14">
        <f t="shared" si="219"/>
        <v>2.3113689867547542</v>
      </c>
      <c r="BE705" s="14">
        <f t="shared" si="220"/>
        <v>1.3697001402991138</v>
      </c>
      <c r="BF705" s="14">
        <f t="shared" si="221"/>
        <v>2.4397783749077959</v>
      </c>
      <c r="BG705" s="14">
        <f t="shared" si="222"/>
        <v>0.64204694076520952</v>
      </c>
      <c r="BH705" s="14">
        <f t="shared" si="223"/>
        <v>2.8250065393669219</v>
      </c>
      <c r="BI705">
        <v>27</v>
      </c>
      <c r="BJ705">
        <v>11</v>
      </c>
      <c r="BK705">
        <v>1</v>
      </c>
      <c r="BL705">
        <v>0</v>
      </c>
      <c r="BM705">
        <v>0</v>
      </c>
      <c r="BN705">
        <v>0</v>
      </c>
      <c r="BO705" s="2">
        <v>0.97982499999999995</v>
      </c>
      <c r="BP705">
        <v>1</v>
      </c>
      <c r="BQ705">
        <v>0</v>
      </c>
      <c r="BR705" s="18">
        <f t="shared" si="224"/>
        <v>0</v>
      </c>
      <c r="BS705">
        <v>0</v>
      </c>
      <c r="BT705">
        <v>4</v>
      </c>
      <c r="BU705">
        <v>18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 s="18">
        <f t="shared" si="225"/>
        <v>0</v>
      </c>
      <c r="CC705" s="19">
        <v>5</v>
      </c>
      <c r="CD705">
        <v>5.0999999999999996</v>
      </c>
      <c r="CE705">
        <v>2.8</v>
      </c>
      <c r="CF705">
        <v>8</v>
      </c>
      <c r="CG705" s="20">
        <f t="shared" si="226"/>
        <v>0.1</v>
      </c>
      <c r="CH705" s="20">
        <f t="shared" si="227"/>
        <v>0.34242503507477845</v>
      </c>
      <c r="CI705">
        <v>29.2</v>
      </c>
      <c r="CJ705">
        <v>28.9</v>
      </c>
      <c r="CK705">
        <v>20.399999999999999</v>
      </c>
      <c r="CL705">
        <v>10.4</v>
      </c>
      <c r="CM705">
        <v>6.3</v>
      </c>
      <c r="CN705">
        <v>-0.30000000000000004</v>
      </c>
      <c r="CO705">
        <v>16.399999999999999</v>
      </c>
      <c r="CP705" s="21">
        <f t="shared" si="228"/>
        <v>0.20499999999999999</v>
      </c>
      <c r="CQ705" s="21">
        <f t="shared" si="229"/>
        <v>0.7019713219032957</v>
      </c>
      <c r="CU705">
        <v>2</v>
      </c>
      <c r="CV705" t="s">
        <v>656</v>
      </c>
      <c r="CW705">
        <v>1166667</v>
      </c>
      <c r="CY705" s="22">
        <f t="shared" si="230"/>
        <v>14.351218926829267</v>
      </c>
    </row>
    <row r="706" spans="1:103" x14ac:dyDescent="0.2">
      <c r="A706">
        <v>32</v>
      </c>
      <c r="B706" t="s">
        <v>3114</v>
      </c>
      <c r="C706" t="s">
        <v>579</v>
      </c>
      <c r="D706" t="s">
        <v>351</v>
      </c>
      <c r="E706" t="s">
        <v>106</v>
      </c>
      <c r="F706">
        <v>80</v>
      </c>
      <c r="G706">
        <v>259</v>
      </c>
      <c r="H706" t="s">
        <v>118</v>
      </c>
      <c r="M706">
        <v>31</v>
      </c>
      <c r="N706" t="s">
        <v>3115</v>
      </c>
      <c r="O706" s="12" t="s">
        <v>167</v>
      </c>
      <c r="P706" s="12" t="s">
        <v>1533</v>
      </c>
      <c r="Q706" t="s">
        <v>139</v>
      </c>
      <c r="T706" s="12" t="s">
        <v>461</v>
      </c>
      <c r="U706">
        <v>56</v>
      </c>
      <c r="V706">
        <v>1</v>
      </c>
      <c r="W706">
        <v>0</v>
      </c>
      <c r="X706">
        <v>1</v>
      </c>
      <c r="Y706">
        <v>-12</v>
      </c>
      <c r="Z706">
        <v>16</v>
      </c>
      <c r="AA706">
        <v>3</v>
      </c>
      <c r="AB706">
        <v>5</v>
      </c>
      <c r="AC706" s="13">
        <f t="shared" ref="AC706:AC769" si="231">IF(Z706&gt;0,V706/Z706,0)</f>
        <v>6.25E-2</v>
      </c>
      <c r="AD706" s="13">
        <f t="shared" ref="AD706:AD769" si="232">IF(SUM(Z706:AB706)&gt;0,V706/SUM(Z706:AB706),0)</f>
        <v>4.1666666666666664E-2</v>
      </c>
      <c r="AE706" s="14">
        <v>34.700000000000003</v>
      </c>
      <c r="AF706" s="15">
        <v>10</v>
      </c>
      <c r="AG706" s="15">
        <v>3</v>
      </c>
      <c r="AH706" s="15">
        <v>2</v>
      </c>
      <c r="AI706" s="2">
        <v>378.26666666670002</v>
      </c>
      <c r="AJ706" s="14">
        <f t="shared" ref="AJ706:AJ769" si="233">AI706/U706</f>
        <v>6.7547619047625007</v>
      </c>
      <c r="AK706">
        <v>550</v>
      </c>
      <c r="AL706" s="14">
        <f t="shared" ref="AL706:AL769" si="234">AK706/U706</f>
        <v>9.8214285714285712</v>
      </c>
      <c r="AM706" s="16">
        <f t="shared" ref="AM706:AM769" si="235">AI706/AK706</f>
        <v>0.68775757575763641</v>
      </c>
      <c r="AN706" s="15">
        <v>0</v>
      </c>
      <c r="AO706" s="16">
        <f t="shared" ref="AO706:AO769" si="236">AN706/AI706*60</f>
        <v>0</v>
      </c>
      <c r="AP706" s="13">
        <f>IF(('Even Strength'!CU706+'Power Play'!AJ706+'Penalty Kill'!AF706)&gt;0,V706/('Even Strength'!CU706+'Power Play'!AJ706+'Penalty Kill'!AF706),0)</f>
        <v>1.5625E-2</v>
      </c>
      <c r="AQ706" s="13">
        <f>IF(('Even Strength'!CU706+'Power Play'!AJ706+'Penalty Kill'!AF706)&gt;0,W706/('Even Strength'!CU706+'Power Play'!AJ706+'Penalty Kill'!AF706),0)</f>
        <v>0</v>
      </c>
      <c r="AR706" s="13">
        <f t="shared" ref="AR706:AR769" si="237">AP706+AQ706</f>
        <v>1.5625E-2</v>
      </c>
      <c r="AS706">
        <v>0</v>
      </c>
      <c r="AT706">
        <v>0</v>
      </c>
      <c r="AU706" s="17">
        <f t="shared" ref="AU706:AU769" si="238">AS706/MAX(1,(AS706+AT706))</f>
        <v>0</v>
      </c>
      <c r="AV706">
        <v>0</v>
      </c>
      <c r="AW706">
        <v>30</v>
      </c>
      <c r="AX706">
        <v>95</v>
      </c>
      <c r="AY706">
        <v>21</v>
      </c>
      <c r="AZ706">
        <v>3</v>
      </c>
      <c r="BA706">
        <v>4</v>
      </c>
      <c r="BB706">
        <v>3</v>
      </c>
      <c r="BC706" s="2">
        <f t="shared" ref="BC706:BC769" si="239">AW706/AI706*60</f>
        <v>4.7585477617197069</v>
      </c>
      <c r="BD706" s="14">
        <f t="shared" ref="BD706:BD769" si="240">AX706/AI706*60</f>
        <v>15.068734578779074</v>
      </c>
      <c r="BE706" s="14">
        <f t="shared" ref="BE706:BE769" si="241">AY706/AI706*60</f>
        <v>3.3309834332037949</v>
      </c>
      <c r="BF706" s="14">
        <f t="shared" ref="BF706:BF769" si="242">AZ706/AI706*60</f>
        <v>0.47585477617197069</v>
      </c>
      <c r="BG706" s="14">
        <f t="shared" ref="BG706:BG769" si="243">BA706/AI706*60</f>
        <v>0.63447303489596096</v>
      </c>
      <c r="BH706" s="14">
        <f t="shared" ref="BH706:BH769" si="244">BB706/AI706*60</f>
        <v>0.47585477617197069</v>
      </c>
      <c r="BI706">
        <v>125</v>
      </c>
      <c r="BJ706">
        <v>25</v>
      </c>
      <c r="BK706">
        <v>5</v>
      </c>
      <c r="BL706">
        <v>4</v>
      </c>
      <c r="BM706">
        <v>0</v>
      </c>
      <c r="BN706">
        <v>1</v>
      </c>
      <c r="BO706" s="2">
        <v>-18.661614</v>
      </c>
      <c r="BR706" s="18" t="str">
        <f t="shared" ref="BR706:BR769" si="245">IF(BP706&gt;0,BQ706/BP706," ")</f>
        <v xml:space="preserve"> </v>
      </c>
      <c r="BT706">
        <v>0</v>
      </c>
      <c r="BU706">
        <v>17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 s="18">
        <f t="shared" ref="CB706:CB769" si="246">CA706/MAX(1,BZ706)</f>
        <v>0</v>
      </c>
      <c r="CC706" s="19">
        <v>2</v>
      </c>
      <c r="CD706">
        <v>-0.8</v>
      </c>
      <c r="CE706">
        <v>0.1</v>
      </c>
      <c r="CF706">
        <v>-0.8</v>
      </c>
      <c r="CG706" s="20">
        <f t="shared" ref="CG706:CG769" si="247">CF706/U706</f>
        <v>-1.4285714285714287E-2</v>
      </c>
      <c r="CH706" s="20">
        <f t="shared" ref="CH706:CH769" si="248">CF706/AI706*60</f>
        <v>-0.12689460697919222</v>
      </c>
      <c r="CI706">
        <v>8.6999999999999993</v>
      </c>
      <c r="CJ706">
        <v>8.1999999999999993</v>
      </c>
      <c r="CK706">
        <v>-6.9</v>
      </c>
      <c r="CL706">
        <v>-3.5</v>
      </c>
      <c r="CM706">
        <v>-0.1</v>
      </c>
      <c r="CN706">
        <v>0</v>
      </c>
      <c r="CO706">
        <v>-3.6</v>
      </c>
      <c r="CP706" s="21">
        <f t="shared" ref="CP706:CP769" si="249">CO706/U706</f>
        <v>-6.4285714285714293E-2</v>
      </c>
      <c r="CQ706" s="21">
        <f t="shared" ref="CQ706:CQ769" si="250">CO706/AI706*60</f>
        <v>-0.57102573140636492</v>
      </c>
      <c r="CW706">
        <v>750000</v>
      </c>
      <c r="CY706" s="22">
        <f t="shared" ref="CY706:CY769" si="251">CO706-3*((48/82*CW706)/1000000-0.5*(CR706/99)*(48/82))</f>
        <v>-4.9170731707317072</v>
      </c>
    </row>
    <row r="707" spans="1:103" x14ac:dyDescent="0.2">
      <c r="A707">
        <v>4</v>
      </c>
      <c r="B707" t="s">
        <v>3116</v>
      </c>
      <c r="C707" t="s">
        <v>2650</v>
      </c>
      <c r="D707" t="s">
        <v>488</v>
      </c>
      <c r="E707" t="s">
        <v>117</v>
      </c>
      <c r="F707">
        <v>73</v>
      </c>
      <c r="G707">
        <v>212</v>
      </c>
      <c r="H707" t="s">
        <v>118</v>
      </c>
      <c r="I707">
        <v>1998</v>
      </c>
      <c r="J707">
        <v>5</v>
      </c>
      <c r="K707">
        <v>134</v>
      </c>
      <c r="M707">
        <v>35</v>
      </c>
      <c r="N707" t="s">
        <v>3117</v>
      </c>
      <c r="O707" s="12" t="s">
        <v>2044</v>
      </c>
      <c r="P707" s="12" t="s">
        <v>3118</v>
      </c>
      <c r="Q707" t="s">
        <v>147</v>
      </c>
      <c r="T707" s="12" t="s">
        <v>178</v>
      </c>
      <c r="U707">
        <v>53</v>
      </c>
      <c r="V707">
        <v>0</v>
      </c>
      <c r="W707">
        <v>4</v>
      </c>
      <c r="X707">
        <v>4</v>
      </c>
      <c r="Y707">
        <v>-8</v>
      </c>
      <c r="Z707">
        <v>28</v>
      </c>
      <c r="AA707">
        <v>5</v>
      </c>
      <c r="AB707">
        <v>17</v>
      </c>
      <c r="AC707" s="13">
        <f t="shared" si="231"/>
        <v>0</v>
      </c>
      <c r="AD707" s="13">
        <f t="shared" si="232"/>
        <v>0</v>
      </c>
      <c r="AE707" s="14">
        <v>54.5</v>
      </c>
      <c r="AF707" s="15">
        <v>9</v>
      </c>
      <c r="AG707" s="15">
        <v>6</v>
      </c>
      <c r="AH707" s="15">
        <v>12</v>
      </c>
      <c r="AI707" s="2">
        <v>1002.8333333332999</v>
      </c>
      <c r="AJ707" s="14">
        <f t="shared" si="233"/>
        <v>18.921383647798113</v>
      </c>
      <c r="AK707">
        <v>1232</v>
      </c>
      <c r="AL707" s="14">
        <f t="shared" si="234"/>
        <v>23.245283018867923</v>
      </c>
      <c r="AM707" s="16">
        <f t="shared" si="235"/>
        <v>0.81398809523806814</v>
      </c>
      <c r="AN707" s="15">
        <v>54.620690000000003</v>
      </c>
      <c r="AO707" s="16">
        <f t="shared" si="236"/>
        <v>3.2679821173343284</v>
      </c>
      <c r="AP707" s="13">
        <f>IF(('Even Strength'!CU707+'Power Play'!AJ707+'Penalty Kill'!AF707)&gt;0,V707/('Even Strength'!CU707+'Power Play'!AJ707+'Penalty Kill'!AF707),0)</f>
        <v>0</v>
      </c>
      <c r="AQ707" s="13">
        <f>IF(('Even Strength'!CU707+'Power Play'!AJ707+'Penalty Kill'!AF707)&gt;0,W707/('Even Strength'!CU707+'Power Play'!AJ707+'Penalty Kill'!AF707),0)</f>
        <v>0.05</v>
      </c>
      <c r="AR707" s="13">
        <f t="shared" si="237"/>
        <v>0.05</v>
      </c>
      <c r="AS707">
        <v>0</v>
      </c>
      <c r="AT707">
        <v>0</v>
      </c>
      <c r="AU707" s="17">
        <f t="shared" si="238"/>
        <v>0</v>
      </c>
      <c r="AV707">
        <v>0</v>
      </c>
      <c r="AW707">
        <v>45</v>
      </c>
      <c r="AX707">
        <v>18</v>
      </c>
      <c r="AY707">
        <v>90</v>
      </c>
      <c r="AZ707">
        <v>5</v>
      </c>
      <c r="BA707">
        <v>21</v>
      </c>
      <c r="BB707">
        <v>7</v>
      </c>
      <c r="BC707" s="2">
        <f t="shared" si="239"/>
        <v>2.6923716137611002</v>
      </c>
      <c r="BD707" s="14">
        <f t="shared" si="240"/>
        <v>1.0769486455044401</v>
      </c>
      <c r="BE707" s="14">
        <f t="shared" si="241"/>
        <v>5.3847432275222005</v>
      </c>
      <c r="BF707" s="14">
        <f t="shared" si="242"/>
        <v>0.29915240152901112</v>
      </c>
      <c r="BG707" s="14">
        <f t="shared" si="243"/>
        <v>1.2564400864218468</v>
      </c>
      <c r="BH707" s="14">
        <f t="shared" si="244"/>
        <v>0.41881336214061554</v>
      </c>
      <c r="BI707">
        <v>2</v>
      </c>
      <c r="BJ707">
        <v>1</v>
      </c>
      <c r="BK707">
        <v>0</v>
      </c>
      <c r="BL707">
        <v>0</v>
      </c>
      <c r="BM707">
        <v>0</v>
      </c>
      <c r="BN707">
        <v>0</v>
      </c>
      <c r="BO707" s="2">
        <v>7.9308499999999995</v>
      </c>
      <c r="BR707" s="18" t="str">
        <f t="shared" si="245"/>
        <v xml:space="preserve"> </v>
      </c>
      <c r="BT707">
        <v>0</v>
      </c>
      <c r="BU707">
        <v>13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 s="18">
        <f t="shared" si="246"/>
        <v>0</v>
      </c>
      <c r="CC707" s="19">
        <v>4</v>
      </c>
      <c r="CD707">
        <v>-0.8</v>
      </c>
      <c r="CE707">
        <v>1.7000000000000002</v>
      </c>
      <c r="CF707">
        <v>0.9</v>
      </c>
      <c r="CG707" s="20">
        <f t="shared" si="247"/>
        <v>1.6981132075471698E-2</v>
      </c>
      <c r="CH707" s="20">
        <f t="shared" si="248"/>
        <v>5.3847432275221999E-2</v>
      </c>
      <c r="CI707">
        <v>16.5</v>
      </c>
      <c r="CJ707">
        <v>26.3</v>
      </c>
      <c r="CK707">
        <v>-11.8</v>
      </c>
      <c r="CL707">
        <v>-2.4</v>
      </c>
      <c r="CM707">
        <v>3.2</v>
      </c>
      <c r="CN707">
        <v>0</v>
      </c>
      <c r="CO707">
        <v>0.7</v>
      </c>
      <c r="CP707" s="21">
        <f t="shared" si="249"/>
        <v>1.320754716981132E-2</v>
      </c>
      <c r="CQ707" s="21">
        <f t="shared" si="250"/>
        <v>4.1881336214061558E-2</v>
      </c>
      <c r="CU707">
        <v>29</v>
      </c>
      <c r="CV707" t="s">
        <v>1027</v>
      </c>
      <c r="CW707">
        <v>3375000</v>
      </c>
      <c r="CY707" s="22">
        <f t="shared" si="251"/>
        <v>-5.2268292682926818</v>
      </c>
    </row>
    <row r="708" spans="1:103" x14ac:dyDescent="0.2">
      <c r="A708">
        <v>7</v>
      </c>
      <c r="B708" t="s">
        <v>3119</v>
      </c>
      <c r="C708" t="s">
        <v>1689</v>
      </c>
      <c r="D708" t="s">
        <v>206</v>
      </c>
      <c r="E708" t="s">
        <v>106</v>
      </c>
      <c r="F708">
        <v>75</v>
      </c>
      <c r="G708">
        <v>221</v>
      </c>
      <c r="H708" t="s">
        <v>107</v>
      </c>
      <c r="I708">
        <v>2003</v>
      </c>
      <c r="J708">
        <v>1</v>
      </c>
      <c r="K708">
        <v>14</v>
      </c>
      <c r="M708">
        <v>28</v>
      </c>
      <c r="N708" t="s">
        <v>3120</v>
      </c>
      <c r="O708" s="12" t="s">
        <v>712</v>
      </c>
      <c r="P708" s="12" t="s">
        <v>3121</v>
      </c>
      <c r="Q708" t="s">
        <v>442</v>
      </c>
      <c r="T708" s="12" t="s">
        <v>178</v>
      </c>
      <c r="U708">
        <v>82</v>
      </c>
      <c r="V708">
        <v>7</v>
      </c>
      <c r="W708">
        <v>34</v>
      </c>
      <c r="X708">
        <v>41</v>
      </c>
      <c r="Y708">
        <v>23</v>
      </c>
      <c r="Z708">
        <v>149</v>
      </c>
      <c r="AA708">
        <v>72</v>
      </c>
      <c r="AB708">
        <v>96</v>
      </c>
      <c r="AC708" s="13">
        <f t="shared" si="231"/>
        <v>4.6979865771812082E-2</v>
      </c>
      <c r="AD708" s="13">
        <f t="shared" si="232"/>
        <v>2.2082018927444796E-2</v>
      </c>
      <c r="AE708" s="14">
        <v>47.3</v>
      </c>
      <c r="AF708" s="15">
        <v>50</v>
      </c>
      <c r="AG708" s="15">
        <v>14</v>
      </c>
      <c r="AH708" s="15">
        <v>80</v>
      </c>
      <c r="AI708" s="2">
        <v>1824.6666666666999</v>
      </c>
      <c r="AJ708" s="14">
        <f t="shared" si="233"/>
        <v>22.25203252032561</v>
      </c>
      <c r="AK708">
        <v>2477</v>
      </c>
      <c r="AL708" s="14">
        <f t="shared" si="234"/>
        <v>30.207317073170731</v>
      </c>
      <c r="AM708" s="16">
        <f t="shared" si="235"/>
        <v>0.73664378953035925</v>
      </c>
      <c r="AN708" s="15">
        <v>170.38749999999999</v>
      </c>
      <c r="AO708" s="16">
        <f t="shared" si="236"/>
        <v>5.6028041651442155</v>
      </c>
      <c r="AP708" s="13">
        <f>IF(('Even Strength'!CU708+'Power Play'!AJ708+'Penalty Kill'!AF708)&gt;0,V708/('Even Strength'!CU708+'Power Play'!AJ708+'Penalty Kill'!AF708),0)</f>
        <v>5.1094890510948905E-2</v>
      </c>
      <c r="AQ708" s="13">
        <f>IF(('Even Strength'!CU708+'Power Play'!AJ708+'Penalty Kill'!AF708)&gt;0,W708/('Even Strength'!CU708+'Power Play'!AJ708+'Penalty Kill'!AF708),0)</f>
        <v>0.24817518248175183</v>
      </c>
      <c r="AR708" s="13">
        <f t="shared" si="237"/>
        <v>0.29927007299270075</v>
      </c>
      <c r="AS708">
        <v>0</v>
      </c>
      <c r="AT708">
        <v>0</v>
      </c>
      <c r="AU708" s="17">
        <f t="shared" si="238"/>
        <v>0</v>
      </c>
      <c r="AV708">
        <v>0</v>
      </c>
      <c r="AW708">
        <v>156</v>
      </c>
      <c r="AX708">
        <v>171</v>
      </c>
      <c r="AY708">
        <v>142</v>
      </c>
      <c r="AZ708">
        <v>72</v>
      </c>
      <c r="BA708">
        <v>68</v>
      </c>
      <c r="BB708">
        <v>35</v>
      </c>
      <c r="BC708" s="2">
        <f t="shared" si="239"/>
        <v>5.1297040555351643</v>
      </c>
      <c r="BD708" s="14">
        <f t="shared" si="240"/>
        <v>5.6229448301058529</v>
      </c>
      <c r="BE708" s="14">
        <f t="shared" si="241"/>
        <v>4.6693459992691881</v>
      </c>
      <c r="BF708" s="14">
        <f t="shared" si="242"/>
        <v>2.3675557179393065</v>
      </c>
      <c r="BG708" s="14">
        <f t="shared" si="243"/>
        <v>2.2360248447204563</v>
      </c>
      <c r="BH708" s="14">
        <f t="shared" si="244"/>
        <v>1.1508951406649406</v>
      </c>
      <c r="BI708">
        <v>22</v>
      </c>
      <c r="BJ708">
        <v>11</v>
      </c>
      <c r="BK708">
        <v>0</v>
      </c>
      <c r="BL708">
        <v>0</v>
      </c>
      <c r="BM708">
        <v>0</v>
      </c>
      <c r="BN708">
        <v>0</v>
      </c>
      <c r="BO708" s="2">
        <v>1.8457330000000001</v>
      </c>
      <c r="BR708" s="18" t="str">
        <f t="shared" si="245"/>
        <v xml:space="preserve"> </v>
      </c>
      <c r="BT708">
        <v>0</v>
      </c>
      <c r="BU708">
        <v>22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 s="18">
        <f t="shared" si="246"/>
        <v>0</v>
      </c>
      <c r="CC708" s="19">
        <v>7</v>
      </c>
      <c r="CD708">
        <v>3.1</v>
      </c>
      <c r="CE708">
        <v>4.8</v>
      </c>
      <c r="CF708">
        <v>7.9</v>
      </c>
      <c r="CG708" s="20">
        <f t="shared" si="247"/>
        <v>9.6341463414634149E-2</v>
      </c>
      <c r="CH708" s="20">
        <f t="shared" si="248"/>
        <v>0.25977347460722949</v>
      </c>
      <c r="CI708">
        <v>38.5</v>
      </c>
      <c r="CJ708">
        <v>40.6</v>
      </c>
      <c r="CK708">
        <v>8.6</v>
      </c>
      <c r="CL708">
        <v>6.6</v>
      </c>
      <c r="CM708">
        <v>6.5</v>
      </c>
      <c r="CN708">
        <v>0</v>
      </c>
      <c r="CO708">
        <v>13.1</v>
      </c>
      <c r="CP708" s="21">
        <f t="shared" si="249"/>
        <v>0.15975609756097561</v>
      </c>
      <c r="CQ708" s="21">
        <f t="shared" si="250"/>
        <v>0.43076360979173489</v>
      </c>
      <c r="CW708">
        <v>5800000</v>
      </c>
      <c r="CY708" s="22">
        <f t="shared" si="251"/>
        <v>2.9146341463414629</v>
      </c>
    </row>
    <row r="709" spans="1:103" x14ac:dyDescent="0.2">
      <c r="A709">
        <v>22</v>
      </c>
      <c r="B709" t="s">
        <v>2692</v>
      </c>
      <c r="C709" t="s">
        <v>1742</v>
      </c>
      <c r="E709" t="s">
        <v>182</v>
      </c>
      <c r="F709">
        <v>73</v>
      </c>
      <c r="G709">
        <v>187</v>
      </c>
      <c r="H709" t="s">
        <v>118</v>
      </c>
      <c r="I709">
        <v>1999</v>
      </c>
      <c r="J709">
        <v>1</v>
      </c>
      <c r="K709">
        <v>2</v>
      </c>
      <c r="M709">
        <v>33</v>
      </c>
      <c r="N709" t="s">
        <v>3122</v>
      </c>
      <c r="O709" s="12" t="s">
        <v>184</v>
      </c>
      <c r="P709" s="12" t="s">
        <v>3123</v>
      </c>
      <c r="Q709" t="s">
        <v>177</v>
      </c>
      <c r="T709" s="12" t="s">
        <v>156</v>
      </c>
      <c r="U709">
        <v>73</v>
      </c>
      <c r="V709">
        <v>16</v>
      </c>
      <c r="W709">
        <v>31</v>
      </c>
      <c r="X709">
        <v>47</v>
      </c>
      <c r="Y709">
        <v>0</v>
      </c>
      <c r="Z709">
        <v>224</v>
      </c>
      <c r="AA709">
        <v>75</v>
      </c>
      <c r="AB709">
        <v>71</v>
      </c>
      <c r="AC709" s="13">
        <f t="shared" si="231"/>
        <v>7.1428571428571425E-2</v>
      </c>
      <c r="AD709" s="13">
        <f t="shared" si="232"/>
        <v>4.3243243243243246E-2</v>
      </c>
      <c r="AE709" s="14">
        <v>30.2</v>
      </c>
      <c r="AF709" s="15">
        <v>134</v>
      </c>
      <c r="AG709" s="15">
        <v>18</v>
      </c>
      <c r="AH709" s="15">
        <v>38</v>
      </c>
      <c r="AI709" s="2">
        <v>1503.1333333333</v>
      </c>
      <c r="AJ709" s="14">
        <f t="shared" si="233"/>
        <v>20.59086757990822</v>
      </c>
      <c r="AK709">
        <v>1754</v>
      </c>
      <c r="AL709" s="14">
        <f t="shared" si="234"/>
        <v>24.027397260273972</v>
      </c>
      <c r="AM709" s="16">
        <f t="shared" si="235"/>
        <v>0.85697453439754845</v>
      </c>
      <c r="AN709" s="15">
        <v>266.75098800000001</v>
      </c>
      <c r="AO709" s="16">
        <f t="shared" si="236"/>
        <v>10.647797454207003</v>
      </c>
      <c r="AP709" s="13">
        <f>IF(('Even Strength'!CU709+'Power Play'!AJ709+'Penalty Kill'!AF709)&gt;0,V709/('Even Strength'!CU709+'Power Play'!AJ709+'Penalty Kill'!AF709),0)</f>
        <v>0.19047619047619047</v>
      </c>
      <c r="AQ709" s="13">
        <f>IF(('Even Strength'!CU709+'Power Play'!AJ709+'Penalty Kill'!AF709)&gt;0,W709/('Even Strength'!CU709+'Power Play'!AJ709+'Penalty Kill'!AF709),0)</f>
        <v>0.36904761904761907</v>
      </c>
      <c r="AR709" s="13">
        <f t="shared" si="237"/>
        <v>0.55952380952380953</v>
      </c>
      <c r="AS709">
        <v>8</v>
      </c>
      <c r="AT709">
        <v>19</v>
      </c>
      <c r="AU709" s="17">
        <f t="shared" si="238"/>
        <v>0.29629629629629628</v>
      </c>
      <c r="AV709">
        <v>0.60000000000000009</v>
      </c>
      <c r="AW709">
        <v>86</v>
      </c>
      <c r="AX709">
        <v>37</v>
      </c>
      <c r="AY709">
        <v>21</v>
      </c>
      <c r="AZ709">
        <v>75</v>
      </c>
      <c r="BA709">
        <v>27</v>
      </c>
      <c r="BB709">
        <v>32</v>
      </c>
      <c r="BC709" s="2">
        <f t="shared" si="239"/>
        <v>3.4328292012241857</v>
      </c>
      <c r="BD709" s="14">
        <f t="shared" si="240"/>
        <v>1.4769148888987775</v>
      </c>
      <c r="BE709" s="14">
        <f t="shared" si="241"/>
        <v>0.83824899099660355</v>
      </c>
      <c r="BF709" s="14">
        <f t="shared" si="242"/>
        <v>2.9937463964164408</v>
      </c>
      <c r="BG709" s="14">
        <f t="shared" si="243"/>
        <v>1.0777487027099188</v>
      </c>
      <c r="BH709" s="14">
        <f t="shared" si="244"/>
        <v>1.2773317958043482</v>
      </c>
      <c r="BI709">
        <v>38</v>
      </c>
      <c r="BJ709">
        <v>13</v>
      </c>
      <c r="BK709">
        <v>0</v>
      </c>
      <c r="BL709">
        <v>1</v>
      </c>
      <c r="BM709">
        <v>0</v>
      </c>
      <c r="BN709">
        <v>0</v>
      </c>
      <c r="BO709" s="2">
        <v>8.3076469999999993</v>
      </c>
      <c r="BP709">
        <v>4</v>
      </c>
      <c r="BQ709">
        <v>0</v>
      </c>
      <c r="BR709" s="18">
        <f t="shared" si="245"/>
        <v>0</v>
      </c>
      <c r="BS709">
        <v>0</v>
      </c>
      <c r="BT709">
        <v>4</v>
      </c>
      <c r="BU709">
        <v>20</v>
      </c>
      <c r="BV709">
        <v>0</v>
      </c>
      <c r="BW709">
        <v>1</v>
      </c>
      <c r="BX709">
        <v>4</v>
      </c>
      <c r="BY709">
        <v>0</v>
      </c>
      <c r="BZ709">
        <v>0</v>
      </c>
      <c r="CA709">
        <v>0</v>
      </c>
      <c r="CB709" s="18">
        <f t="shared" si="246"/>
        <v>0</v>
      </c>
      <c r="CC709" s="19">
        <v>5</v>
      </c>
      <c r="CD709">
        <v>2.9</v>
      </c>
      <c r="CE709">
        <v>2</v>
      </c>
      <c r="CF709">
        <v>4.9000000000000004</v>
      </c>
      <c r="CG709" s="20">
        <f t="shared" si="247"/>
        <v>6.7123287671232879E-2</v>
      </c>
      <c r="CH709" s="20">
        <f t="shared" si="248"/>
        <v>0.1955914312325408</v>
      </c>
      <c r="CI709">
        <v>31.6</v>
      </c>
      <c r="CJ709">
        <v>24.9</v>
      </c>
      <c r="CK709">
        <v>6.7</v>
      </c>
      <c r="CL709">
        <v>4.8</v>
      </c>
      <c r="CM709">
        <v>2.9</v>
      </c>
      <c r="CN709">
        <v>-1.1000000000000001</v>
      </c>
      <c r="CO709">
        <v>6.6</v>
      </c>
      <c r="CP709" s="21">
        <f t="shared" si="249"/>
        <v>9.0410958904109578E-2</v>
      </c>
      <c r="CQ709" s="21">
        <f t="shared" si="250"/>
        <v>0.26344968288464682</v>
      </c>
      <c r="CU709">
        <v>9</v>
      </c>
      <c r="CV709" t="s">
        <v>3124</v>
      </c>
      <c r="CW709">
        <v>6100000</v>
      </c>
      <c r="CY709" s="22">
        <f t="shared" si="251"/>
        <v>-4.1121951219512187</v>
      </c>
    </row>
    <row r="710" spans="1:103" x14ac:dyDescent="0.2">
      <c r="A710">
        <v>33</v>
      </c>
      <c r="B710" t="s">
        <v>2692</v>
      </c>
      <c r="C710" t="s">
        <v>1742</v>
      </c>
      <c r="E710" t="s">
        <v>182</v>
      </c>
      <c r="F710">
        <v>74</v>
      </c>
      <c r="G710">
        <v>188</v>
      </c>
      <c r="H710" t="s">
        <v>118</v>
      </c>
      <c r="I710">
        <v>1999</v>
      </c>
      <c r="J710">
        <v>1</v>
      </c>
      <c r="K710">
        <v>3</v>
      </c>
      <c r="M710">
        <v>33</v>
      </c>
      <c r="N710" t="s">
        <v>3125</v>
      </c>
      <c r="O710" s="12" t="s">
        <v>3126</v>
      </c>
      <c r="P710" s="12" t="s">
        <v>3123</v>
      </c>
      <c r="Q710" t="s">
        <v>177</v>
      </c>
      <c r="T710" s="12" t="s">
        <v>170</v>
      </c>
      <c r="U710">
        <v>70</v>
      </c>
      <c r="V710">
        <v>11</v>
      </c>
      <c r="W710">
        <v>39</v>
      </c>
      <c r="X710">
        <v>50</v>
      </c>
      <c r="Y710">
        <v>3</v>
      </c>
      <c r="Z710">
        <v>97</v>
      </c>
      <c r="AA710">
        <v>37</v>
      </c>
      <c r="AB710">
        <v>43</v>
      </c>
      <c r="AC710" s="13">
        <f t="shared" si="231"/>
        <v>0.1134020618556701</v>
      </c>
      <c r="AD710" s="13">
        <f t="shared" si="232"/>
        <v>6.2146892655367235E-2</v>
      </c>
      <c r="AE710" s="14">
        <v>25.8</v>
      </c>
      <c r="AF710" s="15">
        <v>60</v>
      </c>
      <c r="AG710" s="15">
        <v>7</v>
      </c>
      <c r="AH710" s="15">
        <v>16</v>
      </c>
      <c r="AI710" s="2">
        <v>1446.5</v>
      </c>
      <c r="AJ710" s="14">
        <f t="shared" si="233"/>
        <v>20.664285714285715</v>
      </c>
      <c r="AK710">
        <v>1677</v>
      </c>
      <c r="AL710" s="14">
        <f t="shared" si="234"/>
        <v>23.957142857142856</v>
      </c>
      <c r="AM710" s="16">
        <f t="shared" si="235"/>
        <v>0.86255217650566485</v>
      </c>
      <c r="AN710" s="15">
        <v>235.02707899999999</v>
      </c>
      <c r="AO710" s="16">
        <f t="shared" si="236"/>
        <v>9.7487900034566195</v>
      </c>
      <c r="AP710" s="13">
        <f>IF(('Even Strength'!CU710+'Power Play'!AJ710+'Penalty Kill'!AF710)&gt;0,V710/('Even Strength'!CU710+'Power Play'!AJ710+'Penalty Kill'!AF710),0)</f>
        <v>0.1134020618556701</v>
      </c>
      <c r="AQ710" s="13">
        <f>IF(('Even Strength'!CU710+'Power Play'!AJ710+'Penalty Kill'!AF710)&gt;0,W710/('Even Strength'!CU710+'Power Play'!AJ710+'Penalty Kill'!AF710),0)</f>
        <v>0.40206185567010311</v>
      </c>
      <c r="AR710" s="13">
        <f t="shared" si="237"/>
        <v>0.51546391752577325</v>
      </c>
      <c r="AS710">
        <v>574</v>
      </c>
      <c r="AT710">
        <v>523</v>
      </c>
      <c r="AU710" s="17">
        <f t="shared" si="238"/>
        <v>0.52324521422060166</v>
      </c>
      <c r="AV710">
        <v>25.9</v>
      </c>
      <c r="AW710">
        <v>58</v>
      </c>
      <c r="AX710">
        <v>43</v>
      </c>
      <c r="AY710">
        <v>19</v>
      </c>
      <c r="AZ710">
        <v>37</v>
      </c>
      <c r="BA710">
        <v>36</v>
      </c>
      <c r="BB710">
        <v>22</v>
      </c>
      <c r="BC710" s="2">
        <f t="shared" si="239"/>
        <v>2.4058071206360179</v>
      </c>
      <c r="BD710" s="14">
        <f t="shared" si="240"/>
        <v>1.7836156239198064</v>
      </c>
      <c r="BE710" s="14">
        <f t="shared" si="241"/>
        <v>0.78810922917386805</v>
      </c>
      <c r="BF710" s="14">
        <f t="shared" si="242"/>
        <v>1.534739025233322</v>
      </c>
      <c r="BG710" s="14">
        <f t="shared" si="243"/>
        <v>1.4932595921189078</v>
      </c>
      <c r="BH710" s="14">
        <f t="shared" si="244"/>
        <v>0.9125475285171103</v>
      </c>
      <c r="BI710">
        <v>42</v>
      </c>
      <c r="BJ710">
        <v>21</v>
      </c>
      <c r="BK710">
        <v>0</v>
      </c>
      <c r="BL710">
        <v>0</v>
      </c>
      <c r="BM710">
        <v>0</v>
      </c>
      <c r="BN710">
        <v>0</v>
      </c>
      <c r="BO710" s="2">
        <v>-3.6654939999999998</v>
      </c>
      <c r="BP710">
        <v>2</v>
      </c>
      <c r="BQ710">
        <v>0</v>
      </c>
      <c r="BR710" s="18">
        <f t="shared" si="245"/>
        <v>0</v>
      </c>
      <c r="BS710">
        <v>0</v>
      </c>
      <c r="BT710">
        <v>1</v>
      </c>
      <c r="BU710">
        <v>20</v>
      </c>
      <c r="BV710">
        <v>0</v>
      </c>
      <c r="BW710">
        <v>1</v>
      </c>
      <c r="BX710">
        <v>1</v>
      </c>
      <c r="BY710">
        <v>0</v>
      </c>
      <c r="BZ710">
        <v>0</v>
      </c>
      <c r="CA710">
        <v>0</v>
      </c>
      <c r="CB710" s="18">
        <f t="shared" si="246"/>
        <v>0</v>
      </c>
      <c r="CC710" s="19">
        <v>3</v>
      </c>
      <c r="CD710">
        <v>2.9</v>
      </c>
      <c r="CE710">
        <v>2</v>
      </c>
      <c r="CF710">
        <v>4.9000000000000004</v>
      </c>
      <c r="CG710" s="20">
        <f t="shared" si="247"/>
        <v>7.0000000000000007E-2</v>
      </c>
      <c r="CH710" s="20">
        <f t="shared" si="248"/>
        <v>0.20324922226062911</v>
      </c>
      <c r="CI710">
        <v>31</v>
      </c>
      <c r="CJ710">
        <v>25.7</v>
      </c>
      <c r="CK710">
        <v>9.1</v>
      </c>
      <c r="CL710">
        <v>5.3</v>
      </c>
      <c r="CM710">
        <v>3.5</v>
      </c>
      <c r="CN710">
        <v>-0.60000000000000009</v>
      </c>
      <c r="CO710">
        <v>8.3000000000000007</v>
      </c>
      <c r="CP710" s="21">
        <f t="shared" si="249"/>
        <v>0.11857142857142858</v>
      </c>
      <c r="CQ710" s="21">
        <f t="shared" si="250"/>
        <v>0.3442792948496371</v>
      </c>
      <c r="CU710">
        <v>12</v>
      </c>
      <c r="CV710" t="s">
        <v>3127</v>
      </c>
      <c r="CW710">
        <v>6100000</v>
      </c>
      <c r="CY710" s="22">
        <f t="shared" si="251"/>
        <v>-2.4121951219512177</v>
      </c>
    </row>
    <row r="711" spans="1:103" x14ac:dyDescent="0.2">
      <c r="A711">
        <v>91</v>
      </c>
      <c r="B711" t="s">
        <v>3128</v>
      </c>
      <c r="C711" t="s">
        <v>2505</v>
      </c>
      <c r="D711" t="s">
        <v>105</v>
      </c>
      <c r="E711" t="s">
        <v>106</v>
      </c>
      <c r="F711">
        <v>73</v>
      </c>
      <c r="G711">
        <v>195</v>
      </c>
      <c r="H711" t="s">
        <v>107</v>
      </c>
      <c r="I711">
        <v>2010</v>
      </c>
      <c r="J711">
        <v>1</v>
      </c>
      <c r="K711">
        <v>2</v>
      </c>
      <c r="M711">
        <v>22</v>
      </c>
      <c r="N711" t="s">
        <v>3129</v>
      </c>
      <c r="O711" s="12" t="s">
        <v>614</v>
      </c>
      <c r="P711" s="12" t="s">
        <v>3130</v>
      </c>
      <c r="Q711" t="s">
        <v>393</v>
      </c>
      <c r="T711" s="12" t="s">
        <v>170</v>
      </c>
      <c r="U711">
        <v>80</v>
      </c>
      <c r="V711">
        <v>37</v>
      </c>
      <c r="W711">
        <v>47</v>
      </c>
      <c r="X711">
        <v>84</v>
      </c>
      <c r="Y711">
        <v>16</v>
      </c>
      <c r="Z711">
        <v>294</v>
      </c>
      <c r="AA711">
        <v>123</v>
      </c>
      <c r="AB711">
        <v>105</v>
      </c>
      <c r="AC711" s="13">
        <f t="shared" si="231"/>
        <v>0.12585034013605442</v>
      </c>
      <c r="AD711" s="13">
        <f t="shared" si="232"/>
        <v>7.0881226053639848E-2</v>
      </c>
      <c r="AE711" s="14">
        <v>31.4</v>
      </c>
      <c r="AF711" s="15">
        <v>156</v>
      </c>
      <c r="AG711" s="15">
        <v>33</v>
      </c>
      <c r="AH711" s="15">
        <v>71</v>
      </c>
      <c r="AI711" s="2">
        <v>1546.6333333333</v>
      </c>
      <c r="AJ711" s="14">
        <f t="shared" si="233"/>
        <v>19.33291666666625</v>
      </c>
      <c r="AK711">
        <v>1874</v>
      </c>
      <c r="AL711" s="14">
        <f t="shared" si="234"/>
        <v>23.425000000000001</v>
      </c>
      <c r="AM711" s="16">
        <f t="shared" si="235"/>
        <v>0.82531127712556029</v>
      </c>
      <c r="AN711" s="15">
        <v>292.46077200000002</v>
      </c>
      <c r="AO711" s="16">
        <f t="shared" si="236"/>
        <v>11.345705502274001</v>
      </c>
      <c r="AP711" s="13">
        <f>IF(('Even Strength'!CU711+'Power Play'!AJ711+'Penalty Kill'!AF711)&gt;0,V711/('Even Strength'!CU711+'Power Play'!AJ711+'Penalty Kill'!AF711),0)</f>
        <v>0.36274509803921567</v>
      </c>
      <c r="AQ711" s="13">
        <f>IF(('Even Strength'!CU711+'Power Play'!AJ711+'Penalty Kill'!AF711)&gt;0,W711/('Even Strength'!CU711+'Power Play'!AJ711+'Penalty Kill'!AF711),0)</f>
        <v>0.46078431372549017</v>
      </c>
      <c r="AR711" s="13">
        <f t="shared" si="237"/>
        <v>0.82352941176470584</v>
      </c>
      <c r="AS711">
        <v>281</v>
      </c>
      <c r="AT711">
        <v>396</v>
      </c>
      <c r="AU711" s="17">
        <f t="shared" si="238"/>
        <v>0.41506646971935007</v>
      </c>
      <c r="AV711">
        <v>13.5</v>
      </c>
      <c r="AW711">
        <v>47</v>
      </c>
      <c r="AX711">
        <v>48</v>
      </c>
      <c r="AY711">
        <v>24</v>
      </c>
      <c r="AZ711">
        <v>123</v>
      </c>
      <c r="BA711">
        <v>60</v>
      </c>
      <c r="BB711">
        <v>67</v>
      </c>
      <c r="BC711" s="2">
        <f t="shared" si="239"/>
        <v>1.823315157654299</v>
      </c>
      <c r="BD711" s="14">
        <f t="shared" si="240"/>
        <v>1.8621090971788585</v>
      </c>
      <c r="BE711" s="14">
        <f t="shared" si="241"/>
        <v>0.93105454858942926</v>
      </c>
      <c r="BF711" s="14">
        <f t="shared" si="242"/>
        <v>4.7716545615208252</v>
      </c>
      <c r="BG711" s="14">
        <f t="shared" si="243"/>
        <v>2.3276363714735733</v>
      </c>
      <c r="BH711" s="14">
        <f t="shared" si="244"/>
        <v>2.5991939481454902</v>
      </c>
      <c r="BI711">
        <v>18</v>
      </c>
      <c r="BJ711">
        <v>4</v>
      </c>
      <c r="BK711">
        <v>0</v>
      </c>
      <c r="BL711">
        <v>1</v>
      </c>
      <c r="BM711">
        <v>0</v>
      </c>
      <c r="BN711">
        <v>0</v>
      </c>
      <c r="BO711" s="2">
        <v>16.417463999999999</v>
      </c>
      <c r="BP711">
        <v>7</v>
      </c>
      <c r="BQ711">
        <v>2</v>
      </c>
      <c r="BR711" s="18">
        <f t="shared" si="245"/>
        <v>0.2857142857142857</v>
      </c>
      <c r="BS711">
        <v>1</v>
      </c>
      <c r="BT711">
        <v>4</v>
      </c>
      <c r="BU711">
        <v>16</v>
      </c>
      <c r="BV711">
        <v>0</v>
      </c>
      <c r="BW711">
        <v>1</v>
      </c>
      <c r="BX711">
        <v>8</v>
      </c>
      <c r="BY711">
        <v>1</v>
      </c>
      <c r="BZ711">
        <v>0</v>
      </c>
      <c r="CA711">
        <v>0</v>
      </c>
      <c r="CB711" s="18">
        <f t="shared" si="246"/>
        <v>0</v>
      </c>
      <c r="CC711" s="19">
        <v>6</v>
      </c>
      <c r="CD711">
        <v>9.3000000000000007</v>
      </c>
      <c r="CE711">
        <v>2.2000000000000002</v>
      </c>
      <c r="CF711">
        <v>11.6</v>
      </c>
      <c r="CG711" s="20">
        <f t="shared" si="247"/>
        <v>0.14499999999999999</v>
      </c>
      <c r="CH711" s="20">
        <f t="shared" si="248"/>
        <v>0.45000969848489086</v>
      </c>
      <c r="CI711">
        <v>40.299999999999997</v>
      </c>
      <c r="CJ711">
        <v>30.3</v>
      </c>
      <c r="CK711">
        <v>18</v>
      </c>
      <c r="CL711">
        <v>17.899999999999999</v>
      </c>
      <c r="CM711">
        <v>3.4</v>
      </c>
      <c r="CN711">
        <v>-0.2</v>
      </c>
      <c r="CO711">
        <v>21.1</v>
      </c>
      <c r="CP711" s="21">
        <f t="shared" si="249"/>
        <v>0.26375000000000004</v>
      </c>
      <c r="CQ711" s="21">
        <f t="shared" si="250"/>
        <v>0.81855212396820665</v>
      </c>
      <c r="CU711">
        <v>2</v>
      </c>
      <c r="CV711" t="s">
        <v>179</v>
      </c>
      <c r="CW711">
        <v>5750000</v>
      </c>
      <c r="CY711" s="22">
        <f t="shared" si="251"/>
        <v>11.002439024390245</v>
      </c>
    </row>
    <row r="712" spans="1:103" x14ac:dyDescent="0.2">
      <c r="A712">
        <v>44</v>
      </c>
      <c r="B712" t="s">
        <v>3131</v>
      </c>
      <c r="C712" t="s">
        <v>3132</v>
      </c>
      <c r="E712" t="s">
        <v>1182</v>
      </c>
      <c r="F712">
        <v>73</v>
      </c>
      <c r="G712">
        <v>210</v>
      </c>
      <c r="H712" t="s">
        <v>118</v>
      </c>
      <c r="I712">
        <v>2001</v>
      </c>
      <c r="J712">
        <v>6</v>
      </c>
      <c r="K712">
        <v>172</v>
      </c>
      <c r="M712">
        <v>32</v>
      </c>
      <c r="N712" t="s">
        <v>3133</v>
      </c>
      <c r="O712" s="12" t="s">
        <v>3134</v>
      </c>
      <c r="P712" s="12" t="s">
        <v>3135</v>
      </c>
      <c r="Q712" t="s">
        <v>338</v>
      </c>
      <c r="T712" s="12" t="s">
        <v>178</v>
      </c>
      <c r="U712">
        <v>34</v>
      </c>
      <c r="V712">
        <v>1</v>
      </c>
      <c r="W712">
        <v>9</v>
      </c>
      <c r="X712">
        <v>10</v>
      </c>
      <c r="Y712">
        <v>11</v>
      </c>
      <c r="Z712">
        <v>53</v>
      </c>
      <c r="AA712">
        <v>20</v>
      </c>
      <c r="AB712">
        <v>42</v>
      </c>
      <c r="AC712" s="13">
        <f t="shared" si="231"/>
        <v>1.8867924528301886E-2</v>
      </c>
      <c r="AD712" s="13">
        <f t="shared" si="232"/>
        <v>8.6956521739130436E-3</v>
      </c>
      <c r="AE712" s="14">
        <v>64.599999999999994</v>
      </c>
      <c r="AF712" s="15">
        <v>20</v>
      </c>
      <c r="AG712" s="15">
        <v>10</v>
      </c>
      <c r="AH712" s="15">
        <v>22</v>
      </c>
      <c r="AI712" s="2">
        <v>742.48333333330004</v>
      </c>
      <c r="AJ712" s="14">
        <f t="shared" si="233"/>
        <v>21.837745098038237</v>
      </c>
      <c r="AK712">
        <v>909</v>
      </c>
      <c r="AL712" s="14">
        <f t="shared" si="234"/>
        <v>26.735294117647058</v>
      </c>
      <c r="AM712" s="16">
        <f t="shared" si="235"/>
        <v>0.81681334800143024</v>
      </c>
      <c r="AN712" s="15">
        <v>48.4375</v>
      </c>
      <c r="AO712" s="16">
        <f t="shared" si="236"/>
        <v>3.9142292756292583</v>
      </c>
      <c r="AP712" s="13">
        <f>IF(('Even Strength'!CU712+'Power Play'!AJ712+'Penalty Kill'!AF712)&gt;0,V712/('Even Strength'!CU712+'Power Play'!AJ712+'Penalty Kill'!AF712),0)</f>
        <v>2.5000000000000001E-2</v>
      </c>
      <c r="AQ712" s="13">
        <f>IF(('Even Strength'!CU712+'Power Play'!AJ712+'Penalty Kill'!AF712)&gt;0,W712/('Even Strength'!CU712+'Power Play'!AJ712+'Penalty Kill'!AF712),0)</f>
        <v>0.22500000000000001</v>
      </c>
      <c r="AR712" s="13">
        <f t="shared" si="237"/>
        <v>0.25</v>
      </c>
      <c r="AS712">
        <v>0</v>
      </c>
      <c r="AT712">
        <v>0</v>
      </c>
      <c r="AU712" s="17">
        <f t="shared" si="238"/>
        <v>0</v>
      </c>
      <c r="AV712">
        <v>0</v>
      </c>
      <c r="AW712">
        <v>105</v>
      </c>
      <c r="AX712">
        <v>61</v>
      </c>
      <c r="AY712">
        <v>66</v>
      </c>
      <c r="AZ712">
        <v>20</v>
      </c>
      <c r="BA712">
        <v>16</v>
      </c>
      <c r="BB712">
        <v>7</v>
      </c>
      <c r="BC712" s="2">
        <f t="shared" si="239"/>
        <v>8.4850389458801985</v>
      </c>
      <c r="BD712" s="14">
        <f t="shared" si="240"/>
        <v>4.9294035780827823</v>
      </c>
      <c r="BE712" s="14">
        <f t="shared" si="241"/>
        <v>5.3334530516961243</v>
      </c>
      <c r="BF712" s="14">
        <f t="shared" si="242"/>
        <v>1.616197894453371</v>
      </c>
      <c r="BG712" s="14">
        <f t="shared" si="243"/>
        <v>1.2929583155626969</v>
      </c>
      <c r="BH712" s="14">
        <f t="shared" si="244"/>
        <v>0.56566926305867982</v>
      </c>
      <c r="BI712">
        <v>10</v>
      </c>
      <c r="BJ712">
        <v>5</v>
      </c>
      <c r="BK712">
        <v>0</v>
      </c>
      <c r="BL712">
        <v>0</v>
      </c>
      <c r="BM712">
        <v>0</v>
      </c>
      <c r="BN712">
        <v>0</v>
      </c>
      <c r="BO712" s="2">
        <v>1.540781</v>
      </c>
      <c r="BR712" s="18" t="str">
        <f t="shared" si="245"/>
        <v xml:space="preserve"> </v>
      </c>
      <c r="BT712">
        <v>1</v>
      </c>
      <c r="BU712">
        <v>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 s="18">
        <f t="shared" si="246"/>
        <v>0</v>
      </c>
      <c r="CC712" s="19">
        <v>6</v>
      </c>
      <c r="CD712">
        <v>0.30000000000000004</v>
      </c>
      <c r="CE712">
        <v>2.1</v>
      </c>
      <c r="CF712">
        <v>2.4</v>
      </c>
      <c r="CG712" s="20">
        <f t="shared" si="247"/>
        <v>7.0588235294117646E-2</v>
      </c>
      <c r="CH712" s="20">
        <f t="shared" si="248"/>
        <v>0.1939437473344045</v>
      </c>
      <c r="CI712">
        <v>13.2</v>
      </c>
      <c r="CJ712">
        <v>15.4</v>
      </c>
      <c r="CK712">
        <v>-1</v>
      </c>
      <c r="CL712">
        <v>0.60000000000000009</v>
      </c>
      <c r="CM712">
        <v>2.1</v>
      </c>
      <c r="CN712">
        <v>0</v>
      </c>
      <c r="CO712">
        <v>2.7</v>
      </c>
      <c r="CP712" s="21">
        <f t="shared" si="249"/>
        <v>7.9411764705882362E-2</v>
      </c>
      <c r="CQ712" s="21">
        <f t="shared" si="250"/>
        <v>0.21818671575120513</v>
      </c>
      <c r="CU712">
        <v>48</v>
      </c>
      <c r="CV712" t="s">
        <v>521</v>
      </c>
      <c r="CW712">
        <v>3250000</v>
      </c>
      <c r="CY712" s="22">
        <f t="shared" si="251"/>
        <v>-3.0073170731707304</v>
      </c>
    </row>
    <row r="713" spans="1:103" x14ac:dyDescent="0.2">
      <c r="A713">
        <v>4</v>
      </c>
      <c r="B713" t="s">
        <v>1963</v>
      </c>
      <c r="C713" t="s">
        <v>3136</v>
      </c>
      <c r="E713" t="s">
        <v>813</v>
      </c>
      <c r="F713">
        <v>72</v>
      </c>
      <c r="G713">
        <v>201</v>
      </c>
      <c r="H713" t="s">
        <v>118</v>
      </c>
      <c r="I713">
        <v>2004</v>
      </c>
      <c r="J713">
        <v>3</v>
      </c>
      <c r="K713">
        <v>71</v>
      </c>
      <c r="M713">
        <v>27</v>
      </c>
      <c r="N713" t="s">
        <v>3137</v>
      </c>
      <c r="O713" s="12" t="s">
        <v>2454</v>
      </c>
      <c r="P713" s="12" t="s">
        <v>3138</v>
      </c>
      <c r="Q713" t="s">
        <v>382</v>
      </c>
      <c r="T713" s="12" t="s">
        <v>178</v>
      </c>
      <c r="U713">
        <v>74</v>
      </c>
      <c r="V713">
        <v>11</v>
      </c>
      <c r="W713">
        <v>33</v>
      </c>
      <c r="X713">
        <v>44</v>
      </c>
      <c r="Y713">
        <v>4</v>
      </c>
      <c r="Z713">
        <v>142</v>
      </c>
      <c r="AA713">
        <v>59</v>
      </c>
      <c r="AB713">
        <v>109</v>
      </c>
      <c r="AC713" s="13">
        <f t="shared" si="231"/>
        <v>7.746478873239436E-2</v>
      </c>
      <c r="AD713" s="13">
        <f t="shared" si="232"/>
        <v>3.5483870967741936E-2</v>
      </c>
      <c r="AE713" s="14">
        <v>47.6</v>
      </c>
      <c r="AF713" s="15">
        <v>49</v>
      </c>
      <c r="AG713" s="15">
        <v>28</v>
      </c>
      <c r="AH713" s="15">
        <v>56</v>
      </c>
      <c r="AI713" s="2">
        <v>1751.9333333333</v>
      </c>
      <c r="AJ713" s="14">
        <f t="shared" si="233"/>
        <v>23.674774774774324</v>
      </c>
      <c r="AK713">
        <v>2183</v>
      </c>
      <c r="AL713" s="14">
        <f t="shared" si="234"/>
        <v>29.5</v>
      </c>
      <c r="AM713" s="16">
        <f t="shared" si="235"/>
        <v>0.80253473812794318</v>
      </c>
      <c r="AN713" s="15">
        <v>146.33445399999999</v>
      </c>
      <c r="AO713" s="16">
        <f t="shared" si="236"/>
        <v>5.0116446059592263</v>
      </c>
      <c r="AP713" s="13">
        <f>IF(('Even Strength'!CU713+'Power Play'!AJ713+'Penalty Kill'!AF713)&gt;0,V713/('Even Strength'!CU713+'Power Play'!AJ713+'Penalty Kill'!AF713),0)</f>
        <v>0.13750000000000001</v>
      </c>
      <c r="AQ713" s="13">
        <f>IF(('Even Strength'!CU713+'Power Play'!AJ713+'Penalty Kill'!AF713)&gt;0,W713/('Even Strength'!CU713+'Power Play'!AJ713+'Penalty Kill'!AF713),0)</f>
        <v>0.41249999999999998</v>
      </c>
      <c r="AR713" s="13">
        <f t="shared" si="237"/>
        <v>0.55000000000000004</v>
      </c>
      <c r="AS713">
        <v>0</v>
      </c>
      <c r="AT713">
        <v>0</v>
      </c>
      <c r="AU713" s="17">
        <f t="shared" si="238"/>
        <v>0</v>
      </c>
      <c r="AV713">
        <v>0</v>
      </c>
      <c r="AW713">
        <v>149</v>
      </c>
      <c r="AX713">
        <v>54</v>
      </c>
      <c r="AY713">
        <v>127</v>
      </c>
      <c r="AZ713">
        <v>59</v>
      </c>
      <c r="BA713">
        <v>38</v>
      </c>
      <c r="BB713">
        <v>68</v>
      </c>
      <c r="BC713" s="2">
        <f t="shared" si="239"/>
        <v>5.1029339015945263</v>
      </c>
      <c r="BD713" s="14">
        <f t="shared" si="240"/>
        <v>1.8493854408463384</v>
      </c>
      <c r="BE713" s="14">
        <f t="shared" si="241"/>
        <v>4.3494805738423139</v>
      </c>
      <c r="BF713" s="14">
        <f t="shared" si="242"/>
        <v>2.0206248335172954</v>
      </c>
      <c r="BG713" s="14">
        <f t="shared" si="243"/>
        <v>1.3014193842992752</v>
      </c>
      <c r="BH713" s="14">
        <f t="shared" si="244"/>
        <v>2.3288557403250185</v>
      </c>
      <c r="BI713">
        <v>20</v>
      </c>
      <c r="BJ713">
        <v>10</v>
      </c>
      <c r="BK713">
        <v>0</v>
      </c>
      <c r="BL713">
        <v>0</v>
      </c>
      <c r="BM713">
        <v>0</v>
      </c>
      <c r="BN713">
        <v>0</v>
      </c>
      <c r="BO713" s="2">
        <v>6.2877559999999999</v>
      </c>
      <c r="BR713" s="18" t="str">
        <f t="shared" si="245"/>
        <v xml:space="preserve"> </v>
      </c>
      <c r="BT713">
        <v>2</v>
      </c>
      <c r="BU713">
        <v>16</v>
      </c>
      <c r="BV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 s="18">
        <f t="shared" si="246"/>
        <v>0</v>
      </c>
      <c r="CC713" s="19">
        <v>5</v>
      </c>
      <c r="CD713">
        <v>4.2</v>
      </c>
      <c r="CE713">
        <v>4.4000000000000004</v>
      </c>
      <c r="CF713">
        <v>8.6</v>
      </c>
      <c r="CG713" s="20">
        <f t="shared" si="247"/>
        <v>0.11621621621621621</v>
      </c>
      <c r="CH713" s="20">
        <f t="shared" si="248"/>
        <v>0.29453175539404641</v>
      </c>
      <c r="CI713">
        <v>41.5</v>
      </c>
      <c r="CJ713">
        <v>43.1</v>
      </c>
      <c r="CK713">
        <v>8.5</v>
      </c>
      <c r="CL713">
        <v>8.3000000000000007</v>
      </c>
      <c r="CM713">
        <v>5.7</v>
      </c>
      <c r="CN713">
        <v>0</v>
      </c>
      <c r="CO713">
        <v>14</v>
      </c>
      <c r="CP713" s="21">
        <f t="shared" si="249"/>
        <v>0.1891891891891892</v>
      </c>
      <c r="CQ713" s="21">
        <f t="shared" si="250"/>
        <v>0.47947029947868031</v>
      </c>
      <c r="CU713">
        <v>8</v>
      </c>
      <c r="CV713" t="s">
        <v>3139</v>
      </c>
      <c r="CW713">
        <v>2750000</v>
      </c>
      <c r="CY713" s="22">
        <f t="shared" si="251"/>
        <v>9.1707317073170742</v>
      </c>
    </row>
    <row r="714" spans="1:103" x14ac:dyDescent="0.2">
      <c r="A714">
        <v>8</v>
      </c>
      <c r="B714" t="s">
        <v>3140</v>
      </c>
      <c r="C714" t="s">
        <v>410</v>
      </c>
      <c r="E714" t="s">
        <v>320</v>
      </c>
      <c r="F714">
        <v>72</v>
      </c>
      <c r="G714">
        <v>209</v>
      </c>
      <c r="H714" t="s">
        <v>107</v>
      </c>
      <c r="I714">
        <v>1988</v>
      </c>
      <c r="J714">
        <v>1</v>
      </c>
      <c r="K714">
        <v>10</v>
      </c>
      <c r="M714">
        <v>43</v>
      </c>
      <c r="N714" t="s">
        <v>3141</v>
      </c>
      <c r="O714" s="12" t="s">
        <v>2892</v>
      </c>
      <c r="P714" s="12" t="s">
        <v>3142</v>
      </c>
      <c r="Q714" t="s">
        <v>192</v>
      </c>
      <c r="T714" s="12" t="s">
        <v>148</v>
      </c>
      <c r="U714">
        <v>64</v>
      </c>
      <c r="V714">
        <v>9</v>
      </c>
      <c r="W714">
        <v>18</v>
      </c>
      <c r="X714">
        <v>27</v>
      </c>
      <c r="Y714">
        <v>8</v>
      </c>
      <c r="Z714">
        <v>111</v>
      </c>
      <c r="AA714">
        <v>47</v>
      </c>
      <c r="AB714">
        <v>36</v>
      </c>
      <c r="AC714" s="13">
        <f t="shared" si="231"/>
        <v>8.1081081081081086E-2</v>
      </c>
      <c r="AD714" s="13">
        <f t="shared" si="232"/>
        <v>4.6391752577319589E-2</v>
      </c>
      <c r="AE714" s="14">
        <v>24.1</v>
      </c>
      <c r="AF714" s="15">
        <v>69</v>
      </c>
      <c r="AG714" s="15">
        <v>11</v>
      </c>
      <c r="AH714" s="15">
        <v>14</v>
      </c>
      <c r="AI714" s="2">
        <v>904.08333333329995</v>
      </c>
      <c r="AJ714" s="14">
        <f t="shared" si="233"/>
        <v>14.126302083332812</v>
      </c>
      <c r="AK714">
        <v>1109</v>
      </c>
      <c r="AL714" s="14">
        <f t="shared" si="234"/>
        <v>17.328125</v>
      </c>
      <c r="AM714" s="16">
        <f t="shared" si="235"/>
        <v>0.81522392545834077</v>
      </c>
      <c r="AN714" s="15">
        <v>139.15625</v>
      </c>
      <c r="AO714" s="16">
        <f t="shared" si="236"/>
        <v>9.2351829661723386</v>
      </c>
      <c r="AP714" s="13">
        <f>IF(('Even Strength'!CU714+'Power Play'!AJ714+'Penalty Kill'!AF714)&gt;0,V714/('Even Strength'!CU714+'Power Play'!AJ714+'Penalty Kill'!AF714),0)</f>
        <v>7.3770491803278687E-2</v>
      </c>
      <c r="AQ714" s="13">
        <f>IF(('Even Strength'!CU714+'Power Play'!AJ714+'Penalty Kill'!AF714)&gt;0,W714/('Even Strength'!CU714+'Power Play'!AJ714+'Penalty Kill'!AF714),0)</f>
        <v>0.14754098360655737</v>
      </c>
      <c r="AR714" s="13">
        <f t="shared" si="237"/>
        <v>0.22131147540983606</v>
      </c>
      <c r="AS714">
        <v>46</v>
      </c>
      <c r="AT714">
        <v>60</v>
      </c>
      <c r="AU714" s="17">
        <f t="shared" si="238"/>
        <v>0.43396226415094341</v>
      </c>
      <c r="AV714">
        <v>2.6</v>
      </c>
      <c r="AW714">
        <v>59</v>
      </c>
      <c r="AX714">
        <v>15</v>
      </c>
      <c r="AY714">
        <v>8</v>
      </c>
      <c r="AZ714">
        <v>47</v>
      </c>
      <c r="BA714">
        <v>31</v>
      </c>
      <c r="BB714">
        <v>16</v>
      </c>
      <c r="BC714" s="2">
        <f t="shared" si="239"/>
        <v>3.9155682551388669</v>
      </c>
      <c r="BD714" s="14">
        <f t="shared" si="240"/>
        <v>0.99548345469632216</v>
      </c>
      <c r="BE714" s="14">
        <f t="shared" si="241"/>
        <v>0.53092450917137179</v>
      </c>
      <c r="BF714" s="14">
        <f t="shared" si="242"/>
        <v>3.1191814913818092</v>
      </c>
      <c r="BG714" s="14">
        <f t="shared" si="243"/>
        <v>2.0573324730390659</v>
      </c>
      <c r="BH714" s="14">
        <f t="shared" si="244"/>
        <v>1.0618490183427436</v>
      </c>
      <c r="BI714">
        <v>12</v>
      </c>
      <c r="BJ714">
        <v>5</v>
      </c>
      <c r="BK714">
        <v>0</v>
      </c>
      <c r="BL714">
        <v>0</v>
      </c>
      <c r="BM714">
        <v>0</v>
      </c>
      <c r="BN714">
        <v>0</v>
      </c>
      <c r="BO714" s="2">
        <v>5.9826220000000001</v>
      </c>
      <c r="BP714">
        <v>4</v>
      </c>
      <c r="BQ714">
        <v>2</v>
      </c>
      <c r="BR714" s="18">
        <f t="shared" si="245"/>
        <v>0.5</v>
      </c>
      <c r="BS714">
        <v>0</v>
      </c>
      <c r="BT714">
        <v>2</v>
      </c>
      <c r="BU714">
        <v>13</v>
      </c>
      <c r="BV714">
        <v>0</v>
      </c>
      <c r="BW714">
        <v>0</v>
      </c>
      <c r="BX714">
        <v>3</v>
      </c>
      <c r="BY714">
        <v>0</v>
      </c>
      <c r="BZ714">
        <v>0</v>
      </c>
      <c r="CA714">
        <v>0</v>
      </c>
      <c r="CB714" s="18">
        <f t="shared" si="246"/>
        <v>0</v>
      </c>
      <c r="CC714" s="19">
        <v>4</v>
      </c>
      <c r="CD714">
        <v>1.5</v>
      </c>
      <c r="CE714">
        <v>1</v>
      </c>
      <c r="CF714">
        <v>2.5</v>
      </c>
      <c r="CG714" s="20">
        <f t="shared" si="247"/>
        <v>3.90625E-2</v>
      </c>
      <c r="CH714" s="20">
        <f t="shared" si="248"/>
        <v>0.16591390911605369</v>
      </c>
      <c r="CI714">
        <v>17.399999999999999</v>
      </c>
      <c r="CJ714">
        <v>14.1</v>
      </c>
      <c r="CK714">
        <v>2</v>
      </c>
      <c r="CL714">
        <v>3.2</v>
      </c>
      <c r="CM714">
        <v>1.3</v>
      </c>
      <c r="CN714">
        <v>0.60000000000000009</v>
      </c>
      <c r="CO714">
        <v>5.0999999999999996</v>
      </c>
      <c r="CP714" s="21">
        <f t="shared" si="249"/>
        <v>7.9687499999999994E-2</v>
      </c>
      <c r="CQ714" s="21">
        <f t="shared" si="250"/>
        <v>0.3384643745967495</v>
      </c>
      <c r="CU714">
        <v>4</v>
      </c>
      <c r="CV714" t="s">
        <v>3143</v>
      </c>
      <c r="CW714">
        <v>2000000</v>
      </c>
      <c r="CY714" s="22">
        <f t="shared" si="251"/>
        <v>1.5878048780487806</v>
      </c>
    </row>
    <row r="715" spans="1:103" x14ac:dyDescent="0.2">
      <c r="A715">
        <v>28</v>
      </c>
      <c r="B715" t="s">
        <v>3144</v>
      </c>
      <c r="C715" t="s">
        <v>3145</v>
      </c>
      <c r="E715" t="s">
        <v>219</v>
      </c>
      <c r="F715">
        <v>74</v>
      </c>
      <c r="G715">
        <v>209</v>
      </c>
      <c r="H715" t="s">
        <v>107</v>
      </c>
      <c r="I715">
        <v>2002</v>
      </c>
      <c r="J715">
        <v>1</v>
      </c>
      <c r="K715">
        <v>13</v>
      </c>
      <c r="M715">
        <v>29</v>
      </c>
      <c r="N715" t="s">
        <v>3146</v>
      </c>
      <c r="O715" s="12" t="s">
        <v>1178</v>
      </c>
      <c r="P715" s="12" t="s">
        <v>3147</v>
      </c>
      <c r="Q715" t="s">
        <v>382</v>
      </c>
      <c r="T715" s="12" t="s">
        <v>229</v>
      </c>
      <c r="U715">
        <v>65</v>
      </c>
      <c r="V715">
        <v>22</v>
      </c>
      <c r="W715">
        <v>20</v>
      </c>
      <c r="X715">
        <v>42</v>
      </c>
      <c r="Y715">
        <v>1</v>
      </c>
      <c r="Z715">
        <v>210</v>
      </c>
      <c r="AA715">
        <v>122</v>
      </c>
      <c r="AB715">
        <v>154</v>
      </c>
      <c r="AC715" s="13">
        <f t="shared" si="231"/>
        <v>0.10476190476190476</v>
      </c>
      <c r="AD715" s="13">
        <f t="shared" si="232"/>
        <v>4.5267489711934158E-2</v>
      </c>
      <c r="AE715" s="14">
        <v>36.5</v>
      </c>
      <c r="AF715" s="15">
        <v>87</v>
      </c>
      <c r="AG715" s="15">
        <v>68</v>
      </c>
      <c r="AH715" s="15">
        <v>41</v>
      </c>
      <c r="AI715" s="2">
        <v>1293.1166666667</v>
      </c>
      <c r="AJ715" s="14">
        <f t="shared" si="233"/>
        <v>19.894102564103076</v>
      </c>
      <c r="AK715">
        <v>1605</v>
      </c>
      <c r="AL715" s="14">
        <f t="shared" si="234"/>
        <v>24.692307692307693</v>
      </c>
      <c r="AM715" s="16">
        <f t="shared" si="235"/>
        <v>0.80568016614747662</v>
      </c>
      <c r="AN715" s="15">
        <v>165.543599</v>
      </c>
      <c r="AO715" s="16">
        <f t="shared" si="236"/>
        <v>7.6811444752340545</v>
      </c>
      <c r="AP715" s="13">
        <f>IF(('Even Strength'!CU715+'Power Play'!AJ715+'Penalty Kill'!AF715)&gt;0,V715/('Even Strength'!CU715+'Power Play'!AJ715+'Penalty Kill'!AF715),0)</f>
        <v>0.27500000000000002</v>
      </c>
      <c r="AQ715" s="13">
        <f>IF(('Even Strength'!CU715+'Power Play'!AJ715+'Penalty Kill'!AF715)&gt;0,W715/('Even Strength'!CU715+'Power Play'!AJ715+'Penalty Kill'!AF715),0)</f>
        <v>0.25</v>
      </c>
      <c r="AR715" s="13">
        <f t="shared" si="237"/>
        <v>0.52500000000000002</v>
      </c>
      <c r="AS715">
        <v>1</v>
      </c>
      <c r="AT715">
        <v>9</v>
      </c>
      <c r="AU715" s="17">
        <f t="shared" si="238"/>
        <v>0.1</v>
      </c>
      <c r="AV715">
        <v>0.2</v>
      </c>
      <c r="AW715">
        <v>69</v>
      </c>
      <c r="AX715">
        <v>22</v>
      </c>
      <c r="AY715">
        <v>30</v>
      </c>
      <c r="AZ715">
        <v>122</v>
      </c>
      <c r="BA715">
        <v>56</v>
      </c>
      <c r="BB715">
        <v>49</v>
      </c>
      <c r="BC715" s="2">
        <f t="shared" si="239"/>
        <v>3.2015672728677949</v>
      </c>
      <c r="BD715" s="14">
        <f t="shared" si="240"/>
        <v>1.0207895652621954</v>
      </c>
      <c r="BE715" s="14">
        <f t="shared" si="241"/>
        <v>1.3919857708120846</v>
      </c>
      <c r="BF715" s="14">
        <f t="shared" si="242"/>
        <v>5.6607421346358109</v>
      </c>
      <c r="BG715" s="14">
        <f t="shared" si="243"/>
        <v>2.598373438849225</v>
      </c>
      <c r="BH715" s="14">
        <f t="shared" si="244"/>
        <v>2.2735767589930713</v>
      </c>
      <c r="BI715">
        <v>42</v>
      </c>
      <c r="BJ715">
        <v>21</v>
      </c>
      <c r="BK715">
        <v>0</v>
      </c>
      <c r="BL715">
        <v>0</v>
      </c>
      <c r="BM715">
        <v>0</v>
      </c>
      <c r="BN715">
        <v>0</v>
      </c>
      <c r="BO715" s="2">
        <v>0.53908099999999992</v>
      </c>
      <c r="BP715">
        <v>3</v>
      </c>
      <c r="BQ715">
        <v>0</v>
      </c>
      <c r="BR715" s="18">
        <f t="shared" si="245"/>
        <v>0</v>
      </c>
      <c r="BS715">
        <v>0</v>
      </c>
      <c r="BT715">
        <v>2</v>
      </c>
      <c r="BU715">
        <v>14</v>
      </c>
      <c r="BV715">
        <v>1</v>
      </c>
      <c r="BW715">
        <v>0</v>
      </c>
      <c r="BX715">
        <v>3</v>
      </c>
      <c r="BY715">
        <v>1</v>
      </c>
      <c r="BZ715">
        <v>0</v>
      </c>
      <c r="CA715">
        <v>0</v>
      </c>
      <c r="CB715" s="18">
        <f t="shared" si="246"/>
        <v>0</v>
      </c>
      <c r="CC715" s="19">
        <v>5</v>
      </c>
      <c r="CD715">
        <v>3.8</v>
      </c>
      <c r="CE715">
        <v>1.6</v>
      </c>
      <c r="CF715">
        <v>5.4</v>
      </c>
      <c r="CG715" s="20">
        <f t="shared" si="247"/>
        <v>8.3076923076923076E-2</v>
      </c>
      <c r="CH715" s="20">
        <f t="shared" si="248"/>
        <v>0.25055743874617525</v>
      </c>
      <c r="CI715">
        <v>29.4</v>
      </c>
      <c r="CJ715">
        <v>24.8</v>
      </c>
      <c r="CK715">
        <v>8.6</v>
      </c>
      <c r="CL715">
        <v>5.8</v>
      </c>
      <c r="CM715">
        <v>2.6</v>
      </c>
      <c r="CN715">
        <v>-0.8</v>
      </c>
      <c r="CO715">
        <v>7.6</v>
      </c>
      <c r="CP715" s="21">
        <f t="shared" si="249"/>
        <v>0.11692307692307692</v>
      </c>
      <c r="CQ715" s="21">
        <f t="shared" si="250"/>
        <v>0.35263639527239476</v>
      </c>
      <c r="CU715">
        <v>15</v>
      </c>
      <c r="CV715" t="s">
        <v>3148</v>
      </c>
      <c r="CW715">
        <v>7000000</v>
      </c>
      <c r="CY715" s="22">
        <f t="shared" si="251"/>
        <v>-4.6926829268292689</v>
      </c>
    </row>
    <row r="716" spans="1:103" x14ac:dyDescent="0.2">
      <c r="A716">
        <v>23</v>
      </c>
      <c r="B716" t="s">
        <v>3149</v>
      </c>
      <c r="C716" t="s">
        <v>2991</v>
      </c>
      <c r="D716" t="s">
        <v>488</v>
      </c>
      <c r="E716" t="s">
        <v>117</v>
      </c>
      <c r="F716">
        <v>71</v>
      </c>
      <c r="G716">
        <v>195</v>
      </c>
      <c r="H716" t="s">
        <v>118</v>
      </c>
      <c r="M716">
        <v>29</v>
      </c>
      <c r="N716" t="s">
        <v>3150</v>
      </c>
      <c r="O716" s="12" t="s">
        <v>1263</v>
      </c>
      <c r="P716" s="12" t="s">
        <v>3151</v>
      </c>
      <c r="Q716" t="s">
        <v>432</v>
      </c>
      <c r="T716" s="12" t="s">
        <v>123</v>
      </c>
      <c r="U716">
        <v>16</v>
      </c>
      <c r="V716">
        <v>0</v>
      </c>
      <c r="W716">
        <v>3</v>
      </c>
      <c r="X716">
        <v>3</v>
      </c>
      <c r="Y716">
        <v>1</v>
      </c>
      <c r="Z716">
        <v>13</v>
      </c>
      <c r="AA716">
        <v>3</v>
      </c>
      <c r="AB716">
        <v>3</v>
      </c>
      <c r="AC716" s="13">
        <f t="shared" si="231"/>
        <v>0</v>
      </c>
      <c r="AD716" s="13">
        <f t="shared" si="232"/>
        <v>0</v>
      </c>
      <c r="AE716" s="14">
        <v>26.6</v>
      </c>
      <c r="AF716" s="15">
        <v>4</v>
      </c>
      <c r="AG716" s="15">
        <v>1</v>
      </c>
      <c r="AH716" s="15">
        <v>3</v>
      </c>
      <c r="AI716" s="2">
        <v>145.55000000000001</v>
      </c>
      <c r="AJ716" s="14">
        <f t="shared" si="233"/>
        <v>9.0968750000000007</v>
      </c>
      <c r="AK716">
        <v>213</v>
      </c>
      <c r="AL716" s="14">
        <f t="shared" si="234"/>
        <v>13.3125</v>
      </c>
      <c r="AM716" s="16">
        <f t="shared" si="235"/>
        <v>0.68333333333333335</v>
      </c>
      <c r="AN716" s="15">
        <v>25</v>
      </c>
      <c r="AO716" s="16">
        <f t="shared" si="236"/>
        <v>10.305736860185503</v>
      </c>
      <c r="AP716" s="13">
        <f>IF(('Even Strength'!CU716+'Power Play'!AJ716+'Penalty Kill'!AF716)&gt;0,V716/('Even Strength'!CU716+'Power Play'!AJ716+'Penalty Kill'!AF716),0)</f>
        <v>0</v>
      </c>
      <c r="AQ716" s="13">
        <f>IF(('Even Strength'!CU716+'Power Play'!AJ716+'Penalty Kill'!AF716)&gt;0,W716/('Even Strength'!CU716+'Power Play'!AJ716+'Penalty Kill'!AF716),0)</f>
        <v>0.11538461538461539</v>
      </c>
      <c r="AR716" s="13">
        <f t="shared" si="237"/>
        <v>0.11538461538461539</v>
      </c>
      <c r="AS716">
        <v>20</v>
      </c>
      <c r="AT716">
        <v>27</v>
      </c>
      <c r="AU716" s="17">
        <f t="shared" si="238"/>
        <v>0.42553191489361702</v>
      </c>
      <c r="AV716">
        <v>5.4</v>
      </c>
      <c r="AW716">
        <v>13</v>
      </c>
      <c r="AX716">
        <v>24</v>
      </c>
      <c r="AY716">
        <v>9</v>
      </c>
      <c r="AZ716">
        <v>3</v>
      </c>
      <c r="BA716">
        <v>3</v>
      </c>
      <c r="BB716">
        <v>1</v>
      </c>
      <c r="BC716" s="2">
        <f t="shared" si="239"/>
        <v>5.3589831672964614</v>
      </c>
      <c r="BD716" s="14">
        <f t="shared" si="240"/>
        <v>9.8935073857780829</v>
      </c>
      <c r="BE716" s="14">
        <f t="shared" si="241"/>
        <v>3.7100652696667806</v>
      </c>
      <c r="BF716" s="14">
        <f t="shared" si="242"/>
        <v>1.2366884232222604</v>
      </c>
      <c r="BG716" s="14">
        <f t="shared" si="243"/>
        <v>1.2366884232222604</v>
      </c>
      <c r="BH716" s="14">
        <f t="shared" si="244"/>
        <v>0.41222947440742014</v>
      </c>
      <c r="BI716">
        <v>2</v>
      </c>
      <c r="BJ716">
        <v>1</v>
      </c>
      <c r="BK716">
        <v>0</v>
      </c>
      <c r="BL716">
        <v>0</v>
      </c>
      <c r="BM716">
        <v>0</v>
      </c>
      <c r="BN716">
        <v>0</v>
      </c>
      <c r="BO716" s="2">
        <v>-0.27122499999999999</v>
      </c>
      <c r="BR716" s="18" t="str">
        <f t="shared" si="245"/>
        <v xml:space="preserve"> </v>
      </c>
      <c r="BT716">
        <v>0</v>
      </c>
      <c r="BU716">
        <v>7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 s="18">
        <f t="shared" si="246"/>
        <v>0</v>
      </c>
      <c r="CC716" s="19">
        <v>5</v>
      </c>
      <c r="CD716">
        <v>-0.1</v>
      </c>
      <c r="CE716">
        <v>0.2</v>
      </c>
      <c r="CF716">
        <v>0.2</v>
      </c>
      <c r="CG716" s="20">
        <f t="shared" si="247"/>
        <v>1.2500000000000001E-2</v>
      </c>
      <c r="CH716" s="20">
        <f t="shared" si="248"/>
        <v>8.244589488148403E-2</v>
      </c>
      <c r="CI716">
        <v>2.4</v>
      </c>
      <c r="CJ716">
        <v>2.4</v>
      </c>
      <c r="CK716">
        <v>1.3</v>
      </c>
      <c r="CL716">
        <v>-0.1</v>
      </c>
      <c r="CM716">
        <v>0.5</v>
      </c>
      <c r="CN716">
        <v>0</v>
      </c>
      <c r="CO716">
        <v>0.4</v>
      </c>
      <c r="CP716" s="21">
        <f t="shared" si="249"/>
        <v>2.5000000000000001E-2</v>
      </c>
      <c r="CQ716" s="21">
        <f t="shared" si="250"/>
        <v>0.16489178976296806</v>
      </c>
      <c r="CU716">
        <v>7</v>
      </c>
      <c r="CV716" t="s">
        <v>171</v>
      </c>
      <c r="CW716">
        <v>562500</v>
      </c>
      <c r="CY716" s="22">
        <f t="shared" si="251"/>
        <v>-0.58780487804878034</v>
      </c>
    </row>
    <row r="717" spans="1:103" x14ac:dyDescent="0.2">
      <c r="A717">
        <v>29</v>
      </c>
      <c r="B717" t="s">
        <v>3152</v>
      </c>
      <c r="C717" t="s">
        <v>2991</v>
      </c>
      <c r="D717" t="s">
        <v>488</v>
      </c>
      <c r="E717" t="s">
        <v>117</v>
      </c>
      <c r="F717">
        <v>77</v>
      </c>
      <c r="G717">
        <v>228</v>
      </c>
      <c r="H717" t="s">
        <v>118</v>
      </c>
      <c r="I717">
        <v>2006</v>
      </c>
      <c r="J717">
        <v>3</v>
      </c>
      <c r="K717">
        <v>85</v>
      </c>
      <c r="M717">
        <v>26</v>
      </c>
      <c r="N717" t="s">
        <v>3153</v>
      </c>
      <c r="O717" s="12" t="s">
        <v>1468</v>
      </c>
      <c r="P717" s="12" t="s">
        <v>3151</v>
      </c>
      <c r="Q717" t="s">
        <v>177</v>
      </c>
      <c r="T717" s="12" t="s">
        <v>156</v>
      </c>
      <c r="U717">
        <v>77</v>
      </c>
      <c r="V717">
        <v>5</v>
      </c>
      <c r="W717">
        <v>4</v>
      </c>
      <c r="X717">
        <v>9</v>
      </c>
      <c r="Y717">
        <v>-14</v>
      </c>
      <c r="Z717">
        <v>31</v>
      </c>
      <c r="AA717">
        <v>10</v>
      </c>
      <c r="AB717">
        <v>4</v>
      </c>
      <c r="AC717" s="13">
        <f t="shared" si="231"/>
        <v>0.16129032258064516</v>
      </c>
      <c r="AD717" s="13">
        <f t="shared" si="232"/>
        <v>0.1111111111111111</v>
      </c>
      <c r="AE717" s="14">
        <v>31.9</v>
      </c>
      <c r="AF717" s="15">
        <v>17</v>
      </c>
      <c r="AG717" s="15">
        <v>3</v>
      </c>
      <c r="AH717" s="15">
        <v>0</v>
      </c>
      <c r="AI717" s="2">
        <v>497.2</v>
      </c>
      <c r="AJ717" s="14">
        <f t="shared" si="233"/>
        <v>6.4571428571428573</v>
      </c>
      <c r="AK717">
        <v>760</v>
      </c>
      <c r="AL717" s="14">
        <f t="shared" si="234"/>
        <v>9.8701298701298708</v>
      </c>
      <c r="AM717" s="16">
        <f t="shared" si="235"/>
        <v>0.65421052631578946</v>
      </c>
      <c r="AN717" s="15">
        <v>17.818182</v>
      </c>
      <c r="AO717" s="16">
        <f t="shared" si="236"/>
        <v>2.1502230893000802</v>
      </c>
      <c r="AP717" s="13">
        <f>IF(('Even Strength'!CU717+'Power Play'!AJ717+'Penalty Kill'!AF717)&gt;0,V717/('Even Strength'!CU717+'Power Play'!AJ717+'Penalty Kill'!AF717),0)</f>
        <v>0.04</v>
      </c>
      <c r="AQ717" s="13">
        <f>IF(('Even Strength'!CU717+'Power Play'!AJ717+'Penalty Kill'!AF717)&gt;0,W717/('Even Strength'!CU717+'Power Play'!AJ717+'Penalty Kill'!AF717),0)</f>
        <v>3.2000000000000001E-2</v>
      </c>
      <c r="AR717" s="13">
        <f t="shared" si="237"/>
        <v>7.2000000000000008E-2</v>
      </c>
      <c r="AS717">
        <v>3</v>
      </c>
      <c r="AT717">
        <v>8</v>
      </c>
      <c r="AU717" s="17">
        <f t="shared" si="238"/>
        <v>0.27272727272727271</v>
      </c>
      <c r="AV717">
        <v>0.2</v>
      </c>
      <c r="AW717">
        <v>46</v>
      </c>
      <c r="AX717">
        <v>121</v>
      </c>
      <c r="AY717">
        <v>12</v>
      </c>
      <c r="AZ717">
        <v>10</v>
      </c>
      <c r="BA717">
        <v>7</v>
      </c>
      <c r="BB717">
        <v>8</v>
      </c>
      <c r="BC717" s="2">
        <f t="shared" si="239"/>
        <v>5.551086082059534</v>
      </c>
      <c r="BD717" s="14">
        <f t="shared" si="240"/>
        <v>14.601769911504427</v>
      </c>
      <c r="BE717" s="14">
        <f t="shared" si="241"/>
        <v>1.4481094127111827</v>
      </c>
      <c r="BF717" s="14">
        <f t="shared" si="242"/>
        <v>1.2067578439259856</v>
      </c>
      <c r="BG717" s="14">
        <f t="shared" si="243"/>
        <v>0.84473049074818995</v>
      </c>
      <c r="BH717" s="14">
        <f t="shared" si="244"/>
        <v>0.96540627514078847</v>
      </c>
      <c r="BI717">
        <v>213</v>
      </c>
      <c r="BJ717">
        <v>19</v>
      </c>
      <c r="BK717">
        <v>19</v>
      </c>
      <c r="BL717">
        <v>7</v>
      </c>
      <c r="BM717">
        <v>1</v>
      </c>
      <c r="BN717">
        <v>0</v>
      </c>
      <c r="BO717" s="2">
        <v>-22.877296999999999</v>
      </c>
      <c r="BR717" s="18" t="str">
        <f t="shared" si="245"/>
        <v xml:space="preserve"> </v>
      </c>
      <c r="BT717">
        <v>0</v>
      </c>
      <c r="BU717">
        <v>22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 s="18">
        <f t="shared" si="246"/>
        <v>0</v>
      </c>
      <c r="CC717" s="19">
        <v>2</v>
      </c>
      <c r="CD717">
        <v>0.2</v>
      </c>
      <c r="CE717">
        <v>0.1</v>
      </c>
      <c r="CF717">
        <v>0.2</v>
      </c>
      <c r="CG717" s="20">
        <f t="shared" si="247"/>
        <v>2.5974025974025974E-3</v>
      </c>
      <c r="CH717" s="20">
        <f t="shared" si="248"/>
        <v>2.4135156878519713E-2</v>
      </c>
      <c r="CI717">
        <v>12.4</v>
      </c>
      <c r="CJ717">
        <v>11.5</v>
      </c>
      <c r="CK717">
        <v>-11.8</v>
      </c>
      <c r="CL717">
        <v>-1.7000000000000002</v>
      </c>
      <c r="CM717">
        <v>0.2</v>
      </c>
      <c r="CN717">
        <v>0</v>
      </c>
      <c r="CO717">
        <v>-1.5</v>
      </c>
      <c r="CP717" s="21">
        <f t="shared" si="249"/>
        <v>-1.948051948051948E-2</v>
      </c>
      <c r="CQ717" s="21">
        <f t="shared" si="250"/>
        <v>-0.18101367658889783</v>
      </c>
      <c r="CU717">
        <v>1</v>
      </c>
      <c r="CV717" t="s">
        <v>356</v>
      </c>
      <c r="CW717">
        <v>750000</v>
      </c>
      <c r="CY717" s="22">
        <f t="shared" si="251"/>
        <v>-2.8170731707317072</v>
      </c>
    </row>
    <row r="718" spans="1:103" x14ac:dyDescent="0.2">
      <c r="A718">
        <v>40</v>
      </c>
      <c r="B718" t="s">
        <v>692</v>
      </c>
      <c r="C718" t="s">
        <v>3154</v>
      </c>
      <c r="D718" t="s">
        <v>351</v>
      </c>
      <c r="E718" t="s">
        <v>106</v>
      </c>
      <c r="F718">
        <v>72</v>
      </c>
      <c r="G718">
        <v>205</v>
      </c>
      <c r="H718" t="s">
        <v>107</v>
      </c>
      <c r="I718">
        <v>2005</v>
      </c>
      <c r="J718">
        <v>1</v>
      </c>
      <c r="K718">
        <v>8</v>
      </c>
      <c r="M718">
        <v>27</v>
      </c>
      <c r="N718" t="s">
        <v>3155</v>
      </c>
      <c r="O718" s="12" t="s">
        <v>3156</v>
      </c>
      <c r="P718" s="12" t="s">
        <v>3157</v>
      </c>
      <c r="Q718" t="s">
        <v>169</v>
      </c>
      <c r="T718" s="12" t="s">
        <v>148</v>
      </c>
      <c r="U718">
        <v>75</v>
      </c>
      <c r="V718">
        <v>11</v>
      </c>
      <c r="W718">
        <v>16</v>
      </c>
      <c r="X718">
        <v>27</v>
      </c>
      <c r="Y718">
        <v>-7</v>
      </c>
      <c r="Z718">
        <v>129</v>
      </c>
      <c r="AA718">
        <v>37</v>
      </c>
      <c r="AB718">
        <v>55</v>
      </c>
      <c r="AC718" s="13">
        <f t="shared" si="231"/>
        <v>8.5271317829457363E-2</v>
      </c>
      <c r="AD718" s="13">
        <f t="shared" si="232"/>
        <v>4.9773755656108594E-2</v>
      </c>
      <c r="AE718" s="14">
        <v>28.3</v>
      </c>
      <c r="AF718" s="15">
        <v>74</v>
      </c>
      <c r="AG718" s="15">
        <v>23</v>
      </c>
      <c r="AH718" s="15">
        <v>9</v>
      </c>
      <c r="AI718" s="2">
        <v>1129.05</v>
      </c>
      <c r="AJ718" s="14">
        <f t="shared" si="233"/>
        <v>15.054</v>
      </c>
      <c r="AK718">
        <v>1522</v>
      </c>
      <c r="AL718" s="14">
        <f t="shared" si="234"/>
        <v>20.293333333333333</v>
      </c>
      <c r="AM718" s="16">
        <f t="shared" si="235"/>
        <v>0.74181997371879105</v>
      </c>
      <c r="AN718" s="15">
        <v>164.1</v>
      </c>
      <c r="AO718" s="16">
        <f t="shared" si="236"/>
        <v>8.720605819051416</v>
      </c>
      <c r="AP718" s="13">
        <f>IF(('Even Strength'!CU718+'Power Play'!AJ718+'Penalty Kill'!AF718)&gt;0,V718/('Even Strength'!CU718+'Power Play'!AJ718+'Penalty Kill'!AF718),0)</f>
        <v>8.8709677419354843E-2</v>
      </c>
      <c r="AQ718" s="13">
        <f>IF(('Even Strength'!CU718+'Power Play'!AJ718+'Penalty Kill'!AF718)&gt;0,W718/('Even Strength'!CU718+'Power Play'!AJ718+'Penalty Kill'!AF718),0)</f>
        <v>0.12903225806451613</v>
      </c>
      <c r="AR718" s="13">
        <f t="shared" si="237"/>
        <v>0.21774193548387097</v>
      </c>
      <c r="AS718">
        <v>5</v>
      </c>
      <c r="AT718">
        <v>15</v>
      </c>
      <c r="AU718" s="17">
        <f t="shared" si="238"/>
        <v>0.25</v>
      </c>
      <c r="AV718">
        <v>0.4</v>
      </c>
      <c r="AW718">
        <v>61</v>
      </c>
      <c r="AX718">
        <v>143</v>
      </c>
      <c r="AY718">
        <v>37</v>
      </c>
      <c r="AZ718">
        <v>37</v>
      </c>
      <c r="BA718">
        <v>29</v>
      </c>
      <c r="BB718">
        <v>24</v>
      </c>
      <c r="BC718" s="2">
        <f t="shared" si="239"/>
        <v>3.2416633452902888</v>
      </c>
      <c r="BD718" s="14">
        <f t="shared" si="240"/>
        <v>7.599309153713298</v>
      </c>
      <c r="BE718" s="14">
        <f t="shared" si="241"/>
        <v>1.9662548159957489</v>
      </c>
      <c r="BF718" s="14">
        <f t="shared" si="242"/>
        <v>1.9662548159957489</v>
      </c>
      <c r="BG718" s="14">
        <f t="shared" si="243"/>
        <v>1.5411186395642353</v>
      </c>
      <c r="BH718" s="14">
        <f t="shared" si="244"/>
        <v>1.2754085292945396</v>
      </c>
      <c r="BI718">
        <v>22</v>
      </c>
      <c r="BJ718">
        <v>11</v>
      </c>
      <c r="BK718">
        <v>0</v>
      </c>
      <c r="BL718">
        <v>0</v>
      </c>
      <c r="BM718">
        <v>0</v>
      </c>
      <c r="BN718">
        <v>0</v>
      </c>
      <c r="BO718" s="2">
        <v>0.49097199999999996</v>
      </c>
      <c r="BP718">
        <v>8</v>
      </c>
      <c r="BQ718">
        <v>4</v>
      </c>
      <c r="BR718" s="18">
        <f t="shared" si="245"/>
        <v>0.5</v>
      </c>
      <c r="BS718">
        <v>0</v>
      </c>
      <c r="BT718">
        <v>0</v>
      </c>
      <c r="BU718">
        <v>20</v>
      </c>
      <c r="BV718">
        <v>0</v>
      </c>
      <c r="BW718">
        <v>0</v>
      </c>
      <c r="BX718">
        <v>3</v>
      </c>
      <c r="BY718">
        <v>1</v>
      </c>
      <c r="BZ718">
        <v>0</v>
      </c>
      <c r="CA718">
        <v>0</v>
      </c>
      <c r="CB718" s="18">
        <f t="shared" si="246"/>
        <v>0</v>
      </c>
      <c r="CC718" s="19">
        <v>8</v>
      </c>
      <c r="CD718">
        <v>1.1000000000000001</v>
      </c>
      <c r="CE718">
        <v>0.8</v>
      </c>
      <c r="CF718">
        <v>1.9</v>
      </c>
      <c r="CG718" s="20">
        <f t="shared" si="247"/>
        <v>2.5333333333333333E-2</v>
      </c>
      <c r="CH718" s="20">
        <f t="shared" si="248"/>
        <v>0.10096984190248438</v>
      </c>
      <c r="CI718">
        <v>20</v>
      </c>
      <c r="CJ718">
        <v>16.7</v>
      </c>
      <c r="CK718">
        <v>-5</v>
      </c>
      <c r="CL718">
        <v>2.1</v>
      </c>
      <c r="CM718">
        <v>0.4</v>
      </c>
      <c r="CN718">
        <v>1.3</v>
      </c>
      <c r="CO718">
        <v>3.8</v>
      </c>
      <c r="CP718" s="21">
        <f t="shared" si="249"/>
        <v>5.0666666666666665E-2</v>
      </c>
      <c r="CQ718" s="21">
        <f t="shared" si="250"/>
        <v>0.20193968380496877</v>
      </c>
      <c r="CW718">
        <v>3000000</v>
      </c>
      <c r="CY718" s="22">
        <f t="shared" si="251"/>
        <v>-1.4682926829268288</v>
      </c>
    </row>
    <row r="719" spans="1:103" x14ac:dyDescent="0.2">
      <c r="A719">
        <v>10</v>
      </c>
      <c r="B719" t="s">
        <v>3158</v>
      </c>
      <c r="C719" t="s">
        <v>250</v>
      </c>
      <c r="D719" t="s">
        <v>245</v>
      </c>
      <c r="E719" t="s">
        <v>106</v>
      </c>
      <c r="F719">
        <v>73</v>
      </c>
      <c r="G719">
        <v>199</v>
      </c>
      <c r="H719" t="s">
        <v>107</v>
      </c>
      <c r="I719">
        <v>2001</v>
      </c>
      <c r="J719">
        <v>3</v>
      </c>
      <c r="K719">
        <v>95</v>
      </c>
      <c r="M719">
        <v>32</v>
      </c>
      <c r="N719" t="s">
        <v>3159</v>
      </c>
      <c r="O719" s="12" t="s">
        <v>524</v>
      </c>
      <c r="P719" s="12" t="s">
        <v>3160</v>
      </c>
      <c r="Q719" t="s">
        <v>442</v>
      </c>
      <c r="T719" s="12" t="s">
        <v>113</v>
      </c>
      <c r="U719">
        <v>82</v>
      </c>
      <c r="V719">
        <v>34</v>
      </c>
      <c r="W719">
        <v>44</v>
      </c>
      <c r="X719">
        <v>78</v>
      </c>
      <c r="Y719">
        <v>13</v>
      </c>
      <c r="Z719">
        <v>313</v>
      </c>
      <c r="AA719">
        <v>106</v>
      </c>
      <c r="AB719">
        <v>148</v>
      </c>
      <c r="AC719" s="13">
        <f t="shared" si="231"/>
        <v>0.10862619808306709</v>
      </c>
      <c r="AD719" s="13">
        <f t="shared" si="232"/>
        <v>5.9964726631393295E-2</v>
      </c>
      <c r="AE719" s="14">
        <v>33.700000000000003</v>
      </c>
      <c r="AF719" s="15">
        <v>152</v>
      </c>
      <c r="AG719" s="15">
        <v>37</v>
      </c>
      <c r="AH719" s="15">
        <v>76</v>
      </c>
      <c r="AI719" s="2">
        <v>1547.9333333333</v>
      </c>
      <c r="AJ719" s="14">
        <f t="shared" si="233"/>
        <v>18.877235772357317</v>
      </c>
      <c r="AK719">
        <v>1864</v>
      </c>
      <c r="AL719" s="14">
        <f t="shared" si="234"/>
        <v>22.73170731707317</v>
      </c>
      <c r="AM719" s="16">
        <f t="shared" si="235"/>
        <v>0.83043633762516089</v>
      </c>
      <c r="AN719" s="15">
        <v>249.54473400000001</v>
      </c>
      <c r="AO719" s="16">
        <f t="shared" si="236"/>
        <v>9.6726930789441763</v>
      </c>
      <c r="AP719" s="13">
        <f>IF(('Even Strength'!CU719+'Power Play'!AJ719+'Penalty Kill'!AF719)&gt;0,V719/('Even Strength'!CU719+'Power Play'!AJ719+'Penalty Kill'!AF719),0)</f>
        <v>0.24285714285714285</v>
      </c>
      <c r="AQ719" s="13">
        <f>IF(('Even Strength'!CU719+'Power Play'!AJ719+'Penalty Kill'!AF719)&gt;0,W719/('Even Strength'!CU719+'Power Play'!AJ719+'Penalty Kill'!AF719),0)</f>
        <v>0.31428571428571428</v>
      </c>
      <c r="AR719" s="13">
        <f t="shared" si="237"/>
        <v>0.55714285714285716</v>
      </c>
      <c r="AS719">
        <v>83</v>
      </c>
      <c r="AT719">
        <v>69</v>
      </c>
      <c r="AU719" s="17">
        <f t="shared" si="238"/>
        <v>0.54605263157894735</v>
      </c>
      <c r="AV719">
        <v>3.1</v>
      </c>
      <c r="AW719">
        <v>125</v>
      </c>
      <c r="AX719">
        <v>55</v>
      </c>
      <c r="AY719">
        <v>27</v>
      </c>
      <c r="AZ719">
        <v>106</v>
      </c>
      <c r="BA719">
        <v>25</v>
      </c>
      <c r="BB719">
        <v>41</v>
      </c>
      <c r="BC719" s="2">
        <f t="shared" si="239"/>
        <v>4.8451699039580696</v>
      </c>
      <c r="BD719" s="14">
        <f t="shared" si="240"/>
        <v>2.1318747577415511</v>
      </c>
      <c r="BE719" s="14">
        <f t="shared" si="241"/>
        <v>1.0465566992549431</v>
      </c>
      <c r="BF719" s="14">
        <f t="shared" si="242"/>
        <v>4.1087040785564435</v>
      </c>
      <c r="BG719" s="14">
        <f t="shared" si="243"/>
        <v>0.96903398079161396</v>
      </c>
      <c r="BH719" s="14">
        <f t="shared" si="244"/>
        <v>1.5892157284982469</v>
      </c>
      <c r="BI719">
        <v>40</v>
      </c>
      <c r="BJ719">
        <v>18</v>
      </c>
      <c r="BK719">
        <v>0</v>
      </c>
      <c r="BL719">
        <v>0</v>
      </c>
      <c r="BM719">
        <v>0</v>
      </c>
      <c r="BN719">
        <v>0</v>
      </c>
      <c r="BO719" s="2">
        <v>0.27171400000000001</v>
      </c>
      <c r="BP719">
        <v>13</v>
      </c>
      <c r="BQ719">
        <v>6</v>
      </c>
      <c r="BR719" s="18">
        <f t="shared" si="245"/>
        <v>0.46153846153846156</v>
      </c>
      <c r="BS719">
        <v>1</v>
      </c>
      <c r="BT719">
        <v>9</v>
      </c>
      <c r="BU719">
        <v>22</v>
      </c>
      <c r="BV719">
        <v>1</v>
      </c>
      <c r="BW719">
        <v>0</v>
      </c>
      <c r="BX719">
        <v>3</v>
      </c>
      <c r="BY719">
        <v>1</v>
      </c>
      <c r="BZ719">
        <v>1</v>
      </c>
      <c r="CA719">
        <v>1</v>
      </c>
      <c r="CB719" s="18">
        <f t="shared" si="246"/>
        <v>1</v>
      </c>
      <c r="CC719" s="19">
        <v>6</v>
      </c>
      <c r="CD719">
        <v>8.1999999999999993</v>
      </c>
      <c r="CE719">
        <v>1.8</v>
      </c>
      <c r="CF719">
        <v>10</v>
      </c>
      <c r="CG719" s="20">
        <f t="shared" si="247"/>
        <v>0.12195121951219512</v>
      </c>
      <c r="CH719" s="20">
        <f t="shared" si="248"/>
        <v>0.38761359231664561</v>
      </c>
      <c r="CI719">
        <v>38.6</v>
      </c>
      <c r="CJ719">
        <v>30.5</v>
      </c>
      <c r="CK719">
        <v>5.3</v>
      </c>
      <c r="CL719">
        <v>15.5</v>
      </c>
      <c r="CM719">
        <v>3</v>
      </c>
      <c r="CN719">
        <v>1.7000000000000002</v>
      </c>
      <c r="CO719">
        <v>20.2</v>
      </c>
      <c r="CP719" s="21">
        <f t="shared" si="249"/>
        <v>0.24634146341463414</v>
      </c>
      <c r="CQ719" s="21">
        <f t="shared" si="250"/>
        <v>0.78297945647962408</v>
      </c>
      <c r="CW719">
        <v>5900000</v>
      </c>
      <c r="CY719" s="22">
        <f t="shared" si="251"/>
        <v>9.8390243902439032</v>
      </c>
    </row>
    <row r="720" spans="1:103" x14ac:dyDescent="0.2">
      <c r="A720">
        <v>22</v>
      </c>
      <c r="B720" t="s">
        <v>3161</v>
      </c>
      <c r="C720" t="s">
        <v>3162</v>
      </c>
      <c r="D720" t="s">
        <v>488</v>
      </c>
      <c r="E720" t="s">
        <v>117</v>
      </c>
      <c r="F720">
        <v>71</v>
      </c>
      <c r="G720">
        <v>207</v>
      </c>
      <c r="H720" t="s">
        <v>107</v>
      </c>
      <c r="I720">
        <v>2007</v>
      </c>
      <c r="J720">
        <v>1</v>
      </c>
      <c r="K720">
        <v>14</v>
      </c>
      <c r="M720">
        <v>25</v>
      </c>
      <c r="N720" t="s">
        <v>3163</v>
      </c>
      <c r="O720" s="12" t="s">
        <v>447</v>
      </c>
      <c r="P720" s="12" t="s">
        <v>3164</v>
      </c>
      <c r="Q720" t="s">
        <v>265</v>
      </c>
      <c r="T720" s="12" t="s">
        <v>178</v>
      </c>
      <c r="U720">
        <v>81</v>
      </c>
      <c r="V720">
        <v>10</v>
      </c>
      <c r="W720">
        <v>35</v>
      </c>
      <c r="X720">
        <v>45</v>
      </c>
      <c r="Y720">
        <v>1</v>
      </c>
      <c r="Z720">
        <v>188</v>
      </c>
      <c r="AA720">
        <v>68</v>
      </c>
      <c r="AB720">
        <v>139</v>
      </c>
      <c r="AC720" s="13">
        <f t="shared" si="231"/>
        <v>5.3191489361702128E-2</v>
      </c>
      <c r="AD720" s="13">
        <f t="shared" si="232"/>
        <v>2.5316455696202531E-2</v>
      </c>
      <c r="AE720" s="14">
        <v>45.7</v>
      </c>
      <c r="AF720" s="15">
        <v>101</v>
      </c>
      <c r="AG720" s="15">
        <v>15</v>
      </c>
      <c r="AH720" s="15">
        <v>66</v>
      </c>
      <c r="AI720" s="2">
        <v>1664.9333333333</v>
      </c>
      <c r="AJ720" s="14">
        <f t="shared" si="233"/>
        <v>20.554732510287653</v>
      </c>
      <c r="AK720">
        <v>2118</v>
      </c>
      <c r="AL720" s="14">
        <f t="shared" si="234"/>
        <v>26.148148148148149</v>
      </c>
      <c r="AM720" s="16">
        <f t="shared" si="235"/>
        <v>0.78608750393451365</v>
      </c>
      <c r="AN720" s="15">
        <v>103.742857</v>
      </c>
      <c r="AO720" s="16">
        <f t="shared" si="236"/>
        <v>3.7386310282694755</v>
      </c>
      <c r="AP720" s="13">
        <f>IF(('Even Strength'!CU720+'Power Play'!AJ720+'Penalty Kill'!AF720)&gt;0,V720/('Even Strength'!CU720+'Power Play'!AJ720+'Penalty Kill'!AF720),0)</f>
        <v>9.0090090090090086E-2</v>
      </c>
      <c r="AQ720" s="13">
        <f>IF(('Even Strength'!CU720+'Power Play'!AJ720+'Penalty Kill'!AF720)&gt;0,W720/('Even Strength'!CU720+'Power Play'!AJ720+'Penalty Kill'!AF720),0)</f>
        <v>0.31531531531531531</v>
      </c>
      <c r="AR720" s="13">
        <f t="shared" si="237"/>
        <v>0.40540540540540537</v>
      </c>
      <c r="AS720">
        <v>0</v>
      </c>
      <c r="AT720">
        <v>0</v>
      </c>
      <c r="AU720" s="17">
        <f t="shared" si="238"/>
        <v>0</v>
      </c>
      <c r="AV720">
        <v>0</v>
      </c>
      <c r="AW720">
        <v>107</v>
      </c>
      <c r="AX720">
        <v>72</v>
      </c>
      <c r="AY720">
        <v>101</v>
      </c>
      <c r="AZ720">
        <v>68</v>
      </c>
      <c r="BA720">
        <v>37</v>
      </c>
      <c r="BB720">
        <v>38</v>
      </c>
      <c r="BC720" s="2">
        <f t="shared" si="239"/>
        <v>3.8560102506607645</v>
      </c>
      <c r="BD720" s="14">
        <f t="shared" si="240"/>
        <v>2.5946984864259353</v>
      </c>
      <c r="BE720" s="14">
        <f t="shared" si="241"/>
        <v>3.6397853767919361</v>
      </c>
      <c r="BF720" s="14">
        <f t="shared" si="242"/>
        <v>2.4505485705133827</v>
      </c>
      <c r="BG720" s="14">
        <f t="shared" si="243"/>
        <v>1.3333867221911053</v>
      </c>
      <c r="BH720" s="14">
        <f t="shared" si="244"/>
        <v>1.3694242011692435</v>
      </c>
      <c r="BI720">
        <v>38</v>
      </c>
      <c r="BJ720">
        <v>19</v>
      </c>
      <c r="BK720">
        <v>0</v>
      </c>
      <c r="BL720">
        <v>0</v>
      </c>
      <c r="BM720">
        <v>0</v>
      </c>
      <c r="BN720">
        <v>0</v>
      </c>
      <c r="BO720" s="2">
        <v>-2.7197779999999998</v>
      </c>
      <c r="BP720">
        <v>6</v>
      </c>
      <c r="BQ720">
        <v>3</v>
      </c>
      <c r="BR720" s="18">
        <f t="shared" si="245"/>
        <v>0.5</v>
      </c>
      <c r="BS720">
        <v>2</v>
      </c>
      <c r="BT720">
        <v>1</v>
      </c>
      <c r="BU720">
        <v>19</v>
      </c>
      <c r="BV720">
        <v>1</v>
      </c>
      <c r="BW720">
        <v>0</v>
      </c>
      <c r="BX720">
        <v>5</v>
      </c>
      <c r="BY720">
        <v>0</v>
      </c>
      <c r="BZ720">
        <v>0</v>
      </c>
      <c r="CA720">
        <v>0</v>
      </c>
      <c r="CB720" s="18">
        <f t="shared" si="246"/>
        <v>0</v>
      </c>
      <c r="CC720" s="19">
        <v>3</v>
      </c>
      <c r="CD720">
        <v>4.0999999999999996</v>
      </c>
      <c r="CE720">
        <v>3.8</v>
      </c>
      <c r="CF720">
        <v>7.9</v>
      </c>
      <c r="CG720" s="20">
        <f t="shared" si="247"/>
        <v>9.7530864197530875E-2</v>
      </c>
      <c r="CH720" s="20">
        <f t="shared" si="248"/>
        <v>0.28469608392729007</v>
      </c>
      <c r="CI720">
        <v>42</v>
      </c>
      <c r="CJ720">
        <v>30.6</v>
      </c>
      <c r="CK720">
        <v>-5.0999999999999996</v>
      </c>
      <c r="CL720">
        <v>7.6</v>
      </c>
      <c r="CM720">
        <v>2.2000000000000002</v>
      </c>
      <c r="CN720">
        <v>1</v>
      </c>
      <c r="CO720">
        <v>10.7</v>
      </c>
      <c r="CP720" s="21">
        <f t="shared" si="249"/>
        <v>0.13209876543209875</v>
      </c>
      <c r="CQ720" s="21">
        <f t="shared" si="250"/>
        <v>0.38560102506607641</v>
      </c>
      <c r="CU720">
        <v>1</v>
      </c>
      <c r="CV720" t="s">
        <v>768</v>
      </c>
      <c r="CW720">
        <v>4250000</v>
      </c>
      <c r="CY720" s="22">
        <f t="shared" si="251"/>
        <v>3.2365853658536583</v>
      </c>
    </row>
    <row r="721" spans="1:103" x14ac:dyDescent="0.2">
      <c r="A721">
        <v>65</v>
      </c>
      <c r="B721" t="s">
        <v>3165</v>
      </c>
      <c r="C721" t="s">
        <v>929</v>
      </c>
      <c r="D721" t="s">
        <v>105</v>
      </c>
      <c r="E721" t="s">
        <v>106</v>
      </c>
      <c r="F721">
        <v>70</v>
      </c>
      <c r="G721">
        <v>180</v>
      </c>
      <c r="H721" t="s">
        <v>107</v>
      </c>
      <c r="I721">
        <v>2011</v>
      </c>
      <c r="J721">
        <v>5</v>
      </c>
      <c r="K721">
        <v>139</v>
      </c>
      <c r="M721">
        <v>22</v>
      </c>
      <c r="N721" t="s">
        <v>3166</v>
      </c>
      <c r="O721" s="12" t="s">
        <v>175</v>
      </c>
      <c r="P721" s="12" t="s">
        <v>3167</v>
      </c>
      <c r="Q721" t="s">
        <v>442</v>
      </c>
      <c r="T721" s="12" t="s">
        <v>170</v>
      </c>
      <c r="U721">
        <v>80</v>
      </c>
      <c r="V721">
        <v>20</v>
      </c>
      <c r="W721">
        <v>19</v>
      </c>
      <c r="X721">
        <v>39</v>
      </c>
      <c r="Y721">
        <v>12</v>
      </c>
      <c r="Z721">
        <v>149</v>
      </c>
      <c r="AA721">
        <v>40</v>
      </c>
      <c r="AB721">
        <v>49</v>
      </c>
      <c r="AC721" s="13">
        <f t="shared" si="231"/>
        <v>0.13422818791946309</v>
      </c>
      <c r="AD721" s="13">
        <f t="shared" si="232"/>
        <v>8.4033613445378158E-2</v>
      </c>
      <c r="AE721" s="14">
        <v>22.3</v>
      </c>
      <c r="AF721" s="15">
        <v>82</v>
      </c>
      <c r="AG721" s="15">
        <v>15</v>
      </c>
      <c r="AH721" s="15">
        <v>9</v>
      </c>
      <c r="AI721" s="2">
        <v>1254.8833333333</v>
      </c>
      <c r="AJ721" s="14">
        <f t="shared" si="233"/>
        <v>15.686041666666251</v>
      </c>
      <c r="AK721">
        <v>1588</v>
      </c>
      <c r="AL721" s="14">
        <f t="shared" si="234"/>
        <v>19.850000000000001</v>
      </c>
      <c r="AM721" s="16">
        <f t="shared" si="235"/>
        <v>0.79022879932827461</v>
      </c>
      <c r="AN721" s="15">
        <v>64.374092000000005</v>
      </c>
      <c r="AO721" s="16">
        <f t="shared" si="236"/>
        <v>3.0779319618026402</v>
      </c>
      <c r="AP721" s="13">
        <f>IF(('Even Strength'!CU721+'Power Play'!AJ721+'Penalty Kill'!AF721)&gt;0,V721/('Even Strength'!CU721+'Power Play'!AJ721+'Penalty Kill'!AF721),0)</f>
        <v>0.15037593984962405</v>
      </c>
      <c r="AQ721" s="13">
        <f>IF(('Even Strength'!CU721+'Power Play'!AJ721+'Penalty Kill'!AF721)&gt;0,W721/('Even Strength'!CU721+'Power Play'!AJ721+'Penalty Kill'!AF721),0)</f>
        <v>0.14285714285714285</v>
      </c>
      <c r="AR721" s="13">
        <f t="shared" si="237"/>
        <v>0.2932330827067669</v>
      </c>
      <c r="AS721">
        <v>296</v>
      </c>
      <c r="AT721">
        <v>388</v>
      </c>
      <c r="AU721" s="17">
        <f t="shared" si="238"/>
        <v>0.43274853801169588</v>
      </c>
      <c r="AV721">
        <v>14.4</v>
      </c>
      <c r="AW721">
        <v>203</v>
      </c>
      <c r="AX721">
        <v>168</v>
      </c>
      <c r="AY721">
        <v>16</v>
      </c>
      <c r="AZ721">
        <v>40</v>
      </c>
      <c r="BA721">
        <v>18</v>
      </c>
      <c r="BB721">
        <v>25</v>
      </c>
      <c r="BC721" s="2">
        <f t="shared" si="239"/>
        <v>9.706081574648632</v>
      </c>
      <c r="BD721" s="14">
        <f t="shared" si="240"/>
        <v>8.0326192341919711</v>
      </c>
      <c r="BE721" s="14">
        <f t="shared" si="241"/>
        <v>0.76501135563733047</v>
      </c>
      <c r="BF721" s="14">
        <f t="shared" si="242"/>
        <v>1.9125283890933262</v>
      </c>
      <c r="BG721" s="14">
        <f t="shared" si="243"/>
        <v>0.8606377750919969</v>
      </c>
      <c r="BH721" s="14">
        <f t="shared" si="244"/>
        <v>1.195330243183329</v>
      </c>
      <c r="BI721">
        <v>76</v>
      </c>
      <c r="BJ721">
        <v>27</v>
      </c>
      <c r="BK721">
        <v>2</v>
      </c>
      <c r="BL721">
        <v>0</v>
      </c>
      <c r="BM721">
        <v>1</v>
      </c>
      <c r="BN721">
        <v>0</v>
      </c>
      <c r="BO721" s="2">
        <v>-7.4348359999999998</v>
      </c>
      <c r="BP721">
        <v>2</v>
      </c>
      <c r="BQ721">
        <v>0</v>
      </c>
      <c r="BR721" s="18">
        <f t="shared" si="245"/>
        <v>0</v>
      </c>
      <c r="BS721">
        <v>0</v>
      </c>
      <c r="BT721">
        <v>3</v>
      </c>
      <c r="BU721">
        <v>21</v>
      </c>
      <c r="BV721">
        <v>0</v>
      </c>
      <c r="BW721">
        <v>0</v>
      </c>
      <c r="BX721">
        <v>2</v>
      </c>
      <c r="BY721">
        <v>0</v>
      </c>
      <c r="BZ721">
        <v>0</v>
      </c>
      <c r="CA721">
        <v>0</v>
      </c>
      <c r="CB721" s="18">
        <f t="shared" si="246"/>
        <v>0</v>
      </c>
      <c r="CC721" s="19">
        <v>4</v>
      </c>
      <c r="CD721">
        <v>3.1</v>
      </c>
      <c r="CE721">
        <v>1.5</v>
      </c>
      <c r="CF721">
        <v>4.5999999999999996</v>
      </c>
      <c r="CG721" s="20">
        <f t="shared" si="247"/>
        <v>5.7499999999999996E-2</v>
      </c>
      <c r="CH721" s="20">
        <f t="shared" si="248"/>
        <v>0.21994076474573251</v>
      </c>
      <c r="CI721">
        <v>31.4</v>
      </c>
      <c r="CJ721">
        <v>25.5</v>
      </c>
      <c r="CK721">
        <v>5.8</v>
      </c>
      <c r="CL721">
        <v>2.7</v>
      </c>
      <c r="CM721">
        <v>2.9</v>
      </c>
      <c r="CN721">
        <v>-0.60000000000000009</v>
      </c>
      <c r="CO721">
        <v>5.0999999999999996</v>
      </c>
      <c r="CP721" s="21">
        <f t="shared" si="249"/>
        <v>6.3750000000000001E-2</v>
      </c>
      <c r="CQ721" s="21">
        <f t="shared" si="250"/>
        <v>0.24384736960939907</v>
      </c>
      <c r="CU721">
        <v>2</v>
      </c>
      <c r="CV721" t="s">
        <v>656</v>
      </c>
      <c r="CW721">
        <v>577500</v>
      </c>
      <c r="CY721" s="22">
        <f t="shared" si="251"/>
        <v>4.0858536585365854</v>
      </c>
    </row>
    <row r="722" spans="1:103" x14ac:dyDescent="0.2">
      <c r="A722">
        <v>15</v>
      </c>
      <c r="B722" t="s">
        <v>3168</v>
      </c>
      <c r="C722" t="s">
        <v>369</v>
      </c>
      <c r="D722" t="s">
        <v>105</v>
      </c>
      <c r="E722" t="s">
        <v>106</v>
      </c>
      <c r="F722">
        <v>74</v>
      </c>
      <c r="G722">
        <v>212</v>
      </c>
      <c r="H722" t="s">
        <v>118</v>
      </c>
      <c r="I722">
        <v>2010</v>
      </c>
      <c r="J722">
        <v>1</v>
      </c>
      <c r="K722">
        <v>21</v>
      </c>
      <c r="L722" t="s">
        <v>108</v>
      </c>
      <c r="M722">
        <v>22</v>
      </c>
      <c r="N722" t="s">
        <v>3169</v>
      </c>
      <c r="O722" s="12" t="s">
        <v>2581</v>
      </c>
      <c r="P722" s="12" t="s">
        <v>3170</v>
      </c>
      <c r="Q722" t="s">
        <v>122</v>
      </c>
      <c r="T722" s="12" t="s">
        <v>170</v>
      </c>
      <c r="U722">
        <v>42</v>
      </c>
      <c r="V722">
        <v>9</v>
      </c>
      <c r="W722">
        <v>15</v>
      </c>
      <c r="X722">
        <v>24</v>
      </c>
      <c r="Y722">
        <v>8</v>
      </c>
      <c r="Z722">
        <v>59</v>
      </c>
      <c r="AA722">
        <v>27</v>
      </c>
      <c r="AB722">
        <v>20</v>
      </c>
      <c r="AC722" s="13">
        <f t="shared" si="231"/>
        <v>0.15254237288135594</v>
      </c>
      <c r="AD722" s="13">
        <f t="shared" si="232"/>
        <v>8.4905660377358486E-2</v>
      </c>
      <c r="AE722" s="14">
        <v>23</v>
      </c>
      <c r="AF722" s="15">
        <v>33</v>
      </c>
      <c r="AG722" s="15">
        <v>3</v>
      </c>
      <c r="AH722" s="15">
        <v>4</v>
      </c>
      <c r="AI722" s="2">
        <v>606.88333333330002</v>
      </c>
      <c r="AJ722" s="14">
        <f t="shared" si="233"/>
        <v>14.449603174602382</v>
      </c>
      <c r="AK722">
        <v>872</v>
      </c>
      <c r="AL722" s="14">
        <f t="shared" si="234"/>
        <v>20.761904761904763</v>
      </c>
      <c r="AM722" s="16">
        <f t="shared" si="235"/>
        <v>0.69596712538222483</v>
      </c>
      <c r="AN722" s="15">
        <v>125.327586</v>
      </c>
      <c r="AO722" s="16">
        <f t="shared" si="236"/>
        <v>12.390610759894123</v>
      </c>
      <c r="AP722" s="13">
        <f>IF(('Even Strength'!CU722+'Power Play'!AJ722+'Penalty Kill'!AF722)&gt;0,V722/('Even Strength'!CU722+'Power Play'!AJ722+'Penalty Kill'!AF722),0)</f>
        <v>0.16363636363636364</v>
      </c>
      <c r="AQ722" s="13">
        <f>IF(('Even Strength'!CU722+'Power Play'!AJ722+'Penalty Kill'!AF722)&gt;0,W722/('Even Strength'!CU722+'Power Play'!AJ722+'Penalty Kill'!AF722),0)</f>
        <v>0.27272727272727271</v>
      </c>
      <c r="AR722" s="13">
        <f t="shared" si="237"/>
        <v>0.43636363636363634</v>
      </c>
      <c r="AS722">
        <v>251</v>
      </c>
      <c r="AT722">
        <v>261</v>
      </c>
      <c r="AU722" s="17">
        <f t="shared" si="238"/>
        <v>0.490234375</v>
      </c>
      <c r="AV722">
        <v>20.7</v>
      </c>
      <c r="AW722">
        <v>49</v>
      </c>
      <c r="AX722">
        <v>25</v>
      </c>
      <c r="AY722">
        <v>16</v>
      </c>
      <c r="AZ722">
        <v>27</v>
      </c>
      <c r="BA722">
        <v>9</v>
      </c>
      <c r="BB722">
        <v>17</v>
      </c>
      <c r="BC722" s="2">
        <f t="shared" si="239"/>
        <v>4.8444236948345285</v>
      </c>
      <c r="BD722" s="14">
        <f t="shared" si="240"/>
        <v>2.4716447422625145</v>
      </c>
      <c r="BE722" s="14">
        <f t="shared" si="241"/>
        <v>1.5818526350480093</v>
      </c>
      <c r="BF722" s="14">
        <f t="shared" si="242"/>
        <v>2.669376321643516</v>
      </c>
      <c r="BG722" s="14">
        <f t="shared" si="243"/>
        <v>0.88979210721450519</v>
      </c>
      <c r="BH722" s="14">
        <f t="shared" si="244"/>
        <v>1.6807184247385099</v>
      </c>
      <c r="BI722">
        <v>6</v>
      </c>
      <c r="BJ722">
        <v>3</v>
      </c>
      <c r="BK722">
        <v>0</v>
      </c>
      <c r="BL722">
        <v>0</v>
      </c>
      <c r="BM722">
        <v>0</v>
      </c>
      <c r="BN722">
        <v>0</v>
      </c>
      <c r="BO722" s="2">
        <v>7.2571029999999999</v>
      </c>
      <c r="BP722">
        <v>1</v>
      </c>
      <c r="BQ722">
        <v>0</v>
      </c>
      <c r="BR722" s="18">
        <f t="shared" si="245"/>
        <v>0</v>
      </c>
      <c r="BS722">
        <v>0</v>
      </c>
      <c r="BT722">
        <v>2</v>
      </c>
      <c r="BU722">
        <v>13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 s="18">
        <f t="shared" si="246"/>
        <v>0</v>
      </c>
      <c r="CC722" s="19">
        <v>3</v>
      </c>
      <c r="CD722">
        <v>2.1</v>
      </c>
      <c r="CE722">
        <v>1</v>
      </c>
      <c r="CF722">
        <v>3.1</v>
      </c>
      <c r="CG722" s="20">
        <f t="shared" si="247"/>
        <v>7.3809523809523811E-2</v>
      </c>
      <c r="CH722" s="20">
        <f t="shared" si="248"/>
        <v>0.30648394804055179</v>
      </c>
      <c r="CI722">
        <v>15.1</v>
      </c>
      <c r="CJ722">
        <v>12.7</v>
      </c>
      <c r="CK722">
        <v>8.9</v>
      </c>
      <c r="CL722">
        <v>3.3</v>
      </c>
      <c r="CM722">
        <v>1.8</v>
      </c>
      <c r="CN722">
        <v>-0.30000000000000004</v>
      </c>
      <c r="CO722">
        <v>4.8</v>
      </c>
      <c r="CP722" s="21">
        <f t="shared" si="249"/>
        <v>0.11428571428571428</v>
      </c>
      <c r="CQ722" s="21">
        <f t="shared" si="250"/>
        <v>0.47455579051440278</v>
      </c>
      <c r="CW722">
        <v>900000</v>
      </c>
      <c r="CY722" s="22">
        <f t="shared" si="251"/>
        <v>3.219512195121951</v>
      </c>
    </row>
    <row r="723" spans="1:103" x14ac:dyDescent="0.2">
      <c r="A723">
        <v>15</v>
      </c>
      <c r="B723" t="s">
        <v>3171</v>
      </c>
      <c r="C723" t="s">
        <v>553</v>
      </c>
      <c r="D723" t="s">
        <v>554</v>
      </c>
      <c r="E723" t="s">
        <v>106</v>
      </c>
      <c r="F723">
        <v>73</v>
      </c>
      <c r="G723">
        <v>215</v>
      </c>
      <c r="H723" t="s">
        <v>118</v>
      </c>
      <c r="I723">
        <v>2006</v>
      </c>
      <c r="J723">
        <v>1</v>
      </c>
      <c r="K723">
        <v>9</v>
      </c>
      <c r="M723">
        <v>25</v>
      </c>
      <c r="N723" t="s">
        <v>3172</v>
      </c>
      <c r="O723" s="12" t="s">
        <v>2589</v>
      </c>
      <c r="P723" s="12" t="s">
        <v>3173</v>
      </c>
      <c r="Q723" t="s">
        <v>610</v>
      </c>
      <c r="T723" s="12" t="s">
        <v>123</v>
      </c>
      <c r="U723">
        <v>67</v>
      </c>
      <c r="V723">
        <v>4</v>
      </c>
      <c r="W723">
        <v>16</v>
      </c>
      <c r="X723">
        <v>20</v>
      </c>
      <c r="Y723">
        <v>3</v>
      </c>
      <c r="Z723">
        <v>84</v>
      </c>
      <c r="AA723">
        <v>28</v>
      </c>
      <c r="AB723">
        <v>31</v>
      </c>
      <c r="AC723" s="13">
        <f t="shared" si="231"/>
        <v>4.7619047619047616E-2</v>
      </c>
      <c r="AD723" s="13">
        <f t="shared" si="232"/>
        <v>2.7972027972027972E-2</v>
      </c>
      <c r="AE723" s="14">
        <v>26.9</v>
      </c>
      <c r="AF723" s="15">
        <v>46</v>
      </c>
      <c r="AG723" s="15">
        <v>9</v>
      </c>
      <c r="AH723" s="15">
        <v>4</v>
      </c>
      <c r="AI723" s="2">
        <v>815.41666666670005</v>
      </c>
      <c r="AJ723" s="14">
        <f t="shared" si="233"/>
        <v>12.170398009950746</v>
      </c>
      <c r="AK723">
        <v>1198</v>
      </c>
      <c r="AL723" s="14">
        <f t="shared" si="234"/>
        <v>17.880597014925375</v>
      </c>
      <c r="AM723" s="16">
        <f t="shared" si="235"/>
        <v>0.68064830272679466</v>
      </c>
      <c r="AN723" s="15">
        <v>135.85185200000001</v>
      </c>
      <c r="AO723" s="16">
        <f t="shared" si="236"/>
        <v>9.9962527787425657</v>
      </c>
      <c r="AP723" s="13">
        <f>IF(('Even Strength'!CU723+'Power Play'!AJ723+'Penalty Kill'!AF723)&gt;0,V723/('Even Strength'!CU723+'Power Play'!AJ723+'Penalty Kill'!AF723),0)</f>
        <v>3.1496062992125984E-2</v>
      </c>
      <c r="AQ723" s="13">
        <f>IF(('Even Strength'!CU723+'Power Play'!AJ723+'Penalty Kill'!AF723)&gt;0,W723/('Even Strength'!CU723+'Power Play'!AJ723+'Penalty Kill'!AF723),0)</f>
        <v>0.12598425196850394</v>
      </c>
      <c r="AR723" s="13">
        <f t="shared" si="237"/>
        <v>0.15748031496062992</v>
      </c>
      <c r="AS723">
        <v>105</v>
      </c>
      <c r="AT723">
        <v>128</v>
      </c>
      <c r="AU723" s="17">
        <f t="shared" si="238"/>
        <v>0.45064377682403434</v>
      </c>
      <c r="AV723">
        <v>5.5</v>
      </c>
      <c r="AW723">
        <v>113</v>
      </c>
      <c r="AX723">
        <v>105</v>
      </c>
      <c r="AY723">
        <v>34</v>
      </c>
      <c r="AZ723">
        <v>28</v>
      </c>
      <c r="BA723">
        <v>15</v>
      </c>
      <c r="BB723">
        <v>31</v>
      </c>
      <c r="BC723" s="2">
        <f t="shared" si="239"/>
        <v>8.3147675012771245</v>
      </c>
      <c r="BD723" s="14">
        <f t="shared" si="240"/>
        <v>7.726111394992019</v>
      </c>
      <c r="BE723" s="14">
        <f t="shared" si="241"/>
        <v>2.5017884517117013</v>
      </c>
      <c r="BF723" s="14">
        <f t="shared" si="242"/>
        <v>2.0602963719978717</v>
      </c>
      <c r="BG723" s="14">
        <f t="shared" si="243"/>
        <v>1.1037301992845743</v>
      </c>
      <c r="BH723" s="14">
        <f t="shared" si="244"/>
        <v>2.2810424118547865</v>
      </c>
      <c r="BI723">
        <v>35</v>
      </c>
      <c r="BJ723">
        <v>14</v>
      </c>
      <c r="BK723">
        <v>1</v>
      </c>
      <c r="BL723">
        <v>0</v>
      </c>
      <c r="BM723">
        <v>0</v>
      </c>
      <c r="BN723">
        <v>0</v>
      </c>
      <c r="BO723" s="2">
        <v>-5.4232279999999999</v>
      </c>
      <c r="BP723">
        <v>1</v>
      </c>
      <c r="BQ723">
        <v>0</v>
      </c>
      <c r="BR723" s="18">
        <f t="shared" si="245"/>
        <v>0</v>
      </c>
      <c r="BS723">
        <v>0</v>
      </c>
      <c r="BT723">
        <v>1</v>
      </c>
      <c r="BU723">
        <v>17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 s="18">
        <f t="shared" si="246"/>
        <v>0</v>
      </c>
      <c r="CC723" s="19">
        <v>2</v>
      </c>
      <c r="CD723">
        <v>0.4</v>
      </c>
      <c r="CE723">
        <v>1</v>
      </c>
      <c r="CF723">
        <v>1.4</v>
      </c>
      <c r="CG723" s="20">
        <f t="shared" si="247"/>
        <v>2.0895522388059699E-2</v>
      </c>
      <c r="CH723" s="20">
        <f t="shared" si="248"/>
        <v>0.10301481859989359</v>
      </c>
      <c r="CI723">
        <v>14.4</v>
      </c>
      <c r="CJ723">
        <v>14.1</v>
      </c>
      <c r="CK723">
        <v>-0.60000000000000009</v>
      </c>
      <c r="CL723">
        <v>1</v>
      </c>
      <c r="CM723">
        <v>1.7000000000000002</v>
      </c>
      <c r="CN723">
        <v>-0.30000000000000004</v>
      </c>
      <c r="CO723">
        <v>2.5</v>
      </c>
      <c r="CP723" s="21">
        <f t="shared" si="249"/>
        <v>3.7313432835820892E-2</v>
      </c>
      <c r="CQ723" s="21">
        <f t="shared" si="250"/>
        <v>0.18395503321409568</v>
      </c>
      <c r="CW723">
        <v>830000</v>
      </c>
      <c r="CY723" s="22">
        <f t="shared" si="251"/>
        <v>1.0424390243902439</v>
      </c>
    </row>
    <row r="724" spans="1:103" x14ac:dyDescent="0.2">
      <c r="A724">
        <v>15</v>
      </c>
      <c r="B724" t="s">
        <v>3174</v>
      </c>
      <c r="C724" t="s">
        <v>982</v>
      </c>
      <c r="D724" t="s">
        <v>983</v>
      </c>
      <c r="E724" t="s">
        <v>117</v>
      </c>
      <c r="F724">
        <v>75</v>
      </c>
      <c r="G724">
        <v>205</v>
      </c>
      <c r="H724" t="s">
        <v>107</v>
      </c>
      <c r="I724">
        <v>2009</v>
      </c>
      <c r="J724">
        <v>2</v>
      </c>
      <c r="K724">
        <v>44</v>
      </c>
      <c r="M724">
        <v>23</v>
      </c>
      <c r="N724" t="s">
        <v>3175</v>
      </c>
      <c r="O724" s="12" t="s">
        <v>1109</v>
      </c>
      <c r="P724" s="12" t="s">
        <v>3176</v>
      </c>
      <c r="Q724" t="s">
        <v>317</v>
      </c>
      <c r="T724" s="12" t="s">
        <v>170</v>
      </c>
      <c r="U724">
        <v>24</v>
      </c>
      <c r="V724">
        <v>5</v>
      </c>
      <c r="W724">
        <v>2</v>
      </c>
      <c r="X724">
        <v>7</v>
      </c>
      <c r="Y724">
        <v>-1</v>
      </c>
      <c r="Z724">
        <v>23</v>
      </c>
      <c r="AA724">
        <v>5</v>
      </c>
      <c r="AB724">
        <v>12</v>
      </c>
      <c r="AC724" s="13">
        <f t="shared" si="231"/>
        <v>0.21739130434782608</v>
      </c>
      <c r="AD724" s="13">
        <f t="shared" si="232"/>
        <v>0.125</v>
      </c>
      <c r="AE724" s="14">
        <v>33.299999999999997</v>
      </c>
      <c r="AF724" s="15">
        <v>16</v>
      </c>
      <c r="AG724" s="15">
        <v>2</v>
      </c>
      <c r="AH724" s="15">
        <v>3</v>
      </c>
      <c r="AI724" s="2">
        <v>287.86666666669998</v>
      </c>
      <c r="AJ724" s="14">
        <f t="shared" si="233"/>
        <v>11.994444444445833</v>
      </c>
      <c r="AK724">
        <v>406</v>
      </c>
      <c r="AL724" s="14">
        <f t="shared" si="234"/>
        <v>16.916666666666668</v>
      </c>
      <c r="AM724" s="16">
        <f t="shared" si="235"/>
        <v>0.70903119868645315</v>
      </c>
      <c r="AN724" s="15">
        <v>0</v>
      </c>
      <c r="AO724" s="16">
        <f t="shared" si="236"/>
        <v>0</v>
      </c>
      <c r="AP724" s="13">
        <f>IF(('Even Strength'!CU724+'Power Play'!AJ724+'Penalty Kill'!AF724)&gt;0,V724/('Even Strength'!CU724+'Power Play'!AJ724+'Penalty Kill'!AF724),0)</f>
        <v>0.10638297872340426</v>
      </c>
      <c r="AQ724" s="13">
        <f>IF(('Even Strength'!CU724+'Power Play'!AJ724+'Penalty Kill'!AF724)&gt;0,W724/('Even Strength'!CU724+'Power Play'!AJ724+'Penalty Kill'!AF724),0)</f>
        <v>4.2553191489361701E-2</v>
      </c>
      <c r="AR724" s="13">
        <f t="shared" si="237"/>
        <v>0.14893617021276595</v>
      </c>
      <c r="AS724">
        <v>86</v>
      </c>
      <c r="AT724">
        <v>122</v>
      </c>
      <c r="AU724" s="17">
        <f t="shared" si="238"/>
        <v>0.41346153846153844</v>
      </c>
      <c r="AV724">
        <v>13.8</v>
      </c>
      <c r="AW724">
        <v>32</v>
      </c>
      <c r="AX724">
        <v>23</v>
      </c>
      <c r="AY724">
        <v>5</v>
      </c>
      <c r="AZ724">
        <v>5</v>
      </c>
      <c r="BA724">
        <v>4</v>
      </c>
      <c r="BB724">
        <v>6</v>
      </c>
      <c r="BC724" s="2">
        <f t="shared" si="239"/>
        <v>6.6697545159788483</v>
      </c>
      <c r="BD724" s="14">
        <f t="shared" si="240"/>
        <v>4.7938860583597966</v>
      </c>
      <c r="BE724" s="14">
        <f t="shared" si="241"/>
        <v>1.0421491431216952</v>
      </c>
      <c r="BF724" s="14">
        <f t="shared" si="242"/>
        <v>1.0421491431216952</v>
      </c>
      <c r="BG724" s="14">
        <f t="shared" si="243"/>
        <v>0.83371931449735603</v>
      </c>
      <c r="BH724" s="14">
        <f t="shared" si="244"/>
        <v>1.2505789717460341</v>
      </c>
      <c r="BI724">
        <v>8</v>
      </c>
      <c r="BJ724">
        <v>3</v>
      </c>
      <c r="BK724">
        <v>0</v>
      </c>
      <c r="BL724">
        <v>0</v>
      </c>
      <c r="BM724">
        <v>0</v>
      </c>
      <c r="BN724">
        <v>0</v>
      </c>
      <c r="BO724" s="2">
        <v>-2.4643860000000002</v>
      </c>
      <c r="BR724" s="18" t="str">
        <f t="shared" si="245"/>
        <v xml:space="preserve"> </v>
      </c>
      <c r="BT724">
        <v>1</v>
      </c>
      <c r="BU724">
        <v>4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 s="18">
        <f t="shared" si="246"/>
        <v>0</v>
      </c>
      <c r="CC724" s="19">
        <v>1</v>
      </c>
      <c r="CD724">
        <v>0.60000000000000009</v>
      </c>
      <c r="CE724">
        <v>0.30000000000000004</v>
      </c>
      <c r="CF724">
        <v>0.8</v>
      </c>
      <c r="CG724" s="20">
        <f t="shared" si="247"/>
        <v>3.3333333333333333E-2</v>
      </c>
      <c r="CH724" s="20">
        <f t="shared" si="248"/>
        <v>0.16674386289947121</v>
      </c>
      <c r="CI724">
        <v>5.2</v>
      </c>
      <c r="CJ724">
        <v>5</v>
      </c>
      <c r="CK724">
        <v>0.60000000000000009</v>
      </c>
      <c r="CL724">
        <v>1.1000000000000001</v>
      </c>
      <c r="CM724">
        <v>0.4</v>
      </c>
      <c r="CN724">
        <v>0</v>
      </c>
      <c r="CO724">
        <v>1.5</v>
      </c>
      <c r="CP724" s="21">
        <f t="shared" si="249"/>
        <v>6.25E-2</v>
      </c>
      <c r="CQ724" s="21">
        <f t="shared" si="250"/>
        <v>0.31264474293650851</v>
      </c>
      <c r="CW724">
        <v>1100000</v>
      </c>
      <c r="CY724" s="22">
        <f t="shared" si="251"/>
        <v>-0.43170731707317045</v>
      </c>
    </row>
    <row r="725" spans="1:103" x14ac:dyDescent="0.2">
      <c r="A725">
        <v>33</v>
      </c>
      <c r="B725" t="s">
        <v>3177</v>
      </c>
      <c r="C725" t="s">
        <v>285</v>
      </c>
      <c r="E725" t="s">
        <v>182</v>
      </c>
      <c r="F725">
        <v>73</v>
      </c>
      <c r="G725">
        <v>200</v>
      </c>
      <c r="H725" t="s">
        <v>107</v>
      </c>
      <c r="I725">
        <v>2009</v>
      </c>
      <c r="J725">
        <v>2</v>
      </c>
      <c r="K725">
        <v>39</v>
      </c>
      <c r="M725">
        <v>23</v>
      </c>
      <c r="N725" t="s">
        <v>3178</v>
      </c>
      <c r="O725" s="12" t="s">
        <v>3179</v>
      </c>
      <c r="P725" s="12" t="s">
        <v>3180</v>
      </c>
      <c r="Q725" t="s">
        <v>192</v>
      </c>
      <c r="T725" s="12" t="s">
        <v>148</v>
      </c>
      <c r="U725">
        <v>52</v>
      </c>
      <c r="V725">
        <v>10</v>
      </c>
      <c r="W725">
        <v>13</v>
      </c>
      <c r="X725">
        <v>23</v>
      </c>
      <c r="Y725">
        <v>2</v>
      </c>
      <c r="Z725">
        <v>119</v>
      </c>
      <c r="AA725">
        <v>34</v>
      </c>
      <c r="AB725">
        <v>34</v>
      </c>
      <c r="AC725" s="13">
        <f t="shared" si="231"/>
        <v>8.4033613445378158E-2</v>
      </c>
      <c r="AD725" s="13">
        <f t="shared" si="232"/>
        <v>5.3475935828877004E-2</v>
      </c>
      <c r="AE725" s="14">
        <v>31.4</v>
      </c>
      <c r="AF725" s="15">
        <v>57</v>
      </c>
      <c r="AG725" s="15">
        <v>19</v>
      </c>
      <c r="AH725" s="15">
        <v>18</v>
      </c>
      <c r="AI725" s="2">
        <v>741.68333333329997</v>
      </c>
      <c r="AJ725" s="14">
        <f t="shared" si="233"/>
        <v>14.263141025640383</v>
      </c>
      <c r="AK725">
        <v>1037</v>
      </c>
      <c r="AL725" s="14">
        <f t="shared" si="234"/>
        <v>19.942307692307693</v>
      </c>
      <c r="AM725" s="16">
        <f t="shared" si="235"/>
        <v>0.71522018643519769</v>
      </c>
      <c r="AN725" s="15">
        <v>109.60714299999999</v>
      </c>
      <c r="AO725" s="16">
        <f t="shared" si="236"/>
        <v>8.8668954585294202</v>
      </c>
      <c r="AP725" s="13">
        <f>IF(('Even Strength'!CU725+'Power Play'!AJ725+'Penalty Kill'!AF725)&gt;0,V725/('Even Strength'!CU725+'Power Play'!AJ725+'Penalty Kill'!AF725),0)</f>
        <v>7.9365079365079361E-2</v>
      </c>
      <c r="AQ725" s="13">
        <f>IF(('Even Strength'!CU725+'Power Play'!AJ725+'Penalty Kill'!AF725)&gt;0,W725/('Even Strength'!CU725+'Power Play'!AJ725+'Penalty Kill'!AF725),0)</f>
        <v>0.10317460317460317</v>
      </c>
      <c r="AR725" s="13">
        <f t="shared" si="237"/>
        <v>0.18253968253968253</v>
      </c>
      <c r="AS725">
        <v>1</v>
      </c>
      <c r="AT725">
        <v>11</v>
      </c>
      <c r="AU725" s="17">
        <f t="shared" si="238"/>
        <v>8.3333333333333329E-2</v>
      </c>
      <c r="AV725">
        <v>0.30000000000000004</v>
      </c>
      <c r="AW725">
        <v>65</v>
      </c>
      <c r="AX725">
        <v>31</v>
      </c>
      <c r="AY725">
        <v>20</v>
      </c>
      <c r="AZ725">
        <v>34</v>
      </c>
      <c r="BA725">
        <v>9</v>
      </c>
      <c r="BB725">
        <v>17</v>
      </c>
      <c r="BC725" s="2">
        <f t="shared" si="239"/>
        <v>5.2583088020496289</v>
      </c>
      <c r="BD725" s="14">
        <f t="shared" si="240"/>
        <v>2.5078088132852074</v>
      </c>
      <c r="BE725" s="14">
        <f t="shared" si="241"/>
        <v>1.6179411698614241</v>
      </c>
      <c r="BF725" s="14">
        <f t="shared" si="242"/>
        <v>2.750499988764421</v>
      </c>
      <c r="BG725" s="14">
        <f t="shared" si="243"/>
        <v>0.72807352643764089</v>
      </c>
      <c r="BH725" s="14">
        <f t="shared" si="244"/>
        <v>1.3752499943822105</v>
      </c>
      <c r="BI725">
        <v>12</v>
      </c>
      <c r="BJ725">
        <v>6</v>
      </c>
      <c r="BK725">
        <v>0</v>
      </c>
      <c r="BL725">
        <v>0</v>
      </c>
      <c r="BM725">
        <v>0</v>
      </c>
      <c r="BN725">
        <v>0</v>
      </c>
      <c r="BO725" s="2">
        <v>1.9111560000000001</v>
      </c>
      <c r="BP725">
        <v>3</v>
      </c>
      <c r="BQ725">
        <v>1</v>
      </c>
      <c r="BR725" s="18">
        <f t="shared" si="245"/>
        <v>0.33333333333333331</v>
      </c>
      <c r="BS725">
        <v>1</v>
      </c>
      <c r="BT725">
        <v>1</v>
      </c>
      <c r="BU725">
        <v>11</v>
      </c>
      <c r="BV725">
        <v>0</v>
      </c>
      <c r="BW725">
        <v>0</v>
      </c>
      <c r="BX725">
        <v>1</v>
      </c>
      <c r="BY725">
        <v>1</v>
      </c>
      <c r="BZ725">
        <v>0</v>
      </c>
      <c r="CA725">
        <v>0</v>
      </c>
      <c r="CB725" s="18">
        <f t="shared" si="246"/>
        <v>0</v>
      </c>
      <c r="CC725" s="19">
        <v>5</v>
      </c>
      <c r="CD725">
        <v>1.6</v>
      </c>
      <c r="CE725">
        <v>0.60000000000000009</v>
      </c>
      <c r="CF725">
        <v>2.2999999999999998</v>
      </c>
      <c r="CG725" s="20">
        <f t="shared" si="247"/>
        <v>4.4230769230769226E-2</v>
      </c>
      <c r="CH725" s="20">
        <f t="shared" si="248"/>
        <v>0.18606323453406376</v>
      </c>
      <c r="CI725">
        <v>14.9</v>
      </c>
      <c r="CJ725">
        <v>15.2</v>
      </c>
      <c r="CK725">
        <v>-6.2</v>
      </c>
      <c r="CL725">
        <v>3</v>
      </c>
      <c r="CM725">
        <v>1.2</v>
      </c>
      <c r="CN725">
        <v>0</v>
      </c>
      <c r="CO725">
        <v>4.3</v>
      </c>
      <c r="CP725" s="21">
        <f t="shared" si="249"/>
        <v>8.269230769230769E-2</v>
      </c>
      <c r="CQ725" s="21">
        <f t="shared" si="250"/>
        <v>0.34785735152020614</v>
      </c>
      <c r="CU725">
        <v>24</v>
      </c>
      <c r="CV725" t="s">
        <v>283</v>
      </c>
      <c r="CW725">
        <v>900000</v>
      </c>
      <c r="CY725" s="22">
        <f t="shared" si="251"/>
        <v>2.719512195121951</v>
      </c>
    </row>
    <row r="726" spans="1:103" x14ac:dyDescent="0.2">
      <c r="A726">
        <v>38</v>
      </c>
      <c r="B726" t="s">
        <v>217</v>
      </c>
      <c r="C726" t="s">
        <v>3181</v>
      </c>
      <c r="D726" t="s">
        <v>554</v>
      </c>
      <c r="E726" t="s">
        <v>106</v>
      </c>
      <c r="F726">
        <v>72</v>
      </c>
      <c r="G726">
        <v>202</v>
      </c>
      <c r="H726" t="s">
        <v>118</v>
      </c>
      <c r="L726" t="s">
        <v>108</v>
      </c>
      <c r="M726">
        <v>25</v>
      </c>
      <c r="N726" t="s">
        <v>3182</v>
      </c>
      <c r="O726" s="12" t="s">
        <v>490</v>
      </c>
      <c r="P726" s="12" t="s">
        <v>3183</v>
      </c>
      <c r="Q726" t="s">
        <v>147</v>
      </c>
      <c r="T726" s="12" t="s">
        <v>132</v>
      </c>
      <c r="U726">
        <v>20</v>
      </c>
      <c r="V726">
        <v>0</v>
      </c>
      <c r="W726">
        <v>0</v>
      </c>
      <c r="X726">
        <v>0</v>
      </c>
      <c r="Y726">
        <v>-4</v>
      </c>
      <c r="Z726">
        <v>14</v>
      </c>
      <c r="AA726">
        <v>6</v>
      </c>
      <c r="AB726">
        <v>7</v>
      </c>
      <c r="AC726" s="13">
        <f t="shared" si="231"/>
        <v>0</v>
      </c>
      <c r="AD726" s="13">
        <f t="shared" si="232"/>
        <v>0</v>
      </c>
      <c r="AE726" s="14">
        <v>40.4</v>
      </c>
      <c r="AF726" s="15">
        <v>8</v>
      </c>
      <c r="AG726" s="15">
        <v>1</v>
      </c>
      <c r="AH726" s="15">
        <v>2</v>
      </c>
      <c r="AI726" s="2">
        <v>215.88333333329999</v>
      </c>
      <c r="AJ726" s="14">
        <f t="shared" si="233"/>
        <v>10.794166666664999</v>
      </c>
      <c r="AK726">
        <v>279</v>
      </c>
      <c r="AL726" s="14">
        <f t="shared" si="234"/>
        <v>13.95</v>
      </c>
      <c r="AM726" s="16">
        <f t="shared" si="235"/>
        <v>0.7737753882913978</v>
      </c>
      <c r="AN726" s="15">
        <v>0</v>
      </c>
      <c r="AO726" s="16">
        <f t="shared" si="236"/>
        <v>0</v>
      </c>
      <c r="AP726" s="13">
        <f>IF(('Even Strength'!CU726+'Power Play'!AJ726+'Penalty Kill'!AF726)&gt;0,V726/('Even Strength'!CU726+'Power Play'!AJ726+'Penalty Kill'!AF726),0)</f>
        <v>0</v>
      </c>
      <c r="AQ726" s="13">
        <f>IF(('Even Strength'!CU726+'Power Play'!AJ726+'Penalty Kill'!AF726)&gt;0,W726/('Even Strength'!CU726+'Power Play'!AJ726+'Penalty Kill'!AF726),0)</f>
        <v>0</v>
      </c>
      <c r="AR726" s="13">
        <f t="shared" si="237"/>
        <v>0</v>
      </c>
      <c r="AS726">
        <v>34</v>
      </c>
      <c r="AT726">
        <v>56</v>
      </c>
      <c r="AU726" s="17">
        <f t="shared" si="238"/>
        <v>0.37777777777777777</v>
      </c>
      <c r="AV726">
        <v>7.8</v>
      </c>
      <c r="AW726">
        <v>21</v>
      </c>
      <c r="AX726">
        <v>57</v>
      </c>
      <c r="AY726">
        <v>18</v>
      </c>
      <c r="AZ726">
        <v>6</v>
      </c>
      <c r="BA726">
        <v>2</v>
      </c>
      <c r="BB726">
        <v>4</v>
      </c>
      <c r="BC726" s="2">
        <f t="shared" si="239"/>
        <v>5.8364857561963772</v>
      </c>
      <c r="BD726" s="14">
        <f t="shared" si="240"/>
        <v>15.84188990967588</v>
      </c>
      <c r="BE726" s="14">
        <f t="shared" si="241"/>
        <v>5.0027020767397516</v>
      </c>
      <c r="BF726" s="14">
        <f t="shared" si="242"/>
        <v>1.6675673589132507</v>
      </c>
      <c r="BG726" s="14">
        <f t="shared" si="243"/>
        <v>0.5558557863044169</v>
      </c>
      <c r="BH726" s="14">
        <f t="shared" si="244"/>
        <v>1.1117115726088338</v>
      </c>
      <c r="BI726">
        <v>12</v>
      </c>
      <c r="BJ726">
        <v>1</v>
      </c>
      <c r="BK726">
        <v>2</v>
      </c>
      <c r="BL726">
        <v>0</v>
      </c>
      <c r="BM726">
        <v>0</v>
      </c>
      <c r="BN726">
        <v>0</v>
      </c>
      <c r="BO726" s="2">
        <v>-1.400333</v>
      </c>
      <c r="BR726" s="18" t="str">
        <f t="shared" si="245"/>
        <v xml:space="preserve"> </v>
      </c>
      <c r="BT726">
        <v>0</v>
      </c>
      <c r="BU726">
        <v>4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 s="18">
        <f t="shared" si="246"/>
        <v>0</v>
      </c>
      <c r="CC726" s="19">
        <v>4</v>
      </c>
      <c r="CD726">
        <v>-0.60000000000000009</v>
      </c>
      <c r="CE726">
        <v>0.1</v>
      </c>
      <c r="CF726">
        <v>-0.5</v>
      </c>
      <c r="CG726" s="20">
        <f t="shared" si="247"/>
        <v>-2.5000000000000001E-2</v>
      </c>
      <c r="CH726" s="20">
        <f t="shared" si="248"/>
        <v>-0.13896394657610422</v>
      </c>
      <c r="CI726">
        <v>2.5</v>
      </c>
      <c r="CJ726">
        <v>4.2</v>
      </c>
      <c r="CK726">
        <v>-4.5999999999999996</v>
      </c>
      <c r="CL726">
        <v>-1.1000000000000001</v>
      </c>
      <c r="CM726">
        <v>0.60000000000000009</v>
      </c>
      <c r="CN726">
        <v>0</v>
      </c>
      <c r="CO726">
        <v>-0.5</v>
      </c>
      <c r="CP726" s="21">
        <f t="shared" si="249"/>
        <v>-2.5000000000000001E-2</v>
      </c>
      <c r="CQ726" s="21">
        <f t="shared" si="250"/>
        <v>-0.13896394657610422</v>
      </c>
      <c r="CW726">
        <v>550000</v>
      </c>
      <c r="CY726" s="22">
        <f t="shared" si="251"/>
        <v>-1.4658536585365853</v>
      </c>
    </row>
    <row r="727" spans="1:103" x14ac:dyDescent="0.2">
      <c r="A727">
        <v>17</v>
      </c>
      <c r="B727" t="s">
        <v>3184</v>
      </c>
      <c r="C727" t="s">
        <v>3185</v>
      </c>
      <c r="D727" t="s">
        <v>105</v>
      </c>
      <c r="E727" t="s">
        <v>106</v>
      </c>
      <c r="F727">
        <v>74</v>
      </c>
      <c r="G727">
        <v>183</v>
      </c>
      <c r="H727" t="s">
        <v>107</v>
      </c>
      <c r="I727">
        <v>2007</v>
      </c>
      <c r="J727">
        <v>2</v>
      </c>
      <c r="K727">
        <v>61</v>
      </c>
      <c r="M727">
        <v>25</v>
      </c>
      <c r="N727" t="s">
        <v>3186</v>
      </c>
      <c r="O727" s="12" t="s">
        <v>3187</v>
      </c>
      <c r="P727" s="12" t="s">
        <v>3188</v>
      </c>
      <c r="Q727" t="s">
        <v>162</v>
      </c>
      <c r="T727" s="12" t="s">
        <v>148</v>
      </c>
      <c r="U727">
        <v>82</v>
      </c>
      <c r="V727">
        <v>29</v>
      </c>
      <c r="W727">
        <v>31</v>
      </c>
      <c r="X727">
        <v>60</v>
      </c>
      <c r="Y727">
        <v>-4</v>
      </c>
      <c r="Z727">
        <v>209</v>
      </c>
      <c r="AA727">
        <v>53</v>
      </c>
      <c r="AB727">
        <v>73</v>
      </c>
      <c r="AC727" s="13">
        <f t="shared" si="231"/>
        <v>0.13875598086124402</v>
      </c>
      <c r="AD727" s="13">
        <f t="shared" si="232"/>
        <v>8.6567164179104483E-2</v>
      </c>
      <c r="AE727" s="14">
        <v>25.4</v>
      </c>
      <c r="AF727" s="15">
        <v>99</v>
      </c>
      <c r="AG727" s="15">
        <v>43</v>
      </c>
      <c r="AH727" s="15">
        <v>15</v>
      </c>
      <c r="AI727" s="2">
        <v>1373.9833333332999</v>
      </c>
      <c r="AJ727" s="14">
        <f t="shared" si="233"/>
        <v>16.755894308942683</v>
      </c>
      <c r="AK727">
        <v>1694</v>
      </c>
      <c r="AL727" s="14">
        <f t="shared" si="234"/>
        <v>20.658536585365855</v>
      </c>
      <c r="AM727" s="16">
        <f t="shared" si="235"/>
        <v>0.81108815426995273</v>
      </c>
      <c r="AN727" s="15">
        <v>144.592365</v>
      </c>
      <c r="AO727" s="16">
        <f t="shared" si="236"/>
        <v>6.3141536651343744</v>
      </c>
      <c r="AP727" s="13">
        <f>IF(('Even Strength'!CU727+'Power Play'!AJ727+'Penalty Kill'!AF727)&gt;0,V727/('Even Strength'!CU727+'Power Play'!AJ727+'Penalty Kill'!AF727),0)</f>
        <v>0.25</v>
      </c>
      <c r="AQ727" s="13">
        <f>IF(('Even Strength'!CU727+'Power Play'!AJ727+'Penalty Kill'!AF727)&gt;0,W727/('Even Strength'!CU727+'Power Play'!AJ727+'Penalty Kill'!AF727),0)</f>
        <v>0.26724137931034481</v>
      </c>
      <c r="AR727" s="13">
        <f t="shared" si="237"/>
        <v>0.51724137931034475</v>
      </c>
      <c r="AS727">
        <v>1</v>
      </c>
      <c r="AT727">
        <v>1</v>
      </c>
      <c r="AU727" s="17">
        <f t="shared" si="238"/>
        <v>0.5</v>
      </c>
      <c r="AV727">
        <v>0</v>
      </c>
      <c r="AW727">
        <v>119</v>
      </c>
      <c r="AX727">
        <v>132</v>
      </c>
      <c r="AY727">
        <v>35</v>
      </c>
      <c r="AZ727">
        <v>53</v>
      </c>
      <c r="BA727">
        <v>27</v>
      </c>
      <c r="BB727">
        <v>36</v>
      </c>
      <c r="BC727" s="2">
        <f t="shared" si="239"/>
        <v>5.1965695847840268</v>
      </c>
      <c r="BD727" s="14">
        <f t="shared" si="240"/>
        <v>5.764262060432702</v>
      </c>
      <c r="BE727" s="14">
        <f t="shared" si="241"/>
        <v>1.5284028190541257</v>
      </c>
      <c r="BF727" s="14">
        <f t="shared" si="242"/>
        <v>2.3144385545676762</v>
      </c>
      <c r="BG727" s="14">
        <f t="shared" si="243"/>
        <v>1.1790536032703254</v>
      </c>
      <c r="BH727" s="14">
        <f t="shared" si="244"/>
        <v>1.5720714710271007</v>
      </c>
      <c r="BI727">
        <v>106</v>
      </c>
      <c r="BJ727">
        <v>28</v>
      </c>
      <c r="BK727">
        <v>6</v>
      </c>
      <c r="BL727">
        <v>2</v>
      </c>
      <c r="BM727">
        <v>0</v>
      </c>
      <c r="BN727">
        <v>0</v>
      </c>
      <c r="BO727" s="2">
        <v>-5.3588250000000004</v>
      </c>
      <c r="BP727">
        <v>1</v>
      </c>
      <c r="BQ727">
        <v>0</v>
      </c>
      <c r="BR727" s="18">
        <f t="shared" si="245"/>
        <v>0</v>
      </c>
      <c r="BS727">
        <v>0</v>
      </c>
      <c r="BT727">
        <v>1</v>
      </c>
      <c r="BU727">
        <v>17</v>
      </c>
      <c r="BV727">
        <v>0</v>
      </c>
      <c r="BW727">
        <v>1</v>
      </c>
      <c r="BX727">
        <v>4</v>
      </c>
      <c r="BY727">
        <v>2</v>
      </c>
      <c r="BZ727">
        <v>0</v>
      </c>
      <c r="CA727">
        <v>2</v>
      </c>
      <c r="CB727" s="18">
        <f t="shared" si="246"/>
        <v>2</v>
      </c>
      <c r="CC727" s="19">
        <v>5</v>
      </c>
      <c r="CD727">
        <v>6.2</v>
      </c>
      <c r="CE727">
        <v>1.3</v>
      </c>
      <c r="CF727">
        <v>7.5</v>
      </c>
      <c r="CG727" s="20">
        <f t="shared" si="247"/>
        <v>9.1463414634146339E-2</v>
      </c>
      <c r="CH727" s="20">
        <f t="shared" si="248"/>
        <v>0.32751488979731264</v>
      </c>
      <c r="CI727">
        <v>35.9</v>
      </c>
      <c r="CJ727">
        <v>24.7</v>
      </c>
      <c r="CK727">
        <v>4.7</v>
      </c>
      <c r="CL727">
        <v>9.8000000000000007</v>
      </c>
      <c r="CM727">
        <v>0.2</v>
      </c>
      <c r="CN727">
        <v>-0.30000000000000004</v>
      </c>
      <c r="CO727">
        <v>9.6999999999999993</v>
      </c>
      <c r="CP727" s="21">
        <f t="shared" si="249"/>
        <v>0.11829268292682926</v>
      </c>
      <c r="CQ727" s="21">
        <f t="shared" si="250"/>
        <v>0.42358592413785767</v>
      </c>
      <c r="CW727">
        <v>3975000</v>
      </c>
      <c r="CY727" s="22">
        <f t="shared" si="251"/>
        <v>2.7195121951219505</v>
      </c>
    </row>
    <row r="728" spans="1:103" x14ac:dyDescent="0.2">
      <c r="A728">
        <v>9</v>
      </c>
      <c r="B728" t="s">
        <v>3189</v>
      </c>
      <c r="C728" t="s">
        <v>3190</v>
      </c>
      <c r="D728" t="s">
        <v>707</v>
      </c>
      <c r="E728" t="s">
        <v>117</v>
      </c>
      <c r="F728">
        <v>71</v>
      </c>
      <c r="G728">
        <v>195</v>
      </c>
      <c r="H728" t="s">
        <v>107</v>
      </c>
      <c r="L728" t="s">
        <v>108</v>
      </c>
      <c r="M728">
        <v>26</v>
      </c>
      <c r="N728" t="s">
        <v>3191</v>
      </c>
      <c r="O728" s="12" t="s">
        <v>474</v>
      </c>
      <c r="P728" s="12" t="s">
        <v>3192</v>
      </c>
      <c r="Q728" t="s">
        <v>432</v>
      </c>
      <c r="T728" s="12" t="s">
        <v>546</v>
      </c>
      <c r="U728">
        <v>14</v>
      </c>
      <c r="V728">
        <v>0</v>
      </c>
      <c r="W728">
        <v>0</v>
      </c>
      <c r="X728">
        <v>0</v>
      </c>
      <c r="Y728">
        <v>-1</v>
      </c>
      <c r="Z728">
        <v>20</v>
      </c>
      <c r="AA728">
        <v>6</v>
      </c>
      <c r="AB728">
        <v>4</v>
      </c>
      <c r="AC728" s="13">
        <f t="shared" si="231"/>
        <v>0</v>
      </c>
      <c r="AD728" s="13">
        <f t="shared" si="232"/>
        <v>0</v>
      </c>
      <c r="AE728" s="14">
        <v>21.2</v>
      </c>
      <c r="AF728" s="15">
        <v>7</v>
      </c>
      <c r="AG728" s="15">
        <v>7</v>
      </c>
      <c r="AH728" s="15">
        <v>1</v>
      </c>
      <c r="AI728" s="2">
        <v>123.95</v>
      </c>
      <c r="AJ728" s="14">
        <f t="shared" si="233"/>
        <v>8.8535714285714295</v>
      </c>
      <c r="AK728">
        <v>184</v>
      </c>
      <c r="AL728" s="14">
        <f t="shared" si="234"/>
        <v>13.142857142857142</v>
      </c>
      <c r="AM728" s="16">
        <f t="shared" si="235"/>
        <v>0.6736413043478261</v>
      </c>
      <c r="AN728" s="15">
        <v>0</v>
      </c>
      <c r="AO728" s="16">
        <f t="shared" si="236"/>
        <v>0</v>
      </c>
      <c r="AP728" s="13">
        <f>IF(('Even Strength'!CU728+'Power Play'!AJ728+'Penalty Kill'!AF728)&gt;0,V728/('Even Strength'!CU728+'Power Play'!AJ728+'Penalty Kill'!AF728),0)</f>
        <v>0</v>
      </c>
      <c r="AQ728" s="13">
        <f>IF(('Even Strength'!CU728+'Power Play'!AJ728+'Penalty Kill'!AF728)&gt;0,W728/('Even Strength'!CU728+'Power Play'!AJ728+'Penalty Kill'!AF728),0)</f>
        <v>0</v>
      </c>
      <c r="AR728" s="13">
        <f t="shared" si="237"/>
        <v>0</v>
      </c>
      <c r="AS728">
        <v>5</v>
      </c>
      <c r="AT728">
        <v>1</v>
      </c>
      <c r="AU728" s="17">
        <f t="shared" si="238"/>
        <v>0.83333333333333337</v>
      </c>
      <c r="AV728">
        <v>0.7</v>
      </c>
      <c r="AW728">
        <v>7</v>
      </c>
      <c r="AX728">
        <v>19</v>
      </c>
      <c r="AY728">
        <v>4</v>
      </c>
      <c r="AZ728">
        <v>6</v>
      </c>
      <c r="BA728">
        <v>1</v>
      </c>
      <c r="BB728">
        <v>3</v>
      </c>
      <c r="BC728" s="2">
        <f t="shared" si="239"/>
        <v>3.3884630899556272</v>
      </c>
      <c r="BD728" s="14">
        <f t="shared" si="240"/>
        <v>9.1972569584509891</v>
      </c>
      <c r="BE728" s="14">
        <f t="shared" si="241"/>
        <v>1.936264622831787</v>
      </c>
      <c r="BF728" s="14">
        <f t="shared" si="242"/>
        <v>2.9043969342476803</v>
      </c>
      <c r="BG728" s="14">
        <f t="shared" si="243"/>
        <v>0.48406615570794675</v>
      </c>
      <c r="BH728" s="14">
        <f t="shared" si="244"/>
        <v>1.4521984671238402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s="2">
        <v>0.77231899999999998</v>
      </c>
      <c r="BP728">
        <v>1</v>
      </c>
      <c r="BQ728">
        <v>0</v>
      </c>
      <c r="BR728" s="18">
        <f t="shared" si="245"/>
        <v>0</v>
      </c>
      <c r="BS728">
        <v>0</v>
      </c>
      <c r="BT728">
        <v>0</v>
      </c>
      <c r="BU728">
        <v>6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 s="18">
        <f t="shared" si="246"/>
        <v>0</v>
      </c>
      <c r="CC728" s="19">
        <v>5</v>
      </c>
      <c r="CD728">
        <v>-0.4</v>
      </c>
      <c r="CE728">
        <v>0.1</v>
      </c>
      <c r="CF728">
        <v>-0.2</v>
      </c>
      <c r="CG728" s="20">
        <f t="shared" si="247"/>
        <v>-1.4285714285714287E-2</v>
      </c>
      <c r="CH728" s="20">
        <f t="shared" si="248"/>
        <v>-9.6813231141589351E-2</v>
      </c>
      <c r="CI728">
        <v>1</v>
      </c>
      <c r="CJ728">
        <v>0.9</v>
      </c>
      <c r="CK728">
        <v>-1</v>
      </c>
      <c r="CL728">
        <v>-0.4</v>
      </c>
      <c r="CM728">
        <v>0.1</v>
      </c>
      <c r="CN728">
        <v>-0.30000000000000004</v>
      </c>
      <c r="CO728">
        <v>-0.60000000000000009</v>
      </c>
      <c r="CP728" s="21">
        <f t="shared" si="249"/>
        <v>-4.2857142857142864E-2</v>
      </c>
      <c r="CQ728" s="21">
        <f t="shared" si="250"/>
        <v>-0.29043969342476811</v>
      </c>
      <c r="CW728">
        <v>550000</v>
      </c>
      <c r="CY728" s="22">
        <f t="shared" si="251"/>
        <v>-1.5658536585365854</v>
      </c>
    </row>
    <row r="729" spans="1:103" x14ac:dyDescent="0.2">
      <c r="A729">
        <v>84</v>
      </c>
      <c r="B729" t="s">
        <v>3193</v>
      </c>
      <c r="C729" t="s">
        <v>1984</v>
      </c>
      <c r="D729" t="s">
        <v>206</v>
      </c>
      <c r="E729" t="s">
        <v>106</v>
      </c>
      <c r="F729">
        <v>73</v>
      </c>
      <c r="G729">
        <v>187</v>
      </c>
      <c r="H729" t="s">
        <v>107</v>
      </c>
      <c r="I729">
        <v>2012</v>
      </c>
      <c r="J729">
        <v>2</v>
      </c>
      <c r="K729">
        <v>50</v>
      </c>
      <c r="L729" t="s">
        <v>108</v>
      </c>
      <c r="M729">
        <v>20</v>
      </c>
      <c r="N729" t="s">
        <v>3194</v>
      </c>
      <c r="O729" s="12" t="s">
        <v>2699</v>
      </c>
      <c r="P729" s="12" t="s">
        <v>3195</v>
      </c>
      <c r="Q729" t="s">
        <v>343</v>
      </c>
      <c r="T729" s="12" t="s">
        <v>132</v>
      </c>
      <c r="U729">
        <v>17</v>
      </c>
      <c r="V729">
        <v>1</v>
      </c>
      <c r="W729">
        <v>3</v>
      </c>
      <c r="X729">
        <v>4</v>
      </c>
      <c r="Y729">
        <v>0</v>
      </c>
      <c r="Z729">
        <v>13</v>
      </c>
      <c r="AA729">
        <v>6</v>
      </c>
      <c r="AB729">
        <v>2</v>
      </c>
      <c r="AC729" s="13">
        <f t="shared" si="231"/>
        <v>7.6923076923076927E-2</v>
      </c>
      <c r="AD729" s="13">
        <f t="shared" si="232"/>
        <v>4.7619047619047616E-2</v>
      </c>
      <c r="AE729" s="14">
        <v>26.7</v>
      </c>
      <c r="AF729" s="15">
        <v>5</v>
      </c>
      <c r="AG729" s="15">
        <v>3</v>
      </c>
      <c r="AH729" s="15">
        <v>0</v>
      </c>
      <c r="AI729" s="2">
        <v>180.5</v>
      </c>
      <c r="AJ729" s="14">
        <f t="shared" si="233"/>
        <v>10.617647058823529</v>
      </c>
      <c r="AK729">
        <v>262</v>
      </c>
      <c r="AL729" s="14">
        <f t="shared" si="234"/>
        <v>15.411764705882353</v>
      </c>
      <c r="AM729" s="16">
        <f t="shared" si="235"/>
        <v>0.68893129770992367</v>
      </c>
      <c r="AN729" s="15">
        <v>22</v>
      </c>
      <c r="AO729" s="16">
        <f t="shared" si="236"/>
        <v>7.3130193905817178</v>
      </c>
      <c r="AP729" s="13">
        <f>IF(('Even Strength'!CU729+'Power Play'!AJ729+'Penalty Kill'!AF729)&gt;0,V729/('Even Strength'!CU729+'Power Play'!AJ729+'Penalty Kill'!AF729),0)</f>
        <v>2.3809523809523808E-2</v>
      </c>
      <c r="AQ729" s="13">
        <f>IF(('Even Strength'!CU729+'Power Play'!AJ729+'Penalty Kill'!AF729)&gt;0,W729/('Even Strength'!CU729+'Power Play'!AJ729+'Penalty Kill'!AF729),0)</f>
        <v>7.1428571428571425E-2</v>
      </c>
      <c r="AR729" s="13">
        <f t="shared" si="237"/>
        <v>9.5238095238095233E-2</v>
      </c>
      <c r="AS729">
        <v>70</v>
      </c>
      <c r="AT729">
        <v>74</v>
      </c>
      <c r="AU729" s="17">
        <f t="shared" si="238"/>
        <v>0.4861111111111111</v>
      </c>
      <c r="AV729">
        <v>14</v>
      </c>
      <c r="AW729">
        <v>12</v>
      </c>
      <c r="AX729">
        <v>9</v>
      </c>
      <c r="AY729">
        <v>9</v>
      </c>
      <c r="AZ729">
        <v>6</v>
      </c>
      <c r="BA729">
        <v>2</v>
      </c>
      <c r="BB729">
        <v>6</v>
      </c>
      <c r="BC729" s="2">
        <f t="shared" si="239"/>
        <v>3.9889196675900278</v>
      </c>
      <c r="BD729" s="14">
        <f t="shared" si="240"/>
        <v>2.9916897506925211</v>
      </c>
      <c r="BE729" s="14">
        <f t="shared" si="241"/>
        <v>2.9916897506925211</v>
      </c>
      <c r="BF729" s="14">
        <f t="shared" si="242"/>
        <v>1.9944598337950139</v>
      </c>
      <c r="BG729" s="14">
        <f t="shared" si="243"/>
        <v>0.66481994459833793</v>
      </c>
      <c r="BH729" s="14">
        <f t="shared" si="244"/>
        <v>1.9944598337950139</v>
      </c>
      <c r="BI729">
        <v>4</v>
      </c>
      <c r="BJ729">
        <v>2</v>
      </c>
      <c r="BK729">
        <v>0</v>
      </c>
      <c r="BL729">
        <v>0</v>
      </c>
      <c r="BM729">
        <v>0</v>
      </c>
      <c r="BN729">
        <v>0</v>
      </c>
      <c r="BO729" s="2">
        <v>-1.3347500000000001</v>
      </c>
      <c r="BR729" s="18" t="str">
        <f t="shared" si="245"/>
        <v xml:space="preserve"> </v>
      </c>
      <c r="BT729">
        <v>1</v>
      </c>
      <c r="BU729">
        <v>5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 s="18">
        <f t="shared" si="246"/>
        <v>0</v>
      </c>
      <c r="CC729" s="19">
        <v>3</v>
      </c>
      <c r="CD729">
        <v>0.1</v>
      </c>
      <c r="CE729">
        <v>0.2</v>
      </c>
      <c r="CF729">
        <v>0.30000000000000004</v>
      </c>
      <c r="CG729" s="20">
        <f t="shared" si="247"/>
        <v>1.7647058823529415E-2</v>
      </c>
      <c r="CH729" s="20">
        <f t="shared" si="248"/>
        <v>9.9722991689750712E-2</v>
      </c>
      <c r="CI729">
        <v>3.2</v>
      </c>
      <c r="CJ729">
        <v>3.2</v>
      </c>
      <c r="CK729">
        <v>0.7</v>
      </c>
      <c r="CL729">
        <v>0.1</v>
      </c>
      <c r="CM729">
        <v>0.4</v>
      </c>
      <c r="CN729">
        <v>0</v>
      </c>
      <c r="CO729">
        <v>0.5</v>
      </c>
      <c r="CP729" s="21">
        <f t="shared" si="249"/>
        <v>2.9411764705882353E-2</v>
      </c>
      <c r="CQ729" s="21">
        <f t="shared" si="250"/>
        <v>0.16620498614958448</v>
      </c>
      <c r="CW729">
        <v>878333</v>
      </c>
      <c r="CY729" s="22">
        <f t="shared" si="251"/>
        <v>-1.0424384390243902</v>
      </c>
    </row>
    <row r="730" spans="1:103" x14ac:dyDescent="0.2">
      <c r="A730">
        <v>5</v>
      </c>
      <c r="B730" t="s">
        <v>3196</v>
      </c>
      <c r="C730" t="s">
        <v>706</v>
      </c>
      <c r="D730" t="s">
        <v>707</v>
      </c>
      <c r="E730" t="s">
        <v>117</v>
      </c>
      <c r="F730">
        <v>73</v>
      </c>
      <c r="G730">
        <v>216</v>
      </c>
      <c r="H730" t="s">
        <v>107</v>
      </c>
      <c r="I730">
        <v>2005</v>
      </c>
      <c r="J730">
        <v>1</v>
      </c>
      <c r="K730">
        <v>7</v>
      </c>
      <c r="M730">
        <v>26</v>
      </c>
      <c r="N730" t="s">
        <v>3197</v>
      </c>
      <c r="O730" s="12" t="s">
        <v>1783</v>
      </c>
      <c r="P730" s="12" t="s">
        <v>3198</v>
      </c>
      <c r="Q730" t="s">
        <v>223</v>
      </c>
      <c r="T730" s="12" t="s">
        <v>229</v>
      </c>
      <c r="U730">
        <v>16</v>
      </c>
      <c r="V730">
        <v>4</v>
      </c>
      <c r="W730">
        <v>0</v>
      </c>
      <c r="X730">
        <v>4</v>
      </c>
      <c r="Y730">
        <v>2</v>
      </c>
      <c r="Z730">
        <v>23</v>
      </c>
      <c r="AA730">
        <v>9</v>
      </c>
      <c r="AB730">
        <v>4</v>
      </c>
      <c r="AC730" s="13">
        <f t="shared" si="231"/>
        <v>0.17391304347826086</v>
      </c>
      <c r="AD730" s="13">
        <f t="shared" si="232"/>
        <v>0.1111111111111111</v>
      </c>
      <c r="AE730" s="14">
        <v>32.299999999999997</v>
      </c>
      <c r="AF730" s="15">
        <v>15</v>
      </c>
      <c r="AG730" s="15">
        <v>3</v>
      </c>
      <c r="AH730" s="15">
        <v>3</v>
      </c>
      <c r="AI730" s="2">
        <v>138.5833333333</v>
      </c>
      <c r="AJ730" s="14">
        <f t="shared" si="233"/>
        <v>8.6614583333312503</v>
      </c>
      <c r="AK730">
        <v>204</v>
      </c>
      <c r="AL730" s="14">
        <f t="shared" si="234"/>
        <v>12.75</v>
      </c>
      <c r="AM730" s="16">
        <f t="shared" si="235"/>
        <v>0.67933006535931373</v>
      </c>
      <c r="AN730" s="15">
        <v>0</v>
      </c>
      <c r="AO730" s="16">
        <f t="shared" si="236"/>
        <v>0</v>
      </c>
      <c r="AP730" s="13">
        <f>IF(('Even Strength'!CU730+'Power Play'!AJ730+'Penalty Kill'!AF730)&gt;0,V730/('Even Strength'!CU730+'Power Play'!AJ730+'Penalty Kill'!AF730),0)</f>
        <v>9.0909090909090912E-2</v>
      </c>
      <c r="AQ730" s="13">
        <f>IF(('Even Strength'!CU730+'Power Play'!AJ730+'Penalty Kill'!AF730)&gt;0,W730/('Even Strength'!CU730+'Power Play'!AJ730+'Penalty Kill'!AF730),0)</f>
        <v>0</v>
      </c>
      <c r="AR730" s="13">
        <f t="shared" si="237"/>
        <v>9.0909090909090912E-2</v>
      </c>
      <c r="AS730">
        <v>1</v>
      </c>
      <c r="AT730">
        <v>0</v>
      </c>
      <c r="AU730" s="17">
        <f t="shared" si="238"/>
        <v>1</v>
      </c>
      <c r="AV730">
        <v>0.1</v>
      </c>
      <c r="AW730">
        <v>16</v>
      </c>
      <c r="AX730">
        <v>19</v>
      </c>
      <c r="AY730">
        <v>6</v>
      </c>
      <c r="AZ730">
        <v>9</v>
      </c>
      <c r="BA730">
        <v>0</v>
      </c>
      <c r="BB730">
        <v>5</v>
      </c>
      <c r="BC730" s="2">
        <f t="shared" si="239"/>
        <v>6.9272399278429164</v>
      </c>
      <c r="BD730" s="14">
        <f t="shared" si="240"/>
        <v>8.2260974143134646</v>
      </c>
      <c r="BE730" s="14">
        <f t="shared" si="241"/>
        <v>2.5977149729410938</v>
      </c>
      <c r="BF730" s="14">
        <f t="shared" si="242"/>
        <v>3.8965724594116407</v>
      </c>
      <c r="BG730" s="14">
        <f t="shared" si="243"/>
        <v>0</v>
      </c>
      <c r="BH730" s="14">
        <f t="shared" si="244"/>
        <v>2.1647624774509113</v>
      </c>
      <c r="BI730">
        <v>6</v>
      </c>
      <c r="BJ730">
        <v>3</v>
      </c>
      <c r="BK730">
        <v>0</v>
      </c>
      <c r="BL730">
        <v>0</v>
      </c>
      <c r="BM730">
        <v>0</v>
      </c>
      <c r="BN730">
        <v>0</v>
      </c>
      <c r="BO730" s="2">
        <v>1.7544719999999998</v>
      </c>
      <c r="BR730" s="18" t="str">
        <f t="shared" si="245"/>
        <v xml:space="preserve"> </v>
      </c>
      <c r="BT730">
        <v>0</v>
      </c>
      <c r="BU730">
        <v>3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 s="18">
        <f t="shared" si="246"/>
        <v>0</v>
      </c>
      <c r="CC730" s="19">
        <v>6</v>
      </c>
      <c r="CD730">
        <v>0.5</v>
      </c>
      <c r="CE730">
        <v>0.2</v>
      </c>
      <c r="CF730">
        <v>0.8</v>
      </c>
      <c r="CG730" s="20">
        <f t="shared" si="247"/>
        <v>0.05</v>
      </c>
      <c r="CH730" s="20">
        <f t="shared" si="248"/>
        <v>0.34636199639214588</v>
      </c>
      <c r="CI730">
        <v>2.9</v>
      </c>
      <c r="CJ730">
        <v>2.8</v>
      </c>
      <c r="CK730">
        <v>1.8</v>
      </c>
      <c r="CL730">
        <v>0.8</v>
      </c>
      <c r="CM730">
        <v>0.5</v>
      </c>
      <c r="CN730">
        <v>0</v>
      </c>
      <c r="CO730">
        <v>1.3</v>
      </c>
      <c r="CP730" s="21">
        <f t="shared" si="249"/>
        <v>8.1250000000000003E-2</v>
      </c>
      <c r="CQ730" s="21">
        <f t="shared" si="250"/>
        <v>0.56283824413723704</v>
      </c>
      <c r="CU730">
        <v>10</v>
      </c>
      <c r="CV730" t="s">
        <v>3199</v>
      </c>
      <c r="CW730">
        <v>675000</v>
      </c>
      <c r="CY730" s="22">
        <f t="shared" si="251"/>
        <v>0.11463414634146352</v>
      </c>
    </row>
    <row r="731" spans="1:103" x14ac:dyDescent="0.2">
      <c r="A731">
        <v>53</v>
      </c>
      <c r="B731" t="s">
        <v>3200</v>
      </c>
      <c r="C731" t="s">
        <v>472</v>
      </c>
      <c r="D731" t="s">
        <v>105</v>
      </c>
      <c r="E731" t="s">
        <v>106</v>
      </c>
      <c r="F731">
        <v>71</v>
      </c>
      <c r="G731">
        <v>200</v>
      </c>
      <c r="H731" t="s">
        <v>118</v>
      </c>
      <c r="I731">
        <v>2010</v>
      </c>
      <c r="J731">
        <v>1</v>
      </c>
      <c r="K731">
        <v>7</v>
      </c>
      <c r="M731">
        <v>21</v>
      </c>
      <c r="N731" t="s">
        <v>3201</v>
      </c>
      <c r="O731" s="12" t="s">
        <v>800</v>
      </c>
      <c r="P731" s="12" t="s">
        <v>3202</v>
      </c>
      <c r="Q731" t="s">
        <v>382</v>
      </c>
      <c r="T731" s="12" t="s">
        <v>123</v>
      </c>
      <c r="U731">
        <v>71</v>
      </c>
      <c r="V731">
        <v>33</v>
      </c>
      <c r="W731">
        <v>21</v>
      </c>
      <c r="X731">
        <v>54</v>
      </c>
      <c r="Y731">
        <v>-14</v>
      </c>
      <c r="Z731">
        <v>274</v>
      </c>
      <c r="AA731">
        <v>87</v>
      </c>
      <c r="AB731">
        <v>113</v>
      </c>
      <c r="AC731" s="13">
        <f t="shared" si="231"/>
        <v>0.12043795620437957</v>
      </c>
      <c r="AD731" s="13">
        <f t="shared" si="232"/>
        <v>6.9620253164556958E-2</v>
      </c>
      <c r="AE731" s="14">
        <v>29.2</v>
      </c>
      <c r="AF731" s="15">
        <v>115</v>
      </c>
      <c r="AG731" s="15">
        <v>64</v>
      </c>
      <c r="AH731" s="15">
        <v>46</v>
      </c>
      <c r="AI731" s="2">
        <v>1220.7666666667001</v>
      </c>
      <c r="AJ731" s="14">
        <f t="shared" si="233"/>
        <v>17.193896713615494</v>
      </c>
      <c r="AK731">
        <v>1631</v>
      </c>
      <c r="AL731" s="14">
        <f t="shared" si="234"/>
        <v>22.971830985915492</v>
      </c>
      <c r="AM731" s="16">
        <f t="shared" si="235"/>
        <v>0.74847741671778056</v>
      </c>
      <c r="AN731" s="15">
        <v>173.688312</v>
      </c>
      <c r="AO731" s="16">
        <f t="shared" si="236"/>
        <v>8.5366835485894494</v>
      </c>
      <c r="AP731" s="13">
        <f>IF(('Even Strength'!CU731+'Power Play'!AJ731+'Penalty Kill'!AF731)&gt;0,V731/('Even Strength'!CU731+'Power Play'!AJ731+'Penalty Kill'!AF731),0)</f>
        <v>0.34375</v>
      </c>
      <c r="AQ731" s="13">
        <f>IF(('Even Strength'!CU731+'Power Play'!AJ731+'Penalty Kill'!AF731)&gt;0,W731/('Even Strength'!CU731+'Power Play'!AJ731+'Penalty Kill'!AF731),0)</f>
        <v>0.21875</v>
      </c>
      <c r="AR731" s="13">
        <f t="shared" si="237"/>
        <v>0.5625</v>
      </c>
      <c r="AS731">
        <v>23</v>
      </c>
      <c r="AT731">
        <v>28</v>
      </c>
      <c r="AU731" s="17">
        <f t="shared" si="238"/>
        <v>0.45098039215686275</v>
      </c>
      <c r="AV731">
        <v>1.1000000000000001</v>
      </c>
      <c r="AW731">
        <v>71</v>
      </c>
      <c r="AX731">
        <v>22</v>
      </c>
      <c r="AY731">
        <v>8</v>
      </c>
      <c r="AZ731">
        <v>87</v>
      </c>
      <c r="BA731">
        <v>43</v>
      </c>
      <c r="BB731">
        <v>48</v>
      </c>
      <c r="BC731" s="2">
        <f t="shared" si="239"/>
        <v>3.4896103541489363</v>
      </c>
      <c r="BD731" s="14">
        <f t="shared" si="240"/>
        <v>1.081287715370093</v>
      </c>
      <c r="BE731" s="14">
        <f t="shared" si="241"/>
        <v>0.39319553286185199</v>
      </c>
      <c r="BF731" s="14">
        <f t="shared" si="242"/>
        <v>4.2760014198726406</v>
      </c>
      <c r="BG731" s="14">
        <f t="shared" si="243"/>
        <v>2.1134259891324545</v>
      </c>
      <c r="BH731" s="14">
        <f t="shared" si="244"/>
        <v>2.3591731971711121</v>
      </c>
      <c r="BI731">
        <v>22</v>
      </c>
      <c r="BJ731">
        <v>11</v>
      </c>
      <c r="BK731">
        <v>0</v>
      </c>
      <c r="BL731">
        <v>0</v>
      </c>
      <c r="BM731">
        <v>0</v>
      </c>
      <c r="BN731">
        <v>0</v>
      </c>
      <c r="BO731" s="2">
        <v>14.675663999999999</v>
      </c>
      <c r="BP731">
        <v>4</v>
      </c>
      <c r="BQ731">
        <v>0</v>
      </c>
      <c r="BR731" s="18">
        <f t="shared" si="245"/>
        <v>0</v>
      </c>
      <c r="BS731">
        <v>0</v>
      </c>
      <c r="BT731">
        <v>4</v>
      </c>
      <c r="BU731">
        <v>14</v>
      </c>
      <c r="BV731">
        <v>1</v>
      </c>
      <c r="BW731">
        <v>0</v>
      </c>
      <c r="BX731">
        <v>6</v>
      </c>
      <c r="BY731">
        <v>1</v>
      </c>
      <c r="BZ731">
        <v>1</v>
      </c>
      <c r="CA731">
        <v>2</v>
      </c>
      <c r="CB731" s="18">
        <f t="shared" si="246"/>
        <v>2</v>
      </c>
      <c r="CC731" s="19">
        <v>6</v>
      </c>
      <c r="CD731">
        <v>6.7</v>
      </c>
      <c r="CE731">
        <v>0.9</v>
      </c>
      <c r="CF731">
        <v>7.6</v>
      </c>
      <c r="CG731" s="20">
        <f t="shared" si="247"/>
        <v>0.10704225352112676</v>
      </c>
      <c r="CH731" s="20">
        <f t="shared" si="248"/>
        <v>0.37353575621875934</v>
      </c>
      <c r="CI731">
        <v>34.6</v>
      </c>
      <c r="CJ731">
        <v>25.4</v>
      </c>
      <c r="CK731">
        <v>-3.3</v>
      </c>
      <c r="CL731">
        <v>9.8000000000000007</v>
      </c>
      <c r="CM731">
        <v>0.8</v>
      </c>
      <c r="CN731">
        <v>-1.1000000000000001</v>
      </c>
      <c r="CO731">
        <v>9.5</v>
      </c>
      <c r="CP731" s="21">
        <f t="shared" si="249"/>
        <v>0.13380281690140844</v>
      </c>
      <c r="CQ731" s="21">
        <f t="shared" si="250"/>
        <v>0.46691969527344929</v>
      </c>
      <c r="CU731">
        <v>11</v>
      </c>
      <c r="CV731" t="s">
        <v>171</v>
      </c>
      <c r="CW731">
        <v>5725000</v>
      </c>
      <c r="CY731" s="22">
        <f t="shared" si="251"/>
        <v>-0.55365853658536501</v>
      </c>
    </row>
    <row r="732" spans="1:103" x14ac:dyDescent="0.2">
      <c r="A732">
        <v>19</v>
      </c>
      <c r="B732" t="s">
        <v>3203</v>
      </c>
      <c r="C732" t="s">
        <v>3204</v>
      </c>
      <c r="D732" t="s">
        <v>116</v>
      </c>
      <c r="E732" t="s">
        <v>117</v>
      </c>
      <c r="F732">
        <v>72</v>
      </c>
      <c r="G732">
        <v>200</v>
      </c>
      <c r="H732" t="s">
        <v>118</v>
      </c>
      <c r="I732">
        <v>2002</v>
      </c>
      <c r="J732">
        <v>1</v>
      </c>
      <c r="K732">
        <v>30</v>
      </c>
      <c r="M732">
        <v>31</v>
      </c>
      <c r="N732" t="s">
        <v>3205</v>
      </c>
      <c r="O732" s="12" t="s">
        <v>3206</v>
      </c>
      <c r="P732" s="12" t="s">
        <v>3207</v>
      </c>
      <c r="Q732" t="s">
        <v>169</v>
      </c>
      <c r="T732" s="12" t="s">
        <v>170</v>
      </c>
      <c r="U732">
        <v>27</v>
      </c>
      <c r="V732">
        <v>1</v>
      </c>
      <c r="W732">
        <v>1</v>
      </c>
      <c r="X732">
        <v>2</v>
      </c>
      <c r="Y732">
        <v>-5</v>
      </c>
      <c r="Z732">
        <v>24</v>
      </c>
      <c r="AA732">
        <v>5</v>
      </c>
      <c r="AB732">
        <v>4</v>
      </c>
      <c r="AC732" s="13">
        <f t="shared" si="231"/>
        <v>4.1666666666666664E-2</v>
      </c>
      <c r="AD732" s="13">
        <f t="shared" si="232"/>
        <v>3.0303030303030304E-2</v>
      </c>
      <c r="AE732" s="14">
        <v>20.9</v>
      </c>
      <c r="AF732" s="15">
        <v>9</v>
      </c>
      <c r="AG732" s="15">
        <v>2</v>
      </c>
      <c r="AH732" s="15">
        <v>0</v>
      </c>
      <c r="AI732" s="2">
        <v>287.03333333329999</v>
      </c>
      <c r="AJ732" s="14">
        <f t="shared" si="233"/>
        <v>10.630864197529629</v>
      </c>
      <c r="AK732">
        <v>434</v>
      </c>
      <c r="AL732" s="14">
        <f t="shared" si="234"/>
        <v>16.074074074074073</v>
      </c>
      <c r="AM732" s="16">
        <f t="shared" si="235"/>
        <v>0.66136712749608295</v>
      </c>
      <c r="AN732" s="15">
        <v>0</v>
      </c>
      <c r="AO732" s="16">
        <f t="shared" si="236"/>
        <v>0</v>
      </c>
      <c r="AP732" s="13">
        <f>IF(('Even Strength'!CU732+'Power Play'!AJ732+'Penalty Kill'!AF732)&gt;0,V732/('Even Strength'!CU732+'Power Play'!AJ732+'Penalty Kill'!AF732),0)</f>
        <v>2.3809523809523808E-2</v>
      </c>
      <c r="AQ732" s="13">
        <f>IF(('Even Strength'!CU732+'Power Play'!AJ732+'Penalty Kill'!AF732)&gt;0,W732/('Even Strength'!CU732+'Power Play'!AJ732+'Penalty Kill'!AF732),0)</f>
        <v>2.3809523809523808E-2</v>
      </c>
      <c r="AR732" s="13">
        <f t="shared" si="237"/>
        <v>4.7619047619047616E-2</v>
      </c>
      <c r="AS732">
        <v>163</v>
      </c>
      <c r="AT732">
        <v>118</v>
      </c>
      <c r="AU732" s="17">
        <f t="shared" si="238"/>
        <v>0.58007117437722422</v>
      </c>
      <c r="AV732">
        <v>17.100000000000001</v>
      </c>
      <c r="AW732">
        <v>32</v>
      </c>
      <c r="AX732">
        <v>41</v>
      </c>
      <c r="AY732">
        <v>7</v>
      </c>
      <c r="AZ732">
        <v>5</v>
      </c>
      <c r="BA732">
        <v>7</v>
      </c>
      <c r="BB732">
        <v>7</v>
      </c>
      <c r="BC732" s="2">
        <f t="shared" si="239"/>
        <v>6.6891185692726385</v>
      </c>
      <c r="BD732" s="14">
        <f t="shared" si="240"/>
        <v>8.5704331668805676</v>
      </c>
      <c r="BE732" s="14">
        <f t="shared" si="241"/>
        <v>1.4632446870283895</v>
      </c>
      <c r="BF732" s="14">
        <f t="shared" si="242"/>
        <v>1.0451747764488499</v>
      </c>
      <c r="BG732" s="14">
        <f t="shared" si="243"/>
        <v>1.4632446870283895</v>
      </c>
      <c r="BH732" s="14">
        <f t="shared" si="244"/>
        <v>1.4632446870283895</v>
      </c>
      <c r="BI732">
        <v>8</v>
      </c>
      <c r="BJ732">
        <v>4</v>
      </c>
      <c r="BK732">
        <v>0</v>
      </c>
      <c r="BL732">
        <v>0</v>
      </c>
      <c r="BM732">
        <v>0</v>
      </c>
      <c r="BN732">
        <v>0</v>
      </c>
      <c r="BO732" s="2">
        <v>-1.533814</v>
      </c>
      <c r="BR732" s="18" t="str">
        <f t="shared" si="245"/>
        <v xml:space="preserve"> </v>
      </c>
      <c r="BT732">
        <v>1</v>
      </c>
      <c r="BU732">
        <v>8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 s="18">
        <f t="shared" si="246"/>
        <v>1</v>
      </c>
      <c r="CC732" s="19">
        <v>3</v>
      </c>
      <c r="CD732">
        <v>-0.5</v>
      </c>
      <c r="CE732">
        <v>0.1</v>
      </c>
      <c r="CF732">
        <v>-0.4</v>
      </c>
      <c r="CG732" s="20">
        <f t="shared" si="247"/>
        <v>-1.4814814814814815E-2</v>
      </c>
      <c r="CH732" s="20">
        <f t="shared" si="248"/>
        <v>-8.3613982115907981E-2</v>
      </c>
      <c r="CI732">
        <v>4.5</v>
      </c>
      <c r="CJ732">
        <v>6.5</v>
      </c>
      <c r="CK732">
        <v>-5.5</v>
      </c>
      <c r="CL732">
        <v>-1.2</v>
      </c>
      <c r="CM732">
        <v>0.60000000000000009</v>
      </c>
      <c r="CN732">
        <v>0</v>
      </c>
      <c r="CO732">
        <v>-0.60000000000000009</v>
      </c>
      <c r="CP732" s="21">
        <f t="shared" si="249"/>
        <v>-2.2222222222222227E-2</v>
      </c>
      <c r="CQ732" s="21">
        <f t="shared" si="250"/>
        <v>-0.125420973173862</v>
      </c>
      <c r="CU732">
        <v>55</v>
      </c>
      <c r="CV732" t="s">
        <v>3208</v>
      </c>
      <c r="CW732">
        <v>1600000</v>
      </c>
      <c r="CY732" s="22">
        <f t="shared" si="251"/>
        <v>-3.4097560975609755</v>
      </c>
    </row>
    <row r="733" spans="1:103" x14ac:dyDescent="0.2">
      <c r="A733">
        <v>3</v>
      </c>
      <c r="B733" t="s">
        <v>3209</v>
      </c>
      <c r="C733" t="s">
        <v>3210</v>
      </c>
      <c r="E733" t="s">
        <v>1149</v>
      </c>
      <c r="F733">
        <v>75</v>
      </c>
      <c r="G733">
        <v>209</v>
      </c>
      <c r="H733" t="s">
        <v>118</v>
      </c>
      <c r="I733">
        <v>2004</v>
      </c>
      <c r="J733">
        <v>1</v>
      </c>
      <c r="K733">
        <v>9</v>
      </c>
      <c r="M733">
        <v>27</v>
      </c>
      <c r="N733" t="s">
        <v>3211</v>
      </c>
      <c r="O733" s="12" t="s">
        <v>3212</v>
      </c>
      <c r="P733" s="12" t="s">
        <v>3213</v>
      </c>
      <c r="Q733" s="12" t="s">
        <v>155</v>
      </c>
      <c r="R733" t="s">
        <v>131</v>
      </c>
      <c r="S733">
        <v>17</v>
      </c>
      <c r="T733" s="12" t="s">
        <v>178</v>
      </c>
      <c r="U733">
        <v>73</v>
      </c>
      <c r="V733">
        <v>2</v>
      </c>
      <c r="W733">
        <v>6</v>
      </c>
      <c r="X733">
        <v>8</v>
      </c>
      <c r="Y733">
        <v>-10</v>
      </c>
      <c r="Z733">
        <v>41</v>
      </c>
      <c r="AA733">
        <v>17</v>
      </c>
      <c r="AB733">
        <v>28</v>
      </c>
      <c r="AC733" s="13">
        <f t="shared" si="231"/>
        <v>4.878048780487805E-2</v>
      </c>
      <c r="AD733" s="13">
        <f t="shared" si="232"/>
        <v>2.3255813953488372E-2</v>
      </c>
      <c r="AE733" s="14">
        <v>52</v>
      </c>
      <c r="AF733" s="15">
        <v>30</v>
      </c>
      <c r="AG733" s="15">
        <v>1</v>
      </c>
      <c r="AH733" s="15">
        <v>9</v>
      </c>
      <c r="AI733" s="2">
        <v>1323.2166666666999</v>
      </c>
      <c r="AJ733" s="14">
        <f t="shared" si="233"/>
        <v>18.126255707763011</v>
      </c>
      <c r="AK733">
        <v>1795</v>
      </c>
      <c r="AL733" s="14">
        <f t="shared" si="234"/>
        <v>24.589041095890412</v>
      </c>
      <c r="AM733" s="16">
        <f t="shared" si="235"/>
        <v>0.73716805942434538</v>
      </c>
      <c r="AN733" s="15">
        <v>28.666667</v>
      </c>
      <c r="AO733" s="16">
        <f t="shared" si="236"/>
        <v>1.2998627234138702</v>
      </c>
      <c r="AP733" s="13">
        <f>IF(('Even Strength'!CU733+'Power Play'!AJ733+'Penalty Kill'!AF733)&gt;0,V733/('Even Strength'!CU733+'Power Play'!AJ733+'Penalty Kill'!AF733),0)</f>
        <v>1.9230769230769232E-2</v>
      </c>
      <c r="AQ733" s="13">
        <f>IF(('Even Strength'!CU733+'Power Play'!AJ733+'Penalty Kill'!AF733)&gt;0,W733/('Even Strength'!CU733+'Power Play'!AJ733+'Penalty Kill'!AF733),0)</f>
        <v>5.7692307692307696E-2</v>
      </c>
      <c r="AR733" s="13">
        <f t="shared" si="237"/>
        <v>7.6923076923076927E-2</v>
      </c>
      <c r="AS733">
        <v>0</v>
      </c>
      <c r="AT733">
        <v>0</v>
      </c>
      <c r="AU733" s="17">
        <f t="shared" si="238"/>
        <v>0</v>
      </c>
      <c r="AV733">
        <v>0</v>
      </c>
      <c r="AW733">
        <v>84</v>
      </c>
      <c r="AX733">
        <v>193</v>
      </c>
      <c r="AY733">
        <v>168</v>
      </c>
      <c r="AZ733">
        <v>17</v>
      </c>
      <c r="BA733">
        <v>38</v>
      </c>
      <c r="BB733">
        <v>13</v>
      </c>
      <c r="BC733" s="2">
        <f t="shared" si="239"/>
        <v>3.8089000289697128</v>
      </c>
      <c r="BD733" s="14">
        <f t="shared" si="240"/>
        <v>8.7514012570375534</v>
      </c>
      <c r="BE733" s="14">
        <f t="shared" si="241"/>
        <v>7.6178000579394256</v>
      </c>
      <c r="BF733" s="14">
        <f t="shared" si="242"/>
        <v>0.77084881538672756</v>
      </c>
      <c r="BG733" s="14">
        <f t="shared" si="243"/>
        <v>1.7230738226291558</v>
      </c>
      <c r="BH733" s="14">
        <f t="shared" si="244"/>
        <v>0.58947262353102703</v>
      </c>
      <c r="BI733">
        <v>78</v>
      </c>
      <c r="BJ733">
        <v>24</v>
      </c>
      <c r="BK733">
        <v>2</v>
      </c>
      <c r="BL733">
        <v>0</v>
      </c>
      <c r="BM733">
        <v>2</v>
      </c>
      <c r="BN733">
        <v>0</v>
      </c>
      <c r="BO733" s="2">
        <v>-13.525207999999999</v>
      </c>
      <c r="BR733" s="18" t="str">
        <f t="shared" si="245"/>
        <v xml:space="preserve"> </v>
      </c>
      <c r="BT733">
        <v>0</v>
      </c>
      <c r="BU733">
        <v>20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0</v>
      </c>
      <c r="CB733" s="18">
        <f t="shared" si="246"/>
        <v>0</v>
      </c>
      <c r="CC733" s="19">
        <v>5</v>
      </c>
      <c r="CD733">
        <v>-0.5</v>
      </c>
      <c r="CE733">
        <v>2.4</v>
      </c>
      <c r="CF733">
        <v>1.8</v>
      </c>
      <c r="CG733" s="20">
        <f t="shared" si="247"/>
        <v>2.4657534246575342E-2</v>
      </c>
      <c r="CH733" s="20">
        <f t="shared" si="248"/>
        <v>8.161928633506528E-2</v>
      </c>
      <c r="CI733">
        <v>20</v>
      </c>
      <c r="CJ733">
        <v>29.7</v>
      </c>
      <c r="CK733">
        <v>-4.8</v>
      </c>
      <c r="CL733">
        <v>-1.5</v>
      </c>
      <c r="CM733">
        <v>3.4</v>
      </c>
      <c r="CN733">
        <v>0</v>
      </c>
      <c r="CO733">
        <v>1.9</v>
      </c>
      <c r="CP733" s="21">
        <f t="shared" si="249"/>
        <v>2.602739726027397E-2</v>
      </c>
      <c r="CQ733" s="21">
        <f t="shared" si="250"/>
        <v>8.615369113145778E-2</v>
      </c>
      <c r="CU733">
        <v>9</v>
      </c>
      <c r="CV733" t="s">
        <v>3214</v>
      </c>
      <c r="CW733">
        <v>3500000</v>
      </c>
      <c r="CY733" s="22">
        <f t="shared" si="251"/>
        <v>-4.2463414634146339</v>
      </c>
    </row>
    <row r="734" spans="1:103" x14ac:dyDescent="0.2">
      <c r="A734">
        <v>28</v>
      </c>
      <c r="B734" t="s">
        <v>3215</v>
      </c>
      <c r="C734" t="s">
        <v>3216</v>
      </c>
      <c r="D734" t="s">
        <v>495</v>
      </c>
      <c r="E734" t="s">
        <v>117</v>
      </c>
      <c r="F734">
        <v>71</v>
      </c>
      <c r="G734">
        <v>207</v>
      </c>
      <c r="H734" t="s">
        <v>107</v>
      </c>
      <c r="I734">
        <v>2008</v>
      </c>
      <c r="J734">
        <v>6</v>
      </c>
      <c r="K734">
        <v>169</v>
      </c>
      <c r="M734">
        <v>25</v>
      </c>
      <c r="N734" t="s">
        <v>3217</v>
      </c>
      <c r="O734" s="12" t="s">
        <v>819</v>
      </c>
      <c r="P734" s="12" t="s">
        <v>3218</v>
      </c>
      <c r="Q734" t="s">
        <v>442</v>
      </c>
      <c r="T734" s="12" t="s">
        <v>148</v>
      </c>
      <c r="U734">
        <v>75</v>
      </c>
      <c r="V734">
        <v>14</v>
      </c>
      <c r="W734">
        <v>12</v>
      </c>
      <c r="X734">
        <v>26</v>
      </c>
      <c r="Y734">
        <v>3</v>
      </c>
      <c r="Z734">
        <v>90</v>
      </c>
      <c r="AA734">
        <v>34</v>
      </c>
      <c r="AB734">
        <v>33</v>
      </c>
      <c r="AC734" s="13">
        <f t="shared" si="231"/>
        <v>0.15555555555555556</v>
      </c>
      <c r="AD734" s="13">
        <f t="shared" si="232"/>
        <v>8.9171974522292988E-2</v>
      </c>
      <c r="AE734" s="14">
        <v>22.8</v>
      </c>
      <c r="AF734" s="15">
        <v>56</v>
      </c>
      <c r="AG734" s="15">
        <v>7</v>
      </c>
      <c r="AH734" s="15">
        <v>2</v>
      </c>
      <c r="AI734" s="2">
        <v>955.31666666670003</v>
      </c>
      <c r="AJ734" s="14">
        <f t="shared" si="233"/>
        <v>12.737555555556</v>
      </c>
      <c r="AK734">
        <v>1439</v>
      </c>
      <c r="AL734" s="14">
        <f t="shared" si="234"/>
        <v>19.186666666666667</v>
      </c>
      <c r="AM734" s="16">
        <f t="shared" si="235"/>
        <v>0.66387537641883254</v>
      </c>
      <c r="AN734" s="15">
        <v>64.114286000000007</v>
      </c>
      <c r="AO734" s="16">
        <f t="shared" si="236"/>
        <v>4.0267874456984938</v>
      </c>
      <c r="AP734" s="13">
        <f>IF(('Even Strength'!CU734+'Power Play'!AJ734+'Penalty Kill'!AF734)&gt;0,V734/('Even Strength'!CU734+'Power Play'!AJ734+'Penalty Kill'!AF734),0)</f>
        <v>9.9290780141843976E-2</v>
      </c>
      <c r="AQ734" s="13">
        <f>IF(('Even Strength'!CU734+'Power Play'!AJ734+'Penalty Kill'!AF734)&gt;0,W734/('Even Strength'!CU734+'Power Play'!AJ734+'Penalty Kill'!AF734),0)</f>
        <v>8.5106382978723402E-2</v>
      </c>
      <c r="AR734" s="13">
        <f t="shared" si="237"/>
        <v>0.18439716312056736</v>
      </c>
      <c r="AS734">
        <v>200</v>
      </c>
      <c r="AT734">
        <v>194</v>
      </c>
      <c r="AU734" s="17">
        <f t="shared" si="238"/>
        <v>0.50761421319796951</v>
      </c>
      <c r="AV734">
        <v>8.8000000000000007</v>
      </c>
      <c r="AW734">
        <v>121</v>
      </c>
      <c r="AX734">
        <v>40</v>
      </c>
      <c r="AY734">
        <v>58</v>
      </c>
      <c r="AZ734">
        <v>34</v>
      </c>
      <c r="BA734">
        <v>12</v>
      </c>
      <c r="BB734">
        <v>22</v>
      </c>
      <c r="BC734" s="2">
        <f t="shared" si="239"/>
        <v>7.5995743121824315</v>
      </c>
      <c r="BD734" s="14">
        <f t="shared" si="240"/>
        <v>2.5122559709693988</v>
      </c>
      <c r="BE734" s="14">
        <f t="shared" si="241"/>
        <v>3.6427711579056279</v>
      </c>
      <c r="BF734" s="14">
        <f t="shared" si="242"/>
        <v>2.1354175753239888</v>
      </c>
      <c r="BG734" s="14">
        <f t="shared" si="243"/>
        <v>0.75367679129081955</v>
      </c>
      <c r="BH734" s="14">
        <f t="shared" si="244"/>
        <v>1.3817407840331692</v>
      </c>
      <c r="BI734">
        <v>2</v>
      </c>
      <c r="BJ734">
        <v>1</v>
      </c>
      <c r="BK734">
        <v>0</v>
      </c>
      <c r="BL734">
        <v>0</v>
      </c>
      <c r="BM734">
        <v>0</v>
      </c>
      <c r="BN734">
        <v>0</v>
      </c>
      <c r="BO734" s="2">
        <v>8.3321500000000004</v>
      </c>
      <c r="BP734">
        <v>3</v>
      </c>
      <c r="BQ734">
        <v>1</v>
      </c>
      <c r="BR734" s="18">
        <f t="shared" si="245"/>
        <v>0.33333333333333331</v>
      </c>
      <c r="BS734">
        <v>1</v>
      </c>
      <c r="BT734">
        <v>2</v>
      </c>
      <c r="BU734">
        <v>21</v>
      </c>
      <c r="BV734">
        <v>0</v>
      </c>
      <c r="BW734">
        <v>0</v>
      </c>
      <c r="BX734">
        <v>2</v>
      </c>
      <c r="BY734">
        <v>1</v>
      </c>
      <c r="BZ734">
        <v>0</v>
      </c>
      <c r="CA734">
        <v>0</v>
      </c>
      <c r="CB734" s="18">
        <f t="shared" si="246"/>
        <v>0</v>
      </c>
      <c r="CC734" s="19">
        <v>6</v>
      </c>
      <c r="CD734">
        <v>1.8</v>
      </c>
      <c r="CE734">
        <v>0.9</v>
      </c>
      <c r="CF734">
        <v>2.7</v>
      </c>
      <c r="CG734" s="20">
        <f t="shared" si="247"/>
        <v>3.6000000000000004E-2</v>
      </c>
      <c r="CH734" s="20">
        <f t="shared" si="248"/>
        <v>0.16957727804043443</v>
      </c>
      <c r="CI734">
        <v>17.3</v>
      </c>
      <c r="CJ734">
        <v>19.5</v>
      </c>
      <c r="CK734">
        <v>-4.2</v>
      </c>
      <c r="CL734">
        <v>3.6</v>
      </c>
      <c r="CM734">
        <v>2.5</v>
      </c>
      <c r="CN734">
        <v>0</v>
      </c>
      <c r="CO734">
        <v>6.1</v>
      </c>
      <c r="CP734" s="21">
        <f t="shared" si="249"/>
        <v>8.1333333333333327E-2</v>
      </c>
      <c r="CQ734" s="21">
        <f t="shared" si="250"/>
        <v>0.38311903557283333</v>
      </c>
      <c r="CW734">
        <v>870000</v>
      </c>
      <c r="CY734" s="22">
        <f t="shared" si="251"/>
        <v>4.5721951219512196</v>
      </c>
    </row>
    <row r="735" spans="1:103" x14ac:dyDescent="0.2">
      <c r="A735">
        <v>2</v>
      </c>
      <c r="B735" t="s">
        <v>1772</v>
      </c>
      <c r="C735" t="s">
        <v>501</v>
      </c>
      <c r="D735" t="s">
        <v>105</v>
      </c>
      <c r="E735" t="s">
        <v>106</v>
      </c>
      <c r="F735">
        <v>74</v>
      </c>
      <c r="G735">
        <v>198</v>
      </c>
      <c r="H735" t="s">
        <v>118</v>
      </c>
      <c r="I735">
        <v>2007</v>
      </c>
      <c r="J735">
        <v>1</v>
      </c>
      <c r="K735">
        <v>27</v>
      </c>
      <c r="M735">
        <v>24</v>
      </c>
      <c r="N735" t="s">
        <v>3219</v>
      </c>
      <c r="O735" s="12" t="s">
        <v>1415</v>
      </c>
      <c r="P735" s="12" t="s">
        <v>3218</v>
      </c>
      <c r="Q735" t="s">
        <v>122</v>
      </c>
      <c r="T735" s="12" t="s">
        <v>178</v>
      </c>
      <c r="U735">
        <v>71</v>
      </c>
      <c r="V735">
        <v>5</v>
      </c>
      <c r="W735">
        <v>14</v>
      </c>
      <c r="X735">
        <v>19</v>
      </c>
      <c r="Y735">
        <v>-2</v>
      </c>
      <c r="Z735">
        <v>90</v>
      </c>
      <c r="AA735">
        <v>48</v>
      </c>
      <c r="AB735">
        <v>55</v>
      </c>
      <c r="AC735" s="13">
        <f t="shared" si="231"/>
        <v>5.5555555555555552E-2</v>
      </c>
      <c r="AD735" s="13">
        <f t="shared" si="232"/>
        <v>2.5906735751295335E-2</v>
      </c>
      <c r="AE735" s="14">
        <v>49.1</v>
      </c>
      <c r="AF735" s="15">
        <v>28</v>
      </c>
      <c r="AG735" s="15">
        <v>9</v>
      </c>
      <c r="AH735" s="15">
        <v>47</v>
      </c>
      <c r="AI735" s="2">
        <v>1304.75</v>
      </c>
      <c r="AJ735" s="14">
        <f t="shared" si="233"/>
        <v>18.37676056338028</v>
      </c>
      <c r="AK735">
        <v>1806</v>
      </c>
      <c r="AL735" s="14">
        <f t="shared" si="234"/>
        <v>25.43661971830986</v>
      </c>
      <c r="AM735" s="16">
        <f t="shared" si="235"/>
        <v>0.72245293466223703</v>
      </c>
      <c r="AN735" s="15">
        <v>81.941175999999999</v>
      </c>
      <c r="AO735" s="16">
        <f t="shared" si="236"/>
        <v>3.7681322552213068</v>
      </c>
      <c r="AP735" s="13">
        <f>IF(('Even Strength'!CU735+'Power Play'!AJ735+'Penalty Kill'!AF735)&gt;0,V735/('Even Strength'!CU735+'Power Play'!AJ735+'Penalty Kill'!AF735),0)</f>
        <v>4.2735042735042736E-2</v>
      </c>
      <c r="AQ735" s="13">
        <f>IF(('Even Strength'!CU735+'Power Play'!AJ735+'Penalty Kill'!AF735)&gt;0,W735/('Even Strength'!CU735+'Power Play'!AJ735+'Penalty Kill'!AF735),0)</f>
        <v>0.11965811965811966</v>
      </c>
      <c r="AR735" s="13">
        <f t="shared" si="237"/>
        <v>0.1623931623931624</v>
      </c>
      <c r="AS735">
        <v>0</v>
      </c>
      <c r="AT735">
        <v>0</v>
      </c>
      <c r="AU735" s="17">
        <f t="shared" si="238"/>
        <v>0</v>
      </c>
      <c r="AV735">
        <v>0</v>
      </c>
      <c r="AW735">
        <v>140</v>
      </c>
      <c r="AX735">
        <v>57</v>
      </c>
      <c r="AY735">
        <v>69</v>
      </c>
      <c r="AZ735">
        <v>48</v>
      </c>
      <c r="BA735">
        <v>49</v>
      </c>
      <c r="BB735">
        <v>18</v>
      </c>
      <c r="BC735" s="2">
        <f t="shared" si="239"/>
        <v>6.4380149453918376</v>
      </c>
      <c r="BD735" s="14">
        <f t="shared" si="240"/>
        <v>2.6211917991952478</v>
      </c>
      <c r="BE735" s="14">
        <f t="shared" si="241"/>
        <v>3.1730216516574057</v>
      </c>
      <c r="BF735" s="14">
        <f t="shared" si="242"/>
        <v>2.2073194098486302</v>
      </c>
      <c r="BG735" s="14">
        <f t="shared" si="243"/>
        <v>2.2533052308871433</v>
      </c>
      <c r="BH735" s="14">
        <f t="shared" si="244"/>
        <v>0.82774477869323626</v>
      </c>
      <c r="BI735">
        <v>68</v>
      </c>
      <c r="BJ735">
        <v>29</v>
      </c>
      <c r="BK735">
        <v>2</v>
      </c>
      <c r="BL735">
        <v>0</v>
      </c>
      <c r="BM735">
        <v>0</v>
      </c>
      <c r="BN735">
        <v>0</v>
      </c>
      <c r="BO735" s="2">
        <v>0.264403</v>
      </c>
      <c r="BR735" s="18" t="str">
        <f t="shared" si="245"/>
        <v xml:space="preserve"> </v>
      </c>
      <c r="BT735">
        <v>1</v>
      </c>
      <c r="BU735">
        <v>19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 s="18">
        <f t="shared" si="246"/>
        <v>0</v>
      </c>
      <c r="CC735" s="19">
        <v>2</v>
      </c>
      <c r="CD735">
        <v>1.1000000000000001</v>
      </c>
      <c r="CE735">
        <v>2.5</v>
      </c>
      <c r="CF735">
        <v>3.7</v>
      </c>
      <c r="CG735" s="20">
        <f t="shared" si="247"/>
        <v>5.2112676056338028E-2</v>
      </c>
      <c r="CH735" s="20">
        <f t="shared" si="248"/>
        <v>0.17014753784249859</v>
      </c>
      <c r="CI735">
        <v>23.6</v>
      </c>
      <c r="CJ735">
        <v>28.2</v>
      </c>
      <c r="CK735">
        <v>-2</v>
      </c>
      <c r="CL735">
        <v>2.2000000000000002</v>
      </c>
      <c r="CM735">
        <v>2.7</v>
      </c>
      <c r="CN735">
        <v>0</v>
      </c>
      <c r="CO735">
        <v>4.9000000000000004</v>
      </c>
      <c r="CP735" s="21">
        <f t="shared" si="249"/>
        <v>6.9014084507042259E-2</v>
      </c>
      <c r="CQ735" s="21">
        <f t="shared" si="250"/>
        <v>0.22533052308871432</v>
      </c>
      <c r="CU735">
        <v>6</v>
      </c>
      <c r="CV735" t="s">
        <v>331</v>
      </c>
      <c r="CW735">
        <v>562500</v>
      </c>
      <c r="CY735" s="22">
        <f t="shared" si="251"/>
        <v>3.9121951219512199</v>
      </c>
    </row>
    <row r="736" spans="1:103" x14ac:dyDescent="0.2">
      <c r="A736">
        <v>15</v>
      </c>
      <c r="B736" t="s">
        <v>3220</v>
      </c>
      <c r="C736" t="s">
        <v>706</v>
      </c>
      <c r="D736" t="s">
        <v>707</v>
      </c>
      <c r="E736" t="s">
        <v>117</v>
      </c>
      <c r="F736">
        <v>73</v>
      </c>
      <c r="G736">
        <v>202</v>
      </c>
      <c r="H736" t="s">
        <v>107</v>
      </c>
      <c r="I736">
        <v>2009</v>
      </c>
      <c r="J736">
        <v>4</v>
      </c>
      <c r="K736">
        <v>98</v>
      </c>
      <c r="M736">
        <v>24</v>
      </c>
      <c r="N736" t="s">
        <v>3221</v>
      </c>
      <c r="O736" s="12" t="s">
        <v>145</v>
      </c>
      <c r="P736" s="12" t="s">
        <v>3218</v>
      </c>
      <c r="Q736" t="s">
        <v>343</v>
      </c>
      <c r="T736" s="12" t="s">
        <v>170</v>
      </c>
      <c r="U736">
        <v>79</v>
      </c>
      <c r="V736">
        <v>24</v>
      </c>
      <c r="W736">
        <v>28</v>
      </c>
      <c r="X736">
        <v>52</v>
      </c>
      <c r="Y736">
        <v>16</v>
      </c>
      <c r="Z736">
        <v>215</v>
      </c>
      <c r="AA736">
        <v>87</v>
      </c>
      <c r="AB736">
        <v>80</v>
      </c>
      <c r="AC736" s="13">
        <f t="shared" si="231"/>
        <v>0.11162790697674418</v>
      </c>
      <c r="AD736" s="13">
        <f t="shared" si="232"/>
        <v>6.2827225130890049E-2</v>
      </c>
      <c r="AE736" s="14">
        <v>29.6</v>
      </c>
      <c r="AF736" s="15">
        <v>107</v>
      </c>
      <c r="AG736" s="15">
        <v>29</v>
      </c>
      <c r="AH736" s="15">
        <v>20</v>
      </c>
      <c r="AI736" s="2">
        <v>1294.9166666666999</v>
      </c>
      <c r="AJ736" s="14">
        <f t="shared" si="233"/>
        <v>16.391350210970884</v>
      </c>
      <c r="AK736">
        <v>1698</v>
      </c>
      <c r="AL736" s="14">
        <f t="shared" si="234"/>
        <v>21.49367088607595</v>
      </c>
      <c r="AM736" s="16">
        <f t="shared" si="235"/>
        <v>0.76261287789558296</v>
      </c>
      <c r="AN736" s="15">
        <v>155.07189500000001</v>
      </c>
      <c r="AO736" s="16">
        <f t="shared" si="236"/>
        <v>7.1852605959197593</v>
      </c>
      <c r="AP736" s="13">
        <f>IF(('Even Strength'!CU736+'Power Play'!AJ736+'Penalty Kill'!AF736)&gt;0,V736/('Even Strength'!CU736+'Power Play'!AJ736+'Penalty Kill'!AF736),0)</f>
        <v>0.24242424242424243</v>
      </c>
      <c r="AQ736" s="13">
        <f>IF(('Even Strength'!CU736+'Power Play'!AJ736+'Penalty Kill'!AF736)&gt;0,W736/('Even Strength'!CU736+'Power Play'!AJ736+'Penalty Kill'!AF736),0)</f>
        <v>0.28282828282828282</v>
      </c>
      <c r="AR736" s="13">
        <f t="shared" si="237"/>
        <v>0.5252525252525253</v>
      </c>
      <c r="AS736">
        <v>3</v>
      </c>
      <c r="AT736">
        <v>16</v>
      </c>
      <c r="AU736" s="17">
        <f t="shared" si="238"/>
        <v>0.15789473684210525</v>
      </c>
      <c r="AV736">
        <v>0.4</v>
      </c>
      <c r="AW736">
        <v>58</v>
      </c>
      <c r="AX736">
        <v>54</v>
      </c>
      <c r="AY736">
        <v>21</v>
      </c>
      <c r="AZ736">
        <v>90</v>
      </c>
      <c r="BA736">
        <v>49</v>
      </c>
      <c r="BB736">
        <v>50</v>
      </c>
      <c r="BC736" s="2">
        <f t="shared" si="239"/>
        <v>2.6874316236565368</v>
      </c>
      <c r="BD736" s="14">
        <f t="shared" si="240"/>
        <v>2.502091511680224</v>
      </c>
      <c r="BE736" s="14">
        <f t="shared" si="241"/>
        <v>0.9730355878756427</v>
      </c>
      <c r="BF736" s="14">
        <f t="shared" si="242"/>
        <v>4.1701525194670399</v>
      </c>
      <c r="BG736" s="14">
        <f t="shared" si="243"/>
        <v>2.2704163717098327</v>
      </c>
      <c r="BH736" s="14">
        <f t="shared" si="244"/>
        <v>2.3167513997039113</v>
      </c>
      <c r="BI736">
        <v>22</v>
      </c>
      <c r="BJ736">
        <v>11</v>
      </c>
      <c r="BK736">
        <v>0</v>
      </c>
      <c r="BL736">
        <v>0</v>
      </c>
      <c r="BM736">
        <v>0</v>
      </c>
      <c r="BN736">
        <v>0</v>
      </c>
      <c r="BO736" s="2">
        <v>2.301253</v>
      </c>
      <c r="BP736">
        <v>8</v>
      </c>
      <c r="BQ736">
        <v>1</v>
      </c>
      <c r="BR736" s="18">
        <f t="shared" si="245"/>
        <v>0.125</v>
      </c>
      <c r="BS736">
        <v>1</v>
      </c>
      <c r="BT736">
        <v>2</v>
      </c>
      <c r="BU736">
        <v>17</v>
      </c>
      <c r="BV736">
        <v>1</v>
      </c>
      <c r="BW736">
        <v>0</v>
      </c>
      <c r="BX736">
        <v>4</v>
      </c>
      <c r="BY736">
        <v>0</v>
      </c>
      <c r="BZ736">
        <v>0</v>
      </c>
      <c r="CA736">
        <v>0</v>
      </c>
      <c r="CB736" s="18">
        <f t="shared" si="246"/>
        <v>0</v>
      </c>
      <c r="CC736" s="19">
        <v>6</v>
      </c>
      <c r="CD736">
        <v>4.9000000000000004</v>
      </c>
      <c r="CE736">
        <v>2.1</v>
      </c>
      <c r="CF736">
        <v>7</v>
      </c>
      <c r="CG736" s="20">
        <f t="shared" si="247"/>
        <v>8.8607594936708861E-2</v>
      </c>
      <c r="CH736" s="20">
        <f t="shared" si="248"/>
        <v>0.32434519595854755</v>
      </c>
      <c r="CI736">
        <v>27.4</v>
      </c>
      <c r="CJ736">
        <v>23.5</v>
      </c>
      <c r="CK736">
        <v>21.8</v>
      </c>
      <c r="CL736">
        <v>9.6</v>
      </c>
      <c r="CM736">
        <v>4.2</v>
      </c>
      <c r="CN736">
        <v>-1.3</v>
      </c>
      <c r="CO736">
        <v>12.5</v>
      </c>
      <c r="CP736" s="21">
        <f t="shared" si="249"/>
        <v>0.15822784810126583</v>
      </c>
      <c r="CQ736" s="21">
        <f t="shared" si="250"/>
        <v>0.57918784992597783</v>
      </c>
      <c r="CU736">
        <v>3</v>
      </c>
      <c r="CV736" t="s">
        <v>768</v>
      </c>
      <c r="CW736">
        <v>1262500</v>
      </c>
      <c r="CY736" s="22">
        <f t="shared" si="251"/>
        <v>10.282926829268293</v>
      </c>
    </row>
    <row r="737" spans="1:103" x14ac:dyDescent="0.2">
      <c r="A737">
        <v>27</v>
      </c>
      <c r="B737" t="s">
        <v>3222</v>
      </c>
      <c r="C737" t="s">
        <v>929</v>
      </c>
      <c r="D737" t="s">
        <v>105</v>
      </c>
      <c r="E737" t="s">
        <v>106</v>
      </c>
      <c r="F737">
        <v>73</v>
      </c>
      <c r="G737">
        <v>197</v>
      </c>
      <c r="H737" t="s">
        <v>118</v>
      </c>
      <c r="M737">
        <v>29</v>
      </c>
      <c r="N737" t="s">
        <v>3223</v>
      </c>
      <c r="O737" s="12" t="s">
        <v>1104</v>
      </c>
      <c r="P737" s="12" t="s">
        <v>3218</v>
      </c>
      <c r="Q737" t="s">
        <v>155</v>
      </c>
      <c r="T737" s="12" t="s">
        <v>178</v>
      </c>
      <c r="U737">
        <v>14</v>
      </c>
      <c r="V737">
        <v>0</v>
      </c>
      <c r="W737">
        <v>1</v>
      </c>
      <c r="X737">
        <v>1</v>
      </c>
      <c r="Y737">
        <v>-10</v>
      </c>
      <c r="Z737">
        <v>12</v>
      </c>
      <c r="AA737">
        <v>8</v>
      </c>
      <c r="AB737">
        <v>7</v>
      </c>
      <c r="AC737" s="13">
        <f t="shared" si="231"/>
        <v>0</v>
      </c>
      <c r="AD737" s="13">
        <f t="shared" si="232"/>
        <v>0</v>
      </c>
      <c r="AE737" s="14">
        <v>53</v>
      </c>
      <c r="AF737" s="15">
        <v>6</v>
      </c>
      <c r="AG737" s="15">
        <v>2</v>
      </c>
      <c r="AH737" s="15">
        <v>2</v>
      </c>
      <c r="AI737" s="2">
        <v>133.4333333333</v>
      </c>
      <c r="AJ737" s="14">
        <f t="shared" si="233"/>
        <v>9.5309523809499996</v>
      </c>
      <c r="AK737">
        <v>199</v>
      </c>
      <c r="AL737" s="14">
        <f t="shared" si="234"/>
        <v>14.214285714285714</v>
      </c>
      <c r="AM737" s="16">
        <f t="shared" si="235"/>
        <v>0.67051926298140707</v>
      </c>
      <c r="AN737" s="15">
        <v>0</v>
      </c>
      <c r="AO737" s="16">
        <f t="shared" si="236"/>
        <v>0</v>
      </c>
      <c r="AP737" s="13">
        <f>IF(('Even Strength'!CU737+'Power Play'!AJ737+'Penalty Kill'!AF737)&gt;0,V737/('Even Strength'!CU737+'Power Play'!AJ737+'Penalty Kill'!AF737),0)</f>
        <v>0</v>
      </c>
      <c r="AQ737" s="13">
        <f>IF(('Even Strength'!CU737+'Power Play'!AJ737+'Penalty Kill'!AF737)&gt;0,W737/('Even Strength'!CU737+'Power Play'!AJ737+'Penalty Kill'!AF737),0)</f>
        <v>2.1276595744680851E-2</v>
      </c>
      <c r="AR737" s="13">
        <f t="shared" si="237"/>
        <v>2.1276595744680851E-2</v>
      </c>
      <c r="AS737">
        <v>2</v>
      </c>
      <c r="AT737">
        <v>1</v>
      </c>
      <c r="AU737" s="17">
        <f t="shared" si="238"/>
        <v>0.66666666666666663</v>
      </c>
      <c r="AV737">
        <v>0.30000000000000004</v>
      </c>
      <c r="AW737">
        <v>11</v>
      </c>
      <c r="AX737">
        <v>6</v>
      </c>
      <c r="AY737">
        <v>6</v>
      </c>
      <c r="AZ737">
        <v>8</v>
      </c>
      <c r="BA737">
        <v>3</v>
      </c>
      <c r="BB737">
        <v>2</v>
      </c>
      <c r="BC737" s="2">
        <f t="shared" si="239"/>
        <v>4.9462902822895201</v>
      </c>
      <c r="BD737" s="14">
        <f t="shared" si="240"/>
        <v>2.697976517612465</v>
      </c>
      <c r="BE737" s="14">
        <f t="shared" si="241"/>
        <v>2.697976517612465</v>
      </c>
      <c r="BF737" s="14">
        <f t="shared" si="242"/>
        <v>3.5973020234832869</v>
      </c>
      <c r="BG737" s="14">
        <f t="shared" si="243"/>
        <v>1.3489882588062325</v>
      </c>
      <c r="BH737" s="14">
        <f t="shared" si="244"/>
        <v>0.89932550587082172</v>
      </c>
      <c r="BI737">
        <v>2</v>
      </c>
      <c r="BJ737">
        <v>1</v>
      </c>
      <c r="BK737">
        <v>0</v>
      </c>
      <c r="BL737">
        <v>0</v>
      </c>
      <c r="BM737">
        <v>0</v>
      </c>
      <c r="BN737">
        <v>0</v>
      </c>
      <c r="BO737" s="2">
        <v>1.6450830000000001</v>
      </c>
      <c r="BR737" s="18" t="str">
        <f t="shared" si="245"/>
        <v xml:space="preserve"> </v>
      </c>
      <c r="BT737">
        <v>0</v>
      </c>
      <c r="BU737">
        <v>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 s="18">
        <f t="shared" si="246"/>
        <v>0</v>
      </c>
      <c r="CC737" s="19">
        <v>3</v>
      </c>
      <c r="CD737">
        <v>-0.1</v>
      </c>
      <c r="CE737">
        <v>-0.5</v>
      </c>
      <c r="CF737">
        <v>-0.60000000000000009</v>
      </c>
      <c r="CG737" s="20">
        <f t="shared" si="247"/>
        <v>-4.2857142857142864E-2</v>
      </c>
      <c r="CH737" s="20">
        <f t="shared" si="248"/>
        <v>-0.26979765176124659</v>
      </c>
      <c r="CI737">
        <v>3.3</v>
      </c>
      <c r="CJ737">
        <v>3.8</v>
      </c>
      <c r="CK737">
        <v>-8.5</v>
      </c>
      <c r="CL737">
        <v>-0.4</v>
      </c>
      <c r="CM737">
        <v>-0.9</v>
      </c>
      <c r="CN737">
        <v>0</v>
      </c>
      <c r="CO737">
        <v>-1.3</v>
      </c>
      <c r="CP737" s="21">
        <f t="shared" si="249"/>
        <v>-9.285714285714286E-2</v>
      </c>
      <c r="CQ737" s="21">
        <f t="shared" si="250"/>
        <v>-0.58456157881603421</v>
      </c>
      <c r="CW737">
        <v>2000000</v>
      </c>
      <c r="CY737" s="22">
        <f t="shared" si="251"/>
        <v>-4.8121951219512189</v>
      </c>
    </row>
    <row r="738" spans="1:103" x14ac:dyDescent="0.2">
      <c r="A738">
        <v>18</v>
      </c>
      <c r="B738" t="s">
        <v>249</v>
      </c>
      <c r="C738" t="s">
        <v>472</v>
      </c>
      <c r="D738" t="s">
        <v>105</v>
      </c>
      <c r="E738" t="s">
        <v>106</v>
      </c>
      <c r="F738">
        <v>72</v>
      </c>
      <c r="G738">
        <v>185</v>
      </c>
      <c r="H738" t="s">
        <v>118</v>
      </c>
      <c r="I738">
        <v>2009</v>
      </c>
      <c r="J738">
        <v>3</v>
      </c>
      <c r="K738">
        <v>69</v>
      </c>
      <c r="M738">
        <v>22</v>
      </c>
      <c r="N738" t="s">
        <v>3224</v>
      </c>
      <c r="O738" s="12" t="s">
        <v>3225</v>
      </c>
      <c r="P738" s="12" t="s">
        <v>3218</v>
      </c>
      <c r="Q738" t="s">
        <v>338</v>
      </c>
      <c r="T738" s="12" t="s">
        <v>148</v>
      </c>
      <c r="U738">
        <v>82</v>
      </c>
      <c r="V738">
        <v>20</v>
      </c>
      <c r="W738">
        <v>31</v>
      </c>
      <c r="X738">
        <v>51</v>
      </c>
      <c r="Y738">
        <v>28</v>
      </c>
      <c r="Z738">
        <v>146</v>
      </c>
      <c r="AA738">
        <v>54</v>
      </c>
      <c r="AB738">
        <v>44</v>
      </c>
      <c r="AC738" s="13">
        <f t="shared" si="231"/>
        <v>0.13698630136986301</v>
      </c>
      <c r="AD738" s="13">
        <f t="shared" si="232"/>
        <v>8.1967213114754092E-2</v>
      </c>
      <c r="AE738" s="14">
        <v>28.3</v>
      </c>
      <c r="AF738" s="15">
        <v>68</v>
      </c>
      <c r="AG738" s="15">
        <v>23</v>
      </c>
      <c r="AH738" s="15">
        <v>19</v>
      </c>
      <c r="AI738" s="2">
        <v>1205.0666666667</v>
      </c>
      <c r="AJ738" s="14">
        <f t="shared" si="233"/>
        <v>14.69593495935</v>
      </c>
      <c r="AK738">
        <v>1584</v>
      </c>
      <c r="AL738" s="14">
        <f t="shared" si="234"/>
        <v>19.317073170731707</v>
      </c>
      <c r="AM738" s="16">
        <f t="shared" si="235"/>
        <v>0.76077441077443186</v>
      </c>
      <c r="AN738" s="15">
        <v>178.14242400000001</v>
      </c>
      <c r="AO738" s="16">
        <f t="shared" si="236"/>
        <v>8.8696714759900175</v>
      </c>
      <c r="AP738" s="13">
        <f>IF(('Even Strength'!CU738+'Power Play'!AJ738+'Penalty Kill'!AF738)&gt;0,V738/('Even Strength'!CU738+'Power Play'!AJ738+'Penalty Kill'!AF738),0)</f>
        <v>0.14492753623188406</v>
      </c>
      <c r="AQ738" s="13">
        <f>IF(('Even Strength'!CU738+'Power Play'!AJ738+'Penalty Kill'!AF738)&gt;0,W738/('Even Strength'!CU738+'Power Play'!AJ738+'Penalty Kill'!AF738),0)</f>
        <v>0.22463768115942029</v>
      </c>
      <c r="AR738" s="13">
        <f t="shared" si="237"/>
        <v>0.36956521739130432</v>
      </c>
      <c r="AS738">
        <v>0</v>
      </c>
      <c r="AT738">
        <v>2</v>
      </c>
      <c r="AU738" s="17">
        <f t="shared" si="238"/>
        <v>0</v>
      </c>
      <c r="AV738">
        <v>0</v>
      </c>
      <c r="AW738">
        <v>136</v>
      </c>
      <c r="AX738">
        <v>63</v>
      </c>
      <c r="AY738">
        <v>14</v>
      </c>
      <c r="AZ738">
        <v>54</v>
      </c>
      <c r="BA738">
        <v>41</v>
      </c>
      <c r="BB738">
        <v>35</v>
      </c>
      <c r="BC738" s="2">
        <f t="shared" si="239"/>
        <v>6.7714096038944795</v>
      </c>
      <c r="BD738" s="14">
        <f t="shared" si="240"/>
        <v>3.1367559194511192</v>
      </c>
      <c r="BE738" s="14">
        <f t="shared" si="241"/>
        <v>0.6970568709891376</v>
      </c>
      <c r="BF738" s="14">
        <f t="shared" si="242"/>
        <v>2.6886479309581022</v>
      </c>
      <c r="BG738" s="14">
        <f t="shared" si="243"/>
        <v>2.0413808364681887</v>
      </c>
      <c r="BH738" s="14">
        <f t="shared" si="244"/>
        <v>1.742642177472844</v>
      </c>
      <c r="BI738">
        <v>14</v>
      </c>
      <c r="BJ738">
        <v>6</v>
      </c>
      <c r="BK738">
        <v>0</v>
      </c>
      <c r="BL738">
        <v>0</v>
      </c>
      <c r="BM738">
        <v>0</v>
      </c>
      <c r="BN738">
        <v>0</v>
      </c>
      <c r="BO738" s="2">
        <v>-1.649853</v>
      </c>
      <c r="BP738">
        <v>4</v>
      </c>
      <c r="BQ738">
        <v>2</v>
      </c>
      <c r="BR738" s="18">
        <f t="shared" si="245"/>
        <v>0.5</v>
      </c>
      <c r="BS738">
        <v>2</v>
      </c>
      <c r="BT738">
        <v>2</v>
      </c>
      <c r="BU738">
        <v>16</v>
      </c>
      <c r="BV738">
        <v>0</v>
      </c>
      <c r="BW738">
        <v>0</v>
      </c>
      <c r="BX738">
        <v>3</v>
      </c>
      <c r="BY738">
        <v>1</v>
      </c>
      <c r="BZ738">
        <v>0</v>
      </c>
      <c r="CA738">
        <v>0</v>
      </c>
      <c r="CB738" s="18">
        <f t="shared" si="246"/>
        <v>0</v>
      </c>
      <c r="CC738" s="19">
        <v>6</v>
      </c>
      <c r="CD738">
        <v>4.5999999999999996</v>
      </c>
      <c r="CE738">
        <v>2.2000000000000002</v>
      </c>
      <c r="CF738">
        <v>6.9</v>
      </c>
      <c r="CG738" s="20">
        <f t="shared" si="247"/>
        <v>8.4146341463414639E-2</v>
      </c>
      <c r="CH738" s="20">
        <f t="shared" si="248"/>
        <v>0.34354945784464641</v>
      </c>
      <c r="CI738">
        <v>29.4</v>
      </c>
      <c r="CJ738">
        <v>23.9</v>
      </c>
      <c r="CK738">
        <v>11.5</v>
      </c>
      <c r="CL738">
        <v>7.9</v>
      </c>
      <c r="CM738">
        <v>3.3</v>
      </c>
      <c r="CN738">
        <v>0.60000000000000009</v>
      </c>
      <c r="CO738">
        <v>11.9</v>
      </c>
      <c r="CP738" s="21">
        <f t="shared" si="249"/>
        <v>0.14512195121951221</v>
      </c>
      <c r="CQ738" s="21">
        <f t="shared" si="250"/>
        <v>0.59249834034076698</v>
      </c>
      <c r="CW738">
        <v>775000</v>
      </c>
      <c r="CY738" s="22">
        <f t="shared" si="251"/>
        <v>10.539024390243902</v>
      </c>
    </row>
    <row r="739" spans="1:103" x14ac:dyDescent="0.2">
      <c r="A739">
        <v>23</v>
      </c>
      <c r="B739" t="s">
        <v>3226</v>
      </c>
      <c r="C739" t="s">
        <v>158</v>
      </c>
      <c r="D739" t="s">
        <v>105</v>
      </c>
      <c r="E739" t="s">
        <v>106</v>
      </c>
      <c r="F739">
        <v>73</v>
      </c>
      <c r="G739">
        <v>195</v>
      </c>
      <c r="H739" t="s">
        <v>118</v>
      </c>
      <c r="M739">
        <v>28</v>
      </c>
      <c r="N739" t="s">
        <v>3227</v>
      </c>
      <c r="O739" s="12" t="s">
        <v>1025</v>
      </c>
      <c r="P739" s="12" t="s">
        <v>3218</v>
      </c>
      <c r="Q739" t="s">
        <v>112</v>
      </c>
      <c r="T739" s="12" t="s">
        <v>140</v>
      </c>
      <c r="U739">
        <v>28</v>
      </c>
      <c r="V739">
        <v>4</v>
      </c>
      <c r="W739">
        <v>5</v>
      </c>
      <c r="X739">
        <v>9</v>
      </c>
      <c r="Y739">
        <v>-3</v>
      </c>
      <c r="Z739">
        <v>24</v>
      </c>
      <c r="AA739">
        <v>10</v>
      </c>
      <c r="AB739">
        <v>8</v>
      </c>
      <c r="AC739" s="13">
        <f t="shared" si="231"/>
        <v>0.16666666666666666</v>
      </c>
      <c r="AD739" s="13">
        <f t="shared" si="232"/>
        <v>9.5238095238095233E-2</v>
      </c>
      <c r="AE739" s="14">
        <v>31.8</v>
      </c>
      <c r="AF739" s="15">
        <v>14</v>
      </c>
      <c r="AG739" s="15">
        <v>4</v>
      </c>
      <c r="AH739" s="15">
        <v>2</v>
      </c>
      <c r="AI739" s="2">
        <v>290.4166666667</v>
      </c>
      <c r="AJ739" s="14">
        <f t="shared" si="233"/>
        <v>10.372023809525</v>
      </c>
      <c r="AK739">
        <v>395</v>
      </c>
      <c r="AL739" s="14">
        <f t="shared" si="234"/>
        <v>14.107142857142858</v>
      </c>
      <c r="AM739" s="16">
        <f t="shared" si="235"/>
        <v>0.73523206751063286</v>
      </c>
      <c r="AN739" s="15">
        <v>36.428570999999998</v>
      </c>
      <c r="AO739" s="16">
        <f t="shared" si="236"/>
        <v>7.5261323156375868</v>
      </c>
      <c r="AP739" s="13">
        <f>IF(('Even Strength'!CU739+'Power Play'!AJ739+'Penalty Kill'!AF739)&gt;0,V739/('Even Strength'!CU739+'Power Play'!AJ739+'Penalty Kill'!AF739),0)</f>
        <v>5.4794520547945202E-2</v>
      </c>
      <c r="AQ739" s="13">
        <f>IF(('Even Strength'!CU739+'Power Play'!AJ739+'Penalty Kill'!AF739)&gt;0,W739/('Even Strength'!CU739+'Power Play'!AJ739+'Penalty Kill'!AF739),0)</f>
        <v>6.8493150684931503E-2</v>
      </c>
      <c r="AR739" s="13">
        <f t="shared" si="237"/>
        <v>0.12328767123287671</v>
      </c>
      <c r="AS739">
        <v>115</v>
      </c>
      <c r="AT739">
        <v>143</v>
      </c>
      <c r="AU739" s="17">
        <f t="shared" si="238"/>
        <v>0.44573643410852715</v>
      </c>
      <c r="AV739">
        <v>14</v>
      </c>
      <c r="AW739">
        <v>37</v>
      </c>
      <c r="AX739">
        <v>45</v>
      </c>
      <c r="AY739">
        <v>16</v>
      </c>
      <c r="AZ739">
        <v>10</v>
      </c>
      <c r="BA739">
        <v>3</v>
      </c>
      <c r="BB739">
        <v>4</v>
      </c>
      <c r="BC739" s="2">
        <f t="shared" si="239"/>
        <v>7.6441893830694241</v>
      </c>
      <c r="BD739" s="14">
        <f t="shared" si="240"/>
        <v>9.2969870875168681</v>
      </c>
      <c r="BE739" s="14">
        <f t="shared" si="241"/>
        <v>3.3055954088948862</v>
      </c>
      <c r="BF739" s="14">
        <f t="shared" si="242"/>
        <v>2.0659971305593041</v>
      </c>
      <c r="BG739" s="14">
        <f t="shared" si="243"/>
        <v>0.61979913916779106</v>
      </c>
      <c r="BH739" s="14">
        <f t="shared" si="244"/>
        <v>0.82639885222372156</v>
      </c>
      <c r="BI739">
        <v>4</v>
      </c>
      <c r="BJ739">
        <v>2</v>
      </c>
      <c r="BK739">
        <v>0</v>
      </c>
      <c r="BL739">
        <v>0</v>
      </c>
      <c r="BM739">
        <v>0</v>
      </c>
      <c r="BN739">
        <v>0</v>
      </c>
      <c r="BO739" s="2">
        <v>1.5117080000000001</v>
      </c>
      <c r="BR739" s="18" t="str">
        <f t="shared" si="245"/>
        <v xml:space="preserve"> </v>
      </c>
      <c r="BT739">
        <v>2</v>
      </c>
      <c r="BU739">
        <v>5</v>
      </c>
      <c r="BV739">
        <v>1</v>
      </c>
      <c r="BW739">
        <v>0</v>
      </c>
      <c r="BX739">
        <v>2</v>
      </c>
      <c r="BY739">
        <v>0</v>
      </c>
      <c r="BZ739">
        <v>0</v>
      </c>
      <c r="CA739">
        <v>0</v>
      </c>
      <c r="CB739" s="18">
        <f t="shared" si="246"/>
        <v>0</v>
      </c>
      <c r="CC739" s="19">
        <v>5</v>
      </c>
      <c r="CD739">
        <v>0.7</v>
      </c>
      <c r="CE739">
        <v>0.2</v>
      </c>
      <c r="CF739">
        <v>0.8</v>
      </c>
      <c r="CG739" s="20">
        <f t="shared" si="247"/>
        <v>2.8571428571428574E-2</v>
      </c>
      <c r="CH739" s="20">
        <f t="shared" si="248"/>
        <v>0.16527977044474429</v>
      </c>
      <c r="CI739">
        <v>5.7</v>
      </c>
      <c r="CJ739">
        <v>6.2</v>
      </c>
      <c r="CK739">
        <v>-2.2999999999999998</v>
      </c>
      <c r="CL739">
        <v>1.4</v>
      </c>
      <c r="CM739">
        <v>0.1</v>
      </c>
      <c r="CN739">
        <v>0</v>
      </c>
      <c r="CO739">
        <v>1.5</v>
      </c>
      <c r="CP739" s="21">
        <f t="shared" si="249"/>
        <v>5.3571428571428568E-2</v>
      </c>
      <c r="CQ739" s="21">
        <f t="shared" si="250"/>
        <v>0.30989956958389553</v>
      </c>
      <c r="CU739">
        <v>24</v>
      </c>
      <c r="CV739" t="s">
        <v>283</v>
      </c>
      <c r="CW739">
        <v>900000</v>
      </c>
      <c r="CY739" s="22">
        <f t="shared" si="251"/>
        <v>-8.0487804878048852E-2</v>
      </c>
    </row>
    <row r="740" spans="1:103" x14ac:dyDescent="0.2">
      <c r="A740">
        <v>15</v>
      </c>
      <c r="B740" t="s">
        <v>3228</v>
      </c>
      <c r="C740" t="s">
        <v>3229</v>
      </c>
      <c r="D740" t="s">
        <v>268</v>
      </c>
      <c r="E740" t="s">
        <v>106</v>
      </c>
      <c r="F740">
        <v>74</v>
      </c>
      <c r="G740">
        <v>210</v>
      </c>
      <c r="H740" t="s">
        <v>118</v>
      </c>
      <c r="I740">
        <v>2008</v>
      </c>
      <c r="J740">
        <v>3</v>
      </c>
      <c r="K740">
        <v>79</v>
      </c>
      <c r="M740">
        <v>25</v>
      </c>
      <c r="N740" t="s">
        <v>3230</v>
      </c>
      <c r="O740" s="12" t="s">
        <v>1982</v>
      </c>
      <c r="P740" s="12" t="s">
        <v>3218</v>
      </c>
      <c r="Q740" t="s">
        <v>529</v>
      </c>
      <c r="T740" s="12" t="s">
        <v>170</v>
      </c>
      <c r="U740">
        <v>82</v>
      </c>
      <c r="V740">
        <v>13</v>
      </c>
      <c r="W740">
        <v>9</v>
      </c>
      <c r="X740">
        <v>22</v>
      </c>
      <c r="Y740">
        <v>-9</v>
      </c>
      <c r="Z740">
        <v>154</v>
      </c>
      <c r="AA740">
        <v>54</v>
      </c>
      <c r="AB740">
        <v>46</v>
      </c>
      <c r="AC740" s="13">
        <f t="shared" si="231"/>
        <v>8.4415584415584416E-2</v>
      </c>
      <c r="AD740" s="13">
        <f t="shared" si="232"/>
        <v>5.1181102362204724E-2</v>
      </c>
      <c r="AE740" s="14">
        <v>33.700000000000003</v>
      </c>
      <c r="AF740" s="15">
        <v>101</v>
      </c>
      <c r="AG740" s="15">
        <v>19</v>
      </c>
      <c r="AH740" s="15">
        <v>11</v>
      </c>
      <c r="AI740" s="2">
        <v>1272.8833333333</v>
      </c>
      <c r="AJ740" s="14">
        <f t="shared" si="233"/>
        <v>15.52296747967439</v>
      </c>
      <c r="AK740">
        <v>1857</v>
      </c>
      <c r="AL740" s="14">
        <f t="shared" si="234"/>
        <v>22.646341463414632</v>
      </c>
      <c r="AM740" s="16">
        <f t="shared" si="235"/>
        <v>0.68545144498292943</v>
      </c>
      <c r="AN740" s="15">
        <v>59.5</v>
      </c>
      <c r="AO740" s="16">
        <f t="shared" si="236"/>
        <v>2.8046560957407149</v>
      </c>
      <c r="AP740" s="13">
        <f>IF(('Even Strength'!CU740+'Power Play'!AJ740+'Penalty Kill'!AF740)&gt;0,V740/('Even Strength'!CU740+'Power Play'!AJ740+'Penalty Kill'!AF740),0)</f>
        <v>9.2198581560283682E-2</v>
      </c>
      <c r="AQ740" s="13">
        <f>IF(('Even Strength'!CU740+'Power Play'!AJ740+'Penalty Kill'!AF740)&gt;0,W740/('Even Strength'!CU740+'Power Play'!AJ740+'Penalty Kill'!AF740),0)</f>
        <v>6.3829787234042548E-2</v>
      </c>
      <c r="AR740" s="13">
        <f t="shared" si="237"/>
        <v>0.15602836879432624</v>
      </c>
      <c r="AS740">
        <v>680</v>
      </c>
      <c r="AT740">
        <v>611</v>
      </c>
      <c r="AU740" s="17">
        <f t="shared" si="238"/>
        <v>0.52672347017815646</v>
      </c>
      <c r="AV740">
        <v>24.8</v>
      </c>
      <c r="AW740">
        <v>165</v>
      </c>
      <c r="AX740">
        <v>175</v>
      </c>
      <c r="AY740">
        <v>28</v>
      </c>
      <c r="AZ740">
        <v>51</v>
      </c>
      <c r="BA740">
        <v>39</v>
      </c>
      <c r="BB740">
        <v>45</v>
      </c>
      <c r="BC740" s="2">
        <f t="shared" si="239"/>
        <v>7.7776177444910584</v>
      </c>
      <c r="BD740" s="14">
        <f t="shared" si="240"/>
        <v>8.2489885168844559</v>
      </c>
      <c r="BE740" s="14">
        <f t="shared" si="241"/>
        <v>1.3198381627015128</v>
      </c>
      <c r="BF740" s="14">
        <f t="shared" si="242"/>
        <v>2.4039909392063268</v>
      </c>
      <c r="BG740" s="14">
        <f t="shared" si="243"/>
        <v>1.8383460123342501</v>
      </c>
      <c r="BH740" s="14">
        <f t="shared" si="244"/>
        <v>2.1211684757702884</v>
      </c>
      <c r="BI740">
        <v>111</v>
      </c>
      <c r="BJ740">
        <v>38</v>
      </c>
      <c r="BK740">
        <v>3</v>
      </c>
      <c r="BL740">
        <v>2</v>
      </c>
      <c r="BM740">
        <v>0</v>
      </c>
      <c r="BN740">
        <v>0</v>
      </c>
      <c r="BO740" s="2">
        <v>-9.2654359999999993</v>
      </c>
      <c r="BR740" s="18" t="str">
        <f t="shared" si="245"/>
        <v xml:space="preserve"> </v>
      </c>
      <c r="BT740">
        <v>2</v>
      </c>
      <c r="BU740">
        <v>24</v>
      </c>
      <c r="BV740">
        <v>0</v>
      </c>
      <c r="BW740">
        <v>0</v>
      </c>
      <c r="BX740">
        <v>4</v>
      </c>
      <c r="BY740">
        <v>0</v>
      </c>
      <c r="BZ740">
        <v>0</v>
      </c>
      <c r="CA740">
        <v>0</v>
      </c>
      <c r="CB740" s="18">
        <f t="shared" si="246"/>
        <v>0</v>
      </c>
      <c r="CC740" s="19">
        <v>4</v>
      </c>
      <c r="CD740">
        <v>0.4</v>
      </c>
      <c r="CE740">
        <v>0.7</v>
      </c>
      <c r="CF740">
        <v>1.1000000000000001</v>
      </c>
      <c r="CG740" s="20">
        <f t="shared" si="247"/>
        <v>1.3414634146341465E-2</v>
      </c>
      <c r="CH740" s="20">
        <f t="shared" si="248"/>
        <v>5.1850784963273722E-2</v>
      </c>
      <c r="CI740">
        <v>20.399999999999999</v>
      </c>
      <c r="CJ740">
        <v>22.7</v>
      </c>
      <c r="CK740">
        <v>-7.4</v>
      </c>
      <c r="CL740">
        <v>0.8</v>
      </c>
      <c r="CM740">
        <v>0.8</v>
      </c>
      <c r="CN740">
        <v>0</v>
      </c>
      <c r="CO740">
        <v>1.5</v>
      </c>
      <c r="CP740" s="21">
        <f t="shared" si="249"/>
        <v>1.8292682926829267E-2</v>
      </c>
      <c r="CQ740" s="21">
        <f t="shared" si="250"/>
        <v>7.0705615859009613E-2</v>
      </c>
      <c r="CW740">
        <v>550000</v>
      </c>
      <c r="CY740" s="22">
        <f t="shared" si="251"/>
        <v>0.53414634146341478</v>
      </c>
    </row>
    <row r="741" spans="1:103" x14ac:dyDescent="0.2">
      <c r="A741">
        <v>77</v>
      </c>
      <c r="B741" t="s">
        <v>3231</v>
      </c>
      <c r="C741" t="s">
        <v>3185</v>
      </c>
      <c r="D741" t="s">
        <v>105</v>
      </c>
      <c r="E741" t="s">
        <v>106</v>
      </c>
      <c r="F741">
        <v>72</v>
      </c>
      <c r="G741">
        <v>222</v>
      </c>
      <c r="H741" t="s">
        <v>107</v>
      </c>
      <c r="I741">
        <v>2010</v>
      </c>
      <c r="J741">
        <v>2</v>
      </c>
      <c r="K741">
        <v>42</v>
      </c>
      <c r="M741">
        <v>21</v>
      </c>
      <c r="N741" t="s">
        <v>3232</v>
      </c>
      <c r="O741" s="12" t="s">
        <v>3233</v>
      </c>
      <c r="P741" s="12" t="s">
        <v>3234</v>
      </c>
      <c r="Q741" t="s">
        <v>192</v>
      </c>
      <c r="T741" s="12" t="s">
        <v>546</v>
      </c>
      <c r="U741">
        <v>19</v>
      </c>
      <c r="V741">
        <v>2</v>
      </c>
      <c r="W741">
        <v>8</v>
      </c>
      <c r="X741">
        <v>10</v>
      </c>
      <c r="Y741">
        <v>5</v>
      </c>
      <c r="Z741">
        <v>23</v>
      </c>
      <c r="AA741">
        <v>14</v>
      </c>
      <c r="AB741">
        <v>5</v>
      </c>
      <c r="AC741" s="13">
        <f t="shared" si="231"/>
        <v>8.6956521739130432E-2</v>
      </c>
      <c r="AD741" s="13">
        <f t="shared" si="232"/>
        <v>4.7619047619047616E-2</v>
      </c>
      <c r="AE741" s="14">
        <v>27</v>
      </c>
      <c r="AF741" s="15">
        <v>11</v>
      </c>
      <c r="AG741" s="15">
        <v>3</v>
      </c>
      <c r="AH741" s="15">
        <v>2</v>
      </c>
      <c r="AI741" s="2">
        <v>240.21666666670001</v>
      </c>
      <c r="AJ741" s="14">
        <f t="shared" si="233"/>
        <v>12.642982456142105</v>
      </c>
      <c r="AK741">
        <v>324</v>
      </c>
      <c r="AL741" s="14">
        <f t="shared" si="234"/>
        <v>17.05263157894737</v>
      </c>
      <c r="AM741" s="16">
        <f t="shared" si="235"/>
        <v>0.74140946502067906</v>
      </c>
      <c r="AN741" s="15">
        <v>17.272727</v>
      </c>
      <c r="AO741" s="16">
        <f t="shared" si="236"/>
        <v>4.3142869076522148</v>
      </c>
      <c r="AP741" s="13">
        <f>IF(('Even Strength'!CU741+'Power Play'!AJ741+'Penalty Kill'!AF741)&gt;0,V741/('Even Strength'!CU741+'Power Play'!AJ741+'Penalty Kill'!AF741),0)</f>
        <v>3.3898305084745763E-2</v>
      </c>
      <c r="AQ741" s="13">
        <f>IF(('Even Strength'!CU741+'Power Play'!AJ741+'Penalty Kill'!AF741)&gt;0,W741/('Even Strength'!CU741+'Power Play'!AJ741+'Penalty Kill'!AF741),0)</f>
        <v>0.13559322033898305</v>
      </c>
      <c r="AR741" s="13">
        <f t="shared" si="237"/>
        <v>0.16949152542372881</v>
      </c>
      <c r="AS741">
        <v>0</v>
      </c>
      <c r="AT741">
        <v>4</v>
      </c>
      <c r="AU741" s="17">
        <f t="shared" si="238"/>
        <v>0</v>
      </c>
      <c r="AV741">
        <v>0.30000000000000004</v>
      </c>
      <c r="AW741">
        <v>33</v>
      </c>
      <c r="AX741">
        <v>50</v>
      </c>
      <c r="AY741">
        <v>13</v>
      </c>
      <c r="AZ741">
        <v>14</v>
      </c>
      <c r="BA741">
        <v>7</v>
      </c>
      <c r="BB741">
        <v>2</v>
      </c>
      <c r="BC741" s="2">
        <f t="shared" si="239"/>
        <v>8.2425588010812127</v>
      </c>
      <c r="BD741" s="14">
        <f t="shared" si="240"/>
        <v>12.488725456183655</v>
      </c>
      <c r="BE741" s="14">
        <f t="shared" si="241"/>
        <v>3.24706861860775</v>
      </c>
      <c r="BF741" s="14">
        <f t="shared" si="242"/>
        <v>3.4968431277314234</v>
      </c>
      <c r="BG741" s="14">
        <f t="shared" si="243"/>
        <v>1.7484215638657117</v>
      </c>
      <c r="BH741" s="14">
        <f t="shared" si="244"/>
        <v>0.49954901824734621</v>
      </c>
      <c r="BI741">
        <v>2</v>
      </c>
      <c r="BJ741">
        <v>1</v>
      </c>
      <c r="BK741">
        <v>0</v>
      </c>
      <c r="BL741">
        <v>0</v>
      </c>
      <c r="BM741">
        <v>0</v>
      </c>
      <c r="BN741">
        <v>0</v>
      </c>
      <c r="BO741" s="2">
        <v>1.611661</v>
      </c>
      <c r="BP741">
        <v>1</v>
      </c>
      <c r="BQ741">
        <v>1</v>
      </c>
      <c r="BR741" s="18">
        <f t="shared" si="245"/>
        <v>1</v>
      </c>
      <c r="BS741">
        <v>1</v>
      </c>
      <c r="BT741">
        <v>1</v>
      </c>
      <c r="BU741">
        <v>5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 s="18">
        <f t="shared" si="246"/>
        <v>0</v>
      </c>
      <c r="CC741" s="19">
        <v>6</v>
      </c>
      <c r="CD741">
        <v>0.7</v>
      </c>
      <c r="CE741">
        <v>0.4</v>
      </c>
      <c r="CF741">
        <v>1.1000000000000001</v>
      </c>
      <c r="CG741" s="20">
        <f t="shared" si="247"/>
        <v>5.789473684210527E-2</v>
      </c>
      <c r="CH741" s="20">
        <f t="shared" si="248"/>
        <v>0.27475196003604041</v>
      </c>
      <c r="CI741">
        <v>4.5999999999999996</v>
      </c>
      <c r="CJ741">
        <v>4.8</v>
      </c>
      <c r="CK741">
        <v>2.2000000000000002</v>
      </c>
      <c r="CL741">
        <v>1.8</v>
      </c>
      <c r="CM741">
        <v>0.8</v>
      </c>
      <c r="CN741">
        <v>0.60000000000000009</v>
      </c>
      <c r="CO741">
        <v>3.2</v>
      </c>
      <c r="CP741" s="21">
        <f t="shared" si="249"/>
        <v>0.16842105263157894</v>
      </c>
      <c r="CQ741" s="21">
        <f t="shared" si="250"/>
        <v>0.79927842919575387</v>
      </c>
      <c r="CW741">
        <v>1887500</v>
      </c>
      <c r="CY741" s="22">
        <f t="shared" si="251"/>
        <v>-0.11463414634146352</v>
      </c>
    </row>
    <row r="742" spans="1:103" x14ac:dyDescent="0.2">
      <c r="A742">
        <v>22</v>
      </c>
      <c r="B742" t="s">
        <v>3235</v>
      </c>
      <c r="C742" t="s">
        <v>632</v>
      </c>
      <c r="D742" t="s">
        <v>206</v>
      </c>
      <c r="E742" t="s">
        <v>106</v>
      </c>
      <c r="F742">
        <v>75</v>
      </c>
      <c r="G742">
        <v>209</v>
      </c>
      <c r="H742" t="s">
        <v>107</v>
      </c>
      <c r="M742">
        <v>34</v>
      </c>
      <c r="N742" t="s">
        <v>3236</v>
      </c>
      <c r="O742" s="12" t="s">
        <v>3237</v>
      </c>
      <c r="P742" s="12" t="s">
        <v>3238</v>
      </c>
      <c r="Q742" t="s">
        <v>112</v>
      </c>
      <c r="T742" s="12" t="s">
        <v>132</v>
      </c>
      <c r="U742">
        <v>18</v>
      </c>
      <c r="V742">
        <v>0</v>
      </c>
      <c r="W742">
        <v>0</v>
      </c>
      <c r="X742">
        <v>0</v>
      </c>
      <c r="Y742">
        <v>-5</v>
      </c>
      <c r="Z742">
        <v>2</v>
      </c>
      <c r="AA742">
        <v>6</v>
      </c>
      <c r="AB742">
        <v>3</v>
      </c>
      <c r="AC742" s="13">
        <f t="shared" si="231"/>
        <v>0</v>
      </c>
      <c r="AD742" s="13">
        <f t="shared" si="232"/>
        <v>0</v>
      </c>
      <c r="AE742" s="14">
        <v>46.8</v>
      </c>
      <c r="AF742" s="15">
        <v>1</v>
      </c>
      <c r="AG742" s="15">
        <v>0</v>
      </c>
      <c r="AH742" s="15">
        <v>0</v>
      </c>
      <c r="AI742" s="2">
        <v>157.61666666670001</v>
      </c>
      <c r="AJ742" s="14">
        <f t="shared" si="233"/>
        <v>8.7564814814833341</v>
      </c>
      <c r="AK742">
        <v>298</v>
      </c>
      <c r="AL742" s="14">
        <f t="shared" si="234"/>
        <v>16.555555555555557</v>
      </c>
      <c r="AM742" s="16">
        <f t="shared" si="235"/>
        <v>0.52891498881442955</v>
      </c>
      <c r="AN742" s="15">
        <v>0</v>
      </c>
      <c r="AO742" s="16">
        <f t="shared" si="236"/>
        <v>0</v>
      </c>
      <c r="AP742" s="13">
        <f>IF(('Even Strength'!CU742+'Power Play'!AJ742+'Penalty Kill'!AF742)&gt;0,V742/('Even Strength'!CU742+'Power Play'!AJ742+'Penalty Kill'!AF742),0)</f>
        <v>0</v>
      </c>
      <c r="AQ742" s="13">
        <f>IF(('Even Strength'!CU742+'Power Play'!AJ742+'Penalty Kill'!AF742)&gt;0,W742/('Even Strength'!CU742+'Power Play'!AJ742+'Penalty Kill'!AF742),0)</f>
        <v>0</v>
      </c>
      <c r="AR742" s="13">
        <f t="shared" si="237"/>
        <v>0</v>
      </c>
      <c r="AS742">
        <v>126</v>
      </c>
      <c r="AT742">
        <v>90</v>
      </c>
      <c r="AU742" s="17">
        <f t="shared" si="238"/>
        <v>0.58333333333333337</v>
      </c>
      <c r="AV742">
        <v>19.2</v>
      </c>
      <c r="AW742">
        <v>8</v>
      </c>
      <c r="AX742">
        <v>36</v>
      </c>
      <c r="AY742">
        <v>9</v>
      </c>
      <c r="AZ742">
        <v>6</v>
      </c>
      <c r="BA742">
        <v>2</v>
      </c>
      <c r="BB742">
        <v>2</v>
      </c>
      <c r="BC742" s="2">
        <f t="shared" si="239"/>
        <v>3.0453632230087666</v>
      </c>
      <c r="BD742" s="14">
        <f t="shared" si="240"/>
        <v>13.70413450353945</v>
      </c>
      <c r="BE742" s="14">
        <f t="shared" si="241"/>
        <v>3.4260336258848625</v>
      </c>
      <c r="BF742" s="14">
        <f t="shared" si="242"/>
        <v>2.2840224172565753</v>
      </c>
      <c r="BG742" s="14">
        <f t="shared" si="243"/>
        <v>0.76134080575219165</v>
      </c>
      <c r="BH742" s="14">
        <f t="shared" si="244"/>
        <v>0.76134080575219165</v>
      </c>
      <c r="BI742">
        <v>9</v>
      </c>
      <c r="BJ742">
        <v>2</v>
      </c>
      <c r="BK742">
        <v>1</v>
      </c>
      <c r="BL742">
        <v>0</v>
      </c>
      <c r="BM742">
        <v>0</v>
      </c>
      <c r="BN742">
        <v>0</v>
      </c>
      <c r="BO742" s="2">
        <v>-0.29630000000000001</v>
      </c>
      <c r="BR742" s="18" t="str">
        <f t="shared" si="245"/>
        <v xml:space="preserve"> </v>
      </c>
      <c r="BT742">
        <v>0</v>
      </c>
      <c r="BU742">
        <v>9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 s="18">
        <f t="shared" si="246"/>
        <v>0</v>
      </c>
      <c r="CC742" s="19">
        <v>6</v>
      </c>
      <c r="CD742">
        <v>-0.4</v>
      </c>
      <c r="CE742">
        <v>-0.1</v>
      </c>
      <c r="CF742">
        <v>-0.5</v>
      </c>
      <c r="CG742" s="20">
        <f t="shared" si="247"/>
        <v>-2.7777777777777776E-2</v>
      </c>
      <c r="CH742" s="20">
        <f t="shared" si="248"/>
        <v>-0.19033520143804791</v>
      </c>
      <c r="CI742">
        <v>2</v>
      </c>
      <c r="CJ742">
        <v>3.7</v>
      </c>
      <c r="CK742">
        <v>-5.6</v>
      </c>
      <c r="CL742">
        <v>-0.9</v>
      </c>
      <c r="CM742">
        <v>-0.2</v>
      </c>
      <c r="CN742">
        <v>0</v>
      </c>
      <c r="CO742">
        <v>-1.1000000000000001</v>
      </c>
      <c r="CP742" s="21">
        <f t="shared" si="249"/>
        <v>-6.1111111111111116E-2</v>
      </c>
      <c r="CQ742" s="21">
        <f t="shared" si="250"/>
        <v>-0.41873744316370543</v>
      </c>
      <c r="CW742">
        <v>550000</v>
      </c>
      <c r="CY742" s="22">
        <f t="shared" si="251"/>
        <v>-2.0658536585365854</v>
      </c>
    </row>
    <row r="743" spans="1:103" x14ac:dyDescent="0.2">
      <c r="A743">
        <v>94</v>
      </c>
      <c r="B743" t="s">
        <v>3239</v>
      </c>
      <c r="C743" t="s">
        <v>3240</v>
      </c>
      <c r="D743" t="s">
        <v>351</v>
      </c>
      <c r="E743" t="s">
        <v>106</v>
      </c>
      <c r="F743">
        <v>74</v>
      </c>
      <c r="G743">
        <v>191</v>
      </c>
      <c r="H743" t="s">
        <v>118</v>
      </c>
      <c r="I743">
        <v>1994</v>
      </c>
      <c r="J743">
        <v>1</v>
      </c>
      <c r="K743">
        <v>6</v>
      </c>
      <c r="M743">
        <v>37</v>
      </c>
      <c r="N743" t="s">
        <v>3241</v>
      </c>
      <c r="O743" s="12" t="s">
        <v>743</v>
      </c>
      <c r="P743" s="12" t="s">
        <v>3242</v>
      </c>
      <c r="Q743" t="s">
        <v>131</v>
      </c>
      <c r="T743" s="12" t="s">
        <v>156</v>
      </c>
      <c r="U743">
        <v>72</v>
      </c>
      <c r="V743">
        <v>10</v>
      </c>
      <c r="W743">
        <v>13</v>
      </c>
      <c r="X743">
        <v>23</v>
      </c>
      <c r="Y743">
        <v>-18</v>
      </c>
      <c r="Z743">
        <v>129</v>
      </c>
      <c r="AA743">
        <v>46</v>
      </c>
      <c r="AB743">
        <v>27</v>
      </c>
      <c r="AC743" s="13">
        <f t="shared" si="231"/>
        <v>7.7519379844961239E-2</v>
      </c>
      <c r="AD743" s="13">
        <f t="shared" si="232"/>
        <v>4.9504950495049507E-2</v>
      </c>
      <c r="AE743" s="14">
        <v>24.5</v>
      </c>
      <c r="AF743" s="15">
        <v>51</v>
      </c>
      <c r="AG743" s="15">
        <v>9</v>
      </c>
      <c r="AH743" s="15">
        <v>12</v>
      </c>
      <c r="AI743" s="2">
        <v>1110.5333333333001</v>
      </c>
      <c r="AJ743" s="14">
        <f t="shared" si="233"/>
        <v>15.424074074073612</v>
      </c>
      <c r="AK743">
        <v>1560</v>
      </c>
      <c r="AL743" s="14">
        <f t="shared" si="234"/>
        <v>21.666666666666668</v>
      </c>
      <c r="AM743" s="16">
        <f t="shared" si="235"/>
        <v>0.71188034188032057</v>
      </c>
      <c r="AN743" s="15">
        <v>83.020201999999998</v>
      </c>
      <c r="AO743" s="16">
        <f t="shared" si="236"/>
        <v>4.4854233281307625</v>
      </c>
      <c r="AP743" s="13">
        <f>IF(('Even Strength'!CU743+'Power Play'!AJ743+'Penalty Kill'!AF743)&gt;0,V743/('Even Strength'!CU743+'Power Play'!AJ743+'Penalty Kill'!AF743),0)</f>
        <v>9.0090090090090086E-2</v>
      </c>
      <c r="AQ743" s="13">
        <f>IF(('Even Strength'!CU743+'Power Play'!AJ743+'Penalty Kill'!AF743)&gt;0,W743/('Even Strength'!CU743+'Power Play'!AJ743+'Penalty Kill'!AF743),0)</f>
        <v>0.11711711711711711</v>
      </c>
      <c r="AR743" s="13">
        <f t="shared" si="237"/>
        <v>0.2072072072072072</v>
      </c>
      <c r="AS743">
        <v>91</v>
      </c>
      <c r="AT743">
        <v>91</v>
      </c>
      <c r="AU743" s="17">
        <f t="shared" si="238"/>
        <v>0.5</v>
      </c>
      <c r="AV743">
        <v>4.2</v>
      </c>
      <c r="AW743">
        <v>80</v>
      </c>
      <c r="AX743">
        <v>58</v>
      </c>
      <c r="AY743">
        <v>29</v>
      </c>
      <c r="AZ743">
        <v>46</v>
      </c>
      <c r="BA743">
        <v>35</v>
      </c>
      <c r="BB743">
        <v>27</v>
      </c>
      <c r="BC743" s="2">
        <f t="shared" si="239"/>
        <v>4.3222475687358717</v>
      </c>
      <c r="BD743" s="14">
        <f t="shared" si="240"/>
        <v>3.1336294873335073</v>
      </c>
      <c r="BE743" s="14">
        <f t="shared" si="241"/>
        <v>1.5668147436667537</v>
      </c>
      <c r="BF743" s="14">
        <f t="shared" si="242"/>
        <v>2.4852923520231265</v>
      </c>
      <c r="BG743" s="14">
        <f t="shared" si="243"/>
        <v>1.8909833113219441</v>
      </c>
      <c r="BH743" s="14">
        <f t="shared" si="244"/>
        <v>1.4587585544483568</v>
      </c>
      <c r="BI743">
        <v>44</v>
      </c>
      <c r="BJ743">
        <v>22</v>
      </c>
      <c r="BK743">
        <v>0</v>
      </c>
      <c r="BL743">
        <v>0</v>
      </c>
      <c r="BM743">
        <v>0</v>
      </c>
      <c r="BN743">
        <v>0</v>
      </c>
      <c r="BO743" s="2">
        <v>-7.3114889999999999</v>
      </c>
      <c r="BR743" s="18" t="str">
        <f t="shared" si="245"/>
        <v xml:space="preserve"> </v>
      </c>
      <c r="BT743">
        <v>4</v>
      </c>
      <c r="BU743">
        <v>15</v>
      </c>
      <c r="BV743">
        <v>0</v>
      </c>
      <c r="BW743">
        <v>0</v>
      </c>
      <c r="BX743">
        <v>1</v>
      </c>
      <c r="BY743">
        <v>1</v>
      </c>
      <c r="BZ743">
        <v>0</v>
      </c>
      <c r="CA743">
        <v>0</v>
      </c>
      <c r="CB743" s="18">
        <f t="shared" si="246"/>
        <v>0</v>
      </c>
      <c r="CC743" s="19">
        <v>2</v>
      </c>
      <c r="CD743">
        <v>0.60000000000000009</v>
      </c>
      <c r="CE743">
        <v>0.7</v>
      </c>
      <c r="CF743">
        <v>1.2</v>
      </c>
      <c r="CG743" s="20">
        <f t="shared" si="247"/>
        <v>1.6666666666666666E-2</v>
      </c>
      <c r="CH743" s="20">
        <f t="shared" si="248"/>
        <v>6.4833713531038076E-2</v>
      </c>
      <c r="CI743">
        <v>21.7</v>
      </c>
      <c r="CJ743">
        <v>18</v>
      </c>
      <c r="CK743">
        <v>-5</v>
      </c>
      <c r="CL743">
        <v>-0.1</v>
      </c>
      <c r="CM743">
        <v>0</v>
      </c>
      <c r="CN743">
        <v>0</v>
      </c>
      <c r="CO743">
        <v>-0.1</v>
      </c>
      <c r="CP743" s="21">
        <f t="shared" si="249"/>
        <v>-1.3888888888888889E-3</v>
      </c>
      <c r="CQ743" s="21">
        <f t="shared" si="250"/>
        <v>-5.4028094609198402E-3</v>
      </c>
      <c r="CU743">
        <v>9</v>
      </c>
      <c r="CV743" t="s">
        <v>3243</v>
      </c>
      <c r="CW743">
        <v>2250000</v>
      </c>
      <c r="CY743" s="22">
        <f t="shared" si="251"/>
        <v>-4.0512195121951216</v>
      </c>
    </row>
    <row r="744" spans="1:103" x14ac:dyDescent="0.2">
      <c r="A744">
        <v>17</v>
      </c>
      <c r="B744" t="s">
        <v>3244</v>
      </c>
      <c r="C744" t="s">
        <v>1198</v>
      </c>
      <c r="E744" t="s">
        <v>1149</v>
      </c>
      <c r="F744">
        <v>70</v>
      </c>
      <c r="G744">
        <v>197</v>
      </c>
      <c r="H744" t="s">
        <v>118</v>
      </c>
      <c r="I744">
        <v>2005</v>
      </c>
      <c r="J744">
        <v>4</v>
      </c>
      <c r="K744">
        <v>106</v>
      </c>
      <c r="M744">
        <v>26</v>
      </c>
      <c r="N744" t="s">
        <v>3245</v>
      </c>
      <c r="O744" s="12" t="s">
        <v>3246</v>
      </c>
      <c r="P744" s="12" t="s">
        <v>3247</v>
      </c>
      <c r="Q744" t="s">
        <v>265</v>
      </c>
      <c r="T744" s="12" t="s">
        <v>123</v>
      </c>
      <c r="U744">
        <v>61</v>
      </c>
      <c r="V744">
        <v>9</v>
      </c>
      <c r="W744">
        <v>24</v>
      </c>
      <c r="X744">
        <v>33</v>
      </c>
      <c r="Y744">
        <v>14</v>
      </c>
      <c r="Z744">
        <v>102</v>
      </c>
      <c r="AA744">
        <v>56</v>
      </c>
      <c r="AB744">
        <v>67</v>
      </c>
      <c r="AC744" s="13">
        <f t="shared" si="231"/>
        <v>8.8235294117647065E-2</v>
      </c>
      <c r="AD744" s="13">
        <f t="shared" si="232"/>
        <v>0.04</v>
      </c>
      <c r="AE744" s="14">
        <v>30.8</v>
      </c>
      <c r="AF744" s="15">
        <v>54</v>
      </c>
      <c r="AG744" s="15">
        <v>17</v>
      </c>
      <c r="AH744" s="15">
        <v>15</v>
      </c>
      <c r="AI744" s="2">
        <v>1021.3</v>
      </c>
      <c r="AJ744" s="14">
        <f t="shared" si="233"/>
        <v>16.742622950819673</v>
      </c>
      <c r="AK744">
        <v>1457</v>
      </c>
      <c r="AL744" s="14">
        <f t="shared" si="234"/>
        <v>23.885245901639344</v>
      </c>
      <c r="AM744" s="16">
        <f t="shared" si="235"/>
        <v>0.70096087851750166</v>
      </c>
      <c r="AN744" s="15">
        <v>113.760532</v>
      </c>
      <c r="AO744" s="16">
        <f t="shared" si="236"/>
        <v>6.6832780965436207</v>
      </c>
      <c r="AP744" s="13">
        <f>IF(('Even Strength'!CU744+'Power Play'!AJ744+'Penalty Kill'!AF744)&gt;0,V744/('Even Strength'!CU744+'Power Play'!AJ744+'Penalty Kill'!AF744),0)</f>
        <v>8.1818181818181818E-2</v>
      </c>
      <c r="AQ744" s="13">
        <f>IF(('Even Strength'!CU744+'Power Play'!AJ744+'Penalty Kill'!AF744)&gt;0,W744/('Even Strength'!CU744+'Power Play'!AJ744+'Penalty Kill'!AF744),0)</f>
        <v>0.21818181818181817</v>
      </c>
      <c r="AR744" s="13">
        <f t="shared" si="237"/>
        <v>0.3</v>
      </c>
      <c r="AS744">
        <v>503</v>
      </c>
      <c r="AT744">
        <v>310</v>
      </c>
      <c r="AU744" s="17">
        <f t="shared" si="238"/>
        <v>0.61869618696186957</v>
      </c>
      <c r="AV744">
        <v>22.4</v>
      </c>
      <c r="AW744">
        <v>81</v>
      </c>
      <c r="AX744">
        <v>110</v>
      </c>
      <c r="AY744">
        <v>28</v>
      </c>
      <c r="AZ744">
        <v>56</v>
      </c>
      <c r="BA744">
        <v>8</v>
      </c>
      <c r="BB744">
        <v>25</v>
      </c>
      <c r="BC744" s="2">
        <f t="shared" si="239"/>
        <v>4.758640947811613</v>
      </c>
      <c r="BD744" s="14">
        <f t="shared" si="240"/>
        <v>6.4623519044355238</v>
      </c>
      <c r="BE744" s="14">
        <f t="shared" si="241"/>
        <v>1.6449623029472242</v>
      </c>
      <c r="BF744" s="14">
        <f t="shared" si="242"/>
        <v>3.2899246058944485</v>
      </c>
      <c r="BG744" s="14">
        <f t="shared" si="243"/>
        <v>0.46998922941349264</v>
      </c>
      <c r="BH744" s="14">
        <f t="shared" si="244"/>
        <v>1.4687163419171645</v>
      </c>
      <c r="BI744">
        <v>72</v>
      </c>
      <c r="BJ744">
        <v>26</v>
      </c>
      <c r="BK744">
        <v>2</v>
      </c>
      <c r="BL744">
        <v>1</v>
      </c>
      <c r="BM744">
        <v>0</v>
      </c>
      <c r="BN744">
        <v>0</v>
      </c>
      <c r="BO744" s="2">
        <v>-4.5025110000000002</v>
      </c>
      <c r="BP744">
        <v>1</v>
      </c>
      <c r="BQ744">
        <v>0</v>
      </c>
      <c r="BR744" s="18">
        <f t="shared" si="245"/>
        <v>0</v>
      </c>
      <c r="BS744">
        <v>0</v>
      </c>
      <c r="BT744">
        <v>2</v>
      </c>
      <c r="BU744">
        <v>10</v>
      </c>
      <c r="BV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 s="18">
        <f t="shared" si="246"/>
        <v>0</v>
      </c>
      <c r="CC744" s="19">
        <v>5</v>
      </c>
      <c r="CD744">
        <v>1.8</v>
      </c>
      <c r="CE744">
        <v>1.8</v>
      </c>
      <c r="CF744">
        <v>3.6</v>
      </c>
      <c r="CG744" s="20">
        <f t="shared" si="247"/>
        <v>5.9016393442622953E-2</v>
      </c>
      <c r="CH744" s="20">
        <f t="shared" si="248"/>
        <v>0.21149515323607171</v>
      </c>
      <c r="CI744">
        <v>23.4</v>
      </c>
      <c r="CJ744">
        <v>25.5</v>
      </c>
      <c r="CK744">
        <v>6.9</v>
      </c>
      <c r="CL744">
        <v>2.2999999999999998</v>
      </c>
      <c r="CM744">
        <v>5</v>
      </c>
      <c r="CN744">
        <v>-0.30000000000000004</v>
      </c>
      <c r="CO744">
        <v>7</v>
      </c>
      <c r="CP744" s="21">
        <f t="shared" si="249"/>
        <v>0.11475409836065574</v>
      </c>
      <c r="CQ744" s="21">
        <f t="shared" si="250"/>
        <v>0.41124057573680606</v>
      </c>
      <c r="CU744">
        <v>21</v>
      </c>
      <c r="CV744" t="s">
        <v>3248</v>
      </c>
      <c r="CW744">
        <v>1300000</v>
      </c>
      <c r="CY744" s="22">
        <f t="shared" si="251"/>
        <v>4.7170731707317071</v>
      </c>
    </row>
    <row r="745" spans="1:103" x14ac:dyDescent="0.2">
      <c r="A745">
        <v>34</v>
      </c>
      <c r="B745" t="s">
        <v>1589</v>
      </c>
      <c r="C745" t="s">
        <v>3249</v>
      </c>
      <c r="E745" t="s">
        <v>182</v>
      </c>
      <c r="F745">
        <v>75</v>
      </c>
      <c r="G745">
        <v>216</v>
      </c>
      <c r="H745" t="s">
        <v>118</v>
      </c>
      <c r="I745">
        <v>2004</v>
      </c>
      <c r="J745">
        <v>2</v>
      </c>
      <c r="K745">
        <v>49</v>
      </c>
      <c r="M745">
        <v>28</v>
      </c>
      <c r="N745" t="s">
        <v>3250</v>
      </c>
      <c r="O745" s="12" t="s">
        <v>1631</v>
      </c>
      <c r="P745" s="12" t="s">
        <v>3251</v>
      </c>
      <c r="Q745" t="s">
        <v>338</v>
      </c>
      <c r="T745" s="12" t="s">
        <v>170</v>
      </c>
      <c r="U745">
        <v>73</v>
      </c>
      <c r="V745">
        <v>16</v>
      </c>
      <c r="W745">
        <v>32</v>
      </c>
      <c r="X745">
        <v>48</v>
      </c>
      <c r="Y745">
        <v>4</v>
      </c>
      <c r="Z745">
        <v>129</v>
      </c>
      <c r="AA745">
        <v>55</v>
      </c>
      <c r="AB745">
        <v>59</v>
      </c>
      <c r="AC745" s="13">
        <f t="shared" si="231"/>
        <v>0.12403100775193798</v>
      </c>
      <c r="AD745" s="13">
        <f t="shared" si="232"/>
        <v>6.584362139917696E-2</v>
      </c>
      <c r="AE745" s="14">
        <v>28.7</v>
      </c>
      <c r="AF745" s="15">
        <v>75</v>
      </c>
      <c r="AG745" s="15">
        <v>17</v>
      </c>
      <c r="AH745" s="15">
        <v>8</v>
      </c>
      <c r="AI745" s="2">
        <v>1040.8833333333</v>
      </c>
      <c r="AJ745" s="14">
        <f t="shared" si="233"/>
        <v>14.258675799086301</v>
      </c>
      <c r="AK745">
        <v>1276</v>
      </c>
      <c r="AL745" s="14">
        <f t="shared" si="234"/>
        <v>17.479452054794521</v>
      </c>
      <c r="AM745" s="16">
        <f t="shared" si="235"/>
        <v>0.81573928944615992</v>
      </c>
      <c r="AN745" s="15">
        <v>203.356459</v>
      </c>
      <c r="AO745" s="16">
        <f t="shared" si="236"/>
        <v>11.722147093014321</v>
      </c>
      <c r="AP745" s="13">
        <f>IF(('Even Strength'!CU745+'Power Play'!AJ745+'Penalty Kill'!AF745)&gt;0,V745/('Even Strength'!CU745+'Power Play'!AJ745+'Penalty Kill'!AF745),0)</f>
        <v>9.7560975609756101E-2</v>
      </c>
      <c r="AQ745" s="13">
        <f>IF(('Even Strength'!CU745+'Power Play'!AJ745+'Penalty Kill'!AF745)&gt;0,W745/('Even Strength'!CU745+'Power Play'!AJ745+'Penalty Kill'!AF745),0)</f>
        <v>0.1951219512195122</v>
      </c>
      <c r="AR745" s="13">
        <f t="shared" si="237"/>
        <v>0.29268292682926833</v>
      </c>
      <c r="AS745">
        <v>139</v>
      </c>
      <c r="AT745">
        <v>189</v>
      </c>
      <c r="AU745" s="17">
        <f t="shared" si="238"/>
        <v>0.42378048780487804</v>
      </c>
      <c r="AV745">
        <v>7.3</v>
      </c>
      <c r="AW745">
        <v>94</v>
      </c>
      <c r="AX745">
        <v>52</v>
      </c>
      <c r="AY745">
        <v>36</v>
      </c>
      <c r="AZ745">
        <v>55</v>
      </c>
      <c r="BA745">
        <v>14</v>
      </c>
      <c r="BB745">
        <v>33</v>
      </c>
      <c r="BC745" s="2">
        <f t="shared" si="239"/>
        <v>5.4184746929692862</v>
      </c>
      <c r="BD745" s="14">
        <f t="shared" si="240"/>
        <v>2.9974540854723708</v>
      </c>
      <c r="BE745" s="14">
        <f t="shared" si="241"/>
        <v>2.0751605207116417</v>
      </c>
      <c r="BF745" s="14">
        <f t="shared" si="242"/>
        <v>3.1703841288650079</v>
      </c>
      <c r="BG745" s="14">
        <f t="shared" si="243"/>
        <v>0.80700686916563835</v>
      </c>
      <c r="BH745" s="14">
        <f t="shared" si="244"/>
        <v>1.9022304773190049</v>
      </c>
      <c r="BI745">
        <v>36</v>
      </c>
      <c r="BJ745">
        <v>18</v>
      </c>
      <c r="BK745">
        <v>0</v>
      </c>
      <c r="BL745">
        <v>0</v>
      </c>
      <c r="BM745">
        <v>0</v>
      </c>
      <c r="BN745">
        <v>0</v>
      </c>
      <c r="BO745" s="2">
        <v>-6.367686</v>
      </c>
      <c r="BP745">
        <v>2</v>
      </c>
      <c r="BQ745">
        <v>0</v>
      </c>
      <c r="BR745" s="18">
        <f t="shared" si="245"/>
        <v>0</v>
      </c>
      <c r="BS745">
        <v>0</v>
      </c>
      <c r="BT745">
        <v>2</v>
      </c>
      <c r="BU745">
        <v>15</v>
      </c>
      <c r="BV745">
        <v>0</v>
      </c>
      <c r="BW745">
        <v>0</v>
      </c>
      <c r="BX745">
        <v>3</v>
      </c>
      <c r="BY745">
        <v>0</v>
      </c>
      <c r="BZ745">
        <v>0</v>
      </c>
      <c r="CA745">
        <v>0</v>
      </c>
      <c r="CB745" s="18">
        <f t="shared" si="246"/>
        <v>0</v>
      </c>
      <c r="CC745" s="19">
        <v>4</v>
      </c>
      <c r="CD745">
        <v>4.3</v>
      </c>
      <c r="CE745">
        <v>1.1000000000000001</v>
      </c>
      <c r="CF745">
        <v>5.4</v>
      </c>
      <c r="CG745" s="20">
        <f t="shared" si="247"/>
        <v>7.3972602739726029E-2</v>
      </c>
      <c r="CH745" s="20">
        <f t="shared" si="248"/>
        <v>0.31127407810674623</v>
      </c>
      <c r="CI745">
        <v>24.2</v>
      </c>
      <c r="CJ745">
        <v>18.899999999999999</v>
      </c>
      <c r="CK745">
        <v>-7.9</v>
      </c>
      <c r="CL745">
        <v>8.6</v>
      </c>
      <c r="CM745">
        <v>0.8</v>
      </c>
      <c r="CN745">
        <v>-0.60000000000000009</v>
      </c>
      <c r="CO745">
        <v>8.8000000000000007</v>
      </c>
      <c r="CP745" s="21">
        <f t="shared" si="249"/>
        <v>0.12054794520547946</v>
      </c>
      <c r="CQ745" s="21">
        <f t="shared" si="250"/>
        <v>0.50726146061840127</v>
      </c>
      <c r="CU745">
        <v>8</v>
      </c>
      <c r="CV745" t="s">
        <v>3252</v>
      </c>
      <c r="CW745">
        <v>1008333</v>
      </c>
      <c r="CY745" s="22">
        <f t="shared" si="251"/>
        <v>7.0292688780487813</v>
      </c>
    </row>
    <row r="746" spans="1:103" x14ac:dyDescent="0.2">
      <c r="A746">
        <v>13</v>
      </c>
      <c r="B746" t="s">
        <v>3253</v>
      </c>
      <c r="C746" t="s">
        <v>3254</v>
      </c>
      <c r="D746" t="s">
        <v>105</v>
      </c>
      <c r="E746" t="s">
        <v>106</v>
      </c>
      <c r="F746">
        <v>73</v>
      </c>
      <c r="G746">
        <v>201</v>
      </c>
      <c r="H746" t="s">
        <v>118</v>
      </c>
      <c r="I746">
        <v>2007</v>
      </c>
      <c r="J746">
        <v>2</v>
      </c>
      <c r="K746">
        <v>58</v>
      </c>
      <c r="M746">
        <v>25</v>
      </c>
      <c r="N746" t="s">
        <v>3255</v>
      </c>
      <c r="O746" s="12" t="s">
        <v>464</v>
      </c>
      <c r="P746" s="12" t="s">
        <v>3256</v>
      </c>
      <c r="Q746" t="s">
        <v>343</v>
      </c>
      <c r="T746" s="12" t="s">
        <v>123</v>
      </c>
      <c r="U746">
        <v>71</v>
      </c>
      <c r="V746">
        <v>13</v>
      </c>
      <c r="W746">
        <v>19</v>
      </c>
      <c r="X746">
        <v>32</v>
      </c>
      <c r="Y746">
        <v>2</v>
      </c>
      <c r="Z746">
        <v>85</v>
      </c>
      <c r="AA746">
        <v>24</v>
      </c>
      <c r="AB746">
        <v>32</v>
      </c>
      <c r="AC746" s="13">
        <f t="shared" si="231"/>
        <v>0.15294117647058825</v>
      </c>
      <c r="AD746" s="13">
        <f t="shared" si="232"/>
        <v>9.2198581560283682E-2</v>
      </c>
      <c r="AE746" s="14">
        <v>28.3</v>
      </c>
      <c r="AF746" s="15">
        <v>50</v>
      </c>
      <c r="AG746" s="15">
        <v>8</v>
      </c>
      <c r="AH746" s="15">
        <v>7</v>
      </c>
      <c r="AI746" s="2">
        <v>1137.4166666666999</v>
      </c>
      <c r="AJ746" s="14">
        <f t="shared" si="233"/>
        <v>16.019953051643661</v>
      </c>
      <c r="AK746">
        <v>1574</v>
      </c>
      <c r="AL746" s="14">
        <f t="shared" si="234"/>
        <v>22.169014084507044</v>
      </c>
      <c r="AM746" s="16">
        <f t="shared" si="235"/>
        <v>0.72262812367642948</v>
      </c>
      <c r="AN746" s="15">
        <v>124.125</v>
      </c>
      <c r="AO746" s="16">
        <f t="shared" si="236"/>
        <v>6.5477324346104027</v>
      </c>
      <c r="AP746" s="13">
        <f>IF(('Even Strength'!CU746+'Power Play'!AJ746+'Penalty Kill'!AF746)&gt;0,V746/('Even Strength'!CU746+'Power Play'!AJ746+'Penalty Kill'!AF746),0)</f>
        <v>0.1326530612244898</v>
      </c>
      <c r="AQ746" s="13">
        <f>IF(('Even Strength'!CU746+'Power Play'!AJ746+'Penalty Kill'!AF746)&gt;0,W746/('Even Strength'!CU746+'Power Play'!AJ746+'Penalty Kill'!AF746),0)</f>
        <v>0.19387755102040816</v>
      </c>
      <c r="AR746" s="13">
        <f t="shared" si="237"/>
        <v>0.32653061224489799</v>
      </c>
      <c r="AS746">
        <v>88</v>
      </c>
      <c r="AT746">
        <v>79</v>
      </c>
      <c r="AU746" s="17">
        <f t="shared" si="238"/>
        <v>0.52694610778443118</v>
      </c>
      <c r="AV746">
        <v>3.9</v>
      </c>
      <c r="AW746">
        <v>59</v>
      </c>
      <c r="AX746">
        <v>42</v>
      </c>
      <c r="AY746">
        <v>32</v>
      </c>
      <c r="AZ746">
        <v>24</v>
      </c>
      <c r="BA746">
        <v>7</v>
      </c>
      <c r="BB746">
        <v>30</v>
      </c>
      <c r="BC746" s="2">
        <f t="shared" si="239"/>
        <v>3.1123159205801709</v>
      </c>
      <c r="BD746" s="14">
        <f t="shared" si="240"/>
        <v>2.2155469265146981</v>
      </c>
      <c r="BE746" s="14">
        <f t="shared" si="241"/>
        <v>1.6880357535350083</v>
      </c>
      <c r="BF746" s="14">
        <f t="shared" si="242"/>
        <v>1.2660268151512561</v>
      </c>
      <c r="BG746" s="14">
        <f t="shared" si="243"/>
        <v>0.36925782108578303</v>
      </c>
      <c r="BH746" s="14">
        <f t="shared" si="244"/>
        <v>1.5825335189390701</v>
      </c>
      <c r="BI746">
        <v>14</v>
      </c>
      <c r="BJ746">
        <v>7</v>
      </c>
      <c r="BK746">
        <v>0</v>
      </c>
      <c r="BL746">
        <v>0</v>
      </c>
      <c r="BM746">
        <v>0</v>
      </c>
      <c r="BN746">
        <v>0</v>
      </c>
      <c r="BO746" s="2">
        <v>-0.77146899999999996</v>
      </c>
      <c r="BR746" s="18" t="str">
        <f t="shared" si="245"/>
        <v xml:space="preserve"> </v>
      </c>
      <c r="BT746">
        <v>3</v>
      </c>
      <c r="BU746">
        <v>13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 s="18">
        <f t="shared" si="246"/>
        <v>0</v>
      </c>
      <c r="CC746" s="19">
        <v>4</v>
      </c>
      <c r="CD746">
        <v>1.7000000000000002</v>
      </c>
      <c r="CE746">
        <v>1.3</v>
      </c>
      <c r="CF746">
        <v>3.1</v>
      </c>
      <c r="CG746" s="20">
        <f t="shared" si="247"/>
        <v>4.366197183098592E-2</v>
      </c>
      <c r="CH746" s="20">
        <f t="shared" si="248"/>
        <v>0.16352846362370393</v>
      </c>
      <c r="CI746">
        <v>22.3</v>
      </c>
      <c r="CJ746">
        <v>23.9</v>
      </c>
      <c r="CK746">
        <v>6.2</v>
      </c>
      <c r="CL746">
        <v>2.7</v>
      </c>
      <c r="CM746">
        <v>3.6</v>
      </c>
      <c r="CN746">
        <v>0</v>
      </c>
      <c r="CO746">
        <v>6.3</v>
      </c>
      <c r="CP746" s="21">
        <f t="shared" si="249"/>
        <v>8.8732394366197176E-2</v>
      </c>
      <c r="CQ746" s="21">
        <f t="shared" si="250"/>
        <v>0.3323320389772047</v>
      </c>
      <c r="CU746">
        <v>8</v>
      </c>
      <c r="CV746" t="s">
        <v>3257</v>
      </c>
      <c r="CW746">
        <v>1500000</v>
      </c>
      <c r="CY746" s="22">
        <f t="shared" si="251"/>
        <v>3.6658536585365855</v>
      </c>
    </row>
    <row r="747" spans="1:103" x14ac:dyDescent="0.2">
      <c r="A747">
        <v>19</v>
      </c>
      <c r="B747" t="s">
        <v>3258</v>
      </c>
      <c r="C747" t="s">
        <v>472</v>
      </c>
      <c r="D747" t="s">
        <v>105</v>
      </c>
      <c r="E747" t="s">
        <v>106</v>
      </c>
      <c r="F747">
        <v>75</v>
      </c>
      <c r="G747">
        <v>220</v>
      </c>
      <c r="H747" t="s">
        <v>107</v>
      </c>
      <c r="I747">
        <v>2001</v>
      </c>
      <c r="J747">
        <v>1</v>
      </c>
      <c r="K747">
        <v>2</v>
      </c>
      <c r="M747">
        <v>30</v>
      </c>
      <c r="N747" t="s">
        <v>3259</v>
      </c>
      <c r="O747" s="12" t="s">
        <v>160</v>
      </c>
      <c r="P747" s="12" t="s">
        <v>3260</v>
      </c>
      <c r="Q747" t="s">
        <v>529</v>
      </c>
      <c r="T747" s="12" t="s">
        <v>170</v>
      </c>
      <c r="U747">
        <v>75</v>
      </c>
      <c r="V747">
        <v>23</v>
      </c>
      <c r="W747">
        <v>43</v>
      </c>
      <c r="X747">
        <v>66</v>
      </c>
      <c r="Y747">
        <v>-26</v>
      </c>
      <c r="Z747">
        <v>223</v>
      </c>
      <c r="AA747">
        <v>82</v>
      </c>
      <c r="AB747">
        <v>87</v>
      </c>
      <c r="AC747" s="13">
        <f t="shared" si="231"/>
        <v>0.1031390134529148</v>
      </c>
      <c r="AD747" s="13">
        <f t="shared" si="232"/>
        <v>5.8673469387755105E-2</v>
      </c>
      <c r="AE747" s="14">
        <v>34.4</v>
      </c>
      <c r="AF747" s="15">
        <v>115</v>
      </c>
      <c r="AG747" s="15">
        <v>27</v>
      </c>
      <c r="AH747" s="15">
        <v>54</v>
      </c>
      <c r="AI747" s="2">
        <v>1365.65</v>
      </c>
      <c r="AJ747" s="14">
        <f t="shared" si="233"/>
        <v>18.208666666666669</v>
      </c>
      <c r="AK747">
        <v>1784</v>
      </c>
      <c r="AL747" s="14">
        <f t="shared" si="234"/>
        <v>23.786666666666665</v>
      </c>
      <c r="AM747" s="16">
        <f t="shared" si="235"/>
        <v>0.76549887892376689</v>
      </c>
      <c r="AN747" s="15">
        <v>237.87310299999999</v>
      </c>
      <c r="AO747" s="16">
        <f t="shared" si="236"/>
        <v>10.450983912422654</v>
      </c>
      <c r="AP747" s="13">
        <f>IF(('Even Strength'!CU747+'Power Play'!AJ747+'Penalty Kill'!AF747)&gt;0,V747/('Even Strength'!CU747+'Power Play'!AJ747+'Penalty Kill'!AF747),0)</f>
        <v>0.19658119658119658</v>
      </c>
      <c r="AQ747" s="13">
        <f>IF(('Even Strength'!CU747+'Power Play'!AJ747+'Penalty Kill'!AF747)&gt;0,W747/('Even Strength'!CU747+'Power Play'!AJ747+'Penalty Kill'!AF747),0)</f>
        <v>0.36752136752136755</v>
      </c>
      <c r="AR747" s="13">
        <f t="shared" si="237"/>
        <v>0.5641025641025641</v>
      </c>
      <c r="AS747">
        <v>775</v>
      </c>
      <c r="AT747">
        <v>661</v>
      </c>
      <c r="AU747" s="17">
        <f t="shared" si="238"/>
        <v>0.53969359331476319</v>
      </c>
      <c r="AV747">
        <v>30.2</v>
      </c>
      <c r="AW747">
        <v>54</v>
      </c>
      <c r="AX747">
        <v>17</v>
      </c>
      <c r="AY747">
        <v>26</v>
      </c>
      <c r="AZ747">
        <v>82</v>
      </c>
      <c r="BA747">
        <v>68</v>
      </c>
      <c r="BB747">
        <v>47</v>
      </c>
      <c r="BC747" s="2">
        <f t="shared" si="239"/>
        <v>2.3724966133343095</v>
      </c>
      <c r="BD747" s="14">
        <f t="shared" si="240"/>
        <v>0.74689708197561588</v>
      </c>
      <c r="BE747" s="14">
        <f t="shared" si="241"/>
        <v>1.142313184198001</v>
      </c>
      <c r="BF747" s="14">
        <f t="shared" si="242"/>
        <v>3.602680042470618</v>
      </c>
      <c r="BG747" s="14">
        <f t="shared" si="243"/>
        <v>2.9875883279024635</v>
      </c>
      <c r="BH747" s="14">
        <f t="shared" si="244"/>
        <v>2.0649507560502323</v>
      </c>
      <c r="BI747">
        <v>46</v>
      </c>
      <c r="BJ747">
        <v>23</v>
      </c>
      <c r="BK747">
        <v>0</v>
      </c>
      <c r="BL747">
        <v>0</v>
      </c>
      <c r="BM747">
        <v>0</v>
      </c>
      <c r="BN747">
        <v>0</v>
      </c>
      <c r="BO747" s="2">
        <v>-16.567817000000002</v>
      </c>
      <c r="BP747">
        <v>13</v>
      </c>
      <c r="BQ747">
        <v>4</v>
      </c>
      <c r="BR747" s="18">
        <f t="shared" si="245"/>
        <v>0.30769230769230771</v>
      </c>
      <c r="BS747">
        <v>2</v>
      </c>
      <c r="BT747">
        <v>4</v>
      </c>
      <c r="BU747">
        <v>21</v>
      </c>
      <c r="BV747">
        <v>0</v>
      </c>
      <c r="BW747">
        <v>0</v>
      </c>
      <c r="BX747">
        <v>5</v>
      </c>
      <c r="BY747">
        <v>1</v>
      </c>
      <c r="BZ747">
        <v>0</v>
      </c>
      <c r="CA747">
        <v>0</v>
      </c>
      <c r="CB747" s="18">
        <f t="shared" si="246"/>
        <v>0</v>
      </c>
      <c r="CC747" s="19">
        <v>4</v>
      </c>
      <c r="CD747">
        <v>6.3</v>
      </c>
      <c r="CE747">
        <v>0</v>
      </c>
      <c r="CF747">
        <v>6.4</v>
      </c>
      <c r="CG747" s="20">
        <f t="shared" si="247"/>
        <v>8.5333333333333344E-2</v>
      </c>
      <c r="CH747" s="20">
        <f t="shared" si="248"/>
        <v>0.28118478380258483</v>
      </c>
      <c r="CI747">
        <v>36.700000000000003</v>
      </c>
      <c r="CJ747">
        <v>31</v>
      </c>
      <c r="CK747">
        <v>-17.5</v>
      </c>
      <c r="CL747">
        <v>10.7</v>
      </c>
      <c r="CM747">
        <v>-1.6</v>
      </c>
      <c r="CN747">
        <v>-0.1</v>
      </c>
      <c r="CO747">
        <v>9</v>
      </c>
      <c r="CP747" s="21">
        <f t="shared" si="249"/>
        <v>0.12</v>
      </c>
      <c r="CQ747" s="21">
        <f t="shared" si="250"/>
        <v>0.39541610222238494</v>
      </c>
      <c r="CU747">
        <v>7</v>
      </c>
      <c r="CV747" t="s">
        <v>3261</v>
      </c>
      <c r="CW747">
        <v>7000000</v>
      </c>
      <c r="CY747" s="22">
        <f t="shared" si="251"/>
        <v>-3.2926829268292686</v>
      </c>
    </row>
    <row r="748" spans="1:103" x14ac:dyDescent="0.2">
      <c r="A748">
        <v>51</v>
      </c>
      <c r="B748" t="s">
        <v>3262</v>
      </c>
      <c r="C748" t="s">
        <v>158</v>
      </c>
      <c r="D748" t="s">
        <v>105</v>
      </c>
      <c r="E748" t="s">
        <v>106</v>
      </c>
      <c r="F748">
        <v>71</v>
      </c>
      <c r="G748">
        <v>181</v>
      </c>
      <c r="H748" t="s">
        <v>118</v>
      </c>
      <c r="I748">
        <v>2010</v>
      </c>
      <c r="J748">
        <v>2</v>
      </c>
      <c r="K748">
        <v>45</v>
      </c>
      <c r="L748" t="s">
        <v>108</v>
      </c>
      <c r="M748">
        <v>22</v>
      </c>
      <c r="N748" t="s">
        <v>3263</v>
      </c>
      <c r="O748" s="12" t="s">
        <v>743</v>
      </c>
      <c r="P748" s="12" t="s">
        <v>3264</v>
      </c>
      <c r="Q748" t="s">
        <v>338</v>
      </c>
      <c r="T748" s="12" t="s">
        <v>170</v>
      </c>
      <c r="U748">
        <v>23</v>
      </c>
      <c r="V748">
        <v>0</v>
      </c>
      <c r="W748">
        <v>11</v>
      </c>
      <c r="X748">
        <v>11</v>
      </c>
      <c r="Y748">
        <v>0</v>
      </c>
      <c r="Z748">
        <v>42</v>
      </c>
      <c r="AA748">
        <v>12</v>
      </c>
      <c r="AB748">
        <v>10</v>
      </c>
      <c r="AC748" s="13">
        <f t="shared" si="231"/>
        <v>0</v>
      </c>
      <c r="AD748" s="13">
        <f t="shared" si="232"/>
        <v>0</v>
      </c>
      <c r="AE748" s="14">
        <v>34.6</v>
      </c>
      <c r="AF748" s="15">
        <v>27</v>
      </c>
      <c r="AG748" s="15">
        <v>8</v>
      </c>
      <c r="AH748" s="15">
        <v>3</v>
      </c>
      <c r="AI748" s="2">
        <v>294.63333333330002</v>
      </c>
      <c r="AJ748" s="14">
        <f t="shared" si="233"/>
        <v>12.810144927534783</v>
      </c>
      <c r="AK748">
        <v>372</v>
      </c>
      <c r="AL748" s="14">
        <f t="shared" si="234"/>
        <v>16.173913043478262</v>
      </c>
      <c r="AM748" s="16">
        <f t="shared" si="235"/>
        <v>0.79202508960564522</v>
      </c>
      <c r="AN748" s="15">
        <v>37.206349000000003</v>
      </c>
      <c r="AO748" s="16">
        <f t="shared" si="236"/>
        <v>7.5768105215530692</v>
      </c>
      <c r="AP748" s="13">
        <f>IF(('Even Strength'!CU748+'Power Play'!AJ748+'Penalty Kill'!AF748)&gt;0,V748/('Even Strength'!CU748+'Power Play'!AJ748+'Penalty Kill'!AF748),0)</f>
        <v>0</v>
      </c>
      <c r="AQ748" s="13">
        <f>IF(('Even Strength'!CU748+'Power Play'!AJ748+'Penalty Kill'!AF748)&gt;0,W748/('Even Strength'!CU748+'Power Play'!AJ748+'Penalty Kill'!AF748),0)</f>
        <v>0.25</v>
      </c>
      <c r="AR748" s="13">
        <f t="shared" si="237"/>
        <v>0.25</v>
      </c>
      <c r="AS748">
        <v>59</v>
      </c>
      <c r="AT748">
        <v>86</v>
      </c>
      <c r="AU748" s="17">
        <f t="shared" si="238"/>
        <v>0.40689655172413791</v>
      </c>
      <c r="AV748">
        <v>10</v>
      </c>
      <c r="AW748">
        <v>18</v>
      </c>
      <c r="AX748">
        <v>10</v>
      </c>
      <c r="AY748">
        <v>6</v>
      </c>
      <c r="AZ748">
        <v>12</v>
      </c>
      <c r="BA748">
        <v>3</v>
      </c>
      <c r="BB748">
        <v>8</v>
      </c>
      <c r="BC748" s="2">
        <f t="shared" si="239"/>
        <v>3.6655730286235619</v>
      </c>
      <c r="BD748" s="14">
        <f t="shared" si="240"/>
        <v>2.0364294603464237</v>
      </c>
      <c r="BE748" s="14">
        <f t="shared" si="241"/>
        <v>1.2218576762078539</v>
      </c>
      <c r="BF748" s="14">
        <f t="shared" si="242"/>
        <v>2.4437153524157078</v>
      </c>
      <c r="BG748" s="14">
        <f t="shared" si="243"/>
        <v>0.61092883810392695</v>
      </c>
      <c r="BH748" s="14">
        <f t="shared" si="244"/>
        <v>1.6291435682771387</v>
      </c>
      <c r="BI748">
        <v>6</v>
      </c>
      <c r="BJ748">
        <v>3</v>
      </c>
      <c r="BK748">
        <v>0</v>
      </c>
      <c r="BL748">
        <v>0</v>
      </c>
      <c r="BM748">
        <v>0</v>
      </c>
      <c r="BN748">
        <v>0</v>
      </c>
      <c r="BO748" s="2">
        <v>-2.3692139999999999</v>
      </c>
      <c r="BP748">
        <v>3</v>
      </c>
      <c r="BQ748">
        <v>0</v>
      </c>
      <c r="BR748" s="18">
        <f t="shared" si="245"/>
        <v>0</v>
      </c>
      <c r="BS748">
        <v>0</v>
      </c>
      <c r="BT748">
        <v>0</v>
      </c>
      <c r="BU748">
        <v>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 s="18">
        <f t="shared" si="246"/>
        <v>0</v>
      </c>
      <c r="CC748" s="19">
        <v>2</v>
      </c>
      <c r="CD748">
        <v>0.4</v>
      </c>
      <c r="CE748">
        <v>0.2</v>
      </c>
      <c r="CF748">
        <v>0.7</v>
      </c>
      <c r="CG748" s="20">
        <f t="shared" si="247"/>
        <v>3.043478260869565E-2</v>
      </c>
      <c r="CH748" s="20">
        <f t="shared" si="248"/>
        <v>0.14255006222424962</v>
      </c>
      <c r="CI748">
        <v>6.6</v>
      </c>
      <c r="CJ748">
        <v>5</v>
      </c>
      <c r="CK748">
        <v>-2.8</v>
      </c>
      <c r="CL748">
        <v>0.8</v>
      </c>
      <c r="CM748">
        <v>0.1</v>
      </c>
      <c r="CN748">
        <v>-0.8</v>
      </c>
      <c r="CO748">
        <v>0.1</v>
      </c>
      <c r="CP748" s="21">
        <f t="shared" si="249"/>
        <v>4.3478260869565218E-3</v>
      </c>
      <c r="CQ748" s="21">
        <f t="shared" si="250"/>
        <v>2.0364294603464235E-2</v>
      </c>
      <c r="CU748">
        <v>2</v>
      </c>
      <c r="CV748" t="s">
        <v>356</v>
      </c>
      <c r="CW748">
        <v>870000</v>
      </c>
      <c r="CY748" s="22">
        <f t="shared" si="251"/>
        <v>-1.4278048780487804</v>
      </c>
    </row>
    <row r="749" spans="1:103" x14ac:dyDescent="0.2">
      <c r="A749">
        <v>48</v>
      </c>
      <c r="B749" t="s">
        <v>3265</v>
      </c>
      <c r="C749" t="s">
        <v>597</v>
      </c>
      <c r="E749" t="s">
        <v>106</v>
      </c>
      <c r="F749">
        <v>75</v>
      </c>
      <c r="G749">
        <v>185</v>
      </c>
      <c r="H749" t="s">
        <v>107</v>
      </c>
      <c r="I749">
        <v>2011</v>
      </c>
      <c r="J749">
        <v>2</v>
      </c>
      <c r="K749">
        <v>55</v>
      </c>
      <c r="L749" t="s">
        <v>108</v>
      </c>
      <c r="M749">
        <v>21</v>
      </c>
      <c r="N749" t="s">
        <v>3266</v>
      </c>
      <c r="O749" s="12" t="s">
        <v>743</v>
      </c>
      <c r="P749" s="12" t="s">
        <v>3267</v>
      </c>
      <c r="Q749" t="s">
        <v>122</v>
      </c>
      <c r="T749" s="12" t="s">
        <v>178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3</v>
      </c>
      <c r="AA749">
        <v>1</v>
      </c>
      <c r="AB749">
        <v>2</v>
      </c>
      <c r="AC749" s="13">
        <f t="shared" si="231"/>
        <v>0</v>
      </c>
      <c r="AD749" s="13">
        <f t="shared" si="232"/>
        <v>0</v>
      </c>
      <c r="AE749" s="14">
        <v>0</v>
      </c>
      <c r="AF749" s="15">
        <v>0</v>
      </c>
      <c r="AG749" s="15">
        <v>0</v>
      </c>
      <c r="AH749" s="15">
        <v>0</v>
      </c>
      <c r="AI749" s="2">
        <v>18.416666666699999</v>
      </c>
      <c r="AJ749" s="14">
        <f t="shared" si="233"/>
        <v>18.416666666699999</v>
      </c>
      <c r="AK749">
        <v>25</v>
      </c>
      <c r="AL749" s="14">
        <f t="shared" si="234"/>
        <v>25</v>
      </c>
      <c r="AM749" s="16">
        <f t="shared" si="235"/>
        <v>0.73666666666799996</v>
      </c>
      <c r="AN749" s="15">
        <v>0</v>
      </c>
      <c r="AO749" s="16">
        <f t="shared" si="236"/>
        <v>0</v>
      </c>
      <c r="AP749" s="13">
        <f>IF(('Even Strength'!CU749+'Power Play'!AJ749+'Penalty Kill'!AF749)&gt;0,V749/('Even Strength'!CU749+'Power Play'!AJ749+'Penalty Kill'!AF749),0)</f>
        <v>0</v>
      </c>
      <c r="AQ749" s="13">
        <f>IF(('Even Strength'!CU749+'Power Play'!AJ749+'Penalty Kill'!AF749)&gt;0,W749/('Even Strength'!CU749+'Power Play'!AJ749+'Penalty Kill'!AF749),0)</f>
        <v>0</v>
      </c>
      <c r="AR749" s="13">
        <f t="shared" si="237"/>
        <v>0</v>
      </c>
      <c r="AS749">
        <v>0</v>
      </c>
      <c r="AT749">
        <v>0</v>
      </c>
      <c r="AU749" s="17">
        <f t="shared" si="238"/>
        <v>0</v>
      </c>
      <c r="AV749">
        <v>0</v>
      </c>
      <c r="AW749">
        <v>3</v>
      </c>
      <c r="AX749">
        <v>2</v>
      </c>
      <c r="AY749">
        <v>2</v>
      </c>
      <c r="AZ749">
        <v>1</v>
      </c>
      <c r="BA749">
        <v>0</v>
      </c>
      <c r="BB749">
        <v>0</v>
      </c>
      <c r="BC749" s="2">
        <f t="shared" si="239"/>
        <v>9.7737556560909091</v>
      </c>
      <c r="BD749" s="14">
        <f t="shared" si="240"/>
        <v>6.5158371040606049</v>
      </c>
      <c r="BE749" s="14">
        <f t="shared" si="241"/>
        <v>6.5158371040606049</v>
      </c>
      <c r="BF749" s="14">
        <f t="shared" si="242"/>
        <v>3.2579185520303025</v>
      </c>
      <c r="BG749" s="14">
        <f t="shared" si="243"/>
        <v>0</v>
      </c>
      <c r="BH749" s="14">
        <f t="shared" si="244"/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 s="2">
        <v>6.6236000000000003E-2</v>
      </c>
      <c r="BR749" s="18" t="str">
        <f t="shared" si="245"/>
        <v xml:space="preserve"> 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 s="18">
        <f t="shared" si="246"/>
        <v>0</v>
      </c>
      <c r="CC749" s="19">
        <v>6</v>
      </c>
      <c r="CD749">
        <v>0</v>
      </c>
      <c r="CE749">
        <v>0</v>
      </c>
      <c r="CF749">
        <v>0</v>
      </c>
      <c r="CG749" s="20">
        <f t="shared" si="247"/>
        <v>0</v>
      </c>
      <c r="CH749" s="20">
        <f t="shared" si="248"/>
        <v>0</v>
      </c>
      <c r="CI749">
        <v>0.1</v>
      </c>
      <c r="CJ749">
        <v>0.1</v>
      </c>
      <c r="CK749">
        <v>0</v>
      </c>
      <c r="CL749">
        <v>0</v>
      </c>
      <c r="CM749">
        <v>0</v>
      </c>
      <c r="CN749">
        <v>0</v>
      </c>
      <c r="CO749">
        <v>0</v>
      </c>
      <c r="CP749" s="21">
        <f t="shared" si="249"/>
        <v>0</v>
      </c>
      <c r="CQ749" s="21">
        <f t="shared" si="250"/>
        <v>0</v>
      </c>
      <c r="CW749">
        <v>902500</v>
      </c>
      <c r="CY749" s="22">
        <f t="shared" si="251"/>
        <v>-1.5848780487804874</v>
      </c>
    </row>
    <row r="750" spans="1:103" x14ac:dyDescent="0.2">
      <c r="A750">
        <v>46</v>
      </c>
      <c r="B750" t="s">
        <v>3268</v>
      </c>
      <c r="C750" t="s">
        <v>579</v>
      </c>
      <c r="D750" t="s">
        <v>351</v>
      </c>
      <c r="E750" t="s">
        <v>106</v>
      </c>
      <c r="F750">
        <v>69</v>
      </c>
      <c r="G750">
        <v>168</v>
      </c>
      <c r="H750" t="s">
        <v>107</v>
      </c>
      <c r="I750">
        <v>2008</v>
      </c>
      <c r="J750">
        <v>6</v>
      </c>
      <c r="K750">
        <v>156</v>
      </c>
      <c r="M750">
        <v>24</v>
      </c>
      <c r="N750" t="s">
        <v>3269</v>
      </c>
      <c r="O750" s="12" t="s">
        <v>497</v>
      </c>
      <c r="P750" s="12" t="s">
        <v>3270</v>
      </c>
      <c r="Q750" t="s">
        <v>305</v>
      </c>
      <c r="T750" s="12" t="s">
        <v>178</v>
      </c>
      <c r="U750">
        <v>67</v>
      </c>
      <c r="V750">
        <v>5</v>
      </c>
      <c r="W750">
        <v>21</v>
      </c>
      <c r="X750">
        <v>26</v>
      </c>
      <c r="Y750">
        <v>15</v>
      </c>
      <c r="Z750">
        <v>91</v>
      </c>
      <c r="AA750">
        <v>59</v>
      </c>
      <c r="AB750">
        <v>64</v>
      </c>
      <c r="AC750" s="13">
        <f t="shared" si="231"/>
        <v>5.4945054945054944E-2</v>
      </c>
      <c r="AD750" s="13">
        <f t="shared" si="232"/>
        <v>2.336448598130841E-2</v>
      </c>
      <c r="AE750" s="14">
        <v>46.1</v>
      </c>
      <c r="AF750" s="15">
        <v>32</v>
      </c>
      <c r="AG750" s="15">
        <v>7</v>
      </c>
      <c r="AH750" s="15">
        <v>45</v>
      </c>
      <c r="AI750" s="2">
        <v>1516.7</v>
      </c>
      <c r="AJ750" s="14">
        <f t="shared" si="233"/>
        <v>22.637313432835821</v>
      </c>
      <c r="AK750">
        <v>1967</v>
      </c>
      <c r="AL750" s="14">
        <f t="shared" si="234"/>
        <v>29.35820895522388</v>
      </c>
      <c r="AM750" s="16">
        <f t="shared" si="235"/>
        <v>0.7710726995424505</v>
      </c>
      <c r="AN750" s="15">
        <v>124.57503199999999</v>
      </c>
      <c r="AO750" s="16">
        <f t="shared" si="236"/>
        <v>4.9281347135227795</v>
      </c>
      <c r="AP750" s="13">
        <f>IF(('Even Strength'!CU750+'Power Play'!AJ750+'Penalty Kill'!AF750)&gt;0,V750/('Even Strength'!CU750+'Power Play'!AJ750+'Penalty Kill'!AF750),0)</f>
        <v>9.2592592592592587E-2</v>
      </c>
      <c r="AQ750" s="13">
        <f>IF(('Even Strength'!CU750+'Power Play'!AJ750+'Penalty Kill'!AF750)&gt;0,W750/('Even Strength'!CU750+'Power Play'!AJ750+'Penalty Kill'!AF750),0)</f>
        <v>0.3888888888888889</v>
      </c>
      <c r="AR750" s="13">
        <f t="shared" si="237"/>
        <v>0.48148148148148151</v>
      </c>
      <c r="AS750">
        <v>0</v>
      </c>
      <c r="AT750">
        <v>0</v>
      </c>
      <c r="AU750" s="17">
        <f t="shared" si="238"/>
        <v>0</v>
      </c>
      <c r="AV750">
        <v>0</v>
      </c>
      <c r="AW750">
        <v>102</v>
      </c>
      <c r="AX750">
        <v>80</v>
      </c>
      <c r="AY750">
        <v>107</v>
      </c>
      <c r="AZ750">
        <v>59</v>
      </c>
      <c r="BA750">
        <v>21</v>
      </c>
      <c r="BB750">
        <v>19</v>
      </c>
      <c r="BC750" s="2">
        <f t="shared" si="239"/>
        <v>4.0350761521724801</v>
      </c>
      <c r="BD750" s="14">
        <f t="shared" si="240"/>
        <v>3.1647656095470427</v>
      </c>
      <c r="BE750" s="14">
        <f t="shared" si="241"/>
        <v>4.2328740027691696</v>
      </c>
      <c r="BF750" s="14">
        <f t="shared" si="242"/>
        <v>2.3340146370409443</v>
      </c>
      <c r="BG750" s="14">
        <f t="shared" si="243"/>
        <v>0.83075097250609875</v>
      </c>
      <c r="BH750" s="14">
        <f t="shared" si="244"/>
        <v>0.75163183226742269</v>
      </c>
      <c r="BI750">
        <v>16</v>
      </c>
      <c r="BJ750">
        <v>8</v>
      </c>
      <c r="BK750">
        <v>0</v>
      </c>
      <c r="BL750">
        <v>0</v>
      </c>
      <c r="BM750">
        <v>0</v>
      </c>
      <c r="BN750">
        <v>0</v>
      </c>
      <c r="BO750" s="2">
        <v>7.4771169999999998</v>
      </c>
      <c r="BR750" s="18" t="str">
        <f t="shared" si="245"/>
        <v xml:space="preserve"> </v>
      </c>
      <c r="BT750">
        <v>0</v>
      </c>
      <c r="BU750">
        <v>19</v>
      </c>
      <c r="BV750">
        <v>0</v>
      </c>
      <c r="BW750">
        <v>1</v>
      </c>
      <c r="BX750">
        <v>1</v>
      </c>
      <c r="BY750">
        <v>0</v>
      </c>
      <c r="BZ750">
        <v>0</v>
      </c>
      <c r="CA750">
        <v>0</v>
      </c>
      <c r="CB750" s="18">
        <f t="shared" si="246"/>
        <v>0</v>
      </c>
      <c r="CC750" s="19">
        <v>6</v>
      </c>
      <c r="CD750">
        <v>1.5</v>
      </c>
      <c r="CE750">
        <v>4.8</v>
      </c>
      <c r="CF750">
        <v>6.3</v>
      </c>
      <c r="CG750" s="20">
        <f t="shared" si="247"/>
        <v>9.4029850746268656E-2</v>
      </c>
      <c r="CH750" s="20">
        <f t="shared" si="248"/>
        <v>0.24922529175182959</v>
      </c>
      <c r="CI750">
        <v>33.1</v>
      </c>
      <c r="CJ750">
        <v>33.9</v>
      </c>
      <c r="CK750">
        <v>11.8</v>
      </c>
      <c r="CL750">
        <v>2</v>
      </c>
      <c r="CM750">
        <v>6.9</v>
      </c>
      <c r="CN750">
        <v>0</v>
      </c>
      <c r="CO750">
        <v>8.9</v>
      </c>
      <c r="CP750" s="21">
        <f t="shared" si="249"/>
        <v>0.1328358208955224</v>
      </c>
      <c r="CQ750" s="21">
        <f t="shared" si="250"/>
        <v>0.35208017406210851</v>
      </c>
      <c r="CU750">
        <v>14</v>
      </c>
      <c r="CV750" t="s">
        <v>449</v>
      </c>
      <c r="CW750">
        <v>2666667</v>
      </c>
      <c r="CY750" s="22">
        <f t="shared" si="251"/>
        <v>4.2170725853658544</v>
      </c>
    </row>
    <row r="751" spans="1:103" x14ac:dyDescent="0.2">
      <c r="A751">
        <v>57</v>
      </c>
      <c r="B751" t="s">
        <v>3271</v>
      </c>
      <c r="C751" t="s">
        <v>158</v>
      </c>
      <c r="D751" t="s">
        <v>105</v>
      </c>
      <c r="E751" t="s">
        <v>106</v>
      </c>
      <c r="F751">
        <v>69</v>
      </c>
      <c r="G751">
        <v>188</v>
      </c>
      <c r="H751" t="s">
        <v>118</v>
      </c>
      <c r="M751">
        <v>30</v>
      </c>
      <c r="N751" t="s">
        <v>3272</v>
      </c>
      <c r="O751" s="12" t="s">
        <v>1247</v>
      </c>
      <c r="P751" s="12" t="s">
        <v>3273</v>
      </c>
      <c r="Q751" t="s">
        <v>367</v>
      </c>
      <c r="T751" s="12" t="s">
        <v>170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 s="13">
        <f t="shared" si="231"/>
        <v>0</v>
      </c>
      <c r="AD751" s="13">
        <f t="shared" si="232"/>
        <v>0</v>
      </c>
      <c r="AE751" s="14">
        <v>15</v>
      </c>
      <c r="AF751" s="15">
        <v>0</v>
      </c>
      <c r="AG751" s="15">
        <v>0</v>
      </c>
      <c r="AH751" s="15">
        <v>0</v>
      </c>
      <c r="AI751" s="2">
        <v>9.8833333332999995</v>
      </c>
      <c r="AJ751" s="14">
        <f t="shared" si="233"/>
        <v>9.8833333332999995</v>
      </c>
      <c r="AK751">
        <v>13</v>
      </c>
      <c r="AL751" s="14">
        <f t="shared" si="234"/>
        <v>13</v>
      </c>
      <c r="AM751" s="16">
        <f t="shared" si="235"/>
        <v>0.76025641025384616</v>
      </c>
      <c r="AN751" s="15">
        <v>0</v>
      </c>
      <c r="AO751" s="16">
        <f t="shared" si="236"/>
        <v>0</v>
      </c>
      <c r="AP751" s="13">
        <f>IF(('Even Strength'!CU751+'Power Play'!AJ751+'Penalty Kill'!AF751)&gt;0,V751/('Even Strength'!CU751+'Power Play'!AJ751+'Penalty Kill'!AF751),0)</f>
        <v>0</v>
      </c>
      <c r="AQ751" s="13">
        <f>IF(('Even Strength'!CU751+'Power Play'!AJ751+'Penalty Kill'!AF751)&gt;0,W751/('Even Strength'!CU751+'Power Play'!AJ751+'Penalty Kill'!AF751),0)</f>
        <v>0</v>
      </c>
      <c r="AR751" s="13">
        <f t="shared" si="237"/>
        <v>0</v>
      </c>
      <c r="AS751">
        <v>2</v>
      </c>
      <c r="AT751">
        <v>1</v>
      </c>
      <c r="AU751" s="17">
        <f t="shared" si="238"/>
        <v>0.66666666666666663</v>
      </c>
      <c r="AV751">
        <v>4</v>
      </c>
      <c r="AW751">
        <v>0</v>
      </c>
      <c r="AX751">
        <v>1</v>
      </c>
      <c r="AY751">
        <v>1</v>
      </c>
      <c r="AZ751">
        <v>1</v>
      </c>
      <c r="BA751">
        <v>0</v>
      </c>
      <c r="BB751">
        <v>0</v>
      </c>
      <c r="BC751" s="2">
        <f t="shared" si="239"/>
        <v>0</v>
      </c>
      <c r="BD751" s="14">
        <f t="shared" si="240"/>
        <v>6.0708263069344719</v>
      </c>
      <c r="BE751" s="14">
        <f t="shared" si="241"/>
        <v>6.0708263069344719</v>
      </c>
      <c r="BF751" s="14">
        <f t="shared" si="242"/>
        <v>6.0708263069344719</v>
      </c>
      <c r="BG751" s="14">
        <f t="shared" si="243"/>
        <v>0</v>
      </c>
      <c r="BH751" s="14">
        <f t="shared" si="244"/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s="2">
        <v>-1.3328E-2</v>
      </c>
      <c r="BR751" s="18" t="str">
        <f t="shared" si="245"/>
        <v xml:space="preserve"> 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 s="18">
        <f t="shared" si="246"/>
        <v>0</v>
      </c>
      <c r="CC751" s="19">
        <v>5</v>
      </c>
      <c r="CD751">
        <v>0</v>
      </c>
      <c r="CE751">
        <v>0</v>
      </c>
      <c r="CF751">
        <v>0</v>
      </c>
      <c r="CG751" s="20">
        <f t="shared" si="247"/>
        <v>0</v>
      </c>
      <c r="CH751" s="20">
        <f t="shared" si="248"/>
        <v>0</v>
      </c>
      <c r="CI751">
        <v>0.1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 s="21">
        <f t="shared" si="249"/>
        <v>0</v>
      </c>
      <c r="CQ751" s="21">
        <f t="shared" si="250"/>
        <v>0</v>
      </c>
      <c r="CW751">
        <v>550000</v>
      </c>
      <c r="CY751" s="22">
        <f t="shared" si="251"/>
        <v>-0.96585365853658522</v>
      </c>
    </row>
    <row r="752" spans="1:103" x14ac:dyDescent="0.2">
      <c r="A752">
        <v>26</v>
      </c>
      <c r="B752" t="s">
        <v>3274</v>
      </c>
      <c r="C752" t="s">
        <v>1073</v>
      </c>
      <c r="D752" t="s">
        <v>309</v>
      </c>
      <c r="E752" t="s">
        <v>106</v>
      </c>
      <c r="F752">
        <v>68</v>
      </c>
      <c r="G752">
        <v>180</v>
      </c>
      <c r="H752" t="s">
        <v>118</v>
      </c>
      <c r="M752">
        <v>38</v>
      </c>
      <c r="N752" t="s">
        <v>3275</v>
      </c>
      <c r="O752" s="12" t="s">
        <v>1247</v>
      </c>
      <c r="P752" s="12" t="s">
        <v>727</v>
      </c>
      <c r="Q752" s="12" t="s">
        <v>199</v>
      </c>
      <c r="R752" t="s">
        <v>271</v>
      </c>
      <c r="S752">
        <v>62</v>
      </c>
      <c r="T752" s="12" t="s">
        <v>148</v>
      </c>
      <c r="U752">
        <v>81</v>
      </c>
      <c r="V752">
        <v>30</v>
      </c>
      <c r="W752">
        <v>39</v>
      </c>
      <c r="X752">
        <v>69</v>
      </c>
      <c r="Y752">
        <v>13</v>
      </c>
      <c r="Z752">
        <v>204</v>
      </c>
      <c r="AA752">
        <v>89</v>
      </c>
      <c r="AB752">
        <v>77</v>
      </c>
      <c r="AC752" s="13">
        <f t="shared" si="231"/>
        <v>0.14705882352941177</v>
      </c>
      <c r="AD752" s="13">
        <f t="shared" si="232"/>
        <v>8.1081081081081086E-2</v>
      </c>
      <c r="AE752" s="14">
        <v>25.3</v>
      </c>
      <c r="AF752" s="15">
        <v>98</v>
      </c>
      <c r="AG752" s="15">
        <v>20</v>
      </c>
      <c r="AH752" s="15">
        <v>29</v>
      </c>
      <c r="AI752" s="2">
        <v>1695.15</v>
      </c>
      <c r="AJ752" s="14">
        <f t="shared" si="233"/>
        <v>20.927777777777777</v>
      </c>
      <c r="AK752">
        <v>2081</v>
      </c>
      <c r="AL752" s="14">
        <f t="shared" si="234"/>
        <v>25.691358024691358</v>
      </c>
      <c r="AM752" s="16">
        <f t="shared" si="235"/>
        <v>0.81458433445458922</v>
      </c>
      <c r="AN752" s="15">
        <v>195.971867</v>
      </c>
      <c r="AO752" s="16">
        <f t="shared" si="236"/>
        <v>6.9364433943898769</v>
      </c>
      <c r="AP752" s="13">
        <f>IF(('Even Strength'!CU752+'Power Play'!AJ752+'Penalty Kill'!AF752)&gt;0,V752/('Even Strength'!CU752+'Power Play'!AJ752+'Penalty Kill'!AF752),0)</f>
        <v>0.26315789473684209</v>
      </c>
      <c r="AQ752" s="13">
        <f>IF(('Even Strength'!CU752+'Power Play'!AJ752+'Penalty Kill'!AF752)&gt;0,W752/('Even Strength'!CU752+'Power Play'!AJ752+'Penalty Kill'!AF752),0)</f>
        <v>0.34210526315789475</v>
      </c>
      <c r="AR752" s="13">
        <f t="shared" si="237"/>
        <v>0.60526315789473684</v>
      </c>
      <c r="AS752">
        <v>68</v>
      </c>
      <c r="AT752">
        <v>99</v>
      </c>
      <c r="AU752" s="17">
        <f t="shared" si="238"/>
        <v>0.40718562874251496</v>
      </c>
      <c r="AV752">
        <v>3.4</v>
      </c>
      <c r="AW752">
        <v>77</v>
      </c>
      <c r="AX752">
        <v>24</v>
      </c>
      <c r="AY752">
        <v>38</v>
      </c>
      <c r="AZ752">
        <v>89</v>
      </c>
      <c r="BA752">
        <v>53</v>
      </c>
      <c r="BB752">
        <v>65</v>
      </c>
      <c r="BC752" s="2">
        <f t="shared" si="239"/>
        <v>2.725422528979736</v>
      </c>
      <c r="BD752" s="14">
        <f t="shared" si="240"/>
        <v>0.84948234669498279</v>
      </c>
      <c r="BE752" s="14">
        <f t="shared" si="241"/>
        <v>1.3450137156003892</v>
      </c>
      <c r="BF752" s="14">
        <f t="shared" si="242"/>
        <v>3.1501637023272275</v>
      </c>
      <c r="BG752" s="14">
        <f t="shared" si="243"/>
        <v>1.8759401822847535</v>
      </c>
      <c r="BH752" s="14">
        <f t="shared" si="244"/>
        <v>2.3006813556322445</v>
      </c>
      <c r="BI752">
        <v>10</v>
      </c>
      <c r="BJ752">
        <v>5</v>
      </c>
      <c r="BK752">
        <v>0</v>
      </c>
      <c r="BL752">
        <v>0</v>
      </c>
      <c r="BM752">
        <v>0</v>
      </c>
      <c r="BN752">
        <v>0</v>
      </c>
      <c r="BO752" s="2">
        <v>11.980174999999999</v>
      </c>
      <c r="BP752">
        <v>4</v>
      </c>
      <c r="BQ752">
        <v>1</v>
      </c>
      <c r="BR752" s="18">
        <f t="shared" si="245"/>
        <v>0.25</v>
      </c>
      <c r="BS752">
        <v>0</v>
      </c>
      <c r="BT752">
        <v>7</v>
      </c>
      <c r="BU752">
        <v>19</v>
      </c>
      <c r="BV752">
        <v>1</v>
      </c>
      <c r="BW752">
        <v>0</v>
      </c>
      <c r="BX752">
        <v>5</v>
      </c>
      <c r="BY752">
        <v>1</v>
      </c>
      <c r="BZ752">
        <v>0</v>
      </c>
      <c r="CA752">
        <v>0</v>
      </c>
      <c r="CB752" s="18">
        <f t="shared" si="246"/>
        <v>0</v>
      </c>
      <c r="CC752" s="19">
        <v>7</v>
      </c>
      <c r="CD752">
        <v>6.3</v>
      </c>
      <c r="CE752">
        <v>2.4</v>
      </c>
      <c r="CF752">
        <v>8.6999999999999993</v>
      </c>
      <c r="CG752" s="20">
        <f t="shared" si="247"/>
        <v>0.1074074074074074</v>
      </c>
      <c r="CH752" s="20">
        <f t="shared" si="248"/>
        <v>0.30793735067693123</v>
      </c>
      <c r="CI752">
        <v>37.4</v>
      </c>
      <c r="CJ752">
        <v>33.5</v>
      </c>
      <c r="CK752">
        <v>8.5</v>
      </c>
      <c r="CL752">
        <v>12.2</v>
      </c>
      <c r="CM752">
        <v>4</v>
      </c>
      <c r="CN752">
        <v>-0.2</v>
      </c>
      <c r="CO752">
        <v>16</v>
      </c>
      <c r="CP752" s="21">
        <f t="shared" si="249"/>
        <v>0.19753086419753085</v>
      </c>
      <c r="CQ752" s="21">
        <f t="shared" si="250"/>
        <v>0.56632156446332182</v>
      </c>
      <c r="CW752">
        <v>5625000</v>
      </c>
      <c r="CY752" s="22">
        <f t="shared" si="251"/>
        <v>6.1219512195121961</v>
      </c>
    </row>
    <row r="753" spans="1:103" x14ac:dyDescent="0.2">
      <c r="A753">
        <v>12</v>
      </c>
      <c r="B753" t="s">
        <v>3276</v>
      </c>
      <c r="C753" t="s">
        <v>532</v>
      </c>
      <c r="D753" t="s">
        <v>105</v>
      </c>
      <c r="E753" t="s">
        <v>106</v>
      </c>
      <c r="F753">
        <v>76</v>
      </c>
      <c r="G753">
        <v>205</v>
      </c>
      <c r="H753" t="s">
        <v>118</v>
      </c>
      <c r="I753">
        <v>2003</v>
      </c>
      <c r="J753">
        <v>1</v>
      </c>
      <c r="K753">
        <v>2</v>
      </c>
      <c r="M753">
        <v>29</v>
      </c>
      <c r="N753" t="s">
        <v>3277</v>
      </c>
      <c r="O753" s="12" t="s">
        <v>556</v>
      </c>
      <c r="P753" s="12" t="s">
        <v>3278</v>
      </c>
      <c r="Q753" t="s">
        <v>382</v>
      </c>
      <c r="T753" s="12" t="s">
        <v>170</v>
      </c>
      <c r="U753">
        <v>79</v>
      </c>
      <c r="V753">
        <v>21</v>
      </c>
      <c r="W753">
        <v>40</v>
      </c>
      <c r="X753">
        <v>61</v>
      </c>
      <c r="Y753">
        <v>-13</v>
      </c>
      <c r="Z753">
        <v>230</v>
      </c>
      <c r="AA753">
        <v>93</v>
      </c>
      <c r="AB753">
        <v>80</v>
      </c>
      <c r="AC753" s="13">
        <f t="shared" si="231"/>
        <v>9.1304347826086957E-2</v>
      </c>
      <c r="AD753" s="13">
        <f t="shared" si="232"/>
        <v>5.2109181141439205E-2</v>
      </c>
      <c r="AE753" s="14">
        <v>28.1</v>
      </c>
      <c r="AF753" s="15">
        <v>101</v>
      </c>
      <c r="AG753" s="15">
        <v>35</v>
      </c>
      <c r="AH753" s="15">
        <v>35</v>
      </c>
      <c r="AI753" s="2">
        <v>1602.5833333333001</v>
      </c>
      <c r="AJ753" s="14">
        <f t="shared" si="233"/>
        <v>20.285864978902531</v>
      </c>
      <c r="AK753">
        <v>2065</v>
      </c>
      <c r="AL753" s="14">
        <f t="shared" si="234"/>
        <v>26.139240506329113</v>
      </c>
      <c r="AM753" s="16">
        <f t="shared" si="235"/>
        <v>0.77606941081515746</v>
      </c>
      <c r="AN753" s="15">
        <v>302.89253200000002</v>
      </c>
      <c r="AO753" s="16">
        <f t="shared" si="236"/>
        <v>11.340160316156442</v>
      </c>
      <c r="AP753" s="13">
        <f>IF(('Even Strength'!CU753+'Power Play'!AJ753+'Penalty Kill'!AF753)&gt;0,V753/('Even Strength'!CU753+'Power Play'!AJ753+'Penalty Kill'!AF753),0)</f>
        <v>0.18103448275862069</v>
      </c>
      <c r="AQ753" s="13">
        <f>IF(('Even Strength'!CU753+'Power Play'!AJ753+'Penalty Kill'!AF753)&gt;0,W753/('Even Strength'!CU753+'Power Play'!AJ753+'Penalty Kill'!AF753),0)</f>
        <v>0.34482758620689657</v>
      </c>
      <c r="AR753" s="13">
        <f t="shared" si="237"/>
        <v>0.52586206896551724</v>
      </c>
      <c r="AS753">
        <v>754</v>
      </c>
      <c r="AT753">
        <v>676</v>
      </c>
      <c r="AU753" s="17">
        <f t="shared" si="238"/>
        <v>0.52727272727272723</v>
      </c>
      <c r="AV753">
        <v>29.3</v>
      </c>
      <c r="AW753">
        <v>88</v>
      </c>
      <c r="AX753">
        <v>67</v>
      </c>
      <c r="AY753">
        <v>28</v>
      </c>
      <c r="AZ753">
        <v>93</v>
      </c>
      <c r="BA753">
        <v>61</v>
      </c>
      <c r="BB753">
        <v>77</v>
      </c>
      <c r="BC753" s="2">
        <f t="shared" si="239"/>
        <v>3.2946804638345024</v>
      </c>
      <c r="BD753" s="14">
        <f t="shared" si="240"/>
        <v>2.5084498986012687</v>
      </c>
      <c r="BE753" s="14">
        <f t="shared" si="241"/>
        <v>1.0483074203109779</v>
      </c>
      <c r="BF753" s="14">
        <f t="shared" si="242"/>
        <v>3.4818782174614626</v>
      </c>
      <c r="BG753" s="14">
        <f t="shared" si="243"/>
        <v>2.2838125942489165</v>
      </c>
      <c r="BH753" s="14">
        <f t="shared" si="244"/>
        <v>2.8828454058551896</v>
      </c>
      <c r="BI753">
        <v>74</v>
      </c>
      <c r="BJ753">
        <v>36</v>
      </c>
      <c r="BK753">
        <v>0</v>
      </c>
      <c r="BL753">
        <v>0</v>
      </c>
      <c r="BM753">
        <v>0</v>
      </c>
      <c r="BN753">
        <v>0</v>
      </c>
      <c r="BO753" s="2">
        <v>-14.861475</v>
      </c>
      <c r="BP753">
        <v>1</v>
      </c>
      <c r="BQ753">
        <v>1</v>
      </c>
      <c r="BR753" s="18">
        <f t="shared" si="245"/>
        <v>1</v>
      </c>
      <c r="BS753">
        <v>1</v>
      </c>
      <c r="BT753">
        <v>1</v>
      </c>
      <c r="BU753">
        <v>17</v>
      </c>
      <c r="BV753">
        <v>0</v>
      </c>
      <c r="BW753">
        <v>1</v>
      </c>
      <c r="BX753">
        <v>0</v>
      </c>
      <c r="BY753">
        <v>3</v>
      </c>
      <c r="BZ753">
        <v>0</v>
      </c>
      <c r="CA753">
        <v>0</v>
      </c>
      <c r="CB753" s="18">
        <f t="shared" si="246"/>
        <v>0</v>
      </c>
      <c r="CC753" s="19">
        <v>4</v>
      </c>
      <c r="CD753">
        <v>5</v>
      </c>
      <c r="CE753">
        <v>1.4</v>
      </c>
      <c r="CF753">
        <v>6.4</v>
      </c>
      <c r="CG753" s="20">
        <f t="shared" si="247"/>
        <v>8.1012658227848103E-2</v>
      </c>
      <c r="CH753" s="20">
        <f t="shared" si="248"/>
        <v>0.23961312464250931</v>
      </c>
      <c r="CI753">
        <v>41.6</v>
      </c>
      <c r="CJ753">
        <v>36.200000000000003</v>
      </c>
      <c r="CK753">
        <v>-2.7</v>
      </c>
      <c r="CL753">
        <v>6.9</v>
      </c>
      <c r="CM753">
        <v>2.5</v>
      </c>
      <c r="CN753">
        <v>0.60000000000000009</v>
      </c>
      <c r="CO753">
        <v>10</v>
      </c>
      <c r="CP753" s="21">
        <f t="shared" si="249"/>
        <v>0.12658227848101267</v>
      </c>
      <c r="CQ753" s="21">
        <f t="shared" si="250"/>
        <v>0.37439550725392073</v>
      </c>
      <c r="CU753">
        <v>3</v>
      </c>
      <c r="CV753" t="s">
        <v>312</v>
      </c>
      <c r="CW753">
        <v>8250000</v>
      </c>
      <c r="CY753" s="22">
        <f t="shared" si="251"/>
        <v>-4.4878048780487774</v>
      </c>
    </row>
    <row r="754" spans="1:103" x14ac:dyDescent="0.2">
      <c r="A754">
        <v>11</v>
      </c>
      <c r="B754" t="s">
        <v>2422</v>
      </c>
      <c r="C754" t="s">
        <v>532</v>
      </c>
      <c r="D754" t="s">
        <v>105</v>
      </c>
      <c r="E754" t="s">
        <v>106</v>
      </c>
      <c r="F754">
        <v>76</v>
      </c>
      <c r="G754">
        <v>220</v>
      </c>
      <c r="H754" t="s">
        <v>118</v>
      </c>
      <c r="I754">
        <v>2006</v>
      </c>
      <c r="J754">
        <v>1</v>
      </c>
      <c r="K754">
        <v>2</v>
      </c>
      <c r="M754">
        <v>25</v>
      </c>
      <c r="N754" t="s">
        <v>3279</v>
      </c>
      <c r="O754" s="12" t="s">
        <v>791</v>
      </c>
      <c r="P754" s="12" t="s">
        <v>3278</v>
      </c>
      <c r="Q754" t="s">
        <v>382</v>
      </c>
      <c r="T754" s="12" t="s">
        <v>170</v>
      </c>
      <c r="U754">
        <v>82</v>
      </c>
      <c r="V754">
        <v>15</v>
      </c>
      <c r="W754">
        <v>25</v>
      </c>
      <c r="X754">
        <v>40</v>
      </c>
      <c r="Y754">
        <v>2</v>
      </c>
      <c r="Z754">
        <v>165</v>
      </c>
      <c r="AA754">
        <v>81</v>
      </c>
      <c r="AB754">
        <v>52</v>
      </c>
      <c r="AC754" s="13">
        <f t="shared" si="231"/>
        <v>9.0909090909090912E-2</v>
      </c>
      <c r="AD754" s="13">
        <f t="shared" si="232"/>
        <v>5.0335570469798654E-2</v>
      </c>
      <c r="AE754" s="14">
        <v>24.8</v>
      </c>
      <c r="AF754" s="15">
        <v>93</v>
      </c>
      <c r="AG754" s="15">
        <v>28</v>
      </c>
      <c r="AH754" s="15">
        <v>6</v>
      </c>
      <c r="AI754" s="2">
        <v>1553.7166666666999</v>
      </c>
      <c r="AJ754" s="14">
        <f t="shared" si="233"/>
        <v>18.947764227642683</v>
      </c>
      <c r="AK754">
        <v>2153</v>
      </c>
      <c r="AL754" s="14">
        <f t="shared" si="234"/>
        <v>26.256097560975611</v>
      </c>
      <c r="AM754" s="16">
        <f t="shared" si="235"/>
        <v>0.72165195850752428</v>
      </c>
      <c r="AN754" s="15">
        <v>239.305556</v>
      </c>
      <c r="AO754" s="16">
        <f t="shared" si="236"/>
        <v>9.2412816751228952</v>
      </c>
      <c r="AP754" s="13">
        <f>IF(('Even Strength'!CU754+'Power Play'!AJ754+'Penalty Kill'!AF754)&gt;0,V754/('Even Strength'!CU754+'Power Play'!AJ754+'Penalty Kill'!AF754),0)</f>
        <v>0.13392857142857142</v>
      </c>
      <c r="AQ754" s="13">
        <f>IF(('Even Strength'!CU754+'Power Play'!AJ754+'Penalty Kill'!AF754)&gt;0,W754/('Even Strength'!CU754+'Power Play'!AJ754+'Penalty Kill'!AF754),0)</f>
        <v>0.22321428571428573</v>
      </c>
      <c r="AR754" s="13">
        <f t="shared" si="237"/>
        <v>0.35714285714285715</v>
      </c>
      <c r="AS754">
        <v>803</v>
      </c>
      <c r="AT754">
        <v>674</v>
      </c>
      <c r="AU754" s="17">
        <f t="shared" si="238"/>
        <v>0.54366960054163849</v>
      </c>
      <c r="AV754">
        <v>29.2</v>
      </c>
      <c r="AW754">
        <v>144</v>
      </c>
      <c r="AX754">
        <v>194</v>
      </c>
      <c r="AY754">
        <v>37</v>
      </c>
      <c r="AZ754">
        <v>81</v>
      </c>
      <c r="BA754">
        <v>41</v>
      </c>
      <c r="BB754">
        <v>51</v>
      </c>
      <c r="BC754" s="2">
        <f t="shared" si="239"/>
        <v>5.560859444557555</v>
      </c>
      <c r="BD754" s="14">
        <f t="shared" si="240"/>
        <v>7.4917134183622611</v>
      </c>
      <c r="BE754" s="14">
        <f t="shared" si="241"/>
        <v>1.4288319406154828</v>
      </c>
      <c r="BF754" s="14">
        <f t="shared" si="242"/>
        <v>3.1279834375636244</v>
      </c>
      <c r="BG754" s="14">
        <f t="shared" si="243"/>
        <v>1.5833002585198592</v>
      </c>
      <c r="BH754" s="14">
        <f t="shared" si="244"/>
        <v>1.9694710532808004</v>
      </c>
      <c r="BI754">
        <v>34</v>
      </c>
      <c r="BJ754">
        <v>17</v>
      </c>
      <c r="BK754">
        <v>0</v>
      </c>
      <c r="BL754">
        <v>0</v>
      </c>
      <c r="BM754">
        <v>0</v>
      </c>
      <c r="BN754">
        <v>0</v>
      </c>
      <c r="BO754" s="2">
        <v>2.8759860000000002</v>
      </c>
      <c r="BR754" s="18" t="str">
        <f t="shared" si="245"/>
        <v xml:space="preserve"> </v>
      </c>
      <c r="BT754">
        <v>3</v>
      </c>
      <c r="BU754">
        <v>17</v>
      </c>
      <c r="BV754">
        <v>0</v>
      </c>
      <c r="BW754">
        <v>0</v>
      </c>
      <c r="BX754">
        <v>2</v>
      </c>
      <c r="BY754">
        <v>0</v>
      </c>
      <c r="BZ754">
        <v>0</v>
      </c>
      <c r="CA754">
        <v>0</v>
      </c>
      <c r="CB754" s="18">
        <f t="shared" si="246"/>
        <v>0</v>
      </c>
      <c r="CC754" s="19">
        <v>6</v>
      </c>
      <c r="CD754">
        <v>2</v>
      </c>
      <c r="CE754">
        <v>2</v>
      </c>
      <c r="CF754">
        <v>4</v>
      </c>
      <c r="CG754" s="20">
        <f t="shared" si="247"/>
        <v>4.878048780487805E-2</v>
      </c>
      <c r="CH754" s="20">
        <f t="shared" si="248"/>
        <v>0.15446831790437651</v>
      </c>
      <c r="CI754">
        <v>27.8</v>
      </c>
      <c r="CJ754">
        <v>30.9</v>
      </c>
      <c r="CK754">
        <v>3</v>
      </c>
      <c r="CL754">
        <v>4.5999999999999996</v>
      </c>
      <c r="CM754">
        <v>4.2</v>
      </c>
      <c r="CN754">
        <v>0</v>
      </c>
      <c r="CO754">
        <v>8.8000000000000007</v>
      </c>
      <c r="CP754" s="21">
        <f t="shared" si="249"/>
        <v>0.10731707317073172</v>
      </c>
      <c r="CQ754" s="21">
        <f t="shared" si="250"/>
        <v>0.33983029938962833</v>
      </c>
      <c r="CW754">
        <v>6000000</v>
      </c>
      <c r="CY754" s="22">
        <f t="shared" si="251"/>
        <v>-1.7365853658536565</v>
      </c>
    </row>
    <row r="755" spans="1:103" x14ac:dyDescent="0.2">
      <c r="A755">
        <v>18</v>
      </c>
      <c r="B755" t="s">
        <v>1910</v>
      </c>
      <c r="C755" t="s">
        <v>532</v>
      </c>
      <c r="D755" t="s">
        <v>105</v>
      </c>
      <c r="E755" t="s">
        <v>106</v>
      </c>
      <c r="F755">
        <v>76</v>
      </c>
      <c r="G755">
        <v>207</v>
      </c>
      <c r="H755" t="s">
        <v>118</v>
      </c>
      <c r="I755">
        <v>2005</v>
      </c>
      <c r="J755">
        <v>1</v>
      </c>
      <c r="K755">
        <v>12</v>
      </c>
      <c r="M755">
        <v>27</v>
      </c>
      <c r="N755" t="s">
        <v>3280</v>
      </c>
      <c r="O755" s="12" t="s">
        <v>2458</v>
      </c>
      <c r="P755" s="12" t="s">
        <v>3278</v>
      </c>
      <c r="Q755" t="s">
        <v>199</v>
      </c>
      <c r="T755" s="12" t="s">
        <v>178</v>
      </c>
      <c r="U755">
        <v>72</v>
      </c>
      <c r="V755">
        <v>3</v>
      </c>
      <c r="W755">
        <v>11</v>
      </c>
      <c r="X755">
        <v>14</v>
      </c>
      <c r="Y755">
        <v>-1</v>
      </c>
      <c r="Z755">
        <v>92</v>
      </c>
      <c r="AA755">
        <v>44</v>
      </c>
      <c r="AB755">
        <v>81</v>
      </c>
      <c r="AC755" s="13">
        <f t="shared" si="231"/>
        <v>3.2608695652173912E-2</v>
      </c>
      <c r="AD755" s="13">
        <f t="shared" si="232"/>
        <v>1.3824884792626729E-2</v>
      </c>
      <c r="AE755" s="14">
        <v>47.3</v>
      </c>
      <c r="AF755" s="15">
        <v>41</v>
      </c>
      <c r="AG755" s="15">
        <v>11</v>
      </c>
      <c r="AH755" s="15">
        <v>31</v>
      </c>
      <c r="AI755" s="2">
        <f>1478+8/60</f>
        <v>1478.1333333333334</v>
      </c>
      <c r="AJ755" s="14">
        <f t="shared" si="233"/>
        <v>20.529629629629632</v>
      </c>
      <c r="AK755">
        <v>1978</v>
      </c>
      <c r="AL755" s="14">
        <f t="shared" si="234"/>
        <v>27.472222222222221</v>
      </c>
      <c r="AM755" s="16">
        <f t="shared" si="235"/>
        <v>0.74728682170542637</v>
      </c>
      <c r="AN755" s="15">
        <v>63.727272999999997</v>
      </c>
      <c r="AO755" s="16">
        <f t="shared" si="236"/>
        <v>2.5868007261410786</v>
      </c>
      <c r="AP755" s="13">
        <f>IF(('Even Strength'!CU755+'Power Play'!AJ755+'Penalty Kill'!AF755)&gt;0,V755/('Even Strength'!CU755+'Power Play'!AJ755+'Penalty Kill'!AF755),0)</f>
        <v>3.2967032967032968E-2</v>
      </c>
      <c r="AQ755" s="13">
        <f>IF(('Even Strength'!CU755+'Power Play'!AJ755+'Penalty Kill'!AF755)&gt;0,W755/('Even Strength'!CU755+'Power Play'!AJ755+'Penalty Kill'!AF755),0)</f>
        <v>0.12087912087912088</v>
      </c>
      <c r="AR755" s="13">
        <f t="shared" si="237"/>
        <v>0.15384615384615385</v>
      </c>
      <c r="AS755">
        <v>1</v>
      </c>
      <c r="AT755">
        <v>0</v>
      </c>
      <c r="AU755" s="17">
        <f t="shared" si="238"/>
        <v>1</v>
      </c>
      <c r="AV755">
        <v>0</v>
      </c>
      <c r="AW755">
        <v>105</v>
      </c>
      <c r="AX755">
        <v>83</v>
      </c>
      <c r="AY755">
        <v>84</v>
      </c>
      <c r="AZ755">
        <v>44</v>
      </c>
      <c r="BA755">
        <v>48</v>
      </c>
      <c r="BB755">
        <v>41</v>
      </c>
      <c r="BC755" s="2">
        <f t="shared" si="239"/>
        <v>4.2621324192675445</v>
      </c>
      <c r="BD755" s="14">
        <f t="shared" si="240"/>
        <v>3.369114198087678</v>
      </c>
      <c r="BE755" s="14">
        <f t="shared" si="241"/>
        <v>3.4097059354140353</v>
      </c>
      <c r="BF755" s="14">
        <f t="shared" si="242"/>
        <v>1.7860364423597328</v>
      </c>
      <c r="BG755" s="14">
        <f t="shared" si="243"/>
        <v>1.9484033916651633</v>
      </c>
      <c r="BH755" s="14">
        <f t="shared" si="244"/>
        <v>1.6642612303806601</v>
      </c>
      <c r="BI755">
        <v>24</v>
      </c>
      <c r="BJ755">
        <v>12</v>
      </c>
      <c r="BK755">
        <v>0</v>
      </c>
      <c r="BL755">
        <v>0</v>
      </c>
      <c r="BM755">
        <v>0</v>
      </c>
      <c r="BN755">
        <v>0</v>
      </c>
      <c r="BO755" s="2">
        <v>-5.2221500000000001</v>
      </c>
      <c r="BR755" s="18" t="str">
        <f t="shared" si="245"/>
        <v xml:space="preserve"> </v>
      </c>
      <c r="BT755">
        <v>0</v>
      </c>
      <c r="BU755">
        <v>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 s="18">
        <f t="shared" si="246"/>
        <v>0</v>
      </c>
      <c r="CC755" s="19">
        <v>4</v>
      </c>
      <c r="CD755">
        <v>0.1</v>
      </c>
      <c r="CE755">
        <v>3.6</v>
      </c>
      <c r="CF755">
        <v>3.6</v>
      </c>
      <c r="CG755" s="20">
        <f t="shared" si="247"/>
        <v>0.05</v>
      </c>
      <c r="CH755" s="20">
        <f t="shared" si="248"/>
        <v>0.14613025437488722</v>
      </c>
      <c r="CI755">
        <v>24.7</v>
      </c>
      <c r="CJ755">
        <v>30.5</v>
      </c>
      <c r="CK755">
        <v>-6.9</v>
      </c>
      <c r="CL755">
        <v>-0.2</v>
      </c>
      <c r="CM755">
        <v>3.5</v>
      </c>
      <c r="CN755">
        <v>0</v>
      </c>
      <c r="CO755">
        <v>3.3</v>
      </c>
      <c r="CP755" s="21">
        <f t="shared" si="249"/>
        <v>4.583333333333333E-2</v>
      </c>
      <c r="CQ755" s="21">
        <f t="shared" si="250"/>
        <v>0.13395273317697995</v>
      </c>
      <c r="CU755">
        <v>10</v>
      </c>
      <c r="CV755" t="s">
        <v>179</v>
      </c>
      <c r="CW755">
        <v>3975000</v>
      </c>
      <c r="CY755" s="22">
        <f t="shared" si="251"/>
        <v>-3.6804878048780489</v>
      </c>
    </row>
    <row r="756" spans="1:103" x14ac:dyDescent="0.2">
      <c r="A756">
        <v>21</v>
      </c>
      <c r="B756" t="s">
        <v>3281</v>
      </c>
      <c r="C756" t="s">
        <v>1405</v>
      </c>
      <c r="D756" t="s">
        <v>707</v>
      </c>
      <c r="E756" t="s">
        <v>117</v>
      </c>
      <c r="F756">
        <v>74</v>
      </c>
      <c r="G756">
        <v>214</v>
      </c>
      <c r="H756" t="s">
        <v>107</v>
      </c>
      <c r="I756">
        <v>2004</v>
      </c>
      <c r="J756">
        <v>1</v>
      </c>
      <c r="K756">
        <v>13</v>
      </c>
      <c r="M756">
        <v>28</v>
      </c>
      <c r="N756" t="s">
        <v>3282</v>
      </c>
      <c r="O756" s="12" t="s">
        <v>1109</v>
      </c>
      <c r="P756" s="12" t="s">
        <v>3283</v>
      </c>
      <c r="Q756" t="s">
        <v>139</v>
      </c>
      <c r="T756" s="12" t="s">
        <v>148</v>
      </c>
      <c r="U756">
        <v>70</v>
      </c>
      <c r="V756">
        <v>16</v>
      </c>
      <c r="W756">
        <v>18</v>
      </c>
      <c r="X756">
        <v>34</v>
      </c>
      <c r="Y756">
        <v>-19</v>
      </c>
      <c r="Z756">
        <v>185</v>
      </c>
      <c r="AA756">
        <v>55</v>
      </c>
      <c r="AB756">
        <v>67</v>
      </c>
      <c r="AC756" s="13">
        <f t="shared" si="231"/>
        <v>8.6486486486486491E-2</v>
      </c>
      <c r="AD756" s="13">
        <f t="shared" si="232"/>
        <v>5.2117263843648211E-2</v>
      </c>
      <c r="AE756" s="14">
        <v>29.5</v>
      </c>
      <c r="AF756" s="15">
        <v>104</v>
      </c>
      <c r="AG756" s="15">
        <v>20</v>
      </c>
      <c r="AH756" s="15">
        <v>17</v>
      </c>
      <c r="AI756" s="2">
        <v>1304.1833333333</v>
      </c>
      <c r="AJ756" s="14">
        <f t="shared" si="233"/>
        <v>18.63119047619</v>
      </c>
      <c r="AK756">
        <v>1586</v>
      </c>
      <c r="AL756" s="14">
        <f t="shared" si="234"/>
        <v>22.657142857142858</v>
      </c>
      <c r="AM756" s="16">
        <f t="shared" si="235"/>
        <v>0.82230979403108451</v>
      </c>
      <c r="AN756" s="15">
        <v>150.38253599999999</v>
      </c>
      <c r="AO756" s="16">
        <f t="shared" si="236"/>
        <v>6.9184691518321015</v>
      </c>
      <c r="AP756" s="13">
        <f>IF(('Even Strength'!CU756+'Power Play'!AJ756+'Penalty Kill'!AF756)&gt;0,V756/('Even Strength'!CU756+'Power Play'!AJ756+'Penalty Kill'!AF756),0)</f>
        <v>0.2857142857142857</v>
      </c>
      <c r="AQ756" s="13">
        <f>IF(('Even Strength'!CU756+'Power Play'!AJ756+'Penalty Kill'!AF756)&gt;0,W756/('Even Strength'!CU756+'Power Play'!AJ756+'Penalty Kill'!AF756),0)</f>
        <v>0.32142857142857145</v>
      </c>
      <c r="AR756" s="13">
        <f t="shared" si="237"/>
        <v>0.60714285714285721</v>
      </c>
      <c r="AS756">
        <v>106</v>
      </c>
      <c r="AT756">
        <v>91</v>
      </c>
      <c r="AU756" s="17">
        <f t="shared" si="238"/>
        <v>0.53807106598984766</v>
      </c>
      <c r="AV756">
        <v>4.5999999999999996</v>
      </c>
      <c r="AW756">
        <v>73</v>
      </c>
      <c r="AX756">
        <v>78</v>
      </c>
      <c r="AY756">
        <v>25</v>
      </c>
      <c r="AZ756">
        <v>55</v>
      </c>
      <c r="BA756">
        <v>30</v>
      </c>
      <c r="BB756">
        <v>24</v>
      </c>
      <c r="BC756" s="2">
        <f t="shared" si="239"/>
        <v>3.358423534523606</v>
      </c>
      <c r="BD756" s="14">
        <f t="shared" si="240"/>
        <v>3.5884525437375516</v>
      </c>
      <c r="BE756" s="14">
        <f t="shared" si="241"/>
        <v>1.1501450460697282</v>
      </c>
      <c r="BF756" s="14">
        <f t="shared" si="242"/>
        <v>2.5303191013534021</v>
      </c>
      <c r="BG756" s="14">
        <f t="shared" si="243"/>
        <v>1.3801740552836739</v>
      </c>
      <c r="BH756" s="14">
        <f t="shared" si="244"/>
        <v>1.1041392442269391</v>
      </c>
      <c r="BI756">
        <v>39</v>
      </c>
      <c r="BJ756">
        <v>12</v>
      </c>
      <c r="BK756">
        <v>1</v>
      </c>
      <c r="BL756">
        <v>0</v>
      </c>
      <c r="BM756">
        <v>1</v>
      </c>
      <c r="BN756">
        <v>0</v>
      </c>
      <c r="BO756" s="2">
        <v>2.2517529999999999</v>
      </c>
      <c r="BP756">
        <v>3</v>
      </c>
      <c r="BQ756">
        <v>1</v>
      </c>
      <c r="BR756" s="18">
        <f t="shared" si="245"/>
        <v>0.33333333333333331</v>
      </c>
      <c r="BS756">
        <v>0</v>
      </c>
      <c r="BT756">
        <v>6</v>
      </c>
      <c r="BU756">
        <v>17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 s="18">
        <f t="shared" si="246"/>
        <v>0</v>
      </c>
      <c r="CC756" s="19">
        <v>5</v>
      </c>
      <c r="CD756">
        <v>2</v>
      </c>
      <c r="CE756">
        <v>1.2</v>
      </c>
      <c r="CF756">
        <v>3.2</v>
      </c>
      <c r="CG756" s="20">
        <f t="shared" si="247"/>
        <v>4.5714285714285714E-2</v>
      </c>
      <c r="CH756" s="20">
        <f t="shared" si="248"/>
        <v>0.1472185658969252</v>
      </c>
      <c r="CI756">
        <v>29.3</v>
      </c>
      <c r="CJ756">
        <v>29</v>
      </c>
      <c r="CK756">
        <v>-0.1</v>
      </c>
      <c r="CL756">
        <v>1.5</v>
      </c>
      <c r="CM756">
        <v>2.2000000000000002</v>
      </c>
      <c r="CN756">
        <v>0</v>
      </c>
      <c r="CO756">
        <v>3.7</v>
      </c>
      <c r="CP756" s="21">
        <f t="shared" si="249"/>
        <v>5.2857142857142859E-2</v>
      </c>
      <c r="CQ756" s="21">
        <f t="shared" si="250"/>
        <v>0.17022146681831979</v>
      </c>
      <c r="CU756">
        <v>12</v>
      </c>
      <c r="CV756" t="s">
        <v>3284</v>
      </c>
      <c r="CW756">
        <v>4000000</v>
      </c>
      <c r="CY756" s="22">
        <f t="shared" si="251"/>
        <v>-3.324390243902438</v>
      </c>
    </row>
    <row r="757" spans="1:103" x14ac:dyDescent="0.2">
      <c r="A757">
        <v>18</v>
      </c>
      <c r="B757" t="s">
        <v>3285</v>
      </c>
      <c r="C757" t="s">
        <v>597</v>
      </c>
      <c r="D757" t="s">
        <v>105</v>
      </c>
      <c r="E757" t="s">
        <v>106</v>
      </c>
      <c r="F757">
        <v>73</v>
      </c>
      <c r="G757">
        <v>192</v>
      </c>
      <c r="H757" t="s">
        <v>118</v>
      </c>
      <c r="I757">
        <v>2002</v>
      </c>
      <c r="J757">
        <v>2</v>
      </c>
      <c r="K757">
        <v>57</v>
      </c>
      <c r="M757">
        <v>30</v>
      </c>
      <c r="N757" t="s">
        <v>3286</v>
      </c>
      <c r="O757" s="12" t="s">
        <v>336</v>
      </c>
      <c r="P757" s="12" t="s">
        <v>3287</v>
      </c>
      <c r="Q757" t="s">
        <v>155</v>
      </c>
      <c r="T757" s="12" t="s">
        <v>170</v>
      </c>
      <c r="U757">
        <v>63</v>
      </c>
      <c r="V757">
        <v>14</v>
      </c>
      <c r="W757">
        <v>19</v>
      </c>
      <c r="X757">
        <v>33</v>
      </c>
      <c r="Y757">
        <v>-13</v>
      </c>
      <c r="Z757">
        <v>70</v>
      </c>
      <c r="AA757">
        <v>32</v>
      </c>
      <c r="AB757">
        <v>27</v>
      </c>
      <c r="AC757" s="13">
        <f t="shared" si="231"/>
        <v>0.2</v>
      </c>
      <c r="AD757" s="13">
        <f t="shared" si="232"/>
        <v>0.10852713178294573</v>
      </c>
      <c r="AE757" s="14">
        <v>28.4</v>
      </c>
      <c r="AF757" s="15">
        <v>30</v>
      </c>
      <c r="AG757" s="15">
        <v>11</v>
      </c>
      <c r="AH757" s="15">
        <v>16</v>
      </c>
      <c r="AI757" s="2">
        <v>1157.4666666666999</v>
      </c>
      <c r="AJ757" s="14">
        <f t="shared" si="233"/>
        <v>18.372486772487299</v>
      </c>
      <c r="AK757">
        <v>1621</v>
      </c>
      <c r="AL757" s="14">
        <f t="shared" si="234"/>
        <v>25.730158730158731</v>
      </c>
      <c r="AM757" s="16">
        <f t="shared" si="235"/>
        <v>0.71404482829531146</v>
      </c>
      <c r="AN757" s="15">
        <v>188.60526300000001</v>
      </c>
      <c r="AO757" s="16">
        <f t="shared" si="236"/>
        <v>9.7767962619511071</v>
      </c>
      <c r="AP757" s="13">
        <f>IF(('Even Strength'!CU757+'Power Play'!AJ757+'Penalty Kill'!AF757)&gt;0,V757/('Even Strength'!CU757+'Power Play'!AJ757+'Penalty Kill'!AF757),0)</f>
        <v>0.17073170731707318</v>
      </c>
      <c r="AQ757" s="13">
        <f>IF(('Even Strength'!CU757+'Power Play'!AJ757+'Penalty Kill'!AF757)&gt;0,W757/('Even Strength'!CU757+'Power Play'!AJ757+'Penalty Kill'!AF757),0)</f>
        <v>0.23170731707317074</v>
      </c>
      <c r="AR757" s="13">
        <f t="shared" si="237"/>
        <v>0.40243902439024393</v>
      </c>
      <c r="AS757">
        <v>527</v>
      </c>
      <c r="AT757">
        <v>569</v>
      </c>
      <c r="AU757" s="17">
        <f t="shared" si="238"/>
        <v>0.48083941605839414</v>
      </c>
      <c r="AV757">
        <v>29.3</v>
      </c>
      <c r="AW757">
        <v>62</v>
      </c>
      <c r="AX757">
        <v>74</v>
      </c>
      <c r="AY757">
        <v>36</v>
      </c>
      <c r="AZ757">
        <v>32</v>
      </c>
      <c r="BA757">
        <v>40</v>
      </c>
      <c r="BB757">
        <v>49</v>
      </c>
      <c r="BC757" s="2">
        <f t="shared" si="239"/>
        <v>3.2139154475289944</v>
      </c>
      <c r="BD757" s="14">
        <f t="shared" si="240"/>
        <v>3.8359635986636387</v>
      </c>
      <c r="BE757" s="14">
        <f t="shared" si="241"/>
        <v>1.8661444534039322</v>
      </c>
      <c r="BF757" s="14">
        <f t="shared" si="242"/>
        <v>1.6587950696923841</v>
      </c>
      <c r="BG757" s="14">
        <f t="shared" si="243"/>
        <v>2.0734938371154801</v>
      </c>
      <c r="BH757" s="14">
        <f t="shared" si="244"/>
        <v>2.5400299504664634</v>
      </c>
      <c r="BI757">
        <v>42</v>
      </c>
      <c r="BJ757">
        <v>21</v>
      </c>
      <c r="BK757">
        <v>0</v>
      </c>
      <c r="BL757">
        <v>0</v>
      </c>
      <c r="BM757">
        <v>0</v>
      </c>
      <c r="BN757">
        <v>0</v>
      </c>
      <c r="BO757" s="2">
        <v>-7.0662690000000001</v>
      </c>
      <c r="BR757" s="18" t="str">
        <f t="shared" si="245"/>
        <v xml:space="preserve"> </v>
      </c>
      <c r="BT757">
        <v>1</v>
      </c>
      <c r="BU757">
        <v>19</v>
      </c>
      <c r="BV757">
        <v>1</v>
      </c>
      <c r="BW757">
        <v>0</v>
      </c>
      <c r="BX757">
        <v>2</v>
      </c>
      <c r="BY757">
        <v>0</v>
      </c>
      <c r="BZ757">
        <v>1</v>
      </c>
      <c r="CA757">
        <v>1</v>
      </c>
      <c r="CB757" s="18">
        <f t="shared" si="246"/>
        <v>1</v>
      </c>
      <c r="CC757" s="19">
        <v>6</v>
      </c>
      <c r="CD757">
        <v>2</v>
      </c>
      <c r="CE757">
        <v>0.9</v>
      </c>
      <c r="CF757">
        <v>2.9</v>
      </c>
      <c r="CG757" s="20">
        <f t="shared" si="247"/>
        <v>4.6031746031746028E-2</v>
      </c>
      <c r="CH757" s="20">
        <f t="shared" si="248"/>
        <v>0.15032830319087231</v>
      </c>
      <c r="CI757">
        <v>23.1</v>
      </c>
      <c r="CJ757">
        <v>27.4</v>
      </c>
      <c r="CK757">
        <v>-7.2</v>
      </c>
      <c r="CL757">
        <v>3.2</v>
      </c>
      <c r="CM757">
        <v>3.3</v>
      </c>
      <c r="CN757">
        <v>0</v>
      </c>
      <c r="CO757">
        <v>6.5</v>
      </c>
      <c r="CP757" s="21">
        <f t="shared" si="249"/>
        <v>0.10317460317460317</v>
      </c>
      <c r="CQ757" s="21">
        <f t="shared" si="250"/>
        <v>0.33694274853126555</v>
      </c>
      <c r="CU757">
        <v>8</v>
      </c>
      <c r="CV757" t="s">
        <v>916</v>
      </c>
      <c r="CW757">
        <v>3500000</v>
      </c>
      <c r="CY757" s="22">
        <f t="shared" si="251"/>
        <v>0.35365853658536572</v>
      </c>
    </row>
    <row r="758" spans="1:103" x14ac:dyDescent="0.2">
      <c r="A758">
        <v>25</v>
      </c>
      <c r="B758" t="s">
        <v>3288</v>
      </c>
      <c r="C758" t="s">
        <v>181</v>
      </c>
      <c r="E758" t="s">
        <v>182</v>
      </c>
      <c r="F758">
        <v>75</v>
      </c>
      <c r="G758">
        <v>209</v>
      </c>
      <c r="H758" t="s">
        <v>118</v>
      </c>
      <c r="I758">
        <v>2006</v>
      </c>
      <c r="J758">
        <v>6</v>
      </c>
      <c r="K758">
        <v>161</v>
      </c>
      <c r="M758">
        <v>28</v>
      </c>
      <c r="N758" t="s">
        <v>3289</v>
      </c>
      <c r="O758" s="12" t="s">
        <v>3290</v>
      </c>
      <c r="P758" s="12" t="s">
        <v>3291</v>
      </c>
      <c r="Q758" t="s">
        <v>343</v>
      </c>
      <c r="T758" s="12" t="s">
        <v>156</v>
      </c>
      <c r="U758">
        <v>70</v>
      </c>
      <c r="V758">
        <v>8</v>
      </c>
      <c r="W758">
        <v>10</v>
      </c>
      <c r="X758">
        <v>18</v>
      </c>
      <c r="Y758">
        <v>-14</v>
      </c>
      <c r="Z758">
        <v>114</v>
      </c>
      <c r="AA758">
        <v>43</v>
      </c>
      <c r="AB758">
        <v>42</v>
      </c>
      <c r="AC758" s="13">
        <f t="shared" si="231"/>
        <v>7.0175438596491224E-2</v>
      </c>
      <c r="AD758" s="13">
        <f t="shared" si="232"/>
        <v>4.0201005025125629E-2</v>
      </c>
      <c r="AE758" s="14">
        <v>28.4</v>
      </c>
      <c r="AF758" s="15">
        <v>67</v>
      </c>
      <c r="AG758" s="15">
        <v>24</v>
      </c>
      <c r="AH758" s="15">
        <v>3</v>
      </c>
      <c r="AI758" s="2">
        <v>880.86666666669998</v>
      </c>
      <c r="AJ758" s="14">
        <f t="shared" si="233"/>
        <v>12.58380952381</v>
      </c>
      <c r="AK758">
        <v>1223</v>
      </c>
      <c r="AL758" s="14">
        <f t="shared" si="234"/>
        <v>17.471428571428572</v>
      </c>
      <c r="AM758" s="16">
        <f t="shared" si="235"/>
        <v>0.72025074952305801</v>
      </c>
      <c r="AN758" s="15">
        <v>110.6</v>
      </c>
      <c r="AO758" s="16">
        <f t="shared" si="236"/>
        <v>7.5334897449478717</v>
      </c>
      <c r="AP758" s="13">
        <f>IF(('Even Strength'!CU758+'Power Play'!AJ758+'Penalty Kill'!AF758)&gt;0,V758/('Even Strength'!CU758+'Power Play'!AJ758+'Penalty Kill'!AF758),0)</f>
        <v>6.5040650406504072E-2</v>
      </c>
      <c r="AQ758" s="13">
        <f>IF(('Even Strength'!CU758+'Power Play'!AJ758+'Penalty Kill'!AF758)&gt;0,W758/('Even Strength'!CU758+'Power Play'!AJ758+'Penalty Kill'!AF758),0)</f>
        <v>8.1300813008130079E-2</v>
      </c>
      <c r="AR758" s="13">
        <f t="shared" si="237"/>
        <v>0.14634146341463417</v>
      </c>
      <c r="AS758">
        <v>1</v>
      </c>
      <c r="AT758">
        <v>2</v>
      </c>
      <c r="AU758" s="17">
        <f t="shared" si="238"/>
        <v>0.33333333333333331</v>
      </c>
      <c r="AV758">
        <v>0</v>
      </c>
      <c r="AW758">
        <v>81</v>
      </c>
      <c r="AX758">
        <v>55</v>
      </c>
      <c r="AY758">
        <v>25</v>
      </c>
      <c r="AZ758">
        <v>43</v>
      </c>
      <c r="BA758">
        <v>23</v>
      </c>
      <c r="BB758">
        <v>32</v>
      </c>
      <c r="BC758" s="2">
        <f t="shared" si="239"/>
        <v>5.5172935745097442</v>
      </c>
      <c r="BD758" s="14">
        <f t="shared" si="240"/>
        <v>3.7463104518276036</v>
      </c>
      <c r="BE758" s="14">
        <f t="shared" si="241"/>
        <v>1.7028683871943653</v>
      </c>
      <c r="BF758" s="14">
        <f t="shared" si="242"/>
        <v>2.9289336259743082</v>
      </c>
      <c r="BG758" s="14">
        <f t="shared" si="243"/>
        <v>1.5666389162188161</v>
      </c>
      <c r="BH758" s="14">
        <f t="shared" si="244"/>
        <v>2.1796715356087875</v>
      </c>
      <c r="BI758">
        <v>32</v>
      </c>
      <c r="BJ758">
        <v>15</v>
      </c>
      <c r="BK758">
        <v>0</v>
      </c>
      <c r="BL758">
        <v>0</v>
      </c>
      <c r="BM758">
        <v>0</v>
      </c>
      <c r="BN758">
        <v>0</v>
      </c>
      <c r="BO758" s="2">
        <v>2.4407079999999999</v>
      </c>
      <c r="BR758" s="18" t="str">
        <f t="shared" si="245"/>
        <v xml:space="preserve"> </v>
      </c>
      <c r="BT758">
        <v>3</v>
      </c>
      <c r="BU758">
        <v>13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1</v>
      </c>
      <c r="CB758" s="18">
        <f t="shared" si="246"/>
        <v>1</v>
      </c>
      <c r="CC758" s="19">
        <v>3</v>
      </c>
      <c r="CD758">
        <v>0.5</v>
      </c>
      <c r="CE758">
        <v>0.4</v>
      </c>
      <c r="CF758">
        <v>0.9</v>
      </c>
      <c r="CG758" s="20">
        <f t="shared" si="247"/>
        <v>1.2857142857142857E-2</v>
      </c>
      <c r="CH758" s="20">
        <f t="shared" si="248"/>
        <v>6.1303261938997149E-2</v>
      </c>
      <c r="CI758">
        <v>16</v>
      </c>
      <c r="CJ758">
        <v>15.8</v>
      </c>
      <c r="CK758">
        <v>-10.199999999999999</v>
      </c>
      <c r="CL758">
        <v>0.60000000000000009</v>
      </c>
      <c r="CM758">
        <v>0.60000000000000009</v>
      </c>
      <c r="CN758">
        <v>0</v>
      </c>
      <c r="CO758">
        <v>1.2</v>
      </c>
      <c r="CP758" s="21">
        <f t="shared" si="249"/>
        <v>1.7142857142857144E-2</v>
      </c>
      <c r="CQ758" s="21">
        <f t="shared" si="250"/>
        <v>8.1737682585329541E-2</v>
      </c>
      <c r="CU758">
        <v>9</v>
      </c>
      <c r="CV758" t="s">
        <v>3292</v>
      </c>
      <c r="CW758">
        <v>3000000</v>
      </c>
      <c r="CY758" s="22">
        <f t="shared" si="251"/>
        <v>-4.0682926829268284</v>
      </c>
    </row>
    <row r="759" spans="1:103" x14ac:dyDescent="0.2">
      <c r="A759">
        <v>91</v>
      </c>
      <c r="B759" t="s">
        <v>3293</v>
      </c>
      <c r="C759" t="s">
        <v>3294</v>
      </c>
      <c r="D759" t="s">
        <v>105</v>
      </c>
      <c r="E759" t="s">
        <v>106</v>
      </c>
      <c r="F759">
        <v>72</v>
      </c>
      <c r="G759">
        <v>190</v>
      </c>
      <c r="H759" t="s">
        <v>107</v>
      </c>
      <c r="I759">
        <v>2008</v>
      </c>
      <c r="J759">
        <v>1</v>
      </c>
      <c r="K759">
        <v>1</v>
      </c>
      <c r="M759">
        <v>23</v>
      </c>
      <c r="N759" t="s">
        <v>3295</v>
      </c>
      <c r="O759" s="12" t="s">
        <v>2835</v>
      </c>
      <c r="P759" s="12" t="s">
        <v>3296</v>
      </c>
      <c r="Q759" t="s">
        <v>271</v>
      </c>
      <c r="T759" s="12" t="s">
        <v>170</v>
      </c>
      <c r="U759">
        <v>37</v>
      </c>
      <c r="V759">
        <v>25</v>
      </c>
      <c r="W759">
        <v>15</v>
      </c>
      <c r="X759">
        <v>40</v>
      </c>
      <c r="Y759">
        <v>9</v>
      </c>
      <c r="Z759">
        <v>124</v>
      </c>
      <c r="AA759">
        <v>58</v>
      </c>
      <c r="AB759">
        <v>50</v>
      </c>
      <c r="AC759" s="13">
        <f t="shared" si="231"/>
        <v>0.20161290322580644</v>
      </c>
      <c r="AD759" s="13">
        <f t="shared" si="232"/>
        <v>0.10775862068965517</v>
      </c>
      <c r="AE759" s="14">
        <v>29</v>
      </c>
      <c r="AF759" s="15">
        <v>52</v>
      </c>
      <c r="AG759" s="15">
        <v>20</v>
      </c>
      <c r="AH759" s="15">
        <v>29</v>
      </c>
      <c r="AI759" s="2">
        <v>749.21666666670001</v>
      </c>
      <c r="AJ759" s="14">
        <f t="shared" si="233"/>
        <v>20.2490990991</v>
      </c>
      <c r="AK759">
        <v>896</v>
      </c>
      <c r="AL759" s="14">
        <f t="shared" si="234"/>
        <v>24.216216216216218</v>
      </c>
      <c r="AM759" s="16">
        <f t="shared" si="235"/>
        <v>0.8361793154762277</v>
      </c>
      <c r="AN759" s="15">
        <v>81.522875999999997</v>
      </c>
      <c r="AO759" s="16">
        <f t="shared" si="236"/>
        <v>6.5286488910637095</v>
      </c>
      <c r="AP759" s="13">
        <f>IF(('Even Strength'!CU759+'Power Play'!AJ759+'Penalty Kill'!AF759)&gt;0,V759/('Even Strength'!CU759+'Power Play'!AJ759+'Penalty Kill'!AF759),0)</f>
        <v>0.47169811320754718</v>
      </c>
      <c r="AQ759" s="13">
        <f>IF(('Even Strength'!CU759+'Power Play'!AJ759+'Penalty Kill'!AF759)&gt;0,W759/('Even Strength'!CU759+'Power Play'!AJ759+'Penalty Kill'!AF759),0)</f>
        <v>0.28301886792452829</v>
      </c>
      <c r="AR759" s="13">
        <f t="shared" si="237"/>
        <v>0.75471698113207553</v>
      </c>
      <c r="AS759">
        <v>260</v>
      </c>
      <c r="AT759">
        <v>269</v>
      </c>
      <c r="AU759" s="17">
        <f t="shared" si="238"/>
        <v>0.49149338374291113</v>
      </c>
      <c r="AV759">
        <v>24.4</v>
      </c>
      <c r="AW759">
        <v>29</v>
      </c>
      <c r="AX759">
        <v>50</v>
      </c>
      <c r="AY759">
        <v>16</v>
      </c>
      <c r="AZ759">
        <v>58</v>
      </c>
      <c r="BA759">
        <v>13</v>
      </c>
      <c r="BB759">
        <v>24</v>
      </c>
      <c r="BC759" s="2">
        <f t="shared" si="239"/>
        <v>2.3224256445619949</v>
      </c>
      <c r="BD759" s="14">
        <f t="shared" si="240"/>
        <v>4.004182145796543</v>
      </c>
      <c r="BE759" s="14">
        <f t="shared" si="241"/>
        <v>1.2813382866548937</v>
      </c>
      <c r="BF759" s="14">
        <f t="shared" si="242"/>
        <v>4.6448512891239897</v>
      </c>
      <c r="BG759" s="14">
        <f t="shared" si="243"/>
        <v>1.0410873579071012</v>
      </c>
      <c r="BH759" s="14">
        <f t="shared" si="244"/>
        <v>1.9220074299823404</v>
      </c>
      <c r="BI759">
        <v>18</v>
      </c>
      <c r="BJ759">
        <v>9</v>
      </c>
      <c r="BK759">
        <v>0</v>
      </c>
      <c r="BL759">
        <v>0</v>
      </c>
      <c r="BM759">
        <v>0</v>
      </c>
      <c r="BN759">
        <v>0</v>
      </c>
      <c r="BO759" s="2">
        <v>4.2097889999999998</v>
      </c>
      <c r="BP759">
        <v>4</v>
      </c>
      <c r="BQ759">
        <v>2</v>
      </c>
      <c r="BR759" s="18">
        <f t="shared" si="245"/>
        <v>0.5</v>
      </c>
      <c r="BS759">
        <v>1</v>
      </c>
      <c r="BT759">
        <v>2</v>
      </c>
      <c r="BU759">
        <v>12</v>
      </c>
      <c r="BV759">
        <v>1</v>
      </c>
      <c r="BW759">
        <v>1</v>
      </c>
      <c r="BX759">
        <v>5</v>
      </c>
      <c r="BY759">
        <v>0</v>
      </c>
      <c r="BZ759">
        <v>0</v>
      </c>
      <c r="CA759">
        <v>0</v>
      </c>
      <c r="CB759" s="18">
        <f t="shared" si="246"/>
        <v>0</v>
      </c>
      <c r="CC759" s="19">
        <v>7</v>
      </c>
      <c r="CD759">
        <v>5.2</v>
      </c>
      <c r="CE759">
        <v>1.1000000000000001</v>
      </c>
      <c r="CF759">
        <v>6.3</v>
      </c>
      <c r="CG759" s="20">
        <f t="shared" si="247"/>
        <v>0.17027027027027025</v>
      </c>
      <c r="CH759" s="20">
        <f t="shared" si="248"/>
        <v>0.50452695037036432</v>
      </c>
      <c r="CI759">
        <v>20.100000000000001</v>
      </c>
      <c r="CJ759">
        <v>15.5</v>
      </c>
      <c r="CK759">
        <v>8.4</v>
      </c>
      <c r="CL759">
        <v>9.1</v>
      </c>
      <c r="CM759">
        <v>1.9</v>
      </c>
      <c r="CN759">
        <v>0.60000000000000009</v>
      </c>
      <c r="CO759">
        <v>11.6</v>
      </c>
      <c r="CP759" s="21">
        <f t="shared" si="249"/>
        <v>0.31351351351351353</v>
      </c>
      <c r="CQ759" s="21">
        <f t="shared" si="250"/>
        <v>0.92897025782479792</v>
      </c>
      <c r="CU759">
        <v>45</v>
      </c>
      <c r="CV759" t="s">
        <v>916</v>
      </c>
      <c r="CW759">
        <v>7500000</v>
      </c>
      <c r="CY759" s="22">
        <f t="shared" si="251"/>
        <v>-1.5707317073170746</v>
      </c>
    </row>
    <row r="760" spans="1:103" x14ac:dyDescent="0.2">
      <c r="A760">
        <v>18</v>
      </c>
      <c r="B760" t="s">
        <v>3297</v>
      </c>
      <c r="C760" t="s">
        <v>405</v>
      </c>
      <c r="D760" t="s">
        <v>351</v>
      </c>
      <c r="E760" t="s">
        <v>106</v>
      </c>
      <c r="F760">
        <v>74</v>
      </c>
      <c r="G760">
        <v>196</v>
      </c>
      <c r="H760" t="s">
        <v>118</v>
      </c>
      <c r="L760" t="s">
        <v>108</v>
      </c>
      <c r="M760">
        <v>24</v>
      </c>
      <c r="N760" t="s">
        <v>3298</v>
      </c>
      <c r="O760" s="12" t="s">
        <v>743</v>
      </c>
      <c r="P760" s="12" t="s">
        <v>3299</v>
      </c>
      <c r="Q760" t="s">
        <v>177</v>
      </c>
      <c r="T760" s="12" t="s">
        <v>178</v>
      </c>
      <c r="U760">
        <v>64</v>
      </c>
      <c r="V760">
        <v>1</v>
      </c>
      <c r="W760">
        <v>15</v>
      </c>
      <c r="X760">
        <v>16</v>
      </c>
      <c r="Y760">
        <v>5</v>
      </c>
      <c r="Z760">
        <v>65</v>
      </c>
      <c r="AA760">
        <v>30</v>
      </c>
      <c r="AB760">
        <v>52</v>
      </c>
      <c r="AC760" s="13">
        <f t="shared" si="231"/>
        <v>1.5384615384615385E-2</v>
      </c>
      <c r="AD760" s="13">
        <f t="shared" si="232"/>
        <v>6.8027210884353739E-3</v>
      </c>
      <c r="AE760" s="14">
        <v>55</v>
      </c>
      <c r="AF760" s="15">
        <v>37</v>
      </c>
      <c r="AG760" s="15">
        <v>8</v>
      </c>
      <c r="AH760" s="15">
        <v>20</v>
      </c>
      <c r="AI760" s="2">
        <v>941.56666666670003</v>
      </c>
      <c r="AJ760" s="14">
        <f t="shared" si="233"/>
        <v>14.711979166667188</v>
      </c>
      <c r="AK760">
        <v>1277</v>
      </c>
      <c r="AL760" s="14">
        <f t="shared" si="234"/>
        <v>19.953125</v>
      </c>
      <c r="AM760" s="16">
        <f t="shared" si="235"/>
        <v>0.73732706865050901</v>
      </c>
      <c r="AN760" s="15">
        <v>62.432431999999999</v>
      </c>
      <c r="AO760" s="16">
        <f t="shared" si="236"/>
        <v>3.978418154140122</v>
      </c>
      <c r="AP760" s="13">
        <f>IF(('Even Strength'!CU760+'Power Play'!AJ760+'Penalty Kill'!AF760)&gt;0,V760/('Even Strength'!CU760+'Power Play'!AJ760+'Penalty Kill'!AF760),0)</f>
        <v>1.0309278350515464E-2</v>
      </c>
      <c r="AQ760" s="13">
        <f>IF(('Even Strength'!CU760+'Power Play'!AJ760+'Penalty Kill'!AF760)&gt;0,W760/('Even Strength'!CU760+'Power Play'!AJ760+'Penalty Kill'!AF760),0)</f>
        <v>0.15463917525773196</v>
      </c>
      <c r="AR760" s="13">
        <f t="shared" si="237"/>
        <v>0.16494845360824742</v>
      </c>
      <c r="AS760">
        <v>1</v>
      </c>
      <c r="AT760">
        <v>0</v>
      </c>
      <c r="AU760" s="17">
        <f t="shared" si="238"/>
        <v>1</v>
      </c>
      <c r="AV760">
        <v>0</v>
      </c>
      <c r="AW760">
        <v>146</v>
      </c>
      <c r="AX760">
        <v>97</v>
      </c>
      <c r="AY760">
        <v>81</v>
      </c>
      <c r="AZ760">
        <v>30</v>
      </c>
      <c r="BA760">
        <v>21</v>
      </c>
      <c r="BB760">
        <v>20</v>
      </c>
      <c r="BC760" s="2">
        <f t="shared" si="239"/>
        <v>9.3036428647286691</v>
      </c>
      <c r="BD760" s="14">
        <f t="shared" si="240"/>
        <v>6.1811873827306911</v>
      </c>
      <c r="BE760" s="14">
        <f t="shared" si="241"/>
        <v>5.1616100824864528</v>
      </c>
      <c r="BF760" s="14">
        <f t="shared" si="242"/>
        <v>1.9117074379579455</v>
      </c>
      <c r="BG760" s="14">
        <f t="shared" si="243"/>
        <v>1.338195206570562</v>
      </c>
      <c r="BH760" s="14">
        <f t="shared" si="244"/>
        <v>1.274471625305297</v>
      </c>
      <c r="BI760">
        <v>32</v>
      </c>
      <c r="BJ760">
        <v>11</v>
      </c>
      <c r="BK760">
        <v>2</v>
      </c>
      <c r="BL760">
        <v>0</v>
      </c>
      <c r="BM760">
        <v>0</v>
      </c>
      <c r="BN760">
        <v>0</v>
      </c>
      <c r="BO760" s="2">
        <v>0.54240599999999994</v>
      </c>
      <c r="BR760" s="18" t="str">
        <f t="shared" si="245"/>
        <v xml:space="preserve"> </v>
      </c>
      <c r="BT760">
        <v>0</v>
      </c>
      <c r="BU760">
        <v>17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 s="18">
        <f t="shared" si="246"/>
        <v>0</v>
      </c>
      <c r="CC760" s="19">
        <v>3</v>
      </c>
      <c r="CD760">
        <v>0.8</v>
      </c>
      <c r="CE760">
        <v>2.8</v>
      </c>
      <c r="CF760">
        <v>3.6</v>
      </c>
      <c r="CG760" s="20">
        <f t="shared" si="247"/>
        <v>5.6250000000000001E-2</v>
      </c>
      <c r="CH760" s="20">
        <f t="shared" si="248"/>
        <v>0.22940489255495347</v>
      </c>
      <c r="CI760">
        <v>17.7</v>
      </c>
      <c r="CJ760">
        <v>20.9</v>
      </c>
      <c r="CK760">
        <v>8.6999999999999993</v>
      </c>
      <c r="CL760">
        <v>1.7000000000000002</v>
      </c>
      <c r="CM760">
        <v>3.8</v>
      </c>
      <c r="CN760">
        <v>0</v>
      </c>
      <c r="CO760">
        <v>5.5</v>
      </c>
      <c r="CP760" s="21">
        <f t="shared" si="249"/>
        <v>8.59375E-2</v>
      </c>
      <c r="CQ760" s="21">
        <f t="shared" si="250"/>
        <v>0.3504796969589567</v>
      </c>
      <c r="CU760">
        <v>16</v>
      </c>
      <c r="CV760" t="s">
        <v>3300</v>
      </c>
      <c r="CW760">
        <v>550000</v>
      </c>
      <c r="CY760" s="22">
        <f t="shared" si="251"/>
        <v>4.5341463414634147</v>
      </c>
    </row>
    <row r="761" spans="1:103" x14ac:dyDescent="0.2">
      <c r="A761">
        <v>26</v>
      </c>
      <c r="B761" t="s">
        <v>3301</v>
      </c>
      <c r="C761" t="s">
        <v>428</v>
      </c>
      <c r="D761" t="s">
        <v>309</v>
      </c>
      <c r="E761" t="s">
        <v>106</v>
      </c>
      <c r="F761">
        <v>72</v>
      </c>
      <c r="G761">
        <v>205</v>
      </c>
      <c r="H761" t="s">
        <v>118</v>
      </c>
      <c r="I761">
        <v>2005</v>
      </c>
      <c r="J761">
        <v>2</v>
      </c>
      <c r="K761">
        <v>44</v>
      </c>
      <c r="M761">
        <v>28</v>
      </c>
      <c r="N761" t="s">
        <v>3302</v>
      </c>
      <c r="O761" s="12" t="s">
        <v>458</v>
      </c>
      <c r="P761" s="12" t="s">
        <v>3303</v>
      </c>
      <c r="Q761" t="s">
        <v>330</v>
      </c>
      <c r="T761" s="12" t="s">
        <v>170</v>
      </c>
      <c r="U761">
        <v>71</v>
      </c>
      <c r="V761">
        <v>25</v>
      </c>
      <c r="W761">
        <v>35</v>
      </c>
      <c r="X761">
        <v>60</v>
      </c>
      <c r="Y761">
        <v>9</v>
      </c>
      <c r="Z761">
        <v>150</v>
      </c>
      <c r="AA761">
        <v>49</v>
      </c>
      <c r="AB761">
        <v>41</v>
      </c>
      <c r="AC761" s="13">
        <f t="shared" si="231"/>
        <v>0.16666666666666666</v>
      </c>
      <c r="AD761" s="13">
        <f t="shared" si="232"/>
        <v>0.10416666666666667</v>
      </c>
      <c r="AE761" s="14">
        <v>28.3</v>
      </c>
      <c r="AF761" s="15">
        <v>97</v>
      </c>
      <c r="AG761" s="15">
        <v>15</v>
      </c>
      <c r="AH761" s="15">
        <v>6</v>
      </c>
      <c r="AI761" s="2">
        <v>1305.3166666667</v>
      </c>
      <c r="AJ761" s="14">
        <f t="shared" si="233"/>
        <v>18.384741784038027</v>
      </c>
      <c r="AK761">
        <v>1603</v>
      </c>
      <c r="AL761" s="14">
        <f t="shared" si="234"/>
        <v>22.577464788732396</v>
      </c>
      <c r="AM761" s="16">
        <f t="shared" si="235"/>
        <v>0.81429611145770431</v>
      </c>
      <c r="AN761" s="15">
        <v>201.566667</v>
      </c>
      <c r="AO761" s="16">
        <f t="shared" si="236"/>
        <v>9.265184708691141</v>
      </c>
      <c r="AP761" s="13">
        <f>IF(('Even Strength'!CU761+'Power Play'!AJ761+'Penalty Kill'!AF761)&gt;0,V761/('Even Strength'!CU761+'Power Play'!AJ761+'Penalty Kill'!AF761),0)</f>
        <v>0.22935779816513763</v>
      </c>
      <c r="AQ761" s="13">
        <f>IF(('Even Strength'!CU761+'Power Play'!AJ761+'Penalty Kill'!AF761)&gt;0,W761/('Even Strength'!CU761+'Power Play'!AJ761+'Penalty Kill'!AF761),0)</f>
        <v>0.32110091743119268</v>
      </c>
      <c r="AR761" s="13">
        <f t="shared" si="237"/>
        <v>0.55045871559633031</v>
      </c>
      <c r="AS761">
        <v>655</v>
      </c>
      <c r="AT761">
        <v>555</v>
      </c>
      <c r="AU761" s="17">
        <f t="shared" si="238"/>
        <v>0.54132231404958675</v>
      </c>
      <c r="AV761">
        <v>28.4</v>
      </c>
      <c r="AW761">
        <v>54</v>
      </c>
      <c r="AX761">
        <v>54</v>
      </c>
      <c r="AY761">
        <v>46</v>
      </c>
      <c r="AZ761">
        <v>49</v>
      </c>
      <c r="BA761">
        <v>20</v>
      </c>
      <c r="BB761">
        <v>35</v>
      </c>
      <c r="BC761" s="2">
        <f t="shared" si="239"/>
        <v>2.4821563094523045</v>
      </c>
      <c r="BD761" s="14">
        <f t="shared" si="240"/>
        <v>2.4821563094523045</v>
      </c>
      <c r="BE761" s="14">
        <f t="shared" si="241"/>
        <v>2.1144294487927038</v>
      </c>
      <c r="BF761" s="14">
        <f t="shared" si="242"/>
        <v>2.2523270215400539</v>
      </c>
      <c r="BG761" s="14">
        <f t="shared" si="243"/>
        <v>0.91931715164900163</v>
      </c>
      <c r="BH761" s="14">
        <f t="shared" si="244"/>
        <v>1.6088050153857529</v>
      </c>
      <c r="BI761">
        <v>22</v>
      </c>
      <c r="BJ761">
        <v>11</v>
      </c>
      <c r="BK761">
        <v>0</v>
      </c>
      <c r="BL761">
        <v>0</v>
      </c>
      <c r="BM761">
        <v>0</v>
      </c>
      <c r="BN761">
        <v>0</v>
      </c>
      <c r="BO761" s="2">
        <v>4.2947559999999996</v>
      </c>
      <c r="BR761" s="18" t="str">
        <f t="shared" si="245"/>
        <v xml:space="preserve"> </v>
      </c>
      <c r="BT761">
        <v>5</v>
      </c>
      <c r="BU761">
        <v>18</v>
      </c>
      <c r="BV761">
        <v>1</v>
      </c>
      <c r="BW761">
        <v>1</v>
      </c>
      <c r="BX761">
        <v>4</v>
      </c>
      <c r="BY761">
        <v>3</v>
      </c>
      <c r="BZ761">
        <v>0</v>
      </c>
      <c r="CA761">
        <v>0</v>
      </c>
      <c r="CB761" s="18">
        <f t="shared" si="246"/>
        <v>0</v>
      </c>
      <c r="CC761" s="19">
        <v>7</v>
      </c>
      <c r="CD761">
        <v>5.8</v>
      </c>
      <c r="CE761">
        <v>1.5</v>
      </c>
      <c r="CF761">
        <v>7.3</v>
      </c>
      <c r="CG761" s="20">
        <f t="shared" si="247"/>
        <v>0.10281690140845071</v>
      </c>
      <c r="CH761" s="20">
        <f t="shared" si="248"/>
        <v>0.33555076035188558</v>
      </c>
      <c r="CI761">
        <v>30.7</v>
      </c>
      <c r="CJ761">
        <v>26.5</v>
      </c>
      <c r="CK761">
        <v>2.1</v>
      </c>
      <c r="CL761">
        <v>10.9</v>
      </c>
      <c r="CM761">
        <v>2</v>
      </c>
      <c r="CN761">
        <v>0</v>
      </c>
      <c r="CO761">
        <v>12.9</v>
      </c>
      <c r="CP761" s="21">
        <f t="shared" si="249"/>
        <v>0.18169014084507043</v>
      </c>
      <c r="CQ761" s="21">
        <f t="shared" si="250"/>
        <v>0.59295956281360618</v>
      </c>
      <c r="CU761">
        <v>11</v>
      </c>
      <c r="CV761" t="s">
        <v>3304</v>
      </c>
      <c r="CW761">
        <v>6600000</v>
      </c>
      <c r="CY761" s="22">
        <f t="shared" si="251"/>
        <v>1.3097560975609763</v>
      </c>
    </row>
    <row r="762" spans="1:103" x14ac:dyDescent="0.2">
      <c r="A762">
        <v>20</v>
      </c>
      <c r="B762" t="s">
        <v>3305</v>
      </c>
      <c r="C762" t="s">
        <v>1405</v>
      </c>
      <c r="D762" t="s">
        <v>707</v>
      </c>
      <c r="E762" t="s">
        <v>117</v>
      </c>
      <c r="F762">
        <v>78</v>
      </c>
      <c r="G762">
        <v>215</v>
      </c>
      <c r="H762" t="s">
        <v>118</v>
      </c>
      <c r="I762">
        <v>2001</v>
      </c>
      <c r="J762">
        <v>1</v>
      </c>
      <c r="K762">
        <v>30</v>
      </c>
      <c r="M762">
        <v>31</v>
      </c>
      <c r="N762" t="s">
        <v>3306</v>
      </c>
      <c r="O762" s="12" t="s">
        <v>275</v>
      </c>
      <c r="P762" s="12" t="s">
        <v>3307</v>
      </c>
      <c r="Q762" t="s">
        <v>192</v>
      </c>
      <c r="T762" s="12" t="s">
        <v>170</v>
      </c>
      <c r="U762">
        <v>6</v>
      </c>
      <c r="V762">
        <v>0</v>
      </c>
      <c r="W762">
        <v>0</v>
      </c>
      <c r="X762">
        <v>0</v>
      </c>
      <c r="Y762">
        <v>0</v>
      </c>
      <c r="Z762">
        <v>8</v>
      </c>
      <c r="AA762">
        <v>1</v>
      </c>
      <c r="AB762">
        <v>2</v>
      </c>
      <c r="AC762" s="13">
        <f t="shared" si="231"/>
        <v>0</v>
      </c>
      <c r="AD762" s="13">
        <f t="shared" si="232"/>
        <v>0</v>
      </c>
      <c r="AE762" s="14">
        <v>32.700000000000003</v>
      </c>
      <c r="AF762" s="15">
        <v>5</v>
      </c>
      <c r="AG762" s="15">
        <v>0</v>
      </c>
      <c r="AH762" s="15">
        <v>1</v>
      </c>
      <c r="AI762" s="2">
        <v>65.033333333300007</v>
      </c>
      <c r="AJ762" s="14">
        <f t="shared" si="233"/>
        <v>10.838888888883334</v>
      </c>
      <c r="AK762">
        <v>105</v>
      </c>
      <c r="AL762" s="14">
        <f t="shared" si="234"/>
        <v>17.5</v>
      </c>
      <c r="AM762" s="16">
        <f t="shared" si="235"/>
        <v>0.61936507936476193</v>
      </c>
      <c r="AN762" s="15">
        <v>0</v>
      </c>
      <c r="AO762" s="16">
        <f t="shared" si="236"/>
        <v>0</v>
      </c>
      <c r="AP762" s="13">
        <f>IF(('Even Strength'!CU762+'Power Play'!AJ762+'Penalty Kill'!AF762)&gt;0,V762/('Even Strength'!CU762+'Power Play'!AJ762+'Penalty Kill'!AF762),0)</f>
        <v>0</v>
      </c>
      <c r="AQ762" s="13">
        <f>IF(('Even Strength'!CU762+'Power Play'!AJ762+'Penalty Kill'!AF762)&gt;0,W762/('Even Strength'!CU762+'Power Play'!AJ762+'Penalty Kill'!AF762),0)</f>
        <v>0</v>
      </c>
      <c r="AR762" s="13">
        <f t="shared" si="237"/>
        <v>0</v>
      </c>
      <c r="AS762">
        <v>44</v>
      </c>
      <c r="AT762">
        <v>24</v>
      </c>
      <c r="AU762" s="17">
        <f t="shared" si="238"/>
        <v>0.6470588235294118</v>
      </c>
      <c r="AV762">
        <v>17.899999999999999</v>
      </c>
      <c r="AW762">
        <v>6</v>
      </c>
      <c r="AX762">
        <v>15</v>
      </c>
      <c r="AY762">
        <v>3</v>
      </c>
      <c r="AZ762">
        <v>1</v>
      </c>
      <c r="BA762">
        <v>3</v>
      </c>
      <c r="BB762">
        <v>1</v>
      </c>
      <c r="BC762" s="2">
        <f t="shared" si="239"/>
        <v>5.5356227575630621</v>
      </c>
      <c r="BD762" s="14">
        <f t="shared" si="240"/>
        <v>13.839056893907657</v>
      </c>
      <c r="BE762" s="14">
        <f t="shared" si="241"/>
        <v>2.7678113787815311</v>
      </c>
      <c r="BF762" s="14">
        <f t="shared" si="242"/>
        <v>0.92260379292717709</v>
      </c>
      <c r="BG762" s="14">
        <f t="shared" si="243"/>
        <v>2.7678113787815311</v>
      </c>
      <c r="BH762" s="14">
        <f t="shared" si="244"/>
        <v>0.92260379292717709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s="2">
        <v>-0.119933</v>
      </c>
      <c r="BR762" s="18" t="str">
        <f t="shared" si="245"/>
        <v xml:space="preserve"> 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 s="18">
        <f t="shared" si="246"/>
        <v>0</v>
      </c>
      <c r="CC762" s="19">
        <v>5</v>
      </c>
      <c r="CD762">
        <v>-0.2</v>
      </c>
      <c r="CE762">
        <v>0</v>
      </c>
      <c r="CF762">
        <v>-0.1</v>
      </c>
      <c r="CG762" s="20">
        <f t="shared" si="247"/>
        <v>-1.6666666666666666E-2</v>
      </c>
      <c r="CH762" s="20">
        <f t="shared" si="248"/>
        <v>-9.2260379292717715E-2</v>
      </c>
      <c r="CI762">
        <v>0.30000000000000004</v>
      </c>
      <c r="CJ762">
        <v>0.30000000000000004</v>
      </c>
      <c r="CK762">
        <v>0</v>
      </c>
      <c r="CL762">
        <v>-0.1</v>
      </c>
      <c r="CM762">
        <v>0.1</v>
      </c>
      <c r="CN762">
        <v>0</v>
      </c>
      <c r="CO762">
        <v>-0.1</v>
      </c>
      <c r="CP762" s="21">
        <f t="shared" si="249"/>
        <v>-1.6666666666666666E-2</v>
      </c>
      <c r="CQ762" s="21">
        <f t="shared" si="250"/>
        <v>-9.2260379292717715E-2</v>
      </c>
      <c r="CW762">
        <v>550000</v>
      </c>
      <c r="CY762" s="22">
        <f t="shared" si="251"/>
        <v>-1.0658536585365852</v>
      </c>
    </row>
    <row r="763" spans="1:103" x14ac:dyDescent="0.2">
      <c r="A763">
        <v>20</v>
      </c>
      <c r="B763" t="s">
        <v>3308</v>
      </c>
      <c r="C763" t="s">
        <v>250</v>
      </c>
      <c r="D763" t="s">
        <v>245</v>
      </c>
      <c r="E763" t="s">
        <v>106</v>
      </c>
      <c r="F763">
        <v>71</v>
      </c>
      <c r="G763">
        <v>212</v>
      </c>
      <c r="H763" t="s">
        <v>118</v>
      </c>
      <c r="I763">
        <v>2002</v>
      </c>
      <c r="J763">
        <v>1</v>
      </c>
      <c r="K763">
        <v>24</v>
      </c>
      <c r="M763">
        <v>29</v>
      </c>
      <c r="N763" t="s">
        <v>3309</v>
      </c>
      <c r="O763" s="12" t="s">
        <v>1178</v>
      </c>
      <c r="P763" s="12" t="s">
        <v>3310</v>
      </c>
      <c r="Q763" t="s">
        <v>265</v>
      </c>
      <c r="T763" s="12" t="s">
        <v>123</v>
      </c>
      <c r="U763">
        <v>68</v>
      </c>
      <c r="V763">
        <v>33</v>
      </c>
      <c r="W763">
        <v>29</v>
      </c>
      <c r="X763">
        <v>62</v>
      </c>
      <c r="Y763">
        <v>17</v>
      </c>
      <c r="Z763">
        <v>211</v>
      </c>
      <c r="AA763">
        <v>102</v>
      </c>
      <c r="AB763">
        <v>130</v>
      </c>
      <c r="AC763" s="13">
        <f t="shared" si="231"/>
        <v>0.15639810426540285</v>
      </c>
      <c r="AD763" s="13">
        <f t="shared" si="232"/>
        <v>7.4492099322799099E-2</v>
      </c>
      <c r="AE763" s="14">
        <v>35.5</v>
      </c>
      <c r="AF763" s="15">
        <v>109</v>
      </c>
      <c r="AG763" s="15">
        <v>9</v>
      </c>
      <c r="AH763" s="15">
        <v>59</v>
      </c>
      <c r="AI763" s="2">
        <v>1378.6166666667</v>
      </c>
      <c r="AJ763" s="14">
        <f t="shared" si="233"/>
        <v>20.273774509804412</v>
      </c>
      <c r="AK763">
        <v>1869</v>
      </c>
      <c r="AL763" s="14">
        <f t="shared" si="234"/>
        <v>27.485294117647058</v>
      </c>
      <c r="AM763" s="16">
        <f t="shared" si="235"/>
        <v>0.73762261458892453</v>
      </c>
      <c r="AN763" s="15">
        <v>135.30031299999999</v>
      </c>
      <c r="AO763" s="16">
        <f t="shared" si="236"/>
        <v>5.8885250528910404</v>
      </c>
      <c r="AP763" s="13">
        <f>IF(('Even Strength'!CU763+'Power Play'!AJ763+'Penalty Kill'!AF763)&gt;0,V763/('Even Strength'!CU763+'Power Play'!AJ763+'Penalty Kill'!AF763),0)</f>
        <v>0.3707865168539326</v>
      </c>
      <c r="AQ763" s="13">
        <f>IF(('Even Strength'!CU763+'Power Play'!AJ763+'Penalty Kill'!AF763)&gt;0,W763/('Even Strength'!CU763+'Power Play'!AJ763+'Penalty Kill'!AF763),0)</f>
        <v>0.3258426966292135</v>
      </c>
      <c r="AR763" s="13">
        <f t="shared" si="237"/>
        <v>0.6966292134831461</v>
      </c>
      <c r="AS763">
        <v>265</v>
      </c>
      <c r="AT763">
        <v>276</v>
      </c>
      <c r="AU763" s="17">
        <f t="shared" si="238"/>
        <v>0.4898336414048059</v>
      </c>
      <c r="AV763">
        <v>13.3</v>
      </c>
      <c r="AW763">
        <v>102</v>
      </c>
      <c r="AX763">
        <v>43</v>
      </c>
      <c r="AY763">
        <v>28</v>
      </c>
      <c r="AZ763">
        <v>102</v>
      </c>
      <c r="BA763">
        <v>12</v>
      </c>
      <c r="BB763">
        <v>42</v>
      </c>
      <c r="BC763" s="2">
        <f t="shared" si="239"/>
        <v>4.4392325640435599</v>
      </c>
      <c r="BD763" s="14">
        <f t="shared" si="240"/>
        <v>1.87144117895954</v>
      </c>
      <c r="BE763" s="14">
        <f t="shared" si="241"/>
        <v>1.2186128607178399</v>
      </c>
      <c r="BF763" s="14">
        <f t="shared" si="242"/>
        <v>4.4392325640435599</v>
      </c>
      <c r="BG763" s="14">
        <f t="shared" si="243"/>
        <v>0.52226265459335997</v>
      </c>
      <c r="BH763" s="14">
        <f t="shared" si="244"/>
        <v>1.8279192910767599</v>
      </c>
      <c r="BI763">
        <v>46</v>
      </c>
      <c r="BJ763">
        <v>23</v>
      </c>
      <c r="BK763">
        <v>0</v>
      </c>
      <c r="BL763">
        <v>0</v>
      </c>
      <c r="BM763">
        <v>0</v>
      </c>
      <c r="BN763">
        <v>0</v>
      </c>
      <c r="BO763" s="2">
        <v>10.372481000000001</v>
      </c>
      <c r="BP763">
        <v>10</v>
      </c>
      <c r="BQ763">
        <v>5</v>
      </c>
      <c r="BR763" s="18">
        <f t="shared" si="245"/>
        <v>0.5</v>
      </c>
      <c r="BS763">
        <v>0</v>
      </c>
      <c r="BT763">
        <v>8</v>
      </c>
      <c r="BU763">
        <v>16</v>
      </c>
      <c r="BV763">
        <v>0</v>
      </c>
      <c r="BW763">
        <v>0</v>
      </c>
      <c r="BX763">
        <v>9</v>
      </c>
      <c r="BY763">
        <v>1</v>
      </c>
      <c r="BZ763">
        <v>1</v>
      </c>
      <c r="CA763">
        <v>2</v>
      </c>
      <c r="CB763" s="18">
        <f t="shared" si="246"/>
        <v>2</v>
      </c>
      <c r="CC763" s="19">
        <v>8</v>
      </c>
      <c r="CD763">
        <v>6.7</v>
      </c>
      <c r="CE763">
        <v>2.2999999999999998</v>
      </c>
      <c r="CF763">
        <v>9.1</v>
      </c>
      <c r="CG763" s="20">
        <f t="shared" si="247"/>
        <v>0.1338235294117647</v>
      </c>
      <c r="CH763" s="20">
        <f t="shared" si="248"/>
        <v>0.39604917973329795</v>
      </c>
      <c r="CI763">
        <v>34</v>
      </c>
      <c r="CJ763">
        <v>28.9</v>
      </c>
      <c r="CK763">
        <v>10.4</v>
      </c>
      <c r="CL763">
        <v>11.6</v>
      </c>
      <c r="CM763">
        <v>4.3</v>
      </c>
      <c r="CN763">
        <v>1.6</v>
      </c>
      <c r="CO763">
        <v>17.5</v>
      </c>
      <c r="CP763" s="21">
        <f t="shared" si="249"/>
        <v>0.25735294117647056</v>
      </c>
      <c r="CQ763" s="21">
        <f t="shared" si="250"/>
        <v>0.76163303794864989</v>
      </c>
      <c r="CU763">
        <v>14</v>
      </c>
      <c r="CV763" t="s">
        <v>3148</v>
      </c>
      <c r="CW763">
        <v>3362500</v>
      </c>
      <c r="CY763" s="22">
        <f t="shared" si="251"/>
        <v>11.595121951219513</v>
      </c>
    </row>
    <row r="764" spans="1:103" x14ac:dyDescent="0.2">
      <c r="A764">
        <v>22</v>
      </c>
      <c r="B764" t="s">
        <v>3311</v>
      </c>
      <c r="C764" t="s">
        <v>2545</v>
      </c>
      <c r="D764" t="s">
        <v>488</v>
      </c>
      <c r="E764" t="s">
        <v>117</v>
      </c>
      <c r="F764">
        <v>71</v>
      </c>
      <c r="G764">
        <v>196</v>
      </c>
      <c r="H764" t="s">
        <v>107</v>
      </c>
      <c r="I764">
        <v>2003</v>
      </c>
      <c r="J764">
        <v>5</v>
      </c>
      <c r="K764">
        <v>148</v>
      </c>
      <c r="M764">
        <v>30</v>
      </c>
      <c r="N764" t="s">
        <v>3312</v>
      </c>
      <c r="O764" s="12" t="s">
        <v>2212</v>
      </c>
      <c r="P764" s="12" t="s">
        <v>3313</v>
      </c>
      <c r="Q764" s="12" t="s">
        <v>147</v>
      </c>
      <c r="R764" t="s">
        <v>155</v>
      </c>
      <c r="S764">
        <v>52</v>
      </c>
      <c r="T764" s="12" t="s">
        <v>229</v>
      </c>
      <c r="U764">
        <v>73</v>
      </c>
      <c r="V764">
        <v>12</v>
      </c>
      <c r="W764">
        <v>22</v>
      </c>
      <c r="X764">
        <v>34</v>
      </c>
      <c r="Y764">
        <v>-16</v>
      </c>
      <c r="Z764">
        <v>178</v>
      </c>
      <c r="AA764">
        <v>54</v>
      </c>
      <c r="AB764">
        <v>63</v>
      </c>
      <c r="AC764" s="13">
        <f t="shared" si="231"/>
        <v>6.741573033707865E-2</v>
      </c>
      <c r="AD764" s="13">
        <f t="shared" si="232"/>
        <v>4.0677966101694912E-2</v>
      </c>
      <c r="AE764" s="14">
        <v>28</v>
      </c>
      <c r="AF764" s="15">
        <v>105</v>
      </c>
      <c r="AG764" s="15">
        <v>29</v>
      </c>
      <c r="AH764" s="15">
        <v>13</v>
      </c>
      <c r="AI764" s="2">
        <v>1347.2666666667001</v>
      </c>
      <c r="AJ764" s="14">
        <f t="shared" si="233"/>
        <v>18.455707762557534</v>
      </c>
      <c r="AK764">
        <v>1822</v>
      </c>
      <c r="AL764" s="14">
        <f t="shared" si="234"/>
        <v>24.958904109589042</v>
      </c>
      <c r="AM764" s="16">
        <f t="shared" si="235"/>
        <v>0.73944383461399565</v>
      </c>
      <c r="AN764" s="15">
        <v>172.73693700000001</v>
      </c>
      <c r="AO764" s="16">
        <f t="shared" si="236"/>
        <v>7.6927726903852811</v>
      </c>
      <c r="AP764" s="13">
        <f>IF(('Even Strength'!CU764+'Power Play'!AJ764+'Penalty Kill'!AF764)&gt;0,V764/('Even Strength'!CU764+'Power Play'!AJ764+'Penalty Kill'!AF764),0)</f>
        <v>0.10526315789473684</v>
      </c>
      <c r="AQ764" s="13">
        <f>IF(('Even Strength'!CU764+'Power Play'!AJ764+'Penalty Kill'!AF764)&gt;0,W764/('Even Strength'!CU764+'Power Play'!AJ764+'Penalty Kill'!AF764),0)</f>
        <v>0.19298245614035087</v>
      </c>
      <c r="AR764" s="13">
        <f t="shared" si="237"/>
        <v>0.2982456140350877</v>
      </c>
      <c r="AS764">
        <v>10</v>
      </c>
      <c r="AT764">
        <v>23</v>
      </c>
      <c r="AU764" s="17">
        <f t="shared" si="238"/>
        <v>0.30303030303030304</v>
      </c>
      <c r="AV764">
        <v>0.7</v>
      </c>
      <c r="AW764">
        <v>70</v>
      </c>
      <c r="AX764">
        <v>104</v>
      </c>
      <c r="AY764">
        <v>21</v>
      </c>
      <c r="AZ764">
        <v>54</v>
      </c>
      <c r="BA764">
        <v>39</v>
      </c>
      <c r="BB764">
        <v>40</v>
      </c>
      <c r="BC764" s="2">
        <f t="shared" si="239"/>
        <v>3.1174229303774772</v>
      </c>
      <c r="BD764" s="14">
        <f t="shared" si="240"/>
        <v>4.6315997822751083</v>
      </c>
      <c r="BE764" s="14">
        <f t="shared" si="241"/>
        <v>0.9352268791132432</v>
      </c>
      <c r="BF764" s="14">
        <f t="shared" si="242"/>
        <v>2.4048691177197683</v>
      </c>
      <c r="BG764" s="14">
        <f t="shared" si="243"/>
        <v>1.736849918353166</v>
      </c>
      <c r="BH764" s="14">
        <f t="shared" si="244"/>
        <v>1.7813845316442727</v>
      </c>
      <c r="BI764">
        <v>32</v>
      </c>
      <c r="BJ764">
        <v>11</v>
      </c>
      <c r="BK764">
        <v>2</v>
      </c>
      <c r="BL764">
        <v>0</v>
      </c>
      <c r="BM764">
        <v>0</v>
      </c>
      <c r="BN764">
        <v>0</v>
      </c>
      <c r="BO764" s="2">
        <v>-0.93419399999999997</v>
      </c>
      <c r="BP764">
        <v>5</v>
      </c>
      <c r="BQ764">
        <v>2</v>
      </c>
      <c r="BR764" s="18">
        <f t="shared" si="245"/>
        <v>0.4</v>
      </c>
      <c r="BS764">
        <v>0</v>
      </c>
      <c r="BT764">
        <v>2</v>
      </c>
      <c r="BU764">
        <v>23</v>
      </c>
      <c r="BV764">
        <v>0</v>
      </c>
      <c r="BW764">
        <v>1</v>
      </c>
      <c r="BX764">
        <v>1</v>
      </c>
      <c r="BY764">
        <v>0</v>
      </c>
      <c r="BZ764">
        <v>0</v>
      </c>
      <c r="CA764">
        <v>0</v>
      </c>
      <c r="CB764" s="18">
        <f t="shared" si="246"/>
        <v>0</v>
      </c>
      <c r="CC764" s="19">
        <v>4</v>
      </c>
      <c r="CD764">
        <v>1.3</v>
      </c>
      <c r="CE764">
        <v>1</v>
      </c>
      <c r="CF764">
        <v>2.2999999999999998</v>
      </c>
      <c r="CG764" s="20">
        <f t="shared" si="247"/>
        <v>3.1506849315068489E-2</v>
      </c>
      <c r="CH764" s="20">
        <f t="shared" si="248"/>
        <v>0.10242961056954568</v>
      </c>
      <c r="CI764">
        <v>28.8</v>
      </c>
      <c r="CJ764">
        <v>27.5</v>
      </c>
      <c r="CK764">
        <v>-8.9</v>
      </c>
      <c r="CL764">
        <v>0.60000000000000009</v>
      </c>
      <c r="CM764">
        <v>2.1</v>
      </c>
      <c r="CN764">
        <v>0.4</v>
      </c>
      <c r="CO764">
        <v>3.1</v>
      </c>
      <c r="CP764" s="21">
        <f t="shared" si="249"/>
        <v>4.2465753424657533E-2</v>
      </c>
      <c r="CQ764" s="21">
        <f t="shared" si="250"/>
        <v>0.13805730120243115</v>
      </c>
      <c r="CU764">
        <v>7</v>
      </c>
      <c r="CV764" t="s">
        <v>449</v>
      </c>
      <c r="CW764">
        <v>2500000</v>
      </c>
      <c r="CY764" s="22">
        <f t="shared" si="251"/>
        <v>-1.2902439024390246</v>
      </c>
    </row>
    <row r="765" spans="1:103" x14ac:dyDescent="0.2">
      <c r="A765">
        <v>21</v>
      </c>
      <c r="B765" t="s">
        <v>133</v>
      </c>
      <c r="C765" t="s">
        <v>3314</v>
      </c>
      <c r="D765" t="s">
        <v>127</v>
      </c>
      <c r="E765" t="s">
        <v>117</v>
      </c>
      <c r="F765">
        <v>72</v>
      </c>
      <c r="G765">
        <v>196</v>
      </c>
      <c r="H765" t="s">
        <v>107</v>
      </c>
      <c r="I765">
        <v>2008</v>
      </c>
      <c r="J765">
        <v>2</v>
      </c>
      <c r="K765">
        <v>51</v>
      </c>
      <c r="M765">
        <v>23</v>
      </c>
      <c r="N765" t="s">
        <v>3315</v>
      </c>
      <c r="O765" s="12" t="s">
        <v>1104</v>
      </c>
      <c r="P765" s="12" t="s">
        <v>3316</v>
      </c>
      <c r="Q765" t="s">
        <v>199</v>
      </c>
      <c r="T765" s="12" t="s">
        <v>170</v>
      </c>
      <c r="U765">
        <v>82</v>
      </c>
      <c r="V765">
        <v>17</v>
      </c>
      <c r="W765">
        <v>40</v>
      </c>
      <c r="X765">
        <v>57</v>
      </c>
      <c r="Y765">
        <v>12</v>
      </c>
      <c r="Z765">
        <v>199</v>
      </c>
      <c r="AA765">
        <v>90</v>
      </c>
      <c r="AB765">
        <v>67</v>
      </c>
      <c r="AC765" s="13">
        <f t="shared" si="231"/>
        <v>8.5427135678391955E-2</v>
      </c>
      <c r="AD765" s="13">
        <f t="shared" si="232"/>
        <v>4.7752808988764044E-2</v>
      </c>
      <c r="AE765" s="14">
        <v>30.1</v>
      </c>
      <c r="AF765" s="15">
        <v>120</v>
      </c>
      <c r="AG765" s="15">
        <v>29</v>
      </c>
      <c r="AH765" s="15">
        <v>12</v>
      </c>
      <c r="AI765" s="2">
        <v>1480.5166666667001</v>
      </c>
      <c r="AJ765" s="14">
        <f t="shared" si="233"/>
        <v>18.055081300813416</v>
      </c>
      <c r="AK765">
        <v>2042</v>
      </c>
      <c r="AL765" s="14">
        <f t="shared" si="234"/>
        <v>24.902439024390244</v>
      </c>
      <c r="AM765" s="16">
        <f t="shared" si="235"/>
        <v>0.72503264773099907</v>
      </c>
      <c r="AN765" s="15">
        <v>286.67826100000002</v>
      </c>
      <c r="AO765" s="16">
        <f t="shared" si="236"/>
        <v>11.61803581632512</v>
      </c>
      <c r="AP765" s="13">
        <f>IF(('Even Strength'!CU765+'Power Play'!AJ765+'Penalty Kill'!AF765)&gt;0,V765/('Even Strength'!CU765+'Power Play'!AJ765+'Penalty Kill'!AF765),0)</f>
        <v>0.1650485436893204</v>
      </c>
      <c r="AQ765" s="13">
        <f>IF(('Even Strength'!CU765+'Power Play'!AJ765+'Penalty Kill'!AF765)&gt;0,W765/('Even Strength'!CU765+'Power Play'!AJ765+'Penalty Kill'!AF765),0)</f>
        <v>0.38834951456310679</v>
      </c>
      <c r="AR765" s="13">
        <f t="shared" si="237"/>
        <v>0.55339805825242716</v>
      </c>
      <c r="AS765">
        <v>683</v>
      </c>
      <c r="AT765">
        <v>829</v>
      </c>
      <c r="AU765" s="17">
        <f t="shared" si="238"/>
        <v>0.45171957671957674</v>
      </c>
      <c r="AV765">
        <v>30.8</v>
      </c>
      <c r="AW765">
        <v>96</v>
      </c>
      <c r="AX765">
        <v>30</v>
      </c>
      <c r="AY765">
        <v>46</v>
      </c>
      <c r="AZ765">
        <v>90</v>
      </c>
      <c r="BA765">
        <v>37</v>
      </c>
      <c r="BB765">
        <v>50</v>
      </c>
      <c r="BC765" s="2">
        <f t="shared" si="239"/>
        <v>3.8905337100786004</v>
      </c>
      <c r="BD765" s="14">
        <f t="shared" si="240"/>
        <v>1.2157917843995629</v>
      </c>
      <c r="BE765" s="14">
        <f t="shared" si="241"/>
        <v>1.864214069412663</v>
      </c>
      <c r="BF765" s="14">
        <f t="shared" si="242"/>
        <v>3.6473753531986883</v>
      </c>
      <c r="BG765" s="14">
        <f t="shared" si="243"/>
        <v>1.499476534092794</v>
      </c>
      <c r="BH765" s="14">
        <f t="shared" si="244"/>
        <v>2.0263196406659381</v>
      </c>
      <c r="BI765">
        <v>18</v>
      </c>
      <c r="BJ765">
        <v>9</v>
      </c>
      <c r="BK765">
        <v>0</v>
      </c>
      <c r="BL765">
        <v>0</v>
      </c>
      <c r="BM765">
        <v>0</v>
      </c>
      <c r="BN765">
        <v>0</v>
      </c>
      <c r="BO765" s="2">
        <v>2.1776170000000001</v>
      </c>
      <c r="BP765">
        <v>3</v>
      </c>
      <c r="BQ765">
        <v>1</v>
      </c>
      <c r="BR765" s="18">
        <f t="shared" si="245"/>
        <v>0.33333333333333331</v>
      </c>
      <c r="BS765">
        <v>1</v>
      </c>
      <c r="BT765">
        <v>0</v>
      </c>
      <c r="BU765">
        <v>12</v>
      </c>
      <c r="BV765">
        <v>0</v>
      </c>
      <c r="BW765">
        <v>0</v>
      </c>
      <c r="BX765">
        <v>2</v>
      </c>
      <c r="BY765">
        <v>1</v>
      </c>
      <c r="BZ765">
        <v>1</v>
      </c>
      <c r="CA765">
        <v>1</v>
      </c>
      <c r="CB765" s="18">
        <f t="shared" si="246"/>
        <v>1</v>
      </c>
      <c r="CC765" s="19">
        <v>8</v>
      </c>
      <c r="CD765">
        <v>4.2</v>
      </c>
      <c r="CE765">
        <v>2.4</v>
      </c>
      <c r="CF765">
        <v>6.6</v>
      </c>
      <c r="CG765" s="20">
        <f t="shared" si="247"/>
        <v>8.0487804878048783E-2</v>
      </c>
      <c r="CH765" s="20">
        <f t="shared" si="248"/>
        <v>0.26747419256790378</v>
      </c>
      <c r="CI765">
        <v>33</v>
      </c>
      <c r="CJ765">
        <v>29.5</v>
      </c>
      <c r="CK765">
        <v>10.3</v>
      </c>
      <c r="CL765">
        <v>8.1</v>
      </c>
      <c r="CM765">
        <v>4.4000000000000004</v>
      </c>
      <c r="CN765">
        <v>0</v>
      </c>
      <c r="CO765">
        <v>12.6</v>
      </c>
      <c r="CP765" s="21">
        <f t="shared" si="249"/>
        <v>0.15365853658536585</v>
      </c>
      <c r="CQ765" s="21">
        <f t="shared" si="250"/>
        <v>0.51063254944781633</v>
      </c>
      <c r="CW765">
        <v>3075000</v>
      </c>
      <c r="CY765" s="22">
        <f t="shared" si="251"/>
        <v>7.1999999999999993</v>
      </c>
    </row>
    <row r="766" spans="1:103" x14ac:dyDescent="0.2">
      <c r="A766">
        <v>80</v>
      </c>
      <c r="B766" t="s">
        <v>3317</v>
      </c>
      <c r="C766" t="s">
        <v>472</v>
      </c>
      <c r="D766" t="s">
        <v>105</v>
      </c>
      <c r="E766" t="s">
        <v>106</v>
      </c>
      <c r="F766">
        <v>74</v>
      </c>
      <c r="G766">
        <v>231</v>
      </c>
      <c r="H766" t="s">
        <v>107</v>
      </c>
      <c r="I766">
        <v>2006</v>
      </c>
      <c r="J766">
        <v>1</v>
      </c>
      <c r="K766">
        <v>18</v>
      </c>
      <c r="M766">
        <v>26</v>
      </c>
      <c r="N766" t="s">
        <v>3318</v>
      </c>
      <c r="O766" s="12" t="s">
        <v>678</v>
      </c>
      <c r="P766" s="12" t="s">
        <v>3319</v>
      </c>
      <c r="Q766" s="12" t="s">
        <v>139</v>
      </c>
      <c r="R766" t="s">
        <v>265</v>
      </c>
      <c r="S766">
        <v>58</v>
      </c>
      <c r="T766" s="12" t="s">
        <v>148</v>
      </c>
      <c r="U766">
        <v>63</v>
      </c>
      <c r="V766">
        <v>15</v>
      </c>
      <c r="W766">
        <v>11</v>
      </c>
      <c r="X766">
        <v>26</v>
      </c>
      <c r="Y766">
        <v>0</v>
      </c>
      <c r="Z766">
        <v>110</v>
      </c>
      <c r="AA766">
        <v>48</v>
      </c>
      <c r="AB766">
        <v>32</v>
      </c>
      <c r="AC766" s="13">
        <f t="shared" si="231"/>
        <v>0.13636363636363635</v>
      </c>
      <c r="AD766" s="13">
        <f t="shared" si="232"/>
        <v>7.8947368421052627E-2</v>
      </c>
      <c r="AE766" s="14">
        <v>26.8</v>
      </c>
      <c r="AF766" s="15">
        <v>61</v>
      </c>
      <c r="AG766" s="15">
        <v>11</v>
      </c>
      <c r="AH766" s="15">
        <v>19</v>
      </c>
      <c r="AI766" s="2">
        <v>862.31666666670003</v>
      </c>
      <c r="AJ766" s="14">
        <f t="shared" si="233"/>
        <v>13.687566137566668</v>
      </c>
      <c r="AK766">
        <v>1172</v>
      </c>
      <c r="AL766" s="14">
        <f t="shared" si="234"/>
        <v>18.603174603174605</v>
      </c>
      <c r="AM766" s="16">
        <f t="shared" si="235"/>
        <v>0.7357650739476963</v>
      </c>
      <c r="AN766" s="15">
        <v>91.977272999999997</v>
      </c>
      <c r="AO766" s="16">
        <f t="shared" si="236"/>
        <v>6.3997793308720148</v>
      </c>
      <c r="AP766" s="13">
        <f>IF(('Even Strength'!CU766+'Power Play'!AJ766+'Penalty Kill'!AF766)&gt;0,V766/('Even Strength'!CU766+'Power Play'!AJ766+'Penalty Kill'!AF766),0)</f>
        <v>0.12605042016806722</v>
      </c>
      <c r="AQ766" s="13">
        <f>IF(('Even Strength'!CU766+'Power Play'!AJ766+'Penalty Kill'!AF766)&gt;0,W766/('Even Strength'!CU766+'Power Play'!AJ766+'Penalty Kill'!AF766),0)</f>
        <v>9.2436974789915971E-2</v>
      </c>
      <c r="AR766" s="13">
        <f t="shared" si="237"/>
        <v>0.21848739495798319</v>
      </c>
      <c r="AS766">
        <v>12</v>
      </c>
      <c r="AT766">
        <v>23</v>
      </c>
      <c r="AU766" s="17">
        <f t="shared" si="238"/>
        <v>0.34285714285714286</v>
      </c>
      <c r="AV766">
        <v>0.9</v>
      </c>
      <c r="AW766">
        <v>52</v>
      </c>
      <c r="AX766">
        <v>80</v>
      </c>
      <c r="AY766">
        <v>9</v>
      </c>
      <c r="AZ766">
        <v>48</v>
      </c>
      <c r="BA766">
        <v>13</v>
      </c>
      <c r="BB766">
        <v>12</v>
      </c>
      <c r="BC766" s="2">
        <f t="shared" si="239"/>
        <v>3.6181603819167893</v>
      </c>
      <c r="BD766" s="14">
        <f t="shared" si="240"/>
        <v>5.5664005875642912</v>
      </c>
      <c r="BE766" s="14">
        <f t="shared" si="241"/>
        <v>0.62622006610098269</v>
      </c>
      <c r="BF766" s="14">
        <f t="shared" si="242"/>
        <v>3.3398403525385745</v>
      </c>
      <c r="BG766" s="14">
        <f t="shared" si="243"/>
        <v>0.90454009547919734</v>
      </c>
      <c r="BH766" s="14">
        <f t="shared" si="244"/>
        <v>0.83496008813464362</v>
      </c>
      <c r="BI766">
        <v>118</v>
      </c>
      <c r="BJ766">
        <v>19</v>
      </c>
      <c r="BK766">
        <v>6</v>
      </c>
      <c r="BL766">
        <v>5</v>
      </c>
      <c r="BM766">
        <v>0</v>
      </c>
      <c r="BN766">
        <v>0</v>
      </c>
      <c r="BO766" s="2">
        <v>-12.088183000000001</v>
      </c>
      <c r="BP766">
        <v>3</v>
      </c>
      <c r="BQ766">
        <v>0</v>
      </c>
      <c r="BR766" s="18">
        <f t="shared" si="245"/>
        <v>0</v>
      </c>
      <c r="BS766">
        <v>0</v>
      </c>
      <c r="BT766">
        <v>3</v>
      </c>
      <c r="BU766">
        <v>16</v>
      </c>
      <c r="BV766">
        <v>0</v>
      </c>
      <c r="BW766">
        <v>0</v>
      </c>
      <c r="BX766">
        <v>3</v>
      </c>
      <c r="BY766">
        <v>1</v>
      </c>
      <c r="BZ766">
        <v>0</v>
      </c>
      <c r="CA766">
        <v>0</v>
      </c>
      <c r="CB766" s="18">
        <f t="shared" si="246"/>
        <v>0</v>
      </c>
      <c r="CC766" s="19">
        <v>3</v>
      </c>
      <c r="CD766">
        <v>2.1</v>
      </c>
      <c r="CE766">
        <v>1</v>
      </c>
      <c r="CF766">
        <v>3.2</v>
      </c>
      <c r="CG766" s="20">
        <f t="shared" si="247"/>
        <v>5.0793650793650794E-2</v>
      </c>
      <c r="CH766" s="20">
        <f t="shared" si="248"/>
        <v>0.22265602350257166</v>
      </c>
      <c r="CI766">
        <v>20.3</v>
      </c>
      <c r="CJ766">
        <v>16.600000000000001</v>
      </c>
      <c r="CK766">
        <v>-2.2999999999999998</v>
      </c>
      <c r="CL766">
        <v>2.2999999999999998</v>
      </c>
      <c r="CM766">
        <v>1.3</v>
      </c>
      <c r="CN766">
        <v>-0.8</v>
      </c>
      <c r="CO766">
        <v>2.7</v>
      </c>
      <c r="CP766" s="21">
        <f t="shared" si="249"/>
        <v>4.2857142857142858E-2</v>
      </c>
      <c r="CQ766" s="21">
        <f t="shared" si="250"/>
        <v>0.18786601983029483</v>
      </c>
      <c r="CU766">
        <v>17</v>
      </c>
      <c r="CV766" t="s">
        <v>2976</v>
      </c>
      <c r="CW766">
        <v>4150000</v>
      </c>
      <c r="CY766" s="22">
        <f t="shared" si="251"/>
        <v>-4.5878048780487797</v>
      </c>
    </row>
    <row r="767" spans="1:103" x14ac:dyDescent="0.2">
      <c r="A767">
        <v>29</v>
      </c>
      <c r="B767" t="s">
        <v>3320</v>
      </c>
      <c r="C767" t="s">
        <v>1466</v>
      </c>
      <c r="D767" t="s">
        <v>127</v>
      </c>
      <c r="E767" t="s">
        <v>117</v>
      </c>
      <c r="F767">
        <v>75</v>
      </c>
      <c r="G767">
        <v>200</v>
      </c>
      <c r="H767" t="s">
        <v>118</v>
      </c>
      <c r="I767">
        <v>2005</v>
      </c>
      <c r="J767">
        <v>2</v>
      </c>
      <c r="K767">
        <v>34</v>
      </c>
      <c r="M767">
        <v>26</v>
      </c>
      <c r="N767" t="s">
        <v>3321</v>
      </c>
      <c r="O767" s="12" t="s">
        <v>743</v>
      </c>
      <c r="P767" s="12" t="s">
        <v>3322</v>
      </c>
      <c r="Q767" t="s">
        <v>210</v>
      </c>
      <c r="T767" s="12" t="s">
        <v>170</v>
      </c>
      <c r="U767">
        <v>3</v>
      </c>
      <c r="V767">
        <v>0</v>
      </c>
      <c r="W767">
        <v>0</v>
      </c>
      <c r="X767">
        <v>0</v>
      </c>
      <c r="Y767">
        <v>-1</v>
      </c>
      <c r="Z767">
        <v>2</v>
      </c>
      <c r="AA767">
        <v>1</v>
      </c>
      <c r="AB767">
        <v>1</v>
      </c>
      <c r="AC767" s="13">
        <f t="shared" si="231"/>
        <v>0</v>
      </c>
      <c r="AD767" s="13">
        <f t="shared" si="232"/>
        <v>0</v>
      </c>
      <c r="AE767" s="14">
        <v>19.3</v>
      </c>
      <c r="AF767" s="15">
        <v>1</v>
      </c>
      <c r="AG767" s="15">
        <v>0</v>
      </c>
      <c r="AH767" s="15">
        <v>0</v>
      </c>
      <c r="AI767" s="2">
        <v>27.25</v>
      </c>
      <c r="AJ767" s="14">
        <f t="shared" si="233"/>
        <v>9.0833333333333339</v>
      </c>
      <c r="AK767">
        <v>37</v>
      </c>
      <c r="AL767" s="14">
        <f t="shared" si="234"/>
        <v>12.333333333333334</v>
      </c>
      <c r="AM767" s="16">
        <f t="shared" si="235"/>
        <v>0.73648648648648651</v>
      </c>
      <c r="AN767" s="15">
        <v>0</v>
      </c>
      <c r="AO767" s="16">
        <f t="shared" si="236"/>
        <v>0</v>
      </c>
      <c r="AP767" s="13">
        <f>IF(('Even Strength'!CU767+'Power Play'!AJ767+'Penalty Kill'!AF767)&gt;0,V767/('Even Strength'!CU767+'Power Play'!AJ767+'Penalty Kill'!AF767),0)</f>
        <v>0</v>
      </c>
      <c r="AQ767" s="13">
        <f>IF(('Even Strength'!CU767+'Power Play'!AJ767+'Penalty Kill'!AF767)&gt;0,W767/('Even Strength'!CU767+'Power Play'!AJ767+'Penalty Kill'!AF767),0)</f>
        <v>0</v>
      </c>
      <c r="AR767" s="13">
        <f t="shared" si="237"/>
        <v>0</v>
      </c>
      <c r="AS767">
        <v>0</v>
      </c>
      <c r="AT767">
        <v>9</v>
      </c>
      <c r="AU767" s="17">
        <f t="shared" si="238"/>
        <v>0</v>
      </c>
      <c r="AV767">
        <v>5.0999999999999996</v>
      </c>
      <c r="AW767">
        <v>5</v>
      </c>
      <c r="AX767">
        <v>4</v>
      </c>
      <c r="AY767">
        <v>1</v>
      </c>
      <c r="AZ767">
        <v>1</v>
      </c>
      <c r="BA767">
        <v>0</v>
      </c>
      <c r="BB767">
        <v>0</v>
      </c>
      <c r="BC767" s="2">
        <f t="shared" si="239"/>
        <v>11.009174311926607</v>
      </c>
      <c r="BD767" s="14">
        <f t="shared" si="240"/>
        <v>8.8073394495412849</v>
      </c>
      <c r="BE767" s="14">
        <f t="shared" si="241"/>
        <v>2.2018348623853212</v>
      </c>
      <c r="BF767" s="14">
        <f t="shared" si="242"/>
        <v>2.2018348623853212</v>
      </c>
      <c r="BG767" s="14">
        <f t="shared" si="243"/>
        <v>0</v>
      </c>
      <c r="BH767" s="14">
        <f t="shared" si="244"/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2">
        <v>-4.9957999999999995E-2</v>
      </c>
      <c r="BR767" s="18" t="str">
        <f t="shared" si="245"/>
        <v xml:space="preserve"> 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 s="18">
        <f t="shared" si="246"/>
        <v>0</v>
      </c>
      <c r="CC767" s="19">
        <v>5</v>
      </c>
      <c r="CD767">
        <v>-0.1</v>
      </c>
      <c r="CE767">
        <v>0</v>
      </c>
      <c r="CF767">
        <v>-0.1</v>
      </c>
      <c r="CG767" s="20">
        <f t="shared" si="247"/>
        <v>-3.3333333333333333E-2</v>
      </c>
      <c r="CH767" s="20">
        <f t="shared" si="248"/>
        <v>-0.22018348623853212</v>
      </c>
      <c r="CI767">
        <v>0.4</v>
      </c>
      <c r="CJ767">
        <v>0.4</v>
      </c>
      <c r="CK767">
        <v>-1</v>
      </c>
      <c r="CL767">
        <v>-0.2</v>
      </c>
      <c r="CM767">
        <v>-0.1</v>
      </c>
      <c r="CN767">
        <v>0</v>
      </c>
      <c r="CO767">
        <v>-0.2</v>
      </c>
      <c r="CP767" s="21">
        <f t="shared" si="249"/>
        <v>-6.6666666666666666E-2</v>
      </c>
      <c r="CQ767" s="21">
        <f t="shared" si="250"/>
        <v>-0.44036697247706424</v>
      </c>
      <c r="CW767">
        <v>550000</v>
      </c>
      <c r="CY767" s="22">
        <f t="shared" si="251"/>
        <v>-1.1658536585365853</v>
      </c>
    </row>
    <row r="768" spans="1:103" x14ac:dyDescent="0.2">
      <c r="A768">
        <v>28</v>
      </c>
      <c r="B768" t="s">
        <v>3323</v>
      </c>
      <c r="C768" t="s">
        <v>3324</v>
      </c>
      <c r="D768" t="s">
        <v>268</v>
      </c>
      <c r="E768" t="s">
        <v>106</v>
      </c>
      <c r="F768">
        <v>73</v>
      </c>
      <c r="G768">
        <v>213</v>
      </c>
      <c r="H768" t="s">
        <v>107</v>
      </c>
      <c r="I768">
        <v>2002</v>
      </c>
      <c r="J768">
        <v>2</v>
      </c>
      <c r="K768">
        <v>36</v>
      </c>
      <c r="M768">
        <v>31</v>
      </c>
      <c r="N768" t="s">
        <v>3325</v>
      </c>
      <c r="O768" s="12" t="s">
        <v>3326</v>
      </c>
      <c r="P768" s="12" t="s">
        <v>3327</v>
      </c>
      <c r="Q768" t="s">
        <v>684</v>
      </c>
      <c r="T768" s="12" t="s">
        <v>170</v>
      </c>
      <c r="U768">
        <v>78</v>
      </c>
      <c r="V768">
        <v>8</v>
      </c>
      <c r="W768">
        <v>19</v>
      </c>
      <c r="X768">
        <v>27</v>
      </c>
      <c r="Y768">
        <v>9</v>
      </c>
      <c r="Z768">
        <v>109</v>
      </c>
      <c r="AA768">
        <v>50</v>
      </c>
      <c r="AB768">
        <v>48</v>
      </c>
      <c r="AC768" s="13">
        <f t="shared" si="231"/>
        <v>7.3394495412844041E-2</v>
      </c>
      <c r="AD768" s="13">
        <f t="shared" si="232"/>
        <v>3.864734299516908E-2</v>
      </c>
      <c r="AE768" s="14">
        <v>33.700000000000003</v>
      </c>
      <c r="AF768" s="15">
        <v>52</v>
      </c>
      <c r="AG768" s="15">
        <v>7</v>
      </c>
      <c r="AH768" s="15">
        <v>23</v>
      </c>
      <c r="AI768" s="2">
        <v>1237.3333333333001</v>
      </c>
      <c r="AJ768" s="14">
        <f t="shared" si="233"/>
        <v>15.863247863247437</v>
      </c>
      <c r="AK768">
        <v>1799</v>
      </c>
      <c r="AL768" s="14">
        <f t="shared" si="234"/>
        <v>23.064102564102566</v>
      </c>
      <c r="AM768" s="16">
        <f t="shared" si="235"/>
        <v>0.68778951269221789</v>
      </c>
      <c r="AN768" s="15">
        <v>177.48529400000001</v>
      </c>
      <c r="AO768" s="16">
        <f t="shared" si="236"/>
        <v>8.6065067133623003</v>
      </c>
      <c r="AP768" s="13">
        <f>IF(('Even Strength'!CU768+'Power Play'!AJ768+'Penalty Kill'!AF768)&gt;0,V768/('Even Strength'!CU768+'Power Play'!AJ768+'Penalty Kill'!AF768),0)</f>
        <v>8.1632653061224483E-2</v>
      </c>
      <c r="AQ768" s="13">
        <f>IF(('Even Strength'!CU768+'Power Play'!AJ768+'Penalty Kill'!AF768)&gt;0,W768/('Even Strength'!CU768+'Power Play'!AJ768+'Penalty Kill'!AF768),0)</f>
        <v>0.19387755102040816</v>
      </c>
      <c r="AR768" s="13">
        <f t="shared" si="237"/>
        <v>0.27551020408163263</v>
      </c>
      <c r="AS768">
        <v>678</v>
      </c>
      <c r="AT768">
        <v>561</v>
      </c>
      <c r="AU768" s="17">
        <f t="shared" si="238"/>
        <v>0.54721549636803879</v>
      </c>
      <c r="AV768">
        <v>26.7</v>
      </c>
      <c r="AW768">
        <v>92</v>
      </c>
      <c r="AX768">
        <v>202</v>
      </c>
      <c r="AY768">
        <v>60</v>
      </c>
      <c r="AZ768">
        <v>50</v>
      </c>
      <c r="BA768">
        <v>20</v>
      </c>
      <c r="BB768">
        <v>14</v>
      </c>
      <c r="BC768" s="2">
        <f t="shared" si="239"/>
        <v>4.4612068965518441</v>
      </c>
      <c r="BD768" s="14">
        <f t="shared" si="240"/>
        <v>9.7952586206899195</v>
      </c>
      <c r="BE768" s="14">
        <f t="shared" si="241"/>
        <v>2.9094827586207681</v>
      </c>
      <c r="BF768" s="14">
        <f t="shared" si="242"/>
        <v>2.4245689655173064</v>
      </c>
      <c r="BG768" s="14">
        <f t="shared" si="243"/>
        <v>0.96982758620692266</v>
      </c>
      <c r="BH768" s="14">
        <f t="shared" si="244"/>
        <v>0.67887931034484583</v>
      </c>
      <c r="BI768">
        <v>48</v>
      </c>
      <c r="BJ768">
        <v>24</v>
      </c>
      <c r="BK768">
        <v>0</v>
      </c>
      <c r="BL768">
        <v>0</v>
      </c>
      <c r="BM768">
        <v>0</v>
      </c>
      <c r="BN768">
        <v>0</v>
      </c>
      <c r="BO768" s="2">
        <v>-14.841078</v>
      </c>
      <c r="BP768">
        <v>2</v>
      </c>
      <c r="BQ768">
        <v>0</v>
      </c>
      <c r="BR768" s="18">
        <f t="shared" si="245"/>
        <v>0</v>
      </c>
      <c r="BS768">
        <v>0</v>
      </c>
      <c r="BT768">
        <v>2</v>
      </c>
      <c r="BU768">
        <v>19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 s="18">
        <f t="shared" si="246"/>
        <v>0</v>
      </c>
      <c r="CC768" s="19">
        <v>4</v>
      </c>
      <c r="CD768">
        <v>0.5</v>
      </c>
      <c r="CE768">
        <v>2</v>
      </c>
      <c r="CF768">
        <v>2.4</v>
      </c>
      <c r="CG768" s="20">
        <f t="shared" si="247"/>
        <v>3.0769230769230767E-2</v>
      </c>
      <c r="CH768" s="20">
        <f t="shared" si="248"/>
        <v>0.11637931034483071</v>
      </c>
      <c r="CI768">
        <v>23.1</v>
      </c>
      <c r="CJ768">
        <v>25.2</v>
      </c>
      <c r="CK768">
        <v>0.60000000000000009</v>
      </c>
      <c r="CL768">
        <v>0.30000000000000004</v>
      </c>
      <c r="CM768">
        <v>4.2</v>
      </c>
      <c r="CN768">
        <v>-0.60000000000000009</v>
      </c>
      <c r="CO768">
        <v>3.9</v>
      </c>
      <c r="CP768" s="21">
        <f t="shared" si="249"/>
        <v>4.9999999999999996E-2</v>
      </c>
      <c r="CQ768" s="21">
        <f t="shared" si="250"/>
        <v>0.18911637931034991</v>
      </c>
      <c r="CU768">
        <v>4</v>
      </c>
      <c r="CV768" t="s">
        <v>171</v>
      </c>
      <c r="CW768">
        <v>3250000</v>
      </c>
      <c r="CY768" s="22">
        <f t="shared" si="251"/>
        <v>-1.8073170731707306</v>
      </c>
    </row>
    <row r="769" spans="1:103" x14ac:dyDescent="0.2">
      <c r="A769">
        <v>3</v>
      </c>
      <c r="B769" t="s">
        <v>3328</v>
      </c>
      <c r="C769" t="s">
        <v>3329</v>
      </c>
      <c r="D769" t="s">
        <v>351</v>
      </c>
      <c r="E769" t="s">
        <v>106</v>
      </c>
      <c r="F769">
        <v>71</v>
      </c>
      <c r="G769">
        <v>180</v>
      </c>
      <c r="H769" t="s">
        <v>118</v>
      </c>
      <c r="L769" t="s">
        <v>108</v>
      </c>
      <c r="M769">
        <v>26</v>
      </c>
      <c r="N769" t="s">
        <v>3330</v>
      </c>
      <c r="O769" s="12" t="s">
        <v>208</v>
      </c>
      <c r="P769" s="12" t="s">
        <v>3331</v>
      </c>
      <c r="Q769" t="s">
        <v>330</v>
      </c>
      <c r="T769" s="12" t="s">
        <v>178</v>
      </c>
      <c r="U769">
        <v>2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0</v>
      </c>
      <c r="AC769" s="13">
        <f t="shared" si="231"/>
        <v>0</v>
      </c>
      <c r="AD769" s="13">
        <f t="shared" si="232"/>
        <v>0</v>
      </c>
      <c r="AE769" s="14">
        <v>44.5</v>
      </c>
      <c r="AF769" s="15">
        <v>0</v>
      </c>
      <c r="AG769" s="15">
        <v>1</v>
      </c>
      <c r="AH769" s="15">
        <v>0</v>
      </c>
      <c r="AI769" s="2">
        <v>13.016666666700001</v>
      </c>
      <c r="AJ769" s="14">
        <f t="shared" si="233"/>
        <v>6.5083333333500004</v>
      </c>
      <c r="AK769">
        <v>20</v>
      </c>
      <c r="AL769" s="14">
        <f t="shared" si="234"/>
        <v>10</v>
      </c>
      <c r="AM769" s="16">
        <f t="shared" si="235"/>
        <v>0.65083333333500004</v>
      </c>
      <c r="AN769" s="15">
        <v>0</v>
      </c>
      <c r="AO769" s="16">
        <f t="shared" si="236"/>
        <v>0</v>
      </c>
      <c r="AP769" s="13">
        <f>IF(('Even Strength'!CU769+'Power Play'!AJ769+'Penalty Kill'!AF769)&gt;0,V769/('Even Strength'!CU769+'Power Play'!AJ769+'Penalty Kill'!AF769),0)</f>
        <v>0</v>
      </c>
      <c r="AQ769" s="13">
        <f>IF(('Even Strength'!CU769+'Power Play'!AJ769+'Penalty Kill'!AF769)&gt;0,W769/('Even Strength'!CU769+'Power Play'!AJ769+'Penalty Kill'!AF769),0)</f>
        <v>0</v>
      </c>
      <c r="AR769" s="13">
        <f t="shared" si="237"/>
        <v>0</v>
      </c>
      <c r="AS769">
        <v>0</v>
      </c>
      <c r="AT769">
        <v>0</v>
      </c>
      <c r="AU769" s="17">
        <f t="shared" si="238"/>
        <v>0</v>
      </c>
      <c r="AV769">
        <v>0</v>
      </c>
      <c r="AW769">
        <v>0</v>
      </c>
      <c r="AX769">
        <v>3</v>
      </c>
      <c r="AY769">
        <v>0</v>
      </c>
      <c r="AZ769">
        <v>1</v>
      </c>
      <c r="BA769">
        <v>0</v>
      </c>
      <c r="BB769">
        <v>0</v>
      </c>
      <c r="BC769" s="2">
        <f t="shared" si="239"/>
        <v>0</v>
      </c>
      <c r="BD769" s="14">
        <f t="shared" si="240"/>
        <v>13.828425095995318</v>
      </c>
      <c r="BE769" s="14">
        <f t="shared" si="241"/>
        <v>0</v>
      </c>
      <c r="BF769" s="14">
        <f t="shared" si="242"/>
        <v>4.6094750319984392</v>
      </c>
      <c r="BG769" s="14">
        <f t="shared" si="243"/>
        <v>0</v>
      </c>
      <c r="BH769" s="14">
        <f t="shared" si="244"/>
        <v>0</v>
      </c>
      <c r="BI769">
        <v>2</v>
      </c>
      <c r="BJ769">
        <v>1</v>
      </c>
      <c r="BK769">
        <v>0</v>
      </c>
      <c r="BL769">
        <v>0</v>
      </c>
      <c r="BM769">
        <v>0</v>
      </c>
      <c r="BN769">
        <v>0</v>
      </c>
      <c r="BO769" s="2">
        <v>-0.93703099999999995</v>
      </c>
      <c r="BR769" s="18" t="str">
        <f t="shared" si="245"/>
        <v xml:space="preserve"> 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 s="18">
        <f t="shared" si="246"/>
        <v>0</v>
      </c>
      <c r="CC769" s="19">
        <v>3</v>
      </c>
      <c r="CD769">
        <v>0</v>
      </c>
      <c r="CE769">
        <v>0.1</v>
      </c>
      <c r="CF769">
        <v>0.1</v>
      </c>
      <c r="CG769" s="20">
        <f t="shared" si="247"/>
        <v>0.05</v>
      </c>
      <c r="CH769" s="20">
        <f t="shared" si="248"/>
        <v>0.4609475031998439</v>
      </c>
      <c r="CI769">
        <v>0.30000000000000004</v>
      </c>
      <c r="CJ769">
        <v>0.30000000000000004</v>
      </c>
      <c r="CK769">
        <v>0.9</v>
      </c>
      <c r="CL769">
        <v>-0.1</v>
      </c>
      <c r="CM769">
        <v>0.1</v>
      </c>
      <c r="CN769">
        <v>0</v>
      </c>
      <c r="CO769">
        <v>0.1</v>
      </c>
      <c r="CP769" s="21">
        <f t="shared" si="249"/>
        <v>0.05</v>
      </c>
      <c r="CQ769" s="21">
        <f t="shared" si="250"/>
        <v>0.4609475031998439</v>
      </c>
      <c r="CW769">
        <v>550000</v>
      </c>
      <c r="CY769" s="22">
        <f t="shared" si="251"/>
        <v>-0.86585365853658525</v>
      </c>
    </row>
    <row r="770" spans="1:103" x14ac:dyDescent="0.2">
      <c r="A770">
        <v>61</v>
      </c>
      <c r="B770" t="s">
        <v>237</v>
      </c>
      <c r="C770" t="s">
        <v>250</v>
      </c>
      <c r="D770" t="s">
        <v>245</v>
      </c>
      <c r="E770" t="s">
        <v>106</v>
      </c>
      <c r="F770">
        <v>74</v>
      </c>
      <c r="G770">
        <v>205</v>
      </c>
      <c r="H770" t="s">
        <v>107</v>
      </c>
      <c r="I770">
        <v>2010</v>
      </c>
      <c r="J770">
        <v>6</v>
      </c>
      <c r="K770">
        <v>178</v>
      </c>
      <c r="L770" t="s">
        <v>108</v>
      </c>
      <c r="M770">
        <v>21</v>
      </c>
      <c r="N770" t="s">
        <v>3332</v>
      </c>
      <c r="O770" s="12" t="s">
        <v>234</v>
      </c>
      <c r="P770" s="12" t="s">
        <v>3333</v>
      </c>
      <c r="Q770" t="s">
        <v>529</v>
      </c>
      <c r="T770" s="12" t="s">
        <v>148</v>
      </c>
      <c r="U770">
        <v>19</v>
      </c>
      <c r="V770">
        <v>4</v>
      </c>
      <c r="W770">
        <v>4</v>
      </c>
      <c r="X770">
        <v>8</v>
      </c>
      <c r="Y770">
        <v>5</v>
      </c>
      <c r="Z770">
        <v>36</v>
      </c>
      <c r="AA770">
        <v>25</v>
      </c>
      <c r="AB770">
        <v>11</v>
      </c>
      <c r="AC770" s="13">
        <f t="shared" ref="AC770:AC833" si="252">IF(Z770&gt;0,V770/Z770,0)</f>
        <v>0.1111111111111111</v>
      </c>
      <c r="AD770" s="13">
        <f t="shared" ref="AD770:AD833" si="253">IF(SUM(Z770:AB770)&gt;0,V770/SUM(Z770:AB770),0)</f>
        <v>5.5555555555555552E-2</v>
      </c>
      <c r="AE770" s="14">
        <v>27.4</v>
      </c>
      <c r="AF770" s="15">
        <v>20</v>
      </c>
      <c r="AG770" s="15">
        <v>7</v>
      </c>
      <c r="AH770" s="15">
        <v>2</v>
      </c>
      <c r="AI770" s="2">
        <v>275.03333333329999</v>
      </c>
      <c r="AJ770" s="14">
        <f t="shared" ref="AJ770:AJ833" si="254">AI770/U770</f>
        <v>14.475438596489473</v>
      </c>
      <c r="AK770">
        <v>390</v>
      </c>
      <c r="AL770" s="14">
        <f t="shared" ref="AL770:AL833" si="255">AK770/U770</f>
        <v>20.526315789473685</v>
      </c>
      <c r="AM770" s="16">
        <f t="shared" ref="AM770:AM833" si="256">AI770/AK770</f>
        <v>0.70521367521358969</v>
      </c>
      <c r="AN770" s="15">
        <v>39</v>
      </c>
      <c r="AO770" s="16">
        <f t="shared" ref="AO770:AO833" si="257">AN770/AI770*60</f>
        <v>8.5080596291368931</v>
      </c>
      <c r="AP770" s="13">
        <f>IF(('Even Strength'!CU770+'Power Play'!AJ770+'Penalty Kill'!AF770)&gt;0,V770/('Even Strength'!CU770+'Power Play'!AJ770+'Penalty Kill'!AF770),0)</f>
        <v>9.3023255813953487E-2</v>
      </c>
      <c r="AQ770" s="13">
        <f>IF(('Even Strength'!CU770+'Power Play'!AJ770+'Penalty Kill'!AF770)&gt;0,W770/('Even Strength'!CU770+'Power Play'!AJ770+'Penalty Kill'!AF770),0)</f>
        <v>9.3023255813953487E-2</v>
      </c>
      <c r="AR770" s="13">
        <f t="shared" ref="AR770:AR833" si="258">AP770+AQ770</f>
        <v>0.18604651162790697</v>
      </c>
      <c r="AS770">
        <v>1</v>
      </c>
      <c r="AT770">
        <v>0</v>
      </c>
      <c r="AU770" s="17">
        <f t="shared" ref="AU770:AU833" si="259">AS770/MAX(1,(AS770+AT770))</f>
        <v>1</v>
      </c>
      <c r="AV770">
        <v>0</v>
      </c>
      <c r="AW770">
        <v>22</v>
      </c>
      <c r="AX770">
        <v>10</v>
      </c>
      <c r="AY770">
        <v>7</v>
      </c>
      <c r="AZ770">
        <v>25</v>
      </c>
      <c r="BA770">
        <v>6</v>
      </c>
      <c r="BB770">
        <v>18</v>
      </c>
      <c r="BC770" s="2">
        <f t="shared" ref="BC770:BC833" si="260">AW770/AI770*60</f>
        <v>4.7994182523336324</v>
      </c>
      <c r="BD770" s="14">
        <f t="shared" ref="BD770:BD833" si="261">AX770/AI770*60</f>
        <v>2.1815537510607417</v>
      </c>
      <c r="BE770" s="14">
        <f t="shared" ref="BE770:BE833" si="262">AY770/AI770*60</f>
        <v>1.5270876257425192</v>
      </c>
      <c r="BF770" s="14">
        <f t="shared" ref="BF770:BF833" si="263">AZ770/AI770*60</f>
        <v>5.4538843776518551</v>
      </c>
      <c r="BG770" s="14">
        <f t="shared" ref="BG770:BG833" si="264">BA770/AI770*60</f>
        <v>1.3089322506364451</v>
      </c>
      <c r="BH770" s="14">
        <f t="shared" ref="BH770:BH833" si="265">BB770/AI770*60</f>
        <v>3.9267967519093352</v>
      </c>
      <c r="BI770">
        <v>4</v>
      </c>
      <c r="BJ770">
        <v>2</v>
      </c>
      <c r="BK770">
        <v>0</v>
      </c>
      <c r="BL770">
        <v>0</v>
      </c>
      <c r="BM770">
        <v>0</v>
      </c>
      <c r="BN770">
        <v>0</v>
      </c>
      <c r="BO770" s="2">
        <v>-1.390806</v>
      </c>
      <c r="BR770" s="18" t="str">
        <f t="shared" ref="BR770:BR833" si="266">IF(BP770&gt;0,BQ770/BP770," ")</f>
        <v xml:space="preserve"> </v>
      </c>
      <c r="BT770">
        <v>2</v>
      </c>
      <c r="BU770">
        <v>9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 s="18">
        <f t="shared" ref="CB770:CB833" si="267">CA770/MAX(1,BZ770)</f>
        <v>0</v>
      </c>
      <c r="CC770" s="19">
        <v>5</v>
      </c>
      <c r="CD770">
        <v>0.60000000000000009</v>
      </c>
      <c r="CE770">
        <v>0.4</v>
      </c>
      <c r="CF770">
        <v>1</v>
      </c>
      <c r="CG770" s="20">
        <f t="shared" ref="CG770:CG833" si="268">CF770/U770</f>
        <v>5.2631578947368418E-2</v>
      </c>
      <c r="CH770" s="20">
        <f t="shared" ref="CH770:CH833" si="269">CF770/AI770*60</f>
        <v>0.21815537510607419</v>
      </c>
      <c r="CI770">
        <v>5.4</v>
      </c>
      <c r="CJ770">
        <v>4.3</v>
      </c>
      <c r="CK770">
        <v>6.4</v>
      </c>
      <c r="CL770">
        <v>1.1000000000000001</v>
      </c>
      <c r="CM770">
        <v>0.60000000000000009</v>
      </c>
      <c r="CN770">
        <v>0</v>
      </c>
      <c r="CO770">
        <v>1.7000000000000002</v>
      </c>
      <c r="CP770" s="21">
        <f t="shared" ref="CP770:CP833" si="270">CO770/U770</f>
        <v>8.947368421052633E-2</v>
      </c>
      <c r="CQ770" s="21">
        <f t="shared" ref="CQ770:CQ833" si="271">CO770/AI770*60</f>
        <v>0.37086413768032617</v>
      </c>
      <c r="CU770">
        <v>8</v>
      </c>
      <c r="CV770" t="s">
        <v>171</v>
      </c>
      <c r="CW770">
        <v>873333</v>
      </c>
      <c r="CY770" s="22">
        <f t="shared" ref="CY770:CY833" si="272">CO770-3*((48/82*CW770)/1000000-0.5*(CR770/99)*(48/82))</f>
        <v>0.16634204878048808</v>
      </c>
    </row>
    <row r="771" spans="1:103" x14ac:dyDescent="0.2">
      <c r="A771">
        <v>26</v>
      </c>
      <c r="B771" t="s">
        <v>640</v>
      </c>
      <c r="C771" t="s">
        <v>250</v>
      </c>
      <c r="D771" t="s">
        <v>245</v>
      </c>
      <c r="E771" t="s">
        <v>106</v>
      </c>
      <c r="F771">
        <v>75</v>
      </c>
      <c r="G771">
        <v>210</v>
      </c>
      <c r="H771" t="s">
        <v>107</v>
      </c>
      <c r="I771">
        <v>2008</v>
      </c>
      <c r="J771">
        <v>3</v>
      </c>
      <c r="K771">
        <v>69</v>
      </c>
      <c r="M771">
        <v>23</v>
      </c>
      <c r="N771" t="s">
        <v>3334</v>
      </c>
      <c r="O771" s="12" t="s">
        <v>566</v>
      </c>
      <c r="P771" s="12" t="s">
        <v>3333</v>
      </c>
      <c r="Q771" t="s">
        <v>460</v>
      </c>
      <c r="T771" s="12" t="s">
        <v>178</v>
      </c>
      <c r="U771">
        <v>70</v>
      </c>
      <c r="V771">
        <v>8</v>
      </c>
      <c r="W771">
        <v>13</v>
      </c>
      <c r="X771">
        <v>21</v>
      </c>
      <c r="Y771">
        <v>-10</v>
      </c>
      <c r="Z771">
        <v>105</v>
      </c>
      <c r="AA771">
        <v>50</v>
      </c>
      <c r="AB771">
        <v>84</v>
      </c>
      <c r="AC771" s="13">
        <f t="shared" si="252"/>
        <v>7.6190476190476197E-2</v>
      </c>
      <c r="AD771" s="13">
        <f t="shared" si="253"/>
        <v>3.3472803347280332E-2</v>
      </c>
      <c r="AE771" s="14">
        <v>51.3</v>
      </c>
      <c r="AF771" s="15">
        <v>24</v>
      </c>
      <c r="AG771" s="15">
        <v>6</v>
      </c>
      <c r="AH771" s="15">
        <v>70</v>
      </c>
      <c r="AI771" s="2">
        <v>1274.25</v>
      </c>
      <c r="AJ771" s="14">
        <f t="shared" si="254"/>
        <v>18.203571428571429</v>
      </c>
      <c r="AK771">
        <v>1741</v>
      </c>
      <c r="AL771" s="14">
        <f t="shared" si="255"/>
        <v>24.87142857142857</v>
      </c>
      <c r="AM771" s="16">
        <f t="shared" si="256"/>
        <v>0.73190695002871908</v>
      </c>
      <c r="AN771" s="15">
        <v>85.810525999999996</v>
      </c>
      <c r="AO771" s="16">
        <f t="shared" si="257"/>
        <v>4.0405191759858736</v>
      </c>
      <c r="AP771" s="13">
        <f>IF(('Even Strength'!CU771+'Power Play'!AJ771+'Penalty Kill'!AF771)&gt;0,V771/('Even Strength'!CU771+'Power Play'!AJ771+'Penalty Kill'!AF771),0)</f>
        <v>7.9207920792079209E-2</v>
      </c>
      <c r="AQ771" s="13">
        <f>IF(('Even Strength'!CU771+'Power Play'!AJ771+'Penalty Kill'!AF771)&gt;0,W771/('Even Strength'!CU771+'Power Play'!AJ771+'Penalty Kill'!AF771),0)</f>
        <v>0.12871287128712872</v>
      </c>
      <c r="AR771" s="13">
        <f t="shared" si="258"/>
        <v>0.20792079207920794</v>
      </c>
      <c r="AS771">
        <v>0</v>
      </c>
      <c r="AT771">
        <v>0</v>
      </c>
      <c r="AU771" s="17">
        <f t="shared" si="259"/>
        <v>0</v>
      </c>
      <c r="AV771">
        <v>0</v>
      </c>
      <c r="AW771">
        <v>129</v>
      </c>
      <c r="AX771">
        <v>153</v>
      </c>
      <c r="AY771">
        <v>114</v>
      </c>
      <c r="AZ771">
        <v>50</v>
      </c>
      <c r="BA771">
        <v>5</v>
      </c>
      <c r="BB771">
        <v>9</v>
      </c>
      <c r="BC771" s="2">
        <f t="shared" si="260"/>
        <v>6.07416127133608</v>
      </c>
      <c r="BD771" s="14">
        <f t="shared" si="261"/>
        <v>7.2042377869334899</v>
      </c>
      <c r="BE771" s="14">
        <f t="shared" si="262"/>
        <v>5.3678634490876984</v>
      </c>
      <c r="BF771" s="14">
        <f t="shared" si="263"/>
        <v>2.3543260741612713</v>
      </c>
      <c r="BG771" s="14">
        <f t="shared" si="264"/>
        <v>0.23543260741612715</v>
      </c>
      <c r="BH771" s="14">
        <f t="shared" si="265"/>
        <v>0.42377869334902885</v>
      </c>
      <c r="BI771">
        <v>38</v>
      </c>
      <c r="BJ771">
        <v>19</v>
      </c>
      <c r="BK771">
        <v>0</v>
      </c>
      <c r="BL771">
        <v>0</v>
      </c>
      <c r="BM771">
        <v>0</v>
      </c>
      <c r="BN771">
        <v>0</v>
      </c>
      <c r="BO771" s="2">
        <v>-5.3663030000000003</v>
      </c>
      <c r="BR771" s="18" t="str">
        <f t="shared" si="266"/>
        <v xml:space="preserve"> </v>
      </c>
      <c r="BT771">
        <v>1</v>
      </c>
      <c r="BU771">
        <v>23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 s="18">
        <f t="shared" si="267"/>
        <v>0</v>
      </c>
      <c r="CC771" s="19">
        <v>2</v>
      </c>
      <c r="CD771">
        <v>1.6</v>
      </c>
      <c r="CE771">
        <v>2</v>
      </c>
      <c r="CF771">
        <v>3.6</v>
      </c>
      <c r="CG771" s="20">
        <f t="shared" si="268"/>
        <v>5.1428571428571428E-2</v>
      </c>
      <c r="CH771" s="20">
        <f t="shared" si="269"/>
        <v>0.16951147733961153</v>
      </c>
      <c r="CI771">
        <v>25.8</v>
      </c>
      <c r="CJ771">
        <v>30.1</v>
      </c>
      <c r="CK771">
        <v>-7.6</v>
      </c>
      <c r="CL771">
        <v>2.6</v>
      </c>
      <c r="CM771">
        <v>2</v>
      </c>
      <c r="CN771">
        <v>0</v>
      </c>
      <c r="CO771">
        <v>4.5</v>
      </c>
      <c r="CP771" s="21">
        <f t="shared" si="270"/>
        <v>6.4285714285714279E-2</v>
      </c>
      <c r="CQ771" s="21">
        <f t="shared" si="271"/>
        <v>0.21188934667451442</v>
      </c>
      <c r="CW771">
        <v>1150000</v>
      </c>
      <c r="CY771" s="22">
        <f t="shared" si="272"/>
        <v>2.4804878048780488</v>
      </c>
    </row>
    <row r="772" spans="1:103" x14ac:dyDescent="0.2">
      <c r="A772">
        <v>4</v>
      </c>
      <c r="B772" t="s">
        <v>3335</v>
      </c>
      <c r="C772" t="s">
        <v>2496</v>
      </c>
      <c r="D772" t="s">
        <v>206</v>
      </c>
      <c r="E772" t="s">
        <v>106</v>
      </c>
      <c r="F772">
        <v>76</v>
      </c>
      <c r="G772">
        <v>216</v>
      </c>
      <c r="H772" t="s">
        <v>118</v>
      </c>
      <c r="I772">
        <v>2004</v>
      </c>
      <c r="J772">
        <v>3</v>
      </c>
      <c r="K772">
        <v>79</v>
      </c>
      <c r="M772">
        <v>28</v>
      </c>
      <c r="N772" t="s">
        <v>3336</v>
      </c>
      <c r="O772" s="12" t="s">
        <v>3337</v>
      </c>
      <c r="P772" s="12" t="s">
        <v>3338</v>
      </c>
      <c r="Q772" t="s">
        <v>305</v>
      </c>
      <c r="T772" s="12" t="s">
        <v>178</v>
      </c>
      <c r="U772">
        <v>63</v>
      </c>
      <c r="V772">
        <v>1</v>
      </c>
      <c r="W772">
        <v>4</v>
      </c>
      <c r="X772">
        <v>5</v>
      </c>
      <c r="Y772">
        <v>-6</v>
      </c>
      <c r="Z772">
        <v>48</v>
      </c>
      <c r="AA772">
        <v>14</v>
      </c>
      <c r="AB772">
        <v>37</v>
      </c>
      <c r="AC772" s="13">
        <f t="shared" si="252"/>
        <v>2.0833333333333332E-2</v>
      </c>
      <c r="AD772" s="13">
        <f t="shared" si="253"/>
        <v>1.0101010101010102E-2</v>
      </c>
      <c r="AE772" s="14">
        <v>57.9</v>
      </c>
      <c r="AF772" s="15">
        <v>15</v>
      </c>
      <c r="AG772" s="15">
        <v>7</v>
      </c>
      <c r="AH772" s="15">
        <v>24</v>
      </c>
      <c r="AI772" s="2">
        <v>839.55</v>
      </c>
      <c r="AJ772" s="14">
        <f t="shared" si="254"/>
        <v>13.326190476190476</v>
      </c>
      <c r="AK772">
        <v>1223</v>
      </c>
      <c r="AL772" s="14">
        <f t="shared" si="255"/>
        <v>19.412698412698411</v>
      </c>
      <c r="AM772" s="16">
        <f t="shared" si="256"/>
        <v>0.68646770237121824</v>
      </c>
      <c r="AN772" s="15">
        <v>32.631579000000002</v>
      </c>
      <c r="AO772" s="16">
        <f t="shared" si="257"/>
        <v>2.3320763980703951</v>
      </c>
      <c r="AP772" s="13">
        <f>IF(('Even Strength'!CU772+'Power Play'!AJ772+'Penalty Kill'!AF772)&gt;0,V772/('Even Strength'!CU772+'Power Play'!AJ772+'Penalty Kill'!AF772),0)</f>
        <v>9.5238095238095247E-3</v>
      </c>
      <c r="AQ772" s="13">
        <f>IF(('Even Strength'!CU772+'Power Play'!AJ772+'Penalty Kill'!AF772)&gt;0,W772/('Even Strength'!CU772+'Power Play'!AJ772+'Penalty Kill'!AF772),0)</f>
        <v>3.8095238095238099E-2</v>
      </c>
      <c r="AR772" s="13">
        <f t="shared" si="258"/>
        <v>4.7619047619047623E-2</v>
      </c>
      <c r="AS772">
        <v>0</v>
      </c>
      <c r="AT772">
        <v>0</v>
      </c>
      <c r="AU772" s="17">
        <f t="shared" si="259"/>
        <v>0</v>
      </c>
      <c r="AV772">
        <v>0</v>
      </c>
      <c r="AW772">
        <v>123</v>
      </c>
      <c r="AX772">
        <v>99</v>
      </c>
      <c r="AY772">
        <v>65</v>
      </c>
      <c r="AZ772">
        <v>14</v>
      </c>
      <c r="BA772">
        <v>19</v>
      </c>
      <c r="BB772">
        <v>11</v>
      </c>
      <c r="BC772" s="2">
        <f t="shared" si="260"/>
        <v>8.7904234411291764</v>
      </c>
      <c r="BD772" s="14">
        <f t="shared" si="261"/>
        <v>7.0752188672503129</v>
      </c>
      <c r="BE772" s="14">
        <f t="shared" si="262"/>
        <v>4.6453457209219229</v>
      </c>
      <c r="BF772" s="14">
        <f t="shared" si="263"/>
        <v>1.0005360014293372</v>
      </c>
      <c r="BG772" s="14">
        <f t="shared" si="264"/>
        <v>1.3578702876541007</v>
      </c>
      <c r="BH772" s="14">
        <f t="shared" si="265"/>
        <v>0.78613542969447925</v>
      </c>
      <c r="BI772">
        <v>84</v>
      </c>
      <c r="BJ772">
        <v>22</v>
      </c>
      <c r="BK772">
        <v>8</v>
      </c>
      <c r="BL772">
        <v>0</v>
      </c>
      <c r="BM772">
        <v>0</v>
      </c>
      <c r="BN772">
        <v>0</v>
      </c>
      <c r="BO772" s="2">
        <v>-1.8984639999999999</v>
      </c>
      <c r="BR772" s="18" t="str">
        <f t="shared" si="266"/>
        <v xml:space="preserve"> </v>
      </c>
      <c r="BT772">
        <v>0</v>
      </c>
      <c r="BU772">
        <v>17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 s="18">
        <f t="shared" si="267"/>
        <v>0</v>
      </c>
      <c r="CC772" s="19">
        <v>2</v>
      </c>
      <c r="CD772">
        <v>-0.4</v>
      </c>
      <c r="CE772">
        <v>1.4</v>
      </c>
      <c r="CF772">
        <v>1</v>
      </c>
      <c r="CG772" s="20">
        <f t="shared" si="268"/>
        <v>1.5873015873015872E-2</v>
      </c>
      <c r="CH772" s="20">
        <f t="shared" si="269"/>
        <v>7.1466857244952664E-2</v>
      </c>
      <c r="CI772">
        <v>13.6</v>
      </c>
      <c r="CJ772">
        <v>18.5</v>
      </c>
      <c r="CK772">
        <v>-8.8000000000000007</v>
      </c>
      <c r="CL772">
        <v>-1.3</v>
      </c>
      <c r="CM772">
        <v>1.6</v>
      </c>
      <c r="CN772">
        <v>0</v>
      </c>
      <c r="CO772">
        <v>0.30000000000000004</v>
      </c>
      <c r="CP772" s="21">
        <f t="shared" si="270"/>
        <v>4.7619047619047623E-3</v>
      </c>
      <c r="CQ772" s="21">
        <f t="shared" si="271"/>
        <v>2.1440057173485801E-2</v>
      </c>
      <c r="CU772">
        <v>15</v>
      </c>
      <c r="CV772" t="s">
        <v>3339</v>
      </c>
      <c r="CW772">
        <v>1050000</v>
      </c>
      <c r="CY772" s="22">
        <f t="shared" si="272"/>
        <v>-1.5439024390243901</v>
      </c>
    </row>
    <row r="773" spans="1:103" x14ac:dyDescent="0.2">
      <c r="A773">
        <v>23</v>
      </c>
      <c r="B773" t="s">
        <v>3340</v>
      </c>
      <c r="C773" t="s">
        <v>3341</v>
      </c>
      <c r="D773" t="s">
        <v>268</v>
      </c>
      <c r="E773" t="s">
        <v>106</v>
      </c>
      <c r="F773">
        <v>75</v>
      </c>
      <c r="G773">
        <v>215</v>
      </c>
      <c r="H773" t="s">
        <v>107</v>
      </c>
      <c r="I773">
        <v>2003</v>
      </c>
      <c r="J773">
        <v>5</v>
      </c>
      <c r="K773">
        <v>137</v>
      </c>
      <c r="M773">
        <v>29</v>
      </c>
      <c r="N773" t="s">
        <v>3342</v>
      </c>
      <c r="O773" s="12" t="s">
        <v>328</v>
      </c>
      <c r="P773" s="12" t="s">
        <v>3343</v>
      </c>
      <c r="Q773" t="s">
        <v>210</v>
      </c>
      <c r="T773" s="12" t="s">
        <v>178</v>
      </c>
      <c r="U773">
        <v>18</v>
      </c>
      <c r="V773">
        <v>0</v>
      </c>
      <c r="W773">
        <v>2</v>
      </c>
      <c r="X773">
        <v>2</v>
      </c>
      <c r="Y773">
        <v>-2</v>
      </c>
      <c r="Z773">
        <v>7</v>
      </c>
      <c r="AA773">
        <v>9</v>
      </c>
      <c r="AB773">
        <v>13</v>
      </c>
      <c r="AC773" s="13">
        <f t="shared" si="252"/>
        <v>0</v>
      </c>
      <c r="AD773" s="13">
        <f t="shared" si="253"/>
        <v>0</v>
      </c>
      <c r="AE773" s="14">
        <v>50.6</v>
      </c>
      <c r="AF773" s="15">
        <v>0</v>
      </c>
      <c r="AG773" s="15">
        <v>3</v>
      </c>
      <c r="AH773" s="15">
        <v>2</v>
      </c>
      <c r="AI773" s="2">
        <v>311.9166666667</v>
      </c>
      <c r="AJ773" s="14">
        <f t="shared" si="254"/>
        <v>17.328703703705557</v>
      </c>
      <c r="AK773">
        <v>356</v>
      </c>
      <c r="AL773" s="14">
        <f t="shared" si="255"/>
        <v>19.777777777777779</v>
      </c>
      <c r="AM773" s="16">
        <f t="shared" si="256"/>
        <v>0.87617041198511236</v>
      </c>
      <c r="AN773" s="15">
        <v>0</v>
      </c>
      <c r="AO773" s="16">
        <f t="shared" si="257"/>
        <v>0</v>
      </c>
      <c r="AP773" s="13">
        <f>IF(('Even Strength'!CU773+'Power Play'!AJ773+'Penalty Kill'!AF773)&gt;0,V773/('Even Strength'!CU773+'Power Play'!AJ773+'Penalty Kill'!AF773),0)</f>
        <v>0</v>
      </c>
      <c r="AQ773" s="13">
        <f>IF(('Even Strength'!CU773+'Power Play'!AJ773+'Penalty Kill'!AF773)&gt;0,W773/('Even Strength'!CU773+'Power Play'!AJ773+'Penalty Kill'!AF773),0)</f>
        <v>3.7037037037037035E-2</v>
      </c>
      <c r="AR773" s="13">
        <f t="shared" si="258"/>
        <v>3.7037037037037035E-2</v>
      </c>
      <c r="AS773">
        <v>0</v>
      </c>
      <c r="AT773">
        <v>0</v>
      </c>
      <c r="AU773" s="17">
        <f t="shared" si="259"/>
        <v>0</v>
      </c>
      <c r="AV773">
        <v>0</v>
      </c>
      <c r="AW773">
        <v>28</v>
      </c>
      <c r="AX773">
        <v>31</v>
      </c>
      <c r="AY773">
        <v>30</v>
      </c>
      <c r="AZ773">
        <v>9</v>
      </c>
      <c r="BA773">
        <v>9</v>
      </c>
      <c r="BB773">
        <v>4</v>
      </c>
      <c r="BC773" s="2">
        <f t="shared" si="260"/>
        <v>5.3860539674052488</v>
      </c>
      <c r="BD773" s="14">
        <f t="shared" si="261"/>
        <v>5.963131178198668</v>
      </c>
      <c r="BE773" s="14">
        <f t="shared" si="262"/>
        <v>5.7707721079341949</v>
      </c>
      <c r="BF773" s="14">
        <f t="shared" si="263"/>
        <v>1.7312316323802586</v>
      </c>
      <c r="BG773" s="14">
        <f t="shared" si="264"/>
        <v>1.7312316323802586</v>
      </c>
      <c r="BH773" s="14">
        <f t="shared" si="265"/>
        <v>0.76943628105789263</v>
      </c>
      <c r="BI773">
        <v>28</v>
      </c>
      <c r="BJ773">
        <v>4</v>
      </c>
      <c r="BK773">
        <v>2</v>
      </c>
      <c r="BL773">
        <v>1</v>
      </c>
      <c r="BM773">
        <v>0</v>
      </c>
      <c r="BN773">
        <v>0</v>
      </c>
      <c r="BO773" s="2">
        <v>-2.500203</v>
      </c>
      <c r="BR773" s="18" t="str">
        <f t="shared" si="266"/>
        <v xml:space="preserve"> </v>
      </c>
      <c r="BT773">
        <v>0</v>
      </c>
      <c r="BU773">
        <v>8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 s="18">
        <f t="shared" si="267"/>
        <v>0</v>
      </c>
      <c r="CC773" s="19">
        <v>4</v>
      </c>
      <c r="CD773">
        <v>-0.2</v>
      </c>
      <c r="CE773">
        <v>0.5</v>
      </c>
      <c r="CF773">
        <v>0.30000000000000004</v>
      </c>
      <c r="CG773" s="20">
        <f t="shared" si="268"/>
        <v>1.666666666666667E-2</v>
      </c>
      <c r="CH773" s="20">
        <f t="shared" si="269"/>
        <v>5.7707721079341953E-2</v>
      </c>
      <c r="CI773">
        <v>3.8</v>
      </c>
      <c r="CJ773">
        <v>5.6</v>
      </c>
      <c r="CK773">
        <v>-1.9</v>
      </c>
      <c r="CL773">
        <v>-0.2</v>
      </c>
      <c r="CM773">
        <v>0.30000000000000004</v>
      </c>
      <c r="CN773">
        <v>0</v>
      </c>
      <c r="CO773">
        <v>0.1</v>
      </c>
      <c r="CP773" s="21">
        <f t="shared" si="270"/>
        <v>5.5555555555555558E-3</v>
      </c>
      <c r="CQ773" s="21">
        <f t="shared" si="271"/>
        <v>1.9235907026447317E-2</v>
      </c>
      <c r="CW773">
        <v>550000</v>
      </c>
      <c r="CY773" s="22">
        <f t="shared" si="272"/>
        <v>-0.86585365853658525</v>
      </c>
    </row>
    <row r="774" spans="1:103" x14ac:dyDescent="0.2">
      <c r="A774">
        <v>37</v>
      </c>
      <c r="B774" t="s">
        <v>3344</v>
      </c>
      <c r="C774" t="s">
        <v>261</v>
      </c>
      <c r="D774" t="s">
        <v>239</v>
      </c>
      <c r="E774" t="s">
        <v>117</v>
      </c>
      <c r="F774">
        <v>73</v>
      </c>
      <c r="G774">
        <v>205</v>
      </c>
      <c r="H774" t="s">
        <v>118</v>
      </c>
      <c r="I774">
        <v>2006</v>
      </c>
      <c r="J774">
        <v>3</v>
      </c>
      <c r="K774">
        <v>65</v>
      </c>
      <c r="M774">
        <v>26</v>
      </c>
      <c r="N774" t="s">
        <v>3345</v>
      </c>
      <c r="O774" s="12" t="s">
        <v>605</v>
      </c>
      <c r="P774" s="12" t="s">
        <v>3346</v>
      </c>
      <c r="Q774" t="s">
        <v>300</v>
      </c>
      <c r="T774" s="12" t="s">
        <v>178</v>
      </c>
      <c r="U774">
        <v>47</v>
      </c>
      <c r="V774">
        <v>3</v>
      </c>
      <c r="W774">
        <v>6</v>
      </c>
      <c r="X774">
        <v>9</v>
      </c>
      <c r="Y774">
        <v>-14</v>
      </c>
      <c r="Z774">
        <v>40</v>
      </c>
      <c r="AA774">
        <v>15</v>
      </c>
      <c r="AB774">
        <v>24</v>
      </c>
      <c r="AC774" s="13">
        <f t="shared" si="252"/>
        <v>7.4999999999999997E-2</v>
      </c>
      <c r="AD774" s="13">
        <f t="shared" si="253"/>
        <v>3.7974683544303799E-2</v>
      </c>
      <c r="AE774" s="14">
        <v>45.6</v>
      </c>
      <c r="AF774" s="15">
        <v>15</v>
      </c>
      <c r="AG774" s="15">
        <v>10</v>
      </c>
      <c r="AH774" s="15">
        <v>13</v>
      </c>
      <c r="AI774" s="2">
        <v>843.85</v>
      </c>
      <c r="AJ774" s="14">
        <f t="shared" si="254"/>
        <v>17.954255319148938</v>
      </c>
      <c r="AK774">
        <v>1138</v>
      </c>
      <c r="AL774" s="14">
        <f t="shared" si="255"/>
        <v>24.212765957446809</v>
      </c>
      <c r="AM774" s="16">
        <f t="shared" si="256"/>
        <v>0.74152021089630937</v>
      </c>
      <c r="AN774" s="15">
        <v>24</v>
      </c>
      <c r="AO774" s="16">
        <f t="shared" si="257"/>
        <v>1.7064644190318186</v>
      </c>
      <c r="AP774" s="13">
        <f>IF(('Even Strength'!CU774+'Power Play'!AJ774+'Penalty Kill'!AF774)&gt;0,V774/('Even Strength'!CU774+'Power Play'!AJ774+'Penalty Kill'!AF774),0)</f>
        <v>4.0540540540540543E-2</v>
      </c>
      <c r="AQ774" s="13">
        <f>IF(('Even Strength'!CU774+'Power Play'!AJ774+'Penalty Kill'!AF774)&gt;0,W774/('Even Strength'!CU774+'Power Play'!AJ774+'Penalty Kill'!AF774),0)</f>
        <v>8.1081081081081086E-2</v>
      </c>
      <c r="AR774" s="13">
        <f t="shared" si="258"/>
        <v>0.12162162162162163</v>
      </c>
      <c r="AS774">
        <v>0</v>
      </c>
      <c r="AT774">
        <v>0</v>
      </c>
      <c r="AU774" s="17">
        <f t="shared" si="259"/>
        <v>0</v>
      </c>
      <c r="AV774">
        <v>0</v>
      </c>
      <c r="AW774">
        <v>78</v>
      </c>
      <c r="AX774">
        <v>65</v>
      </c>
      <c r="AY774">
        <v>86</v>
      </c>
      <c r="AZ774">
        <v>15</v>
      </c>
      <c r="BA774">
        <v>21</v>
      </c>
      <c r="BB774">
        <v>16</v>
      </c>
      <c r="BC774" s="2">
        <f t="shared" si="260"/>
        <v>5.5460093618534092</v>
      </c>
      <c r="BD774" s="14">
        <f t="shared" si="261"/>
        <v>4.6216744682111743</v>
      </c>
      <c r="BE774" s="14">
        <f t="shared" si="262"/>
        <v>6.1148308348640157</v>
      </c>
      <c r="BF774" s="14">
        <f t="shared" si="263"/>
        <v>1.0665402618948865</v>
      </c>
      <c r="BG774" s="14">
        <f t="shared" si="264"/>
        <v>1.4931563666528411</v>
      </c>
      <c r="BH774" s="14">
        <f t="shared" si="265"/>
        <v>1.1376429460212123</v>
      </c>
      <c r="BI774">
        <v>14</v>
      </c>
      <c r="BJ774">
        <v>7</v>
      </c>
      <c r="BK774">
        <v>0</v>
      </c>
      <c r="BL774">
        <v>0</v>
      </c>
      <c r="BM774">
        <v>0</v>
      </c>
      <c r="BN774">
        <v>0</v>
      </c>
      <c r="BO774" s="2">
        <v>7.1344190000000003</v>
      </c>
      <c r="BR774" s="18" t="str">
        <f t="shared" si="266"/>
        <v xml:space="preserve"> </v>
      </c>
      <c r="BT774">
        <v>0</v>
      </c>
      <c r="BU774">
        <v>14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 s="18">
        <f t="shared" si="267"/>
        <v>0</v>
      </c>
      <c r="CC774" s="19">
        <v>5</v>
      </c>
      <c r="CD774">
        <v>0.30000000000000004</v>
      </c>
      <c r="CE774">
        <v>0.5</v>
      </c>
      <c r="CF774">
        <v>0.8</v>
      </c>
      <c r="CG774" s="20">
        <f t="shared" si="268"/>
        <v>1.7021276595744681E-2</v>
      </c>
      <c r="CH774" s="20">
        <f t="shared" si="269"/>
        <v>5.6882147301060615E-2</v>
      </c>
      <c r="CI774">
        <v>15.3</v>
      </c>
      <c r="CJ774">
        <v>20.2</v>
      </c>
      <c r="CK774">
        <v>-8.1</v>
      </c>
      <c r="CL774">
        <v>0.2</v>
      </c>
      <c r="CM774">
        <v>0.8</v>
      </c>
      <c r="CN774">
        <v>0</v>
      </c>
      <c r="CO774">
        <v>1</v>
      </c>
      <c r="CP774" s="21">
        <f t="shared" si="270"/>
        <v>2.1276595744680851E-2</v>
      </c>
      <c r="CQ774" s="21">
        <f t="shared" si="271"/>
        <v>7.1102684126325769E-2</v>
      </c>
      <c r="CU774">
        <v>35</v>
      </c>
      <c r="CV774" t="s">
        <v>3347</v>
      </c>
      <c r="CW774">
        <v>775000</v>
      </c>
      <c r="CY774" s="22">
        <f t="shared" si="272"/>
        <v>-0.36097560975609744</v>
      </c>
    </row>
    <row r="775" spans="1:103" x14ac:dyDescent="0.2">
      <c r="A775">
        <v>6</v>
      </c>
      <c r="B775" t="s">
        <v>3348</v>
      </c>
      <c r="C775" t="s">
        <v>3349</v>
      </c>
      <c r="E775" t="s">
        <v>182</v>
      </c>
      <c r="F775">
        <v>71</v>
      </c>
      <c r="G775">
        <v>190</v>
      </c>
      <c r="H775" t="s">
        <v>107</v>
      </c>
      <c r="I775">
        <v>2005</v>
      </c>
      <c r="J775">
        <v>7</v>
      </c>
      <c r="K775">
        <v>216</v>
      </c>
      <c r="M775">
        <v>27</v>
      </c>
      <c r="N775" t="s">
        <v>3350</v>
      </c>
      <c r="O775" s="12" t="s">
        <v>386</v>
      </c>
      <c r="P775" s="12" t="s">
        <v>3351</v>
      </c>
      <c r="Q775" t="s">
        <v>199</v>
      </c>
      <c r="T775" s="12" t="s">
        <v>178</v>
      </c>
      <c r="U775">
        <v>81</v>
      </c>
      <c r="V775">
        <v>1</v>
      </c>
      <c r="W775">
        <v>12</v>
      </c>
      <c r="X775">
        <v>13</v>
      </c>
      <c r="Y775">
        <v>9</v>
      </c>
      <c r="Z775">
        <v>104</v>
      </c>
      <c r="AA775">
        <v>27</v>
      </c>
      <c r="AB775">
        <v>66</v>
      </c>
      <c r="AC775" s="13">
        <f t="shared" si="252"/>
        <v>9.6153846153846159E-3</v>
      </c>
      <c r="AD775" s="13">
        <f t="shared" si="253"/>
        <v>5.076142131979695E-3</v>
      </c>
      <c r="AE775" s="14">
        <v>45.1</v>
      </c>
      <c r="AF775" s="15">
        <v>49</v>
      </c>
      <c r="AG775" s="15">
        <v>15</v>
      </c>
      <c r="AH775" s="15">
        <v>35</v>
      </c>
      <c r="AI775" s="2">
        <v>1571.2833333333001</v>
      </c>
      <c r="AJ775" s="14">
        <f t="shared" si="254"/>
        <v>19.398559670781484</v>
      </c>
      <c r="AK775">
        <v>2114</v>
      </c>
      <c r="AL775" s="14">
        <f t="shared" si="255"/>
        <v>26.098765432098766</v>
      </c>
      <c r="AM775" s="16">
        <f t="shared" si="256"/>
        <v>0.74327499211603598</v>
      </c>
      <c r="AN775" s="15">
        <v>59.111111000000001</v>
      </c>
      <c r="AO775" s="16">
        <f t="shared" si="257"/>
        <v>2.2571783107227055</v>
      </c>
      <c r="AP775" s="13">
        <f>IF(('Even Strength'!CU775+'Power Play'!AJ775+'Penalty Kill'!AF775)&gt;0,V775/('Even Strength'!CU775+'Power Play'!AJ775+'Penalty Kill'!AF775),0)</f>
        <v>9.6153846153846159E-3</v>
      </c>
      <c r="AQ775" s="13">
        <f>IF(('Even Strength'!CU775+'Power Play'!AJ775+'Penalty Kill'!AF775)&gt;0,W775/('Even Strength'!CU775+'Power Play'!AJ775+'Penalty Kill'!AF775),0)</f>
        <v>0.11538461538461539</v>
      </c>
      <c r="AR775" s="13">
        <f t="shared" si="258"/>
        <v>0.125</v>
      </c>
      <c r="AS775">
        <v>0</v>
      </c>
      <c r="AT775">
        <v>0</v>
      </c>
      <c r="AU775" s="17">
        <f t="shared" si="259"/>
        <v>0</v>
      </c>
      <c r="AV775">
        <v>0</v>
      </c>
      <c r="AW775">
        <v>154</v>
      </c>
      <c r="AX775">
        <v>75</v>
      </c>
      <c r="AY775">
        <v>64</v>
      </c>
      <c r="AZ775">
        <v>27</v>
      </c>
      <c r="BA775">
        <v>49</v>
      </c>
      <c r="BB775">
        <v>29</v>
      </c>
      <c r="BC775" s="2">
        <f t="shared" si="260"/>
        <v>5.8805435047785961</v>
      </c>
      <c r="BD775" s="14">
        <f t="shared" si="261"/>
        <v>2.8639010575220434</v>
      </c>
      <c r="BE775" s="14">
        <f t="shared" si="262"/>
        <v>2.4438622357521442</v>
      </c>
      <c r="BF775" s="14">
        <f t="shared" si="263"/>
        <v>1.0310043807079357</v>
      </c>
      <c r="BG775" s="14">
        <f t="shared" si="264"/>
        <v>1.8710820242477353</v>
      </c>
      <c r="BH775" s="14">
        <f t="shared" si="265"/>
        <v>1.1073750755751903</v>
      </c>
      <c r="BI775">
        <v>26</v>
      </c>
      <c r="BJ775">
        <v>13</v>
      </c>
      <c r="BK775">
        <v>0</v>
      </c>
      <c r="BL775">
        <v>0</v>
      </c>
      <c r="BM775">
        <v>0</v>
      </c>
      <c r="BN775">
        <v>0</v>
      </c>
      <c r="BO775" s="2">
        <v>6.5323029999999997</v>
      </c>
      <c r="BR775" s="18" t="str">
        <f t="shared" si="266"/>
        <v xml:space="preserve"> </v>
      </c>
      <c r="BT775">
        <v>0</v>
      </c>
      <c r="BU775">
        <v>12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 s="18">
        <f t="shared" si="267"/>
        <v>0</v>
      </c>
      <c r="CC775" s="19">
        <v>2</v>
      </c>
      <c r="CD775">
        <v>-0.4</v>
      </c>
      <c r="CE775">
        <v>4.7</v>
      </c>
      <c r="CF775">
        <v>4.3</v>
      </c>
      <c r="CG775" s="20">
        <f t="shared" si="268"/>
        <v>5.3086419753086415E-2</v>
      </c>
      <c r="CH775" s="20">
        <f t="shared" si="269"/>
        <v>0.16419699396459717</v>
      </c>
      <c r="CI775">
        <v>27.2</v>
      </c>
      <c r="CJ775">
        <v>34.799999999999997</v>
      </c>
      <c r="CK775">
        <v>1.9</v>
      </c>
      <c r="CL775">
        <v>-1.5</v>
      </c>
      <c r="CM775">
        <v>5.6</v>
      </c>
      <c r="CN775">
        <v>0</v>
      </c>
      <c r="CO775">
        <v>4.0999999999999996</v>
      </c>
      <c r="CP775" s="21">
        <f t="shared" si="270"/>
        <v>5.0617283950617278E-2</v>
      </c>
      <c r="CQ775" s="21">
        <f t="shared" si="271"/>
        <v>0.1565599244778717</v>
      </c>
      <c r="CU775">
        <v>1</v>
      </c>
      <c r="CV775" t="s">
        <v>656</v>
      </c>
      <c r="CW775">
        <v>1700000</v>
      </c>
      <c r="CY775" s="22">
        <f t="shared" si="272"/>
        <v>1.1146341463414631</v>
      </c>
    </row>
    <row r="776" spans="1:103" x14ac:dyDescent="0.2">
      <c r="A776">
        <v>38</v>
      </c>
      <c r="B776" t="s">
        <v>3352</v>
      </c>
      <c r="C776" t="s">
        <v>3353</v>
      </c>
      <c r="D776" t="s">
        <v>206</v>
      </c>
      <c r="E776" t="s">
        <v>106</v>
      </c>
      <c r="F776">
        <v>71</v>
      </c>
      <c r="G776">
        <v>185</v>
      </c>
      <c r="H776" t="s">
        <v>118</v>
      </c>
      <c r="M776">
        <v>26</v>
      </c>
      <c r="N776" t="s">
        <v>3354</v>
      </c>
      <c r="O776" s="12" t="s">
        <v>819</v>
      </c>
      <c r="P776" s="12" t="s">
        <v>3355</v>
      </c>
      <c r="Q776" t="s">
        <v>155</v>
      </c>
      <c r="T776" s="12" t="s">
        <v>170</v>
      </c>
      <c r="U776">
        <v>13</v>
      </c>
      <c r="V776">
        <v>0</v>
      </c>
      <c r="W776">
        <v>1</v>
      </c>
      <c r="X776">
        <v>1</v>
      </c>
      <c r="Y776">
        <v>-2</v>
      </c>
      <c r="Z776">
        <v>17</v>
      </c>
      <c r="AA776">
        <v>7</v>
      </c>
      <c r="AB776">
        <v>6</v>
      </c>
      <c r="AC776" s="13">
        <f t="shared" si="252"/>
        <v>0</v>
      </c>
      <c r="AD776" s="13">
        <f t="shared" si="253"/>
        <v>0</v>
      </c>
      <c r="AE776" s="14">
        <v>32</v>
      </c>
      <c r="AF776" s="15">
        <v>11</v>
      </c>
      <c r="AG776" s="15">
        <v>1</v>
      </c>
      <c r="AH776" s="15">
        <v>0</v>
      </c>
      <c r="AI776" s="2">
        <v>137.69999999999999</v>
      </c>
      <c r="AJ776" s="14">
        <f t="shared" si="254"/>
        <v>10.592307692307692</v>
      </c>
      <c r="AK776">
        <v>227</v>
      </c>
      <c r="AL776" s="14">
        <f t="shared" si="255"/>
        <v>17.46153846153846</v>
      </c>
      <c r="AM776" s="16">
        <f t="shared" si="256"/>
        <v>0.60660792951541842</v>
      </c>
      <c r="AN776" s="15">
        <v>0</v>
      </c>
      <c r="AO776" s="16">
        <f t="shared" si="257"/>
        <v>0</v>
      </c>
      <c r="AP776" s="13">
        <f>IF(('Even Strength'!CU776+'Power Play'!AJ776+'Penalty Kill'!AF776)&gt;0,V776/('Even Strength'!CU776+'Power Play'!AJ776+'Penalty Kill'!AF776),0)</f>
        <v>0</v>
      </c>
      <c r="AQ776" s="13">
        <f>IF(('Even Strength'!CU776+'Power Play'!AJ776+'Penalty Kill'!AF776)&gt;0,W776/('Even Strength'!CU776+'Power Play'!AJ776+'Penalty Kill'!AF776),0)</f>
        <v>4.1666666666666664E-2</v>
      </c>
      <c r="AR776" s="13">
        <f t="shared" si="258"/>
        <v>4.1666666666666664E-2</v>
      </c>
      <c r="AS776">
        <v>63</v>
      </c>
      <c r="AT776">
        <v>74</v>
      </c>
      <c r="AU776" s="17">
        <f t="shared" si="259"/>
        <v>0.45985401459854014</v>
      </c>
      <c r="AV776">
        <v>16.899999999999999</v>
      </c>
      <c r="AW776">
        <v>13</v>
      </c>
      <c r="AX776">
        <v>14</v>
      </c>
      <c r="AY776">
        <v>6</v>
      </c>
      <c r="AZ776">
        <v>7</v>
      </c>
      <c r="BA776">
        <v>3</v>
      </c>
      <c r="BB776">
        <v>5</v>
      </c>
      <c r="BC776" s="2">
        <f t="shared" si="260"/>
        <v>5.6644880174291945</v>
      </c>
      <c r="BD776" s="14">
        <f t="shared" si="261"/>
        <v>6.1002178649237475</v>
      </c>
      <c r="BE776" s="14">
        <f t="shared" si="262"/>
        <v>2.6143790849673203</v>
      </c>
      <c r="BF776" s="14">
        <f t="shared" si="263"/>
        <v>3.0501089324618738</v>
      </c>
      <c r="BG776" s="14">
        <f t="shared" si="264"/>
        <v>1.3071895424836601</v>
      </c>
      <c r="BH776" s="14">
        <f t="shared" si="265"/>
        <v>2.1786492374727668</v>
      </c>
      <c r="BI776">
        <v>4</v>
      </c>
      <c r="BJ776">
        <v>2</v>
      </c>
      <c r="BK776">
        <v>0</v>
      </c>
      <c r="BL776">
        <v>0</v>
      </c>
      <c r="BM776">
        <v>0</v>
      </c>
      <c r="BN776">
        <v>0</v>
      </c>
      <c r="BO776" s="2">
        <v>-0.22952199999999998</v>
      </c>
      <c r="BR776" s="18" t="str">
        <f t="shared" si="266"/>
        <v xml:space="preserve"> </v>
      </c>
      <c r="BT776">
        <v>0</v>
      </c>
      <c r="BU776">
        <v>3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 s="18">
        <f t="shared" si="267"/>
        <v>0</v>
      </c>
      <c r="CC776" s="19">
        <v>5</v>
      </c>
      <c r="CD776">
        <v>-0.30000000000000004</v>
      </c>
      <c r="CE776">
        <v>0.1</v>
      </c>
      <c r="CF776">
        <v>-0.2</v>
      </c>
      <c r="CG776" s="20">
        <f t="shared" si="268"/>
        <v>-1.5384615384615385E-2</v>
      </c>
      <c r="CH776" s="20">
        <f t="shared" si="269"/>
        <v>-8.7145969498910694E-2</v>
      </c>
      <c r="CI776">
        <v>2.2999999999999998</v>
      </c>
      <c r="CJ776">
        <v>3.6</v>
      </c>
      <c r="CK776">
        <v>-2.4</v>
      </c>
      <c r="CL776">
        <v>-0.7</v>
      </c>
      <c r="CM776">
        <v>0.5</v>
      </c>
      <c r="CN776">
        <v>0</v>
      </c>
      <c r="CO776">
        <v>-0.2</v>
      </c>
      <c r="CP776" s="21">
        <f t="shared" si="270"/>
        <v>-1.5384615384615385E-2</v>
      </c>
      <c r="CQ776" s="21">
        <f t="shared" si="271"/>
        <v>-8.7145969498910694E-2</v>
      </c>
      <c r="CW776">
        <v>575000</v>
      </c>
      <c r="CY776" s="22">
        <f t="shared" si="272"/>
        <v>-1.2097560975609756</v>
      </c>
    </row>
    <row r="777" spans="1:103" x14ac:dyDescent="0.2">
      <c r="A777">
        <v>32</v>
      </c>
      <c r="B777" t="s">
        <v>3356</v>
      </c>
      <c r="C777" t="s">
        <v>290</v>
      </c>
      <c r="E777" t="s">
        <v>291</v>
      </c>
      <c r="F777">
        <v>71</v>
      </c>
      <c r="G777">
        <v>191</v>
      </c>
      <c r="H777" t="s">
        <v>118</v>
      </c>
      <c r="I777">
        <v>2004</v>
      </c>
      <c r="J777">
        <v>9</v>
      </c>
      <c r="K777">
        <v>262</v>
      </c>
      <c r="M777">
        <v>36</v>
      </c>
      <c r="N777" t="s">
        <v>3357</v>
      </c>
      <c r="O777" s="12" t="s">
        <v>234</v>
      </c>
      <c r="P777" s="12" t="s">
        <v>3358</v>
      </c>
      <c r="Q777" t="s">
        <v>162</v>
      </c>
      <c r="T777" s="12" t="s">
        <v>178</v>
      </c>
      <c r="U777">
        <v>82</v>
      </c>
      <c r="V777">
        <v>10</v>
      </c>
      <c r="W777">
        <v>34</v>
      </c>
      <c r="X777">
        <v>44</v>
      </c>
      <c r="Y777">
        <v>3</v>
      </c>
      <c r="Z777">
        <v>121</v>
      </c>
      <c r="AA777">
        <v>58</v>
      </c>
      <c r="AB777">
        <v>100</v>
      </c>
      <c r="AC777" s="13">
        <f t="shared" si="252"/>
        <v>8.2644628099173556E-2</v>
      </c>
      <c r="AD777" s="13">
        <f t="shared" si="253"/>
        <v>3.5842293906810034E-2</v>
      </c>
      <c r="AE777" s="14">
        <v>49.4</v>
      </c>
      <c r="AF777" s="15">
        <v>15</v>
      </c>
      <c r="AG777" s="15">
        <v>16</v>
      </c>
      <c r="AH777" s="15">
        <v>81</v>
      </c>
      <c r="AI777" s="2">
        <v>1691.9833333332999</v>
      </c>
      <c r="AJ777" s="14">
        <f t="shared" si="254"/>
        <v>20.633943089430488</v>
      </c>
      <c r="AK777">
        <v>2175</v>
      </c>
      <c r="AL777" s="14">
        <f t="shared" si="255"/>
        <v>26.524390243902438</v>
      </c>
      <c r="AM777" s="16">
        <f t="shared" si="256"/>
        <v>0.77792337164749426</v>
      </c>
      <c r="AN777" s="15">
        <v>174.87619000000001</v>
      </c>
      <c r="AO777" s="16">
        <f t="shared" si="257"/>
        <v>6.2013444182863546</v>
      </c>
      <c r="AP777" s="13">
        <f>IF(('Even Strength'!CU777+'Power Play'!AJ777+'Penalty Kill'!AF777)&gt;0,V777/('Even Strength'!CU777+'Power Play'!AJ777+'Penalty Kill'!AF777),0)</f>
        <v>0.10101010101010101</v>
      </c>
      <c r="AQ777" s="13">
        <f>IF(('Even Strength'!CU777+'Power Play'!AJ777+'Penalty Kill'!AF777)&gt;0,W777/('Even Strength'!CU777+'Power Play'!AJ777+'Penalty Kill'!AF777),0)</f>
        <v>0.34343434343434343</v>
      </c>
      <c r="AR777" s="13">
        <f t="shared" si="258"/>
        <v>0.44444444444444442</v>
      </c>
      <c r="AS777">
        <v>0</v>
      </c>
      <c r="AT777">
        <v>0</v>
      </c>
      <c r="AU777" s="17">
        <f t="shared" si="259"/>
        <v>0</v>
      </c>
      <c r="AV777">
        <v>0</v>
      </c>
      <c r="AW777">
        <v>115</v>
      </c>
      <c r="AX777">
        <v>41</v>
      </c>
      <c r="AY777">
        <v>108</v>
      </c>
      <c r="AZ777">
        <v>58</v>
      </c>
      <c r="BA777">
        <v>41</v>
      </c>
      <c r="BB777">
        <v>16</v>
      </c>
      <c r="BC777" s="2">
        <f t="shared" si="260"/>
        <v>4.0780543543573931</v>
      </c>
      <c r="BD777" s="14">
        <f t="shared" si="261"/>
        <v>1.4539150306839401</v>
      </c>
      <c r="BE777" s="14">
        <f t="shared" si="262"/>
        <v>3.8298249588747693</v>
      </c>
      <c r="BF777" s="14">
        <f t="shared" si="263"/>
        <v>2.0567578482845978</v>
      </c>
      <c r="BG777" s="14">
        <f t="shared" si="264"/>
        <v>1.4539150306839401</v>
      </c>
      <c r="BH777" s="14">
        <f t="shared" si="265"/>
        <v>0.56738147538885464</v>
      </c>
      <c r="BI777">
        <v>44</v>
      </c>
      <c r="BJ777">
        <v>22</v>
      </c>
      <c r="BK777">
        <v>0</v>
      </c>
      <c r="BL777">
        <v>0</v>
      </c>
      <c r="BM777">
        <v>0</v>
      </c>
      <c r="BN777">
        <v>0</v>
      </c>
      <c r="BO777" s="2">
        <v>1.7229190000000001</v>
      </c>
      <c r="BR777" s="18" t="str">
        <f t="shared" si="266"/>
        <v xml:space="preserve"> </v>
      </c>
      <c r="BT777">
        <v>5</v>
      </c>
      <c r="BU777">
        <v>17</v>
      </c>
      <c r="BV777">
        <v>1</v>
      </c>
      <c r="BW777">
        <v>1</v>
      </c>
      <c r="BX777">
        <v>2</v>
      </c>
      <c r="BY777">
        <v>0</v>
      </c>
      <c r="BZ777">
        <v>0</v>
      </c>
      <c r="CA777">
        <v>0</v>
      </c>
      <c r="CB777" s="18">
        <f t="shared" si="267"/>
        <v>0</v>
      </c>
      <c r="CC777" s="19">
        <v>3</v>
      </c>
      <c r="CD777">
        <v>4</v>
      </c>
      <c r="CE777">
        <v>3.6</v>
      </c>
      <c r="CF777">
        <v>7.5</v>
      </c>
      <c r="CG777" s="20">
        <f t="shared" si="268"/>
        <v>9.1463414634146339E-2</v>
      </c>
      <c r="CH777" s="20">
        <f t="shared" si="269"/>
        <v>0.26596006658852561</v>
      </c>
      <c r="CI777">
        <v>36.799999999999997</v>
      </c>
      <c r="CJ777">
        <v>32.200000000000003</v>
      </c>
      <c r="CK777">
        <v>6.6</v>
      </c>
      <c r="CL777">
        <v>8.6999999999999993</v>
      </c>
      <c r="CM777">
        <v>2.4</v>
      </c>
      <c r="CN777">
        <v>0</v>
      </c>
      <c r="CO777">
        <v>11.1</v>
      </c>
      <c r="CP777" s="21">
        <f t="shared" si="270"/>
        <v>0.13536585365853659</v>
      </c>
      <c r="CQ777" s="21">
        <f t="shared" si="271"/>
        <v>0.39362089855101789</v>
      </c>
      <c r="CW777">
        <v>5250000</v>
      </c>
      <c r="CY777" s="22">
        <f t="shared" si="272"/>
        <v>1.8804878048780491</v>
      </c>
    </row>
    <row r="778" spans="1:103" x14ac:dyDescent="0.2">
      <c r="A778">
        <v>18</v>
      </c>
      <c r="B778" t="s">
        <v>3359</v>
      </c>
      <c r="C778" t="s">
        <v>597</v>
      </c>
      <c r="D778" t="s">
        <v>105</v>
      </c>
      <c r="E778" t="s">
        <v>106</v>
      </c>
      <c r="F778">
        <v>73</v>
      </c>
      <c r="G778">
        <v>188</v>
      </c>
      <c r="H778" t="s">
        <v>107</v>
      </c>
      <c r="I778">
        <v>2011</v>
      </c>
      <c r="J778">
        <v>1</v>
      </c>
      <c r="K778">
        <v>5</v>
      </c>
      <c r="L778" t="s">
        <v>108</v>
      </c>
      <c r="M778">
        <v>20</v>
      </c>
      <c r="N778" t="s">
        <v>3360</v>
      </c>
      <c r="O778" s="12" t="s">
        <v>743</v>
      </c>
      <c r="P778" s="12" t="s">
        <v>3361</v>
      </c>
      <c r="Q778" t="s">
        <v>300</v>
      </c>
      <c r="T778" s="12" t="s">
        <v>170</v>
      </c>
      <c r="U778">
        <v>37</v>
      </c>
      <c r="V778">
        <v>7</v>
      </c>
      <c r="W778">
        <v>11</v>
      </c>
      <c r="X778">
        <v>18</v>
      </c>
      <c r="Y778">
        <v>-1</v>
      </c>
      <c r="Z778">
        <v>89</v>
      </c>
      <c r="AA778">
        <v>20</v>
      </c>
      <c r="AB778">
        <v>28</v>
      </c>
      <c r="AC778" s="13">
        <f t="shared" si="252"/>
        <v>7.8651685393258425E-2</v>
      </c>
      <c r="AD778" s="13">
        <f t="shared" si="253"/>
        <v>5.1094890510948905E-2</v>
      </c>
      <c r="AE778" s="14">
        <v>29.6</v>
      </c>
      <c r="AF778" s="15">
        <v>58</v>
      </c>
      <c r="AG778" s="15">
        <v>15</v>
      </c>
      <c r="AH778" s="15">
        <v>8</v>
      </c>
      <c r="AI778" s="2">
        <v>562</v>
      </c>
      <c r="AJ778" s="14">
        <f t="shared" si="254"/>
        <v>15.189189189189189</v>
      </c>
      <c r="AK778">
        <v>703</v>
      </c>
      <c r="AL778" s="14">
        <f t="shared" si="255"/>
        <v>19</v>
      </c>
      <c r="AM778" s="16">
        <f t="shared" si="256"/>
        <v>0.79943100995732574</v>
      </c>
      <c r="AN778" s="15">
        <v>61.25</v>
      </c>
      <c r="AO778" s="16">
        <f t="shared" si="257"/>
        <v>6.5391459074733094</v>
      </c>
      <c r="AP778" s="13">
        <f>IF(('Even Strength'!CU778+'Power Play'!AJ778+'Penalty Kill'!AF778)&gt;0,V778/('Even Strength'!CU778+'Power Play'!AJ778+'Penalty Kill'!AF778),0)</f>
        <v>8.3333333333333329E-2</v>
      </c>
      <c r="AQ778" s="13">
        <f>IF(('Even Strength'!CU778+'Power Play'!AJ778+'Penalty Kill'!AF778)&gt;0,W778/('Even Strength'!CU778+'Power Play'!AJ778+'Penalty Kill'!AF778),0)</f>
        <v>0.13095238095238096</v>
      </c>
      <c r="AR778" s="13">
        <f t="shared" si="258"/>
        <v>0.2142857142857143</v>
      </c>
      <c r="AS778">
        <v>165</v>
      </c>
      <c r="AT778">
        <v>209</v>
      </c>
      <c r="AU778" s="17">
        <f t="shared" si="259"/>
        <v>0.44117647058823528</v>
      </c>
      <c r="AV778">
        <v>16.8</v>
      </c>
      <c r="AW778">
        <v>25</v>
      </c>
      <c r="AX778">
        <v>29</v>
      </c>
      <c r="AY778">
        <v>8</v>
      </c>
      <c r="AZ778">
        <v>20</v>
      </c>
      <c r="BA778">
        <v>22</v>
      </c>
      <c r="BB778">
        <v>21</v>
      </c>
      <c r="BC778" s="2">
        <f t="shared" si="260"/>
        <v>2.6690391459074734</v>
      </c>
      <c r="BD778" s="14">
        <f t="shared" si="261"/>
        <v>3.0960854092526691</v>
      </c>
      <c r="BE778" s="14">
        <f t="shared" si="262"/>
        <v>0.85409252669039137</v>
      </c>
      <c r="BF778" s="14">
        <f t="shared" si="263"/>
        <v>2.1352313167259789</v>
      </c>
      <c r="BG778" s="14">
        <f t="shared" si="264"/>
        <v>2.3487544483985765</v>
      </c>
      <c r="BH778" s="14">
        <f t="shared" si="265"/>
        <v>2.2419928825622772</v>
      </c>
      <c r="BI778">
        <v>8</v>
      </c>
      <c r="BJ778">
        <v>4</v>
      </c>
      <c r="BK778">
        <v>0</v>
      </c>
      <c r="BL778">
        <v>0</v>
      </c>
      <c r="BM778">
        <v>0</v>
      </c>
      <c r="BN778">
        <v>0</v>
      </c>
      <c r="BO778" s="2">
        <v>-0.68441099999999999</v>
      </c>
      <c r="BP778">
        <v>3</v>
      </c>
      <c r="BQ778">
        <v>1</v>
      </c>
      <c r="BR778" s="18">
        <f t="shared" si="266"/>
        <v>0.33333333333333331</v>
      </c>
      <c r="BS778">
        <v>0</v>
      </c>
      <c r="BT778">
        <v>1</v>
      </c>
      <c r="BU778">
        <v>12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 s="18">
        <f t="shared" si="267"/>
        <v>0</v>
      </c>
      <c r="CC778" s="19">
        <v>4</v>
      </c>
      <c r="CD778">
        <v>1.2</v>
      </c>
      <c r="CE778">
        <v>0.60000000000000009</v>
      </c>
      <c r="CF778">
        <v>1.8</v>
      </c>
      <c r="CG778" s="20">
        <f t="shared" si="268"/>
        <v>4.8648648648648651E-2</v>
      </c>
      <c r="CH778" s="20">
        <f t="shared" si="269"/>
        <v>0.19217081850533807</v>
      </c>
      <c r="CI778">
        <v>12.6</v>
      </c>
      <c r="CJ778">
        <v>9.1</v>
      </c>
      <c r="CK778">
        <v>4.4000000000000004</v>
      </c>
      <c r="CL778">
        <v>1.8</v>
      </c>
      <c r="CM778">
        <v>0.8</v>
      </c>
      <c r="CN778">
        <v>0</v>
      </c>
      <c r="CO778">
        <v>2.7</v>
      </c>
      <c r="CP778" s="21">
        <f t="shared" si="270"/>
        <v>7.2972972972972977E-2</v>
      </c>
      <c r="CQ778" s="21">
        <f t="shared" si="271"/>
        <v>0.28825622775800713</v>
      </c>
      <c r="CW778">
        <v>1713333</v>
      </c>
      <c r="CY778" s="22">
        <f t="shared" si="272"/>
        <v>-0.30877990243902431</v>
      </c>
    </row>
    <row r="779" spans="1:103" x14ac:dyDescent="0.2">
      <c r="A779">
        <v>7</v>
      </c>
      <c r="B779" t="s">
        <v>3362</v>
      </c>
      <c r="C779" t="s">
        <v>3363</v>
      </c>
      <c r="D779" t="s">
        <v>351</v>
      </c>
      <c r="E779" t="s">
        <v>106</v>
      </c>
      <c r="F779">
        <v>74</v>
      </c>
      <c r="G779">
        <v>215</v>
      </c>
      <c r="H779" t="s">
        <v>118</v>
      </c>
      <c r="I779">
        <v>1998</v>
      </c>
      <c r="J779">
        <v>1</v>
      </c>
      <c r="K779">
        <v>3</v>
      </c>
      <c r="M779">
        <v>34</v>
      </c>
      <c r="N779" t="s">
        <v>3364</v>
      </c>
      <c r="O779" s="12" t="s">
        <v>599</v>
      </c>
      <c r="P779" s="12" t="s">
        <v>3365</v>
      </c>
      <c r="Q779" t="s">
        <v>610</v>
      </c>
      <c r="T779" s="12" t="s">
        <v>178</v>
      </c>
      <c r="U779">
        <v>61</v>
      </c>
      <c r="V779">
        <v>3</v>
      </c>
      <c r="W779">
        <v>8</v>
      </c>
      <c r="X779">
        <v>11</v>
      </c>
      <c r="Y779">
        <v>4</v>
      </c>
      <c r="Z779">
        <v>64</v>
      </c>
      <c r="AA779">
        <v>31</v>
      </c>
      <c r="AB779">
        <v>70</v>
      </c>
      <c r="AC779" s="13">
        <f t="shared" si="252"/>
        <v>4.6875E-2</v>
      </c>
      <c r="AD779" s="13">
        <f t="shared" si="253"/>
        <v>1.8181818181818181E-2</v>
      </c>
      <c r="AE779" s="14">
        <v>50.6</v>
      </c>
      <c r="AF779" s="15">
        <v>20</v>
      </c>
      <c r="AG779" s="15">
        <v>4</v>
      </c>
      <c r="AH779" s="15">
        <v>34</v>
      </c>
      <c r="AI779" s="2">
        <v>1167.9000000000001</v>
      </c>
      <c r="AJ779" s="14">
        <f t="shared" si="254"/>
        <v>19.145901639344263</v>
      </c>
      <c r="AK779">
        <v>1497</v>
      </c>
      <c r="AL779" s="14">
        <f t="shared" si="255"/>
        <v>24.540983606557376</v>
      </c>
      <c r="AM779" s="16">
        <f t="shared" si="256"/>
        <v>0.7801603206412826</v>
      </c>
      <c r="AN779" s="15">
        <v>55.157895000000003</v>
      </c>
      <c r="AO779" s="16">
        <f t="shared" si="257"/>
        <v>2.833696121243257</v>
      </c>
      <c r="AP779" s="13">
        <f>IF(('Even Strength'!CU779+'Power Play'!AJ779+'Penalty Kill'!AF779)&gt;0,V779/('Even Strength'!CU779+'Power Play'!AJ779+'Penalty Kill'!AF779),0)</f>
        <v>3.896103896103896E-2</v>
      </c>
      <c r="AQ779" s="13">
        <f>IF(('Even Strength'!CU779+'Power Play'!AJ779+'Penalty Kill'!AF779)&gt;0,W779/('Even Strength'!CU779+'Power Play'!AJ779+'Penalty Kill'!AF779),0)</f>
        <v>0.1038961038961039</v>
      </c>
      <c r="AR779" s="13">
        <f t="shared" si="258"/>
        <v>0.14285714285714285</v>
      </c>
      <c r="AS779">
        <v>0</v>
      </c>
      <c r="AT779">
        <v>0</v>
      </c>
      <c r="AU779" s="17">
        <f t="shared" si="259"/>
        <v>0</v>
      </c>
      <c r="AV779">
        <v>0</v>
      </c>
      <c r="AW779">
        <v>98</v>
      </c>
      <c r="AX779">
        <v>122</v>
      </c>
      <c r="AY779">
        <v>114</v>
      </c>
      <c r="AZ779">
        <v>31</v>
      </c>
      <c r="BA779">
        <v>29</v>
      </c>
      <c r="BB779">
        <v>13</v>
      </c>
      <c r="BC779" s="2">
        <f t="shared" si="260"/>
        <v>5.0346776265091187</v>
      </c>
      <c r="BD779" s="14">
        <f t="shared" si="261"/>
        <v>6.2676599023889024</v>
      </c>
      <c r="BE779" s="14">
        <f t="shared" si="262"/>
        <v>5.856665810428975</v>
      </c>
      <c r="BF779" s="14">
        <f t="shared" si="263"/>
        <v>1.5926021063447213</v>
      </c>
      <c r="BG779" s="14">
        <f t="shared" si="264"/>
        <v>1.4898535833547393</v>
      </c>
      <c r="BH779" s="14">
        <f t="shared" si="265"/>
        <v>0.6678653994348831</v>
      </c>
      <c r="BI779">
        <v>35</v>
      </c>
      <c r="BJ779">
        <v>15</v>
      </c>
      <c r="BK779">
        <v>1</v>
      </c>
      <c r="BL779">
        <v>0</v>
      </c>
      <c r="BM779">
        <v>0</v>
      </c>
      <c r="BN779">
        <v>0</v>
      </c>
      <c r="BO779" s="2">
        <v>4.6853610000000003</v>
      </c>
      <c r="BR779" s="18" t="str">
        <f t="shared" si="266"/>
        <v xml:space="preserve"> </v>
      </c>
      <c r="BT779">
        <v>0</v>
      </c>
      <c r="BU779">
        <v>19</v>
      </c>
      <c r="BV779">
        <v>1</v>
      </c>
      <c r="BW779">
        <v>0</v>
      </c>
      <c r="BX779">
        <v>3</v>
      </c>
      <c r="BY779">
        <v>0</v>
      </c>
      <c r="BZ779">
        <v>0</v>
      </c>
      <c r="CA779">
        <v>0</v>
      </c>
      <c r="CB779" s="18">
        <f t="shared" si="267"/>
        <v>0</v>
      </c>
      <c r="CC779" s="19">
        <v>6</v>
      </c>
      <c r="CD779">
        <v>0.1</v>
      </c>
      <c r="CE779">
        <v>2.8</v>
      </c>
      <c r="CF779">
        <v>2.9</v>
      </c>
      <c r="CG779" s="20">
        <f t="shared" si="268"/>
        <v>4.7540983606557376E-2</v>
      </c>
      <c r="CH779" s="20">
        <f t="shared" si="269"/>
        <v>0.14898535833547391</v>
      </c>
      <c r="CI779">
        <v>17.2</v>
      </c>
      <c r="CJ779">
        <v>25.5</v>
      </c>
      <c r="CK779">
        <v>-4.3</v>
      </c>
      <c r="CL779">
        <v>0.30000000000000004</v>
      </c>
      <c r="CM779">
        <v>4</v>
      </c>
      <c r="CN779">
        <v>0</v>
      </c>
      <c r="CO779">
        <v>4.4000000000000004</v>
      </c>
      <c r="CP779" s="21">
        <f t="shared" si="270"/>
        <v>7.2131147540983612E-2</v>
      </c>
      <c r="CQ779" s="21">
        <f t="shared" si="271"/>
        <v>0.22604675057796042</v>
      </c>
      <c r="CU779">
        <v>15</v>
      </c>
      <c r="CV779" t="s">
        <v>312</v>
      </c>
      <c r="CW779">
        <v>3600000</v>
      </c>
      <c r="CY779" s="22">
        <f t="shared" si="272"/>
        <v>-1.9219512195121951</v>
      </c>
    </row>
    <row r="780" spans="1:103" x14ac:dyDescent="0.2">
      <c r="A780">
        <v>5</v>
      </c>
      <c r="B780" t="s">
        <v>536</v>
      </c>
      <c r="C780" t="s">
        <v>741</v>
      </c>
      <c r="D780" t="s">
        <v>127</v>
      </c>
      <c r="E780" t="s">
        <v>117</v>
      </c>
      <c r="F780">
        <v>74</v>
      </c>
      <c r="G780">
        <v>213</v>
      </c>
      <c r="H780" t="s">
        <v>118</v>
      </c>
      <c r="I780">
        <v>2003</v>
      </c>
      <c r="J780">
        <v>1</v>
      </c>
      <c r="K780">
        <v>21</v>
      </c>
      <c r="M780">
        <v>29</v>
      </c>
      <c r="N780" t="s">
        <v>3366</v>
      </c>
      <c r="O780" s="12" t="s">
        <v>234</v>
      </c>
      <c r="P780" s="12" t="s">
        <v>3365</v>
      </c>
      <c r="Q780" t="s">
        <v>169</v>
      </c>
      <c r="T780" s="12" t="s">
        <v>178</v>
      </c>
      <c r="U780">
        <v>69</v>
      </c>
      <c r="V780">
        <v>2</v>
      </c>
      <c r="W780">
        <v>11</v>
      </c>
      <c r="X780">
        <v>13</v>
      </c>
      <c r="Y780">
        <v>11</v>
      </c>
      <c r="Z780">
        <v>73</v>
      </c>
      <c r="AA780">
        <v>28</v>
      </c>
      <c r="AB780">
        <v>51</v>
      </c>
      <c r="AC780" s="13">
        <f t="shared" si="252"/>
        <v>2.7397260273972601E-2</v>
      </c>
      <c r="AD780" s="13">
        <f t="shared" si="253"/>
        <v>1.3157894736842105E-2</v>
      </c>
      <c r="AE780" s="14">
        <v>50.4</v>
      </c>
      <c r="AF780" s="15">
        <v>27</v>
      </c>
      <c r="AG780" s="15">
        <v>18</v>
      </c>
      <c r="AH780" s="15">
        <v>22</v>
      </c>
      <c r="AI780" s="2">
        <v>1284.9666666666999</v>
      </c>
      <c r="AJ780" s="14">
        <f t="shared" si="254"/>
        <v>18.622705314010144</v>
      </c>
      <c r="AK780">
        <v>1678</v>
      </c>
      <c r="AL780" s="14">
        <f t="shared" si="255"/>
        <v>24.318840579710145</v>
      </c>
      <c r="AM780" s="16">
        <f t="shared" si="256"/>
        <v>0.76577274533176398</v>
      </c>
      <c r="AN780" s="15">
        <v>43.829787000000003</v>
      </c>
      <c r="AO780" s="16">
        <f t="shared" si="257"/>
        <v>2.0465801084333695</v>
      </c>
      <c r="AP780" s="13">
        <f>IF(('Even Strength'!CU780+'Power Play'!AJ780+'Penalty Kill'!AF780)&gt;0,V780/('Even Strength'!CU780+'Power Play'!AJ780+'Penalty Kill'!AF780),0)</f>
        <v>1.4388489208633094E-2</v>
      </c>
      <c r="AQ780" s="13">
        <f>IF(('Even Strength'!CU780+'Power Play'!AJ780+'Penalty Kill'!AF780)&gt;0,W780/('Even Strength'!CU780+'Power Play'!AJ780+'Penalty Kill'!AF780),0)</f>
        <v>7.9136690647482008E-2</v>
      </c>
      <c r="AR780" s="13">
        <f t="shared" si="258"/>
        <v>9.3525179856115109E-2</v>
      </c>
      <c r="AS780">
        <v>0</v>
      </c>
      <c r="AT780">
        <v>0</v>
      </c>
      <c r="AU780" s="17">
        <f t="shared" si="259"/>
        <v>0</v>
      </c>
      <c r="AV780">
        <v>0</v>
      </c>
      <c r="AW780">
        <v>116</v>
      </c>
      <c r="AX780">
        <v>229</v>
      </c>
      <c r="AY780">
        <v>160</v>
      </c>
      <c r="AZ780">
        <v>28</v>
      </c>
      <c r="BA780">
        <v>32</v>
      </c>
      <c r="BB780">
        <v>6</v>
      </c>
      <c r="BC780" s="2">
        <f t="shared" si="260"/>
        <v>5.4164829178446814</v>
      </c>
      <c r="BD780" s="14">
        <f t="shared" si="261"/>
        <v>10.692884380917517</v>
      </c>
      <c r="BE780" s="14">
        <f t="shared" si="262"/>
        <v>7.4710109211650773</v>
      </c>
      <c r="BF780" s="14">
        <f t="shared" si="263"/>
        <v>1.3074269112038885</v>
      </c>
      <c r="BG780" s="14">
        <f t="shared" si="264"/>
        <v>1.4942021842330155</v>
      </c>
      <c r="BH780" s="14">
        <f t="shared" si="265"/>
        <v>0.28016290954369039</v>
      </c>
      <c r="BI780">
        <v>101</v>
      </c>
      <c r="BJ780">
        <v>28</v>
      </c>
      <c r="BK780">
        <v>7</v>
      </c>
      <c r="BL780">
        <v>1</v>
      </c>
      <c r="BM780">
        <v>0</v>
      </c>
      <c r="BN780">
        <v>0</v>
      </c>
      <c r="BO780" s="2">
        <v>-6.6566279999999995</v>
      </c>
      <c r="BR780" s="18" t="str">
        <f t="shared" si="266"/>
        <v xml:space="preserve"> </v>
      </c>
      <c r="BT780">
        <v>1</v>
      </c>
      <c r="BU780">
        <v>18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 s="18">
        <f t="shared" si="267"/>
        <v>0</v>
      </c>
      <c r="CC780" s="19">
        <v>4</v>
      </c>
      <c r="CD780">
        <v>0.1</v>
      </c>
      <c r="CE780">
        <v>3.5</v>
      </c>
      <c r="CF780">
        <v>3.6</v>
      </c>
      <c r="CG780" s="20">
        <f t="shared" si="268"/>
        <v>5.2173913043478265E-2</v>
      </c>
      <c r="CH780" s="20">
        <f t="shared" si="269"/>
        <v>0.16809774572621425</v>
      </c>
      <c r="CI780">
        <v>20.399999999999999</v>
      </c>
      <c r="CJ780">
        <v>32.5</v>
      </c>
      <c r="CK780">
        <v>9</v>
      </c>
      <c r="CL780">
        <v>0.1</v>
      </c>
      <c r="CM780">
        <v>5.9</v>
      </c>
      <c r="CN780">
        <v>0</v>
      </c>
      <c r="CO780">
        <v>6</v>
      </c>
      <c r="CP780" s="21">
        <f t="shared" si="270"/>
        <v>8.6956521739130432E-2</v>
      </c>
      <c r="CQ780" s="21">
        <f t="shared" si="271"/>
        <v>0.28016290954369039</v>
      </c>
      <c r="CU780">
        <v>13</v>
      </c>
      <c r="CV780" t="s">
        <v>3367</v>
      </c>
      <c r="CW780">
        <v>1700000</v>
      </c>
      <c r="CY780" s="22">
        <f t="shared" si="272"/>
        <v>3.0146341463414634</v>
      </c>
    </row>
    <row r="781" spans="1:103" x14ac:dyDescent="0.2">
      <c r="A781">
        <v>76</v>
      </c>
      <c r="B781" t="s">
        <v>3368</v>
      </c>
      <c r="C781" t="s">
        <v>472</v>
      </c>
      <c r="D781" t="s">
        <v>105</v>
      </c>
      <c r="E781" t="s">
        <v>106</v>
      </c>
      <c r="F781">
        <v>72</v>
      </c>
      <c r="G781">
        <v>217</v>
      </c>
      <c r="H781" t="s">
        <v>107</v>
      </c>
      <c r="I781">
        <v>2007</v>
      </c>
      <c r="J781">
        <v>2</v>
      </c>
      <c r="K781">
        <v>43</v>
      </c>
      <c r="M781">
        <v>24</v>
      </c>
      <c r="N781" t="s">
        <v>3369</v>
      </c>
      <c r="O781" s="12" t="s">
        <v>3370</v>
      </c>
      <c r="P781" s="12" t="s">
        <v>3371</v>
      </c>
      <c r="Q781" t="s">
        <v>367</v>
      </c>
      <c r="T781" s="12" t="s">
        <v>178</v>
      </c>
      <c r="U781">
        <v>82</v>
      </c>
      <c r="V781">
        <v>10</v>
      </c>
      <c r="W781">
        <v>43</v>
      </c>
      <c r="X781">
        <v>53</v>
      </c>
      <c r="Y781">
        <v>-4</v>
      </c>
      <c r="Z781">
        <v>204</v>
      </c>
      <c r="AA781">
        <v>82</v>
      </c>
      <c r="AB781">
        <v>171</v>
      </c>
      <c r="AC781" s="13">
        <f t="shared" si="252"/>
        <v>4.9019607843137254E-2</v>
      </c>
      <c r="AD781" s="13">
        <f t="shared" si="253"/>
        <v>2.1881838074398249E-2</v>
      </c>
      <c r="AE781" s="14">
        <v>57.4</v>
      </c>
      <c r="AF781" s="15">
        <v>73</v>
      </c>
      <c r="AG781" s="15">
        <v>12</v>
      </c>
      <c r="AH781" s="15">
        <v>116</v>
      </c>
      <c r="AI781" s="2">
        <v>2018.5333333333001</v>
      </c>
      <c r="AJ781" s="14">
        <f t="shared" si="254"/>
        <v>24.616260162601222</v>
      </c>
      <c r="AK781">
        <v>2196</v>
      </c>
      <c r="AL781" s="14">
        <f t="shared" si="255"/>
        <v>26.780487804878049</v>
      </c>
      <c r="AM781" s="16">
        <f t="shared" si="256"/>
        <v>0.91918639951425318</v>
      </c>
      <c r="AN781" s="15">
        <v>175.01760400000001</v>
      </c>
      <c r="AO781" s="16">
        <f t="shared" si="257"/>
        <v>5.2023199550829844</v>
      </c>
      <c r="AP781" s="13">
        <f>IF(('Even Strength'!CU781+'Power Play'!AJ781+'Penalty Kill'!AF781)&gt;0,V781/('Even Strength'!CU781+'Power Play'!AJ781+'Penalty Kill'!AF781),0)</f>
        <v>0.12820512820512819</v>
      </c>
      <c r="AQ781" s="13">
        <f>IF(('Even Strength'!CU781+'Power Play'!AJ781+'Penalty Kill'!AF781)&gt;0,W781/('Even Strength'!CU781+'Power Play'!AJ781+'Penalty Kill'!AF781),0)</f>
        <v>0.55128205128205132</v>
      </c>
      <c r="AR781" s="13">
        <f t="shared" si="258"/>
        <v>0.67948717948717952</v>
      </c>
      <c r="AS781">
        <v>0</v>
      </c>
      <c r="AT781">
        <v>0</v>
      </c>
      <c r="AU781" s="17">
        <f t="shared" si="259"/>
        <v>0</v>
      </c>
      <c r="AV781">
        <v>0</v>
      </c>
      <c r="AW781">
        <v>132</v>
      </c>
      <c r="AX781">
        <v>135</v>
      </c>
      <c r="AY781">
        <v>125</v>
      </c>
      <c r="AZ781">
        <v>82</v>
      </c>
      <c r="BA781">
        <v>83</v>
      </c>
      <c r="BB781">
        <v>26</v>
      </c>
      <c r="BC781" s="2">
        <f t="shared" si="260"/>
        <v>3.9236409274061024</v>
      </c>
      <c r="BD781" s="14">
        <f t="shared" si="261"/>
        <v>4.0128145848471499</v>
      </c>
      <c r="BE781" s="14">
        <f t="shared" si="262"/>
        <v>3.7155690600436571</v>
      </c>
      <c r="BF781" s="14">
        <f t="shared" si="263"/>
        <v>2.4374133033886394</v>
      </c>
      <c r="BG781" s="14">
        <f t="shared" si="264"/>
        <v>2.4671378558689883</v>
      </c>
      <c r="BH781" s="14">
        <f t="shared" si="265"/>
        <v>0.77283836448908072</v>
      </c>
      <c r="BI781">
        <v>81</v>
      </c>
      <c r="BJ781">
        <v>38</v>
      </c>
      <c r="BK781">
        <v>1</v>
      </c>
      <c r="BL781">
        <v>0</v>
      </c>
      <c r="BM781">
        <v>0</v>
      </c>
      <c r="BN781">
        <v>0</v>
      </c>
      <c r="BO781" s="2">
        <v>-2.7555109999999998</v>
      </c>
      <c r="BR781" s="18" t="str">
        <f t="shared" si="266"/>
        <v xml:space="preserve"> </v>
      </c>
      <c r="BT781">
        <v>1</v>
      </c>
      <c r="BU781">
        <v>21</v>
      </c>
      <c r="BV781">
        <v>1</v>
      </c>
      <c r="BW781">
        <v>1</v>
      </c>
      <c r="BX781">
        <v>1</v>
      </c>
      <c r="BY781">
        <v>0</v>
      </c>
      <c r="BZ781">
        <v>0</v>
      </c>
      <c r="CA781">
        <v>0</v>
      </c>
      <c r="CB781" s="18">
        <f t="shared" si="267"/>
        <v>0</v>
      </c>
      <c r="CC781" s="19">
        <v>4</v>
      </c>
      <c r="CD781">
        <v>4.7</v>
      </c>
      <c r="CE781">
        <v>4.5999999999999996</v>
      </c>
      <c r="CF781">
        <v>9.3000000000000007</v>
      </c>
      <c r="CG781" s="20">
        <f t="shared" si="268"/>
        <v>0.11341463414634147</v>
      </c>
      <c r="CH781" s="20">
        <f t="shared" si="269"/>
        <v>0.2764383380672481</v>
      </c>
      <c r="CI781">
        <v>55.5</v>
      </c>
      <c r="CJ781">
        <v>41.9</v>
      </c>
      <c r="CK781">
        <v>-1.2</v>
      </c>
      <c r="CL781">
        <v>7.6</v>
      </c>
      <c r="CM781">
        <v>1.9</v>
      </c>
      <c r="CN781">
        <v>0</v>
      </c>
      <c r="CO781">
        <v>9.5</v>
      </c>
      <c r="CP781" s="21">
        <f t="shared" si="270"/>
        <v>0.11585365853658537</v>
      </c>
      <c r="CQ781" s="21">
        <f t="shared" si="271"/>
        <v>0.28238324856331792</v>
      </c>
      <c r="CW781">
        <v>2875000</v>
      </c>
      <c r="CY781" s="22">
        <f t="shared" si="272"/>
        <v>4.4512195121951219</v>
      </c>
    </row>
    <row r="782" spans="1:103" x14ac:dyDescent="0.2">
      <c r="A782">
        <v>52</v>
      </c>
      <c r="B782" t="s">
        <v>3372</v>
      </c>
      <c r="C782" t="s">
        <v>3373</v>
      </c>
      <c r="E782" t="s">
        <v>1182</v>
      </c>
      <c r="F782">
        <v>73</v>
      </c>
      <c r="G782">
        <v>198</v>
      </c>
      <c r="H782" t="s">
        <v>118</v>
      </c>
      <c r="I782">
        <v>2003</v>
      </c>
      <c r="J782">
        <v>3</v>
      </c>
      <c r="K782">
        <v>92</v>
      </c>
      <c r="M782">
        <v>29</v>
      </c>
      <c r="N782" t="s">
        <v>3374</v>
      </c>
      <c r="O782" s="12" t="s">
        <v>1178</v>
      </c>
      <c r="P782" s="12" t="s">
        <v>3375</v>
      </c>
      <c r="Q782" t="s">
        <v>139</v>
      </c>
      <c r="T782" s="12" t="s">
        <v>178</v>
      </c>
      <c r="U782">
        <v>25</v>
      </c>
      <c r="V782">
        <v>0</v>
      </c>
      <c r="W782">
        <v>2</v>
      </c>
      <c r="X782">
        <v>2</v>
      </c>
      <c r="Y782">
        <v>-3</v>
      </c>
      <c r="Z782">
        <v>21</v>
      </c>
      <c r="AA782">
        <v>14</v>
      </c>
      <c r="AB782">
        <v>14</v>
      </c>
      <c r="AC782" s="13">
        <f t="shared" si="252"/>
        <v>0</v>
      </c>
      <c r="AD782" s="13">
        <f t="shared" si="253"/>
        <v>0</v>
      </c>
      <c r="AE782" s="14">
        <v>54.2</v>
      </c>
      <c r="AF782" s="15">
        <v>1</v>
      </c>
      <c r="AG782" s="15">
        <v>2</v>
      </c>
      <c r="AH782" s="15">
        <v>16</v>
      </c>
      <c r="AI782" s="2">
        <v>453.13333333330002</v>
      </c>
      <c r="AJ782" s="14">
        <f t="shared" si="254"/>
        <v>18.125333333332001</v>
      </c>
      <c r="AK782">
        <v>558</v>
      </c>
      <c r="AL782" s="14">
        <f t="shared" si="255"/>
        <v>22.32</v>
      </c>
      <c r="AM782" s="16">
        <f t="shared" si="256"/>
        <v>0.81206690561523298</v>
      </c>
      <c r="AN782" s="15">
        <v>2.5</v>
      </c>
      <c r="AO782" s="16">
        <f t="shared" si="257"/>
        <v>0.33102839488011854</v>
      </c>
      <c r="AP782" s="13">
        <f>IF(('Even Strength'!CU782+'Power Play'!AJ782+'Penalty Kill'!AF782)&gt;0,V782/('Even Strength'!CU782+'Power Play'!AJ782+'Penalty Kill'!AF782),0)</f>
        <v>0</v>
      </c>
      <c r="AQ782" s="13">
        <f>IF(('Even Strength'!CU782+'Power Play'!AJ782+'Penalty Kill'!AF782)&gt;0,W782/('Even Strength'!CU782+'Power Play'!AJ782+'Penalty Kill'!AF782),0)</f>
        <v>6.6666666666666666E-2</v>
      </c>
      <c r="AR782" s="13">
        <f t="shared" si="258"/>
        <v>6.6666666666666666E-2</v>
      </c>
      <c r="AS782">
        <v>0</v>
      </c>
      <c r="AT782">
        <v>0</v>
      </c>
      <c r="AU782" s="17">
        <f t="shared" si="259"/>
        <v>0</v>
      </c>
      <c r="AV782">
        <v>0</v>
      </c>
      <c r="AW782">
        <v>36</v>
      </c>
      <c r="AX782">
        <v>11</v>
      </c>
      <c r="AY782">
        <v>44</v>
      </c>
      <c r="AZ782">
        <v>14</v>
      </c>
      <c r="BA782">
        <v>10</v>
      </c>
      <c r="BB782">
        <v>1</v>
      </c>
      <c r="BC782" s="2">
        <f t="shared" si="260"/>
        <v>4.7668088862737061</v>
      </c>
      <c r="BD782" s="14">
        <f t="shared" si="261"/>
        <v>1.4565249374725213</v>
      </c>
      <c r="BE782" s="14">
        <f t="shared" si="262"/>
        <v>5.8260997498900853</v>
      </c>
      <c r="BF782" s="14">
        <f t="shared" si="263"/>
        <v>1.8537590113286635</v>
      </c>
      <c r="BG782" s="14">
        <f t="shared" si="264"/>
        <v>1.3241135795204741</v>
      </c>
      <c r="BH782" s="14">
        <f t="shared" si="265"/>
        <v>0.13241135795204739</v>
      </c>
      <c r="BI782">
        <v>8</v>
      </c>
      <c r="BJ782">
        <v>4</v>
      </c>
      <c r="BK782">
        <v>0</v>
      </c>
      <c r="BL782">
        <v>0</v>
      </c>
      <c r="BM782">
        <v>0</v>
      </c>
      <c r="BN782">
        <v>0</v>
      </c>
      <c r="BO782" s="2">
        <v>-0.88197799999999993</v>
      </c>
      <c r="BR782" s="18" t="str">
        <f t="shared" si="266"/>
        <v xml:space="preserve"> </v>
      </c>
      <c r="BT782">
        <v>0</v>
      </c>
      <c r="BU782">
        <v>6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 s="18">
        <f t="shared" si="267"/>
        <v>0</v>
      </c>
      <c r="CC782" s="19">
        <v>2</v>
      </c>
      <c r="CD782">
        <v>-0.30000000000000004</v>
      </c>
      <c r="CE782">
        <v>1.1000000000000001</v>
      </c>
      <c r="CF782">
        <v>0.8</v>
      </c>
      <c r="CG782" s="20">
        <f t="shared" si="268"/>
        <v>3.2000000000000001E-2</v>
      </c>
      <c r="CH782" s="20">
        <f t="shared" si="269"/>
        <v>0.10592908636163792</v>
      </c>
      <c r="CI782">
        <v>7</v>
      </c>
      <c r="CJ782">
        <v>9.5</v>
      </c>
      <c r="CK782">
        <v>1.1000000000000001</v>
      </c>
      <c r="CL782">
        <v>-0.9</v>
      </c>
      <c r="CM782">
        <v>0.9</v>
      </c>
      <c r="CN782">
        <v>0</v>
      </c>
      <c r="CO782">
        <v>0</v>
      </c>
      <c r="CP782" s="21">
        <f t="shared" si="270"/>
        <v>0</v>
      </c>
      <c r="CQ782" s="21">
        <f t="shared" si="271"/>
        <v>0</v>
      </c>
      <c r="CU782">
        <v>26</v>
      </c>
      <c r="CV782" t="s">
        <v>3376</v>
      </c>
      <c r="CW782">
        <v>725000</v>
      </c>
      <c r="CY782" s="22">
        <f t="shared" si="272"/>
        <v>-1.2731707317073171</v>
      </c>
    </row>
    <row r="783" spans="1:103" x14ac:dyDescent="0.2">
      <c r="A783">
        <v>20</v>
      </c>
      <c r="B783" t="s">
        <v>3377</v>
      </c>
      <c r="C783" t="s">
        <v>894</v>
      </c>
      <c r="D783" t="s">
        <v>116</v>
      </c>
      <c r="E783" t="s">
        <v>117</v>
      </c>
      <c r="F783">
        <v>74</v>
      </c>
      <c r="G783">
        <v>209</v>
      </c>
      <c r="H783" t="s">
        <v>118</v>
      </c>
      <c r="I783">
        <v>2006</v>
      </c>
      <c r="J783">
        <v>1</v>
      </c>
      <c r="K783">
        <v>29</v>
      </c>
      <c r="M783">
        <v>25</v>
      </c>
      <c r="N783" t="s">
        <v>3378</v>
      </c>
      <c r="O783" s="12" t="s">
        <v>678</v>
      </c>
      <c r="P783" s="12" t="s">
        <v>3379</v>
      </c>
      <c r="Q783" t="s">
        <v>460</v>
      </c>
      <c r="T783" s="12" t="s">
        <v>178</v>
      </c>
      <c r="U783">
        <v>18</v>
      </c>
      <c r="V783">
        <v>2</v>
      </c>
      <c r="W783">
        <v>1</v>
      </c>
      <c r="X783">
        <v>3</v>
      </c>
      <c r="Y783">
        <v>0</v>
      </c>
      <c r="Z783">
        <v>17</v>
      </c>
      <c r="AA783">
        <v>4</v>
      </c>
      <c r="AB783">
        <v>5</v>
      </c>
      <c r="AC783" s="13">
        <f t="shared" si="252"/>
        <v>0.11764705882352941</v>
      </c>
      <c r="AD783" s="13">
        <f t="shared" si="253"/>
        <v>7.6923076923076927E-2</v>
      </c>
      <c r="AE783" s="14">
        <v>47.2</v>
      </c>
      <c r="AF783" s="15">
        <v>8</v>
      </c>
      <c r="AG783" s="15">
        <v>1</v>
      </c>
      <c r="AH783" s="15">
        <v>5</v>
      </c>
      <c r="AI783" s="2">
        <v>268.60000000000002</v>
      </c>
      <c r="AJ783" s="14">
        <f t="shared" si="254"/>
        <v>14.922222222222224</v>
      </c>
      <c r="AK783">
        <v>403</v>
      </c>
      <c r="AL783" s="14">
        <f t="shared" si="255"/>
        <v>22.388888888888889</v>
      </c>
      <c r="AM783" s="16">
        <f t="shared" si="256"/>
        <v>0.66650124069478911</v>
      </c>
      <c r="AN783" s="15">
        <v>0</v>
      </c>
      <c r="AO783" s="16">
        <f t="shared" si="257"/>
        <v>0</v>
      </c>
      <c r="AP783" s="13">
        <f>IF(('Even Strength'!CU783+'Power Play'!AJ783+'Penalty Kill'!AF783)&gt;0,V783/('Even Strength'!CU783+'Power Play'!AJ783+'Penalty Kill'!AF783),0)</f>
        <v>0.05</v>
      </c>
      <c r="AQ783" s="13">
        <f>IF(('Even Strength'!CU783+'Power Play'!AJ783+'Penalty Kill'!AF783)&gt;0,W783/('Even Strength'!CU783+'Power Play'!AJ783+'Penalty Kill'!AF783),0)</f>
        <v>2.5000000000000001E-2</v>
      </c>
      <c r="AR783" s="13">
        <f t="shared" si="258"/>
        <v>7.5000000000000011E-2</v>
      </c>
      <c r="AS783">
        <v>0</v>
      </c>
      <c r="AT783">
        <v>0</v>
      </c>
      <c r="AU783" s="17">
        <f t="shared" si="259"/>
        <v>0</v>
      </c>
      <c r="AV783">
        <v>0</v>
      </c>
      <c r="AW783">
        <v>46</v>
      </c>
      <c r="AX783">
        <v>33</v>
      </c>
      <c r="AY783">
        <v>25</v>
      </c>
      <c r="AZ783">
        <v>4</v>
      </c>
      <c r="BA783">
        <v>4</v>
      </c>
      <c r="BB783">
        <v>0</v>
      </c>
      <c r="BC783" s="2">
        <f t="shared" si="260"/>
        <v>10.275502606105732</v>
      </c>
      <c r="BD783" s="14">
        <f t="shared" si="261"/>
        <v>7.3715562174236782</v>
      </c>
      <c r="BE783" s="14">
        <f t="shared" si="262"/>
        <v>5.5845122859270289</v>
      </c>
      <c r="BF783" s="14">
        <f t="shared" si="263"/>
        <v>0.89352196574832454</v>
      </c>
      <c r="BG783" s="14">
        <f t="shared" si="264"/>
        <v>0.89352196574832454</v>
      </c>
      <c r="BH783" s="14">
        <f t="shared" si="265"/>
        <v>0</v>
      </c>
      <c r="BI783">
        <v>15</v>
      </c>
      <c r="BJ783">
        <v>5</v>
      </c>
      <c r="BK783">
        <v>1</v>
      </c>
      <c r="BL783">
        <v>0</v>
      </c>
      <c r="BM783">
        <v>0</v>
      </c>
      <c r="BN783">
        <v>0</v>
      </c>
      <c r="BO783" s="2">
        <v>-3.6821109999999999</v>
      </c>
      <c r="BR783" s="18" t="str">
        <f t="shared" si="266"/>
        <v xml:space="preserve"> </v>
      </c>
      <c r="BT783">
        <v>1</v>
      </c>
      <c r="BU783">
        <v>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 s="18">
        <f t="shared" si="267"/>
        <v>0</v>
      </c>
      <c r="CC783" s="19">
        <v>5</v>
      </c>
      <c r="CD783">
        <v>0.2</v>
      </c>
      <c r="CE783">
        <v>0.60000000000000009</v>
      </c>
      <c r="CF783">
        <v>0.8</v>
      </c>
      <c r="CG783" s="20">
        <f t="shared" si="268"/>
        <v>4.4444444444444446E-2</v>
      </c>
      <c r="CH783" s="20">
        <f t="shared" si="269"/>
        <v>0.17870439314966494</v>
      </c>
      <c r="CI783">
        <v>3.5</v>
      </c>
      <c r="CJ783">
        <v>5.4</v>
      </c>
      <c r="CK783">
        <v>0.1</v>
      </c>
      <c r="CL783">
        <v>0.5</v>
      </c>
      <c r="CM783">
        <v>0.60000000000000009</v>
      </c>
      <c r="CN783">
        <v>0</v>
      </c>
      <c r="CO783">
        <v>1.1000000000000001</v>
      </c>
      <c r="CP783" s="21">
        <f t="shared" si="270"/>
        <v>6.1111111111111116E-2</v>
      </c>
      <c r="CQ783" s="21">
        <f t="shared" si="271"/>
        <v>0.24571854058078929</v>
      </c>
      <c r="CW783">
        <v>550000</v>
      </c>
      <c r="CY783" s="22">
        <f t="shared" si="272"/>
        <v>0.13414634146341486</v>
      </c>
    </row>
    <row r="784" spans="1:103" x14ac:dyDescent="0.2">
      <c r="A784">
        <v>28</v>
      </c>
      <c r="B784" t="s">
        <v>3380</v>
      </c>
      <c r="C784" t="s">
        <v>181</v>
      </c>
      <c r="E784" t="s">
        <v>182</v>
      </c>
      <c r="F784">
        <v>75</v>
      </c>
      <c r="G784">
        <v>201</v>
      </c>
      <c r="H784" t="s">
        <v>107</v>
      </c>
      <c r="I784">
        <v>2011</v>
      </c>
      <c r="J784">
        <v>2</v>
      </c>
      <c r="K784">
        <v>50</v>
      </c>
      <c r="L784" t="s">
        <v>108</v>
      </c>
      <c r="M784">
        <v>21</v>
      </c>
      <c r="N784" t="s">
        <v>3381</v>
      </c>
      <c r="O784" s="12" t="s">
        <v>1376</v>
      </c>
      <c r="P784" s="12" t="s">
        <v>3382</v>
      </c>
      <c r="Q784" t="s">
        <v>300</v>
      </c>
      <c r="T784" s="12" t="s">
        <v>170</v>
      </c>
      <c r="U784">
        <v>11</v>
      </c>
      <c r="V784">
        <v>0</v>
      </c>
      <c r="W784">
        <v>1</v>
      </c>
      <c r="X784">
        <v>1</v>
      </c>
      <c r="Y784">
        <v>0</v>
      </c>
      <c r="Z784">
        <v>13</v>
      </c>
      <c r="AA784">
        <v>3</v>
      </c>
      <c r="AB784">
        <v>0</v>
      </c>
      <c r="AC784" s="13">
        <f t="shared" si="252"/>
        <v>0</v>
      </c>
      <c r="AD784" s="13">
        <f t="shared" si="253"/>
        <v>0</v>
      </c>
      <c r="AE784" s="14">
        <v>36.5</v>
      </c>
      <c r="AF784" s="15">
        <v>7</v>
      </c>
      <c r="AG784" s="15">
        <v>0</v>
      </c>
      <c r="AH784" s="15">
        <v>4</v>
      </c>
      <c r="AI784" s="2">
        <v>95.316666666700002</v>
      </c>
      <c r="AJ784" s="14">
        <f t="shared" si="254"/>
        <v>8.6651515151545464</v>
      </c>
      <c r="AK784">
        <v>147</v>
      </c>
      <c r="AL784" s="14">
        <f t="shared" si="255"/>
        <v>13.363636363636363</v>
      </c>
      <c r="AM784" s="16">
        <f t="shared" si="256"/>
        <v>0.64841269841292515</v>
      </c>
      <c r="AN784" s="15">
        <v>0</v>
      </c>
      <c r="AO784" s="16">
        <f t="shared" si="257"/>
        <v>0</v>
      </c>
      <c r="AP784" s="13">
        <f>IF(('Even Strength'!CU784+'Power Play'!AJ784+'Penalty Kill'!AF784)&gt;0,V784/('Even Strength'!CU784+'Power Play'!AJ784+'Penalty Kill'!AF784),0)</f>
        <v>0</v>
      </c>
      <c r="AQ784" s="13">
        <f>IF(('Even Strength'!CU784+'Power Play'!AJ784+'Penalty Kill'!AF784)&gt;0,W784/('Even Strength'!CU784+'Power Play'!AJ784+'Penalty Kill'!AF784),0)</f>
        <v>6.25E-2</v>
      </c>
      <c r="AR784" s="13">
        <f t="shared" si="258"/>
        <v>6.25E-2</v>
      </c>
      <c r="AS784">
        <v>4</v>
      </c>
      <c r="AT784">
        <v>7</v>
      </c>
      <c r="AU784" s="17">
        <f t="shared" si="259"/>
        <v>0.36363636363636365</v>
      </c>
      <c r="AV784">
        <v>1.7000000000000002</v>
      </c>
      <c r="AW784">
        <v>7</v>
      </c>
      <c r="AX784">
        <v>4</v>
      </c>
      <c r="AY784">
        <v>2</v>
      </c>
      <c r="AZ784">
        <v>3</v>
      </c>
      <c r="BA784">
        <v>3</v>
      </c>
      <c r="BB784">
        <v>5</v>
      </c>
      <c r="BC784" s="2">
        <f t="shared" si="260"/>
        <v>4.406364749080466</v>
      </c>
      <c r="BD784" s="14">
        <f t="shared" si="261"/>
        <v>2.5179227137602664</v>
      </c>
      <c r="BE784" s="14">
        <f t="shared" si="262"/>
        <v>1.2589613568801332</v>
      </c>
      <c r="BF784" s="14">
        <f t="shared" si="263"/>
        <v>1.8884420353202001</v>
      </c>
      <c r="BG784" s="14">
        <f t="shared" si="264"/>
        <v>1.8884420353202001</v>
      </c>
      <c r="BH784" s="14">
        <f t="shared" si="265"/>
        <v>3.1474033922003333</v>
      </c>
      <c r="BI784">
        <v>6</v>
      </c>
      <c r="BJ784">
        <v>3</v>
      </c>
      <c r="BK784">
        <v>0</v>
      </c>
      <c r="BL784">
        <v>0</v>
      </c>
      <c r="BM784">
        <v>0</v>
      </c>
      <c r="BN784">
        <v>0</v>
      </c>
      <c r="BO784" s="2">
        <v>0.83782199999999996</v>
      </c>
      <c r="BP784">
        <v>1</v>
      </c>
      <c r="BQ784">
        <v>0</v>
      </c>
      <c r="BR784" s="18">
        <f t="shared" si="266"/>
        <v>0</v>
      </c>
      <c r="BS784">
        <v>0</v>
      </c>
      <c r="BT784">
        <v>0</v>
      </c>
      <c r="BU784">
        <v>2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 s="18">
        <f t="shared" si="267"/>
        <v>0</v>
      </c>
      <c r="CC784" s="19">
        <v>3</v>
      </c>
      <c r="CD784">
        <v>-0.2</v>
      </c>
      <c r="CE784">
        <v>0.1</v>
      </c>
      <c r="CF784">
        <v>-0.1</v>
      </c>
      <c r="CG784" s="20">
        <f t="shared" si="268"/>
        <v>-9.0909090909090922E-3</v>
      </c>
      <c r="CH784" s="20">
        <f t="shared" si="269"/>
        <v>-6.2948067844006667E-2</v>
      </c>
      <c r="CI784">
        <v>1.4</v>
      </c>
      <c r="CJ784">
        <v>1.6</v>
      </c>
      <c r="CK784">
        <v>0.30000000000000004</v>
      </c>
      <c r="CL784">
        <v>-0.30000000000000004</v>
      </c>
      <c r="CM784">
        <v>0.2</v>
      </c>
      <c r="CN784">
        <v>-0.30000000000000004</v>
      </c>
      <c r="CO784">
        <v>-0.30000000000000004</v>
      </c>
      <c r="CP784" s="21">
        <f t="shared" si="270"/>
        <v>-2.7272727272727278E-2</v>
      </c>
      <c r="CQ784" s="21">
        <f t="shared" si="271"/>
        <v>-0.18884420353202</v>
      </c>
      <c r="CU784">
        <v>2</v>
      </c>
      <c r="CV784" t="s">
        <v>530</v>
      </c>
      <c r="CW784">
        <v>925000</v>
      </c>
      <c r="CY784" s="22">
        <f t="shared" si="272"/>
        <v>-1.9243902439024387</v>
      </c>
    </row>
    <row r="785" spans="1:103" x14ac:dyDescent="0.2">
      <c r="A785">
        <v>62</v>
      </c>
      <c r="B785" t="s">
        <v>3383</v>
      </c>
      <c r="C785" t="s">
        <v>3384</v>
      </c>
      <c r="E785" t="s">
        <v>1149</v>
      </c>
      <c r="F785">
        <v>80</v>
      </c>
      <c r="G785">
        <v>225</v>
      </c>
      <c r="H785" t="s">
        <v>107</v>
      </c>
      <c r="L785" t="s">
        <v>108</v>
      </c>
      <c r="M785">
        <v>23</v>
      </c>
      <c r="N785" t="s">
        <v>3385</v>
      </c>
      <c r="O785" s="12" t="s">
        <v>2454</v>
      </c>
      <c r="P785" s="12" t="s">
        <v>3386</v>
      </c>
      <c r="Q785" t="s">
        <v>271</v>
      </c>
      <c r="T785" s="12" t="s">
        <v>178</v>
      </c>
      <c r="U785">
        <v>43</v>
      </c>
      <c r="V785">
        <v>1</v>
      </c>
      <c r="W785">
        <v>7</v>
      </c>
      <c r="X785">
        <v>8</v>
      </c>
      <c r="Y785">
        <v>3</v>
      </c>
      <c r="Z785">
        <v>39</v>
      </c>
      <c r="AA785">
        <v>12</v>
      </c>
      <c r="AB785">
        <v>23</v>
      </c>
      <c r="AC785" s="13">
        <f t="shared" si="252"/>
        <v>2.564102564102564E-2</v>
      </c>
      <c r="AD785" s="13">
        <f t="shared" si="253"/>
        <v>1.3513513513513514E-2</v>
      </c>
      <c r="AE785" s="14">
        <v>49.8</v>
      </c>
      <c r="AF785" s="15">
        <v>23</v>
      </c>
      <c r="AG785" s="15">
        <v>5</v>
      </c>
      <c r="AH785" s="15">
        <v>9</v>
      </c>
      <c r="AI785" s="2">
        <v>679.11666666669998</v>
      </c>
      <c r="AJ785" s="14">
        <f t="shared" si="254"/>
        <v>15.793410852713953</v>
      </c>
      <c r="AK785">
        <v>863</v>
      </c>
      <c r="AL785" s="14">
        <f t="shared" si="255"/>
        <v>20.069767441860463</v>
      </c>
      <c r="AM785" s="16">
        <f t="shared" si="256"/>
        <v>0.78692545384322132</v>
      </c>
      <c r="AN785" s="15">
        <v>0</v>
      </c>
      <c r="AO785" s="16">
        <f t="shared" si="257"/>
        <v>0</v>
      </c>
      <c r="AP785" s="13">
        <f>IF(('Even Strength'!CU785+'Power Play'!AJ785+'Penalty Kill'!AF785)&gt;0,V785/('Even Strength'!CU785+'Power Play'!AJ785+'Penalty Kill'!AF785),0)</f>
        <v>1.5625E-2</v>
      </c>
      <c r="AQ785" s="13">
        <f>IF(('Even Strength'!CU785+'Power Play'!AJ785+'Penalty Kill'!AF785)&gt;0,W785/('Even Strength'!CU785+'Power Play'!AJ785+'Penalty Kill'!AF785),0)</f>
        <v>0.109375</v>
      </c>
      <c r="AR785" s="13">
        <f t="shared" si="258"/>
        <v>0.125</v>
      </c>
      <c r="AS785">
        <v>0</v>
      </c>
      <c r="AT785">
        <v>0</v>
      </c>
      <c r="AU785" s="17">
        <f t="shared" si="259"/>
        <v>0</v>
      </c>
      <c r="AV785">
        <v>0</v>
      </c>
      <c r="AW785">
        <v>61</v>
      </c>
      <c r="AX785">
        <v>26</v>
      </c>
      <c r="AY785">
        <v>36</v>
      </c>
      <c r="AZ785">
        <v>12</v>
      </c>
      <c r="BA785">
        <v>22</v>
      </c>
      <c r="BB785">
        <v>4</v>
      </c>
      <c r="BC785" s="2">
        <f t="shared" si="260"/>
        <v>5.3893538174586899</v>
      </c>
      <c r="BD785" s="14">
        <f t="shared" si="261"/>
        <v>2.2971016271135398</v>
      </c>
      <c r="BE785" s="14">
        <f t="shared" si="262"/>
        <v>3.1806022529264397</v>
      </c>
      <c r="BF785" s="14">
        <f t="shared" si="263"/>
        <v>1.0602007509754801</v>
      </c>
      <c r="BG785" s="14">
        <f t="shared" si="264"/>
        <v>1.94370137678838</v>
      </c>
      <c r="BH785" s="14">
        <f t="shared" si="265"/>
        <v>0.35340025032515998</v>
      </c>
      <c r="BI785">
        <v>16</v>
      </c>
      <c r="BJ785">
        <v>8</v>
      </c>
      <c r="BK785">
        <v>0</v>
      </c>
      <c r="BL785">
        <v>0</v>
      </c>
      <c r="BM785">
        <v>0</v>
      </c>
      <c r="BN785">
        <v>0</v>
      </c>
      <c r="BO785" s="2">
        <v>-2.7104140000000001</v>
      </c>
      <c r="BR785" s="18" t="str">
        <f t="shared" si="266"/>
        <v xml:space="preserve"> </v>
      </c>
      <c r="BT785">
        <v>0</v>
      </c>
      <c r="BU785">
        <v>13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 s="18">
        <f t="shared" si="267"/>
        <v>0</v>
      </c>
      <c r="CC785" s="19">
        <v>1</v>
      </c>
      <c r="CD785">
        <v>0.2</v>
      </c>
      <c r="CE785">
        <v>1.5</v>
      </c>
      <c r="CF785">
        <v>1.7000000000000002</v>
      </c>
      <c r="CG785" s="20">
        <f t="shared" si="268"/>
        <v>3.9534883720930239E-2</v>
      </c>
      <c r="CH785" s="20">
        <f t="shared" si="269"/>
        <v>0.150195106388193</v>
      </c>
      <c r="CI785">
        <v>10.1</v>
      </c>
      <c r="CJ785">
        <v>12.5</v>
      </c>
      <c r="CK785">
        <v>-0.2</v>
      </c>
      <c r="CL785">
        <v>0.60000000000000009</v>
      </c>
      <c r="CM785">
        <v>1.6</v>
      </c>
      <c r="CN785">
        <v>0</v>
      </c>
      <c r="CO785">
        <v>2.2000000000000002</v>
      </c>
      <c r="CP785" s="21">
        <f t="shared" si="270"/>
        <v>5.1162790697674425E-2</v>
      </c>
      <c r="CQ785" s="21">
        <f t="shared" si="271"/>
        <v>0.19437013767883801</v>
      </c>
      <c r="CW785">
        <v>1350000</v>
      </c>
      <c r="CY785" s="22">
        <f t="shared" si="272"/>
        <v>-0.17073170731707288</v>
      </c>
    </row>
    <row r="786" spans="1:103" x14ac:dyDescent="0.2">
      <c r="A786">
        <v>20</v>
      </c>
      <c r="B786" t="s">
        <v>3387</v>
      </c>
      <c r="C786" t="s">
        <v>706</v>
      </c>
      <c r="D786" t="s">
        <v>707</v>
      </c>
      <c r="E786" t="s">
        <v>117</v>
      </c>
      <c r="F786">
        <v>73</v>
      </c>
      <c r="G786">
        <v>200</v>
      </c>
      <c r="H786" t="s">
        <v>118</v>
      </c>
      <c r="I786">
        <v>2003</v>
      </c>
      <c r="J786">
        <v>1</v>
      </c>
      <c r="K786">
        <v>7</v>
      </c>
      <c r="M786">
        <v>29</v>
      </c>
      <c r="N786" t="s">
        <v>3388</v>
      </c>
      <c r="O786" s="12" t="s">
        <v>743</v>
      </c>
      <c r="P786" s="12" t="s">
        <v>3389</v>
      </c>
      <c r="Q786" t="s">
        <v>305</v>
      </c>
      <c r="T786" s="12" t="s">
        <v>178</v>
      </c>
      <c r="U786">
        <v>82</v>
      </c>
      <c r="V786">
        <v>8</v>
      </c>
      <c r="W786">
        <v>35</v>
      </c>
      <c r="X786">
        <v>43</v>
      </c>
      <c r="Y786">
        <v>15</v>
      </c>
      <c r="Z786">
        <v>150</v>
      </c>
      <c r="AA786">
        <v>71</v>
      </c>
      <c r="AB786">
        <v>121</v>
      </c>
      <c r="AC786" s="13">
        <f t="shared" si="252"/>
        <v>5.3333333333333337E-2</v>
      </c>
      <c r="AD786" s="13">
        <f t="shared" si="253"/>
        <v>2.3391812865497075E-2</v>
      </c>
      <c r="AE786" s="14">
        <v>50.9</v>
      </c>
      <c r="AF786" s="15">
        <v>76</v>
      </c>
      <c r="AG786" s="15">
        <v>33</v>
      </c>
      <c r="AH786" s="15">
        <v>33</v>
      </c>
      <c r="AI786" s="2">
        <v>2410.5500000000002</v>
      </c>
      <c r="AJ786" s="14">
        <f t="shared" si="254"/>
        <v>29.396951219512196</v>
      </c>
      <c r="AK786">
        <v>2623</v>
      </c>
      <c r="AL786" s="14">
        <f t="shared" si="255"/>
        <v>31.987804878048781</v>
      </c>
      <c r="AM786" s="16">
        <f t="shared" si="256"/>
        <v>0.91900495615707212</v>
      </c>
      <c r="AN786" s="15">
        <v>100.648026</v>
      </c>
      <c r="AO786" s="16">
        <f t="shared" si="257"/>
        <v>2.5051882599406774</v>
      </c>
      <c r="AP786" s="13">
        <f>IF(('Even Strength'!CU786+'Power Play'!AJ786+'Penalty Kill'!AF786)&gt;0,V786/('Even Strength'!CU786+'Power Play'!AJ786+'Penalty Kill'!AF786),0)</f>
        <v>0.10810810810810811</v>
      </c>
      <c r="AQ786" s="13">
        <f>IF(('Even Strength'!CU786+'Power Play'!AJ786+'Penalty Kill'!AF786)&gt;0,W786/('Even Strength'!CU786+'Power Play'!AJ786+'Penalty Kill'!AF786),0)</f>
        <v>0.47297297297297297</v>
      </c>
      <c r="AR786" s="13">
        <f t="shared" si="258"/>
        <v>0.58108108108108114</v>
      </c>
      <c r="AS786">
        <v>1</v>
      </c>
      <c r="AT786">
        <v>0</v>
      </c>
      <c r="AU786" s="17">
        <f t="shared" si="259"/>
        <v>1</v>
      </c>
      <c r="AV786">
        <v>0</v>
      </c>
      <c r="AW786">
        <v>53</v>
      </c>
      <c r="AX786">
        <v>72</v>
      </c>
      <c r="AY786">
        <v>132</v>
      </c>
      <c r="AZ786">
        <v>71</v>
      </c>
      <c r="BA786">
        <v>41</v>
      </c>
      <c r="BB786">
        <v>30</v>
      </c>
      <c r="BC786" s="2">
        <f t="shared" si="260"/>
        <v>1.3192010122171287</v>
      </c>
      <c r="BD786" s="14">
        <f t="shared" si="261"/>
        <v>1.7921221298044012</v>
      </c>
      <c r="BE786" s="14">
        <f t="shared" si="262"/>
        <v>3.2855572379747358</v>
      </c>
      <c r="BF786" s="14">
        <f t="shared" si="263"/>
        <v>1.767231544668229</v>
      </c>
      <c r="BG786" s="14">
        <f t="shared" si="264"/>
        <v>1.0205139905830618</v>
      </c>
      <c r="BH786" s="14">
        <f t="shared" si="265"/>
        <v>0.74671755408516716</v>
      </c>
      <c r="BI786">
        <v>34</v>
      </c>
      <c r="BJ786">
        <v>17</v>
      </c>
      <c r="BK786">
        <v>0</v>
      </c>
      <c r="BL786">
        <v>0</v>
      </c>
      <c r="BM786">
        <v>0</v>
      </c>
      <c r="BN786">
        <v>0</v>
      </c>
      <c r="BO786" s="2">
        <v>0.72898099999999999</v>
      </c>
      <c r="BR786" s="18" t="str">
        <f t="shared" si="266"/>
        <v xml:space="preserve"> </v>
      </c>
      <c r="BT786">
        <v>1</v>
      </c>
      <c r="BU786">
        <v>23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 s="18">
        <f t="shared" si="267"/>
        <v>0</v>
      </c>
      <c r="CC786" s="19">
        <v>4</v>
      </c>
      <c r="CD786">
        <v>2.6</v>
      </c>
      <c r="CE786">
        <v>6.9</v>
      </c>
      <c r="CF786">
        <v>9.5</v>
      </c>
      <c r="CG786" s="20">
        <f t="shared" si="268"/>
        <v>0.11585365853658537</v>
      </c>
      <c r="CH786" s="20">
        <f t="shared" si="269"/>
        <v>0.23646055879363631</v>
      </c>
      <c r="CI786">
        <v>52.5</v>
      </c>
      <c r="CJ786">
        <v>45.8</v>
      </c>
      <c r="CK786">
        <v>13.5</v>
      </c>
      <c r="CL786">
        <v>3.8</v>
      </c>
      <c r="CM786">
        <v>8.1</v>
      </c>
      <c r="CN786">
        <v>0</v>
      </c>
      <c r="CO786">
        <v>11.9</v>
      </c>
      <c r="CP786" s="21">
        <f t="shared" si="270"/>
        <v>0.14512195121951221</v>
      </c>
      <c r="CQ786" s="21">
        <f t="shared" si="271"/>
        <v>0.29619796312044971</v>
      </c>
      <c r="CW786">
        <v>7538462</v>
      </c>
      <c r="CY786" s="22">
        <f t="shared" si="272"/>
        <v>-1.3382747317073136</v>
      </c>
    </row>
    <row r="787" spans="1:103" x14ac:dyDescent="0.2">
      <c r="A787">
        <v>16</v>
      </c>
      <c r="B787" t="s">
        <v>3390</v>
      </c>
      <c r="C787" t="s">
        <v>3391</v>
      </c>
      <c r="D787" t="s">
        <v>488</v>
      </c>
      <c r="E787" t="s">
        <v>117</v>
      </c>
      <c r="F787">
        <v>75</v>
      </c>
      <c r="G787">
        <v>190</v>
      </c>
      <c r="H787" t="s">
        <v>107</v>
      </c>
      <c r="I787">
        <v>2007</v>
      </c>
      <c r="J787">
        <v>1</v>
      </c>
      <c r="K787">
        <v>11</v>
      </c>
      <c r="M787">
        <v>24</v>
      </c>
      <c r="N787" t="s">
        <v>3392</v>
      </c>
      <c r="O787" s="12" t="s">
        <v>510</v>
      </c>
      <c r="P787" s="12" t="s">
        <v>3393</v>
      </c>
      <c r="Q787" t="s">
        <v>147</v>
      </c>
      <c r="T787" s="12" t="s">
        <v>170</v>
      </c>
      <c r="U787">
        <v>81</v>
      </c>
      <c r="V787">
        <v>13</v>
      </c>
      <c r="W787">
        <v>13</v>
      </c>
      <c r="X787">
        <v>26</v>
      </c>
      <c r="Y787">
        <v>-9</v>
      </c>
      <c r="Z787">
        <v>144</v>
      </c>
      <c r="AA787">
        <v>40</v>
      </c>
      <c r="AB787">
        <v>36</v>
      </c>
      <c r="AC787" s="13">
        <f t="shared" si="252"/>
        <v>9.0277777777777776E-2</v>
      </c>
      <c r="AD787" s="13">
        <f t="shared" si="253"/>
        <v>5.909090909090909E-2</v>
      </c>
      <c r="AE787" s="14">
        <v>28.8</v>
      </c>
      <c r="AF787" s="15">
        <v>82</v>
      </c>
      <c r="AG787" s="15">
        <v>26</v>
      </c>
      <c r="AH787" s="15">
        <v>2</v>
      </c>
      <c r="AI787" s="2">
        <v>1276.1333333333</v>
      </c>
      <c r="AJ787" s="14">
        <f t="shared" si="254"/>
        <v>15.754732510287655</v>
      </c>
      <c r="AK787">
        <v>1700</v>
      </c>
      <c r="AL787" s="14">
        <f t="shared" si="255"/>
        <v>20.987654320987655</v>
      </c>
      <c r="AM787" s="16">
        <f t="shared" si="256"/>
        <v>0.75066666666664705</v>
      </c>
      <c r="AN787" s="15">
        <v>135.90909099999999</v>
      </c>
      <c r="AO787" s="16">
        <f t="shared" si="257"/>
        <v>6.3900418921744429</v>
      </c>
      <c r="AP787" s="13">
        <f>IF(('Even Strength'!CU787+'Power Play'!AJ787+'Penalty Kill'!AF787)&gt;0,V787/('Even Strength'!CU787+'Power Play'!AJ787+'Penalty Kill'!AF787),0)</f>
        <v>8.9041095890410954E-2</v>
      </c>
      <c r="AQ787" s="13">
        <f>IF(('Even Strength'!CU787+'Power Play'!AJ787+'Penalty Kill'!AF787)&gt;0,W787/('Even Strength'!CU787+'Power Play'!AJ787+'Penalty Kill'!AF787),0)</f>
        <v>8.9041095890410954E-2</v>
      </c>
      <c r="AR787" s="13">
        <f t="shared" si="258"/>
        <v>0.17808219178082191</v>
      </c>
      <c r="AS787">
        <v>549</v>
      </c>
      <c r="AT787">
        <v>601</v>
      </c>
      <c r="AU787" s="17">
        <f t="shared" si="259"/>
        <v>0.47739130434782606</v>
      </c>
      <c r="AV787">
        <v>24.3</v>
      </c>
      <c r="AW787">
        <v>99</v>
      </c>
      <c r="AX787">
        <v>69</v>
      </c>
      <c r="AY787">
        <v>40</v>
      </c>
      <c r="AZ787">
        <v>40</v>
      </c>
      <c r="BA787">
        <v>13</v>
      </c>
      <c r="BB787">
        <v>29</v>
      </c>
      <c r="BC787" s="2">
        <f t="shared" si="260"/>
        <v>4.6546860307179143</v>
      </c>
      <c r="BD787" s="14">
        <f t="shared" si="261"/>
        <v>3.2441751123185467</v>
      </c>
      <c r="BE787" s="14">
        <f t="shared" si="262"/>
        <v>1.8806812245324909</v>
      </c>
      <c r="BF787" s="14">
        <f t="shared" si="263"/>
        <v>1.8806812245324909</v>
      </c>
      <c r="BG787" s="14">
        <f t="shared" si="264"/>
        <v>0.61122139797305952</v>
      </c>
      <c r="BH787" s="14">
        <f t="shared" si="265"/>
        <v>1.3634938877860558</v>
      </c>
      <c r="BI787">
        <v>12</v>
      </c>
      <c r="BJ787">
        <v>6</v>
      </c>
      <c r="BK787">
        <v>0</v>
      </c>
      <c r="BL787">
        <v>0</v>
      </c>
      <c r="BM787">
        <v>0</v>
      </c>
      <c r="BN787">
        <v>0</v>
      </c>
      <c r="BO787" s="2">
        <v>8.9668189999999992</v>
      </c>
      <c r="BP787">
        <v>2</v>
      </c>
      <c r="BQ787">
        <v>2</v>
      </c>
      <c r="BR787" s="18">
        <f t="shared" si="266"/>
        <v>1</v>
      </c>
      <c r="BS787">
        <v>2</v>
      </c>
      <c r="BT787">
        <v>1</v>
      </c>
      <c r="BU787">
        <v>17</v>
      </c>
      <c r="BV787">
        <v>0</v>
      </c>
      <c r="BW787">
        <v>0</v>
      </c>
      <c r="BX787">
        <v>1</v>
      </c>
      <c r="BY787">
        <v>2</v>
      </c>
      <c r="BZ787">
        <v>0</v>
      </c>
      <c r="CA787">
        <v>1</v>
      </c>
      <c r="CB787" s="18">
        <f t="shared" si="267"/>
        <v>1</v>
      </c>
      <c r="CC787" s="19">
        <v>4</v>
      </c>
      <c r="CD787">
        <v>0.8</v>
      </c>
      <c r="CE787">
        <v>1.1000000000000001</v>
      </c>
      <c r="CF787">
        <v>1.9</v>
      </c>
      <c r="CG787" s="20">
        <f t="shared" si="268"/>
        <v>2.3456790123456788E-2</v>
      </c>
      <c r="CH787" s="20">
        <f t="shared" si="269"/>
        <v>8.9332358165293307E-2</v>
      </c>
      <c r="CI787">
        <v>19.5</v>
      </c>
      <c r="CJ787">
        <v>24.6</v>
      </c>
      <c r="CK787">
        <v>-11.7</v>
      </c>
      <c r="CL787">
        <v>2.2999999999999998</v>
      </c>
      <c r="CM787">
        <v>3.5</v>
      </c>
      <c r="CN787">
        <v>1.2</v>
      </c>
      <c r="CO787">
        <v>7</v>
      </c>
      <c r="CP787" s="21">
        <f t="shared" si="270"/>
        <v>8.6419753086419748E-2</v>
      </c>
      <c r="CQ787" s="21">
        <f t="shared" si="271"/>
        <v>0.32911921429318591</v>
      </c>
      <c r="CW787">
        <v>2066667</v>
      </c>
      <c r="CY787" s="22">
        <f t="shared" si="272"/>
        <v>3.3707311219512195</v>
      </c>
    </row>
    <row r="788" spans="1:103" x14ac:dyDescent="0.2">
      <c r="A788">
        <v>42</v>
      </c>
      <c r="B788" t="s">
        <v>3394</v>
      </c>
      <c r="C788" t="s">
        <v>3395</v>
      </c>
      <c r="D788" t="s">
        <v>351</v>
      </c>
      <c r="E788" t="s">
        <v>106</v>
      </c>
      <c r="F788">
        <v>72</v>
      </c>
      <c r="G788">
        <v>200</v>
      </c>
      <c r="H788" t="s">
        <v>118</v>
      </c>
      <c r="I788">
        <v>2005</v>
      </c>
      <c r="J788">
        <v>6</v>
      </c>
      <c r="K788">
        <v>179</v>
      </c>
      <c r="M788">
        <v>26</v>
      </c>
      <c r="N788" t="s">
        <v>3396</v>
      </c>
      <c r="O788" s="12" t="s">
        <v>380</v>
      </c>
      <c r="P788" s="12" t="s">
        <v>3393</v>
      </c>
      <c r="Q788" t="s">
        <v>382</v>
      </c>
      <c r="T788" s="12" t="s">
        <v>140</v>
      </c>
      <c r="U788">
        <v>17</v>
      </c>
      <c r="V788">
        <v>1</v>
      </c>
      <c r="W788">
        <v>1</v>
      </c>
      <c r="X788">
        <v>2</v>
      </c>
      <c r="Y788">
        <v>-4</v>
      </c>
      <c r="Z788">
        <v>16</v>
      </c>
      <c r="AA788">
        <v>7</v>
      </c>
      <c r="AB788">
        <v>2</v>
      </c>
      <c r="AC788" s="13">
        <f t="shared" si="252"/>
        <v>6.25E-2</v>
      </c>
      <c r="AD788" s="13">
        <f t="shared" si="253"/>
        <v>0.04</v>
      </c>
      <c r="AE788" s="14">
        <v>34</v>
      </c>
      <c r="AF788" s="15">
        <v>9</v>
      </c>
      <c r="AG788" s="15">
        <v>2</v>
      </c>
      <c r="AH788" s="15">
        <v>1</v>
      </c>
      <c r="AI788" s="2">
        <v>128.53333333329999</v>
      </c>
      <c r="AJ788" s="14">
        <f t="shared" si="254"/>
        <v>7.5607843137235289</v>
      </c>
      <c r="AK788">
        <v>199</v>
      </c>
      <c r="AL788" s="14">
        <f t="shared" si="255"/>
        <v>11.705882352941176</v>
      </c>
      <c r="AM788" s="16">
        <f t="shared" si="256"/>
        <v>0.64589614740351753</v>
      </c>
      <c r="AN788" s="15">
        <v>15.666667</v>
      </c>
      <c r="AO788" s="16">
        <f t="shared" si="257"/>
        <v>7.3132781639023117</v>
      </c>
      <c r="AP788" s="13">
        <f>IF(('Even Strength'!CU788+'Power Play'!AJ788+'Penalty Kill'!AF788)&gt;0,V788/('Even Strength'!CU788+'Power Play'!AJ788+'Penalty Kill'!AF788),0)</f>
        <v>0.05</v>
      </c>
      <c r="AQ788" s="13">
        <f>IF(('Even Strength'!CU788+'Power Play'!AJ788+'Penalty Kill'!AF788)&gt;0,W788/('Even Strength'!CU788+'Power Play'!AJ788+'Penalty Kill'!AF788),0)</f>
        <v>0.05</v>
      </c>
      <c r="AR788" s="13">
        <f t="shared" si="258"/>
        <v>0.1</v>
      </c>
      <c r="AS788">
        <v>37</v>
      </c>
      <c r="AT788">
        <v>36</v>
      </c>
      <c r="AU788" s="17">
        <f t="shared" si="259"/>
        <v>0.50684931506849318</v>
      </c>
      <c r="AV788">
        <v>6.8</v>
      </c>
      <c r="AW788">
        <v>23</v>
      </c>
      <c r="AX788">
        <v>35</v>
      </c>
      <c r="AY788">
        <v>2</v>
      </c>
      <c r="AZ788">
        <v>7</v>
      </c>
      <c r="BA788">
        <v>2</v>
      </c>
      <c r="BB788">
        <v>4</v>
      </c>
      <c r="BC788" s="2">
        <f t="shared" si="260"/>
        <v>10.736514522824361</v>
      </c>
      <c r="BD788" s="14">
        <f t="shared" si="261"/>
        <v>16.33817427386316</v>
      </c>
      <c r="BE788" s="14">
        <f t="shared" si="262"/>
        <v>0.93360995850646633</v>
      </c>
      <c r="BF788" s="14">
        <f t="shared" si="263"/>
        <v>3.2676348547726319</v>
      </c>
      <c r="BG788" s="14">
        <f t="shared" si="264"/>
        <v>0.93360995850646633</v>
      </c>
      <c r="BH788" s="14">
        <f t="shared" si="265"/>
        <v>1.8672199170129327</v>
      </c>
      <c r="BI788">
        <v>9</v>
      </c>
      <c r="BJ788">
        <v>2</v>
      </c>
      <c r="BK788">
        <v>1</v>
      </c>
      <c r="BL788">
        <v>0</v>
      </c>
      <c r="BM788">
        <v>0</v>
      </c>
      <c r="BN788">
        <v>0</v>
      </c>
      <c r="BO788" s="2">
        <v>2.7680750000000001</v>
      </c>
      <c r="BR788" s="18" t="str">
        <f t="shared" si="266"/>
        <v xml:space="preserve"> </v>
      </c>
      <c r="BT788">
        <v>0</v>
      </c>
      <c r="BU788">
        <v>4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 s="18">
        <f t="shared" si="267"/>
        <v>0</v>
      </c>
      <c r="CC788" s="19">
        <v>4</v>
      </c>
      <c r="CD788">
        <v>0</v>
      </c>
      <c r="CE788">
        <v>0</v>
      </c>
      <c r="CF788">
        <v>0</v>
      </c>
      <c r="CG788" s="20">
        <f t="shared" si="268"/>
        <v>0</v>
      </c>
      <c r="CH788" s="20">
        <f t="shared" si="269"/>
        <v>0</v>
      </c>
      <c r="CI788">
        <v>2.9</v>
      </c>
      <c r="CJ788">
        <v>2.9</v>
      </c>
      <c r="CK788">
        <v>-3.5</v>
      </c>
      <c r="CL788">
        <v>-0.4</v>
      </c>
      <c r="CM788">
        <v>0</v>
      </c>
      <c r="CN788">
        <v>0</v>
      </c>
      <c r="CO788">
        <v>-0.5</v>
      </c>
      <c r="CP788" s="21">
        <f t="shared" si="270"/>
        <v>-2.9411764705882353E-2</v>
      </c>
      <c r="CQ788" s="21">
        <f t="shared" si="271"/>
        <v>-0.23340248962661658</v>
      </c>
      <c r="CW788">
        <v>600000</v>
      </c>
      <c r="CY788" s="22">
        <f t="shared" si="272"/>
        <v>-1.5536585365853659</v>
      </c>
    </row>
    <row r="789" spans="1:103" x14ac:dyDescent="0.2">
      <c r="A789">
        <v>29</v>
      </c>
      <c r="B789" t="s">
        <v>3397</v>
      </c>
      <c r="C789" t="s">
        <v>908</v>
      </c>
      <c r="D789" t="s">
        <v>105</v>
      </c>
      <c r="E789" t="s">
        <v>106</v>
      </c>
      <c r="F789">
        <v>71</v>
      </c>
      <c r="G789">
        <v>200</v>
      </c>
      <c r="H789" t="s">
        <v>107</v>
      </c>
      <c r="I789">
        <v>2009</v>
      </c>
      <c r="J789">
        <v>4</v>
      </c>
      <c r="K789">
        <v>97</v>
      </c>
      <c r="L789" t="s">
        <v>108</v>
      </c>
      <c r="M789">
        <v>22</v>
      </c>
      <c r="N789" t="s">
        <v>3398</v>
      </c>
      <c r="O789" s="12" t="s">
        <v>791</v>
      </c>
      <c r="P789" s="12" t="s">
        <v>3399</v>
      </c>
      <c r="Q789" t="s">
        <v>460</v>
      </c>
      <c r="T789" s="12" t="s">
        <v>148</v>
      </c>
      <c r="U789">
        <v>26</v>
      </c>
      <c r="V789">
        <v>3</v>
      </c>
      <c r="W789">
        <v>0</v>
      </c>
      <c r="X789">
        <v>3</v>
      </c>
      <c r="Y789">
        <v>-6</v>
      </c>
      <c r="Z789">
        <v>25</v>
      </c>
      <c r="AA789">
        <v>7</v>
      </c>
      <c r="AB789">
        <v>5</v>
      </c>
      <c r="AC789" s="13">
        <f t="shared" si="252"/>
        <v>0.12</v>
      </c>
      <c r="AD789" s="13">
        <f t="shared" si="253"/>
        <v>8.1081081081081086E-2</v>
      </c>
      <c r="AE789" s="14">
        <v>37.299999999999997</v>
      </c>
      <c r="AF789" s="15">
        <v>18</v>
      </c>
      <c r="AG789" s="15">
        <v>0</v>
      </c>
      <c r="AH789" s="15">
        <v>2</v>
      </c>
      <c r="AI789" s="2">
        <v>224.8166666667</v>
      </c>
      <c r="AJ789" s="14">
        <f t="shared" si="254"/>
        <v>8.6467948717961534</v>
      </c>
      <c r="AK789">
        <v>341</v>
      </c>
      <c r="AL789" s="14">
        <f t="shared" si="255"/>
        <v>13.115384615384615</v>
      </c>
      <c r="AM789" s="16">
        <f t="shared" si="256"/>
        <v>0.65928641251231668</v>
      </c>
      <c r="AN789" s="15">
        <v>0</v>
      </c>
      <c r="AO789" s="16">
        <f t="shared" si="257"/>
        <v>0</v>
      </c>
      <c r="AP789" s="13">
        <f>IF(('Even Strength'!CU789+'Power Play'!AJ789+'Penalty Kill'!AF789)&gt;0,V789/('Even Strength'!CU789+'Power Play'!AJ789+'Penalty Kill'!AF789),0)</f>
        <v>7.1428571428571425E-2</v>
      </c>
      <c r="AQ789" s="13">
        <f>IF(('Even Strength'!CU789+'Power Play'!AJ789+'Penalty Kill'!AF789)&gt;0,W789/('Even Strength'!CU789+'Power Play'!AJ789+'Penalty Kill'!AF789),0)</f>
        <v>0</v>
      </c>
      <c r="AR789" s="13">
        <f t="shared" si="258"/>
        <v>7.1428571428571425E-2</v>
      </c>
      <c r="AS789">
        <v>1</v>
      </c>
      <c r="AT789">
        <v>2</v>
      </c>
      <c r="AU789" s="17">
        <f t="shared" si="259"/>
        <v>0.33333333333333331</v>
      </c>
      <c r="AV789">
        <v>0.1</v>
      </c>
      <c r="AW789">
        <v>30</v>
      </c>
      <c r="AX789">
        <v>23</v>
      </c>
      <c r="AY789">
        <v>7</v>
      </c>
      <c r="AZ789">
        <v>7</v>
      </c>
      <c r="BA789">
        <v>1</v>
      </c>
      <c r="BB789">
        <v>7</v>
      </c>
      <c r="BC789" s="2">
        <f t="shared" si="260"/>
        <v>8.0065238342341161</v>
      </c>
      <c r="BD789" s="14">
        <f t="shared" si="261"/>
        <v>6.1383349395794884</v>
      </c>
      <c r="BE789" s="14">
        <f t="shared" si="262"/>
        <v>1.868188894654627</v>
      </c>
      <c r="BF789" s="14">
        <f t="shared" si="263"/>
        <v>1.868188894654627</v>
      </c>
      <c r="BG789" s="14">
        <f t="shared" si="264"/>
        <v>0.26688412780780385</v>
      </c>
      <c r="BH789" s="14">
        <f t="shared" si="265"/>
        <v>1.868188894654627</v>
      </c>
      <c r="BI789">
        <v>19</v>
      </c>
      <c r="BJ789">
        <v>2</v>
      </c>
      <c r="BK789">
        <v>1</v>
      </c>
      <c r="BL789">
        <v>1</v>
      </c>
      <c r="BM789">
        <v>0</v>
      </c>
      <c r="BN789">
        <v>0</v>
      </c>
      <c r="BO789" s="2">
        <v>-3.4191419999999999</v>
      </c>
      <c r="BR789" s="18" t="str">
        <f t="shared" si="266"/>
        <v xml:space="preserve"> </v>
      </c>
      <c r="BT789">
        <v>1</v>
      </c>
      <c r="BU789">
        <v>10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 s="18">
        <f t="shared" si="267"/>
        <v>0</v>
      </c>
      <c r="CC789" s="19">
        <v>3</v>
      </c>
      <c r="CD789">
        <v>0</v>
      </c>
      <c r="CE789">
        <v>0</v>
      </c>
      <c r="CF789">
        <v>0</v>
      </c>
      <c r="CG789" s="20">
        <f t="shared" si="268"/>
        <v>0</v>
      </c>
      <c r="CH789" s="20">
        <f t="shared" si="269"/>
        <v>0</v>
      </c>
      <c r="CI789">
        <v>4.4000000000000004</v>
      </c>
      <c r="CJ789">
        <v>5.2</v>
      </c>
      <c r="CK789">
        <v>-5.8</v>
      </c>
      <c r="CL789">
        <v>-0.5</v>
      </c>
      <c r="CM789">
        <v>0.1</v>
      </c>
      <c r="CN789">
        <v>0</v>
      </c>
      <c r="CO789">
        <v>-0.4</v>
      </c>
      <c r="CP789" s="21">
        <f t="shared" si="270"/>
        <v>-1.5384615384615385E-2</v>
      </c>
      <c r="CQ789" s="21">
        <f t="shared" si="271"/>
        <v>-0.10675365112312155</v>
      </c>
      <c r="CW789">
        <v>673353</v>
      </c>
      <c r="CY789" s="22">
        <f t="shared" si="272"/>
        <v>-1.5824735609756098</v>
      </c>
    </row>
    <row r="790" spans="1:103" x14ac:dyDescent="0.2">
      <c r="A790">
        <v>25</v>
      </c>
      <c r="B790" t="s">
        <v>3400</v>
      </c>
      <c r="C790" t="s">
        <v>3401</v>
      </c>
      <c r="D790" t="s">
        <v>309</v>
      </c>
      <c r="E790" t="s">
        <v>106</v>
      </c>
      <c r="F790">
        <v>71</v>
      </c>
      <c r="G790">
        <v>190</v>
      </c>
      <c r="H790" t="s">
        <v>118</v>
      </c>
      <c r="I790">
        <v>2002</v>
      </c>
      <c r="J790">
        <v>8</v>
      </c>
      <c r="K790">
        <v>234</v>
      </c>
      <c r="M790">
        <v>29</v>
      </c>
      <c r="N790" t="s">
        <v>3402</v>
      </c>
      <c r="O790" s="12" t="s">
        <v>1363</v>
      </c>
      <c r="P790" s="12" t="s">
        <v>3403</v>
      </c>
      <c r="Q790" s="12" t="s">
        <v>330</v>
      </c>
      <c r="R790" t="s">
        <v>162</v>
      </c>
      <c r="S790">
        <v>11</v>
      </c>
      <c r="T790" s="12" t="s">
        <v>170</v>
      </c>
      <c r="U790">
        <v>81</v>
      </c>
      <c r="V790">
        <v>8</v>
      </c>
      <c r="W790">
        <v>19</v>
      </c>
      <c r="X790">
        <v>27</v>
      </c>
      <c r="Y790">
        <v>5</v>
      </c>
      <c r="Z790">
        <v>124</v>
      </c>
      <c r="AA790">
        <v>26</v>
      </c>
      <c r="AB790">
        <v>46</v>
      </c>
      <c r="AC790" s="13">
        <f t="shared" si="252"/>
        <v>6.4516129032258063E-2</v>
      </c>
      <c r="AD790" s="13">
        <f t="shared" si="253"/>
        <v>4.0816326530612242E-2</v>
      </c>
      <c r="AE790" s="14">
        <v>29.2</v>
      </c>
      <c r="AF790" s="15">
        <v>74</v>
      </c>
      <c r="AG790" s="15">
        <v>10</v>
      </c>
      <c r="AH790" s="15">
        <v>7</v>
      </c>
      <c r="AI790" s="2">
        <v>1307.8166666667</v>
      </c>
      <c r="AJ790" s="14">
        <f t="shared" si="254"/>
        <v>16.145884773662964</v>
      </c>
      <c r="AK790">
        <v>1731</v>
      </c>
      <c r="AL790" s="14">
        <f t="shared" si="255"/>
        <v>21.37037037037037</v>
      </c>
      <c r="AM790" s="16">
        <f t="shared" si="256"/>
        <v>0.75552667051802425</v>
      </c>
      <c r="AN790" s="15">
        <v>102.315789</v>
      </c>
      <c r="AO790" s="16">
        <f t="shared" si="257"/>
        <v>4.6940427480914835</v>
      </c>
      <c r="AP790" s="13">
        <f>IF(('Even Strength'!CU790+'Power Play'!AJ790+'Penalty Kill'!AF790)&gt;0,V790/('Even Strength'!CU790+'Power Play'!AJ790+'Penalty Kill'!AF790),0)</f>
        <v>5.9259259259259262E-2</v>
      </c>
      <c r="AQ790" s="13">
        <f>IF(('Even Strength'!CU790+'Power Play'!AJ790+'Penalty Kill'!AF790)&gt;0,W790/('Even Strength'!CU790+'Power Play'!AJ790+'Penalty Kill'!AF790),0)</f>
        <v>0.14074074074074075</v>
      </c>
      <c r="AR790" s="13">
        <f t="shared" si="258"/>
        <v>0.2</v>
      </c>
      <c r="AS790">
        <v>100</v>
      </c>
      <c r="AT790">
        <v>125</v>
      </c>
      <c r="AU790" s="17">
        <f t="shared" si="259"/>
        <v>0.44444444444444442</v>
      </c>
      <c r="AV790">
        <v>4.5999999999999996</v>
      </c>
      <c r="AW790">
        <v>142</v>
      </c>
      <c r="AX790">
        <v>116</v>
      </c>
      <c r="AY790">
        <v>46</v>
      </c>
      <c r="AZ790">
        <v>26</v>
      </c>
      <c r="BA790">
        <v>20</v>
      </c>
      <c r="BB790">
        <v>37</v>
      </c>
      <c r="BC790" s="2">
        <f t="shared" si="260"/>
        <v>6.5146745848677439</v>
      </c>
      <c r="BD790" s="14">
        <f t="shared" si="261"/>
        <v>5.3218468439764663</v>
      </c>
      <c r="BE790" s="14">
        <f t="shared" si="262"/>
        <v>2.1103875415768747</v>
      </c>
      <c r="BF790" s="14">
        <f t="shared" si="263"/>
        <v>1.1928277408912769</v>
      </c>
      <c r="BG790" s="14">
        <f t="shared" si="264"/>
        <v>0.91755980068559773</v>
      </c>
      <c r="BH790" s="14">
        <f t="shared" si="265"/>
        <v>1.6974856312683557</v>
      </c>
      <c r="BI790">
        <v>45</v>
      </c>
      <c r="BJ790">
        <v>15</v>
      </c>
      <c r="BK790">
        <v>1</v>
      </c>
      <c r="BL790">
        <v>1</v>
      </c>
      <c r="BM790">
        <v>0</v>
      </c>
      <c r="BN790">
        <v>0</v>
      </c>
      <c r="BO790" s="2">
        <v>-7.4236529999999998</v>
      </c>
      <c r="BR790" s="18" t="str">
        <f t="shared" si="266"/>
        <v xml:space="preserve"> </v>
      </c>
      <c r="BT790">
        <v>2</v>
      </c>
      <c r="BU790">
        <v>23</v>
      </c>
      <c r="BV790">
        <v>0</v>
      </c>
      <c r="BW790">
        <v>0</v>
      </c>
      <c r="BX790">
        <v>1</v>
      </c>
      <c r="BY790">
        <v>1</v>
      </c>
      <c r="BZ790">
        <v>0</v>
      </c>
      <c r="CA790">
        <v>0</v>
      </c>
      <c r="CB790" s="18">
        <f t="shared" si="267"/>
        <v>0</v>
      </c>
      <c r="CC790" s="19">
        <v>5</v>
      </c>
      <c r="CD790">
        <v>0.2</v>
      </c>
      <c r="CE790">
        <v>1.4</v>
      </c>
      <c r="CF790">
        <v>1.6</v>
      </c>
      <c r="CG790" s="20">
        <f t="shared" si="268"/>
        <v>1.9753086419753086E-2</v>
      </c>
      <c r="CH790" s="20">
        <f t="shared" si="269"/>
        <v>7.3404784054847808E-2</v>
      </c>
      <c r="CI790">
        <v>19.8</v>
      </c>
      <c r="CJ790">
        <v>27.9</v>
      </c>
      <c r="CK790">
        <v>-1.1000000000000001</v>
      </c>
      <c r="CL790">
        <v>1.6</v>
      </c>
      <c r="CM790">
        <v>3.3</v>
      </c>
      <c r="CN790">
        <v>0</v>
      </c>
      <c r="CO790">
        <v>4.9000000000000004</v>
      </c>
      <c r="CP790" s="21">
        <f t="shared" si="270"/>
        <v>6.0493827160493834E-2</v>
      </c>
      <c r="CQ790" s="21">
        <f t="shared" si="271"/>
        <v>0.22480215116797145</v>
      </c>
      <c r="CW790">
        <v>1750000</v>
      </c>
      <c r="CY790" s="22">
        <f t="shared" si="272"/>
        <v>1.8268292682926832</v>
      </c>
    </row>
    <row r="791" spans="1:103" x14ac:dyDescent="0.2">
      <c r="A791">
        <v>20</v>
      </c>
      <c r="B791" t="s">
        <v>3404</v>
      </c>
      <c r="C791" t="s">
        <v>1607</v>
      </c>
      <c r="E791" t="s">
        <v>182</v>
      </c>
      <c r="F791">
        <v>76</v>
      </c>
      <c r="G791">
        <v>209</v>
      </c>
      <c r="H791" t="s">
        <v>118</v>
      </c>
      <c r="I791">
        <v>1997</v>
      </c>
      <c r="J791">
        <v>2</v>
      </c>
      <c r="K791">
        <v>48</v>
      </c>
      <c r="M791">
        <v>35</v>
      </c>
      <c r="N791" t="s">
        <v>3405</v>
      </c>
      <c r="O791" s="12" t="s">
        <v>3126</v>
      </c>
      <c r="P791" s="12" t="s">
        <v>3406</v>
      </c>
      <c r="Q791" t="s">
        <v>139</v>
      </c>
      <c r="T791" s="12" t="s">
        <v>178</v>
      </c>
      <c r="U791">
        <v>64</v>
      </c>
      <c r="V791">
        <v>2</v>
      </c>
      <c r="W791">
        <v>6</v>
      </c>
      <c r="X791">
        <v>8</v>
      </c>
      <c r="Y791">
        <v>-21</v>
      </c>
      <c r="Z791">
        <v>40</v>
      </c>
      <c r="AA791">
        <v>14</v>
      </c>
      <c r="AB791">
        <v>40</v>
      </c>
      <c r="AC791" s="13">
        <f t="shared" si="252"/>
        <v>0.05</v>
      </c>
      <c r="AD791" s="13">
        <f t="shared" si="253"/>
        <v>2.1276595744680851E-2</v>
      </c>
      <c r="AE791" s="14">
        <v>50.3</v>
      </c>
      <c r="AF791" s="15">
        <v>17</v>
      </c>
      <c r="AG791" s="15">
        <v>7</v>
      </c>
      <c r="AH791" s="15">
        <v>16</v>
      </c>
      <c r="AI791" s="2">
        <v>1215.0333333333001</v>
      </c>
      <c r="AJ791" s="14">
        <f t="shared" si="254"/>
        <v>18.984895833332814</v>
      </c>
      <c r="AK791">
        <v>1550</v>
      </c>
      <c r="AL791" s="14">
        <f t="shared" si="255"/>
        <v>24.21875</v>
      </c>
      <c r="AM791" s="16">
        <f t="shared" si="256"/>
        <v>0.78389247311825816</v>
      </c>
      <c r="AN791" s="15">
        <v>35.119999999999997</v>
      </c>
      <c r="AO791" s="16">
        <f t="shared" si="257"/>
        <v>1.7342734081369982</v>
      </c>
      <c r="AP791" s="13">
        <f>IF(('Even Strength'!CU791+'Power Play'!AJ791+'Penalty Kill'!AF791)&gt;0,V791/('Even Strength'!CU791+'Power Play'!AJ791+'Penalty Kill'!AF791),0)</f>
        <v>3.1746031746031744E-2</v>
      </c>
      <c r="AQ791" s="13">
        <f>IF(('Even Strength'!CU791+'Power Play'!AJ791+'Penalty Kill'!AF791)&gt;0,W791/('Even Strength'!CU791+'Power Play'!AJ791+'Penalty Kill'!AF791),0)</f>
        <v>9.5238095238095233E-2</v>
      </c>
      <c r="AR791" s="13">
        <f t="shared" si="258"/>
        <v>0.12698412698412698</v>
      </c>
      <c r="AS791">
        <v>1</v>
      </c>
      <c r="AT791">
        <v>0</v>
      </c>
      <c r="AU791" s="17">
        <f t="shared" si="259"/>
        <v>1</v>
      </c>
      <c r="AV791">
        <v>0</v>
      </c>
      <c r="AW791">
        <v>95</v>
      </c>
      <c r="AX791">
        <v>39</v>
      </c>
      <c r="AY791">
        <v>76</v>
      </c>
      <c r="AZ791">
        <v>14</v>
      </c>
      <c r="BA791">
        <v>32</v>
      </c>
      <c r="BB791">
        <v>28</v>
      </c>
      <c r="BC791" s="2">
        <f t="shared" si="260"/>
        <v>4.6912293215550926</v>
      </c>
      <c r="BD791" s="14">
        <f t="shared" si="261"/>
        <v>1.9258730899015641</v>
      </c>
      <c r="BE791" s="14">
        <f t="shared" si="262"/>
        <v>3.7529834572440737</v>
      </c>
      <c r="BF791" s="14">
        <f t="shared" si="263"/>
        <v>0.69133905791338202</v>
      </c>
      <c r="BG791" s="14">
        <f t="shared" si="264"/>
        <v>1.5802035609448732</v>
      </c>
      <c r="BH791" s="14">
        <f t="shared" si="265"/>
        <v>1.382678115826764</v>
      </c>
      <c r="BI791">
        <v>34</v>
      </c>
      <c r="BJ791">
        <v>17</v>
      </c>
      <c r="BK791">
        <v>0</v>
      </c>
      <c r="BL791">
        <v>0</v>
      </c>
      <c r="BM791">
        <v>0</v>
      </c>
      <c r="BN791">
        <v>0</v>
      </c>
      <c r="BO791" s="2">
        <v>-8.0591059999999999</v>
      </c>
      <c r="BR791" s="18" t="str">
        <f t="shared" si="266"/>
        <v xml:space="preserve"> </v>
      </c>
      <c r="BT791">
        <v>0</v>
      </c>
      <c r="BU791">
        <v>15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 s="18">
        <f t="shared" si="267"/>
        <v>0</v>
      </c>
      <c r="CC791" s="19">
        <v>3</v>
      </c>
      <c r="CD791">
        <v>-0.4</v>
      </c>
      <c r="CE791">
        <v>1.8</v>
      </c>
      <c r="CF791">
        <v>1.4</v>
      </c>
      <c r="CG791" s="20">
        <f t="shared" si="268"/>
        <v>2.1874999999999999E-2</v>
      </c>
      <c r="CH791" s="20">
        <f t="shared" si="269"/>
        <v>6.9133905791338199E-2</v>
      </c>
      <c r="CI791">
        <v>18.8</v>
      </c>
      <c r="CJ791">
        <v>26.2</v>
      </c>
      <c r="CK791">
        <v>-7.5</v>
      </c>
      <c r="CL791">
        <v>-1.2</v>
      </c>
      <c r="CM791">
        <v>1</v>
      </c>
      <c r="CN791">
        <v>0</v>
      </c>
      <c r="CO791">
        <v>-0.2</v>
      </c>
      <c r="CP791" s="21">
        <f t="shared" si="270"/>
        <v>-3.1250000000000002E-3</v>
      </c>
      <c r="CQ791" s="21">
        <f t="shared" si="271"/>
        <v>-9.8762722559054585E-3</v>
      </c>
      <c r="CU791">
        <v>16</v>
      </c>
      <c r="CV791" t="s">
        <v>3407</v>
      </c>
      <c r="CW791">
        <v>3375000</v>
      </c>
      <c r="CY791" s="22">
        <f t="shared" si="272"/>
        <v>-6.1268292682926822</v>
      </c>
    </row>
    <row r="792" spans="1:103" x14ac:dyDescent="0.2">
      <c r="A792">
        <v>8</v>
      </c>
      <c r="B792" t="s">
        <v>3408</v>
      </c>
      <c r="C792" t="s">
        <v>472</v>
      </c>
      <c r="D792" t="s">
        <v>105</v>
      </c>
      <c r="E792" t="s">
        <v>106</v>
      </c>
      <c r="F792">
        <v>74</v>
      </c>
      <c r="G792">
        <v>185</v>
      </c>
      <c r="H792" t="s">
        <v>107</v>
      </c>
      <c r="M792">
        <v>24</v>
      </c>
      <c r="N792" t="s">
        <v>3409</v>
      </c>
      <c r="O792" s="12" t="s">
        <v>628</v>
      </c>
      <c r="P792" s="12" t="s">
        <v>3410</v>
      </c>
      <c r="Q792" t="s">
        <v>177</v>
      </c>
      <c r="T792" s="12" t="s">
        <v>178</v>
      </c>
      <c r="U792">
        <v>64</v>
      </c>
      <c r="V792">
        <v>6</v>
      </c>
      <c r="W792">
        <v>11</v>
      </c>
      <c r="X792">
        <v>17</v>
      </c>
      <c r="Y792">
        <v>12</v>
      </c>
      <c r="Z792">
        <v>65</v>
      </c>
      <c r="AA792">
        <v>24</v>
      </c>
      <c r="AB792">
        <v>41</v>
      </c>
      <c r="AC792" s="13">
        <f t="shared" si="252"/>
        <v>9.2307692307692313E-2</v>
      </c>
      <c r="AD792" s="13">
        <f t="shared" si="253"/>
        <v>4.6153846153846156E-2</v>
      </c>
      <c r="AE792" s="14">
        <v>50.6</v>
      </c>
      <c r="AF792" s="15">
        <v>33</v>
      </c>
      <c r="AG792" s="15">
        <v>5</v>
      </c>
      <c r="AH792" s="15">
        <v>26</v>
      </c>
      <c r="AI792" s="2">
        <v>1327.1166666667</v>
      </c>
      <c r="AJ792" s="14">
        <f t="shared" si="254"/>
        <v>20.736197916667187</v>
      </c>
      <c r="AK792">
        <v>1797</v>
      </c>
      <c r="AL792" s="14">
        <f t="shared" si="255"/>
        <v>28.078125</v>
      </c>
      <c r="AM792" s="16">
        <f t="shared" si="256"/>
        <v>0.73851790020406227</v>
      </c>
      <c r="AN792" s="15">
        <v>24.086957000000002</v>
      </c>
      <c r="AO792" s="16">
        <f t="shared" si="257"/>
        <v>1.088990483127555</v>
      </c>
      <c r="AP792" s="13">
        <f>IF(('Even Strength'!CU792+'Power Play'!AJ792+'Penalty Kill'!AF792)&gt;0,V792/('Even Strength'!CU792+'Power Play'!AJ792+'Penalty Kill'!AF792),0)</f>
        <v>7.3170731707317069E-2</v>
      </c>
      <c r="AQ792" s="13">
        <f>IF(('Even Strength'!CU792+'Power Play'!AJ792+'Penalty Kill'!AF792)&gt;0,W792/('Even Strength'!CU792+'Power Play'!AJ792+'Penalty Kill'!AF792),0)</f>
        <v>0.13414634146341464</v>
      </c>
      <c r="AR792" s="13">
        <f t="shared" si="258"/>
        <v>0.20731707317073172</v>
      </c>
      <c r="AS792">
        <v>0</v>
      </c>
      <c r="AT792">
        <v>0</v>
      </c>
      <c r="AU792" s="17">
        <f t="shared" si="259"/>
        <v>0</v>
      </c>
      <c r="AV792">
        <v>0</v>
      </c>
      <c r="AW792">
        <v>172</v>
      </c>
      <c r="AX792">
        <v>25</v>
      </c>
      <c r="AY792">
        <v>136</v>
      </c>
      <c r="AZ792">
        <v>24</v>
      </c>
      <c r="BA792">
        <v>18</v>
      </c>
      <c r="BB792">
        <v>17</v>
      </c>
      <c r="BC792" s="2">
        <f t="shared" si="260"/>
        <v>7.7762567973172967</v>
      </c>
      <c r="BD792" s="14">
        <f t="shared" si="261"/>
        <v>1.1302698833310025</v>
      </c>
      <c r="BE792" s="14">
        <f t="shared" si="262"/>
        <v>6.1486681653206539</v>
      </c>
      <c r="BF792" s="14">
        <f t="shared" si="263"/>
        <v>1.0850590879977624</v>
      </c>
      <c r="BG792" s="14">
        <f t="shared" si="264"/>
        <v>0.81379431599832186</v>
      </c>
      <c r="BH792" s="14">
        <f t="shared" si="265"/>
        <v>0.76858352066508173</v>
      </c>
      <c r="BI792">
        <v>8</v>
      </c>
      <c r="BJ792">
        <v>4</v>
      </c>
      <c r="BK792">
        <v>0</v>
      </c>
      <c r="BL792">
        <v>0</v>
      </c>
      <c r="BM792">
        <v>0</v>
      </c>
      <c r="BN792">
        <v>0</v>
      </c>
      <c r="BO792" s="2">
        <v>7.4525189999999997</v>
      </c>
      <c r="BR792" s="18" t="str">
        <f t="shared" si="266"/>
        <v xml:space="preserve"> </v>
      </c>
      <c r="BT792">
        <v>1</v>
      </c>
      <c r="BU792">
        <v>21</v>
      </c>
      <c r="BV792">
        <v>0</v>
      </c>
      <c r="BW792">
        <v>0</v>
      </c>
      <c r="BX792">
        <v>2</v>
      </c>
      <c r="BY792">
        <v>0</v>
      </c>
      <c r="BZ792">
        <v>0</v>
      </c>
      <c r="CA792">
        <v>0</v>
      </c>
      <c r="CB792" s="18">
        <f t="shared" si="267"/>
        <v>0</v>
      </c>
      <c r="CC792" s="19">
        <v>7</v>
      </c>
      <c r="CD792">
        <v>1</v>
      </c>
      <c r="CE792">
        <v>4.4000000000000004</v>
      </c>
      <c r="CF792">
        <v>5.3</v>
      </c>
      <c r="CG792" s="20">
        <f t="shared" si="268"/>
        <v>8.2812499999999997E-2</v>
      </c>
      <c r="CH792" s="20">
        <f t="shared" si="269"/>
        <v>0.23961721526617252</v>
      </c>
      <c r="CI792">
        <v>21.2</v>
      </c>
      <c r="CJ792">
        <v>30.6</v>
      </c>
      <c r="CK792">
        <v>14.2</v>
      </c>
      <c r="CL792">
        <v>2.1</v>
      </c>
      <c r="CM792">
        <v>7</v>
      </c>
      <c r="CN792">
        <v>0</v>
      </c>
      <c r="CO792">
        <v>9.1</v>
      </c>
      <c r="CP792" s="21">
        <f t="shared" si="270"/>
        <v>0.14218749999999999</v>
      </c>
      <c r="CQ792" s="21">
        <f t="shared" si="271"/>
        <v>0.41141823753248491</v>
      </c>
      <c r="CU792">
        <v>18</v>
      </c>
      <c r="CV792" t="s">
        <v>3411</v>
      </c>
      <c r="CW792">
        <v>1500000</v>
      </c>
      <c r="CY792" s="22">
        <f t="shared" si="272"/>
        <v>6.4658536585365853</v>
      </c>
    </row>
    <row r="793" spans="1:103" x14ac:dyDescent="0.2">
      <c r="A793">
        <v>27</v>
      </c>
      <c r="B793" t="s">
        <v>3412</v>
      </c>
      <c r="C793" t="s">
        <v>3413</v>
      </c>
      <c r="D793" t="s">
        <v>334</v>
      </c>
      <c r="E793" t="s">
        <v>117</v>
      </c>
      <c r="F793">
        <v>76</v>
      </c>
      <c r="G793">
        <v>221</v>
      </c>
      <c r="H793" t="s">
        <v>118</v>
      </c>
      <c r="I793">
        <v>2007</v>
      </c>
      <c r="J793">
        <v>2</v>
      </c>
      <c r="K793">
        <v>42</v>
      </c>
      <c r="M793">
        <v>24</v>
      </c>
      <c r="N793" t="s">
        <v>3414</v>
      </c>
      <c r="O793" s="12" t="s">
        <v>556</v>
      </c>
      <c r="P793" s="12" t="s">
        <v>3415</v>
      </c>
      <c r="Q793" t="s">
        <v>169</v>
      </c>
      <c r="T793" s="12" t="s">
        <v>123</v>
      </c>
      <c r="U793">
        <v>55</v>
      </c>
      <c r="V793">
        <v>3</v>
      </c>
      <c r="W793">
        <v>3</v>
      </c>
      <c r="X793">
        <v>6</v>
      </c>
      <c r="Y793">
        <v>-6</v>
      </c>
      <c r="Z793">
        <v>52</v>
      </c>
      <c r="AA793">
        <v>23</v>
      </c>
      <c r="AB793">
        <v>15</v>
      </c>
      <c r="AC793" s="13">
        <f t="shared" si="252"/>
        <v>5.7692307692307696E-2</v>
      </c>
      <c r="AD793" s="13">
        <f t="shared" si="253"/>
        <v>3.3333333333333333E-2</v>
      </c>
      <c r="AE793" s="14">
        <v>27.6</v>
      </c>
      <c r="AF793" s="15">
        <v>29</v>
      </c>
      <c r="AG793" s="15">
        <v>11</v>
      </c>
      <c r="AH793" s="15">
        <v>3</v>
      </c>
      <c r="AI793" s="2">
        <v>475.43333333330003</v>
      </c>
      <c r="AJ793" s="14">
        <f t="shared" si="254"/>
        <v>8.6442424242418188</v>
      </c>
      <c r="AK793">
        <v>662</v>
      </c>
      <c r="AL793" s="14">
        <f t="shared" si="255"/>
        <v>12.036363636363637</v>
      </c>
      <c r="AM793" s="16">
        <f t="shared" si="256"/>
        <v>0.7181772406847432</v>
      </c>
      <c r="AN793" s="15">
        <v>43.090909000000003</v>
      </c>
      <c r="AO793" s="16">
        <f t="shared" si="257"/>
        <v>5.4381011147728691</v>
      </c>
      <c r="AP793" s="13">
        <f>IF(('Even Strength'!CU793+'Power Play'!AJ793+'Penalty Kill'!AF793)&gt;0,V793/('Even Strength'!CU793+'Power Play'!AJ793+'Penalty Kill'!AF793),0)</f>
        <v>0.03</v>
      </c>
      <c r="AQ793" s="13">
        <f>IF(('Even Strength'!CU793+'Power Play'!AJ793+'Penalty Kill'!AF793)&gt;0,W793/('Even Strength'!CU793+'Power Play'!AJ793+'Penalty Kill'!AF793),0)</f>
        <v>0.03</v>
      </c>
      <c r="AR793" s="13">
        <f t="shared" si="258"/>
        <v>0.06</v>
      </c>
      <c r="AS793">
        <v>3</v>
      </c>
      <c r="AT793">
        <v>0</v>
      </c>
      <c r="AU793" s="17">
        <f t="shared" si="259"/>
        <v>1</v>
      </c>
      <c r="AV793">
        <v>0</v>
      </c>
      <c r="AW793">
        <v>46</v>
      </c>
      <c r="AX793">
        <v>105</v>
      </c>
      <c r="AY793">
        <v>17</v>
      </c>
      <c r="AZ793">
        <v>23</v>
      </c>
      <c r="BA793">
        <v>12</v>
      </c>
      <c r="BB793">
        <v>10</v>
      </c>
      <c r="BC793" s="2">
        <f t="shared" si="260"/>
        <v>5.8052303162031693</v>
      </c>
      <c r="BD793" s="14">
        <f t="shared" si="261"/>
        <v>13.251069200028972</v>
      </c>
      <c r="BE793" s="14">
        <f t="shared" si="262"/>
        <v>2.1454112038142146</v>
      </c>
      <c r="BF793" s="14">
        <f t="shared" si="263"/>
        <v>2.9026151581015847</v>
      </c>
      <c r="BG793" s="14">
        <f t="shared" si="264"/>
        <v>1.5144079085747397</v>
      </c>
      <c r="BH793" s="14">
        <f t="shared" si="265"/>
        <v>1.2620065904789497</v>
      </c>
      <c r="BI793">
        <v>21</v>
      </c>
      <c r="BJ793">
        <v>8</v>
      </c>
      <c r="BK793">
        <v>1</v>
      </c>
      <c r="BL793">
        <v>0</v>
      </c>
      <c r="BM793">
        <v>0</v>
      </c>
      <c r="BN793">
        <v>0</v>
      </c>
      <c r="BO793" s="2">
        <v>-2.840719</v>
      </c>
      <c r="BR793" s="18" t="str">
        <f t="shared" si="266"/>
        <v xml:space="preserve"> </v>
      </c>
      <c r="BT793">
        <v>0</v>
      </c>
      <c r="BU793">
        <v>13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 s="18">
        <f t="shared" si="267"/>
        <v>0</v>
      </c>
      <c r="CC793" s="19">
        <v>2</v>
      </c>
      <c r="CD793">
        <v>-0.30000000000000004</v>
      </c>
      <c r="CE793">
        <v>0.2</v>
      </c>
      <c r="CF793">
        <v>-0.1</v>
      </c>
      <c r="CG793" s="20">
        <f t="shared" si="268"/>
        <v>-1.8181818181818182E-3</v>
      </c>
      <c r="CH793" s="20">
        <f t="shared" si="269"/>
        <v>-1.2620065904789498E-2</v>
      </c>
      <c r="CI793">
        <v>8.1</v>
      </c>
      <c r="CJ793">
        <v>7.8</v>
      </c>
      <c r="CK793">
        <v>-5.7</v>
      </c>
      <c r="CL793">
        <v>-1.2</v>
      </c>
      <c r="CM793">
        <v>0.1</v>
      </c>
      <c r="CN793">
        <v>0</v>
      </c>
      <c r="CO793">
        <v>-1</v>
      </c>
      <c r="CP793" s="21">
        <f t="shared" si="270"/>
        <v>-1.8181818181818181E-2</v>
      </c>
      <c r="CQ793" s="21">
        <f t="shared" si="271"/>
        <v>-0.12620065904789499</v>
      </c>
      <c r="CW793">
        <v>675000</v>
      </c>
      <c r="CY793" s="22">
        <f t="shared" si="272"/>
        <v>-2.1853658536585368</v>
      </c>
    </row>
    <row r="794" spans="1:103" x14ac:dyDescent="0.2">
      <c r="A794">
        <v>40</v>
      </c>
      <c r="B794" t="s">
        <v>3416</v>
      </c>
      <c r="C794" t="s">
        <v>3417</v>
      </c>
      <c r="D794" t="s">
        <v>309</v>
      </c>
      <c r="E794" t="s">
        <v>106</v>
      </c>
      <c r="F794">
        <v>73</v>
      </c>
      <c r="G794">
        <v>194</v>
      </c>
      <c r="H794" t="s">
        <v>118</v>
      </c>
      <c r="I794">
        <v>1998</v>
      </c>
      <c r="J794">
        <v>1</v>
      </c>
      <c r="K794">
        <v>12</v>
      </c>
      <c r="M794">
        <v>34</v>
      </c>
      <c r="N794" t="s">
        <v>3418</v>
      </c>
      <c r="O794" s="12" t="s">
        <v>823</v>
      </c>
      <c r="P794" s="12" t="s">
        <v>3419</v>
      </c>
      <c r="Q794" t="s">
        <v>330</v>
      </c>
      <c r="T794" s="12" t="s">
        <v>156</v>
      </c>
      <c r="U794">
        <v>16</v>
      </c>
      <c r="V794">
        <v>4</v>
      </c>
      <c r="W794">
        <v>7</v>
      </c>
      <c r="X794">
        <v>11</v>
      </c>
      <c r="Y794">
        <v>7</v>
      </c>
      <c r="Z794">
        <v>24</v>
      </c>
      <c r="AA794">
        <v>4</v>
      </c>
      <c r="AB794">
        <v>10</v>
      </c>
      <c r="AC794" s="13">
        <f t="shared" si="252"/>
        <v>0.16666666666666666</v>
      </c>
      <c r="AD794" s="13">
        <f t="shared" si="253"/>
        <v>0.10526315789473684</v>
      </c>
      <c r="AE794" s="14">
        <v>28.2</v>
      </c>
      <c r="AF794" s="15">
        <v>16</v>
      </c>
      <c r="AG794" s="15">
        <v>3</v>
      </c>
      <c r="AH794" s="15">
        <v>1</v>
      </c>
      <c r="AI794" s="2">
        <v>276.43333333330003</v>
      </c>
      <c r="AJ794" s="14">
        <f t="shared" si="254"/>
        <v>17.277083333331252</v>
      </c>
      <c r="AK794">
        <v>350</v>
      </c>
      <c r="AL794" s="14">
        <f t="shared" si="255"/>
        <v>21.875</v>
      </c>
      <c r="AM794" s="16">
        <f t="shared" si="256"/>
        <v>0.78980952380942859</v>
      </c>
      <c r="AN794" s="15">
        <v>8.3846150000000002</v>
      </c>
      <c r="AO794" s="16">
        <f t="shared" si="257"/>
        <v>1.8198850838058385</v>
      </c>
      <c r="AP794" s="13">
        <f>IF(('Even Strength'!CU794+'Power Play'!AJ794+'Penalty Kill'!AF794)&gt;0,V794/('Even Strength'!CU794+'Power Play'!AJ794+'Penalty Kill'!AF794),0)</f>
        <v>0.10256410256410256</v>
      </c>
      <c r="AQ794" s="13">
        <f>IF(('Even Strength'!CU794+'Power Play'!AJ794+'Penalty Kill'!AF794)&gt;0,W794/('Even Strength'!CU794+'Power Play'!AJ794+'Penalty Kill'!AF794),0)</f>
        <v>0.17948717948717949</v>
      </c>
      <c r="AR794" s="13">
        <f t="shared" si="258"/>
        <v>0.28205128205128205</v>
      </c>
      <c r="AS794">
        <v>1</v>
      </c>
      <c r="AT794">
        <v>2</v>
      </c>
      <c r="AU794" s="17">
        <f t="shared" si="259"/>
        <v>0.33333333333333331</v>
      </c>
      <c r="AV794">
        <v>0.30000000000000004</v>
      </c>
      <c r="AW794">
        <v>21</v>
      </c>
      <c r="AX794">
        <v>8</v>
      </c>
      <c r="AY794">
        <v>8</v>
      </c>
      <c r="AZ794">
        <v>4</v>
      </c>
      <c r="BA794">
        <v>10</v>
      </c>
      <c r="BB794">
        <v>9</v>
      </c>
      <c r="BC794" s="2">
        <f t="shared" si="260"/>
        <v>4.558061015314669</v>
      </c>
      <c r="BD794" s="14">
        <f t="shared" si="261"/>
        <v>1.7364041963103503</v>
      </c>
      <c r="BE794" s="14">
        <f t="shared" si="262"/>
        <v>1.7364041963103503</v>
      </c>
      <c r="BF794" s="14">
        <f t="shared" si="263"/>
        <v>0.86820209815517513</v>
      </c>
      <c r="BG794" s="14">
        <f t="shared" si="264"/>
        <v>2.1705052453879379</v>
      </c>
      <c r="BH794" s="14">
        <f t="shared" si="265"/>
        <v>1.9534547208491442</v>
      </c>
      <c r="BI794">
        <v>4</v>
      </c>
      <c r="BJ794">
        <v>2</v>
      </c>
      <c r="BK794">
        <v>0</v>
      </c>
      <c r="BL794">
        <v>0</v>
      </c>
      <c r="BM794">
        <v>0</v>
      </c>
      <c r="BN794">
        <v>0</v>
      </c>
      <c r="BO794" s="2">
        <v>-0.32249699999999998</v>
      </c>
      <c r="BR794" s="18" t="str">
        <f t="shared" si="266"/>
        <v xml:space="preserve"> </v>
      </c>
      <c r="BT794">
        <v>1</v>
      </c>
      <c r="BU794">
        <v>1</v>
      </c>
      <c r="BV794">
        <v>0</v>
      </c>
      <c r="BW794">
        <v>0</v>
      </c>
      <c r="BX794">
        <v>2</v>
      </c>
      <c r="BY794">
        <v>0</v>
      </c>
      <c r="BZ794">
        <v>0</v>
      </c>
      <c r="CA794">
        <v>0</v>
      </c>
      <c r="CB794" s="18">
        <f t="shared" si="267"/>
        <v>0</v>
      </c>
      <c r="CC794" s="19">
        <v>7</v>
      </c>
      <c r="CD794">
        <v>0.9</v>
      </c>
      <c r="CE794">
        <v>0.5</v>
      </c>
      <c r="CF794">
        <v>1.4</v>
      </c>
      <c r="CG794" s="20">
        <f t="shared" si="268"/>
        <v>8.7499999999999994E-2</v>
      </c>
      <c r="CH794" s="20">
        <f t="shared" si="269"/>
        <v>0.30387073435431128</v>
      </c>
      <c r="CI794">
        <v>6.3</v>
      </c>
      <c r="CJ794">
        <v>5.3</v>
      </c>
      <c r="CK794">
        <v>5.6</v>
      </c>
      <c r="CL794">
        <v>1.6</v>
      </c>
      <c r="CM794">
        <v>0.9</v>
      </c>
      <c r="CN794">
        <v>0</v>
      </c>
      <c r="CO794">
        <v>2.5</v>
      </c>
      <c r="CP794" s="21">
        <f t="shared" si="270"/>
        <v>0.15625</v>
      </c>
      <c r="CQ794" s="21">
        <f t="shared" si="271"/>
        <v>0.54262631134698447</v>
      </c>
      <c r="CU794">
        <v>61</v>
      </c>
      <c r="CV794" t="s">
        <v>3420</v>
      </c>
      <c r="CW794">
        <v>3500000</v>
      </c>
      <c r="CY794" s="22">
        <f t="shared" si="272"/>
        <v>-3.6463414634146343</v>
      </c>
    </row>
    <row r="795" spans="1:103" x14ac:dyDescent="0.2">
      <c r="B795" t="s">
        <v>3421</v>
      </c>
      <c r="C795" t="s">
        <v>1848</v>
      </c>
      <c r="D795" t="s">
        <v>116</v>
      </c>
      <c r="E795" t="s">
        <v>117</v>
      </c>
      <c r="F795">
        <v>70</v>
      </c>
      <c r="G795">
        <v>182</v>
      </c>
      <c r="H795" t="s">
        <v>118</v>
      </c>
      <c r="M795">
        <v>27</v>
      </c>
      <c r="N795" t="s">
        <v>3422</v>
      </c>
      <c r="O795" s="12" t="s">
        <v>336</v>
      </c>
      <c r="P795" s="12" t="s">
        <v>3423</v>
      </c>
      <c r="Q795" t="s">
        <v>271</v>
      </c>
      <c r="T795" s="12" t="s">
        <v>178</v>
      </c>
      <c r="U795">
        <v>7</v>
      </c>
      <c r="V795">
        <v>0</v>
      </c>
      <c r="W795">
        <v>0</v>
      </c>
      <c r="X795">
        <v>0</v>
      </c>
      <c r="Y795">
        <v>0</v>
      </c>
      <c r="Z795">
        <v>6</v>
      </c>
      <c r="AA795">
        <v>2</v>
      </c>
      <c r="AB795">
        <v>5</v>
      </c>
      <c r="AC795" s="13">
        <f t="shared" si="252"/>
        <v>0</v>
      </c>
      <c r="AD795" s="13">
        <f t="shared" si="253"/>
        <v>0</v>
      </c>
      <c r="AE795" s="14">
        <v>52</v>
      </c>
      <c r="AF795" s="15">
        <v>4</v>
      </c>
      <c r="AG795" s="15">
        <v>0</v>
      </c>
      <c r="AH795" s="15">
        <v>2</v>
      </c>
      <c r="AI795" s="2">
        <v>93.783333333300007</v>
      </c>
      <c r="AJ795" s="14">
        <f t="shared" si="254"/>
        <v>13.397619047614286</v>
      </c>
      <c r="AK795">
        <v>131</v>
      </c>
      <c r="AL795" s="14">
        <f t="shared" si="255"/>
        <v>18.714285714285715</v>
      </c>
      <c r="AM795" s="16">
        <f t="shared" si="256"/>
        <v>0.71590330788778633</v>
      </c>
      <c r="AN795" s="15">
        <v>0</v>
      </c>
      <c r="AO795" s="16">
        <f t="shared" si="257"/>
        <v>0</v>
      </c>
      <c r="AP795" s="13">
        <f>IF(('Even Strength'!CU795+'Power Play'!AJ795+'Penalty Kill'!AF795)&gt;0,V795/('Even Strength'!CU795+'Power Play'!AJ795+'Penalty Kill'!AF795),0)</f>
        <v>0</v>
      </c>
      <c r="AQ795" s="13">
        <f>IF(('Even Strength'!CU795+'Power Play'!AJ795+'Penalty Kill'!AF795)&gt;0,W795/('Even Strength'!CU795+'Power Play'!AJ795+'Penalty Kill'!AF795),0)</f>
        <v>0</v>
      </c>
      <c r="AR795" s="13">
        <f t="shared" si="258"/>
        <v>0</v>
      </c>
      <c r="AS795">
        <v>0</v>
      </c>
      <c r="AT795">
        <v>0</v>
      </c>
      <c r="AU795" s="17">
        <f t="shared" si="259"/>
        <v>0</v>
      </c>
      <c r="AV795">
        <v>0</v>
      </c>
      <c r="AW795">
        <v>5</v>
      </c>
      <c r="AX795">
        <v>5</v>
      </c>
      <c r="AY795">
        <v>6</v>
      </c>
      <c r="AZ795">
        <v>2</v>
      </c>
      <c r="BA795">
        <v>9</v>
      </c>
      <c r="BB795">
        <v>2</v>
      </c>
      <c r="BC795" s="2">
        <f t="shared" si="260"/>
        <v>3.1988626266227826</v>
      </c>
      <c r="BD795" s="14">
        <f t="shared" si="261"/>
        <v>3.1988626266227826</v>
      </c>
      <c r="BE795" s="14">
        <f t="shared" si="262"/>
        <v>3.8386351519473387</v>
      </c>
      <c r="BF795" s="14">
        <f t="shared" si="263"/>
        <v>1.2795450506491128</v>
      </c>
      <c r="BG795" s="14">
        <f t="shared" si="264"/>
        <v>5.7579527279210083</v>
      </c>
      <c r="BH795" s="14">
        <f t="shared" si="265"/>
        <v>1.2795450506491128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 s="2">
        <v>0.34219699999999997</v>
      </c>
      <c r="BR795" s="18" t="str">
        <f t="shared" si="266"/>
        <v xml:space="preserve"> </v>
      </c>
      <c r="BT795">
        <v>0</v>
      </c>
      <c r="BU795">
        <v>4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 s="18">
        <f t="shared" si="267"/>
        <v>0</v>
      </c>
      <c r="CC795" s="19">
        <v>4</v>
      </c>
      <c r="CD795">
        <v>-0.1</v>
      </c>
      <c r="CE795">
        <v>0.2</v>
      </c>
      <c r="CF795">
        <v>0.1</v>
      </c>
      <c r="CG795" s="20">
        <f t="shared" si="268"/>
        <v>1.4285714285714287E-2</v>
      </c>
      <c r="CH795" s="20">
        <f t="shared" si="269"/>
        <v>6.3977252532455647E-2</v>
      </c>
      <c r="CI795">
        <v>1.3</v>
      </c>
      <c r="CJ795">
        <v>0.9</v>
      </c>
      <c r="CK795">
        <v>0</v>
      </c>
      <c r="CL795">
        <v>-0.30000000000000004</v>
      </c>
      <c r="CM795">
        <v>0</v>
      </c>
      <c r="CN795">
        <v>0</v>
      </c>
      <c r="CO795">
        <v>-0.30000000000000004</v>
      </c>
      <c r="CP795" s="21">
        <f t="shared" si="270"/>
        <v>-4.2857142857142864E-2</v>
      </c>
      <c r="CQ795" s="21">
        <f t="shared" si="271"/>
        <v>-0.19193175759736697</v>
      </c>
      <c r="CW795">
        <v>650000</v>
      </c>
      <c r="CY795" s="22">
        <f t="shared" si="272"/>
        <v>-1.4414634146341465</v>
      </c>
    </row>
    <row r="796" spans="1:103" x14ac:dyDescent="0.2">
      <c r="A796">
        <v>91</v>
      </c>
      <c r="B796" t="s">
        <v>3424</v>
      </c>
      <c r="C796" t="s">
        <v>218</v>
      </c>
      <c r="E796" t="s">
        <v>219</v>
      </c>
      <c r="F796">
        <v>72</v>
      </c>
      <c r="G796">
        <v>219</v>
      </c>
      <c r="H796" t="s">
        <v>118</v>
      </c>
      <c r="I796">
        <v>2010</v>
      </c>
      <c r="J796">
        <v>1</v>
      </c>
      <c r="K796">
        <v>16</v>
      </c>
      <c r="M796">
        <v>22</v>
      </c>
      <c r="N796" t="s">
        <v>3425</v>
      </c>
      <c r="O796" s="12" t="s">
        <v>3246</v>
      </c>
      <c r="P796" s="12" t="s">
        <v>3426</v>
      </c>
      <c r="Q796" t="s">
        <v>265</v>
      </c>
      <c r="T796" s="12" t="s">
        <v>148</v>
      </c>
      <c r="U796">
        <v>64</v>
      </c>
      <c r="V796">
        <v>21</v>
      </c>
      <c r="W796">
        <v>22</v>
      </c>
      <c r="X796">
        <v>43</v>
      </c>
      <c r="Y796">
        <v>20</v>
      </c>
      <c r="Z796">
        <v>136</v>
      </c>
      <c r="AA796">
        <v>79</v>
      </c>
      <c r="AB796">
        <v>61</v>
      </c>
      <c r="AC796" s="13">
        <f t="shared" si="252"/>
        <v>0.15441176470588236</v>
      </c>
      <c r="AD796" s="13">
        <f t="shared" si="253"/>
        <v>7.6086956521739135E-2</v>
      </c>
      <c r="AE796" s="14">
        <v>27.8</v>
      </c>
      <c r="AF796" s="15">
        <v>98</v>
      </c>
      <c r="AG796" s="15">
        <v>19</v>
      </c>
      <c r="AH796" s="15">
        <v>7</v>
      </c>
      <c r="AI796" s="2">
        <v>971.1</v>
      </c>
      <c r="AJ796" s="14">
        <f t="shared" si="254"/>
        <v>15.1734375</v>
      </c>
      <c r="AK796">
        <v>1396</v>
      </c>
      <c r="AL796" s="14">
        <f t="shared" si="255"/>
        <v>21.8125</v>
      </c>
      <c r="AM796" s="16">
        <f t="shared" si="256"/>
        <v>0.69563037249283666</v>
      </c>
      <c r="AN796" s="15">
        <v>139.04166699999999</v>
      </c>
      <c r="AO796" s="16">
        <f t="shared" si="257"/>
        <v>8.590773370404694</v>
      </c>
      <c r="AP796" s="13">
        <f>IF(('Even Strength'!CU796+'Power Play'!AJ796+'Penalty Kill'!AF796)&gt;0,V796/('Even Strength'!CU796+'Power Play'!AJ796+'Penalty Kill'!AF796),0)</f>
        <v>0.17355371900826447</v>
      </c>
      <c r="AQ796" s="13">
        <f>IF(('Even Strength'!CU796+'Power Play'!AJ796+'Penalty Kill'!AF796)&gt;0,W796/('Even Strength'!CU796+'Power Play'!AJ796+'Penalty Kill'!AF796),0)</f>
        <v>0.18181818181818182</v>
      </c>
      <c r="AR796" s="13">
        <f t="shared" si="258"/>
        <v>0.35537190082644632</v>
      </c>
      <c r="AS796">
        <v>2</v>
      </c>
      <c r="AT796">
        <v>4</v>
      </c>
      <c r="AU796" s="17">
        <f t="shared" si="259"/>
        <v>0.33333333333333331</v>
      </c>
      <c r="AV796">
        <v>0.1</v>
      </c>
      <c r="AW796">
        <v>71</v>
      </c>
      <c r="AX796">
        <v>22</v>
      </c>
      <c r="AY796">
        <v>9</v>
      </c>
      <c r="AZ796">
        <v>79</v>
      </c>
      <c r="BA796">
        <v>20</v>
      </c>
      <c r="BB796">
        <v>32</v>
      </c>
      <c r="BC796" s="2">
        <f t="shared" si="260"/>
        <v>4.3867778807537849</v>
      </c>
      <c r="BD796" s="14">
        <f t="shared" si="261"/>
        <v>1.3592832869941305</v>
      </c>
      <c r="BE796" s="14">
        <f t="shared" si="262"/>
        <v>0.55607043558850788</v>
      </c>
      <c r="BF796" s="14">
        <f t="shared" si="263"/>
        <v>4.8810627123880135</v>
      </c>
      <c r="BG796" s="14">
        <f t="shared" si="264"/>
        <v>1.2357120790855729</v>
      </c>
      <c r="BH796" s="14">
        <f t="shared" si="265"/>
        <v>1.9771393265369168</v>
      </c>
      <c r="BI796">
        <v>16</v>
      </c>
      <c r="BJ796">
        <v>8</v>
      </c>
      <c r="BK796">
        <v>0</v>
      </c>
      <c r="BL796">
        <v>0</v>
      </c>
      <c r="BM796">
        <v>0</v>
      </c>
      <c r="BN796">
        <v>0</v>
      </c>
      <c r="BO796" s="2">
        <v>11.657264</v>
      </c>
      <c r="BP796">
        <v>5</v>
      </c>
      <c r="BQ796">
        <v>3</v>
      </c>
      <c r="BR796" s="18">
        <f t="shared" si="266"/>
        <v>0.6</v>
      </c>
      <c r="BS796">
        <v>1</v>
      </c>
      <c r="BT796">
        <v>3</v>
      </c>
      <c r="BU796">
        <v>17</v>
      </c>
      <c r="BV796">
        <v>0</v>
      </c>
      <c r="BW796">
        <v>0</v>
      </c>
      <c r="BX796">
        <v>3</v>
      </c>
      <c r="BY796">
        <v>1</v>
      </c>
      <c r="BZ796">
        <v>0</v>
      </c>
      <c r="CA796">
        <v>0</v>
      </c>
      <c r="CB796" s="18">
        <f t="shared" si="267"/>
        <v>0</v>
      </c>
      <c r="CC796" s="19">
        <v>5</v>
      </c>
      <c r="CD796">
        <v>4.4000000000000004</v>
      </c>
      <c r="CE796">
        <v>2</v>
      </c>
      <c r="CF796">
        <v>6.4</v>
      </c>
      <c r="CG796" s="20">
        <f t="shared" si="268"/>
        <v>0.1</v>
      </c>
      <c r="CH796" s="20">
        <f t="shared" si="269"/>
        <v>0.39542786530738339</v>
      </c>
      <c r="CI796">
        <v>21.9</v>
      </c>
      <c r="CJ796">
        <v>19</v>
      </c>
      <c r="CK796">
        <v>14.7</v>
      </c>
      <c r="CL796">
        <v>8.5</v>
      </c>
      <c r="CM796">
        <v>3.4</v>
      </c>
      <c r="CN796">
        <v>1.2</v>
      </c>
      <c r="CO796">
        <v>13.2</v>
      </c>
      <c r="CP796" s="21">
        <f t="shared" si="270"/>
        <v>0.20624999999999999</v>
      </c>
      <c r="CQ796" s="21">
        <f t="shared" si="271"/>
        <v>0.81556997219647809</v>
      </c>
      <c r="CU796">
        <v>18</v>
      </c>
      <c r="CV796" t="s">
        <v>3427</v>
      </c>
      <c r="CW796">
        <v>1750000</v>
      </c>
      <c r="CY796" s="22">
        <f t="shared" si="272"/>
        <v>10.126829268292681</v>
      </c>
    </row>
    <row r="797" spans="1:103" x14ac:dyDescent="0.2">
      <c r="A797">
        <v>21</v>
      </c>
      <c r="B797" t="s">
        <v>3428</v>
      </c>
      <c r="C797" t="s">
        <v>2072</v>
      </c>
      <c r="E797" t="s">
        <v>813</v>
      </c>
      <c r="F797">
        <v>70</v>
      </c>
      <c r="G797">
        <v>186</v>
      </c>
      <c r="H797" t="s">
        <v>118</v>
      </c>
      <c r="I797">
        <v>2009</v>
      </c>
      <c r="J797">
        <v>2</v>
      </c>
      <c r="K797">
        <v>60</v>
      </c>
      <c r="M797">
        <v>23</v>
      </c>
      <c r="N797" t="s">
        <v>3429</v>
      </c>
      <c r="O797" s="12" t="s">
        <v>1329</v>
      </c>
      <c r="P797" s="12" t="s">
        <v>3430</v>
      </c>
      <c r="Q797" t="s">
        <v>122</v>
      </c>
      <c r="T797" s="12" t="s">
        <v>123</v>
      </c>
      <c r="U797">
        <v>73</v>
      </c>
      <c r="V797">
        <v>19</v>
      </c>
      <c r="W797">
        <v>20</v>
      </c>
      <c r="X797">
        <v>39</v>
      </c>
      <c r="Y797">
        <v>12</v>
      </c>
      <c r="Z797">
        <v>158</v>
      </c>
      <c r="AA797">
        <v>56</v>
      </c>
      <c r="AB797">
        <v>65</v>
      </c>
      <c r="AC797" s="13">
        <f t="shared" si="252"/>
        <v>0.12025316455696203</v>
      </c>
      <c r="AD797" s="13">
        <f t="shared" si="253"/>
        <v>6.8100358422939072E-2</v>
      </c>
      <c r="AE797" s="14">
        <v>29.5</v>
      </c>
      <c r="AF797" s="15">
        <v>87</v>
      </c>
      <c r="AG797" s="15">
        <v>35</v>
      </c>
      <c r="AH797" s="15">
        <v>10</v>
      </c>
      <c r="AI797" s="2">
        <v>1047.5999999999999</v>
      </c>
      <c r="AJ797" s="14">
        <f t="shared" si="254"/>
        <v>14.350684931506848</v>
      </c>
      <c r="AK797">
        <v>1451</v>
      </c>
      <c r="AL797" s="14">
        <f t="shared" si="255"/>
        <v>19.876712328767123</v>
      </c>
      <c r="AM797" s="16">
        <f t="shared" si="256"/>
        <v>0.72198483804272906</v>
      </c>
      <c r="AN797" s="15">
        <v>127.39610399999999</v>
      </c>
      <c r="AO797" s="16">
        <f t="shared" si="257"/>
        <v>7.2964549828178695</v>
      </c>
      <c r="AP797" s="13">
        <f>IF(('Even Strength'!CU797+'Power Play'!AJ797+'Penalty Kill'!AF797)&gt;0,V797/('Even Strength'!CU797+'Power Play'!AJ797+'Penalty Kill'!AF797),0)</f>
        <v>0.18446601941747573</v>
      </c>
      <c r="AQ797" s="13">
        <f>IF(('Even Strength'!CU797+'Power Play'!AJ797+'Penalty Kill'!AF797)&gt;0,W797/('Even Strength'!CU797+'Power Play'!AJ797+'Penalty Kill'!AF797),0)</f>
        <v>0.1941747572815534</v>
      </c>
      <c r="AR797" s="13">
        <f t="shared" si="258"/>
        <v>0.37864077669902912</v>
      </c>
      <c r="AS797">
        <v>26</v>
      </c>
      <c r="AT797">
        <v>26</v>
      </c>
      <c r="AU797" s="17">
        <f t="shared" si="259"/>
        <v>0.5</v>
      </c>
      <c r="AV797">
        <v>1.1000000000000001</v>
      </c>
      <c r="AW797">
        <v>87</v>
      </c>
      <c r="AX797">
        <v>81</v>
      </c>
      <c r="AY797">
        <v>20</v>
      </c>
      <c r="AZ797">
        <v>56</v>
      </c>
      <c r="BA797">
        <v>19</v>
      </c>
      <c r="BB797">
        <v>41</v>
      </c>
      <c r="BC797" s="2">
        <f t="shared" si="260"/>
        <v>4.9828178694158085</v>
      </c>
      <c r="BD797" s="14">
        <f t="shared" si="261"/>
        <v>4.6391752577319592</v>
      </c>
      <c r="BE797" s="14">
        <f t="shared" si="262"/>
        <v>1.1454753722794959</v>
      </c>
      <c r="BF797" s="14">
        <f t="shared" si="263"/>
        <v>3.2073310423825894</v>
      </c>
      <c r="BG797" s="14">
        <f t="shared" si="264"/>
        <v>1.0882016036655213</v>
      </c>
      <c r="BH797" s="14">
        <f t="shared" si="265"/>
        <v>2.3482245131729669</v>
      </c>
      <c r="BI797">
        <v>30</v>
      </c>
      <c r="BJ797">
        <v>15</v>
      </c>
      <c r="BK797">
        <v>0</v>
      </c>
      <c r="BL797">
        <v>0</v>
      </c>
      <c r="BM797">
        <v>0</v>
      </c>
      <c r="BN797">
        <v>0</v>
      </c>
      <c r="BO797" s="2">
        <v>3.7773859999999999</v>
      </c>
      <c r="BP797">
        <v>9</v>
      </c>
      <c r="BQ797">
        <v>3</v>
      </c>
      <c r="BR797" s="18">
        <f t="shared" si="266"/>
        <v>0.33333333333333331</v>
      </c>
      <c r="BS797">
        <v>2</v>
      </c>
      <c r="BT797">
        <v>1</v>
      </c>
      <c r="BU797">
        <v>23</v>
      </c>
      <c r="BV797">
        <v>0</v>
      </c>
      <c r="BW797">
        <v>0</v>
      </c>
      <c r="BX797">
        <v>3</v>
      </c>
      <c r="BY797">
        <v>0</v>
      </c>
      <c r="BZ797">
        <v>0</v>
      </c>
      <c r="CA797">
        <v>0</v>
      </c>
      <c r="CB797" s="18">
        <f t="shared" si="267"/>
        <v>0</v>
      </c>
      <c r="CC797" s="19">
        <v>4</v>
      </c>
      <c r="CD797">
        <v>3.7</v>
      </c>
      <c r="CE797">
        <v>1.7000000000000002</v>
      </c>
      <c r="CF797">
        <v>5.3</v>
      </c>
      <c r="CG797" s="20">
        <f t="shared" si="268"/>
        <v>7.260273972602739E-2</v>
      </c>
      <c r="CH797" s="20">
        <f t="shared" si="269"/>
        <v>0.30355097365406641</v>
      </c>
      <c r="CI797">
        <v>24.6</v>
      </c>
      <c r="CJ797">
        <v>20.100000000000001</v>
      </c>
      <c r="CK797">
        <v>13.7</v>
      </c>
      <c r="CL797">
        <v>6.1</v>
      </c>
      <c r="CM797">
        <v>2.7</v>
      </c>
      <c r="CN797">
        <v>0.1</v>
      </c>
      <c r="CO797">
        <v>8.9</v>
      </c>
      <c r="CP797" s="21">
        <f t="shared" si="270"/>
        <v>0.12191780821917808</v>
      </c>
      <c r="CQ797" s="21">
        <f t="shared" si="271"/>
        <v>0.50973654066437579</v>
      </c>
      <c r="CW797">
        <v>840000</v>
      </c>
      <c r="CY797" s="22">
        <f t="shared" si="272"/>
        <v>7.4248780487804886</v>
      </c>
    </row>
    <row r="798" spans="1:103" x14ac:dyDescent="0.2">
      <c r="A798">
        <v>91</v>
      </c>
      <c r="B798" t="s">
        <v>3431</v>
      </c>
      <c r="C798" t="s">
        <v>597</v>
      </c>
      <c r="D798" t="s">
        <v>105</v>
      </c>
      <c r="E798" t="s">
        <v>106</v>
      </c>
      <c r="F798">
        <v>73</v>
      </c>
      <c r="G798">
        <v>205</v>
      </c>
      <c r="H798" t="s">
        <v>118</v>
      </c>
      <c r="I798">
        <v>2009</v>
      </c>
      <c r="J798">
        <v>1</v>
      </c>
      <c r="K798">
        <v>1</v>
      </c>
      <c r="M798">
        <v>23</v>
      </c>
      <c r="N798" t="s">
        <v>3432</v>
      </c>
      <c r="O798" s="12" t="s">
        <v>167</v>
      </c>
      <c r="P798" s="12" t="s">
        <v>3433</v>
      </c>
      <c r="Q798" t="s">
        <v>300</v>
      </c>
      <c r="T798" s="12" t="s">
        <v>170</v>
      </c>
      <c r="U798">
        <v>59</v>
      </c>
      <c r="V798">
        <v>24</v>
      </c>
      <c r="W798">
        <v>42</v>
      </c>
      <c r="X798">
        <v>66</v>
      </c>
      <c r="Y798">
        <v>-6</v>
      </c>
      <c r="Z798">
        <v>188</v>
      </c>
      <c r="AA798">
        <v>61</v>
      </c>
      <c r="AB798">
        <v>85</v>
      </c>
      <c r="AC798" s="13">
        <f t="shared" si="252"/>
        <v>0.1276595744680851</v>
      </c>
      <c r="AD798" s="13">
        <f t="shared" si="253"/>
        <v>7.1856287425149698E-2</v>
      </c>
      <c r="AE798" s="14">
        <v>24</v>
      </c>
      <c r="AF798" s="15">
        <v>114</v>
      </c>
      <c r="AG798" s="15">
        <v>23</v>
      </c>
      <c r="AH798" s="15">
        <v>17</v>
      </c>
      <c r="AI798" s="2">
        <v>1252.5166666667001</v>
      </c>
      <c r="AJ798" s="14">
        <f t="shared" si="254"/>
        <v>21.229096045198308</v>
      </c>
      <c r="AK798">
        <v>1318</v>
      </c>
      <c r="AL798" s="14">
        <f t="shared" si="255"/>
        <v>22.338983050847457</v>
      </c>
      <c r="AM798" s="16">
        <f t="shared" si="256"/>
        <v>0.950316135558953</v>
      </c>
      <c r="AN798" s="15">
        <v>222.24090899999999</v>
      </c>
      <c r="AO798" s="16">
        <f t="shared" si="257"/>
        <v>10.64612942475787</v>
      </c>
      <c r="AP798" s="13">
        <f>IF(('Even Strength'!CU798+'Power Play'!AJ798+'Penalty Kill'!AF798)&gt;0,V798/('Even Strength'!CU798+'Power Play'!AJ798+'Penalty Kill'!AF798),0)</f>
        <v>0.26373626373626374</v>
      </c>
      <c r="AQ798" s="13">
        <f>IF(('Even Strength'!CU798+'Power Play'!AJ798+'Penalty Kill'!AF798)&gt;0,W798/('Even Strength'!CU798+'Power Play'!AJ798+'Penalty Kill'!AF798),0)</f>
        <v>0.46153846153846156</v>
      </c>
      <c r="AR798" s="13">
        <f t="shared" si="258"/>
        <v>0.72527472527472536</v>
      </c>
      <c r="AS798">
        <v>554</v>
      </c>
      <c r="AT798">
        <v>575</v>
      </c>
      <c r="AU798" s="17">
        <f t="shared" si="259"/>
        <v>0.49069973427812225</v>
      </c>
      <c r="AV798">
        <v>32.1</v>
      </c>
      <c r="AW798">
        <v>70</v>
      </c>
      <c r="AX798">
        <v>23</v>
      </c>
      <c r="AY798">
        <v>19</v>
      </c>
      <c r="AZ798">
        <v>61</v>
      </c>
      <c r="BA798">
        <v>56</v>
      </c>
      <c r="BB798">
        <v>55</v>
      </c>
      <c r="BC798" s="2">
        <f t="shared" si="260"/>
        <v>3.3532487924311489</v>
      </c>
      <c r="BD798" s="14">
        <f t="shared" si="261"/>
        <v>1.1017817460845203</v>
      </c>
      <c r="BE798" s="14">
        <f t="shared" si="262"/>
        <v>0.910167529374169</v>
      </c>
      <c r="BF798" s="14">
        <f t="shared" si="263"/>
        <v>2.9221168048328585</v>
      </c>
      <c r="BG798" s="14">
        <f t="shared" si="264"/>
        <v>2.6825990339449191</v>
      </c>
      <c r="BH798" s="14">
        <f t="shared" si="265"/>
        <v>2.6346954797673314</v>
      </c>
      <c r="BI798">
        <v>40</v>
      </c>
      <c r="BJ798">
        <v>15</v>
      </c>
      <c r="BK798">
        <v>0</v>
      </c>
      <c r="BL798">
        <v>1</v>
      </c>
      <c r="BM798">
        <v>0</v>
      </c>
      <c r="BN798">
        <v>0</v>
      </c>
      <c r="BO798" s="2">
        <v>0.70514199999999994</v>
      </c>
      <c r="BP798">
        <v>8</v>
      </c>
      <c r="BQ798">
        <v>1</v>
      </c>
      <c r="BR798" s="18">
        <f t="shared" si="266"/>
        <v>0.125</v>
      </c>
      <c r="BS798">
        <v>0</v>
      </c>
      <c r="BT798">
        <v>6</v>
      </c>
      <c r="BU798">
        <v>16</v>
      </c>
      <c r="BV798">
        <v>0</v>
      </c>
      <c r="BW798">
        <v>1</v>
      </c>
      <c r="BX798">
        <v>4</v>
      </c>
      <c r="BY798">
        <v>0</v>
      </c>
      <c r="BZ798">
        <v>0</v>
      </c>
      <c r="CA798">
        <v>0</v>
      </c>
      <c r="CB798" s="18">
        <f t="shared" si="267"/>
        <v>0</v>
      </c>
      <c r="CC798" s="19">
        <v>6</v>
      </c>
      <c r="CD798">
        <v>6.7</v>
      </c>
      <c r="CE798">
        <v>1.1000000000000001</v>
      </c>
      <c r="CF798">
        <v>7.7</v>
      </c>
      <c r="CG798" s="20">
        <f t="shared" si="268"/>
        <v>0.13050847457627118</v>
      </c>
      <c r="CH798" s="20">
        <f t="shared" si="269"/>
        <v>0.3688573671674264</v>
      </c>
      <c r="CI798">
        <v>34.6</v>
      </c>
      <c r="CJ798">
        <v>25.9</v>
      </c>
      <c r="CK798">
        <v>10.199999999999999</v>
      </c>
      <c r="CL798">
        <v>11.7</v>
      </c>
      <c r="CM798">
        <v>2.2000000000000002</v>
      </c>
      <c r="CN798">
        <v>-1.3</v>
      </c>
      <c r="CO798">
        <v>12.5</v>
      </c>
      <c r="CP798" s="21">
        <f t="shared" si="270"/>
        <v>0.21186440677966101</v>
      </c>
      <c r="CQ798" s="21">
        <f t="shared" si="271"/>
        <v>0.59879442721984799</v>
      </c>
      <c r="CU798">
        <v>23</v>
      </c>
      <c r="CV798" t="s">
        <v>635</v>
      </c>
      <c r="CW798">
        <v>5500000</v>
      </c>
      <c r="CY798" s="22">
        <f t="shared" si="272"/>
        <v>2.8414634146341466</v>
      </c>
    </row>
    <row r="799" spans="1:103" x14ac:dyDescent="0.2">
      <c r="A799">
        <v>9</v>
      </c>
      <c r="B799" t="s">
        <v>3434</v>
      </c>
      <c r="C799" t="s">
        <v>1374</v>
      </c>
      <c r="E799" t="s">
        <v>182</v>
      </c>
      <c r="F799">
        <v>69</v>
      </c>
      <c r="G799">
        <v>175</v>
      </c>
      <c r="H799" t="s">
        <v>118</v>
      </c>
      <c r="I799">
        <v>2008</v>
      </c>
      <c r="J799">
        <v>1</v>
      </c>
      <c r="K799">
        <v>24</v>
      </c>
      <c r="M799">
        <v>23</v>
      </c>
      <c r="N799" t="s">
        <v>3435</v>
      </c>
      <c r="O799" s="12" t="s">
        <v>1190</v>
      </c>
      <c r="P799" s="12" t="s">
        <v>3436</v>
      </c>
      <c r="Q799" t="s">
        <v>432</v>
      </c>
      <c r="T799" s="12" t="s">
        <v>229</v>
      </c>
      <c r="U799">
        <v>15</v>
      </c>
      <c r="V799">
        <v>1</v>
      </c>
      <c r="W799">
        <v>0</v>
      </c>
      <c r="X799">
        <v>1</v>
      </c>
      <c r="Y799">
        <v>-8</v>
      </c>
      <c r="Z799">
        <v>9</v>
      </c>
      <c r="AA799">
        <v>4</v>
      </c>
      <c r="AB799">
        <v>5</v>
      </c>
      <c r="AC799" s="13">
        <f t="shared" si="252"/>
        <v>0.1111111111111111</v>
      </c>
      <c r="AD799" s="13">
        <f t="shared" si="253"/>
        <v>5.5555555555555552E-2</v>
      </c>
      <c r="AE799" s="14">
        <v>26.1</v>
      </c>
      <c r="AF799" s="15">
        <v>7</v>
      </c>
      <c r="AG799" s="15">
        <v>1</v>
      </c>
      <c r="AH799" s="15">
        <v>0</v>
      </c>
      <c r="AI799" s="2">
        <v>150.35</v>
      </c>
      <c r="AJ799" s="14">
        <f t="shared" si="254"/>
        <v>10.023333333333333</v>
      </c>
      <c r="AK799">
        <v>212</v>
      </c>
      <c r="AL799" s="14">
        <f t="shared" si="255"/>
        <v>14.133333333333333</v>
      </c>
      <c r="AM799" s="16">
        <f t="shared" si="256"/>
        <v>0.70919811320754711</v>
      </c>
      <c r="AN799" s="15">
        <v>0</v>
      </c>
      <c r="AO799" s="16">
        <f t="shared" si="257"/>
        <v>0</v>
      </c>
      <c r="AP799" s="13">
        <f>IF(('Even Strength'!CU799+'Power Play'!AJ799+'Penalty Kill'!AF799)&gt;0,V799/('Even Strength'!CU799+'Power Play'!AJ799+'Penalty Kill'!AF799),0)</f>
        <v>0.04</v>
      </c>
      <c r="AQ799" s="13">
        <f>IF(('Even Strength'!CU799+'Power Play'!AJ799+'Penalty Kill'!AF799)&gt;0,W799/('Even Strength'!CU799+'Power Play'!AJ799+'Penalty Kill'!AF799),0)</f>
        <v>0</v>
      </c>
      <c r="AR799" s="13">
        <f t="shared" si="258"/>
        <v>0.04</v>
      </c>
      <c r="AS799">
        <v>0</v>
      </c>
      <c r="AT799">
        <v>2</v>
      </c>
      <c r="AU799" s="17">
        <f t="shared" si="259"/>
        <v>0</v>
      </c>
      <c r="AV799">
        <v>0.2</v>
      </c>
      <c r="AW799">
        <v>16</v>
      </c>
      <c r="AX799">
        <v>16</v>
      </c>
      <c r="AY799">
        <v>2</v>
      </c>
      <c r="AZ799">
        <v>4</v>
      </c>
      <c r="BA799">
        <v>1</v>
      </c>
      <c r="BB799">
        <v>4</v>
      </c>
      <c r="BC799" s="2">
        <f t="shared" si="260"/>
        <v>6.3851014299966744</v>
      </c>
      <c r="BD799" s="14">
        <f t="shared" si="261"/>
        <v>6.3851014299966744</v>
      </c>
      <c r="BE799" s="14">
        <f t="shared" si="262"/>
        <v>0.7981376787495843</v>
      </c>
      <c r="BF799" s="14">
        <f t="shared" si="263"/>
        <v>1.5962753574991686</v>
      </c>
      <c r="BG799" s="14">
        <f t="shared" si="264"/>
        <v>0.39906883937479215</v>
      </c>
      <c r="BH799" s="14">
        <f t="shared" si="265"/>
        <v>1.5962753574991686</v>
      </c>
      <c r="BI799">
        <v>10</v>
      </c>
      <c r="BJ799">
        <v>4</v>
      </c>
      <c r="BK799">
        <v>0</v>
      </c>
      <c r="BL799">
        <v>0</v>
      </c>
      <c r="BM799">
        <v>0</v>
      </c>
      <c r="BN799">
        <v>0</v>
      </c>
      <c r="BO799" s="2">
        <v>-2.2725559999999998</v>
      </c>
      <c r="BR799" s="18" t="str">
        <f t="shared" si="266"/>
        <v xml:space="preserve"> </v>
      </c>
      <c r="BT799">
        <v>0</v>
      </c>
      <c r="BU799">
        <v>4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 s="18">
        <f t="shared" si="267"/>
        <v>0</v>
      </c>
      <c r="CC799" s="19">
        <v>3</v>
      </c>
      <c r="CD799">
        <v>-0.2</v>
      </c>
      <c r="CE799">
        <v>-0.1</v>
      </c>
      <c r="CF799">
        <v>-0.30000000000000004</v>
      </c>
      <c r="CG799" s="20">
        <f t="shared" si="268"/>
        <v>-2.0000000000000004E-2</v>
      </c>
      <c r="CH799" s="20">
        <f t="shared" si="269"/>
        <v>-0.11972065181243767</v>
      </c>
      <c r="CI799">
        <v>3.5</v>
      </c>
      <c r="CJ799">
        <v>3.4</v>
      </c>
      <c r="CK799">
        <v>-7.5</v>
      </c>
      <c r="CL799">
        <v>-1.1000000000000001</v>
      </c>
      <c r="CM799">
        <v>-0.30000000000000004</v>
      </c>
      <c r="CN799">
        <v>0</v>
      </c>
      <c r="CO799">
        <v>-1.4</v>
      </c>
      <c r="CP799" s="21">
        <f t="shared" si="270"/>
        <v>-9.3333333333333324E-2</v>
      </c>
      <c r="CQ799" s="21">
        <f t="shared" si="271"/>
        <v>-0.55869637512470893</v>
      </c>
      <c r="CU799">
        <v>6</v>
      </c>
      <c r="CV799" t="s">
        <v>312</v>
      </c>
      <c r="CW799">
        <v>600000</v>
      </c>
      <c r="CY799" s="22">
        <f t="shared" si="272"/>
        <v>-2.4536585365853658</v>
      </c>
    </row>
    <row r="800" spans="1:103" x14ac:dyDescent="0.2">
      <c r="A800">
        <v>86</v>
      </c>
      <c r="B800" t="s">
        <v>3437</v>
      </c>
      <c r="C800" t="s">
        <v>410</v>
      </c>
      <c r="E800" t="s">
        <v>320</v>
      </c>
      <c r="F800">
        <v>71</v>
      </c>
      <c r="G800">
        <v>169</v>
      </c>
      <c r="H800" t="s">
        <v>118</v>
      </c>
      <c r="I800">
        <v>2012</v>
      </c>
      <c r="J800">
        <v>1</v>
      </c>
      <c r="K800">
        <v>18</v>
      </c>
      <c r="L800" t="s">
        <v>108</v>
      </c>
      <c r="M800">
        <v>19</v>
      </c>
      <c r="N800" t="s">
        <v>3438</v>
      </c>
      <c r="O800" s="12" t="s">
        <v>3439</v>
      </c>
      <c r="P800" s="12" t="s">
        <v>3440</v>
      </c>
      <c r="Q800" t="s">
        <v>442</v>
      </c>
      <c r="T800" s="12" t="s">
        <v>140</v>
      </c>
      <c r="U800">
        <v>3</v>
      </c>
      <c r="V800">
        <v>0</v>
      </c>
      <c r="W800">
        <v>0</v>
      </c>
      <c r="X800">
        <v>0</v>
      </c>
      <c r="Y800">
        <v>0</v>
      </c>
      <c r="Z800">
        <v>4</v>
      </c>
      <c r="AA800">
        <v>1</v>
      </c>
      <c r="AB800">
        <v>2</v>
      </c>
      <c r="AC800" s="13">
        <f t="shared" si="252"/>
        <v>0</v>
      </c>
      <c r="AD800" s="13">
        <f t="shared" si="253"/>
        <v>0</v>
      </c>
      <c r="AE800" s="14">
        <v>36.200000000000003</v>
      </c>
      <c r="AF800" s="15">
        <v>3</v>
      </c>
      <c r="AG800" s="15">
        <v>1</v>
      </c>
      <c r="AH800" s="15">
        <v>0</v>
      </c>
      <c r="AI800" s="2">
        <v>42.2833333333</v>
      </c>
      <c r="AJ800" s="14">
        <f t="shared" si="254"/>
        <v>14.094444444433334</v>
      </c>
      <c r="AK800">
        <v>56</v>
      </c>
      <c r="AL800" s="14">
        <f t="shared" si="255"/>
        <v>18.666666666666668</v>
      </c>
      <c r="AM800" s="16">
        <f t="shared" si="256"/>
        <v>0.7550595238089286</v>
      </c>
      <c r="AN800" s="15">
        <v>0</v>
      </c>
      <c r="AO800" s="16">
        <f t="shared" si="257"/>
        <v>0</v>
      </c>
      <c r="AP800" s="13">
        <f>IF(('Even Strength'!CU800+'Power Play'!AJ800+'Penalty Kill'!AF800)&gt;0,V800/('Even Strength'!CU800+'Power Play'!AJ800+'Penalty Kill'!AF800),0)</f>
        <v>0</v>
      </c>
      <c r="AQ800" s="13">
        <f>IF(('Even Strength'!CU800+'Power Play'!AJ800+'Penalty Kill'!AF800)&gt;0,W800/('Even Strength'!CU800+'Power Play'!AJ800+'Penalty Kill'!AF800),0)</f>
        <v>0</v>
      </c>
      <c r="AR800" s="13">
        <f t="shared" si="258"/>
        <v>0</v>
      </c>
      <c r="AS800">
        <v>13</v>
      </c>
      <c r="AT800">
        <v>12</v>
      </c>
      <c r="AU800" s="17">
        <f t="shared" si="259"/>
        <v>0.52</v>
      </c>
      <c r="AV800">
        <v>13.3</v>
      </c>
      <c r="AW800">
        <v>2</v>
      </c>
      <c r="AX800">
        <v>1</v>
      </c>
      <c r="AY800">
        <v>0</v>
      </c>
      <c r="AZ800">
        <v>1</v>
      </c>
      <c r="BA800">
        <v>1</v>
      </c>
      <c r="BB800">
        <v>4</v>
      </c>
      <c r="BC800" s="2">
        <f t="shared" si="260"/>
        <v>2.837997635004208</v>
      </c>
      <c r="BD800" s="14">
        <f t="shared" si="261"/>
        <v>1.418998817502104</v>
      </c>
      <c r="BE800" s="14">
        <f t="shared" si="262"/>
        <v>0</v>
      </c>
      <c r="BF800" s="14">
        <f t="shared" si="263"/>
        <v>1.418998817502104</v>
      </c>
      <c r="BG800" s="14">
        <f t="shared" si="264"/>
        <v>1.418998817502104</v>
      </c>
      <c r="BH800" s="14">
        <f t="shared" si="265"/>
        <v>5.675995270008416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2">
        <v>-5.6825000000000001E-2</v>
      </c>
      <c r="BR800" s="18" t="str">
        <f t="shared" si="266"/>
        <v xml:space="preserve"> 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 s="18">
        <f t="shared" si="267"/>
        <v>0</v>
      </c>
      <c r="CC800" s="19">
        <v>4</v>
      </c>
      <c r="CD800">
        <v>-0.1</v>
      </c>
      <c r="CE800">
        <v>0</v>
      </c>
      <c r="CF800">
        <v>-0.1</v>
      </c>
      <c r="CG800" s="20">
        <f t="shared" si="268"/>
        <v>-3.3333333333333333E-2</v>
      </c>
      <c r="CH800" s="20">
        <f t="shared" si="269"/>
        <v>-0.14189988175021043</v>
      </c>
      <c r="CI800">
        <v>0.4</v>
      </c>
      <c r="CJ800">
        <v>0.2</v>
      </c>
      <c r="CK800">
        <v>0.1</v>
      </c>
      <c r="CL800">
        <v>-0.2</v>
      </c>
      <c r="CM800">
        <v>0</v>
      </c>
      <c r="CN800">
        <v>0</v>
      </c>
      <c r="CO800">
        <v>-0.2</v>
      </c>
      <c r="CP800" s="21">
        <f t="shared" si="270"/>
        <v>-6.6666666666666666E-2</v>
      </c>
      <c r="CQ800" s="21">
        <f t="shared" si="271"/>
        <v>-0.28379976350042085</v>
      </c>
      <c r="CW800">
        <v>1425000</v>
      </c>
      <c r="CY800" s="22">
        <f t="shared" si="272"/>
        <v>-2.7024390243902441</v>
      </c>
    </row>
    <row r="801" spans="1:103" x14ac:dyDescent="0.2">
      <c r="A801">
        <v>58</v>
      </c>
      <c r="B801" t="s">
        <v>3441</v>
      </c>
      <c r="C801" t="s">
        <v>2505</v>
      </c>
      <c r="D801" t="s">
        <v>105</v>
      </c>
      <c r="E801" t="s">
        <v>106</v>
      </c>
      <c r="F801">
        <v>70</v>
      </c>
      <c r="G801">
        <v>195</v>
      </c>
      <c r="H801" t="s">
        <v>118</v>
      </c>
      <c r="I801">
        <v>2007</v>
      </c>
      <c r="J801">
        <v>5</v>
      </c>
      <c r="K801">
        <v>132</v>
      </c>
      <c r="L801" t="s">
        <v>108</v>
      </c>
      <c r="M801">
        <v>24</v>
      </c>
      <c r="N801" t="s">
        <v>3442</v>
      </c>
      <c r="O801" s="12" t="s">
        <v>678</v>
      </c>
      <c r="P801" s="12" t="s">
        <v>3443</v>
      </c>
      <c r="Q801" t="s">
        <v>382</v>
      </c>
      <c r="T801" s="12" t="s">
        <v>156</v>
      </c>
      <c r="U801">
        <v>10</v>
      </c>
      <c r="V801">
        <v>0</v>
      </c>
      <c r="W801">
        <v>2</v>
      </c>
      <c r="X801">
        <v>2</v>
      </c>
      <c r="Y801">
        <v>-4</v>
      </c>
      <c r="Z801">
        <v>13</v>
      </c>
      <c r="AA801">
        <v>8</v>
      </c>
      <c r="AB801">
        <v>9</v>
      </c>
      <c r="AC801" s="13">
        <f t="shared" si="252"/>
        <v>0</v>
      </c>
      <c r="AD801" s="13">
        <f t="shared" si="253"/>
        <v>0</v>
      </c>
      <c r="AE801" s="14">
        <v>38.200000000000003</v>
      </c>
      <c r="AF801" s="15">
        <v>2</v>
      </c>
      <c r="AG801" s="15">
        <v>5</v>
      </c>
      <c r="AH801" s="15">
        <v>5</v>
      </c>
      <c r="AI801" s="2">
        <v>120.8166666667</v>
      </c>
      <c r="AJ801" s="14">
        <f t="shared" si="254"/>
        <v>12.081666666669999</v>
      </c>
      <c r="AK801">
        <v>163</v>
      </c>
      <c r="AL801" s="14">
        <f t="shared" si="255"/>
        <v>16.3</v>
      </c>
      <c r="AM801" s="16">
        <f t="shared" si="256"/>
        <v>0.74120654396748464</v>
      </c>
      <c r="AN801" s="15">
        <v>4.5</v>
      </c>
      <c r="AO801" s="16">
        <f t="shared" si="257"/>
        <v>2.2347910056553357</v>
      </c>
      <c r="AP801" s="13">
        <f>IF(('Even Strength'!CU801+'Power Play'!AJ801+'Penalty Kill'!AF801)&gt;0,V801/('Even Strength'!CU801+'Power Play'!AJ801+'Penalty Kill'!AF801),0)</f>
        <v>0</v>
      </c>
      <c r="AQ801" s="13">
        <f>IF(('Even Strength'!CU801+'Power Play'!AJ801+'Penalty Kill'!AF801)&gt;0,W801/('Even Strength'!CU801+'Power Play'!AJ801+'Penalty Kill'!AF801),0)</f>
        <v>0.13333333333333333</v>
      </c>
      <c r="AR801" s="13">
        <f t="shared" si="258"/>
        <v>0.13333333333333333</v>
      </c>
      <c r="AS801">
        <v>0</v>
      </c>
      <c r="AT801">
        <v>0</v>
      </c>
      <c r="AU801" s="17">
        <f t="shared" si="259"/>
        <v>0</v>
      </c>
      <c r="AV801">
        <v>0</v>
      </c>
      <c r="AW801">
        <v>7</v>
      </c>
      <c r="AX801">
        <v>9</v>
      </c>
      <c r="AY801">
        <v>6</v>
      </c>
      <c r="AZ801">
        <v>8</v>
      </c>
      <c r="BA801">
        <v>3</v>
      </c>
      <c r="BB801">
        <v>7</v>
      </c>
      <c r="BC801" s="2">
        <f t="shared" si="260"/>
        <v>3.4763415643527447</v>
      </c>
      <c r="BD801" s="14">
        <f t="shared" si="261"/>
        <v>4.4695820113106715</v>
      </c>
      <c r="BE801" s="14">
        <f t="shared" si="262"/>
        <v>2.9797213408737813</v>
      </c>
      <c r="BF801" s="14">
        <f t="shared" si="263"/>
        <v>3.9729617878317085</v>
      </c>
      <c r="BG801" s="14">
        <f t="shared" si="264"/>
        <v>1.4898606704368906</v>
      </c>
      <c r="BH801" s="14">
        <f t="shared" si="265"/>
        <v>3.4763415643527447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2">
        <v>-1.1383719999999999</v>
      </c>
      <c r="BP801">
        <v>2</v>
      </c>
      <c r="BQ801">
        <v>2</v>
      </c>
      <c r="BR801" s="18">
        <f t="shared" si="266"/>
        <v>1</v>
      </c>
      <c r="BS801">
        <v>1</v>
      </c>
      <c r="BT801">
        <v>0</v>
      </c>
      <c r="BU801">
        <v>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 s="18">
        <f t="shared" si="267"/>
        <v>0</v>
      </c>
      <c r="CC801" s="19">
        <v>5</v>
      </c>
      <c r="CD801">
        <v>-0.1</v>
      </c>
      <c r="CE801">
        <v>0</v>
      </c>
      <c r="CF801">
        <v>-0.1</v>
      </c>
      <c r="CG801" s="20">
        <f t="shared" si="268"/>
        <v>-0.01</v>
      </c>
      <c r="CH801" s="20">
        <f t="shared" si="269"/>
        <v>-4.9662022347896358E-2</v>
      </c>
      <c r="CI801">
        <v>2.4</v>
      </c>
      <c r="CJ801">
        <v>1.8</v>
      </c>
      <c r="CK801">
        <v>-3.3</v>
      </c>
      <c r="CL801">
        <v>-0.4</v>
      </c>
      <c r="CM801">
        <v>-0.2</v>
      </c>
      <c r="CN801">
        <v>1.2</v>
      </c>
      <c r="CO801">
        <v>0.60000000000000009</v>
      </c>
      <c r="CP801" s="21">
        <f t="shared" si="270"/>
        <v>6.0000000000000012E-2</v>
      </c>
      <c r="CQ801" s="21">
        <f t="shared" si="271"/>
        <v>0.29797213408737816</v>
      </c>
      <c r="CW801">
        <v>537500</v>
      </c>
      <c r="CY801" s="22">
        <f t="shared" si="272"/>
        <v>-0.34390243902438999</v>
      </c>
    </row>
    <row r="802" spans="1:103" x14ac:dyDescent="0.2">
      <c r="A802">
        <v>60</v>
      </c>
      <c r="B802" t="s">
        <v>3444</v>
      </c>
      <c r="C802" t="s">
        <v>472</v>
      </c>
      <c r="D802" t="s">
        <v>105</v>
      </c>
      <c r="E802" t="s">
        <v>106</v>
      </c>
      <c r="F802">
        <v>69</v>
      </c>
      <c r="G802">
        <v>176</v>
      </c>
      <c r="H802" t="s">
        <v>107</v>
      </c>
      <c r="I802">
        <v>2010</v>
      </c>
      <c r="J802">
        <v>2</v>
      </c>
      <c r="K802">
        <v>40</v>
      </c>
      <c r="L802" t="s">
        <v>108</v>
      </c>
      <c r="M802">
        <v>21</v>
      </c>
      <c r="N802" t="s">
        <v>3445</v>
      </c>
      <c r="O802" s="12" t="s">
        <v>1184</v>
      </c>
      <c r="P802" s="12" t="s">
        <v>1774</v>
      </c>
      <c r="Q802" t="s">
        <v>367</v>
      </c>
      <c r="T802" s="12" t="s">
        <v>113</v>
      </c>
      <c r="U802">
        <v>2</v>
      </c>
      <c r="V802">
        <v>0</v>
      </c>
      <c r="W802">
        <v>0</v>
      </c>
      <c r="X802">
        <v>0</v>
      </c>
      <c r="Y802">
        <v>-1</v>
      </c>
      <c r="Z802">
        <v>1</v>
      </c>
      <c r="AA802">
        <v>0</v>
      </c>
      <c r="AB802">
        <v>2</v>
      </c>
      <c r="AC802" s="13">
        <f t="shared" si="252"/>
        <v>0</v>
      </c>
      <c r="AD802" s="13">
        <f t="shared" si="253"/>
        <v>0</v>
      </c>
      <c r="AE802" s="14">
        <v>11</v>
      </c>
      <c r="AF802" s="15">
        <v>0</v>
      </c>
      <c r="AG802" s="15">
        <v>0</v>
      </c>
      <c r="AH802" s="15">
        <v>0</v>
      </c>
      <c r="AI802" s="2">
        <v>14.3666666667</v>
      </c>
      <c r="AJ802" s="14">
        <f t="shared" si="254"/>
        <v>7.1833333333500002</v>
      </c>
      <c r="AK802">
        <v>20</v>
      </c>
      <c r="AL802" s="14">
        <f t="shared" si="255"/>
        <v>10</v>
      </c>
      <c r="AM802" s="16">
        <f t="shared" si="256"/>
        <v>0.71833333333500005</v>
      </c>
      <c r="AN802" s="15">
        <v>0</v>
      </c>
      <c r="AO802" s="16">
        <f t="shared" si="257"/>
        <v>0</v>
      </c>
      <c r="AP802" s="13">
        <f>IF(('Even Strength'!CU802+'Power Play'!AJ802+'Penalty Kill'!AF802)&gt;0,V802/('Even Strength'!CU802+'Power Play'!AJ802+'Penalty Kill'!AF802),0)</f>
        <v>0</v>
      </c>
      <c r="AQ802" s="13">
        <f>IF(('Even Strength'!CU802+'Power Play'!AJ802+'Penalty Kill'!AF802)&gt;0,W802/('Even Strength'!CU802+'Power Play'!AJ802+'Penalty Kill'!AF802),0)</f>
        <v>0</v>
      </c>
      <c r="AR802" s="13">
        <f t="shared" si="258"/>
        <v>0</v>
      </c>
      <c r="AS802">
        <v>0</v>
      </c>
      <c r="AT802">
        <v>0</v>
      </c>
      <c r="AU802" s="17">
        <f t="shared" si="259"/>
        <v>0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1</v>
      </c>
      <c r="BC802" s="2">
        <f t="shared" si="260"/>
        <v>4.1763341067188486</v>
      </c>
      <c r="BD802" s="14">
        <f t="shared" si="261"/>
        <v>4.1763341067188486</v>
      </c>
      <c r="BE802" s="14">
        <f t="shared" si="262"/>
        <v>4.1763341067188486</v>
      </c>
      <c r="BF802" s="14">
        <f t="shared" si="263"/>
        <v>0</v>
      </c>
      <c r="BG802" s="14">
        <f t="shared" si="264"/>
        <v>0</v>
      </c>
      <c r="BH802" s="14">
        <f t="shared" si="265"/>
        <v>4.1763341067188486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2">
        <v>-2.6338999999999998E-2</v>
      </c>
      <c r="BR802" s="18" t="str">
        <f t="shared" si="266"/>
        <v xml:space="preserve"> 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 s="18">
        <f t="shared" si="267"/>
        <v>0</v>
      </c>
      <c r="CC802" s="19">
        <v>4</v>
      </c>
      <c r="CD802">
        <v>0</v>
      </c>
      <c r="CE802">
        <v>0</v>
      </c>
      <c r="CF802">
        <v>-0.1</v>
      </c>
      <c r="CG802" s="20">
        <f t="shared" si="268"/>
        <v>-0.05</v>
      </c>
      <c r="CH802" s="20">
        <f t="shared" si="269"/>
        <v>-0.41763341067188486</v>
      </c>
      <c r="CI802">
        <v>0.30000000000000004</v>
      </c>
      <c r="CJ802">
        <v>0.30000000000000004</v>
      </c>
      <c r="CK802">
        <v>-1</v>
      </c>
      <c r="CL802">
        <v>-0.1</v>
      </c>
      <c r="CM802">
        <v>-0.1</v>
      </c>
      <c r="CN802">
        <v>0</v>
      </c>
      <c r="CO802">
        <v>-0.2</v>
      </c>
      <c r="CP802" s="21">
        <f t="shared" si="270"/>
        <v>-0.1</v>
      </c>
      <c r="CQ802" s="21">
        <f t="shared" si="271"/>
        <v>-0.83526682134376973</v>
      </c>
      <c r="CW802">
        <v>970000</v>
      </c>
      <c r="CY802" s="22">
        <f t="shared" si="272"/>
        <v>-1.9034146341463412</v>
      </c>
    </row>
    <row r="803" spans="1:103" x14ac:dyDescent="0.2">
      <c r="A803">
        <v>44</v>
      </c>
      <c r="B803" t="s">
        <v>3446</v>
      </c>
      <c r="C803" t="s">
        <v>779</v>
      </c>
      <c r="D803" t="s">
        <v>780</v>
      </c>
      <c r="E803" t="s">
        <v>117</v>
      </c>
      <c r="F803">
        <v>72</v>
      </c>
      <c r="G803">
        <v>212</v>
      </c>
      <c r="H803" t="s">
        <v>118</v>
      </c>
      <c r="I803">
        <v>2003</v>
      </c>
      <c r="J803">
        <v>6</v>
      </c>
      <c r="K803">
        <v>183</v>
      </c>
      <c r="M803">
        <v>29</v>
      </c>
      <c r="N803" t="s">
        <v>3447</v>
      </c>
      <c r="O803" s="12" t="s">
        <v>1626</v>
      </c>
      <c r="P803" s="12" t="s">
        <v>3448</v>
      </c>
      <c r="Q803" t="s">
        <v>271</v>
      </c>
      <c r="T803" s="12" t="s">
        <v>170</v>
      </c>
      <c r="U803">
        <v>81</v>
      </c>
      <c r="V803">
        <v>9</v>
      </c>
      <c r="W803">
        <v>7</v>
      </c>
      <c r="X803">
        <v>16</v>
      </c>
      <c r="Y803">
        <v>3</v>
      </c>
      <c r="Z803">
        <v>105</v>
      </c>
      <c r="AA803">
        <v>31</v>
      </c>
      <c r="AB803">
        <v>28</v>
      </c>
      <c r="AC803" s="13">
        <f t="shared" si="252"/>
        <v>8.5714285714285715E-2</v>
      </c>
      <c r="AD803" s="13">
        <f t="shared" si="253"/>
        <v>5.4878048780487805E-2</v>
      </c>
      <c r="AE803" s="14">
        <v>25.8</v>
      </c>
      <c r="AF803" s="15">
        <v>68</v>
      </c>
      <c r="AG803" s="15">
        <v>6</v>
      </c>
      <c r="AH803" s="15">
        <v>4</v>
      </c>
      <c r="AI803" s="2">
        <v>1042.0166666667001</v>
      </c>
      <c r="AJ803" s="14">
        <f t="shared" si="254"/>
        <v>12.864403292181482</v>
      </c>
      <c r="AK803">
        <v>1548</v>
      </c>
      <c r="AL803" s="14">
        <f t="shared" si="255"/>
        <v>19.111111111111111</v>
      </c>
      <c r="AM803" s="16">
        <f t="shared" si="256"/>
        <v>0.6731373815676357</v>
      </c>
      <c r="AN803" s="15">
        <v>81.296295999999998</v>
      </c>
      <c r="AO803" s="16">
        <f t="shared" si="257"/>
        <v>4.6810938020823496</v>
      </c>
      <c r="AP803" s="13">
        <f>IF(('Even Strength'!CU803+'Power Play'!AJ803+'Penalty Kill'!AF803)&gt;0,V803/('Even Strength'!CU803+'Power Play'!AJ803+'Penalty Kill'!AF803),0)</f>
        <v>5.4545454545454543E-2</v>
      </c>
      <c r="AQ803" s="13">
        <f>IF(('Even Strength'!CU803+'Power Play'!AJ803+'Penalty Kill'!AF803)&gt;0,W803/('Even Strength'!CU803+'Power Play'!AJ803+'Penalty Kill'!AF803),0)</f>
        <v>4.2424242424242427E-2</v>
      </c>
      <c r="AR803" s="13">
        <f t="shared" si="258"/>
        <v>9.696969696969697E-2</v>
      </c>
      <c r="AS803">
        <v>496</v>
      </c>
      <c r="AT803">
        <v>478</v>
      </c>
      <c r="AU803" s="17">
        <f t="shared" si="259"/>
        <v>0.50924024640657084</v>
      </c>
      <c r="AV803">
        <v>20.2</v>
      </c>
      <c r="AW803">
        <v>70</v>
      </c>
      <c r="AX803">
        <v>114</v>
      </c>
      <c r="AY803">
        <v>45</v>
      </c>
      <c r="AZ803">
        <v>31</v>
      </c>
      <c r="BA803">
        <v>9</v>
      </c>
      <c r="BB803">
        <v>28</v>
      </c>
      <c r="BC803" s="2">
        <f t="shared" si="260"/>
        <v>4.030645703043648</v>
      </c>
      <c r="BD803" s="14">
        <f t="shared" si="261"/>
        <v>6.5641944306710842</v>
      </c>
      <c r="BE803" s="14">
        <f t="shared" si="262"/>
        <v>2.5911293805280593</v>
      </c>
      <c r="BF803" s="14">
        <f t="shared" si="263"/>
        <v>1.7850002399193299</v>
      </c>
      <c r="BG803" s="14">
        <f t="shared" si="264"/>
        <v>0.51822587610561188</v>
      </c>
      <c r="BH803" s="14">
        <f t="shared" si="265"/>
        <v>1.6122582812174593</v>
      </c>
      <c r="BI803">
        <v>27</v>
      </c>
      <c r="BJ803">
        <v>10</v>
      </c>
      <c r="BK803">
        <v>1</v>
      </c>
      <c r="BL803">
        <v>0</v>
      </c>
      <c r="BM803">
        <v>0</v>
      </c>
      <c r="BN803">
        <v>0</v>
      </c>
      <c r="BO803" s="2">
        <v>-1.9498530000000001</v>
      </c>
      <c r="BR803" s="18" t="str">
        <f t="shared" si="266"/>
        <v xml:space="preserve"> </v>
      </c>
      <c r="BT803">
        <v>1</v>
      </c>
      <c r="BU803">
        <v>23</v>
      </c>
      <c r="BV803">
        <v>1</v>
      </c>
      <c r="BW803">
        <v>1</v>
      </c>
      <c r="BX803">
        <v>1</v>
      </c>
      <c r="BY803">
        <v>0</v>
      </c>
      <c r="BZ803">
        <v>0</v>
      </c>
      <c r="CA803">
        <v>0</v>
      </c>
      <c r="CB803" s="18">
        <f t="shared" si="267"/>
        <v>0</v>
      </c>
      <c r="CC803" s="19">
        <v>5</v>
      </c>
      <c r="CD803">
        <v>-0.1</v>
      </c>
      <c r="CE803">
        <v>1.2</v>
      </c>
      <c r="CF803">
        <v>1</v>
      </c>
      <c r="CG803" s="20">
        <f t="shared" si="268"/>
        <v>1.2345679012345678E-2</v>
      </c>
      <c r="CH803" s="20">
        <f t="shared" si="269"/>
        <v>5.7580652900623544E-2</v>
      </c>
      <c r="CI803">
        <v>17.100000000000001</v>
      </c>
      <c r="CJ803">
        <v>22.6</v>
      </c>
      <c r="CK803">
        <v>-4</v>
      </c>
      <c r="CL803">
        <v>-0.60000000000000009</v>
      </c>
      <c r="CM803">
        <v>3</v>
      </c>
      <c r="CN803">
        <v>0</v>
      </c>
      <c r="CO803">
        <v>2.2999999999999998</v>
      </c>
      <c r="CP803" s="21">
        <f t="shared" si="270"/>
        <v>2.8395061728395059E-2</v>
      </c>
      <c r="CQ803" s="21">
        <f t="shared" si="271"/>
        <v>0.13243550167143414</v>
      </c>
      <c r="CU803">
        <v>1</v>
      </c>
      <c r="CV803" t="s">
        <v>768</v>
      </c>
      <c r="CW803">
        <v>1600000</v>
      </c>
      <c r="CY803" s="22">
        <f t="shared" si="272"/>
        <v>-0.50975609756097562</v>
      </c>
    </row>
    <row r="804" spans="1:103" x14ac:dyDescent="0.2">
      <c r="A804">
        <v>22</v>
      </c>
      <c r="B804" t="s">
        <v>3449</v>
      </c>
      <c r="C804" t="s">
        <v>1009</v>
      </c>
      <c r="D804" t="s">
        <v>105</v>
      </c>
      <c r="E804" t="s">
        <v>106</v>
      </c>
      <c r="F804">
        <v>75</v>
      </c>
      <c r="G804">
        <v>230</v>
      </c>
      <c r="H804" t="s">
        <v>107</v>
      </c>
      <c r="I804">
        <v>2001</v>
      </c>
      <c r="J804">
        <v>2</v>
      </c>
      <c r="K804">
        <v>50</v>
      </c>
      <c r="M804">
        <v>30</v>
      </c>
      <c r="N804" t="s">
        <v>3450</v>
      </c>
      <c r="O804" s="12" t="s">
        <v>678</v>
      </c>
      <c r="P804" s="12" t="s">
        <v>3451</v>
      </c>
      <c r="Q804" t="s">
        <v>169</v>
      </c>
      <c r="T804" s="12" t="s">
        <v>546</v>
      </c>
      <c r="U804">
        <v>55</v>
      </c>
      <c r="V804">
        <v>2</v>
      </c>
      <c r="W804">
        <v>9</v>
      </c>
      <c r="X804">
        <v>11</v>
      </c>
      <c r="Y804">
        <v>0</v>
      </c>
      <c r="Z804">
        <v>26</v>
      </c>
      <c r="AA804">
        <v>15</v>
      </c>
      <c r="AB804">
        <v>9</v>
      </c>
      <c r="AC804" s="13">
        <f t="shared" si="252"/>
        <v>7.6923076923076927E-2</v>
      </c>
      <c r="AD804" s="13">
        <f t="shared" si="253"/>
        <v>0.04</v>
      </c>
      <c r="AE804" s="14">
        <v>25.8</v>
      </c>
      <c r="AF804" s="15">
        <v>15</v>
      </c>
      <c r="AG804" s="15">
        <v>5</v>
      </c>
      <c r="AH804" s="15">
        <v>2</v>
      </c>
      <c r="AI804" s="2">
        <v>492.36666666669998</v>
      </c>
      <c r="AJ804" s="14">
        <f t="shared" si="254"/>
        <v>8.9521212121218188</v>
      </c>
      <c r="AK804">
        <v>713</v>
      </c>
      <c r="AL804" s="14">
        <f t="shared" si="255"/>
        <v>12.963636363636363</v>
      </c>
      <c r="AM804" s="16">
        <f t="shared" si="256"/>
        <v>0.69055633473590461</v>
      </c>
      <c r="AN804" s="15">
        <v>40.888888999999999</v>
      </c>
      <c r="AO804" s="16">
        <f t="shared" si="257"/>
        <v>4.9827364565699694</v>
      </c>
      <c r="AP804" s="13">
        <f>IF(('Even Strength'!CU804+'Power Play'!AJ804+'Penalty Kill'!AF804)&gt;0,V804/('Even Strength'!CU804+'Power Play'!AJ804+'Penalty Kill'!AF804),0)</f>
        <v>1.9801980198019802E-2</v>
      </c>
      <c r="AQ804" s="13">
        <f>IF(('Even Strength'!CU804+'Power Play'!AJ804+'Penalty Kill'!AF804)&gt;0,W804/('Even Strength'!CU804+'Power Play'!AJ804+'Penalty Kill'!AF804),0)</f>
        <v>8.9108910891089105E-2</v>
      </c>
      <c r="AR804" s="13">
        <f t="shared" si="258"/>
        <v>0.10891089108910891</v>
      </c>
      <c r="AS804">
        <v>20</v>
      </c>
      <c r="AT804">
        <v>13</v>
      </c>
      <c r="AU804" s="17">
        <f t="shared" si="259"/>
        <v>0.60606060606060608</v>
      </c>
      <c r="AV804">
        <v>1</v>
      </c>
      <c r="AW804">
        <v>54</v>
      </c>
      <c r="AX804">
        <v>108</v>
      </c>
      <c r="AY804">
        <v>34</v>
      </c>
      <c r="AZ804">
        <v>15</v>
      </c>
      <c r="BA804">
        <v>8</v>
      </c>
      <c r="BB804">
        <v>4</v>
      </c>
      <c r="BC804" s="2">
        <f t="shared" si="260"/>
        <v>6.5804617155232155</v>
      </c>
      <c r="BD804" s="14">
        <f t="shared" si="261"/>
        <v>13.160923431046431</v>
      </c>
      <c r="BE804" s="14">
        <f t="shared" si="262"/>
        <v>4.1432536727368401</v>
      </c>
      <c r="BF804" s="14">
        <f t="shared" si="263"/>
        <v>1.8279060320897822</v>
      </c>
      <c r="BG804" s="14">
        <f t="shared" si="264"/>
        <v>0.9748832171145505</v>
      </c>
      <c r="BH804" s="14">
        <f t="shared" si="265"/>
        <v>0.48744160855727525</v>
      </c>
      <c r="BI804">
        <v>65</v>
      </c>
      <c r="BJ804">
        <v>10</v>
      </c>
      <c r="BK804">
        <v>7</v>
      </c>
      <c r="BL804">
        <v>1</v>
      </c>
      <c r="BM804">
        <v>0</v>
      </c>
      <c r="BN804">
        <v>0</v>
      </c>
      <c r="BO804" s="2">
        <v>-9.8919219999999992</v>
      </c>
      <c r="BR804" s="18" t="str">
        <f t="shared" si="266"/>
        <v xml:space="preserve"> </v>
      </c>
      <c r="BT804">
        <v>0</v>
      </c>
      <c r="BU804">
        <v>14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</v>
      </c>
      <c r="CB804" s="18">
        <f t="shared" si="267"/>
        <v>0</v>
      </c>
      <c r="CC804" s="19">
        <v>3</v>
      </c>
      <c r="CD804">
        <v>0.1</v>
      </c>
      <c r="CE804">
        <v>0.5</v>
      </c>
      <c r="CF804">
        <v>0.60000000000000009</v>
      </c>
      <c r="CG804" s="20">
        <f t="shared" si="268"/>
        <v>1.090909090909091E-2</v>
      </c>
      <c r="CH804" s="20">
        <f t="shared" si="269"/>
        <v>7.3116241283591302E-2</v>
      </c>
      <c r="CI804">
        <v>9.6</v>
      </c>
      <c r="CJ804">
        <v>9.3000000000000007</v>
      </c>
      <c r="CK804">
        <v>0.30000000000000004</v>
      </c>
      <c r="CL804">
        <v>-0.30000000000000004</v>
      </c>
      <c r="CM804">
        <v>0.8</v>
      </c>
      <c r="CN804">
        <v>0</v>
      </c>
      <c r="CO804">
        <v>0.5</v>
      </c>
      <c r="CP804" s="21">
        <f t="shared" si="270"/>
        <v>9.0909090909090905E-3</v>
      </c>
      <c r="CQ804" s="21">
        <f t="shared" si="271"/>
        <v>6.0930201069659407E-2</v>
      </c>
      <c r="CU804">
        <v>25</v>
      </c>
      <c r="CV804" t="s">
        <v>3452</v>
      </c>
      <c r="CW804">
        <v>866667</v>
      </c>
      <c r="CY804" s="22">
        <f t="shared" si="272"/>
        <v>-1.0219518048780487</v>
      </c>
    </row>
    <row r="805" spans="1:103" x14ac:dyDescent="0.2">
      <c r="A805">
        <v>19</v>
      </c>
      <c r="B805" t="s">
        <v>3453</v>
      </c>
      <c r="C805" t="s">
        <v>761</v>
      </c>
      <c r="D805" t="s">
        <v>105</v>
      </c>
      <c r="E805" t="s">
        <v>106</v>
      </c>
      <c r="F805">
        <v>76</v>
      </c>
      <c r="G805">
        <v>220</v>
      </c>
      <c r="H805" t="s">
        <v>118</v>
      </c>
      <c r="I805">
        <v>1997</v>
      </c>
      <c r="J805">
        <v>1</v>
      </c>
      <c r="K805">
        <v>1</v>
      </c>
      <c r="M805">
        <v>34</v>
      </c>
      <c r="N805" t="s">
        <v>3454</v>
      </c>
      <c r="O805" s="12" t="s">
        <v>887</v>
      </c>
      <c r="P805" s="12" t="s">
        <v>3455</v>
      </c>
      <c r="Q805" t="s">
        <v>610</v>
      </c>
      <c r="T805" s="12" t="s">
        <v>170</v>
      </c>
      <c r="U805">
        <v>82</v>
      </c>
      <c r="V805">
        <v>11</v>
      </c>
      <c r="W805">
        <v>65</v>
      </c>
      <c r="X805">
        <v>76</v>
      </c>
      <c r="Y805">
        <v>20</v>
      </c>
      <c r="Z805">
        <v>122</v>
      </c>
      <c r="AA805">
        <v>44</v>
      </c>
      <c r="AB805">
        <v>60</v>
      </c>
      <c r="AC805" s="13">
        <f t="shared" si="252"/>
        <v>9.0163934426229511E-2</v>
      </c>
      <c r="AD805" s="13">
        <f t="shared" si="253"/>
        <v>4.8672566371681415E-2</v>
      </c>
      <c r="AE805" s="14">
        <v>30</v>
      </c>
      <c r="AF805" s="15">
        <v>71</v>
      </c>
      <c r="AG805" s="15">
        <v>11</v>
      </c>
      <c r="AH805" s="15">
        <v>14</v>
      </c>
      <c r="AI805" s="2">
        <v>1551.4833333332999</v>
      </c>
      <c r="AJ805" s="14">
        <f t="shared" si="254"/>
        <v>18.920528455284146</v>
      </c>
      <c r="AK805">
        <v>2156</v>
      </c>
      <c r="AL805" s="14">
        <f t="shared" si="255"/>
        <v>26.292682926829269</v>
      </c>
      <c r="AM805" s="16">
        <f t="shared" si="256"/>
        <v>0.7196119356833488</v>
      </c>
      <c r="AN805" s="15">
        <v>328.85135100000002</v>
      </c>
      <c r="AO805" s="16">
        <f t="shared" si="257"/>
        <v>12.71755914877188</v>
      </c>
      <c r="AP805" s="13">
        <f>IF(('Even Strength'!CU805+'Power Play'!AJ805+'Penalty Kill'!AF805)&gt;0,V805/('Even Strength'!CU805+'Power Play'!AJ805+'Penalty Kill'!AF805),0)</f>
        <v>8.59375E-2</v>
      </c>
      <c r="AQ805" s="13">
        <f>IF(('Even Strength'!CU805+'Power Play'!AJ805+'Penalty Kill'!AF805)&gt;0,W805/('Even Strength'!CU805+'Power Play'!AJ805+'Penalty Kill'!AF805),0)</f>
        <v>0.5078125</v>
      </c>
      <c r="AR805" s="13">
        <f t="shared" si="258"/>
        <v>0.59375</v>
      </c>
      <c r="AS805">
        <v>617</v>
      </c>
      <c r="AT805">
        <v>482</v>
      </c>
      <c r="AU805" s="17">
        <f t="shared" si="259"/>
        <v>0.56141947224749778</v>
      </c>
      <c r="AV805">
        <v>21.1</v>
      </c>
      <c r="AW805">
        <v>36</v>
      </c>
      <c r="AX805">
        <v>54</v>
      </c>
      <c r="AY805">
        <v>34</v>
      </c>
      <c r="AZ805">
        <v>44</v>
      </c>
      <c r="BA805">
        <v>96</v>
      </c>
      <c r="BB805">
        <v>76</v>
      </c>
      <c r="BC805" s="2">
        <f t="shared" si="260"/>
        <v>1.3922160513057698</v>
      </c>
      <c r="BD805" s="14">
        <f t="shared" si="261"/>
        <v>2.0883240769586546</v>
      </c>
      <c r="BE805" s="14">
        <f t="shared" si="262"/>
        <v>1.3148707151221157</v>
      </c>
      <c r="BF805" s="14">
        <f t="shared" si="263"/>
        <v>1.7015973960403852</v>
      </c>
      <c r="BG805" s="14">
        <f t="shared" si="264"/>
        <v>3.7125761368153856</v>
      </c>
      <c r="BH805" s="14">
        <f t="shared" si="265"/>
        <v>2.9391227749788471</v>
      </c>
      <c r="BI805">
        <v>32</v>
      </c>
      <c r="BJ805">
        <v>16</v>
      </c>
      <c r="BK805">
        <v>0</v>
      </c>
      <c r="BL805">
        <v>0</v>
      </c>
      <c r="BM805">
        <v>0</v>
      </c>
      <c r="BN805">
        <v>0</v>
      </c>
      <c r="BO805" s="2">
        <v>0.40291899999999997</v>
      </c>
      <c r="BP805">
        <v>3</v>
      </c>
      <c r="BQ805">
        <v>3</v>
      </c>
      <c r="BR805" s="18">
        <f t="shared" si="266"/>
        <v>1</v>
      </c>
      <c r="BS805">
        <v>2</v>
      </c>
      <c r="BT805">
        <v>2</v>
      </c>
      <c r="BU805">
        <v>23</v>
      </c>
      <c r="BV805">
        <v>1</v>
      </c>
      <c r="BW805">
        <v>1</v>
      </c>
      <c r="BX805">
        <v>3</v>
      </c>
      <c r="BY805">
        <v>0</v>
      </c>
      <c r="BZ805">
        <v>0</v>
      </c>
      <c r="CA805">
        <v>0</v>
      </c>
      <c r="CB805" s="18">
        <f t="shared" si="267"/>
        <v>0</v>
      </c>
      <c r="CC805" s="19">
        <v>7</v>
      </c>
      <c r="CD805">
        <v>5.3</v>
      </c>
      <c r="CE805">
        <v>2.6</v>
      </c>
      <c r="CF805">
        <v>7.9</v>
      </c>
      <c r="CG805" s="20">
        <f t="shared" si="268"/>
        <v>9.6341463414634149E-2</v>
      </c>
      <c r="CH805" s="20">
        <f t="shared" si="269"/>
        <v>0.30551407792543284</v>
      </c>
      <c r="CI805">
        <v>41</v>
      </c>
      <c r="CJ805">
        <v>32.799999999999997</v>
      </c>
      <c r="CK805">
        <v>15.2</v>
      </c>
      <c r="CL805">
        <v>9.4</v>
      </c>
      <c r="CM805">
        <v>4.7</v>
      </c>
      <c r="CN805">
        <v>1.8</v>
      </c>
      <c r="CO805">
        <v>15.9</v>
      </c>
      <c r="CP805" s="21">
        <f t="shared" si="270"/>
        <v>0.19390243902439025</v>
      </c>
      <c r="CQ805" s="21">
        <f t="shared" si="271"/>
        <v>0.61489542266004826</v>
      </c>
      <c r="CW805">
        <v>7000000</v>
      </c>
      <c r="CY805" s="22">
        <f t="shared" si="272"/>
        <v>3.6073170731707318</v>
      </c>
    </row>
    <row r="806" spans="1:103" x14ac:dyDescent="0.2">
      <c r="A806">
        <v>22</v>
      </c>
      <c r="B806" t="s">
        <v>3456</v>
      </c>
      <c r="C806" t="s">
        <v>1676</v>
      </c>
      <c r="D806" t="s">
        <v>105</v>
      </c>
      <c r="E806" t="s">
        <v>106</v>
      </c>
      <c r="F806">
        <v>74</v>
      </c>
      <c r="G806">
        <v>217</v>
      </c>
      <c r="H806" t="s">
        <v>107</v>
      </c>
      <c r="I806">
        <v>1997</v>
      </c>
      <c r="J806">
        <v>7</v>
      </c>
      <c r="K806">
        <v>190</v>
      </c>
      <c r="M806">
        <v>36</v>
      </c>
      <c r="N806" t="s">
        <v>3457</v>
      </c>
      <c r="O806" s="12" t="s">
        <v>1812</v>
      </c>
      <c r="P806" s="12" t="s">
        <v>3455</v>
      </c>
      <c r="Q806" t="s">
        <v>338</v>
      </c>
      <c r="T806" s="12" t="s">
        <v>113</v>
      </c>
      <c r="U806">
        <v>64</v>
      </c>
      <c r="V806">
        <v>5</v>
      </c>
      <c r="W806">
        <v>3</v>
      </c>
      <c r="X806">
        <v>8</v>
      </c>
      <c r="Y806">
        <v>3</v>
      </c>
      <c r="Z806">
        <v>93</v>
      </c>
      <c r="AA806">
        <v>34</v>
      </c>
      <c r="AB806">
        <v>23</v>
      </c>
      <c r="AC806" s="13">
        <f t="shared" si="252"/>
        <v>5.3763440860215055E-2</v>
      </c>
      <c r="AD806" s="13">
        <f t="shared" si="253"/>
        <v>3.3333333333333333E-2</v>
      </c>
      <c r="AE806" s="14">
        <v>35.299999999999997</v>
      </c>
      <c r="AF806" s="15">
        <v>52</v>
      </c>
      <c r="AG806" s="15">
        <v>11</v>
      </c>
      <c r="AH806" s="15">
        <v>12</v>
      </c>
      <c r="AI806" s="2">
        <v>562.79999999999995</v>
      </c>
      <c r="AJ806" s="14">
        <f t="shared" si="254"/>
        <v>8.7937499999999993</v>
      </c>
      <c r="AK806">
        <v>780</v>
      </c>
      <c r="AL806" s="14">
        <f t="shared" si="255"/>
        <v>12.1875</v>
      </c>
      <c r="AM806" s="16">
        <f t="shared" si="256"/>
        <v>0.72153846153846146</v>
      </c>
      <c r="AN806" s="15">
        <v>17.642856999999999</v>
      </c>
      <c r="AO806" s="16">
        <f t="shared" si="257"/>
        <v>1.8809015991471218</v>
      </c>
      <c r="AP806" s="13">
        <f>IF(('Even Strength'!CU806+'Power Play'!AJ806+'Penalty Kill'!AF806)&gt;0,V806/('Even Strength'!CU806+'Power Play'!AJ806+'Penalty Kill'!AF806),0)</f>
        <v>3.6764705882352942E-2</v>
      </c>
      <c r="AQ806" s="13">
        <f>IF(('Even Strength'!CU806+'Power Play'!AJ806+'Penalty Kill'!AF806)&gt;0,W806/('Even Strength'!CU806+'Power Play'!AJ806+'Penalty Kill'!AF806),0)</f>
        <v>2.2058823529411766E-2</v>
      </c>
      <c r="AR806" s="13">
        <f t="shared" si="258"/>
        <v>5.8823529411764705E-2</v>
      </c>
      <c r="AS806">
        <v>3</v>
      </c>
      <c r="AT806">
        <v>6</v>
      </c>
      <c r="AU806" s="17">
        <f t="shared" si="259"/>
        <v>0.33333333333333331</v>
      </c>
      <c r="AV806">
        <v>0.2</v>
      </c>
      <c r="AW806">
        <v>40</v>
      </c>
      <c r="AX806">
        <v>111</v>
      </c>
      <c r="AY806">
        <v>19</v>
      </c>
      <c r="AZ806">
        <v>34</v>
      </c>
      <c r="BA806">
        <v>10</v>
      </c>
      <c r="BB806">
        <v>13</v>
      </c>
      <c r="BC806" s="2">
        <f t="shared" si="260"/>
        <v>4.2643923240938166</v>
      </c>
      <c r="BD806" s="14">
        <f t="shared" si="261"/>
        <v>11.833688699360341</v>
      </c>
      <c r="BE806" s="14">
        <f t="shared" si="262"/>
        <v>2.0255863539445631</v>
      </c>
      <c r="BF806" s="14">
        <f t="shared" si="263"/>
        <v>3.6247334754797444</v>
      </c>
      <c r="BG806" s="14">
        <f t="shared" si="264"/>
        <v>1.0660980810234542</v>
      </c>
      <c r="BH806" s="14">
        <f t="shared" si="265"/>
        <v>1.3859275053304905</v>
      </c>
      <c r="BI806">
        <v>74</v>
      </c>
      <c r="BJ806">
        <v>7</v>
      </c>
      <c r="BK806">
        <v>10</v>
      </c>
      <c r="BL806">
        <v>0</v>
      </c>
      <c r="BM806">
        <v>0</v>
      </c>
      <c r="BN806">
        <v>1</v>
      </c>
      <c r="BO806" s="2">
        <v>-5.0193000000000003</v>
      </c>
      <c r="BR806" s="18" t="str">
        <f t="shared" si="266"/>
        <v xml:space="preserve"> </v>
      </c>
      <c r="BT806">
        <v>1</v>
      </c>
      <c r="BU806">
        <v>15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</v>
      </c>
      <c r="CB806" s="18">
        <f t="shared" si="267"/>
        <v>0</v>
      </c>
      <c r="CC806" s="19">
        <v>2</v>
      </c>
      <c r="CD806">
        <v>-0.1</v>
      </c>
      <c r="CE806">
        <v>0.60000000000000009</v>
      </c>
      <c r="CF806">
        <v>0.5</v>
      </c>
      <c r="CG806" s="20">
        <f t="shared" si="268"/>
        <v>7.8125E-3</v>
      </c>
      <c r="CH806" s="20">
        <f t="shared" si="269"/>
        <v>5.3304904051172712E-2</v>
      </c>
      <c r="CI806">
        <v>9.1999999999999993</v>
      </c>
      <c r="CJ806">
        <v>8.8000000000000007</v>
      </c>
      <c r="CK806">
        <v>-2.7</v>
      </c>
      <c r="CL806">
        <v>-0.5</v>
      </c>
      <c r="CM806">
        <v>1</v>
      </c>
      <c r="CN806">
        <v>0</v>
      </c>
      <c r="CO806">
        <v>0.5</v>
      </c>
      <c r="CP806" s="21">
        <f t="shared" si="270"/>
        <v>7.8125E-3</v>
      </c>
      <c r="CQ806" s="21">
        <f t="shared" si="271"/>
        <v>5.3304904051172712E-2</v>
      </c>
      <c r="CW806">
        <v>1100000</v>
      </c>
      <c r="CY806" s="22">
        <f t="shared" si="272"/>
        <v>-1.4317073170731704</v>
      </c>
    </row>
    <row r="807" spans="1:103" x14ac:dyDescent="0.2">
      <c r="A807">
        <v>44</v>
      </c>
      <c r="B807" t="s">
        <v>3458</v>
      </c>
      <c r="C807" t="s">
        <v>1926</v>
      </c>
      <c r="E807" t="s">
        <v>320</v>
      </c>
      <c r="F807">
        <v>70</v>
      </c>
      <c r="G807">
        <v>194</v>
      </c>
      <c r="H807" t="s">
        <v>118</v>
      </c>
      <c r="I807">
        <v>1993</v>
      </c>
      <c r="J807">
        <v>10</v>
      </c>
      <c r="K807">
        <v>250</v>
      </c>
      <c r="M807">
        <v>38</v>
      </c>
      <c r="N807" t="s">
        <v>3459</v>
      </c>
      <c r="O807" s="12" t="s">
        <v>3460</v>
      </c>
      <c r="P807" s="12" t="s">
        <v>3461</v>
      </c>
      <c r="Q807" t="s">
        <v>162</v>
      </c>
      <c r="T807" s="12" t="s">
        <v>178</v>
      </c>
      <c r="U807">
        <v>77</v>
      </c>
      <c r="V807">
        <v>6</v>
      </c>
      <c r="W807">
        <v>29</v>
      </c>
      <c r="X807">
        <v>35</v>
      </c>
      <c r="Y807">
        <v>5</v>
      </c>
      <c r="Z807">
        <v>152</v>
      </c>
      <c r="AA807">
        <v>61</v>
      </c>
      <c r="AB807">
        <v>80</v>
      </c>
      <c r="AC807" s="13">
        <f t="shared" si="252"/>
        <v>3.9473684210526314E-2</v>
      </c>
      <c r="AD807" s="13">
        <f t="shared" si="253"/>
        <v>2.0477815699658702E-2</v>
      </c>
      <c r="AE807" s="14">
        <v>57.8</v>
      </c>
      <c r="AF807" s="15">
        <v>60</v>
      </c>
      <c r="AG807" s="15">
        <v>21</v>
      </c>
      <c r="AH807" s="15">
        <v>58</v>
      </c>
      <c r="AI807" s="2">
        <v>1564.7666666667001</v>
      </c>
      <c r="AJ807" s="14">
        <f t="shared" si="254"/>
        <v>20.321645021645455</v>
      </c>
      <c r="AK807">
        <v>2156</v>
      </c>
      <c r="AL807" s="14">
        <f t="shared" si="255"/>
        <v>28</v>
      </c>
      <c r="AM807" s="16">
        <f t="shared" si="256"/>
        <v>0.72577303648733771</v>
      </c>
      <c r="AN807" s="15">
        <v>131.12418299999999</v>
      </c>
      <c r="AO807" s="16">
        <f t="shared" si="257"/>
        <v>5.0278748567410458</v>
      </c>
      <c r="AP807" s="13">
        <f>IF(('Even Strength'!CU807+'Power Play'!AJ807+'Penalty Kill'!AF807)&gt;0,V807/('Even Strength'!CU807+'Power Play'!AJ807+'Penalty Kill'!AF807),0)</f>
        <v>5.1724137931034482E-2</v>
      </c>
      <c r="AQ807" s="13">
        <f>IF(('Even Strength'!CU807+'Power Play'!AJ807+'Penalty Kill'!AF807)&gt;0,W807/('Even Strength'!CU807+'Power Play'!AJ807+'Penalty Kill'!AF807),0)</f>
        <v>0.25</v>
      </c>
      <c r="AR807" s="13">
        <f t="shared" si="258"/>
        <v>0.30172413793103448</v>
      </c>
      <c r="AS807">
        <v>0</v>
      </c>
      <c r="AT807">
        <v>0</v>
      </c>
      <c r="AU807" s="17">
        <f t="shared" si="259"/>
        <v>0</v>
      </c>
      <c r="AV807">
        <v>0</v>
      </c>
      <c r="AW807">
        <v>83</v>
      </c>
      <c r="AX807">
        <v>75</v>
      </c>
      <c r="AY807">
        <v>112</v>
      </c>
      <c r="AZ807">
        <v>61</v>
      </c>
      <c r="BA807">
        <v>31</v>
      </c>
      <c r="BB807">
        <v>13</v>
      </c>
      <c r="BC807" s="2">
        <f t="shared" si="260"/>
        <v>3.1825831327353775</v>
      </c>
      <c r="BD807" s="14">
        <f t="shared" si="261"/>
        <v>2.8758281319897985</v>
      </c>
      <c r="BE807" s="14">
        <f t="shared" si="262"/>
        <v>4.2945700104380995</v>
      </c>
      <c r="BF807" s="14">
        <f t="shared" si="263"/>
        <v>2.3390068806850364</v>
      </c>
      <c r="BG807" s="14">
        <f t="shared" si="264"/>
        <v>1.1886756278891166</v>
      </c>
      <c r="BH807" s="14">
        <f t="shared" si="265"/>
        <v>0.49847687621156506</v>
      </c>
      <c r="BI807">
        <v>32</v>
      </c>
      <c r="BJ807">
        <v>16</v>
      </c>
      <c r="BK807">
        <v>0</v>
      </c>
      <c r="BL807">
        <v>0</v>
      </c>
      <c r="BM807">
        <v>0</v>
      </c>
      <c r="BN807">
        <v>0</v>
      </c>
      <c r="BO807" s="2">
        <v>-3.0178940000000001</v>
      </c>
      <c r="BP807">
        <v>1</v>
      </c>
      <c r="BQ807">
        <v>0</v>
      </c>
      <c r="BR807" s="18">
        <f t="shared" si="266"/>
        <v>0</v>
      </c>
      <c r="BS807">
        <v>0</v>
      </c>
      <c r="BT807">
        <v>0</v>
      </c>
      <c r="BU807">
        <v>15</v>
      </c>
      <c r="BV807">
        <v>0</v>
      </c>
      <c r="BW807">
        <v>1</v>
      </c>
      <c r="BX807">
        <v>1</v>
      </c>
      <c r="BY807">
        <v>0</v>
      </c>
      <c r="BZ807">
        <v>0</v>
      </c>
      <c r="CA807">
        <v>0</v>
      </c>
      <c r="CB807" s="18">
        <f t="shared" si="267"/>
        <v>0</v>
      </c>
      <c r="CC807" s="19">
        <v>3</v>
      </c>
      <c r="CD807">
        <v>2.7</v>
      </c>
      <c r="CE807">
        <v>3.5</v>
      </c>
      <c r="CF807">
        <v>6.2</v>
      </c>
      <c r="CG807" s="20">
        <f t="shared" si="268"/>
        <v>8.0519480519480519E-2</v>
      </c>
      <c r="CH807" s="20">
        <f t="shared" si="269"/>
        <v>0.23773512557782339</v>
      </c>
      <c r="CI807">
        <v>38.1</v>
      </c>
      <c r="CJ807">
        <v>32.1</v>
      </c>
      <c r="CK807">
        <v>9</v>
      </c>
      <c r="CL807">
        <v>4.5999999999999996</v>
      </c>
      <c r="CM807">
        <v>3.7</v>
      </c>
      <c r="CN807">
        <v>-0.30000000000000004</v>
      </c>
      <c r="CO807">
        <v>8</v>
      </c>
      <c r="CP807" s="21">
        <f t="shared" si="270"/>
        <v>0.1038961038961039</v>
      </c>
      <c r="CQ807" s="21">
        <f t="shared" si="271"/>
        <v>0.30675500074557849</v>
      </c>
      <c r="CU807">
        <v>4</v>
      </c>
      <c r="CV807" t="s">
        <v>3462</v>
      </c>
      <c r="CW807">
        <v>6000000</v>
      </c>
      <c r="CY807" s="22">
        <f t="shared" si="272"/>
        <v>-2.5365853658536572</v>
      </c>
    </row>
    <row r="808" spans="1:103" x14ac:dyDescent="0.2">
      <c r="A808">
        <v>24</v>
      </c>
      <c r="B808" t="s">
        <v>3463</v>
      </c>
      <c r="C808" t="s">
        <v>687</v>
      </c>
      <c r="D808" t="s">
        <v>127</v>
      </c>
      <c r="E808" t="s">
        <v>117</v>
      </c>
      <c r="F808">
        <v>78</v>
      </c>
      <c r="G808">
        <v>227</v>
      </c>
      <c r="H808" t="s">
        <v>118</v>
      </c>
      <c r="I808">
        <v>2010</v>
      </c>
      <c r="J808">
        <v>1</v>
      </c>
      <c r="K808">
        <v>22</v>
      </c>
      <c r="L808" t="s">
        <v>108</v>
      </c>
      <c r="M808">
        <v>21</v>
      </c>
      <c r="N808" t="s">
        <v>3464</v>
      </c>
      <c r="O808" s="12" t="s">
        <v>3465</v>
      </c>
      <c r="P808" s="12" t="s">
        <v>3466</v>
      </c>
      <c r="Q808" t="s">
        <v>367</v>
      </c>
      <c r="T808" s="12" t="s">
        <v>178</v>
      </c>
      <c r="U808">
        <v>22</v>
      </c>
      <c r="V808">
        <v>0</v>
      </c>
      <c r="W808">
        <v>2</v>
      </c>
      <c r="X808">
        <v>2</v>
      </c>
      <c r="Y808">
        <v>-2</v>
      </c>
      <c r="Z808">
        <v>10</v>
      </c>
      <c r="AA808">
        <v>10</v>
      </c>
      <c r="AB808">
        <v>13</v>
      </c>
      <c r="AC808" s="13">
        <f t="shared" si="252"/>
        <v>0</v>
      </c>
      <c r="AD808" s="13">
        <f t="shared" si="253"/>
        <v>0</v>
      </c>
      <c r="AE808" s="14">
        <v>50.2</v>
      </c>
      <c r="AF808" s="15">
        <v>7</v>
      </c>
      <c r="AG808" s="15">
        <v>1</v>
      </c>
      <c r="AH808" s="15">
        <v>2</v>
      </c>
      <c r="AI808" s="2">
        <v>319.68333333330003</v>
      </c>
      <c r="AJ808" s="14">
        <f t="shared" si="254"/>
        <v>14.531060606059093</v>
      </c>
      <c r="AK808">
        <v>438</v>
      </c>
      <c r="AL808" s="14">
        <f t="shared" si="255"/>
        <v>19.90909090909091</v>
      </c>
      <c r="AM808" s="16">
        <f t="shared" si="256"/>
        <v>0.72987062404863023</v>
      </c>
      <c r="AN808" s="15">
        <v>0</v>
      </c>
      <c r="AO808" s="16">
        <f t="shared" si="257"/>
        <v>0</v>
      </c>
      <c r="AP808" s="13">
        <f>IF(('Even Strength'!CU808+'Power Play'!AJ808+'Penalty Kill'!AF808)&gt;0,V808/('Even Strength'!CU808+'Power Play'!AJ808+'Penalty Kill'!AF808),0)</f>
        <v>0</v>
      </c>
      <c r="AQ808" s="13">
        <f>IF(('Even Strength'!CU808+'Power Play'!AJ808+'Penalty Kill'!AF808)&gt;0,W808/('Even Strength'!CU808+'Power Play'!AJ808+'Penalty Kill'!AF808),0)</f>
        <v>5.2631578947368418E-2</v>
      </c>
      <c r="AR808" s="13">
        <f t="shared" si="258"/>
        <v>5.2631578947368418E-2</v>
      </c>
      <c r="AS808">
        <v>0</v>
      </c>
      <c r="AT808">
        <v>0</v>
      </c>
      <c r="AU808" s="17">
        <f t="shared" si="259"/>
        <v>0</v>
      </c>
      <c r="AV808">
        <v>0</v>
      </c>
      <c r="AW808">
        <v>34</v>
      </c>
      <c r="AX808">
        <v>42</v>
      </c>
      <c r="AY808">
        <v>27</v>
      </c>
      <c r="AZ808">
        <v>10</v>
      </c>
      <c r="BA808">
        <v>12</v>
      </c>
      <c r="BB808">
        <v>0</v>
      </c>
      <c r="BC808" s="2">
        <f t="shared" si="260"/>
        <v>6.3813148428138655</v>
      </c>
      <c r="BD808" s="14">
        <f t="shared" si="261"/>
        <v>7.8828006881818329</v>
      </c>
      <c r="BE808" s="14">
        <f t="shared" si="262"/>
        <v>5.0675147281168931</v>
      </c>
      <c r="BF808" s="14">
        <f t="shared" si="263"/>
        <v>1.8768573067099605</v>
      </c>
      <c r="BG808" s="14">
        <f t="shared" si="264"/>
        <v>2.2522287680519524</v>
      </c>
      <c r="BH808" s="14">
        <f t="shared" si="265"/>
        <v>0</v>
      </c>
      <c r="BI808">
        <v>40</v>
      </c>
      <c r="BJ808">
        <v>5</v>
      </c>
      <c r="BK808">
        <v>4</v>
      </c>
      <c r="BL808">
        <v>1</v>
      </c>
      <c r="BM808">
        <v>0</v>
      </c>
      <c r="BN808">
        <v>0</v>
      </c>
      <c r="BO808" s="2">
        <v>-2.4387530000000002</v>
      </c>
      <c r="BR808" s="18" t="str">
        <f t="shared" si="266"/>
        <v xml:space="preserve"> </v>
      </c>
      <c r="BT808">
        <v>0</v>
      </c>
      <c r="BU808">
        <v>5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 s="18">
        <f t="shared" si="267"/>
        <v>0</v>
      </c>
      <c r="CC808" s="19">
        <v>2</v>
      </c>
      <c r="CD808">
        <v>-0.2</v>
      </c>
      <c r="CE808">
        <v>0.60000000000000009</v>
      </c>
      <c r="CF808">
        <v>0.4</v>
      </c>
      <c r="CG808" s="20">
        <f t="shared" si="268"/>
        <v>1.8181818181818184E-2</v>
      </c>
      <c r="CH808" s="20">
        <f t="shared" si="269"/>
        <v>7.5074292268398415E-2</v>
      </c>
      <c r="CI808">
        <v>5.7</v>
      </c>
      <c r="CJ808">
        <v>8.5</v>
      </c>
      <c r="CK808">
        <v>-3.2</v>
      </c>
      <c r="CL808">
        <v>-0.60000000000000009</v>
      </c>
      <c r="CM808">
        <v>0.8</v>
      </c>
      <c r="CN808">
        <v>0</v>
      </c>
      <c r="CO808">
        <v>0.2</v>
      </c>
      <c r="CP808" s="21">
        <f t="shared" si="270"/>
        <v>9.0909090909090922E-3</v>
      </c>
      <c r="CQ808" s="21">
        <f t="shared" si="271"/>
        <v>3.7537146134199208E-2</v>
      </c>
      <c r="CW808">
        <v>1082500</v>
      </c>
      <c r="CY808" s="22">
        <f t="shared" si="272"/>
        <v>-1.7009756097560973</v>
      </c>
    </row>
    <row r="809" spans="1:103" x14ac:dyDescent="0.2">
      <c r="A809">
        <v>19</v>
      </c>
      <c r="B809" t="s">
        <v>3467</v>
      </c>
      <c r="C809" t="s">
        <v>3468</v>
      </c>
      <c r="E809" t="s">
        <v>1149</v>
      </c>
      <c r="F809">
        <v>72</v>
      </c>
      <c r="G809">
        <v>209</v>
      </c>
      <c r="H809" t="s">
        <v>118</v>
      </c>
      <c r="I809">
        <v>2006</v>
      </c>
      <c r="J809">
        <v>1</v>
      </c>
      <c r="K809">
        <v>13</v>
      </c>
      <c r="M809">
        <v>25</v>
      </c>
      <c r="N809" t="s">
        <v>3469</v>
      </c>
      <c r="O809" s="12" t="s">
        <v>1841</v>
      </c>
      <c r="P809" s="12" t="s">
        <v>3470</v>
      </c>
      <c r="Q809" t="s">
        <v>382</v>
      </c>
      <c r="T809" s="12" t="s">
        <v>123</v>
      </c>
      <c r="U809">
        <v>68</v>
      </c>
      <c r="V809">
        <v>16</v>
      </c>
      <c r="W809">
        <v>14</v>
      </c>
      <c r="X809">
        <v>30</v>
      </c>
      <c r="Y809">
        <v>2</v>
      </c>
      <c r="Z809">
        <v>131</v>
      </c>
      <c r="AA809">
        <v>54</v>
      </c>
      <c r="AB809">
        <v>53</v>
      </c>
      <c r="AC809" s="13">
        <f t="shared" si="252"/>
        <v>0.12213740458015267</v>
      </c>
      <c r="AD809" s="13">
        <f t="shared" si="253"/>
        <v>6.7226890756302518E-2</v>
      </c>
      <c r="AE809" s="14">
        <v>27.5</v>
      </c>
      <c r="AF809" s="15">
        <v>71</v>
      </c>
      <c r="AG809" s="15">
        <v>32</v>
      </c>
      <c r="AH809" s="15">
        <v>1</v>
      </c>
      <c r="AI809" s="2">
        <v>1031.5</v>
      </c>
      <c r="AJ809" s="14">
        <f t="shared" si="254"/>
        <v>15.169117647058824</v>
      </c>
      <c r="AK809">
        <v>1465</v>
      </c>
      <c r="AL809" s="14">
        <f t="shared" si="255"/>
        <v>21.544117647058822</v>
      </c>
      <c r="AM809" s="16">
        <f t="shared" si="256"/>
        <v>0.70409556313993171</v>
      </c>
      <c r="AN809" s="15">
        <v>120.24030999999999</v>
      </c>
      <c r="AO809" s="16">
        <f t="shared" si="257"/>
        <v>6.9941043141056705</v>
      </c>
      <c r="AP809" s="13">
        <f>IF(('Even Strength'!CU809+'Power Play'!AJ809+'Penalty Kill'!AF809)&gt;0,V809/('Even Strength'!CU809+'Power Play'!AJ809+'Penalty Kill'!AF809),0)</f>
        <v>0.2</v>
      </c>
      <c r="AQ809" s="13">
        <f>IF(('Even Strength'!CU809+'Power Play'!AJ809+'Penalty Kill'!AF809)&gt;0,W809/('Even Strength'!CU809+'Power Play'!AJ809+'Penalty Kill'!AF809),0)</f>
        <v>0.17499999999999999</v>
      </c>
      <c r="AR809" s="13">
        <f t="shared" si="258"/>
        <v>0.375</v>
      </c>
      <c r="AS809">
        <v>3</v>
      </c>
      <c r="AT809">
        <v>12</v>
      </c>
      <c r="AU809" s="17">
        <f t="shared" si="259"/>
        <v>0.2</v>
      </c>
      <c r="AV809">
        <v>0.30000000000000004</v>
      </c>
      <c r="AW809">
        <v>136</v>
      </c>
      <c r="AX809">
        <v>88</v>
      </c>
      <c r="AY809">
        <v>38</v>
      </c>
      <c r="AZ809">
        <v>54</v>
      </c>
      <c r="BA809">
        <v>19</v>
      </c>
      <c r="BB809">
        <v>26</v>
      </c>
      <c r="BC809" s="2">
        <f t="shared" si="260"/>
        <v>7.9108095007270967</v>
      </c>
      <c r="BD809" s="14">
        <f t="shared" si="261"/>
        <v>5.1187590887057679</v>
      </c>
      <c r="BE809" s="14">
        <f t="shared" si="262"/>
        <v>2.2103732428502183</v>
      </c>
      <c r="BF809" s="14">
        <f t="shared" si="263"/>
        <v>3.1410567135239944</v>
      </c>
      <c r="BG809" s="14">
        <f t="shared" si="264"/>
        <v>1.1051866214251092</v>
      </c>
      <c r="BH809" s="14">
        <f t="shared" si="265"/>
        <v>1.5123606398448859</v>
      </c>
      <c r="BI809">
        <v>22</v>
      </c>
      <c r="BJ809">
        <v>11</v>
      </c>
      <c r="BK809">
        <v>0</v>
      </c>
      <c r="BL809">
        <v>0</v>
      </c>
      <c r="BM809">
        <v>0</v>
      </c>
      <c r="BN809">
        <v>0</v>
      </c>
      <c r="BO809" s="2">
        <v>2.5207419999999998</v>
      </c>
      <c r="BR809" s="18" t="str">
        <f t="shared" si="266"/>
        <v xml:space="preserve"> </v>
      </c>
      <c r="BT809">
        <v>5</v>
      </c>
      <c r="BU809">
        <v>14</v>
      </c>
      <c r="BV809">
        <v>0</v>
      </c>
      <c r="BW809">
        <v>0</v>
      </c>
      <c r="BX809">
        <v>5</v>
      </c>
      <c r="BY809">
        <v>1</v>
      </c>
      <c r="BZ809">
        <v>0</v>
      </c>
      <c r="CA809">
        <v>0</v>
      </c>
      <c r="CB809" s="18">
        <f t="shared" si="267"/>
        <v>0</v>
      </c>
      <c r="CC809" s="19">
        <v>7</v>
      </c>
      <c r="CD809">
        <v>2.4</v>
      </c>
      <c r="CE809">
        <v>1.4</v>
      </c>
      <c r="CF809">
        <v>3.8</v>
      </c>
      <c r="CG809" s="20">
        <f t="shared" si="268"/>
        <v>5.5882352941176466E-2</v>
      </c>
      <c r="CH809" s="20">
        <f t="shared" si="269"/>
        <v>0.22103732428502182</v>
      </c>
      <c r="CI809">
        <v>22.5</v>
      </c>
      <c r="CJ809">
        <v>21.9</v>
      </c>
      <c r="CK809">
        <v>6.9</v>
      </c>
      <c r="CL809">
        <v>3.5</v>
      </c>
      <c r="CM809">
        <v>2.8</v>
      </c>
      <c r="CN809">
        <v>0</v>
      </c>
      <c r="CO809">
        <v>6.3</v>
      </c>
      <c r="CP809" s="21">
        <f t="shared" si="270"/>
        <v>9.2647058823529416E-2</v>
      </c>
      <c r="CQ809" s="21">
        <f t="shared" si="271"/>
        <v>0.36645661657779932</v>
      </c>
      <c r="CU809">
        <v>14</v>
      </c>
      <c r="CV809" t="s">
        <v>3471</v>
      </c>
      <c r="CW809">
        <v>1600000</v>
      </c>
      <c r="CY809" s="22">
        <f t="shared" si="272"/>
        <v>3.4902439024390244</v>
      </c>
    </row>
    <row r="810" spans="1:103" x14ac:dyDescent="0.2">
      <c r="A810">
        <v>19</v>
      </c>
      <c r="B810" t="s">
        <v>3472</v>
      </c>
      <c r="C810" t="s">
        <v>250</v>
      </c>
      <c r="D810" t="s">
        <v>245</v>
      </c>
      <c r="E810" t="s">
        <v>106</v>
      </c>
      <c r="F810">
        <v>74</v>
      </c>
      <c r="G810">
        <v>208</v>
      </c>
      <c r="H810" t="s">
        <v>118</v>
      </c>
      <c r="I810">
        <v>2006</v>
      </c>
      <c r="J810">
        <v>1</v>
      </c>
      <c r="K810">
        <v>3</v>
      </c>
      <c r="M810">
        <v>25</v>
      </c>
      <c r="N810" t="s">
        <v>3473</v>
      </c>
      <c r="O810" s="12" t="s">
        <v>1251</v>
      </c>
      <c r="P810" s="12" t="s">
        <v>3474</v>
      </c>
      <c r="Q810" t="s">
        <v>442</v>
      </c>
      <c r="T810" s="12" t="s">
        <v>170</v>
      </c>
      <c r="U810">
        <v>76</v>
      </c>
      <c r="V810">
        <v>28</v>
      </c>
      <c r="W810">
        <v>40</v>
      </c>
      <c r="X810">
        <v>68</v>
      </c>
      <c r="Y810">
        <v>26</v>
      </c>
      <c r="Z810">
        <v>193</v>
      </c>
      <c r="AA810">
        <v>49</v>
      </c>
      <c r="AB810">
        <v>42</v>
      </c>
      <c r="AC810" s="13">
        <f t="shared" si="252"/>
        <v>0.14507772020725387</v>
      </c>
      <c r="AD810" s="13">
        <f t="shared" si="253"/>
        <v>9.8591549295774641E-2</v>
      </c>
      <c r="AE810" s="14">
        <v>21</v>
      </c>
      <c r="AF810" s="15">
        <v>128</v>
      </c>
      <c r="AG810" s="15">
        <v>9</v>
      </c>
      <c r="AH810" s="15">
        <v>9</v>
      </c>
      <c r="AI810" s="2">
        <v>1554.7</v>
      </c>
      <c r="AJ810" s="14">
        <f t="shared" si="254"/>
        <v>20.456578947368421</v>
      </c>
      <c r="AK810">
        <v>1966</v>
      </c>
      <c r="AL810" s="14">
        <f t="shared" si="255"/>
        <v>25.868421052631579</v>
      </c>
      <c r="AM810" s="16">
        <f t="shared" si="256"/>
        <v>0.79079348931841309</v>
      </c>
      <c r="AN810" s="15">
        <v>205.58866599999999</v>
      </c>
      <c r="AO810" s="16">
        <f t="shared" si="257"/>
        <v>7.9342123625136676</v>
      </c>
      <c r="AP810" s="13">
        <f>IF(('Even Strength'!CU810+'Power Play'!AJ810+'Penalty Kill'!AF810)&gt;0,V810/('Even Strength'!CU810+'Power Play'!AJ810+'Penalty Kill'!AF810),0)</f>
        <v>0.2153846153846154</v>
      </c>
      <c r="AQ810" s="13">
        <f>IF(('Even Strength'!CU810+'Power Play'!AJ810+'Penalty Kill'!AF810)&gt;0,W810/('Even Strength'!CU810+'Power Play'!AJ810+'Penalty Kill'!AF810),0)</f>
        <v>0.30769230769230771</v>
      </c>
      <c r="AR810" s="13">
        <f t="shared" si="258"/>
        <v>0.52307692307692311</v>
      </c>
      <c r="AS810">
        <v>884</v>
      </c>
      <c r="AT810">
        <v>660</v>
      </c>
      <c r="AU810" s="17">
        <f t="shared" si="259"/>
        <v>0.57253886010362698</v>
      </c>
      <c r="AV810">
        <v>34</v>
      </c>
      <c r="AW810">
        <v>144</v>
      </c>
      <c r="AX810">
        <v>29</v>
      </c>
      <c r="AY810">
        <v>20</v>
      </c>
      <c r="AZ810">
        <v>49</v>
      </c>
      <c r="BA810">
        <v>30</v>
      </c>
      <c r="BB810">
        <v>51</v>
      </c>
      <c r="BC810" s="2">
        <f t="shared" si="260"/>
        <v>5.5573422525246023</v>
      </c>
      <c r="BD810" s="14">
        <f t="shared" si="261"/>
        <v>1.1191869814112048</v>
      </c>
      <c r="BE810" s="14">
        <f t="shared" si="262"/>
        <v>0.771853090628417</v>
      </c>
      <c r="BF810" s="14">
        <f t="shared" si="263"/>
        <v>1.8910400720396219</v>
      </c>
      <c r="BG810" s="14">
        <f t="shared" si="264"/>
        <v>1.1577796359426256</v>
      </c>
      <c r="BH810" s="14">
        <f t="shared" si="265"/>
        <v>1.9682253811024633</v>
      </c>
      <c r="BI810">
        <v>34</v>
      </c>
      <c r="BJ810">
        <v>12</v>
      </c>
      <c r="BK810">
        <v>0</v>
      </c>
      <c r="BL810">
        <v>1</v>
      </c>
      <c r="BM810">
        <v>0</v>
      </c>
      <c r="BN810">
        <v>0</v>
      </c>
      <c r="BO810" s="2">
        <v>5.1147859999999996</v>
      </c>
      <c r="BP810">
        <v>13</v>
      </c>
      <c r="BQ810">
        <v>7</v>
      </c>
      <c r="BR810" s="18">
        <f t="shared" si="266"/>
        <v>0.53846153846153844</v>
      </c>
      <c r="BS810">
        <v>1</v>
      </c>
      <c r="BT810">
        <v>3</v>
      </c>
      <c r="BU810">
        <v>20</v>
      </c>
      <c r="BV810">
        <v>0</v>
      </c>
      <c r="BW810">
        <v>0</v>
      </c>
      <c r="BX810">
        <v>5</v>
      </c>
      <c r="BY810">
        <v>0</v>
      </c>
      <c r="BZ810">
        <v>0</v>
      </c>
      <c r="CA810">
        <v>0</v>
      </c>
      <c r="CB810" s="18">
        <f t="shared" si="267"/>
        <v>0</v>
      </c>
      <c r="CC810" s="19">
        <v>6</v>
      </c>
      <c r="CD810">
        <v>6.4</v>
      </c>
      <c r="CE810">
        <v>2.2999999999999998</v>
      </c>
      <c r="CF810">
        <v>8.6999999999999993</v>
      </c>
      <c r="CG810" s="20">
        <f t="shared" si="268"/>
        <v>0.11447368421052631</v>
      </c>
      <c r="CH810" s="20">
        <f t="shared" si="269"/>
        <v>0.33575609442336135</v>
      </c>
      <c r="CI810">
        <v>37.700000000000003</v>
      </c>
      <c r="CJ810">
        <v>33.6</v>
      </c>
      <c r="CK810">
        <v>16.8</v>
      </c>
      <c r="CL810">
        <v>11.4</v>
      </c>
      <c r="CM810">
        <v>5.2</v>
      </c>
      <c r="CN810">
        <v>2.5</v>
      </c>
      <c r="CO810">
        <v>19.100000000000001</v>
      </c>
      <c r="CP810" s="21">
        <f t="shared" si="270"/>
        <v>0.25131578947368421</v>
      </c>
      <c r="CQ810" s="21">
        <f t="shared" si="271"/>
        <v>0.73711970155013828</v>
      </c>
      <c r="CU810">
        <v>6</v>
      </c>
      <c r="CV810" t="s">
        <v>171</v>
      </c>
      <c r="CW810">
        <v>6300000</v>
      </c>
      <c r="CY810" s="22">
        <f t="shared" si="272"/>
        <v>8.0365853658536608</v>
      </c>
    </row>
    <row r="811" spans="1:103" x14ac:dyDescent="0.2">
      <c r="A811">
        <v>73</v>
      </c>
      <c r="B811" t="s">
        <v>3475</v>
      </c>
      <c r="C811" t="s">
        <v>3185</v>
      </c>
      <c r="D811" t="s">
        <v>105</v>
      </c>
      <c r="E811" t="s">
        <v>106</v>
      </c>
      <c r="F811">
        <v>73</v>
      </c>
      <c r="G811">
        <v>196</v>
      </c>
      <c r="H811" t="s">
        <v>107</v>
      </c>
      <c r="I811">
        <v>2010</v>
      </c>
      <c r="J811">
        <v>2</v>
      </c>
      <c r="K811">
        <v>47</v>
      </c>
      <c r="L811" t="s">
        <v>108</v>
      </c>
      <c r="M811">
        <v>21</v>
      </c>
      <c r="N811" t="s">
        <v>3476</v>
      </c>
      <c r="O811" s="12" t="s">
        <v>614</v>
      </c>
      <c r="P811" s="12" t="s">
        <v>3477</v>
      </c>
      <c r="Q811" t="s">
        <v>684</v>
      </c>
      <c r="T811" s="12" t="s">
        <v>132</v>
      </c>
      <c r="U811">
        <v>62</v>
      </c>
      <c r="V811">
        <v>12</v>
      </c>
      <c r="W811">
        <v>17</v>
      </c>
      <c r="X811">
        <v>29</v>
      </c>
      <c r="Y811">
        <v>21</v>
      </c>
      <c r="Z811">
        <v>124</v>
      </c>
      <c r="AA811">
        <v>56</v>
      </c>
      <c r="AB811">
        <v>56</v>
      </c>
      <c r="AC811" s="13">
        <f t="shared" si="252"/>
        <v>9.6774193548387094E-2</v>
      </c>
      <c r="AD811" s="13">
        <f t="shared" si="253"/>
        <v>5.0847457627118647E-2</v>
      </c>
      <c r="AE811" s="14">
        <v>34.799999999999997</v>
      </c>
      <c r="AF811" s="15">
        <v>80</v>
      </c>
      <c r="AG811" s="15">
        <v>18</v>
      </c>
      <c r="AH811" s="15">
        <v>15</v>
      </c>
      <c r="AI811" s="2">
        <v>803.61666666669998</v>
      </c>
      <c r="AJ811" s="14">
        <f t="shared" si="254"/>
        <v>12.961559139785484</v>
      </c>
      <c r="AK811">
        <v>1102</v>
      </c>
      <c r="AL811" s="14">
        <f t="shared" si="255"/>
        <v>17.774193548387096</v>
      </c>
      <c r="AM811" s="16">
        <f t="shared" si="256"/>
        <v>0.72923472474292195</v>
      </c>
      <c r="AN811" s="15">
        <v>91.751613000000006</v>
      </c>
      <c r="AO811" s="16">
        <f t="shared" si="257"/>
        <v>6.8504014517698391</v>
      </c>
      <c r="AP811" s="13">
        <f>IF(('Even Strength'!CU811+'Power Play'!AJ811+'Penalty Kill'!AF811)&gt;0,V811/('Even Strength'!CU811+'Power Play'!AJ811+'Penalty Kill'!AF811),0)</f>
        <v>0.14814814814814814</v>
      </c>
      <c r="AQ811" s="13">
        <f>IF(('Even Strength'!CU811+'Power Play'!AJ811+'Penalty Kill'!AF811)&gt;0,W811/('Even Strength'!CU811+'Power Play'!AJ811+'Penalty Kill'!AF811),0)</f>
        <v>0.20987654320987653</v>
      </c>
      <c r="AR811" s="13">
        <f t="shared" si="258"/>
        <v>0.35802469135802467</v>
      </c>
      <c r="AS811">
        <v>2</v>
      </c>
      <c r="AT811">
        <v>7</v>
      </c>
      <c r="AU811" s="17">
        <f t="shared" si="259"/>
        <v>0.22222222222222221</v>
      </c>
      <c r="AV811">
        <v>0.2</v>
      </c>
      <c r="AW811">
        <v>67</v>
      </c>
      <c r="AX811">
        <v>57</v>
      </c>
      <c r="AY811">
        <v>8</v>
      </c>
      <c r="AZ811">
        <v>56</v>
      </c>
      <c r="BA811">
        <v>25</v>
      </c>
      <c r="BB811">
        <v>23</v>
      </c>
      <c r="BC811" s="2">
        <f t="shared" si="260"/>
        <v>5.0023850509154446</v>
      </c>
      <c r="BD811" s="14">
        <f t="shared" si="261"/>
        <v>4.2557604164504532</v>
      </c>
      <c r="BE811" s="14">
        <f t="shared" si="262"/>
        <v>0.59729970757199347</v>
      </c>
      <c r="BF811" s="14">
        <f t="shared" si="263"/>
        <v>4.1810979530039543</v>
      </c>
      <c r="BG811" s="14">
        <f t="shared" si="264"/>
        <v>1.8665615861624794</v>
      </c>
      <c r="BH811" s="14">
        <f t="shared" si="265"/>
        <v>1.717236659269481</v>
      </c>
      <c r="BI811">
        <v>10</v>
      </c>
      <c r="BJ811">
        <v>5</v>
      </c>
      <c r="BK811">
        <v>0</v>
      </c>
      <c r="BL811">
        <v>0</v>
      </c>
      <c r="BM811">
        <v>0</v>
      </c>
      <c r="BN811">
        <v>0</v>
      </c>
      <c r="BO811" s="2">
        <v>1.9324919999999999</v>
      </c>
      <c r="BP811">
        <v>1</v>
      </c>
      <c r="BQ811">
        <v>0</v>
      </c>
      <c r="BR811" s="18">
        <f t="shared" si="266"/>
        <v>0</v>
      </c>
      <c r="BS811">
        <v>0</v>
      </c>
      <c r="BT811">
        <v>1</v>
      </c>
      <c r="BU811">
        <v>13</v>
      </c>
      <c r="BV811">
        <v>0</v>
      </c>
      <c r="BW811">
        <v>0</v>
      </c>
      <c r="BX811">
        <v>5</v>
      </c>
      <c r="BY811">
        <v>1</v>
      </c>
      <c r="BZ811">
        <v>0</v>
      </c>
      <c r="CA811">
        <v>0</v>
      </c>
      <c r="CB811" s="18">
        <f t="shared" si="267"/>
        <v>0</v>
      </c>
      <c r="CC811" s="19">
        <v>2</v>
      </c>
      <c r="CD811">
        <v>2.4</v>
      </c>
      <c r="CE811">
        <v>1.9</v>
      </c>
      <c r="CF811">
        <v>4.3</v>
      </c>
      <c r="CG811" s="20">
        <f t="shared" si="268"/>
        <v>6.9354838709677416E-2</v>
      </c>
      <c r="CH811" s="20">
        <f t="shared" si="269"/>
        <v>0.32104859281994641</v>
      </c>
      <c r="CI811">
        <v>17.5</v>
      </c>
      <c r="CJ811">
        <v>14.4</v>
      </c>
      <c r="CK811">
        <v>16.600000000000001</v>
      </c>
      <c r="CL811">
        <v>4.3</v>
      </c>
      <c r="CM811">
        <v>3.5</v>
      </c>
      <c r="CN811">
        <v>-0.30000000000000004</v>
      </c>
      <c r="CO811">
        <v>7.5</v>
      </c>
      <c r="CP811" s="21">
        <f t="shared" si="270"/>
        <v>0.12096774193548387</v>
      </c>
      <c r="CQ811" s="21">
        <f t="shared" si="271"/>
        <v>0.55996847584874376</v>
      </c>
      <c r="CW811">
        <v>870000</v>
      </c>
      <c r="CY811" s="22">
        <f t="shared" si="272"/>
        <v>5.9721951219512199</v>
      </c>
    </row>
    <row r="812" spans="1:103" x14ac:dyDescent="0.2">
      <c r="A812">
        <v>22</v>
      </c>
      <c r="B812" t="s">
        <v>3478</v>
      </c>
      <c r="C812" t="s">
        <v>3479</v>
      </c>
      <c r="D812" t="s">
        <v>245</v>
      </c>
      <c r="E812" t="s">
        <v>106</v>
      </c>
      <c r="F812">
        <v>69</v>
      </c>
      <c r="G812">
        <v>199</v>
      </c>
      <c r="H812" t="s">
        <v>107</v>
      </c>
      <c r="I812">
        <v>2001</v>
      </c>
      <c r="J812">
        <v>4</v>
      </c>
      <c r="K812">
        <v>98</v>
      </c>
      <c r="M812">
        <v>30</v>
      </c>
      <c r="N812" t="s">
        <v>3480</v>
      </c>
      <c r="O812" s="12" t="s">
        <v>3481</v>
      </c>
      <c r="P812" s="12" t="s">
        <v>3482</v>
      </c>
      <c r="Q812" t="s">
        <v>122</v>
      </c>
      <c r="T812" s="12" t="s">
        <v>148</v>
      </c>
      <c r="U812">
        <v>11</v>
      </c>
      <c r="V812">
        <v>0</v>
      </c>
      <c r="W812">
        <v>1</v>
      </c>
      <c r="X812">
        <v>1</v>
      </c>
      <c r="Y812">
        <v>-3</v>
      </c>
      <c r="Z812">
        <v>11</v>
      </c>
      <c r="AA812">
        <v>6</v>
      </c>
      <c r="AB812">
        <v>3</v>
      </c>
      <c r="AC812" s="13">
        <f t="shared" si="252"/>
        <v>0</v>
      </c>
      <c r="AD812" s="13">
        <f t="shared" si="253"/>
        <v>0</v>
      </c>
      <c r="AE812" s="14">
        <v>35.700000000000003</v>
      </c>
      <c r="AF812" s="15">
        <v>5</v>
      </c>
      <c r="AG812" s="15">
        <v>2</v>
      </c>
      <c r="AH812" s="15">
        <v>1</v>
      </c>
      <c r="AI812" s="2">
        <v>76.833333333300004</v>
      </c>
      <c r="AJ812" s="14">
        <f t="shared" si="254"/>
        <v>6.9848484848454548</v>
      </c>
      <c r="AK812">
        <v>114</v>
      </c>
      <c r="AL812" s="14">
        <f t="shared" si="255"/>
        <v>10.363636363636363</v>
      </c>
      <c r="AM812" s="16">
        <f t="shared" si="256"/>
        <v>0.67397660818684213</v>
      </c>
      <c r="AN812" s="15">
        <v>0</v>
      </c>
      <c r="AO812" s="16">
        <f t="shared" si="257"/>
        <v>0</v>
      </c>
      <c r="AP812" s="13">
        <f>IF(('Even Strength'!CU812+'Power Play'!AJ812+'Penalty Kill'!AF812)&gt;0,V812/('Even Strength'!CU812+'Power Play'!AJ812+'Penalty Kill'!AF812),0)</f>
        <v>0</v>
      </c>
      <c r="AQ812" s="13">
        <f>IF(('Even Strength'!CU812+'Power Play'!AJ812+'Penalty Kill'!AF812)&gt;0,W812/('Even Strength'!CU812+'Power Play'!AJ812+'Penalty Kill'!AF812),0)</f>
        <v>6.25E-2</v>
      </c>
      <c r="AR812" s="13">
        <f t="shared" si="258"/>
        <v>6.25E-2</v>
      </c>
      <c r="AS812">
        <v>0</v>
      </c>
      <c r="AT812">
        <v>0</v>
      </c>
      <c r="AU812" s="17">
        <f t="shared" si="259"/>
        <v>0</v>
      </c>
      <c r="AV812">
        <v>0</v>
      </c>
      <c r="AW812">
        <v>17</v>
      </c>
      <c r="AX812">
        <v>27</v>
      </c>
      <c r="AY812">
        <v>1</v>
      </c>
      <c r="AZ812">
        <v>6</v>
      </c>
      <c r="BA812">
        <v>0</v>
      </c>
      <c r="BB812">
        <v>0</v>
      </c>
      <c r="BC812" s="2">
        <f t="shared" si="260"/>
        <v>13.275488069420076</v>
      </c>
      <c r="BD812" s="14">
        <f t="shared" si="261"/>
        <v>21.084598698490709</v>
      </c>
      <c r="BE812" s="14">
        <f t="shared" si="262"/>
        <v>0.78091106290706325</v>
      </c>
      <c r="BF812" s="14">
        <f t="shared" si="263"/>
        <v>4.6854663774423795</v>
      </c>
      <c r="BG812" s="14">
        <f t="shared" si="264"/>
        <v>0</v>
      </c>
      <c r="BH812" s="14">
        <f t="shared" si="265"/>
        <v>0</v>
      </c>
      <c r="BI812">
        <v>5</v>
      </c>
      <c r="BJ812">
        <v>0</v>
      </c>
      <c r="BK812">
        <v>1</v>
      </c>
      <c r="BL812">
        <v>0</v>
      </c>
      <c r="BM812">
        <v>0</v>
      </c>
      <c r="BN812">
        <v>0</v>
      </c>
      <c r="BO812" s="2">
        <v>1.8591389999999999</v>
      </c>
      <c r="BR812" s="18" t="str">
        <f t="shared" si="266"/>
        <v xml:space="preserve"> </v>
      </c>
      <c r="BT812">
        <v>0</v>
      </c>
      <c r="BU812">
        <v>4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 s="18">
        <f t="shared" si="267"/>
        <v>0</v>
      </c>
      <c r="CC812" s="19">
        <v>4</v>
      </c>
      <c r="CD812">
        <v>-0.1</v>
      </c>
      <c r="CE812">
        <v>0</v>
      </c>
      <c r="CF812">
        <v>-0.1</v>
      </c>
      <c r="CG812" s="20">
        <f t="shared" si="268"/>
        <v>-9.0909090909090922E-3</v>
      </c>
      <c r="CH812" s="20">
        <f t="shared" si="269"/>
        <v>-7.8091106290706327E-2</v>
      </c>
      <c r="CI812">
        <v>2</v>
      </c>
      <c r="CJ812">
        <v>1.9</v>
      </c>
      <c r="CK812">
        <v>-3</v>
      </c>
      <c r="CL812">
        <v>-0.60000000000000009</v>
      </c>
      <c r="CM812">
        <v>-0.1</v>
      </c>
      <c r="CN812">
        <v>0</v>
      </c>
      <c r="CO812">
        <v>-0.7</v>
      </c>
      <c r="CP812" s="21">
        <f t="shared" si="270"/>
        <v>-6.363636363636363E-2</v>
      </c>
      <c r="CQ812" s="21">
        <f t="shared" si="271"/>
        <v>-0.54663774403494425</v>
      </c>
      <c r="CU812">
        <v>3</v>
      </c>
      <c r="CV812" t="s">
        <v>331</v>
      </c>
      <c r="CW812">
        <v>1900000</v>
      </c>
      <c r="CY812" s="22">
        <f t="shared" si="272"/>
        <v>-4.0365853658536581</v>
      </c>
    </row>
    <row r="813" spans="1:103" x14ac:dyDescent="0.2">
      <c r="A813">
        <v>13</v>
      </c>
      <c r="B813" t="s">
        <v>3483</v>
      </c>
      <c r="C813" t="s">
        <v>472</v>
      </c>
      <c r="D813" t="s">
        <v>105</v>
      </c>
      <c r="E813" t="s">
        <v>106</v>
      </c>
      <c r="F813">
        <v>72</v>
      </c>
      <c r="G813">
        <v>215</v>
      </c>
      <c r="H813" t="s">
        <v>118</v>
      </c>
      <c r="I813">
        <v>2000</v>
      </c>
      <c r="J813">
        <v>1</v>
      </c>
      <c r="K813">
        <v>5</v>
      </c>
      <c r="M813">
        <v>32</v>
      </c>
      <c r="N813" t="s">
        <v>3484</v>
      </c>
      <c r="O813" s="12" t="s">
        <v>3485</v>
      </c>
      <c r="P813" s="12" t="s">
        <v>3486</v>
      </c>
      <c r="Q813" t="s">
        <v>610</v>
      </c>
      <c r="T813" s="12" t="s">
        <v>156</v>
      </c>
      <c r="U813">
        <v>5</v>
      </c>
      <c r="V813">
        <v>3</v>
      </c>
      <c r="W813">
        <v>2</v>
      </c>
      <c r="X813">
        <v>5</v>
      </c>
      <c r="Y813">
        <v>4</v>
      </c>
      <c r="Z813">
        <v>9</v>
      </c>
      <c r="AA813">
        <v>3</v>
      </c>
      <c r="AB813">
        <v>2</v>
      </c>
      <c r="AC813" s="13">
        <f t="shared" si="252"/>
        <v>0.33333333333333331</v>
      </c>
      <c r="AD813" s="13">
        <f t="shared" si="253"/>
        <v>0.21428571428571427</v>
      </c>
      <c r="AE813" s="14">
        <v>24.3</v>
      </c>
      <c r="AF813" s="15">
        <v>5</v>
      </c>
      <c r="AG813" s="15">
        <v>0</v>
      </c>
      <c r="AH813" s="15">
        <v>1</v>
      </c>
      <c r="AI813" s="2">
        <v>51.8</v>
      </c>
      <c r="AJ813" s="14">
        <f t="shared" si="254"/>
        <v>10.36</v>
      </c>
      <c r="AK813">
        <v>86</v>
      </c>
      <c r="AL813" s="14">
        <f t="shared" si="255"/>
        <v>17.2</v>
      </c>
      <c r="AM813" s="16">
        <f t="shared" si="256"/>
        <v>0.60232558139534875</v>
      </c>
      <c r="AN813" s="15">
        <v>5.8</v>
      </c>
      <c r="AO813" s="16">
        <f t="shared" si="257"/>
        <v>6.718146718146718</v>
      </c>
      <c r="AP813" s="13">
        <f>IF(('Even Strength'!CU813+'Power Play'!AJ813+'Penalty Kill'!AF813)&gt;0,V813/('Even Strength'!CU813+'Power Play'!AJ813+'Penalty Kill'!AF813),0)</f>
        <v>0.23076923076923078</v>
      </c>
      <c r="AQ813" s="13">
        <f>IF(('Even Strength'!CU813+'Power Play'!AJ813+'Penalty Kill'!AF813)&gt;0,W813/('Even Strength'!CU813+'Power Play'!AJ813+'Penalty Kill'!AF813),0)</f>
        <v>0.15384615384615385</v>
      </c>
      <c r="AR813" s="13">
        <f t="shared" si="258"/>
        <v>0.38461538461538464</v>
      </c>
      <c r="AS813">
        <v>2</v>
      </c>
      <c r="AT813">
        <v>2</v>
      </c>
      <c r="AU813" s="17">
        <f t="shared" si="259"/>
        <v>0.5</v>
      </c>
      <c r="AV813">
        <v>1.2</v>
      </c>
      <c r="AW813">
        <v>3</v>
      </c>
      <c r="AX813">
        <v>9</v>
      </c>
      <c r="AY813">
        <v>2</v>
      </c>
      <c r="AZ813">
        <v>3</v>
      </c>
      <c r="BA813">
        <v>1</v>
      </c>
      <c r="BB813">
        <v>1</v>
      </c>
      <c r="BC813" s="2">
        <f t="shared" si="260"/>
        <v>3.4749034749034751</v>
      </c>
      <c r="BD813" s="14">
        <f t="shared" si="261"/>
        <v>10.424710424710426</v>
      </c>
      <c r="BE813" s="14">
        <f t="shared" si="262"/>
        <v>2.3166023166023164</v>
      </c>
      <c r="BF813" s="14">
        <f t="shared" si="263"/>
        <v>3.4749034749034751</v>
      </c>
      <c r="BG813" s="14">
        <f t="shared" si="264"/>
        <v>1.1583011583011582</v>
      </c>
      <c r="BH813" s="14">
        <f t="shared" si="265"/>
        <v>1.1583011583011582</v>
      </c>
      <c r="BI813">
        <v>7</v>
      </c>
      <c r="BJ813">
        <v>1</v>
      </c>
      <c r="BK813">
        <v>1</v>
      </c>
      <c r="BL813">
        <v>0</v>
      </c>
      <c r="BM813">
        <v>0</v>
      </c>
      <c r="BN813">
        <v>0</v>
      </c>
      <c r="BO813" s="2">
        <v>2.9306580000000002</v>
      </c>
      <c r="BR813" s="18" t="str">
        <f t="shared" si="266"/>
        <v xml:space="preserve"> 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 s="18">
        <f t="shared" si="267"/>
        <v>0</v>
      </c>
      <c r="CC813" s="19">
        <v>6</v>
      </c>
      <c r="CD813">
        <v>0.7</v>
      </c>
      <c r="CE813">
        <v>0.2</v>
      </c>
      <c r="CF813">
        <v>1</v>
      </c>
      <c r="CG813" s="20">
        <f t="shared" si="268"/>
        <v>0.2</v>
      </c>
      <c r="CH813" s="20">
        <f t="shared" si="269"/>
        <v>1.1583011583011582</v>
      </c>
      <c r="CI813">
        <v>1.5</v>
      </c>
      <c r="CJ813">
        <v>1.5</v>
      </c>
      <c r="CK813">
        <v>3.6</v>
      </c>
      <c r="CL813">
        <v>1.6</v>
      </c>
      <c r="CM813">
        <v>0.5</v>
      </c>
      <c r="CN813">
        <v>0</v>
      </c>
      <c r="CO813">
        <v>2.1</v>
      </c>
      <c r="CP813" s="21">
        <f t="shared" si="270"/>
        <v>0.42000000000000004</v>
      </c>
      <c r="CQ813" s="21">
        <f t="shared" si="271"/>
        <v>2.4324324324324325</v>
      </c>
      <c r="CU813">
        <v>76</v>
      </c>
      <c r="CV813" t="s">
        <v>3487</v>
      </c>
      <c r="CW813">
        <v>2000000</v>
      </c>
      <c r="CY813" s="22">
        <f t="shared" si="272"/>
        <v>-1.412195121951219</v>
      </c>
    </row>
    <row r="814" spans="1:103" x14ac:dyDescent="0.2">
      <c r="A814">
        <v>67</v>
      </c>
      <c r="B814" t="s">
        <v>3359</v>
      </c>
      <c r="C814" t="s">
        <v>333</v>
      </c>
      <c r="D814" t="s">
        <v>334</v>
      </c>
      <c r="E814" t="s">
        <v>117</v>
      </c>
      <c r="F814">
        <v>70</v>
      </c>
      <c r="G814">
        <v>182</v>
      </c>
      <c r="H814" t="s">
        <v>107</v>
      </c>
      <c r="I814">
        <v>2011</v>
      </c>
      <c r="J814">
        <v>3</v>
      </c>
      <c r="K814">
        <v>64</v>
      </c>
      <c r="L814" t="s">
        <v>108</v>
      </c>
      <c r="M814">
        <v>20</v>
      </c>
      <c r="N814" t="s">
        <v>3488</v>
      </c>
      <c r="O814" s="12" t="s">
        <v>2202</v>
      </c>
      <c r="P814" s="12" t="s">
        <v>3489</v>
      </c>
      <c r="Q814" t="s">
        <v>317</v>
      </c>
      <c r="T814" s="12" t="s">
        <v>170</v>
      </c>
      <c r="U814">
        <v>20</v>
      </c>
      <c r="V814">
        <v>5</v>
      </c>
      <c r="W814">
        <v>3</v>
      </c>
      <c r="X814">
        <v>8</v>
      </c>
      <c r="Y814">
        <v>-11</v>
      </c>
      <c r="Z814">
        <v>38</v>
      </c>
      <c r="AA814">
        <v>23</v>
      </c>
      <c r="AB814">
        <v>15</v>
      </c>
      <c r="AC814" s="13">
        <f t="shared" si="252"/>
        <v>0.13157894736842105</v>
      </c>
      <c r="AD814" s="13">
        <f t="shared" si="253"/>
        <v>6.5789473684210523E-2</v>
      </c>
      <c r="AE814" s="14">
        <v>32.1</v>
      </c>
      <c r="AF814" s="15">
        <v>20</v>
      </c>
      <c r="AG814" s="15">
        <v>4</v>
      </c>
      <c r="AH814" s="15">
        <v>5</v>
      </c>
      <c r="AI814" s="2">
        <v>377.73333333329998</v>
      </c>
      <c r="AJ814" s="14">
        <f t="shared" si="254"/>
        <v>18.886666666665</v>
      </c>
      <c r="AK814">
        <v>502</v>
      </c>
      <c r="AL814" s="14">
        <f t="shared" si="255"/>
        <v>25.1</v>
      </c>
      <c r="AM814" s="16">
        <f t="shared" si="256"/>
        <v>0.75245683930936247</v>
      </c>
      <c r="AN814" s="15">
        <v>21.833333</v>
      </c>
      <c r="AO814" s="16">
        <f t="shared" si="257"/>
        <v>3.4680550123547005</v>
      </c>
      <c r="AP814" s="13">
        <f>IF(('Even Strength'!CU814+'Power Play'!AJ814+'Penalty Kill'!AF814)&gt;0,V814/('Even Strength'!CU814+'Power Play'!AJ814+'Penalty Kill'!AF814),0)</f>
        <v>0.20833333333333334</v>
      </c>
      <c r="AQ814" s="13">
        <f>IF(('Even Strength'!CU814+'Power Play'!AJ814+'Penalty Kill'!AF814)&gt;0,W814/('Even Strength'!CU814+'Power Play'!AJ814+'Penalty Kill'!AF814),0)</f>
        <v>0.125</v>
      </c>
      <c r="AR814" s="13">
        <f t="shared" si="258"/>
        <v>0.33333333333333337</v>
      </c>
      <c r="AS814">
        <v>166</v>
      </c>
      <c r="AT814">
        <v>182</v>
      </c>
      <c r="AU814" s="17">
        <f t="shared" si="259"/>
        <v>0.47701149425287354</v>
      </c>
      <c r="AV814">
        <v>28.8</v>
      </c>
      <c r="AW814">
        <v>36</v>
      </c>
      <c r="AX814">
        <v>39</v>
      </c>
      <c r="AY814">
        <v>11</v>
      </c>
      <c r="AZ814">
        <v>23</v>
      </c>
      <c r="BA814">
        <v>8</v>
      </c>
      <c r="BB814">
        <v>13</v>
      </c>
      <c r="BC814" s="2">
        <f t="shared" si="260"/>
        <v>5.7183198023301909</v>
      </c>
      <c r="BD814" s="14">
        <f t="shared" si="261"/>
        <v>6.1948464525243727</v>
      </c>
      <c r="BE814" s="14">
        <f t="shared" si="262"/>
        <v>1.7472643840453359</v>
      </c>
      <c r="BF814" s="14">
        <f t="shared" si="263"/>
        <v>3.6533709848220663</v>
      </c>
      <c r="BG814" s="14">
        <f t="shared" si="264"/>
        <v>1.2707377338511534</v>
      </c>
      <c r="BH814" s="14">
        <f t="shared" si="265"/>
        <v>2.0649488175081245</v>
      </c>
      <c r="BI814">
        <v>6</v>
      </c>
      <c r="BJ814">
        <v>3</v>
      </c>
      <c r="BK814">
        <v>0</v>
      </c>
      <c r="BL814">
        <v>0</v>
      </c>
      <c r="BM814">
        <v>0</v>
      </c>
      <c r="BN814">
        <v>0</v>
      </c>
      <c r="BO814" s="2">
        <v>1.505258</v>
      </c>
      <c r="BP814">
        <v>1</v>
      </c>
      <c r="BQ814">
        <v>1</v>
      </c>
      <c r="BR814" s="18">
        <f t="shared" si="266"/>
        <v>1</v>
      </c>
      <c r="BS814">
        <v>0</v>
      </c>
      <c r="BT814">
        <v>0</v>
      </c>
      <c r="BU814">
        <v>2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 s="18">
        <f t="shared" si="267"/>
        <v>0</v>
      </c>
      <c r="CC814" s="19">
        <v>7</v>
      </c>
      <c r="CD814">
        <v>0.4</v>
      </c>
      <c r="CE814">
        <v>-0.1</v>
      </c>
      <c r="CF814">
        <v>0.4</v>
      </c>
      <c r="CG814" s="20">
        <f t="shared" si="268"/>
        <v>0.02</v>
      </c>
      <c r="CH814" s="20">
        <f t="shared" si="269"/>
        <v>6.3536886692557679E-2</v>
      </c>
      <c r="CI814">
        <v>8.5</v>
      </c>
      <c r="CJ814">
        <v>8.5</v>
      </c>
      <c r="CK814">
        <v>-8.5</v>
      </c>
      <c r="CL814">
        <v>-0.1</v>
      </c>
      <c r="CM814">
        <v>-0.2</v>
      </c>
      <c r="CN814">
        <v>0.60000000000000009</v>
      </c>
      <c r="CO814">
        <v>0.30000000000000004</v>
      </c>
      <c r="CP814" s="21">
        <f t="shared" si="270"/>
        <v>1.5000000000000003E-2</v>
      </c>
      <c r="CQ814" s="21">
        <f t="shared" si="271"/>
        <v>4.7652665019418262E-2</v>
      </c>
      <c r="CW814">
        <v>894167</v>
      </c>
      <c r="CY814" s="22">
        <f t="shared" si="272"/>
        <v>-1.270244487804878</v>
      </c>
    </row>
    <row r="815" spans="1:103" x14ac:dyDescent="0.2">
      <c r="A815">
        <v>26</v>
      </c>
      <c r="B815" t="s">
        <v>1446</v>
      </c>
      <c r="C815" t="s">
        <v>2469</v>
      </c>
      <c r="D815" t="s">
        <v>116</v>
      </c>
      <c r="E815" t="s">
        <v>117</v>
      </c>
      <c r="F815">
        <v>72</v>
      </c>
      <c r="G815">
        <v>185</v>
      </c>
      <c r="H815" t="s">
        <v>107</v>
      </c>
      <c r="I815">
        <v>2007</v>
      </c>
      <c r="J815">
        <v>3</v>
      </c>
      <c r="K815">
        <v>89</v>
      </c>
      <c r="M815">
        <v>24</v>
      </c>
      <c r="N815" t="s">
        <v>3490</v>
      </c>
      <c r="O815" s="12" t="s">
        <v>2807</v>
      </c>
      <c r="P815" s="12" t="s">
        <v>3491</v>
      </c>
      <c r="Q815" s="12" t="s">
        <v>223</v>
      </c>
      <c r="R815" t="s">
        <v>139</v>
      </c>
      <c r="S815">
        <v>9</v>
      </c>
      <c r="T815" s="12" t="s">
        <v>148</v>
      </c>
      <c r="U815">
        <v>53</v>
      </c>
      <c r="V815">
        <v>2</v>
      </c>
      <c r="W815">
        <v>9</v>
      </c>
      <c r="X815">
        <v>11</v>
      </c>
      <c r="Y815">
        <v>3</v>
      </c>
      <c r="Z815">
        <v>35</v>
      </c>
      <c r="AA815">
        <v>6</v>
      </c>
      <c r="AB815">
        <v>14</v>
      </c>
      <c r="AC815" s="13">
        <f t="shared" si="252"/>
        <v>5.7142857142857141E-2</v>
      </c>
      <c r="AD815" s="13">
        <f t="shared" si="253"/>
        <v>3.6363636363636362E-2</v>
      </c>
      <c r="AE815" s="14">
        <v>23.3</v>
      </c>
      <c r="AF815" s="15">
        <v>19</v>
      </c>
      <c r="AG815" s="15">
        <v>2</v>
      </c>
      <c r="AH815" s="15">
        <v>5</v>
      </c>
      <c r="AI815" s="2">
        <v>473.88333333330002</v>
      </c>
      <c r="AJ815" s="14">
        <f t="shared" si="254"/>
        <v>8.9411949685528302</v>
      </c>
      <c r="AK815">
        <v>731</v>
      </c>
      <c r="AL815" s="14">
        <f t="shared" si="255"/>
        <v>13.79245283018868</v>
      </c>
      <c r="AM815" s="16">
        <f t="shared" si="256"/>
        <v>0.64826721386224351</v>
      </c>
      <c r="AN815" s="15">
        <v>37.714286000000001</v>
      </c>
      <c r="AO815" s="16">
        <f t="shared" si="257"/>
        <v>4.7751355678264531</v>
      </c>
      <c r="AP815" s="13">
        <f>IF(('Even Strength'!CU815+'Power Play'!AJ815+'Penalty Kill'!AF815)&gt;0,V815/('Even Strength'!CU815+'Power Play'!AJ815+'Penalty Kill'!AF815),0)</f>
        <v>2.2727272727272728E-2</v>
      </c>
      <c r="AQ815" s="13">
        <f>IF(('Even Strength'!CU815+'Power Play'!AJ815+'Penalty Kill'!AF815)&gt;0,W815/('Even Strength'!CU815+'Power Play'!AJ815+'Penalty Kill'!AF815),0)</f>
        <v>0.10227272727272728</v>
      </c>
      <c r="AR815" s="13">
        <f t="shared" si="258"/>
        <v>0.125</v>
      </c>
      <c r="AS815">
        <v>0</v>
      </c>
      <c r="AT815">
        <v>1</v>
      </c>
      <c r="AU815" s="17">
        <f t="shared" si="259"/>
        <v>0</v>
      </c>
      <c r="AV815">
        <v>0</v>
      </c>
      <c r="AW815">
        <v>104</v>
      </c>
      <c r="AX815">
        <v>112</v>
      </c>
      <c r="AY815">
        <v>28</v>
      </c>
      <c r="AZ815">
        <v>6</v>
      </c>
      <c r="BA815">
        <v>4</v>
      </c>
      <c r="BB815">
        <v>9</v>
      </c>
      <c r="BC815" s="2">
        <f t="shared" si="260"/>
        <v>13.167797981219932</v>
      </c>
      <c r="BD815" s="14">
        <f t="shared" si="261"/>
        <v>14.180705518236849</v>
      </c>
      <c r="BE815" s="14">
        <f t="shared" si="262"/>
        <v>3.5451763795592122</v>
      </c>
      <c r="BF815" s="14">
        <f t="shared" si="263"/>
        <v>0.75968065276268837</v>
      </c>
      <c r="BG815" s="14">
        <f t="shared" si="264"/>
        <v>0.50645376850845891</v>
      </c>
      <c r="BH815" s="14">
        <f t="shared" si="265"/>
        <v>1.1395209791440326</v>
      </c>
      <c r="BI815">
        <v>37</v>
      </c>
      <c r="BJ815">
        <v>11</v>
      </c>
      <c r="BK815">
        <v>3</v>
      </c>
      <c r="BL815">
        <v>0</v>
      </c>
      <c r="BM815">
        <v>0</v>
      </c>
      <c r="BN815">
        <v>0</v>
      </c>
      <c r="BO815" s="2">
        <v>2.1461169999999998</v>
      </c>
      <c r="BR815" s="18" t="str">
        <f t="shared" si="266"/>
        <v xml:space="preserve"> </v>
      </c>
      <c r="BT815">
        <v>0</v>
      </c>
      <c r="BU815">
        <v>12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 s="18">
        <f t="shared" si="267"/>
        <v>0</v>
      </c>
      <c r="CC815" s="19">
        <v>3</v>
      </c>
      <c r="CD815">
        <v>0.1</v>
      </c>
      <c r="CE815">
        <v>0.7</v>
      </c>
      <c r="CF815">
        <v>0.8</v>
      </c>
      <c r="CG815" s="20">
        <f t="shared" si="268"/>
        <v>1.509433962264151E-2</v>
      </c>
      <c r="CH815" s="20">
        <f t="shared" si="269"/>
        <v>0.1012907537016918</v>
      </c>
      <c r="CI815">
        <v>11</v>
      </c>
      <c r="CJ815">
        <v>10.7</v>
      </c>
      <c r="CK815">
        <v>4.5999999999999996</v>
      </c>
      <c r="CL815">
        <v>-0.8</v>
      </c>
      <c r="CM815">
        <v>1.5</v>
      </c>
      <c r="CN815">
        <v>0</v>
      </c>
      <c r="CO815">
        <v>0.7</v>
      </c>
      <c r="CP815" s="21">
        <f t="shared" si="270"/>
        <v>1.320754716981132E-2</v>
      </c>
      <c r="CQ815" s="21">
        <f t="shared" si="271"/>
        <v>8.8629409488980307E-2</v>
      </c>
      <c r="CU815">
        <v>15</v>
      </c>
      <c r="CV815" t="s">
        <v>835</v>
      </c>
      <c r="CW815">
        <v>577500</v>
      </c>
      <c r="CY815" s="22">
        <f t="shared" si="272"/>
        <v>-0.31414634146341469</v>
      </c>
    </row>
    <row r="816" spans="1:103" x14ac:dyDescent="0.2">
      <c r="A816">
        <v>62</v>
      </c>
      <c r="B816" t="s">
        <v>3492</v>
      </c>
      <c r="C816" t="s">
        <v>3088</v>
      </c>
      <c r="D816" t="s">
        <v>1912</v>
      </c>
      <c r="E816" t="s">
        <v>117</v>
      </c>
      <c r="F816">
        <v>75</v>
      </c>
      <c r="G816">
        <v>219</v>
      </c>
      <c r="H816" t="s">
        <v>107</v>
      </c>
      <c r="I816">
        <v>2010</v>
      </c>
      <c r="J816">
        <v>7</v>
      </c>
      <c r="K816">
        <v>210</v>
      </c>
      <c r="L816" t="s">
        <v>108</v>
      </c>
      <c r="M816">
        <v>23</v>
      </c>
      <c r="N816" t="s">
        <v>3493</v>
      </c>
      <c r="O816" s="12" t="s">
        <v>490</v>
      </c>
      <c r="P816" s="12" t="s">
        <v>3494</v>
      </c>
      <c r="Q816" t="s">
        <v>338</v>
      </c>
      <c r="T816" s="12" t="s">
        <v>178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4</v>
      </c>
      <c r="AA816">
        <v>3</v>
      </c>
      <c r="AB816">
        <v>0</v>
      </c>
      <c r="AC816" s="13">
        <f t="shared" si="252"/>
        <v>0</v>
      </c>
      <c r="AD816" s="13">
        <f t="shared" si="253"/>
        <v>0</v>
      </c>
      <c r="AE816" s="14">
        <v>57.6</v>
      </c>
      <c r="AF816" s="15">
        <v>0</v>
      </c>
      <c r="AG816" s="15">
        <v>1</v>
      </c>
      <c r="AH816" s="15">
        <v>3</v>
      </c>
      <c r="AI816" s="2">
        <v>30</v>
      </c>
      <c r="AJ816" s="14">
        <f t="shared" si="254"/>
        <v>15</v>
      </c>
      <c r="AK816">
        <v>35</v>
      </c>
      <c r="AL816" s="14">
        <f t="shared" si="255"/>
        <v>17.5</v>
      </c>
      <c r="AM816" s="16">
        <f t="shared" si="256"/>
        <v>0.8571428571428571</v>
      </c>
      <c r="AN816" s="15">
        <v>0</v>
      </c>
      <c r="AO816" s="16">
        <f t="shared" si="257"/>
        <v>0</v>
      </c>
      <c r="AP816" s="13">
        <f>IF(('Even Strength'!CU816+'Power Play'!AJ816+'Penalty Kill'!AF816)&gt;0,V816/('Even Strength'!CU816+'Power Play'!AJ816+'Penalty Kill'!AF816),0)</f>
        <v>0</v>
      </c>
      <c r="AQ816" s="13">
        <f>IF(('Even Strength'!CU816+'Power Play'!AJ816+'Penalty Kill'!AF816)&gt;0,W816/('Even Strength'!CU816+'Power Play'!AJ816+'Penalty Kill'!AF816),0)</f>
        <v>0</v>
      </c>
      <c r="AR816" s="13">
        <f t="shared" si="258"/>
        <v>0</v>
      </c>
      <c r="AS816">
        <v>0</v>
      </c>
      <c r="AT816">
        <v>0</v>
      </c>
      <c r="AU816" s="17">
        <f t="shared" si="259"/>
        <v>0</v>
      </c>
      <c r="AV816">
        <v>0</v>
      </c>
      <c r="AW816">
        <v>3</v>
      </c>
      <c r="AX816">
        <v>2</v>
      </c>
      <c r="AY816">
        <v>0</v>
      </c>
      <c r="AZ816">
        <v>3</v>
      </c>
      <c r="BA816">
        <v>1</v>
      </c>
      <c r="BB816">
        <v>0</v>
      </c>
      <c r="BC816" s="2">
        <f t="shared" si="260"/>
        <v>6</v>
      </c>
      <c r="BD816" s="14">
        <f t="shared" si="261"/>
        <v>4</v>
      </c>
      <c r="BE816" s="14">
        <f t="shared" si="262"/>
        <v>0</v>
      </c>
      <c r="BF816" s="14">
        <f t="shared" si="263"/>
        <v>6</v>
      </c>
      <c r="BG816" s="14">
        <f t="shared" si="264"/>
        <v>2</v>
      </c>
      <c r="BH816" s="14">
        <f t="shared" si="265"/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2">
        <v>0.122778</v>
      </c>
      <c r="BR816" s="18" t="str">
        <f t="shared" si="266"/>
        <v xml:space="preserve"> 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 s="18">
        <f t="shared" si="267"/>
        <v>0</v>
      </c>
      <c r="CC816" s="19">
        <v>3</v>
      </c>
      <c r="CD816">
        <v>0</v>
      </c>
      <c r="CE816">
        <v>0</v>
      </c>
      <c r="CF816">
        <v>0</v>
      </c>
      <c r="CG816" s="20">
        <f t="shared" si="268"/>
        <v>0</v>
      </c>
      <c r="CH816" s="20">
        <f t="shared" si="269"/>
        <v>0</v>
      </c>
      <c r="CI816">
        <v>0.1</v>
      </c>
      <c r="CJ816">
        <v>0.1</v>
      </c>
      <c r="CK816">
        <v>0</v>
      </c>
      <c r="CL816">
        <v>0</v>
      </c>
      <c r="CM816">
        <v>0</v>
      </c>
      <c r="CN816">
        <v>0</v>
      </c>
      <c r="CO816">
        <v>0</v>
      </c>
      <c r="CP816" s="21">
        <f t="shared" si="270"/>
        <v>0</v>
      </c>
      <c r="CQ816" s="21">
        <f t="shared" si="271"/>
        <v>0</v>
      </c>
      <c r="CW816">
        <v>900000</v>
      </c>
      <c r="CY816" s="22">
        <f t="shared" si="272"/>
        <v>-1.5804878048780489</v>
      </c>
    </row>
    <row r="817" spans="1:103" x14ac:dyDescent="0.2">
      <c r="A817">
        <v>8</v>
      </c>
      <c r="B817" t="s">
        <v>3495</v>
      </c>
      <c r="C817" t="s">
        <v>741</v>
      </c>
      <c r="D817" t="s">
        <v>116</v>
      </c>
      <c r="E817" t="s">
        <v>117</v>
      </c>
      <c r="F817">
        <v>74</v>
      </c>
      <c r="G817">
        <v>187</v>
      </c>
      <c r="H817" t="s">
        <v>107</v>
      </c>
      <c r="I817">
        <v>2012</v>
      </c>
      <c r="J817">
        <v>1</v>
      </c>
      <c r="K817">
        <v>9</v>
      </c>
      <c r="L817" t="s">
        <v>108</v>
      </c>
      <c r="M817">
        <v>19</v>
      </c>
      <c r="N817" t="s">
        <v>3496</v>
      </c>
      <c r="O817" s="12" t="s">
        <v>1946</v>
      </c>
      <c r="P817" s="12" t="s">
        <v>3497</v>
      </c>
      <c r="Q817" t="s">
        <v>169</v>
      </c>
      <c r="T817" s="12" t="s">
        <v>178</v>
      </c>
      <c r="U817">
        <v>65</v>
      </c>
      <c r="V817">
        <v>10</v>
      </c>
      <c r="W817">
        <v>19</v>
      </c>
      <c r="X817">
        <v>29</v>
      </c>
      <c r="Y817">
        <v>4</v>
      </c>
      <c r="Z817">
        <v>121</v>
      </c>
      <c r="AA817">
        <v>66</v>
      </c>
      <c r="AB817">
        <v>106</v>
      </c>
      <c r="AC817" s="13">
        <f t="shared" si="252"/>
        <v>8.2644628099173556E-2</v>
      </c>
      <c r="AD817" s="13">
        <f t="shared" si="253"/>
        <v>3.4129692832764506E-2</v>
      </c>
      <c r="AE817" s="14">
        <v>45.8</v>
      </c>
      <c r="AF817" s="15">
        <v>49</v>
      </c>
      <c r="AG817" s="15">
        <v>12</v>
      </c>
      <c r="AH817" s="15">
        <v>42</v>
      </c>
      <c r="AI817" s="2">
        <v>1458.3</v>
      </c>
      <c r="AJ817" s="14">
        <f t="shared" si="254"/>
        <v>22.435384615384613</v>
      </c>
      <c r="AK817">
        <v>1754</v>
      </c>
      <c r="AL817" s="14">
        <f t="shared" si="255"/>
        <v>26.984615384615385</v>
      </c>
      <c r="AM817" s="16">
        <f t="shared" si="256"/>
        <v>0.83141391106043327</v>
      </c>
      <c r="AN817" s="15">
        <v>74.562263999999999</v>
      </c>
      <c r="AO817" s="16">
        <f t="shared" si="257"/>
        <v>3.0677746965644928</v>
      </c>
      <c r="AP817" s="13">
        <f>IF(('Even Strength'!CU817+'Power Play'!AJ817+'Penalty Kill'!AF817)&gt;0,V817/('Even Strength'!CU817+'Power Play'!AJ817+'Penalty Kill'!AF817),0)</f>
        <v>0.12195121951219512</v>
      </c>
      <c r="AQ817" s="13">
        <f>IF(('Even Strength'!CU817+'Power Play'!AJ817+'Penalty Kill'!AF817)&gt;0,W817/('Even Strength'!CU817+'Power Play'!AJ817+'Penalty Kill'!AF817),0)</f>
        <v>0.23170731707317074</v>
      </c>
      <c r="AR817" s="13">
        <f t="shared" si="258"/>
        <v>0.35365853658536583</v>
      </c>
      <c r="AS817">
        <v>0</v>
      </c>
      <c r="AT817">
        <v>0</v>
      </c>
      <c r="AU817" s="17">
        <f t="shared" si="259"/>
        <v>0</v>
      </c>
      <c r="AV817">
        <v>0</v>
      </c>
      <c r="AW817">
        <v>93</v>
      </c>
      <c r="AX817">
        <v>95</v>
      </c>
      <c r="AY817">
        <v>132</v>
      </c>
      <c r="AZ817">
        <v>66</v>
      </c>
      <c r="BA817">
        <v>88</v>
      </c>
      <c r="BB817">
        <v>31</v>
      </c>
      <c r="BC817" s="2">
        <f t="shared" si="260"/>
        <v>3.8263731742439826</v>
      </c>
      <c r="BD817" s="14">
        <f t="shared" si="261"/>
        <v>3.908660769389015</v>
      </c>
      <c r="BE817" s="14">
        <f t="shared" si="262"/>
        <v>5.4309812795721042</v>
      </c>
      <c r="BF817" s="14">
        <f t="shared" si="263"/>
        <v>2.7154906397860521</v>
      </c>
      <c r="BG817" s="14">
        <f t="shared" si="264"/>
        <v>3.6206541863814032</v>
      </c>
      <c r="BH817" s="14">
        <f t="shared" si="265"/>
        <v>1.2754577247479943</v>
      </c>
      <c r="BI817">
        <v>43</v>
      </c>
      <c r="BJ817">
        <v>14</v>
      </c>
      <c r="BK817">
        <v>1</v>
      </c>
      <c r="BL817">
        <v>1</v>
      </c>
      <c r="BM817">
        <v>0</v>
      </c>
      <c r="BN817">
        <v>0</v>
      </c>
      <c r="BO817" s="2">
        <v>13.320494</v>
      </c>
      <c r="BR817" s="18" t="str">
        <f t="shared" si="266"/>
        <v xml:space="preserve"> </v>
      </c>
      <c r="BT817">
        <v>3</v>
      </c>
      <c r="BU817">
        <v>15</v>
      </c>
      <c r="BV817">
        <v>1</v>
      </c>
      <c r="BW817">
        <v>0</v>
      </c>
      <c r="BX817">
        <v>1</v>
      </c>
      <c r="BY817">
        <v>0</v>
      </c>
      <c r="BZ817">
        <v>0</v>
      </c>
      <c r="CA817">
        <v>0</v>
      </c>
      <c r="CB817" s="18">
        <f t="shared" si="267"/>
        <v>0</v>
      </c>
      <c r="CC817" s="19">
        <v>8</v>
      </c>
      <c r="CD817">
        <v>2.6</v>
      </c>
      <c r="CE817">
        <v>3.3</v>
      </c>
      <c r="CF817">
        <v>5.9</v>
      </c>
      <c r="CG817" s="20">
        <f t="shared" si="268"/>
        <v>9.0769230769230769E-2</v>
      </c>
      <c r="CH817" s="20">
        <f t="shared" si="269"/>
        <v>0.24274840567784411</v>
      </c>
      <c r="CI817">
        <v>29.7</v>
      </c>
      <c r="CJ817">
        <v>34.700000000000003</v>
      </c>
      <c r="CK817">
        <v>4.3</v>
      </c>
      <c r="CL817">
        <v>4.9000000000000004</v>
      </c>
      <c r="CM817">
        <v>4.2</v>
      </c>
      <c r="CN817">
        <v>0</v>
      </c>
      <c r="CO817">
        <v>9.1</v>
      </c>
      <c r="CP817" s="21">
        <f t="shared" si="270"/>
        <v>0.13999999999999999</v>
      </c>
      <c r="CQ817" s="21">
        <f t="shared" si="271"/>
        <v>0.37440855790989508</v>
      </c>
      <c r="CU817">
        <v>17</v>
      </c>
      <c r="CV817" t="s">
        <v>171</v>
      </c>
      <c r="CW817">
        <v>1827500</v>
      </c>
      <c r="CY817" s="22">
        <f t="shared" si="272"/>
        <v>5.8907317073170731</v>
      </c>
    </row>
    <row r="818" spans="1:103" x14ac:dyDescent="0.2">
      <c r="A818">
        <v>7</v>
      </c>
      <c r="B818" t="s">
        <v>3498</v>
      </c>
      <c r="C818" t="s">
        <v>1087</v>
      </c>
      <c r="D818" t="s">
        <v>206</v>
      </c>
      <c r="E818" t="s">
        <v>106</v>
      </c>
      <c r="F818">
        <v>73</v>
      </c>
      <c r="G818">
        <v>191</v>
      </c>
      <c r="H818" t="s">
        <v>107</v>
      </c>
      <c r="I818">
        <v>2007</v>
      </c>
      <c r="J818">
        <v>1</v>
      </c>
      <c r="K818">
        <v>3</v>
      </c>
      <c r="M818">
        <v>24</v>
      </c>
      <c r="N818" t="s">
        <v>3499</v>
      </c>
      <c r="O818" s="12" t="s">
        <v>654</v>
      </c>
      <c r="P818" s="12" t="s">
        <v>3500</v>
      </c>
      <c r="Q818" t="s">
        <v>529</v>
      </c>
      <c r="T818" s="12" t="s">
        <v>170</v>
      </c>
      <c r="U818">
        <v>82</v>
      </c>
      <c r="V818">
        <v>26</v>
      </c>
      <c r="W818">
        <v>32</v>
      </c>
      <c r="X818">
        <v>58</v>
      </c>
      <c r="Y818">
        <v>22</v>
      </c>
      <c r="Z818">
        <v>215</v>
      </c>
      <c r="AA818">
        <v>83</v>
      </c>
      <c r="AB818">
        <v>91</v>
      </c>
      <c r="AC818" s="13">
        <f t="shared" si="252"/>
        <v>0.12093023255813953</v>
      </c>
      <c r="AD818" s="13">
        <f t="shared" si="253"/>
        <v>6.6838046272493568E-2</v>
      </c>
      <c r="AE818" s="14">
        <v>33.5</v>
      </c>
      <c r="AF818" s="15">
        <v>111</v>
      </c>
      <c r="AG818" s="15">
        <v>36</v>
      </c>
      <c r="AH818" s="15">
        <v>42</v>
      </c>
      <c r="AI818" s="2">
        <v>1535.4666666666999</v>
      </c>
      <c r="AJ818" s="14">
        <f t="shared" si="254"/>
        <v>18.725203252032927</v>
      </c>
      <c r="AK818">
        <v>2034</v>
      </c>
      <c r="AL818" s="14">
        <f t="shared" si="255"/>
        <v>24.804878048780488</v>
      </c>
      <c r="AM818" s="16">
        <f t="shared" si="256"/>
        <v>0.75490003277615536</v>
      </c>
      <c r="AN818" s="15">
        <v>205.14682500000001</v>
      </c>
      <c r="AO818" s="16">
        <f t="shared" si="257"/>
        <v>8.0163312999303571</v>
      </c>
      <c r="AP818" s="13">
        <f>IF(('Even Strength'!CU818+'Power Play'!AJ818+'Penalty Kill'!AF818)&gt;0,V818/('Even Strength'!CU818+'Power Play'!AJ818+'Penalty Kill'!AF818),0)</f>
        <v>0.20634920634920634</v>
      </c>
      <c r="AQ818" s="13">
        <f>IF(('Even Strength'!CU818+'Power Play'!AJ818+'Penalty Kill'!AF818)&gt;0,W818/('Even Strength'!CU818+'Power Play'!AJ818+'Penalty Kill'!AF818),0)</f>
        <v>0.25396825396825395</v>
      </c>
      <c r="AR818" s="13">
        <f t="shared" si="258"/>
        <v>0.46031746031746029</v>
      </c>
      <c r="AS818">
        <v>724</v>
      </c>
      <c r="AT818">
        <v>705</v>
      </c>
      <c r="AU818" s="17">
        <f t="shared" si="259"/>
        <v>0.50664800559832046</v>
      </c>
      <c r="AV818">
        <v>27.5</v>
      </c>
      <c r="AW818">
        <v>108</v>
      </c>
      <c r="AX818">
        <v>45</v>
      </c>
      <c r="AY818">
        <v>33</v>
      </c>
      <c r="AZ818">
        <v>83</v>
      </c>
      <c r="BA818">
        <v>39</v>
      </c>
      <c r="BB818">
        <v>51</v>
      </c>
      <c r="BC818" s="2">
        <f t="shared" si="260"/>
        <v>4.2202153525528789</v>
      </c>
      <c r="BD818" s="14">
        <f t="shared" si="261"/>
        <v>1.7584230635636993</v>
      </c>
      <c r="BE818" s="14">
        <f t="shared" si="262"/>
        <v>1.2895102466133797</v>
      </c>
      <c r="BF818" s="14">
        <f t="shared" si="263"/>
        <v>3.2433136505730458</v>
      </c>
      <c r="BG818" s="14">
        <f t="shared" si="264"/>
        <v>1.5239666550885393</v>
      </c>
      <c r="BH818" s="14">
        <f t="shared" si="265"/>
        <v>1.9928794720388592</v>
      </c>
      <c r="BI818">
        <v>39</v>
      </c>
      <c r="BJ818">
        <v>17</v>
      </c>
      <c r="BK818">
        <v>1</v>
      </c>
      <c r="BL818">
        <v>0</v>
      </c>
      <c r="BM818">
        <v>0</v>
      </c>
      <c r="BN818">
        <v>0</v>
      </c>
      <c r="BO818" s="2">
        <v>7.9604419999999996</v>
      </c>
      <c r="BP818">
        <v>8</v>
      </c>
      <c r="BQ818">
        <v>4</v>
      </c>
      <c r="BR818" s="18">
        <f t="shared" si="266"/>
        <v>0.5</v>
      </c>
      <c r="BS818">
        <v>2</v>
      </c>
      <c r="BT818">
        <v>5</v>
      </c>
      <c r="BU818">
        <v>24</v>
      </c>
      <c r="BV818">
        <v>0</v>
      </c>
      <c r="BW818">
        <v>0</v>
      </c>
      <c r="BX818">
        <v>5</v>
      </c>
      <c r="BY818">
        <v>2</v>
      </c>
      <c r="BZ818">
        <v>0</v>
      </c>
      <c r="CA818">
        <v>1</v>
      </c>
      <c r="CB818" s="18">
        <f t="shared" si="267"/>
        <v>1</v>
      </c>
      <c r="CC818" s="19">
        <v>8</v>
      </c>
      <c r="CD818">
        <v>5.2</v>
      </c>
      <c r="CE818">
        <v>2.2000000000000002</v>
      </c>
      <c r="CF818">
        <v>7.4</v>
      </c>
      <c r="CG818" s="20">
        <f t="shared" si="268"/>
        <v>9.0243902439024401E-2</v>
      </c>
      <c r="CH818" s="20">
        <f t="shared" si="269"/>
        <v>0.2891629037860306</v>
      </c>
      <c r="CI818">
        <v>33.1</v>
      </c>
      <c r="CJ818">
        <v>31.7</v>
      </c>
      <c r="CK818">
        <v>28.4</v>
      </c>
      <c r="CL818">
        <v>9.6999999999999993</v>
      </c>
      <c r="CM818">
        <v>3.8</v>
      </c>
      <c r="CN818">
        <v>1.3</v>
      </c>
      <c r="CO818">
        <v>14.8</v>
      </c>
      <c r="CP818" s="21">
        <f t="shared" si="270"/>
        <v>0.1804878048780488</v>
      </c>
      <c r="CQ818" s="21">
        <f t="shared" si="271"/>
        <v>0.5783258075720612</v>
      </c>
      <c r="CW818">
        <v>3500000</v>
      </c>
      <c r="CY818" s="22">
        <f t="shared" si="272"/>
        <v>8.6536585365853664</v>
      </c>
    </row>
    <row r="819" spans="1:103" x14ac:dyDescent="0.2">
      <c r="B819" t="s">
        <v>3501</v>
      </c>
      <c r="C819" t="s">
        <v>594</v>
      </c>
      <c r="D819" t="s">
        <v>351</v>
      </c>
      <c r="E819" t="s">
        <v>106</v>
      </c>
      <c r="F819">
        <v>70</v>
      </c>
      <c r="G819">
        <v>192</v>
      </c>
      <c r="H819" t="s">
        <v>118</v>
      </c>
      <c r="I819">
        <v>2007</v>
      </c>
      <c r="J819">
        <v>2</v>
      </c>
      <c r="K819">
        <v>47</v>
      </c>
      <c r="M819">
        <v>24</v>
      </c>
      <c r="N819" t="s">
        <v>3502</v>
      </c>
      <c r="O819" s="12" t="s">
        <v>3503</v>
      </c>
      <c r="P819" s="12" t="s">
        <v>3504</v>
      </c>
      <c r="Q819" t="s">
        <v>271</v>
      </c>
      <c r="T819" s="12" t="s">
        <v>170</v>
      </c>
      <c r="U819">
        <v>7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0</v>
      </c>
      <c r="AB819">
        <v>0</v>
      </c>
      <c r="AC819" s="13">
        <f t="shared" si="252"/>
        <v>0</v>
      </c>
      <c r="AD819" s="13">
        <f t="shared" si="253"/>
        <v>0</v>
      </c>
      <c r="AE819" s="14">
        <v>30.5</v>
      </c>
      <c r="AF819" s="15">
        <v>3</v>
      </c>
      <c r="AG819" s="15">
        <v>0</v>
      </c>
      <c r="AH819" s="15">
        <v>0</v>
      </c>
      <c r="AI819" s="2">
        <v>64.650000000000006</v>
      </c>
      <c r="AJ819" s="14">
        <f t="shared" si="254"/>
        <v>9.2357142857142858</v>
      </c>
      <c r="AK819">
        <v>98</v>
      </c>
      <c r="AL819" s="14">
        <f t="shared" si="255"/>
        <v>14</v>
      </c>
      <c r="AM819" s="16">
        <f t="shared" si="256"/>
        <v>0.65969387755102049</v>
      </c>
      <c r="AN819" s="15">
        <v>0</v>
      </c>
      <c r="AO819" s="16">
        <f t="shared" si="257"/>
        <v>0</v>
      </c>
      <c r="AP819" s="13">
        <f>IF(('Even Strength'!CU819+'Power Play'!AJ819+'Penalty Kill'!AF819)&gt;0,V819/('Even Strength'!CU819+'Power Play'!AJ819+'Penalty Kill'!AF819),0)</f>
        <v>0</v>
      </c>
      <c r="AQ819" s="13">
        <f>IF(('Even Strength'!CU819+'Power Play'!AJ819+'Penalty Kill'!AF819)&gt;0,W819/('Even Strength'!CU819+'Power Play'!AJ819+'Penalty Kill'!AF819),0)</f>
        <v>0</v>
      </c>
      <c r="AR819" s="13">
        <f t="shared" si="258"/>
        <v>0</v>
      </c>
      <c r="AS819">
        <v>2</v>
      </c>
      <c r="AT819">
        <v>4</v>
      </c>
      <c r="AU819" s="17">
        <f t="shared" si="259"/>
        <v>0.33333333333333331</v>
      </c>
      <c r="AV819">
        <v>1.5</v>
      </c>
      <c r="AW819">
        <v>8</v>
      </c>
      <c r="AX819">
        <v>10</v>
      </c>
      <c r="AY819">
        <v>3</v>
      </c>
      <c r="AZ819">
        <v>0</v>
      </c>
      <c r="BA819">
        <v>1</v>
      </c>
      <c r="BB819">
        <v>1</v>
      </c>
      <c r="BC819" s="2">
        <f t="shared" si="260"/>
        <v>7.4245939675174002</v>
      </c>
      <c r="BD819" s="14">
        <f t="shared" si="261"/>
        <v>9.28074245939675</v>
      </c>
      <c r="BE819" s="14">
        <f t="shared" si="262"/>
        <v>2.7842227378190252</v>
      </c>
      <c r="BF819" s="14">
        <f t="shared" si="263"/>
        <v>0</v>
      </c>
      <c r="BG819" s="14">
        <f t="shared" si="264"/>
        <v>0.92807424593967502</v>
      </c>
      <c r="BH819" s="14">
        <f t="shared" si="265"/>
        <v>0.92807424593967502</v>
      </c>
      <c r="BI819">
        <v>4</v>
      </c>
      <c r="BJ819">
        <v>2</v>
      </c>
      <c r="BK819">
        <v>0</v>
      </c>
      <c r="BL819">
        <v>0</v>
      </c>
      <c r="BM819">
        <v>0</v>
      </c>
      <c r="BN819">
        <v>0</v>
      </c>
      <c r="BO819" s="2">
        <v>-2.1211859999999998</v>
      </c>
      <c r="BR819" s="18" t="str">
        <f t="shared" si="266"/>
        <v xml:space="preserve"> </v>
      </c>
      <c r="BT819">
        <v>0</v>
      </c>
      <c r="BU819">
        <v>2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 s="18">
        <f t="shared" si="267"/>
        <v>0</v>
      </c>
      <c r="CC819" s="19">
        <v>4</v>
      </c>
      <c r="CD819">
        <v>-0.2</v>
      </c>
      <c r="CE819">
        <v>0.1</v>
      </c>
      <c r="CF819">
        <v>-0.1</v>
      </c>
      <c r="CG819" s="20">
        <f t="shared" si="268"/>
        <v>-1.4285714285714287E-2</v>
      </c>
      <c r="CH819" s="20">
        <f t="shared" si="269"/>
        <v>-9.2807424593967514E-2</v>
      </c>
      <c r="CI819">
        <v>0.4</v>
      </c>
      <c r="CJ819">
        <v>0.4</v>
      </c>
      <c r="CK819">
        <v>0</v>
      </c>
      <c r="CL819">
        <v>-0.2</v>
      </c>
      <c r="CM819">
        <v>0.1</v>
      </c>
      <c r="CN819">
        <v>0</v>
      </c>
      <c r="CO819">
        <v>-0.1</v>
      </c>
      <c r="CP819" s="21">
        <f t="shared" si="270"/>
        <v>-1.4285714285714287E-2</v>
      </c>
      <c r="CQ819" s="21">
        <f t="shared" si="271"/>
        <v>-9.2807424593967514E-2</v>
      </c>
      <c r="CW819">
        <v>600000</v>
      </c>
      <c r="CY819" s="22">
        <f t="shared" si="272"/>
        <v>-1.153658536585366</v>
      </c>
    </row>
    <row r="820" spans="1:103" x14ac:dyDescent="0.2">
      <c r="A820">
        <v>51</v>
      </c>
      <c r="B820" t="s">
        <v>3505</v>
      </c>
      <c r="C820" t="s">
        <v>3506</v>
      </c>
      <c r="E820" t="s">
        <v>219</v>
      </c>
      <c r="F820">
        <v>74</v>
      </c>
      <c r="G820">
        <v>212</v>
      </c>
      <c r="H820" t="s">
        <v>118</v>
      </c>
      <c r="I820">
        <v>2001</v>
      </c>
      <c r="J820">
        <v>2</v>
      </c>
      <c r="K820">
        <v>40</v>
      </c>
      <c r="M820">
        <v>30</v>
      </c>
      <c r="N820" t="s">
        <v>3507</v>
      </c>
      <c r="O820" s="12" t="s">
        <v>3508</v>
      </c>
      <c r="P820" s="12" t="s">
        <v>3509</v>
      </c>
      <c r="Q820" t="s">
        <v>223</v>
      </c>
      <c r="T820" s="12" t="s">
        <v>178</v>
      </c>
      <c r="U820">
        <v>69</v>
      </c>
      <c r="V820">
        <v>4</v>
      </c>
      <c r="W820">
        <v>22</v>
      </c>
      <c r="X820">
        <v>26</v>
      </c>
      <c r="Y820">
        <v>6</v>
      </c>
      <c r="Z820">
        <v>87</v>
      </c>
      <c r="AA820">
        <v>47</v>
      </c>
      <c r="AB820">
        <v>48</v>
      </c>
      <c r="AC820" s="13">
        <f t="shared" si="252"/>
        <v>4.5977011494252873E-2</v>
      </c>
      <c r="AD820" s="13">
        <f t="shared" si="253"/>
        <v>2.197802197802198E-2</v>
      </c>
      <c r="AE820" s="14">
        <v>46.9</v>
      </c>
      <c r="AF820" s="15">
        <v>36</v>
      </c>
      <c r="AG820" s="15">
        <v>7</v>
      </c>
      <c r="AH820" s="15">
        <v>41</v>
      </c>
      <c r="AI820" s="2">
        <v>1476.8166666667</v>
      </c>
      <c r="AJ820" s="14">
        <f t="shared" si="254"/>
        <v>21.403140096618841</v>
      </c>
      <c r="AK820">
        <v>1705</v>
      </c>
      <c r="AL820" s="14">
        <f t="shared" si="255"/>
        <v>24.710144927536231</v>
      </c>
      <c r="AM820" s="16">
        <f t="shared" si="256"/>
        <v>0.86616813294234607</v>
      </c>
      <c r="AN820" s="15">
        <v>61.839571999999997</v>
      </c>
      <c r="AO820" s="16">
        <f t="shared" si="257"/>
        <v>2.512413628412407</v>
      </c>
      <c r="AP820" s="13">
        <f>IF(('Even Strength'!CU820+'Power Play'!AJ820+'Penalty Kill'!AF820)&gt;0,V820/('Even Strength'!CU820+'Power Play'!AJ820+'Penalty Kill'!AF820),0)</f>
        <v>4.5454545454545456E-2</v>
      </c>
      <c r="AQ820" s="13">
        <f>IF(('Even Strength'!CU820+'Power Play'!AJ820+'Penalty Kill'!AF820)&gt;0,W820/('Even Strength'!CU820+'Power Play'!AJ820+'Penalty Kill'!AF820),0)</f>
        <v>0.25</v>
      </c>
      <c r="AR820" s="13">
        <f t="shared" si="258"/>
        <v>0.29545454545454547</v>
      </c>
      <c r="AS820">
        <v>0</v>
      </c>
      <c r="AT820">
        <v>0</v>
      </c>
      <c r="AU820" s="17">
        <f t="shared" si="259"/>
        <v>0</v>
      </c>
      <c r="AV820">
        <v>0</v>
      </c>
      <c r="AW820">
        <v>152</v>
      </c>
      <c r="AX820">
        <v>91</v>
      </c>
      <c r="AY820">
        <v>89</v>
      </c>
      <c r="AZ820">
        <v>47</v>
      </c>
      <c r="BA820">
        <v>24</v>
      </c>
      <c r="BB820">
        <v>16</v>
      </c>
      <c r="BC820" s="2">
        <f t="shared" si="260"/>
        <v>6.1754449322302207</v>
      </c>
      <c r="BD820" s="14">
        <f t="shared" si="261"/>
        <v>3.6971413739009877</v>
      </c>
      <c r="BE820" s="14">
        <f t="shared" si="262"/>
        <v>3.6158855195295372</v>
      </c>
      <c r="BF820" s="14">
        <f t="shared" si="263"/>
        <v>1.9095125777290816</v>
      </c>
      <c r="BG820" s="14">
        <f t="shared" si="264"/>
        <v>0.97507025245740331</v>
      </c>
      <c r="BH820" s="14">
        <f t="shared" si="265"/>
        <v>0.65004683497160221</v>
      </c>
      <c r="BI820">
        <v>44</v>
      </c>
      <c r="BJ820">
        <v>22</v>
      </c>
      <c r="BK820">
        <v>0</v>
      </c>
      <c r="BL820">
        <v>0</v>
      </c>
      <c r="BM820">
        <v>0</v>
      </c>
      <c r="BN820">
        <v>0</v>
      </c>
      <c r="BO820" s="2">
        <v>-3.4732080000000001</v>
      </c>
      <c r="BR820" s="18" t="str">
        <f t="shared" si="266"/>
        <v xml:space="preserve"> </v>
      </c>
      <c r="BT820">
        <v>0</v>
      </c>
      <c r="BU820">
        <v>12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 s="18">
        <f t="shared" si="267"/>
        <v>0</v>
      </c>
      <c r="CC820" s="19">
        <v>4</v>
      </c>
      <c r="CD820">
        <v>1.6</v>
      </c>
      <c r="CE820">
        <v>3.8</v>
      </c>
      <c r="CF820">
        <v>5.4</v>
      </c>
      <c r="CG820" s="20">
        <f t="shared" si="268"/>
        <v>7.8260869565217397E-2</v>
      </c>
      <c r="CH820" s="20">
        <f t="shared" si="269"/>
        <v>0.21939080680291576</v>
      </c>
      <c r="CI820">
        <v>29.7</v>
      </c>
      <c r="CJ820">
        <v>32</v>
      </c>
      <c r="CK820">
        <v>3.7</v>
      </c>
      <c r="CL820">
        <v>3</v>
      </c>
      <c r="CM820">
        <v>3.8</v>
      </c>
      <c r="CN820">
        <v>0</v>
      </c>
      <c r="CO820">
        <v>6.8</v>
      </c>
      <c r="CP820" s="21">
        <f t="shared" si="270"/>
        <v>9.855072463768115E-2</v>
      </c>
      <c r="CQ820" s="21">
        <f t="shared" si="271"/>
        <v>0.27626990486293096</v>
      </c>
      <c r="CU820">
        <v>13</v>
      </c>
      <c r="CV820" t="s">
        <v>3510</v>
      </c>
      <c r="CW820">
        <v>4500000</v>
      </c>
      <c r="CY820" s="22">
        <f t="shared" si="272"/>
        <v>-1.1024390243902431</v>
      </c>
    </row>
    <row r="821" spans="1:103" x14ac:dyDescent="0.2">
      <c r="A821">
        <v>18</v>
      </c>
      <c r="B821" t="s">
        <v>3511</v>
      </c>
      <c r="C821" t="s">
        <v>333</v>
      </c>
      <c r="D821" t="s">
        <v>334</v>
      </c>
      <c r="E821" t="s">
        <v>117</v>
      </c>
      <c r="F821">
        <v>74</v>
      </c>
      <c r="G821">
        <v>214</v>
      </c>
      <c r="H821" t="s">
        <v>118</v>
      </c>
      <c r="I821">
        <v>2001</v>
      </c>
      <c r="J821">
        <v>1</v>
      </c>
      <c r="K821">
        <v>16</v>
      </c>
      <c r="M821">
        <v>31</v>
      </c>
      <c r="N821" t="s">
        <v>3512</v>
      </c>
      <c r="O821" s="12" t="s">
        <v>3513</v>
      </c>
      <c r="P821" s="12" t="s">
        <v>3514</v>
      </c>
      <c r="Q821" t="s">
        <v>223</v>
      </c>
      <c r="T821" s="12" t="s">
        <v>123</v>
      </c>
      <c r="U821">
        <v>74</v>
      </c>
      <c r="V821">
        <v>18</v>
      </c>
      <c r="W821">
        <v>16</v>
      </c>
      <c r="X821">
        <v>34</v>
      </c>
      <c r="Y821">
        <v>-3</v>
      </c>
      <c r="Z821">
        <v>136</v>
      </c>
      <c r="AA821">
        <v>38</v>
      </c>
      <c r="AB821">
        <v>42</v>
      </c>
      <c r="AC821" s="13">
        <f t="shared" si="252"/>
        <v>0.13235294117647059</v>
      </c>
      <c r="AD821" s="13">
        <f t="shared" si="253"/>
        <v>8.3333333333333329E-2</v>
      </c>
      <c r="AE821" s="14">
        <v>25.6</v>
      </c>
      <c r="AF821" s="15">
        <v>80</v>
      </c>
      <c r="AG821" s="15">
        <v>13</v>
      </c>
      <c r="AH821" s="15">
        <v>9</v>
      </c>
      <c r="AI821" s="2">
        <v>1196.9666666666999</v>
      </c>
      <c r="AJ821" s="14">
        <f t="shared" si="254"/>
        <v>16.175225225225674</v>
      </c>
      <c r="AK821">
        <v>1599</v>
      </c>
      <c r="AL821" s="14">
        <f t="shared" si="255"/>
        <v>21.608108108108109</v>
      </c>
      <c r="AM821" s="16">
        <f t="shared" si="256"/>
        <v>0.74857202418180102</v>
      </c>
      <c r="AN821" s="15">
        <v>107.358553</v>
      </c>
      <c r="AO821" s="16">
        <f t="shared" si="257"/>
        <v>5.3815309643820388</v>
      </c>
      <c r="AP821" s="13">
        <f>IF(('Even Strength'!CU821+'Power Play'!AJ821+'Penalty Kill'!AF821)&gt;0,V821/('Even Strength'!CU821+'Power Play'!AJ821+'Penalty Kill'!AF821),0)</f>
        <v>0.16981132075471697</v>
      </c>
      <c r="AQ821" s="13">
        <f>IF(('Even Strength'!CU821+'Power Play'!AJ821+'Penalty Kill'!AF821)&gt;0,W821/('Even Strength'!CU821+'Power Play'!AJ821+'Penalty Kill'!AF821),0)</f>
        <v>0.15094339622641509</v>
      </c>
      <c r="AR821" s="13">
        <f t="shared" si="258"/>
        <v>0.32075471698113206</v>
      </c>
      <c r="AS821">
        <v>25</v>
      </c>
      <c r="AT821">
        <v>15</v>
      </c>
      <c r="AU821" s="17">
        <f t="shared" si="259"/>
        <v>0.625</v>
      </c>
      <c r="AV821">
        <v>0.9</v>
      </c>
      <c r="AW821">
        <v>99</v>
      </c>
      <c r="AX821">
        <v>113</v>
      </c>
      <c r="AY821">
        <v>36</v>
      </c>
      <c r="AZ821">
        <v>38</v>
      </c>
      <c r="BA821">
        <v>26</v>
      </c>
      <c r="BB821">
        <v>31</v>
      </c>
      <c r="BC821" s="2">
        <f t="shared" si="260"/>
        <v>4.9625442089725436</v>
      </c>
      <c r="BD821" s="14">
        <f t="shared" si="261"/>
        <v>5.6643181375141154</v>
      </c>
      <c r="BE821" s="14">
        <f t="shared" si="262"/>
        <v>1.8045615305354701</v>
      </c>
      <c r="BF821" s="14">
        <f t="shared" si="263"/>
        <v>1.904814948898552</v>
      </c>
      <c r="BG821" s="14">
        <f t="shared" si="264"/>
        <v>1.3032944387200618</v>
      </c>
      <c r="BH821" s="14">
        <f t="shared" si="265"/>
        <v>1.553927984627766</v>
      </c>
      <c r="BI821">
        <v>26</v>
      </c>
      <c r="BJ821">
        <v>13</v>
      </c>
      <c r="BK821">
        <v>0</v>
      </c>
      <c r="BL821">
        <v>0</v>
      </c>
      <c r="BM821">
        <v>0</v>
      </c>
      <c r="BN821">
        <v>0</v>
      </c>
      <c r="BO821" s="2">
        <v>4.4108109999999998</v>
      </c>
      <c r="BR821" s="18" t="str">
        <f t="shared" si="266"/>
        <v xml:space="preserve"> </v>
      </c>
      <c r="BT821">
        <v>2</v>
      </c>
      <c r="BU821">
        <v>12</v>
      </c>
      <c r="BV821">
        <v>0</v>
      </c>
      <c r="BW821">
        <v>0</v>
      </c>
      <c r="BX821">
        <v>3</v>
      </c>
      <c r="BY821">
        <v>1</v>
      </c>
      <c r="BZ821">
        <v>0</v>
      </c>
      <c r="CA821">
        <v>0</v>
      </c>
      <c r="CB821" s="18">
        <f t="shared" si="267"/>
        <v>0</v>
      </c>
      <c r="CC821" s="19">
        <v>7</v>
      </c>
      <c r="CD821">
        <v>2.5</v>
      </c>
      <c r="CE821">
        <v>1.2</v>
      </c>
      <c r="CF821">
        <v>3.7</v>
      </c>
      <c r="CG821" s="20">
        <f t="shared" si="268"/>
        <v>0.05</v>
      </c>
      <c r="CH821" s="20">
        <f t="shared" si="269"/>
        <v>0.18546882397170111</v>
      </c>
      <c r="CI821">
        <v>25.7</v>
      </c>
      <c r="CJ821">
        <v>23.6</v>
      </c>
      <c r="CK821">
        <v>-3</v>
      </c>
      <c r="CL821">
        <v>3.3</v>
      </c>
      <c r="CM821">
        <v>1.8</v>
      </c>
      <c r="CN821">
        <v>0</v>
      </c>
      <c r="CO821">
        <v>5.0999999999999996</v>
      </c>
      <c r="CP821" s="21">
        <f t="shared" si="270"/>
        <v>6.8918918918918909E-2</v>
      </c>
      <c r="CQ821" s="21">
        <f t="shared" si="271"/>
        <v>0.25564621682585831</v>
      </c>
      <c r="CU821">
        <v>4</v>
      </c>
      <c r="CV821" t="s">
        <v>171</v>
      </c>
      <c r="CW821">
        <v>4600000</v>
      </c>
      <c r="CY821" s="22">
        <f t="shared" si="272"/>
        <v>-2.9780487804878053</v>
      </c>
    </row>
    <row r="822" spans="1:103" x14ac:dyDescent="0.2">
      <c r="A822">
        <v>19</v>
      </c>
      <c r="B822" t="s">
        <v>3515</v>
      </c>
      <c r="C822" t="s">
        <v>3516</v>
      </c>
      <c r="D822" t="s">
        <v>351</v>
      </c>
      <c r="E822" t="s">
        <v>106</v>
      </c>
      <c r="F822">
        <v>72</v>
      </c>
      <c r="G822">
        <v>200</v>
      </c>
      <c r="H822" t="s">
        <v>118</v>
      </c>
      <c r="I822">
        <v>2002</v>
      </c>
      <c r="J822">
        <v>1</v>
      </c>
      <c r="K822">
        <v>6</v>
      </c>
      <c r="M822">
        <v>30</v>
      </c>
      <c r="N822" t="s">
        <v>3517</v>
      </c>
      <c r="O822" s="12" t="s">
        <v>3518</v>
      </c>
      <c r="P822" s="12" t="s">
        <v>3519</v>
      </c>
      <c r="Q822" t="s">
        <v>317</v>
      </c>
      <c r="T822" s="12" t="s">
        <v>113</v>
      </c>
      <c r="U822">
        <v>76</v>
      </c>
      <c r="V822">
        <v>15</v>
      </c>
      <c r="W822">
        <v>22</v>
      </c>
      <c r="X822">
        <v>37</v>
      </c>
      <c r="Y822">
        <v>1</v>
      </c>
      <c r="Z822">
        <v>161</v>
      </c>
      <c r="AA822">
        <v>49</v>
      </c>
      <c r="AB822">
        <v>70</v>
      </c>
      <c r="AC822" s="13">
        <f t="shared" si="252"/>
        <v>9.3167701863354033E-2</v>
      </c>
      <c r="AD822" s="13">
        <f t="shared" si="253"/>
        <v>5.3571428571428568E-2</v>
      </c>
      <c r="AE822" s="14">
        <v>30</v>
      </c>
      <c r="AF822" s="15">
        <v>67</v>
      </c>
      <c r="AG822" s="15">
        <v>27</v>
      </c>
      <c r="AH822" s="15">
        <v>29</v>
      </c>
      <c r="AI822" s="2">
        <v>1210.0666666667</v>
      </c>
      <c r="AJ822" s="14">
        <f t="shared" si="254"/>
        <v>15.921929824561843</v>
      </c>
      <c r="AK822">
        <v>1748</v>
      </c>
      <c r="AL822" s="14">
        <f t="shared" si="255"/>
        <v>23</v>
      </c>
      <c r="AM822" s="16">
        <f t="shared" si="256"/>
        <v>0.69225781845921053</v>
      </c>
      <c r="AN822" s="15">
        <v>188.52032500000001</v>
      </c>
      <c r="AO822" s="16">
        <f t="shared" si="257"/>
        <v>9.3476002699573222</v>
      </c>
      <c r="AP822" s="13">
        <f>IF(('Even Strength'!CU822+'Power Play'!AJ822+'Penalty Kill'!AF822)&gt;0,V822/('Even Strength'!CU822+'Power Play'!AJ822+'Penalty Kill'!AF822),0)</f>
        <v>0.14705882352941177</v>
      </c>
      <c r="AQ822" s="13">
        <f>IF(('Even Strength'!CU822+'Power Play'!AJ822+'Penalty Kill'!AF822)&gt;0,W822/('Even Strength'!CU822+'Power Play'!AJ822+'Penalty Kill'!AF822),0)</f>
        <v>0.21568627450980393</v>
      </c>
      <c r="AR822" s="13">
        <f t="shared" si="258"/>
        <v>0.36274509803921573</v>
      </c>
      <c r="AS822">
        <v>32</v>
      </c>
      <c r="AT822">
        <v>39</v>
      </c>
      <c r="AU822" s="17">
        <f t="shared" si="259"/>
        <v>0.45070422535211269</v>
      </c>
      <c r="AV822">
        <v>1.5</v>
      </c>
      <c r="AW822">
        <v>122</v>
      </c>
      <c r="AX822">
        <v>134</v>
      </c>
      <c r="AY822">
        <v>25</v>
      </c>
      <c r="AZ822">
        <v>49</v>
      </c>
      <c r="BA822">
        <v>15</v>
      </c>
      <c r="BB822">
        <v>35</v>
      </c>
      <c r="BC822" s="2">
        <f t="shared" si="260"/>
        <v>6.049253484656326</v>
      </c>
      <c r="BD822" s="14">
        <f t="shared" si="261"/>
        <v>6.6442620241307191</v>
      </c>
      <c r="BE822" s="14">
        <f t="shared" si="262"/>
        <v>1.2396011239049849</v>
      </c>
      <c r="BF822" s="14">
        <f t="shared" si="263"/>
        <v>2.4296182028537703</v>
      </c>
      <c r="BG822" s="14">
        <f t="shared" si="264"/>
        <v>0.74376067434299087</v>
      </c>
      <c r="BH822" s="14">
        <f t="shared" si="265"/>
        <v>1.7354415734669786</v>
      </c>
      <c r="BI822">
        <v>73</v>
      </c>
      <c r="BJ822">
        <v>34</v>
      </c>
      <c r="BK822">
        <v>1</v>
      </c>
      <c r="BL822">
        <v>0</v>
      </c>
      <c r="BM822">
        <v>0</v>
      </c>
      <c r="BN822">
        <v>0</v>
      </c>
      <c r="BO822" s="2">
        <v>1.249911</v>
      </c>
      <c r="BP822">
        <v>1</v>
      </c>
      <c r="BQ822">
        <v>0</v>
      </c>
      <c r="BR822" s="18">
        <f t="shared" si="266"/>
        <v>0</v>
      </c>
      <c r="BS822">
        <v>0</v>
      </c>
      <c r="BT822">
        <v>1</v>
      </c>
      <c r="BU822">
        <v>15</v>
      </c>
      <c r="BV822">
        <v>0</v>
      </c>
      <c r="BW822">
        <v>0</v>
      </c>
      <c r="BX822">
        <v>3</v>
      </c>
      <c r="BY822">
        <v>0</v>
      </c>
      <c r="BZ822">
        <v>0</v>
      </c>
      <c r="CA822">
        <v>0</v>
      </c>
      <c r="CB822" s="18">
        <f t="shared" si="267"/>
        <v>0</v>
      </c>
      <c r="CC822" s="19">
        <v>6</v>
      </c>
      <c r="CD822">
        <v>2.6</v>
      </c>
      <c r="CE822">
        <v>1.3</v>
      </c>
      <c r="CF822">
        <v>3.9</v>
      </c>
      <c r="CG822" s="20">
        <f t="shared" si="268"/>
        <v>5.131578947368421E-2</v>
      </c>
      <c r="CH822" s="20">
        <f t="shared" si="269"/>
        <v>0.19337777532917763</v>
      </c>
      <c r="CI822">
        <v>24.9</v>
      </c>
      <c r="CJ822">
        <v>23.9</v>
      </c>
      <c r="CK822">
        <v>9.5</v>
      </c>
      <c r="CL822">
        <v>4.7</v>
      </c>
      <c r="CM822">
        <v>2.6</v>
      </c>
      <c r="CN822">
        <v>-0.30000000000000004</v>
      </c>
      <c r="CO822">
        <v>7</v>
      </c>
      <c r="CP822" s="21">
        <f t="shared" si="270"/>
        <v>9.2105263157894732E-2</v>
      </c>
      <c r="CQ822" s="21">
        <f t="shared" si="271"/>
        <v>0.34708831469339574</v>
      </c>
      <c r="CU822">
        <v>3</v>
      </c>
      <c r="CV822" t="s">
        <v>171</v>
      </c>
      <c r="CW822">
        <v>3500000</v>
      </c>
      <c r="CY822" s="22">
        <f t="shared" si="272"/>
        <v>0.85365853658536572</v>
      </c>
    </row>
    <row r="823" spans="1:103" x14ac:dyDescent="0.2">
      <c r="A823">
        <v>34</v>
      </c>
      <c r="B823" t="s">
        <v>3520</v>
      </c>
      <c r="C823" t="s">
        <v>1607</v>
      </c>
      <c r="E823" t="s">
        <v>182</v>
      </c>
      <c r="F823">
        <v>76</v>
      </c>
      <c r="G823">
        <v>215</v>
      </c>
      <c r="H823" t="s">
        <v>118</v>
      </c>
      <c r="I823">
        <v>2009</v>
      </c>
      <c r="J823">
        <v>3</v>
      </c>
      <c r="K823">
        <v>73</v>
      </c>
      <c r="L823" t="s">
        <v>108</v>
      </c>
      <c r="M823">
        <v>23</v>
      </c>
      <c r="N823" t="s">
        <v>3521</v>
      </c>
      <c r="O823" s="12" t="s">
        <v>1178</v>
      </c>
      <c r="P823" s="12" t="s">
        <v>3522</v>
      </c>
      <c r="Q823" t="s">
        <v>210</v>
      </c>
      <c r="T823" s="12" t="s">
        <v>178</v>
      </c>
      <c r="U823">
        <v>20</v>
      </c>
      <c r="V823">
        <v>1</v>
      </c>
      <c r="W823">
        <v>1</v>
      </c>
      <c r="X823">
        <v>2</v>
      </c>
      <c r="Y823">
        <v>1</v>
      </c>
      <c r="Z823">
        <v>16</v>
      </c>
      <c r="AA823">
        <v>9</v>
      </c>
      <c r="AB823">
        <v>9</v>
      </c>
      <c r="AC823" s="13">
        <f t="shared" si="252"/>
        <v>6.25E-2</v>
      </c>
      <c r="AD823" s="13">
        <f t="shared" si="253"/>
        <v>2.9411764705882353E-2</v>
      </c>
      <c r="AE823" s="14">
        <v>55</v>
      </c>
      <c r="AF823" s="15">
        <v>5</v>
      </c>
      <c r="AG823" s="15">
        <v>3</v>
      </c>
      <c r="AH823" s="15">
        <v>8</v>
      </c>
      <c r="AI823" s="2">
        <v>292.11666666669998</v>
      </c>
      <c r="AJ823" s="14">
        <f t="shared" si="254"/>
        <v>14.605833333334999</v>
      </c>
      <c r="AK823">
        <v>379</v>
      </c>
      <c r="AL823" s="14">
        <f t="shared" si="255"/>
        <v>18.95</v>
      </c>
      <c r="AM823" s="16">
        <f t="shared" si="256"/>
        <v>0.77075637642928752</v>
      </c>
      <c r="AN823" s="15">
        <v>3</v>
      </c>
      <c r="AO823" s="16">
        <f t="shared" si="257"/>
        <v>0.6161921606663302</v>
      </c>
      <c r="AP823" s="13">
        <f>IF(('Even Strength'!CU823+'Power Play'!AJ823+'Penalty Kill'!AF823)&gt;0,V823/('Even Strength'!CU823+'Power Play'!AJ823+'Penalty Kill'!AF823),0)</f>
        <v>3.5714285714285712E-2</v>
      </c>
      <c r="AQ823" s="13">
        <f>IF(('Even Strength'!CU823+'Power Play'!AJ823+'Penalty Kill'!AF823)&gt;0,W823/('Even Strength'!CU823+'Power Play'!AJ823+'Penalty Kill'!AF823),0)</f>
        <v>3.5714285714285712E-2</v>
      </c>
      <c r="AR823" s="13">
        <f t="shared" si="258"/>
        <v>7.1428571428571425E-2</v>
      </c>
      <c r="AS823">
        <v>0</v>
      </c>
      <c r="AT823">
        <v>0</v>
      </c>
      <c r="AU823" s="17">
        <f t="shared" si="259"/>
        <v>0</v>
      </c>
      <c r="AV823">
        <v>0</v>
      </c>
      <c r="AW823">
        <v>33</v>
      </c>
      <c r="AX823">
        <v>25</v>
      </c>
      <c r="AY823">
        <v>13</v>
      </c>
      <c r="AZ823">
        <v>9</v>
      </c>
      <c r="BA823">
        <v>10</v>
      </c>
      <c r="BB823">
        <v>5</v>
      </c>
      <c r="BC823" s="2">
        <f t="shared" si="260"/>
        <v>6.7781137673296312</v>
      </c>
      <c r="BD823" s="14">
        <f t="shared" si="261"/>
        <v>5.1349346722194182</v>
      </c>
      <c r="BE823" s="14">
        <f t="shared" si="262"/>
        <v>2.6701660295540974</v>
      </c>
      <c r="BF823" s="14">
        <f t="shared" si="263"/>
        <v>1.8485764819989905</v>
      </c>
      <c r="BG823" s="14">
        <f t="shared" si="264"/>
        <v>2.0539738688877671</v>
      </c>
      <c r="BH823" s="14">
        <f t="shared" si="265"/>
        <v>1.0269869344438836</v>
      </c>
      <c r="BI823">
        <v>19</v>
      </c>
      <c r="BJ823">
        <v>2</v>
      </c>
      <c r="BK823">
        <v>1</v>
      </c>
      <c r="BL823">
        <v>0</v>
      </c>
      <c r="BM823">
        <v>1</v>
      </c>
      <c r="BN823">
        <v>0</v>
      </c>
      <c r="BO823" s="2">
        <v>-0.56612499999999999</v>
      </c>
      <c r="BR823" s="18" t="str">
        <f t="shared" si="266"/>
        <v xml:space="preserve"> </v>
      </c>
      <c r="BT823">
        <v>0</v>
      </c>
      <c r="BU823">
        <v>7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 s="18">
        <f t="shared" si="267"/>
        <v>0</v>
      </c>
      <c r="CC823" s="19">
        <v>2</v>
      </c>
      <c r="CD823">
        <v>0</v>
      </c>
      <c r="CE823">
        <v>0.7</v>
      </c>
      <c r="CF823">
        <v>0.7</v>
      </c>
      <c r="CG823" s="20">
        <f t="shared" si="268"/>
        <v>3.4999999999999996E-2</v>
      </c>
      <c r="CH823" s="20">
        <f t="shared" si="269"/>
        <v>0.1437781708221437</v>
      </c>
      <c r="CI823">
        <v>4.5</v>
      </c>
      <c r="CJ823">
        <v>6.4</v>
      </c>
      <c r="CK823">
        <v>1.2</v>
      </c>
      <c r="CL823">
        <v>-0.2</v>
      </c>
      <c r="CM823">
        <v>0.7</v>
      </c>
      <c r="CN823">
        <v>0</v>
      </c>
      <c r="CO823">
        <v>0.60000000000000009</v>
      </c>
      <c r="CP823" s="21">
        <f t="shared" si="270"/>
        <v>3.0000000000000006E-2</v>
      </c>
      <c r="CQ823" s="21">
        <f t="shared" si="271"/>
        <v>0.12323843213326605</v>
      </c>
      <c r="CW823">
        <v>869167</v>
      </c>
      <c r="CY823" s="22">
        <f t="shared" si="272"/>
        <v>-0.92634204878048765</v>
      </c>
    </row>
    <row r="824" spans="1:103" x14ac:dyDescent="0.2">
      <c r="A824">
        <v>48</v>
      </c>
      <c r="B824" t="s">
        <v>3523</v>
      </c>
      <c r="C824" t="s">
        <v>3524</v>
      </c>
      <c r="D824" t="s">
        <v>351</v>
      </c>
      <c r="E824" t="s">
        <v>106</v>
      </c>
      <c r="F824">
        <v>74</v>
      </c>
      <c r="G824">
        <v>205</v>
      </c>
      <c r="H824" t="s">
        <v>118</v>
      </c>
      <c r="L824" t="s">
        <v>108</v>
      </c>
      <c r="M824">
        <v>22</v>
      </c>
      <c r="N824" t="s">
        <v>3525</v>
      </c>
      <c r="O824" s="12" t="s">
        <v>3044</v>
      </c>
      <c r="P824" s="12" t="s">
        <v>3526</v>
      </c>
      <c r="Q824" t="s">
        <v>155</v>
      </c>
      <c r="T824" s="12" t="s">
        <v>156</v>
      </c>
      <c r="U824">
        <v>6</v>
      </c>
      <c r="V824">
        <v>0</v>
      </c>
      <c r="W824">
        <v>0</v>
      </c>
      <c r="X824">
        <v>0</v>
      </c>
      <c r="Y824">
        <v>-1</v>
      </c>
      <c r="Z824">
        <v>4</v>
      </c>
      <c r="AA824">
        <v>3</v>
      </c>
      <c r="AB824">
        <v>1</v>
      </c>
      <c r="AC824" s="13">
        <f t="shared" si="252"/>
        <v>0</v>
      </c>
      <c r="AD824" s="13">
        <f t="shared" si="253"/>
        <v>0</v>
      </c>
      <c r="AE824" s="14">
        <v>18.7</v>
      </c>
      <c r="AF824" s="15">
        <v>1</v>
      </c>
      <c r="AG824" s="15">
        <v>0</v>
      </c>
      <c r="AH824" s="15">
        <v>0</v>
      </c>
      <c r="AI824" s="2">
        <v>54.95</v>
      </c>
      <c r="AJ824" s="14">
        <f t="shared" si="254"/>
        <v>9.1583333333333332</v>
      </c>
      <c r="AK824">
        <v>86</v>
      </c>
      <c r="AL824" s="14">
        <f t="shared" si="255"/>
        <v>14.333333333333334</v>
      </c>
      <c r="AM824" s="16">
        <f t="shared" si="256"/>
        <v>0.63895348837209309</v>
      </c>
      <c r="AN824" s="15">
        <v>0</v>
      </c>
      <c r="AO824" s="16">
        <f t="shared" si="257"/>
        <v>0</v>
      </c>
      <c r="AP824" s="13">
        <f>IF(('Even Strength'!CU824+'Power Play'!AJ824+'Penalty Kill'!AF824)&gt;0,V824/('Even Strength'!CU824+'Power Play'!AJ824+'Penalty Kill'!AF824),0)</f>
        <v>0</v>
      </c>
      <c r="AQ824" s="13">
        <f>IF(('Even Strength'!CU824+'Power Play'!AJ824+'Penalty Kill'!AF824)&gt;0,W824/('Even Strength'!CU824+'Power Play'!AJ824+'Penalty Kill'!AF824),0)</f>
        <v>0</v>
      </c>
      <c r="AR824" s="13">
        <f t="shared" si="258"/>
        <v>0</v>
      </c>
      <c r="AS824">
        <v>0</v>
      </c>
      <c r="AT824">
        <v>0</v>
      </c>
      <c r="AU824" s="17">
        <f t="shared" si="259"/>
        <v>0</v>
      </c>
      <c r="AV824">
        <v>0</v>
      </c>
      <c r="AW824">
        <v>13</v>
      </c>
      <c r="AX824">
        <v>17</v>
      </c>
      <c r="AY824">
        <v>4</v>
      </c>
      <c r="AZ824">
        <v>3</v>
      </c>
      <c r="BA824">
        <v>1</v>
      </c>
      <c r="BB824">
        <v>2</v>
      </c>
      <c r="BC824" s="2">
        <f t="shared" si="260"/>
        <v>14.194722474977251</v>
      </c>
      <c r="BD824" s="14">
        <f t="shared" si="261"/>
        <v>18.562329390354865</v>
      </c>
      <c r="BE824" s="14">
        <f t="shared" si="262"/>
        <v>4.3676069153776158</v>
      </c>
      <c r="BF824" s="14">
        <f t="shared" si="263"/>
        <v>3.2757051865332119</v>
      </c>
      <c r="BG824" s="14">
        <f t="shared" si="264"/>
        <v>1.091901728844404</v>
      </c>
      <c r="BH824" s="14">
        <f t="shared" si="265"/>
        <v>2.1838034576888079</v>
      </c>
      <c r="BI824">
        <v>2</v>
      </c>
      <c r="BJ824">
        <v>1</v>
      </c>
      <c r="BK824">
        <v>0</v>
      </c>
      <c r="BL824">
        <v>0</v>
      </c>
      <c r="BM824">
        <v>0</v>
      </c>
      <c r="BN824">
        <v>0</v>
      </c>
      <c r="BO824" s="2">
        <v>0.899536</v>
      </c>
      <c r="BR824" s="18" t="str">
        <f t="shared" si="266"/>
        <v xml:space="preserve"> 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 s="18">
        <f t="shared" si="267"/>
        <v>0</v>
      </c>
      <c r="CC824" s="19">
        <v>5</v>
      </c>
      <c r="CD824">
        <v>-0.2</v>
      </c>
      <c r="CE824">
        <v>0</v>
      </c>
      <c r="CF824">
        <v>-0.1</v>
      </c>
      <c r="CG824" s="20">
        <f t="shared" si="268"/>
        <v>-1.6666666666666666E-2</v>
      </c>
      <c r="CH824" s="20">
        <f t="shared" si="269"/>
        <v>-0.1091901728844404</v>
      </c>
      <c r="CI824">
        <v>0.9</v>
      </c>
      <c r="CJ824">
        <v>0.9</v>
      </c>
      <c r="CK824">
        <v>-0.7</v>
      </c>
      <c r="CL824">
        <v>-0.4</v>
      </c>
      <c r="CM824">
        <v>0</v>
      </c>
      <c r="CN824">
        <v>0</v>
      </c>
      <c r="CO824">
        <v>-0.4</v>
      </c>
      <c r="CP824" s="21">
        <f t="shared" si="270"/>
        <v>-6.6666666666666666E-2</v>
      </c>
      <c r="CQ824" s="21">
        <f t="shared" si="271"/>
        <v>-0.43676069153776159</v>
      </c>
      <c r="CW824">
        <v>1350000</v>
      </c>
      <c r="CY824" s="22">
        <f t="shared" si="272"/>
        <v>-2.770731707317073</v>
      </c>
    </row>
    <row r="825" spans="1:103" x14ac:dyDescent="0.2">
      <c r="A825">
        <v>14</v>
      </c>
      <c r="B825" t="s">
        <v>3527</v>
      </c>
      <c r="C825" t="s">
        <v>979</v>
      </c>
      <c r="D825" t="s">
        <v>206</v>
      </c>
      <c r="E825" t="s">
        <v>106</v>
      </c>
      <c r="F825">
        <v>70</v>
      </c>
      <c r="G825">
        <v>173</v>
      </c>
      <c r="H825" t="s">
        <v>118</v>
      </c>
      <c r="I825">
        <v>2002</v>
      </c>
      <c r="J825">
        <v>7</v>
      </c>
      <c r="K825">
        <v>206</v>
      </c>
      <c r="M825">
        <v>30</v>
      </c>
      <c r="N825" t="s">
        <v>3528</v>
      </c>
      <c r="O825" s="12" t="s">
        <v>275</v>
      </c>
      <c r="P825" s="12" t="s">
        <v>3529</v>
      </c>
      <c r="Q825" t="s">
        <v>330</v>
      </c>
      <c r="T825" s="12" t="s">
        <v>113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0</v>
      </c>
      <c r="AC825" s="13">
        <f t="shared" si="252"/>
        <v>0</v>
      </c>
      <c r="AD825" s="13">
        <f t="shared" si="253"/>
        <v>0</v>
      </c>
      <c r="AE825" s="14">
        <v>35.6</v>
      </c>
      <c r="AF825" s="15">
        <v>2</v>
      </c>
      <c r="AG825" s="15">
        <v>1</v>
      </c>
      <c r="AH825" s="15">
        <v>0</v>
      </c>
      <c r="AI825" s="2">
        <v>11.35</v>
      </c>
      <c r="AJ825" s="14">
        <f t="shared" si="254"/>
        <v>5.6749999999999998</v>
      </c>
      <c r="AK825">
        <v>17</v>
      </c>
      <c r="AL825" s="14">
        <f t="shared" si="255"/>
        <v>8.5</v>
      </c>
      <c r="AM825" s="16">
        <f t="shared" si="256"/>
        <v>0.66764705882352937</v>
      </c>
      <c r="AN825" s="15">
        <v>0</v>
      </c>
      <c r="AO825" s="16">
        <f t="shared" si="257"/>
        <v>0</v>
      </c>
      <c r="AP825" s="13">
        <f>IF(('Even Strength'!CU825+'Power Play'!AJ825+'Penalty Kill'!AF825)&gt;0,V825/('Even Strength'!CU825+'Power Play'!AJ825+'Penalty Kill'!AF825),0)</f>
        <v>0</v>
      </c>
      <c r="AQ825" s="13">
        <f>IF(('Even Strength'!CU825+'Power Play'!AJ825+'Penalty Kill'!AF825)&gt;0,W825/('Even Strength'!CU825+'Power Play'!AJ825+'Penalty Kill'!AF825),0)</f>
        <v>0</v>
      </c>
      <c r="AR825" s="13">
        <f t="shared" si="258"/>
        <v>0</v>
      </c>
      <c r="AS825">
        <v>1</v>
      </c>
      <c r="AT825">
        <v>1</v>
      </c>
      <c r="AU825" s="17">
        <f t="shared" si="259"/>
        <v>0.5</v>
      </c>
      <c r="AV825">
        <v>1.7000000000000002</v>
      </c>
      <c r="AW825">
        <v>6</v>
      </c>
      <c r="AX825">
        <v>1</v>
      </c>
      <c r="AY825">
        <v>2</v>
      </c>
      <c r="AZ825">
        <v>2</v>
      </c>
      <c r="BA825">
        <v>0</v>
      </c>
      <c r="BB825">
        <v>0</v>
      </c>
      <c r="BC825" s="2">
        <f t="shared" si="260"/>
        <v>31.718061674008812</v>
      </c>
      <c r="BD825" s="14">
        <f t="shared" si="261"/>
        <v>5.286343612334802</v>
      </c>
      <c r="BE825" s="14">
        <f t="shared" si="262"/>
        <v>10.572687224669604</v>
      </c>
      <c r="BF825" s="14">
        <f t="shared" si="263"/>
        <v>10.572687224669604</v>
      </c>
      <c r="BG825" s="14">
        <f t="shared" si="264"/>
        <v>0</v>
      </c>
      <c r="BH825" s="14">
        <f t="shared" si="265"/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2">
        <v>-2.0808E-2</v>
      </c>
      <c r="BR825" s="18" t="str">
        <f t="shared" si="266"/>
        <v xml:space="preserve"> </v>
      </c>
      <c r="BT825">
        <v>0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 s="18">
        <f t="shared" si="267"/>
        <v>0</v>
      </c>
      <c r="CC825" s="19">
        <v>5</v>
      </c>
      <c r="CD825">
        <v>0</v>
      </c>
      <c r="CE825">
        <v>0</v>
      </c>
      <c r="CF825">
        <v>0</v>
      </c>
      <c r="CG825" s="20">
        <f t="shared" si="268"/>
        <v>0</v>
      </c>
      <c r="CH825" s="20">
        <f t="shared" si="269"/>
        <v>0</v>
      </c>
      <c r="CI825">
        <v>0.1</v>
      </c>
      <c r="CJ825">
        <v>0.1</v>
      </c>
      <c r="CK825">
        <v>0</v>
      </c>
      <c r="CL825">
        <v>0</v>
      </c>
      <c r="CM825">
        <v>0</v>
      </c>
      <c r="CN825">
        <v>0</v>
      </c>
      <c r="CO825">
        <v>0</v>
      </c>
      <c r="CP825" s="21">
        <f t="shared" si="270"/>
        <v>0</v>
      </c>
      <c r="CQ825" s="21">
        <f t="shared" si="271"/>
        <v>0</v>
      </c>
      <c r="CU825">
        <v>16</v>
      </c>
      <c r="CV825" t="s">
        <v>2577</v>
      </c>
      <c r="CW825">
        <v>600000</v>
      </c>
      <c r="CY825" s="22">
        <f t="shared" si="272"/>
        <v>-1.0536585365853659</v>
      </c>
    </row>
    <row r="826" spans="1:103" x14ac:dyDescent="0.2">
      <c r="A826">
        <v>29</v>
      </c>
      <c r="B826" t="s">
        <v>3530</v>
      </c>
      <c r="C826" t="s">
        <v>3531</v>
      </c>
      <c r="D826" t="s">
        <v>127</v>
      </c>
      <c r="E826" t="s">
        <v>117</v>
      </c>
      <c r="F826">
        <v>73</v>
      </c>
      <c r="G826">
        <v>186</v>
      </c>
      <c r="H826" t="s">
        <v>107</v>
      </c>
      <c r="M826">
        <v>30</v>
      </c>
      <c r="N826" t="s">
        <v>3532</v>
      </c>
      <c r="O826" s="12" t="s">
        <v>234</v>
      </c>
      <c r="P826" s="12" t="s">
        <v>3533</v>
      </c>
      <c r="Q826" t="s">
        <v>343</v>
      </c>
      <c r="T826" s="12" t="s">
        <v>140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13">
        <f t="shared" si="252"/>
        <v>0</v>
      </c>
      <c r="AD826" s="13">
        <f t="shared" si="253"/>
        <v>0</v>
      </c>
      <c r="AE826" s="14">
        <v>0</v>
      </c>
      <c r="AF826" s="15">
        <v>0</v>
      </c>
      <c r="AG826" s="15">
        <v>0</v>
      </c>
      <c r="AH826" s="15">
        <v>0</v>
      </c>
      <c r="AI826" s="2">
        <v>8.4499999999999993</v>
      </c>
      <c r="AJ826" s="14">
        <f t="shared" si="254"/>
        <v>8.4499999999999993</v>
      </c>
      <c r="AK826">
        <v>14</v>
      </c>
      <c r="AL826" s="14">
        <f t="shared" si="255"/>
        <v>14</v>
      </c>
      <c r="AM826" s="16">
        <f t="shared" si="256"/>
        <v>0.60357142857142854</v>
      </c>
      <c r="AN826" s="15">
        <v>0</v>
      </c>
      <c r="AO826" s="16">
        <f t="shared" si="257"/>
        <v>0</v>
      </c>
      <c r="AP826" s="13">
        <f>IF(('Even Strength'!CU826+'Power Play'!AJ826+'Penalty Kill'!AF826)&gt;0,V826/('Even Strength'!CU826+'Power Play'!AJ826+'Penalty Kill'!AF826),0)</f>
        <v>0</v>
      </c>
      <c r="AQ826" s="13">
        <f>IF(('Even Strength'!CU826+'Power Play'!AJ826+'Penalty Kill'!AF826)&gt;0,W826/('Even Strength'!CU826+'Power Play'!AJ826+'Penalty Kill'!AF826),0)</f>
        <v>0</v>
      </c>
      <c r="AR826" s="13">
        <f t="shared" si="258"/>
        <v>0</v>
      </c>
      <c r="AS826">
        <v>0</v>
      </c>
      <c r="AT826">
        <v>0</v>
      </c>
      <c r="AU826" s="17">
        <f t="shared" si="259"/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2">
        <f t="shared" si="260"/>
        <v>0</v>
      </c>
      <c r="BD826" s="14">
        <f t="shared" si="261"/>
        <v>0</v>
      </c>
      <c r="BE826" s="14">
        <f t="shared" si="262"/>
        <v>0</v>
      </c>
      <c r="BF826" s="14">
        <f t="shared" si="263"/>
        <v>0</v>
      </c>
      <c r="BG826" s="14">
        <f t="shared" si="264"/>
        <v>0</v>
      </c>
      <c r="BH826" s="14">
        <f t="shared" si="265"/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2">
        <v>-1.5741999999999999E-2</v>
      </c>
      <c r="BR826" s="18" t="str">
        <f t="shared" si="266"/>
        <v xml:space="preserve"> 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 s="18">
        <f t="shared" si="267"/>
        <v>0</v>
      </c>
      <c r="CC826" s="19">
        <v>3</v>
      </c>
      <c r="CD826">
        <v>0</v>
      </c>
      <c r="CE826">
        <v>0</v>
      </c>
      <c r="CF826">
        <v>0</v>
      </c>
      <c r="CG826" s="20">
        <f t="shared" si="268"/>
        <v>0</v>
      </c>
      <c r="CH826" s="20">
        <f t="shared" si="269"/>
        <v>0</v>
      </c>
      <c r="CI826">
        <v>0.1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 s="21">
        <f t="shared" si="270"/>
        <v>0</v>
      </c>
      <c r="CQ826" s="21">
        <f t="shared" si="271"/>
        <v>0</v>
      </c>
      <c r="CW826">
        <v>550000</v>
      </c>
      <c r="CY826" s="22">
        <f t="shared" si="272"/>
        <v>-0.96585365853658522</v>
      </c>
    </row>
    <row r="827" spans="1:103" x14ac:dyDescent="0.2">
      <c r="A827">
        <v>21</v>
      </c>
      <c r="B827" t="s">
        <v>3534</v>
      </c>
      <c r="C827" t="s">
        <v>3535</v>
      </c>
      <c r="D827" t="s">
        <v>151</v>
      </c>
      <c r="E827" t="s">
        <v>117</v>
      </c>
      <c r="F827">
        <v>75</v>
      </c>
      <c r="G827">
        <v>200</v>
      </c>
      <c r="H827" t="s">
        <v>118</v>
      </c>
      <c r="I827">
        <v>2007</v>
      </c>
      <c r="J827">
        <v>1</v>
      </c>
      <c r="K827">
        <v>2</v>
      </c>
      <c r="M827">
        <v>24</v>
      </c>
      <c r="N827" t="s">
        <v>3536</v>
      </c>
      <c r="O827" s="12" t="s">
        <v>2589</v>
      </c>
      <c r="P827" s="12" t="s">
        <v>3537</v>
      </c>
      <c r="Q827" t="s">
        <v>112</v>
      </c>
      <c r="T827" s="12" t="s">
        <v>113</v>
      </c>
      <c r="U827">
        <v>80</v>
      </c>
      <c r="V827">
        <v>30</v>
      </c>
      <c r="W827">
        <v>31</v>
      </c>
      <c r="X827">
        <v>61</v>
      </c>
      <c r="Y827">
        <v>-9</v>
      </c>
      <c r="Z827">
        <v>279</v>
      </c>
      <c r="AA827">
        <v>72</v>
      </c>
      <c r="AB827">
        <v>51</v>
      </c>
      <c r="AC827" s="13">
        <f t="shared" si="252"/>
        <v>0.10752688172043011</v>
      </c>
      <c r="AD827" s="13">
        <f t="shared" si="253"/>
        <v>7.4626865671641784E-2</v>
      </c>
      <c r="AE827" s="14">
        <v>24.9</v>
      </c>
      <c r="AF827" s="15">
        <v>112</v>
      </c>
      <c r="AG827" s="15">
        <v>66</v>
      </c>
      <c r="AH827" s="15">
        <v>8</v>
      </c>
      <c r="AI827" s="2">
        <v>1684.2666666667001</v>
      </c>
      <c r="AJ827" s="14">
        <f t="shared" si="254"/>
        <v>21.05333333333375</v>
      </c>
      <c r="AK827">
        <v>2079</v>
      </c>
      <c r="AL827" s="14">
        <f t="shared" si="255"/>
        <v>25.987500000000001</v>
      </c>
      <c r="AM827" s="16">
        <f t="shared" si="256"/>
        <v>0.81013307679975954</v>
      </c>
      <c r="AN827" s="15">
        <v>178.11956499999999</v>
      </c>
      <c r="AO827" s="16">
        <f t="shared" si="257"/>
        <v>6.3452979931917675</v>
      </c>
      <c r="AP827" s="13">
        <f>IF(('Even Strength'!CU827+'Power Play'!AJ827+'Penalty Kill'!AF827)&gt;0,V827/('Even Strength'!CU827+'Power Play'!AJ827+'Penalty Kill'!AF827),0)</f>
        <v>0.33333333333333331</v>
      </c>
      <c r="AQ827" s="13">
        <f>IF(('Even Strength'!CU827+'Power Play'!AJ827+'Penalty Kill'!AF827)&gt;0,W827/('Even Strength'!CU827+'Power Play'!AJ827+'Penalty Kill'!AF827),0)</f>
        <v>0.34444444444444444</v>
      </c>
      <c r="AR827" s="13">
        <f t="shared" si="258"/>
        <v>0.67777777777777781</v>
      </c>
      <c r="AS827">
        <v>46</v>
      </c>
      <c r="AT827">
        <v>67</v>
      </c>
      <c r="AU827" s="17">
        <f t="shared" si="259"/>
        <v>0.40707964601769914</v>
      </c>
      <c r="AV827">
        <v>2.1</v>
      </c>
      <c r="AW827">
        <v>132</v>
      </c>
      <c r="AX827">
        <v>118</v>
      </c>
      <c r="AY827">
        <v>29</v>
      </c>
      <c r="AZ827">
        <v>72</v>
      </c>
      <c r="BA827">
        <v>41</v>
      </c>
      <c r="BB827">
        <v>36</v>
      </c>
      <c r="BC827" s="2">
        <f t="shared" si="260"/>
        <v>4.7023432552247328</v>
      </c>
      <c r="BD827" s="14">
        <f t="shared" si="261"/>
        <v>4.2036098796705943</v>
      </c>
      <c r="BE827" s="14">
        <f t="shared" si="262"/>
        <v>1.033090563647858</v>
      </c>
      <c r="BF827" s="14">
        <f t="shared" si="263"/>
        <v>2.5649145028498541</v>
      </c>
      <c r="BG827" s="14">
        <f t="shared" si="264"/>
        <v>1.4605763141228336</v>
      </c>
      <c r="BH827" s="14">
        <f t="shared" si="265"/>
        <v>1.2824572514249271</v>
      </c>
      <c r="BI827">
        <v>50</v>
      </c>
      <c r="BJ827">
        <v>24</v>
      </c>
      <c r="BK827">
        <v>0</v>
      </c>
      <c r="BL827">
        <v>0</v>
      </c>
      <c r="BM827">
        <v>0</v>
      </c>
      <c r="BN827">
        <v>0</v>
      </c>
      <c r="BO827" s="2">
        <v>-6.0781530000000004</v>
      </c>
      <c r="BP827">
        <v>10</v>
      </c>
      <c r="BQ827">
        <v>6</v>
      </c>
      <c r="BR827" s="18">
        <f t="shared" si="266"/>
        <v>0.6</v>
      </c>
      <c r="BS827">
        <v>3</v>
      </c>
      <c r="BT827">
        <v>3</v>
      </c>
      <c r="BU827">
        <v>22</v>
      </c>
      <c r="BV827">
        <v>0</v>
      </c>
      <c r="BW827">
        <v>0</v>
      </c>
      <c r="BX827">
        <v>3</v>
      </c>
      <c r="BY827">
        <v>0</v>
      </c>
      <c r="BZ827">
        <v>0</v>
      </c>
      <c r="CA827">
        <v>1</v>
      </c>
      <c r="CB827" s="18">
        <f t="shared" si="267"/>
        <v>1</v>
      </c>
      <c r="CC827" s="19">
        <v>5</v>
      </c>
      <c r="CD827">
        <v>5.8</v>
      </c>
      <c r="CE827">
        <v>1.3</v>
      </c>
      <c r="CF827">
        <v>7.1</v>
      </c>
      <c r="CG827" s="20">
        <f t="shared" si="268"/>
        <v>8.8749999999999996E-2</v>
      </c>
      <c r="CH827" s="20">
        <f t="shared" si="269"/>
        <v>0.2529290690310273</v>
      </c>
      <c r="CI827">
        <v>40.299999999999997</v>
      </c>
      <c r="CJ827">
        <v>35.1</v>
      </c>
      <c r="CK827">
        <v>3.2</v>
      </c>
      <c r="CL827">
        <v>8.9</v>
      </c>
      <c r="CM827">
        <v>1.1000000000000001</v>
      </c>
      <c r="CN827">
        <v>2.5</v>
      </c>
      <c r="CO827">
        <v>12.5</v>
      </c>
      <c r="CP827" s="21">
        <f t="shared" si="270"/>
        <v>0.15625</v>
      </c>
      <c r="CQ827" s="21">
        <f t="shared" si="271"/>
        <v>0.44529765674476635</v>
      </c>
      <c r="CU827">
        <v>2</v>
      </c>
      <c r="CV827" t="s">
        <v>601</v>
      </c>
      <c r="CW827">
        <v>4250000</v>
      </c>
      <c r="CY827" s="22">
        <f t="shared" si="272"/>
        <v>5.036585365853659</v>
      </c>
    </row>
    <row r="828" spans="1:103" x14ac:dyDescent="0.2">
      <c r="A828">
        <v>76</v>
      </c>
      <c r="B828" t="s">
        <v>3538</v>
      </c>
      <c r="C828" t="s">
        <v>3539</v>
      </c>
      <c r="D828" t="s">
        <v>127</v>
      </c>
      <c r="E828" t="s">
        <v>117</v>
      </c>
      <c r="F828">
        <v>74</v>
      </c>
      <c r="G828">
        <v>190</v>
      </c>
      <c r="H828" t="s">
        <v>118</v>
      </c>
      <c r="I828">
        <v>2005</v>
      </c>
      <c r="J828">
        <v>4</v>
      </c>
      <c r="K828">
        <v>97</v>
      </c>
      <c r="M828">
        <v>26</v>
      </c>
      <c r="N828" t="s">
        <v>3540</v>
      </c>
      <c r="O828" s="12" t="s">
        <v>678</v>
      </c>
      <c r="P828" s="12" t="s">
        <v>3541</v>
      </c>
      <c r="Q828" t="s">
        <v>162</v>
      </c>
      <c r="T828" s="12" t="s">
        <v>170</v>
      </c>
      <c r="U828">
        <v>18</v>
      </c>
      <c r="V828">
        <v>0</v>
      </c>
      <c r="W828">
        <v>1</v>
      </c>
      <c r="X828">
        <v>1</v>
      </c>
      <c r="Y828">
        <v>-3</v>
      </c>
      <c r="Z828">
        <v>8</v>
      </c>
      <c r="AA828">
        <v>4</v>
      </c>
      <c r="AB828">
        <v>5</v>
      </c>
      <c r="AC828" s="13">
        <f t="shared" si="252"/>
        <v>0</v>
      </c>
      <c r="AD828" s="13">
        <f t="shared" si="253"/>
        <v>0</v>
      </c>
      <c r="AE828" s="14">
        <v>36.799999999999997</v>
      </c>
      <c r="AF828" s="15">
        <v>5</v>
      </c>
      <c r="AG828" s="15">
        <v>0</v>
      </c>
      <c r="AH828" s="15">
        <v>0</v>
      </c>
      <c r="AI828" s="2">
        <v>139.11666666670001</v>
      </c>
      <c r="AJ828" s="14">
        <f t="shared" si="254"/>
        <v>7.7287037037055564</v>
      </c>
      <c r="AK828">
        <v>208</v>
      </c>
      <c r="AL828" s="14">
        <f t="shared" si="255"/>
        <v>11.555555555555555</v>
      </c>
      <c r="AM828" s="16">
        <f t="shared" si="256"/>
        <v>0.66883012820528853</v>
      </c>
      <c r="AN828" s="15">
        <v>0</v>
      </c>
      <c r="AO828" s="16">
        <f t="shared" si="257"/>
        <v>0</v>
      </c>
      <c r="AP828" s="13">
        <f>IF(('Even Strength'!CU828+'Power Play'!AJ828+'Penalty Kill'!AF828)&gt;0,V828/('Even Strength'!CU828+'Power Play'!AJ828+'Penalty Kill'!AF828),0)</f>
        <v>0</v>
      </c>
      <c r="AQ828" s="13">
        <f>IF(('Even Strength'!CU828+'Power Play'!AJ828+'Penalty Kill'!AF828)&gt;0,W828/('Even Strength'!CU828+'Power Play'!AJ828+'Penalty Kill'!AF828),0)</f>
        <v>1.7857142857142856E-2</v>
      </c>
      <c r="AR828" s="13">
        <f t="shared" si="258"/>
        <v>1.7857142857142856E-2</v>
      </c>
      <c r="AS828">
        <v>16</v>
      </c>
      <c r="AT828">
        <v>24</v>
      </c>
      <c r="AU828" s="17">
        <f t="shared" si="259"/>
        <v>0.4</v>
      </c>
      <c r="AV828">
        <v>3.7</v>
      </c>
      <c r="AW828">
        <v>22</v>
      </c>
      <c r="AX828">
        <v>24</v>
      </c>
      <c r="AY828">
        <v>6</v>
      </c>
      <c r="AZ828">
        <v>4</v>
      </c>
      <c r="BA828">
        <v>2</v>
      </c>
      <c r="BB828">
        <v>3</v>
      </c>
      <c r="BC828" s="2">
        <f t="shared" si="260"/>
        <v>9.4884389601031529</v>
      </c>
      <c r="BD828" s="14">
        <f t="shared" si="261"/>
        <v>10.351024320112529</v>
      </c>
      <c r="BE828" s="14">
        <f t="shared" si="262"/>
        <v>2.5877560800281323</v>
      </c>
      <c r="BF828" s="14">
        <f t="shared" si="263"/>
        <v>1.7251707200187552</v>
      </c>
      <c r="BG828" s="14">
        <f t="shared" si="264"/>
        <v>0.86258536000937758</v>
      </c>
      <c r="BH828" s="14">
        <f t="shared" si="265"/>
        <v>1.2938780400140661</v>
      </c>
      <c r="BI828">
        <v>6</v>
      </c>
      <c r="BJ828">
        <v>3</v>
      </c>
      <c r="BK828">
        <v>0</v>
      </c>
      <c r="BL828">
        <v>0</v>
      </c>
      <c r="BM828">
        <v>0</v>
      </c>
      <c r="BN828">
        <v>0</v>
      </c>
      <c r="BO828" s="2">
        <v>-0.26019700000000001</v>
      </c>
      <c r="BR828" s="18" t="str">
        <f t="shared" si="266"/>
        <v xml:space="preserve"> </v>
      </c>
      <c r="BT828">
        <v>0</v>
      </c>
      <c r="BU828">
        <v>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 s="18">
        <f t="shared" si="267"/>
        <v>0</v>
      </c>
      <c r="CC828" s="19">
        <v>5</v>
      </c>
      <c r="CD828">
        <v>-0.30000000000000004</v>
      </c>
      <c r="CE828">
        <v>0</v>
      </c>
      <c r="CF828">
        <v>-0.30000000000000004</v>
      </c>
      <c r="CG828" s="20">
        <f t="shared" si="268"/>
        <v>-1.666666666666667E-2</v>
      </c>
      <c r="CH828" s="20">
        <f t="shared" si="269"/>
        <v>-0.12938780400140665</v>
      </c>
      <c r="CI828">
        <v>2.6</v>
      </c>
      <c r="CJ828">
        <v>2.7</v>
      </c>
      <c r="CK828">
        <v>-3</v>
      </c>
      <c r="CL828">
        <v>-0.8</v>
      </c>
      <c r="CM828">
        <v>0</v>
      </c>
      <c r="CN828">
        <v>0</v>
      </c>
      <c r="CO828">
        <v>-0.8</v>
      </c>
      <c r="CP828" s="21">
        <f t="shared" si="270"/>
        <v>-4.4444444444444446E-2</v>
      </c>
      <c r="CQ828" s="21">
        <f t="shared" si="271"/>
        <v>-0.34503414400375099</v>
      </c>
      <c r="CW828">
        <v>550000</v>
      </c>
      <c r="CY828" s="22">
        <f t="shared" si="272"/>
        <v>-1.7658536585365852</v>
      </c>
    </row>
    <row r="829" spans="1:103" x14ac:dyDescent="0.2">
      <c r="A829">
        <v>20</v>
      </c>
      <c r="B829" t="s">
        <v>588</v>
      </c>
      <c r="C829" t="s">
        <v>3542</v>
      </c>
      <c r="E829" t="s">
        <v>1557</v>
      </c>
      <c r="F829">
        <v>72</v>
      </c>
      <c r="G829">
        <v>217</v>
      </c>
      <c r="H829" t="s">
        <v>107</v>
      </c>
      <c r="I829">
        <v>2003</v>
      </c>
      <c r="J829">
        <v>1</v>
      </c>
      <c r="K829">
        <v>5</v>
      </c>
      <c r="M829">
        <v>30</v>
      </c>
      <c r="N829" t="s">
        <v>3543</v>
      </c>
      <c r="O829" s="12" t="s">
        <v>1774</v>
      </c>
      <c r="P829" s="12" t="s">
        <v>3544</v>
      </c>
      <c r="Q829" s="12" t="s">
        <v>367</v>
      </c>
      <c r="R829" t="s">
        <v>3545</v>
      </c>
      <c r="S829">
        <v>60</v>
      </c>
      <c r="T829" s="12" t="s">
        <v>156</v>
      </c>
      <c r="U829">
        <v>78</v>
      </c>
      <c r="V829">
        <v>27</v>
      </c>
      <c r="W829">
        <v>41</v>
      </c>
      <c r="X829">
        <v>68</v>
      </c>
      <c r="Y829">
        <v>7</v>
      </c>
      <c r="Z829">
        <v>248</v>
      </c>
      <c r="AA829">
        <v>80</v>
      </c>
      <c r="AB829">
        <v>96</v>
      </c>
      <c r="AC829" s="13">
        <f t="shared" si="252"/>
        <v>0.10887096774193548</v>
      </c>
      <c r="AD829" s="13">
        <f t="shared" si="253"/>
        <v>6.3679245283018868E-2</v>
      </c>
      <c r="AE829" s="14">
        <v>27.4</v>
      </c>
      <c r="AF829" s="15">
        <v>107</v>
      </c>
      <c r="AG829" s="15">
        <v>28</v>
      </c>
      <c r="AH829" s="15">
        <v>53</v>
      </c>
      <c r="AI829" s="2">
        <v>1508.75</v>
      </c>
      <c r="AJ829" s="14">
        <f t="shared" si="254"/>
        <v>19.342948717948719</v>
      </c>
      <c r="AK829">
        <v>1685</v>
      </c>
      <c r="AL829" s="14">
        <f t="shared" si="255"/>
        <v>21.602564102564102</v>
      </c>
      <c r="AM829" s="16">
        <f t="shared" si="256"/>
        <v>0.89540059347181011</v>
      </c>
      <c r="AN829" s="15">
        <v>236.37738100000001</v>
      </c>
      <c r="AO829" s="16">
        <f t="shared" si="257"/>
        <v>9.4002603877381947</v>
      </c>
      <c r="AP829" s="13">
        <f>IF(('Even Strength'!CU829+'Power Play'!AJ829+'Penalty Kill'!AF829)&gt;0,V829/('Even Strength'!CU829+'Power Play'!AJ829+'Penalty Kill'!AF829),0)</f>
        <v>0.31764705882352939</v>
      </c>
      <c r="AQ829" s="13">
        <f>IF(('Even Strength'!CU829+'Power Play'!AJ829+'Penalty Kill'!AF829)&gt;0,W829/('Even Strength'!CU829+'Power Play'!AJ829+'Penalty Kill'!AF829),0)</f>
        <v>0.4823529411764706</v>
      </c>
      <c r="AR829" s="13">
        <f t="shared" si="258"/>
        <v>0.8</v>
      </c>
      <c r="AS829">
        <v>20</v>
      </c>
      <c r="AT829">
        <v>26</v>
      </c>
      <c r="AU829" s="17">
        <f t="shared" si="259"/>
        <v>0.43478260869565216</v>
      </c>
      <c r="AV829">
        <v>0.9</v>
      </c>
      <c r="AW829">
        <v>39</v>
      </c>
      <c r="AX829">
        <v>30</v>
      </c>
      <c r="AY829">
        <v>17</v>
      </c>
      <c r="AZ829">
        <v>80</v>
      </c>
      <c r="BA829">
        <v>50</v>
      </c>
      <c r="BB829">
        <v>31</v>
      </c>
      <c r="BC829" s="2">
        <f t="shared" si="260"/>
        <v>1.5509527754763877</v>
      </c>
      <c r="BD829" s="14">
        <f t="shared" si="261"/>
        <v>1.1930405965202984</v>
      </c>
      <c r="BE829" s="14">
        <f t="shared" si="262"/>
        <v>0.676056338028169</v>
      </c>
      <c r="BF829" s="14">
        <f t="shared" si="263"/>
        <v>3.1814415907207954</v>
      </c>
      <c r="BG829" s="14">
        <f t="shared" si="264"/>
        <v>1.988400994200497</v>
      </c>
      <c r="BH829" s="14">
        <f t="shared" si="265"/>
        <v>1.2328086164043082</v>
      </c>
      <c r="BI829">
        <v>46</v>
      </c>
      <c r="BJ829">
        <v>23</v>
      </c>
      <c r="BK829">
        <v>0</v>
      </c>
      <c r="BL829">
        <v>0</v>
      </c>
      <c r="BM829">
        <v>0</v>
      </c>
      <c r="BN829">
        <v>0</v>
      </c>
      <c r="BO829" s="2">
        <v>-14.479808</v>
      </c>
      <c r="BP829">
        <v>8</v>
      </c>
      <c r="BQ829">
        <v>3</v>
      </c>
      <c r="BR829" s="18">
        <f t="shared" si="266"/>
        <v>0.375</v>
      </c>
      <c r="BS829">
        <v>0</v>
      </c>
      <c r="BT829">
        <v>4</v>
      </c>
      <c r="BU829">
        <v>18</v>
      </c>
      <c r="BV829">
        <v>0</v>
      </c>
      <c r="BW829">
        <v>0</v>
      </c>
      <c r="BX829">
        <v>4</v>
      </c>
      <c r="BY829">
        <v>0</v>
      </c>
      <c r="BZ829">
        <v>0</v>
      </c>
      <c r="CA829">
        <v>0</v>
      </c>
      <c r="CB829" s="18">
        <f t="shared" si="267"/>
        <v>0</v>
      </c>
      <c r="CC829" s="19">
        <v>5</v>
      </c>
      <c r="CD829">
        <v>6.5</v>
      </c>
      <c r="CE829">
        <v>2.1</v>
      </c>
      <c r="CF829">
        <v>8.6</v>
      </c>
      <c r="CG829" s="20">
        <f t="shared" si="268"/>
        <v>0.11025641025641025</v>
      </c>
      <c r="CH829" s="20">
        <f t="shared" si="269"/>
        <v>0.3420049710024855</v>
      </c>
      <c r="CI829">
        <v>38.799999999999997</v>
      </c>
      <c r="CJ829">
        <v>31.7</v>
      </c>
      <c r="CK829">
        <v>22.3</v>
      </c>
      <c r="CL829">
        <v>11</v>
      </c>
      <c r="CM829">
        <v>4</v>
      </c>
      <c r="CN829">
        <v>0.4</v>
      </c>
      <c r="CO829">
        <v>15.4</v>
      </c>
      <c r="CP829" s="21">
        <f t="shared" si="270"/>
        <v>0.19743589743589743</v>
      </c>
      <c r="CQ829" s="21">
        <f t="shared" si="271"/>
        <v>0.61242750621375308</v>
      </c>
      <c r="CU829">
        <v>5</v>
      </c>
      <c r="CV829" t="s">
        <v>171</v>
      </c>
      <c r="CW829">
        <v>5750000</v>
      </c>
      <c r="CY829" s="22">
        <f t="shared" si="272"/>
        <v>5.3024390243902442</v>
      </c>
    </row>
    <row r="830" spans="1:103" x14ac:dyDescent="0.2">
      <c r="A830">
        <v>84</v>
      </c>
      <c r="B830" t="s">
        <v>3546</v>
      </c>
      <c r="C830" t="s">
        <v>3547</v>
      </c>
      <c r="D830" t="s">
        <v>105</v>
      </c>
      <c r="E830" t="s">
        <v>106</v>
      </c>
      <c r="F830">
        <v>70</v>
      </c>
      <c r="G830">
        <v>185</v>
      </c>
      <c r="H830" t="s">
        <v>118</v>
      </c>
      <c r="I830">
        <v>2009</v>
      </c>
      <c r="J830">
        <v>5</v>
      </c>
      <c r="K830">
        <v>147</v>
      </c>
      <c r="L830" t="s">
        <v>108</v>
      </c>
      <c r="M830">
        <v>23</v>
      </c>
      <c r="N830" t="s">
        <v>3548</v>
      </c>
      <c r="O830" s="12" t="s">
        <v>2175</v>
      </c>
      <c r="P830" s="12" t="s">
        <v>3549</v>
      </c>
      <c r="Q830" t="s">
        <v>139</v>
      </c>
      <c r="T830" s="12" t="s">
        <v>170</v>
      </c>
      <c r="U830">
        <v>9</v>
      </c>
      <c r="V830">
        <v>1</v>
      </c>
      <c r="W830">
        <v>1</v>
      </c>
      <c r="X830">
        <v>2</v>
      </c>
      <c r="Y830">
        <v>-3</v>
      </c>
      <c r="Z830">
        <v>15</v>
      </c>
      <c r="AA830">
        <v>4</v>
      </c>
      <c r="AB830">
        <v>2</v>
      </c>
      <c r="AC830" s="13">
        <f t="shared" si="252"/>
        <v>6.6666666666666666E-2</v>
      </c>
      <c r="AD830" s="13">
        <f t="shared" si="253"/>
        <v>4.7619047619047616E-2</v>
      </c>
      <c r="AE830" s="14">
        <v>25.5</v>
      </c>
      <c r="AF830" s="15">
        <v>8</v>
      </c>
      <c r="AG830" s="15">
        <v>0</v>
      </c>
      <c r="AH830" s="15">
        <v>3</v>
      </c>
      <c r="AI830" s="2">
        <v>102.6666666667</v>
      </c>
      <c r="AJ830" s="14">
        <f t="shared" si="254"/>
        <v>11.40740740741111</v>
      </c>
      <c r="AK830">
        <v>146</v>
      </c>
      <c r="AL830" s="14">
        <f t="shared" si="255"/>
        <v>16.222222222222221</v>
      </c>
      <c r="AM830" s="16">
        <f t="shared" si="256"/>
        <v>0.7031963470321918</v>
      </c>
      <c r="AN830" s="15">
        <v>25</v>
      </c>
      <c r="AO830" s="16">
        <f t="shared" si="257"/>
        <v>14.610389610384868</v>
      </c>
      <c r="AP830" s="13">
        <f>IF(('Even Strength'!CU830+'Power Play'!AJ830+'Penalty Kill'!AF830)&gt;0,V830/('Even Strength'!CU830+'Power Play'!AJ830+'Penalty Kill'!AF830),0)</f>
        <v>4.5454545454545456E-2</v>
      </c>
      <c r="AQ830" s="13">
        <f>IF(('Even Strength'!CU830+'Power Play'!AJ830+'Penalty Kill'!AF830)&gt;0,W830/('Even Strength'!CU830+'Power Play'!AJ830+'Penalty Kill'!AF830),0)</f>
        <v>4.5454545454545456E-2</v>
      </c>
      <c r="AR830" s="13">
        <f t="shared" si="258"/>
        <v>9.0909090909090912E-2</v>
      </c>
      <c r="AS830">
        <v>26</v>
      </c>
      <c r="AT830">
        <v>30</v>
      </c>
      <c r="AU830" s="17">
        <f t="shared" si="259"/>
        <v>0.4642857142857143</v>
      </c>
      <c r="AV830">
        <v>10.8</v>
      </c>
      <c r="AW830">
        <v>7</v>
      </c>
      <c r="AX830">
        <v>7</v>
      </c>
      <c r="AY830">
        <v>2</v>
      </c>
      <c r="AZ830">
        <v>4</v>
      </c>
      <c r="BA830">
        <v>1</v>
      </c>
      <c r="BB830">
        <v>0</v>
      </c>
      <c r="BC830" s="2">
        <f t="shared" si="260"/>
        <v>4.0909090909077621</v>
      </c>
      <c r="BD830" s="14">
        <f t="shared" si="261"/>
        <v>4.0909090909077621</v>
      </c>
      <c r="BE830" s="14">
        <f t="shared" si="262"/>
        <v>1.1688311688307893</v>
      </c>
      <c r="BF830" s="14">
        <f t="shared" si="263"/>
        <v>2.3376623376615786</v>
      </c>
      <c r="BG830" s="14">
        <f t="shared" si="264"/>
        <v>0.58441558441539465</v>
      </c>
      <c r="BH830" s="14">
        <f t="shared" si="265"/>
        <v>0</v>
      </c>
      <c r="BI830">
        <v>4</v>
      </c>
      <c r="BJ830">
        <v>2</v>
      </c>
      <c r="BK830">
        <v>0</v>
      </c>
      <c r="BL830">
        <v>0</v>
      </c>
      <c r="BM830">
        <v>0</v>
      </c>
      <c r="BN830">
        <v>0</v>
      </c>
      <c r="BO830" s="2">
        <v>-1.1854439999999999</v>
      </c>
      <c r="BR830" s="18" t="str">
        <f t="shared" si="266"/>
        <v xml:space="preserve"> 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 s="18">
        <f t="shared" si="267"/>
        <v>0</v>
      </c>
      <c r="CC830" s="19">
        <v>2</v>
      </c>
      <c r="CD830">
        <v>0.1</v>
      </c>
      <c r="CE830">
        <v>0</v>
      </c>
      <c r="CF830">
        <v>0.1</v>
      </c>
      <c r="CG830" s="20">
        <f t="shared" si="268"/>
        <v>1.1111111111111112E-2</v>
      </c>
      <c r="CH830" s="20">
        <f t="shared" si="269"/>
        <v>5.8441558441539469E-2</v>
      </c>
      <c r="CI830">
        <v>2.1</v>
      </c>
      <c r="CJ830">
        <v>2</v>
      </c>
      <c r="CK830">
        <v>-1.5</v>
      </c>
      <c r="CL830">
        <v>-0.1</v>
      </c>
      <c r="CM830">
        <v>0</v>
      </c>
      <c r="CN830">
        <v>0</v>
      </c>
      <c r="CO830">
        <v>-0.1</v>
      </c>
      <c r="CP830" s="21">
        <f t="shared" si="270"/>
        <v>-1.1111111111111112E-2</v>
      </c>
      <c r="CQ830" s="21">
        <f t="shared" si="271"/>
        <v>-5.8441558441539469E-2</v>
      </c>
      <c r="CW830">
        <v>586667</v>
      </c>
      <c r="CY830" s="22">
        <f t="shared" si="272"/>
        <v>-1.1302444878048781</v>
      </c>
    </row>
    <row r="831" spans="1:103" x14ac:dyDescent="0.2">
      <c r="A831">
        <v>45</v>
      </c>
      <c r="B831" t="s">
        <v>3550</v>
      </c>
      <c r="C831" t="s">
        <v>2291</v>
      </c>
      <c r="E831" t="s">
        <v>320</v>
      </c>
      <c r="F831">
        <v>70</v>
      </c>
      <c r="G831">
        <v>183</v>
      </c>
      <c r="H831" t="s">
        <v>107</v>
      </c>
      <c r="I831">
        <v>2009</v>
      </c>
      <c r="J831">
        <v>4</v>
      </c>
      <c r="K831">
        <v>106</v>
      </c>
      <c r="L831" t="s">
        <v>108</v>
      </c>
      <c r="M831">
        <v>22</v>
      </c>
      <c r="N831" t="s">
        <v>3551</v>
      </c>
      <c r="O831" s="12" t="s">
        <v>3039</v>
      </c>
      <c r="P831" s="12" t="s">
        <v>3552</v>
      </c>
      <c r="Q831" t="s">
        <v>192</v>
      </c>
      <c r="T831" s="12" t="s">
        <v>178</v>
      </c>
      <c r="U831">
        <v>48</v>
      </c>
      <c r="V831">
        <v>6</v>
      </c>
      <c r="W831">
        <v>15</v>
      </c>
      <c r="X831">
        <v>21</v>
      </c>
      <c r="Y831">
        <v>9</v>
      </c>
      <c r="Z831">
        <v>73</v>
      </c>
      <c r="AA831">
        <v>39</v>
      </c>
      <c r="AB831">
        <v>54</v>
      </c>
      <c r="AC831" s="13">
        <f t="shared" si="252"/>
        <v>8.2191780821917804E-2</v>
      </c>
      <c r="AD831" s="13">
        <f t="shared" si="253"/>
        <v>3.614457831325301E-2</v>
      </c>
      <c r="AE831" s="14">
        <v>46.3</v>
      </c>
      <c r="AF831" s="15">
        <v>31</v>
      </c>
      <c r="AG831" s="15">
        <v>6</v>
      </c>
      <c r="AH831" s="15">
        <v>34</v>
      </c>
      <c r="AI831" s="2">
        <v>837.66666666670005</v>
      </c>
      <c r="AJ831" s="14">
        <f t="shared" si="254"/>
        <v>17.451388888889586</v>
      </c>
      <c r="AK831">
        <v>1111</v>
      </c>
      <c r="AL831" s="14">
        <f t="shared" si="255"/>
        <v>23.145833333333332</v>
      </c>
      <c r="AM831" s="16">
        <f t="shared" si="256"/>
        <v>0.75397539753978404</v>
      </c>
      <c r="AN831" s="15">
        <v>93.552632000000003</v>
      </c>
      <c r="AO831" s="16">
        <f t="shared" si="257"/>
        <v>6.7009445921207043</v>
      </c>
      <c r="AP831" s="13">
        <f>IF(('Even Strength'!CU831+'Power Play'!AJ831+'Penalty Kill'!AF831)&gt;0,V831/('Even Strength'!CU831+'Power Play'!AJ831+'Penalty Kill'!AF831),0)</f>
        <v>5.128205128205128E-2</v>
      </c>
      <c r="AQ831" s="13">
        <f>IF(('Even Strength'!CU831+'Power Play'!AJ831+'Penalty Kill'!AF831)&gt;0,W831/('Even Strength'!CU831+'Power Play'!AJ831+'Penalty Kill'!AF831),0)</f>
        <v>0.12820512820512819</v>
      </c>
      <c r="AR831" s="13">
        <f t="shared" si="258"/>
        <v>0.17948717948717946</v>
      </c>
      <c r="AS831">
        <v>0</v>
      </c>
      <c r="AT831">
        <v>0</v>
      </c>
      <c r="AU831" s="17">
        <f t="shared" si="259"/>
        <v>0</v>
      </c>
      <c r="AV831">
        <v>0</v>
      </c>
      <c r="AW831">
        <v>79</v>
      </c>
      <c r="AX831">
        <v>66</v>
      </c>
      <c r="AY831">
        <v>47</v>
      </c>
      <c r="AZ831">
        <v>39</v>
      </c>
      <c r="BA831">
        <v>22</v>
      </c>
      <c r="BB831">
        <v>15</v>
      </c>
      <c r="BC831" s="2">
        <f t="shared" si="260"/>
        <v>5.6585754078788035</v>
      </c>
      <c r="BD831" s="14">
        <f t="shared" si="261"/>
        <v>4.7274174293671019</v>
      </c>
      <c r="BE831" s="14">
        <f t="shared" si="262"/>
        <v>3.3664942300038452</v>
      </c>
      <c r="BF831" s="14">
        <f t="shared" si="263"/>
        <v>2.7934739355351059</v>
      </c>
      <c r="BG831" s="14">
        <f t="shared" si="264"/>
        <v>1.5758058097890337</v>
      </c>
      <c r="BH831" s="14">
        <f t="shared" si="265"/>
        <v>1.0744130521288868</v>
      </c>
      <c r="BI831">
        <v>22</v>
      </c>
      <c r="BJ831">
        <v>10</v>
      </c>
      <c r="BK831">
        <v>0</v>
      </c>
      <c r="BL831">
        <v>0</v>
      </c>
      <c r="BM831">
        <v>0</v>
      </c>
      <c r="BN831">
        <v>0</v>
      </c>
      <c r="BO831" s="2">
        <v>5.2839780000000003</v>
      </c>
      <c r="BR831" s="18" t="str">
        <f t="shared" si="266"/>
        <v xml:space="preserve"> </v>
      </c>
      <c r="BT831">
        <v>1</v>
      </c>
      <c r="BU831">
        <v>11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 s="18">
        <f t="shared" si="267"/>
        <v>0</v>
      </c>
      <c r="CC831" s="19">
        <v>3</v>
      </c>
      <c r="CD831">
        <v>2</v>
      </c>
      <c r="CE831">
        <v>1.9</v>
      </c>
      <c r="CF831">
        <v>3.9</v>
      </c>
      <c r="CG831" s="20">
        <f t="shared" si="268"/>
        <v>8.1250000000000003E-2</v>
      </c>
      <c r="CH831" s="20">
        <f t="shared" si="269"/>
        <v>0.27934739355351057</v>
      </c>
      <c r="CI831">
        <v>19.3</v>
      </c>
      <c r="CJ831">
        <v>16.3</v>
      </c>
      <c r="CK831">
        <v>1.3</v>
      </c>
      <c r="CL831">
        <v>4</v>
      </c>
      <c r="CM831">
        <v>1.5</v>
      </c>
      <c r="CN831">
        <v>0</v>
      </c>
      <c r="CO831">
        <v>5.5</v>
      </c>
      <c r="CP831" s="21">
        <f t="shared" si="270"/>
        <v>0.11458333333333333</v>
      </c>
      <c r="CQ831" s="21">
        <f t="shared" si="271"/>
        <v>0.39395145244725843</v>
      </c>
      <c r="CU831">
        <v>1</v>
      </c>
      <c r="CV831" t="s">
        <v>171</v>
      </c>
      <c r="CW831">
        <v>1325000</v>
      </c>
      <c r="CY831" s="22">
        <f t="shared" si="272"/>
        <v>3.1731707317073168</v>
      </c>
    </row>
    <row r="832" spans="1:103" x14ac:dyDescent="0.2">
      <c r="A832">
        <v>19</v>
      </c>
      <c r="B832" t="s">
        <v>3553</v>
      </c>
      <c r="C832" t="s">
        <v>3554</v>
      </c>
      <c r="D832" t="s">
        <v>309</v>
      </c>
      <c r="E832" t="s">
        <v>106</v>
      </c>
      <c r="F832">
        <v>73</v>
      </c>
      <c r="G832">
        <v>200</v>
      </c>
      <c r="H832" t="s">
        <v>118</v>
      </c>
      <c r="I832">
        <v>2001</v>
      </c>
      <c r="J832">
        <v>3</v>
      </c>
      <c r="K832">
        <v>93</v>
      </c>
      <c r="M832">
        <v>32</v>
      </c>
      <c r="N832" t="s">
        <v>3555</v>
      </c>
      <c r="O832" s="12" t="s">
        <v>1021</v>
      </c>
      <c r="P832" s="12" t="s">
        <v>3556</v>
      </c>
      <c r="Q832" t="s">
        <v>305</v>
      </c>
      <c r="T832" s="12" t="s">
        <v>156</v>
      </c>
      <c r="U832">
        <v>34</v>
      </c>
      <c r="V832">
        <v>3</v>
      </c>
      <c r="W832">
        <v>0</v>
      </c>
      <c r="X832">
        <v>3</v>
      </c>
      <c r="Y832">
        <v>-2</v>
      </c>
      <c r="Z832">
        <v>26</v>
      </c>
      <c r="AA832">
        <v>6</v>
      </c>
      <c r="AB832">
        <v>11</v>
      </c>
      <c r="AC832" s="13">
        <f t="shared" si="252"/>
        <v>0.11538461538461539</v>
      </c>
      <c r="AD832" s="13">
        <f t="shared" si="253"/>
        <v>6.9767441860465115E-2</v>
      </c>
      <c r="AE832" s="14">
        <v>34.299999999999997</v>
      </c>
      <c r="AF832" s="15">
        <v>10</v>
      </c>
      <c r="AG832" s="15">
        <v>5</v>
      </c>
      <c r="AH832" s="15">
        <v>5</v>
      </c>
      <c r="AI832" s="2">
        <v>286.85000000000002</v>
      </c>
      <c r="AJ832" s="14">
        <f t="shared" si="254"/>
        <v>8.4367647058823536</v>
      </c>
      <c r="AK832">
        <v>467</v>
      </c>
      <c r="AL832" s="14">
        <f t="shared" si="255"/>
        <v>13.735294117647058</v>
      </c>
      <c r="AM832" s="16">
        <f t="shared" si="256"/>
        <v>0.61423982869379024</v>
      </c>
      <c r="AN832" s="15">
        <v>0</v>
      </c>
      <c r="AO832" s="16">
        <f t="shared" si="257"/>
        <v>0</v>
      </c>
      <c r="AP832" s="13">
        <f>IF(('Even Strength'!CU832+'Power Play'!AJ832+'Penalty Kill'!AF832)&gt;0,V832/('Even Strength'!CU832+'Power Play'!AJ832+'Penalty Kill'!AF832),0)</f>
        <v>5.1724137931034482E-2</v>
      </c>
      <c r="AQ832" s="13">
        <f>IF(('Even Strength'!CU832+'Power Play'!AJ832+'Penalty Kill'!AF832)&gt;0,W832/('Even Strength'!CU832+'Power Play'!AJ832+'Penalty Kill'!AF832),0)</f>
        <v>0</v>
      </c>
      <c r="AR832" s="13">
        <f t="shared" si="258"/>
        <v>5.1724137931034482E-2</v>
      </c>
      <c r="AS832">
        <v>1</v>
      </c>
      <c r="AT832">
        <v>1</v>
      </c>
      <c r="AU832" s="17">
        <f t="shared" si="259"/>
        <v>0.5</v>
      </c>
      <c r="AV832">
        <v>0.1</v>
      </c>
      <c r="AW832">
        <v>26</v>
      </c>
      <c r="AX832">
        <v>41</v>
      </c>
      <c r="AY832">
        <v>20</v>
      </c>
      <c r="AZ832">
        <v>6</v>
      </c>
      <c r="BA832">
        <v>2</v>
      </c>
      <c r="BB832">
        <v>9</v>
      </c>
      <c r="BC832" s="2">
        <f t="shared" si="260"/>
        <v>5.4383824298413801</v>
      </c>
      <c r="BD832" s="14">
        <f t="shared" si="261"/>
        <v>8.5759107547498683</v>
      </c>
      <c r="BE832" s="14">
        <f t="shared" si="262"/>
        <v>4.1833710998779843</v>
      </c>
      <c r="BF832" s="14">
        <f t="shared" si="263"/>
        <v>1.2550113299633954</v>
      </c>
      <c r="BG832" s="14">
        <f t="shared" si="264"/>
        <v>0.41833710998779844</v>
      </c>
      <c r="BH832" s="14">
        <f t="shared" si="265"/>
        <v>1.8825169949450933</v>
      </c>
      <c r="BI832">
        <v>21</v>
      </c>
      <c r="BJ832">
        <v>8</v>
      </c>
      <c r="BK832">
        <v>1</v>
      </c>
      <c r="BL832">
        <v>0</v>
      </c>
      <c r="BM832">
        <v>0</v>
      </c>
      <c r="BN832">
        <v>0</v>
      </c>
      <c r="BO832" s="2">
        <v>-2.539736</v>
      </c>
      <c r="BR832" s="18" t="str">
        <f t="shared" si="266"/>
        <v xml:space="preserve"> </v>
      </c>
      <c r="BT832">
        <v>0</v>
      </c>
      <c r="BU832">
        <v>6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 s="18">
        <f t="shared" si="267"/>
        <v>0</v>
      </c>
      <c r="CC832" s="19">
        <v>3</v>
      </c>
      <c r="CD832">
        <v>-0.1</v>
      </c>
      <c r="CE832">
        <v>0.30000000000000004</v>
      </c>
      <c r="CF832">
        <v>0.1</v>
      </c>
      <c r="CG832" s="20">
        <f t="shared" si="268"/>
        <v>2.9411764705882353E-3</v>
      </c>
      <c r="CH832" s="20">
        <f t="shared" si="269"/>
        <v>2.0916855499389923E-2</v>
      </c>
      <c r="CI832">
        <v>4.7</v>
      </c>
      <c r="CJ832">
        <v>5.5</v>
      </c>
      <c r="CK832">
        <v>-2.7</v>
      </c>
      <c r="CL832">
        <v>-0.60000000000000009</v>
      </c>
      <c r="CM832">
        <v>0.60000000000000009</v>
      </c>
      <c r="CN832">
        <v>0</v>
      </c>
      <c r="CO832">
        <v>0</v>
      </c>
      <c r="CP832" s="21">
        <f t="shared" si="270"/>
        <v>0</v>
      </c>
      <c r="CQ832" s="21">
        <f t="shared" si="271"/>
        <v>0</v>
      </c>
      <c r="CW832">
        <v>587500</v>
      </c>
      <c r="CY832" s="22">
        <f t="shared" si="272"/>
        <v>-1.0317073170731708</v>
      </c>
    </row>
    <row r="833" spans="1:103" x14ac:dyDescent="0.2">
      <c r="A833">
        <v>50</v>
      </c>
      <c r="B833" t="s">
        <v>3557</v>
      </c>
      <c r="C833" t="s">
        <v>3558</v>
      </c>
      <c r="D833" t="s">
        <v>309</v>
      </c>
      <c r="E833" t="s">
        <v>106</v>
      </c>
      <c r="F833">
        <v>73</v>
      </c>
      <c r="G833">
        <v>198</v>
      </c>
      <c r="H833" t="s">
        <v>118</v>
      </c>
      <c r="I833">
        <v>2000</v>
      </c>
      <c r="J833">
        <v>2</v>
      </c>
      <c r="K833">
        <v>55</v>
      </c>
      <c r="M833">
        <v>31</v>
      </c>
      <c r="N833" t="s">
        <v>3559</v>
      </c>
      <c r="O833" s="12" t="s">
        <v>2999</v>
      </c>
      <c r="P833" s="12" t="s">
        <v>3560</v>
      </c>
      <c r="Q833" t="s">
        <v>460</v>
      </c>
      <c r="T833" s="12" t="s">
        <v>170</v>
      </c>
      <c r="U833">
        <v>82</v>
      </c>
      <c r="V833">
        <v>24</v>
      </c>
      <c r="W833">
        <v>21</v>
      </c>
      <c r="X833">
        <v>45</v>
      </c>
      <c r="Y833">
        <v>0</v>
      </c>
      <c r="Z833">
        <v>160</v>
      </c>
      <c r="AA833">
        <v>46</v>
      </c>
      <c r="AB833">
        <v>41</v>
      </c>
      <c r="AC833" s="13">
        <f t="shared" si="252"/>
        <v>0.15</v>
      </c>
      <c r="AD833" s="13">
        <f t="shared" si="253"/>
        <v>9.7165991902834009E-2</v>
      </c>
      <c r="AE833" s="14">
        <v>27.5</v>
      </c>
      <c r="AF833" s="15">
        <v>86</v>
      </c>
      <c r="AG833" s="15">
        <v>7</v>
      </c>
      <c r="AH833" s="15">
        <v>22</v>
      </c>
      <c r="AI833" s="2">
        <v>1574.25</v>
      </c>
      <c r="AJ833" s="14">
        <f t="shared" si="254"/>
        <v>19.198170731707318</v>
      </c>
      <c r="AK833">
        <v>2171</v>
      </c>
      <c r="AL833" s="14">
        <f t="shared" si="255"/>
        <v>26.475609756097562</v>
      </c>
      <c r="AM833" s="16">
        <f t="shared" si="256"/>
        <v>0.72512666973744822</v>
      </c>
      <c r="AN833" s="15">
        <v>141.5</v>
      </c>
      <c r="AO833" s="16">
        <f t="shared" si="257"/>
        <v>5.3930443068127678</v>
      </c>
      <c r="AP833" s="13">
        <f>IF(('Even Strength'!CU833+'Power Play'!AJ833+'Penalty Kill'!AF833)&gt;0,V833/('Even Strength'!CU833+'Power Play'!AJ833+'Penalty Kill'!AF833),0)</f>
        <v>0.20689655172413793</v>
      </c>
      <c r="AQ833" s="13">
        <f>IF(('Even Strength'!CU833+'Power Play'!AJ833+'Penalty Kill'!AF833)&gt;0,W833/('Even Strength'!CU833+'Power Play'!AJ833+'Penalty Kill'!AF833),0)</f>
        <v>0.18103448275862069</v>
      </c>
      <c r="AR833" s="13">
        <f t="shared" si="258"/>
        <v>0.38793103448275862</v>
      </c>
      <c r="AS833">
        <v>1005</v>
      </c>
      <c r="AT833">
        <v>778</v>
      </c>
      <c r="AU833" s="17">
        <f t="shared" si="259"/>
        <v>0.56365675827257433</v>
      </c>
      <c r="AV833">
        <v>36.1</v>
      </c>
      <c r="AW833">
        <v>112</v>
      </c>
      <c r="AX833">
        <v>90</v>
      </c>
      <c r="AY833">
        <v>71</v>
      </c>
      <c r="AZ833">
        <v>46</v>
      </c>
      <c r="BA833">
        <v>22</v>
      </c>
      <c r="BB833">
        <v>42</v>
      </c>
      <c r="BC833" s="2">
        <f t="shared" si="260"/>
        <v>4.2686993806574565</v>
      </c>
      <c r="BD833" s="14">
        <f t="shared" si="261"/>
        <v>3.4302048594568841</v>
      </c>
      <c r="BE833" s="14">
        <f t="shared" si="262"/>
        <v>2.7060505002382089</v>
      </c>
      <c r="BF833" s="14">
        <f t="shared" si="263"/>
        <v>1.7532158170557408</v>
      </c>
      <c r="BG833" s="14">
        <f t="shared" si="264"/>
        <v>0.83849452120057166</v>
      </c>
      <c r="BH833" s="14">
        <f t="shared" si="265"/>
        <v>1.6007622677465458</v>
      </c>
      <c r="BI833">
        <v>44</v>
      </c>
      <c r="BJ833">
        <v>22</v>
      </c>
      <c r="BK833">
        <v>0</v>
      </c>
      <c r="BL833">
        <v>0</v>
      </c>
      <c r="BM833">
        <v>0</v>
      </c>
      <c r="BN833">
        <v>0</v>
      </c>
      <c r="BO833" s="2">
        <v>-3.115056</v>
      </c>
      <c r="BP833">
        <v>9</v>
      </c>
      <c r="BQ833">
        <v>4</v>
      </c>
      <c r="BR833" s="18">
        <f t="shared" si="266"/>
        <v>0.44444444444444442</v>
      </c>
      <c r="BS833">
        <v>3</v>
      </c>
      <c r="BT833">
        <v>5</v>
      </c>
      <c r="BU833">
        <v>24</v>
      </c>
      <c r="BV833">
        <v>1</v>
      </c>
      <c r="BW833">
        <v>0</v>
      </c>
      <c r="BX833">
        <v>4</v>
      </c>
      <c r="BY833">
        <v>1</v>
      </c>
      <c r="BZ833">
        <v>0</v>
      </c>
      <c r="CA833">
        <v>0</v>
      </c>
      <c r="CB833" s="18">
        <f t="shared" si="267"/>
        <v>0</v>
      </c>
      <c r="CC833" s="19">
        <v>7</v>
      </c>
      <c r="CD833">
        <v>3.2</v>
      </c>
      <c r="CE833">
        <v>1.8</v>
      </c>
      <c r="CF833">
        <v>5</v>
      </c>
      <c r="CG833" s="20">
        <f t="shared" si="268"/>
        <v>6.097560975609756E-2</v>
      </c>
      <c r="CH833" s="20">
        <f t="shared" si="269"/>
        <v>0.19056693663649357</v>
      </c>
      <c r="CI833">
        <v>32.799999999999997</v>
      </c>
      <c r="CJ833">
        <v>32.6</v>
      </c>
      <c r="CK833">
        <v>4.0999999999999996</v>
      </c>
      <c r="CL833">
        <v>4.5</v>
      </c>
      <c r="CM833">
        <v>3.3</v>
      </c>
      <c r="CN833">
        <v>1</v>
      </c>
      <c r="CO833">
        <v>8.8000000000000007</v>
      </c>
      <c r="CP833" s="21">
        <f t="shared" si="270"/>
        <v>0.10731707317073172</v>
      </c>
      <c r="CQ833" s="21">
        <f t="shared" si="271"/>
        <v>0.33539780848022871</v>
      </c>
      <c r="CW833">
        <v>3750000</v>
      </c>
      <c r="CY833" s="22">
        <f t="shared" si="272"/>
        <v>2.2146341463414636</v>
      </c>
    </row>
    <row r="834" spans="1:103" x14ac:dyDescent="0.2">
      <c r="A834">
        <v>23</v>
      </c>
      <c r="B834" t="s">
        <v>493</v>
      </c>
      <c r="C834" t="s">
        <v>1800</v>
      </c>
      <c r="D834" t="s">
        <v>351</v>
      </c>
      <c r="E834" t="s">
        <v>106</v>
      </c>
      <c r="F834">
        <v>71</v>
      </c>
      <c r="G834">
        <v>183</v>
      </c>
      <c r="H834" t="s">
        <v>107</v>
      </c>
      <c r="I834">
        <v>2004</v>
      </c>
      <c r="J834">
        <v>5</v>
      </c>
      <c r="K834">
        <v>134</v>
      </c>
      <c r="M834">
        <v>27</v>
      </c>
      <c r="N834" t="s">
        <v>3561</v>
      </c>
      <c r="O834" s="12" t="s">
        <v>2237</v>
      </c>
      <c r="P834" s="12" t="s">
        <v>3562</v>
      </c>
      <c r="Q834" s="12" t="s">
        <v>442</v>
      </c>
      <c r="R834" t="s">
        <v>317</v>
      </c>
      <c r="S834">
        <v>18</v>
      </c>
      <c r="T834" s="12" t="s">
        <v>113</v>
      </c>
      <c r="U834">
        <v>81</v>
      </c>
      <c r="V834">
        <v>12</v>
      </c>
      <c r="W834">
        <v>24</v>
      </c>
      <c r="X834">
        <v>36</v>
      </c>
      <c r="Y834">
        <v>0</v>
      </c>
      <c r="Z834">
        <v>157</v>
      </c>
      <c r="AA834">
        <v>55</v>
      </c>
      <c r="AB834">
        <v>58</v>
      </c>
      <c r="AC834" s="13">
        <f t="shared" ref="AC834:AC887" si="273">IF(Z834&gt;0,V834/Z834,0)</f>
        <v>7.6433121019108277E-2</v>
      </c>
      <c r="AD834" s="13">
        <f t="shared" ref="AD834:AD887" si="274">IF(SUM(Z834:AB834)&gt;0,V834/SUM(Z834:AB834),0)</f>
        <v>4.4444444444444446E-2</v>
      </c>
      <c r="AE834" s="14">
        <v>31.4</v>
      </c>
      <c r="AF834" s="15">
        <v>93</v>
      </c>
      <c r="AG834" s="15">
        <v>18</v>
      </c>
      <c r="AH834" s="15">
        <v>25</v>
      </c>
      <c r="AI834" s="2">
        <v>1170.3333333333001</v>
      </c>
      <c r="AJ834" s="14">
        <f t="shared" ref="AJ834:AJ897" si="275">AI834/U834</f>
        <v>14.448559670781481</v>
      </c>
      <c r="AK834">
        <v>1556</v>
      </c>
      <c r="AL834" s="14">
        <f t="shared" ref="AL834:AL897" si="276">AK834/U834</f>
        <v>19.209876543209877</v>
      </c>
      <c r="AM834" s="16">
        <f t="shared" ref="AM834:AM887" si="277">AI834/AK834</f>
        <v>0.75214224507281491</v>
      </c>
      <c r="AN834" s="15">
        <v>104.173913</v>
      </c>
      <c r="AO834" s="16">
        <f t="shared" ref="AO834:AO897" si="278">AN834/AI834*60</f>
        <v>5.3407303731132245</v>
      </c>
      <c r="AP834" s="13">
        <f>IF(('Even Strength'!CU834+'Power Play'!AJ834+'Penalty Kill'!AF834)&gt;0,V834/('Even Strength'!CU834+'Power Play'!AJ834+'Penalty Kill'!AF834),0)</f>
        <v>9.0909090909090912E-2</v>
      </c>
      <c r="AQ834" s="13">
        <f>IF(('Even Strength'!CU834+'Power Play'!AJ834+'Penalty Kill'!AF834)&gt;0,W834/('Even Strength'!CU834+'Power Play'!AJ834+'Penalty Kill'!AF834),0)</f>
        <v>0.18181818181818182</v>
      </c>
      <c r="AR834" s="13">
        <f t="shared" ref="AR834:AR897" si="279">AP834+AQ834</f>
        <v>0.27272727272727271</v>
      </c>
      <c r="AS834">
        <v>56</v>
      </c>
      <c r="AT834">
        <v>63</v>
      </c>
      <c r="AU834" s="17">
        <f t="shared" ref="AU834:AU897" si="280">AS834/MAX(1,(AS834+AT834))</f>
        <v>0.47058823529411764</v>
      </c>
      <c r="AV834">
        <v>2.5</v>
      </c>
      <c r="AW834">
        <v>98</v>
      </c>
      <c r="AX834">
        <v>29</v>
      </c>
      <c r="AY834">
        <v>23</v>
      </c>
      <c r="AZ834">
        <v>55</v>
      </c>
      <c r="BA834">
        <v>20</v>
      </c>
      <c r="BB834">
        <v>37</v>
      </c>
      <c r="BC834" s="2">
        <f t="shared" ref="BC834:BC887" si="281">AW834/AI834*60</f>
        <v>5.0242096268870693</v>
      </c>
      <c r="BD834" s="14">
        <f t="shared" ref="BD834:BD887" si="282">AX834/AI834*60</f>
        <v>1.4867559099971941</v>
      </c>
      <c r="BE834" s="14">
        <f t="shared" ref="BE834:BE887" si="283">AY834/AI834*60</f>
        <v>1.1791512389632919</v>
      </c>
      <c r="BF834" s="14">
        <f t="shared" ref="BF834:BF887" si="284">AZ834/AI834*60</f>
        <v>2.8197094844774369</v>
      </c>
      <c r="BG834" s="14">
        <f t="shared" ref="BG834:BG887" si="285">BA834/AI834*60</f>
        <v>1.0253489034463408</v>
      </c>
      <c r="BH834" s="14">
        <f t="shared" ref="BH834:BH887" si="286">BB834/AI834*60</f>
        <v>1.8968954713757304</v>
      </c>
      <c r="BI834">
        <v>36</v>
      </c>
      <c r="BJ834">
        <v>13</v>
      </c>
      <c r="BK834">
        <v>2</v>
      </c>
      <c r="BL834">
        <v>0</v>
      </c>
      <c r="BM834">
        <v>0</v>
      </c>
      <c r="BN834">
        <v>0</v>
      </c>
      <c r="BO834" s="2">
        <v>6.5191530000000002</v>
      </c>
      <c r="BP834">
        <v>2</v>
      </c>
      <c r="BQ834">
        <v>0</v>
      </c>
      <c r="BR834" s="18">
        <f t="shared" ref="BR834:BR897" si="287">IF(BP834&gt;0,BQ834/BP834," ")</f>
        <v>0</v>
      </c>
      <c r="BS834">
        <v>0</v>
      </c>
      <c r="BT834">
        <v>1</v>
      </c>
      <c r="BU834">
        <v>19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 s="18">
        <f t="shared" ref="CB834:CB897" si="288">CA834/MAX(1,BZ834)</f>
        <v>0</v>
      </c>
      <c r="CC834" s="19">
        <v>4</v>
      </c>
      <c r="CD834">
        <v>2.1</v>
      </c>
      <c r="CE834">
        <v>1</v>
      </c>
      <c r="CF834">
        <v>3.1</v>
      </c>
      <c r="CG834" s="20">
        <f t="shared" ref="CG834:CG897" si="289">CF834/U834</f>
        <v>3.8271604938271607E-2</v>
      </c>
      <c r="CH834" s="20">
        <f t="shared" ref="CH834:CH887" si="290">CF834/AI834*60</f>
        <v>0.15892908003418282</v>
      </c>
      <c r="CI834">
        <v>25.6</v>
      </c>
      <c r="CJ834">
        <v>21.7</v>
      </c>
      <c r="CK834">
        <v>-0.30000000000000004</v>
      </c>
      <c r="CL834">
        <v>3.1</v>
      </c>
      <c r="CM834">
        <v>1.9</v>
      </c>
      <c r="CN834">
        <v>-0.60000000000000009</v>
      </c>
      <c r="CO834">
        <v>4.5</v>
      </c>
      <c r="CP834" s="21">
        <f t="shared" ref="CP834:CP897" si="291">CO834/U834</f>
        <v>5.5555555555555552E-2</v>
      </c>
      <c r="CQ834" s="21">
        <f t="shared" ref="CQ834:CQ887" si="292">CO834/AI834*60</f>
        <v>0.23070350327542669</v>
      </c>
      <c r="CW834">
        <v>2200000</v>
      </c>
      <c r="CY834" s="22">
        <f t="shared" ref="CY834:CY887" si="293">CO834-3*((48/82*CW834)/1000000-0.5*(CR834/99)*(48/82))</f>
        <v>0.6365853658536591</v>
      </c>
    </row>
    <row r="835" spans="1:103" x14ac:dyDescent="0.2">
      <c r="A835">
        <v>57</v>
      </c>
      <c r="B835" t="s">
        <v>1192</v>
      </c>
      <c r="C835" t="s">
        <v>3563</v>
      </c>
      <c r="D835" t="s">
        <v>268</v>
      </c>
      <c r="E835" t="s">
        <v>106</v>
      </c>
      <c r="F835">
        <v>72</v>
      </c>
      <c r="G835">
        <v>189</v>
      </c>
      <c r="H835" t="s">
        <v>107</v>
      </c>
      <c r="I835">
        <v>2009</v>
      </c>
      <c r="J835">
        <v>4</v>
      </c>
      <c r="K835">
        <v>96</v>
      </c>
      <c r="L835" t="s">
        <v>108</v>
      </c>
      <c r="M835">
        <v>22</v>
      </c>
      <c r="N835" t="s">
        <v>3564</v>
      </c>
      <c r="O835" s="12" t="s">
        <v>3565</v>
      </c>
      <c r="P835" s="12" t="s">
        <v>3566</v>
      </c>
      <c r="Q835" t="s">
        <v>684</v>
      </c>
      <c r="T835" s="12" t="s">
        <v>148</v>
      </c>
      <c r="U835">
        <v>18</v>
      </c>
      <c r="V835">
        <v>0</v>
      </c>
      <c r="W835">
        <v>5</v>
      </c>
      <c r="X835">
        <v>5</v>
      </c>
      <c r="Y835">
        <v>0</v>
      </c>
      <c r="Z835">
        <v>8</v>
      </c>
      <c r="AA835">
        <v>8</v>
      </c>
      <c r="AB835">
        <v>4</v>
      </c>
      <c r="AC835" s="13">
        <f t="shared" si="273"/>
        <v>0</v>
      </c>
      <c r="AD835" s="13">
        <f t="shared" si="274"/>
        <v>0</v>
      </c>
      <c r="AE835" s="14">
        <v>28.4</v>
      </c>
      <c r="AF835" s="15">
        <v>4</v>
      </c>
      <c r="AG835" s="15">
        <v>1</v>
      </c>
      <c r="AH835" s="15">
        <v>2</v>
      </c>
      <c r="AI835" s="2">
        <v>218.4</v>
      </c>
      <c r="AJ835" s="14">
        <f t="shared" si="275"/>
        <v>12.133333333333333</v>
      </c>
      <c r="AK835">
        <v>283</v>
      </c>
      <c r="AL835" s="14">
        <f t="shared" si="276"/>
        <v>15.722222222222221</v>
      </c>
      <c r="AM835" s="16">
        <f t="shared" si="277"/>
        <v>0.77173144876325095</v>
      </c>
      <c r="AN835" s="15">
        <v>39.5</v>
      </c>
      <c r="AO835" s="16">
        <f t="shared" si="278"/>
        <v>10.851648351648352</v>
      </c>
      <c r="AP835" s="13">
        <f>IF(('Even Strength'!CU835+'Power Play'!AJ835+'Penalty Kill'!AF835)&gt;0,V835/('Even Strength'!CU835+'Power Play'!AJ835+'Penalty Kill'!AF835),0)</f>
        <v>0</v>
      </c>
      <c r="AQ835" s="13">
        <f>IF(('Even Strength'!CU835+'Power Play'!AJ835+'Penalty Kill'!AF835)&gt;0,W835/('Even Strength'!CU835+'Power Play'!AJ835+'Penalty Kill'!AF835),0)</f>
        <v>0.16129032258064516</v>
      </c>
      <c r="AR835" s="13">
        <f t="shared" si="279"/>
        <v>0.16129032258064516</v>
      </c>
      <c r="AS835">
        <v>55</v>
      </c>
      <c r="AT835">
        <v>69</v>
      </c>
      <c r="AU835" s="17">
        <f t="shared" si="280"/>
        <v>0.44354838709677419</v>
      </c>
      <c r="AV835">
        <v>11.8</v>
      </c>
      <c r="AW835">
        <v>11</v>
      </c>
      <c r="AX835">
        <v>2</v>
      </c>
      <c r="AY835">
        <v>1</v>
      </c>
      <c r="AZ835">
        <v>8</v>
      </c>
      <c r="BA835">
        <v>7</v>
      </c>
      <c r="BB835">
        <v>7</v>
      </c>
      <c r="BC835" s="2">
        <f t="shared" si="281"/>
        <v>3.0219780219780219</v>
      </c>
      <c r="BD835" s="14">
        <f t="shared" si="282"/>
        <v>0.5494505494505495</v>
      </c>
      <c r="BE835" s="14">
        <f t="shared" si="283"/>
        <v>0.27472527472527475</v>
      </c>
      <c r="BF835" s="14">
        <f t="shared" si="284"/>
        <v>2.197802197802198</v>
      </c>
      <c r="BG835" s="14">
        <f t="shared" si="285"/>
        <v>1.9230769230769229</v>
      </c>
      <c r="BH835" s="14">
        <f t="shared" si="286"/>
        <v>1.9230769230769229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2">
        <v>2.7036579999999999</v>
      </c>
      <c r="BP835">
        <v>1</v>
      </c>
      <c r="BQ835">
        <v>0</v>
      </c>
      <c r="BR835" s="18">
        <f t="shared" si="287"/>
        <v>0</v>
      </c>
      <c r="BS835">
        <v>0</v>
      </c>
      <c r="BT835">
        <v>0</v>
      </c>
      <c r="BU835">
        <v>5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 s="18">
        <f t="shared" si="288"/>
        <v>0</v>
      </c>
      <c r="CC835" s="19">
        <v>3</v>
      </c>
      <c r="CD835">
        <v>-0.1</v>
      </c>
      <c r="CE835">
        <v>0.30000000000000004</v>
      </c>
      <c r="CF835">
        <v>0.2</v>
      </c>
      <c r="CG835" s="20">
        <f t="shared" si="289"/>
        <v>1.1111111111111112E-2</v>
      </c>
      <c r="CH835" s="20">
        <f t="shared" si="290"/>
        <v>5.4945054945054944E-2</v>
      </c>
      <c r="CI835">
        <v>3.8</v>
      </c>
      <c r="CJ835">
        <v>4.2</v>
      </c>
      <c r="CK835">
        <v>-1.3</v>
      </c>
      <c r="CL835">
        <v>0</v>
      </c>
      <c r="CM835">
        <v>0.60000000000000009</v>
      </c>
      <c r="CN835">
        <v>-0.30000000000000004</v>
      </c>
      <c r="CO835">
        <v>0.30000000000000004</v>
      </c>
      <c r="CP835" s="21">
        <f t="shared" si="291"/>
        <v>1.666666666666667E-2</v>
      </c>
      <c r="CQ835" s="21">
        <f t="shared" si="292"/>
        <v>8.241758241758243E-2</v>
      </c>
      <c r="CW835">
        <v>900000</v>
      </c>
      <c r="CY835" s="22">
        <f t="shared" si="293"/>
        <v>-1.2804878048780488</v>
      </c>
    </row>
    <row r="836" spans="1:103" x14ac:dyDescent="0.2">
      <c r="A836">
        <v>11</v>
      </c>
      <c r="B836" t="s">
        <v>3567</v>
      </c>
      <c r="C836" t="s">
        <v>3568</v>
      </c>
      <c r="E836" t="s">
        <v>813</v>
      </c>
      <c r="F836">
        <v>70</v>
      </c>
      <c r="G836">
        <v>192</v>
      </c>
      <c r="H836" t="s">
        <v>118</v>
      </c>
      <c r="I836">
        <v>2000</v>
      </c>
      <c r="J836">
        <v>4</v>
      </c>
      <c r="K836">
        <v>118</v>
      </c>
      <c r="M836">
        <v>37</v>
      </c>
      <c r="N836" t="s">
        <v>3569</v>
      </c>
      <c r="O836" s="12" t="s">
        <v>3570</v>
      </c>
      <c r="P836" s="12" t="s">
        <v>3571</v>
      </c>
      <c r="Q836" t="s">
        <v>300</v>
      </c>
      <c r="T836" s="12" t="s">
        <v>178</v>
      </c>
      <c r="U836">
        <v>24</v>
      </c>
      <c r="V836">
        <v>3</v>
      </c>
      <c r="W836">
        <v>8</v>
      </c>
      <c r="X836">
        <v>11</v>
      </c>
      <c r="Y836">
        <v>-1</v>
      </c>
      <c r="Z836">
        <v>34</v>
      </c>
      <c r="AA836">
        <v>12</v>
      </c>
      <c r="AB836">
        <v>38</v>
      </c>
      <c r="AC836" s="13">
        <f t="shared" si="273"/>
        <v>8.8235294117647065E-2</v>
      </c>
      <c r="AD836" s="13">
        <f t="shared" si="274"/>
        <v>3.5714285714285712E-2</v>
      </c>
      <c r="AE836" s="14">
        <v>47.6</v>
      </c>
      <c r="AF836" s="15">
        <v>5</v>
      </c>
      <c r="AG836" s="15">
        <v>4</v>
      </c>
      <c r="AH836" s="15">
        <v>23</v>
      </c>
      <c r="AI836" s="2">
        <v>492.73333333329998</v>
      </c>
      <c r="AJ836" s="14">
        <f t="shared" si="275"/>
        <v>20.530555555554166</v>
      </c>
      <c r="AK836">
        <v>552</v>
      </c>
      <c r="AL836" s="14">
        <f t="shared" si="276"/>
        <v>23</v>
      </c>
      <c r="AM836" s="16">
        <f t="shared" si="277"/>
        <v>0.89263285024148542</v>
      </c>
      <c r="AN836" s="15">
        <v>12.166667</v>
      </c>
      <c r="AO836" s="16">
        <f t="shared" si="278"/>
        <v>1.4815316330673443</v>
      </c>
      <c r="AP836" s="13">
        <f>IF(('Even Strength'!CU836+'Power Play'!AJ836+'Penalty Kill'!AF836)&gt;0,V836/('Even Strength'!CU836+'Power Play'!AJ836+'Penalty Kill'!AF836),0)</f>
        <v>5.8823529411764705E-2</v>
      </c>
      <c r="AQ836" s="13">
        <f>IF(('Even Strength'!CU836+'Power Play'!AJ836+'Penalty Kill'!AF836)&gt;0,W836/('Even Strength'!CU836+'Power Play'!AJ836+'Penalty Kill'!AF836),0)</f>
        <v>0.15686274509803921</v>
      </c>
      <c r="AR836" s="13">
        <f t="shared" si="279"/>
        <v>0.21568627450980393</v>
      </c>
      <c r="AS836">
        <v>0</v>
      </c>
      <c r="AT836">
        <v>0</v>
      </c>
      <c r="AU836" s="17">
        <f t="shared" si="280"/>
        <v>0</v>
      </c>
      <c r="AV836">
        <v>0</v>
      </c>
      <c r="AW836">
        <v>19</v>
      </c>
      <c r="AX836">
        <v>14</v>
      </c>
      <c r="AY836">
        <v>26</v>
      </c>
      <c r="AZ836">
        <v>12</v>
      </c>
      <c r="BA836">
        <v>18</v>
      </c>
      <c r="BB836">
        <v>15</v>
      </c>
      <c r="BC836" s="2">
        <f t="shared" si="281"/>
        <v>2.3136246786633956</v>
      </c>
      <c r="BD836" s="14">
        <f t="shared" si="282"/>
        <v>1.7047760790151336</v>
      </c>
      <c r="BE836" s="14">
        <f t="shared" si="283"/>
        <v>3.1660127181709625</v>
      </c>
      <c r="BF836" s="14">
        <f t="shared" si="284"/>
        <v>1.4612366391558289</v>
      </c>
      <c r="BG836" s="14">
        <f t="shared" si="285"/>
        <v>2.1918549587337433</v>
      </c>
      <c r="BH836" s="14">
        <f t="shared" si="286"/>
        <v>1.8265457989447862</v>
      </c>
      <c r="BI836">
        <v>10</v>
      </c>
      <c r="BJ836">
        <v>5</v>
      </c>
      <c r="BK836">
        <v>0</v>
      </c>
      <c r="BL836">
        <v>0</v>
      </c>
      <c r="BM836">
        <v>0</v>
      </c>
      <c r="BN836">
        <v>0</v>
      </c>
      <c r="BO836" s="2">
        <v>-1.246956</v>
      </c>
      <c r="BR836" s="18" t="str">
        <f t="shared" si="287"/>
        <v xml:space="preserve"> </v>
      </c>
      <c r="BT836">
        <v>1</v>
      </c>
      <c r="BU836">
        <v>6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 s="18">
        <f t="shared" si="288"/>
        <v>0</v>
      </c>
      <c r="CC836" s="19">
        <v>1</v>
      </c>
      <c r="CD836">
        <v>1</v>
      </c>
      <c r="CE836">
        <v>0.9</v>
      </c>
      <c r="CF836">
        <v>1.9</v>
      </c>
      <c r="CG836" s="20">
        <f t="shared" si="289"/>
        <v>7.9166666666666663E-2</v>
      </c>
      <c r="CH836" s="20">
        <f t="shared" si="290"/>
        <v>0.23136246786633957</v>
      </c>
      <c r="CI836">
        <v>12.5</v>
      </c>
      <c r="CJ836">
        <v>8.5</v>
      </c>
      <c r="CK836">
        <v>3.8</v>
      </c>
      <c r="CL836">
        <v>1.5</v>
      </c>
      <c r="CM836">
        <v>0.8</v>
      </c>
      <c r="CN836">
        <v>0</v>
      </c>
      <c r="CO836">
        <v>2.2999999999999998</v>
      </c>
      <c r="CP836" s="21">
        <f t="shared" si="291"/>
        <v>9.5833333333333326E-2</v>
      </c>
      <c r="CQ836" s="21">
        <f t="shared" si="292"/>
        <v>0.2800703558382005</v>
      </c>
      <c r="CU836">
        <v>58</v>
      </c>
      <c r="CV836" t="s">
        <v>3572</v>
      </c>
      <c r="CW836">
        <v>4750000</v>
      </c>
      <c r="CY836" s="22">
        <f t="shared" si="293"/>
        <v>-6.041463414634145</v>
      </c>
    </row>
    <row r="837" spans="1:103" x14ac:dyDescent="0.2">
      <c r="A837">
        <v>46</v>
      </c>
      <c r="B837" t="s">
        <v>3573</v>
      </c>
      <c r="C837" t="s">
        <v>727</v>
      </c>
      <c r="D837" t="s">
        <v>508</v>
      </c>
      <c r="E837" t="s">
        <v>117</v>
      </c>
      <c r="F837">
        <v>71</v>
      </c>
      <c r="G837">
        <v>205</v>
      </c>
      <c r="H837" t="s">
        <v>107</v>
      </c>
      <c r="I837">
        <v>2005</v>
      </c>
      <c r="J837">
        <v>7</v>
      </c>
      <c r="K837">
        <v>195</v>
      </c>
      <c r="M837">
        <v>28</v>
      </c>
      <c r="N837" t="s">
        <v>3574</v>
      </c>
      <c r="O837" s="12" t="s">
        <v>887</v>
      </c>
      <c r="P837" s="12" t="s">
        <v>3575</v>
      </c>
      <c r="Q837" t="s">
        <v>147</v>
      </c>
      <c r="T837" s="12" t="s">
        <v>170</v>
      </c>
      <c r="U837">
        <v>53</v>
      </c>
      <c r="V837">
        <v>1</v>
      </c>
      <c r="W837">
        <v>13</v>
      </c>
      <c r="X837">
        <v>14</v>
      </c>
      <c r="Y837">
        <v>-1</v>
      </c>
      <c r="Z837">
        <v>42</v>
      </c>
      <c r="AA837">
        <v>19</v>
      </c>
      <c r="AB837">
        <v>17</v>
      </c>
      <c r="AC837" s="13">
        <f t="shared" si="273"/>
        <v>2.3809523809523808E-2</v>
      </c>
      <c r="AD837" s="13">
        <f t="shared" si="274"/>
        <v>1.282051282051282E-2</v>
      </c>
      <c r="AE837" s="14">
        <v>28.4</v>
      </c>
      <c r="AF837" s="15">
        <v>31</v>
      </c>
      <c r="AG837" s="15">
        <v>4</v>
      </c>
      <c r="AH837" s="15">
        <v>1</v>
      </c>
      <c r="AI837" s="2">
        <v>581.63333333330002</v>
      </c>
      <c r="AJ837" s="14">
        <f t="shared" si="275"/>
        <v>10.974213836477359</v>
      </c>
      <c r="AK837">
        <v>777</v>
      </c>
      <c r="AL837" s="14">
        <f t="shared" si="276"/>
        <v>14.660377358490566</v>
      </c>
      <c r="AM837" s="16">
        <f t="shared" si="277"/>
        <v>0.74856284856280564</v>
      </c>
      <c r="AN837" s="15">
        <v>57</v>
      </c>
      <c r="AO837" s="16">
        <f t="shared" si="278"/>
        <v>5.8799931228153977</v>
      </c>
      <c r="AP837" s="13">
        <f>IF(('Even Strength'!CU837+'Power Play'!AJ837+'Penalty Kill'!AF837)&gt;0,V837/('Even Strength'!CU837+'Power Play'!AJ837+'Penalty Kill'!AF837),0)</f>
        <v>9.9009900990099011E-3</v>
      </c>
      <c r="AQ837" s="13">
        <f>IF(('Even Strength'!CU837+'Power Play'!AJ837+'Penalty Kill'!AF837)&gt;0,W837/('Even Strength'!CU837+'Power Play'!AJ837+'Penalty Kill'!AF837),0)</f>
        <v>0.12871287128712872</v>
      </c>
      <c r="AR837" s="13">
        <f t="shared" si="279"/>
        <v>0.13861386138613863</v>
      </c>
      <c r="AS837">
        <v>200</v>
      </c>
      <c r="AT837">
        <v>120</v>
      </c>
      <c r="AU837" s="17">
        <f t="shared" si="280"/>
        <v>0.625</v>
      </c>
      <c r="AV837">
        <v>10.1</v>
      </c>
      <c r="AW837">
        <v>77</v>
      </c>
      <c r="AX837">
        <v>89</v>
      </c>
      <c r="AY837">
        <v>22</v>
      </c>
      <c r="AZ837">
        <v>19</v>
      </c>
      <c r="BA837">
        <v>12</v>
      </c>
      <c r="BB837">
        <v>8</v>
      </c>
      <c r="BC837" s="2">
        <f t="shared" si="281"/>
        <v>7.9431486045050113</v>
      </c>
      <c r="BD837" s="14">
        <f t="shared" si="282"/>
        <v>9.1810418935187794</v>
      </c>
      <c r="BE837" s="14">
        <f t="shared" si="283"/>
        <v>2.2694710298585745</v>
      </c>
      <c r="BF837" s="14">
        <f t="shared" si="284"/>
        <v>1.9599977076051325</v>
      </c>
      <c r="BG837" s="14">
        <f t="shared" si="285"/>
        <v>1.2378932890137679</v>
      </c>
      <c r="BH837" s="14">
        <f t="shared" si="286"/>
        <v>0.82526219267584533</v>
      </c>
      <c r="BI837">
        <v>29</v>
      </c>
      <c r="BJ837">
        <v>12</v>
      </c>
      <c r="BK837">
        <v>1</v>
      </c>
      <c r="BL837">
        <v>0</v>
      </c>
      <c r="BM837">
        <v>0</v>
      </c>
      <c r="BN837">
        <v>0</v>
      </c>
      <c r="BO837" s="2">
        <v>-6.7416999999999991E-2</v>
      </c>
      <c r="BR837" s="18" t="str">
        <f t="shared" si="287"/>
        <v xml:space="preserve"> </v>
      </c>
      <c r="BT837">
        <v>0</v>
      </c>
      <c r="BU837">
        <v>11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 s="18">
        <f t="shared" si="288"/>
        <v>0</v>
      </c>
      <c r="CC837" s="19">
        <v>4</v>
      </c>
      <c r="CD837">
        <v>0</v>
      </c>
      <c r="CE837">
        <v>0.60000000000000009</v>
      </c>
      <c r="CF837">
        <v>0.7</v>
      </c>
      <c r="CG837" s="20">
        <f t="shared" si="289"/>
        <v>1.320754716981132E-2</v>
      </c>
      <c r="CH837" s="20">
        <f t="shared" si="290"/>
        <v>7.2210441859136457E-2</v>
      </c>
      <c r="CI837">
        <v>10.4</v>
      </c>
      <c r="CJ837">
        <v>12.1</v>
      </c>
      <c r="CK837">
        <v>-2.4</v>
      </c>
      <c r="CL837">
        <v>0.30000000000000004</v>
      </c>
      <c r="CM837">
        <v>1.7000000000000002</v>
      </c>
      <c r="CN837">
        <v>0</v>
      </c>
      <c r="CO837">
        <v>2</v>
      </c>
      <c r="CP837" s="21">
        <f t="shared" si="291"/>
        <v>3.7735849056603772E-2</v>
      </c>
      <c r="CQ837" s="21">
        <f t="shared" si="292"/>
        <v>0.20631554816896133</v>
      </c>
      <c r="CU837">
        <v>25</v>
      </c>
      <c r="CV837" t="s">
        <v>3576</v>
      </c>
      <c r="CW837">
        <v>550000</v>
      </c>
      <c r="CY837" s="22">
        <f t="shared" si="293"/>
        <v>1.0341463414634147</v>
      </c>
    </row>
    <row r="838" spans="1:103" ht="25.5" x14ac:dyDescent="0.2">
      <c r="A838">
        <v>44</v>
      </c>
      <c r="B838" t="s">
        <v>3577</v>
      </c>
      <c r="C838" t="s">
        <v>308</v>
      </c>
      <c r="D838" t="s">
        <v>309</v>
      </c>
      <c r="E838" t="s">
        <v>106</v>
      </c>
      <c r="F838">
        <v>73</v>
      </c>
      <c r="G838">
        <v>205</v>
      </c>
      <c r="H838" t="s">
        <v>118</v>
      </c>
      <c r="I838">
        <v>2005</v>
      </c>
      <c r="J838">
        <v>2</v>
      </c>
      <c r="K838">
        <v>35</v>
      </c>
      <c r="M838">
        <v>26</v>
      </c>
      <c r="N838" t="s">
        <v>3578</v>
      </c>
      <c r="O838" s="12" t="s">
        <v>3579</v>
      </c>
      <c r="P838" s="12" t="s">
        <v>3580</v>
      </c>
      <c r="Q838" t="s">
        <v>610</v>
      </c>
      <c r="T838" s="12" t="s">
        <v>178</v>
      </c>
      <c r="U838">
        <v>81</v>
      </c>
      <c r="V838">
        <v>5</v>
      </c>
      <c r="W838">
        <v>19</v>
      </c>
      <c r="X838">
        <v>24</v>
      </c>
      <c r="Y838">
        <v>31</v>
      </c>
      <c r="Z838">
        <v>138</v>
      </c>
      <c r="AA838">
        <v>80</v>
      </c>
      <c r="AB838">
        <v>118</v>
      </c>
      <c r="AC838" s="13">
        <f t="shared" si="273"/>
        <v>3.6231884057971016E-2</v>
      </c>
      <c r="AD838" s="13">
        <f t="shared" si="274"/>
        <v>1.488095238095238E-2</v>
      </c>
      <c r="AE838" s="14">
        <v>50.3</v>
      </c>
      <c r="AF838" s="15">
        <v>53</v>
      </c>
      <c r="AG838" s="15">
        <v>17</v>
      </c>
      <c r="AH838" s="15">
        <v>60</v>
      </c>
      <c r="AI838" s="2">
        <v>1677.7</v>
      </c>
      <c r="AJ838" s="14">
        <f t="shared" si="275"/>
        <v>20.712345679012348</v>
      </c>
      <c r="AK838">
        <v>2074</v>
      </c>
      <c r="AL838" s="14">
        <f t="shared" si="276"/>
        <v>25.604938271604937</v>
      </c>
      <c r="AM838" s="16">
        <f t="shared" si="277"/>
        <v>0.8089199614271938</v>
      </c>
      <c r="AN838" s="15">
        <v>105.305556</v>
      </c>
      <c r="AO838" s="16">
        <f t="shared" si="278"/>
        <v>3.7660686415926565</v>
      </c>
      <c r="AP838" s="13">
        <f>IF(('Even Strength'!CU838+'Power Play'!AJ838+'Penalty Kill'!AF838)&gt;0,V838/('Even Strength'!CU838+'Power Play'!AJ838+'Penalty Kill'!AF838),0)</f>
        <v>4.7619047619047616E-2</v>
      </c>
      <c r="AQ838" s="13">
        <f>IF(('Even Strength'!CU838+'Power Play'!AJ838+'Penalty Kill'!AF838)&gt;0,W838/('Even Strength'!CU838+'Power Play'!AJ838+'Penalty Kill'!AF838),0)</f>
        <v>0.18095238095238095</v>
      </c>
      <c r="AR838" s="13">
        <f t="shared" si="279"/>
        <v>0.22857142857142856</v>
      </c>
      <c r="AS838">
        <v>0</v>
      </c>
      <c r="AT838">
        <v>0</v>
      </c>
      <c r="AU838" s="17">
        <f t="shared" si="280"/>
        <v>0</v>
      </c>
      <c r="AV838">
        <v>0</v>
      </c>
      <c r="AW838">
        <v>125</v>
      </c>
      <c r="AX838">
        <v>51</v>
      </c>
      <c r="AY838">
        <v>150</v>
      </c>
      <c r="AZ838">
        <v>80</v>
      </c>
      <c r="BA838">
        <v>35</v>
      </c>
      <c r="BB838">
        <v>18</v>
      </c>
      <c r="BC838" s="2">
        <f t="shared" si="281"/>
        <v>4.4704059128568874</v>
      </c>
      <c r="BD838" s="14">
        <f t="shared" si="282"/>
        <v>1.82392561244561</v>
      </c>
      <c r="BE838" s="14">
        <f t="shared" si="283"/>
        <v>5.3644870954282649</v>
      </c>
      <c r="BF838" s="14">
        <f t="shared" si="284"/>
        <v>2.861059784228408</v>
      </c>
      <c r="BG838" s="14">
        <f t="shared" si="285"/>
        <v>1.2517136555999284</v>
      </c>
      <c r="BH838" s="14">
        <f t="shared" si="286"/>
        <v>0.64373845145139175</v>
      </c>
      <c r="BI838">
        <v>38</v>
      </c>
      <c r="BJ838">
        <v>9</v>
      </c>
      <c r="BK838">
        <v>0</v>
      </c>
      <c r="BL838">
        <v>2</v>
      </c>
      <c r="BM838">
        <v>0</v>
      </c>
      <c r="BN838">
        <v>0</v>
      </c>
      <c r="BO838" s="2">
        <v>6.8485940000000003</v>
      </c>
      <c r="BR838" s="18" t="str">
        <f t="shared" si="287"/>
        <v xml:space="preserve"> </v>
      </c>
      <c r="BT838">
        <v>3</v>
      </c>
      <c r="BU838">
        <v>23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 s="18">
        <f t="shared" si="288"/>
        <v>0</v>
      </c>
      <c r="CC838" s="19">
        <v>7</v>
      </c>
      <c r="CD838">
        <v>1.1000000000000001</v>
      </c>
      <c r="CE838">
        <v>6.1</v>
      </c>
      <c r="CF838">
        <v>7.3</v>
      </c>
      <c r="CG838" s="20">
        <f t="shared" si="289"/>
        <v>9.0123456790123457E-2</v>
      </c>
      <c r="CH838" s="20">
        <f t="shared" si="290"/>
        <v>0.26107170531084223</v>
      </c>
      <c r="CI838">
        <v>27.8</v>
      </c>
      <c r="CJ838">
        <v>37.700000000000003</v>
      </c>
      <c r="CK838">
        <v>19.2</v>
      </c>
      <c r="CL838">
        <v>2.7</v>
      </c>
      <c r="CM838">
        <v>9.3000000000000007</v>
      </c>
      <c r="CN838">
        <v>0</v>
      </c>
      <c r="CO838">
        <v>12.1</v>
      </c>
      <c r="CP838" s="21">
        <f t="shared" si="291"/>
        <v>0.14938271604938272</v>
      </c>
      <c r="CQ838" s="21">
        <f t="shared" si="292"/>
        <v>0.43273529236454666</v>
      </c>
      <c r="CW838">
        <v>4250000</v>
      </c>
      <c r="CY838" s="22">
        <f t="shared" si="293"/>
        <v>4.6365853658536587</v>
      </c>
    </row>
    <row r="839" spans="1:103" x14ac:dyDescent="0.2">
      <c r="A839">
        <v>28</v>
      </c>
      <c r="B839" t="s">
        <v>3581</v>
      </c>
      <c r="C839" t="s">
        <v>2011</v>
      </c>
      <c r="E839" t="s">
        <v>219</v>
      </c>
      <c r="F839">
        <v>73</v>
      </c>
      <c r="G839">
        <v>220</v>
      </c>
      <c r="H839" t="s">
        <v>118</v>
      </c>
      <c r="I839">
        <v>2000</v>
      </c>
      <c r="J839">
        <v>1</v>
      </c>
      <c r="K839">
        <v>21</v>
      </c>
      <c r="M839">
        <v>31</v>
      </c>
      <c r="N839" t="s">
        <v>3582</v>
      </c>
      <c r="O839" s="12" t="s">
        <v>386</v>
      </c>
      <c r="P839" s="12" t="s">
        <v>3583</v>
      </c>
      <c r="Q839" t="s">
        <v>432</v>
      </c>
      <c r="T839" s="12" t="s">
        <v>178</v>
      </c>
      <c r="U839">
        <v>56</v>
      </c>
      <c r="V839">
        <v>0</v>
      </c>
      <c r="W839">
        <v>8</v>
      </c>
      <c r="X839">
        <v>8</v>
      </c>
      <c r="Y839">
        <v>3</v>
      </c>
      <c r="Z839">
        <v>42</v>
      </c>
      <c r="AA839">
        <v>33</v>
      </c>
      <c r="AB839">
        <v>39</v>
      </c>
      <c r="AC839" s="13">
        <f t="shared" si="273"/>
        <v>0</v>
      </c>
      <c r="AD839" s="13">
        <f t="shared" si="274"/>
        <v>0</v>
      </c>
      <c r="AE839" s="14">
        <v>55</v>
      </c>
      <c r="AF839" s="15">
        <v>11</v>
      </c>
      <c r="AG839" s="15">
        <v>9</v>
      </c>
      <c r="AH839" s="15">
        <v>21</v>
      </c>
      <c r="AI839" s="2">
        <v>939.86666666669998</v>
      </c>
      <c r="AJ839" s="14">
        <f t="shared" si="275"/>
        <v>16.783333333333928</v>
      </c>
      <c r="AK839">
        <v>1201</v>
      </c>
      <c r="AL839" s="14">
        <f t="shared" si="276"/>
        <v>21.446428571428573</v>
      </c>
      <c r="AM839" s="16">
        <f t="shared" si="277"/>
        <v>0.78257008048850951</v>
      </c>
      <c r="AN839" s="15">
        <v>57.692307999999997</v>
      </c>
      <c r="AO839" s="16">
        <f t="shared" si="278"/>
        <v>3.6830101574690137</v>
      </c>
      <c r="AP839" s="13">
        <f>IF(('Even Strength'!CU839+'Power Play'!AJ839+'Penalty Kill'!AF839)&gt;0,V839/('Even Strength'!CU839+'Power Play'!AJ839+'Penalty Kill'!AF839),0)</f>
        <v>0</v>
      </c>
      <c r="AQ839" s="13">
        <f>IF(('Even Strength'!CU839+'Power Play'!AJ839+'Penalty Kill'!AF839)&gt;0,W839/('Even Strength'!CU839+'Power Play'!AJ839+'Penalty Kill'!AF839),0)</f>
        <v>0.12121212121212122</v>
      </c>
      <c r="AR839" s="13">
        <f t="shared" si="279"/>
        <v>0.12121212121212122</v>
      </c>
      <c r="AS839">
        <v>0</v>
      </c>
      <c r="AT839">
        <v>0</v>
      </c>
      <c r="AU839" s="17">
        <f t="shared" si="280"/>
        <v>0</v>
      </c>
      <c r="AV839">
        <v>0</v>
      </c>
      <c r="AW839">
        <v>91</v>
      </c>
      <c r="AX839">
        <v>129</v>
      </c>
      <c r="AY839">
        <v>91</v>
      </c>
      <c r="AZ839">
        <v>33</v>
      </c>
      <c r="BA839">
        <v>9</v>
      </c>
      <c r="BB839">
        <v>9</v>
      </c>
      <c r="BC839" s="2">
        <f t="shared" si="281"/>
        <v>5.809334657398006</v>
      </c>
      <c r="BD839" s="14">
        <f t="shared" si="282"/>
        <v>8.235210668179592</v>
      </c>
      <c r="BE839" s="14">
        <f t="shared" si="283"/>
        <v>5.809334657398006</v>
      </c>
      <c r="BF839" s="14">
        <f t="shared" si="284"/>
        <v>2.1066817988366395</v>
      </c>
      <c r="BG839" s="14">
        <f t="shared" si="285"/>
        <v>0.57454958150090174</v>
      </c>
      <c r="BH839" s="14">
        <f t="shared" si="286"/>
        <v>0.57454958150090174</v>
      </c>
      <c r="BI839">
        <v>20</v>
      </c>
      <c r="BJ839">
        <v>10</v>
      </c>
      <c r="BK839">
        <v>0</v>
      </c>
      <c r="BL839">
        <v>0</v>
      </c>
      <c r="BM839">
        <v>0</v>
      </c>
      <c r="BN839">
        <v>0</v>
      </c>
      <c r="BO839" s="2">
        <v>4.660444</v>
      </c>
      <c r="BR839" s="18" t="str">
        <f t="shared" si="287"/>
        <v xml:space="preserve"> </v>
      </c>
      <c r="BT839">
        <v>0</v>
      </c>
      <c r="BU839">
        <v>19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 s="18">
        <f t="shared" si="288"/>
        <v>0</v>
      </c>
      <c r="CC839" s="19">
        <v>5</v>
      </c>
      <c r="CD839">
        <v>-0.30000000000000004</v>
      </c>
      <c r="CE839">
        <v>2.8</v>
      </c>
      <c r="CF839">
        <v>2.5</v>
      </c>
      <c r="CG839" s="20">
        <f t="shared" si="289"/>
        <v>4.4642857142857144E-2</v>
      </c>
      <c r="CH839" s="20">
        <f t="shared" si="290"/>
        <v>0.15959710597247273</v>
      </c>
      <c r="CI839">
        <v>14.2</v>
      </c>
      <c r="CJ839">
        <v>22.8</v>
      </c>
      <c r="CK839">
        <v>0.8</v>
      </c>
      <c r="CL839">
        <v>-0.5</v>
      </c>
      <c r="CM839">
        <v>5.6</v>
      </c>
      <c r="CN839">
        <v>0</v>
      </c>
      <c r="CO839">
        <v>5.0999999999999996</v>
      </c>
      <c r="CP839" s="21">
        <f t="shared" si="291"/>
        <v>9.1071428571428567E-2</v>
      </c>
      <c r="CQ839" s="21">
        <f t="shared" si="292"/>
        <v>0.32557809618384431</v>
      </c>
      <c r="CU839">
        <v>21</v>
      </c>
      <c r="CV839" t="s">
        <v>3584</v>
      </c>
      <c r="CW839">
        <v>4250000</v>
      </c>
      <c r="CY839" s="22">
        <f t="shared" si="293"/>
        <v>-2.3634146341463413</v>
      </c>
    </row>
    <row r="840" spans="1:103" x14ac:dyDescent="0.2">
      <c r="A840">
        <v>24</v>
      </c>
      <c r="B840" t="s">
        <v>3585</v>
      </c>
      <c r="C840" t="s">
        <v>3586</v>
      </c>
      <c r="D840" t="s">
        <v>206</v>
      </c>
      <c r="E840" t="s">
        <v>106</v>
      </c>
      <c r="F840">
        <v>72</v>
      </c>
      <c r="G840">
        <v>215</v>
      </c>
      <c r="H840" t="s">
        <v>118</v>
      </c>
      <c r="M840">
        <v>28</v>
      </c>
      <c r="N840" t="s">
        <v>3587</v>
      </c>
      <c r="O840" s="12" t="s">
        <v>2606</v>
      </c>
      <c r="P840" s="12" t="s">
        <v>3588</v>
      </c>
      <c r="Q840" t="s">
        <v>210</v>
      </c>
      <c r="T840" s="12" t="s">
        <v>156</v>
      </c>
      <c r="U840">
        <v>41</v>
      </c>
      <c r="V840">
        <v>2</v>
      </c>
      <c r="W840">
        <v>0</v>
      </c>
      <c r="X840">
        <v>2</v>
      </c>
      <c r="Y840">
        <v>-3</v>
      </c>
      <c r="Z840">
        <v>18</v>
      </c>
      <c r="AA840">
        <v>9</v>
      </c>
      <c r="AB840">
        <v>12</v>
      </c>
      <c r="AC840" s="13">
        <f t="shared" si="273"/>
        <v>0.1111111111111111</v>
      </c>
      <c r="AD840" s="13">
        <f t="shared" si="274"/>
        <v>5.128205128205128E-2</v>
      </c>
      <c r="AE840" s="14">
        <v>28.5</v>
      </c>
      <c r="AF840" s="15">
        <v>13</v>
      </c>
      <c r="AG840" s="15">
        <v>3</v>
      </c>
      <c r="AH840" s="15">
        <v>0</v>
      </c>
      <c r="AI840" s="2">
        <v>301.88333333330002</v>
      </c>
      <c r="AJ840" s="14">
        <f t="shared" si="275"/>
        <v>7.3630081300804884</v>
      </c>
      <c r="AK840">
        <v>410</v>
      </c>
      <c r="AL840" s="14">
        <f t="shared" si="276"/>
        <v>10</v>
      </c>
      <c r="AM840" s="16">
        <f t="shared" si="277"/>
        <v>0.73630081300804884</v>
      </c>
      <c r="AN840" s="15">
        <v>0</v>
      </c>
      <c r="AO840" s="16">
        <f t="shared" si="278"/>
        <v>0</v>
      </c>
      <c r="AP840" s="13">
        <f>IF(('Even Strength'!CU840+'Power Play'!AJ840+'Penalty Kill'!AF840)&gt;0,V840/('Even Strength'!CU840+'Power Play'!AJ840+'Penalty Kill'!AF840),0)</f>
        <v>2.7777777777777776E-2</v>
      </c>
      <c r="AQ840" s="13">
        <f>IF(('Even Strength'!CU840+'Power Play'!AJ840+'Penalty Kill'!AF840)&gt;0,W840/('Even Strength'!CU840+'Power Play'!AJ840+'Penalty Kill'!AF840),0)</f>
        <v>0</v>
      </c>
      <c r="AR840" s="13">
        <f t="shared" si="279"/>
        <v>2.7777777777777776E-2</v>
      </c>
      <c r="AS840">
        <v>4</v>
      </c>
      <c r="AT840">
        <v>8</v>
      </c>
      <c r="AU840" s="17">
        <f t="shared" si="280"/>
        <v>0.33333333333333331</v>
      </c>
      <c r="AV840">
        <v>0.4</v>
      </c>
      <c r="AW840">
        <v>55</v>
      </c>
      <c r="AX840">
        <v>77</v>
      </c>
      <c r="AY840">
        <v>10</v>
      </c>
      <c r="AZ840">
        <v>9</v>
      </c>
      <c r="BA840">
        <v>1</v>
      </c>
      <c r="BB840">
        <v>6</v>
      </c>
      <c r="BC840" s="2">
        <f t="shared" si="281"/>
        <v>10.931375255342674</v>
      </c>
      <c r="BD840" s="14">
        <f t="shared" si="282"/>
        <v>15.303925357479745</v>
      </c>
      <c r="BE840" s="14">
        <f t="shared" si="283"/>
        <v>1.9875227736986678</v>
      </c>
      <c r="BF840" s="14">
        <f t="shared" si="284"/>
        <v>1.7887704963288011</v>
      </c>
      <c r="BG840" s="14">
        <f t="shared" si="285"/>
        <v>0.19875227736986681</v>
      </c>
      <c r="BH840" s="14">
        <f t="shared" si="286"/>
        <v>1.1925136642192007</v>
      </c>
      <c r="BI840">
        <v>49</v>
      </c>
      <c r="BJ840">
        <v>7</v>
      </c>
      <c r="BK840">
        <v>5</v>
      </c>
      <c r="BL840">
        <v>1</v>
      </c>
      <c r="BM840">
        <v>0</v>
      </c>
      <c r="BN840">
        <v>0</v>
      </c>
      <c r="BO840" s="2">
        <v>-6.5501329999999998</v>
      </c>
      <c r="BR840" s="18" t="str">
        <f t="shared" si="287"/>
        <v xml:space="preserve"> </v>
      </c>
      <c r="BT840">
        <v>1</v>
      </c>
      <c r="BU840">
        <v>18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 s="18">
        <f t="shared" si="288"/>
        <v>0</v>
      </c>
      <c r="CC840" s="19">
        <v>2</v>
      </c>
      <c r="CD840">
        <v>-0.4</v>
      </c>
      <c r="CE840">
        <v>0.2</v>
      </c>
      <c r="CF840">
        <v>-0.2</v>
      </c>
      <c r="CG840" s="20">
        <f t="shared" si="289"/>
        <v>-4.8780487804878049E-3</v>
      </c>
      <c r="CH840" s="20">
        <f t="shared" si="290"/>
        <v>-3.9750455473973365E-2</v>
      </c>
      <c r="CI840">
        <v>4.5</v>
      </c>
      <c r="CJ840">
        <v>4.3</v>
      </c>
      <c r="CK840">
        <v>-2.6</v>
      </c>
      <c r="CL840">
        <v>-1</v>
      </c>
      <c r="CM840">
        <v>0.1</v>
      </c>
      <c r="CN840">
        <v>0</v>
      </c>
      <c r="CO840">
        <v>-0.9</v>
      </c>
      <c r="CP840" s="21">
        <f t="shared" si="291"/>
        <v>-2.1951219512195124E-2</v>
      </c>
      <c r="CQ840" s="21">
        <f t="shared" si="292"/>
        <v>-0.17887704963288015</v>
      </c>
      <c r="CU840">
        <v>21</v>
      </c>
      <c r="CV840" t="s">
        <v>171</v>
      </c>
      <c r="CW840">
        <v>575000</v>
      </c>
      <c r="CY840" s="22">
        <f t="shared" si="293"/>
        <v>-1.9097560975609755</v>
      </c>
    </row>
    <row r="841" spans="1:103" x14ac:dyDescent="0.2">
      <c r="A841">
        <v>93</v>
      </c>
      <c r="B841" t="s">
        <v>3589</v>
      </c>
      <c r="C841" t="s">
        <v>1391</v>
      </c>
      <c r="E841" t="s">
        <v>1149</v>
      </c>
      <c r="F841">
        <v>74</v>
      </c>
      <c r="G841">
        <v>214</v>
      </c>
      <c r="H841" t="s">
        <v>118</v>
      </c>
      <c r="I841">
        <v>2007</v>
      </c>
      <c r="J841">
        <v>1</v>
      </c>
      <c r="K841">
        <v>7</v>
      </c>
      <c r="M841">
        <v>24</v>
      </c>
      <c r="N841" t="s">
        <v>3590</v>
      </c>
      <c r="O841" s="12" t="s">
        <v>2019</v>
      </c>
      <c r="P841" s="12" t="s">
        <v>3591</v>
      </c>
      <c r="Q841" t="s">
        <v>162</v>
      </c>
      <c r="T841" s="12" t="s">
        <v>148</v>
      </c>
      <c r="U841">
        <v>82</v>
      </c>
      <c r="V841">
        <v>23</v>
      </c>
      <c r="W841">
        <v>39</v>
      </c>
      <c r="X841">
        <v>62</v>
      </c>
      <c r="Y841">
        <v>11</v>
      </c>
      <c r="Z841">
        <v>235</v>
      </c>
      <c r="AA841">
        <v>70</v>
      </c>
      <c r="AB841">
        <v>139</v>
      </c>
      <c r="AC841" s="13">
        <f t="shared" si="273"/>
        <v>9.7872340425531917E-2</v>
      </c>
      <c r="AD841" s="13">
        <f t="shared" si="274"/>
        <v>5.18018018018018E-2</v>
      </c>
      <c r="AE841" s="14">
        <v>33.4</v>
      </c>
      <c r="AF841" s="15">
        <v>101</v>
      </c>
      <c r="AG841" s="15">
        <v>56</v>
      </c>
      <c r="AH841" s="15">
        <v>38</v>
      </c>
      <c r="AI841" s="2">
        <v>1414.1666666666999</v>
      </c>
      <c r="AJ841" s="14">
        <f t="shared" si="275"/>
        <v>17.245934959349999</v>
      </c>
      <c r="AK841">
        <v>1823</v>
      </c>
      <c r="AL841" s="14">
        <f t="shared" si="276"/>
        <v>22.23170731707317</v>
      </c>
      <c r="AM841" s="16">
        <f t="shared" si="277"/>
        <v>0.77573596635584197</v>
      </c>
      <c r="AN841" s="15">
        <v>187.44794200000001</v>
      </c>
      <c r="AO841" s="16">
        <f t="shared" si="278"/>
        <v>7.9530063783144866</v>
      </c>
      <c r="AP841" s="13">
        <f>IF(('Even Strength'!CU841+'Power Play'!AJ841+'Penalty Kill'!AF841)&gt;0,V841/('Even Strength'!CU841+'Power Play'!AJ841+'Penalty Kill'!AF841),0)</f>
        <v>0.14743589743589744</v>
      </c>
      <c r="AQ841" s="13">
        <f>IF(('Even Strength'!CU841+'Power Play'!AJ841+'Penalty Kill'!AF841)&gt;0,W841/('Even Strength'!CU841+'Power Play'!AJ841+'Penalty Kill'!AF841),0)</f>
        <v>0.25</v>
      </c>
      <c r="AR841" s="13">
        <f t="shared" si="279"/>
        <v>0.39743589743589747</v>
      </c>
      <c r="AS841">
        <v>4</v>
      </c>
      <c r="AT841">
        <v>2</v>
      </c>
      <c r="AU841" s="17">
        <f t="shared" si="280"/>
        <v>0.66666666666666663</v>
      </c>
      <c r="AV841">
        <v>0.1</v>
      </c>
      <c r="AW841">
        <v>96</v>
      </c>
      <c r="AX841">
        <v>19</v>
      </c>
      <c r="AY841">
        <v>20</v>
      </c>
      <c r="AZ841">
        <v>70</v>
      </c>
      <c r="BA841">
        <v>30</v>
      </c>
      <c r="BB841">
        <v>33</v>
      </c>
      <c r="BC841" s="2">
        <f t="shared" si="281"/>
        <v>4.0730701237476943</v>
      </c>
      <c r="BD841" s="14">
        <f t="shared" si="282"/>
        <v>0.80612846199173116</v>
      </c>
      <c r="BE841" s="14">
        <f t="shared" si="283"/>
        <v>0.84855627578076964</v>
      </c>
      <c r="BF841" s="14">
        <f t="shared" si="284"/>
        <v>2.969946965232694</v>
      </c>
      <c r="BG841" s="14">
        <f t="shared" si="285"/>
        <v>1.2728344136711545</v>
      </c>
      <c r="BH841" s="14">
        <f t="shared" si="286"/>
        <v>1.4001178550382698</v>
      </c>
      <c r="BI841">
        <v>22</v>
      </c>
      <c r="BJ841">
        <v>11</v>
      </c>
      <c r="BK841">
        <v>0</v>
      </c>
      <c r="BL841">
        <v>0</v>
      </c>
      <c r="BM841">
        <v>0</v>
      </c>
      <c r="BN841">
        <v>0</v>
      </c>
      <c r="BO841" s="2">
        <v>5.5553330000000001</v>
      </c>
      <c r="BP841">
        <v>1</v>
      </c>
      <c r="BQ841">
        <v>0</v>
      </c>
      <c r="BR841" s="18">
        <f t="shared" si="287"/>
        <v>0</v>
      </c>
      <c r="BS841">
        <v>0</v>
      </c>
      <c r="BT841">
        <v>1</v>
      </c>
      <c r="BU841">
        <v>17</v>
      </c>
      <c r="BV841">
        <v>0</v>
      </c>
      <c r="BW841">
        <v>0</v>
      </c>
      <c r="BX841">
        <v>2</v>
      </c>
      <c r="BY841">
        <v>0</v>
      </c>
      <c r="BZ841">
        <v>0</v>
      </c>
      <c r="CA841">
        <v>0</v>
      </c>
      <c r="CB841" s="18">
        <f t="shared" si="288"/>
        <v>0</v>
      </c>
      <c r="CC841" s="19">
        <v>5</v>
      </c>
      <c r="CD841">
        <v>5.6</v>
      </c>
      <c r="CE841">
        <v>2</v>
      </c>
      <c r="CF841">
        <v>7.6</v>
      </c>
      <c r="CG841" s="20">
        <f t="shared" si="289"/>
        <v>9.2682926829268292E-2</v>
      </c>
      <c r="CH841" s="20">
        <f t="shared" si="290"/>
        <v>0.32245138479669244</v>
      </c>
      <c r="CI841">
        <v>35.9</v>
      </c>
      <c r="CJ841">
        <v>25.3</v>
      </c>
      <c r="CK841">
        <v>19.399999999999999</v>
      </c>
      <c r="CL841">
        <v>9.5</v>
      </c>
      <c r="CM841">
        <v>1.8</v>
      </c>
      <c r="CN841">
        <v>-0.30000000000000004</v>
      </c>
      <c r="CO841">
        <v>11</v>
      </c>
      <c r="CP841" s="21">
        <f t="shared" si="291"/>
        <v>0.13414634146341464</v>
      </c>
      <c r="CQ841" s="21">
        <f t="shared" si="292"/>
        <v>0.4667059516794233</v>
      </c>
      <c r="CW841">
        <v>4250000</v>
      </c>
      <c r="CY841" s="22">
        <f t="shared" si="293"/>
        <v>3.536585365853659</v>
      </c>
    </row>
    <row r="842" spans="1:103" x14ac:dyDescent="0.2">
      <c r="A842">
        <v>26</v>
      </c>
      <c r="B842" t="s">
        <v>3592</v>
      </c>
      <c r="C842" t="s">
        <v>1537</v>
      </c>
      <c r="E842" t="s">
        <v>219</v>
      </c>
      <c r="F842">
        <v>72</v>
      </c>
      <c r="G842">
        <v>194</v>
      </c>
      <c r="H842" t="s">
        <v>107</v>
      </c>
      <c r="I842">
        <v>2008</v>
      </c>
      <c r="J842">
        <v>2</v>
      </c>
      <c r="K842">
        <v>32</v>
      </c>
      <c r="M842">
        <v>24</v>
      </c>
      <c r="N842" t="s">
        <v>3593</v>
      </c>
      <c r="O842" s="12" t="s">
        <v>3594</v>
      </c>
      <c r="P842" s="12" t="s">
        <v>3595</v>
      </c>
      <c r="Q842" t="s">
        <v>684</v>
      </c>
      <c r="T842" s="12" t="s">
        <v>178</v>
      </c>
      <c r="U842">
        <v>82</v>
      </c>
      <c r="V842">
        <v>4</v>
      </c>
      <c r="W842">
        <v>30</v>
      </c>
      <c r="X842">
        <v>34</v>
      </c>
      <c r="Y842">
        <v>6</v>
      </c>
      <c r="Z842">
        <v>143</v>
      </c>
      <c r="AA842">
        <v>85</v>
      </c>
      <c r="AB842">
        <v>115</v>
      </c>
      <c r="AC842" s="13">
        <f t="shared" si="273"/>
        <v>2.7972027972027972E-2</v>
      </c>
      <c r="AD842" s="13">
        <f t="shared" si="274"/>
        <v>1.1661807580174927E-2</v>
      </c>
      <c r="AE842" s="14">
        <v>51.4</v>
      </c>
      <c r="AF842" s="15">
        <v>49</v>
      </c>
      <c r="AG842" s="15">
        <v>8</v>
      </c>
      <c r="AH842" s="15">
        <v>80</v>
      </c>
      <c r="AI842" s="2">
        <v>1827.15</v>
      </c>
      <c r="AJ842" s="14">
        <f t="shared" si="275"/>
        <v>22.282317073170734</v>
      </c>
      <c r="AK842">
        <v>2326</v>
      </c>
      <c r="AL842" s="14">
        <f t="shared" si="276"/>
        <v>28.365853658536587</v>
      </c>
      <c r="AM842" s="16">
        <f t="shared" si="277"/>
        <v>0.78553310404127263</v>
      </c>
      <c r="AN842" s="15">
        <v>287.74545499999999</v>
      </c>
      <c r="AO842" s="16">
        <f t="shared" si="278"/>
        <v>9.4489928577292499</v>
      </c>
      <c r="AP842" s="13">
        <f>IF(('Even Strength'!CU842+'Power Play'!AJ842+'Penalty Kill'!AF842)&gt;0,V842/('Even Strength'!CU842+'Power Play'!AJ842+'Penalty Kill'!AF842),0)</f>
        <v>3.7735849056603772E-2</v>
      </c>
      <c r="AQ842" s="13">
        <f>IF(('Even Strength'!CU842+'Power Play'!AJ842+'Penalty Kill'!AF842)&gt;0,W842/('Even Strength'!CU842+'Power Play'!AJ842+'Penalty Kill'!AF842),0)</f>
        <v>0.28301886792452829</v>
      </c>
      <c r="AR842" s="13">
        <f t="shared" si="279"/>
        <v>0.32075471698113206</v>
      </c>
      <c r="AS842">
        <v>1</v>
      </c>
      <c r="AT842">
        <v>0</v>
      </c>
      <c r="AU842" s="17">
        <f t="shared" si="280"/>
        <v>1</v>
      </c>
      <c r="AV842">
        <v>0</v>
      </c>
      <c r="AW842">
        <v>135</v>
      </c>
      <c r="AX842">
        <v>165</v>
      </c>
      <c r="AY842">
        <v>69</v>
      </c>
      <c r="AZ842">
        <v>85</v>
      </c>
      <c r="BA842">
        <v>75</v>
      </c>
      <c r="BB842">
        <v>16</v>
      </c>
      <c r="BC842" s="2">
        <f t="shared" si="281"/>
        <v>4.4331335686725231</v>
      </c>
      <c r="BD842" s="14">
        <f t="shared" si="282"/>
        <v>5.4182743617108606</v>
      </c>
      <c r="BE842" s="14">
        <f t="shared" si="283"/>
        <v>2.2658238239881783</v>
      </c>
      <c r="BF842" s="14">
        <f t="shared" si="284"/>
        <v>2.7912322469419588</v>
      </c>
      <c r="BG842" s="14">
        <f t="shared" si="285"/>
        <v>2.4628519825958457</v>
      </c>
      <c r="BH842" s="14">
        <f t="shared" si="286"/>
        <v>0.52540842295378043</v>
      </c>
      <c r="BI842">
        <v>44</v>
      </c>
      <c r="BJ842">
        <v>22</v>
      </c>
      <c r="BK842">
        <v>0</v>
      </c>
      <c r="BL842">
        <v>0</v>
      </c>
      <c r="BM842">
        <v>0</v>
      </c>
      <c r="BN842">
        <v>0</v>
      </c>
      <c r="BO842" s="2">
        <v>0.39746899999999996</v>
      </c>
      <c r="BR842" s="18" t="str">
        <f t="shared" si="287"/>
        <v xml:space="preserve"> </v>
      </c>
      <c r="BT842">
        <v>1</v>
      </c>
      <c r="BU842">
        <v>20</v>
      </c>
      <c r="BV842">
        <v>0</v>
      </c>
      <c r="BW842">
        <v>1</v>
      </c>
      <c r="BX842">
        <v>0</v>
      </c>
      <c r="BY842">
        <v>0</v>
      </c>
      <c r="BZ842">
        <v>0</v>
      </c>
      <c r="CA842">
        <v>0</v>
      </c>
      <c r="CB842" s="18">
        <f t="shared" si="288"/>
        <v>0</v>
      </c>
      <c r="CC842" s="19">
        <v>7</v>
      </c>
      <c r="CD842">
        <v>2</v>
      </c>
      <c r="CE842">
        <v>5.2</v>
      </c>
      <c r="CF842">
        <v>7.2</v>
      </c>
      <c r="CG842" s="20">
        <f t="shared" si="289"/>
        <v>8.7804878048780496E-2</v>
      </c>
      <c r="CH842" s="20">
        <f t="shared" si="290"/>
        <v>0.2364337903292012</v>
      </c>
      <c r="CI842">
        <v>36.299999999999997</v>
      </c>
      <c r="CJ842">
        <v>32</v>
      </c>
      <c r="CK842">
        <v>-2.9</v>
      </c>
      <c r="CL842">
        <v>4.2</v>
      </c>
      <c r="CM842">
        <v>4.5999999999999996</v>
      </c>
      <c r="CN842">
        <v>0</v>
      </c>
      <c r="CO842">
        <v>8.8000000000000007</v>
      </c>
      <c r="CP842" s="21">
        <f t="shared" si="291"/>
        <v>0.10731707317073172</v>
      </c>
      <c r="CQ842" s="21">
        <f t="shared" si="292"/>
        <v>0.28897463262457923</v>
      </c>
      <c r="CW842">
        <v>4166667</v>
      </c>
      <c r="CY842" s="22">
        <f t="shared" si="293"/>
        <v>1.4829262439024387</v>
      </c>
    </row>
    <row r="843" spans="1:103" x14ac:dyDescent="0.2">
      <c r="A843">
        <v>17</v>
      </c>
      <c r="B843" t="s">
        <v>3596</v>
      </c>
      <c r="C843" t="s">
        <v>1723</v>
      </c>
      <c r="E843" t="s">
        <v>1149</v>
      </c>
      <c r="F843">
        <v>73</v>
      </c>
      <c r="G843">
        <v>194</v>
      </c>
      <c r="H843" t="s">
        <v>107</v>
      </c>
      <c r="I843">
        <v>1999</v>
      </c>
      <c r="J843">
        <v>7</v>
      </c>
      <c r="K843">
        <v>212</v>
      </c>
      <c r="M843">
        <v>32</v>
      </c>
      <c r="N843" t="s">
        <v>3597</v>
      </c>
      <c r="O843" s="12" t="s">
        <v>3598</v>
      </c>
      <c r="P843" s="12" t="s">
        <v>3599</v>
      </c>
      <c r="Q843" t="s">
        <v>460</v>
      </c>
      <c r="T843" s="12" t="s">
        <v>148</v>
      </c>
      <c r="U843">
        <v>80</v>
      </c>
      <c r="V843">
        <v>20</v>
      </c>
      <c r="W843">
        <v>31</v>
      </c>
      <c r="X843">
        <v>51</v>
      </c>
      <c r="Y843">
        <v>-6</v>
      </c>
      <c r="Z843">
        <v>263</v>
      </c>
      <c r="AA843">
        <v>114</v>
      </c>
      <c r="AB843">
        <v>98</v>
      </c>
      <c r="AC843" s="13">
        <f t="shared" si="273"/>
        <v>7.6045627376425853E-2</v>
      </c>
      <c r="AD843" s="13">
        <f t="shared" si="274"/>
        <v>4.2105263157894736E-2</v>
      </c>
      <c r="AE843" s="14">
        <v>33.4</v>
      </c>
      <c r="AF843" s="15">
        <v>150</v>
      </c>
      <c r="AG843" s="15">
        <v>34</v>
      </c>
      <c r="AH843" s="15">
        <v>45</v>
      </c>
      <c r="AI843" s="2">
        <v>1436.55</v>
      </c>
      <c r="AJ843" s="14">
        <f t="shared" si="275"/>
        <v>17.956875</v>
      </c>
      <c r="AK843">
        <v>1876</v>
      </c>
      <c r="AL843" s="14">
        <f t="shared" si="276"/>
        <v>23.45</v>
      </c>
      <c r="AM843" s="16">
        <f t="shared" si="277"/>
        <v>0.76575159914712154</v>
      </c>
      <c r="AN843" s="15">
        <v>163.103815</v>
      </c>
      <c r="AO843" s="16">
        <f t="shared" si="278"/>
        <v>6.8123134593296442</v>
      </c>
      <c r="AP843" s="13">
        <f>IF(('Even Strength'!CU843+'Power Play'!AJ843+'Penalty Kill'!AF843)&gt;0,V843/('Even Strength'!CU843+'Power Play'!AJ843+'Penalty Kill'!AF843),0)</f>
        <v>0.21276595744680851</v>
      </c>
      <c r="AQ843" s="13">
        <f>IF(('Even Strength'!CU843+'Power Play'!AJ843+'Penalty Kill'!AF843)&gt;0,W843/('Even Strength'!CU843+'Power Play'!AJ843+'Penalty Kill'!AF843),0)</f>
        <v>0.32978723404255317</v>
      </c>
      <c r="AR843" s="13">
        <f t="shared" si="279"/>
        <v>0.54255319148936165</v>
      </c>
      <c r="AS843">
        <v>17</v>
      </c>
      <c r="AT843">
        <v>26</v>
      </c>
      <c r="AU843" s="17">
        <f t="shared" si="280"/>
        <v>0.39534883720930231</v>
      </c>
      <c r="AV843">
        <v>0.9</v>
      </c>
      <c r="AW843">
        <v>57</v>
      </c>
      <c r="AX843">
        <v>68</v>
      </c>
      <c r="AY843">
        <v>27</v>
      </c>
      <c r="AZ843">
        <v>114</v>
      </c>
      <c r="BA843">
        <v>20</v>
      </c>
      <c r="BB843">
        <v>41</v>
      </c>
      <c r="BC843" s="2">
        <f t="shared" si="281"/>
        <v>2.380703769447635</v>
      </c>
      <c r="BD843" s="14">
        <f t="shared" si="282"/>
        <v>2.8401378302182314</v>
      </c>
      <c r="BE843" s="14">
        <f t="shared" si="283"/>
        <v>1.1277017855278273</v>
      </c>
      <c r="BF843" s="14">
        <f t="shared" si="284"/>
        <v>4.7614075388952699</v>
      </c>
      <c r="BG843" s="14">
        <f t="shared" si="285"/>
        <v>0.83533465594653855</v>
      </c>
      <c r="BH843" s="14">
        <f t="shared" si="286"/>
        <v>1.7124360446904041</v>
      </c>
      <c r="BI843">
        <v>22</v>
      </c>
      <c r="BJ843">
        <v>10</v>
      </c>
      <c r="BK843">
        <v>0</v>
      </c>
      <c r="BL843">
        <v>0</v>
      </c>
      <c r="BM843">
        <v>0</v>
      </c>
      <c r="BN843">
        <v>0</v>
      </c>
      <c r="BO843" s="2">
        <v>5.4449579999999997</v>
      </c>
      <c r="BP843">
        <v>12</v>
      </c>
      <c r="BQ843">
        <v>5</v>
      </c>
      <c r="BR843" s="18">
        <f t="shared" si="287"/>
        <v>0.41666666666666669</v>
      </c>
      <c r="BS843">
        <v>1</v>
      </c>
      <c r="BT843">
        <v>4</v>
      </c>
      <c r="BU843">
        <v>22</v>
      </c>
      <c r="BV843">
        <v>0</v>
      </c>
      <c r="BW843">
        <v>0</v>
      </c>
      <c r="BX843">
        <v>2</v>
      </c>
      <c r="BY843">
        <v>1</v>
      </c>
      <c r="BZ843">
        <v>0</v>
      </c>
      <c r="CA843">
        <v>0</v>
      </c>
      <c r="CB843" s="18">
        <f t="shared" si="288"/>
        <v>0</v>
      </c>
      <c r="CC843" s="19">
        <v>5</v>
      </c>
      <c r="CD843">
        <v>3.8</v>
      </c>
      <c r="CE843">
        <v>1.4</v>
      </c>
      <c r="CF843">
        <v>5.2</v>
      </c>
      <c r="CG843" s="20">
        <f t="shared" si="289"/>
        <v>6.5000000000000002E-2</v>
      </c>
      <c r="CH843" s="20">
        <f t="shared" si="290"/>
        <v>0.21718701054610007</v>
      </c>
      <c r="CI843">
        <v>32.6</v>
      </c>
      <c r="CJ843">
        <v>27.1</v>
      </c>
      <c r="CK843">
        <v>-0.9</v>
      </c>
      <c r="CL843">
        <v>5.9</v>
      </c>
      <c r="CM843">
        <v>2.2000000000000002</v>
      </c>
      <c r="CN843">
        <v>1.1000000000000001</v>
      </c>
      <c r="CO843">
        <v>9.1</v>
      </c>
      <c r="CP843" s="21">
        <f t="shared" si="291"/>
        <v>0.11374999999999999</v>
      </c>
      <c r="CQ843" s="21">
        <f t="shared" si="292"/>
        <v>0.38007726845567502</v>
      </c>
      <c r="CU843">
        <v>2</v>
      </c>
      <c r="CV843" t="s">
        <v>312</v>
      </c>
      <c r="CW843">
        <v>3000000</v>
      </c>
      <c r="CY843" s="22">
        <f t="shared" si="293"/>
        <v>3.831707317073171</v>
      </c>
    </row>
    <row r="844" spans="1:103" x14ac:dyDescent="0.2">
      <c r="A844">
        <v>42</v>
      </c>
      <c r="B844" t="s">
        <v>3600</v>
      </c>
      <c r="C844" t="s">
        <v>2540</v>
      </c>
      <c r="D844" t="s">
        <v>105</v>
      </c>
      <c r="E844" t="s">
        <v>106</v>
      </c>
      <c r="F844">
        <v>73</v>
      </c>
      <c r="G844">
        <v>226</v>
      </c>
      <c r="H844" t="s">
        <v>107</v>
      </c>
      <c r="M844">
        <v>33</v>
      </c>
      <c r="N844" t="s">
        <v>3601</v>
      </c>
      <c r="O844" s="12" t="s">
        <v>3602</v>
      </c>
      <c r="P844" s="12" t="s">
        <v>3603</v>
      </c>
      <c r="Q844" t="s">
        <v>210</v>
      </c>
      <c r="T844" s="12" t="s">
        <v>148</v>
      </c>
      <c r="U844">
        <v>82</v>
      </c>
      <c r="V844">
        <v>24</v>
      </c>
      <c r="W844">
        <v>25</v>
      </c>
      <c r="X844">
        <v>49</v>
      </c>
      <c r="Y844">
        <v>7</v>
      </c>
      <c r="Z844">
        <v>133</v>
      </c>
      <c r="AA844">
        <v>47</v>
      </c>
      <c r="AB844">
        <v>48</v>
      </c>
      <c r="AC844" s="13">
        <f t="shared" si="273"/>
        <v>0.18045112781954886</v>
      </c>
      <c r="AD844" s="13">
        <f t="shared" si="274"/>
        <v>0.10526315789473684</v>
      </c>
      <c r="AE844" s="14">
        <v>25.9</v>
      </c>
      <c r="AF844" s="15">
        <v>61</v>
      </c>
      <c r="AG844" s="15">
        <v>21</v>
      </c>
      <c r="AH844" s="15">
        <v>16</v>
      </c>
      <c r="AI844" s="2">
        <v>1317.8166666667</v>
      </c>
      <c r="AJ844" s="14">
        <f t="shared" si="275"/>
        <v>16.070934959350001</v>
      </c>
      <c r="AK844">
        <v>1771</v>
      </c>
      <c r="AL844" s="14">
        <f t="shared" si="276"/>
        <v>21.597560975609756</v>
      </c>
      <c r="AM844" s="16">
        <f t="shared" si="277"/>
        <v>0.74410878976098249</v>
      </c>
      <c r="AN844" s="15">
        <v>72.387179000000003</v>
      </c>
      <c r="AO844" s="16">
        <f t="shared" si="278"/>
        <v>3.2957776676066906</v>
      </c>
      <c r="AP844" s="13">
        <f>IF(('Even Strength'!CU844+'Power Play'!AJ844+'Penalty Kill'!AF844)&gt;0,V844/('Even Strength'!CU844+'Power Play'!AJ844+'Penalty Kill'!AF844),0)</f>
        <v>0.2608695652173913</v>
      </c>
      <c r="AQ844" s="13">
        <f>IF(('Even Strength'!CU844+'Power Play'!AJ844+'Penalty Kill'!AF844)&gt;0,W844/('Even Strength'!CU844+'Power Play'!AJ844+'Penalty Kill'!AF844),0)</f>
        <v>0.27173913043478259</v>
      </c>
      <c r="AR844" s="13">
        <f t="shared" si="279"/>
        <v>0.53260869565217384</v>
      </c>
      <c r="AS844">
        <v>90</v>
      </c>
      <c r="AT844">
        <v>109</v>
      </c>
      <c r="AU844" s="17">
        <f t="shared" si="280"/>
        <v>0.45226130653266333</v>
      </c>
      <c r="AV844">
        <v>3.9</v>
      </c>
      <c r="AW844">
        <v>105</v>
      </c>
      <c r="AX844">
        <v>54</v>
      </c>
      <c r="AY844">
        <v>67</v>
      </c>
      <c r="AZ844">
        <v>47</v>
      </c>
      <c r="BA844">
        <v>27</v>
      </c>
      <c r="BB844">
        <v>48</v>
      </c>
      <c r="BC844" s="2">
        <f t="shared" si="281"/>
        <v>4.7806346355713423</v>
      </c>
      <c r="BD844" s="14">
        <f t="shared" si="282"/>
        <v>2.4586120982938331</v>
      </c>
      <c r="BE844" s="14">
        <f t="shared" si="283"/>
        <v>3.050500196031237</v>
      </c>
      <c r="BF844" s="14">
        <f t="shared" si="284"/>
        <v>2.139903122589077</v>
      </c>
      <c r="BG844" s="14">
        <f t="shared" si="285"/>
        <v>1.2293060491469165</v>
      </c>
      <c r="BH844" s="14">
        <f t="shared" si="286"/>
        <v>2.1854329762611848</v>
      </c>
      <c r="BI844">
        <v>32</v>
      </c>
      <c r="BJ844">
        <v>15</v>
      </c>
      <c r="BK844">
        <v>0</v>
      </c>
      <c r="BL844">
        <v>0</v>
      </c>
      <c r="BM844">
        <v>0</v>
      </c>
      <c r="BN844">
        <v>0</v>
      </c>
      <c r="BO844" s="2">
        <v>-2.8673280000000001</v>
      </c>
      <c r="BP844">
        <v>1</v>
      </c>
      <c r="BQ844">
        <v>0</v>
      </c>
      <c r="BR844" s="18">
        <f t="shared" si="287"/>
        <v>0</v>
      </c>
      <c r="BS844">
        <v>0</v>
      </c>
      <c r="BT844">
        <v>5</v>
      </c>
      <c r="BU844">
        <v>28</v>
      </c>
      <c r="BV844">
        <v>0</v>
      </c>
      <c r="BW844">
        <v>0</v>
      </c>
      <c r="BX844">
        <v>4</v>
      </c>
      <c r="BY844">
        <v>0</v>
      </c>
      <c r="BZ844">
        <v>0</v>
      </c>
      <c r="CA844">
        <v>0</v>
      </c>
      <c r="CB844" s="18">
        <f t="shared" si="288"/>
        <v>0</v>
      </c>
      <c r="CC844" s="19">
        <v>8</v>
      </c>
      <c r="CD844">
        <v>4.4000000000000004</v>
      </c>
      <c r="CE844">
        <v>1.8</v>
      </c>
      <c r="CF844">
        <v>6.2</v>
      </c>
      <c r="CG844" s="20">
        <f t="shared" si="289"/>
        <v>7.5609756097560973E-2</v>
      </c>
      <c r="CH844" s="20">
        <f t="shared" si="290"/>
        <v>0.28228509276706976</v>
      </c>
      <c r="CI844">
        <v>28.7</v>
      </c>
      <c r="CJ844">
        <v>29.7</v>
      </c>
      <c r="CK844">
        <v>11.3</v>
      </c>
      <c r="CL844">
        <v>8</v>
      </c>
      <c r="CM844">
        <v>3.5</v>
      </c>
      <c r="CN844">
        <v>-0.30000000000000004</v>
      </c>
      <c r="CO844">
        <v>11.3</v>
      </c>
      <c r="CP844" s="21">
        <f t="shared" si="291"/>
        <v>0.1378048780487805</v>
      </c>
      <c r="CQ844" s="21">
        <f t="shared" si="292"/>
        <v>0.51448734649482064</v>
      </c>
      <c r="CW844">
        <v>3000000</v>
      </c>
      <c r="CY844" s="22">
        <f t="shared" si="293"/>
        <v>6.0317073170731721</v>
      </c>
    </row>
    <row r="845" spans="1:103" x14ac:dyDescent="0.2">
      <c r="A845">
        <v>79</v>
      </c>
      <c r="B845" t="s">
        <v>2273</v>
      </c>
      <c r="C845" t="s">
        <v>3604</v>
      </c>
      <c r="D845" t="s">
        <v>239</v>
      </c>
      <c r="E845" t="s">
        <v>117</v>
      </c>
      <c r="F845">
        <v>69</v>
      </c>
      <c r="G845">
        <v>170</v>
      </c>
      <c r="H845" t="s">
        <v>118</v>
      </c>
      <c r="I845">
        <v>2008</v>
      </c>
      <c r="J845">
        <v>4</v>
      </c>
      <c r="K845">
        <v>95</v>
      </c>
      <c r="L845" t="s">
        <v>108</v>
      </c>
      <c r="M845">
        <v>23</v>
      </c>
      <c r="N845" t="s">
        <v>3605</v>
      </c>
      <c r="O845" s="12" t="s">
        <v>275</v>
      </c>
      <c r="P845" s="12" t="s">
        <v>3606</v>
      </c>
      <c r="Q845" t="s">
        <v>338</v>
      </c>
      <c r="T845" s="12" t="s">
        <v>178</v>
      </c>
      <c r="U845">
        <v>6</v>
      </c>
      <c r="V845">
        <v>1</v>
      </c>
      <c r="W845">
        <v>1</v>
      </c>
      <c r="X845">
        <v>2</v>
      </c>
      <c r="Y845">
        <v>1</v>
      </c>
      <c r="Z845">
        <v>10</v>
      </c>
      <c r="AA845">
        <v>3</v>
      </c>
      <c r="AB845">
        <v>5</v>
      </c>
      <c r="AC845" s="13">
        <f t="shared" si="273"/>
        <v>0.1</v>
      </c>
      <c r="AD845" s="13">
        <f t="shared" si="274"/>
        <v>5.5555555555555552E-2</v>
      </c>
      <c r="AE845" s="14">
        <v>59.3</v>
      </c>
      <c r="AF845" s="15">
        <v>5</v>
      </c>
      <c r="AG845" s="15">
        <v>1</v>
      </c>
      <c r="AH845" s="15">
        <v>4</v>
      </c>
      <c r="AI845" s="2">
        <v>97.016666666700004</v>
      </c>
      <c r="AJ845" s="14">
        <f t="shared" si="275"/>
        <v>16.169444444450001</v>
      </c>
      <c r="AK845">
        <v>118</v>
      </c>
      <c r="AL845" s="14">
        <f t="shared" si="276"/>
        <v>19.666666666666668</v>
      </c>
      <c r="AM845" s="16">
        <f t="shared" si="277"/>
        <v>0.82217514124322033</v>
      </c>
      <c r="AN845" s="15">
        <v>8.1666670000000003</v>
      </c>
      <c r="AO845" s="16">
        <f t="shared" si="278"/>
        <v>5.050678783712403</v>
      </c>
      <c r="AP845" s="13">
        <f>IF(('Even Strength'!CU845+'Power Play'!AJ845+'Penalty Kill'!AF845)&gt;0,V845/('Even Strength'!CU845+'Power Play'!AJ845+'Penalty Kill'!AF845),0)</f>
        <v>3.3333333333333333E-2</v>
      </c>
      <c r="AQ845" s="13">
        <f>IF(('Even Strength'!CU845+'Power Play'!AJ845+'Penalty Kill'!AF845)&gt;0,W845/('Even Strength'!CU845+'Power Play'!AJ845+'Penalty Kill'!AF845),0)</f>
        <v>3.3333333333333333E-2</v>
      </c>
      <c r="AR845" s="13">
        <f t="shared" si="279"/>
        <v>6.6666666666666666E-2</v>
      </c>
      <c r="AS845">
        <v>0</v>
      </c>
      <c r="AT845">
        <v>0</v>
      </c>
      <c r="AU845" s="17">
        <f t="shared" si="280"/>
        <v>0</v>
      </c>
      <c r="AV845">
        <v>0</v>
      </c>
      <c r="AW845">
        <v>5</v>
      </c>
      <c r="AX845">
        <v>0</v>
      </c>
      <c r="AY845">
        <v>4</v>
      </c>
      <c r="AZ845">
        <v>3</v>
      </c>
      <c r="BA845">
        <v>1</v>
      </c>
      <c r="BB845">
        <v>1</v>
      </c>
      <c r="BC845" s="2">
        <f t="shared" si="281"/>
        <v>3.0922521903442388</v>
      </c>
      <c r="BD845" s="14">
        <f t="shared" si="282"/>
        <v>0</v>
      </c>
      <c r="BE845" s="14">
        <f t="shared" si="283"/>
        <v>2.4738017522753912</v>
      </c>
      <c r="BF845" s="14">
        <f t="shared" si="284"/>
        <v>1.8553513142065432</v>
      </c>
      <c r="BG845" s="14">
        <f t="shared" si="285"/>
        <v>0.61845043806884781</v>
      </c>
      <c r="BH845" s="14">
        <f t="shared" si="286"/>
        <v>0.61845043806884781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s="2">
        <v>0.36884699999999998</v>
      </c>
      <c r="BR845" s="18" t="str">
        <f t="shared" si="287"/>
        <v xml:space="preserve"> 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 s="18">
        <f t="shared" si="288"/>
        <v>0</v>
      </c>
      <c r="CC845" s="19">
        <v>5</v>
      </c>
      <c r="CD845">
        <v>0.2</v>
      </c>
      <c r="CE845">
        <v>0.2</v>
      </c>
      <c r="CF845">
        <v>0.5</v>
      </c>
      <c r="CG845" s="20">
        <f t="shared" si="289"/>
        <v>8.3333333333333329E-2</v>
      </c>
      <c r="CH845" s="20">
        <f t="shared" si="290"/>
        <v>0.3092252190344239</v>
      </c>
      <c r="CI845">
        <v>3.8</v>
      </c>
      <c r="CJ845">
        <v>2.8</v>
      </c>
      <c r="CK845">
        <v>-0.9</v>
      </c>
      <c r="CL845">
        <v>0</v>
      </c>
      <c r="CM845">
        <v>0.1</v>
      </c>
      <c r="CN845">
        <v>0</v>
      </c>
      <c r="CO845">
        <v>0.1</v>
      </c>
      <c r="CP845" s="21">
        <f t="shared" si="291"/>
        <v>1.6666666666666666E-2</v>
      </c>
      <c r="CQ845" s="21">
        <f t="shared" si="292"/>
        <v>6.1845043806884784E-2</v>
      </c>
      <c r="CW845">
        <v>875000</v>
      </c>
      <c r="CY845" s="22">
        <f t="shared" si="293"/>
        <v>-1.4365853658536585</v>
      </c>
    </row>
    <row r="846" spans="1:103" x14ac:dyDescent="0.2">
      <c r="A846">
        <v>43</v>
      </c>
      <c r="B846" t="s">
        <v>3607</v>
      </c>
      <c r="C846" t="s">
        <v>3608</v>
      </c>
      <c r="D846" t="s">
        <v>105</v>
      </c>
      <c r="E846" t="s">
        <v>106</v>
      </c>
      <c r="F846">
        <v>70</v>
      </c>
      <c r="G846">
        <v>183</v>
      </c>
      <c r="H846" t="s">
        <v>107</v>
      </c>
      <c r="M846">
        <v>35</v>
      </c>
      <c r="N846" t="s">
        <v>3609</v>
      </c>
      <c r="O846" s="12" t="s">
        <v>474</v>
      </c>
      <c r="P846" s="12" t="s">
        <v>3610</v>
      </c>
      <c r="Q846" s="12" t="s">
        <v>367</v>
      </c>
      <c r="R846" t="s">
        <v>317</v>
      </c>
      <c r="S846">
        <v>55</v>
      </c>
      <c r="T846" s="12" t="s">
        <v>178</v>
      </c>
      <c r="U846">
        <v>72</v>
      </c>
      <c r="V846">
        <v>1</v>
      </c>
      <c r="W846">
        <v>12</v>
      </c>
      <c r="X846">
        <v>13</v>
      </c>
      <c r="Y846">
        <v>0</v>
      </c>
      <c r="Z846">
        <v>53</v>
      </c>
      <c r="AA846">
        <v>32</v>
      </c>
      <c r="AB846">
        <v>27</v>
      </c>
      <c r="AC846" s="13">
        <f t="shared" si="273"/>
        <v>1.8867924528301886E-2</v>
      </c>
      <c r="AD846" s="13">
        <f t="shared" si="274"/>
        <v>8.9285714285714281E-3</v>
      </c>
      <c r="AE846" s="14">
        <v>52.9</v>
      </c>
      <c r="AF846" s="15">
        <v>9</v>
      </c>
      <c r="AG846" s="15">
        <v>3</v>
      </c>
      <c r="AH846" s="15">
        <v>38</v>
      </c>
      <c r="AI846" s="2">
        <v>1329.75</v>
      </c>
      <c r="AJ846" s="14">
        <f t="shared" si="275"/>
        <v>18.46875</v>
      </c>
      <c r="AK846">
        <v>1829</v>
      </c>
      <c r="AL846" s="14">
        <f t="shared" si="276"/>
        <v>25.402777777777779</v>
      </c>
      <c r="AM846" s="16">
        <f t="shared" si="277"/>
        <v>0.72703663203936575</v>
      </c>
      <c r="AN846" s="15">
        <v>25.674419</v>
      </c>
      <c r="AO846" s="16">
        <f t="shared" si="278"/>
        <v>1.1584622222222223</v>
      </c>
      <c r="AP846" s="13">
        <f>IF(('Even Strength'!CU846+'Power Play'!AJ846+'Penalty Kill'!AF846)&gt;0,V846/('Even Strength'!CU846+'Power Play'!AJ846+'Penalty Kill'!AF846),0)</f>
        <v>7.8125E-3</v>
      </c>
      <c r="AQ846" s="13">
        <f>IF(('Even Strength'!CU846+'Power Play'!AJ846+'Penalty Kill'!AF846)&gt;0,W846/('Even Strength'!CU846+'Power Play'!AJ846+'Penalty Kill'!AF846),0)</f>
        <v>9.375E-2</v>
      </c>
      <c r="AR846" s="13">
        <f t="shared" si="279"/>
        <v>0.1015625</v>
      </c>
      <c r="AS846">
        <v>1</v>
      </c>
      <c r="AT846">
        <v>0</v>
      </c>
      <c r="AU846" s="17">
        <f t="shared" si="280"/>
        <v>1</v>
      </c>
      <c r="AV846">
        <v>0</v>
      </c>
      <c r="AW846">
        <v>141</v>
      </c>
      <c r="AX846">
        <v>121</v>
      </c>
      <c r="AY846">
        <v>128</v>
      </c>
      <c r="AZ846">
        <v>32</v>
      </c>
      <c r="BA846">
        <v>23</v>
      </c>
      <c r="BB846">
        <v>15</v>
      </c>
      <c r="BC846" s="2">
        <f t="shared" si="281"/>
        <v>6.3620981387478857</v>
      </c>
      <c r="BD846" s="14">
        <f t="shared" si="282"/>
        <v>5.4596728708403832</v>
      </c>
      <c r="BE846" s="14">
        <f t="shared" si="283"/>
        <v>5.7755217146080096</v>
      </c>
      <c r="BF846" s="14">
        <f t="shared" si="284"/>
        <v>1.4438804286520024</v>
      </c>
      <c r="BG846" s="14">
        <f t="shared" si="285"/>
        <v>1.0377890580936266</v>
      </c>
      <c r="BH846" s="14">
        <f t="shared" si="286"/>
        <v>0.67681895093062605</v>
      </c>
      <c r="BI846">
        <v>31</v>
      </c>
      <c r="BJ846">
        <v>13</v>
      </c>
      <c r="BK846">
        <v>1</v>
      </c>
      <c r="BL846">
        <v>0</v>
      </c>
      <c r="BM846">
        <v>0</v>
      </c>
      <c r="BN846">
        <v>0</v>
      </c>
      <c r="BO846" s="2">
        <v>9.5172810000000005</v>
      </c>
      <c r="BR846" s="18" t="str">
        <f t="shared" si="287"/>
        <v xml:space="preserve"> </v>
      </c>
      <c r="BT846">
        <v>0</v>
      </c>
      <c r="BU846">
        <v>16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 s="18">
        <f t="shared" si="288"/>
        <v>0</v>
      </c>
      <c r="CC846" s="19">
        <v>6</v>
      </c>
      <c r="CD846">
        <v>-0.1</v>
      </c>
      <c r="CE846">
        <v>2.8</v>
      </c>
      <c r="CF846">
        <v>2.8</v>
      </c>
      <c r="CG846" s="20">
        <f t="shared" si="289"/>
        <v>3.888888888888889E-2</v>
      </c>
      <c r="CH846" s="20">
        <f t="shared" si="290"/>
        <v>0.12633953750705018</v>
      </c>
      <c r="CI846">
        <v>20.399999999999999</v>
      </c>
      <c r="CJ846">
        <v>30</v>
      </c>
      <c r="CK846">
        <v>2.9</v>
      </c>
      <c r="CL846">
        <v>0.1</v>
      </c>
      <c r="CM846">
        <v>2.9</v>
      </c>
      <c r="CN846">
        <v>0</v>
      </c>
      <c r="CO846">
        <v>3</v>
      </c>
      <c r="CP846" s="21">
        <f t="shared" si="291"/>
        <v>4.1666666666666664E-2</v>
      </c>
      <c r="CQ846" s="21">
        <f t="shared" si="292"/>
        <v>0.13536379018612521</v>
      </c>
      <c r="CU846">
        <v>4</v>
      </c>
      <c r="CV846" t="s">
        <v>356</v>
      </c>
      <c r="CW846">
        <v>1100000</v>
      </c>
      <c r="CY846" s="22">
        <f t="shared" si="293"/>
        <v>1.0682926829268296</v>
      </c>
    </row>
    <row r="847" spans="1:103" x14ac:dyDescent="0.2">
      <c r="A847">
        <v>6</v>
      </c>
      <c r="B847" t="s">
        <v>3611</v>
      </c>
      <c r="C847" t="s">
        <v>333</v>
      </c>
      <c r="D847" t="s">
        <v>334</v>
      </c>
      <c r="E847" t="s">
        <v>117</v>
      </c>
      <c r="F847">
        <v>74</v>
      </c>
      <c r="G847">
        <v>212</v>
      </c>
      <c r="H847" t="s">
        <v>118</v>
      </c>
      <c r="I847">
        <v>2006</v>
      </c>
      <c r="J847">
        <v>2</v>
      </c>
      <c r="K847">
        <v>57</v>
      </c>
      <c r="M847">
        <v>26</v>
      </c>
      <c r="N847" t="s">
        <v>3612</v>
      </c>
      <c r="O847" s="12" t="s">
        <v>474</v>
      </c>
      <c r="P847" s="12" t="s">
        <v>3613</v>
      </c>
      <c r="Q847" t="s">
        <v>139</v>
      </c>
      <c r="T847" s="12" t="s">
        <v>178</v>
      </c>
      <c r="U847">
        <v>68</v>
      </c>
      <c r="V847">
        <v>1</v>
      </c>
      <c r="W847">
        <v>8</v>
      </c>
      <c r="X847">
        <v>9</v>
      </c>
      <c r="Y847">
        <v>-29</v>
      </c>
      <c r="Z847">
        <v>47</v>
      </c>
      <c r="AA847">
        <v>34</v>
      </c>
      <c r="AB847">
        <v>54</v>
      </c>
      <c r="AC847" s="13">
        <f t="shared" si="273"/>
        <v>2.1276595744680851E-2</v>
      </c>
      <c r="AD847" s="13">
        <f t="shared" si="274"/>
        <v>7.4074074074074077E-3</v>
      </c>
      <c r="AE847" s="14">
        <v>54</v>
      </c>
      <c r="AF847" s="15">
        <v>31</v>
      </c>
      <c r="AG847" s="15">
        <v>9</v>
      </c>
      <c r="AH847" s="15">
        <v>5</v>
      </c>
      <c r="AI847" s="2">
        <v>1210.9333333333</v>
      </c>
      <c r="AJ847" s="14">
        <f t="shared" si="275"/>
        <v>17.807843137254412</v>
      </c>
      <c r="AK847">
        <v>1542</v>
      </c>
      <c r="AL847" s="14">
        <f t="shared" si="276"/>
        <v>22.676470588235293</v>
      </c>
      <c r="AM847" s="16">
        <f t="shared" si="277"/>
        <v>0.78530047557282745</v>
      </c>
      <c r="AN847" s="15">
        <v>15.814814999999999</v>
      </c>
      <c r="AO847" s="16">
        <f t="shared" si="278"/>
        <v>0.78360127174633298</v>
      </c>
      <c r="AP847" s="13">
        <f>IF(('Even Strength'!CU847+'Power Play'!AJ847+'Penalty Kill'!AF847)&gt;0,V847/('Even Strength'!CU847+'Power Play'!AJ847+'Penalty Kill'!AF847),0)</f>
        <v>1.2048192771084338E-2</v>
      </c>
      <c r="AQ847" s="13">
        <f>IF(('Even Strength'!CU847+'Power Play'!AJ847+'Penalty Kill'!AF847)&gt;0,W847/('Even Strength'!CU847+'Power Play'!AJ847+'Penalty Kill'!AF847),0)</f>
        <v>9.6385542168674704E-2</v>
      </c>
      <c r="AR847" s="13">
        <f t="shared" si="279"/>
        <v>0.10843373493975904</v>
      </c>
      <c r="AS847">
        <v>0</v>
      </c>
      <c r="AT847">
        <v>0</v>
      </c>
      <c r="AU847" s="17">
        <f t="shared" si="280"/>
        <v>0</v>
      </c>
      <c r="AV847">
        <v>0</v>
      </c>
      <c r="AW847">
        <v>66</v>
      </c>
      <c r="AX847">
        <v>208</v>
      </c>
      <c r="AY847">
        <v>161</v>
      </c>
      <c r="AZ847">
        <v>34</v>
      </c>
      <c r="BA847">
        <v>35</v>
      </c>
      <c r="BB847">
        <v>11</v>
      </c>
      <c r="BC847" s="2">
        <f t="shared" si="281"/>
        <v>3.2702048007047808</v>
      </c>
      <c r="BD847" s="14">
        <f t="shared" si="282"/>
        <v>10.306099977978704</v>
      </c>
      <c r="BE847" s="14">
        <f t="shared" si="283"/>
        <v>7.9773177714162085</v>
      </c>
      <c r="BF847" s="14">
        <f t="shared" si="284"/>
        <v>1.6846509579388265</v>
      </c>
      <c r="BG847" s="14">
        <f t="shared" si="285"/>
        <v>1.7341995155252625</v>
      </c>
      <c r="BH847" s="14">
        <f t="shared" si="286"/>
        <v>0.54503413345079676</v>
      </c>
      <c r="BI847">
        <v>73</v>
      </c>
      <c r="BJ847">
        <v>23</v>
      </c>
      <c r="BK847">
        <v>5</v>
      </c>
      <c r="BL847">
        <v>0</v>
      </c>
      <c r="BM847">
        <v>0</v>
      </c>
      <c r="BN847">
        <v>0</v>
      </c>
      <c r="BO847" s="2">
        <v>-9.0680669999999992</v>
      </c>
      <c r="BR847" s="18" t="str">
        <f t="shared" si="287"/>
        <v xml:space="preserve"> </v>
      </c>
      <c r="BT847">
        <v>0</v>
      </c>
      <c r="BU847">
        <v>17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 s="18">
        <f t="shared" si="288"/>
        <v>0</v>
      </c>
      <c r="CC847" s="19">
        <v>5</v>
      </c>
      <c r="CD847">
        <v>-0.4</v>
      </c>
      <c r="CE847">
        <v>1.1000000000000001</v>
      </c>
      <c r="CF847">
        <v>0.7</v>
      </c>
      <c r="CG847" s="20">
        <f t="shared" si="289"/>
        <v>1.0294117647058823E-2</v>
      </c>
      <c r="CH847" s="20">
        <f t="shared" si="290"/>
        <v>3.4683990310505244E-2</v>
      </c>
      <c r="CI847">
        <v>21.9</v>
      </c>
      <c r="CJ847">
        <v>31.1</v>
      </c>
      <c r="CK847">
        <v>-13</v>
      </c>
      <c r="CL847">
        <v>-1.7000000000000002</v>
      </c>
      <c r="CM847">
        <v>0.7</v>
      </c>
      <c r="CN847">
        <v>0</v>
      </c>
      <c r="CO847">
        <v>-1</v>
      </c>
      <c r="CP847" s="21">
        <f t="shared" si="291"/>
        <v>-1.4705882352941176E-2</v>
      </c>
      <c r="CQ847" s="21">
        <f t="shared" si="292"/>
        <v>-4.9548557586436073E-2</v>
      </c>
      <c r="CU847">
        <v>10</v>
      </c>
      <c r="CV847" t="s">
        <v>171</v>
      </c>
      <c r="CW847">
        <v>1666667</v>
      </c>
      <c r="CY847" s="22">
        <f t="shared" si="293"/>
        <v>-3.9268298536585364</v>
      </c>
    </row>
    <row r="848" spans="1:103" x14ac:dyDescent="0.2">
      <c r="A848">
        <v>6</v>
      </c>
      <c r="B848" t="s">
        <v>3614</v>
      </c>
      <c r="C848" t="s">
        <v>1369</v>
      </c>
      <c r="D848" t="s">
        <v>206</v>
      </c>
      <c r="E848" t="s">
        <v>106</v>
      </c>
      <c r="F848">
        <v>76</v>
      </c>
      <c r="G848">
        <v>233</v>
      </c>
      <c r="H848" t="s">
        <v>107</v>
      </c>
      <c r="I848">
        <v>2003</v>
      </c>
      <c r="J848">
        <v>2</v>
      </c>
      <c r="K848">
        <v>49</v>
      </c>
      <c r="M848">
        <v>28</v>
      </c>
      <c r="N848" t="s">
        <v>3615</v>
      </c>
      <c r="O848" s="12" t="s">
        <v>3616</v>
      </c>
      <c r="P848" s="12" t="s">
        <v>3613</v>
      </c>
      <c r="Q848" t="s">
        <v>343</v>
      </c>
      <c r="T848" s="12" t="s">
        <v>178</v>
      </c>
      <c r="U848">
        <v>79</v>
      </c>
      <c r="V848">
        <v>23</v>
      </c>
      <c r="W848">
        <v>33</v>
      </c>
      <c r="X848">
        <v>56</v>
      </c>
      <c r="Y848">
        <v>-2</v>
      </c>
      <c r="Z848">
        <v>195</v>
      </c>
      <c r="AA848">
        <v>108</v>
      </c>
      <c r="AB848">
        <v>98</v>
      </c>
      <c r="AC848" s="13">
        <f t="shared" si="273"/>
        <v>0.11794871794871795</v>
      </c>
      <c r="AD848" s="13">
        <f t="shared" si="274"/>
        <v>5.7356608478802994E-2</v>
      </c>
      <c r="AE848" s="14">
        <v>53</v>
      </c>
      <c r="AF848" s="15">
        <v>56</v>
      </c>
      <c r="AG848" s="15">
        <v>26</v>
      </c>
      <c r="AH848" s="15">
        <v>107</v>
      </c>
      <c r="AI848" s="2">
        <v>2124.3666666667</v>
      </c>
      <c r="AJ848" s="14">
        <f t="shared" si="275"/>
        <v>26.89071729957848</v>
      </c>
      <c r="AK848">
        <v>2423</v>
      </c>
      <c r="AL848" s="14">
        <f t="shared" si="276"/>
        <v>30.670886075949365</v>
      </c>
      <c r="AM848" s="16">
        <f t="shared" si="277"/>
        <v>0.87675058467465949</v>
      </c>
      <c r="AN848" s="15">
        <v>92.677476999999996</v>
      </c>
      <c r="AO848" s="16">
        <f t="shared" si="278"/>
        <v>2.6175559555004217</v>
      </c>
      <c r="AP848" s="13">
        <f>IF(('Even Strength'!CU848+'Power Play'!AJ848+'Penalty Kill'!AF848)&gt;0,V848/('Even Strength'!CU848+'Power Play'!AJ848+'Penalty Kill'!AF848),0)</f>
        <v>0.27380952380952384</v>
      </c>
      <c r="AQ848" s="13">
        <f>IF(('Even Strength'!CU848+'Power Play'!AJ848+'Penalty Kill'!AF848)&gt;0,W848/('Even Strength'!CU848+'Power Play'!AJ848+'Penalty Kill'!AF848),0)</f>
        <v>0.39285714285714285</v>
      </c>
      <c r="AR848" s="13">
        <f t="shared" si="279"/>
        <v>0.66666666666666674</v>
      </c>
      <c r="AS848">
        <v>0</v>
      </c>
      <c r="AT848">
        <v>0</v>
      </c>
      <c r="AU848" s="17">
        <f t="shared" si="280"/>
        <v>0</v>
      </c>
      <c r="AV848">
        <v>0</v>
      </c>
      <c r="AW848">
        <v>51</v>
      </c>
      <c r="AX848">
        <v>169</v>
      </c>
      <c r="AY848">
        <v>173</v>
      </c>
      <c r="AZ848">
        <v>108</v>
      </c>
      <c r="BA848">
        <v>50</v>
      </c>
      <c r="BB848">
        <v>35</v>
      </c>
      <c r="BC848" s="2">
        <f t="shared" si="281"/>
        <v>1.4404293044201184</v>
      </c>
      <c r="BD848" s="14">
        <f t="shared" si="282"/>
        <v>4.773187302882353</v>
      </c>
      <c r="BE848" s="14">
        <f t="shared" si="283"/>
        <v>4.8861621502878521</v>
      </c>
      <c r="BF848" s="14">
        <f t="shared" si="284"/>
        <v>3.0503208799484858</v>
      </c>
      <c r="BG848" s="14">
        <f t="shared" si="285"/>
        <v>1.4121855925687434</v>
      </c>
      <c r="BH848" s="14">
        <f t="shared" si="286"/>
        <v>0.98852991479812036</v>
      </c>
      <c r="BI848">
        <v>52</v>
      </c>
      <c r="BJ848">
        <v>21</v>
      </c>
      <c r="BK848">
        <v>0</v>
      </c>
      <c r="BL848">
        <v>1</v>
      </c>
      <c r="BM848">
        <v>0</v>
      </c>
      <c r="BN848">
        <v>0</v>
      </c>
      <c r="BO848" s="2">
        <v>-1.239039</v>
      </c>
      <c r="BR848" s="18" t="str">
        <f t="shared" si="287"/>
        <v xml:space="preserve"> </v>
      </c>
      <c r="BT848">
        <v>6</v>
      </c>
      <c r="BU848">
        <v>16</v>
      </c>
      <c r="BV848">
        <v>1</v>
      </c>
      <c r="BW848">
        <v>0</v>
      </c>
      <c r="BX848">
        <v>4</v>
      </c>
      <c r="BY848">
        <v>2</v>
      </c>
      <c r="BZ848">
        <v>0</v>
      </c>
      <c r="CA848">
        <v>0</v>
      </c>
      <c r="CB848" s="18">
        <f t="shared" si="288"/>
        <v>0</v>
      </c>
      <c r="CC848" s="19">
        <v>6</v>
      </c>
      <c r="CD848">
        <v>6.2</v>
      </c>
      <c r="CE848">
        <v>4.5</v>
      </c>
      <c r="CF848">
        <v>10.8</v>
      </c>
      <c r="CG848" s="20">
        <f t="shared" si="289"/>
        <v>0.13670886075949368</v>
      </c>
      <c r="CH848" s="20">
        <f t="shared" si="290"/>
        <v>0.3050320879948486</v>
      </c>
      <c r="CI848">
        <v>48.7</v>
      </c>
      <c r="CJ848">
        <v>45</v>
      </c>
      <c r="CK848">
        <v>6</v>
      </c>
      <c r="CL848">
        <v>12</v>
      </c>
      <c r="CM848">
        <v>5.6</v>
      </c>
      <c r="CN848">
        <v>0</v>
      </c>
      <c r="CO848">
        <v>17.600000000000001</v>
      </c>
      <c r="CP848" s="21">
        <f t="shared" si="291"/>
        <v>0.2227848101265823</v>
      </c>
      <c r="CQ848" s="21">
        <f t="shared" si="292"/>
        <v>0.49708932858419774</v>
      </c>
      <c r="CU848">
        <v>3</v>
      </c>
      <c r="CV848" t="s">
        <v>945</v>
      </c>
      <c r="CW848">
        <v>7857143</v>
      </c>
      <c r="CY848" s="22">
        <f t="shared" si="293"/>
        <v>3.8020903414634191</v>
      </c>
    </row>
    <row r="849" spans="1:103" x14ac:dyDescent="0.2">
      <c r="A849">
        <v>6</v>
      </c>
      <c r="B849" t="s">
        <v>3617</v>
      </c>
      <c r="C849" t="s">
        <v>3618</v>
      </c>
      <c r="E849" t="s">
        <v>291</v>
      </c>
      <c r="F849">
        <v>71</v>
      </c>
      <c r="G849">
        <v>200</v>
      </c>
      <c r="H849" t="s">
        <v>107</v>
      </c>
      <c r="I849">
        <v>2007</v>
      </c>
      <c r="J849">
        <v>3</v>
      </c>
      <c r="K849">
        <v>73</v>
      </c>
      <c r="M849">
        <v>25</v>
      </c>
      <c r="N849" t="s">
        <v>3619</v>
      </c>
      <c r="O849" s="12" t="s">
        <v>3620</v>
      </c>
      <c r="P849" s="12" t="s">
        <v>3613</v>
      </c>
      <c r="Q849" t="s">
        <v>177</v>
      </c>
      <c r="T849" s="12" t="s">
        <v>178</v>
      </c>
      <c r="U849">
        <v>49</v>
      </c>
      <c r="V849">
        <v>6</v>
      </c>
      <c r="W849">
        <v>4</v>
      </c>
      <c r="X849">
        <v>10</v>
      </c>
      <c r="Y849">
        <v>-7</v>
      </c>
      <c r="Z849">
        <v>70</v>
      </c>
      <c r="AA849">
        <v>40</v>
      </c>
      <c r="AB849">
        <v>43</v>
      </c>
      <c r="AC849" s="13">
        <f t="shared" si="273"/>
        <v>8.5714285714285715E-2</v>
      </c>
      <c r="AD849" s="13">
        <f t="shared" si="274"/>
        <v>3.9215686274509803E-2</v>
      </c>
      <c r="AE849" s="14">
        <v>49.8</v>
      </c>
      <c r="AF849" s="15">
        <v>22</v>
      </c>
      <c r="AG849" s="15">
        <v>11</v>
      </c>
      <c r="AH849" s="15">
        <v>32</v>
      </c>
      <c r="AI849" s="2">
        <v>583.88333333330002</v>
      </c>
      <c r="AJ849" s="14">
        <f t="shared" si="275"/>
        <v>11.915986394557143</v>
      </c>
      <c r="AK849">
        <v>817</v>
      </c>
      <c r="AL849" s="14">
        <f t="shared" si="276"/>
        <v>16.673469387755102</v>
      </c>
      <c r="AM849" s="16">
        <f t="shared" si="277"/>
        <v>0.71466748266009794</v>
      </c>
      <c r="AN849" s="15">
        <v>31.885714</v>
      </c>
      <c r="AO849" s="16">
        <f t="shared" si="278"/>
        <v>3.2765840892874305</v>
      </c>
      <c r="AP849" s="13">
        <f>IF(('Even Strength'!CU849+'Power Play'!AJ849+'Penalty Kill'!AF849)&gt;0,V849/('Even Strength'!CU849+'Power Play'!AJ849+'Penalty Kill'!AF849),0)</f>
        <v>6.6666666666666666E-2</v>
      </c>
      <c r="AQ849" s="13">
        <f>IF(('Even Strength'!CU849+'Power Play'!AJ849+'Penalty Kill'!AF849)&gt;0,W849/('Even Strength'!CU849+'Power Play'!AJ849+'Penalty Kill'!AF849),0)</f>
        <v>4.4444444444444446E-2</v>
      </c>
      <c r="AR849" s="13">
        <f t="shared" si="279"/>
        <v>0.1111111111111111</v>
      </c>
      <c r="AS849">
        <v>0</v>
      </c>
      <c r="AT849">
        <v>0</v>
      </c>
      <c r="AU849" s="17">
        <f t="shared" si="280"/>
        <v>0</v>
      </c>
      <c r="AV849">
        <v>0</v>
      </c>
      <c r="AW849">
        <v>44</v>
      </c>
      <c r="AX849">
        <v>39</v>
      </c>
      <c r="AY849">
        <v>37</v>
      </c>
      <c r="AZ849">
        <v>40</v>
      </c>
      <c r="BA849">
        <v>9</v>
      </c>
      <c r="BB849">
        <v>9</v>
      </c>
      <c r="BC849" s="2">
        <f t="shared" si="281"/>
        <v>4.5214512031515719</v>
      </c>
      <c r="BD849" s="14">
        <f t="shared" si="282"/>
        <v>4.0076499300661661</v>
      </c>
      <c r="BE849" s="14">
        <f t="shared" si="283"/>
        <v>3.8021294208320038</v>
      </c>
      <c r="BF849" s="14">
        <f t="shared" si="284"/>
        <v>4.1104101846832481</v>
      </c>
      <c r="BG849" s="14">
        <f t="shared" si="285"/>
        <v>0.92484229155373077</v>
      </c>
      <c r="BH849" s="14">
        <f t="shared" si="286"/>
        <v>0.92484229155373077</v>
      </c>
      <c r="BI849">
        <v>16</v>
      </c>
      <c r="BJ849">
        <v>8</v>
      </c>
      <c r="BK849">
        <v>0</v>
      </c>
      <c r="BL849">
        <v>0</v>
      </c>
      <c r="BM849">
        <v>0</v>
      </c>
      <c r="BN849">
        <v>0</v>
      </c>
      <c r="BO849" s="2">
        <v>-3.6825190000000001</v>
      </c>
      <c r="BP849">
        <v>2</v>
      </c>
      <c r="BQ849">
        <v>1</v>
      </c>
      <c r="BR849" s="18">
        <f t="shared" si="287"/>
        <v>0.5</v>
      </c>
      <c r="BS849">
        <v>0</v>
      </c>
      <c r="BT849">
        <v>1</v>
      </c>
      <c r="BU849">
        <v>13</v>
      </c>
      <c r="BV849">
        <v>0</v>
      </c>
      <c r="BW849">
        <v>0</v>
      </c>
      <c r="BX849">
        <v>2</v>
      </c>
      <c r="BY849">
        <v>0</v>
      </c>
      <c r="BZ849">
        <v>0</v>
      </c>
      <c r="CA849">
        <v>0</v>
      </c>
      <c r="CB849" s="18">
        <f t="shared" si="288"/>
        <v>0</v>
      </c>
      <c r="CC849" s="19">
        <v>1</v>
      </c>
      <c r="CD849">
        <v>1.1000000000000001</v>
      </c>
      <c r="CE849">
        <v>0.9</v>
      </c>
      <c r="CF849">
        <v>2</v>
      </c>
      <c r="CG849" s="20">
        <f t="shared" si="289"/>
        <v>4.0816326530612242E-2</v>
      </c>
      <c r="CH849" s="20">
        <f t="shared" si="290"/>
        <v>0.20552050923416237</v>
      </c>
      <c r="CI849">
        <v>14.8</v>
      </c>
      <c r="CJ849">
        <v>12.3</v>
      </c>
      <c r="CK849">
        <v>-4.2</v>
      </c>
      <c r="CL849">
        <v>1.1000000000000001</v>
      </c>
      <c r="CM849">
        <v>0.5</v>
      </c>
      <c r="CN849">
        <v>0.30000000000000004</v>
      </c>
      <c r="CO849">
        <v>1.9</v>
      </c>
      <c r="CP849" s="21">
        <f t="shared" si="291"/>
        <v>3.8775510204081633E-2</v>
      </c>
      <c r="CQ849" s="21">
        <f t="shared" si="292"/>
        <v>0.19524448377245426</v>
      </c>
      <c r="CU849">
        <v>7</v>
      </c>
      <c r="CV849" t="s">
        <v>2723</v>
      </c>
      <c r="CW849">
        <v>650000</v>
      </c>
      <c r="CY849" s="22">
        <f t="shared" si="293"/>
        <v>0.75853658536585344</v>
      </c>
    </row>
    <row r="850" spans="1:103" x14ac:dyDescent="0.2">
      <c r="A850">
        <v>22</v>
      </c>
      <c r="B850" t="s">
        <v>2392</v>
      </c>
      <c r="C850" t="s">
        <v>250</v>
      </c>
      <c r="D850" t="s">
        <v>245</v>
      </c>
      <c r="E850" t="s">
        <v>106</v>
      </c>
      <c r="F850">
        <v>74</v>
      </c>
      <c r="G850">
        <v>210</v>
      </c>
      <c r="H850" t="s">
        <v>107</v>
      </c>
      <c r="I850">
        <v>2008</v>
      </c>
      <c r="J850">
        <v>4</v>
      </c>
      <c r="K850">
        <v>111</v>
      </c>
      <c r="M850">
        <v>25</v>
      </c>
      <c r="N850" t="s">
        <v>3621</v>
      </c>
      <c r="O850" s="12" t="s">
        <v>3622</v>
      </c>
      <c r="P850" s="12" t="s">
        <v>3623</v>
      </c>
      <c r="Q850" s="12" t="s">
        <v>367</v>
      </c>
      <c r="R850" t="s">
        <v>177</v>
      </c>
      <c r="S850">
        <v>44</v>
      </c>
      <c r="T850" s="12" t="s">
        <v>546</v>
      </c>
      <c r="U850">
        <v>61</v>
      </c>
      <c r="V850">
        <v>6</v>
      </c>
      <c r="W850">
        <v>10</v>
      </c>
      <c r="X850">
        <v>16</v>
      </c>
      <c r="Y850">
        <v>3</v>
      </c>
      <c r="Z850">
        <v>41</v>
      </c>
      <c r="AA850">
        <v>15</v>
      </c>
      <c r="AB850">
        <v>9</v>
      </c>
      <c r="AC850" s="13">
        <f t="shared" si="273"/>
        <v>0.14634146341463414</v>
      </c>
      <c r="AD850" s="13">
        <f t="shared" si="274"/>
        <v>9.2307692307692313E-2</v>
      </c>
      <c r="AE850" s="14">
        <v>27.2</v>
      </c>
      <c r="AF850" s="15">
        <v>29</v>
      </c>
      <c r="AG850" s="15">
        <v>3</v>
      </c>
      <c r="AH850" s="15">
        <v>2</v>
      </c>
      <c r="AI850" s="2">
        <v>513.43333333329997</v>
      </c>
      <c r="AJ850" s="14">
        <f t="shared" si="275"/>
        <v>8.4169398907098358</v>
      </c>
      <c r="AK850">
        <v>769</v>
      </c>
      <c r="AL850" s="14">
        <f t="shared" si="276"/>
        <v>12.60655737704918</v>
      </c>
      <c r="AM850" s="16">
        <f t="shared" si="277"/>
        <v>0.66766363242301685</v>
      </c>
      <c r="AN850" s="15">
        <v>56.315789000000002</v>
      </c>
      <c r="AO850" s="16">
        <f t="shared" si="278"/>
        <v>6.5810829189123288</v>
      </c>
      <c r="AP850" s="13">
        <f>IF(('Even Strength'!CU850+'Power Play'!AJ850+'Penalty Kill'!AF850)&gt;0,V850/('Even Strength'!CU850+'Power Play'!AJ850+'Penalty Kill'!AF850),0)</f>
        <v>6.1855670103092786E-2</v>
      </c>
      <c r="AQ850" s="13">
        <f>IF(('Even Strength'!CU850+'Power Play'!AJ850+'Penalty Kill'!AF850)&gt;0,W850/('Even Strength'!CU850+'Power Play'!AJ850+'Penalty Kill'!AF850),0)</f>
        <v>0.10309278350515463</v>
      </c>
      <c r="AR850" s="13">
        <f t="shared" si="279"/>
        <v>0.16494845360824742</v>
      </c>
      <c r="AS850">
        <v>0</v>
      </c>
      <c r="AT850">
        <v>4</v>
      </c>
      <c r="AU850" s="17">
        <f t="shared" si="280"/>
        <v>0</v>
      </c>
      <c r="AV850">
        <v>0.1</v>
      </c>
      <c r="AW850">
        <v>52</v>
      </c>
      <c r="AX850">
        <v>103</v>
      </c>
      <c r="AY850">
        <v>26</v>
      </c>
      <c r="AZ850">
        <v>15</v>
      </c>
      <c r="BA850">
        <v>14</v>
      </c>
      <c r="BB850">
        <v>17</v>
      </c>
      <c r="BC850" s="2">
        <f t="shared" si="281"/>
        <v>6.0767382977346029</v>
      </c>
      <c r="BD850" s="14">
        <f t="shared" si="282"/>
        <v>12.036616243589695</v>
      </c>
      <c r="BE850" s="14">
        <f t="shared" si="283"/>
        <v>3.0383691488673015</v>
      </c>
      <c r="BF850" s="14">
        <f t="shared" si="284"/>
        <v>1.7529052781926739</v>
      </c>
      <c r="BG850" s="14">
        <f t="shared" si="285"/>
        <v>1.6360449263131622</v>
      </c>
      <c r="BH850" s="14">
        <f t="shared" si="286"/>
        <v>1.9866259819516969</v>
      </c>
      <c r="BI850">
        <v>59</v>
      </c>
      <c r="BJ850">
        <v>7</v>
      </c>
      <c r="BK850">
        <v>5</v>
      </c>
      <c r="BL850">
        <v>1</v>
      </c>
      <c r="BM850">
        <v>1</v>
      </c>
      <c r="BN850">
        <v>0</v>
      </c>
      <c r="BO850" s="2">
        <v>7.6593999999999995E-2</v>
      </c>
      <c r="BR850" s="18" t="str">
        <f t="shared" si="287"/>
        <v xml:space="preserve"> </v>
      </c>
      <c r="BT850">
        <v>2</v>
      </c>
      <c r="BU850">
        <v>22</v>
      </c>
      <c r="BV850">
        <v>0</v>
      </c>
      <c r="BW850">
        <v>0</v>
      </c>
      <c r="BX850">
        <v>1</v>
      </c>
      <c r="BY850">
        <v>1</v>
      </c>
      <c r="BZ850">
        <v>0</v>
      </c>
      <c r="CA850">
        <v>0</v>
      </c>
      <c r="CB850" s="18">
        <f t="shared" si="288"/>
        <v>0</v>
      </c>
      <c r="CC850" s="19">
        <v>5</v>
      </c>
      <c r="CD850">
        <v>1.1000000000000001</v>
      </c>
      <c r="CE850">
        <v>0.8</v>
      </c>
      <c r="CF850">
        <v>1.9</v>
      </c>
      <c r="CG850" s="20">
        <f t="shared" si="289"/>
        <v>3.1147540983606555E-2</v>
      </c>
      <c r="CH850" s="20">
        <f t="shared" si="290"/>
        <v>0.22203466857107201</v>
      </c>
      <c r="CI850">
        <v>11.1</v>
      </c>
      <c r="CJ850">
        <v>11.3</v>
      </c>
      <c r="CK850">
        <v>4.2</v>
      </c>
      <c r="CL850">
        <v>1.6</v>
      </c>
      <c r="CM850">
        <v>1.9</v>
      </c>
      <c r="CN850">
        <v>0</v>
      </c>
      <c r="CO850">
        <v>3.5</v>
      </c>
      <c r="CP850" s="21">
        <f t="shared" si="291"/>
        <v>5.737704918032787E-2</v>
      </c>
      <c r="CQ850" s="21">
        <f t="shared" si="292"/>
        <v>0.40901123157829056</v>
      </c>
      <c r="CU850">
        <v>16</v>
      </c>
      <c r="CV850" t="s">
        <v>516</v>
      </c>
      <c r="CW850">
        <v>750000</v>
      </c>
      <c r="CY850" s="22">
        <f t="shared" si="293"/>
        <v>2.1829268292682928</v>
      </c>
    </row>
    <row r="851" spans="1:103" x14ac:dyDescent="0.2">
      <c r="A851">
        <v>90</v>
      </c>
      <c r="B851" t="s">
        <v>970</v>
      </c>
      <c r="C851" t="s">
        <v>472</v>
      </c>
      <c r="D851" t="s">
        <v>105</v>
      </c>
      <c r="E851" t="s">
        <v>106</v>
      </c>
      <c r="F851">
        <v>71</v>
      </c>
      <c r="G851">
        <v>190</v>
      </c>
      <c r="H851" t="s">
        <v>118</v>
      </c>
      <c r="I851">
        <v>2001</v>
      </c>
      <c r="J851">
        <v>1</v>
      </c>
      <c r="K851">
        <v>4</v>
      </c>
      <c r="M851">
        <v>30</v>
      </c>
      <c r="N851" t="s">
        <v>3624</v>
      </c>
      <c r="O851" s="12" t="s">
        <v>1483</v>
      </c>
      <c r="P851" s="12" t="s">
        <v>3625</v>
      </c>
      <c r="Q851" t="s">
        <v>122</v>
      </c>
      <c r="T851" s="12" t="s">
        <v>170</v>
      </c>
      <c r="U851">
        <v>26</v>
      </c>
      <c r="V851">
        <v>2</v>
      </c>
      <c r="W851">
        <v>2</v>
      </c>
      <c r="X851">
        <v>4</v>
      </c>
      <c r="Y851">
        <v>-4</v>
      </c>
      <c r="Z851">
        <v>28</v>
      </c>
      <c r="AA851">
        <v>4</v>
      </c>
      <c r="AB851">
        <v>5</v>
      </c>
      <c r="AC851" s="13">
        <f t="shared" si="273"/>
        <v>7.1428571428571425E-2</v>
      </c>
      <c r="AD851" s="13">
        <f t="shared" si="274"/>
        <v>5.4054054054054057E-2</v>
      </c>
      <c r="AE851" s="14">
        <v>27.9</v>
      </c>
      <c r="AF851" s="15">
        <v>11</v>
      </c>
      <c r="AG851" s="15">
        <v>4</v>
      </c>
      <c r="AH851" s="15">
        <v>3</v>
      </c>
      <c r="AI851" s="2">
        <v>383.75</v>
      </c>
      <c r="AJ851" s="14">
        <f t="shared" si="275"/>
        <v>14.759615384615385</v>
      </c>
      <c r="AK851">
        <v>548</v>
      </c>
      <c r="AL851" s="14">
        <f t="shared" si="276"/>
        <v>21.076923076923077</v>
      </c>
      <c r="AM851" s="16">
        <f t="shared" si="277"/>
        <v>0.70027372262773724</v>
      </c>
      <c r="AN851" s="15">
        <v>21.333333</v>
      </c>
      <c r="AO851" s="16">
        <f t="shared" si="278"/>
        <v>3.3355048338762212</v>
      </c>
      <c r="AP851" s="13">
        <f>IF(('Even Strength'!CU851+'Power Play'!AJ851+'Penalty Kill'!AF851)&gt;0,V851/('Even Strength'!CU851+'Power Play'!AJ851+'Penalty Kill'!AF851),0)</f>
        <v>2.5000000000000001E-2</v>
      </c>
      <c r="AQ851" s="13">
        <f>IF(('Even Strength'!CU851+'Power Play'!AJ851+'Penalty Kill'!AF851)&gt;0,W851/('Even Strength'!CU851+'Power Play'!AJ851+'Penalty Kill'!AF851),0)</f>
        <v>2.5000000000000001E-2</v>
      </c>
      <c r="AR851" s="13">
        <f t="shared" si="279"/>
        <v>0.05</v>
      </c>
      <c r="AS851">
        <v>184</v>
      </c>
      <c r="AT851">
        <v>173</v>
      </c>
      <c r="AU851" s="17">
        <f t="shared" si="280"/>
        <v>0.51540616246498594</v>
      </c>
      <c r="AV851">
        <v>22.4</v>
      </c>
      <c r="AW851">
        <v>26</v>
      </c>
      <c r="AX851">
        <v>4</v>
      </c>
      <c r="AY851">
        <v>10</v>
      </c>
      <c r="AZ851">
        <v>4</v>
      </c>
      <c r="BA851">
        <v>10</v>
      </c>
      <c r="BB851">
        <v>13</v>
      </c>
      <c r="BC851" s="2">
        <f t="shared" si="281"/>
        <v>4.0651465798045603</v>
      </c>
      <c r="BD851" s="14">
        <f t="shared" si="282"/>
        <v>0.62540716612377856</v>
      </c>
      <c r="BE851" s="14">
        <f t="shared" si="283"/>
        <v>1.5635179153094463</v>
      </c>
      <c r="BF851" s="14">
        <f t="shared" si="284"/>
        <v>0.62540716612377856</v>
      </c>
      <c r="BG851" s="14">
        <f t="shared" si="285"/>
        <v>1.5635179153094463</v>
      </c>
      <c r="BH851" s="14">
        <f t="shared" si="286"/>
        <v>2.0325732899022801</v>
      </c>
      <c r="BI851">
        <v>12</v>
      </c>
      <c r="BJ851">
        <v>6</v>
      </c>
      <c r="BK851">
        <v>0</v>
      </c>
      <c r="BL851">
        <v>0</v>
      </c>
      <c r="BM851">
        <v>0</v>
      </c>
      <c r="BN851">
        <v>0</v>
      </c>
      <c r="BO851" s="2">
        <v>-3.5485439999999997</v>
      </c>
      <c r="BR851" s="18" t="str">
        <f t="shared" si="287"/>
        <v xml:space="preserve"> </v>
      </c>
      <c r="BT851">
        <v>0</v>
      </c>
      <c r="BU851">
        <v>5</v>
      </c>
      <c r="BV851">
        <v>1</v>
      </c>
      <c r="BW851">
        <v>0</v>
      </c>
      <c r="BX851">
        <v>1</v>
      </c>
      <c r="BY851">
        <v>0</v>
      </c>
      <c r="BZ851">
        <v>0</v>
      </c>
      <c r="CA851">
        <v>0</v>
      </c>
      <c r="CB851" s="18">
        <f t="shared" si="288"/>
        <v>0</v>
      </c>
      <c r="CC851" s="19">
        <v>1</v>
      </c>
      <c r="CD851">
        <v>-0.4</v>
      </c>
      <c r="CE851">
        <v>0.2</v>
      </c>
      <c r="CF851">
        <v>-0.2</v>
      </c>
      <c r="CG851" s="20">
        <f t="shared" si="289"/>
        <v>-7.6923076923076927E-3</v>
      </c>
      <c r="CH851" s="20">
        <f t="shared" si="290"/>
        <v>-3.1270358306188926E-2</v>
      </c>
      <c r="CI851">
        <v>5.9</v>
      </c>
      <c r="CJ851">
        <v>5.7</v>
      </c>
      <c r="CK851">
        <v>-3.9</v>
      </c>
      <c r="CL851">
        <v>-0.9</v>
      </c>
      <c r="CM851">
        <v>0.2</v>
      </c>
      <c r="CN851">
        <v>0</v>
      </c>
      <c r="CO851">
        <v>-0.7</v>
      </c>
      <c r="CP851" s="21">
        <f t="shared" si="291"/>
        <v>-2.6923076923076921E-2</v>
      </c>
      <c r="CQ851" s="21">
        <f t="shared" si="292"/>
        <v>-0.10944625407166123</v>
      </c>
      <c r="CU851">
        <v>56</v>
      </c>
      <c r="CV851" t="s">
        <v>3626</v>
      </c>
      <c r="CW851">
        <v>4900000</v>
      </c>
      <c r="CY851" s="22">
        <f t="shared" si="293"/>
        <v>-9.3048780487804876</v>
      </c>
    </row>
    <row r="852" spans="1:103" x14ac:dyDescent="0.2">
      <c r="A852">
        <v>48</v>
      </c>
      <c r="B852" t="s">
        <v>3627</v>
      </c>
      <c r="C852" t="s">
        <v>3628</v>
      </c>
      <c r="D852" t="s">
        <v>399</v>
      </c>
      <c r="E852" t="s">
        <v>117</v>
      </c>
      <c r="F852">
        <v>72</v>
      </c>
      <c r="G852">
        <v>173</v>
      </c>
      <c r="H852" t="s">
        <v>107</v>
      </c>
      <c r="M852">
        <v>26</v>
      </c>
      <c r="N852" t="s">
        <v>3629</v>
      </c>
      <c r="O852" s="12" t="s">
        <v>833</v>
      </c>
      <c r="P852" s="12" t="s">
        <v>3630</v>
      </c>
      <c r="Q852" t="s">
        <v>210</v>
      </c>
      <c r="T852" s="12" t="s">
        <v>170</v>
      </c>
      <c r="U852">
        <v>13</v>
      </c>
      <c r="V852">
        <v>2</v>
      </c>
      <c r="W852">
        <v>1</v>
      </c>
      <c r="X852">
        <v>3</v>
      </c>
      <c r="Y852">
        <v>3</v>
      </c>
      <c r="Z852">
        <v>15</v>
      </c>
      <c r="AA852">
        <v>6</v>
      </c>
      <c r="AB852">
        <v>4</v>
      </c>
      <c r="AC852" s="13">
        <f t="shared" si="273"/>
        <v>0.13333333333333333</v>
      </c>
      <c r="AD852" s="13">
        <f t="shared" si="274"/>
        <v>0.08</v>
      </c>
      <c r="AE852" s="14">
        <v>27.2</v>
      </c>
      <c r="AF852" s="15">
        <v>10</v>
      </c>
      <c r="AG852" s="15">
        <v>3</v>
      </c>
      <c r="AH852" s="15">
        <v>1</v>
      </c>
      <c r="AI852" s="2">
        <v>121.8666666667</v>
      </c>
      <c r="AJ852" s="14">
        <f t="shared" si="275"/>
        <v>9.3743589743615381</v>
      </c>
      <c r="AK852">
        <v>171</v>
      </c>
      <c r="AL852" s="14">
        <f t="shared" si="276"/>
        <v>13.153846153846153</v>
      </c>
      <c r="AM852" s="16">
        <f t="shared" si="277"/>
        <v>0.71267056530233919</v>
      </c>
      <c r="AN852" s="15">
        <v>0</v>
      </c>
      <c r="AO852" s="16">
        <f t="shared" si="278"/>
        <v>0</v>
      </c>
      <c r="AP852" s="13">
        <f>IF(('Even Strength'!CU852+'Power Play'!AJ852+'Penalty Kill'!AF852)&gt;0,V852/('Even Strength'!CU852+'Power Play'!AJ852+'Penalty Kill'!AF852),0)</f>
        <v>6.6666666666666666E-2</v>
      </c>
      <c r="AQ852" s="13">
        <f>IF(('Even Strength'!CU852+'Power Play'!AJ852+'Penalty Kill'!AF852)&gt;0,W852/('Even Strength'!CU852+'Power Play'!AJ852+'Penalty Kill'!AF852),0)</f>
        <v>3.3333333333333333E-2</v>
      </c>
      <c r="AR852" s="13">
        <f t="shared" si="279"/>
        <v>0.1</v>
      </c>
      <c r="AS852">
        <v>50</v>
      </c>
      <c r="AT852">
        <v>47</v>
      </c>
      <c r="AU852" s="17">
        <f t="shared" si="280"/>
        <v>0.51546391752577314</v>
      </c>
      <c r="AV852">
        <v>12.2</v>
      </c>
      <c r="AW852">
        <v>13</v>
      </c>
      <c r="AX852">
        <v>9</v>
      </c>
      <c r="AY852">
        <v>5</v>
      </c>
      <c r="AZ852">
        <v>6</v>
      </c>
      <c r="BA852">
        <v>3</v>
      </c>
      <c r="BB852">
        <v>3</v>
      </c>
      <c r="BC852" s="2">
        <f t="shared" si="281"/>
        <v>6.4004376367597375</v>
      </c>
      <c r="BD852" s="14">
        <f t="shared" si="282"/>
        <v>4.4310722100644337</v>
      </c>
      <c r="BE852" s="14">
        <f t="shared" si="283"/>
        <v>2.46170678336913</v>
      </c>
      <c r="BF852" s="14">
        <f t="shared" si="284"/>
        <v>2.9540481400429557</v>
      </c>
      <c r="BG852" s="14">
        <f t="shared" si="285"/>
        <v>1.4770240700214778</v>
      </c>
      <c r="BH852" s="14">
        <f t="shared" si="286"/>
        <v>1.4770240700214778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2">
        <v>0.78003299999999998</v>
      </c>
      <c r="BP852">
        <v>1</v>
      </c>
      <c r="BQ852">
        <v>0</v>
      </c>
      <c r="BR852" s="18">
        <f t="shared" si="287"/>
        <v>0</v>
      </c>
      <c r="BS852">
        <v>0</v>
      </c>
      <c r="BT852">
        <v>0</v>
      </c>
      <c r="BU852">
        <v>3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 s="18">
        <f t="shared" si="288"/>
        <v>0</v>
      </c>
      <c r="CC852" s="19">
        <v>4</v>
      </c>
      <c r="CD852">
        <v>0.2</v>
      </c>
      <c r="CE852">
        <v>0.30000000000000004</v>
      </c>
      <c r="CF852">
        <v>0.5</v>
      </c>
      <c r="CG852" s="20">
        <f t="shared" si="289"/>
        <v>3.8461538461538464E-2</v>
      </c>
      <c r="CH852" s="20">
        <f t="shared" si="290"/>
        <v>0.246170678336913</v>
      </c>
      <c r="CI852">
        <v>2.2000000000000002</v>
      </c>
      <c r="CJ852">
        <v>2.1</v>
      </c>
      <c r="CK852">
        <v>3.3</v>
      </c>
      <c r="CL852">
        <v>0.4</v>
      </c>
      <c r="CM852">
        <v>0.5</v>
      </c>
      <c r="CN852">
        <v>-0.30000000000000004</v>
      </c>
      <c r="CO852">
        <v>0.60000000000000009</v>
      </c>
      <c r="CP852" s="21">
        <f t="shared" si="291"/>
        <v>4.6153846153846163E-2</v>
      </c>
      <c r="CQ852" s="21">
        <f t="shared" si="292"/>
        <v>0.29540481400429563</v>
      </c>
      <c r="CW852">
        <v>550000</v>
      </c>
      <c r="CY852" s="22">
        <f t="shared" si="293"/>
        <v>-0.36585365853658514</v>
      </c>
    </row>
    <row r="853" spans="1:103" x14ac:dyDescent="0.2">
      <c r="A853">
        <v>13</v>
      </c>
      <c r="B853" t="s">
        <v>103</v>
      </c>
      <c r="C853" t="s">
        <v>3631</v>
      </c>
      <c r="D853" t="s">
        <v>105</v>
      </c>
      <c r="E853" t="s">
        <v>106</v>
      </c>
      <c r="F853">
        <v>75</v>
      </c>
      <c r="G853">
        <v>210</v>
      </c>
      <c r="H853" t="s">
        <v>118</v>
      </c>
      <c r="L853" t="s">
        <v>108</v>
      </c>
      <c r="M853">
        <v>25</v>
      </c>
      <c r="N853" t="s">
        <v>3632</v>
      </c>
      <c r="O853" s="12" t="s">
        <v>2518</v>
      </c>
      <c r="P853" s="12" t="s">
        <v>3633</v>
      </c>
      <c r="Q853" t="s">
        <v>177</v>
      </c>
      <c r="T853" s="12" t="s">
        <v>170</v>
      </c>
      <c r="U853">
        <v>19</v>
      </c>
      <c r="V853">
        <v>1</v>
      </c>
      <c r="W853">
        <v>0</v>
      </c>
      <c r="X853">
        <v>1</v>
      </c>
      <c r="Y853">
        <v>-1</v>
      </c>
      <c r="Z853">
        <v>13</v>
      </c>
      <c r="AA853">
        <v>5</v>
      </c>
      <c r="AB853">
        <v>2</v>
      </c>
      <c r="AC853" s="13">
        <f t="shared" si="273"/>
        <v>7.6923076923076927E-2</v>
      </c>
      <c r="AD853" s="13">
        <f t="shared" si="274"/>
        <v>0.05</v>
      </c>
      <c r="AE853" s="14">
        <v>23.8</v>
      </c>
      <c r="AF853" s="15">
        <v>5</v>
      </c>
      <c r="AG853" s="15">
        <v>2</v>
      </c>
      <c r="AH853" s="15">
        <v>2</v>
      </c>
      <c r="AI853" s="2">
        <v>130.28333333329999</v>
      </c>
      <c r="AJ853" s="14">
        <f t="shared" si="275"/>
        <v>6.8570175438578946</v>
      </c>
      <c r="AK853">
        <v>205</v>
      </c>
      <c r="AL853" s="14">
        <f t="shared" si="276"/>
        <v>10.789473684210526</v>
      </c>
      <c r="AM853" s="16">
        <f t="shared" si="277"/>
        <v>0.63552845528439017</v>
      </c>
      <c r="AN853" s="15">
        <v>0</v>
      </c>
      <c r="AO853" s="16">
        <f t="shared" si="278"/>
        <v>0</v>
      </c>
      <c r="AP853" s="13">
        <f>IF(('Even Strength'!CU853+'Power Play'!AJ853+'Penalty Kill'!AF853)&gt;0,V853/('Even Strength'!CU853+'Power Play'!AJ853+'Penalty Kill'!AF853),0)</f>
        <v>2.9411764705882353E-2</v>
      </c>
      <c r="AQ853" s="13">
        <f>IF(('Even Strength'!CU853+'Power Play'!AJ853+'Penalty Kill'!AF853)&gt;0,W853/('Even Strength'!CU853+'Power Play'!AJ853+'Penalty Kill'!AF853),0)</f>
        <v>0</v>
      </c>
      <c r="AR853" s="13">
        <f t="shared" si="279"/>
        <v>2.9411764705882353E-2</v>
      </c>
      <c r="AS853">
        <v>46</v>
      </c>
      <c r="AT853">
        <v>44</v>
      </c>
      <c r="AU853" s="17">
        <f t="shared" si="280"/>
        <v>0.51111111111111107</v>
      </c>
      <c r="AV853">
        <v>7.7</v>
      </c>
      <c r="AW853">
        <v>12</v>
      </c>
      <c r="AX853">
        <v>16</v>
      </c>
      <c r="AY853">
        <v>8</v>
      </c>
      <c r="AZ853">
        <v>5</v>
      </c>
      <c r="BA853">
        <v>5</v>
      </c>
      <c r="BB853">
        <v>3</v>
      </c>
      <c r="BC853" s="2">
        <f t="shared" si="281"/>
        <v>5.5264167839338691</v>
      </c>
      <c r="BD853" s="14">
        <f t="shared" si="282"/>
        <v>7.3685557119118261</v>
      </c>
      <c r="BE853" s="14">
        <f t="shared" si="283"/>
        <v>3.6842778559559131</v>
      </c>
      <c r="BF853" s="14">
        <f t="shared" si="284"/>
        <v>2.3026736599724456</v>
      </c>
      <c r="BG853" s="14">
        <f t="shared" si="285"/>
        <v>2.3026736599724456</v>
      </c>
      <c r="BH853" s="14">
        <f t="shared" si="286"/>
        <v>1.3816041959834673</v>
      </c>
      <c r="BI853">
        <v>6</v>
      </c>
      <c r="BJ853">
        <v>3</v>
      </c>
      <c r="BK853">
        <v>0</v>
      </c>
      <c r="BL853">
        <v>0</v>
      </c>
      <c r="BM853">
        <v>0</v>
      </c>
      <c r="BN853">
        <v>0</v>
      </c>
      <c r="BO853" s="2">
        <v>1.7651080000000001</v>
      </c>
      <c r="BR853" s="18" t="str">
        <f t="shared" si="287"/>
        <v xml:space="preserve"> </v>
      </c>
      <c r="BT853">
        <v>0</v>
      </c>
      <c r="BU853">
        <v>6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 s="18">
        <f t="shared" si="288"/>
        <v>0</v>
      </c>
      <c r="CC853" s="19">
        <v>5</v>
      </c>
      <c r="CD853">
        <v>-0.1</v>
      </c>
      <c r="CE853">
        <v>0.1</v>
      </c>
      <c r="CF853">
        <v>0</v>
      </c>
      <c r="CG853" s="20">
        <f t="shared" si="289"/>
        <v>0</v>
      </c>
      <c r="CH853" s="20">
        <f t="shared" si="290"/>
        <v>0</v>
      </c>
      <c r="CI853">
        <v>3.3</v>
      </c>
      <c r="CJ853">
        <v>2.9</v>
      </c>
      <c r="CK853">
        <v>-0.4</v>
      </c>
      <c r="CL853">
        <v>-1</v>
      </c>
      <c r="CM853">
        <v>0.30000000000000004</v>
      </c>
      <c r="CN853">
        <v>0</v>
      </c>
      <c r="CO853">
        <v>-0.7</v>
      </c>
      <c r="CP853" s="21">
        <f t="shared" si="291"/>
        <v>-3.6842105263157891E-2</v>
      </c>
      <c r="CQ853" s="21">
        <f t="shared" si="292"/>
        <v>-0.32237431239614234</v>
      </c>
      <c r="CW853">
        <v>510000</v>
      </c>
      <c r="CY853" s="22">
        <f t="shared" si="293"/>
        <v>-1.5956097560975608</v>
      </c>
    </row>
    <row r="854" spans="1:103" x14ac:dyDescent="0.2">
      <c r="A854">
        <v>15</v>
      </c>
      <c r="B854" t="s">
        <v>3634</v>
      </c>
      <c r="C854" t="s">
        <v>3635</v>
      </c>
      <c r="D854" t="s">
        <v>105</v>
      </c>
      <c r="E854" t="s">
        <v>106</v>
      </c>
      <c r="F854">
        <v>76</v>
      </c>
      <c r="G854">
        <v>234</v>
      </c>
      <c r="H854" t="s">
        <v>107</v>
      </c>
      <c r="M854">
        <v>29</v>
      </c>
      <c r="N854" t="s">
        <v>3636</v>
      </c>
      <c r="O854" s="12" t="s">
        <v>447</v>
      </c>
      <c r="P854" s="12" t="s">
        <v>3637</v>
      </c>
      <c r="Q854" s="12" t="s">
        <v>155</v>
      </c>
      <c r="R854" t="s">
        <v>382</v>
      </c>
      <c r="S854">
        <v>12</v>
      </c>
      <c r="T854" s="12" t="s">
        <v>546</v>
      </c>
      <c r="U854">
        <v>48</v>
      </c>
      <c r="V854">
        <v>4</v>
      </c>
      <c r="W854">
        <v>3</v>
      </c>
      <c r="X854">
        <v>7</v>
      </c>
      <c r="Y854">
        <v>-4</v>
      </c>
      <c r="Z854">
        <v>31</v>
      </c>
      <c r="AA854">
        <v>14</v>
      </c>
      <c r="AB854">
        <v>11</v>
      </c>
      <c r="AC854" s="13">
        <f t="shared" si="273"/>
        <v>0.12903225806451613</v>
      </c>
      <c r="AD854" s="13">
        <f t="shared" si="274"/>
        <v>7.1428571428571425E-2</v>
      </c>
      <c r="AE854" s="14">
        <v>31.4</v>
      </c>
      <c r="AF854" s="15">
        <v>20</v>
      </c>
      <c r="AG854" s="15">
        <v>0</v>
      </c>
      <c r="AH854" s="15">
        <v>2</v>
      </c>
      <c r="AI854" s="2">
        <v>311.68333333330003</v>
      </c>
      <c r="AJ854" s="14">
        <f t="shared" si="275"/>
        <v>6.4934027777770842</v>
      </c>
      <c r="AK854">
        <v>494</v>
      </c>
      <c r="AL854" s="14">
        <f t="shared" si="276"/>
        <v>10.291666666666666</v>
      </c>
      <c r="AM854" s="16">
        <f t="shared" si="277"/>
        <v>0.63093792172732799</v>
      </c>
      <c r="AN854" s="15">
        <v>39</v>
      </c>
      <c r="AO854" s="16">
        <f t="shared" si="278"/>
        <v>7.5076199133744197</v>
      </c>
      <c r="AP854" s="13">
        <f>IF(('Even Strength'!CU854+'Power Play'!AJ854+'Penalty Kill'!AF854)&gt;0,V854/('Even Strength'!CU854+'Power Play'!AJ854+'Penalty Kill'!AF854),0)</f>
        <v>4.5454545454545456E-2</v>
      </c>
      <c r="AQ854" s="13">
        <f>IF(('Even Strength'!CU854+'Power Play'!AJ854+'Penalty Kill'!AF854)&gt;0,W854/('Even Strength'!CU854+'Power Play'!AJ854+'Penalty Kill'!AF854),0)</f>
        <v>3.4090909090909088E-2</v>
      </c>
      <c r="AR854" s="13">
        <f t="shared" si="279"/>
        <v>7.9545454545454544E-2</v>
      </c>
      <c r="AS854">
        <v>1</v>
      </c>
      <c r="AT854">
        <v>4</v>
      </c>
      <c r="AU854" s="17">
        <f t="shared" si="280"/>
        <v>0.2</v>
      </c>
      <c r="AV854">
        <v>0.1</v>
      </c>
      <c r="AW854">
        <v>29</v>
      </c>
      <c r="AX854">
        <v>45</v>
      </c>
      <c r="AY854">
        <v>10</v>
      </c>
      <c r="AZ854">
        <v>14</v>
      </c>
      <c r="BA854">
        <v>12</v>
      </c>
      <c r="BB854">
        <v>8</v>
      </c>
      <c r="BC854" s="2">
        <f t="shared" si="281"/>
        <v>5.5825891663553371</v>
      </c>
      <c r="BD854" s="14">
        <f t="shared" si="282"/>
        <v>8.6626383615858664</v>
      </c>
      <c r="BE854" s="14">
        <f t="shared" si="283"/>
        <v>1.9250307470190815</v>
      </c>
      <c r="BF854" s="14">
        <f t="shared" si="284"/>
        <v>2.6950430458267145</v>
      </c>
      <c r="BG854" s="14">
        <f t="shared" si="285"/>
        <v>2.3100368964228983</v>
      </c>
      <c r="BH854" s="14">
        <f t="shared" si="286"/>
        <v>1.5400245976152653</v>
      </c>
      <c r="BI854">
        <v>68</v>
      </c>
      <c r="BJ854">
        <v>14</v>
      </c>
      <c r="BK854">
        <v>6</v>
      </c>
      <c r="BL854">
        <v>0</v>
      </c>
      <c r="BM854">
        <v>1</v>
      </c>
      <c r="BN854">
        <v>0</v>
      </c>
      <c r="BO854" s="2">
        <v>-9.5672530000000009</v>
      </c>
      <c r="BR854" s="18" t="str">
        <f t="shared" si="287"/>
        <v xml:space="preserve"> </v>
      </c>
      <c r="BT854">
        <v>0</v>
      </c>
      <c r="BU854">
        <v>11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 s="18">
        <f t="shared" si="288"/>
        <v>0</v>
      </c>
      <c r="CC854" s="19">
        <v>2</v>
      </c>
      <c r="CD854">
        <v>0.4</v>
      </c>
      <c r="CE854">
        <v>0.2</v>
      </c>
      <c r="CF854">
        <v>0.60000000000000009</v>
      </c>
      <c r="CG854" s="20">
        <f t="shared" si="289"/>
        <v>1.2500000000000002E-2</v>
      </c>
      <c r="CH854" s="20">
        <f t="shared" si="290"/>
        <v>0.11550184482114491</v>
      </c>
      <c r="CI854">
        <v>7.2</v>
      </c>
      <c r="CJ854">
        <v>7.1</v>
      </c>
      <c r="CK854">
        <v>-1.7000000000000002</v>
      </c>
      <c r="CL854">
        <v>-0.2</v>
      </c>
      <c r="CM854">
        <v>0.7</v>
      </c>
      <c r="CN854">
        <v>0</v>
      </c>
      <c r="CO854">
        <v>0.5</v>
      </c>
      <c r="CP854" s="21">
        <f t="shared" si="291"/>
        <v>1.0416666666666666E-2</v>
      </c>
      <c r="CQ854" s="21">
        <f t="shared" si="292"/>
        <v>9.6251537350954083E-2</v>
      </c>
      <c r="CU854">
        <v>15</v>
      </c>
      <c r="CV854" t="s">
        <v>3638</v>
      </c>
      <c r="CW854">
        <v>725000</v>
      </c>
      <c r="CY854" s="22">
        <f t="shared" si="293"/>
        <v>-0.77317073170731709</v>
      </c>
    </row>
    <row r="855" spans="1:103" x14ac:dyDescent="0.2">
      <c r="A855">
        <v>56</v>
      </c>
      <c r="B855" t="s">
        <v>3639</v>
      </c>
      <c r="C855" t="s">
        <v>333</v>
      </c>
      <c r="D855" t="s">
        <v>334</v>
      </c>
      <c r="E855" t="s">
        <v>117</v>
      </c>
      <c r="F855">
        <v>74</v>
      </c>
      <c r="G855">
        <v>200</v>
      </c>
      <c r="H855" t="s">
        <v>107</v>
      </c>
      <c r="I855">
        <v>2009</v>
      </c>
      <c r="J855">
        <v>4</v>
      </c>
      <c r="K855">
        <v>115</v>
      </c>
      <c r="L855" t="s">
        <v>108</v>
      </c>
      <c r="M855">
        <v>22</v>
      </c>
      <c r="N855" t="s">
        <v>3640</v>
      </c>
      <c r="O855" s="12" t="s">
        <v>524</v>
      </c>
      <c r="P855" s="12" t="s">
        <v>3641</v>
      </c>
      <c r="Q855" t="s">
        <v>210</v>
      </c>
      <c r="T855" s="12" t="s">
        <v>178</v>
      </c>
      <c r="U855">
        <v>9</v>
      </c>
      <c r="V855">
        <v>0</v>
      </c>
      <c r="W855">
        <v>3</v>
      </c>
      <c r="X855">
        <v>3</v>
      </c>
      <c r="Y855">
        <v>0</v>
      </c>
      <c r="Z855">
        <v>5</v>
      </c>
      <c r="AA855">
        <v>1</v>
      </c>
      <c r="AB855">
        <v>9</v>
      </c>
      <c r="AC855" s="13">
        <f t="shared" si="273"/>
        <v>0</v>
      </c>
      <c r="AD855" s="13">
        <f t="shared" si="274"/>
        <v>0</v>
      </c>
      <c r="AE855" s="14">
        <v>46.3</v>
      </c>
      <c r="AF855" s="15">
        <v>4</v>
      </c>
      <c r="AG855" s="15">
        <v>0</v>
      </c>
      <c r="AH855" s="15">
        <v>1</v>
      </c>
      <c r="AI855" s="2">
        <v>131.26666666669999</v>
      </c>
      <c r="AJ855" s="14">
        <f t="shared" si="275"/>
        <v>14.585185185188887</v>
      </c>
      <c r="AK855">
        <v>152</v>
      </c>
      <c r="AL855" s="14">
        <f t="shared" si="276"/>
        <v>16.888888888888889</v>
      </c>
      <c r="AM855" s="16">
        <f t="shared" si="277"/>
        <v>0.86359649122828941</v>
      </c>
      <c r="AN855" s="15">
        <v>6.5</v>
      </c>
      <c r="AO855" s="16">
        <f t="shared" si="278"/>
        <v>2.9710512950728871</v>
      </c>
      <c r="AP855" s="13">
        <f>IF(('Even Strength'!CU855+'Power Play'!AJ855+'Penalty Kill'!AF855)&gt;0,V855/('Even Strength'!CU855+'Power Play'!AJ855+'Penalty Kill'!AF855),0)</f>
        <v>0</v>
      </c>
      <c r="AQ855" s="13">
        <f>IF(('Even Strength'!CU855+'Power Play'!AJ855+'Penalty Kill'!AF855)&gt;0,W855/('Even Strength'!CU855+'Power Play'!AJ855+'Penalty Kill'!AF855),0)</f>
        <v>0.23076923076923078</v>
      </c>
      <c r="AR855" s="13">
        <f t="shared" si="279"/>
        <v>0.23076923076923078</v>
      </c>
      <c r="AS855">
        <v>0</v>
      </c>
      <c r="AT855">
        <v>0</v>
      </c>
      <c r="AU855" s="17">
        <f t="shared" si="280"/>
        <v>0</v>
      </c>
      <c r="AV855">
        <v>0</v>
      </c>
      <c r="AW855">
        <v>24</v>
      </c>
      <c r="AX855">
        <v>11</v>
      </c>
      <c r="AY855">
        <v>4</v>
      </c>
      <c r="AZ855">
        <v>1</v>
      </c>
      <c r="BA855">
        <v>7</v>
      </c>
      <c r="BB855">
        <v>1</v>
      </c>
      <c r="BC855" s="2">
        <f t="shared" si="281"/>
        <v>10.970035551038352</v>
      </c>
      <c r="BD855" s="14">
        <f t="shared" si="282"/>
        <v>5.0279329608925778</v>
      </c>
      <c r="BE855" s="14">
        <f t="shared" si="283"/>
        <v>1.828339258506392</v>
      </c>
      <c r="BF855" s="14">
        <f t="shared" si="284"/>
        <v>0.457084814626598</v>
      </c>
      <c r="BG855" s="14">
        <f t="shared" si="285"/>
        <v>3.1995937023861862</v>
      </c>
      <c r="BH855" s="14">
        <f t="shared" si="286"/>
        <v>0.457084814626598</v>
      </c>
      <c r="BI855">
        <v>5</v>
      </c>
      <c r="BJ855">
        <v>0</v>
      </c>
      <c r="BK855">
        <v>1</v>
      </c>
      <c r="BL855">
        <v>0</v>
      </c>
      <c r="BM855">
        <v>0</v>
      </c>
      <c r="BN855">
        <v>0</v>
      </c>
      <c r="BO855" s="2">
        <v>1.6421000000000001</v>
      </c>
      <c r="BR855" s="18" t="str">
        <f t="shared" si="287"/>
        <v xml:space="preserve"> </v>
      </c>
      <c r="BT855">
        <v>0</v>
      </c>
      <c r="BU855">
        <v>4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 s="18">
        <f t="shared" si="288"/>
        <v>0</v>
      </c>
      <c r="CC855" s="19">
        <v>4</v>
      </c>
      <c r="CD855">
        <v>0.2</v>
      </c>
      <c r="CE855">
        <v>0.30000000000000004</v>
      </c>
      <c r="CF855">
        <v>0.4</v>
      </c>
      <c r="CG855" s="20">
        <f t="shared" si="289"/>
        <v>4.4444444444444446E-2</v>
      </c>
      <c r="CH855" s="20">
        <f t="shared" si="290"/>
        <v>0.18283392585063921</v>
      </c>
      <c r="CI855">
        <v>2.8</v>
      </c>
      <c r="CJ855">
        <v>3.8</v>
      </c>
      <c r="CK855">
        <v>0.2</v>
      </c>
      <c r="CL855">
        <v>0.4</v>
      </c>
      <c r="CM855">
        <v>0.4</v>
      </c>
      <c r="CN855">
        <v>0</v>
      </c>
      <c r="CO855">
        <v>0.7</v>
      </c>
      <c r="CP855" s="21">
        <f t="shared" si="291"/>
        <v>7.7777777777777779E-2</v>
      </c>
      <c r="CQ855" s="21">
        <f t="shared" si="292"/>
        <v>0.31995937023861859</v>
      </c>
      <c r="CU855">
        <v>7</v>
      </c>
      <c r="CV855" t="s">
        <v>2577</v>
      </c>
      <c r="CW855">
        <v>900000</v>
      </c>
      <c r="CY855" s="22">
        <f t="shared" si="293"/>
        <v>-0.8804878048780489</v>
      </c>
    </row>
    <row r="856" spans="1:103" x14ac:dyDescent="0.2">
      <c r="A856">
        <v>26</v>
      </c>
      <c r="B856" t="s">
        <v>3642</v>
      </c>
      <c r="C856" t="s">
        <v>3643</v>
      </c>
      <c r="D856" t="s">
        <v>127</v>
      </c>
      <c r="E856" t="s">
        <v>117</v>
      </c>
      <c r="F856">
        <v>77</v>
      </c>
      <c r="G856">
        <v>205</v>
      </c>
      <c r="H856" t="s">
        <v>107</v>
      </c>
      <c r="I856">
        <v>2004</v>
      </c>
      <c r="J856">
        <v>1</v>
      </c>
      <c r="K856">
        <v>5</v>
      </c>
      <c r="M856">
        <v>27</v>
      </c>
      <c r="N856" t="s">
        <v>3644</v>
      </c>
      <c r="O856" s="12" t="s">
        <v>905</v>
      </c>
      <c r="P856" s="12" t="s">
        <v>3645</v>
      </c>
      <c r="Q856" t="s">
        <v>169</v>
      </c>
      <c r="T856" s="12" t="s">
        <v>148</v>
      </c>
      <c r="U856">
        <v>82</v>
      </c>
      <c r="V856">
        <v>28</v>
      </c>
      <c r="W856">
        <v>41</v>
      </c>
      <c r="X856">
        <v>69</v>
      </c>
      <c r="Y856">
        <v>4</v>
      </c>
      <c r="Z856">
        <v>225</v>
      </c>
      <c r="AA856">
        <v>99</v>
      </c>
      <c r="AB856">
        <v>84</v>
      </c>
      <c r="AC856" s="13">
        <f t="shared" si="273"/>
        <v>0.12444444444444444</v>
      </c>
      <c r="AD856" s="13">
        <f t="shared" si="274"/>
        <v>6.8627450980392163E-2</v>
      </c>
      <c r="AE856" s="14">
        <v>27.8</v>
      </c>
      <c r="AF856" s="15">
        <v>108</v>
      </c>
      <c r="AG856" s="15">
        <v>42</v>
      </c>
      <c r="AH856" s="15">
        <v>27</v>
      </c>
      <c r="AI856" s="2">
        <v>1532.3333333333001</v>
      </c>
      <c r="AJ856" s="14">
        <f t="shared" si="275"/>
        <v>18.686991869918295</v>
      </c>
      <c r="AK856">
        <v>1969</v>
      </c>
      <c r="AL856" s="14">
        <f t="shared" si="276"/>
        <v>24.012195121951219</v>
      </c>
      <c r="AM856" s="16">
        <f t="shared" si="277"/>
        <v>0.77822921956998481</v>
      </c>
      <c r="AN856" s="15">
        <v>289.479624</v>
      </c>
      <c r="AO856" s="16">
        <f t="shared" si="278"/>
        <v>11.334855845116627</v>
      </c>
      <c r="AP856" s="13">
        <f>IF(('Even Strength'!CU856+'Power Play'!AJ856+'Penalty Kill'!AF856)&gt;0,V856/('Even Strength'!CU856+'Power Play'!AJ856+'Penalty Kill'!AF856),0)</f>
        <v>0.24778761061946902</v>
      </c>
      <c r="AQ856" s="13">
        <f>IF(('Even Strength'!CU856+'Power Play'!AJ856+'Penalty Kill'!AF856)&gt;0,W856/('Even Strength'!CU856+'Power Play'!AJ856+'Penalty Kill'!AF856),0)</f>
        <v>0.36283185840707965</v>
      </c>
      <c r="AR856" s="13">
        <f t="shared" si="279"/>
        <v>0.61061946902654873</v>
      </c>
      <c r="AS856">
        <v>15</v>
      </c>
      <c r="AT856">
        <v>25</v>
      </c>
      <c r="AU856" s="17">
        <f t="shared" si="280"/>
        <v>0.375</v>
      </c>
      <c r="AV856">
        <v>0.8</v>
      </c>
      <c r="AW856">
        <v>145</v>
      </c>
      <c r="AX856">
        <v>150</v>
      </c>
      <c r="AY856">
        <v>68</v>
      </c>
      <c r="AZ856">
        <v>99</v>
      </c>
      <c r="BA856">
        <v>32</v>
      </c>
      <c r="BB856">
        <v>36</v>
      </c>
      <c r="BC856" s="2">
        <f t="shared" si="281"/>
        <v>5.6776158364151765</v>
      </c>
      <c r="BD856" s="14">
        <f t="shared" si="282"/>
        <v>5.8733956928432862</v>
      </c>
      <c r="BE856" s="14">
        <f t="shared" si="283"/>
        <v>2.6626060474222899</v>
      </c>
      <c r="BF856" s="14">
        <f t="shared" si="284"/>
        <v>3.8764411572765689</v>
      </c>
      <c r="BG856" s="14">
        <f t="shared" si="285"/>
        <v>1.252991081139901</v>
      </c>
      <c r="BH856" s="14">
        <f t="shared" si="286"/>
        <v>1.4096149662823887</v>
      </c>
      <c r="BI856">
        <v>63</v>
      </c>
      <c r="BJ856">
        <v>24</v>
      </c>
      <c r="BK856">
        <v>1</v>
      </c>
      <c r="BL856">
        <v>1</v>
      </c>
      <c r="BM856">
        <v>0</v>
      </c>
      <c r="BN856">
        <v>0</v>
      </c>
      <c r="BO856" s="2">
        <v>6.0659859999999997</v>
      </c>
      <c r="BP856">
        <v>6</v>
      </c>
      <c r="BQ856">
        <v>1</v>
      </c>
      <c r="BR856" s="18">
        <f t="shared" si="287"/>
        <v>0.16666666666666666</v>
      </c>
      <c r="BS856">
        <v>0</v>
      </c>
      <c r="BT856">
        <v>2</v>
      </c>
      <c r="BU856">
        <v>23</v>
      </c>
      <c r="BV856">
        <v>2</v>
      </c>
      <c r="BW856">
        <v>2</v>
      </c>
      <c r="BX856">
        <v>4</v>
      </c>
      <c r="BY856">
        <v>3</v>
      </c>
      <c r="BZ856">
        <v>0</v>
      </c>
      <c r="CA856">
        <v>0</v>
      </c>
      <c r="CB856" s="18">
        <f t="shared" si="288"/>
        <v>0</v>
      </c>
      <c r="CC856" s="19">
        <v>8</v>
      </c>
      <c r="CD856">
        <v>6.7</v>
      </c>
      <c r="CE856">
        <v>1.7000000000000002</v>
      </c>
      <c r="CF856">
        <v>8.3000000000000007</v>
      </c>
      <c r="CG856" s="20">
        <f t="shared" si="289"/>
        <v>0.10121951219512196</v>
      </c>
      <c r="CH856" s="20">
        <f t="shared" si="290"/>
        <v>0.32499456167066187</v>
      </c>
      <c r="CI856">
        <v>35</v>
      </c>
      <c r="CJ856">
        <v>29.1</v>
      </c>
      <c r="CK856">
        <v>8</v>
      </c>
      <c r="CL856">
        <v>12.8</v>
      </c>
      <c r="CM856">
        <v>2.4</v>
      </c>
      <c r="CN856">
        <v>-0.8</v>
      </c>
      <c r="CO856">
        <v>14.5</v>
      </c>
      <c r="CP856" s="21">
        <f t="shared" si="291"/>
        <v>0.17682926829268292</v>
      </c>
      <c r="CQ856" s="21">
        <f t="shared" si="292"/>
        <v>0.56776158364151763</v>
      </c>
      <c r="CW856">
        <v>5600000</v>
      </c>
      <c r="CY856" s="22">
        <f t="shared" si="293"/>
        <v>4.6658536585365855</v>
      </c>
    </row>
    <row r="857" spans="1:103" x14ac:dyDescent="0.2">
      <c r="A857">
        <v>53</v>
      </c>
      <c r="B857" t="s">
        <v>3646</v>
      </c>
      <c r="C857" t="s">
        <v>510</v>
      </c>
      <c r="D857" t="s">
        <v>245</v>
      </c>
      <c r="E857" t="s">
        <v>106</v>
      </c>
      <c r="F857">
        <v>72</v>
      </c>
      <c r="G857">
        <v>201</v>
      </c>
      <c r="H857" t="s">
        <v>107</v>
      </c>
      <c r="I857">
        <v>2006</v>
      </c>
      <c r="J857">
        <v>3</v>
      </c>
      <c r="K857">
        <v>66</v>
      </c>
      <c r="M857">
        <v>25</v>
      </c>
      <c r="N857" t="s">
        <v>3647</v>
      </c>
      <c r="O857" s="12" t="s">
        <v>743</v>
      </c>
      <c r="P857" s="12" t="s">
        <v>3648</v>
      </c>
      <c r="Q857" t="s">
        <v>367</v>
      </c>
      <c r="T857" s="12" t="s">
        <v>170</v>
      </c>
      <c r="U857">
        <v>52</v>
      </c>
      <c r="V857">
        <v>2</v>
      </c>
      <c r="W857">
        <v>4</v>
      </c>
      <c r="X857">
        <v>6</v>
      </c>
      <c r="Y857">
        <v>-8</v>
      </c>
      <c r="Z857">
        <v>51</v>
      </c>
      <c r="AA857">
        <v>9</v>
      </c>
      <c r="AB857">
        <v>20</v>
      </c>
      <c r="AC857" s="13">
        <f t="shared" si="273"/>
        <v>3.9215686274509803E-2</v>
      </c>
      <c r="AD857" s="13">
        <f t="shared" si="274"/>
        <v>2.5000000000000001E-2</v>
      </c>
      <c r="AE857" s="14">
        <v>34.4</v>
      </c>
      <c r="AF857" s="15">
        <v>29</v>
      </c>
      <c r="AG857" s="15">
        <v>8</v>
      </c>
      <c r="AH857" s="15">
        <v>5</v>
      </c>
      <c r="AI857" s="2">
        <v>503.81666666669997</v>
      </c>
      <c r="AJ857" s="14">
        <f t="shared" si="275"/>
        <v>9.6887820512826917</v>
      </c>
      <c r="AK857">
        <v>767</v>
      </c>
      <c r="AL857" s="14">
        <f t="shared" si="276"/>
        <v>14.75</v>
      </c>
      <c r="AM857" s="16">
        <f t="shared" si="277"/>
        <v>0.65686657974797913</v>
      </c>
      <c r="AN857" s="15">
        <v>31.6</v>
      </c>
      <c r="AO857" s="16">
        <f t="shared" si="278"/>
        <v>3.7632736775941149</v>
      </c>
      <c r="AP857" s="13">
        <f>IF(('Even Strength'!CU857+'Power Play'!AJ857+'Penalty Kill'!AF857)&gt;0,V857/('Even Strength'!CU857+'Power Play'!AJ857+'Penalty Kill'!AF857),0)</f>
        <v>1.8018018018018018E-2</v>
      </c>
      <c r="AQ857" s="13">
        <f>IF(('Even Strength'!CU857+'Power Play'!AJ857+'Penalty Kill'!AF857)&gt;0,W857/('Even Strength'!CU857+'Power Play'!AJ857+'Penalty Kill'!AF857),0)</f>
        <v>3.6036036036036036E-2</v>
      </c>
      <c r="AR857" s="13">
        <f t="shared" si="279"/>
        <v>5.4054054054054057E-2</v>
      </c>
      <c r="AS857">
        <v>197</v>
      </c>
      <c r="AT857">
        <v>191</v>
      </c>
      <c r="AU857" s="17">
        <f t="shared" si="280"/>
        <v>0.50773195876288657</v>
      </c>
      <c r="AV857">
        <v>11.8</v>
      </c>
      <c r="AW857">
        <v>63</v>
      </c>
      <c r="AX857">
        <v>88</v>
      </c>
      <c r="AY857">
        <v>37</v>
      </c>
      <c r="AZ857">
        <v>9</v>
      </c>
      <c r="BA857">
        <v>7</v>
      </c>
      <c r="BB857">
        <v>10</v>
      </c>
      <c r="BC857" s="2">
        <f t="shared" si="281"/>
        <v>7.502729167355354</v>
      </c>
      <c r="BD857" s="14">
        <f t="shared" si="282"/>
        <v>10.480002646464623</v>
      </c>
      <c r="BE857" s="14">
        <f t="shared" si="283"/>
        <v>4.4063647490817157</v>
      </c>
      <c r="BF857" s="14">
        <f t="shared" si="284"/>
        <v>1.0718184524793364</v>
      </c>
      <c r="BG857" s="14">
        <f t="shared" si="285"/>
        <v>0.83363657415059489</v>
      </c>
      <c r="BH857" s="14">
        <f t="shared" si="286"/>
        <v>1.190909391643707</v>
      </c>
      <c r="BI857">
        <v>50</v>
      </c>
      <c r="BJ857">
        <v>10</v>
      </c>
      <c r="BK857">
        <v>4</v>
      </c>
      <c r="BL857">
        <v>1</v>
      </c>
      <c r="BM857">
        <v>0</v>
      </c>
      <c r="BN857">
        <v>0</v>
      </c>
      <c r="BO857" s="2">
        <v>-3.9422389999999998</v>
      </c>
      <c r="BR857" s="18" t="str">
        <f t="shared" si="287"/>
        <v xml:space="preserve"> </v>
      </c>
      <c r="BT857">
        <v>0</v>
      </c>
      <c r="BU857">
        <v>11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 s="18">
        <f t="shared" si="288"/>
        <v>0</v>
      </c>
      <c r="CC857" s="19">
        <v>5</v>
      </c>
      <c r="CD857">
        <v>-0.5</v>
      </c>
      <c r="CE857">
        <v>0.30000000000000004</v>
      </c>
      <c r="CF857">
        <v>-0.2</v>
      </c>
      <c r="CG857" s="20">
        <f t="shared" si="289"/>
        <v>-3.8461538461538464E-3</v>
      </c>
      <c r="CH857" s="20">
        <f t="shared" si="290"/>
        <v>-2.3818187832874142E-2</v>
      </c>
      <c r="CI857">
        <v>9.5</v>
      </c>
      <c r="CJ857">
        <v>13.1</v>
      </c>
      <c r="CK857">
        <v>-9.9</v>
      </c>
      <c r="CL857">
        <v>-1.9</v>
      </c>
      <c r="CM857">
        <v>1.4</v>
      </c>
      <c r="CN857">
        <v>0</v>
      </c>
      <c r="CO857">
        <v>-0.5</v>
      </c>
      <c r="CP857" s="21">
        <f t="shared" si="291"/>
        <v>-9.6153846153846159E-3</v>
      </c>
      <c r="CQ857" s="21">
        <f t="shared" si="292"/>
        <v>-5.9545469582185345E-2</v>
      </c>
      <c r="CU857">
        <v>16</v>
      </c>
      <c r="CV857" t="s">
        <v>2723</v>
      </c>
      <c r="CW857">
        <v>700000</v>
      </c>
      <c r="CY857" s="22">
        <f t="shared" si="293"/>
        <v>-1.7292682926829268</v>
      </c>
    </row>
    <row r="858" spans="1:103" x14ac:dyDescent="0.2">
      <c r="A858">
        <v>9</v>
      </c>
      <c r="B858" t="s">
        <v>3649</v>
      </c>
      <c r="C858" t="s">
        <v>3650</v>
      </c>
      <c r="D858" t="s">
        <v>239</v>
      </c>
      <c r="E858" t="s">
        <v>117</v>
      </c>
      <c r="F858">
        <v>66</v>
      </c>
      <c r="G858">
        <v>170</v>
      </c>
      <c r="H858" t="s">
        <v>118</v>
      </c>
      <c r="L858" t="s">
        <v>108</v>
      </c>
      <c r="M858">
        <v>25</v>
      </c>
      <c r="N858" t="s">
        <v>3651</v>
      </c>
      <c r="O858" s="12" t="s">
        <v>887</v>
      </c>
      <c r="P858" s="12" t="s">
        <v>3652</v>
      </c>
      <c r="Q858" t="s">
        <v>432</v>
      </c>
      <c r="T858" s="12" t="s">
        <v>229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13">
        <f t="shared" si="273"/>
        <v>0</v>
      </c>
      <c r="AD858" s="13">
        <f t="shared" si="274"/>
        <v>0</v>
      </c>
      <c r="AE858" s="14">
        <v>0</v>
      </c>
      <c r="AF858" s="15">
        <v>0</v>
      </c>
      <c r="AG858" s="15">
        <v>0</v>
      </c>
      <c r="AH858" s="15">
        <v>0</v>
      </c>
      <c r="AI858" s="2">
        <v>8</v>
      </c>
      <c r="AJ858" s="14">
        <f t="shared" si="275"/>
        <v>8</v>
      </c>
      <c r="AK858">
        <v>11</v>
      </c>
      <c r="AL858" s="14">
        <f t="shared" si="276"/>
        <v>11</v>
      </c>
      <c r="AM858" s="16">
        <f t="shared" si="277"/>
        <v>0.72727272727272729</v>
      </c>
      <c r="AN858" s="15">
        <v>0</v>
      </c>
      <c r="AO858" s="16">
        <f t="shared" si="278"/>
        <v>0</v>
      </c>
      <c r="AP858" s="13">
        <f>IF(('Even Strength'!CU858+'Power Play'!AJ858+'Penalty Kill'!AF858)&gt;0,V858/('Even Strength'!CU858+'Power Play'!AJ858+'Penalty Kill'!AF858),0)</f>
        <v>0</v>
      </c>
      <c r="AQ858" s="13">
        <f>IF(('Even Strength'!CU858+'Power Play'!AJ858+'Penalty Kill'!AF858)&gt;0,W858/('Even Strength'!CU858+'Power Play'!AJ858+'Penalty Kill'!AF858),0)</f>
        <v>0</v>
      </c>
      <c r="AR858" s="13">
        <f t="shared" si="279"/>
        <v>0</v>
      </c>
      <c r="AS858">
        <v>0</v>
      </c>
      <c r="AT858">
        <v>1</v>
      </c>
      <c r="AU858" s="17">
        <f t="shared" si="280"/>
        <v>0</v>
      </c>
      <c r="AV858">
        <v>1.7000000000000002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 s="2">
        <f t="shared" si="281"/>
        <v>0</v>
      </c>
      <c r="BD858" s="14">
        <f t="shared" si="282"/>
        <v>7.5</v>
      </c>
      <c r="BE858" s="14">
        <f t="shared" si="283"/>
        <v>0</v>
      </c>
      <c r="BF858" s="14">
        <f t="shared" si="284"/>
        <v>0</v>
      </c>
      <c r="BG858" s="14">
        <f t="shared" si="285"/>
        <v>0</v>
      </c>
      <c r="BH858" s="14">
        <f t="shared" si="286"/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2">
        <v>-1.4666999999999999E-2</v>
      </c>
      <c r="BR858" s="18" t="str">
        <f t="shared" si="287"/>
        <v xml:space="preserve"> 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 s="18">
        <f t="shared" si="288"/>
        <v>0</v>
      </c>
      <c r="CC858" s="19">
        <v>4</v>
      </c>
      <c r="CD858">
        <v>0</v>
      </c>
      <c r="CE858">
        <v>0</v>
      </c>
      <c r="CF858">
        <v>0</v>
      </c>
      <c r="CG858" s="20">
        <f t="shared" si="289"/>
        <v>0</v>
      </c>
      <c r="CH858" s="20">
        <f t="shared" si="290"/>
        <v>0</v>
      </c>
      <c r="CI858">
        <v>0.1</v>
      </c>
      <c r="CJ858">
        <v>0.1</v>
      </c>
      <c r="CK858">
        <v>0</v>
      </c>
      <c r="CL858">
        <v>0</v>
      </c>
      <c r="CM858">
        <v>0</v>
      </c>
      <c r="CN858">
        <v>0</v>
      </c>
      <c r="CO858">
        <v>0</v>
      </c>
      <c r="CP858" s="21">
        <f t="shared" si="291"/>
        <v>0</v>
      </c>
      <c r="CQ858" s="21">
        <f t="shared" si="292"/>
        <v>0</v>
      </c>
      <c r="CW858">
        <v>567500</v>
      </c>
      <c r="CY858" s="22">
        <f t="shared" si="293"/>
        <v>-0.99658536585365853</v>
      </c>
    </row>
    <row r="859" spans="1:103" x14ac:dyDescent="0.2">
      <c r="A859">
        <v>13</v>
      </c>
      <c r="B859" t="s">
        <v>3653</v>
      </c>
      <c r="C859" t="s">
        <v>2285</v>
      </c>
      <c r="D859" t="s">
        <v>351</v>
      </c>
      <c r="E859" t="s">
        <v>106</v>
      </c>
      <c r="F859">
        <v>70</v>
      </c>
      <c r="G859">
        <v>180</v>
      </c>
      <c r="H859" t="s">
        <v>107</v>
      </c>
      <c r="I859">
        <v>1991</v>
      </c>
      <c r="J859">
        <v>2</v>
      </c>
      <c r="K859">
        <v>23</v>
      </c>
      <c r="M859">
        <v>41</v>
      </c>
      <c r="N859" t="s">
        <v>3654</v>
      </c>
      <c r="O859" s="12" t="s">
        <v>3655</v>
      </c>
      <c r="P859" s="12" t="s">
        <v>3652</v>
      </c>
      <c r="Q859" t="s">
        <v>393</v>
      </c>
      <c r="T859" s="12" t="s">
        <v>156</v>
      </c>
      <c r="U859">
        <v>69</v>
      </c>
      <c r="V859">
        <v>9</v>
      </c>
      <c r="W859">
        <v>23</v>
      </c>
      <c r="X859">
        <v>32</v>
      </c>
      <c r="Y859">
        <v>-6</v>
      </c>
      <c r="Z859">
        <v>124</v>
      </c>
      <c r="AA859">
        <v>52</v>
      </c>
      <c r="AB859">
        <v>61</v>
      </c>
      <c r="AC859" s="13">
        <f t="shared" si="273"/>
        <v>7.2580645161290328E-2</v>
      </c>
      <c r="AD859" s="13">
        <f t="shared" si="274"/>
        <v>3.7974683544303799E-2</v>
      </c>
      <c r="AE859" s="14">
        <v>34.700000000000003</v>
      </c>
      <c r="AF859" s="15">
        <v>59</v>
      </c>
      <c r="AG859" s="15">
        <v>15</v>
      </c>
      <c r="AH859" s="15">
        <v>29</v>
      </c>
      <c r="AI859" s="2">
        <v>963.46666666670001</v>
      </c>
      <c r="AJ859" s="14">
        <f t="shared" si="275"/>
        <v>13.963285024155073</v>
      </c>
      <c r="AK859">
        <v>1229</v>
      </c>
      <c r="AL859" s="14">
        <f t="shared" si="276"/>
        <v>17.811594202898551</v>
      </c>
      <c r="AM859" s="16">
        <f t="shared" si="277"/>
        <v>0.78394358557095201</v>
      </c>
      <c r="AN859" s="15">
        <v>163.384615</v>
      </c>
      <c r="AO859" s="16">
        <f t="shared" si="278"/>
        <v>10.174796118183982</v>
      </c>
      <c r="AP859" s="13">
        <f>IF(('Even Strength'!CU859+'Power Play'!AJ859+'Penalty Kill'!AF859)&gt;0,V859/('Even Strength'!CU859+'Power Play'!AJ859+'Penalty Kill'!AF859),0)</f>
        <v>7.7586206896551727E-2</v>
      </c>
      <c r="AQ859" s="13">
        <f>IF(('Even Strength'!CU859+'Power Play'!AJ859+'Penalty Kill'!AF859)&gt;0,W859/('Even Strength'!CU859+'Power Play'!AJ859+'Penalty Kill'!AF859),0)</f>
        <v>0.19827586206896552</v>
      </c>
      <c r="AR859" s="13">
        <f t="shared" si="279"/>
        <v>0.27586206896551724</v>
      </c>
      <c r="AS859">
        <v>1</v>
      </c>
      <c r="AT859">
        <v>1</v>
      </c>
      <c r="AU859" s="17">
        <f t="shared" si="280"/>
        <v>0.5</v>
      </c>
      <c r="AV859">
        <v>0</v>
      </c>
      <c r="AW859">
        <v>27</v>
      </c>
      <c r="AX859">
        <v>14</v>
      </c>
      <c r="AY859">
        <v>16</v>
      </c>
      <c r="AZ859">
        <v>52</v>
      </c>
      <c r="BA859">
        <v>43</v>
      </c>
      <c r="BB859">
        <v>25</v>
      </c>
      <c r="BC859" s="2">
        <f t="shared" si="281"/>
        <v>1.6814281760309409</v>
      </c>
      <c r="BD859" s="14">
        <f t="shared" si="282"/>
        <v>0.87185164683085836</v>
      </c>
      <c r="BE859" s="14">
        <f t="shared" si="283"/>
        <v>0.99640188209240954</v>
      </c>
      <c r="BF859" s="14">
        <f t="shared" si="284"/>
        <v>3.2383061168003309</v>
      </c>
      <c r="BG859" s="14">
        <f t="shared" si="285"/>
        <v>2.6778300581233507</v>
      </c>
      <c r="BH859" s="14">
        <f t="shared" si="286"/>
        <v>1.5568779407693898</v>
      </c>
      <c r="BI859">
        <v>14</v>
      </c>
      <c r="BJ859">
        <v>7</v>
      </c>
      <c r="BK859">
        <v>0</v>
      </c>
      <c r="BL859">
        <v>0</v>
      </c>
      <c r="BM859">
        <v>0</v>
      </c>
      <c r="BN859">
        <v>0</v>
      </c>
      <c r="BO859" s="2">
        <v>-2.939778</v>
      </c>
      <c r="BP859">
        <v>3</v>
      </c>
      <c r="BQ859">
        <v>0</v>
      </c>
      <c r="BR859" s="18">
        <f t="shared" si="287"/>
        <v>0</v>
      </c>
      <c r="BS859">
        <v>0</v>
      </c>
      <c r="BT859">
        <v>5</v>
      </c>
      <c r="BU859">
        <v>16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 s="18">
        <f t="shared" si="288"/>
        <v>0</v>
      </c>
      <c r="CC859" s="19">
        <v>2</v>
      </c>
      <c r="CD859">
        <v>1.9</v>
      </c>
      <c r="CE859">
        <v>0.7</v>
      </c>
      <c r="CF859">
        <v>2.6</v>
      </c>
      <c r="CG859" s="20">
        <f t="shared" si="289"/>
        <v>3.7681159420289857E-2</v>
      </c>
      <c r="CH859" s="20">
        <f t="shared" si="290"/>
        <v>0.16191530584001654</v>
      </c>
      <c r="CI859">
        <v>21.1</v>
      </c>
      <c r="CJ859">
        <v>14.7</v>
      </c>
      <c r="CK859">
        <v>-4.4000000000000004</v>
      </c>
      <c r="CL859">
        <v>3.3</v>
      </c>
      <c r="CM859">
        <v>0.4</v>
      </c>
      <c r="CN859">
        <v>-0.8</v>
      </c>
      <c r="CO859">
        <v>2.8</v>
      </c>
      <c r="CP859" s="21">
        <f t="shared" si="291"/>
        <v>4.0579710144927533E-2</v>
      </c>
      <c r="CQ859" s="21">
        <f t="shared" si="292"/>
        <v>0.17437032936617167</v>
      </c>
      <c r="CU859">
        <v>13</v>
      </c>
      <c r="CV859" t="s">
        <v>1671</v>
      </c>
      <c r="CW859">
        <v>4500000</v>
      </c>
      <c r="CY859" s="22">
        <f t="shared" si="293"/>
        <v>-5.1024390243902431</v>
      </c>
    </row>
    <row r="860" spans="1:103" x14ac:dyDescent="0.2">
      <c r="A860">
        <v>6</v>
      </c>
      <c r="B860" t="s">
        <v>3656</v>
      </c>
      <c r="C860" t="s">
        <v>238</v>
      </c>
      <c r="D860" t="s">
        <v>239</v>
      </c>
      <c r="E860" t="s">
        <v>117</v>
      </c>
      <c r="F860">
        <v>76</v>
      </c>
      <c r="G860">
        <v>209</v>
      </c>
      <c r="H860" t="s">
        <v>118</v>
      </c>
      <c r="I860">
        <v>2002</v>
      </c>
      <c r="J860">
        <v>1</v>
      </c>
      <c r="K860">
        <v>5</v>
      </c>
      <c r="M860">
        <v>30</v>
      </c>
      <c r="N860" t="s">
        <v>3657</v>
      </c>
      <c r="O860" s="12" t="s">
        <v>743</v>
      </c>
      <c r="P860" s="12" t="s">
        <v>3652</v>
      </c>
      <c r="Q860" t="s">
        <v>317</v>
      </c>
      <c r="T860" s="12" t="s">
        <v>178</v>
      </c>
      <c r="U860">
        <v>7</v>
      </c>
      <c r="V860">
        <v>0</v>
      </c>
      <c r="W860">
        <v>0</v>
      </c>
      <c r="X860">
        <v>0</v>
      </c>
      <c r="Y860">
        <v>-7</v>
      </c>
      <c r="Z860">
        <v>8</v>
      </c>
      <c r="AA860">
        <v>2</v>
      </c>
      <c r="AB860">
        <v>6</v>
      </c>
      <c r="AC860" s="13">
        <f t="shared" si="273"/>
        <v>0</v>
      </c>
      <c r="AD860" s="13">
        <f t="shared" si="274"/>
        <v>0</v>
      </c>
      <c r="AE860" s="14">
        <v>54</v>
      </c>
      <c r="AF860" s="15">
        <v>4</v>
      </c>
      <c r="AG860" s="15">
        <v>2</v>
      </c>
      <c r="AH860" s="15">
        <v>2</v>
      </c>
      <c r="AI860" s="2">
        <v>117.2333333333</v>
      </c>
      <c r="AJ860" s="14">
        <f t="shared" si="275"/>
        <v>16.747619047614286</v>
      </c>
      <c r="AK860">
        <v>153</v>
      </c>
      <c r="AL860" s="14">
        <f t="shared" si="276"/>
        <v>21.857142857142858</v>
      </c>
      <c r="AM860" s="16">
        <f t="shared" si="277"/>
        <v>0.76623093681895427</v>
      </c>
      <c r="AN860" s="15">
        <v>0</v>
      </c>
      <c r="AO860" s="16">
        <f t="shared" si="278"/>
        <v>0</v>
      </c>
      <c r="AP860" s="13">
        <f>IF(('Even Strength'!CU860+'Power Play'!AJ860+'Penalty Kill'!AF860)&gt;0,V860/('Even Strength'!CU860+'Power Play'!AJ860+'Penalty Kill'!AF860),0)</f>
        <v>0</v>
      </c>
      <c r="AQ860" s="13">
        <f>IF(('Even Strength'!CU860+'Power Play'!AJ860+'Penalty Kill'!AF860)&gt;0,W860/('Even Strength'!CU860+'Power Play'!AJ860+'Penalty Kill'!AF860),0)</f>
        <v>0</v>
      </c>
      <c r="AR860" s="13">
        <f t="shared" si="279"/>
        <v>0</v>
      </c>
      <c r="AS860">
        <v>0</v>
      </c>
      <c r="AT860">
        <v>0</v>
      </c>
      <c r="AU860" s="17">
        <f t="shared" si="280"/>
        <v>0</v>
      </c>
      <c r="AV860">
        <v>0</v>
      </c>
      <c r="AW860">
        <v>17</v>
      </c>
      <c r="AX860">
        <v>4</v>
      </c>
      <c r="AY860">
        <v>10</v>
      </c>
      <c r="AZ860">
        <v>2</v>
      </c>
      <c r="BA860">
        <v>2</v>
      </c>
      <c r="BB860">
        <v>0</v>
      </c>
      <c r="BC860" s="2">
        <f t="shared" si="281"/>
        <v>8.7005970998034403</v>
      </c>
      <c r="BD860" s="14">
        <f t="shared" si="282"/>
        <v>2.0471993176008096</v>
      </c>
      <c r="BE860" s="14">
        <f t="shared" si="283"/>
        <v>5.1179982940020237</v>
      </c>
      <c r="BF860" s="14">
        <f t="shared" si="284"/>
        <v>1.0235996588004048</v>
      </c>
      <c r="BG860" s="14">
        <f t="shared" si="285"/>
        <v>1.0235996588004048</v>
      </c>
      <c r="BH860" s="14">
        <f t="shared" si="286"/>
        <v>0</v>
      </c>
      <c r="BI860">
        <v>6</v>
      </c>
      <c r="BJ860">
        <v>3</v>
      </c>
      <c r="BK860">
        <v>0</v>
      </c>
      <c r="BL860">
        <v>0</v>
      </c>
      <c r="BM860">
        <v>0</v>
      </c>
      <c r="BN860">
        <v>0</v>
      </c>
      <c r="BO860" s="2">
        <v>-1.523028</v>
      </c>
      <c r="BR860" s="18" t="str">
        <f t="shared" si="287"/>
        <v xml:space="preserve"> </v>
      </c>
      <c r="BT860">
        <v>0</v>
      </c>
      <c r="BU860">
        <v>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 s="18">
        <f t="shared" si="288"/>
        <v>0</v>
      </c>
      <c r="CC860" s="19">
        <v>4</v>
      </c>
      <c r="CD860">
        <v>-0.1</v>
      </c>
      <c r="CE860">
        <v>-0.4</v>
      </c>
      <c r="CF860">
        <v>-0.5</v>
      </c>
      <c r="CG860" s="20">
        <f t="shared" si="289"/>
        <v>-7.1428571428571425E-2</v>
      </c>
      <c r="CH860" s="20">
        <f t="shared" si="290"/>
        <v>-0.25589991470010121</v>
      </c>
      <c r="CI860">
        <v>2.2000000000000002</v>
      </c>
      <c r="CJ860">
        <v>2.6</v>
      </c>
      <c r="CK860">
        <v>-5.8</v>
      </c>
      <c r="CL860">
        <v>-0.5</v>
      </c>
      <c r="CM860">
        <v>-0.60000000000000009</v>
      </c>
      <c r="CN860">
        <v>0</v>
      </c>
      <c r="CO860">
        <v>-1.2</v>
      </c>
      <c r="CP860" s="21">
        <f t="shared" si="291"/>
        <v>-0.17142857142857143</v>
      </c>
      <c r="CQ860" s="21">
        <f t="shared" si="292"/>
        <v>-0.61415979528024278</v>
      </c>
      <c r="CW860">
        <v>900000</v>
      </c>
      <c r="CY860" s="22">
        <f t="shared" si="293"/>
        <v>-2.7804878048780486</v>
      </c>
    </row>
    <row r="861" spans="1:103" x14ac:dyDescent="0.2">
      <c r="A861">
        <v>6</v>
      </c>
      <c r="B861" t="s">
        <v>3658</v>
      </c>
      <c r="C861" t="s">
        <v>1795</v>
      </c>
      <c r="D861" t="s">
        <v>105</v>
      </c>
      <c r="E861" t="s">
        <v>106</v>
      </c>
      <c r="F861">
        <v>72</v>
      </c>
      <c r="G861">
        <v>200</v>
      </c>
      <c r="H861" t="s">
        <v>107</v>
      </c>
      <c r="I861">
        <v>2002</v>
      </c>
      <c r="J861">
        <v>8</v>
      </c>
      <c r="K861">
        <v>241</v>
      </c>
      <c r="M861">
        <v>30</v>
      </c>
      <c r="N861" t="s">
        <v>3659</v>
      </c>
      <c r="O861" s="12" t="s">
        <v>3134</v>
      </c>
      <c r="P861" s="12" t="s">
        <v>3660</v>
      </c>
      <c r="Q861" t="s">
        <v>155</v>
      </c>
      <c r="T861" s="12" t="s">
        <v>178</v>
      </c>
      <c r="U861">
        <v>46</v>
      </c>
      <c r="V861">
        <v>4</v>
      </c>
      <c r="W861">
        <v>17</v>
      </c>
      <c r="X861">
        <v>21</v>
      </c>
      <c r="Y861">
        <v>-15</v>
      </c>
      <c r="Z861">
        <v>102</v>
      </c>
      <c r="AA861">
        <v>57</v>
      </c>
      <c r="AB861">
        <v>68</v>
      </c>
      <c r="AC861" s="13">
        <f t="shared" si="273"/>
        <v>3.9215686274509803E-2</v>
      </c>
      <c r="AD861" s="13">
        <f t="shared" si="274"/>
        <v>1.7621145374449341E-2</v>
      </c>
      <c r="AE861" s="14">
        <v>50.2</v>
      </c>
      <c r="AF861" s="15">
        <v>37</v>
      </c>
      <c r="AG861" s="15">
        <v>11</v>
      </c>
      <c r="AH861" s="15">
        <v>53</v>
      </c>
      <c r="AI861" s="2">
        <v>1043.9000000000001</v>
      </c>
      <c r="AJ861" s="14">
        <f t="shared" si="275"/>
        <v>22.693478260869568</v>
      </c>
      <c r="AK861">
        <v>1302</v>
      </c>
      <c r="AL861" s="14">
        <f t="shared" si="276"/>
        <v>28.304347826086957</v>
      </c>
      <c r="AM861" s="16">
        <f t="shared" si="277"/>
        <v>0.80176651305683566</v>
      </c>
      <c r="AN861" s="15">
        <v>44.161904999999997</v>
      </c>
      <c r="AO861" s="16">
        <f t="shared" si="278"/>
        <v>2.5382836478589903</v>
      </c>
      <c r="AP861" s="13">
        <f>IF(('Even Strength'!CU861+'Power Play'!AJ861+'Penalty Kill'!AF861)&gt;0,V861/('Even Strength'!CU861+'Power Play'!AJ861+'Penalty Kill'!AF861),0)</f>
        <v>8.8888888888888892E-2</v>
      </c>
      <c r="AQ861" s="13">
        <f>IF(('Even Strength'!CU861+'Power Play'!AJ861+'Penalty Kill'!AF861)&gt;0,W861/('Even Strength'!CU861+'Power Play'!AJ861+'Penalty Kill'!AF861),0)</f>
        <v>0.37777777777777777</v>
      </c>
      <c r="AR861" s="13">
        <f t="shared" si="279"/>
        <v>0.46666666666666667</v>
      </c>
      <c r="AS861">
        <v>0</v>
      </c>
      <c r="AT861">
        <v>0</v>
      </c>
      <c r="AU861" s="17">
        <f t="shared" si="280"/>
        <v>0</v>
      </c>
      <c r="AV861">
        <v>0</v>
      </c>
      <c r="AW861">
        <v>74</v>
      </c>
      <c r="AX861">
        <v>62</v>
      </c>
      <c r="AY861">
        <v>75</v>
      </c>
      <c r="AZ861">
        <v>57</v>
      </c>
      <c r="BA861">
        <v>39</v>
      </c>
      <c r="BB861">
        <v>13</v>
      </c>
      <c r="BC861" s="2">
        <f t="shared" si="281"/>
        <v>4.2532809656097328</v>
      </c>
      <c r="BD861" s="14">
        <f t="shared" si="282"/>
        <v>3.5635597279432893</v>
      </c>
      <c r="BE861" s="14">
        <f t="shared" si="283"/>
        <v>4.3107577354152689</v>
      </c>
      <c r="BF861" s="14">
        <f t="shared" si="284"/>
        <v>3.2761758789156046</v>
      </c>
      <c r="BG861" s="14">
        <f t="shared" si="285"/>
        <v>2.2415940224159399</v>
      </c>
      <c r="BH861" s="14">
        <f t="shared" si="286"/>
        <v>0.74719800747198006</v>
      </c>
      <c r="BI861">
        <v>18</v>
      </c>
      <c r="BJ861">
        <v>9</v>
      </c>
      <c r="BK861">
        <v>0</v>
      </c>
      <c r="BL861">
        <v>0</v>
      </c>
      <c r="BM861">
        <v>0</v>
      </c>
      <c r="BN861">
        <v>0</v>
      </c>
      <c r="BO861" s="2">
        <v>4.1265609999999997</v>
      </c>
      <c r="BR861" s="18" t="str">
        <f t="shared" si="287"/>
        <v xml:space="preserve"> </v>
      </c>
      <c r="BT861">
        <v>0</v>
      </c>
      <c r="BU861">
        <v>12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 s="18">
        <f t="shared" si="288"/>
        <v>0</v>
      </c>
      <c r="CC861" s="19">
        <v>4</v>
      </c>
      <c r="CD861">
        <v>1.5</v>
      </c>
      <c r="CE861">
        <v>1.3</v>
      </c>
      <c r="CF861">
        <v>2.8</v>
      </c>
      <c r="CG861" s="20">
        <f t="shared" si="289"/>
        <v>6.08695652173913E-2</v>
      </c>
      <c r="CH861" s="20">
        <f t="shared" si="290"/>
        <v>0.16093495545550338</v>
      </c>
      <c r="CI861">
        <v>25.9</v>
      </c>
      <c r="CJ861">
        <v>24.6</v>
      </c>
      <c r="CK861">
        <v>-6.3</v>
      </c>
      <c r="CL861">
        <v>1.9</v>
      </c>
      <c r="CM861">
        <v>1.8</v>
      </c>
      <c r="CN861">
        <v>0</v>
      </c>
      <c r="CO861">
        <v>3.7</v>
      </c>
      <c r="CP861" s="21">
        <f t="shared" si="291"/>
        <v>8.043478260869566E-2</v>
      </c>
      <c r="CQ861" s="21">
        <f t="shared" si="292"/>
        <v>0.21266404828048663</v>
      </c>
      <c r="CU861">
        <v>36</v>
      </c>
      <c r="CV861" t="s">
        <v>3661</v>
      </c>
      <c r="CW861">
        <v>5250000</v>
      </c>
      <c r="CY861" s="22">
        <f t="shared" si="293"/>
        <v>-5.5195121951219503</v>
      </c>
    </row>
    <row r="862" spans="1:103" x14ac:dyDescent="0.2">
      <c r="A862">
        <v>46</v>
      </c>
      <c r="B862" t="s">
        <v>3662</v>
      </c>
      <c r="C862" t="s">
        <v>205</v>
      </c>
      <c r="D862" t="s">
        <v>206</v>
      </c>
      <c r="E862" t="s">
        <v>106</v>
      </c>
      <c r="F862">
        <v>77</v>
      </c>
      <c r="G862">
        <v>206</v>
      </c>
      <c r="H862" t="s">
        <v>118</v>
      </c>
      <c r="I862">
        <v>2008</v>
      </c>
      <c r="J862">
        <v>2</v>
      </c>
      <c r="K862">
        <v>42</v>
      </c>
      <c r="M862">
        <v>23</v>
      </c>
      <c r="N862" t="s">
        <v>3663</v>
      </c>
      <c r="O862" s="12" t="s">
        <v>524</v>
      </c>
      <c r="P862" s="12" t="s">
        <v>3664</v>
      </c>
      <c r="Q862" t="s">
        <v>529</v>
      </c>
      <c r="T862" s="12" t="s">
        <v>178</v>
      </c>
      <c r="U862">
        <v>53</v>
      </c>
      <c r="V862">
        <v>4</v>
      </c>
      <c r="W862">
        <v>19</v>
      </c>
      <c r="X862">
        <v>23</v>
      </c>
      <c r="Y862">
        <v>-1</v>
      </c>
      <c r="Z862">
        <v>97</v>
      </c>
      <c r="AA862">
        <v>45</v>
      </c>
      <c r="AB862">
        <v>74</v>
      </c>
      <c r="AC862" s="13">
        <f t="shared" si="273"/>
        <v>4.1237113402061855E-2</v>
      </c>
      <c r="AD862" s="13">
        <f t="shared" si="274"/>
        <v>1.8518518518518517E-2</v>
      </c>
      <c r="AE862" s="14">
        <v>50.8</v>
      </c>
      <c r="AF862" s="15">
        <v>40</v>
      </c>
      <c r="AG862" s="15">
        <v>14</v>
      </c>
      <c r="AH862" s="15">
        <v>38</v>
      </c>
      <c r="AI862" s="2">
        <v>867.5</v>
      </c>
      <c r="AJ862" s="14">
        <f t="shared" si="275"/>
        <v>16.367924528301888</v>
      </c>
      <c r="AK862">
        <v>1147</v>
      </c>
      <c r="AL862" s="14">
        <f t="shared" si="276"/>
        <v>21.641509433962263</v>
      </c>
      <c r="AM862" s="16">
        <f t="shared" si="277"/>
        <v>0.75632083696599828</v>
      </c>
      <c r="AN862" s="15">
        <v>95.126436999999996</v>
      </c>
      <c r="AO862" s="16">
        <f t="shared" si="278"/>
        <v>6.5793501095100861</v>
      </c>
      <c r="AP862" s="13">
        <f>IF(('Even Strength'!CU862+'Power Play'!AJ862+'Penalty Kill'!AF862)&gt;0,V862/('Even Strength'!CU862+'Power Play'!AJ862+'Penalty Kill'!AF862),0)</f>
        <v>4.7058823529411764E-2</v>
      </c>
      <c r="AQ862" s="13">
        <f>IF(('Even Strength'!CU862+'Power Play'!AJ862+'Penalty Kill'!AF862)&gt;0,W862/('Even Strength'!CU862+'Power Play'!AJ862+'Penalty Kill'!AF862),0)</f>
        <v>0.22352941176470589</v>
      </c>
      <c r="AR862" s="13">
        <f t="shared" si="279"/>
        <v>0.27058823529411768</v>
      </c>
      <c r="AS862">
        <v>0</v>
      </c>
      <c r="AT862">
        <v>2</v>
      </c>
      <c r="AU862" s="17">
        <f t="shared" si="280"/>
        <v>0</v>
      </c>
      <c r="AV862">
        <v>0</v>
      </c>
      <c r="AW862">
        <v>56</v>
      </c>
      <c r="AX862">
        <v>54</v>
      </c>
      <c r="AY862">
        <v>48</v>
      </c>
      <c r="AZ862">
        <v>45</v>
      </c>
      <c r="BA862">
        <v>27</v>
      </c>
      <c r="BB862">
        <v>4</v>
      </c>
      <c r="BC862" s="2">
        <f t="shared" si="281"/>
        <v>3.8731988472622474</v>
      </c>
      <c r="BD862" s="14">
        <f t="shared" si="282"/>
        <v>3.7348703170028821</v>
      </c>
      <c r="BE862" s="14">
        <f t="shared" si="283"/>
        <v>3.3198847262247839</v>
      </c>
      <c r="BF862" s="14">
        <f t="shared" si="284"/>
        <v>3.1123919308357348</v>
      </c>
      <c r="BG862" s="14">
        <f t="shared" si="285"/>
        <v>1.867435158501441</v>
      </c>
      <c r="BH862" s="14">
        <f t="shared" si="286"/>
        <v>0.27665706051873201</v>
      </c>
      <c r="BI862">
        <v>20</v>
      </c>
      <c r="BJ862">
        <v>10</v>
      </c>
      <c r="BK862">
        <v>0</v>
      </c>
      <c r="BL862">
        <v>0</v>
      </c>
      <c r="BM862">
        <v>0</v>
      </c>
      <c r="BN862">
        <v>0</v>
      </c>
      <c r="BO862" s="2">
        <v>-2.7502170000000001</v>
      </c>
      <c r="BP862">
        <v>1</v>
      </c>
      <c r="BQ862">
        <v>0</v>
      </c>
      <c r="BR862" s="18">
        <f t="shared" si="287"/>
        <v>0</v>
      </c>
      <c r="BS862">
        <v>0</v>
      </c>
      <c r="BT862">
        <v>1</v>
      </c>
      <c r="BU862">
        <v>16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 s="18">
        <f t="shared" si="288"/>
        <v>0</v>
      </c>
      <c r="CC862" s="19">
        <v>2</v>
      </c>
      <c r="CD862">
        <v>2</v>
      </c>
      <c r="CE862">
        <v>1.3</v>
      </c>
      <c r="CF862">
        <v>3.3</v>
      </c>
      <c r="CG862" s="20">
        <f t="shared" si="289"/>
        <v>6.2264150943396226E-2</v>
      </c>
      <c r="CH862" s="20">
        <f t="shared" si="290"/>
        <v>0.2282420749279539</v>
      </c>
      <c r="CI862">
        <v>20.100000000000001</v>
      </c>
      <c r="CJ862">
        <v>14.7</v>
      </c>
      <c r="CK862">
        <v>3.4</v>
      </c>
      <c r="CL862">
        <v>4.2</v>
      </c>
      <c r="CM862">
        <v>-0.2</v>
      </c>
      <c r="CN862">
        <v>-0.30000000000000004</v>
      </c>
      <c r="CO862">
        <v>3.7</v>
      </c>
      <c r="CP862" s="21">
        <f t="shared" si="291"/>
        <v>6.981132075471698E-2</v>
      </c>
      <c r="CQ862" s="21">
        <f t="shared" si="292"/>
        <v>0.25590778097982708</v>
      </c>
      <c r="CW862">
        <v>2000000</v>
      </c>
      <c r="CY862" s="22">
        <f t="shared" si="293"/>
        <v>0.1878048780487811</v>
      </c>
    </row>
    <row r="863" spans="1:103" x14ac:dyDescent="0.2">
      <c r="A863">
        <v>14</v>
      </c>
      <c r="B863" t="s">
        <v>3665</v>
      </c>
      <c r="C863" t="s">
        <v>3666</v>
      </c>
      <c r="D863" t="s">
        <v>105</v>
      </c>
      <c r="E863" t="s">
        <v>106</v>
      </c>
      <c r="F863">
        <v>73</v>
      </c>
      <c r="G863">
        <v>189</v>
      </c>
      <c r="H863" t="s">
        <v>107</v>
      </c>
      <c r="I863">
        <v>2000</v>
      </c>
      <c r="J863">
        <v>1</v>
      </c>
      <c r="K863">
        <v>28</v>
      </c>
      <c r="M863">
        <v>32</v>
      </c>
      <c r="N863" t="s">
        <v>3667</v>
      </c>
      <c r="O863" s="12" t="s">
        <v>120</v>
      </c>
      <c r="P863" s="12" t="s">
        <v>3668</v>
      </c>
      <c r="Q863" t="s">
        <v>684</v>
      </c>
      <c r="T863" s="12" t="s">
        <v>148</v>
      </c>
      <c r="U863">
        <v>82</v>
      </c>
      <c r="V863">
        <v>19</v>
      </c>
      <c r="W863">
        <v>24</v>
      </c>
      <c r="X863">
        <v>43</v>
      </c>
      <c r="Y863">
        <v>14</v>
      </c>
      <c r="Z863">
        <v>239</v>
      </c>
      <c r="AA863">
        <v>100</v>
      </c>
      <c r="AB863">
        <v>65</v>
      </c>
      <c r="AC863" s="13">
        <f t="shared" si="273"/>
        <v>7.9497907949790794E-2</v>
      </c>
      <c r="AD863" s="13">
        <f t="shared" si="274"/>
        <v>4.702970297029703E-2</v>
      </c>
      <c r="AE863" s="14">
        <v>28.9</v>
      </c>
      <c r="AF863" s="15">
        <v>132</v>
      </c>
      <c r="AG863" s="15">
        <v>30</v>
      </c>
      <c r="AH863" s="15">
        <v>17</v>
      </c>
      <c r="AI863" s="2">
        <v>1389.0833333333001</v>
      </c>
      <c r="AJ863" s="14">
        <f t="shared" si="275"/>
        <v>16.940040650406097</v>
      </c>
      <c r="AK863">
        <v>1806</v>
      </c>
      <c r="AL863" s="14">
        <f t="shared" si="276"/>
        <v>22.024390243902438</v>
      </c>
      <c r="AM863" s="16">
        <f t="shared" si="277"/>
        <v>0.76914913252120709</v>
      </c>
      <c r="AN863" s="15">
        <v>109.410714</v>
      </c>
      <c r="AO863" s="16">
        <f t="shared" si="278"/>
        <v>4.7258812214291135</v>
      </c>
      <c r="AP863" s="13">
        <f>IF(('Even Strength'!CU863+'Power Play'!AJ863+'Penalty Kill'!AF863)&gt;0,V863/('Even Strength'!CU863+'Power Play'!AJ863+'Penalty Kill'!AF863),0)</f>
        <v>0.17924528301886791</v>
      </c>
      <c r="AQ863" s="13">
        <f>IF(('Even Strength'!CU863+'Power Play'!AJ863+'Penalty Kill'!AF863)&gt;0,W863/('Even Strength'!CU863+'Power Play'!AJ863+'Penalty Kill'!AF863),0)</f>
        <v>0.22641509433962265</v>
      </c>
      <c r="AR863" s="13">
        <f t="shared" si="279"/>
        <v>0.40566037735849059</v>
      </c>
      <c r="AS863">
        <v>2</v>
      </c>
      <c r="AT863">
        <v>8</v>
      </c>
      <c r="AU863" s="17">
        <f t="shared" si="280"/>
        <v>0.2</v>
      </c>
      <c r="AV863">
        <v>0.2</v>
      </c>
      <c r="AW863">
        <v>147</v>
      </c>
      <c r="AX863">
        <v>44</v>
      </c>
      <c r="AY863">
        <v>21</v>
      </c>
      <c r="AZ863">
        <v>100</v>
      </c>
      <c r="BA863">
        <v>75</v>
      </c>
      <c r="BB863">
        <v>25</v>
      </c>
      <c r="BC863" s="2">
        <f t="shared" si="281"/>
        <v>6.3495110684505685</v>
      </c>
      <c r="BD863" s="14">
        <f t="shared" si="282"/>
        <v>1.9005339252505107</v>
      </c>
      <c r="BE863" s="14">
        <f t="shared" si="283"/>
        <v>0.90707300977865268</v>
      </c>
      <c r="BF863" s="14">
        <f t="shared" si="284"/>
        <v>4.319395284660251</v>
      </c>
      <c r="BG863" s="14">
        <f t="shared" si="285"/>
        <v>3.2395464634951883</v>
      </c>
      <c r="BH863" s="14">
        <f t="shared" si="286"/>
        <v>1.0798488211650628</v>
      </c>
      <c r="BI863">
        <v>48</v>
      </c>
      <c r="BJ863">
        <v>24</v>
      </c>
      <c r="BK863">
        <v>0</v>
      </c>
      <c r="BL863">
        <v>0</v>
      </c>
      <c r="BM863">
        <v>0</v>
      </c>
      <c r="BN863">
        <v>0</v>
      </c>
      <c r="BO863" s="2">
        <v>-0.76264999999999994</v>
      </c>
      <c r="BP863">
        <v>4</v>
      </c>
      <c r="BQ863">
        <v>1</v>
      </c>
      <c r="BR863" s="18">
        <f t="shared" si="287"/>
        <v>0.25</v>
      </c>
      <c r="BS863">
        <v>0</v>
      </c>
      <c r="BT863">
        <v>3</v>
      </c>
      <c r="BU863">
        <v>20</v>
      </c>
      <c r="BV863">
        <v>0</v>
      </c>
      <c r="BW863">
        <v>0</v>
      </c>
      <c r="BX863">
        <v>1</v>
      </c>
      <c r="BY863">
        <v>2</v>
      </c>
      <c r="BZ863">
        <v>0</v>
      </c>
      <c r="CA863">
        <v>0</v>
      </c>
      <c r="CB863" s="18">
        <f t="shared" si="288"/>
        <v>0</v>
      </c>
      <c r="CC863" s="19">
        <v>6</v>
      </c>
      <c r="CD863">
        <v>3.1</v>
      </c>
      <c r="CE863">
        <v>2.4</v>
      </c>
      <c r="CF863">
        <v>5.5</v>
      </c>
      <c r="CG863" s="20">
        <f t="shared" si="289"/>
        <v>6.7073170731707321E-2</v>
      </c>
      <c r="CH863" s="20">
        <f t="shared" si="290"/>
        <v>0.23756674065631384</v>
      </c>
      <c r="CI863">
        <v>29.7</v>
      </c>
      <c r="CJ863">
        <v>26.2</v>
      </c>
      <c r="CK863">
        <v>5.3</v>
      </c>
      <c r="CL863">
        <v>4.8</v>
      </c>
      <c r="CM863">
        <v>4.2</v>
      </c>
      <c r="CN863">
        <v>-0.2</v>
      </c>
      <c r="CO863">
        <v>8.8000000000000007</v>
      </c>
      <c r="CP863" s="21">
        <f t="shared" si="291"/>
        <v>0.10731707317073172</v>
      </c>
      <c r="CQ863" s="21">
        <f t="shared" si="292"/>
        <v>0.38010678505010209</v>
      </c>
      <c r="CW863">
        <v>3650000</v>
      </c>
      <c r="CY863" s="22">
        <f t="shared" si="293"/>
        <v>2.3902439024390265</v>
      </c>
    </row>
    <row r="864" spans="1:103" x14ac:dyDescent="0.2">
      <c r="A864">
        <v>33</v>
      </c>
      <c r="B864" t="s">
        <v>3669</v>
      </c>
      <c r="C864" t="s">
        <v>3670</v>
      </c>
      <c r="D864" t="s">
        <v>232</v>
      </c>
      <c r="E864" t="s">
        <v>117</v>
      </c>
      <c r="F864">
        <v>73</v>
      </c>
      <c r="G864">
        <v>216</v>
      </c>
      <c r="H864" t="s">
        <v>118</v>
      </c>
      <c r="I864">
        <v>2008</v>
      </c>
      <c r="J864">
        <v>1</v>
      </c>
      <c r="K864">
        <v>7</v>
      </c>
      <c r="M864">
        <v>24</v>
      </c>
      <c r="N864" t="s">
        <v>3671</v>
      </c>
      <c r="O864" s="12" t="s">
        <v>1380</v>
      </c>
      <c r="P864" s="12" t="s">
        <v>3672</v>
      </c>
      <c r="Q864" t="s">
        <v>343</v>
      </c>
      <c r="T864" s="12" t="s">
        <v>170</v>
      </c>
      <c r="U864">
        <v>81</v>
      </c>
      <c r="V864">
        <v>11</v>
      </c>
      <c r="W864">
        <v>22</v>
      </c>
      <c r="X864">
        <v>33</v>
      </c>
      <c r="Y864">
        <v>-1</v>
      </c>
      <c r="Z864">
        <v>112</v>
      </c>
      <c r="AA864">
        <v>47</v>
      </c>
      <c r="AB864">
        <v>41</v>
      </c>
      <c r="AC864" s="13">
        <f t="shared" si="273"/>
        <v>9.8214285714285712E-2</v>
      </c>
      <c r="AD864" s="13">
        <f t="shared" si="274"/>
        <v>5.5E-2</v>
      </c>
      <c r="AE864" s="14">
        <v>25.8</v>
      </c>
      <c r="AF864" s="15">
        <v>61</v>
      </c>
      <c r="AG864" s="15">
        <v>12</v>
      </c>
      <c r="AH864" s="15">
        <v>7</v>
      </c>
      <c r="AI864" s="2">
        <v>1231.7833333333001</v>
      </c>
      <c r="AJ864" s="14">
        <f t="shared" si="275"/>
        <v>15.207201646090125</v>
      </c>
      <c r="AK864">
        <v>1602</v>
      </c>
      <c r="AL864" s="14">
        <f t="shared" si="276"/>
        <v>19.777777777777779</v>
      </c>
      <c r="AM864" s="16">
        <f t="shared" si="277"/>
        <v>0.76890345401579285</v>
      </c>
      <c r="AN864" s="15">
        <v>169.65</v>
      </c>
      <c r="AO864" s="16">
        <f t="shared" si="278"/>
        <v>8.263628614339865</v>
      </c>
      <c r="AP864" s="13">
        <f>IF(('Even Strength'!CU864+'Power Play'!AJ864+'Penalty Kill'!AF864)&gt;0,V864/('Even Strength'!CU864+'Power Play'!AJ864+'Penalty Kill'!AF864),0)</f>
        <v>8.8709677419354843E-2</v>
      </c>
      <c r="AQ864" s="13">
        <f>IF(('Even Strength'!CU864+'Power Play'!AJ864+'Penalty Kill'!AF864)&gt;0,W864/('Even Strength'!CU864+'Power Play'!AJ864+'Penalty Kill'!AF864),0)</f>
        <v>0.17741935483870969</v>
      </c>
      <c r="AR864" s="13">
        <f t="shared" si="279"/>
        <v>0.2661290322580645</v>
      </c>
      <c r="AS864">
        <v>166</v>
      </c>
      <c r="AT864">
        <v>177</v>
      </c>
      <c r="AU864" s="17">
        <f t="shared" si="280"/>
        <v>0.48396501457725949</v>
      </c>
      <c r="AV864">
        <v>7.1</v>
      </c>
      <c r="AW864">
        <v>76</v>
      </c>
      <c r="AX864">
        <v>49</v>
      </c>
      <c r="AY864">
        <v>35</v>
      </c>
      <c r="AZ864">
        <v>47</v>
      </c>
      <c r="BA864">
        <v>27</v>
      </c>
      <c r="BB864">
        <v>33</v>
      </c>
      <c r="BC864" s="2">
        <f t="shared" si="281"/>
        <v>3.7019497476559375</v>
      </c>
      <c r="BD864" s="14">
        <f t="shared" si="282"/>
        <v>2.3867833899360651</v>
      </c>
      <c r="BE864" s="14">
        <f t="shared" si="283"/>
        <v>1.7048452785257608</v>
      </c>
      <c r="BF864" s="14">
        <f t="shared" si="284"/>
        <v>2.289363659734593</v>
      </c>
      <c r="BG864" s="14">
        <f t="shared" si="285"/>
        <v>1.3151663577198727</v>
      </c>
      <c r="BH864" s="14">
        <f t="shared" si="286"/>
        <v>1.6074255483242887</v>
      </c>
      <c r="BI864">
        <v>21</v>
      </c>
      <c r="BJ864">
        <v>8</v>
      </c>
      <c r="BK864">
        <v>1</v>
      </c>
      <c r="BL864">
        <v>0</v>
      </c>
      <c r="BM864">
        <v>0</v>
      </c>
      <c r="BN864">
        <v>0</v>
      </c>
      <c r="BO864" s="2">
        <v>5.2707360000000003</v>
      </c>
      <c r="BP864">
        <v>1</v>
      </c>
      <c r="BQ864">
        <v>0</v>
      </c>
      <c r="BR864" s="18">
        <f t="shared" si="287"/>
        <v>0</v>
      </c>
      <c r="BS864">
        <v>0</v>
      </c>
      <c r="BT864">
        <v>2</v>
      </c>
      <c r="BU864">
        <v>17</v>
      </c>
      <c r="BV864">
        <v>0</v>
      </c>
      <c r="BW864">
        <v>1</v>
      </c>
      <c r="BX864">
        <v>3</v>
      </c>
      <c r="BY864">
        <v>0</v>
      </c>
      <c r="BZ864">
        <v>0</v>
      </c>
      <c r="CA864">
        <v>0</v>
      </c>
      <c r="CB864" s="18">
        <f t="shared" si="288"/>
        <v>0</v>
      </c>
      <c r="CC864" s="19">
        <v>4</v>
      </c>
      <c r="CD864">
        <v>1.5</v>
      </c>
      <c r="CE864">
        <v>1.3</v>
      </c>
      <c r="CF864">
        <v>2.8</v>
      </c>
      <c r="CG864" s="20">
        <f t="shared" si="289"/>
        <v>3.4567901234567898E-2</v>
      </c>
      <c r="CH864" s="20">
        <f t="shared" si="290"/>
        <v>0.13638762228206086</v>
      </c>
      <c r="CI864">
        <v>24.3</v>
      </c>
      <c r="CJ864">
        <v>21.7</v>
      </c>
      <c r="CK864">
        <v>4.3</v>
      </c>
      <c r="CL864">
        <v>2.1</v>
      </c>
      <c r="CM864">
        <v>2.5</v>
      </c>
      <c r="CN864">
        <v>-0.30000000000000004</v>
      </c>
      <c r="CO864">
        <v>4.3</v>
      </c>
      <c r="CP864" s="21">
        <f t="shared" si="291"/>
        <v>5.3086419753086415E-2</v>
      </c>
      <c r="CQ864" s="21">
        <f t="shared" si="292"/>
        <v>0.20945241993316488</v>
      </c>
      <c r="CW864">
        <v>2000000</v>
      </c>
      <c r="CY864" s="22">
        <f t="shared" si="293"/>
        <v>0.78780487804878074</v>
      </c>
    </row>
    <row r="865" spans="1:103" x14ac:dyDescent="0.2">
      <c r="A865">
        <v>28</v>
      </c>
      <c r="B865" t="s">
        <v>3673</v>
      </c>
      <c r="C865" t="s">
        <v>329</v>
      </c>
      <c r="D865" t="s">
        <v>105</v>
      </c>
      <c r="E865" t="s">
        <v>106</v>
      </c>
      <c r="F865">
        <v>74</v>
      </c>
      <c r="G865">
        <v>199</v>
      </c>
      <c r="H865" t="s">
        <v>118</v>
      </c>
      <c r="I865">
        <v>2009</v>
      </c>
      <c r="J865">
        <v>4</v>
      </c>
      <c r="K865">
        <v>107</v>
      </c>
      <c r="L865" t="s">
        <v>108</v>
      </c>
      <c r="M865">
        <v>22</v>
      </c>
      <c r="N865" t="s">
        <v>3674</v>
      </c>
      <c r="O865" s="12" t="s">
        <v>3675</v>
      </c>
      <c r="P865" s="12" t="s">
        <v>3672</v>
      </c>
      <c r="Q865" t="s">
        <v>317</v>
      </c>
      <c r="T865" s="12" t="s">
        <v>156</v>
      </c>
      <c r="U865">
        <v>3</v>
      </c>
      <c r="V865">
        <v>0</v>
      </c>
      <c r="W865">
        <v>0</v>
      </c>
      <c r="X865">
        <v>0</v>
      </c>
      <c r="Y865">
        <v>-1</v>
      </c>
      <c r="Z865">
        <v>4</v>
      </c>
      <c r="AA865">
        <v>0</v>
      </c>
      <c r="AB865">
        <v>0</v>
      </c>
      <c r="AC865" s="13">
        <f t="shared" si="273"/>
        <v>0</v>
      </c>
      <c r="AD865" s="13">
        <f t="shared" si="274"/>
        <v>0</v>
      </c>
      <c r="AE865" s="14">
        <v>26.3</v>
      </c>
      <c r="AF865" s="15">
        <v>3</v>
      </c>
      <c r="AG865" s="15">
        <v>0</v>
      </c>
      <c r="AH865" s="15">
        <v>0</v>
      </c>
      <c r="AI865" s="2">
        <v>31</v>
      </c>
      <c r="AJ865" s="14">
        <f t="shared" si="275"/>
        <v>10.333333333333334</v>
      </c>
      <c r="AK865">
        <v>49</v>
      </c>
      <c r="AL865" s="14">
        <f t="shared" si="276"/>
        <v>16.333333333333332</v>
      </c>
      <c r="AM865" s="16">
        <f t="shared" si="277"/>
        <v>0.63265306122448983</v>
      </c>
      <c r="AN865" s="15">
        <v>0</v>
      </c>
      <c r="AO865" s="16">
        <f t="shared" si="278"/>
        <v>0</v>
      </c>
      <c r="AP865" s="13">
        <f>IF(('Even Strength'!CU865+'Power Play'!AJ865+'Penalty Kill'!AF865)&gt;0,V865/('Even Strength'!CU865+'Power Play'!AJ865+'Penalty Kill'!AF865),0)</f>
        <v>0</v>
      </c>
      <c r="AQ865" s="13">
        <f>IF(('Even Strength'!CU865+'Power Play'!AJ865+'Penalty Kill'!AF865)&gt;0,W865/('Even Strength'!CU865+'Power Play'!AJ865+'Penalty Kill'!AF865),0)</f>
        <v>0</v>
      </c>
      <c r="AR865" s="13">
        <f t="shared" si="279"/>
        <v>0</v>
      </c>
      <c r="AS865">
        <v>0</v>
      </c>
      <c r="AT865">
        <v>0</v>
      </c>
      <c r="AU865" s="17">
        <f t="shared" si="280"/>
        <v>0</v>
      </c>
      <c r="AV865">
        <v>0</v>
      </c>
      <c r="AW865">
        <v>3</v>
      </c>
      <c r="AX865">
        <v>11</v>
      </c>
      <c r="AY865">
        <v>2</v>
      </c>
      <c r="AZ865">
        <v>0</v>
      </c>
      <c r="BA865">
        <v>0</v>
      </c>
      <c r="BB865">
        <v>0</v>
      </c>
      <c r="BC865" s="2">
        <f t="shared" si="281"/>
        <v>5.806451612903226</v>
      </c>
      <c r="BD865" s="14">
        <f t="shared" si="282"/>
        <v>21.290322580645164</v>
      </c>
      <c r="BE865" s="14">
        <f t="shared" si="283"/>
        <v>3.870967741935484</v>
      </c>
      <c r="BF865" s="14">
        <f t="shared" si="284"/>
        <v>0</v>
      </c>
      <c r="BG865" s="14">
        <f t="shared" si="285"/>
        <v>0</v>
      </c>
      <c r="BH865" s="14">
        <f t="shared" si="286"/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s="2">
        <v>-5.2388999999999998E-2</v>
      </c>
      <c r="BR865" s="18" t="str">
        <f t="shared" si="287"/>
        <v xml:space="preserve"> 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 s="18">
        <f t="shared" si="288"/>
        <v>0</v>
      </c>
      <c r="CC865" s="19">
        <v>5</v>
      </c>
      <c r="CD865">
        <v>-0.1</v>
      </c>
      <c r="CE865">
        <v>0</v>
      </c>
      <c r="CF865">
        <v>-0.1</v>
      </c>
      <c r="CG865" s="20">
        <f t="shared" si="289"/>
        <v>-3.3333333333333333E-2</v>
      </c>
      <c r="CH865" s="20">
        <f t="shared" si="290"/>
        <v>-0.19354838709677419</v>
      </c>
      <c r="CI865">
        <v>0.30000000000000004</v>
      </c>
      <c r="CJ865">
        <v>0.30000000000000004</v>
      </c>
      <c r="CK865">
        <v>-0.9</v>
      </c>
      <c r="CL865">
        <v>-0.2</v>
      </c>
      <c r="CM865">
        <v>-0.1</v>
      </c>
      <c r="CN865">
        <v>0</v>
      </c>
      <c r="CO865">
        <v>-0.2</v>
      </c>
      <c r="CP865" s="21">
        <f t="shared" si="291"/>
        <v>-6.6666666666666666E-2</v>
      </c>
      <c r="CQ865" s="21">
        <f t="shared" si="292"/>
        <v>-0.38709677419354838</v>
      </c>
      <c r="CW865">
        <v>800000</v>
      </c>
      <c r="CY865" s="22">
        <f t="shared" si="293"/>
        <v>-1.6048780487804877</v>
      </c>
    </row>
    <row r="866" spans="1:103" x14ac:dyDescent="0.2">
      <c r="A866">
        <v>44</v>
      </c>
      <c r="B866" t="s">
        <v>3676</v>
      </c>
      <c r="C866" t="s">
        <v>374</v>
      </c>
      <c r="D866" t="s">
        <v>105</v>
      </c>
      <c r="E866" t="s">
        <v>106</v>
      </c>
      <c r="F866">
        <v>73</v>
      </c>
      <c r="G866">
        <v>207</v>
      </c>
      <c r="H866" t="s">
        <v>118</v>
      </c>
      <c r="M866">
        <v>26</v>
      </c>
      <c r="N866" t="s">
        <v>3677</v>
      </c>
      <c r="O866" s="12" t="s">
        <v>743</v>
      </c>
      <c r="P866" s="12" t="s">
        <v>3672</v>
      </c>
      <c r="Q866" t="s">
        <v>330</v>
      </c>
      <c r="T866" s="12" t="s">
        <v>178</v>
      </c>
      <c r="U866">
        <v>28</v>
      </c>
      <c r="V866">
        <v>0</v>
      </c>
      <c r="W866">
        <v>6</v>
      </c>
      <c r="X866">
        <v>6</v>
      </c>
      <c r="Y866">
        <v>1</v>
      </c>
      <c r="Z866">
        <v>23</v>
      </c>
      <c r="AA866">
        <v>5</v>
      </c>
      <c r="AB866">
        <v>21</v>
      </c>
      <c r="AC866" s="13">
        <f t="shared" si="273"/>
        <v>0</v>
      </c>
      <c r="AD866" s="13">
        <f t="shared" si="274"/>
        <v>0</v>
      </c>
      <c r="AE866" s="14">
        <v>54.6</v>
      </c>
      <c r="AF866" s="15">
        <v>9</v>
      </c>
      <c r="AG866" s="15">
        <v>3</v>
      </c>
      <c r="AH866" s="15">
        <v>10</v>
      </c>
      <c r="AI866" s="2">
        <v>410.6666666667</v>
      </c>
      <c r="AJ866" s="14">
        <f t="shared" si="275"/>
        <v>14.666666666667856</v>
      </c>
      <c r="AK866">
        <v>551</v>
      </c>
      <c r="AL866" s="14">
        <f t="shared" si="276"/>
        <v>19.678571428571427</v>
      </c>
      <c r="AM866" s="16">
        <f t="shared" si="277"/>
        <v>0.74531155474900179</v>
      </c>
      <c r="AN866" s="15">
        <v>17.899999999999999</v>
      </c>
      <c r="AO866" s="16">
        <f t="shared" si="278"/>
        <v>2.6152597402595279</v>
      </c>
      <c r="AP866" s="13">
        <f>IF(('Even Strength'!CU866+'Power Play'!AJ866+'Penalty Kill'!AF866)&gt;0,V866/('Even Strength'!CU866+'Power Play'!AJ866+'Penalty Kill'!AF866),0)</f>
        <v>0</v>
      </c>
      <c r="AQ866" s="13">
        <f>IF(('Even Strength'!CU866+'Power Play'!AJ866+'Penalty Kill'!AF866)&gt;0,W866/('Even Strength'!CU866+'Power Play'!AJ866+'Penalty Kill'!AF866),0)</f>
        <v>0.10526315789473684</v>
      </c>
      <c r="AR866" s="13">
        <f t="shared" si="279"/>
        <v>0.10526315789473684</v>
      </c>
      <c r="AS866">
        <v>0</v>
      </c>
      <c r="AT866">
        <v>1</v>
      </c>
      <c r="AU866" s="17">
        <f t="shared" si="280"/>
        <v>0</v>
      </c>
      <c r="AV866">
        <v>0</v>
      </c>
      <c r="AW866">
        <v>27</v>
      </c>
      <c r="AX866">
        <v>53</v>
      </c>
      <c r="AY866">
        <v>17</v>
      </c>
      <c r="AZ866">
        <v>5</v>
      </c>
      <c r="BA866">
        <v>9</v>
      </c>
      <c r="BB866">
        <v>5</v>
      </c>
      <c r="BC866" s="2">
        <f t="shared" si="281"/>
        <v>3.9448051948048741</v>
      </c>
      <c r="BD866" s="14">
        <f t="shared" si="282"/>
        <v>7.7435064935058646</v>
      </c>
      <c r="BE866" s="14">
        <f t="shared" si="283"/>
        <v>2.4837662337660324</v>
      </c>
      <c r="BF866" s="14">
        <f t="shared" si="284"/>
        <v>0.73051948051942128</v>
      </c>
      <c r="BG866" s="14">
        <f t="shared" si="285"/>
        <v>1.3149350649349583</v>
      </c>
      <c r="BH866" s="14">
        <f t="shared" si="286"/>
        <v>0.73051948051942128</v>
      </c>
      <c r="BI866">
        <v>12</v>
      </c>
      <c r="BJ866">
        <v>6</v>
      </c>
      <c r="BK866">
        <v>0</v>
      </c>
      <c r="BL866">
        <v>0</v>
      </c>
      <c r="BM866">
        <v>0</v>
      </c>
      <c r="BN866">
        <v>0</v>
      </c>
      <c r="BO866" s="2">
        <v>3.9601889999999997</v>
      </c>
      <c r="BR866" s="18" t="str">
        <f t="shared" si="287"/>
        <v xml:space="preserve"> </v>
      </c>
      <c r="BT866">
        <v>0</v>
      </c>
      <c r="BU866">
        <v>7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 s="18">
        <f t="shared" si="288"/>
        <v>0</v>
      </c>
      <c r="CC866" s="19">
        <v>3</v>
      </c>
      <c r="CD866">
        <v>0.2</v>
      </c>
      <c r="CE866">
        <v>0.8</v>
      </c>
      <c r="CF866">
        <v>0.9</v>
      </c>
      <c r="CG866" s="20">
        <f t="shared" si="289"/>
        <v>3.2142857142857147E-2</v>
      </c>
      <c r="CH866" s="20">
        <f t="shared" si="290"/>
        <v>0.13149350649349581</v>
      </c>
      <c r="CI866">
        <v>8.3000000000000007</v>
      </c>
      <c r="CJ866">
        <v>9.9</v>
      </c>
      <c r="CK866">
        <v>-1.6</v>
      </c>
      <c r="CL866">
        <v>0.1</v>
      </c>
      <c r="CM866">
        <v>0.4</v>
      </c>
      <c r="CN866">
        <v>0</v>
      </c>
      <c r="CO866">
        <v>0.60000000000000009</v>
      </c>
      <c r="CP866" s="21">
        <f t="shared" si="291"/>
        <v>2.1428571428571432E-2</v>
      </c>
      <c r="CQ866" s="21">
        <f t="shared" si="292"/>
        <v>8.7662337662330558E-2</v>
      </c>
      <c r="CU866">
        <v>24</v>
      </c>
      <c r="CV866" t="s">
        <v>3678</v>
      </c>
      <c r="CW866">
        <v>2250000</v>
      </c>
      <c r="CY866" s="22">
        <f t="shared" si="293"/>
        <v>-3.3512195121951214</v>
      </c>
    </row>
    <row r="867" spans="1:103" x14ac:dyDescent="0.2">
      <c r="A867">
        <v>43</v>
      </c>
      <c r="B867" t="s">
        <v>3679</v>
      </c>
      <c r="C867" t="s">
        <v>472</v>
      </c>
      <c r="D867" t="s">
        <v>105</v>
      </c>
      <c r="E867" t="s">
        <v>106</v>
      </c>
      <c r="F867">
        <v>76</v>
      </c>
      <c r="G867">
        <v>210</v>
      </c>
      <c r="H867" t="s">
        <v>107</v>
      </c>
      <c r="I867">
        <v>2012</v>
      </c>
      <c r="J867">
        <v>1</v>
      </c>
      <c r="K867">
        <v>16</v>
      </c>
      <c r="L867" t="s">
        <v>108</v>
      </c>
      <c r="M867">
        <v>19</v>
      </c>
      <c r="N867" t="s">
        <v>3680</v>
      </c>
      <c r="O867" s="12" t="s">
        <v>1468</v>
      </c>
      <c r="P867" s="12" t="s">
        <v>3672</v>
      </c>
      <c r="Q867" t="s">
        <v>210</v>
      </c>
      <c r="T867" s="12" t="s">
        <v>148</v>
      </c>
      <c r="U867">
        <v>82</v>
      </c>
      <c r="V867">
        <v>3</v>
      </c>
      <c r="W867">
        <v>7</v>
      </c>
      <c r="X867">
        <v>10</v>
      </c>
      <c r="Y867">
        <v>1</v>
      </c>
      <c r="Z867">
        <v>63</v>
      </c>
      <c r="AA867">
        <v>19</v>
      </c>
      <c r="AB867">
        <v>15</v>
      </c>
      <c r="AC867" s="13">
        <f t="shared" si="273"/>
        <v>4.7619047619047616E-2</v>
      </c>
      <c r="AD867" s="13">
        <f t="shared" si="274"/>
        <v>3.0927835051546393E-2</v>
      </c>
      <c r="AE867" s="14">
        <v>27.8</v>
      </c>
      <c r="AF867" s="15">
        <v>30</v>
      </c>
      <c r="AG867" s="15">
        <v>14</v>
      </c>
      <c r="AH867" s="15">
        <v>5</v>
      </c>
      <c r="AI867" s="2">
        <v>650.95000000000005</v>
      </c>
      <c r="AJ867" s="14">
        <f t="shared" si="275"/>
        <v>7.9384146341463424</v>
      </c>
      <c r="AK867">
        <v>913</v>
      </c>
      <c r="AL867" s="14">
        <f t="shared" si="276"/>
        <v>11.134146341463415</v>
      </c>
      <c r="AM867" s="16">
        <f t="shared" si="277"/>
        <v>0.71297918948521366</v>
      </c>
      <c r="AN867" s="15">
        <v>57.411765000000003</v>
      </c>
      <c r="AO867" s="16">
        <f t="shared" si="278"/>
        <v>5.2918133497196402</v>
      </c>
      <c r="AP867" s="13">
        <f>IF(('Even Strength'!CU867+'Power Play'!AJ867+'Penalty Kill'!AF867)&gt;0,V867/('Even Strength'!CU867+'Power Play'!AJ867+'Penalty Kill'!AF867),0)</f>
        <v>2.4E-2</v>
      </c>
      <c r="AQ867" s="13">
        <f>IF(('Even Strength'!CU867+'Power Play'!AJ867+'Penalty Kill'!AF867)&gt;0,W867/('Even Strength'!CU867+'Power Play'!AJ867+'Penalty Kill'!AF867),0)</f>
        <v>5.6000000000000001E-2</v>
      </c>
      <c r="AR867" s="13">
        <f t="shared" si="279"/>
        <v>0.08</v>
      </c>
      <c r="AS867">
        <v>0</v>
      </c>
      <c r="AT867">
        <v>3</v>
      </c>
      <c r="AU867" s="17">
        <f t="shared" si="280"/>
        <v>0</v>
      </c>
      <c r="AV867">
        <v>0</v>
      </c>
      <c r="AW867">
        <v>120</v>
      </c>
      <c r="AX867">
        <v>197</v>
      </c>
      <c r="AY867">
        <v>13</v>
      </c>
      <c r="AZ867">
        <v>19</v>
      </c>
      <c r="BA867">
        <v>10</v>
      </c>
      <c r="BB867">
        <v>17</v>
      </c>
      <c r="BC867" s="2">
        <f t="shared" si="281"/>
        <v>11.060757354635532</v>
      </c>
      <c r="BD867" s="14">
        <f t="shared" si="282"/>
        <v>18.15807665719333</v>
      </c>
      <c r="BE867" s="14">
        <f t="shared" si="283"/>
        <v>1.1982487134188493</v>
      </c>
      <c r="BF867" s="14">
        <f t="shared" si="284"/>
        <v>1.7512865811506257</v>
      </c>
      <c r="BG867" s="14">
        <f t="shared" si="285"/>
        <v>0.92172977955296098</v>
      </c>
      <c r="BH867" s="14">
        <f t="shared" si="286"/>
        <v>1.5669406252400337</v>
      </c>
      <c r="BI867">
        <v>151</v>
      </c>
      <c r="BJ867">
        <v>23</v>
      </c>
      <c r="BK867">
        <v>15</v>
      </c>
      <c r="BL867">
        <v>2</v>
      </c>
      <c r="BM867">
        <v>1</v>
      </c>
      <c r="BN867">
        <v>0</v>
      </c>
      <c r="BO867" s="2">
        <v>-7.1603000000000003</v>
      </c>
      <c r="BR867" s="18" t="str">
        <f t="shared" si="287"/>
        <v xml:space="preserve"> </v>
      </c>
      <c r="BT867">
        <v>0</v>
      </c>
      <c r="BU867">
        <v>28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 s="18">
        <f t="shared" si="288"/>
        <v>0</v>
      </c>
      <c r="CC867" s="19">
        <v>1</v>
      </c>
      <c r="CD867">
        <v>-0.4</v>
      </c>
      <c r="CE867">
        <v>0.8</v>
      </c>
      <c r="CF867">
        <v>0.4</v>
      </c>
      <c r="CG867" s="20">
        <f t="shared" si="289"/>
        <v>4.8780487804878049E-3</v>
      </c>
      <c r="CH867" s="20">
        <f t="shared" si="290"/>
        <v>3.6869191182118448E-2</v>
      </c>
      <c r="CI867">
        <v>11.5</v>
      </c>
      <c r="CJ867">
        <v>10.8</v>
      </c>
      <c r="CK867">
        <v>2.2999999999999998</v>
      </c>
      <c r="CL867">
        <v>-1.2</v>
      </c>
      <c r="CM867">
        <v>1</v>
      </c>
      <c r="CN867">
        <v>0</v>
      </c>
      <c r="CO867">
        <v>-0.2</v>
      </c>
      <c r="CP867" s="21">
        <f t="shared" si="291"/>
        <v>-2.4390243902439024E-3</v>
      </c>
      <c r="CQ867" s="21">
        <f t="shared" si="292"/>
        <v>-1.8434595591059224E-2</v>
      </c>
      <c r="CW867">
        <v>1294167</v>
      </c>
      <c r="CY867" s="22">
        <f t="shared" si="293"/>
        <v>-2.4726835121951218</v>
      </c>
    </row>
    <row r="868" spans="1:103" x14ac:dyDescent="0.2">
      <c r="A868">
        <v>17</v>
      </c>
      <c r="B868" t="s">
        <v>3681</v>
      </c>
      <c r="C868" t="s">
        <v>3682</v>
      </c>
      <c r="D868" t="s">
        <v>105</v>
      </c>
      <c r="E868" t="s">
        <v>106</v>
      </c>
      <c r="F868">
        <v>73</v>
      </c>
      <c r="G868">
        <v>205</v>
      </c>
      <c r="H868" t="s">
        <v>107</v>
      </c>
      <c r="M868">
        <v>30</v>
      </c>
      <c r="N868" t="s">
        <v>3683</v>
      </c>
      <c r="O868" s="12" t="s">
        <v>1898</v>
      </c>
      <c r="P868" s="12" t="s">
        <v>775</v>
      </c>
      <c r="Q868" t="s">
        <v>317</v>
      </c>
      <c r="T868" s="12" t="s">
        <v>170</v>
      </c>
      <c r="U868">
        <v>52</v>
      </c>
      <c r="V868">
        <v>9</v>
      </c>
      <c r="W868">
        <v>9</v>
      </c>
      <c r="X868">
        <v>18</v>
      </c>
      <c r="Y868">
        <v>-2</v>
      </c>
      <c r="Z868">
        <v>100</v>
      </c>
      <c r="AA868">
        <v>30</v>
      </c>
      <c r="AB868">
        <v>26</v>
      </c>
      <c r="AC868" s="13">
        <f t="shared" si="273"/>
        <v>0.09</v>
      </c>
      <c r="AD868" s="13">
        <f t="shared" si="274"/>
        <v>5.7692307692307696E-2</v>
      </c>
      <c r="AE868" s="14">
        <v>27.8</v>
      </c>
      <c r="AF868" s="15">
        <v>47</v>
      </c>
      <c r="AG868" s="15">
        <v>10</v>
      </c>
      <c r="AH868" s="15">
        <v>17</v>
      </c>
      <c r="AI868" s="2">
        <v>662.33333333329995</v>
      </c>
      <c r="AJ868" s="14">
        <f t="shared" si="275"/>
        <v>12.737179487178846</v>
      </c>
      <c r="AK868">
        <v>1015</v>
      </c>
      <c r="AL868" s="14">
        <f t="shared" si="276"/>
        <v>19.51923076923077</v>
      </c>
      <c r="AM868" s="16">
        <f t="shared" si="277"/>
        <v>0.65254515599339902</v>
      </c>
      <c r="AN868" s="15">
        <v>117.42857100000001</v>
      </c>
      <c r="AO868" s="16">
        <f t="shared" si="278"/>
        <v>10.637716547559672</v>
      </c>
      <c r="AP868" s="13">
        <f>IF(('Even Strength'!CU868+'Power Play'!AJ868+'Penalty Kill'!AF868)&gt;0,V868/('Even Strength'!CU868+'Power Play'!AJ868+'Penalty Kill'!AF868),0)</f>
        <v>7.9646017699115043E-2</v>
      </c>
      <c r="AQ868" s="13">
        <f>IF(('Even Strength'!CU868+'Power Play'!AJ868+'Penalty Kill'!AF868)&gt;0,W868/('Even Strength'!CU868+'Power Play'!AJ868+'Penalty Kill'!AF868),0)</f>
        <v>7.9646017699115043E-2</v>
      </c>
      <c r="AR868" s="13">
        <f t="shared" si="279"/>
        <v>0.15929203539823009</v>
      </c>
      <c r="AS868">
        <v>63</v>
      </c>
      <c r="AT868">
        <v>67</v>
      </c>
      <c r="AU868" s="17">
        <f t="shared" si="280"/>
        <v>0.48461538461538461</v>
      </c>
      <c r="AV868">
        <v>4.0999999999999996</v>
      </c>
      <c r="AW868">
        <v>77</v>
      </c>
      <c r="AX868">
        <v>65</v>
      </c>
      <c r="AY868">
        <v>21</v>
      </c>
      <c r="AZ868">
        <v>30</v>
      </c>
      <c r="BA868">
        <v>9</v>
      </c>
      <c r="BB868">
        <v>9</v>
      </c>
      <c r="BC868" s="2">
        <f t="shared" si="281"/>
        <v>6.9753397081030188</v>
      </c>
      <c r="BD868" s="14">
        <f t="shared" si="282"/>
        <v>5.8882737795674833</v>
      </c>
      <c r="BE868" s="14">
        <f t="shared" si="283"/>
        <v>1.9023653749371869</v>
      </c>
      <c r="BF868" s="14">
        <f t="shared" si="284"/>
        <v>2.7176648213388384</v>
      </c>
      <c r="BG868" s="14">
        <f t="shared" si="285"/>
        <v>0.81529944640165153</v>
      </c>
      <c r="BH868" s="14">
        <f t="shared" si="286"/>
        <v>0.81529944640165153</v>
      </c>
      <c r="BI868">
        <v>38</v>
      </c>
      <c r="BJ868">
        <v>9</v>
      </c>
      <c r="BK868">
        <v>2</v>
      </c>
      <c r="BL868">
        <v>1</v>
      </c>
      <c r="BM868">
        <v>0</v>
      </c>
      <c r="BN868">
        <v>0</v>
      </c>
      <c r="BO868" s="2">
        <v>-4.1719249999999999</v>
      </c>
      <c r="BR868" s="18" t="str">
        <f t="shared" si="287"/>
        <v xml:space="preserve"> </v>
      </c>
      <c r="BT868">
        <v>3</v>
      </c>
      <c r="BU868">
        <v>9</v>
      </c>
      <c r="BV868">
        <v>0</v>
      </c>
      <c r="BW868">
        <v>0</v>
      </c>
      <c r="BX868">
        <v>2</v>
      </c>
      <c r="BY868">
        <v>0</v>
      </c>
      <c r="BZ868">
        <v>0</v>
      </c>
      <c r="CA868">
        <v>0</v>
      </c>
      <c r="CB868" s="18">
        <f t="shared" si="288"/>
        <v>0</v>
      </c>
      <c r="CC868" s="19">
        <v>5</v>
      </c>
      <c r="CD868">
        <v>1.3</v>
      </c>
      <c r="CE868">
        <v>0.60000000000000009</v>
      </c>
      <c r="CF868">
        <v>1.9</v>
      </c>
      <c r="CG868" s="20">
        <f t="shared" si="289"/>
        <v>3.6538461538461534E-2</v>
      </c>
      <c r="CH868" s="20">
        <f t="shared" si="290"/>
        <v>0.17211877201812642</v>
      </c>
      <c r="CI868">
        <v>12.3</v>
      </c>
      <c r="CJ868">
        <v>16.399999999999999</v>
      </c>
      <c r="CK868">
        <v>0.4</v>
      </c>
      <c r="CL868">
        <v>2.5</v>
      </c>
      <c r="CM868">
        <v>1.6</v>
      </c>
      <c r="CN868">
        <v>0</v>
      </c>
      <c r="CO868">
        <v>4.2</v>
      </c>
      <c r="CP868" s="21">
        <f t="shared" si="291"/>
        <v>8.0769230769230774E-2</v>
      </c>
      <c r="CQ868" s="21">
        <f t="shared" si="292"/>
        <v>0.38047307498743738</v>
      </c>
      <c r="CU868">
        <v>25</v>
      </c>
      <c r="CV868" t="s">
        <v>635</v>
      </c>
      <c r="CW868">
        <v>600000</v>
      </c>
      <c r="CY868" s="22">
        <f t="shared" si="293"/>
        <v>3.1463414634146343</v>
      </c>
    </row>
    <row r="869" spans="1:103" x14ac:dyDescent="0.2">
      <c r="A869">
        <v>57</v>
      </c>
      <c r="B869" t="s">
        <v>3684</v>
      </c>
      <c r="C869" t="s">
        <v>2258</v>
      </c>
      <c r="D869" t="s">
        <v>196</v>
      </c>
      <c r="E869" t="s">
        <v>117</v>
      </c>
      <c r="F869">
        <v>72</v>
      </c>
      <c r="G869">
        <v>200</v>
      </c>
      <c r="H869" t="s">
        <v>107</v>
      </c>
      <c r="I869">
        <v>2008</v>
      </c>
      <c r="J869">
        <v>6</v>
      </c>
      <c r="K869">
        <v>177</v>
      </c>
      <c r="M869">
        <v>25</v>
      </c>
      <c r="N869" t="s">
        <v>3685</v>
      </c>
      <c r="O869" s="12" t="s">
        <v>3686</v>
      </c>
      <c r="P869" s="12" t="s">
        <v>3687</v>
      </c>
      <c r="Q869" t="s">
        <v>610</v>
      </c>
      <c r="T869" s="12" t="s">
        <v>170</v>
      </c>
      <c r="U869">
        <v>77</v>
      </c>
      <c r="V869">
        <v>16</v>
      </c>
      <c r="W869">
        <v>22</v>
      </c>
      <c r="X869">
        <v>38</v>
      </c>
      <c r="Y869">
        <v>11</v>
      </c>
      <c r="Z869">
        <v>163</v>
      </c>
      <c r="AA869">
        <v>62</v>
      </c>
      <c r="AB869">
        <v>52</v>
      </c>
      <c r="AC869" s="13">
        <f t="shared" si="273"/>
        <v>9.815950920245399E-2</v>
      </c>
      <c r="AD869" s="13">
        <f t="shared" si="274"/>
        <v>5.7761732851985562E-2</v>
      </c>
      <c r="AE869" s="14">
        <v>27.4</v>
      </c>
      <c r="AF869" s="15">
        <v>83</v>
      </c>
      <c r="AG869" s="15">
        <v>20</v>
      </c>
      <c r="AH869" s="15">
        <v>13</v>
      </c>
      <c r="AI869" s="2">
        <v>1240.4833333332999</v>
      </c>
      <c r="AJ869" s="14">
        <f t="shared" si="275"/>
        <v>16.110173160172728</v>
      </c>
      <c r="AK869">
        <v>1781</v>
      </c>
      <c r="AL869" s="14">
        <f t="shared" si="276"/>
        <v>23.129870129870131</v>
      </c>
      <c r="AM869" s="16">
        <f t="shared" si="277"/>
        <v>0.69650945161892186</v>
      </c>
      <c r="AN869" s="15">
        <v>111.481818</v>
      </c>
      <c r="AO869" s="16">
        <f t="shared" si="278"/>
        <v>5.392179725644719</v>
      </c>
      <c r="AP869" s="13">
        <f>IF(('Even Strength'!CU869+'Power Play'!AJ869+'Penalty Kill'!AF869)&gt;0,V869/('Even Strength'!CU869+'Power Play'!AJ869+'Penalty Kill'!AF869),0)</f>
        <v>0.13008130081300814</v>
      </c>
      <c r="AQ869" s="13">
        <f>IF(('Even Strength'!CU869+'Power Play'!AJ869+'Penalty Kill'!AF869)&gt;0,W869/('Even Strength'!CU869+'Power Play'!AJ869+'Penalty Kill'!AF869),0)</f>
        <v>0.17886178861788618</v>
      </c>
      <c r="AR869" s="13">
        <f t="shared" si="279"/>
        <v>0.30894308943089432</v>
      </c>
      <c r="AS869">
        <v>20</v>
      </c>
      <c r="AT869">
        <v>36</v>
      </c>
      <c r="AU869" s="17">
        <f t="shared" si="280"/>
        <v>0.35714285714285715</v>
      </c>
      <c r="AV869">
        <v>1.1000000000000001</v>
      </c>
      <c r="AW869">
        <v>111</v>
      </c>
      <c r="AX869">
        <v>218</v>
      </c>
      <c r="AY869">
        <v>58</v>
      </c>
      <c r="AZ869">
        <v>62</v>
      </c>
      <c r="BA869">
        <v>44</v>
      </c>
      <c r="BB869">
        <v>26</v>
      </c>
      <c r="BC869" s="2">
        <f t="shared" si="281"/>
        <v>5.3688750352686556</v>
      </c>
      <c r="BD869" s="14">
        <f t="shared" si="282"/>
        <v>10.544277096293396</v>
      </c>
      <c r="BE869" s="14">
        <f t="shared" si="283"/>
        <v>2.8053581265367749</v>
      </c>
      <c r="BF869" s="14">
        <f t="shared" si="284"/>
        <v>2.9988311007806905</v>
      </c>
      <c r="BG869" s="14">
        <f t="shared" si="285"/>
        <v>2.1282027166830706</v>
      </c>
      <c r="BH869" s="14">
        <f t="shared" si="286"/>
        <v>1.2575743325854507</v>
      </c>
      <c r="BI869">
        <v>35</v>
      </c>
      <c r="BJ869">
        <v>15</v>
      </c>
      <c r="BK869">
        <v>1</v>
      </c>
      <c r="BL869">
        <v>0</v>
      </c>
      <c r="BM869">
        <v>0</v>
      </c>
      <c r="BN869">
        <v>0</v>
      </c>
      <c r="BO869" s="2">
        <v>6.086506</v>
      </c>
      <c r="BP869">
        <v>1</v>
      </c>
      <c r="BQ869">
        <v>0</v>
      </c>
      <c r="BR869" s="18">
        <f t="shared" si="287"/>
        <v>0</v>
      </c>
      <c r="BS869">
        <v>0</v>
      </c>
      <c r="BT869">
        <v>3</v>
      </c>
      <c r="BU869">
        <v>22</v>
      </c>
      <c r="BV869">
        <v>1</v>
      </c>
      <c r="BW869">
        <v>0</v>
      </c>
      <c r="BX869">
        <v>7</v>
      </c>
      <c r="BY869">
        <v>0</v>
      </c>
      <c r="BZ869">
        <v>0</v>
      </c>
      <c r="CA869">
        <v>0</v>
      </c>
      <c r="CB869" s="18">
        <f t="shared" si="288"/>
        <v>0</v>
      </c>
      <c r="CC869" s="19">
        <v>7</v>
      </c>
      <c r="CD869">
        <v>2.5</v>
      </c>
      <c r="CE869">
        <v>1.8</v>
      </c>
      <c r="CF869">
        <v>4.3</v>
      </c>
      <c r="CG869" s="20">
        <f t="shared" si="289"/>
        <v>5.5844155844155842E-2</v>
      </c>
      <c r="CH869" s="20">
        <f t="shared" si="290"/>
        <v>0.20798344731220916</v>
      </c>
      <c r="CI869">
        <v>23.4</v>
      </c>
      <c r="CJ869">
        <v>24.3</v>
      </c>
      <c r="CK869">
        <v>4.2</v>
      </c>
      <c r="CL869">
        <v>5.2</v>
      </c>
      <c r="CM869">
        <v>3.9</v>
      </c>
      <c r="CN869">
        <v>-0.30000000000000004</v>
      </c>
      <c r="CO869">
        <v>8.8000000000000007</v>
      </c>
      <c r="CP869" s="21">
        <f t="shared" si="291"/>
        <v>0.1142857142857143</v>
      </c>
      <c r="CQ869" s="21">
        <f t="shared" si="292"/>
        <v>0.42564054333661416</v>
      </c>
      <c r="CU869">
        <v>5</v>
      </c>
      <c r="CV869" t="s">
        <v>171</v>
      </c>
      <c r="CW869">
        <v>775000</v>
      </c>
      <c r="CY869" s="22">
        <f t="shared" si="293"/>
        <v>7.4390243902439028</v>
      </c>
    </row>
    <row r="870" spans="1:103" x14ac:dyDescent="0.2">
      <c r="A870">
        <v>34</v>
      </c>
      <c r="B870" t="s">
        <v>3688</v>
      </c>
      <c r="C870" t="s">
        <v>472</v>
      </c>
      <c r="D870" t="s">
        <v>105</v>
      </c>
      <c r="E870" t="s">
        <v>106</v>
      </c>
      <c r="F870">
        <v>74</v>
      </c>
      <c r="G870">
        <v>207</v>
      </c>
      <c r="H870" t="s">
        <v>118</v>
      </c>
      <c r="I870">
        <v>2004</v>
      </c>
      <c r="J870">
        <v>9</v>
      </c>
      <c r="K870">
        <v>265</v>
      </c>
      <c r="M870">
        <v>28</v>
      </c>
      <c r="N870" t="s">
        <v>3689</v>
      </c>
      <c r="O870" s="12" t="s">
        <v>184</v>
      </c>
      <c r="P870" s="12" t="s">
        <v>3690</v>
      </c>
      <c r="Q870" t="s">
        <v>192</v>
      </c>
      <c r="T870" s="12" t="s">
        <v>140</v>
      </c>
      <c r="U870">
        <v>76</v>
      </c>
      <c r="V870">
        <v>6</v>
      </c>
      <c r="W870">
        <v>24</v>
      </c>
      <c r="X870">
        <v>30</v>
      </c>
      <c r="Y870">
        <v>6</v>
      </c>
      <c r="Z870">
        <v>115</v>
      </c>
      <c r="AA870">
        <v>43</v>
      </c>
      <c r="AB870">
        <v>41</v>
      </c>
      <c r="AC870" s="13">
        <f t="shared" si="273"/>
        <v>5.2173913043478258E-2</v>
      </c>
      <c r="AD870" s="13">
        <f t="shared" si="274"/>
        <v>3.015075376884422E-2</v>
      </c>
      <c r="AE870" s="14">
        <v>33</v>
      </c>
      <c r="AF870" s="15">
        <v>69</v>
      </c>
      <c r="AG870" s="15">
        <v>7</v>
      </c>
      <c r="AH870" s="15">
        <v>12</v>
      </c>
      <c r="AI870" s="2">
        <v>1169.5833333333001</v>
      </c>
      <c r="AJ870" s="14">
        <f t="shared" si="275"/>
        <v>15.389254385964474</v>
      </c>
      <c r="AK870">
        <v>1620</v>
      </c>
      <c r="AL870" s="14">
        <f t="shared" si="276"/>
        <v>21.315789473684209</v>
      </c>
      <c r="AM870" s="16">
        <f t="shared" si="277"/>
        <v>0.72196502057611112</v>
      </c>
      <c r="AN870" s="15">
        <v>206.897436</v>
      </c>
      <c r="AO870" s="16">
        <f t="shared" si="278"/>
        <v>10.613904803705324</v>
      </c>
      <c r="AP870" s="13">
        <f>IF(('Even Strength'!CU870+'Power Play'!AJ870+'Penalty Kill'!AF870)&gt;0,V870/('Even Strength'!CU870+'Power Play'!AJ870+'Penalty Kill'!AF870),0)</f>
        <v>3.896103896103896E-2</v>
      </c>
      <c r="AQ870" s="13">
        <f>IF(('Even Strength'!CU870+'Power Play'!AJ870+'Penalty Kill'!AF870)&gt;0,W870/('Even Strength'!CU870+'Power Play'!AJ870+'Penalty Kill'!AF870),0)</f>
        <v>0.15584415584415584</v>
      </c>
      <c r="AR870" s="13">
        <f t="shared" si="279"/>
        <v>0.19480519480519481</v>
      </c>
      <c r="AS870">
        <v>85</v>
      </c>
      <c r="AT870">
        <v>111</v>
      </c>
      <c r="AU870" s="17">
        <f t="shared" si="280"/>
        <v>0.43367346938775508</v>
      </c>
      <c r="AV870">
        <v>4</v>
      </c>
      <c r="AW870">
        <v>128</v>
      </c>
      <c r="AX870">
        <v>61</v>
      </c>
      <c r="AY870">
        <v>62</v>
      </c>
      <c r="AZ870">
        <v>43</v>
      </c>
      <c r="BA870">
        <v>30</v>
      </c>
      <c r="BB870">
        <v>34</v>
      </c>
      <c r="BC870" s="2">
        <f t="shared" si="281"/>
        <v>6.5664410402566888</v>
      </c>
      <c r="BD870" s="14">
        <f t="shared" si="282"/>
        <v>3.1293195582473281</v>
      </c>
      <c r="BE870" s="14">
        <f t="shared" si="283"/>
        <v>3.1806198788743334</v>
      </c>
      <c r="BF870" s="14">
        <f t="shared" si="284"/>
        <v>2.2059137869612315</v>
      </c>
      <c r="BG870" s="14">
        <f t="shared" si="285"/>
        <v>1.5390096188101614</v>
      </c>
      <c r="BH870" s="14">
        <f t="shared" si="286"/>
        <v>1.7442109013181828</v>
      </c>
      <c r="BI870">
        <v>23</v>
      </c>
      <c r="BJ870">
        <v>9</v>
      </c>
      <c r="BK870">
        <v>1</v>
      </c>
      <c r="BL870">
        <v>0</v>
      </c>
      <c r="BM870">
        <v>0</v>
      </c>
      <c r="BN870">
        <v>0</v>
      </c>
      <c r="BO870" s="2">
        <v>2.8298579999999998</v>
      </c>
      <c r="BR870" s="18" t="str">
        <f t="shared" si="287"/>
        <v xml:space="preserve"> </v>
      </c>
      <c r="BT870">
        <v>1</v>
      </c>
      <c r="BU870">
        <v>18</v>
      </c>
      <c r="BV870">
        <v>0</v>
      </c>
      <c r="BW870">
        <v>0</v>
      </c>
      <c r="BX870">
        <v>2</v>
      </c>
      <c r="BY870">
        <v>0</v>
      </c>
      <c r="BZ870">
        <v>0</v>
      </c>
      <c r="CA870">
        <v>0</v>
      </c>
      <c r="CB870" s="18">
        <f t="shared" si="288"/>
        <v>0</v>
      </c>
      <c r="CC870" s="19">
        <v>6</v>
      </c>
      <c r="CD870">
        <v>0.8</v>
      </c>
      <c r="CE870">
        <v>1.1000000000000001</v>
      </c>
      <c r="CF870">
        <v>1.9</v>
      </c>
      <c r="CG870" s="20">
        <f t="shared" si="289"/>
        <v>2.4999999999999998E-2</v>
      </c>
      <c r="CH870" s="20">
        <f t="shared" si="290"/>
        <v>9.7470609191310217E-2</v>
      </c>
      <c r="CI870">
        <v>18.5</v>
      </c>
      <c r="CJ870">
        <v>23.7</v>
      </c>
      <c r="CK870">
        <v>-7.5</v>
      </c>
      <c r="CL870">
        <v>3.2</v>
      </c>
      <c r="CM870">
        <v>2.9</v>
      </c>
      <c r="CN870">
        <v>0</v>
      </c>
      <c r="CO870">
        <v>6.1</v>
      </c>
      <c r="CP870" s="21">
        <f t="shared" si="291"/>
        <v>8.0263157894736842E-2</v>
      </c>
      <c r="CQ870" s="21">
        <f t="shared" si="292"/>
        <v>0.31293195582473277</v>
      </c>
      <c r="CW870">
        <v>1800000</v>
      </c>
      <c r="CY870" s="22">
        <f t="shared" si="293"/>
        <v>2.9390243902439019</v>
      </c>
    </row>
    <row r="871" spans="1:103" x14ac:dyDescent="0.2">
      <c r="A871">
        <v>21</v>
      </c>
      <c r="B871" t="s">
        <v>3691</v>
      </c>
      <c r="C871" t="s">
        <v>3692</v>
      </c>
      <c r="D871" t="s">
        <v>116</v>
      </c>
      <c r="E871" t="s">
        <v>117</v>
      </c>
      <c r="F871">
        <v>71</v>
      </c>
      <c r="G871">
        <v>203</v>
      </c>
      <c r="H871" t="s">
        <v>107</v>
      </c>
      <c r="I871">
        <v>2002</v>
      </c>
      <c r="J871">
        <v>5</v>
      </c>
      <c r="K871">
        <v>156</v>
      </c>
      <c r="M871">
        <v>29</v>
      </c>
      <c r="N871" t="s">
        <v>3693</v>
      </c>
      <c r="O871" s="12" t="s">
        <v>2589</v>
      </c>
      <c r="P871" s="12" t="s">
        <v>3694</v>
      </c>
      <c r="Q871" t="s">
        <v>223</v>
      </c>
      <c r="T871" s="12" t="s">
        <v>178</v>
      </c>
      <c r="U871">
        <v>75</v>
      </c>
      <c r="V871">
        <v>7</v>
      </c>
      <c r="W871">
        <v>44</v>
      </c>
      <c r="X871">
        <v>51</v>
      </c>
      <c r="Y871">
        <v>0</v>
      </c>
      <c r="Z871">
        <v>166</v>
      </c>
      <c r="AA871">
        <v>75</v>
      </c>
      <c r="AB871">
        <v>108</v>
      </c>
      <c r="AC871" s="13">
        <f t="shared" si="273"/>
        <v>4.2168674698795178E-2</v>
      </c>
      <c r="AD871" s="13">
        <f t="shared" si="274"/>
        <v>2.0057306590257881E-2</v>
      </c>
      <c r="AE871" s="14">
        <v>51.8</v>
      </c>
      <c r="AF871" s="15">
        <v>48</v>
      </c>
      <c r="AG871" s="15">
        <v>17</v>
      </c>
      <c r="AH871" s="15">
        <v>95</v>
      </c>
      <c r="AI871" s="2">
        <v>1696.05</v>
      </c>
      <c r="AJ871" s="14">
        <f t="shared" si="275"/>
        <v>22.614000000000001</v>
      </c>
      <c r="AK871">
        <v>1839</v>
      </c>
      <c r="AL871" s="14">
        <f t="shared" si="276"/>
        <v>24.52</v>
      </c>
      <c r="AM871" s="16">
        <f t="shared" si="277"/>
        <v>0.92226753670473083</v>
      </c>
      <c r="AN871" s="15">
        <v>179.638462</v>
      </c>
      <c r="AO871" s="16">
        <f t="shared" si="278"/>
        <v>6.3549469178385074</v>
      </c>
      <c r="AP871" s="13">
        <f>IF(('Even Strength'!CU871+'Power Play'!AJ871+'Penalty Kill'!AF871)&gt;0,V871/('Even Strength'!CU871+'Power Play'!AJ871+'Penalty Kill'!AF871),0)</f>
        <v>8.0459770114942528E-2</v>
      </c>
      <c r="AQ871" s="13">
        <f>IF(('Even Strength'!CU871+'Power Play'!AJ871+'Penalty Kill'!AF871)&gt;0,W871/('Even Strength'!CU871+'Power Play'!AJ871+'Penalty Kill'!AF871),0)</f>
        <v>0.50574712643678166</v>
      </c>
      <c r="AR871" s="13">
        <f t="shared" si="279"/>
        <v>0.5862068965517242</v>
      </c>
      <c r="AS871">
        <v>0</v>
      </c>
      <c r="AT871">
        <v>0</v>
      </c>
      <c r="AU871" s="17">
        <f t="shared" si="280"/>
        <v>0</v>
      </c>
      <c r="AV871">
        <v>0</v>
      </c>
      <c r="AW871">
        <v>119</v>
      </c>
      <c r="AX871">
        <v>101</v>
      </c>
      <c r="AY871">
        <v>73</v>
      </c>
      <c r="AZ871">
        <v>75</v>
      </c>
      <c r="BA871">
        <v>38</v>
      </c>
      <c r="BB871">
        <v>18</v>
      </c>
      <c r="BC871" s="2">
        <f t="shared" si="281"/>
        <v>4.2097815512514378</v>
      </c>
      <c r="BD871" s="14">
        <f t="shared" si="282"/>
        <v>3.5730078712302111</v>
      </c>
      <c r="BE871" s="14">
        <f t="shared" si="283"/>
        <v>2.582471035641638</v>
      </c>
      <c r="BF871" s="14">
        <f t="shared" si="284"/>
        <v>2.6532236667551077</v>
      </c>
      <c r="BG871" s="14">
        <f t="shared" si="285"/>
        <v>1.344299991155921</v>
      </c>
      <c r="BH871" s="14">
        <f t="shared" si="286"/>
        <v>0.63677368002122581</v>
      </c>
      <c r="BI871">
        <v>61</v>
      </c>
      <c r="BJ871">
        <v>23</v>
      </c>
      <c r="BK871">
        <v>1</v>
      </c>
      <c r="BL871">
        <v>1</v>
      </c>
      <c r="BM871">
        <v>0</v>
      </c>
      <c r="BN871">
        <v>0</v>
      </c>
      <c r="BO871" s="2">
        <v>0.47231899999999999</v>
      </c>
      <c r="BR871" s="18" t="str">
        <f t="shared" si="287"/>
        <v xml:space="preserve"> </v>
      </c>
      <c r="BT871">
        <v>2</v>
      </c>
      <c r="BU871">
        <v>14</v>
      </c>
      <c r="BV871">
        <v>0</v>
      </c>
      <c r="BW871">
        <v>2</v>
      </c>
      <c r="BX871">
        <v>1</v>
      </c>
      <c r="BY871">
        <v>1</v>
      </c>
      <c r="BZ871">
        <v>0</v>
      </c>
      <c r="CA871">
        <v>0</v>
      </c>
      <c r="CB871" s="18">
        <f t="shared" si="288"/>
        <v>0</v>
      </c>
      <c r="CC871" s="19">
        <v>5</v>
      </c>
      <c r="CD871">
        <v>4.5</v>
      </c>
      <c r="CE871">
        <v>3.8</v>
      </c>
      <c r="CF871">
        <v>8.1999999999999993</v>
      </c>
      <c r="CG871" s="20">
        <f t="shared" si="289"/>
        <v>0.10933333333333332</v>
      </c>
      <c r="CH871" s="20">
        <f t="shared" si="290"/>
        <v>0.29008578756522507</v>
      </c>
      <c r="CI871">
        <v>42.2</v>
      </c>
      <c r="CJ871">
        <v>37.299999999999997</v>
      </c>
      <c r="CK871">
        <v>-0.30000000000000004</v>
      </c>
      <c r="CL871">
        <v>9.4</v>
      </c>
      <c r="CM871">
        <v>3</v>
      </c>
      <c r="CN871">
        <v>0</v>
      </c>
      <c r="CO871">
        <v>12.4</v>
      </c>
      <c r="CP871" s="21">
        <f t="shared" si="291"/>
        <v>0.16533333333333333</v>
      </c>
      <c r="CQ871" s="21">
        <f t="shared" si="292"/>
        <v>0.4386663129035111</v>
      </c>
      <c r="CU871">
        <v>7</v>
      </c>
      <c r="CV871" t="s">
        <v>568</v>
      </c>
      <c r="CW871">
        <v>5500000</v>
      </c>
      <c r="CY871" s="22">
        <f t="shared" si="293"/>
        <v>2.741463414634147</v>
      </c>
    </row>
    <row r="872" spans="1:103" x14ac:dyDescent="0.2">
      <c r="A872">
        <v>56</v>
      </c>
      <c r="B872" t="s">
        <v>3695</v>
      </c>
      <c r="C872" t="s">
        <v>205</v>
      </c>
      <c r="D872" t="s">
        <v>206</v>
      </c>
      <c r="E872" t="s">
        <v>106</v>
      </c>
      <c r="F872">
        <v>74</v>
      </c>
      <c r="G872">
        <v>210</v>
      </c>
      <c r="H872" t="s">
        <v>118</v>
      </c>
      <c r="I872">
        <v>2011</v>
      </c>
      <c r="J872">
        <v>2</v>
      </c>
      <c r="K872">
        <v>57</v>
      </c>
      <c r="L872" t="s">
        <v>108</v>
      </c>
      <c r="M872">
        <v>20</v>
      </c>
      <c r="N872" t="s">
        <v>3696</v>
      </c>
      <c r="O872" s="12" t="s">
        <v>614</v>
      </c>
      <c r="P872" s="12" t="s">
        <v>3697</v>
      </c>
      <c r="Q872" t="s">
        <v>155</v>
      </c>
      <c r="T872" s="12" t="s">
        <v>178</v>
      </c>
      <c r="U872">
        <v>14</v>
      </c>
      <c r="V872">
        <v>0</v>
      </c>
      <c r="W872">
        <v>4</v>
      </c>
      <c r="X872">
        <v>4</v>
      </c>
      <c r="Y872">
        <v>-3</v>
      </c>
      <c r="Z872">
        <v>3</v>
      </c>
      <c r="AA872">
        <v>4</v>
      </c>
      <c r="AB872">
        <v>10</v>
      </c>
      <c r="AC872" s="13">
        <f t="shared" si="273"/>
        <v>0</v>
      </c>
      <c r="AD872" s="13">
        <f t="shared" si="274"/>
        <v>0</v>
      </c>
      <c r="AE872" s="14">
        <v>60.1</v>
      </c>
      <c r="AF872" s="15">
        <v>2</v>
      </c>
      <c r="AG872" s="15">
        <v>0</v>
      </c>
      <c r="AH872" s="15">
        <v>1</v>
      </c>
      <c r="AI872" s="2">
        <v>188.3</v>
      </c>
      <c r="AJ872" s="14">
        <f t="shared" si="275"/>
        <v>13.450000000000001</v>
      </c>
      <c r="AK872">
        <v>259</v>
      </c>
      <c r="AL872" s="14">
        <f t="shared" si="276"/>
        <v>18.5</v>
      </c>
      <c r="AM872" s="16">
        <f t="shared" si="277"/>
        <v>0.72702702702702704</v>
      </c>
      <c r="AN872" s="15">
        <v>34.285713999999999</v>
      </c>
      <c r="AO872" s="16">
        <f t="shared" si="278"/>
        <v>10.924815932023366</v>
      </c>
      <c r="AP872" s="13">
        <f>IF(('Even Strength'!CU872+'Power Play'!AJ872+'Penalty Kill'!AF872)&gt;0,V872/('Even Strength'!CU872+'Power Play'!AJ872+'Penalty Kill'!AF872),0)</f>
        <v>0</v>
      </c>
      <c r="AQ872" s="13">
        <f>IF(('Even Strength'!CU872+'Power Play'!AJ872+'Penalty Kill'!AF872)&gt;0,W872/('Even Strength'!CU872+'Power Play'!AJ872+'Penalty Kill'!AF872),0)</f>
        <v>0.14285714285714285</v>
      </c>
      <c r="AR872" s="13">
        <f t="shared" si="279"/>
        <v>0.14285714285714285</v>
      </c>
      <c r="AS872">
        <v>0</v>
      </c>
      <c r="AT872">
        <v>0</v>
      </c>
      <c r="AU872" s="17">
        <f t="shared" si="280"/>
        <v>0</v>
      </c>
      <c r="AV872">
        <v>0</v>
      </c>
      <c r="AW872">
        <v>12</v>
      </c>
      <c r="AX872">
        <v>8</v>
      </c>
      <c r="AY872">
        <v>17</v>
      </c>
      <c r="AZ872">
        <v>4</v>
      </c>
      <c r="BA872">
        <v>4</v>
      </c>
      <c r="BB872">
        <v>2</v>
      </c>
      <c r="BC872" s="2">
        <f t="shared" si="281"/>
        <v>3.8236856080722252</v>
      </c>
      <c r="BD872" s="14">
        <f t="shared" si="282"/>
        <v>2.5491237387148167</v>
      </c>
      <c r="BE872" s="14">
        <f t="shared" si="283"/>
        <v>5.4168879447689857</v>
      </c>
      <c r="BF872" s="14">
        <f t="shared" si="284"/>
        <v>1.2745618693574083</v>
      </c>
      <c r="BG872" s="14">
        <f t="shared" si="285"/>
        <v>1.2745618693574083</v>
      </c>
      <c r="BH872" s="14">
        <f t="shared" si="286"/>
        <v>0.63728093467870417</v>
      </c>
      <c r="BI872">
        <v>4</v>
      </c>
      <c r="BJ872">
        <v>2</v>
      </c>
      <c r="BK872">
        <v>0</v>
      </c>
      <c r="BL872">
        <v>0</v>
      </c>
      <c r="BM872">
        <v>0</v>
      </c>
      <c r="BN872">
        <v>0</v>
      </c>
      <c r="BO872" s="2">
        <v>-1.0897939999999999</v>
      </c>
      <c r="BR872" s="18" t="str">
        <f t="shared" si="287"/>
        <v xml:space="preserve"> </v>
      </c>
      <c r="BT872">
        <v>0</v>
      </c>
      <c r="BU872">
        <v>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 s="18">
        <f t="shared" si="288"/>
        <v>0</v>
      </c>
      <c r="CC872" s="19">
        <v>4</v>
      </c>
      <c r="CD872">
        <v>0.2</v>
      </c>
      <c r="CE872">
        <v>0.2</v>
      </c>
      <c r="CF872">
        <v>0.4</v>
      </c>
      <c r="CG872" s="20">
        <f t="shared" si="289"/>
        <v>2.8571428571428574E-2</v>
      </c>
      <c r="CH872" s="20">
        <f t="shared" si="290"/>
        <v>0.12745618693574082</v>
      </c>
      <c r="CI872">
        <v>3.8</v>
      </c>
      <c r="CJ872">
        <v>4.3</v>
      </c>
      <c r="CK872">
        <v>-1.2</v>
      </c>
      <c r="CL872">
        <v>0.5</v>
      </c>
      <c r="CM872">
        <v>0.30000000000000004</v>
      </c>
      <c r="CN872">
        <v>0</v>
      </c>
      <c r="CO872">
        <v>0.8</v>
      </c>
      <c r="CP872" s="21">
        <f t="shared" si="291"/>
        <v>5.7142857142857148E-2</v>
      </c>
      <c r="CQ872" s="21">
        <f t="shared" si="292"/>
        <v>0.25491237387148163</v>
      </c>
      <c r="CU872">
        <v>6</v>
      </c>
      <c r="CV872" t="s">
        <v>171</v>
      </c>
      <c r="CW872">
        <v>925000</v>
      </c>
      <c r="CY872" s="22">
        <f t="shared" si="293"/>
        <v>-0.82439024390243865</v>
      </c>
    </row>
    <row r="873" spans="1:103" x14ac:dyDescent="0.2">
      <c r="A873">
        <v>17</v>
      </c>
      <c r="B873" t="s">
        <v>3698</v>
      </c>
      <c r="C873" t="s">
        <v>898</v>
      </c>
      <c r="D873" t="s">
        <v>268</v>
      </c>
      <c r="E873" t="s">
        <v>106</v>
      </c>
      <c r="F873">
        <v>76</v>
      </c>
      <c r="G873">
        <v>200</v>
      </c>
      <c r="H873" t="s">
        <v>118</v>
      </c>
      <c r="I873">
        <v>2008</v>
      </c>
      <c r="J873">
        <v>4</v>
      </c>
      <c r="K873">
        <v>117</v>
      </c>
      <c r="M873">
        <v>23</v>
      </c>
      <c r="N873" t="s">
        <v>3699</v>
      </c>
      <c r="O873" s="12" t="s">
        <v>2589</v>
      </c>
      <c r="P873" s="12" t="s">
        <v>3700</v>
      </c>
      <c r="Q873" t="s">
        <v>169</v>
      </c>
      <c r="T873" s="12" t="s">
        <v>170</v>
      </c>
      <c r="U873">
        <v>59</v>
      </c>
      <c r="V873">
        <v>0</v>
      </c>
      <c r="W873">
        <v>2</v>
      </c>
      <c r="X873">
        <v>2</v>
      </c>
      <c r="Y873">
        <v>-3</v>
      </c>
      <c r="Z873">
        <v>41</v>
      </c>
      <c r="AA873">
        <v>15</v>
      </c>
      <c r="AB873">
        <v>22</v>
      </c>
      <c r="AC873" s="13">
        <f t="shared" si="273"/>
        <v>0</v>
      </c>
      <c r="AD873" s="13">
        <f t="shared" si="274"/>
        <v>0</v>
      </c>
      <c r="AE873" s="14">
        <v>28.3</v>
      </c>
      <c r="AF873" s="15">
        <v>21</v>
      </c>
      <c r="AG873" s="15">
        <v>8</v>
      </c>
      <c r="AH873" s="15">
        <v>1</v>
      </c>
      <c r="AI873" s="2">
        <v>565.16666666670005</v>
      </c>
      <c r="AJ873" s="14">
        <f t="shared" si="275"/>
        <v>9.5790960451983054</v>
      </c>
      <c r="AK873">
        <v>812</v>
      </c>
      <c r="AL873" s="14">
        <f t="shared" si="276"/>
        <v>13.76271186440678</v>
      </c>
      <c r="AM873" s="16">
        <f t="shared" si="277"/>
        <v>0.69601806239741382</v>
      </c>
      <c r="AN873" s="15">
        <v>14.083333</v>
      </c>
      <c r="AO873" s="16">
        <f t="shared" si="278"/>
        <v>1.4951341433204659</v>
      </c>
      <c r="AP873" s="13">
        <f>IF(('Even Strength'!CU873+'Power Play'!AJ873+'Penalty Kill'!AF873)&gt;0,V873/('Even Strength'!CU873+'Power Play'!AJ873+'Penalty Kill'!AF873),0)</f>
        <v>0</v>
      </c>
      <c r="AQ873" s="13">
        <f>IF(('Even Strength'!CU873+'Power Play'!AJ873+'Penalty Kill'!AF873)&gt;0,W873/('Even Strength'!CU873+'Power Play'!AJ873+'Penalty Kill'!AF873),0)</f>
        <v>1.7543859649122806E-2</v>
      </c>
      <c r="AR873" s="13">
        <f t="shared" si="279"/>
        <v>1.7543859649122806E-2</v>
      </c>
      <c r="AS873">
        <v>126</v>
      </c>
      <c r="AT873">
        <v>143</v>
      </c>
      <c r="AU873" s="17">
        <f t="shared" si="280"/>
        <v>0.46840148698884759</v>
      </c>
      <c r="AV873">
        <v>7.6</v>
      </c>
      <c r="AW873">
        <v>41</v>
      </c>
      <c r="AX873">
        <v>63</v>
      </c>
      <c r="AY873">
        <v>20</v>
      </c>
      <c r="AZ873">
        <v>15</v>
      </c>
      <c r="BA873">
        <v>19</v>
      </c>
      <c r="BB873">
        <v>22</v>
      </c>
      <c r="BC873" s="2">
        <f t="shared" si="281"/>
        <v>4.3526983190796606</v>
      </c>
      <c r="BD873" s="14">
        <f t="shared" si="282"/>
        <v>6.6882925390736245</v>
      </c>
      <c r="BE873" s="14">
        <f t="shared" si="283"/>
        <v>2.1232674727217855</v>
      </c>
      <c r="BF873" s="14">
        <f t="shared" si="284"/>
        <v>1.5924506045413391</v>
      </c>
      <c r="BG873" s="14">
        <f t="shared" si="285"/>
        <v>2.0171040990856963</v>
      </c>
      <c r="BH873" s="14">
        <f t="shared" si="286"/>
        <v>2.3355942199939639</v>
      </c>
      <c r="BI873">
        <v>15</v>
      </c>
      <c r="BJ873">
        <v>5</v>
      </c>
      <c r="BK873">
        <v>1</v>
      </c>
      <c r="BL873">
        <v>0</v>
      </c>
      <c r="BM873">
        <v>0</v>
      </c>
      <c r="BN873">
        <v>0</v>
      </c>
      <c r="BO873" s="2">
        <v>1.925808</v>
      </c>
      <c r="BR873" s="18" t="str">
        <f t="shared" si="287"/>
        <v xml:space="preserve"> </v>
      </c>
      <c r="BT873">
        <v>0</v>
      </c>
      <c r="BU873">
        <v>16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 s="18">
        <f t="shared" si="288"/>
        <v>0</v>
      </c>
      <c r="CC873" s="19">
        <v>4</v>
      </c>
      <c r="CD873">
        <v>-1.4</v>
      </c>
      <c r="CE873">
        <v>0.4</v>
      </c>
      <c r="CF873">
        <v>-0.9</v>
      </c>
      <c r="CG873" s="20">
        <f t="shared" si="289"/>
        <v>-1.5254237288135594E-2</v>
      </c>
      <c r="CH873" s="20">
        <f t="shared" si="290"/>
        <v>-9.5547036272480346E-2</v>
      </c>
      <c r="CI873">
        <v>8.6999999999999993</v>
      </c>
      <c r="CJ873">
        <v>13.1</v>
      </c>
      <c r="CK873">
        <v>-4.0999999999999996</v>
      </c>
      <c r="CL873">
        <v>-3.3</v>
      </c>
      <c r="CM873">
        <v>2</v>
      </c>
      <c r="CN873">
        <v>0</v>
      </c>
      <c r="CO873">
        <v>-1.3</v>
      </c>
      <c r="CP873" s="21">
        <f t="shared" si="291"/>
        <v>-2.2033898305084745E-2</v>
      </c>
      <c r="CQ873" s="21">
        <f t="shared" si="292"/>
        <v>-0.13801238572691607</v>
      </c>
      <c r="CU873">
        <v>21</v>
      </c>
      <c r="CV873" t="s">
        <v>3701</v>
      </c>
      <c r="CW873">
        <v>650000</v>
      </c>
      <c r="CY873" s="22">
        <f t="shared" si="293"/>
        <v>-2.4414634146341463</v>
      </c>
    </row>
    <row r="874" spans="1:103" x14ac:dyDescent="0.2">
      <c r="A874">
        <v>64</v>
      </c>
      <c r="B874" t="s">
        <v>3702</v>
      </c>
      <c r="C874" t="s">
        <v>3703</v>
      </c>
      <c r="E874" t="s">
        <v>219</v>
      </c>
      <c r="F874">
        <v>71</v>
      </c>
      <c r="G874">
        <v>186</v>
      </c>
      <c r="H874" t="s">
        <v>118</v>
      </c>
      <c r="I874">
        <v>2012</v>
      </c>
      <c r="J874">
        <v>1</v>
      </c>
      <c r="K874">
        <v>1</v>
      </c>
      <c r="M874">
        <v>20</v>
      </c>
      <c r="N874" t="s">
        <v>3704</v>
      </c>
      <c r="O874" s="12" t="s">
        <v>3705</v>
      </c>
      <c r="P874" s="12" t="s">
        <v>3706</v>
      </c>
      <c r="Q874" t="s">
        <v>131</v>
      </c>
      <c r="T874" s="12" t="s">
        <v>148</v>
      </c>
      <c r="U874">
        <v>63</v>
      </c>
      <c r="V874">
        <v>11</v>
      </c>
      <c r="W874">
        <v>13</v>
      </c>
      <c r="X874">
        <v>24</v>
      </c>
      <c r="Y874">
        <v>-33</v>
      </c>
      <c r="Z874">
        <v>122</v>
      </c>
      <c r="AA874">
        <v>45</v>
      </c>
      <c r="AB874">
        <v>50</v>
      </c>
      <c r="AC874" s="13">
        <f t="shared" si="273"/>
        <v>9.0163934426229511E-2</v>
      </c>
      <c r="AD874" s="13">
        <f t="shared" si="274"/>
        <v>5.0691244239631339E-2</v>
      </c>
      <c r="AE874" s="14">
        <v>31.1</v>
      </c>
      <c r="AF874" s="15">
        <v>55</v>
      </c>
      <c r="AG874" s="15">
        <v>36</v>
      </c>
      <c r="AH874" s="15">
        <v>16</v>
      </c>
      <c r="AI874" s="2">
        <v>901.78333333329999</v>
      </c>
      <c r="AJ874" s="14">
        <f t="shared" si="275"/>
        <v>14.314021164020636</v>
      </c>
      <c r="AK874">
        <v>1220</v>
      </c>
      <c r="AL874" s="14">
        <f t="shared" si="276"/>
        <v>19.365079365079364</v>
      </c>
      <c r="AM874" s="16">
        <f t="shared" si="277"/>
        <v>0.73916666666663933</v>
      </c>
      <c r="AN874" s="15">
        <v>122.115385</v>
      </c>
      <c r="AO874" s="16">
        <f t="shared" si="278"/>
        <v>8.1249262757132392</v>
      </c>
      <c r="AP874" s="13">
        <f>IF(('Even Strength'!CU874+'Power Play'!AJ874+'Penalty Kill'!AF874)&gt;0,V874/('Even Strength'!CU874+'Power Play'!AJ874+'Penalty Kill'!AF874),0)</f>
        <v>0.13750000000000001</v>
      </c>
      <c r="AQ874" s="13">
        <f>IF(('Even Strength'!CU874+'Power Play'!AJ874+'Penalty Kill'!AF874)&gt;0,W874/('Even Strength'!CU874+'Power Play'!AJ874+'Penalty Kill'!AF874),0)</f>
        <v>0.16250000000000001</v>
      </c>
      <c r="AR874" s="13">
        <f t="shared" si="279"/>
        <v>0.30000000000000004</v>
      </c>
      <c r="AS874">
        <v>0</v>
      </c>
      <c r="AT874">
        <v>0</v>
      </c>
      <c r="AU874" s="17">
        <f t="shared" si="280"/>
        <v>0</v>
      </c>
      <c r="AV874">
        <v>0</v>
      </c>
      <c r="AW874">
        <v>56</v>
      </c>
      <c r="AX874">
        <v>64</v>
      </c>
      <c r="AY874">
        <v>23</v>
      </c>
      <c r="AZ874">
        <v>45</v>
      </c>
      <c r="BA874">
        <v>32</v>
      </c>
      <c r="BB874">
        <v>18</v>
      </c>
      <c r="BC874" s="2">
        <f t="shared" si="281"/>
        <v>3.7259504315524326</v>
      </c>
      <c r="BD874" s="14">
        <f t="shared" si="282"/>
        <v>4.258229064631351</v>
      </c>
      <c r="BE874" s="14">
        <f t="shared" si="283"/>
        <v>1.530301070101892</v>
      </c>
      <c r="BF874" s="14">
        <f t="shared" si="284"/>
        <v>2.9940673110689184</v>
      </c>
      <c r="BG874" s="14">
        <f t="shared" si="285"/>
        <v>2.1291145323156755</v>
      </c>
      <c r="BH874" s="14">
        <f t="shared" si="286"/>
        <v>1.1976269244275677</v>
      </c>
      <c r="BI874">
        <v>36</v>
      </c>
      <c r="BJ874">
        <v>12</v>
      </c>
      <c r="BK874">
        <v>0</v>
      </c>
      <c r="BL874">
        <v>1</v>
      </c>
      <c r="BM874">
        <v>0</v>
      </c>
      <c r="BN874">
        <v>0</v>
      </c>
      <c r="BO874" s="2">
        <v>7.9188859999999996</v>
      </c>
      <c r="BR874" s="18" t="str">
        <f t="shared" si="287"/>
        <v xml:space="preserve"> </v>
      </c>
      <c r="BT874">
        <v>1</v>
      </c>
      <c r="BU874">
        <v>12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 s="18">
        <f t="shared" si="288"/>
        <v>0</v>
      </c>
      <c r="CC874" s="19">
        <v>3</v>
      </c>
      <c r="CD874">
        <v>1.4</v>
      </c>
      <c r="CE874">
        <v>-0.30000000000000004</v>
      </c>
      <c r="CF874">
        <v>1.1000000000000001</v>
      </c>
      <c r="CG874" s="20">
        <f t="shared" si="289"/>
        <v>1.7460317460317461E-2</v>
      </c>
      <c r="CH874" s="20">
        <f t="shared" si="290"/>
        <v>7.3188312048351356E-2</v>
      </c>
      <c r="CI874">
        <v>22.2</v>
      </c>
      <c r="CJ874">
        <v>19.3</v>
      </c>
      <c r="CK874">
        <v>-19</v>
      </c>
      <c r="CL874">
        <v>0.2</v>
      </c>
      <c r="CM874">
        <v>-1.3</v>
      </c>
      <c r="CN874">
        <v>0</v>
      </c>
      <c r="CO874">
        <v>-1.1000000000000001</v>
      </c>
      <c r="CP874" s="21">
        <f t="shared" si="291"/>
        <v>-1.7460317460317461E-2</v>
      </c>
      <c r="CQ874" s="21">
        <f t="shared" si="292"/>
        <v>-7.3188312048351356E-2</v>
      </c>
      <c r="CU874">
        <v>16</v>
      </c>
      <c r="CV874" t="s">
        <v>3707</v>
      </c>
      <c r="CW874">
        <v>3775000</v>
      </c>
      <c r="CY874" s="22">
        <f t="shared" si="293"/>
        <v>-7.7292682926829279</v>
      </c>
    </row>
    <row r="875" spans="1:103" x14ac:dyDescent="0.2">
      <c r="A875">
        <v>3</v>
      </c>
      <c r="B875" t="s">
        <v>3708</v>
      </c>
      <c r="C875" t="s">
        <v>238</v>
      </c>
      <c r="D875" t="s">
        <v>239</v>
      </c>
      <c r="E875" t="s">
        <v>117</v>
      </c>
      <c r="F875">
        <v>73</v>
      </c>
      <c r="G875">
        <v>190</v>
      </c>
      <c r="H875" t="s">
        <v>118</v>
      </c>
      <c r="I875">
        <v>2005</v>
      </c>
      <c r="J875">
        <v>4</v>
      </c>
      <c r="K875">
        <v>105</v>
      </c>
      <c r="M875">
        <v>27</v>
      </c>
      <c r="N875" t="s">
        <v>3709</v>
      </c>
      <c r="O875" s="12" t="s">
        <v>263</v>
      </c>
      <c r="P875" s="12" t="s">
        <v>3710</v>
      </c>
      <c r="Q875" t="s">
        <v>460</v>
      </c>
      <c r="T875" s="12" t="s">
        <v>178</v>
      </c>
      <c r="U875">
        <v>82</v>
      </c>
      <c r="V875">
        <v>8</v>
      </c>
      <c r="W875">
        <v>45</v>
      </c>
      <c r="X875">
        <v>53</v>
      </c>
      <c r="Y875">
        <v>-23</v>
      </c>
      <c r="Z875">
        <v>241</v>
      </c>
      <c r="AA875">
        <v>116</v>
      </c>
      <c r="AB875">
        <v>164</v>
      </c>
      <c r="AC875" s="13">
        <f t="shared" si="273"/>
        <v>3.3195020746887967E-2</v>
      </c>
      <c r="AD875" s="13">
        <f t="shared" si="274"/>
        <v>1.5355086372360844E-2</v>
      </c>
      <c r="AE875" s="14">
        <v>50.7</v>
      </c>
      <c r="AF875" s="15">
        <v>100</v>
      </c>
      <c r="AG875" s="15">
        <v>23</v>
      </c>
      <c r="AH875" s="15">
        <v>108</v>
      </c>
      <c r="AI875" s="2">
        <v>1978.6833333333</v>
      </c>
      <c r="AJ875" s="14">
        <f t="shared" si="275"/>
        <v>24.130284552845122</v>
      </c>
      <c r="AK875">
        <v>2242</v>
      </c>
      <c r="AL875" s="14">
        <f t="shared" si="276"/>
        <v>27.341463414634145</v>
      </c>
      <c r="AM875" s="16">
        <f t="shared" si="277"/>
        <v>0.88255278025570916</v>
      </c>
      <c r="AN875" s="15">
        <v>228.25284099999999</v>
      </c>
      <c r="AO875" s="16">
        <f t="shared" si="278"/>
        <v>6.9213553423574075</v>
      </c>
      <c r="AP875" s="13">
        <f>IF(('Even Strength'!CU875+'Power Play'!AJ875+'Penalty Kill'!AF875)&gt;0,V875/('Even Strength'!CU875+'Power Play'!AJ875+'Penalty Kill'!AF875),0)</f>
        <v>9.6385542168674704E-2</v>
      </c>
      <c r="AQ875" s="13">
        <f>IF(('Even Strength'!CU875+'Power Play'!AJ875+'Penalty Kill'!AF875)&gt;0,W875/('Even Strength'!CU875+'Power Play'!AJ875+'Penalty Kill'!AF875),0)</f>
        <v>0.54216867469879515</v>
      </c>
      <c r="AR875" s="13">
        <f t="shared" si="279"/>
        <v>0.63855421686746983</v>
      </c>
      <c r="AS875">
        <v>0</v>
      </c>
      <c r="AT875">
        <v>0</v>
      </c>
      <c r="AU875" s="17">
        <f t="shared" si="280"/>
        <v>0</v>
      </c>
      <c r="AV875">
        <v>0</v>
      </c>
      <c r="AW875">
        <v>58</v>
      </c>
      <c r="AX875">
        <v>22</v>
      </c>
      <c r="AY875">
        <v>105</v>
      </c>
      <c r="AZ875">
        <v>116</v>
      </c>
      <c r="BA875">
        <v>65</v>
      </c>
      <c r="BB875">
        <v>31</v>
      </c>
      <c r="BC875" s="2">
        <f t="shared" si="281"/>
        <v>1.7587452935875163</v>
      </c>
      <c r="BD875" s="14">
        <f t="shared" si="282"/>
        <v>0.66711028377457515</v>
      </c>
      <c r="BE875" s="14">
        <f t="shared" si="283"/>
        <v>3.1839354452877449</v>
      </c>
      <c r="BF875" s="14">
        <f t="shared" si="284"/>
        <v>3.5174905871750326</v>
      </c>
      <c r="BG875" s="14">
        <f t="shared" si="285"/>
        <v>1.9710076566066994</v>
      </c>
      <c r="BH875" s="14">
        <f t="shared" si="286"/>
        <v>0.94001903622781047</v>
      </c>
      <c r="BI875">
        <v>63</v>
      </c>
      <c r="BJ875">
        <v>18</v>
      </c>
      <c r="BK875">
        <v>1</v>
      </c>
      <c r="BL875">
        <v>2</v>
      </c>
      <c r="BM875">
        <v>0</v>
      </c>
      <c r="BN875">
        <v>0</v>
      </c>
      <c r="BO875" s="2">
        <v>-0.82701899999999995</v>
      </c>
      <c r="BR875" s="18" t="str">
        <f t="shared" si="287"/>
        <v xml:space="preserve"> </v>
      </c>
      <c r="BT875">
        <v>3</v>
      </c>
      <c r="BU875">
        <v>24</v>
      </c>
      <c r="BV875">
        <v>1</v>
      </c>
      <c r="BW875">
        <v>0</v>
      </c>
      <c r="BX875">
        <v>2</v>
      </c>
      <c r="BY875">
        <v>0</v>
      </c>
      <c r="BZ875">
        <v>0</v>
      </c>
      <c r="CA875">
        <v>0</v>
      </c>
      <c r="CB875" s="18">
        <f t="shared" si="288"/>
        <v>0</v>
      </c>
      <c r="CC875" s="19">
        <v>2</v>
      </c>
      <c r="CD875">
        <v>4.3</v>
      </c>
      <c r="CE875">
        <v>2.5</v>
      </c>
      <c r="CF875">
        <v>6.8</v>
      </c>
      <c r="CG875" s="20">
        <f t="shared" si="289"/>
        <v>8.2926829268292687E-2</v>
      </c>
      <c r="CH875" s="20">
        <f t="shared" si="290"/>
        <v>0.20619772407577777</v>
      </c>
      <c r="CI875">
        <v>52.8</v>
      </c>
      <c r="CJ875">
        <v>40.5</v>
      </c>
      <c r="CK875">
        <v>-15.1</v>
      </c>
      <c r="CL875">
        <v>7.2</v>
      </c>
      <c r="CM875">
        <v>1</v>
      </c>
      <c r="CN875">
        <v>0</v>
      </c>
      <c r="CO875">
        <v>8.1999999999999993</v>
      </c>
      <c r="CP875" s="21">
        <f t="shared" si="291"/>
        <v>9.9999999999999992E-2</v>
      </c>
      <c r="CQ875" s="21">
        <f t="shared" si="292"/>
        <v>0.24865019667961435</v>
      </c>
      <c r="CW875">
        <v>5250000</v>
      </c>
      <c r="CY875" s="22">
        <f t="shared" si="293"/>
        <v>-1.0195121951219512</v>
      </c>
    </row>
    <row r="876" spans="1:103" x14ac:dyDescent="0.2">
      <c r="A876">
        <v>32</v>
      </c>
      <c r="B876" t="s">
        <v>3711</v>
      </c>
      <c r="C876" t="s">
        <v>671</v>
      </c>
      <c r="D876" t="s">
        <v>206</v>
      </c>
      <c r="E876" t="s">
        <v>106</v>
      </c>
      <c r="F876">
        <v>73</v>
      </c>
      <c r="G876">
        <v>198</v>
      </c>
      <c r="H876" t="s">
        <v>107</v>
      </c>
      <c r="I876">
        <v>2004</v>
      </c>
      <c r="J876">
        <v>8</v>
      </c>
      <c r="K876">
        <v>239</v>
      </c>
      <c r="M876">
        <v>28</v>
      </c>
      <c r="N876" t="s">
        <v>3712</v>
      </c>
      <c r="O876" s="12" t="s">
        <v>510</v>
      </c>
      <c r="P876" s="12" t="s">
        <v>3713</v>
      </c>
      <c r="Q876" t="s">
        <v>460</v>
      </c>
      <c r="T876" s="12" t="s">
        <v>148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 s="13">
        <f t="shared" si="273"/>
        <v>0</v>
      </c>
      <c r="AD876" s="13">
        <f t="shared" si="274"/>
        <v>0</v>
      </c>
      <c r="AE876" s="14">
        <v>20</v>
      </c>
      <c r="AF876" s="15">
        <v>1</v>
      </c>
      <c r="AG876" s="15">
        <v>0</v>
      </c>
      <c r="AH876" s="15">
        <v>0</v>
      </c>
      <c r="AI876" s="2">
        <v>13.75</v>
      </c>
      <c r="AJ876" s="14">
        <f t="shared" si="275"/>
        <v>6.875</v>
      </c>
      <c r="AK876">
        <v>20</v>
      </c>
      <c r="AL876" s="14">
        <f t="shared" si="276"/>
        <v>10</v>
      </c>
      <c r="AM876" s="16">
        <f t="shared" si="277"/>
        <v>0.6875</v>
      </c>
      <c r="AN876" s="15">
        <v>0</v>
      </c>
      <c r="AO876" s="16">
        <f t="shared" si="278"/>
        <v>0</v>
      </c>
      <c r="AP876" s="13">
        <f>IF(('Even Strength'!CU876+'Power Play'!AJ876+'Penalty Kill'!AF876)&gt;0,V876/('Even Strength'!CU876+'Power Play'!AJ876+'Penalty Kill'!AF876),0)</f>
        <v>0</v>
      </c>
      <c r="AQ876" s="13">
        <f>IF(('Even Strength'!CU876+'Power Play'!AJ876+'Penalty Kill'!AF876)&gt;0,W876/('Even Strength'!CU876+'Power Play'!AJ876+'Penalty Kill'!AF876),0)</f>
        <v>0</v>
      </c>
      <c r="AR876" s="13">
        <f t="shared" si="279"/>
        <v>0</v>
      </c>
      <c r="AS876">
        <v>0</v>
      </c>
      <c r="AT876">
        <v>0</v>
      </c>
      <c r="AU876" s="17">
        <f t="shared" si="280"/>
        <v>0</v>
      </c>
      <c r="AV876">
        <v>0</v>
      </c>
      <c r="AW876">
        <v>2</v>
      </c>
      <c r="AX876">
        <v>6</v>
      </c>
      <c r="AY876">
        <v>1</v>
      </c>
      <c r="AZ876">
        <v>0</v>
      </c>
      <c r="BA876">
        <v>0</v>
      </c>
      <c r="BB876">
        <v>1</v>
      </c>
      <c r="BC876" s="2">
        <f t="shared" si="281"/>
        <v>8.7272727272727266</v>
      </c>
      <c r="BD876" s="14">
        <f t="shared" si="282"/>
        <v>26.18181818181818</v>
      </c>
      <c r="BE876" s="14">
        <f t="shared" si="283"/>
        <v>4.3636363636363633</v>
      </c>
      <c r="BF876" s="14">
        <f t="shared" si="284"/>
        <v>0</v>
      </c>
      <c r="BG876" s="14">
        <f t="shared" si="285"/>
        <v>0</v>
      </c>
      <c r="BH876" s="14">
        <f t="shared" si="286"/>
        <v>4.3636363636363633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2">
        <v>-2.5207999999999998E-2</v>
      </c>
      <c r="BR876" s="18" t="str">
        <f t="shared" si="287"/>
        <v xml:space="preserve"> 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 s="18">
        <f t="shared" si="288"/>
        <v>0</v>
      </c>
      <c r="CC876" s="19">
        <v>5</v>
      </c>
      <c r="CD876">
        <v>0</v>
      </c>
      <c r="CE876">
        <v>0</v>
      </c>
      <c r="CF876">
        <v>0</v>
      </c>
      <c r="CG876" s="20">
        <f t="shared" si="289"/>
        <v>0</v>
      </c>
      <c r="CH876" s="20">
        <f t="shared" si="290"/>
        <v>0</v>
      </c>
      <c r="CI876">
        <v>0.5</v>
      </c>
      <c r="CJ876">
        <v>0.5</v>
      </c>
      <c r="CK876">
        <v>0.1</v>
      </c>
      <c r="CL876">
        <v>-0.2</v>
      </c>
      <c r="CM876">
        <v>0.1</v>
      </c>
      <c r="CN876">
        <v>0</v>
      </c>
      <c r="CO876">
        <v>-0.2</v>
      </c>
      <c r="CP876" s="21">
        <f t="shared" si="291"/>
        <v>-0.1</v>
      </c>
      <c r="CQ876" s="21">
        <f t="shared" si="292"/>
        <v>-0.87272727272727268</v>
      </c>
      <c r="CW876">
        <v>675000</v>
      </c>
      <c r="CY876" s="22">
        <f t="shared" si="293"/>
        <v>-1.3853658536585365</v>
      </c>
    </row>
    <row r="877" spans="1:103" x14ac:dyDescent="0.2">
      <c r="A877">
        <v>40</v>
      </c>
      <c r="B877" t="s">
        <v>3714</v>
      </c>
      <c r="C877" t="s">
        <v>3715</v>
      </c>
      <c r="D877" t="s">
        <v>268</v>
      </c>
      <c r="E877" t="s">
        <v>106</v>
      </c>
      <c r="F877">
        <v>78</v>
      </c>
      <c r="G877">
        <v>247</v>
      </c>
      <c r="H877" t="s">
        <v>107</v>
      </c>
      <c r="I877">
        <v>1999</v>
      </c>
      <c r="J877">
        <v>2</v>
      </c>
      <c r="K877">
        <v>37</v>
      </c>
      <c r="M877">
        <v>32</v>
      </c>
      <c r="N877" t="s">
        <v>3716</v>
      </c>
      <c r="O877" s="12" t="s">
        <v>2637</v>
      </c>
      <c r="P877" s="12" t="s">
        <v>3717</v>
      </c>
      <c r="Q877" t="s">
        <v>192</v>
      </c>
      <c r="T877" s="12" t="s">
        <v>178</v>
      </c>
      <c r="U877">
        <v>2</v>
      </c>
      <c r="V877">
        <v>0</v>
      </c>
      <c r="W877">
        <v>1</v>
      </c>
      <c r="X877">
        <v>1</v>
      </c>
      <c r="Y877">
        <v>-1</v>
      </c>
      <c r="Z877">
        <v>3</v>
      </c>
      <c r="AA877">
        <v>2</v>
      </c>
      <c r="AB877">
        <v>1</v>
      </c>
      <c r="AC877" s="13">
        <f t="shared" si="273"/>
        <v>0</v>
      </c>
      <c r="AD877" s="13">
        <f t="shared" si="274"/>
        <v>0</v>
      </c>
      <c r="AE877" s="14">
        <v>43.4</v>
      </c>
      <c r="AF877" s="15">
        <v>2</v>
      </c>
      <c r="AG877" s="15">
        <v>0</v>
      </c>
      <c r="AH877" s="15">
        <v>1</v>
      </c>
      <c r="AI877" s="2">
        <v>29.7833333333</v>
      </c>
      <c r="AJ877" s="14">
        <f t="shared" si="275"/>
        <v>14.89166666665</v>
      </c>
      <c r="AK877">
        <v>39</v>
      </c>
      <c r="AL877" s="14">
        <f t="shared" si="276"/>
        <v>19.5</v>
      </c>
      <c r="AM877" s="16">
        <f t="shared" si="277"/>
        <v>0.76367521367435898</v>
      </c>
      <c r="AN877" s="15">
        <v>0</v>
      </c>
      <c r="AO877" s="16">
        <f t="shared" si="278"/>
        <v>0</v>
      </c>
      <c r="AP877" s="13">
        <f>IF(('Even Strength'!CU877+'Power Play'!AJ877+'Penalty Kill'!AF877)&gt;0,V877/('Even Strength'!CU877+'Power Play'!AJ877+'Penalty Kill'!AF877),0)</f>
        <v>0</v>
      </c>
      <c r="AQ877" s="13">
        <f>IF(('Even Strength'!CU877+'Power Play'!AJ877+'Penalty Kill'!AF877)&gt;0,W877/('Even Strength'!CU877+'Power Play'!AJ877+'Penalty Kill'!AF877),0)</f>
        <v>0.33333333333333331</v>
      </c>
      <c r="AR877" s="13">
        <f t="shared" si="279"/>
        <v>0.33333333333333331</v>
      </c>
      <c r="AS877">
        <v>0</v>
      </c>
      <c r="AT877">
        <v>0</v>
      </c>
      <c r="AU877" s="17">
        <f t="shared" si="280"/>
        <v>0</v>
      </c>
      <c r="AV877">
        <v>0</v>
      </c>
      <c r="AW877">
        <v>3</v>
      </c>
      <c r="AX877">
        <v>7</v>
      </c>
      <c r="AY877">
        <v>2</v>
      </c>
      <c r="AZ877">
        <v>2</v>
      </c>
      <c r="BA877">
        <v>0</v>
      </c>
      <c r="BB877">
        <v>1</v>
      </c>
      <c r="BC877" s="2">
        <f t="shared" si="281"/>
        <v>6.0436485730341847</v>
      </c>
      <c r="BD877" s="14">
        <f t="shared" si="282"/>
        <v>14.101846670413098</v>
      </c>
      <c r="BE877" s="14">
        <f t="shared" si="283"/>
        <v>4.0290990486894565</v>
      </c>
      <c r="BF877" s="14">
        <f t="shared" si="284"/>
        <v>4.0290990486894565</v>
      </c>
      <c r="BG877" s="14">
        <f t="shared" si="285"/>
        <v>0</v>
      </c>
      <c r="BH877" s="14">
        <f t="shared" si="286"/>
        <v>2.0145495243447282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2">
        <v>0.143953</v>
      </c>
      <c r="BR877" s="18" t="str">
        <f t="shared" si="287"/>
        <v xml:space="preserve"> 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 s="18">
        <f t="shared" si="288"/>
        <v>0</v>
      </c>
      <c r="CC877" s="19">
        <v>5</v>
      </c>
      <c r="CD877">
        <v>0.1</v>
      </c>
      <c r="CE877">
        <v>0</v>
      </c>
      <c r="CF877">
        <v>0</v>
      </c>
      <c r="CG877" s="20">
        <f t="shared" si="289"/>
        <v>0</v>
      </c>
      <c r="CH877" s="20">
        <f t="shared" si="290"/>
        <v>0</v>
      </c>
      <c r="CI877">
        <v>1.3</v>
      </c>
      <c r="CJ877">
        <v>1.4</v>
      </c>
      <c r="CK877">
        <v>-2</v>
      </c>
      <c r="CL877">
        <v>0.1</v>
      </c>
      <c r="CM877">
        <v>-0.1</v>
      </c>
      <c r="CN877">
        <v>0</v>
      </c>
      <c r="CO877">
        <v>-0.1</v>
      </c>
      <c r="CP877" s="21">
        <f t="shared" si="291"/>
        <v>-0.05</v>
      </c>
      <c r="CQ877" s="21">
        <f t="shared" si="292"/>
        <v>-0.20145495243447281</v>
      </c>
      <c r="CW877">
        <v>600000</v>
      </c>
      <c r="CY877" s="22">
        <f t="shared" si="293"/>
        <v>-1.153658536585366</v>
      </c>
    </row>
    <row r="878" spans="1:103" x14ac:dyDescent="0.2">
      <c r="A878">
        <v>61</v>
      </c>
      <c r="B878" t="s">
        <v>3718</v>
      </c>
      <c r="C878" t="s">
        <v>2011</v>
      </c>
      <c r="E878" t="s">
        <v>219</v>
      </c>
      <c r="F878">
        <v>77</v>
      </c>
      <c r="G878">
        <v>220</v>
      </c>
      <c r="H878" t="s">
        <v>118</v>
      </c>
      <c r="I878">
        <v>2013</v>
      </c>
      <c r="J878">
        <v>1</v>
      </c>
      <c r="K878">
        <v>16</v>
      </c>
      <c r="L878" t="s">
        <v>108</v>
      </c>
      <c r="M878">
        <v>18</v>
      </c>
      <c r="N878" t="s">
        <v>3719</v>
      </c>
      <c r="O878" s="12" t="s">
        <v>2116</v>
      </c>
      <c r="P878" s="12" t="s">
        <v>3720</v>
      </c>
      <c r="Q878" t="s">
        <v>139</v>
      </c>
      <c r="T878" s="12" t="s">
        <v>178</v>
      </c>
      <c r="U878">
        <v>7</v>
      </c>
      <c r="V878">
        <v>1</v>
      </c>
      <c r="W878">
        <v>0</v>
      </c>
      <c r="X878">
        <v>1</v>
      </c>
      <c r="Y878">
        <v>-4</v>
      </c>
      <c r="Z878">
        <v>4</v>
      </c>
      <c r="AA878">
        <v>2</v>
      </c>
      <c r="AB878">
        <v>3</v>
      </c>
      <c r="AC878" s="13">
        <f t="shared" si="273"/>
        <v>0.25</v>
      </c>
      <c r="AD878" s="13">
        <f t="shared" si="274"/>
        <v>0.1111111111111111</v>
      </c>
      <c r="AE878" s="14">
        <v>41</v>
      </c>
      <c r="AF878" s="15">
        <v>1</v>
      </c>
      <c r="AG878" s="15">
        <v>0</v>
      </c>
      <c r="AH878" s="15">
        <v>2</v>
      </c>
      <c r="AI878" s="2">
        <v>120.2</v>
      </c>
      <c r="AJ878" s="14">
        <f t="shared" si="275"/>
        <v>17.171428571428571</v>
      </c>
      <c r="AK878">
        <v>142</v>
      </c>
      <c r="AL878" s="14">
        <f t="shared" si="276"/>
        <v>20.285714285714285</v>
      </c>
      <c r="AM878" s="16">
        <f t="shared" si="277"/>
        <v>0.8464788732394366</v>
      </c>
      <c r="AN878" s="15">
        <v>0</v>
      </c>
      <c r="AO878" s="16">
        <f t="shared" si="278"/>
        <v>0</v>
      </c>
      <c r="AP878" s="13">
        <f>IF(('Even Strength'!CU878+'Power Play'!AJ878+'Penalty Kill'!AF878)&gt;0,V878/('Even Strength'!CU878+'Power Play'!AJ878+'Penalty Kill'!AF878),0)</f>
        <v>2.5000000000000001E-2</v>
      </c>
      <c r="AQ878" s="13">
        <f>IF(('Even Strength'!CU878+'Power Play'!AJ878+'Penalty Kill'!AF878)&gt;0,W878/('Even Strength'!CU878+'Power Play'!AJ878+'Penalty Kill'!AF878),0)</f>
        <v>0</v>
      </c>
      <c r="AR878" s="13">
        <f t="shared" si="279"/>
        <v>2.5000000000000001E-2</v>
      </c>
      <c r="AS878">
        <v>0</v>
      </c>
      <c r="AT878">
        <v>0</v>
      </c>
      <c r="AU878" s="17">
        <f t="shared" si="280"/>
        <v>0</v>
      </c>
      <c r="AV878">
        <v>0</v>
      </c>
      <c r="AW878">
        <v>11</v>
      </c>
      <c r="AX878">
        <v>25</v>
      </c>
      <c r="AY878">
        <v>3</v>
      </c>
      <c r="AZ878">
        <v>2</v>
      </c>
      <c r="BA878">
        <v>5</v>
      </c>
      <c r="BB878">
        <v>1</v>
      </c>
      <c r="BC878" s="2">
        <f t="shared" si="281"/>
        <v>5.4908485856905163</v>
      </c>
      <c r="BD878" s="14">
        <f t="shared" si="282"/>
        <v>12.479201331114808</v>
      </c>
      <c r="BE878" s="14">
        <f t="shared" si="283"/>
        <v>1.497504159733777</v>
      </c>
      <c r="BF878" s="14">
        <f t="shared" si="284"/>
        <v>0.99833610648918469</v>
      </c>
      <c r="BG878" s="14">
        <f t="shared" si="285"/>
        <v>2.4958402662229617</v>
      </c>
      <c r="BH878" s="14">
        <f t="shared" si="286"/>
        <v>0.49916805324459235</v>
      </c>
      <c r="BI878">
        <v>4</v>
      </c>
      <c r="BJ878">
        <v>2</v>
      </c>
      <c r="BK878">
        <v>0</v>
      </c>
      <c r="BL878">
        <v>0</v>
      </c>
      <c r="BM878">
        <v>0</v>
      </c>
      <c r="BN878">
        <v>0</v>
      </c>
      <c r="BO878" s="2">
        <v>-0.42297799999999997</v>
      </c>
      <c r="BR878" s="18" t="str">
        <f t="shared" si="287"/>
        <v xml:space="preserve"> 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 s="18">
        <f t="shared" si="288"/>
        <v>0</v>
      </c>
      <c r="CC878" s="19">
        <v>3</v>
      </c>
      <c r="CD878">
        <v>0.1</v>
      </c>
      <c r="CE878">
        <v>0</v>
      </c>
      <c r="CF878">
        <v>0.1</v>
      </c>
      <c r="CG878" s="20">
        <f t="shared" si="289"/>
        <v>1.4285714285714287E-2</v>
      </c>
      <c r="CH878" s="20">
        <f t="shared" si="290"/>
        <v>4.9916805324459239E-2</v>
      </c>
      <c r="CI878">
        <v>2</v>
      </c>
      <c r="CJ878">
        <v>2.2999999999999998</v>
      </c>
      <c r="CK878">
        <v>-2.2999999999999998</v>
      </c>
      <c r="CL878">
        <v>0.1</v>
      </c>
      <c r="CM878">
        <v>-0.2</v>
      </c>
      <c r="CN878">
        <v>0</v>
      </c>
      <c r="CO878">
        <v>-0.2</v>
      </c>
      <c r="CP878" s="21">
        <f t="shared" si="291"/>
        <v>-2.8571428571428574E-2</v>
      </c>
      <c r="CQ878" s="21">
        <f t="shared" si="292"/>
        <v>-9.9833610648918478E-2</v>
      </c>
      <c r="CU878">
        <v>9</v>
      </c>
      <c r="CV878" t="s">
        <v>1231</v>
      </c>
      <c r="CY878" s="22">
        <f t="shared" si="293"/>
        <v>-0.2</v>
      </c>
    </row>
    <row r="879" spans="1:103" x14ac:dyDescent="0.2">
      <c r="A879">
        <v>19</v>
      </c>
      <c r="B879" t="s">
        <v>3721</v>
      </c>
      <c r="C879" t="s">
        <v>250</v>
      </c>
      <c r="D879" t="s">
        <v>245</v>
      </c>
      <c r="E879" t="s">
        <v>106</v>
      </c>
      <c r="F879">
        <v>75</v>
      </c>
      <c r="G879">
        <v>205</v>
      </c>
      <c r="H879" t="s">
        <v>107</v>
      </c>
      <c r="I879">
        <v>2004</v>
      </c>
      <c r="J879">
        <v>1</v>
      </c>
      <c r="K879">
        <v>20</v>
      </c>
      <c r="M879">
        <v>28</v>
      </c>
      <c r="N879" t="s">
        <v>3722</v>
      </c>
      <c r="O879" s="12" t="s">
        <v>1681</v>
      </c>
      <c r="P879" s="12" t="s">
        <v>3723</v>
      </c>
      <c r="Q879" t="s">
        <v>432</v>
      </c>
      <c r="T879" s="12" t="s">
        <v>170</v>
      </c>
      <c r="U879">
        <v>80</v>
      </c>
      <c r="V879">
        <v>18</v>
      </c>
      <c r="W879">
        <v>30</v>
      </c>
      <c r="X879">
        <v>48</v>
      </c>
      <c r="Y879">
        <v>3</v>
      </c>
      <c r="Z879">
        <v>165</v>
      </c>
      <c r="AA879">
        <v>51</v>
      </c>
      <c r="AB879">
        <v>63</v>
      </c>
      <c r="AC879" s="13">
        <f t="shared" si="273"/>
        <v>0.10909090909090909</v>
      </c>
      <c r="AD879" s="13">
        <f t="shared" si="274"/>
        <v>6.4516129032258063E-2</v>
      </c>
      <c r="AE879" s="14">
        <v>24.7</v>
      </c>
      <c r="AF879" s="15">
        <v>67</v>
      </c>
      <c r="AG879" s="15">
        <v>51</v>
      </c>
      <c r="AH879" s="15">
        <v>12</v>
      </c>
      <c r="AI879" s="2">
        <v>1623.7666666667001</v>
      </c>
      <c r="AJ879" s="14">
        <f t="shared" si="275"/>
        <v>20.297083333333752</v>
      </c>
      <c r="AK879">
        <v>2057</v>
      </c>
      <c r="AL879" s="14">
        <f t="shared" si="276"/>
        <v>25.712499999999999</v>
      </c>
      <c r="AM879" s="16">
        <f t="shared" si="277"/>
        <v>0.7893858369794361</v>
      </c>
      <c r="AN879" s="15">
        <v>166.76363599999999</v>
      </c>
      <c r="AO879" s="16">
        <f t="shared" si="278"/>
        <v>6.1621034385070477</v>
      </c>
      <c r="AP879" s="13">
        <f>IF(('Even Strength'!CU879+'Power Play'!AJ879+'Penalty Kill'!AF879)&gt;0,V879/('Even Strength'!CU879+'Power Play'!AJ879+'Penalty Kill'!AF879),0)</f>
        <v>0.22500000000000001</v>
      </c>
      <c r="AQ879" s="13">
        <f>IF(('Even Strength'!CU879+'Power Play'!AJ879+'Penalty Kill'!AF879)&gt;0,W879/('Even Strength'!CU879+'Power Play'!AJ879+'Penalty Kill'!AF879),0)</f>
        <v>0.375</v>
      </c>
      <c r="AR879" s="13">
        <f t="shared" si="279"/>
        <v>0.6</v>
      </c>
      <c r="AS879">
        <v>761</v>
      </c>
      <c r="AT879">
        <v>633</v>
      </c>
      <c r="AU879" s="17">
        <f t="shared" si="280"/>
        <v>0.54591104734576756</v>
      </c>
      <c r="AV879">
        <v>30.9</v>
      </c>
      <c r="AW879">
        <v>113</v>
      </c>
      <c r="AX879">
        <v>53</v>
      </c>
      <c r="AY879">
        <v>25</v>
      </c>
      <c r="AZ879">
        <v>51</v>
      </c>
      <c r="BA879">
        <v>23</v>
      </c>
      <c r="BB879">
        <v>49</v>
      </c>
      <c r="BC879" s="2">
        <f t="shared" si="281"/>
        <v>4.1754767721141341</v>
      </c>
      <c r="BD879" s="14">
        <f t="shared" si="282"/>
        <v>1.9584094594871604</v>
      </c>
      <c r="BE879" s="14">
        <f t="shared" si="283"/>
        <v>0.92377804692790577</v>
      </c>
      <c r="BF879" s="14">
        <f t="shared" si="284"/>
        <v>1.8845072157329277</v>
      </c>
      <c r="BG879" s="14">
        <f t="shared" si="285"/>
        <v>0.84987580317367328</v>
      </c>
      <c r="BH879" s="14">
        <f t="shared" si="286"/>
        <v>1.8106049719786952</v>
      </c>
      <c r="BI879">
        <v>28</v>
      </c>
      <c r="BJ879">
        <v>14</v>
      </c>
      <c r="BK879">
        <v>0</v>
      </c>
      <c r="BL879">
        <v>0</v>
      </c>
      <c r="BM879">
        <v>0</v>
      </c>
      <c r="BN879">
        <v>0</v>
      </c>
      <c r="BO879" s="2">
        <v>-3.1938279999999999</v>
      </c>
      <c r="BP879">
        <v>6</v>
      </c>
      <c r="BQ879">
        <v>0</v>
      </c>
      <c r="BR879" s="18">
        <f t="shared" si="287"/>
        <v>0</v>
      </c>
      <c r="BS879">
        <v>0</v>
      </c>
      <c r="BT879">
        <v>4</v>
      </c>
      <c r="BU879">
        <v>27</v>
      </c>
      <c r="BV879">
        <v>1</v>
      </c>
      <c r="BW879">
        <v>2</v>
      </c>
      <c r="BX879">
        <v>3</v>
      </c>
      <c r="BY879">
        <v>0</v>
      </c>
      <c r="BZ879">
        <v>0</v>
      </c>
      <c r="CA879">
        <v>0</v>
      </c>
      <c r="CB879" s="18">
        <f t="shared" si="288"/>
        <v>0</v>
      </c>
      <c r="CC879" s="19">
        <v>5</v>
      </c>
      <c r="CD879">
        <v>2.8</v>
      </c>
      <c r="CE879">
        <v>2.4</v>
      </c>
      <c r="CF879">
        <v>5.2</v>
      </c>
      <c r="CG879" s="20">
        <f t="shared" si="289"/>
        <v>6.5000000000000002E-2</v>
      </c>
      <c r="CH879" s="20">
        <f t="shared" si="290"/>
        <v>0.19214583376100441</v>
      </c>
      <c r="CI879">
        <v>36.700000000000003</v>
      </c>
      <c r="CJ879">
        <v>37.200000000000003</v>
      </c>
      <c r="CK879">
        <v>5</v>
      </c>
      <c r="CL879">
        <v>3</v>
      </c>
      <c r="CM879">
        <v>7.2</v>
      </c>
      <c r="CN879">
        <v>-1.7000000000000002</v>
      </c>
      <c r="CO879">
        <v>8.5</v>
      </c>
      <c r="CP879" s="21">
        <f t="shared" si="291"/>
        <v>0.10625</v>
      </c>
      <c r="CQ879" s="21">
        <f t="shared" si="292"/>
        <v>0.31408453595548796</v>
      </c>
      <c r="CU879">
        <v>2</v>
      </c>
      <c r="CV879" t="s">
        <v>1027</v>
      </c>
      <c r="CW879">
        <v>5750000</v>
      </c>
      <c r="CY879" s="22">
        <f t="shared" si="293"/>
        <v>-1.5975609756097562</v>
      </c>
    </row>
    <row r="880" spans="1:103" x14ac:dyDescent="0.2">
      <c r="A880">
        <v>40</v>
      </c>
      <c r="B880" t="s">
        <v>3724</v>
      </c>
      <c r="C880" t="s">
        <v>3725</v>
      </c>
      <c r="D880" t="s">
        <v>488</v>
      </c>
      <c r="E880" t="s">
        <v>117</v>
      </c>
      <c r="F880">
        <v>74</v>
      </c>
      <c r="G880">
        <v>205</v>
      </c>
      <c r="H880" t="s">
        <v>118</v>
      </c>
      <c r="L880" t="s">
        <v>108</v>
      </c>
      <c r="M880">
        <v>21</v>
      </c>
      <c r="N880" t="s">
        <v>3726</v>
      </c>
      <c r="O880" s="12" t="s">
        <v>566</v>
      </c>
      <c r="P880" s="12" t="s">
        <v>3727</v>
      </c>
      <c r="Q880" t="s">
        <v>177</v>
      </c>
      <c r="T880" s="12" t="s">
        <v>156</v>
      </c>
      <c r="U880">
        <v>2</v>
      </c>
      <c r="V880">
        <v>0</v>
      </c>
      <c r="W880">
        <v>1</v>
      </c>
      <c r="X880">
        <v>1</v>
      </c>
      <c r="Y880">
        <v>2</v>
      </c>
      <c r="Z880">
        <v>2</v>
      </c>
      <c r="AA880">
        <v>2</v>
      </c>
      <c r="AB880">
        <v>1</v>
      </c>
      <c r="AC880" s="13">
        <f t="shared" si="273"/>
        <v>0</v>
      </c>
      <c r="AD880" s="13">
        <f t="shared" si="274"/>
        <v>0</v>
      </c>
      <c r="AE880" s="14">
        <v>22</v>
      </c>
      <c r="AF880" s="15">
        <v>0</v>
      </c>
      <c r="AG880" s="15">
        <v>1</v>
      </c>
      <c r="AH880" s="15">
        <v>0</v>
      </c>
      <c r="AI880" s="2">
        <v>24.25</v>
      </c>
      <c r="AJ880" s="14">
        <f t="shared" si="275"/>
        <v>12.125</v>
      </c>
      <c r="AK880">
        <v>32</v>
      </c>
      <c r="AL880" s="14">
        <f t="shared" si="276"/>
        <v>16</v>
      </c>
      <c r="AM880" s="16">
        <f t="shared" si="277"/>
        <v>0.7578125</v>
      </c>
      <c r="AN880" s="15">
        <v>0</v>
      </c>
      <c r="AO880" s="16">
        <f t="shared" si="278"/>
        <v>0</v>
      </c>
      <c r="AP880" s="13">
        <f>IF(('Even Strength'!CU880+'Power Play'!AJ880+'Penalty Kill'!AF880)&gt;0,V880/('Even Strength'!CU880+'Power Play'!AJ880+'Penalty Kill'!AF880),0)</f>
        <v>0</v>
      </c>
      <c r="AQ880" s="13">
        <f>IF(('Even Strength'!CU880+'Power Play'!AJ880+'Penalty Kill'!AF880)&gt;0,W880/('Even Strength'!CU880+'Power Play'!AJ880+'Penalty Kill'!AF880),0)</f>
        <v>0.33333333333333331</v>
      </c>
      <c r="AR880" s="13">
        <f t="shared" si="279"/>
        <v>0.33333333333333331</v>
      </c>
      <c r="AS880">
        <v>0</v>
      </c>
      <c r="AT880">
        <v>0</v>
      </c>
      <c r="AU880" s="17">
        <f t="shared" si="280"/>
        <v>0</v>
      </c>
      <c r="AV880">
        <v>0</v>
      </c>
      <c r="AW880">
        <v>3</v>
      </c>
      <c r="AX880">
        <v>0</v>
      </c>
      <c r="AY880">
        <v>0</v>
      </c>
      <c r="AZ880">
        <v>2</v>
      </c>
      <c r="BA880">
        <v>0</v>
      </c>
      <c r="BB880">
        <v>1</v>
      </c>
      <c r="BC880" s="2">
        <f t="shared" si="281"/>
        <v>7.4226804123711343</v>
      </c>
      <c r="BD880" s="14">
        <f t="shared" si="282"/>
        <v>0</v>
      </c>
      <c r="BE880" s="14">
        <f t="shared" si="283"/>
        <v>0</v>
      </c>
      <c r="BF880" s="14">
        <f t="shared" si="284"/>
        <v>4.9484536082474229</v>
      </c>
      <c r="BG880" s="14">
        <f t="shared" si="285"/>
        <v>0</v>
      </c>
      <c r="BH880" s="14">
        <f t="shared" si="286"/>
        <v>2.4742268041237114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s="2">
        <v>-3.9667000000000001E-2</v>
      </c>
      <c r="BR880" s="18" t="str">
        <f t="shared" si="287"/>
        <v xml:space="preserve"> 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 s="18">
        <f t="shared" si="288"/>
        <v>0</v>
      </c>
      <c r="CC880" s="19">
        <v>3</v>
      </c>
      <c r="CD880">
        <v>0</v>
      </c>
      <c r="CE880">
        <v>0.1</v>
      </c>
      <c r="CF880">
        <v>0.2</v>
      </c>
      <c r="CG880" s="20">
        <f t="shared" si="289"/>
        <v>0.1</v>
      </c>
      <c r="CH880" s="20">
        <f t="shared" si="290"/>
        <v>0.49484536082474229</v>
      </c>
      <c r="CI880">
        <v>0.9</v>
      </c>
      <c r="CJ880">
        <v>0.60000000000000009</v>
      </c>
      <c r="CK880">
        <v>2.2000000000000002</v>
      </c>
      <c r="CL880">
        <v>-0.1</v>
      </c>
      <c r="CM880">
        <v>0.2</v>
      </c>
      <c r="CN880">
        <v>0</v>
      </c>
      <c r="CO880">
        <v>0.2</v>
      </c>
      <c r="CP880" s="21">
        <f t="shared" si="291"/>
        <v>0.1</v>
      </c>
      <c r="CQ880" s="21">
        <f t="shared" si="292"/>
        <v>0.49484536082474229</v>
      </c>
      <c r="CW880">
        <v>925000</v>
      </c>
      <c r="CY880" s="22">
        <f t="shared" si="293"/>
        <v>-1.4243902439024387</v>
      </c>
    </row>
    <row r="881" spans="1:103" x14ac:dyDescent="0.2">
      <c r="A881">
        <v>40</v>
      </c>
      <c r="B881" t="s">
        <v>3728</v>
      </c>
      <c r="C881" t="s">
        <v>3729</v>
      </c>
      <c r="E881" t="s">
        <v>182</v>
      </c>
      <c r="F881">
        <v>71</v>
      </c>
      <c r="G881">
        <v>197</v>
      </c>
      <c r="H881" t="s">
        <v>118</v>
      </c>
      <c r="I881">
        <v>1999</v>
      </c>
      <c r="J881">
        <v>7</v>
      </c>
      <c r="K881">
        <v>210</v>
      </c>
      <c r="M881">
        <v>33</v>
      </c>
      <c r="N881" t="s">
        <v>3730</v>
      </c>
      <c r="O881" s="12" t="s">
        <v>3126</v>
      </c>
      <c r="P881" s="12" t="s">
        <v>3731</v>
      </c>
      <c r="Q881" t="s">
        <v>122</v>
      </c>
      <c r="T881" s="12" t="s">
        <v>123</v>
      </c>
      <c r="U881">
        <v>45</v>
      </c>
      <c r="V881">
        <v>16</v>
      </c>
      <c r="W881">
        <v>32</v>
      </c>
      <c r="X881">
        <v>48</v>
      </c>
      <c r="Y881">
        <v>19</v>
      </c>
      <c r="Z881">
        <v>151</v>
      </c>
      <c r="AA881">
        <v>61</v>
      </c>
      <c r="AB881">
        <v>55</v>
      </c>
      <c r="AC881" s="13">
        <f t="shared" si="273"/>
        <v>0.10596026490066225</v>
      </c>
      <c r="AD881" s="13">
        <f t="shared" si="274"/>
        <v>5.9925093632958802E-2</v>
      </c>
      <c r="AE881" s="14">
        <v>35.799999999999997</v>
      </c>
      <c r="AF881" s="15">
        <v>73</v>
      </c>
      <c r="AG881" s="15">
        <v>27</v>
      </c>
      <c r="AH881" s="15">
        <v>28</v>
      </c>
      <c r="AI881" s="2">
        <v>924.88333333330002</v>
      </c>
      <c r="AJ881" s="14">
        <f t="shared" si="275"/>
        <v>20.552962962962223</v>
      </c>
      <c r="AK881">
        <v>1126</v>
      </c>
      <c r="AL881" s="14">
        <f t="shared" si="276"/>
        <v>25.022222222222222</v>
      </c>
      <c r="AM881" s="16">
        <f t="shared" si="277"/>
        <v>0.82138839550026643</v>
      </c>
      <c r="AN881" s="15">
        <v>151.90151499999999</v>
      </c>
      <c r="AO881" s="16">
        <f t="shared" si="278"/>
        <v>9.8543141297104082</v>
      </c>
      <c r="AP881" s="13">
        <f>IF(('Even Strength'!CU881+'Power Play'!AJ881+'Penalty Kill'!AF881)&gt;0,V881/('Even Strength'!CU881+'Power Play'!AJ881+'Penalty Kill'!AF881),0)</f>
        <v>0.35555555555555557</v>
      </c>
      <c r="AQ881" s="13">
        <f>IF(('Even Strength'!CU881+'Power Play'!AJ881+'Penalty Kill'!AF881)&gt;0,W881/('Even Strength'!CU881+'Power Play'!AJ881+'Penalty Kill'!AF881),0)</f>
        <v>0.71111111111111114</v>
      </c>
      <c r="AR881" s="13">
        <f t="shared" si="279"/>
        <v>1.0666666666666667</v>
      </c>
      <c r="AS881">
        <v>259</v>
      </c>
      <c r="AT881">
        <v>230</v>
      </c>
      <c r="AU881" s="17">
        <f t="shared" si="280"/>
        <v>0.52965235173824132</v>
      </c>
      <c r="AV881">
        <v>17.5</v>
      </c>
      <c r="AW881">
        <v>51</v>
      </c>
      <c r="AX881">
        <v>23</v>
      </c>
      <c r="AY881">
        <v>15</v>
      </c>
      <c r="AZ881">
        <v>61</v>
      </c>
      <c r="BA881">
        <v>26</v>
      </c>
      <c r="BB881">
        <v>28</v>
      </c>
      <c r="BC881" s="2">
        <f t="shared" si="281"/>
        <v>3.3085253996000685</v>
      </c>
      <c r="BD881" s="14">
        <f t="shared" si="282"/>
        <v>1.4920800821725801</v>
      </c>
      <c r="BE881" s="14">
        <f t="shared" si="283"/>
        <v>0.97309570576472604</v>
      </c>
      <c r="BF881" s="14">
        <f t="shared" si="284"/>
        <v>3.9572558701098863</v>
      </c>
      <c r="BG881" s="14">
        <f t="shared" si="285"/>
        <v>1.6866992233255254</v>
      </c>
      <c r="BH881" s="14">
        <f t="shared" si="286"/>
        <v>1.8164453174274886</v>
      </c>
      <c r="BI881">
        <v>20</v>
      </c>
      <c r="BJ881">
        <v>10</v>
      </c>
      <c r="BK881">
        <v>0</v>
      </c>
      <c r="BL881">
        <v>0</v>
      </c>
      <c r="BM881">
        <v>0</v>
      </c>
      <c r="BN881">
        <v>0</v>
      </c>
      <c r="BO881" s="2">
        <v>-4.2396999999999997E-2</v>
      </c>
      <c r="BP881">
        <v>4</v>
      </c>
      <c r="BQ881">
        <v>0</v>
      </c>
      <c r="BR881" s="18">
        <f t="shared" si="287"/>
        <v>0</v>
      </c>
      <c r="BS881">
        <v>0</v>
      </c>
      <c r="BT881">
        <v>4</v>
      </c>
      <c r="BU881">
        <v>13</v>
      </c>
      <c r="BV881">
        <v>0</v>
      </c>
      <c r="BW881">
        <v>0</v>
      </c>
      <c r="BX881">
        <v>1</v>
      </c>
      <c r="BY881">
        <v>1</v>
      </c>
      <c r="BZ881">
        <v>0</v>
      </c>
      <c r="CA881">
        <v>0</v>
      </c>
      <c r="CB881" s="18">
        <f t="shared" si="288"/>
        <v>0</v>
      </c>
      <c r="CC881" s="19">
        <v>7</v>
      </c>
      <c r="CD881">
        <v>4.7</v>
      </c>
      <c r="CE881">
        <v>1.8</v>
      </c>
      <c r="CF881">
        <v>6.5</v>
      </c>
      <c r="CG881" s="20">
        <f t="shared" si="289"/>
        <v>0.14444444444444443</v>
      </c>
      <c r="CH881" s="20">
        <f t="shared" si="290"/>
        <v>0.42167480583138134</v>
      </c>
      <c r="CI881">
        <v>25.3</v>
      </c>
      <c r="CJ881">
        <v>21.6</v>
      </c>
      <c r="CK881">
        <v>21.2</v>
      </c>
      <c r="CL881">
        <v>8.4</v>
      </c>
      <c r="CM881">
        <v>4</v>
      </c>
      <c r="CN881">
        <v>-1.1000000000000001</v>
      </c>
      <c r="CO881">
        <v>11.2</v>
      </c>
      <c r="CP881" s="21">
        <f t="shared" si="291"/>
        <v>0.24888888888888888</v>
      </c>
      <c r="CQ881" s="21">
        <f t="shared" si="292"/>
        <v>0.72657812697099544</v>
      </c>
      <c r="CU881">
        <v>37</v>
      </c>
      <c r="CV881" t="s">
        <v>3059</v>
      </c>
      <c r="CW881">
        <v>6083333</v>
      </c>
      <c r="CY881" s="22">
        <f t="shared" si="293"/>
        <v>0.51707375609756134</v>
      </c>
    </row>
    <row r="882" spans="1:103" x14ac:dyDescent="0.2">
      <c r="A882">
        <v>93</v>
      </c>
      <c r="B882" t="s">
        <v>3732</v>
      </c>
      <c r="C882" t="s">
        <v>1607</v>
      </c>
      <c r="E882" t="s">
        <v>182</v>
      </c>
      <c r="F882">
        <v>74</v>
      </c>
      <c r="G882">
        <v>211</v>
      </c>
      <c r="H882" t="s">
        <v>107</v>
      </c>
      <c r="I882">
        <v>2011</v>
      </c>
      <c r="J882">
        <v>1</v>
      </c>
      <c r="K882">
        <v>6</v>
      </c>
      <c r="M882">
        <v>20</v>
      </c>
      <c r="N882" t="s">
        <v>3733</v>
      </c>
      <c r="O882" s="12" t="s">
        <v>3734</v>
      </c>
      <c r="P882" s="12" t="s">
        <v>3735</v>
      </c>
      <c r="Q882" t="s">
        <v>529</v>
      </c>
      <c r="T882" s="12" t="s">
        <v>170</v>
      </c>
      <c r="U882">
        <v>69</v>
      </c>
      <c r="V882">
        <v>16</v>
      </c>
      <c r="W882">
        <v>17</v>
      </c>
      <c r="X882">
        <v>33</v>
      </c>
      <c r="Y882">
        <v>-15</v>
      </c>
      <c r="Z882">
        <v>153</v>
      </c>
      <c r="AA882">
        <v>77</v>
      </c>
      <c r="AB882">
        <v>39</v>
      </c>
      <c r="AC882" s="13">
        <f t="shared" si="273"/>
        <v>0.10457516339869281</v>
      </c>
      <c r="AD882" s="13">
        <f t="shared" si="274"/>
        <v>5.9479553903345722E-2</v>
      </c>
      <c r="AE882" s="14">
        <v>33.4</v>
      </c>
      <c r="AF882" s="15">
        <v>82</v>
      </c>
      <c r="AG882" s="15">
        <v>20</v>
      </c>
      <c r="AH882" s="15">
        <v>23</v>
      </c>
      <c r="AI882" s="2">
        <v>988.71666666670001</v>
      </c>
      <c r="AJ882" s="14">
        <f t="shared" si="275"/>
        <v>14.329227053140579</v>
      </c>
      <c r="AK882">
        <v>1395</v>
      </c>
      <c r="AL882" s="14">
        <f t="shared" si="276"/>
        <v>20.217391304347824</v>
      </c>
      <c r="AM882" s="16">
        <f t="shared" si="277"/>
        <v>0.70875746714458787</v>
      </c>
      <c r="AN882" s="15">
        <v>161.41891899999999</v>
      </c>
      <c r="AO882" s="16">
        <f t="shared" si="278"/>
        <v>9.7956628693757963</v>
      </c>
      <c r="AP882" s="13">
        <f>IF(('Even Strength'!CU882+'Power Play'!AJ882+'Penalty Kill'!AF882)&gt;0,V882/('Even Strength'!CU882+'Power Play'!AJ882+'Penalty Kill'!AF882),0)</f>
        <v>0.14035087719298245</v>
      </c>
      <c r="AQ882" s="13">
        <f>IF(('Even Strength'!CU882+'Power Play'!AJ882+'Penalty Kill'!AF882)&gt;0,W882/('Even Strength'!CU882+'Power Play'!AJ882+'Penalty Kill'!AF882),0)</f>
        <v>0.14912280701754385</v>
      </c>
      <c r="AR882" s="13">
        <f t="shared" si="279"/>
        <v>0.28947368421052633</v>
      </c>
      <c r="AS882">
        <v>183</v>
      </c>
      <c r="AT882">
        <v>214</v>
      </c>
      <c r="AU882" s="17">
        <f t="shared" si="280"/>
        <v>0.46095717884130982</v>
      </c>
      <c r="AV882">
        <v>9.1</v>
      </c>
      <c r="AW882">
        <v>80</v>
      </c>
      <c r="AX882">
        <v>118</v>
      </c>
      <c r="AY882">
        <v>28</v>
      </c>
      <c r="AZ882">
        <v>77</v>
      </c>
      <c r="BA882">
        <v>18</v>
      </c>
      <c r="BB882">
        <v>31</v>
      </c>
      <c r="BC882" s="2">
        <f t="shared" si="281"/>
        <v>4.8547780793282582</v>
      </c>
      <c r="BD882" s="14">
        <f t="shared" si="282"/>
        <v>7.1607976670091817</v>
      </c>
      <c r="BE882" s="14">
        <f t="shared" si="283"/>
        <v>1.6991723277648905</v>
      </c>
      <c r="BF882" s="14">
        <f t="shared" si="284"/>
        <v>4.6727239013534483</v>
      </c>
      <c r="BG882" s="14">
        <f t="shared" si="285"/>
        <v>1.0923250678488583</v>
      </c>
      <c r="BH882" s="14">
        <f t="shared" si="286"/>
        <v>1.8812265057397004</v>
      </c>
      <c r="BI882">
        <v>18</v>
      </c>
      <c r="BJ882">
        <v>9</v>
      </c>
      <c r="BK882">
        <v>0</v>
      </c>
      <c r="BL882">
        <v>0</v>
      </c>
      <c r="BM882">
        <v>0</v>
      </c>
      <c r="BN882">
        <v>0</v>
      </c>
      <c r="BO882" s="2">
        <v>6.7462419999999996</v>
      </c>
      <c r="BP882">
        <v>6</v>
      </c>
      <c r="BQ882">
        <v>3</v>
      </c>
      <c r="BR882" s="18">
        <f t="shared" si="287"/>
        <v>0.5</v>
      </c>
      <c r="BS882">
        <v>1</v>
      </c>
      <c r="BT882">
        <v>2</v>
      </c>
      <c r="BU882">
        <v>18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 s="18">
        <f t="shared" si="288"/>
        <v>0</v>
      </c>
      <c r="CC882" s="19">
        <v>5</v>
      </c>
      <c r="CD882">
        <v>2.8</v>
      </c>
      <c r="CE882">
        <v>0.2</v>
      </c>
      <c r="CF882">
        <v>3</v>
      </c>
      <c r="CG882" s="20">
        <f t="shared" si="289"/>
        <v>4.3478260869565216E-2</v>
      </c>
      <c r="CH882" s="20">
        <f t="shared" si="290"/>
        <v>0.18205417797480969</v>
      </c>
      <c r="CI882">
        <v>22.5</v>
      </c>
      <c r="CJ882">
        <v>18.7</v>
      </c>
      <c r="CK882">
        <v>-10.199999999999999</v>
      </c>
      <c r="CL882">
        <v>4.3</v>
      </c>
      <c r="CM882">
        <v>-0.9</v>
      </c>
      <c r="CN882">
        <v>1</v>
      </c>
      <c r="CO882">
        <v>4.3</v>
      </c>
      <c r="CP882" s="21">
        <f t="shared" si="291"/>
        <v>6.2318840579710141E-2</v>
      </c>
      <c r="CQ882" s="21">
        <f t="shared" si="292"/>
        <v>0.26094432176389393</v>
      </c>
      <c r="CU882">
        <v>5</v>
      </c>
      <c r="CV882" t="s">
        <v>3736</v>
      </c>
      <c r="CW882">
        <v>1744167</v>
      </c>
      <c r="CY882" s="22">
        <f t="shared" si="293"/>
        <v>1.237072585365854</v>
      </c>
    </row>
    <row r="883" spans="1:103" x14ac:dyDescent="0.2">
      <c r="A883">
        <v>2</v>
      </c>
      <c r="B883" t="s">
        <v>3737</v>
      </c>
      <c r="C883" t="s">
        <v>3738</v>
      </c>
      <c r="E883" t="s">
        <v>1149</v>
      </c>
      <c r="F883">
        <v>71</v>
      </c>
      <c r="G883">
        <v>190</v>
      </c>
      <c r="H883" t="s">
        <v>107</v>
      </c>
      <c r="I883">
        <v>2001</v>
      </c>
      <c r="J883">
        <v>6</v>
      </c>
      <c r="K883">
        <v>176</v>
      </c>
      <c r="M883">
        <v>36</v>
      </c>
      <c r="N883" t="s">
        <v>3739</v>
      </c>
      <c r="O883" s="12" t="s">
        <v>3740</v>
      </c>
      <c r="P883" s="12" t="s">
        <v>3741</v>
      </c>
      <c r="Q883" t="s">
        <v>432</v>
      </c>
      <c r="T883" s="12" t="s">
        <v>178</v>
      </c>
      <c r="U883">
        <v>81</v>
      </c>
      <c r="V883">
        <v>12</v>
      </c>
      <c r="W883">
        <v>30</v>
      </c>
      <c r="X883">
        <v>42</v>
      </c>
      <c r="Y883">
        <v>-3</v>
      </c>
      <c r="Z883">
        <v>128</v>
      </c>
      <c r="AA883">
        <v>50</v>
      </c>
      <c r="AB883">
        <v>81</v>
      </c>
      <c r="AC883" s="13">
        <f t="shared" si="273"/>
        <v>9.375E-2</v>
      </c>
      <c r="AD883" s="13">
        <f t="shared" si="274"/>
        <v>4.633204633204633E-2</v>
      </c>
      <c r="AE883" s="14">
        <v>45.3</v>
      </c>
      <c r="AF883" s="15">
        <v>24</v>
      </c>
      <c r="AG883" s="15">
        <v>20</v>
      </c>
      <c r="AH883" s="15">
        <v>67</v>
      </c>
      <c r="AI883" s="2">
        <v>1753.6</v>
      </c>
      <c r="AJ883" s="14">
        <f t="shared" si="275"/>
        <v>21.649382716049381</v>
      </c>
      <c r="AK883">
        <v>2216</v>
      </c>
      <c r="AL883" s="14">
        <f t="shared" si="276"/>
        <v>27.358024691358025</v>
      </c>
      <c r="AM883" s="16">
        <f t="shared" si="277"/>
        <v>0.79133574007220209</v>
      </c>
      <c r="AN883" s="15">
        <v>158.13333299999999</v>
      </c>
      <c r="AO883" s="16">
        <f t="shared" si="278"/>
        <v>5.4105839302007297</v>
      </c>
      <c r="AP883" s="13">
        <f>IF(('Even Strength'!CU883+'Power Play'!AJ883+'Penalty Kill'!AF883)&gt;0,V883/('Even Strength'!CU883+'Power Play'!AJ883+'Penalty Kill'!AF883),0)</f>
        <v>0.14285714285714285</v>
      </c>
      <c r="AQ883" s="13">
        <f>IF(('Even Strength'!CU883+'Power Play'!AJ883+'Penalty Kill'!AF883)&gt;0,W883/('Even Strength'!CU883+'Power Play'!AJ883+'Penalty Kill'!AF883),0)</f>
        <v>0.35714285714285715</v>
      </c>
      <c r="AR883" s="13">
        <f t="shared" si="279"/>
        <v>0.5</v>
      </c>
      <c r="AS883">
        <v>0</v>
      </c>
      <c r="AT883">
        <v>0</v>
      </c>
      <c r="AU883" s="17">
        <f t="shared" si="280"/>
        <v>0</v>
      </c>
      <c r="AV883">
        <v>0</v>
      </c>
      <c r="AW883">
        <v>100</v>
      </c>
      <c r="AX883">
        <v>124</v>
      </c>
      <c r="AY883">
        <v>81</v>
      </c>
      <c r="AZ883">
        <v>50</v>
      </c>
      <c r="BA883">
        <v>58</v>
      </c>
      <c r="BB883">
        <v>19</v>
      </c>
      <c r="BC883" s="2">
        <f t="shared" si="281"/>
        <v>3.4215328467153285</v>
      </c>
      <c r="BD883" s="14">
        <f t="shared" si="282"/>
        <v>4.2427007299270079</v>
      </c>
      <c r="BE883" s="14">
        <f t="shared" si="283"/>
        <v>2.7714416058394162</v>
      </c>
      <c r="BF883" s="14">
        <f t="shared" si="284"/>
        <v>1.7107664233576643</v>
      </c>
      <c r="BG883" s="14">
        <f t="shared" si="285"/>
        <v>1.9844890510948907</v>
      </c>
      <c r="BH883" s="14">
        <f t="shared" si="286"/>
        <v>0.65009124087591241</v>
      </c>
      <c r="BI883">
        <v>60</v>
      </c>
      <c r="BJ883">
        <v>30</v>
      </c>
      <c r="BK883">
        <v>0</v>
      </c>
      <c r="BL883">
        <v>0</v>
      </c>
      <c r="BM883">
        <v>0</v>
      </c>
      <c r="BN883">
        <v>0</v>
      </c>
      <c r="BO883" s="2">
        <v>-10.055244</v>
      </c>
      <c r="BP883">
        <v>1</v>
      </c>
      <c r="BQ883">
        <v>0</v>
      </c>
      <c r="BR883" s="18">
        <f t="shared" si="287"/>
        <v>0</v>
      </c>
      <c r="BS883">
        <v>0</v>
      </c>
      <c r="BT883">
        <v>2</v>
      </c>
      <c r="BU883">
        <v>26</v>
      </c>
      <c r="BV883">
        <v>1</v>
      </c>
      <c r="BW883">
        <v>1</v>
      </c>
      <c r="BX883">
        <v>2</v>
      </c>
      <c r="BY883">
        <v>0</v>
      </c>
      <c r="BZ883">
        <v>0</v>
      </c>
      <c r="CA883">
        <v>0</v>
      </c>
      <c r="CB883" s="18">
        <f t="shared" si="288"/>
        <v>0</v>
      </c>
      <c r="CC883" s="19">
        <v>4</v>
      </c>
      <c r="CD883">
        <v>3.9</v>
      </c>
      <c r="CE883">
        <v>4.5</v>
      </c>
      <c r="CF883">
        <v>8.3000000000000007</v>
      </c>
      <c r="CG883" s="20">
        <f t="shared" si="289"/>
        <v>0.10246913580246915</v>
      </c>
      <c r="CH883" s="20">
        <f t="shared" si="290"/>
        <v>0.28398722627737227</v>
      </c>
      <c r="CI883">
        <v>42.9</v>
      </c>
      <c r="CJ883">
        <v>33.9</v>
      </c>
      <c r="CK883">
        <v>2.9</v>
      </c>
      <c r="CL883">
        <v>6.7</v>
      </c>
      <c r="CM883">
        <v>4.9000000000000004</v>
      </c>
      <c r="CN883">
        <v>-0.30000000000000004</v>
      </c>
      <c r="CO883">
        <v>11.3</v>
      </c>
      <c r="CP883" s="21">
        <f t="shared" si="291"/>
        <v>0.13950617283950617</v>
      </c>
      <c r="CQ883" s="21">
        <f t="shared" si="292"/>
        <v>0.38663321167883219</v>
      </c>
      <c r="CU883">
        <v>1</v>
      </c>
      <c r="CV883" t="s">
        <v>171</v>
      </c>
      <c r="CW883">
        <v>4000000</v>
      </c>
      <c r="CY883" s="22">
        <f t="shared" si="293"/>
        <v>4.2756097560975626</v>
      </c>
    </row>
    <row r="884" spans="1:103" x14ac:dyDescent="0.2">
      <c r="A884">
        <v>39</v>
      </c>
      <c r="B884" t="s">
        <v>3742</v>
      </c>
      <c r="C884" t="s">
        <v>472</v>
      </c>
      <c r="D884" t="s">
        <v>105</v>
      </c>
      <c r="E884" t="s">
        <v>106</v>
      </c>
      <c r="F884">
        <v>71</v>
      </c>
      <c r="G884">
        <v>185</v>
      </c>
      <c r="H884" t="s">
        <v>118</v>
      </c>
      <c r="M884">
        <v>26</v>
      </c>
      <c r="N884" t="s">
        <v>3743</v>
      </c>
      <c r="O884" s="12" t="s">
        <v>3744</v>
      </c>
      <c r="P884" s="12" t="s">
        <v>3745</v>
      </c>
      <c r="Q884" t="s">
        <v>147</v>
      </c>
      <c r="T884" s="12" t="s">
        <v>156</v>
      </c>
      <c r="U884">
        <v>13</v>
      </c>
      <c r="V884">
        <v>2</v>
      </c>
      <c r="W884">
        <v>0</v>
      </c>
      <c r="X884">
        <v>2</v>
      </c>
      <c r="Y884">
        <v>0</v>
      </c>
      <c r="Z884">
        <v>12</v>
      </c>
      <c r="AA884">
        <v>4</v>
      </c>
      <c r="AB884">
        <v>3</v>
      </c>
      <c r="AC884" s="13">
        <f t="shared" si="273"/>
        <v>0.16666666666666666</v>
      </c>
      <c r="AD884" s="13">
        <f t="shared" si="274"/>
        <v>0.10526315789473684</v>
      </c>
      <c r="AE884" s="14">
        <v>21.1</v>
      </c>
      <c r="AF884" s="15">
        <v>6</v>
      </c>
      <c r="AG884" s="15">
        <v>1</v>
      </c>
      <c r="AH884" s="15">
        <v>1</v>
      </c>
      <c r="AI884" s="2">
        <v>131.6666666667</v>
      </c>
      <c r="AJ884" s="14">
        <f t="shared" si="275"/>
        <v>10.128205128207693</v>
      </c>
      <c r="AK884">
        <v>182</v>
      </c>
      <c r="AL884" s="14">
        <f t="shared" si="276"/>
        <v>14</v>
      </c>
      <c r="AM884" s="16">
        <f t="shared" si="277"/>
        <v>0.72344322344340661</v>
      </c>
      <c r="AN884" s="15">
        <v>0</v>
      </c>
      <c r="AO884" s="16">
        <f t="shared" si="278"/>
        <v>0</v>
      </c>
      <c r="AP884" s="13">
        <f>IF(('Even Strength'!CU884+'Power Play'!AJ884+'Penalty Kill'!AF884)&gt;0,V884/('Even Strength'!CU884+'Power Play'!AJ884+'Penalty Kill'!AF884),0)</f>
        <v>7.6923076923076927E-2</v>
      </c>
      <c r="AQ884" s="13">
        <f>IF(('Even Strength'!CU884+'Power Play'!AJ884+'Penalty Kill'!AF884)&gt;0,W884/('Even Strength'!CU884+'Power Play'!AJ884+'Penalty Kill'!AF884),0)</f>
        <v>0</v>
      </c>
      <c r="AR884" s="13">
        <f t="shared" si="279"/>
        <v>7.6923076923076927E-2</v>
      </c>
      <c r="AS884">
        <v>2</v>
      </c>
      <c r="AT884">
        <v>0</v>
      </c>
      <c r="AU884" s="17">
        <f t="shared" si="280"/>
        <v>1</v>
      </c>
      <c r="AV884">
        <v>0.2</v>
      </c>
      <c r="AW884">
        <v>31</v>
      </c>
      <c r="AX884">
        <v>14</v>
      </c>
      <c r="AY884">
        <v>5</v>
      </c>
      <c r="AZ884">
        <v>4</v>
      </c>
      <c r="BA884">
        <v>4</v>
      </c>
      <c r="BB884">
        <v>3</v>
      </c>
      <c r="BC884" s="2">
        <f t="shared" si="281"/>
        <v>14.126582278477438</v>
      </c>
      <c r="BD884" s="14">
        <f t="shared" si="282"/>
        <v>6.3797468354414235</v>
      </c>
      <c r="BE884" s="14">
        <f t="shared" si="283"/>
        <v>2.2784810126576511</v>
      </c>
      <c r="BF884" s="14">
        <f t="shared" si="284"/>
        <v>1.8227848101261208</v>
      </c>
      <c r="BG884" s="14">
        <f t="shared" si="285"/>
        <v>1.8227848101261208</v>
      </c>
      <c r="BH884" s="14">
        <f t="shared" si="286"/>
        <v>1.3670886075945907</v>
      </c>
      <c r="BI884">
        <v>12</v>
      </c>
      <c r="BJ884">
        <v>6</v>
      </c>
      <c r="BK884">
        <v>0</v>
      </c>
      <c r="BL884">
        <v>0</v>
      </c>
      <c r="BM884">
        <v>0</v>
      </c>
      <c r="BN884">
        <v>0</v>
      </c>
      <c r="BO884" s="2">
        <v>1.7586109999999999</v>
      </c>
      <c r="BR884" s="18" t="str">
        <f t="shared" si="287"/>
        <v xml:space="preserve"> </v>
      </c>
      <c r="BT884">
        <v>0</v>
      </c>
      <c r="BU884">
        <v>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 s="18">
        <f t="shared" si="288"/>
        <v>0</v>
      </c>
      <c r="CC884" s="19">
        <v>5</v>
      </c>
      <c r="CD884">
        <v>0.1</v>
      </c>
      <c r="CE884">
        <v>0.2</v>
      </c>
      <c r="CF884">
        <v>0.2</v>
      </c>
      <c r="CG884" s="20">
        <f t="shared" si="289"/>
        <v>1.5384615384615385E-2</v>
      </c>
      <c r="CH884" s="20">
        <f t="shared" si="290"/>
        <v>9.1139240506306049E-2</v>
      </c>
      <c r="CI884">
        <v>1.5</v>
      </c>
      <c r="CJ884">
        <v>1.4</v>
      </c>
      <c r="CK884">
        <v>-0.1</v>
      </c>
      <c r="CL884">
        <v>0.4</v>
      </c>
      <c r="CM884">
        <v>0.2</v>
      </c>
      <c r="CN884">
        <v>0</v>
      </c>
      <c r="CO884">
        <v>0.5</v>
      </c>
      <c r="CP884" s="21">
        <f t="shared" si="291"/>
        <v>3.8461538461538464E-2</v>
      </c>
      <c r="CQ884" s="21">
        <f t="shared" si="292"/>
        <v>0.2278481012657651</v>
      </c>
      <c r="CW884">
        <v>550000</v>
      </c>
      <c r="CY884" s="22">
        <f t="shared" si="293"/>
        <v>-0.46585365853658522</v>
      </c>
    </row>
    <row r="885" spans="1:103" x14ac:dyDescent="0.2">
      <c r="A885">
        <v>8</v>
      </c>
      <c r="B885" t="s">
        <v>3746</v>
      </c>
      <c r="C885" t="s">
        <v>3747</v>
      </c>
      <c r="E885" t="s">
        <v>3748</v>
      </c>
      <c r="F885">
        <v>77</v>
      </c>
      <c r="G885">
        <v>225</v>
      </c>
      <c r="H885" t="s">
        <v>118</v>
      </c>
      <c r="I885">
        <v>1996</v>
      </c>
      <c r="J885">
        <v>1</v>
      </c>
      <c r="K885">
        <v>15</v>
      </c>
      <c r="M885">
        <v>35</v>
      </c>
      <c r="N885" t="s">
        <v>3749</v>
      </c>
      <c r="O885" s="12" t="s">
        <v>3750</v>
      </c>
      <c r="P885" s="12" t="s">
        <v>3751</v>
      </c>
      <c r="Q885" t="s">
        <v>432</v>
      </c>
      <c r="T885" s="12" t="s">
        <v>546</v>
      </c>
      <c r="U885">
        <v>82</v>
      </c>
      <c r="V885">
        <v>13</v>
      </c>
      <c r="W885">
        <v>13</v>
      </c>
      <c r="X885">
        <v>26</v>
      </c>
      <c r="Y885">
        <v>1</v>
      </c>
      <c r="Z885">
        <v>121</v>
      </c>
      <c r="AA885">
        <v>35</v>
      </c>
      <c r="AB885">
        <v>32</v>
      </c>
      <c r="AC885" s="13">
        <f t="shared" si="273"/>
        <v>0.10743801652892562</v>
      </c>
      <c r="AD885" s="13">
        <f t="shared" si="274"/>
        <v>6.9148936170212769E-2</v>
      </c>
      <c r="AE885" s="14">
        <v>27.4</v>
      </c>
      <c r="AF885" s="15">
        <v>48</v>
      </c>
      <c r="AG885" s="15">
        <v>24</v>
      </c>
      <c r="AH885" s="15">
        <v>12</v>
      </c>
      <c r="AI885" s="2">
        <v>1438.9</v>
      </c>
      <c r="AJ885" s="14">
        <f t="shared" si="275"/>
        <v>17.547560975609755</v>
      </c>
      <c r="AK885">
        <v>1919</v>
      </c>
      <c r="AL885" s="14">
        <f t="shared" si="276"/>
        <v>23.402439024390244</v>
      </c>
      <c r="AM885" s="16">
        <f t="shared" si="277"/>
        <v>0.74981761334028141</v>
      </c>
      <c r="AN885" s="15">
        <v>61.847825999999998</v>
      </c>
      <c r="AO885" s="16">
        <f t="shared" si="278"/>
        <v>2.5789627910209187</v>
      </c>
      <c r="AP885" s="13">
        <f>IF(('Even Strength'!CU885+'Power Play'!AJ885+'Penalty Kill'!AF885)&gt;0,V885/('Even Strength'!CU885+'Power Play'!AJ885+'Penalty Kill'!AF885),0)</f>
        <v>0.11206896551724138</v>
      </c>
      <c r="AQ885" s="13">
        <f>IF(('Even Strength'!CU885+'Power Play'!AJ885+'Penalty Kill'!AF885)&gt;0,W885/('Even Strength'!CU885+'Power Play'!AJ885+'Penalty Kill'!AF885),0)</f>
        <v>0.11206896551724138</v>
      </c>
      <c r="AR885" s="13">
        <f t="shared" si="279"/>
        <v>0.22413793103448276</v>
      </c>
      <c r="AS885">
        <v>216</v>
      </c>
      <c r="AT885">
        <v>208</v>
      </c>
      <c r="AU885" s="17">
        <f t="shared" si="280"/>
        <v>0.50943396226415094</v>
      </c>
      <c r="AV885">
        <v>9.1</v>
      </c>
      <c r="AW885">
        <v>122</v>
      </c>
      <c r="AX885">
        <v>107</v>
      </c>
      <c r="AY885">
        <v>39</v>
      </c>
      <c r="AZ885">
        <v>35</v>
      </c>
      <c r="BA885">
        <v>20</v>
      </c>
      <c r="BB885">
        <v>19</v>
      </c>
      <c r="BC885" s="2">
        <f t="shared" si="281"/>
        <v>5.0872194037111678</v>
      </c>
      <c r="BD885" s="14">
        <f t="shared" si="282"/>
        <v>4.4617416081729102</v>
      </c>
      <c r="BE885" s="14">
        <f t="shared" si="283"/>
        <v>1.6262422683994717</v>
      </c>
      <c r="BF885" s="14">
        <f t="shared" si="284"/>
        <v>1.4594481895892695</v>
      </c>
      <c r="BG885" s="14">
        <f t="shared" si="285"/>
        <v>0.83397039405101114</v>
      </c>
      <c r="BH885" s="14">
        <f t="shared" si="286"/>
        <v>0.79227187434846058</v>
      </c>
      <c r="BI885">
        <v>46</v>
      </c>
      <c r="BJ885">
        <v>23</v>
      </c>
      <c r="BK885">
        <v>0</v>
      </c>
      <c r="BL885">
        <v>0</v>
      </c>
      <c r="BM885">
        <v>0</v>
      </c>
      <c r="BN885">
        <v>0</v>
      </c>
      <c r="BO885" s="2">
        <v>-12.565341999999999</v>
      </c>
      <c r="BP885">
        <v>1</v>
      </c>
      <c r="BQ885">
        <v>0</v>
      </c>
      <c r="BR885" s="18">
        <f t="shared" si="287"/>
        <v>0</v>
      </c>
      <c r="BS885">
        <v>0</v>
      </c>
      <c r="BT885">
        <v>3</v>
      </c>
      <c r="BU885">
        <v>27</v>
      </c>
      <c r="BV885">
        <v>0</v>
      </c>
      <c r="BW885">
        <v>1</v>
      </c>
      <c r="BX885">
        <v>1</v>
      </c>
      <c r="BY885">
        <v>2</v>
      </c>
      <c r="BZ885">
        <v>0</v>
      </c>
      <c r="CA885">
        <v>0</v>
      </c>
      <c r="CB885" s="18">
        <f t="shared" si="288"/>
        <v>0</v>
      </c>
      <c r="CC885" s="19">
        <v>4</v>
      </c>
      <c r="CD885">
        <v>0.30000000000000004</v>
      </c>
      <c r="CE885">
        <v>2.1</v>
      </c>
      <c r="CF885">
        <v>2.4</v>
      </c>
      <c r="CG885" s="20">
        <f t="shared" si="289"/>
        <v>2.9268292682926828E-2</v>
      </c>
      <c r="CH885" s="20">
        <f t="shared" si="290"/>
        <v>0.10007644728612133</v>
      </c>
      <c r="CI885">
        <v>26.4</v>
      </c>
      <c r="CJ885">
        <v>30.1</v>
      </c>
      <c r="CK885">
        <v>1.9</v>
      </c>
      <c r="CL885">
        <v>-0.8</v>
      </c>
      <c r="CM885">
        <v>5.8</v>
      </c>
      <c r="CN885">
        <v>-0.30000000000000004</v>
      </c>
      <c r="CO885">
        <v>4.7</v>
      </c>
      <c r="CP885" s="21">
        <f t="shared" si="291"/>
        <v>5.731707317073171E-2</v>
      </c>
      <c r="CQ885" s="21">
        <f t="shared" si="292"/>
        <v>0.19598304260198762</v>
      </c>
      <c r="CW885">
        <v>3100000</v>
      </c>
      <c r="CY885" s="22">
        <f t="shared" si="293"/>
        <v>-0.74390243902438957</v>
      </c>
    </row>
    <row r="886" spans="1:103" x14ac:dyDescent="0.2">
      <c r="A886">
        <v>36</v>
      </c>
      <c r="B886" t="s">
        <v>3742</v>
      </c>
      <c r="C886" t="s">
        <v>3752</v>
      </c>
      <c r="E886" t="s">
        <v>3753</v>
      </c>
      <c r="F886">
        <v>67</v>
      </c>
      <c r="G886">
        <v>179</v>
      </c>
      <c r="H886" t="s">
        <v>118</v>
      </c>
      <c r="M886">
        <v>26</v>
      </c>
      <c r="N886" t="s">
        <v>3754</v>
      </c>
      <c r="O886" s="12" t="s">
        <v>3755</v>
      </c>
      <c r="P886" s="12" t="s">
        <v>3756</v>
      </c>
      <c r="Q886" t="s">
        <v>199</v>
      </c>
      <c r="T886" s="12" t="s">
        <v>3757</v>
      </c>
      <c r="U886">
        <v>77</v>
      </c>
      <c r="V886">
        <v>19</v>
      </c>
      <c r="W886">
        <v>40</v>
      </c>
      <c r="X886">
        <v>59</v>
      </c>
      <c r="Y886">
        <v>11</v>
      </c>
      <c r="Z886">
        <v>170</v>
      </c>
      <c r="AA886">
        <v>62</v>
      </c>
      <c r="AB886">
        <v>62</v>
      </c>
      <c r="AC886" s="13">
        <f t="shared" si="273"/>
        <v>0.11176470588235295</v>
      </c>
      <c r="AD886" s="13">
        <f t="shared" si="274"/>
        <v>6.4625850340136057E-2</v>
      </c>
      <c r="AE886" s="14">
        <v>24.3</v>
      </c>
      <c r="AF886" s="15">
        <v>84</v>
      </c>
      <c r="AG886" s="15">
        <v>28</v>
      </c>
      <c r="AH886" s="15">
        <v>13</v>
      </c>
      <c r="AI886" s="2">
        <v>1319.1</v>
      </c>
      <c r="AJ886" s="14">
        <f t="shared" si="275"/>
        <v>17.131168831168829</v>
      </c>
      <c r="AK886">
        <v>1733</v>
      </c>
      <c r="AL886" s="14">
        <f t="shared" si="276"/>
        <v>22.506493506493506</v>
      </c>
      <c r="AM886" s="16">
        <f t="shared" si="277"/>
        <v>0.76116560877091743</v>
      </c>
      <c r="AN886" s="15">
        <v>280.263645</v>
      </c>
      <c r="AO886" s="16">
        <f t="shared" si="278"/>
        <v>12.74794837389129</v>
      </c>
      <c r="AP886" s="13">
        <f>IF(('Even Strength'!CU886+'Power Play'!AJ886+'Penalty Kill'!AF886)&gt;0,V886/('Even Strength'!CU886+'Power Play'!AJ886+'Penalty Kill'!AF886),0)</f>
        <v>0.19</v>
      </c>
      <c r="AQ886" s="13">
        <f>IF(('Even Strength'!CU886+'Power Play'!AJ886+'Penalty Kill'!AF886)&gt;0,W886/('Even Strength'!CU886+'Power Play'!AJ886+'Penalty Kill'!AF886),0)</f>
        <v>0.4</v>
      </c>
      <c r="AR886" s="13">
        <f t="shared" si="279"/>
        <v>0.59000000000000008</v>
      </c>
      <c r="AS886">
        <v>3</v>
      </c>
      <c r="AT886">
        <v>5</v>
      </c>
      <c r="AU886" s="17">
        <f t="shared" si="280"/>
        <v>0.375</v>
      </c>
      <c r="AV886">
        <v>0.1</v>
      </c>
      <c r="AW886">
        <v>104</v>
      </c>
      <c r="AX886">
        <v>116</v>
      </c>
      <c r="AY886">
        <v>41</v>
      </c>
      <c r="AZ886">
        <v>62</v>
      </c>
      <c r="BA886">
        <v>38</v>
      </c>
      <c r="BB886">
        <v>44</v>
      </c>
      <c r="BC886" s="2">
        <f t="shared" si="281"/>
        <v>4.7304980668637704</v>
      </c>
      <c r="BD886" s="14">
        <f t="shared" si="282"/>
        <v>5.2763247668865141</v>
      </c>
      <c r="BE886" s="14">
        <f t="shared" si="283"/>
        <v>1.8649078917443713</v>
      </c>
      <c r="BF886" s="14">
        <f t="shared" si="284"/>
        <v>2.820104616784171</v>
      </c>
      <c r="BG886" s="14">
        <f t="shared" si="285"/>
        <v>1.7284512167386856</v>
      </c>
      <c r="BH886" s="14">
        <f t="shared" si="286"/>
        <v>2.0013645667500573</v>
      </c>
      <c r="BI886">
        <v>32</v>
      </c>
      <c r="BJ886">
        <v>16</v>
      </c>
      <c r="BK886">
        <v>0</v>
      </c>
      <c r="BL886">
        <v>0</v>
      </c>
      <c r="BM886">
        <v>0</v>
      </c>
      <c r="BN886">
        <v>0</v>
      </c>
      <c r="BO886" s="2">
        <v>16.406375000000001</v>
      </c>
      <c r="BP886">
        <v>7</v>
      </c>
      <c r="BQ886">
        <v>3</v>
      </c>
      <c r="BR886" s="18">
        <f t="shared" si="287"/>
        <v>0.42857142857142855</v>
      </c>
      <c r="BS886">
        <v>0</v>
      </c>
      <c r="BT886">
        <v>3</v>
      </c>
      <c r="BU886">
        <v>11</v>
      </c>
      <c r="BV886">
        <v>0</v>
      </c>
      <c r="BW886">
        <v>0</v>
      </c>
      <c r="BX886">
        <v>4</v>
      </c>
      <c r="BY886">
        <v>0</v>
      </c>
      <c r="BZ886">
        <v>0</v>
      </c>
      <c r="CA886">
        <v>0</v>
      </c>
      <c r="CB886" s="18">
        <f t="shared" si="288"/>
        <v>0</v>
      </c>
      <c r="CC886" s="19">
        <v>7</v>
      </c>
      <c r="CD886">
        <v>5.0999999999999996</v>
      </c>
      <c r="CE886">
        <v>2.2000000000000002</v>
      </c>
      <c r="CF886">
        <v>7.3</v>
      </c>
      <c r="CG886" s="20">
        <f t="shared" si="289"/>
        <v>9.4805194805194809E-2</v>
      </c>
      <c r="CH886" s="20">
        <f t="shared" si="290"/>
        <v>0.33204457584716857</v>
      </c>
      <c r="CI886">
        <v>30.3</v>
      </c>
      <c r="CJ886">
        <v>24.8</v>
      </c>
      <c r="CK886">
        <v>10.7</v>
      </c>
      <c r="CL886">
        <v>10.5</v>
      </c>
      <c r="CM886">
        <v>3.2</v>
      </c>
      <c r="CN886">
        <v>0.7</v>
      </c>
      <c r="CO886">
        <v>14.3</v>
      </c>
      <c r="CP886" s="21">
        <f t="shared" si="291"/>
        <v>0.18571428571428572</v>
      </c>
      <c r="CQ886" s="21">
        <f t="shared" si="292"/>
        <v>0.65044348419376852</v>
      </c>
      <c r="CU886">
        <v>4</v>
      </c>
      <c r="CV886" t="s">
        <v>283</v>
      </c>
      <c r="CW886">
        <v>1150000</v>
      </c>
      <c r="CY886" s="22">
        <f t="shared" si="293"/>
        <v>12.280487804878049</v>
      </c>
    </row>
    <row r="887" spans="1:103" x14ac:dyDescent="0.2">
      <c r="A887">
        <v>16</v>
      </c>
      <c r="B887" t="s">
        <v>3758</v>
      </c>
      <c r="C887" t="s">
        <v>3759</v>
      </c>
      <c r="D887" t="s">
        <v>399</v>
      </c>
      <c r="E887" t="s">
        <v>117</v>
      </c>
      <c r="F887">
        <v>71</v>
      </c>
      <c r="G887">
        <v>188</v>
      </c>
      <c r="H887" t="s">
        <v>118</v>
      </c>
      <c r="I887">
        <v>2010</v>
      </c>
      <c r="J887">
        <v>2</v>
      </c>
      <c r="K887">
        <v>59</v>
      </c>
      <c r="M887">
        <v>22</v>
      </c>
      <c r="N887" t="s">
        <v>3760</v>
      </c>
      <c r="O887" s="12" t="s">
        <v>160</v>
      </c>
      <c r="P887" s="12" t="s">
        <v>3761</v>
      </c>
      <c r="Q887" t="s">
        <v>305</v>
      </c>
      <c r="T887" s="12" t="s">
        <v>156</v>
      </c>
      <c r="U887">
        <v>21</v>
      </c>
      <c r="V887">
        <v>4</v>
      </c>
      <c r="W887">
        <v>1</v>
      </c>
      <c r="X887">
        <v>5</v>
      </c>
      <c r="Y887">
        <v>2</v>
      </c>
      <c r="Z887">
        <v>40</v>
      </c>
      <c r="AA887">
        <v>18</v>
      </c>
      <c r="AB887">
        <v>10</v>
      </c>
      <c r="AC887" s="13">
        <f t="shared" si="273"/>
        <v>0.1</v>
      </c>
      <c r="AD887" s="13">
        <f t="shared" si="274"/>
        <v>5.8823529411764705E-2</v>
      </c>
      <c r="AE887" s="14">
        <v>31.8</v>
      </c>
      <c r="AF887" s="15">
        <v>26</v>
      </c>
      <c r="AG887" s="15">
        <v>4</v>
      </c>
      <c r="AH887" s="15">
        <v>1</v>
      </c>
      <c r="AI887" s="2">
        <v>272.73333333329998</v>
      </c>
      <c r="AJ887" s="14">
        <f t="shared" si="275"/>
        <v>12.987301587299999</v>
      </c>
      <c r="AK887">
        <v>371</v>
      </c>
      <c r="AL887" s="14">
        <f t="shared" si="276"/>
        <v>17.666666666666668</v>
      </c>
      <c r="AM887" s="16">
        <f t="shared" si="277"/>
        <v>0.73513027852641499</v>
      </c>
      <c r="AN887" s="15">
        <v>0</v>
      </c>
      <c r="AO887" s="16">
        <f t="shared" si="278"/>
        <v>0</v>
      </c>
      <c r="AP887" s="13">
        <f>IF(('Even Strength'!CU887+'Power Play'!AJ887+'Penalty Kill'!AF887)&gt;0,V887/('Even Strength'!CU887+'Power Play'!AJ887+'Penalty Kill'!AF887),0)</f>
        <v>0.15384615384615385</v>
      </c>
      <c r="AQ887" s="13">
        <f>IF(('Even Strength'!CU887+'Power Play'!AJ887+'Penalty Kill'!AF887)&gt;0,W887/('Even Strength'!CU887+'Power Play'!AJ887+'Penalty Kill'!AF887),0)</f>
        <v>3.8461538461538464E-2</v>
      </c>
      <c r="AR887" s="13">
        <f t="shared" si="279"/>
        <v>0.19230769230769232</v>
      </c>
      <c r="AS887">
        <v>0</v>
      </c>
      <c r="AT887">
        <v>0</v>
      </c>
      <c r="AU887" s="17">
        <f t="shared" si="280"/>
        <v>0</v>
      </c>
      <c r="AV887">
        <v>0</v>
      </c>
      <c r="AW887">
        <v>19</v>
      </c>
      <c r="AX887">
        <v>16</v>
      </c>
      <c r="AY887">
        <v>11</v>
      </c>
      <c r="AZ887">
        <v>18</v>
      </c>
      <c r="BA887">
        <v>9</v>
      </c>
      <c r="BB887">
        <v>9</v>
      </c>
      <c r="BC887" s="2">
        <f t="shared" si="281"/>
        <v>4.1799071131757737</v>
      </c>
      <c r="BD887" s="14">
        <f t="shared" si="282"/>
        <v>3.5199217795164413</v>
      </c>
      <c r="BE887" s="14">
        <f t="shared" si="283"/>
        <v>2.4199462234175533</v>
      </c>
      <c r="BF887" s="14">
        <f t="shared" si="284"/>
        <v>3.9599120019559959</v>
      </c>
      <c r="BG887" s="14">
        <f t="shared" si="285"/>
        <v>1.979956000977998</v>
      </c>
      <c r="BH887" s="14">
        <f t="shared" si="286"/>
        <v>1.979956000977998</v>
      </c>
      <c r="BI887">
        <v>2</v>
      </c>
      <c r="BJ887">
        <v>1</v>
      </c>
      <c r="BK887">
        <v>0</v>
      </c>
      <c r="BL887">
        <v>0</v>
      </c>
      <c r="BM887">
        <v>0</v>
      </c>
      <c r="BN887">
        <v>0</v>
      </c>
      <c r="BO887" s="2">
        <v>1.571661</v>
      </c>
      <c r="BR887" s="18" t="str">
        <f t="shared" si="287"/>
        <v xml:space="preserve"> </v>
      </c>
      <c r="BT887">
        <v>0</v>
      </c>
      <c r="BU887">
        <v>6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 s="18">
        <f t="shared" si="288"/>
        <v>0</v>
      </c>
      <c r="CC887" s="19">
        <v>2</v>
      </c>
      <c r="CD887">
        <v>0.2</v>
      </c>
      <c r="CE887">
        <v>0.4</v>
      </c>
      <c r="CF887">
        <v>0.60000000000000009</v>
      </c>
      <c r="CG887" s="20">
        <f t="shared" si="289"/>
        <v>2.8571428571428574E-2</v>
      </c>
      <c r="CH887" s="20">
        <f t="shared" si="290"/>
        <v>0.13199706673186656</v>
      </c>
      <c r="CI887">
        <v>5.3</v>
      </c>
      <c r="CJ887">
        <v>4.7</v>
      </c>
      <c r="CK887">
        <v>1.9</v>
      </c>
      <c r="CL887">
        <v>0</v>
      </c>
      <c r="CM887">
        <v>0.8</v>
      </c>
      <c r="CN887">
        <v>0</v>
      </c>
      <c r="CO887">
        <v>0.7</v>
      </c>
      <c r="CP887" s="21">
        <f t="shared" si="291"/>
        <v>3.3333333333333333E-2</v>
      </c>
      <c r="CQ887" s="21">
        <f t="shared" si="292"/>
        <v>0.1539965778538443</v>
      </c>
      <c r="CU887">
        <v>23</v>
      </c>
      <c r="CV887" t="s">
        <v>916</v>
      </c>
      <c r="CW887">
        <v>833333</v>
      </c>
      <c r="CY887" s="22">
        <f t="shared" si="293"/>
        <v>-0.76341404878048791</v>
      </c>
    </row>
    <row r="888" spans="1:103" x14ac:dyDescent="0.2">
      <c r="A888" s="25"/>
      <c r="B888" s="26"/>
      <c r="C888" s="26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7"/>
      <c r="P888" s="27"/>
      <c r="Q888" s="25"/>
      <c r="R888" s="25"/>
      <c r="S888" s="25"/>
    </row>
    <row r="889" spans="1:103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12"/>
      <c r="P889" s="12"/>
      <c r="Q889" s="28"/>
      <c r="R889" s="28"/>
      <c r="S889" s="28"/>
    </row>
    <row r="890" spans="1:103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12"/>
      <c r="P890" s="12"/>
      <c r="Q890" s="28"/>
      <c r="R890" s="28"/>
      <c r="S890" s="28"/>
    </row>
    <row r="891" spans="1:103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12"/>
      <c r="P891" s="12"/>
      <c r="Q891" s="28"/>
      <c r="R891" s="28"/>
      <c r="S891" s="28"/>
    </row>
    <row r="892" spans="1:103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12"/>
      <c r="P892" s="12"/>
      <c r="Q892" s="28"/>
      <c r="R892" s="28"/>
      <c r="S892" s="28"/>
    </row>
    <row r="893" spans="1:103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12"/>
      <c r="P893" s="12"/>
      <c r="Q893" s="28"/>
      <c r="R893" s="28"/>
      <c r="S893" s="28"/>
    </row>
    <row r="894" spans="1:103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12"/>
      <c r="P894" s="12"/>
      <c r="Q894" s="28"/>
      <c r="R894" s="28"/>
      <c r="S894" s="28"/>
    </row>
    <row r="895" spans="1:103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12"/>
      <c r="P895" s="12"/>
      <c r="Q895" s="28"/>
      <c r="R895" s="28"/>
      <c r="S895" s="28"/>
    </row>
    <row r="896" spans="1:103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12"/>
      <c r="P896" s="12"/>
      <c r="Q896" s="28"/>
      <c r="R896" s="28"/>
      <c r="S896" s="28"/>
    </row>
    <row r="897" spans="1:19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12"/>
      <c r="P897" s="12"/>
      <c r="Q897" s="28"/>
      <c r="R897" s="28"/>
      <c r="S897" s="28"/>
    </row>
    <row r="898" spans="1:19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12"/>
      <c r="P898" s="12"/>
      <c r="Q898" s="28"/>
      <c r="R898" s="28"/>
      <c r="S898" s="28"/>
    </row>
    <row r="899" spans="1:19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12"/>
      <c r="P899" s="12"/>
      <c r="Q899" s="28"/>
      <c r="R899" s="28"/>
      <c r="S899" s="28"/>
    </row>
    <row r="900" spans="1:19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12"/>
      <c r="P900" s="12"/>
      <c r="Q900" s="28"/>
      <c r="R900" s="28"/>
      <c r="S900" s="28"/>
    </row>
    <row r="901" spans="1:19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12"/>
      <c r="P901" s="12"/>
      <c r="Q901" s="28"/>
      <c r="R901" s="28"/>
      <c r="S901" s="28"/>
    </row>
    <row r="902" spans="1:19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12"/>
      <c r="P902" s="12"/>
      <c r="Q902" s="28"/>
      <c r="R902" s="28"/>
      <c r="S902" s="28"/>
    </row>
    <row r="903" spans="1:19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12"/>
      <c r="P903" s="12"/>
      <c r="Q903" s="28"/>
      <c r="R903" s="28"/>
      <c r="S903" s="28"/>
    </row>
    <row r="904" spans="1:19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12"/>
      <c r="P904" s="12"/>
      <c r="Q904" s="28"/>
      <c r="R904" s="28"/>
      <c r="S904" s="28"/>
    </row>
    <row r="905" spans="1:19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12"/>
      <c r="P905" s="12"/>
      <c r="Q905" s="28"/>
      <c r="R905" s="28"/>
      <c r="S905" s="28"/>
    </row>
    <row r="906" spans="1:19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12"/>
      <c r="P906" s="12"/>
      <c r="Q906" s="28"/>
      <c r="R906" s="28"/>
      <c r="S906" s="28"/>
    </row>
    <row r="907" spans="1:19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12"/>
      <c r="P907" s="12"/>
      <c r="Q907" s="28"/>
      <c r="R907" s="28"/>
      <c r="S907" s="28"/>
    </row>
    <row r="908" spans="1:19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12"/>
      <c r="P908" s="12"/>
      <c r="Q908" s="28"/>
      <c r="R908" s="28"/>
      <c r="S908" s="28"/>
    </row>
    <row r="909" spans="1:19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12"/>
      <c r="P909" s="12"/>
      <c r="Q909" s="28"/>
      <c r="R909" s="28"/>
      <c r="S909" s="28"/>
    </row>
    <row r="910" spans="1:19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12"/>
      <c r="P910" s="12"/>
      <c r="Q910" s="28"/>
      <c r="R910" s="28"/>
      <c r="S910" s="28"/>
    </row>
    <row r="911" spans="1:19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12"/>
      <c r="P911" s="12"/>
      <c r="Q911" s="28"/>
      <c r="R911" s="28"/>
      <c r="S911" s="28"/>
    </row>
    <row r="912" spans="1:19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12"/>
      <c r="P912" s="12"/>
      <c r="Q912" s="28"/>
      <c r="R912" s="28"/>
      <c r="S912" s="28"/>
    </row>
    <row r="913" spans="1:19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12"/>
      <c r="P913" s="12"/>
      <c r="Q913" s="28"/>
      <c r="R913" s="28"/>
      <c r="S913" s="28"/>
    </row>
    <row r="914" spans="1:19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12"/>
      <c r="P914" s="12"/>
      <c r="Q914" s="28"/>
      <c r="R914" s="28"/>
      <c r="S914" s="28"/>
    </row>
    <row r="915" spans="1:19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12"/>
      <c r="P915" s="12"/>
      <c r="Q915" s="28"/>
      <c r="R915" s="28"/>
      <c r="S915" s="28"/>
    </row>
    <row r="916" spans="1:19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12"/>
      <c r="P916" s="12"/>
      <c r="Q916" s="28"/>
      <c r="R916" s="28"/>
      <c r="S916" s="28"/>
    </row>
    <row r="917" spans="1:19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12"/>
      <c r="P917" s="12"/>
      <c r="Q917" s="28"/>
      <c r="R917" s="28"/>
      <c r="S917" s="28"/>
    </row>
    <row r="918" spans="1:19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12"/>
      <c r="P918" s="12"/>
      <c r="Q918" s="28"/>
      <c r="R918" s="28"/>
      <c r="S918" s="28"/>
    </row>
    <row r="919" spans="1:19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12"/>
      <c r="P919" s="12"/>
      <c r="Q919" s="28"/>
      <c r="R919" s="28"/>
      <c r="S919" s="28"/>
    </row>
    <row r="920" spans="1:19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12"/>
      <c r="P920" s="12"/>
      <c r="Q920" s="28"/>
      <c r="R920" s="28"/>
      <c r="S920" s="28"/>
    </row>
    <row r="921" spans="1:19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12"/>
      <c r="P921" s="12"/>
      <c r="Q921" s="28"/>
      <c r="R921" s="28"/>
      <c r="S921" s="28"/>
    </row>
    <row r="922" spans="1:19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12"/>
      <c r="P922" s="12"/>
      <c r="Q922" s="28"/>
      <c r="R922" s="28"/>
      <c r="S922" s="28"/>
    </row>
    <row r="923" spans="1:19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12"/>
      <c r="P923" s="12"/>
      <c r="Q923" s="28"/>
      <c r="R923" s="28"/>
      <c r="S923" s="28"/>
    </row>
    <row r="924" spans="1:19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12"/>
      <c r="P924" s="12"/>
      <c r="Q924" s="28"/>
      <c r="R924" s="28"/>
      <c r="S924" s="28"/>
    </row>
    <row r="925" spans="1:19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12"/>
      <c r="P925" s="12"/>
      <c r="Q925" s="28"/>
      <c r="R925" s="28"/>
      <c r="S925" s="28"/>
    </row>
    <row r="926" spans="1:19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12"/>
      <c r="P926" s="12"/>
      <c r="Q926" s="28"/>
      <c r="R926" s="28"/>
      <c r="S926" s="28"/>
    </row>
    <row r="927" spans="1:19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12"/>
      <c r="P927" s="12"/>
      <c r="Q927" s="28"/>
      <c r="R927" s="28"/>
      <c r="S927" s="28"/>
    </row>
    <row r="928" spans="1:19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12"/>
      <c r="P928" s="12"/>
      <c r="Q928" s="28"/>
      <c r="R928" s="28"/>
      <c r="S928" s="28"/>
    </row>
    <row r="929" spans="1:19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12"/>
      <c r="P929" s="12"/>
      <c r="Q929" s="28"/>
      <c r="R929" s="28"/>
      <c r="S929" s="28"/>
    </row>
    <row r="930" spans="1:19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12"/>
      <c r="P930" s="12"/>
      <c r="Q930" s="28"/>
      <c r="R930" s="28"/>
      <c r="S930" s="28"/>
    </row>
    <row r="931" spans="1:19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12"/>
      <c r="P931" s="12"/>
      <c r="Q931" s="28"/>
      <c r="R931" s="28"/>
      <c r="S931" s="28"/>
    </row>
    <row r="932" spans="1:19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12"/>
      <c r="P932" s="12"/>
      <c r="Q932" s="28"/>
      <c r="R932" s="28"/>
      <c r="S932" s="28"/>
    </row>
    <row r="933" spans="1:19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12"/>
      <c r="P933" s="12"/>
      <c r="Q933" s="28"/>
      <c r="R933" s="28"/>
      <c r="S933" s="28"/>
    </row>
    <row r="934" spans="1:19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12"/>
      <c r="P934" s="12"/>
      <c r="Q934" s="28"/>
      <c r="R934" s="28"/>
      <c r="S934" s="28"/>
    </row>
    <row r="935" spans="1:19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12"/>
      <c r="P935" s="12"/>
      <c r="Q935" s="28"/>
      <c r="R935" s="28"/>
      <c r="S935" s="28"/>
    </row>
    <row r="936" spans="1:19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12"/>
      <c r="P936" s="12"/>
      <c r="Q936" s="28"/>
      <c r="R936" s="28"/>
      <c r="S936" s="28"/>
    </row>
    <row r="937" spans="1:19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12"/>
      <c r="P937" s="12"/>
      <c r="Q937" s="28"/>
      <c r="R937" s="28"/>
      <c r="S937" s="28"/>
    </row>
    <row r="938" spans="1:19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12"/>
      <c r="P938" s="12"/>
      <c r="Q938" s="28"/>
      <c r="R938" s="28"/>
      <c r="S938" s="28"/>
    </row>
    <row r="939" spans="1:19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12"/>
      <c r="P939" s="12"/>
      <c r="Q939" s="28"/>
      <c r="R939" s="28"/>
      <c r="S939" s="28"/>
    </row>
    <row r="940" spans="1:19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12"/>
      <c r="P940" s="12"/>
      <c r="Q940" s="28"/>
      <c r="R940" s="28"/>
      <c r="S940" s="28"/>
    </row>
    <row r="941" spans="1:19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12"/>
      <c r="P941" s="12"/>
      <c r="Q941" s="28"/>
      <c r="R941" s="28"/>
      <c r="S941" s="28"/>
    </row>
    <row r="942" spans="1:19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12"/>
      <c r="P942" s="12"/>
      <c r="Q942" s="28"/>
      <c r="R942" s="28"/>
      <c r="S942" s="28"/>
    </row>
    <row r="943" spans="1:19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12"/>
      <c r="P943" s="12"/>
      <c r="Q943" s="28"/>
      <c r="R943" s="28"/>
      <c r="S943" s="28"/>
    </row>
    <row r="944" spans="1:19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12"/>
      <c r="P944" s="12"/>
      <c r="Q944" s="28"/>
      <c r="R944" s="28"/>
      <c r="S944" s="28"/>
    </row>
    <row r="945" spans="1:19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12"/>
      <c r="P945" s="12"/>
      <c r="Q945" s="28"/>
      <c r="R945" s="28"/>
      <c r="S945" s="28"/>
    </row>
    <row r="946" spans="1:19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12"/>
      <c r="P946" s="12"/>
      <c r="Q946" s="28"/>
      <c r="R946" s="28"/>
      <c r="S946" s="28"/>
    </row>
    <row r="947" spans="1:19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12"/>
      <c r="P947" s="12"/>
      <c r="Q947" s="28"/>
      <c r="R947" s="28"/>
      <c r="S947" s="28"/>
    </row>
    <row r="948" spans="1:19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12"/>
      <c r="P948" s="12"/>
      <c r="Q948" s="28"/>
      <c r="R948" s="28"/>
      <c r="S948" s="28"/>
    </row>
    <row r="949" spans="1:19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12"/>
      <c r="P949" s="12"/>
      <c r="Q949" s="28"/>
      <c r="R949" s="28"/>
      <c r="S949" s="28"/>
    </row>
    <row r="950" spans="1:19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12"/>
      <c r="P950" s="12"/>
      <c r="Q950" s="28"/>
      <c r="R950" s="28"/>
      <c r="S950" s="28"/>
    </row>
    <row r="951" spans="1:19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12"/>
      <c r="P951" s="12"/>
      <c r="Q951" s="28"/>
      <c r="R951" s="28"/>
      <c r="S951" s="28"/>
    </row>
    <row r="952" spans="1:19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12"/>
      <c r="P952" s="12"/>
      <c r="Q952" s="28"/>
      <c r="R952" s="28"/>
      <c r="S952" s="28"/>
    </row>
    <row r="953" spans="1:19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12"/>
      <c r="P953" s="12"/>
      <c r="Q953" s="28"/>
      <c r="R953" s="28"/>
      <c r="S953" s="28"/>
    </row>
    <row r="954" spans="1:19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12"/>
      <c r="P954" s="12"/>
      <c r="Q954" s="28"/>
      <c r="R954" s="28"/>
      <c r="S954" s="28"/>
    </row>
    <row r="955" spans="1:19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12"/>
      <c r="P955" s="12"/>
      <c r="Q955" s="28"/>
      <c r="R955" s="28"/>
      <c r="S955" s="28"/>
    </row>
    <row r="956" spans="1:19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12"/>
      <c r="P956" s="12"/>
      <c r="Q956" s="28"/>
      <c r="R956" s="28"/>
      <c r="S956" s="28"/>
    </row>
    <row r="957" spans="1:19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12"/>
      <c r="P957" s="12"/>
      <c r="Q957" s="28"/>
      <c r="R957" s="28"/>
      <c r="S957" s="28"/>
    </row>
    <row r="958" spans="1:19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12"/>
      <c r="P958" s="12"/>
      <c r="Q958" s="28"/>
      <c r="R958" s="28"/>
      <c r="S958" s="28"/>
    </row>
    <row r="959" spans="1:19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12"/>
      <c r="P959" s="12"/>
      <c r="Q959" s="28"/>
      <c r="R959" s="28"/>
      <c r="S959" s="28"/>
    </row>
    <row r="960" spans="1:19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12"/>
      <c r="P960" s="12"/>
      <c r="Q960" s="28"/>
      <c r="R960" s="28"/>
      <c r="S960" s="28"/>
    </row>
    <row r="961" spans="1:19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12"/>
      <c r="P961" s="12"/>
      <c r="Q961" s="28"/>
      <c r="R961" s="28"/>
      <c r="S961" s="28"/>
    </row>
    <row r="962" spans="1:19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12"/>
      <c r="P962" s="12"/>
      <c r="Q962" s="28"/>
      <c r="R962" s="28"/>
      <c r="S962" s="28"/>
    </row>
    <row r="963" spans="1:19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12"/>
      <c r="P963" s="12"/>
      <c r="Q963" s="28"/>
      <c r="R963" s="28"/>
      <c r="S963" s="28"/>
    </row>
    <row r="964" spans="1:19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12"/>
      <c r="P964" s="12"/>
      <c r="Q964" s="28"/>
      <c r="R964" s="28"/>
      <c r="S964" s="28"/>
    </row>
    <row r="965" spans="1:19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12"/>
      <c r="P965" s="12"/>
      <c r="Q965" s="28"/>
      <c r="R965" s="28"/>
      <c r="S965" s="28"/>
    </row>
    <row r="966" spans="1:19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12"/>
      <c r="P966" s="12"/>
      <c r="Q966" s="28"/>
      <c r="R966" s="28"/>
      <c r="S966" s="28"/>
    </row>
    <row r="967" spans="1:19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12"/>
      <c r="P967" s="12"/>
      <c r="Q967" s="28"/>
      <c r="R967" s="28"/>
      <c r="S967" s="28"/>
    </row>
    <row r="968" spans="1:19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12"/>
      <c r="P968" s="12"/>
      <c r="Q968" s="28"/>
      <c r="R968" s="28"/>
      <c r="S968" s="28"/>
    </row>
    <row r="969" spans="1:19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12"/>
      <c r="P969" s="12"/>
      <c r="Q969" s="28"/>
      <c r="R969" s="28"/>
      <c r="S969" s="28"/>
    </row>
    <row r="970" spans="1:19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12"/>
      <c r="P970" s="12"/>
      <c r="Q970" s="28"/>
      <c r="R970" s="28"/>
      <c r="S970" s="28"/>
    </row>
    <row r="971" spans="1:19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12"/>
      <c r="P971" s="12"/>
      <c r="Q971" s="28"/>
      <c r="R971" s="28"/>
      <c r="S971" s="28"/>
    </row>
    <row r="972" spans="1:19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12"/>
      <c r="P972" s="12"/>
      <c r="Q972" s="28"/>
      <c r="R972" s="28"/>
      <c r="S972" s="28"/>
    </row>
    <row r="973" spans="1:19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12"/>
      <c r="P973" s="12"/>
      <c r="Q973" s="28"/>
      <c r="R973" s="28"/>
      <c r="S973" s="28"/>
    </row>
    <row r="974" spans="1:19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12"/>
      <c r="P974" s="12"/>
      <c r="Q974" s="28"/>
      <c r="R974" s="28"/>
      <c r="S974" s="28"/>
    </row>
    <row r="975" spans="1:19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12"/>
      <c r="P975" s="12"/>
      <c r="Q975" s="28"/>
      <c r="R975" s="28"/>
      <c r="S975" s="28"/>
    </row>
    <row r="976" spans="1:19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12"/>
      <c r="P976" s="12"/>
      <c r="Q976" s="28"/>
      <c r="R976" s="28"/>
      <c r="S976" s="28"/>
    </row>
    <row r="977" spans="1:19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12"/>
      <c r="P977" s="12"/>
      <c r="Q977" s="28"/>
      <c r="R977" s="28"/>
      <c r="S977" s="28"/>
    </row>
    <row r="978" spans="1:19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12"/>
      <c r="P978" s="12"/>
      <c r="Q978" s="28"/>
      <c r="R978" s="28"/>
      <c r="S978" s="28"/>
    </row>
    <row r="979" spans="1:19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12"/>
      <c r="P979" s="12"/>
      <c r="Q979" s="28"/>
      <c r="R979" s="28"/>
      <c r="S979" s="28"/>
    </row>
    <row r="980" spans="1:19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12"/>
      <c r="P980" s="12"/>
      <c r="Q980" s="28"/>
      <c r="R980" s="28"/>
      <c r="S980" s="28"/>
    </row>
    <row r="981" spans="1:19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12"/>
      <c r="P981" s="12"/>
      <c r="Q981" s="28"/>
      <c r="R981" s="28"/>
      <c r="S981" s="28"/>
    </row>
    <row r="982" spans="1:19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12"/>
      <c r="P982" s="12"/>
      <c r="Q982" s="28"/>
      <c r="R982" s="28"/>
      <c r="S982" s="28"/>
    </row>
    <row r="983" spans="1:19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12"/>
      <c r="P983" s="12"/>
      <c r="Q983" s="28"/>
      <c r="R983" s="28"/>
      <c r="S983" s="28"/>
    </row>
    <row r="984" spans="1:19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12"/>
      <c r="P984" s="12"/>
      <c r="Q984" s="28"/>
      <c r="R984" s="28"/>
      <c r="S984" s="28"/>
    </row>
    <row r="985" spans="1:19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12"/>
      <c r="P985" s="12"/>
      <c r="Q985" s="28"/>
      <c r="R985" s="28"/>
      <c r="S985" s="28"/>
    </row>
    <row r="986" spans="1:19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12"/>
      <c r="P986" s="12"/>
      <c r="Q986" s="28"/>
      <c r="R986" s="28"/>
      <c r="S986" s="28"/>
    </row>
    <row r="987" spans="1:19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12"/>
      <c r="P987" s="12"/>
      <c r="Q987" s="28"/>
      <c r="R987" s="28"/>
      <c r="S987" s="28"/>
    </row>
    <row r="988" spans="1:19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12"/>
      <c r="P988" s="12"/>
      <c r="Q988" s="28"/>
      <c r="R988" s="28"/>
      <c r="S988" s="28"/>
    </row>
    <row r="989" spans="1:19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12"/>
      <c r="P989" s="12"/>
      <c r="Q989" s="28"/>
      <c r="R989" s="28"/>
      <c r="S989" s="28"/>
    </row>
    <row r="990" spans="1:19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12"/>
      <c r="P990" s="12"/>
      <c r="Q990" s="28"/>
      <c r="R990" s="28"/>
      <c r="S990" s="28"/>
    </row>
    <row r="991" spans="1:19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12"/>
      <c r="P991" s="12"/>
      <c r="Q991" s="28"/>
      <c r="R991" s="28"/>
      <c r="S991" s="28"/>
    </row>
    <row r="992" spans="1:19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12"/>
      <c r="P992" s="12"/>
      <c r="Q992" s="28"/>
      <c r="R992" s="28"/>
      <c r="S992" s="28"/>
    </row>
    <row r="993" spans="1:19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12"/>
      <c r="P993" s="12"/>
      <c r="Q993" s="28"/>
      <c r="R993" s="28"/>
      <c r="S993" s="28"/>
    </row>
    <row r="994" spans="1:19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12"/>
      <c r="P994" s="12"/>
      <c r="Q994" s="28"/>
      <c r="R994" s="28"/>
      <c r="S994" s="28"/>
    </row>
    <row r="995" spans="1:19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12"/>
      <c r="P995" s="12"/>
      <c r="Q995" s="28"/>
      <c r="R995" s="28"/>
      <c r="S995" s="28"/>
    </row>
    <row r="996" spans="1:19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12"/>
      <c r="P996" s="12"/>
      <c r="Q996" s="28"/>
      <c r="R996" s="28"/>
      <c r="S996" s="28"/>
    </row>
    <row r="997" spans="1:19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12"/>
      <c r="P997" s="12"/>
      <c r="Q997" s="28"/>
      <c r="R997" s="28"/>
      <c r="S997" s="28"/>
    </row>
    <row r="998" spans="1:19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12"/>
      <c r="P998" s="12"/>
      <c r="Q998" s="28"/>
      <c r="R998" s="28"/>
      <c r="S998" s="28"/>
    </row>
    <row r="999" spans="1:19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12"/>
      <c r="P999" s="12"/>
      <c r="Q999" s="28"/>
      <c r="R999" s="28"/>
      <c r="S999" s="28"/>
    </row>
    <row r="1000" spans="1:19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12"/>
      <c r="P1000" s="12"/>
      <c r="Q1000" s="28"/>
      <c r="R1000" s="28"/>
      <c r="S1000" s="28"/>
    </row>
    <row r="1001" spans="1:19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12"/>
      <c r="P1001" s="12"/>
      <c r="Q1001" s="28"/>
      <c r="R1001" s="28"/>
      <c r="S1001" s="28"/>
    </row>
    <row r="1002" spans="1:19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12"/>
      <c r="P1002" s="12"/>
      <c r="Q1002" s="28"/>
      <c r="R1002" s="28"/>
      <c r="S1002" s="28"/>
    </row>
    <row r="1003" spans="1:19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12"/>
      <c r="P1003" s="12"/>
      <c r="Q1003" s="28"/>
      <c r="R1003" s="28"/>
      <c r="S1003" s="28"/>
    </row>
    <row r="1004" spans="1:19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12"/>
      <c r="P1004" s="12"/>
      <c r="Q1004" s="28"/>
      <c r="R1004" s="28"/>
      <c r="S1004" s="28"/>
    </row>
    <row r="1005" spans="1:19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12"/>
      <c r="P1005" s="12"/>
      <c r="Q1005" s="28"/>
      <c r="R1005" s="28"/>
      <c r="S1005" s="28"/>
    </row>
    <row r="1006" spans="1:19" x14ac:dyDescent="0.2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12"/>
      <c r="P1006" s="12"/>
      <c r="Q1006" s="28"/>
      <c r="R1006" s="28"/>
      <c r="S1006" s="28"/>
    </row>
    <row r="1007" spans="1:19" x14ac:dyDescent="0.2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12"/>
      <c r="P1007" s="12"/>
      <c r="Q1007" s="28"/>
      <c r="R1007" s="28"/>
      <c r="S1007" s="28"/>
    </row>
    <row r="1008" spans="1:19" x14ac:dyDescent="0.2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12"/>
      <c r="P1008" s="12"/>
      <c r="Q1008" s="28"/>
      <c r="R1008" s="28"/>
      <c r="S1008" s="28"/>
    </row>
    <row r="1009" spans="1:19" x14ac:dyDescent="0.2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12"/>
      <c r="P1009" s="12"/>
      <c r="Q1009" s="28"/>
      <c r="R1009" s="28"/>
      <c r="S1009" s="28"/>
    </row>
    <row r="1010" spans="1:19" x14ac:dyDescent="0.2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12"/>
      <c r="P1010" s="12"/>
      <c r="Q1010" s="28"/>
      <c r="R1010" s="28"/>
      <c r="S1010" s="28"/>
    </row>
    <row r="1011" spans="1:19" x14ac:dyDescent="0.2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12"/>
      <c r="P1011" s="12"/>
      <c r="Q1011" s="28"/>
      <c r="R1011" s="28"/>
      <c r="S1011" s="28"/>
    </row>
    <row r="1012" spans="1:19" x14ac:dyDescent="0.2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12"/>
      <c r="P1012" s="12"/>
      <c r="Q1012" s="28"/>
      <c r="R1012" s="28"/>
      <c r="S1012" s="28"/>
    </row>
    <row r="1013" spans="1:19" x14ac:dyDescent="0.2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12"/>
      <c r="P1013" s="12"/>
      <c r="Q1013" s="28"/>
      <c r="R1013" s="28"/>
      <c r="S1013" s="28"/>
    </row>
    <row r="1014" spans="1:19" x14ac:dyDescent="0.2">
      <c r="A1014" s="28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12"/>
      <c r="P1014" s="12"/>
      <c r="Q1014" s="28"/>
      <c r="R1014" s="28"/>
      <c r="S1014" s="28"/>
    </row>
    <row r="1015" spans="1:19" x14ac:dyDescent="0.2">
      <c r="A1015" s="28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12"/>
      <c r="P1015" s="12"/>
      <c r="Q1015" s="28"/>
      <c r="R1015" s="28"/>
      <c r="S1015" s="28"/>
    </row>
    <row r="1016" spans="1:19" x14ac:dyDescent="0.2">
      <c r="A1016" s="28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12"/>
      <c r="P1016" s="12"/>
      <c r="Q1016" s="28"/>
      <c r="R1016" s="28"/>
      <c r="S1016" s="28"/>
    </row>
    <row r="1017" spans="1:19" x14ac:dyDescent="0.2">
      <c r="A1017" s="2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12"/>
      <c r="P1017" s="12"/>
      <c r="Q1017" s="28"/>
      <c r="R1017" s="28"/>
      <c r="S1017" s="28"/>
    </row>
    <row r="1018" spans="1:19" x14ac:dyDescent="0.2">
      <c r="A1018" s="28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12"/>
      <c r="P1018" s="12"/>
      <c r="Q1018" s="28"/>
      <c r="R1018" s="28"/>
      <c r="S1018" s="28"/>
    </row>
    <row r="1019" spans="1:19" x14ac:dyDescent="0.2">
      <c r="A1019" s="28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12"/>
      <c r="P1019" s="12"/>
      <c r="Q1019" s="28"/>
      <c r="R1019" s="28"/>
      <c r="S1019" s="28"/>
    </row>
    <row r="1020" spans="1:19" x14ac:dyDescent="0.2">
      <c r="A1020" s="28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12"/>
      <c r="P1020" s="12"/>
      <c r="Q1020" s="28"/>
      <c r="R1020" s="28"/>
      <c r="S1020" s="28"/>
    </row>
    <row r="1021" spans="1:19" x14ac:dyDescent="0.2">
      <c r="A1021" s="28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12"/>
      <c r="P1021" s="12"/>
      <c r="Q1021" s="28"/>
      <c r="R1021" s="28"/>
      <c r="S1021" s="28"/>
    </row>
    <row r="1022" spans="1:19" x14ac:dyDescent="0.2">
      <c r="A1022" s="28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12"/>
      <c r="P1022" s="12"/>
      <c r="Q1022" s="28"/>
      <c r="R1022" s="28"/>
      <c r="S1022" s="28"/>
    </row>
    <row r="1023" spans="1:19" x14ac:dyDescent="0.2">
      <c r="A1023" s="2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12"/>
      <c r="P1023" s="12"/>
      <c r="Q1023" s="28"/>
      <c r="R1023" s="28"/>
      <c r="S1023" s="28"/>
    </row>
    <row r="1024" spans="1:19" x14ac:dyDescent="0.2">
      <c r="A1024" s="2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12"/>
      <c r="P1024" s="12"/>
      <c r="Q1024" s="28"/>
      <c r="R1024" s="28"/>
      <c r="S1024" s="28"/>
    </row>
    <row r="1025" spans="1:19" x14ac:dyDescent="0.2">
      <c r="A1025" s="2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12"/>
      <c r="P1025" s="12"/>
      <c r="Q1025" s="28"/>
      <c r="R1025" s="28"/>
      <c r="S1025" s="28"/>
    </row>
    <row r="1026" spans="1:19" x14ac:dyDescent="0.2">
      <c r="A1026" s="2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12"/>
      <c r="P1026" s="12"/>
      <c r="Q1026" s="28"/>
      <c r="R1026" s="28"/>
      <c r="S1026" s="28"/>
    </row>
    <row r="1027" spans="1:19" x14ac:dyDescent="0.2">
      <c r="A1027" s="2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12"/>
      <c r="P1027" s="12"/>
      <c r="Q1027" s="28"/>
      <c r="R1027" s="28"/>
      <c r="S1027" s="28"/>
    </row>
    <row r="1028" spans="1:19" x14ac:dyDescent="0.2">
      <c r="A1028" s="28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12"/>
      <c r="P1028" s="12"/>
      <c r="Q1028" s="28"/>
      <c r="R1028" s="28"/>
      <c r="S1028" s="28"/>
    </row>
    <row r="1029" spans="1:19" x14ac:dyDescent="0.2">
      <c r="A1029" s="28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12"/>
      <c r="P1029" s="12"/>
      <c r="Q1029" s="28"/>
      <c r="R1029" s="28"/>
      <c r="S1029" s="28"/>
    </row>
    <row r="1030" spans="1:19" x14ac:dyDescent="0.2">
      <c r="A1030" s="28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12"/>
      <c r="P1030" s="12"/>
      <c r="Q1030" s="28"/>
      <c r="R1030" s="28"/>
      <c r="S1030" s="28"/>
    </row>
    <row r="1031" spans="1:19" x14ac:dyDescent="0.2">
      <c r="A1031" s="2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12"/>
      <c r="P1031" s="12"/>
      <c r="Q1031" s="28"/>
      <c r="R1031" s="28"/>
      <c r="S1031" s="28"/>
    </row>
    <row r="1032" spans="1:19" x14ac:dyDescent="0.2">
      <c r="A1032" s="28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12"/>
      <c r="P1032" s="12"/>
      <c r="Q1032" s="28"/>
      <c r="R1032" s="28"/>
      <c r="S1032" s="28"/>
    </row>
    <row r="1033" spans="1:19" x14ac:dyDescent="0.2">
      <c r="A1033" s="28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12"/>
      <c r="P1033" s="12"/>
      <c r="Q1033" s="28"/>
      <c r="R1033" s="28"/>
      <c r="S1033" s="28"/>
    </row>
    <row r="1034" spans="1:19" x14ac:dyDescent="0.2">
      <c r="A1034" s="28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12"/>
      <c r="P1034" s="12"/>
      <c r="Q1034" s="28"/>
      <c r="R1034" s="28"/>
      <c r="S1034" s="28"/>
    </row>
    <row r="1035" spans="1:19" x14ac:dyDescent="0.2">
      <c r="A1035" s="28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12"/>
      <c r="P1035" s="12"/>
      <c r="Q1035" s="28"/>
      <c r="R1035" s="28"/>
      <c r="S1035" s="28"/>
    </row>
    <row r="1036" spans="1:19" x14ac:dyDescent="0.2">
      <c r="A1036" s="28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12"/>
      <c r="P1036" s="12"/>
      <c r="Q1036" s="28"/>
      <c r="R1036" s="28"/>
      <c r="S1036" s="28"/>
    </row>
    <row r="1037" spans="1:19" x14ac:dyDescent="0.2">
      <c r="A1037" s="28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12"/>
      <c r="P1037" s="12"/>
      <c r="Q1037" s="28"/>
      <c r="R1037" s="28"/>
      <c r="S1037" s="28"/>
    </row>
    <row r="1038" spans="1:19" x14ac:dyDescent="0.2">
      <c r="A1038" s="28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12"/>
      <c r="P1038" s="12"/>
      <c r="Q1038" s="28"/>
      <c r="R1038" s="28"/>
      <c r="S1038" s="28"/>
    </row>
    <row r="1039" spans="1:19" x14ac:dyDescent="0.2">
      <c r="A1039" s="28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12"/>
      <c r="P1039" s="12"/>
      <c r="Q1039" s="28"/>
      <c r="R1039" s="28"/>
      <c r="S1039" s="28"/>
    </row>
    <row r="1040" spans="1:19" x14ac:dyDescent="0.2">
      <c r="A1040" s="28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12"/>
      <c r="P1040" s="12"/>
      <c r="Q1040" s="28"/>
      <c r="R1040" s="28"/>
      <c r="S1040" s="28"/>
    </row>
    <row r="1041" spans="1:19" x14ac:dyDescent="0.2">
      <c r="A1041" s="28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12"/>
      <c r="P1041" s="12"/>
      <c r="Q1041" s="28"/>
      <c r="R1041" s="28"/>
      <c r="S1041" s="28"/>
    </row>
    <row r="1042" spans="1:19" x14ac:dyDescent="0.2">
      <c r="A1042" s="28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12"/>
      <c r="P1042" s="12"/>
      <c r="Q1042" s="28"/>
      <c r="R1042" s="28"/>
      <c r="S1042" s="28"/>
    </row>
    <row r="1043" spans="1:19" x14ac:dyDescent="0.2">
      <c r="A1043" s="28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12"/>
      <c r="P1043" s="12"/>
      <c r="Q1043" s="28"/>
      <c r="R1043" s="28"/>
      <c r="S1043" s="28"/>
    </row>
    <row r="1044" spans="1:19" x14ac:dyDescent="0.2">
      <c r="A1044" s="28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12"/>
      <c r="P1044" s="12"/>
      <c r="Q1044" s="28"/>
      <c r="R1044" s="28"/>
      <c r="S1044" s="28"/>
    </row>
    <row r="1045" spans="1:19" x14ac:dyDescent="0.2">
      <c r="A1045" s="28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12"/>
      <c r="P1045" s="12"/>
      <c r="Q1045" s="28"/>
      <c r="R1045" s="28"/>
      <c r="S1045" s="28"/>
    </row>
    <row r="1046" spans="1:19" x14ac:dyDescent="0.2">
      <c r="A1046" s="28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12"/>
      <c r="P1046" s="12"/>
      <c r="Q1046" s="28"/>
      <c r="R1046" s="28"/>
      <c r="S1046" s="28"/>
    </row>
    <row r="1047" spans="1:19" x14ac:dyDescent="0.2">
      <c r="A1047" s="28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12"/>
      <c r="P1047" s="12"/>
      <c r="Q1047" s="28"/>
      <c r="R1047" s="28"/>
      <c r="S1047" s="28"/>
    </row>
    <row r="1048" spans="1:19" x14ac:dyDescent="0.2">
      <c r="A1048" s="28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12"/>
      <c r="P1048" s="12"/>
      <c r="Q1048" s="28"/>
      <c r="R1048" s="28"/>
      <c r="S1048" s="28"/>
    </row>
    <row r="1049" spans="1:19" x14ac:dyDescent="0.2">
      <c r="A1049" s="28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12"/>
      <c r="P1049" s="12"/>
      <c r="Q1049" s="28"/>
      <c r="R1049" s="28"/>
      <c r="S1049" s="28"/>
    </row>
    <row r="1050" spans="1:19" x14ac:dyDescent="0.2">
      <c r="A1050" s="28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12"/>
      <c r="P1050" s="12"/>
      <c r="Q1050" s="28"/>
      <c r="R1050" s="28"/>
      <c r="S1050" s="28"/>
    </row>
    <row r="1051" spans="1:19" x14ac:dyDescent="0.2">
      <c r="A1051" s="28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12"/>
      <c r="P1051" s="12"/>
      <c r="Q1051" s="28"/>
      <c r="R1051" s="28"/>
      <c r="S1051" s="28"/>
    </row>
    <row r="1052" spans="1:19" x14ac:dyDescent="0.2">
      <c r="A1052" s="28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12"/>
      <c r="P1052" s="12"/>
      <c r="Q1052" s="28"/>
      <c r="R1052" s="28"/>
      <c r="S1052" s="28"/>
    </row>
    <row r="1053" spans="1:19" x14ac:dyDescent="0.2">
      <c r="A1053" s="28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12"/>
      <c r="P1053" s="12"/>
      <c r="Q1053" s="28"/>
      <c r="R1053" s="28"/>
      <c r="S1053" s="28"/>
    </row>
    <row r="1054" spans="1:19" x14ac:dyDescent="0.2">
      <c r="A1054" s="2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12"/>
      <c r="P1054" s="12"/>
      <c r="Q1054" s="28"/>
      <c r="R1054" s="28"/>
      <c r="S1054" s="28"/>
    </row>
    <row r="1055" spans="1:19" x14ac:dyDescent="0.2">
      <c r="A1055" s="2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12"/>
      <c r="P1055" s="12"/>
      <c r="Q1055" s="28"/>
      <c r="R1055" s="28"/>
      <c r="S1055" s="28"/>
    </row>
    <row r="1056" spans="1:19" x14ac:dyDescent="0.2">
      <c r="A1056" s="2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12"/>
      <c r="P1056" s="12"/>
      <c r="Q1056" s="28"/>
      <c r="R1056" s="28"/>
      <c r="S1056" s="28"/>
    </row>
    <row r="1057" spans="1:19" x14ac:dyDescent="0.2">
      <c r="A1057" s="2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12"/>
      <c r="P1057" s="12"/>
      <c r="Q1057" s="28"/>
      <c r="R1057" s="28"/>
      <c r="S1057" s="28"/>
    </row>
    <row r="1058" spans="1:19" x14ac:dyDescent="0.2">
      <c r="A1058" s="2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12"/>
      <c r="P1058" s="12"/>
      <c r="Q1058" s="28"/>
      <c r="R1058" s="28"/>
      <c r="S1058" s="28"/>
    </row>
    <row r="1059" spans="1:19" x14ac:dyDescent="0.2">
      <c r="A1059" s="2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12"/>
      <c r="P1059" s="12"/>
      <c r="Q1059" s="28"/>
      <c r="R1059" s="28"/>
      <c r="S1059" s="28"/>
    </row>
    <row r="1060" spans="1:19" x14ac:dyDescent="0.2">
      <c r="A1060" s="2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12"/>
      <c r="P1060" s="12"/>
      <c r="Q1060" s="28"/>
      <c r="R1060" s="28"/>
      <c r="S1060" s="28"/>
    </row>
    <row r="1061" spans="1:19" x14ac:dyDescent="0.2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12"/>
      <c r="P1061" s="12"/>
      <c r="Q1061" s="28"/>
      <c r="R1061" s="28"/>
      <c r="S1061" s="28"/>
    </row>
    <row r="1062" spans="1:19" x14ac:dyDescent="0.2">
      <c r="A1062" s="2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12"/>
      <c r="P1062" s="12"/>
      <c r="Q1062" s="28"/>
      <c r="R1062" s="28"/>
      <c r="S1062" s="28"/>
    </row>
    <row r="1063" spans="1:19" x14ac:dyDescent="0.2">
      <c r="A1063" s="2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12"/>
      <c r="P1063" s="12"/>
      <c r="Q1063" s="28"/>
      <c r="R1063" s="28"/>
      <c r="S1063" s="28"/>
    </row>
    <row r="1064" spans="1:19" x14ac:dyDescent="0.2">
      <c r="A1064" s="28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12"/>
      <c r="P1064" s="12"/>
      <c r="Q1064" s="28"/>
      <c r="R1064" s="28"/>
      <c r="S1064" s="28"/>
    </row>
    <row r="1065" spans="1:19" x14ac:dyDescent="0.2">
      <c r="A1065" s="28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12"/>
      <c r="P1065" s="12"/>
      <c r="Q1065" s="28"/>
      <c r="R1065" s="28"/>
      <c r="S1065" s="28"/>
    </row>
    <row r="1066" spans="1:19" x14ac:dyDescent="0.2">
      <c r="A1066" s="28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12"/>
      <c r="P1066" s="12"/>
      <c r="Q1066" s="28"/>
      <c r="R1066" s="28"/>
      <c r="S1066" s="28"/>
    </row>
    <row r="1067" spans="1:19" x14ac:dyDescent="0.2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12"/>
      <c r="P1067" s="12"/>
      <c r="Q1067" s="28"/>
      <c r="R1067" s="28"/>
      <c r="S1067" s="28"/>
    </row>
    <row r="1068" spans="1:19" x14ac:dyDescent="0.2">
      <c r="A1068" s="28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12"/>
      <c r="P1068" s="12"/>
      <c r="Q1068" s="28"/>
      <c r="R1068" s="28"/>
      <c r="S1068" s="28"/>
    </row>
    <row r="1069" spans="1:19" x14ac:dyDescent="0.2">
      <c r="A1069" s="28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12"/>
      <c r="P1069" s="12"/>
      <c r="Q1069" s="28"/>
      <c r="R1069" s="28"/>
      <c r="S1069" s="28"/>
    </row>
    <row r="1070" spans="1:19" x14ac:dyDescent="0.2">
      <c r="A1070" s="28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12"/>
      <c r="P1070" s="12"/>
      <c r="Q1070" s="28"/>
      <c r="R1070" s="28"/>
      <c r="S1070" s="28"/>
    </row>
    <row r="1071" spans="1:19" x14ac:dyDescent="0.2">
      <c r="A1071" s="2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12"/>
      <c r="P1071" s="12"/>
      <c r="Q1071" s="28"/>
      <c r="R1071" s="28"/>
      <c r="S1071" s="28"/>
    </row>
    <row r="1072" spans="1:19" x14ac:dyDescent="0.2">
      <c r="A1072" s="28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12"/>
      <c r="P1072" s="12"/>
      <c r="Q1072" s="28"/>
      <c r="R1072" s="28"/>
      <c r="S1072" s="28"/>
    </row>
    <row r="1073" spans="1:19" x14ac:dyDescent="0.2">
      <c r="A1073" s="28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12"/>
      <c r="P1073" s="12"/>
      <c r="Q1073" s="28"/>
      <c r="R1073" s="28"/>
      <c r="S1073" s="28"/>
    </row>
    <row r="1074" spans="1:19" x14ac:dyDescent="0.2">
      <c r="A1074" s="28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12"/>
      <c r="P1074" s="12"/>
      <c r="Q1074" s="28"/>
      <c r="R1074" s="28"/>
      <c r="S1074" s="28"/>
    </row>
    <row r="1075" spans="1:19" x14ac:dyDescent="0.2">
      <c r="A1075" s="28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12"/>
      <c r="P1075" s="12"/>
      <c r="Q1075" s="28"/>
      <c r="R1075" s="28"/>
      <c r="S1075" s="28"/>
    </row>
    <row r="1076" spans="1:19" x14ac:dyDescent="0.2">
      <c r="A1076" s="28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12"/>
      <c r="P1076" s="12"/>
      <c r="Q1076" s="28"/>
      <c r="R1076" s="28"/>
      <c r="S1076" s="28"/>
    </row>
    <row r="1077" spans="1:19" x14ac:dyDescent="0.2">
      <c r="A1077" s="28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12"/>
      <c r="P1077" s="12"/>
      <c r="Q1077" s="28"/>
      <c r="R1077" s="28"/>
      <c r="S1077" s="28"/>
    </row>
    <row r="1078" spans="1:19" x14ac:dyDescent="0.2">
      <c r="A1078" s="28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12"/>
      <c r="P1078" s="12"/>
      <c r="Q1078" s="28"/>
      <c r="R1078" s="28"/>
      <c r="S1078" s="28"/>
    </row>
    <row r="1079" spans="1:19" x14ac:dyDescent="0.2">
      <c r="A1079" s="28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12"/>
      <c r="P1079" s="12"/>
      <c r="Q1079" s="28"/>
      <c r="R1079" s="28"/>
      <c r="S1079" s="28"/>
    </row>
    <row r="1080" spans="1:19" x14ac:dyDescent="0.2">
      <c r="A1080" s="28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12"/>
      <c r="P1080" s="12"/>
      <c r="Q1080" s="28"/>
      <c r="R1080" s="28"/>
      <c r="S1080" s="28"/>
    </row>
    <row r="1081" spans="1:19" x14ac:dyDescent="0.2">
      <c r="A1081" s="28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12"/>
      <c r="P1081" s="12"/>
      <c r="Q1081" s="28"/>
      <c r="R1081" s="28"/>
      <c r="S1081" s="28"/>
    </row>
    <row r="1082" spans="1:19" x14ac:dyDescent="0.2">
      <c r="A1082" s="28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12"/>
      <c r="P1082" s="12"/>
      <c r="Q1082" s="28"/>
      <c r="R1082" s="28"/>
      <c r="S1082" s="28"/>
    </row>
    <row r="1083" spans="1:19" x14ac:dyDescent="0.2">
      <c r="A1083" s="28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12"/>
      <c r="P1083" s="12"/>
      <c r="Q1083" s="28"/>
      <c r="R1083" s="28"/>
      <c r="S1083" s="28"/>
    </row>
    <row r="1084" spans="1:19" x14ac:dyDescent="0.2">
      <c r="A1084" s="28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12"/>
      <c r="P1084" s="12"/>
      <c r="Q1084" s="28"/>
      <c r="R1084" s="28"/>
      <c r="S1084" s="28"/>
    </row>
    <row r="1085" spans="1:19" x14ac:dyDescent="0.2">
      <c r="A1085" s="28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12"/>
      <c r="P1085" s="12"/>
      <c r="Q1085" s="28"/>
      <c r="R1085" s="28"/>
      <c r="S1085" s="28"/>
    </row>
    <row r="1086" spans="1:19" x14ac:dyDescent="0.2">
      <c r="A1086" s="28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12"/>
      <c r="P1086" s="12"/>
      <c r="Q1086" s="28"/>
      <c r="R1086" s="28"/>
      <c r="S1086" s="28"/>
    </row>
    <row r="1087" spans="1:19" x14ac:dyDescent="0.2">
      <c r="A1087" s="28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12"/>
      <c r="P1087" s="12"/>
      <c r="Q1087" s="28"/>
      <c r="R1087" s="28"/>
      <c r="S1087" s="28"/>
    </row>
    <row r="1088" spans="1:19" x14ac:dyDescent="0.2">
      <c r="A1088" s="28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12"/>
      <c r="P1088" s="12"/>
      <c r="Q1088" s="28"/>
      <c r="R1088" s="28"/>
      <c r="S1088" s="28"/>
    </row>
    <row r="1089" spans="1:19" x14ac:dyDescent="0.2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12"/>
      <c r="P1089" s="12"/>
      <c r="Q1089" s="28"/>
      <c r="R1089" s="28"/>
      <c r="S1089" s="28"/>
    </row>
    <row r="1090" spans="1:19" x14ac:dyDescent="0.2">
      <c r="A1090" s="28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12"/>
      <c r="P1090" s="12"/>
      <c r="Q1090" s="28"/>
      <c r="R1090" s="28"/>
      <c r="S1090" s="28"/>
    </row>
    <row r="1091" spans="1:19" x14ac:dyDescent="0.2">
      <c r="A1091" s="28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12"/>
      <c r="P1091" s="12"/>
      <c r="Q1091" s="28"/>
      <c r="R1091" s="28"/>
      <c r="S1091" s="28"/>
    </row>
    <row r="1092" spans="1:19" x14ac:dyDescent="0.2">
      <c r="A1092" s="28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12"/>
      <c r="P1092" s="12"/>
      <c r="Q1092" s="28"/>
      <c r="R1092" s="28"/>
      <c r="S1092" s="28"/>
    </row>
    <row r="1093" spans="1:19" x14ac:dyDescent="0.2">
      <c r="A1093" s="28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12"/>
      <c r="P1093" s="12"/>
      <c r="Q1093" s="28"/>
      <c r="R1093" s="28"/>
      <c r="S1093" s="28"/>
    </row>
    <row r="1094" spans="1:19" x14ac:dyDescent="0.2">
      <c r="A1094" s="2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12"/>
      <c r="P1094" s="12"/>
      <c r="Q1094" s="28"/>
      <c r="R1094" s="28"/>
      <c r="S1094" s="28"/>
    </row>
    <row r="1095" spans="1:19" x14ac:dyDescent="0.2">
      <c r="A1095" s="28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12"/>
      <c r="P1095" s="12"/>
      <c r="Q1095" s="28"/>
      <c r="R1095" s="28"/>
      <c r="S1095" s="28"/>
    </row>
    <row r="1096" spans="1:19" x14ac:dyDescent="0.2">
      <c r="A1096" s="28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12"/>
      <c r="P1096" s="12"/>
      <c r="Q1096" s="28"/>
      <c r="R1096" s="28"/>
      <c r="S1096" s="28"/>
    </row>
    <row r="1097" spans="1:19" x14ac:dyDescent="0.2">
      <c r="A1097" s="2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12"/>
      <c r="P1097" s="12"/>
      <c r="Q1097" s="28"/>
      <c r="R1097" s="28"/>
      <c r="S1097" s="28"/>
    </row>
    <row r="1098" spans="1:19" x14ac:dyDescent="0.2">
      <c r="A1098" s="2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12"/>
      <c r="P1098" s="12"/>
      <c r="Q1098" s="28"/>
      <c r="R1098" s="28"/>
      <c r="S1098" s="28"/>
    </row>
    <row r="1099" spans="1:19" x14ac:dyDescent="0.2">
      <c r="A1099" s="2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12"/>
      <c r="P1099" s="12"/>
      <c r="Q1099" s="28"/>
      <c r="R1099" s="28"/>
      <c r="S1099" s="28"/>
    </row>
    <row r="1100" spans="1:19" x14ac:dyDescent="0.2">
      <c r="A1100" s="2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12"/>
      <c r="P1100" s="12"/>
      <c r="Q1100" s="28"/>
      <c r="R1100" s="28"/>
      <c r="S1100" s="28"/>
    </row>
    <row r="1101" spans="1:19" x14ac:dyDescent="0.2">
      <c r="A1101" s="2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12"/>
      <c r="P1101" s="12"/>
      <c r="Q1101" s="28"/>
      <c r="R1101" s="28"/>
      <c r="S1101" s="28"/>
    </row>
    <row r="1102" spans="1:19" x14ac:dyDescent="0.2">
      <c r="A1102" s="28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12"/>
      <c r="P1102" s="12"/>
      <c r="Q1102" s="28"/>
      <c r="R1102" s="28"/>
      <c r="S1102" s="28"/>
    </row>
    <row r="1103" spans="1:19" x14ac:dyDescent="0.2">
      <c r="A1103" s="28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12"/>
      <c r="P1103" s="12"/>
      <c r="Q1103" s="28"/>
      <c r="R1103" s="28"/>
      <c r="S1103" s="28"/>
    </row>
    <row r="1104" spans="1:19" x14ac:dyDescent="0.2">
      <c r="A1104" s="28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12"/>
      <c r="P1104" s="12"/>
      <c r="Q1104" s="28"/>
      <c r="R1104" s="28"/>
      <c r="S1104" s="28"/>
    </row>
    <row r="1105" spans="1:19" x14ac:dyDescent="0.2">
      <c r="A1105" s="28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12"/>
      <c r="P1105" s="12"/>
      <c r="Q1105" s="28"/>
      <c r="R1105" s="28"/>
      <c r="S1105" s="28"/>
    </row>
    <row r="1106" spans="1:19" x14ac:dyDescent="0.2">
      <c r="A1106" s="28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12"/>
      <c r="P1106" s="12"/>
      <c r="Q1106" s="28"/>
      <c r="R1106" s="28"/>
      <c r="S1106" s="28"/>
    </row>
    <row r="1107" spans="1:19" x14ac:dyDescent="0.2">
      <c r="A1107" s="28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12"/>
      <c r="P1107" s="12"/>
      <c r="Q1107" s="28"/>
      <c r="R1107" s="28"/>
      <c r="S1107" s="28"/>
    </row>
    <row r="1108" spans="1:19" x14ac:dyDescent="0.2">
      <c r="A1108" s="2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12"/>
      <c r="P1108" s="12"/>
      <c r="Q1108" s="28"/>
      <c r="R1108" s="28"/>
      <c r="S1108" s="28"/>
    </row>
    <row r="1109" spans="1:19" x14ac:dyDescent="0.2">
      <c r="A1109" s="28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12"/>
      <c r="P1109" s="12"/>
      <c r="Q1109" s="28"/>
      <c r="R1109" s="28"/>
      <c r="S1109" s="28"/>
    </row>
    <row r="1110" spans="1:19" x14ac:dyDescent="0.2">
      <c r="A1110" s="28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12"/>
      <c r="P1110" s="12"/>
      <c r="Q1110" s="28"/>
      <c r="R1110" s="28"/>
      <c r="S1110" s="28"/>
    </row>
    <row r="1111" spans="1:19" x14ac:dyDescent="0.2">
      <c r="A1111" s="28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12"/>
      <c r="P1111" s="12"/>
      <c r="Q1111" s="28"/>
      <c r="R1111" s="28"/>
      <c r="S1111" s="28"/>
    </row>
    <row r="1112" spans="1:19" x14ac:dyDescent="0.2">
      <c r="A1112" s="28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12"/>
      <c r="P1112" s="12"/>
      <c r="Q1112" s="28"/>
      <c r="R1112" s="28"/>
      <c r="S1112" s="28"/>
    </row>
    <row r="1113" spans="1:19" x14ac:dyDescent="0.2">
      <c r="A1113" s="28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12"/>
      <c r="P1113" s="12"/>
      <c r="Q1113" s="28"/>
      <c r="R1113" s="28"/>
      <c r="S1113" s="28"/>
    </row>
    <row r="1114" spans="1:19" x14ac:dyDescent="0.2">
      <c r="A1114" s="28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12"/>
      <c r="P1114" s="12"/>
      <c r="Q1114" s="28"/>
      <c r="R1114" s="28"/>
      <c r="S1114" s="28"/>
    </row>
    <row r="1115" spans="1:19" x14ac:dyDescent="0.2">
      <c r="A1115" s="28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12"/>
      <c r="P1115" s="12"/>
      <c r="Q1115" s="28"/>
      <c r="R1115" s="28"/>
      <c r="S1115" s="28"/>
    </row>
    <row r="1116" spans="1:19" x14ac:dyDescent="0.2">
      <c r="A1116" s="28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12"/>
      <c r="P1116" s="12"/>
      <c r="Q1116" s="28"/>
      <c r="R1116" s="28"/>
      <c r="S1116" s="28"/>
    </row>
    <row r="1117" spans="1:19" x14ac:dyDescent="0.2">
      <c r="A1117" s="28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12"/>
      <c r="P1117" s="12"/>
      <c r="Q1117" s="28"/>
      <c r="R1117" s="28"/>
      <c r="S1117" s="28"/>
    </row>
    <row r="1118" spans="1:19" x14ac:dyDescent="0.2">
      <c r="A1118" s="28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12"/>
      <c r="P1118" s="12"/>
      <c r="Q1118" s="28"/>
      <c r="R1118" s="28"/>
      <c r="S1118" s="28"/>
    </row>
    <row r="1119" spans="1:19" x14ac:dyDescent="0.2">
      <c r="A1119" s="28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12"/>
      <c r="P1119" s="12"/>
      <c r="Q1119" s="28"/>
      <c r="R1119" s="28"/>
      <c r="S1119" s="28"/>
    </row>
    <row r="1120" spans="1:19" x14ac:dyDescent="0.2">
      <c r="A1120" s="28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12"/>
      <c r="P1120" s="12"/>
      <c r="Q1120" s="28"/>
      <c r="R1120" s="28"/>
      <c r="S1120" s="28"/>
    </row>
    <row r="1121" spans="1:19" x14ac:dyDescent="0.2">
      <c r="A1121" s="28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12"/>
      <c r="P1121" s="12"/>
      <c r="Q1121" s="28"/>
      <c r="R1121" s="28"/>
      <c r="S1121" s="28"/>
    </row>
    <row r="1122" spans="1:19" x14ac:dyDescent="0.2">
      <c r="A1122" s="2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12"/>
      <c r="P1122" s="12"/>
      <c r="Q1122" s="28"/>
      <c r="R1122" s="28"/>
      <c r="S1122" s="28"/>
    </row>
    <row r="1123" spans="1:19" x14ac:dyDescent="0.2">
      <c r="A1123" s="28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12"/>
      <c r="P1123" s="12"/>
      <c r="Q1123" s="28"/>
      <c r="R1123" s="28"/>
      <c r="S1123" s="28"/>
    </row>
    <row r="1124" spans="1:19" x14ac:dyDescent="0.2">
      <c r="A1124" s="28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12"/>
      <c r="P1124" s="12"/>
      <c r="Q1124" s="28"/>
      <c r="R1124" s="28"/>
      <c r="S1124" s="28"/>
    </row>
    <row r="1125" spans="1:19" x14ac:dyDescent="0.2">
      <c r="A1125" s="2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12"/>
      <c r="P1125" s="12"/>
      <c r="Q1125" s="28"/>
      <c r="R1125" s="28"/>
      <c r="S1125" s="28"/>
    </row>
    <row r="1126" spans="1:19" x14ac:dyDescent="0.2">
      <c r="A1126" s="28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12"/>
      <c r="P1126" s="12"/>
      <c r="Q1126" s="28"/>
      <c r="R1126" s="28"/>
      <c r="S1126" s="28"/>
    </row>
    <row r="1127" spans="1:19" x14ac:dyDescent="0.2">
      <c r="A1127" s="28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12"/>
      <c r="P1127" s="12"/>
      <c r="Q1127" s="28"/>
      <c r="R1127" s="28"/>
      <c r="S1127" s="28"/>
    </row>
    <row r="1128" spans="1:19" x14ac:dyDescent="0.2">
      <c r="A1128" s="28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12"/>
      <c r="P1128" s="12"/>
      <c r="Q1128" s="28"/>
      <c r="R1128" s="28"/>
      <c r="S1128" s="28"/>
    </row>
    <row r="1129" spans="1:19" x14ac:dyDescent="0.2">
      <c r="A1129" s="28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12"/>
      <c r="P1129" s="12"/>
      <c r="Q1129" s="28"/>
      <c r="R1129" s="28"/>
      <c r="S1129" s="28"/>
    </row>
    <row r="1130" spans="1:19" x14ac:dyDescent="0.2">
      <c r="A1130" s="28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12"/>
      <c r="P1130" s="12"/>
      <c r="Q1130" s="28"/>
      <c r="R1130" s="28"/>
      <c r="S1130" s="28"/>
    </row>
    <row r="1131" spans="1:19" x14ac:dyDescent="0.2">
      <c r="A1131" s="28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12"/>
      <c r="P1131" s="12"/>
      <c r="Q1131" s="28"/>
      <c r="R1131" s="28"/>
      <c r="S1131" s="28"/>
    </row>
    <row r="1132" spans="1:19" x14ac:dyDescent="0.2">
      <c r="A1132" s="28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12"/>
      <c r="P1132" s="12"/>
      <c r="Q1132" s="28"/>
      <c r="R1132" s="28"/>
      <c r="S1132" s="28"/>
    </row>
    <row r="1133" spans="1:19" x14ac:dyDescent="0.2">
      <c r="A1133" s="28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12"/>
      <c r="P1133" s="12"/>
      <c r="Q1133" s="28"/>
      <c r="R1133" s="28"/>
      <c r="S1133" s="28"/>
    </row>
    <row r="1134" spans="1:19" x14ac:dyDescent="0.2">
      <c r="A1134" s="2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12"/>
      <c r="P1134" s="12"/>
      <c r="Q1134" s="28"/>
      <c r="R1134" s="28"/>
      <c r="S1134" s="28"/>
    </row>
    <row r="1135" spans="1:19" x14ac:dyDescent="0.2">
      <c r="A1135" s="2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12"/>
      <c r="P1135" s="12"/>
      <c r="Q1135" s="28"/>
      <c r="R1135" s="28"/>
      <c r="S1135" s="28"/>
    </row>
    <row r="1136" spans="1:19" x14ac:dyDescent="0.2">
      <c r="A1136" s="28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12"/>
      <c r="P1136" s="12"/>
      <c r="Q1136" s="28"/>
      <c r="R1136" s="28"/>
      <c r="S1136" s="28"/>
    </row>
    <row r="1137" spans="1:19" x14ac:dyDescent="0.2">
      <c r="A1137" s="2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12"/>
      <c r="P1137" s="12"/>
      <c r="Q1137" s="28"/>
      <c r="R1137" s="28"/>
      <c r="S1137" s="28"/>
    </row>
    <row r="1138" spans="1:19" x14ac:dyDescent="0.2">
      <c r="A1138" s="28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12"/>
      <c r="P1138" s="12"/>
      <c r="Q1138" s="28"/>
      <c r="R1138" s="28"/>
      <c r="S1138" s="28"/>
    </row>
    <row r="1139" spans="1:19" x14ac:dyDescent="0.2">
      <c r="A1139" s="28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12"/>
      <c r="P1139" s="12"/>
      <c r="Q1139" s="28"/>
      <c r="R1139" s="28"/>
      <c r="S1139" s="28"/>
    </row>
    <row r="1140" spans="1:19" x14ac:dyDescent="0.2">
      <c r="A1140" s="28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12"/>
      <c r="P1140" s="12"/>
      <c r="Q1140" s="28"/>
      <c r="R1140" s="28"/>
      <c r="S1140" s="28"/>
    </row>
    <row r="1141" spans="1:19" x14ac:dyDescent="0.2">
      <c r="A1141" s="28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12"/>
      <c r="P1141" s="12"/>
      <c r="Q1141" s="28"/>
      <c r="R1141" s="28"/>
      <c r="S1141" s="28"/>
    </row>
    <row r="1142" spans="1:19" x14ac:dyDescent="0.2">
      <c r="A1142" s="28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12"/>
      <c r="P1142" s="12"/>
      <c r="Q1142" s="28"/>
      <c r="R1142" s="28"/>
      <c r="S1142" s="28"/>
    </row>
    <row r="1143" spans="1:19" x14ac:dyDescent="0.2">
      <c r="A1143" s="28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12"/>
      <c r="P1143" s="12"/>
      <c r="Q1143" s="28"/>
      <c r="R1143" s="28"/>
      <c r="S1143" s="28"/>
    </row>
    <row r="1144" spans="1:19" x14ac:dyDescent="0.2">
      <c r="A1144" s="28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12"/>
      <c r="P1144" s="12"/>
      <c r="Q1144" s="28"/>
      <c r="R1144" s="28"/>
      <c r="S1144" s="28"/>
    </row>
    <row r="1145" spans="1:19" x14ac:dyDescent="0.2">
      <c r="A1145" s="28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12"/>
      <c r="P1145" s="12"/>
      <c r="Q1145" s="28"/>
      <c r="R1145" s="28"/>
      <c r="S1145" s="28"/>
    </row>
    <row r="1146" spans="1:19" x14ac:dyDescent="0.2">
      <c r="A1146" s="28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12"/>
      <c r="P1146" s="12"/>
      <c r="Q1146" s="28"/>
      <c r="R1146" s="28"/>
      <c r="S1146" s="28"/>
    </row>
    <row r="1147" spans="1:19" x14ac:dyDescent="0.2">
      <c r="A1147" s="2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12"/>
      <c r="P1147" s="12"/>
      <c r="Q1147" s="28"/>
      <c r="R1147" s="28"/>
      <c r="S1147" s="28"/>
    </row>
    <row r="1148" spans="1:19" x14ac:dyDescent="0.2">
      <c r="A1148" s="28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12"/>
      <c r="P1148" s="12"/>
      <c r="Q1148" s="28"/>
      <c r="R1148" s="28"/>
      <c r="S1148" s="28"/>
    </row>
    <row r="1149" spans="1:19" x14ac:dyDescent="0.2">
      <c r="A1149" s="28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12"/>
      <c r="P1149" s="12"/>
      <c r="Q1149" s="28"/>
      <c r="R1149" s="28"/>
      <c r="S1149" s="28"/>
    </row>
    <row r="1150" spans="1:19" x14ac:dyDescent="0.2">
      <c r="A1150" s="28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12"/>
      <c r="P1150" s="12"/>
      <c r="Q1150" s="28"/>
      <c r="R1150" s="28"/>
      <c r="S1150" s="28"/>
    </row>
    <row r="1151" spans="1:19" x14ac:dyDescent="0.2">
      <c r="A1151" s="28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12"/>
      <c r="P1151" s="12"/>
      <c r="Q1151" s="28"/>
      <c r="R1151" s="28"/>
      <c r="S1151" s="28"/>
    </row>
    <row r="1152" spans="1:19" x14ac:dyDescent="0.2">
      <c r="A1152" s="28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12"/>
      <c r="P1152" s="12"/>
      <c r="Q1152" s="28"/>
      <c r="R1152" s="28"/>
      <c r="S1152" s="28"/>
    </row>
    <row r="1153" spans="1:19" x14ac:dyDescent="0.2">
      <c r="A1153" s="28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12"/>
      <c r="P1153" s="12"/>
      <c r="Q1153" s="28"/>
      <c r="R1153" s="28"/>
      <c r="S1153" s="28"/>
    </row>
    <row r="1154" spans="1:19" x14ac:dyDescent="0.2">
      <c r="A1154" s="28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12"/>
      <c r="P1154" s="12"/>
      <c r="Q1154" s="28"/>
      <c r="R1154" s="28"/>
      <c r="S1154" s="28"/>
    </row>
    <row r="1155" spans="1:19" x14ac:dyDescent="0.2">
      <c r="A1155" s="28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12"/>
      <c r="P1155" s="12"/>
      <c r="Q1155" s="28"/>
      <c r="R1155" s="28"/>
      <c r="S1155" s="28"/>
    </row>
    <row r="1156" spans="1:19" x14ac:dyDescent="0.2">
      <c r="A1156" s="28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12"/>
      <c r="P1156" s="12"/>
      <c r="Q1156" s="28"/>
      <c r="R1156" s="28"/>
      <c r="S1156" s="28"/>
    </row>
    <row r="1157" spans="1:19" x14ac:dyDescent="0.2">
      <c r="A1157" s="2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12"/>
      <c r="P1157" s="12"/>
      <c r="Q1157" s="28"/>
      <c r="R1157" s="28"/>
      <c r="S1157" s="28"/>
    </row>
    <row r="1158" spans="1:19" x14ac:dyDescent="0.2">
      <c r="A1158" s="28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12"/>
      <c r="P1158" s="12"/>
      <c r="Q1158" s="28"/>
      <c r="R1158" s="28"/>
      <c r="S1158" s="28"/>
    </row>
    <row r="1159" spans="1:19" x14ac:dyDescent="0.2">
      <c r="A1159" s="28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12"/>
      <c r="P1159" s="12"/>
      <c r="Q1159" s="28"/>
      <c r="R1159" s="28"/>
      <c r="S1159" s="28"/>
    </row>
    <row r="1160" spans="1:19" x14ac:dyDescent="0.2">
      <c r="A1160" s="28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12"/>
      <c r="P1160" s="12"/>
      <c r="Q1160" s="28"/>
      <c r="R1160" s="28"/>
      <c r="S1160" s="28"/>
    </row>
    <row r="1161" spans="1:19" x14ac:dyDescent="0.2">
      <c r="A1161" s="28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12"/>
      <c r="P1161" s="12"/>
      <c r="Q1161" s="28"/>
      <c r="R1161" s="28"/>
      <c r="S1161" s="28"/>
    </row>
    <row r="1162" spans="1:19" x14ac:dyDescent="0.2">
      <c r="A1162" s="28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12"/>
      <c r="P1162" s="12"/>
      <c r="Q1162" s="28"/>
      <c r="R1162" s="28"/>
      <c r="S1162" s="28"/>
    </row>
    <row r="1163" spans="1:19" x14ac:dyDescent="0.2">
      <c r="A1163" s="2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12"/>
      <c r="P1163" s="12"/>
      <c r="Q1163" s="28"/>
      <c r="R1163" s="28"/>
      <c r="S1163" s="28"/>
    </row>
    <row r="1164" spans="1:19" x14ac:dyDescent="0.2">
      <c r="A1164" s="28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12"/>
      <c r="P1164" s="12"/>
      <c r="Q1164" s="28"/>
      <c r="R1164" s="28"/>
      <c r="S1164" s="28"/>
    </row>
    <row r="1165" spans="1:19" x14ac:dyDescent="0.2">
      <c r="A1165" s="28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12"/>
      <c r="P1165" s="12"/>
      <c r="Q1165" s="28"/>
      <c r="R1165" s="28"/>
      <c r="S1165" s="28"/>
    </row>
    <row r="1166" spans="1:19" x14ac:dyDescent="0.2">
      <c r="A1166" s="28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12"/>
      <c r="P1166" s="12"/>
      <c r="Q1166" s="28"/>
      <c r="R1166" s="28"/>
      <c r="S1166" s="28"/>
    </row>
    <row r="1167" spans="1:19" x14ac:dyDescent="0.2">
      <c r="A1167" s="28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12"/>
      <c r="P1167" s="12"/>
      <c r="Q1167" s="28"/>
      <c r="R1167" s="28"/>
      <c r="S1167" s="28"/>
    </row>
    <row r="1168" spans="1:19" x14ac:dyDescent="0.2">
      <c r="A1168" s="28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12"/>
      <c r="P1168" s="12"/>
      <c r="Q1168" s="28"/>
      <c r="R1168" s="28"/>
      <c r="S1168" s="28"/>
    </row>
    <row r="1169" spans="1:19" x14ac:dyDescent="0.2">
      <c r="A1169" s="28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12"/>
      <c r="P1169" s="12"/>
      <c r="Q1169" s="28"/>
      <c r="R1169" s="28"/>
      <c r="S1169" s="28"/>
    </row>
    <row r="1170" spans="1:19" x14ac:dyDescent="0.2">
      <c r="A1170" s="2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12"/>
      <c r="P1170" s="12"/>
      <c r="Q1170" s="28"/>
      <c r="R1170" s="28"/>
      <c r="S1170" s="28"/>
    </row>
    <row r="1171" spans="1:19" x14ac:dyDescent="0.2">
      <c r="A1171" s="2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12"/>
      <c r="P1171" s="12"/>
      <c r="Q1171" s="28"/>
      <c r="R1171" s="28"/>
      <c r="S1171" s="28"/>
    </row>
    <row r="1172" spans="1:19" x14ac:dyDescent="0.2">
      <c r="A1172" s="2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12"/>
      <c r="P1172" s="12"/>
      <c r="Q1172" s="28"/>
      <c r="R1172" s="28"/>
      <c r="S1172" s="28"/>
    </row>
    <row r="1173" spans="1:19" x14ac:dyDescent="0.2">
      <c r="A1173" s="2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12"/>
      <c r="P1173" s="12"/>
      <c r="Q1173" s="28"/>
      <c r="R1173" s="28"/>
      <c r="S1173" s="28"/>
    </row>
    <row r="1174" spans="1:19" x14ac:dyDescent="0.2">
      <c r="A1174" s="28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12"/>
      <c r="P1174" s="12"/>
      <c r="Q1174" s="28"/>
      <c r="R1174" s="28"/>
      <c r="S1174" s="28"/>
    </row>
    <row r="1175" spans="1:19" x14ac:dyDescent="0.2">
      <c r="A1175" s="28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12"/>
      <c r="P1175" s="12"/>
      <c r="Q1175" s="28"/>
      <c r="R1175" s="28"/>
      <c r="S1175" s="28"/>
    </row>
    <row r="1176" spans="1:19" x14ac:dyDescent="0.2">
      <c r="A1176" s="28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12"/>
      <c r="P1176" s="12"/>
      <c r="Q1176" s="28"/>
      <c r="R1176" s="28"/>
      <c r="S1176" s="28"/>
    </row>
    <row r="1177" spans="1:19" x14ac:dyDescent="0.2">
      <c r="A1177" s="2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12"/>
      <c r="P1177" s="12"/>
      <c r="Q1177" s="28"/>
      <c r="R1177" s="28"/>
      <c r="S1177" s="28"/>
    </row>
    <row r="1178" spans="1:19" x14ac:dyDescent="0.2">
      <c r="A1178" s="28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12"/>
      <c r="P1178" s="12"/>
      <c r="Q1178" s="28"/>
      <c r="R1178" s="28"/>
      <c r="S1178" s="28"/>
    </row>
    <row r="1179" spans="1:19" x14ac:dyDescent="0.2">
      <c r="A1179" s="28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12"/>
      <c r="P1179" s="12"/>
      <c r="Q1179" s="28"/>
      <c r="R1179" s="28"/>
      <c r="S1179" s="28"/>
    </row>
    <row r="1180" spans="1:19" x14ac:dyDescent="0.2">
      <c r="A1180" s="28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12"/>
      <c r="P1180" s="12"/>
      <c r="Q1180" s="28"/>
      <c r="R1180" s="28"/>
      <c r="S1180" s="28"/>
    </row>
    <row r="1181" spans="1:19" x14ac:dyDescent="0.2">
      <c r="A1181" s="28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12"/>
      <c r="P1181" s="12"/>
      <c r="Q1181" s="28"/>
      <c r="R1181" s="28"/>
      <c r="S1181" s="28"/>
    </row>
    <row r="1182" spans="1:19" x14ac:dyDescent="0.2">
      <c r="A1182" s="28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12"/>
      <c r="P1182" s="12"/>
      <c r="Q1182" s="28"/>
      <c r="R1182" s="28"/>
      <c r="S1182" s="28"/>
    </row>
    <row r="1183" spans="1:19" x14ac:dyDescent="0.2">
      <c r="A1183" s="28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12"/>
      <c r="P1183" s="12"/>
      <c r="Q1183" s="28"/>
      <c r="R1183" s="28"/>
      <c r="S1183" s="28"/>
    </row>
    <row r="1184" spans="1:19" x14ac:dyDescent="0.2">
      <c r="A1184" s="28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12"/>
      <c r="P1184" s="12"/>
      <c r="Q1184" s="28"/>
      <c r="R1184" s="28"/>
      <c r="S1184" s="28"/>
    </row>
    <row r="1185" spans="1:19" x14ac:dyDescent="0.2">
      <c r="A1185" s="28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12"/>
      <c r="P1185" s="12"/>
      <c r="Q1185" s="28"/>
      <c r="R1185" s="28"/>
      <c r="S1185" s="28"/>
    </row>
    <row r="1186" spans="1:19" x14ac:dyDescent="0.2">
      <c r="A1186" s="28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12"/>
      <c r="P1186" s="12"/>
      <c r="Q1186" s="28"/>
      <c r="R1186" s="28"/>
      <c r="S1186" s="28"/>
    </row>
    <row r="1187" spans="1:19" x14ac:dyDescent="0.2">
      <c r="A1187" s="28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12"/>
      <c r="P1187" s="12"/>
      <c r="Q1187" s="28"/>
      <c r="R1187" s="28"/>
      <c r="S1187" s="28"/>
    </row>
    <row r="1188" spans="1:19" x14ac:dyDescent="0.2">
      <c r="A1188" s="28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12"/>
      <c r="P1188" s="12"/>
      <c r="Q1188" s="28"/>
      <c r="R1188" s="28"/>
      <c r="S1188" s="28"/>
    </row>
    <row r="1189" spans="1:19" x14ac:dyDescent="0.2">
      <c r="A1189" s="28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12"/>
      <c r="P1189" s="12"/>
      <c r="Q1189" s="28"/>
      <c r="R1189" s="28"/>
      <c r="S1189" s="28"/>
    </row>
    <row r="1190" spans="1:19" x14ac:dyDescent="0.2">
      <c r="A1190" s="28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12"/>
      <c r="P1190" s="12"/>
      <c r="Q1190" s="28"/>
      <c r="R1190" s="28"/>
      <c r="S1190" s="28"/>
    </row>
    <row r="1191" spans="1:19" x14ac:dyDescent="0.2">
      <c r="A1191" s="28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12"/>
      <c r="P1191" s="12"/>
      <c r="Q1191" s="28"/>
      <c r="R1191" s="28"/>
      <c r="S1191" s="28"/>
    </row>
    <row r="1192" spans="1:19" x14ac:dyDescent="0.2">
      <c r="A1192" s="28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12"/>
      <c r="P1192" s="12"/>
      <c r="Q1192" s="28"/>
      <c r="R1192" s="28"/>
      <c r="S1192" s="28"/>
    </row>
    <row r="1193" spans="1:19" x14ac:dyDescent="0.2">
      <c r="A1193" s="28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12"/>
      <c r="P1193" s="12"/>
      <c r="Q1193" s="28"/>
      <c r="R1193" s="28"/>
      <c r="S1193" s="28"/>
    </row>
    <row r="1194" spans="1:19" x14ac:dyDescent="0.2">
      <c r="A1194" s="28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12"/>
      <c r="P1194" s="12"/>
      <c r="Q1194" s="28"/>
      <c r="R1194" s="28"/>
      <c r="S1194" s="28"/>
    </row>
    <row r="1195" spans="1:19" x14ac:dyDescent="0.2">
      <c r="A1195" s="28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12"/>
      <c r="P1195" s="12"/>
      <c r="Q1195" s="28"/>
      <c r="R1195" s="28"/>
      <c r="S1195" s="28"/>
    </row>
    <row r="1196" spans="1:19" x14ac:dyDescent="0.2">
      <c r="A1196" s="28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12"/>
      <c r="P1196" s="12"/>
      <c r="Q1196" s="28"/>
      <c r="R1196" s="28"/>
      <c r="S1196" s="28"/>
    </row>
    <row r="1197" spans="1:19" x14ac:dyDescent="0.2">
      <c r="A1197" s="28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12"/>
      <c r="P1197" s="12"/>
      <c r="Q1197" s="28"/>
      <c r="R1197" s="28"/>
      <c r="S1197" s="28"/>
    </row>
    <row r="1198" spans="1:19" x14ac:dyDescent="0.2">
      <c r="A1198" s="28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12"/>
      <c r="P1198" s="12"/>
      <c r="Q1198" s="28"/>
      <c r="R1198" s="28"/>
      <c r="S1198" s="28"/>
    </row>
    <row r="1199" spans="1:19" x14ac:dyDescent="0.2">
      <c r="A1199" s="2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12"/>
      <c r="P1199" s="12"/>
      <c r="Q1199" s="28"/>
      <c r="R1199" s="28"/>
      <c r="S1199" s="28"/>
    </row>
    <row r="1200" spans="1:19" x14ac:dyDescent="0.2">
      <c r="A1200" s="28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12"/>
      <c r="P1200" s="12"/>
      <c r="Q1200" s="28"/>
      <c r="R1200" s="28"/>
      <c r="S1200" s="28"/>
    </row>
    <row r="1201" spans="1:19" x14ac:dyDescent="0.2">
      <c r="A1201" s="28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12"/>
      <c r="P1201" s="12"/>
      <c r="Q1201" s="28"/>
      <c r="R1201" s="28"/>
      <c r="S1201" s="28"/>
    </row>
    <row r="1202" spans="1:19" x14ac:dyDescent="0.2">
      <c r="A1202" s="28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12"/>
      <c r="P1202" s="12"/>
      <c r="Q1202" s="28"/>
      <c r="R1202" s="28"/>
      <c r="S1202" s="28"/>
    </row>
    <row r="1203" spans="1:19" x14ac:dyDescent="0.2">
      <c r="A1203" s="28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12"/>
      <c r="P1203" s="12"/>
      <c r="Q1203" s="28"/>
      <c r="R1203" s="28"/>
      <c r="S1203" s="28"/>
    </row>
    <row r="1204" spans="1:19" x14ac:dyDescent="0.2">
      <c r="A1204" s="28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12"/>
      <c r="P1204" s="12"/>
      <c r="Q1204" s="28"/>
      <c r="R1204" s="28"/>
      <c r="S1204" s="28"/>
    </row>
    <row r="1205" spans="1:19" x14ac:dyDescent="0.2">
      <c r="A1205" s="2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12"/>
      <c r="P1205" s="12"/>
      <c r="Q1205" s="28"/>
      <c r="R1205" s="28"/>
      <c r="S1205" s="28"/>
    </row>
    <row r="1206" spans="1:19" x14ac:dyDescent="0.2">
      <c r="A1206" s="28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12"/>
      <c r="P1206" s="12"/>
      <c r="Q1206" s="28"/>
      <c r="R1206" s="28"/>
      <c r="S1206" s="28"/>
    </row>
    <row r="1207" spans="1:19" x14ac:dyDescent="0.2">
      <c r="A1207" s="2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12"/>
      <c r="P1207" s="12"/>
      <c r="Q1207" s="28"/>
      <c r="R1207" s="28"/>
      <c r="S1207" s="28"/>
    </row>
    <row r="1208" spans="1:19" x14ac:dyDescent="0.2">
      <c r="A1208" s="2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12"/>
      <c r="P1208" s="12"/>
      <c r="Q1208" s="28"/>
      <c r="R1208" s="28"/>
      <c r="S1208" s="28"/>
    </row>
    <row r="1209" spans="1:19" x14ac:dyDescent="0.2">
      <c r="A1209" s="28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12"/>
      <c r="P1209" s="12"/>
      <c r="Q1209" s="28"/>
      <c r="R1209" s="28"/>
      <c r="S1209" s="28"/>
    </row>
    <row r="1210" spans="1:19" x14ac:dyDescent="0.2">
      <c r="A1210" s="28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12"/>
      <c r="P1210" s="12"/>
      <c r="Q1210" s="28"/>
      <c r="R1210" s="28"/>
      <c r="S1210" s="28"/>
    </row>
    <row r="1211" spans="1:19" x14ac:dyDescent="0.2">
      <c r="A1211" s="28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12"/>
      <c r="P1211" s="12"/>
      <c r="Q1211" s="28"/>
      <c r="R1211" s="28"/>
      <c r="S1211" s="28"/>
    </row>
    <row r="1212" spans="1:19" x14ac:dyDescent="0.2">
      <c r="A1212" s="28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12"/>
      <c r="P1212" s="12"/>
      <c r="Q1212" s="28"/>
      <c r="R1212" s="28"/>
      <c r="S1212" s="28"/>
    </row>
    <row r="1213" spans="1:19" x14ac:dyDescent="0.2">
      <c r="A1213" s="28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12"/>
      <c r="P1213" s="12"/>
      <c r="Q1213" s="28"/>
      <c r="R1213" s="28"/>
      <c r="S1213" s="28"/>
    </row>
    <row r="1214" spans="1:19" x14ac:dyDescent="0.2">
      <c r="A1214" s="28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12"/>
      <c r="P1214" s="12"/>
      <c r="Q1214" s="28"/>
      <c r="R1214" s="28"/>
      <c r="S1214" s="28"/>
    </row>
    <row r="1215" spans="1:19" x14ac:dyDescent="0.2">
      <c r="A1215" s="28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12"/>
      <c r="P1215" s="12"/>
      <c r="Q1215" s="28"/>
      <c r="R1215" s="28"/>
      <c r="S1215" s="28"/>
    </row>
    <row r="1216" spans="1:19" x14ac:dyDescent="0.2">
      <c r="A1216" s="28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12"/>
      <c r="P1216" s="12"/>
      <c r="Q1216" s="28"/>
      <c r="R1216" s="28"/>
      <c r="S1216" s="28"/>
    </row>
    <row r="1217" spans="1:19" x14ac:dyDescent="0.2">
      <c r="A1217" s="28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12"/>
      <c r="P1217" s="12"/>
      <c r="Q1217" s="28"/>
      <c r="R1217" s="28"/>
      <c r="S1217" s="28"/>
    </row>
    <row r="1218" spans="1:19" x14ac:dyDescent="0.2">
      <c r="A1218" s="28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12"/>
      <c r="P1218" s="12"/>
      <c r="Q1218" s="28"/>
      <c r="R1218" s="28"/>
      <c r="S1218" s="28"/>
    </row>
    <row r="1219" spans="1:19" x14ac:dyDescent="0.2">
      <c r="A1219" s="2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12"/>
      <c r="P1219" s="12"/>
      <c r="Q1219" s="28"/>
      <c r="R1219" s="28"/>
      <c r="S1219" s="28"/>
    </row>
    <row r="1220" spans="1:19" x14ac:dyDescent="0.2">
      <c r="A1220" s="2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12"/>
      <c r="P1220" s="12"/>
      <c r="Q1220" s="28"/>
      <c r="R1220" s="28"/>
      <c r="S1220" s="28"/>
    </row>
    <row r="1221" spans="1:19" x14ac:dyDescent="0.2">
      <c r="A1221" s="2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12"/>
      <c r="P1221" s="12"/>
      <c r="Q1221" s="28"/>
      <c r="R1221" s="28"/>
      <c r="S1221" s="28"/>
    </row>
    <row r="1222" spans="1:19" x14ac:dyDescent="0.2">
      <c r="A1222" s="2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12"/>
      <c r="P1222" s="12"/>
      <c r="Q1222" s="28"/>
      <c r="R1222" s="28"/>
      <c r="S1222" s="28"/>
    </row>
    <row r="1223" spans="1:19" x14ac:dyDescent="0.2">
      <c r="A1223" s="2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12"/>
      <c r="P1223" s="12"/>
      <c r="Q1223" s="28"/>
      <c r="R1223" s="28"/>
      <c r="S1223" s="28"/>
    </row>
    <row r="1224" spans="1:19" x14ac:dyDescent="0.2">
      <c r="A1224" s="2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12"/>
      <c r="P1224" s="12"/>
      <c r="Q1224" s="28"/>
      <c r="R1224" s="28"/>
      <c r="S1224" s="28"/>
    </row>
    <row r="1225" spans="1:19" x14ac:dyDescent="0.2">
      <c r="A1225" s="2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12"/>
      <c r="P1225" s="12"/>
      <c r="Q1225" s="28"/>
      <c r="R1225" s="28"/>
      <c r="S1225" s="28"/>
    </row>
    <row r="1226" spans="1:19" x14ac:dyDescent="0.2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12"/>
      <c r="P1226" s="12"/>
      <c r="Q1226" s="28"/>
      <c r="R1226" s="28"/>
      <c r="S1226" s="28"/>
    </row>
    <row r="1227" spans="1:19" x14ac:dyDescent="0.2">
      <c r="A1227" s="2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12"/>
      <c r="P1227" s="12"/>
      <c r="Q1227" s="28"/>
      <c r="R1227" s="28"/>
      <c r="S1227" s="28"/>
    </row>
    <row r="1228" spans="1:19" x14ac:dyDescent="0.2">
      <c r="A1228" s="2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12"/>
      <c r="P1228" s="12"/>
      <c r="Q1228" s="28"/>
      <c r="R1228" s="28"/>
      <c r="S1228" s="28"/>
    </row>
    <row r="1229" spans="1:19" x14ac:dyDescent="0.2">
      <c r="A1229" s="2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12"/>
      <c r="P1229" s="12"/>
      <c r="Q1229" s="28"/>
      <c r="R1229" s="28"/>
      <c r="S1229" s="28"/>
    </row>
    <row r="1230" spans="1:19" x14ac:dyDescent="0.2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12"/>
      <c r="P1230" s="12"/>
      <c r="Q1230" s="28"/>
      <c r="R1230" s="28"/>
      <c r="S1230" s="28"/>
    </row>
    <row r="1231" spans="1:19" x14ac:dyDescent="0.2">
      <c r="A1231" s="2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12"/>
      <c r="P1231" s="12"/>
      <c r="Q1231" s="28"/>
      <c r="R1231" s="28"/>
      <c r="S1231" s="28"/>
    </row>
    <row r="1232" spans="1:19" x14ac:dyDescent="0.2">
      <c r="A1232" s="2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12"/>
      <c r="P1232" s="12"/>
      <c r="Q1232" s="28"/>
      <c r="R1232" s="28"/>
      <c r="S1232" s="28"/>
    </row>
    <row r="1233" spans="1:19" x14ac:dyDescent="0.2">
      <c r="A1233" s="2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12"/>
      <c r="P1233" s="12"/>
      <c r="Q1233" s="28"/>
      <c r="R1233" s="28"/>
      <c r="S1233" s="28"/>
    </row>
    <row r="1234" spans="1:19" x14ac:dyDescent="0.2">
      <c r="A1234" s="2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12"/>
      <c r="P1234" s="12"/>
      <c r="Q1234" s="28"/>
      <c r="R1234" s="28"/>
      <c r="S1234" s="28"/>
    </row>
    <row r="1235" spans="1:19" x14ac:dyDescent="0.2">
      <c r="A1235" s="2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12"/>
      <c r="P1235" s="12"/>
      <c r="Q1235" s="28"/>
      <c r="R1235" s="28"/>
      <c r="S1235" s="28"/>
    </row>
    <row r="1236" spans="1:19" x14ac:dyDescent="0.2">
      <c r="A1236" s="2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12"/>
      <c r="P1236" s="12"/>
      <c r="Q1236" s="28"/>
      <c r="R1236" s="28"/>
      <c r="S1236" s="28"/>
    </row>
    <row r="1237" spans="1:19" x14ac:dyDescent="0.2">
      <c r="A1237" s="2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12"/>
      <c r="P1237" s="12"/>
      <c r="Q1237" s="28"/>
      <c r="R1237" s="28"/>
      <c r="S1237" s="28"/>
    </row>
    <row r="1238" spans="1:19" x14ac:dyDescent="0.2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12"/>
      <c r="P1238" s="12"/>
      <c r="Q1238" s="28"/>
      <c r="R1238" s="28"/>
      <c r="S1238" s="28"/>
    </row>
    <row r="1239" spans="1:19" x14ac:dyDescent="0.2">
      <c r="A1239" s="2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12"/>
      <c r="P1239" s="12"/>
      <c r="Q1239" s="28"/>
      <c r="R1239" s="28"/>
      <c r="S1239" s="28"/>
    </row>
    <row r="1240" spans="1:19" x14ac:dyDescent="0.2">
      <c r="A1240" s="2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12"/>
      <c r="P1240" s="12"/>
      <c r="Q1240" s="28"/>
      <c r="R1240" s="28"/>
      <c r="S1240" s="28"/>
    </row>
    <row r="1241" spans="1:19" x14ac:dyDescent="0.2">
      <c r="A1241" s="2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12"/>
      <c r="P1241" s="12"/>
      <c r="Q1241" s="28"/>
      <c r="R1241" s="28"/>
      <c r="S1241" s="28"/>
    </row>
    <row r="1242" spans="1:19" x14ac:dyDescent="0.2">
      <c r="A1242" s="2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12"/>
      <c r="P1242" s="12"/>
      <c r="Q1242" s="28"/>
      <c r="R1242" s="28"/>
      <c r="S1242" s="28"/>
    </row>
    <row r="1243" spans="1:19" x14ac:dyDescent="0.2">
      <c r="A1243" s="2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12"/>
      <c r="P1243" s="12"/>
      <c r="Q1243" s="28"/>
      <c r="R1243" s="28"/>
      <c r="S1243" s="28"/>
    </row>
    <row r="1244" spans="1:19" x14ac:dyDescent="0.2">
      <c r="A1244" s="2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12"/>
      <c r="P1244" s="12"/>
      <c r="Q1244" s="28"/>
      <c r="R1244" s="28"/>
      <c r="S1244" s="28"/>
    </row>
    <row r="1245" spans="1:19" x14ac:dyDescent="0.2">
      <c r="A1245" s="2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12"/>
      <c r="P1245" s="12"/>
      <c r="Q1245" s="28"/>
      <c r="R1245" s="28"/>
      <c r="S1245" s="28"/>
    </row>
    <row r="1246" spans="1:19" x14ac:dyDescent="0.2">
      <c r="A1246" s="2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12"/>
      <c r="P1246" s="12"/>
      <c r="Q1246" s="28"/>
      <c r="R1246" s="28"/>
      <c r="S1246" s="28"/>
    </row>
    <row r="1247" spans="1:19" x14ac:dyDescent="0.2">
      <c r="A1247" s="2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12"/>
      <c r="P1247" s="12"/>
      <c r="Q1247" s="28"/>
      <c r="R1247" s="28"/>
      <c r="S1247" s="28"/>
    </row>
    <row r="1248" spans="1:19" x14ac:dyDescent="0.2">
      <c r="A1248" s="2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12"/>
      <c r="P1248" s="12"/>
      <c r="Q1248" s="28"/>
      <c r="R1248" s="28"/>
      <c r="S1248" s="28"/>
    </row>
    <row r="1249" spans="1:19" x14ac:dyDescent="0.2">
      <c r="A1249" s="2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12"/>
      <c r="P1249" s="12"/>
      <c r="Q1249" s="28"/>
      <c r="R1249" s="28"/>
      <c r="S1249" s="28"/>
    </row>
    <row r="1250" spans="1:19" x14ac:dyDescent="0.2">
      <c r="A1250" s="2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12"/>
      <c r="P1250" s="12"/>
      <c r="Q1250" s="28"/>
      <c r="R1250" s="28"/>
      <c r="S1250" s="28"/>
    </row>
    <row r="1251" spans="1:19" x14ac:dyDescent="0.2">
      <c r="A1251" s="28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12"/>
      <c r="P1251" s="12"/>
      <c r="Q1251" s="28"/>
      <c r="R1251" s="28"/>
      <c r="S1251" s="28"/>
    </row>
    <row r="1252" spans="1:19" x14ac:dyDescent="0.2">
      <c r="A1252" s="28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12"/>
      <c r="P1252" s="12"/>
      <c r="Q1252" s="28"/>
      <c r="R1252" s="28"/>
      <c r="S1252" s="28"/>
    </row>
    <row r="1253" spans="1:19" x14ac:dyDescent="0.2">
      <c r="A1253" s="28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12"/>
      <c r="P1253" s="12"/>
      <c r="Q1253" s="28"/>
      <c r="R1253" s="28"/>
      <c r="S1253" s="28"/>
    </row>
    <row r="1254" spans="1:19" x14ac:dyDescent="0.2">
      <c r="A1254" s="28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12"/>
      <c r="P1254" s="12"/>
      <c r="Q1254" s="28"/>
      <c r="R1254" s="28"/>
      <c r="S1254" s="28"/>
    </row>
    <row r="1255" spans="1:19" x14ac:dyDescent="0.2">
      <c r="A1255" s="28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12"/>
      <c r="P1255" s="12"/>
      <c r="Q1255" s="28"/>
      <c r="R1255" s="28"/>
      <c r="S1255" s="28"/>
    </row>
    <row r="1256" spans="1:19" x14ac:dyDescent="0.2">
      <c r="A1256" s="28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12"/>
      <c r="P1256" s="12"/>
      <c r="Q1256" s="28"/>
      <c r="R1256" s="28"/>
      <c r="S1256" s="28"/>
    </row>
    <row r="1257" spans="1:19" x14ac:dyDescent="0.2">
      <c r="A1257" s="2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12"/>
      <c r="P1257" s="12"/>
      <c r="Q1257" s="28"/>
      <c r="R1257" s="28"/>
      <c r="S1257" s="28"/>
    </row>
    <row r="1258" spans="1:19" x14ac:dyDescent="0.2">
      <c r="A1258" s="28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12"/>
      <c r="P1258" s="12"/>
      <c r="Q1258" s="28"/>
      <c r="R1258" s="28"/>
      <c r="S1258" s="28"/>
    </row>
    <row r="1259" spans="1:19" x14ac:dyDescent="0.2">
      <c r="A1259" s="28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12"/>
      <c r="P1259" s="12"/>
      <c r="Q1259" s="28"/>
      <c r="R1259" s="28"/>
      <c r="S1259" s="28"/>
    </row>
    <row r="1260" spans="1:19" x14ac:dyDescent="0.2">
      <c r="A1260" s="28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12"/>
      <c r="P1260" s="12"/>
      <c r="Q1260" s="28"/>
      <c r="R1260" s="28"/>
      <c r="S1260" s="28"/>
    </row>
    <row r="1261" spans="1:19" x14ac:dyDescent="0.2">
      <c r="A1261" s="2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12"/>
      <c r="P1261" s="12"/>
      <c r="Q1261" s="28"/>
      <c r="R1261" s="28"/>
      <c r="S1261" s="28"/>
    </row>
    <row r="1262" spans="1:19" x14ac:dyDescent="0.2">
      <c r="A1262" s="28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12"/>
      <c r="P1262" s="12"/>
      <c r="Q1262" s="28"/>
      <c r="R1262" s="28"/>
      <c r="S1262" s="28"/>
    </row>
    <row r="1263" spans="1:19" x14ac:dyDescent="0.2">
      <c r="A1263" s="28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12"/>
      <c r="P1263" s="12"/>
      <c r="Q1263" s="28"/>
      <c r="R1263" s="28"/>
      <c r="S1263" s="28"/>
    </row>
    <row r="1264" spans="1:19" x14ac:dyDescent="0.2">
      <c r="A1264" s="28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12"/>
      <c r="P1264" s="12"/>
      <c r="Q1264" s="28"/>
      <c r="R1264" s="28"/>
      <c r="S1264" s="28"/>
    </row>
    <row r="1265" spans="1:19" x14ac:dyDescent="0.2">
      <c r="A1265" s="2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12"/>
      <c r="P1265" s="12"/>
      <c r="Q1265" s="28"/>
      <c r="R1265" s="28"/>
      <c r="S1265" s="28"/>
    </row>
    <row r="1266" spans="1:19" x14ac:dyDescent="0.2">
      <c r="A1266" s="28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12"/>
      <c r="P1266" s="12"/>
      <c r="Q1266" s="28"/>
      <c r="R1266" s="28"/>
      <c r="S1266" s="28"/>
    </row>
    <row r="1267" spans="1:19" x14ac:dyDescent="0.2">
      <c r="A1267" s="28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12"/>
      <c r="P1267" s="12"/>
      <c r="Q1267" s="28"/>
      <c r="R1267" s="28"/>
      <c r="S1267" s="28"/>
    </row>
    <row r="1268" spans="1:19" x14ac:dyDescent="0.2">
      <c r="A1268" s="28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12"/>
      <c r="P1268" s="12"/>
      <c r="Q1268" s="28"/>
      <c r="R1268" s="28"/>
      <c r="S1268" s="28"/>
    </row>
    <row r="1269" spans="1:19" x14ac:dyDescent="0.2">
      <c r="A1269" s="28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12"/>
      <c r="P1269" s="12"/>
      <c r="Q1269" s="28"/>
      <c r="R1269" s="28"/>
      <c r="S1269" s="28"/>
    </row>
    <row r="1270" spans="1:19" x14ac:dyDescent="0.2">
      <c r="A1270" s="28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12"/>
      <c r="P1270" s="12"/>
      <c r="Q1270" s="28"/>
      <c r="R1270" s="28"/>
      <c r="S1270" s="28"/>
    </row>
    <row r="1271" spans="1:19" x14ac:dyDescent="0.2">
      <c r="A1271" s="2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12"/>
      <c r="P1271" s="12"/>
      <c r="Q1271" s="28"/>
      <c r="R1271" s="28"/>
      <c r="S1271" s="28"/>
    </row>
    <row r="1272" spans="1:19" x14ac:dyDescent="0.2">
      <c r="A1272" s="28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12"/>
      <c r="P1272" s="12"/>
      <c r="Q1272" s="28"/>
      <c r="R1272" s="28"/>
      <c r="S1272" s="28"/>
    </row>
    <row r="1273" spans="1:19" x14ac:dyDescent="0.2">
      <c r="A1273" s="28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12"/>
      <c r="P1273" s="12"/>
      <c r="Q1273" s="28"/>
      <c r="R1273" s="28"/>
      <c r="S1273" s="28"/>
    </row>
    <row r="1274" spans="1:19" x14ac:dyDescent="0.2">
      <c r="A1274" s="28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12"/>
      <c r="P1274" s="12"/>
      <c r="Q1274" s="28"/>
      <c r="R1274" s="28"/>
      <c r="S1274" s="28"/>
    </row>
    <row r="1275" spans="1:19" x14ac:dyDescent="0.2">
      <c r="A1275" s="28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12"/>
      <c r="P1275" s="12"/>
      <c r="Q1275" s="28"/>
      <c r="R1275" s="28"/>
      <c r="S1275" s="28"/>
    </row>
    <row r="1276" spans="1:19" x14ac:dyDescent="0.2">
      <c r="A1276" s="28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12"/>
      <c r="P1276" s="12"/>
      <c r="Q1276" s="28"/>
      <c r="R1276" s="28"/>
      <c r="S1276" s="28"/>
    </row>
    <row r="1277" spans="1:19" x14ac:dyDescent="0.2">
      <c r="A1277" s="2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12"/>
      <c r="P1277" s="12"/>
      <c r="Q1277" s="28"/>
      <c r="R1277" s="28"/>
      <c r="S1277" s="28"/>
    </row>
    <row r="1278" spans="1:19" x14ac:dyDescent="0.2">
      <c r="A1278" s="28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12"/>
      <c r="P1278" s="12"/>
      <c r="Q1278" s="28"/>
      <c r="R1278" s="28"/>
      <c r="S1278" s="28"/>
    </row>
    <row r="1279" spans="1:19" x14ac:dyDescent="0.2">
      <c r="A1279" s="28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12"/>
      <c r="P1279" s="12"/>
      <c r="Q1279" s="28"/>
      <c r="R1279" s="28"/>
      <c r="S1279" s="28"/>
    </row>
    <row r="1280" spans="1:19" x14ac:dyDescent="0.2">
      <c r="A1280" s="2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12"/>
      <c r="P1280" s="12"/>
      <c r="Q1280" s="28"/>
      <c r="R1280" s="28"/>
      <c r="S1280" s="28"/>
    </row>
    <row r="1281" spans="1:19" x14ac:dyDescent="0.2">
      <c r="A1281" s="2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12"/>
      <c r="P1281" s="12"/>
      <c r="Q1281" s="28"/>
      <c r="R1281" s="28"/>
      <c r="S1281" s="28"/>
    </row>
    <row r="1282" spans="1:19" x14ac:dyDescent="0.2">
      <c r="A1282" s="2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12"/>
      <c r="P1282" s="12"/>
      <c r="Q1282" s="28"/>
      <c r="R1282" s="28"/>
      <c r="S1282" s="28"/>
    </row>
    <row r="1283" spans="1:19" x14ac:dyDescent="0.2">
      <c r="A1283" s="28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12"/>
      <c r="P1283" s="12"/>
      <c r="Q1283" s="28"/>
      <c r="R1283" s="28"/>
      <c r="S1283" s="28"/>
    </row>
    <row r="1284" spans="1:19" x14ac:dyDescent="0.2">
      <c r="A1284" s="28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12"/>
      <c r="P1284" s="12"/>
      <c r="Q1284" s="28"/>
      <c r="R1284" s="28"/>
      <c r="S1284" s="28"/>
    </row>
    <row r="1285" spans="1:19" x14ac:dyDescent="0.2">
      <c r="A1285" s="28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12"/>
      <c r="P1285" s="12"/>
      <c r="Q1285" s="28"/>
      <c r="R1285" s="28"/>
      <c r="S1285" s="28"/>
    </row>
    <row r="1286" spans="1:19" x14ac:dyDescent="0.2">
      <c r="A1286" s="28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12"/>
      <c r="P1286" s="12"/>
      <c r="Q1286" s="28"/>
      <c r="R1286" s="28"/>
      <c r="S1286" s="28"/>
    </row>
    <row r="1287" spans="1:19" x14ac:dyDescent="0.2">
      <c r="A1287" s="28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12"/>
      <c r="P1287" s="12"/>
      <c r="Q1287" s="28"/>
      <c r="R1287" s="28"/>
      <c r="S1287" s="28"/>
    </row>
    <row r="1288" spans="1:19" x14ac:dyDescent="0.2">
      <c r="A1288" s="28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12"/>
      <c r="P1288" s="12"/>
      <c r="Q1288" s="28"/>
      <c r="R1288" s="28"/>
      <c r="S1288" s="28"/>
    </row>
    <row r="1289" spans="1:19" x14ac:dyDescent="0.2">
      <c r="A1289" s="28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12"/>
      <c r="P1289" s="12"/>
      <c r="Q1289" s="28"/>
      <c r="R1289" s="28"/>
      <c r="S1289" s="28"/>
    </row>
    <row r="1290" spans="1:19" x14ac:dyDescent="0.2">
      <c r="A1290" s="28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12"/>
      <c r="P1290" s="12"/>
      <c r="Q1290" s="28"/>
      <c r="R1290" s="28"/>
      <c r="S1290" s="28"/>
    </row>
    <row r="1291" spans="1:19" x14ac:dyDescent="0.2">
      <c r="A1291" s="28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12"/>
      <c r="P1291" s="12"/>
      <c r="Q1291" s="28"/>
      <c r="R1291" s="28"/>
      <c r="S1291" s="28"/>
    </row>
    <row r="1292" spans="1:19" x14ac:dyDescent="0.2">
      <c r="A1292" s="28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12"/>
      <c r="P1292" s="12"/>
      <c r="Q1292" s="28"/>
      <c r="R1292" s="28"/>
      <c r="S1292" s="28"/>
    </row>
    <row r="1293" spans="1:19" x14ac:dyDescent="0.2">
      <c r="A1293" s="28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12"/>
      <c r="P1293" s="12"/>
      <c r="Q1293" s="28"/>
      <c r="R1293" s="28"/>
      <c r="S1293" s="28"/>
    </row>
    <row r="1294" spans="1:19" x14ac:dyDescent="0.2">
      <c r="A1294" s="28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12"/>
      <c r="P1294" s="12"/>
      <c r="Q1294" s="28"/>
      <c r="R1294" s="28"/>
      <c r="S1294" s="28"/>
    </row>
    <row r="1295" spans="1:19" x14ac:dyDescent="0.2">
      <c r="A1295" s="28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12"/>
      <c r="P1295" s="12"/>
      <c r="Q1295" s="28"/>
      <c r="R1295" s="28"/>
      <c r="S1295" s="28"/>
    </row>
    <row r="1296" spans="1:19" x14ac:dyDescent="0.2">
      <c r="A1296" s="28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12"/>
      <c r="P1296" s="12"/>
      <c r="Q1296" s="28"/>
      <c r="R1296" s="28"/>
      <c r="S1296" s="28"/>
    </row>
    <row r="1297" spans="1:19" x14ac:dyDescent="0.2">
      <c r="A1297" s="28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12"/>
      <c r="P1297" s="12"/>
      <c r="Q1297" s="28"/>
      <c r="R1297" s="28"/>
      <c r="S1297" s="28"/>
    </row>
    <row r="1298" spans="1:19" x14ac:dyDescent="0.2">
      <c r="A1298" s="28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12"/>
      <c r="P1298" s="12"/>
      <c r="Q1298" s="28"/>
      <c r="R1298" s="28"/>
      <c r="S1298" s="28"/>
    </row>
    <row r="1299" spans="1:19" x14ac:dyDescent="0.2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12"/>
      <c r="P1299" s="12"/>
      <c r="Q1299" s="28"/>
      <c r="R1299" s="28"/>
      <c r="S1299" s="28"/>
    </row>
    <row r="1300" spans="1:19" x14ac:dyDescent="0.2">
      <c r="A1300" s="2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12"/>
      <c r="P1300" s="12"/>
      <c r="Q1300" s="28"/>
      <c r="R1300" s="28"/>
      <c r="S1300" s="28"/>
    </row>
    <row r="1301" spans="1:19" x14ac:dyDescent="0.2">
      <c r="A1301" s="2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12"/>
      <c r="P1301" s="12"/>
      <c r="Q1301" s="28"/>
      <c r="R1301" s="28"/>
      <c r="S1301" s="28"/>
    </row>
    <row r="1302" spans="1:19" x14ac:dyDescent="0.2">
      <c r="A1302" s="2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12"/>
      <c r="P1302" s="12"/>
      <c r="Q1302" s="28"/>
      <c r="R1302" s="28"/>
      <c r="S1302" s="28"/>
    </row>
    <row r="1303" spans="1:19" x14ac:dyDescent="0.2">
      <c r="A1303" s="2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12"/>
      <c r="P1303" s="12"/>
      <c r="Q1303" s="28"/>
      <c r="R1303" s="28"/>
      <c r="S1303" s="28"/>
    </row>
    <row r="1304" spans="1:19" x14ac:dyDescent="0.2">
      <c r="A1304" s="2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12"/>
      <c r="P1304" s="12"/>
      <c r="Q1304" s="28"/>
      <c r="R1304" s="28"/>
      <c r="S1304" s="28"/>
    </row>
    <row r="1305" spans="1:19" x14ac:dyDescent="0.2">
      <c r="A1305" s="2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12"/>
      <c r="P1305" s="12"/>
      <c r="Q1305" s="28"/>
      <c r="R1305" s="28"/>
      <c r="S1305" s="28"/>
    </row>
    <row r="1306" spans="1:19" x14ac:dyDescent="0.2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12"/>
      <c r="P1306" s="12"/>
      <c r="Q1306" s="28"/>
      <c r="R1306" s="28"/>
      <c r="S1306" s="28"/>
    </row>
    <row r="1307" spans="1:19" x14ac:dyDescent="0.2">
      <c r="A1307" s="2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12"/>
      <c r="P1307" s="12"/>
      <c r="Q1307" s="28"/>
      <c r="R1307" s="28"/>
      <c r="S1307" s="28"/>
    </row>
    <row r="1308" spans="1:19" x14ac:dyDescent="0.2">
      <c r="A1308" s="2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12"/>
      <c r="P1308" s="12"/>
      <c r="Q1308" s="28"/>
      <c r="R1308" s="28"/>
      <c r="S1308" s="28"/>
    </row>
    <row r="1309" spans="1:19" x14ac:dyDescent="0.2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12"/>
      <c r="P1309" s="12"/>
      <c r="Q1309" s="28"/>
      <c r="R1309" s="28"/>
      <c r="S1309" s="28"/>
    </row>
    <row r="1310" spans="1:19" x14ac:dyDescent="0.2">
      <c r="A1310" s="2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12"/>
      <c r="P1310" s="12"/>
      <c r="Q1310" s="28"/>
      <c r="R1310" s="28"/>
      <c r="S1310" s="28"/>
    </row>
    <row r="1311" spans="1:19" x14ac:dyDescent="0.2">
      <c r="A1311" s="2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12"/>
      <c r="P1311" s="12"/>
      <c r="Q1311" s="28"/>
      <c r="R1311" s="28"/>
      <c r="S1311" s="28"/>
    </row>
    <row r="1312" spans="1:19" x14ac:dyDescent="0.2">
      <c r="A1312" s="2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12"/>
      <c r="P1312" s="12"/>
      <c r="Q1312" s="28"/>
      <c r="R1312" s="28"/>
      <c r="S1312" s="28"/>
    </row>
    <row r="1313" spans="1:19" x14ac:dyDescent="0.2">
      <c r="A1313" s="2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12"/>
      <c r="P1313" s="12"/>
      <c r="Q1313" s="28"/>
      <c r="R1313" s="28"/>
      <c r="S1313" s="28"/>
    </row>
    <row r="1314" spans="1:19" x14ac:dyDescent="0.2">
      <c r="A1314" s="2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12"/>
      <c r="P1314" s="12"/>
      <c r="Q1314" s="28"/>
      <c r="R1314" s="28"/>
      <c r="S1314" s="28"/>
    </row>
    <row r="1315" spans="1:19" x14ac:dyDescent="0.2">
      <c r="A1315" s="2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12"/>
      <c r="P1315" s="12"/>
      <c r="Q1315" s="28"/>
      <c r="R1315" s="28"/>
      <c r="S1315" s="28"/>
    </row>
    <row r="1316" spans="1:19" x14ac:dyDescent="0.2">
      <c r="A1316" s="2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12"/>
      <c r="P1316" s="12"/>
      <c r="Q1316" s="28"/>
      <c r="R1316" s="28"/>
      <c r="S1316" s="28"/>
    </row>
    <row r="1317" spans="1:19" x14ac:dyDescent="0.2">
      <c r="A1317" s="2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12"/>
      <c r="P1317" s="12"/>
      <c r="Q1317" s="28"/>
      <c r="R1317" s="28"/>
      <c r="S1317" s="28"/>
    </row>
    <row r="1318" spans="1:19" x14ac:dyDescent="0.2">
      <c r="A1318" s="2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12"/>
      <c r="P1318" s="12"/>
      <c r="Q1318" s="28"/>
      <c r="R1318" s="28"/>
      <c r="S1318" s="28"/>
    </row>
    <row r="1319" spans="1:19" x14ac:dyDescent="0.2">
      <c r="A1319" s="2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12"/>
      <c r="P1319" s="12"/>
      <c r="Q1319" s="28"/>
      <c r="R1319" s="28"/>
      <c r="S1319" s="28"/>
    </row>
    <row r="1320" spans="1:19" x14ac:dyDescent="0.2">
      <c r="A1320" s="2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12"/>
      <c r="P1320" s="12"/>
      <c r="Q1320" s="28"/>
      <c r="R1320" s="28"/>
      <c r="S1320" s="28"/>
    </row>
    <row r="1321" spans="1:19" x14ac:dyDescent="0.2">
      <c r="A1321" s="2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12"/>
      <c r="P1321" s="12"/>
      <c r="Q1321" s="28"/>
      <c r="R1321" s="28"/>
      <c r="S1321" s="28"/>
    </row>
    <row r="1322" spans="1:19" x14ac:dyDescent="0.2">
      <c r="A1322" s="2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12"/>
      <c r="P1322" s="12"/>
      <c r="Q1322" s="28"/>
      <c r="R1322" s="28"/>
      <c r="S1322" s="28"/>
    </row>
    <row r="1323" spans="1:19" x14ac:dyDescent="0.2">
      <c r="A1323" s="2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12"/>
      <c r="P1323" s="12"/>
      <c r="Q1323" s="28"/>
      <c r="R1323" s="28"/>
      <c r="S1323" s="28"/>
    </row>
    <row r="1324" spans="1:19" x14ac:dyDescent="0.2">
      <c r="A1324" s="2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12"/>
      <c r="P1324" s="12"/>
      <c r="Q1324" s="28"/>
      <c r="R1324" s="28"/>
      <c r="S1324" s="28"/>
    </row>
    <row r="1325" spans="1:19" x14ac:dyDescent="0.2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12"/>
      <c r="P1325" s="12"/>
      <c r="Q1325" s="28"/>
      <c r="R1325" s="28"/>
      <c r="S1325" s="28"/>
    </row>
    <row r="1326" spans="1:19" x14ac:dyDescent="0.2">
      <c r="A1326" s="2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12"/>
      <c r="P1326" s="12"/>
      <c r="Q1326" s="28"/>
      <c r="R1326" s="28"/>
      <c r="S1326" s="28"/>
    </row>
    <row r="1327" spans="1:19" x14ac:dyDescent="0.2">
      <c r="A1327" s="2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12"/>
      <c r="P1327" s="12"/>
      <c r="Q1327" s="28"/>
      <c r="R1327" s="28"/>
      <c r="S1327" s="28"/>
    </row>
    <row r="1328" spans="1:19" x14ac:dyDescent="0.2">
      <c r="A1328" s="2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12"/>
      <c r="P1328" s="12"/>
      <c r="Q1328" s="28"/>
      <c r="R1328" s="28"/>
      <c r="S1328" s="28"/>
    </row>
    <row r="1329" spans="1:19" x14ac:dyDescent="0.2">
      <c r="A1329" s="28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12"/>
      <c r="P1329" s="12"/>
      <c r="Q1329" s="28"/>
      <c r="R1329" s="28"/>
      <c r="S1329" s="28"/>
    </row>
    <row r="1330" spans="1:19" x14ac:dyDescent="0.2">
      <c r="A1330" s="28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12"/>
      <c r="P1330" s="12"/>
      <c r="Q1330" s="28"/>
      <c r="R1330" s="28"/>
      <c r="S1330" s="28"/>
    </row>
    <row r="1331" spans="1:19" x14ac:dyDescent="0.2">
      <c r="A1331" s="28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12"/>
      <c r="P1331" s="12"/>
      <c r="Q1331" s="28"/>
      <c r="R1331" s="28"/>
      <c r="S1331" s="28"/>
    </row>
    <row r="1332" spans="1:19" x14ac:dyDescent="0.2">
      <c r="A1332" s="28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12"/>
      <c r="P1332" s="12"/>
      <c r="Q1332" s="28"/>
      <c r="R1332" s="28"/>
      <c r="S1332" s="28"/>
    </row>
    <row r="1333" spans="1:19" x14ac:dyDescent="0.2">
      <c r="A1333" s="2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12"/>
      <c r="P1333" s="12"/>
      <c r="Q1333" s="28"/>
      <c r="R1333" s="28"/>
      <c r="S1333" s="28"/>
    </row>
    <row r="1334" spans="1:19" x14ac:dyDescent="0.2">
      <c r="A1334" s="28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12"/>
      <c r="P1334" s="12"/>
      <c r="Q1334" s="28"/>
      <c r="R1334" s="28"/>
      <c r="S1334" s="28"/>
    </row>
    <row r="1335" spans="1:19" x14ac:dyDescent="0.2">
      <c r="A1335" s="2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12"/>
      <c r="P1335" s="12"/>
      <c r="Q1335" s="28"/>
      <c r="R1335" s="28"/>
      <c r="S1335" s="28"/>
    </row>
    <row r="1336" spans="1:19" x14ac:dyDescent="0.2">
      <c r="A1336" s="28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12"/>
      <c r="P1336" s="12"/>
      <c r="Q1336" s="28"/>
      <c r="R1336" s="28"/>
      <c r="S1336" s="28"/>
    </row>
    <row r="1337" spans="1:19" x14ac:dyDescent="0.2">
      <c r="A1337" s="28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12"/>
      <c r="P1337" s="12"/>
      <c r="Q1337" s="28"/>
      <c r="R1337" s="28"/>
      <c r="S1337" s="28"/>
    </row>
    <row r="1338" spans="1:19" x14ac:dyDescent="0.2">
      <c r="A1338" s="28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12"/>
      <c r="P1338" s="12"/>
      <c r="Q1338" s="28"/>
      <c r="R1338" s="28"/>
      <c r="S1338" s="28"/>
    </row>
    <row r="1339" spans="1:19" x14ac:dyDescent="0.2">
      <c r="A1339" s="28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12"/>
      <c r="P1339" s="12"/>
      <c r="Q1339" s="28"/>
      <c r="R1339" s="28"/>
      <c r="S1339" s="28"/>
    </row>
    <row r="1340" spans="1:19" x14ac:dyDescent="0.2">
      <c r="A1340" s="28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12"/>
      <c r="P1340" s="12"/>
      <c r="Q1340" s="28"/>
      <c r="R1340" s="28"/>
      <c r="S1340" s="28"/>
    </row>
    <row r="1341" spans="1:19" x14ac:dyDescent="0.2">
      <c r="A1341" s="2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12"/>
      <c r="P1341" s="12"/>
      <c r="Q1341" s="28"/>
      <c r="R1341" s="28"/>
      <c r="S1341" s="28"/>
    </row>
    <row r="1342" spans="1:19" x14ac:dyDescent="0.2">
      <c r="A1342" s="28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12"/>
      <c r="P1342" s="12"/>
      <c r="Q1342" s="28"/>
      <c r="R1342" s="28"/>
      <c r="S1342" s="28"/>
    </row>
    <row r="1343" spans="1:19" x14ac:dyDescent="0.2">
      <c r="A1343" s="28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12"/>
      <c r="P1343" s="12"/>
      <c r="Q1343" s="28"/>
      <c r="R1343" s="28"/>
      <c r="S1343" s="28"/>
    </row>
    <row r="1344" spans="1:19" x14ac:dyDescent="0.2">
      <c r="A1344" s="28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12"/>
      <c r="P1344" s="12"/>
      <c r="Q1344" s="28"/>
      <c r="R1344" s="28"/>
      <c r="S1344" s="28"/>
    </row>
    <row r="1345" spans="1:19" x14ac:dyDescent="0.2">
      <c r="A1345" s="28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12"/>
      <c r="P1345" s="12"/>
      <c r="Q1345" s="28"/>
      <c r="R1345" s="28"/>
      <c r="S1345" s="28"/>
    </row>
    <row r="1346" spans="1:19" x14ac:dyDescent="0.2">
      <c r="A1346" s="28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12"/>
      <c r="P1346" s="12"/>
      <c r="Q1346" s="28"/>
      <c r="R1346" s="28"/>
      <c r="S1346" s="28"/>
    </row>
    <row r="1347" spans="1:19" x14ac:dyDescent="0.2">
      <c r="A1347" s="28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12"/>
      <c r="P1347" s="12"/>
      <c r="Q1347" s="28"/>
      <c r="R1347" s="28"/>
      <c r="S1347" s="28"/>
    </row>
    <row r="1348" spans="1:19" x14ac:dyDescent="0.2">
      <c r="A1348" s="28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12"/>
      <c r="P1348" s="12"/>
      <c r="Q1348" s="28"/>
      <c r="R1348" s="28"/>
      <c r="S1348" s="28"/>
    </row>
    <row r="1349" spans="1:19" x14ac:dyDescent="0.2">
      <c r="A1349" s="28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12"/>
      <c r="P1349" s="12"/>
      <c r="Q1349" s="28"/>
      <c r="R1349" s="28"/>
      <c r="S1349" s="28"/>
    </row>
    <row r="1350" spans="1:19" x14ac:dyDescent="0.2">
      <c r="A1350" s="28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12"/>
      <c r="P1350" s="12"/>
      <c r="Q1350" s="28"/>
      <c r="R1350" s="28"/>
      <c r="S1350" s="28"/>
    </row>
    <row r="1351" spans="1:19" x14ac:dyDescent="0.2">
      <c r="A1351" s="28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12"/>
      <c r="P1351" s="12"/>
      <c r="Q1351" s="28"/>
      <c r="R1351" s="28"/>
      <c r="S1351" s="28"/>
    </row>
    <row r="1352" spans="1:19" x14ac:dyDescent="0.2">
      <c r="A1352" s="28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12"/>
      <c r="P1352" s="12"/>
      <c r="Q1352" s="28"/>
      <c r="R1352" s="28"/>
      <c r="S1352" s="28"/>
    </row>
    <row r="1353" spans="1:19" x14ac:dyDescent="0.2">
      <c r="A1353" s="28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12"/>
      <c r="P1353" s="12"/>
      <c r="Q1353" s="28"/>
      <c r="R1353" s="28"/>
      <c r="S1353" s="28"/>
    </row>
    <row r="1354" spans="1:19" x14ac:dyDescent="0.2">
      <c r="A1354" s="28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12"/>
      <c r="P1354" s="12"/>
      <c r="Q1354" s="28"/>
      <c r="R1354" s="28"/>
      <c r="S1354" s="28"/>
    </row>
    <row r="1355" spans="1:19" x14ac:dyDescent="0.2">
      <c r="A1355" s="28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12"/>
      <c r="P1355" s="12"/>
      <c r="Q1355" s="28"/>
      <c r="R1355" s="28"/>
      <c r="S1355" s="28"/>
    </row>
    <row r="1356" spans="1:19" x14ac:dyDescent="0.2">
      <c r="A1356" s="28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12"/>
      <c r="P1356" s="12"/>
      <c r="Q1356" s="28"/>
      <c r="R1356" s="28"/>
      <c r="S1356" s="28"/>
    </row>
    <row r="1357" spans="1:19" x14ac:dyDescent="0.2">
      <c r="A1357" s="28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12"/>
      <c r="P1357" s="12"/>
      <c r="Q1357" s="28"/>
      <c r="R1357" s="28"/>
      <c r="S1357" s="28"/>
    </row>
    <row r="1358" spans="1:19" x14ac:dyDescent="0.2">
      <c r="A1358" s="28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12"/>
      <c r="P1358" s="12"/>
      <c r="Q1358" s="28"/>
      <c r="R1358" s="28"/>
      <c r="S1358" s="28"/>
    </row>
    <row r="1359" spans="1:19" x14ac:dyDescent="0.2">
      <c r="A1359" s="28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12"/>
      <c r="P1359" s="12"/>
      <c r="Q1359" s="28"/>
      <c r="R1359" s="28"/>
      <c r="S1359" s="28"/>
    </row>
    <row r="1360" spans="1:19" x14ac:dyDescent="0.2">
      <c r="A1360" s="28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12"/>
      <c r="P1360" s="12"/>
      <c r="Q1360" s="28"/>
      <c r="R1360" s="28"/>
      <c r="S1360" s="28"/>
    </row>
    <row r="1361" spans="1:19" x14ac:dyDescent="0.2">
      <c r="A1361" s="28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12"/>
      <c r="P1361" s="12"/>
      <c r="Q1361" s="28"/>
      <c r="R1361" s="28"/>
      <c r="S1361" s="28"/>
    </row>
    <row r="1362" spans="1:19" x14ac:dyDescent="0.2">
      <c r="A1362" s="28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12"/>
      <c r="P1362" s="12"/>
      <c r="Q1362" s="28"/>
      <c r="R1362" s="28"/>
      <c r="S1362" s="28"/>
    </row>
    <row r="1363" spans="1:19" x14ac:dyDescent="0.2">
      <c r="A1363" s="2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12"/>
      <c r="P1363" s="12"/>
      <c r="Q1363" s="28"/>
      <c r="R1363" s="28"/>
      <c r="S1363" s="28"/>
    </row>
    <row r="1364" spans="1:19" x14ac:dyDescent="0.2">
      <c r="A1364" s="28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12"/>
      <c r="P1364" s="12"/>
      <c r="Q1364" s="28"/>
      <c r="R1364" s="28"/>
      <c r="S1364" s="28"/>
    </row>
    <row r="1365" spans="1:19" x14ac:dyDescent="0.2">
      <c r="A1365" s="28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12"/>
      <c r="P1365" s="12"/>
      <c r="Q1365" s="28"/>
      <c r="R1365" s="28"/>
      <c r="S1365" s="28"/>
    </row>
    <row r="1366" spans="1:19" x14ac:dyDescent="0.2">
      <c r="A1366" s="28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12"/>
      <c r="P1366" s="12"/>
      <c r="Q1366" s="28"/>
      <c r="R1366" s="28"/>
      <c r="S1366" s="28"/>
    </row>
    <row r="1367" spans="1:19" x14ac:dyDescent="0.2">
      <c r="A1367" s="28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12"/>
      <c r="P1367" s="12"/>
      <c r="Q1367" s="28"/>
      <c r="R1367" s="28"/>
      <c r="S1367" s="28"/>
    </row>
    <row r="1368" spans="1:19" x14ac:dyDescent="0.2">
      <c r="A1368" s="28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12"/>
      <c r="P1368" s="12"/>
      <c r="Q1368" s="28"/>
      <c r="R1368" s="28"/>
      <c r="S1368" s="28"/>
    </row>
    <row r="1369" spans="1:19" x14ac:dyDescent="0.2">
      <c r="A1369" s="28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12"/>
      <c r="P1369" s="12"/>
      <c r="Q1369" s="28"/>
      <c r="R1369" s="28"/>
      <c r="S1369" s="28"/>
    </row>
    <row r="1370" spans="1:19" x14ac:dyDescent="0.2">
      <c r="A1370" s="2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12"/>
      <c r="P1370" s="12"/>
      <c r="Q1370" s="28"/>
      <c r="R1370" s="28"/>
      <c r="S1370" s="28"/>
    </row>
    <row r="1371" spans="1:19" x14ac:dyDescent="0.2">
      <c r="A1371" s="28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12"/>
      <c r="P1371" s="12"/>
      <c r="Q1371" s="28"/>
      <c r="R1371" s="28"/>
      <c r="S1371" s="28"/>
    </row>
    <row r="1372" spans="1:19" x14ac:dyDescent="0.2">
      <c r="A1372" s="28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12"/>
      <c r="P1372" s="12"/>
      <c r="Q1372" s="28"/>
      <c r="R1372" s="28"/>
      <c r="S1372" s="28"/>
    </row>
    <row r="1373" spans="1:19" x14ac:dyDescent="0.2">
      <c r="A1373" s="28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12"/>
      <c r="P1373" s="12"/>
      <c r="Q1373" s="28"/>
      <c r="R1373" s="28"/>
      <c r="S1373" s="28"/>
    </row>
    <row r="1374" spans="1:19" x14ac:dyDescent="0.2">
      <c r="A1374" s="28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12"/>
      <c r="P1374" s="12"/>
      <c r="Q1374" s="28"/>
      <c r="R1374" s="28"/>
      <c r="S1374" s="28"/>
    </row>
    <row r="1375" spans="1:19" x14ac:dyDescent="0.2">
      <c r="A1375" s="28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12"/>
      <c r="P1375" s="12"/>
      <c r="Q1375" s="28"/>
      <c r="R1375" s="28"/>
      <c r="S1375" s="28"/>
    </row>
    <row r="1376" spans="1:19" x14ac:dyDescent="0.2">
      <c r="A1376" s="28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12"/>
      <c r="P1376" s="12"/>
      <c r="Q1376" s="28"/>
      <c r="R1376" s="28"/>
      <c r="S1376" s="28"/>
    </row>
    <row r="1377" spans="1:19" x14ac:dyDescent="0.2">
      <c r="A1377" s="28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12"/>
      <c r="P1377" s="12"/>
      <c r="Q1377" s="28"/>
      <c r="R1377" s="28"/>
      <c r="S1377" s="28"/>
    </row>
    <row r="1378" spans="1:19" x14ac:dyDescent="0.2">
      <c r="A1378" s="28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12"/>
      <c r="P1378" s="12"/>
      <c r="Q1378" s="28"/>
      <c r="R1378" s="28"/>
      <c r="S1378" s="28"/>
    </row>
    <row r="1379" spans="1:19" x14ac:dyDescent="0.2">
      <c r="A1379" s="28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12"/>
      <c r="P1379" s="12"/>
      <c r="Q1379" s="28"/>
      <c r="R1379" s="28"/>
      <c r="S1379" s="28"/>
    </row>
    <row r="1380" spans="1:19" x14ac:dyDescent="0.2">
      <c r="A1380" s="28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12"/>
      <c r="P1380" s="12"/>
      <c r="Q1380" s="28"/>
      <c r="R1380" s="28"/>
      <c r="S1380" s="28"/>
    </row>
    <row r="1381" spans="1:19" x14ac:dyDescent="0.2">
      <c r="A1381" s="28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12"/>
      <c r="P1381" s="12"/>
      <c r="Q1381" s="28"/>
      <c r="R1381" s="28"/>
      <c r="S1381" s="28"/>
    </row>
    <row r="1382" spans="1:19" x14ac:dyDescent="0.2">
      <c r="A1382" s="2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12"/>
      <c r="P1382" s="12"/>
      <c r="Q1382" s="28"/>
      <c r="R1382" s="28"/>
      <c r="S1382" s="28"/>
    </row>
    <row r="1383" spans="1:19" x14ac:dyDescent="0.2">
      <c r="A1383" s="28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12"/>
      <c r="P1383" s="12"/>
      <c r="Q1383" s="28"/>
      <c r="R1383" s="28"/>
      <c r="S1383" s="28"/>
    </row>
    <row r="1384" spans="1:19" x14ac:dyDescent="0.2">
      <c r="A1384" s="28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12"/>
      <c r="P1384" s="12"/>
      <c r="Q1384" s="28"/>
      <c r="R1384" s="28"/>
      <c r="S1384" s="28"/>
    </row>
    <row r="1385" spans="1:19" x14ac:dyDescent="0.2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12"/>
      <c r="P1385" s="12"/>
      <c r="Q1385" s="28"/>
      <c r="R1385" s="28"/>
      <c r="S1385" s="28"/>
    </row>
    <row r="1386" spans="1:19" x14ac:dyDescent="0.2">
      <c r="A1386" s="2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12"/>
      <c r="P1386" s="12"/>
      <c r="Q1386" s="28"/>
      <c r="R1386" s="28"/>
      <c r="S1386" s="28"/>
    </row>
    <row r="1387" spans="1:19" x14ac:dyDescent="0.2">
      <c r="A1387" s="28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12"/>
      <c r="P1387" s="12"/>
      <c r="Q1387" s="28"/>
      <c r="R1387" s="28"/>
      <c r="S1387" s="28"/>
    </row>
    <row r="1388" spans="1:19" x14ac:dyDescent="0.2">
      <c r="A1388" s="28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12"/>
      <c r="P1388" s="12"/>
      <c r="Q1388" s="28"/>
      <c r="R1388" s="28"/>
      <c r="S1388" s="28"/>
    </row>
    <row r="1389" spans="1:19" x14ac:dyDescent="0.2">
      <c r="A1389" s="28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12"/>
      <c r="P1389" s="12"/>
      <c r="Q1389" s="28"/>
      <c r="R1389" s="28"/>
      <c r="S1389" s="28"/>
    </row>
    <row r="1390" spans="1:19" x14ac:dyDescent="0.2">
      <c r="A1390" s="28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12"/>
      <c r="P1390" s="12"/>
      <c r="Q1390" s="28"/>
      <c r="R1390" s="28"/>
      <c r="S1390" s="28"/>
    </row>
    <row r="1391" spans="1:19" x14ac:dyDescent="0.2">
      <c r="A1391" s="2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12"/>
      <c r="P1391" s="12"/>
      <c r="Q1391" s="28"/>
      <c r="R1391" s="28"/>
      <c r="S1391" s="28"/>
    </row>
    <row r="1392" spans="1:19" x14ac:dyDescent="0.2">
      <c r="A1392" s="2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12"/>
      <c r="P1392" s="12"/>
      <c r="Q1392" s="28"/>
      <c r="R1392" s="28"/>
      <c r="S1392" s="28"/>
    </row>
    <row r="1393" spans="1:19" x14ac:dyDescent="0.2">
      <c r="A1393" s="28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12"/>
      <c r="P1393" s="12"/>
      <c r="Q1393" s="28"/>
      <c r="R1393" s="28"/>
      <c r="S1393" s="28"/>
    </row>
    <row r="1394" spans="1:19" x14ac:dyDescent="0.2">
      <c r="A1394" s="28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12"/>
      <c r="P1394" s="12"/>
      <c r="Q1394" s="28"/>
      <c r="R1394" s="28"/>
      <c r="S1394" s="28"/>
    </row>
    <row r="1395" spans="1:19" x14ac:dyDescent="0.2">
      <c r="A1395" s="28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12"/>
      <c r="P1395" s="12"/>
      <c r="Q1395" s="28"/>
      <c r="R1395" s="28"/>
      <c r="S1395" s="28"/>
    </row>
    <row r="1396" spans="1:19" x14ac:dyDescent="0.2">
      <c r="A1396" s="28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12"/>
      <c r="P1396" s="12"/>
      <c r="Q1396" s="28"/>
      <c r="R1396" s="28"/>
      <c r="S1396" s="28"/>
    </row>
    <row r="1397" spans="1:19" x14ac:dyDescent="0.2">
      <c r="A1397" s="28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12"/>
      <c r="P1397" s="12"/>
      <c r="Q1397" s="28"/>
      <c r="R1397" s="28"/>
      <c r="S1397" s="28"/>
    </row>
    <row r="1398" spans="1:19" x14ac:dyDescent="0.2">
      <c r="A1398" s="28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12"/>
      <c r="P1398" s="12"/>
      <c r="Q1398" s="28"/>
      <c r="R1398" s="28"/>
      <c r="S1398" s="28"/>
    </row>
    <row r="1399" spans="1:19" x14ac:dyDescent="0.2">
      <c r="A1399" s="28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12"/>
      <c r="P1399" s="12"/>
      <c r="Q1399" s="28"/>
      <c r="R1399" s="28"/>
      <c r="S1399" s="28"/>
    </row>
    <row r="1400" spans="1:19" x14ac:dyDescent="0.2">
      <c r="A1400" s="28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12"/>
      <c r="P1400" s="12"/>
      <c r="Q1400" s="28"/>
      <c r="R1400" s="28"/>
      <c r="S1400" s="28"/>
    </row>
    <row r="1401" spans="1:19" x14ac:dyDescent="0.2">
      <c r="A1401" s="28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12"/>
      <c r="P1401" s="12"/>
      <c r="Q1401" s="28"/>
      <c r="R1401" s="28"/>
      <c r="S1401" s="28"/>
    </row>
    <row r="1402" spans="1:19" x14ac:dyDescent="0.2">
      <c r="A1402" s="2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12"/>
      <c r="P1402" s="12"/>
      <c r="Q1402" s="28"/>
      <c r="R1402" s="28"/>
      <c r="S1402" s="28"/>
    </row>
    <row r="1403" spans="1:19" x14ac:dyDescent="0.2">
      <c r="A1403" s="28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12"/>
      <c r="P1403" s="12"/>
      <c r="Q1403" s="28"/>
      <c r="R1403" s="28"/>
      <c r="S1403" s="28"/>
    </row>
    <row r="1404" spans="1:19" x14ac:dyDescent="0.2">
      <c r="A1404" s="28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12"/>
      <c r="P1404" s="12"/>
      <c r="Q1404" s="28"/>
      <c r="R1404" s="28"/>
      <c r="S1404" s="28"/>
    </row>
    <row r="1405" spans="1:19" x14ac:dyDescent="0.2">
      <c r="A1405" s="28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12"/>
      <c r="P1405" s="12"/>
      <c r="Q1405" s="28"/>
      <c r="R1405" s="28"/>
      <c r="S1405" s="28"/>
    </row>
    <row r="1406" spans="1:19" x14ac:dyDescent="0.2">
      <c r="A1406" s="28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12"/>
      <c r="P1406" s="12"/>
      <c r="Q1406" s="28"/>
      <c r="R1406" s="28"/>
      <c r="S1406" s="28"/>
    </row>
    <row r="1407" spans="1:19" x14ac:dyDescent="0.2">
      <c r="A1407" s="28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12"/>
      <c r="P1407" s="12"/>
      <c r="Q1407" s="28"/>
      <c r="R1407" s="28"/>
      <c r="S1407" s="28"/>
    </row>
    <row r="1408" spans="1:19" x14ac:dyDescent="0.2">
      <c r="A1408" s="28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12"/>
      <c r="P1408" s="12"/>
      <c r="Q1408" s="28"/>
      <c r="R1408" s="28"/>
      <c r="S1408" s="28"/>
    </row>
    <row r="1409" spans="1:19" x14ac:dyDescent="0.2">
      <c r="A1409" s="28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12"/>
      <c r="P1409" s="12"/>
      <c r="Q1409" s="28"/>
      <c r="R1409" s="28"/>
      <c r="S1409" s="28"/>
    </row>
    <row r="1410" spans="1:19" x14ac:dyDescent="0.2">
      <c r="A1410" s="28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12"/>
      <c r="P1410" s="12"/>
      <c r="Q1410" s="28"/>
      <c r="R1410" s="28"/>
      <c r="S1410" s="28"/>
    </row>
    <row r="1411" spans="1:19" x14ac:dyDescent="0.2">
      <c r="A1411" s="28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12"/>
      <c r="P1411" s="12"/>
      <c r="Q1411" s="28"/>
      <c r="R1411" s="28"/>
      <c r="S1411" s="28"/>
    </row>
    <row r="1412" spans="1:19" x14ac:dyDescent="0.2">
      <c r="A1412" s="28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12"/>
      <c r="P1412" s="12"/>
      <c r="Q1412" s="28"/>
      <c r="R1412" s="28"/>
      <c r="S1412" s="28"/>
    </row>
    <row r="1413" spans="1:19" x14ac:dyDescent="0.2">
      <c r="A1413" s="2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12"/>
      <c r="P1413" s="12"/>
      <c r="Q1413" s="28"/>
      <c r="R1413" s="28"/>
      <c r="S1413" s="28"/>
    </row>
    <row r="1414" spans="1:19" x14ac:dyDescent="0.2">
      <c r="A1414" s="28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12"/>
      <c r="P1414" s="12"/>
      <c r="Q1414" s="28"/>
      <c r="R1414" s="28"/>
      <c r="S1414" s="28"/>
    </row>
    <row r="1415" spans="1:19" x14ac:dyDescent="0.2">
      <c r="A1415" s="28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12"/>
      <c r="P1415" s="12"/>
      <c r="Q1415" s="28"/>
      <c r="R1415" s="28"/>
      <c r="S1415" s="28"/>
    </row>
    <row r="1416" spans="1:19" x14ac:dyDescent="0.2">
      <c r="A1416" s="28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12"/>
      <c r="P1416" s="12"/>
      <c r="Q1416" s="28"/>
      <c r="R1416" s="28"/>
      <c r="S1416" s="28"/>
    </row>
    <row r="1417" spans="1:19" x14ac:dyDescent="0.2">
      <c r="A1417" s="28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12"/>
      <c r="P1417" s="12"/>
      <c r="Q1417" s="28"/>
      <c r="R1417" s="28"/>
      <c r="S1417" s="28"/>
    </row>
    <row r="1418" spans="1:19" x14ac:dyDescent="0.2">
      <c r="A1418" s="28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12"/>
      <c r="P1418" s="12"/>
      <c r="Q1418" s="28"/>
      <c r="R1418" s="28"/>
      <c r="S1418" s="28"/>
    </row>
    <row r="1419" spans="1:19" x14ac:dyDescent="0.2">
      <c r="A1419" s="28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12"/>
      <c r="P1419" s="12"/>
      <c r="Q1419" s="28"/>
      <c r="R1419" s="28"/>
      <c r="S1419" s="28"/>
    </row>
    <row r="1420" spans="1:19" x14ac:dyDescent="0.2">
      <c r="A1420" s="2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12"/>
      <c r="P1420" s="12"/>
      <c r="Q1420" s="28"/>
      <c r="R1420" s="28"/>
      <c r="S1420" s="28"/>
    </row>
    <row r="1421" spans="1:19" x14ac:dyDescent="0.2">
      <c r="A1421" s="28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12"/>
      <c r="P1421" s="12"/>
      <c r="Q1421" s="28"/>
      <c r="R1421" s="28"/>
      <c r="S1421" s="28"/>
    </row>
    <row r="1422" spans="1:19" x14ac:dyDescent="0.2">
      <c r="A1422" s="28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12"/>
      <c r="P1422" s="12"/>
      <c r="Q1422" s="28"/>
      <c r="R1422" s="28"/>
      <c r="S1422" s="28"/>
    </row>
    <row r="1423" spans="1:19" x14ac:dyDescent="0.2">
      <c r="A1423" s="28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12"/>
      <c r="P1423" s="12"/>
      <c r="Q1423" s="28"/>
      <c r="R1423" s="28"/>
      <c r="S1423" s="28"/>
    </row>
    <row r="1424" spans="1:19" x14ac:dyDescent="0.2">
      <c r="A1424" s="28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12"/>
      <c r="P1424" s="12"/>
      <c r="Q1424" s="28"/>
      <c r="R1424" s="28"/>
      <c r="S1424" s="28"/>
    </row>
    <row r="1425" spans="1:19" x14ac:dyDescent="0.2">
      <c r="A1425" s="28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12"/>
      <c r="P1425" s="12"/>
      <c r="Q1425" s="28"/>
      <c r="R1425" s="28"/>
      <c r="S1425" s="28"/>
    </row>
    <row r="1426" spans="1:19" x14ac:dyDescent="0.2">
      <c r="A1426" s="2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12"/>
      <c r="P1426" s="12"/>
      <c r="Q1426" s="28"/>
      <c r="R1426" s="28"/>
      <c r="S1426" s="28"/>
    </row>
    <row r="1427" spans="1:19" x14ac:dyDescent="0.2">
      <c r="A1427" s="28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12"/>
      <c r="P1427" s="12"/>
      <c r="Q1427" s="28"/>
      <c r="R1427" s="28"/>
      <c r="S1427" s="28"/>
    </row>
    <row r="1428" spans="1:19" x14ac:dyDescent="0.2">
      <c r="A1428" s="28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12"/>
      <c r="P1428" s="12"/>
      <c r="Q1428" s="28"/>
      <c r="R1428" s="28"/>
      <c r="S1428" s="28"/>
    </row>
    <row r="1429" spans="1:19" x14ac:dyDescent="0.2">
      <c r="A1429" s="28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12"/>
      <c r="P1429" s="12"/>
      <c r="Q1429" s="28"/>
      <c r="R1429" s="28"/>
      <c r="S1429" s="28"/>
    </row>
    <row r="1430" spans="1:19" x14ac:dyDescent="0.2">
      <c r="A1430" s="28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12"/>
      <c r="P1430" s="12"/>
      <c r="Q1430" s="28"/>
      <c r="R1430" s="28"/>
      <c r="S1430" s="28"/>
    </row>
    <row r="1431" spans="1:19" x14ac:dyDescent="0.2">
      <c r="A1431" s="28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12"/>
      <c r="P1431" s="12"/>
      <c r="Q1431" s="28"/>
      <c r="R1431" s="28"/>
      <c r="S1431" s="28"/>
    </row>
    <row r="1432" spans="1:19" x14ac:dyDescent="0.2">
      <c r="A1432" s="2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12"/>
      <c r="P1432" s="12"/>
      <c r="Q1432" s="28"/>
      <c r="R1432" s="28"/>
      <c r="S1432" s="28"/>
    </row>
    <row r="1433" spans="1:19" x14ac:dyDescent="0.2">
      <c r="A1433" s="28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12"/>
      <c r="P1433" s="12"/>
      <c r="Q1433" s="28"/>
      <c r="R1433" s="28"/>
      <c r="S1433" s="28"/>
    </row>
    <row r="1434" spans="1:19" x14ac:dyDescent="0.2">
      <c r="A1434" s="28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12"/>
      <c r="P1434" s="12"/>
      <c r="Q1434" s="28"/>
      <c r="R1434" s="28"/>
      <c r="S1434" s="28"/>
    </row>
    <row r="1435" spans="1:19" x14ac:dyDescent="0.2">
      <c r="A1435" s="28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12"/>
      <c r="P1435" s="12"/>
      <c r="Q1435" s="28"/>
      <c r="R1435" s="28"/>
      <c r="S1435" s="28"/>
    </row>
    <row r="1436" spans="1:19" x14ac:dyDescent="0.2">
      <c r="A1436" s="28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12"/>
      <c r="P1436" s="12"/>
      <c r="Q1436" s="28"/>
      <c r="R1436" s="28"/>
      <c r="S1436" s="28"/>
    </row>
    <row r="1437" spans="1:19" x14ac:dyDescent="0.2">
      <c r="A1437" s="28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12"/>
      <c r="P1437" s="12"/>
      <c r="Q1437" s="28"/>
      <c r="R1437" s="28"/>
      <c r="S1437" s="28"/>
    </row>
    <row r="1438" spans="1:19" x14ac:dyDescent="0.2">
      <c r="A1438" s="2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12"/>
      <c r="P1438" s="12"/>
      <c r="Q1438" s="28"/>
      <c r="R1438" s="28"/>
      <c r="S1438" s="28"/>
    </row>
    <row r="1439" spans="1:19" x14ac:dyDescent="0.2">
      <c r="A1439" s="28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12"/>
      <c r="P1439" s="12"/>
      <c r="Q1439" s="28"/>
      <c r="R1439" s="28"/>
      <c r="S1439" s="28"/>
    </row>
    <row r="1440" spans="1:19" x14ac:dyDescent="0.2">
      <c r="A1440" s="28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12"/>
      <c r="P1440" s="12"/>
      <c r="Q1440" s="28"/>
      <c r="R1440" s="28"/>
      <c r="S1440" s="28"/>
    </row>
    <row r="1441" spans="1:19" x14ac:dyDescent="0.2">
      <c r="A1441" s="28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12"/>
      <c r="P1441" s="12"/>
      <c r="Q1441" s="28"/>
      <c r="R1441" s="28"/>
      <c r="S1441" s="28"/>
    </row>
    <row r="1442" spans="1:19" x14ac:dyDescent="0.2">
      <c r="A1442" s="28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12"/>
      <c r="P1442" s="12"/>
      <c r="Q1442" s="28"/>
      <c r="R1442" s="28"/>
      <c r="S1442" s="28"/>
    </row>
    <row r="1443" spans="1:19" x14ac:dyDescent="0.2">
      <c r="A1443" s="28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12"/>
      <c r="P1443" s="12"/>
      <c r="Q1443" s="28"/>
      <c r="R1443" s="28"/>
      <c r="S1443" s="28"/>
    </row>
    <row r="1444" spans="1:19" x14ac:dyDescent="0.2">
      <c r="A1444" s="28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12"/>
      <c r="P1444" s="12"/>
      <c r="Q1444" s="28"/>
      <c r="R1444" s="28"/>
      <c r="S1444" s="28"/>
    </row>
    <row r="1445" spans="1:19" x14ac:dyDescent="0.2">
      <c r="A1445" s="28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12"/>
      <c r="P1445" s="12"/>
      <c r="Q1445" s="28"/>
      <c r="R1445" s="28"/>
      <c r="S1445" s="28"/>
    </row>
    <row r="1446" spans="1:19" x14ac:dyDescent="0.2">
      <c r="A1446" s="28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12"/>
      <c r="P1446" s="12"/>
      <c r="Q1446" s="28"/>
      <c r="R1446" s="28"/>
      <c r="S1446" s="28"/>
    </row>
    <row r="1447" spans="1:19" x14ac:dyDescent="0.2">
      <c r="A1447" s="28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12"/>
      <c r="P1447" s="12"/>
      <c r="Q1447" s="28"/>
      <c r="R1447" s="28"/>
      <c r="S1447" s="28"/>
    </row>
    <row r="1448" spans="1:19" x14ac:dyDescent="0.2">
      <c r="A1448" s="28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12"/>
      <c r="P1448" s="12"/>
      <c r="Q1448" s="28"/>
      <c r="R1448" s="28"/>
      <c r="S1448" s="28"/>
    </row>
    <row r="1449" spans="1:19" x14ac:dyDescent="0.2">
      <c r="A1449" s="28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12"/>
      <c r="P1449" s="12"/>
      <c r="Q1449" s="28"/>
      <c r="R1449" s="28"/>
      <c r="S1449" s="28"/>
    </row>
    <row r="1450" spans="1:19" x14ac:dyDescent="0.2">
      <c r="A1450" s="28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12"/>
      <c r="P1450" s="12"/>
      <c r="Q1450" s="28"/>
      <c r="R1450" s="28"/>
      <c r="S1450" s="28"/>
    </row>
    <row r="1451" spans="1:19" x14ac:dyDescent="0.2">
      <c r="A1451" s="28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12"/>
      <c r="P1451" s="12"/>
      <c r="Q1451" s="28"/>
      <c r="R1451" s="28"/>
      <c r="S1451" s="28"/>
    </row>
    <row r="1452" spans="1:19" x14ac:dyDescent="0.2">
      <c r="A1452" s="28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12"/>
      <c r="P1452" s="12"/>
      <c r="Q1452" s="28"/>
      <c r="R1452" s="28"/>
      <c r="S1452" s="28"/>
    </row>
    <row r="1453" spans="1:19" x14ac:dyDescent="0.2">
      <c r="A1453" s="28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12"/>
      <c r="P1453" s="12"/>
      <c r="Q1453" s="28"/>
      <c r="R1453" s="28"/>
      <c r="S1453" s="28"/>
    </row>
    <row r="1454" spans="1:19" x14ac:dyDescent="0.2">
      <c r="A1454" s="28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12"/>
      <c r="P1454" s="12"/>
      <c r="Q1454" s="28"/>
      <c r="R1454" s="28"/>
      <c r="S1454" s="28"/>
    </row>
    <row r="1455" spans="1:19" x14ac:dyDescent="0.2">
      <c r="A1455" s="28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12"/>
      <c r="P1455" s="12"/>
      <c r="Q1455" s="28"/>
      <c r="R1455" s="28"/>
      <c r="S1455" s="28"/>
    </row>
    <row r="1456" spans="1:19" x14ac:dyDescent="0.2">
      <c r="A1456" s="28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12"/>
      <c r="P1456" s="12"/>
      <c r="Q1456" s="28"/>
      <c r="R1456" s="28"/>
      <c r="S1456" s="28"/>
    </row>
    <row r="1457" spans="1:19" x14ac:dyDescent="0.2">
      <c r="A1457" s="28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12"/>
      <c r="P1457" s="12"/>
      <c r="Q1457" s="28"/>
      <c r="R1457" s="28"/>
      <c r="S1457" s="28"/>
    </row>
    <row r="1458" spans="1:19" x14ac:dyDescent="0.2">
      <c r="A1458" s="28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12"/>
      <c r="P1458" s="12"/>
      <c r="Q1458" s="28"/>
      <c r="R1458" s="28"/>
      <c r="S1458" s="28"/>
    </row>
    <row r="1459" spans="1:19" x14ac:dyDescent="0.2">
      <c r="A1459" s="28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12"/>
      <c r="P1459" s="12"/>
      <c r="Q1459" s="28"/>
      <c r="R1459" s="28"/>
      <c r="S1459" s="28"/>
    </row>
    <row r="1460" spans="1:19" x14ac:dyDescent="0.2">
      <c r="A1460" s="28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12"/>
      <c r="P1460" s="12"/>
      <c r="Q1460" s="28"/>
      <c r="R1460" s="28"/>
      <c r="S1460" s="28"/>
    </row>
    <row r="1461" spans="1:19" x14ac:dyDescent="0.2">
      <c r="A1461" s="28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12"/>
      <c r="P1461" s="12"/>
      <c r="Q1461" s="28"/>
      <c r="R1461" s="28"/>
      <c r="S1461" s="28"/>
    </row>
    <row r="1462" spans="1:19" x14ac:dyDescent="0.2">
      <c r="A1462" s="28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12"/>
      <c r="P1462" s="12"/>
      <c r="Q1462" s="28"/>
      <c r="R1462" s="28"/>
      <c r="S1462" s="28"/>
    </row>
    <row r="1463" spans="1:19" x14ac:dyDescent="0.2">
      <c r="A1463" s="2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12"/>
      <c r="P1463" s="12"/>
      <c r="Q1463" s="28"/>
      <c r="R1463" s="28"/>
      <c r="S1463" s="28"/>
    </row>
    <row r="1464" spans="1:19" x14ac:dyDescent="0.2">
      <c r="A1464" s="28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12"/>
      <c r="P1464" s="12"/>
      <c r="Q1464" s="28"/>
      <c r="R1464" s="28"/>
      <c r="S1464" s="28"/>
    </row>
    <row r="1465" spans="1:19" x14ac:dyDescent="0.2">
      <c r="A1465" s="2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12"/>
      <c r="P1465" s="12"/>
      <c r="Q1465" s="28"/>
      <c r="R1465" s="28"/>
      <c r="S1465" s="28"/>
    </row>
    <row r="1466" spans="1:19" x14ac:dyDescent="0.2">
      <c r="A1466" s="2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12"/>
      <c r="P1466" s="12"/>
      <c r="Q1466" s="28"/>
      <c r="R1466" s="28"/>
      <c r="S1466" s="28"/>
    </row>
    <row r="1467" spans="1:19" x14ac:dyDescent="0.2">
      <c r="A1467" s="2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12"/>
      <c r="P1467" s="12"/>
      <c r="Q1467" s="28"/>
      <c r="R1467" s="28"/>
      <c r="S1467" s="28"/>
    </row>
    <row r="1468" spans="1:19" x14ac:dyDescent="0.2">
      <c r="A1468" s="2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12"/>
      <c r="P1468" s="12"/>
      <c r="Q1468" s="28"/>
      <c r="R1468" s="28"/>
      <c r="S1468" s="28"/>
    </row>
    <row r="1469" spans="1:19" x14ac:dyDescent="0.2">
      <c r="A1469" s="2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12"/>
      <c r="P1469" s="12"/>
      <c r="Q1469" s="28"/>
      <c r="R1469" s="28"/>
      <c r="S1469" s="28"/>
    </row>
    <row r="1470" spans="1:19" x14ac:dyDescent="0.2">
      <c r="A1470" s="2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12"/>
      <c r="P1470" s="12"/>
      <c r="Q1470" s="28"/>
      <c r="R1470" s="28"/>
      <c r="S1470" s="28"/>
    </row>
    <row r="1471" spans="1:19" x14ac:dyDescent="0.2">
      <c r="A1471" s="2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12"/>
      <c r="P1471" s="12"/>
      <c r="Q1471" s="28"/>
      <c r="R1471" s="28"/>
      <c r="S1471" s="28"/>
    </row>
    <row r="1472" spans="1:19" x14ac:dyDescent="0.2">
      <c r="A1472" s="2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12"/>
      <c r="P1472" s="12"/>
      <c r="Q1472" s="28"/>
      <c r="R1472" s="28"/>
      <c r="S1472" s="28"/>
    </row>
    <row r="1473" spans="1:19" x14ac:dyDescent="0.2">
      <c r="A1473" s="2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12"/>
      <c r="P1473" s="12"/>
      <c r="Q1473" s="28"/>
      <c r="R1473" s="28"/>
      <c r="S1473" s="28"/>
    </row>
    <row r="1474" spans="1:19" x14ac:dyDescent="0.2">
      <c r="A1474" s="2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12"/>
      <c r="P1474" s="12"/>
      <c r="Q1474" s="28"/>
      <c r="R1474" s="28"/>
      <c r="S1474" s="28"/>
    </row>
    <row r="1475" spans="1:19" x14ac:dyDescent="0.2">
      <c r="A1475" s="2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12"/>
      <c r="P1475" s="12"/>
      <c r="Q1475" s="28"/>
      <c r="R1475" s="28"/>
      <c r="S1475" s="28"/>
    </row>
    <row r="1476" spans="1:19" x14ac:dyDescent="0.2">
      <c r="A1476" s="2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12"/>
      <c r="P1476" s="12"/>
      <c r="Q1476" s="28"/>
      <c r="R1476" s="28"/>
      <c r="S1476" s="28"/>
    </row>
    <row r="1477" spans="1:19" x14ac:dyDescent="0.2">
      <c r="A1477" s="2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12"/>
      <c r="P1477" s="12"/>
      <c r="Q1477" s="28"/>
      <c r="R1477" s="28"/>
      <c r="S1477" s="28"/>
    </row>
    <row r="1478" spans="1:19" x14ac:dyDescent="0.2">
      <c r="A1478" s="2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12"/>
      <c r="P1478" s="12"/>
      <c r="Q1478" s="28"/>
      <c r="R1478" s="28"/>
      <c r="S1478" s="28"/>
    </row>
    <row r="1479" spans="1:19" x14ac:dyDescent="0.2">
      <c r="A1479" s="2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12"/>
      <c r="P1479" s="12"/>
      <c r="Q1479" s="28"/>
      <c r="R1479" s="28"/>
      <c r="S1479" s="28"/>
    </row>
    <row r="1480" spans="1:19" x14ac:dyDescent="0.2">
      <c r="A1480" s="2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12"/>
      <c r="P1480" s="12"/>
      <c r="Q1480" s="28"/>
      <c r="R1480" s="28"/>
      <c r="S1480" s="28"/>
    </row>
    <row r="1481" spans="1:19" x14ac:dyDescent="0.2">
      <c r="A1481" s="2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12"/>
      <c r="P1481" s="12"/>
      <c r="Q1481" s="28"/>
      <c r="R1481" s="28"/>
      <c r="S1481" s="28"/>
    </row>
    <row r="1482" spans="1:19" x14ac:dyDescent="0.2">
      <c r="A1482" s="2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12"/>
      <c r="P1482" s="12"/>
      <c r="Q1482" s="28"/>
      <c r="R1482" s="28"/>
      <c r="S1482" s="28"/>
    </row>
    <row r="1483" spans="1:19" x14ac:dyDescent="0.2">
      <c r="A1483" s="2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12"/>
      <c r="P1483" s="12"/>
      <c r="Q1483" s="28"/>
      <c r="R1483" s="28"/>
      <c r="S1483" s="28"/>
    </row>
    <row r="1484" spans="1:19" x14ac:dyDescent="0.2">
      <c r="A1484" s="2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12"/>
      <c r="P1484" s="12"/>
      <c r="Q1484" s="28"/>
      <c r="R1484" s="28"/>
      <c r="S1484" s="28"/>
    </row>
    <row r="1485" spans="1:19" x14ac:dyDescent="0.2">
      <c r="A1485" s="2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12"/>
      <c r="P1485" s="12"/>
      <c r="Q1485" s="28"/>
      <c r="R1485" s="28"/>
      <c r="S1485" s="28"/>
    </row>
    <row r="1486" spans="1:19" x14ac:dyDescent="0.2">
      <c r="A1486" s="2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12"/>
      <c r="P1486" s="12"/>
      <c r="Q1486" s="28"/>
      <c r="R1486" s="28"/>
      <c r="S1486" s="28"/>
    </row>
    <row r="1487" spans="1:19" x14ac:dyDescent="0.2">
      <c r="A1487" s="2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12"/>
      <c r="P1487" s="12"/>
      <c r="Q1487" s="28"/>
      <c r="R1487" s="28"/>
      <c r="S1487" s="28"/>
    </row>
    <row r="1488" spans="1:19" x14ac:dyDescent="0.2">
      <c r="A1488" s="2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12"/>
      <c r="P1488" s="12"/>
      <c r="Q1488" s="28"/>
      <c r="R1488" s="28"/>
      <c r="S1488" s="28"/>
    </row>
    <row r="1489" spans="1:19" x14ac:dyDescent="0.2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12"/>
      <c r="P1489" s="12"/>
      <c r="Q1489" s="28"/>
      <c r="R1489" s="28"/>
      <c r="S1489" s="28"/>
    </row>
    <row r="1490" spans="1:19" x14ac:dyDescent="0.2">
      <c r="A1490" s="2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12"/>
      <c r="P1490" s="12"/>
      <c r="Q1490" s="28"/>
      <c r="R1490" s="28"/>
      <c r="S1490" s="28"/>
    </row>
    <row r="1491" spans="1:19" x14ac:dyDescent="0.2">
      <c r="A1491" s="2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12"/>
      <c r="P1491" s="12"/>
      <c r="Q1491" s="28"/>
      <c r="R1491" s="28"/>
      <c r="S1491" s="28"/>
    </row>
    <row r="1492" spans="1:19" x14ac:dyDescent="0.2">
      <c r="A1492" s="2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12"/>
      <c r="P1492" s="12"/>
      <c r="Q1492" s="28"/>
      <c r="R1492" s="28"/>
      <c r="S1492" s="28"/>
    </row>
    <row r="1493" spans="1:19" x14ac:dyDescent="0.2">
      <c r="A1493" s="2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12"/>
      <c r="P1493" s="12"/>
      <c r="Q1493" s="28"/>
      <c r="R1493" s="28"/>
      <c r="S1493" s="28"/>
    </row>
    <row r="1494" spans="1:19" x14ac:dyDescent="0.2">
      <c r="A1494" s="28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12"/>
      <c r="P1494" s="12"/>
      <c r="Q1494" s="28"/>
      <c r="R1494" s="28"/>
      <c r="S1494" s="28"/>
    </row>
    <row r="1495" spans="1:19" x14ac:dyDescent="0.2">
      <c r="A1495" s="28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12"/>
      <c r="P1495" s="12"/>
      <c r="Q1495" s="28"/>
      <c r="R1495" s="28"/>
      <c r="S1495" s="28"/>
    </row>
    <row r="1496" spans="1:19" x14ac:dyDescent="0.2">
      <c r="A1496" s="28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12"/>
      <c r="P1496" s="12"/>
      <c r="Q1496" s="28"/>
      <c r="R1496" s="28"/>
      <c r="S1496" s="28"/>
    </row>
    <row r="1497" spans="1:19" x14ac:dyDescent="0.2">
      <c r="A1497" s="28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12"/>
      <c r="P1497" s="12"/>
      <c r="Q1497" s="28"/>
      <c r="R1497" s="28"/>
      <c r="S1497" s="28"/>
    </row>
    <row r="1498" spans="1:19" x14ac:dyDescent="0.2">
      <c r="A1498" s="28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12"/>
      <c r="P1498" s="12"/>
      <c r="Q1498" s="28"/>
      <c r="R1498" s="28"/>
      <c r="S1498" s="28"/>
    </row>
    <row r="1499" spans="1:19" x14ac:dyDescent="0.2">
      <c r="A1499" s="2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12"/>
      <c r="P1499" s="12"/>
      <c r="Q1499" s="28"/>
      <c r="R1499" s="28"/>
      <c r="S1499" s="28"/>
    </row>
    <row r="1500" spans="1:19" x14ac:dyDescent="0.2">
      <c r="A1500" s="28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12"/>
      <c r="P1500" s="12"/>
      <c r="Q1500" s="28"/>
      <c r="R1500" s="28"/>
      <c r="S1500" s="28"/>
    </row>
    <row r="1501" spans="1:19" x14ac:dyDescent="0.2">
      <c r="A1501" s="28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12"/>
      <c r="P1501" s="12"/>
      <c r="Q1501" s="28"/>
      <c r="R1501" s="28"/>
      <c r="S1501" s="28"/>
    </row>
    <row r="1502" spans="1:19" x14ac:dyDescent="0.2">
      <c r="A1502" s="28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12"/>
      <c r="P1502" s="12"/>
      <c r="Q1502" s="28"/>
      <c r="R1502" s="28"/>
      <c r="S1502" s="28"/>
    </row>
    <row r="1503" spans="1:19" x14ac:dyDescent="0.2">
      <c r="A1503" s="28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12"/>
      <c r="P1503" s="12"/>
      <c r="Q1503" s="28"/>
      <c r="R1503" s="28"/>
      <c r="S1503" s="28"/>
    </row>
    <row r="1504" spans="1:19" x14ac:dyDescent="0.2">
      <c r="A1504" s="28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12"/>
      <c r="P1504" s="12"/>
      <c r="Q1504" s="28"/>
      <c r="R1504" s="28"/>
      <c r="S1504" s="28"/>
    </row>
    <row r="1505" spans="1:19" x14ac:dyDescent="0.2">
      <c r="A1505" s="2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12"/>
      <c r="P1505" s="12"/>
      <c r="Q1505" s="28"/>
      <c r="R1505" s="28"/>
      <c r="S1505" s="28"/>
    </row>
    <row r="1506" spans="1:19" x14ac:dyDescent="0.2">
      <c r="A1506" s="28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12"/>
      <c r="P1506" s="12"/>
      <c r="Q1506" s="28"/>
      <c r="R1506" s="28"/>
      <c r="S1506" s="28"/>
    </row>
    <row r="1507" spans="1:19" x14ac:dyDescent="0.2">
      <c r="A1507" s="28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12"/>
      <c r="P1507" s="12"/>
      <c r="Q1507" s="28"/>
      <c r="R1507" s="28"/>
      <c r="S1507" s="28"/>
    </row>
    <row r="1508" spans="1:19" x14ac:dyDescent="0.2">
      <c r="A1508" s="28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12"/>
      <c r="P1508" s="12"/>
      <c r="Q1508" s="28"/>
      <c r="R1508" s="28"/>
      <c r="S1508" s="28"/>
    </row>
    <row r="1509" spans="1:19" x14ac:dyDescent="0.2">
      <c r="A1509" s="28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12"/>
      <c r="P1509" s="12"/>
      <c r="Q1509" s="28"/>
      <c r="R1509" s="28"/>
      <c r="S1509" s="28"/>
    </row>
    <row r="1510" spans="1:19" x14ac:dyDescent="0.2">
      <c r="A1510" s="28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12"/>
      <c r="P1510" s="12"/>
      <c r="Q1510" s="28"/>
      <c r="R1510" s="28"/>
      <c r="S1510" s="28"/>
    </row>
    <row r="1511" spans="1:19" x14ac:dyDescent="0.2">
      <c r="A1511" s="28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12"/>
      <c r="P1511" s="12"/>
      <c r="Q1511" s="28"/>
      <c r="R1511" s="28"/>
      <c r="S1511" s="28"/>
    </row>
    <row r="1512" spans="1:19" x14ac:dyDescent="0.2">
      <c r="A1512" s="28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12"/>
      <c r="P1512" s="12"/>
      <c r="Q1512" s="28"/>
      <c r="R1512" s="28"/>
      <c r="S1512" s="28"/>
    </row>
    <row r="1513" spans="1:19" x14ac:dyDescent="0.2">
      <c r="A1513" s="28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12"/>
      <c r="P1513" s="12"/>
      <c r="Q1513" s="28"/>
      <c r="R1513" s="28"/>
      <c r="S1513" s="28"/>
    </row>
    <row r="1514" spans="1:19" x14ac:dyDescent="0.2">
      <c r="A1514" s="28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12"/>
      <c r="P1514" s="12"/>
      <c r="Q1514" s="28"/>
      <c r="R1514" s="28"/>
      <c r="S1514" s="28"/>
    </row>
    <row r="1515" spans="1:19" x14ac:dyDescent="0.2">
      <c r="A1515" s="2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12"/>
      <c r="P1515" s="12"/>
      <c r="Q1515" s="28"/>
      <c r="R1515" s="28"/>
      <c r="S1515" s="28"/>
    </row>
    <row r="1516" spans="1:19" x14ac:dyDescent="0.2">
      <c r="A1516" s="28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12"/>
      <c r="P1516" s="12"/>
      <c r="Q1516" s="28"/>
      <c r="R1516" s="28"/>
      <c r="S1516" s="28"/>
    </row>
    <row r="1517" spans="1:19" x14ac:dyDescent="0.2">
      <c r="A1517" s="28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12"/>
      <c r="P1517" s="12"/>
      <c r="Q1517" s="28"/>
      <c r="R1517" s="28"/>
      <c r="S1517" s="28"/>
    </row>
    <row r="1518" spans="1:19" x14ac:dyDescent="0.2">
      <c r="A1518" s="28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12"/>
      <c r="P1518" s="12"/>
      <c r="Q1518" s="28"/>
      <c r="R1518" s="28"/>
      <c r="S1518" s="28"/>
    </row>
    <row r="1519" spans="1:19" x14ac:dyDescent="0.2">
      <c r="A1519" s="28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12"/>
      <c r="P1519" s="12"/>
      <c r="Q1519" s="28"/>
      <c r="R1519" s="28"/>
      <c r="S1519" s="28"/>
    </row>
    <row r="1520" spans="1:19" x14ac:dyDescent="0.2">
      <c r="A1520" s="28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12"/>
      <c r="P1520" s="12"/>
      <c r="Q1520" s="28"/>
      <c r="R1520" s="28"/>
      <c r="S1520" s="28"/>
    </row>
    <row r="1521" spans="1:19" x14ac:dyDescent="0.2">
      <c r="A1521" s="28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12"/>
      <c r="P1521" s="12"/>
      <c r="Q1521" s="28"/>
      <c r="R1521" s="28"/>
      <c r="S1521" s="28"/>
    </row>
    <row r="1522" spans="1:19" x14ac:dyDescent="0.2">
      <c r="A1522" s="28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12"/>
      <c r="P1522" s="12"/>
      <c r="Q1522" s="28"/>
      <c r="R1522" s="28"/>
      <c r="S1522" s="28"/>
    </row>
    <row r="1523" spans="1:19" x14ac:dyDescent="0.2">
      <c r="A1523" s="28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12"/>
      <c r="P1523" s="12"/>
      <c r="Q1523" s="28"/>
      <c r="R1523" s="28"/>
      <c r="S1523" s="28"/>
    </row>
    <row r="1524" spans="1:19" x14ac:dyDescent="0.2">
      <c r="A1524" s="28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12"/>
      <c r="P1524" s="12"/>
      <c r="Q1524" s="28"/>
      <c r="R1524" s="28"/>
      <c r="S1524" s="28"/>
    </row>
    <row r="1525" spans="1:19" x14ac:dyDescent="0.2">
      <c r="A1525" s="28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12"/>
      <c r="P1525" s="12"/>
      <c r="Q1525" s="28"/>
      <c r="R1525" s="28"/>
      <c r="S1525" s="28"/>
    </row>
    <row r="1526" spans="1:19" x14ac:dyDescent="0.2">
      <c r="A1526" s="2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12"/>
      <c r="P1526" s="12"/>
      <c r="Q1526" s="28"/>
      <c r="R1526" s="28"/>
      <c r="S1526" s="28"/>
    </row>
    <row r="1527" spans="1:19" x14ac:dyDescent="0.2">
      <c r="A1527" s="28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12"/>
      <c r="P1527" s="12"/>
      <c r="Q1527" s="28"/>
      <c r="R1527" s="28"/>
      <c r="S1527" s="28"/>
    </row>
    <row r="1528" spans="1:19" x14ac:dyDescent="0.2">
      <c r="A1528" s="28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12"/>
      <c r="P1528" s="12"/>
      <c r="Q1528" s="28"/>
      <c r="R1528" s="28"/>
      <c r="S1528" s="28"/>
    </row>
    <row r="1529" spans="1:19" x14ac:dyDescent="0.2">
      <c r="A1529" s="28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12"/>
      <c r="P1529" s="12"/>
      <c r="Q1529" s="28"/>
      <c r="R1529" s="28"/>
      <c r="S1529" s="28"/>
    </row>
    <row r="1530" spans="1:19" x14ac:dyDescent="0.2">
      <c r="A1530" s="28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12"/>
      <c r="P1530" s="12"/>
      <c r="Q1530" s="28"/>
      <c r="R1530" s="28"/>
      <c r="S1530" s="28"/>
    </row>
    <row r="1531" spans="1:19" x14ac:dyDescent="0.2">
      <c r="A1531" s="28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12"/>
      <c r="P1531" s="12"/>
      <c r="Q1531" s="28"/>
      <c r="R1531" s="28"/>
      <c r="S1531" s="28"/>
    </row>
    <row r="1532" spans="1:19" x14ac:dyDescent="0.2">
      <c r="A1532" s="28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12"/>
      <c r="P1532" s="12"/>
      <c r="Q1532" s="28"/>
      <c r="R1532" s="28"/>
      <c r="S1532" s="28"/>
    </row>
    <row r="1533" spans="1:19" x14ac:dyDescent="0.2">
      <c r="A1533" s="2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12"/>
      <c r="P1533" s="12"/>
      <c r="Q1533" s="28"/>
      <c r="R1533" s="28"/>
      <c r="S1533" s="28"/>
    </row>
    <row r="1534" spans="1:19" x14ac:dyDescent="0.2">
      <c r="A1534" s="2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12"/>
      <c r="P1534" s="12"/>
      <c r="Q1534" s="28"/>
      <c r="R1534" s="28"/>
      <c r="S1534" s="28"/>
    </row>
    <row r="1535" spans="1:19" x14ac:dyDescent="0.2">
      <c r="A1535" s="28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12"/>
      <c r="P1535" s="12"/>
      <c r="Q1535" s="28"/>
      <c r="R1535" s="28"/>
      <c r="S1535" s="28"/>
    </row>
    <row r="1536" spans="1:19" x14ac:dyDescent="0.2">
      <c r="A1536" s="28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12"/>
      <c r="P1536" s="12"/>
      <c r="Q1536" s="28"/>
      <c r="R1536" s="28"/>
      <c r="S1536" s="28"/>
    </row>
    <row r="1537" spans="1:19" x14ac:dyDescent="0.2">
      <c r="A1537" s="2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12"/>
      <c r="P1537" s="12"/>
      <c r="Q1537" s="28"/>
      <c r="R1537" s="28"/>
      <c r="S1537" s="28"/>
    </row>
    <row r="1538" spans="1:19" x14ac:dyDescent="0.2">
      <c r="A1538" s="28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12"/>
      <c r="P1538" s="12"/>
      <c r="Q1538" s="28"/>
      <c r="R1538" s="28"/>
      <c r="S1538" s="28"/>
    </row>
    <row r="1539" spans="1:19" x14ac:dyDescent="0.2">
      <c r="A1539" s="28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12"/>
      <c r="P1539" s="12"/>
      <c r="Q1539" s="28"/>
      <c r="R1539" s="28"/>
      <c r="S1539" s="28"/>
    </row>
    <row r="1540" spans="1:19" x14ac:dyDescent="0.2">
      <c r="A1540" s="2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12"/>
      <c r="P1540" s="12"/>
      <c r="Q1540" s="28"/>
      <c r="R1540" s="28"/>
      <c r="S1540" s="28"/>
    </row>
    <row r="1541" spans="1:19" x14ac:dyDescent="0.2">
      <c r="A1541" s="2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12"/>
      <c r="P1541" s="12"/>
      <c r="Q1541" s="28"/>
      <c r="R1541" s="28"/>
      <c r="S1541" s="28"/>
    </row>
    <row r="1542" spans="1:19" x14ac:dyDescent="0.2">
      <c r="A1542" s="2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12"/>
      <c r="P1542" s="12"/>
      <c r="Q1542" s="28"/>
      <c r="R1542" s="28"/>
      <c r="S1542" s="28"/>
    </row>
    <row r="1543" spans="1:19" x14ac:dyDescent="0.2">
      <c r="A1543" s="2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12"/>
      <c r="P1543" s="12"/>
      <c r="Q1543" s="28"/>
      <c r="R1543" s="28"/>
      <c r="S1543" s="28"/>
    </row>
    <row r="1544" spans="1:19" x14ac:dyDescent="0.2">
      <c r="A1544" s="2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12"/>
      <c r="P1544" s="12"/>
      <c r="Q1544" s="28"/>
      <c r="R1544" s="28"/>
      <c r="S1544" s="28"/>
    </row>
    <row r="1545" spans="1:19" x14ac:dyDescent="0.2">
      <c r="A1545" s="2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12"/>
      <c r="P1545" s="12"/>
      <c r="Q1545" s="28"/>
      <c r="R1545" s="28"/>
      <c r="S1545" s="28"/>
    </row>
    <row r="1546" spans="1:19" x14ac:dyDescent="0.2">
      <c r="A1546" s="2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12"/>
      <c r="P1546" s="12"/>
      <c r="Q1546" s="28"/>
      <c r="R1546" s="28"/>
      <c r="S1546" s="28"/>
    </row>
    <row r="1547" spans="1:19" x14ac:dyDescent="0.2">
      <c r="A1547" s="2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12"/>
      <c r="P1547" s="12"/>
      <c r="Q1547" s="28"/>
      <c r="R1547" s="28"/>
      <c r="S1547" s="28"/>
    </row>
    <row r="1548" spans="1:19" x14ac:dyDescent="0.2">
      <c r="A1548" s="2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12"/>
      <c r="P1548" s="12"/>
      <c r="Q1548" s="28"/>
      <c r="R1548" s="28"/>
      <c r="S1548" s="28"/>
    </row>
    <row r="1549" spans="1:19" x14ac:dyDescent="0.2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12"/>
      <c r="P1549" s="12"/>
      <c r="Q1549" s="28"/>
      <c r="R1549" s="28"/>
      <c r="S1549" s="28"/>
    </row>
    <row r="1550" spans="1:19" x14ac:dyDescent="0.2">
      <c r="A1550" s="2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12"/>
      <c r="P1550" s="12"/>
      <c r="Q1550" s="28"/>
      <c r="R1550" s="28"/>
      <c r="S1550" s="28"/>
    </row>
    <row r="1551" spans="1:19" x14ac:dyDescent="0.2">
      <c r="A1551" s="2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12"/>
      <c r="P1551" s="12"/>
      <c r="Q1551" s="28"/>
      <c r="R1551" s="28"/>
      <c r="S1551" s="28"/>
    </row>
    <row r="1552" spans="1:19" x14ac:dyDescent="0.2">
      <c r="A1552" s="2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12"/>
      <c r="P1552" s="12"/>
      <c r="Q1552" s="28"/>
      <c r="R1552" s="28"/>
      <c r="S1552" s="28"/>
    </row>
    <row r="1553" spans="1:19" x14ac:dyDescent="0.2">
      <c r="A1553" s="2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12"/>
      <c r="P1553" s="12"/>
      <c r="Q1553" s="28"/>
      <c r="R1553" s="28"/>
      <c r="S1553" s="28"/>
    </row>
    <row r="1554" spans="1:19" x14ac:dyDescent="0.2">
      <c r="A1554" s="2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12"/>
      <c r="P1554" s="12"/>
      <c r="Q1554" s="28"/>
      <c r="R1554" s="28"/>
      <c r="S1554" s="28"/>
    </row>
    <row r="1555" spans="1:19" x14ac:dyDescent="0.2">
      <c r="A1555" s="2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12"/>
      <c r="P1555" s="12"/>
      <c r="Q1555" s="28"/>
      <c r="R1555" s="28"/>
      <c r="S1555" s="28"/>
    </row>
    <row r="1556" spans="1:19" x14ac:dyDescent="0.2">
      <c r="A1556" s="2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12"/>
      <c r="P1556" s="12"/>
      <c r="Q1556" s="28"/>
      <c r="R1556" s="28"/>
      <c r="S1556" s="28"/>
    </row>
    <row r="1557" spans="1:19" x14ac:dyDescent="0.2">
      <c r="A1557" s="2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12"/>
      <c r="P1557" s="12"/>
      <c r="Q1557" s="28"/>
      <c r="R1557" s="28"/>
      <c r="S1557" s="28"/>
    </row>
    <row r="1558" spans="1:19" x14ac:dyDescent="0.2">
      <c r="A1558" s="2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12"/>
      <c r="P1558" s="12"/>
      <c r="Q1558" s="28"/>
      <c r="R1558" s="28"/>
      <c r="S1558" s="28"/>
    </row>
    <row r="1559" spans="1:19" x14ac:dyDescent="0.2">
      <c r="A1559" s="2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12"/>
      <c r="P1559" s="12"/>
      <c r="Q1559" s="28"/>
      <c r="R1559" s="28"/>
      <c r="S1559" s="28"/>
    </row>
    <row r="1560" spans="1:19" x14ac:dyDescent="0.2">
      <c r="A1560" s="2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12"/>
      <c r="P1560" s="12"/>
      <c r="Q1560" s="28"/>
      <c r="R1560" s="28"/>
      <c r="S1560" s="28"/>
    </row>
    <row r="1561" spans="1:19" x14ac:dyDescent="0.2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12"/>
      <c r="P1561" s="12"/>
      <c r="Q1561" s="28"/>
      <c r="R1561" s="28"/>
      <c r="S1561" s="28"/>
    </row>
    <row r="1562" spans="1:19" x14ac:dyDescent="0.2">
      <c r="A1562" s="2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12"/>
      <c r="P1562" s="12"/>
      <c r="Q1562" s="28"/>
      <c r="R1562" s="28"/>
      <c r="S1562" s="28"/>
    </row>
    <row r="1563" spans="1:19" x14ac:dyDescent="0.2">
      <c r="A1563" s="2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12"/>
      <c r="P1563" s="12"/>
      <c r="Q1563" s="28"/>
      <c r="R1563" s="28"/>
      <c r="S1563" s="28"/>
    </row>
    <row r="1564" spans="1:19" x14ac:dyDescent="0.2">
      <c r="A1564" s="2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12"/>
      <c r="P1564" s="12"/>
      <c r="Q1564" s="28"/>
      <c r="R1564" s="28"/>
      <c r="S1564" s="28"/>
    </row>
    <row r="1565" spans="1:19" x14ac:dyDescent="0.2">
      <c r="A1565" s="2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12"/>
      <c r="P1565" s="12"/>
      <c r="Q1565" s="28"/>
      <c r="R1565" s="28"/>
      <c r="S1565" s="28"/>
    </row>
    <row r="1566" spans="1:19" x14ac:dyDescent="0.2">
      <c r="A1566" s="2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12"/>
      <c r="P1566" s="12"/>
      <c r="Q1566" s="28"/>
      <c r="R1566" s="28"/>
      <c r="S1566" s="28"/>
    </row>
    <row r="1567" spans="1:19" x14ac:dyDescent="0.2">
      <c r="A1567" s="2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12"/>
      <c r="P1567" s="12"/>
      <c r="Q1567" s="28"/>
      <c r="R1567" s="28"/>
      <c r="S1567" s="28"/>
    </row>
    <row r="1568" spans="1:19" x14ac:dyDescent="0.2">
      <c r="A1568" s="2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12"/>
      <c r="P1568" s="12"/>
      <c r="Q1568" s="28"/>
      <c r="R1568" s="28"/>
      <c r="S1568" s="28"/>
    </row>
    <row r="1569" spans="1:19" x14ac:dyDescent="0.2">
      <c r="A1569" s="2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12"/>
      <c r="P1569" s="12"/>
      <c r="Q1569" s="28"/>
      <c r="R1569" s="28"/>
      <c r="S1569" s="28"/>
    </row>
    <row r="1570" spans="1:19" x14ac:dyDescent="0.2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12"/>
      <c r="P1570" s="12"/>
      <c r="Q1570" s="28"/>
      <c r="R1570" s="28"/>
      <c r="S1570" s="28"/>
    </row>
    <row r="1571" spans="1:19" x14ac:dyDescent="0.2">
      <c r="A1571" s="28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12"/>
      <c r="P1571" s="12"/>
      <c r="Q1571" s="28"/>
      <c r="R1571" s="28"/>
      <c r="S1571" s="28"/>
    </row>
    <row r="1572" spans="1:19" x14ac:dyDescent="0.2">
      <c r="A1572" s="28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12"/>
      <c r="P1572" s="12"/>
      <c r="Q1572" s="28"/>
      <c r="R1572" s="28"/>
      <c r="S1572" s="28"/>
    </row>
    <row r="1573" spans="1:19" x14ac:dyDescent="0.2">
      <c r="A1573" s="28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12"/>
      <c r="P1573" s="12"/>
      <c r="Q1573" s="28"/>
      <c r="R1573" s="28"/>
      <c r="S1573" s="28"/>
    </row>
    <row r="1574" spans="1:19" x14ac:dyDescent="0.2">
      <c r="A1574" s="28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12"/>
      <c r="P1574" s="12"/>
      <c r="Q1574" s="28"/>
      <c r="R1574" s="28"/>
      <c r="S1574" s="28"/>
    </row>
    <row r="1575" spans="1:19" x14ac:dyDescent="0.2">
      <c r="A1575" s="28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12"/>
      <c r="P1575" s="12"/>
      <c r="Q1575" s="28"/>
      <c r="R1575" s="28"/>
      <c r="S1575" s="28"/>
    </row>
    <row r="1576" spans="1:19" x14ac:dyDescent="0.2">
      <c r="A1576" s="28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12"/>
      <c r="P1576" s="12"/>
      <c r="Q1576" s="28"/>
      <c r="R1576" s="28"/>
      <c r="S1576" s="28"/>
    </row>
    <row r="1577" spans="1:19" x14ac:dyDescent="0.2">
      <c r="A1577" s="28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12"/>
      <c r="P1577" s="12"/>
      <c r="Q1577" s="28"/>
      <c r="R1577" s="28"/>
      <c r="S1577" s="28"/>
    </row>
    <row r="1578" spans="1:19" x14ac:dyDescent="0.2">
      <c r="A1578" s="28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12"/>
      <c r="P1578" s="12"/>
      <c r="Q1578" s="28"/>
      <c r="R1578" s="28"/>
      <c r="S1578" s="28"/>
    </row>
    <row r="1579" spans="1:19" x14ac:dyDescent="0.2">
      <c r="A1579" s="28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12"/>
      <c r="P1579" s="12"/>
      <c r="Q1579" s="28"/>
      <c r="R1579" s="28"/>
      <c r="S1579" s="28"/>
    </row>
    <row r="1580" spans="1:19" x14ac:dyDescent="0.2">
      <c r="A1580" s="28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12"/>
      <c r="P1580" s="12"/>
      <c r="Q1580" s="28"/>
      <c r="R1580" s="28"/>
      <c r="S1580" s="28"/>
    </row>
    <row r="1581" spans="1:19" x14ac:dyDescent="0.2">
      <c r="A1581" s="28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12"/>
      <c r="P1581" s="12"/>
      <c r="Q1581" s="28"/>
      <c r="R1581" s="28"/>
      <c r="S1581" s="28"/>
    </row>
    <row r="1582" spans="1:19" x14ac:dyDescent="0.2">
      <c r="A1582" s="28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12"/>
      <c r="P1582" s="12"/>
      <c r="Q1582" s="28"/>
      <c r="R1582" s="28"/>
      <c r="S1582" s="28"/>
    </row>
    <row r="1583" spans="1:19" x14ac:dyDescent="0.2">
      <c r="A1583" s="28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12"/>
      <c r="P1583" s="12"/>
      <c r="Q1583" s="28"/>
      <c r="R1583" s="28"/>
      <c r="S1583" s="28"/>
    </row>
    <row r="1584" spans="1:19" x14ac:dyDescent="0.2">
      <c r="A1584" s="28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12"/>
      <c r="P1584" s="12"/>
      <c r="Q1584" s="28"/>
      <c r="R1584" s="28"/>
      <c r="S1584" s="28"/>
    </row>
    <row r="1585" spans="1:19" x14ac:dyDescent="0.2">
      <c r="A1585" s="28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12"/>
      <c r="P1585" s="12"/>
      <c r="Q1585" s="28"/>
      <c r="R1585" s="28"/>
      <c r="S1585" s="28"/>
    </row>
    <row r="1586" spans="1:19" x14ac:dyDescent="0.2">
      <c r="A1586" s="28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12"/>
      <c r="P1586" s="12"/>
      <c r="Q1586" s="28"/>
      <c r="R1586" s="28"/>
      <c r="S1586" s="28"/>
    </row>
    <row r="1587" spans="1:19" x14ac:dyDescent="0.2">
      <c r="A1587" s="28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12"/>
      <c r="P1587" s="12"/>
      <c r="Q1587" s="28"/>
      <c r="R1587" s="28"/>
      <c r="S1587" s="28"/>
    </row>
    <row r="1588" spans="1:19" x14ac:dyDescent="0.2">
      <c r="A1588" s="28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12"/>
      <c r="P1588" s="12"/>
      <c r="Q1588" s="28"/>
      <c r="R1588" s="28"/>
      <c r="S1588" s="28"/>
    </row>
    <row r="1589" spans="1:19" x14ac:dyDescent="0.2">
      <c r="A1589" s="2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12"/>
      <c r="P1589" s="12"/>
      <c r="Q1589" s="28"/>
      <c r="R1589" s="28"/>
      <c r="S1589" s="28"/>
    </row>
    <row r="1590" spans="1:19" x14ac:dyDescent="0.2">
      <c r="A1590" s="28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12"/>
      <c r="P1590" s="12"/>
      <c r="Q1590" s="28"/>
      <c r="R1590" s="28"/>
      <c r="S1590" s="28"/>
    </row>
    <row r="1591" spans="1:19" x14ac:dyDescent="0.2">
      <c r="A1591" s="28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12"/>
      <c r="P1591" s="12"/>
      <c r="Q1591" s="28"/>
      <c r="R1591" s="28"/>
      <c r="S1591" s="28"/>
    </row>
    <row r="1592" spans="1:19" x14ac:dyDescent="0.2">
      <c r="A1592" s="28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12"/>
      <c r="P1592" s="12"/>
      <c r="Q1592" s="28"/>
      <c r="R1592" s="28"/>
      <c r="S1592" s="28"/>
    </row>
    <row r="1593" spans="1:19" x14ac:dyDescent="0.2">
      <c r="A1593" s="28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12"/>
      <c r="P1593" s="12"/>
      <c r="Q1593" s="28"/>
      <c r="R1593" s="28"/>
      <c r="S1593" s="28"/>
    </row>
    <row r="1594" spans="1:19" x14ac:dyDescent="0.2">
      <c r="A1594" s="28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12"/>
      <c r="P1594" s="12"/>
      <c r="Q1594" s="28"/>
      <c r="R1594" s="28"/>
      <c r="S1594" s="28"/>
    </row>
    <row r="1595" spans="1:19" x14ac:dyDescent="0.2">
      <c r="A1595" s="28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12"/>
      <c r="P1595" s="12"/>
      <c r="Q1595" s="28"/>
      <c r="R1595" s="28"/>
      <c r="S1595" s="28"/>
    </row>
    <row r="1596" spans="1:19" x14ac:dyDescent="0.2">
      <c r="A1596" s="28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12"/>
      <c r="P1596" s="12"/>
      <c r="Q1596" s="28"/>
      <c r="R1596" s="28"/>
      <c r="S1596" s="28"/>
    </row>
    <row r="1597" spans="1:19" x14ac:dyDescent="0.2">
      <c r="A1597" s="28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12"/>
      <c r="P1597" s="12"/>
      <c r="Q1597" s="28"/>
      <c r="R1597" s="28"/>
      <c r="S1597" s="28"/>
    </row>
    <row r="1598" spans="1:19" x14ac:dyDescent="0.2">
      <c r="A1598" s="2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12"/>
      <c r="P1598" s="12"/>
      <c r="Q1598" s="28"/>
      <c r="R1598" s="28"/>
      <c r="S1598" s="28"/>
    </row>
    <row r="1599" spans="1:19" x14ac:dyDescent="0.2">
      <c r="A1599" s="28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12"/>
      <c r="P1599" s="12"/>
      <c r="Q1599" s="28"/>
      <c r="R1599" s="28"/>
      <c r="S1599" s="28"/>
    </row>
    <row r="1600" spans="1:19" x14ac:dyDescent="0.2">
      <c r="A1600" s="28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12"/>
      <c r="P1600" s="12"/>
      <c r="Q1600" s="28"/>
      <c r="R1600" s="28"/>
      <c r="S1600" s="28"/>
    </row>
    <row r="1601" spans="1:19" x14ac:dyDescent="0.2">
      <c r="A1601" s="28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12"/>
      <c r="P1601" s="12"/>
      <c r="Q1601" s="28"/>
      <c r="R1601" s="28"/>
      <c r="S1601" s="28"/>
    </row>
    <row r="1602" spans="1:19" x14ac:dyDescent="0.2">
      <c r="A1602" s="28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12"/>
      <c r="P1602" s="12"/>
      <c r="Q1602" s="28"/>
      <c r="R1602" s="28"/>
      <c r="S1602" s="28"/>
    </row>
    <row r="1603" spans="1:19" x14ac:dyDescent="0.2">
      <c r="A1603" s="28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12"/>
      <c r="P1603" s="12"/>
      <c r="Q1603" s="28"/>
      <c r="R1603" s="28"/>
      <c r="S1603" s="28"/>
    </row>
    <row r="1604" spans="1:19" x14ac:dyDescent="0.2">
      <c r="A1604" s="28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12"/>
      <c r="P1604" s="12"/>
      <c r="Q1604" s="28"/>
      <c r="R1604" s="28"/>
      <c r="S1604" s="28"/>
    </row>
    <row r="1605" spans="1:19" x14ac:dyDescent="0.2">
      <c r="A1605" s="2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12"/>
      <c r="P1605" s="12"/>
      <c r="Q1605" s="28"/>
      <c r="R1605" s="28"/>
      <c r="S1605" s="28"/>
    </row>
    <row r="1606" spans="1:19" x14ac:dyDescent="0.2">
      <c r="A1606" s="2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12"/>
      <c r="P1606" s="12"/>
      <c r="Q1606" s="28"/>
      <c r="R1606" s="28"/>
      <c r="S1606" s="28"/>
    </row>
    <row r="1607" spans="1:19" x14ac:dyDescent="0.2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12"/>
      <c r="P1607" s="12"/>
      <c r="Q1607" s="28"/>
      <c r="R1607" s="28"/>
      <c r="S1607" s="28"/>
    </row>
    <row r="1608" spans="1:19" x14ac:dyDescent="0.2">
      <c r="A1608" s="28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12"/>
      <c r="P1608" s="12"/>
      <c r="Q1608" s="28"/>
      <c r="R1608" s="28"/>
      <c r="S1608" s="28"/>
    </row>
    <row r="1609" spans="1:19" x14ac:dyDescent="0.2">
      <c r="A1609" s="28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12"/>
      <c r="P1609" s="12"/>
      <c r="Q1609" s="28"/>
      <c r="R1609" s="28"/>
      <c r="S1609" s="28"/>
    </row>
    <row r="1610" spans="1:19" x14ac:dyDescent="0.2">
      <c r="A1610" s="28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12"/>
      <c r="P1610" s="12"/>
      <c r="Q1610" s="28"/>
      <c r="R1610" s="28"/>
      <c r="S1610" s="28"/>
    </row>
    <row r="1611" spans="1:19" x14ac:dyDescent="0.2">
      <c r="A1611" s="28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12"/>
      <c r="P1611" s="12"/>
      <c r="Q1611" s="28"/>
      <c r="R1611" s="28"/>
      <c r="S1611" s="28"/>
    </row>
    <row r="1612" spans="1:19" x14ac:dyDescent="0.2">
      <c r="A1612" s="2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12"/>
      <c r="P1612" s="12"/>
      <c r="Q1612" s="28"/>
      <c r="R1612" s="28"/>
      <c r="S1612" s="28"/>
    </row>
    <row r="1613" spans="1:19" x14ac:dyDescent="0.2">
      <c r="A1613" s="28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12"/>
      <c r="P1613" s="12"/>
      <c r="Q1613" s="28"/>
      <c r="R1613" s="28"/>
      <c r="S1613" s="28"/>
    </row>
    <row r="1614" spans="1:19" x14ac:dyDescent="0.2">
      <c r="A1614" s="2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12"/>
      <c r="P1614" s="12"/>
      <c r="Q1614" s="28"/>
      <c r="R1614" s="28"/>
      <c r="S1614" s="28"/>
    </row>
    <row r="1615" spans="1:19" x14ac:dyDescent="0.2">
      <c r="A1615" s="28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12"/>
      <c r="P1615" s="12"/>
      <c r="Q1615" s="28"/>
      <c r="R1615" s="28"/>
      <c r="S1615" s="28"/>
    </row>
    <row r="1616" spans="1:19" x14ac:dyDescent="0.2">
      <c r="A1616" s="28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12"/>
      <c r="P1616" s="12"/>
      <c r="Q1616" s="28"/>
      <c r="R1616" s="28"/>
      <c r="S1616" s="28"/>
    </row>
    <row r="1617" spans="1:19" x14ac:dyDescent="0.2">
      <c r="A1617" s="28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12"/>
      <c r="P1617" s="12"/>
      <c r="Q1617" s="28"/>
      <c r="R1617" s="28"/>
      <c r="S1617" s="28"/>
    </row>
    <row r="1618" spans="1:19" x14ac:dyDescent="0.2">
      <c r="A1618" s="28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12"/>
      <c r="P1618" s="12"/>
      <c r="Q1618" s="28"/>
      <c r="R1618" s="28"/>
      <c r="S1618" s="28"/>
    </row>
    <row r="1619" spans="1:19" x14ac:dyDescent="0.2">
      <c r="A1619" s="28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12"/>
      <c r="P1619" s="12"/>
      <c r="Q1619" s="28"/>
      <c r="R1619" s="28"/>
      <c r="S1619" s="28"/>
    </row>
    <row r="1620" spans="1:19" x14ac:dyDescent="0.2">
      <c r="A1620" s="28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12"/>
      <c r="P1620" s="12"/>
      <c r="Q1620" s="28"/>
      <c r="R1620" s="28"/>
      <c r="S1620" s="28"/>
    </row>
    <row r="1621" spans="1:19" x14ac:dyDescent="0.2">
      <c r="A1621" s="2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12"/>
      <c r="P1621" s="12"/>
      <c r="Q1621" s="28"/>
      <c r="R1621" s="28"/>
      <c r="S1621" s="28"/>
    </row>
    <row r="1622" spans="1:19" x14ac:dyDescent="0.2">
      <c r="A1622" s="28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12"/>
      <c r="P1622" s="12"/>
      <c r="Q1622" s="28"/>
      <c r="R1622" s="28"/>
      <c r="S1622" s="28"/>
    </row>
    <row r="1623" spans="1:19" x14ac:dyDescent="0.2">
      <c r="A1623" s="28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12"/>
      <c r="P1623" s="12"/>
      <c r="Q1623" s="28"/>
      <c r="R1623" s="28"/>
      <c r="S1623" s="28"/>
    </row>
    <row r="1624" spans="1:19" x14ac:dyDescent="0.2">
      <c r="A1624" s="28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12"/>
      <c r="P1624" s="12"/>
      <c r="Q1624" s="28"/>
      <c r="R1624" s="28"/>
      <c r="S1624" s="28"/>
    </row>
    <row r="1625" spans="1:19" x14ac:dyDescent="0.2">
      <c r="A1625" s="28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12"/>
      <c r="P1625" s="12"/>
      <c r="Q1625" s="28"/>
      <c r="R1625" s="28"/>
      <c r="S1625" s="28"/>
    </row>
    <row r="1626" spans="1:19" x14ac:dyDescent="0.2">
      <c r="A1626" s="28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12"/>
      <c r="P1626" s="12"/>
      <c r="Q1626" s="28"/>
      <c r="R1626" s="28"/>
      <c r="S1626" s="28"/>
    </row>
    <row r="1627" spans="1:19" x14ac:dyDescent="0.2">
      <c r="A1627" s="28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12"/>
      <c r="P1627" s="12"/>
      <c r="Q1627" s="28"/>
      <c r="R1627" s="28"/>
      <c r="S1627" s="28"/>
    </row>
    <row r="1628" spans="1:19" x14ac:dyDescent="0.2">
      <c r="A1628" s="28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12"/>
      <c r="P1628" s="12"/>
      <c r="Q1628" s="28"/>
      <c r="R1628" s="28"/>
      <c r="S1628" s="28"/>
    </row>
    <row r="1629" spans="1:19" x14ac:dyDescent="0.2">
      <c r="A1629" s="28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12"/>
      <c r="P1629" s="12"/>
      <c r="Q1629" s="28"/>
      <c r="R1629" s="28"/>
      <c r="S1629" s="28"/>
    </row>
    <row r="1630" spans="1:19" x14ac:dyDescent="0.2">
      <c r="A1630" s="28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12"/>
      <c r="P1630" s="12"/>
      <c r="Q1630" s="28"/>
      <c r="R1630" s="28"/>
      <c r="S1630" s="28"/>
    </row>
    <row r="1631" spans="1:19" x14ac:dyDescent="0.2">
      <c r="A1631" s="28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12"/>
      <c r="P1631" s="12"/>
      <c r="Q1631" s="28"/>
      <c r="R1631" s="28"/>
      <c r="S1631" s="28"/>
    </row>
    <row r="1632" spans="1:19" x14ac:dyDescent="0.2">
      <c r="A1632" s="28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12"/>
      <c r="P1632" s="12"/>
      <c r="Q1632" s="28"/>
      <c r="R1632" s="28"/>
      <c r="S1632" s="28"/>
    </row>
    <row r="1633" spans="1:19" x14ac:dyDescent="0.2">
      <c r="A1633" s="28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12"/>
      <c r="P1633" s="12"/>
      <c r="Q1633" s="28"/>
      <c r="R1633" s="28"/>
      <c r="S1633" s="28"/>
    </row>
    <row r="1634" spans="1:19" x14ac:dyDescent="0.2">
      <c r="A1634" s="28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12"/>
      <c r="P1634" s="12"/>
      <c r="Q1634" s="28"/>
      <c r="R1634" s="28"/>
      <c r="S1634" s="28"/>
    </row>
    <row r="1635" spans="1:19" x14ac:dyDescent="0.2">
      <c r="A1635" s="28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12"/>
      <c r="P1635" s="12"/>
      <c r="Q1635" s="28"/>
      <c r="R1635" s="28"/>
      <c r="S1635" s="28"/>
    </row>
    <row r="1636" spans="1:19" x14ac:dyDescent="0.2">
      <c r="A1636" s="28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12"/>
      <c r="P1636" s="12"/>
      <c r="Q1636" s="28"/>
      <c r="R1636" s="28"/>
      <c r="S1636" s="28"/>
    </row>
    <row r="1637" spans="1:19" x14ac:dyDescent="0.2">
      <c r="A1637" s="28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12"/>
      <c r="P1637" s="12"/>
      <c r="Q1637" s="28"/>
      <c r="R1637" s="28"/>
      <c r="S1637" s="28"/>
    </row>
    <row r="1638" spans="1:19" x14ac:dyDescent="0.2">
      <c r="A1638" s="28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12"/>
      <c r="P1638" s="12"/>
      <c r="Q1638" s="28"/>
      <c r="R1638" s="28"/>
      <c r="S1638" s="28"/>
    </row>
    <row r="1639" spans="1:19" x14ac:dyDescent="0.2">
      <c r="A1639" s="28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12"/>
      <c r="P1639" s="12"/>
      <c r="Q1639" s="28"/>
      <c r="R1639" s="28"/>
      <c r="S1639" s="28"/>
    </row>
    <row r="1640" spans="1:19" x14ac:dyDescent="0.2">
      <c r="A1640" s="28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12"/>
      <c r="P1640" s="12"/>
      <c r="Q1640" s="28"/>
      <c r="R1640" s="28"/>
      <c r="S1640" s="28"/>
    </row>
    <row r="1641" spans="1:19" x14ac:dyDescent="0.2">
      <c r="A1641" s="28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12"/>
      <c r="P1641" s="12"/>
      <c r="Q1641" s="28"/>
      <c r="R1641" s="28"/>
      <c r="S1641" s="28"/>
    </row>
    <row r="1642" spans="1:19" x14ac:dyDescent="0.2">
      <c r="A1642" s="28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12"/>
      <c r="P1642" s="12"/>
      <c r="Q1642" s="28"/>
      <c r="R1642" s="28"/>
      <c r="S1642" s="28"/>
    </row>
    <row r="1643" spans="1:19" x14ac:dyDescent="0.2">
      <c r="A1643" s="28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12"/>
      <c r="P1643" s="12"/>
      <c r="Q1643" s="28"/>
      <c r="R1643" s="28"/>
      <c r="S1643" s="28"/>
    </row>
    <row r="1644" spans="1:19" x14ac:dyDescent="0.2">
      <c r="A1644" s="2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12"/>
      <c r="P1644" s="12"/>
      <c r="Q1644" s="28"/>
      <c r="R1644" s="28"/>
      <c r="S1644" s="28"/>
    </row>
    <row r="1645" spans="1:19" x14ac:dyDescent="0.2">
      <c r="A1645" s="28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12"/>
      <c r="P1645" s="12"/>
      <c r="Q1645" s="28"/>
      <c r="R1645" s="28"/>
      <c r="S1645" s="28"/>
    </row>
    <row r="1646" spans="1:19" x14ac:dyDescent="0.2">
      <c r="A1646" s="28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12"/>
      <c r="P1646" s="12"/>
      <c r="Q1646" s="28"/>
      <c r="R1646" s="28"/>
      <c r="S1646" s="28"/>
    </row>
    <row r="1647" spans="1:19" x14ac:dyDescent="0.2">
      <c r="A1647" s="28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12"/>
      <c r="P1647" s="12"/>
      <c r="Q1647" s="28"/>
      <c r="R1647" s="28"/>
      <c r="S1647" s="28"/>
    </row>
    <row r="1648" spans="1:19" x14ac:dyDescent="0.2">
      <c r="A1648" s="28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12"/>
      <c r="P1648" s="12"/>
      <c r="Q1648" s="28"/>
      <c r="R1648" s="28"/>
      <c r="S1648" s="28"/>
    </row>
    <row r="1649" spans="1:19" x14ac:dyDescent="0.2">
      <c r="A1649" s="28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12"/>
      <c r="P1649" s="12"/>
      <c r="Q1649" s="28"/>
      <c r="R1649" s="28"/>
      <c r="S1649" s="28"/>
    </row>
    <row r="1650" spans="1:19" x14ac:dyDescent="0.2">
      <c r="A1650" s="28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12"/>
      <c r="P1650" s="12"/>
      <c r="Q1650" s="28"/>
      <c r="R1650" s="28"/>
      <c r="S1650" s="28"/>
    </row>
    <row r="1651" spans="1:19" x14ac:dyDescent="0.2">
      <c r="A1651" s="28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12"/>
      <c r="P1651" s="12"/>
      <c r="Q1651" s="28"/>
      <c r="R1651" s="28"/>
      <c r="S1651" s="28"/>
    </row>
    <row r="1652" spans="1:19" x14ac:dyDescent="0.2">
      <c r="A1652" s="28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12"/>
      <c r="P1652" s="12"/>
      <c r="Q1652" s="28"/>
      <c r="R1652" s="28"/>
      <c r="S1652" s="28"/>
    </row>
    <row r="1653" spans="1:19" x14ac:dyDescent="0.2">
      <c r="A1653" s="28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12"/>
      <c r="P1653" s="12"/>
      <c r="Q1653" s="28"/>
      <c r="R1653" s="28"/>
      <c r="S1653" s="28"/>
    </row>
    <row r="1654" spans="1:19" x14ac:dyDescent="0.2">
      <c r="A1654" s="28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12"/>
      <c r="P1654" s="12"/>
      <c r="Q1654" s="28"/>
      <c r="R1654" s="28"/>
      <c r="S1654" s="28"/>
    </row>
    <row r="1655" spans="1:19" x14ac:dyDescent="0.2">
      <c r="A1655" s="28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12"/>
      <c r="P1655" s="12"/>
      <c r="Q1655" s="28"/>
      <c r="R1655" s="28"/>
      <c r="S1655" s="28"/>
    </row>
    <row r="1656" spans="1:19" x14ac:dyDescent="0.2">
      <c r="A1656" s="28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12"/>
      <c r="P1656" s="12"/>
      <c r="Q1656" s="28"/>
      <c r="R1656" s="28"/>
      <c r="S1656" s="28"/>
    </row>
    <row r="1657" spans="1:19" x14ac:dyDescent="0.2">
      <c r="A1657" s="28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12"/>
      <c r="P1657" s="12"/>
      <c r="Q1657" s="28"/>
      <c r="R1657" s="28"/>
      <c r="S1657" s="28"/>
    </row>
    <row r="1658" spans="1:19" x14ac:dyDescent="0.2">
      <c r="A1658" s="28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12"/>
      <c r="P1658" s="12"/>
      <c r="Q1658" s="28"/>
      <c r="R1658" s="28"/>
      <c r="S1658" s="28"/>
    </row>
    <row r="1659" spans="1:19" x14ac:dyDescent="0.2">
      <c r="A1659" s="28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12"/>
      <c r="P1659" s="12"/>
      <c r="Q1659" s="28"/>
      <c r="R1659" s="28"/>
      <c r="S1659" s="28"/>
    </row>
    <row r="1660" spans="1:19" x14ac:dyDescent="0.2">
      <c r="A1660" s="28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12"/>
      <c r="P1660" s="12"/>
      <c r="Q1660" s="28"/>
      <c r="R1660" s="28"/>
      <c r="S1660" s="28"/>
    </row>
    <row r="1661" spans="1:19" x14ac:dyDescent="0.2">
      <c r="A1661" s="28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12"/>
      <c r="P1661" s="12"/>
      <c r="Q1661" s="28"/>
      <c r="R1661" s="28"/>
      <c r="S1661" s="28"/>
    </row>
    <row r="1662" spans="1:19" x14ac:dyDescent="0.2">
      <c r="A1662" s="28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12"/>
      <c r="P1662" s="12"/>
      <c r="Q1662" s="28"/>
      <c r="R1662" s="28"/>
      <c r="S1662" s="28"/>
    </row>
    <row r="1663" spans="1:19" x14ac:dyDescent="0.2">
      <c r="A1663" s="28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12"/>
      <c r="P1663" s="12"/>
      <c r="Q1663" s="28"/>
      <c r="R1663" s="28"/>
      <c r="S1663" s="28"/>
    </row>
    <row r="1664" spans="1:19" x14ac:dyDescent="0.2">
      <c r="A1664" s="28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12"/>
      <c r="P1664" s="12"/>
      <c r="Q1664" s="28"/>
      <c r="R1664" s="28"/>
      <c r="S1664" s="28"/>
    </row>
    <row r="1665" spans="1:19" x14ac:dyDescent="0.2">
      <c r="A1665" s="28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12"/>
      <c r="P1665" s="12"/>
      <c r="Q1665" s="28"/>
      <c r="R1665" s="28"/>
      <c r="S1665" s="28"/>
    </row>
    <row r="1666" spans="1:19" x14ac:dyDescent="0.2">
      <c r="A1666" s="28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12"/>
      <c r="P1666" s="12"/>
      <c r="Q1666" s="28"/>
      <c r="R1666" s="28"/>
      <c r="S1666" s="28"/>
    </row>
    <row r="1667" spans="1:19" x14ac:dyDescent="0.2">
      <c r="A1667" s="28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12"/>
      <c r="P1667" s="12"/>
      <c r="Q1667" s="28"/>
      <c r="R1667" s="28"/>
      <c r="S1667" s="28"/>
    </row>
    <row r="1668" spans="1:19" x14ac:dyDescent="0.2">
      <c r="A1668" s="28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12"/>
      <c r="P1668" s="12"/>
      <c r="Q1668" s="28"/>
      <c r="R1668" s="28"/>
      <c r="S1668" s="28"/>
    </row>
    <row r="1669" spans="1:19" x14ac:dyDescent="0.2">
      <c r="A1669" s="28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12"/>
      <c r="P1669" s="12"/>
      <c r="Q1669" s="28"/>
      <c r="R1669" s="28"/>
      <c r="S1669" s="28"/>
    </row>
    <row r="1670" spans="1:19" x14ac:dyDescent="0.2">
      <c r="A1670" s="28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12"/>
      <c r="P1670" s="12"/>
      <c r="Q1670" s="28"/>
      <c r="R1670" s="28"/>
      <c r="S1670" s="28"/>
    </row>
    <row r="1671" spans="1:19" x14ac:dyDescent="0.2">
      <c r="A1671" s="28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12"/>
      <c r="P1671" s="12"/>
      <c r="Q1671" s="28"/>
      <c r="R1671" s="28"/>
      <c r="S1671" s="28"/>
    </row>
    <row r="1672" spans="1:19" x14ac:dyDescent="0.2">
      <c r="A1672" s="28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12"/>
      <c r="P1672" s="12"/>
      <c r="Q1672" s="28"/>
      <c r="R1672" s="28"/>
      <c r="S1672" s="28"/>
    </row>
    <row r="1673" spans="1:19" x14ac:dyDescent="0.2">
      <c r="A1673" s="2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12"/>
      <c r="P1673" s="12"/>
      <c r="Q1673" s="28"/>
      <c r="R1673" s="28"/>
      <c r="S1673" s="28"/>
    </row>
    <row r="1674" spans="1:19" x14ac:dyDescent="0.2">
      <c r="A1674" s="28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12"/>
      <c r="P1674" s="12"/>
      <c r="Q1674" s="28"/>
      <c r="R1674" s="28"/>
      <c r="S1674" s="28"/>
    </row>
    <row r="1675" spans="1:19" x14ac:dyDescent="0.2">
      <c r="A1675" s="28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12"/>
      <c r="P1675" s="12"/>
      <c r="Q1675" s="28"/>
      <c r="R1675" s="28"/>
      <c r="S1675" s="28"/>
    </row>
    <row r="1676" spans="1:19" x14ac:dyDescent="0.2">
      <c r="A1676" s="28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12"/>
      <c r="P1676" s="12"/>
      <c r="Q1676" s="28"/>
      <c r="R1676" s="28"/>
      <c r="S1676" s="28"/>
    </row>
    <row r="1677" spans="1:19" x14ac:dyDescent="0.2">
      <c r="A1677" s="28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12"/>
      <c r="P1677" s="12"/>
      <c r="Q1677" s="28"/>
      <c r="R1677" s="28"/>
      <c r="S1677" s="28"/>
    </row>
    <row r="1678" spans="1:19" x14ac:dyDescent="0.2">
      <c r="A1678" s="28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12"/>
      <c r="P1678" s="12"/>
      <c r="Q1678" s="28"/>
      <c r="R1678" s="28"/>
      <c r="S1678" s="28"/>
    </row>
    <row r="1679" spans="1:19" x14ac:dyDescent="0.2">
      <c r="A1679" s="28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12"/>
      <c r="P1679" s="12"/>
      <c r="Q1679" s="28"/>
      <c r="R1679" s="28"/>
      <c r="S1679" s="28"/>
    </row>
    <row r="1680" spans="1:19" x14ac:dyDescent="0.2">
      <c r="A1680" s="28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12"/>
      <c r="P1680" s="12"/>
      <c r="Q1680" s="28"/>
      <c r="R1680" s="28"/>
      <c r="S1680" s="28"/>
    </row>
    <row r="1681" spans="1:19" x14ac:dyDescent="0.2">
      <c r="A1681" s="28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12"/>
      <c r="P1681" s="12"/>
      <c r="Q1681" s="28"/>
      <c r="R1681" s="28"/>
      <c r="S1681" s="28"/>
    </row>
    <row r="1682" spans="1:19" x14ac:dyDescent="0.2">
      <c r="A1682" s="28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12"/>
      <c r="P1682" s="12"/>
      <c r="Q1682" s="28"/>
      <c r="R1682" s="28"/>
      <c r="S1682" s="28"/>
    </row>
    <row r="1683" spans="1:19" x14ac:dyDescent="0.2">
      <c r="A1683" s="28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12"/>
      <c r="P1683" s="12"/>
      <c r="Q1683" s="28"/>
      <c r="R1683" s="28"/>
      <c r="S1683" s="28"/>
    </row>
    <row r="1684" spans="1:19" x14ac:dyDescent="0.2">
      <c r="A1684" s="28"/>
      <c r="B1684" s="28"/>
      <c r="C1684" s="28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12"/>
      <c r="P1684" s="12"/>
      <c r="Q1684" s="28"/>
      <c r="R1684" s="28"/>
      <c r="S1684" s="28"/>
    </row>
    <row r="1685" spans="1:19" x14ac:dyDescent="0.2">
      <c r="A1685" s="28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12"/>
      <c r="P1685" s="12"/>
      <c r="Q1685" s="28"/>
      <c r="R1685" s="28"/>
      <c r="S1685" s="28"/>
    </row>
    <row r="1686" spans="1:19" x14ac:dyDescent="0.2">
      <c r="A1686" s="28"/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12"/>
      <c r="P1686" s="12"/>
      <c r="Q1686" s="28"/>
      <c r="R1686" s="28"/>
      <c r="S1686" s="28"/>
    </row>
    <row r="1687" spans="1:19" x14ac:dyDescent="0.2">
      <c r="A1687" s="28"/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12"/>
      <c r="P1687" s="12"/>
      <c r="Q1687" s="28"/>
      <c r="R1687" s="28"/>
      <c r="S1687" s="28"/>
    </row>
    <row r="1688" spans="1:19" x14ac:dyDescent="0.2">
      <c r="A1688" s="28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12"/>
      <c r="P1688" s="12"/>
      <c r="Q1688" s="28"/>
      <c r="R1688" s="28"/>
      <c r="S1688" s="28"/>
    </row>
    <row r="1689" spans="1:19" x14ac:dyDescent="0.2">
      <c r="A1689" s="28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12"/>
      <c r="P1689" s="12"/>
      <c r="Q1689" s="28"/>
      <c r="R1689" s="28"/>
      <c r="S1689" s="28"/>
    </row>
    <row r="1690" spans="1:19" x14ac:dyDescent="0.2">
      <c r="A1690" s="28"/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12"/>
      <c r="P1690" s="12"/>
      <c r="Q1690" s="28"/>
      <c r="R1690" s="28"/>
      <c r="S1690" s="28"/>
    </row>
    <row r="1691" spans="1:19" x14ac:dyDescent="0.2">
      <c r="A1691" s="28"/>
      <c r="B1691" s="28"/>
      <c r="C1691" s="28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12"/>
      <c r="P1691" s="12"/>
      <c r="Q1691" s="28"/>
      <c r="R1691" s="28"/>
      <c r="S1691" s="28"/>
    </row>
    <row r="1692" spans="1:19" x14ac:dyDescent="0.2">
      <c r="A1692" s="28"/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12"/>
      <c r="P1692" s="12"/>
      <c r="Q1692" s="28"/>
      <c r="R1692" s="28"/>
      <c r="S1692" s="28"/>
    </row>
    <row r="1693" spans="1:19" x14ac:dyDescent="0.2">
      <c r="A1693" s="28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12"/>
      <c r="P1693" s="12"/>
      <c r="Q1693" s="28"/>
      <c r="R1693" s="28"/>
      <c r="S1693" s="28"/>
    </row>
    <row r="1694" spans="1:19" x14ac:dyDescent="0.2">
      <c r="A1694" s="28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12"/>
      <c r="P1694" s="12"/>
      <c r="Q1694" s="28"/>
      <c r="R1694" s="28"/>
      <c r="S1694" s="28"/>
    </row>
    <row r="1695" spans="1:19" x14ac:dyDescent="0.2">
      <c r="A1695" s="28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12"/>
      <c r="P1695" s="12"/>
      <c r="Q1695" s="28"/>
      <c r="R1695" s="28"/>
      <c r="S1695" s="28"/>
    </row>
    <row r="1696" spans="1:19" x14ac:dyDescent="0.2">
      <c r="A1696" s="28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12"/>
      <c r="P1696" s="12"/>
      <c r="Q1696" s="28"/>
      <c r="R1696" s="28"/>
      <c r="S1696" s="28"/>
    </row>
    <row r="1697" spans="1:19" x14ac:dyDescent="0.2">
      <c r="A1697" s="28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12"/>
      <c r="P1697" s="12"/>
      <c r="Q1697" s="28"/>
      <c r="R1697" s="28"/>
      <c r="S1697" s="28"/>
    </row>
    <row r="1698" spans="1:19" x14ac:dyDescent="0.2">
      <c r="A1698" s="28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12"/>
      <c r="P1698" s="12"/>
      <c r="Q1698" s="28"/>
      <c r="R1698" s="28"/>
      <c r="S1698" s="28"/>
    </row>
    <row r="1699" spans="1:19" x14ac:dyDescent="0.2">
      <c r="A1699" s="28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12"/>
      <c r="P1699" s="12"/>
      <c r="Q1699" s="28"/>
      <c r="R1699" s="28"/>
      <c r="S1699" s="28"/>
    </row>
    <row r="1700" spans="1:19" x14ac:dyDescent="0.2">
      <c r="A1700" s="28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12"/>
      <c r="P1700" s="12"/>
      <c r="Q1700" s="28"/>
      <c r="R1700" s="28"/>
      <c r="S1700" s="28"/>
    </row>
    <row r="1701" spans="1:19" x14ac:dyDescent="0.2">
      <c r="A1701" s="28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12"/>
      <c r="P1701" s="12"/>
      <c r="Q1701" s="28"/>
      <c r="R1701" s="28"/>
      <c r="S1701" s="28"/>
    </row>
    <row r="1702" spans="1:19" x14ac:dyDescent="0.2">
      <c r="A1702" s="28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12"/>
      <c r="P1702" s="12"/>
      <c r="Q1702" s="28"/>
      <c r="R1702" s="28"/>
      <c r="S1702" s="28"/>
    </row>
    <row r="1703" spans="1:19" x14ac:dyDescent="0.2">
      <c r="A1703" s="28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12"/>
      <c r="P1703" s="12"/>
      <c r="Q1703" s="28"/>
      <c r="R1703" s="28"/>
      <c r="S1703" s="28"/>
    </row>
    <row r="1704" spans="1:19" x14ac:dyDescent="0.2">
      <c r="A1704" s="28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12"/>
      <c r="P1704" s="12"/>
      <c r="Q1704" s="28"/>
      <c r="R1704" s="28"/>
      <c r="S1704" s="28"/>
    </row>
    <row r="1705" spans="1:19" x14ac:dyDescent="0.2">
      <c r="A1705" s="2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12"/>
      <c r="P1705" s="12"/>
      <c r="Q1705" s="28"/>
      <c r="R1705" s="28"/>
      <c r="S1705" s="28"/>
    </row>
    <row r="1706" spans="1:19" x14ac:dyDescent="0.2">
      <c r="A1706" s="28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12"/>
      <c r="P1706" s="12"/>
      <c r="Q1706" s="28"/>
      <c r="R1706" s="28"/>
      <c r="S1706" s="28"/>
    </row>
    <row r="1707" spans="1:19" x14ac:dyDescent="0.2">
      <c r="A1707" s="28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12"/>
      <c r="P1707" s="12"/>
      <c r="Q1707" s="28"/>
      <c r="R1707" s="28"/>
      <c r="S1707" s="28"/>
    </row>
    <row r="1708" spans="1:19" x14ac:dyDescent="0.2">
      <c r="A1708" s="28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12"/>
      <c r="P1708" s="12"/>
      <c r="Q1708" s="28"/>
      <c r="R1708" s="28"/>
      <c r="S1708" s="28"/>
    </row>
    <row r="1709" spans="1:19" x14ac:dyDescent="0.2">
      <c r="A1709" s="28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12"/>
      <c r="P1709" s="12"/>
      <c r="Q1709" s="28"/>
      <c r="R1709" s="28"/>
      <c r="S1709" s="28"/>
    </row>
    <row r="1710" spans="1:19" x14ac:dyDescent="0.2">
      <c r="A1710" s="28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12"/>
      <c r="P1710" s="12"/>
      <c r="Q1710" s="28"/>
      <c r="R1710" s="28"/>
      <c r="S1710" s="28"/>
    </row>
    <row r="1711" spans="1:19" x14ac:dyDescent="0.2">
      <c r="A1711" s="28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12"/>
      <c r="P1711" s="12"/>
      <c r="Q1711" s="28"/>
      <c r="R1711" s="28"/>
      <c r="S1711" s="28"/>
    </row>
    <row r="1712" spans="1:19" x14ac:dyDescent="0.2">
      <c r="A1712" s="28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12"/>
      <c r="P1712" s="12"/>
      <c r="Q1712" s="28"/>
      <c r="R1712" s="28"/>
      <c r="S1712" s="28"/>
    </row>
    <row r="1713" spans="1:19" x14ac:dyDescent="0.2">
      <c r="A1713" s="2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12"/>
      <c r="P1713" s="12"/>
      <c r="Q1713" s="28"/>
      <c r="R1713" s="28"/>
      <c r="S1713" s="28"/>
    </row>
    <row r="1714" spans="1:19" x14ac:dyDescent="0.2">
      <c r="A1714" s="28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12"/>
      <c r="P1714" s="12"/>
      <c r="Q1714" s="28"/>
      <c r="R1714" s="28"/>
      <c r="S1714" s="28"/>
    </row>
    <row r="1715" spans="1:19" x14ac:dyDescent="0.2">
      <c r="A1715" s="28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12"/>
      <c r="P1715" s="12"/>
      <c r="Q1715" s="28"/>
      <c r="R1715" s="28"/>
      <c r="S1715" s="28"/>
    </row>
    <row r="1716" spans="1:19" x14ac:dyDescent="0.2">
      <c r="A1716" s="28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12"/>
      <c r="P1716" s="12"/>
      <c r="Q1716" s="28"/>
      <c r="R1716" s="28"/>
      <c r="S1716" s="28"/>
    </row>
    <row r="1717" spans="1:19" x14ac:dyDescent="0.2">
      <c r="A1717" s="2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12"/>
      <c r="P1717" s="12"/>
      <c r="Q1717" s="28"/>
      <c r="R1717" s="28"/>
      <c r="S1717" s="28"/>
    </row>
    <row r="1718" spans="1:19" x14ac:dyDescent="0.2">
      <c r="A1718" s="28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12"/>
      <c r="P1718" s="12"/>
      <c r="Q1718" s="28"/>
      <c r="R1718" s="28"/>
      <c r="S1718" s="28"/>
    </row>
    <row r="1719" spans="1:19" x14ac:dyDescent="0.2">
      <c r="A1719" s="28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12"/>
      <c r="P1719" s="12"/>
      <c r="Q1719" s="28"/>
      <c r="R1719" s="28"/>
      <c r="S1719" s="28"/>
    </row>
    <row r="1720" spans="1:19" x14ac:dyDescent="0.2">
      <c r="A1720" s="28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12"/>
      <c r="P1720" s="12"/>
      <c r="Q1720" s="28"/>
      <c r="R1720" s="28"/>
      <c r="S1720" s="28"/>
    </row>
    <row r="1721" spans="1:19" x14ac:dyDescent="0.2">
      <c r="A1721" s="28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12"/>
      <c r="P1721" s="12"/>
      <c r="Q1721" s="28"/>
      <c r="R1721" s="28"/>
      <c r="S1721" s="28"/>
    </row>
    <row r="1722" spans="1:19" x14ac:dyDescent="0.2">
      <c r="A1722" s="28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12"/>
      <c r="P1722" s="12"/>
      <c r="Q1722" s="28"/>
      <c r="R1722" s="28"/>
      <c r="S1722" s="28"/>
    </row>
    <row r="1723" spans="1:19" x14ac:dyDescent="0.2">
      <c r="A1723" s="2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12"/>
      <c r="P1723" s="12"/>
      <c r="Q1723" s="28"/>
      <c r="R1723" s="28"/>
      <c r="S1723" s="28"/>
    </row>
    <row r="1724" spans="1:19" x14ac:dyDescent="0.2">
      <c r="A1724" s="28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12"/>
      <c r="P1724" s="12"/>
      <c r="Q1724" s="28"/>
      <c r="R1724" s="28"/>
      <c r="S1724" s="28"/>
    </row>
    <row r="1725" spans="1:19" x14ac:dyDescent="0.2">
      <c r="A1725" s="2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12"/>
      <c r="P1725" s="12"/>
      <c r="Q1725" s="28"/>
      <c r="R1725" s="28"/>
      <c r="S1725" s="28"/>
    </row>
    <row r="1726" spans="1:19" x14ac:dyDescent="0.2">
      <c r="A1726" s="28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12"/>
      <c r="P1726" s="12"/>
      <c r="Q1726" s="28"/>
      <c r="R1726" s="28"/>
      <c r="S1726" s="28"/>
    </row>
    <row r="1727" spans="1:19" x14ac:dyDescent="0.2">
      <c r="A1727" s="28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12"/>
      <c r="P1727" s="12"/>
      <c r="Q1727" s="28"/>
      <c r="R1727" s="28"/>
      <c r="S1727" s="28"/>
    </row>
    <row r="1728" spans="1:19" x14ac:dyDescent="0.2">
      <c r="A1728" s="28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12"/>
      <c r="P1728" s="12"/>
      <c r="Q1728" s="28"/>
      <c r="R1728" s="28"/>
      <c r="S1728" s="28"/>
    </row>
    <row r="1729" spans="1:19" x14ac:dyDescent="0.2">
      <c r="A1729" s="2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12"/>
      <c r="P1729" s="12"/>
      <c r="Q1729" s="28"/>
      <c r="R1729" s="28"/>
      <c r="S1729" s="28"/>
    </row>
    <row r="1730" spans="1:19" x14ac:dyDescent="0.2">
      <c r="A1730" s="28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12"/>
      <c r="P1730" s="12"/>
      <c r="Q1730" s="28"/>
      <c r="R1730" s="28"/>
      <c r="S1730" s="28"/>
    </row>
    <row r="1731" spans="1:19" x14ac:dyDescent="0.2">
      <c r="A1731" s="28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12"/>
      <c r="P1731" s="12"/>
      <c r="Q1731" s="28"/>
      <c r="R1731" s="28"/>
      <c r="S1731" s="28"/>
    </row>
    <row r="1732" spans="1:19" x14ac:dyDescent="0.2">
      <c r="A1732" s="28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12"/>
      <c r="P1732" s="12"/>
      <c r="Q1732" s="28"/>
      <c r="R1732" s="28"/>
      <c r="S1732" s="28"/>
    </row>
    <row r="1733" spans="1:19" x14ac:dyDescent="0.2">
      <c r="A1733" s="28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12"/>
      <c r="P1733" s="12"/>
      <c r="Q1733" s="28"/>
      <c r="R1733" s="28"/>
      <c r="S1733" s="28"/>
    </row>
    <row r="1734" spans="1:19" x14ac:dyDescent="0.2">
      <c r="A1734" s="28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12"/>
      <c r="P1734" s="12"/>
      <c r="Q1734" s="28"/>
      <c r="R1734" s="28"/>
      <c r="S1734" s="28"/>
    </row>
    <row r="1735" spans="1:19" x14ac:dyDescent="0.2">
      <c r="A1735" s="2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12"/>
      <c r="P1735" s="12"/>
      <c r="Q1735" s="28"/>
      <c r="R1735" s="28"/>
      <c r="S1735" s="28"/>
    </row>
    <row r="1736" spans="1:19" x14ac:dyDescent="0.2">
      <c r="A1736" s="28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12"/>
      <c r="P1736" s="12"/>
      <c r="Q1736" s="28"/>
      <c r="R1736" s="28"/>
      <c r="S1736" s="28"/>
    </row>
    <row r="1737" spans="1:19" x14ac:dyDescent="0.2">
      <c r="A1737" s="2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12"/>
      <c r="P1737" s="12"/>
      <c r="Q1737" s="28"/>
      <c r="R1737" s="28"/>
      <c r="S1737" s="28"/>
    </row>
    <row r="1738" spans="1:19" x14ac:dyDescent="0.2">
      <c r="A1738" s="28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12"/>
      <c r="P1738" s="12"/>
      <c r="Q1738" s="28"/>
      <c r="R1738" s="28"/>
      <c r="S1738" s="28"/>
    </row>
    <row r="1739" spans="1:19" x14ac:dyDescent="0.2">
      <c r="A1739" s="28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12"/>
      <c r="P1739" s="12"/>
      <c r="Q1739" s="28"/>
      <c r="R1739" s="28"/>
      <c r="S1739" s="28"/>
    </row>
    <row r="1740" spans="1:19" x14ac:dyDescent="0.2">
      <c r="A1740" s="28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12"/>
      <c r="P1740" s="12"/>
      <c r="Q1740" s="28"/>
      <c r="R1740" s="28"/>
      <c r="S1740" s="28"/>
    </row>
    <row r="1741" spans="1:19" x14ac:dyDescent="0.2">
      <c r="A1741" s="28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12"/>
      <c r="P1741" s="12"/>
      <c r="Q1741" s="28"/>
      <c r="R1741" s="28"/>
      <c r="S1741" s="28"/>
    </row>
    <row r="1742" spans="1:19" x14ac:dyDescent="0.2">
      <c r="A1742" s="28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12"/>
      <c r="P1742" s="12"/>
      <c r="Q1742" s="28"/>
      <c r="R1742" s="28"/>
      <c r="S1742" s="28"/>
    </row>
    <row r="1743" spans="1:19" x14ac:dyDescent="0.2">
      <c r="A1743" s="28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12"/>
      <c r="P1743" s="12"/>
      <c r="Q1743" s="28"/>
      <c r="R1743" s="28"/>
      <c r="S1743" s="28"/>
    </row>
    <row r="1744" spans="1:19" x14ac:dyDescent="0.2">
      <c r="A1744" s="2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12"/>
      <c r="P1744" s="12"/>
      <c r="Q1744" s="28"/>
      <c r="R1744" s="28"/>
      <c r="S1744" s="28"/>
    </row>
    <row r="1745" spans="1:19" x14ac:dyDescent="0.2">
      <c r="A1745" s="28"/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12"/>
      <c r="P1745" s="12"/>
      <c r="Q1745" s="28"/>
      <c r="R1745" s="28"/>
      <c r="S1745" s="28"/>
    </row>
    <row r="1746" spans="1:19" x14ac:dyDescent="0.2">
      <c r="A1746" s="28"/>
      <c r="B1746" s="28"/>
      <c r="C1746" s="28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12"/>
      <c r="P1746" s="12"/>
      <c r="Q1746" s="28"/>
      <c r="R1746" s="28"/>
      <c r="S1746" s="28"/>
    </row>
    <row r="1747" spans="1:19" x14ac:dyDescent="0.2">
      <c r="A1747" s="28"/>
      <c r="B1747" s="28"/>
      <c r="C1747" s="2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12"/>
      <c r="P1747" s="12"/>
      <c r="Q1747" s="28"/>
      <c r="R1747" s="28"/>
      <c r="S1747" s="28"/>
    </row>
    <row r="1748" spans="1:19" x14ac:dyDescent="0.2">
      <c r="A1748" s="28"/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12"/>
      <c r="P1748" s="12"/>
      <c r="Q1748" s="28"/>
      <c r="R1748" s="28"/>
      <c r="S1748" s="28"/>
    </row>
    <row r="1749" spans="1:19" x14ac:dyDescent="0.2">
      <c r="A1749" s="28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12"/>
      <c r="P1749" s="12"/>
      <c r="Q1749" s="28"/>
      <c r="R1749" s="28"/>
      <c r="S1749" s="28"/>
    </row>
    <row r="1750" spans="1:19" x14ac:dyDescent="0.2">
      <c r="A1750" s="2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12"/>
      <c r="P1750" s="12"/>
      <c r="Q1750" s="28"/>
      <c r="R1750" s="28"/>
      <c r="S1750" s="28"/>
    </row>
    <row r="1751" spans="1:19" x14ac:dyDescent="0.2">
      <c r="A1751" s="28"/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12"/>
      <c r="P1751" s="12"/>
      <c r="Q1751" s="28"/>
      <c r="R1751" s="28"/>
      <c r="S1751" s="28"/>
    </row>
    <row r="1752" spans="1:19" x14ac:dyDescent="0.2">
      <c r="A1752" s="28"/>
      <c r="B1752" s="28"/>
      <c r="C1752" s="28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12"/>
      <c r="P1752" s="12"/>
      <c r="Q1752" s="28"/>
      <c r="R1752" s="28"/>
      <c r="S1752" s="28"/>
    </row>
    <row r="1753" spans="1:19" x14ac:dyDescent="0.2">
      <c r="A1753" s="28"/>
      <c r="B1753" s="28"/>
      <c r="C1753" s="28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12"/>
      <c r="P1753" s="12"/>
      <c r="Q1753" s="28"/>
      <c r="R1753" s="28"/>
      <c r="S1753" s="28"/>
    </row>
    <row r="1754" spans="1:19" x14ac:dyDescent="0.2">
      <c r="A1754" s="28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12"/>
      <c r="P1754" s="12"/>
      <c r="Q1754" s="28"/>
      <c r="R1754" s="28"/>
      <c r="S1754" s="28"/>
    </row>
    <row r="1755" spans="1:19" x14ac:dyDescent="0.2">
      <c r="A1755" s="28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12"/>
      <c r="P1755" s="12"/>
      <c r="Q1755" s="28"/>
      <c r="R1755" s="28"/>
      <c r="S1755" s="28"/>
    </row>
    <row r="1756" spans="1:19" x14ac:dyDescent="0.2">
      <c r="A1756" s="2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12"/>
      <c r="P1756" s="12"/>
      <c r="Q1756" s="28"/>
      <c r="R1756" s="28"/>
      <c r="S1756" s="28"/>
    </row>
    <row r="1757" spans="1:19" x14ac:dyDescent="0.2">
      <c r="A1757" s="28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12"/>
      <c r="P1757" s="12"/>
      <c r="Q1757" s="28"/>
      <c r="R1757" s="28"/>
      <c r="S1757" s="28"/>
    </row>
    <row r="1758" spans="1:19" x14ac:dyDescent="0.2">
      <c r="A1758" s="28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12"/>
      <c r="P1758" s="12"/>
      <c r="Q1758" s="28"/>
      <c r="R1758" s="28"/>
      <c r="S1758" s="28"/>
    </row>
    <row r="1759" spans="1:19" x14ac:dyDescent="0.2">
      <c r="A1759" s="28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12"/>
      <c r="P1759" s="12"/>
      <c r="Q1759" s="28"/>
      <c r="R1759" s="28"/>
      <c r="S1759" s="28"/>
    </row>
    <row r="1760" spans="1:19" x14ac:dyDescent="0.2">
      <c r="A1760" s="28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12"/>
      <c r="P1760" s="12"/>
      <c r="Q1760" s="28"/>
      <c r="R1760" s="28"/>
      <c r="S1760" s="28"/>
    </row>
    <row r="1761" spans="1:19" x14ac:dyDescent="0.2">
      <c r="A1761" s="28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12"/>
      <c r="P1761" s="12"/>
      <c r="Q1761" s="28"/>
      <c r="R1761" s="28"/>
      <c r="S1761" s="28"/>
    </row>
    <row r="1762" spans="1:19" x14ac:dyDescent="0.2">
      <c r="A1762" s="28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12"/>
      <c r="P1762" s="12"/>
      <c r="Q1762" s="28"/>
      <c r="R1762" s="28"/>
      <c r="S1762" s="28"/>
    </row>
    <row r="1763" spans="1:19" x14ac:dyDescent="0.2">
      <c r="A1763" s="28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12"/>
      <c r="P1763" s="12"/>
      <c r="Q1763" s="28"/>
      <c r="R1763" s="28"/>
      <c r="S1763" s="28"/>
    </row>
    <row r="1764" spans="1:19" x14ac:dyDescent="0.2">
      <c r="A1764" s="28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12"/>
      <c r="P1764" s="12"/>
      <c r="Q1764" s="28"/>
      <c r="R1764" s="28"/>
      <c r="S1764" s="28"/>
    </row>
    <row r="1765" spans="1:19" x14ac:dyDescent="0.2">
      <c r="A1765" s="28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12"/>
      <c r="P1765" s="12"/>
      <c r="Q1765" s="28"/>
      <c r="R1765" s="28"/>
      <c r="S1765" s="28"/>
    </row>
    <row r="1766" spans="1:19" x14ac:dyDescent="0.2">
      <c r="A1766" s="28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12"/>
      <c r="P1766" s="12"/>
      <c r="Q1766" s="28"/>
      <c r="R1766" s="28"/>
      <c r="S1766" s="28"/>
    </row>
    <row r="1767" spans="1:19" x14ac:dyDescent="0.2">
      <c r="A1767" s="28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12"/>
      <c r="P1767" s="12"/>
      <c r="Q1767" s="28"/>
      <c r="R1767" s="28"/>
      <c r="S1767" s="28"/>
    </row>
    <row r="1768" spans="1:19" x14ac:dyDescent="0.2">
      <c r="A1768" s="2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12"/>
      <c r="P1768" s="12"/>
      <c r="Q1768" s="28"/>
      <c r="R1768" s="28"/>
      <c r="S1768" s="28"/>
    </row>
    <row r="1769" spans="1:19" x14ac:dyDescent="0.2">
      <c r="A1769" s="28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12"/>
      <c r="P1769" s="12"/>
      <c r="Q1769" s="28"/>
      <c r="R1769" s="28"/>
      <c r="S1769" s="28"/>
    </row>
    <row r="1770" spans="1:19" x14ac:dyDescent="0.2">
      <c r="A1770" s="28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12"/>
      <c r="P1770" s="12"/>
      <c r="Q1770" s="28"/>
      <c r="R1770" s="28"/>
      <c r="S1770" s="28"/>
    </row>
    <row r="1771" spans="1:19" x14ac:dyDescent="0.2">
      <c r="A1771" s="28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12"/>
      <c r="P1771" s="12"/>
      <c r="Q1771" s="28"/>
      <c r="R1771" s="28"/>
      <c r="S1771" s="28"/>
    </row>
    <row r="1772" spans="1:19" x14ac:dyDescent="0.2">
      <c r="A1772" s="28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12"/>
      <c r="P1772" s="12"/>
      <c r="Q1772" s="28"/>
      <c r="R1772" s="28"/>
      <c r="S1772" s="28"/>
    </row>
    <row r="1773" spans="1:19" x14ac:dyDescent="0.2">
      <c r="A1773" s="28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12"/>
      <c r="P1773" s="12"/>
      <c r="Q1773" s="28"/>
      <c r="R1773" s="28"/>
      <c r="S1773" s="28"/>
    </row>
    <row r="1774" spans="1:19" x14ac:dyDescent="0.2">
      <c r="A1774" s="2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12"/>
      <c r="P1774" s="12"/>
      <c r="Q1774" s="28"/>
      <c r="R1774" s="28"/>
      <c r="S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774"/>
  <sheetViews>
    <sheetView topLeftCell="DN1" workbookViewId="0">
      <pane ySplit="1320" activePane="bottomLeft"/>
      <selection activeCell="DN1" sqref="DN1"/>
      <selection pane="bottomLeft" activeCell="DV1" sqref="DV1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1.7109375" style="1" customWidth="1"/>
    <col min="6" max="6" width="4.140625" customWidth="1"/>
    <col min="7" max="8" width="4.5703125" customWidth="1"/>
    <col min="9" max="9" width="4.42578125" customWidth="1"/>
    <col min="10" max="11" width="4.85546875" customWidth="1"/>
    <col min="12" max="12" width="5.42578125" customWidth="1"/>
    <col min="13" max="13" width="5.5703125" customWidth="1"/>
    <col min="14" max="14" width="5.7109375" customWidth="1"/>
    <col min="15" max="15" width="6" customWidth="1"/>
    <col min="16" max="16" width="5.5703125" customWidth="1"/>
    <col min="17" max="17" width="5.7109375" customWidth="1"/>
    <col min="18" max="18" width="6" customWidth="1"/>
    <col min="19" max="19" width="7.85546875" customWidth="1"/>
    <col min="20" max="20" width="6.85546875" customWidth="1"/>
    <col min="21" max="21" width="7.140625" customWidth="1"/>
    <col min="22" max="22" width="5.7109375" customWidth="1"/>
    <col min="23" max="24" width="6.140625" customWidth="1"/>
    <col min="25" max="25" width="6.85546875" customWidth="1"/>
    <col min="26" max="26" width="5.7109375" customWidth="1"/>
    <col min="27" max="27" width="5.140625" customWidth="1"/>
    <col min="28" max="28" width="5.28515625" customWidth="1"/>
    <col min="29" max="29" width="5.42578125" customWidth="1"/>
    <col min="30" max="32" width="6.85546875" customWidth="1"/>
    <col min="33" max="33" width="5.42578125" customWidth="1"/>
    <col min="34" max="34" width="5.28515625" customWidth="1"/>
    <col min="35" max="35" width="6.85546875" customWidth="1"/>
    <col min="36" max="36" width="6.28515625" customWidth="1"/>
    <col min="37" max="37" width="6.140625" customWidth="1"/>
    <col min="38" max="38" width="6.85546875" customWidth="1"/>
    <col min="39" max="39" width="6.28515625" customWidth="1"/>
    <col min="40" max="40" width="6.140625" customWidth="1"/>
    <col min="41" max="41" width="6.85546875" customWidth="1"/>
    <col min="42" max="42" width="6.28515625" customWidth="1"/>
    <col min="43" max="43" width="6.140625" customWidth="1"/>
    <col min="44" max="45" width="6.85546875" customWidth="1"/>
    <col min="46" max="46" width="5.140625" customWidth="1"/>
    <col min="47" max="49" width="5.28515625" customWidth="1"/>
    <col min="50" max="50" width="5.42578125" style="2" customWidth="1"/>
    <col min="51" max="51" width="6.42578125" style="2" customWidth="1"/>
    <col min="52" max="52" width="6.140625" style="2" customWidth="1"/>
    <col min="53" max="53" width="5.5703125" style="2" customWidth="1"/>
    <col min="54" max="54" width="6.140625" style="21" customWidth="1"/>
    <col min="55" max="55" width="5.5703125" customWidth="1"/>
    <col min="56" max="56" width="6.140625" style="21" customWidth="1"/>
    <col min="57" max="58" width="6.140625" style="2" customWidth="1"/>
    <col min="59" max="59" width="6" style="2" customWidth="1"/>
    <col min="60" max="61" width="6.140625" style="21" customWidth="1"/>
    <col min="62" max="62" width="14.5703125" customWidth="1"/>
    <col min="63" max="63" width="6.140625" style="2" customWidth="1"/>
    <col min="64" max="64" width="14.5703125" customWidth="1"/>
    <col min="65" max="65" width="5.140625" style="2" customWidth="1"/>
    <col min="66" max="66" width="14.5703125" customWidth="1"/>
    <col min="67" max="67" width="5.140625" style="2" customWidth="1"/>
    <col min="68" max="68" width="14.42578125" customWidth="1"/>
    <col min="69" max="69" width="6.140625" style="2" customWidth="1"/>
    <col min="70" max="70" width="14.42578125" customWidth="1"/>
    <col min="71" max="71" width="5.140625" style="2" customWidth="1"/>
    <col min="72" max="72" width="6" customWidth="1"/>
    <col min="73" max="73" width="6.140625" customWidth="1"/>
    <col min="74" max="74" width="4.5703125" customWidth="1"/>
    <col min="75" max="75" width="7.85546875" customWidth="1"/>
    <col min="76" max="76" width="6.85546875" customWidth="1"/>
    <col min="77" max="77" width="7" customWidth="1"/>
    <col min="78" max="78" width="6.85546875" customWidth="1"/>
    <col min="79" max="79" width="7" customWidth="1"/>
    <col min="80" max="80" width="6.85546875" customWidth="1"/>
    <col min="81" max="81" width="7" customWidth="1"/>
    <col min="82" max="82" width="6.140625" style="2" customWidth="1"/>
    <col min="83" max="83" width="6" customWidth="1"/>
    <col min="84" max="84" width="6.140625" customWidth="1"/>
    <col min="85" max="85" width="6.5703125" customWidth="1"/>
    <col min="86" max="86" width="6.42578125" customWidth="1"/>
    <col min="87" max="87" width="6.140625" customWidth="1"/>
    <col min="88" max="88" width="6.28515625" customWidth="1"/>
    <col min="89" max="90" width="6" customWidth="1"/>
    <col min="91" max="91" width="6.42578125" customWidth="1"/>
    <col min="92" max="92" width="7.28515625" customWidth="1"/>
    <col min="93" max="93" width="7.42578125" customWidth="1"/>
    <col min="94" max="96" width="7.28515625" customWidth="1"/>
    <col min="97" max="97" width="7.42578125" customWidth="1"/>
    <col min="98" max="98" width="6.7109375" customWidth="1"/>
    <col min="99" max="99" width="6.42578125" customWidth="1"/>
    <col min="100" max="100" width="6.5703125" customWidth="1"/>
    <col min="101" max="101" width="7" customWidth="1"/>
    <col min="102" max="102" width="6.85546875" customWidth="1"/>
    <col min="103" max="103" width="6.5703125" customWidth="1"/>
    <col min="104" max="104" width="6.7109375" customWidth="1"/>
    <col min="105" max="106" width="6.42578125" customWidth="1"/>
    <col min="107" max="108" width="5.7109375" customWidth="1"/>
    <col min="109" max="109" width="5.28515625" customWidth="1"/>
    <col min="110" max="111" width="6.7109375" customWidth="1"/>
    <col min="112" max="112" width="6.140625" customWidth="1"/>
    <col min="113" max="113" width="6.140625" style="2" customWidth="1"/>
    <col min="114" max="114" width="5.85546875" customWidth="1"/>
    <col min="115" max="115" width="5.7109375" customWidth="1"/>
    <col min="116" max="116" width="6.85546875" customWidth="1"/>
    <col min="117" max="117" width="4.5703125" customWidth="1"/>
    <col min="118" max="118" width="5" customWidth="1"/>
    <col min="119" max="119" width="6.85546875" customWidth="1"/>
    <col min="120" max="120" width="4.5703125" customWidth="1"/>
    <col min="121" max="121" width="5.42578125" customWidth="1"/>
    <col min="122" max="123" width="5.85546875" customWidth="1"/>
    <col min="124" max="124" width="5.7109375" customWidth="1"/>
    <col min="125" max="125" width="5.85546875" customWidth="1"/>
    <col min="126" max="126" width="6.42578125" style="2" customWidth="1"/>
    <col min="127" max="127" width="5.5703125" customWidth="1"/>
    <col min="128" max="130" width="6" customWidth="1"/>
    <col min="131" max="131" width="6.28515625" customWidth="1"/>
    <col min="132" max="132" width="35" customWidth="1"/>
    <col min="133" max="133" width="6" customWidth="1"/>
    <col min="134" max="134" width="6.140625" customWidth="1"/>
    <col min="135" max="135" width="6.5703125" customWidth="1"/>
    <col min="136" max="136" width="6.42578125" customWidth="1"/>
    <col min="137" max="137" width="6.140625" customWidth="1"/>
    <col min="138" max="138" width="6.28515625" customWidth="1"/>
    <col min="139" max="139" width="6" customWidth="1"/>
    <col min="140" max="140" width="6.140625" customWidth="1"/>
    <col min="141" max="142" width="5.85546875" customWidth="1"/>
    <col min="143" max="143" width="6.140625" customWidth="1"/>
    <col min="144" max="144" width="5.85546875" customWidth="1"/>
    <col min="145" max="145" width="5.7109375" customWidth="1"/>
    <col min="146" max="147" width="5.85546875" customWidth="1"/>
    <col min="148" max="148" width="4.5703125" customWidth="1"/>
    <col min="149" max="150" width="5" customWidth="1"/>
    <col min="151" max="152" width="4.5703125" customWidth="1"/>
    <col min="153" max="153" width="5.7109375" customWidth="1"/>
    <col min="154" max="154" width="5.5703125" customWidth="1"/>
    <col min="155" max="155" width="5.42578125" customWidth="1"/>
    <col min="156" max="156" width="6.85546875" customWidth="1"/>
    <col min="157" max="157" width="5.5703125" customWidth="1"/>
    <col min="158" max="158" width="5.42578125" customWidth="1"/>
    <col min="159" max="159" width="6.85546875" customWidth="1"/>
    <col min="160" max="160" width="5.5703125" customWidth="1"/>
    <col min="161" max="161" width="5.42578125" customWidth="1"/>
    <col min="162" max="162" width="6.85546875" customWidth="1"/>
    <col min="163" max="163" width="6" customWidth="1"/>
    <col min="164" max="164" width="6.140625" customWidth="1"/>
    <col min="165" max="165" width="6.5703125" customWidth="1"/>
    <col min="166" max="166" width="6.42578125" customWidth="1"/>
    <col min="167" max="167" width="6.140625" customWidth="1"/>
    <col min="168" max="168" width="6.28515625" customWidth="1"/>
    <col min="169" max="169" width="6" customWidth="1"/>
    <col min="170" max="170" width="6.140625" customWidth="1"/>
    <col min="171" max="172" width="5.85546875" customWidth="1"/>
    <col min="173" max="173" width="5.140625" customWidth="1"/>
    <col min="174" max="174" width="5.85546875" customWidth="1"/>
    <col min="175" max="175" width="5.140625" customWidth="1"/>
    <col min="176" max="176" width="6" customWidth="1"/>
    <col min="177" max="177" width="4.5703125" customWidth="1"/>
    <col min="178" max="178" width="4.7109375" customWidth="1"/>
    <col min="179" max="179" width="6.28515625" customWidth="1"/>
    <col min="180" max="180" width="5.5703125" customWidth="1"/>
    <col min="181" max="181" width="4.140625" customWidth="1"/>
    <col min="182" max="183" width="4.7109375" customWidth="1"/>
    <col min="184" max="185" width="4.85546875" customWidth="1"/>
    <col min="186" max="188" width="4.5703125" customWidth="1"/>
    <col min="189" max="189" width="6.28515625" customWidth="1"/>
    <col min="190" max="190" width="4.42578125" customWidth="1"/>
    <col min="191" max="192" width="4.5703125" customWidth="1"/>
    <col min="193" max="193" width="4.140625" customWidth="1"/>
    <col min="194" max="197" width="5.140625" customWidth="1"/>
    <col min="198" max="198" width="4.7109375" customWidth="1"/>
    <col min="199" max="199" width="5.140625" customWidth="1"/>
    <col min="200" max="201" width="5" customWidth="1"/>
    <col min="202" max="202" width="4.7109375" customWidth="1"/>
    <col min="203" max="203" width="5.28515625" customWidth="1"/>
    <col min="204" max="204" width="5.5703125" customWidth="1"/>
    <col min="205" max="205" width="4.42578125" customWidth="1"/>
    <col min="206" max="207" width="4.7109375" customWidth="1"/>
    <col min="208" max="208" width="4.5703125" customWidth="1"/>
    <col min="209" max="209" width="41" customWidth="1"/>
    <col min="210" max="210" width="10.7109375" customWidth="1"/>
    <col min="211" max="211" width="6.140625" customWidth="1"/>
    <col min="212" max="213" width="4.7109375" customWidth="1"/>
    <col min="214" max="214" width="5.140625" customWidth="1"/>
  </cols>
  <sheetData>
    <row r="1" spans="1:131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3762</v>
      </c>
      <c r="H1" s="4" t="s">
        <v>3763</v>
      </c>
      <c r="I1" s="4" t="s">
        <v>3764</v>
      </c>
      <c r="J1" s="6" t="s">
        <v>3765</v>
      </c>
      <c r="K1" s="6" t="s">
        <v>3766</v>
      </c>
      <c r="L1" s="29" t="s">
        <v>3767</v>
      </c>
      <c r="M1" s="29" t="s">
        <v>3768</v>
      </c>
      <c r="N1" s="29" t="s">
        <v>3769</v>
      </c>
      <c r="O1" s="29" t="s">
        <v>3770</v>
      </c>
      <c r="P1" s="29" t="s">
        <v>3771</v>
      </c>
      <c r="Q1" s="29" t="s">
        <v>3772</v>
      </c>
      <c r="R1" s="29" t="s">
        <v>3773</v>
      </c>
      <c r="S1" s="4" t="s">
        <v>3774</v>
      </c>
      <c r="T1" s="4" t="s">
        <v>3775</v>
      </c>
      <c r="U1" s="9" t="s">
        <v>3776</v>
      </c>
      <c r="V1" s="9" t="s">
        <v>3777</v>
      </c>
      <c r="W1" s="6" t="s">
        <v>3778</v>
      </c>
      <c r="X1" s="6" t="s">
        <v>3779</v>
      </c>
      <c r="Y1" s="6" t="s">
        <v>3780</v>
      </c>
      <c r="Z1" s="29" t="s">
        <v>3781</v>
      </c>
      <c r="AA1" s="29" t="s">
        <v>3782</v>
      </c>
      <c r="AB1" s="29" t="s">
        <v>3783</v>
      </c>
      <c r="AC1" s="29" t="s">
        <v>3784</v>
      </c>
      <c r="AD1" s="29" t="s">
        <v>3785</v>
      </c>
      <c r="AE1" s="29" t="s">
        <v>3786</v>
      </c>
      <c r="AF1" s="29" t="s">
        <v>3787</v>
      </c>
      <c r="AG1" s="4" t="s">
        <v>3788</v>
      </c>
      <c r="AH1" s="4" t="s">
        <v>3789</v>
      </c>
      <c r="AI1" s="4" t="s">
        <v>3790</v>
      </c>
      <c r="AJ1" s="6" t="s">
        <v>3791</v>
      </c>
      <c r="AK1" s="6" t="s">
        <v>3792</v>
      </c>
      <c r="AL1" s="6" t="s">
        <v>3793</v>
      </c>
      <c r="AM1" s="6" t="s">
        <v>3794</v>
      </c>
      <c r="AN1" s="6" t="s">
        <v>3795</v>
      </c>
      <c r="AO1" s="6" t="s">
        <v>3796</v>
      </c>
      <c r="AP1" s="6" t="s">
        <v>3797</v>
      </c>
      <c r="AQ1" s="6" t="s">
        <v>3798</v>
      </c>
      <c r="AR1" s="6" t="s">
        <v>3799</v>
      </c>
      <c r="AS1" s="6" t="s">
        <v>3800</v>
      </c>
      <c r="AT1" s="30" t="s">
        <v>3801</v>
      </c>
      <c r="AU1" s="6" t="s">
        <v>3802</v>
      </c>
      <c r="AV1" s="6" t="s">
        <v>3803</v>
      </c>
      <c r="AW1" s="6" t="s">
        <v>3804</v>
      </c>
      <c r="AX1" s="10" t="s">
        <v>3805</v>
      </c>
      <c r="AY1" s="10" t="s">
        <v>3806</v>
      </c>
      <c r="AZ1" s="10" t="s">
        <v>3807</v>
      </c>
      <c r="BA1" s="10" t="s">
        <v>3808</v>
      </c>
      <c r="BB1" s="11" t="s">
        <v>3809</v>
      </c>
      <c r="BC1" s="6" t="s">
        <v>3810</v>
      </c>
      <c r="BD1" s="11" t="s">
        <v>3811</v>
      </c>
      <c r="BE1" s="10" t="s">
        <v>3812</v>
      </c>
      <c r="BF1" s="10" t="s">
        <v>3813</v>
      </c>
      <c r="BG1" s="10" t="s">
        <v>3814</v>
      </c>
      <c r="BH1" s="11" t="s">
        <v>3815</v>
      </c>
      <c r="BI1" s="11" t="s">
        <v>3816</v>
      </c>
      <c r="BJ1" s="4" t="s">
        <v>3817</v>
      </c>
      <c r="BK1" s="9" t="s">
        <v>3818</v>
      </c>
      <c r="BL1" s="4" t="s">
        <v>3819</v>
      </c>
      <c r="BM1" s="9" t="s">
        <v>3820</v>
      </c>
      <c r="BN1" s="4" t="s">
        <v>3821</v>
      </c>
      <c r="BO1" s="9" t="s">
        <v>3822</v>
      </c>
      <c r="BP1" s="4" t="s">
        <v>3823</v>
      </c>
      <c r="BQ1" s="9" t="s">
        <v>3824</v>
      </c>
      <c r="BR1" s="4" t="s">
        <v>3825</v>
      </c>
      <c r="BS1" s="9" t="s">
        <v>3826</v>
      </c>
      <c r="BT1" s="6" t="s">
        <v>3827</v>
      </c>
      <c r="BU1" s="6" t="s">
        <v>3828</v>
      </c>
      <c r="BV1" s="6" t="s">
        <v>3829</v>
      </c>
      <c r="BW1" s="6" t="s">
        <v>3830</v>
      </c>
      <c r="BX1" s="6" t="s">
        <v>3831</v>
      </c>
      <c r="BY1" s="6" t="s">
        <v>3832</v>
      </c>
      <c r="BZ1" s="6" t="s">
        <v>3833</v>
      </c>
      <c r="CA1" s="6" t="s">
        <v>3834</v>
      </c>
      <c r="CB1" s="6" t="s">
        <v>3835</v>
      </c>
      <c r="CC1" s="6" t="s">
        <v>3836</v>
      </c>
      <c r="CD1" s="10" t="s">
        <v>3837</v>
      </c>
      <c r="CE1" s="6" t="s">
        <v>3838</v>
      </c>
      <c r="CF1" s="6" t="s">
        <v>3839</v>
      </c>
      <c r="CG1" s="6" t="s">
        <v>3840</v>
      </c>
      <c r="CH1" s="6" t="s">
        <v>3841</v>
      </c>
      <c r="CI1" s="6" t="s">
        <v>3842</v>
      </c>
      <c r="CJ1" s="6" t="s">
        <v>3843</v>
      </c>
      <c r="CK1" s="6" t="s">
        <v>3844</v>
      </c>
      <c r="CL1" s="6" t="s">
        <v>3845</v>
      </c>
      <c r="CM1" s="9" t="s">
        <v>3846</v>
      </c>
      <c r="CN1" s="6" t="s">
        <v>3847</v>
      </c>
      <c r="CO1" s="6" t="s">
        <v>3848</v>
      </c>
      <c r="CP1" s="6" t="s">
        <v>3849</v>
      </c>
      <c r="CQ1" s="6" t="s">
        <v>3850</v>
      </c>
      <c r="CR1" s="6" t="s">
        <v>3851</v>
      </c>
      <c r="CS1" s="6" t="s">
        <v>3852</v>
      </c>
      <c r="CT1" s="6" t="s">
        <v>3853</v>
      </c>
      <c r="CU1" s="6" t="s">
        <v>3854</v>
      </c>
      <c r="CV1" s="6" t="s">
        <v>3855</v>
      </c>
      <c r="CW1" s="6" t="s">
        <v>3856</v>
      </c>
      <c r="CX1" s="6" t="s">
        <v>3857</v>
      </c>
      <c r="CY1" s="6" t="s">
        <v>3858</v>
      </c>
      <c r="CZ1" s="6" t="s">
        <v>3859</v>
      </c>
      <c r="DA1" s="6" t="s">
        <v>3860</v>
      </c>
      <c r="DB1" s="6" t="s">
        <v>3861</v>
      </c>
      <c r="DC1" s="6" t="s">
        <v>3862</v>
      </c>
      <c r="DD1" s="6" t="s">
        <v>3863</v>
      </c>
      <c r="DE1" s="6" t="s">
        <v>3864</v>
      </c>
      <c r="DF1" s="6" t="s">
        <v>3865</v>
      </c>
      <c r="DG1" s="6" t="s">
        <v>3866</v>
      </c>
      <c r="DH1" s="6" t="s">
        <v>3867</v>
      </c>
      <c r="DI1" s="10" t="s">
        <v>3868</v>
      </c>
      <c r="DJ1" s="6" t="s">
        <v>3869</v>
      </c>
      <c r="DK1" s="6" t="s">
        <v>3870</v>
      </c>
      <c r="DL1" s="6" t="s">
        <v>3871</v>
      </c>
      <c r="DM1" s="6" t="s">
        <v>3872</v>
      </c>
      <c r="DN1" s="6" t="s">
        <v>3873</v>
      </c>
      <c r="DO1" s="6" t="s">
        <v>3874</v>
      </c>
      <c r="DP1" s="6" t="s">
        <v>3875</v>
      </c>
      <c r="DQ1" s="6" t="s">
        <v>3876</v>
      </c>
      <c r="DR1" s="6" t="s">
        <v>3877</v>
      </c>
      <c r="DS1" s="6" t="s">
        <v>3878</v>
      </c>
      <c r="DT1" s="6" t="s">
        <v>3879</v>
      </c>
      <c r="DU1" s="6" t="s">
        <v>3880</v>
      </c>
      <c r="DV1" s="10" t="s">
        <v>3881</v>
      </c>
      <c r="DW1" s="6" t="s">
        <v>3882</v>
      </c>
      <c r="DX1" s="6" t="s">
        <v>3883</v>
      </c>
      <c r="DY1" s="6" t="s">
        <v>3884</v>
      </c>
      <c r="DZ1" s="6" t="s">
        <v>3885</v>
      </c>
      <c r="EA1" s="6" t="s">
        <v>3886</v>
      </c>
    </row>
    <row r="2" spans="1:131" x14ac:dyDescent="0.2">
      <c r="A2" s="12" t="s">
        <v>110</v>
      </c>
      <c r="B2" s="12" t="s">
        <v>111</v>
      </c>
      <c r="C2" t="s">
        <v>109</v>
      </c>
      <c r="D2" t="s">
        <v>112</v>
      </c>
      <c r="E2" s="12" t="s">
        <v>113</v>
      </c>
      <c r="F2">
        <v>1</v>
      </c>
      <c r="G2">
        <v>0</v>
      </c>
      <c r="H2">
        <v>0</v>
      </c>
      <c r="I2" s="31">
        <f t="shared" ref="I2:I65" si="0">G2+H2</f>
        <v>0</v>
      </c>
      <c r="J2">
        <v>0</v>
      </c>
      <c r="K2">
        <v>0</v>
      </c>
      <c r="L2" s="16">
        <f t="shared" ref="L2:L65" si="1">I2/U2*60</f>
        <v>0</v>
      </c>
      <c r="M2" s="15">
        <v>0</v>
      </c>
      <c r="N2" s="15">
        <v>0</v>
      </c>
      <c r="O2" s="15">
        <v>0</v>
      </c>
      <c r="P2">
        <v>2</v>
      </c>
      <c r="Q2">
        <v>0</v>
      </c>
      <c r="R2">
        <v>0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 s="2">
        <v>5.2666666666999999</v>
      </c>
      <c r="V2" s="2">
        <v>5.2666666666999999</v>
      </c>
      <c r="W2">
        <v>5.27</v>
      </c>
      <c r="X2">
        <v>43.7</v>
      </c>
      <c r="Y2" s="32">
        <f t="shared" ref="Y2:Y65" si="4">W2/(W2+X2)</f>
        <v>0.10761690831121094</v>
      </c>
      <c r="Z2" s="15">
        <f t="shared" ref="Z2:Z65" si="5">IF(BT2&gt;0,J2/BT2,0)</f>
        <v>0</v>
      </c>
      <c r="AA2">
        <v>0</v>
      </c>
      <c r="AB2">
        <v>1</v>
      </c>
      <c r="AC2">
        <v>2</v>
      </c>
      <c r="AD2" s="13">
        <f t="shared" ref="AD2:AD65" si="6">IF(M2&gt;0,G2/CE2,0)</f>
        <v>0</v>
      </c>
      <c r="AE2" s="13">
        <f t="shared" ref="AE2:AE65" si="7">IF(CE2&gt;0,(N2+O2)/CE2,0)</f>
        <v>0</v>
      </c>
      <c r="AF2" s="13">
        <f t="shared" ref="AF2:AF65" si="8">AD2+AE2</f>
        <v>0</v>
      </c>
      <c r="AG2">
        <v>0</v>
      </c>
      <c r="AH2">
        <v>0</v>
      </c>
      <c r="AI2" s="17" t="str">
        <f t="shared" ref="AI2:AI65" si="9">IF((AG2+AH2)&gt;0,AG2/(AG2+AH2)," ")</f>
        <v xml:space="preserve"> </v>
      </c>
      <c r="AJ2">
        <v>1</v>
      </c>
      <c r="AK2">
        <v>0</v>
      </c>
      <c r="AL2" s="32">
        <f t="shared" ref="AL2:AL65" si="10">(AJ2+AK2)/(AJ2+AK2+AM2+AN2+AP2+AQ2)</f>
        <v>0.2</v>
      </c>
      <c r="AM2">
        <v>0</v>
      </c>
      <c r="AN2">
        <v>2</v>
      </c>
      <c r="AO2" s="33">
        <f t="shared" ref="AO2:AO65" si="11">(AM2+AN2)/(AJ2+AK2+AM2+AN2+AP2+AQ2)</f>
        <v>0.4</v>
      </c>
      <c r="AP2">
        <v>0</v>
      </c>
      <c r="AQ2">
        <v>2</v>
      </c>
      <c r="AR2" s="33">
        <f t="shared" ref="AR2:AR65" si="12">(AP2+AQ2)/(AJ2+AK2+AM2+AN2+AP2+AQ2)</f>
        <v>0.4</v>
      </c>
      <c r="AS2" s="33">
        <f t="shared" ref="AS2:AS65" si="13">(AJ2+AK2)/(AJ2+AK2+AM2+AN2)</f>
        <v>0.33333333333333331</v>
      </c>
      <c r="AU2">
        <v>3</v>
      </c>
      <c r="AV2">
        <v>2</v>
      </c>
      <c r="AW2">
        <v>3</v>
      </c>
      <c r="AX2" s="2">
        <v>27.9</v>
      </c>
      <c r="AZ2" s="2">
        <v>30.6</v>
      </c>
      <c r="BA2" s="2">
        <v>26.1</v>
      </c>
      <c r="BB2" s="21">
        <v>0.96199999999999997</v>
      </c>
      <c r="BD2" s="21">
        <v>4.3079999999999998</v>
      </c>
      <c r="BE2" s="2">
        <v>30.4</v>
      </c>
      <c r="BF2" s="2">
        <v>31.9</v>
      </c>
      <c r="BG2" s="2">
        <v>28.9</v>
      </c>
      <c r="BH2" s="21">
        <v>5.0149999999999997</v>
      </c>
      <c r="BI2" s="21">
        <v>-12.265000000000001</v>
      </c>
      <c r="BJ2" t="s">
        <v>1962</v>
      </c>
      <c r="BK2" s="2">
        <v>86.7</v>
      </c>
      <c r="BL2" t="s">
        <v>2288</v>
      </c>
      <c r="BM2" s="2">
        <v>84.2</v>
      </c>
      <c r="BN2" t="s">
        <v>504</v>
      </c>
      <c r="BO2" s="2">
        <v>13.3</v>
      </c>
      <c r="BP2" t="s">
        <v>1371</v>
      </c>
      <c r="BQ2" s="2">
        <v>79.7</v>
      </c>
      <c r="BR2" t="s">
        <v>2972</v>
      </c>
      <c r="BS2" s="2">
        <v>62.3</v>
      </c>
      <c r="BT2" s="32">
        <f t="shared" ref="BT2:BT65" si="14">IF(CE2&gt;0,CE2/(CE2+CG2),0)</f>
        <v>0</v>
      </c>
      <c r="BU2" s="34">
        <f t="shared" ref="BU2:BU65" si="15">CH2/(CF2+CH2)</f>
        <v>0.77777777777777779</v>
      </c>
      <c r="BV2" s="35">
        <f t="shared" ref="BV2:BV65" si="16">BU2*1000+BT2*100</f>
        <v>777.77777777777783</v>
      </c>
      <c r="BW2" s="32">
        <f t="shared" ref="BW2:BW65" si="17">BT2-(1-BU2)</f>
        <v>-0.22222222222222221</v>
      </c>
      <c r="BX2" s="36">
        <f t="shared" ref="BX2:BX65" si="18">CE2/(V2*F2)*60</f>
        <v>0</v>
      </c>
      <c r="BY2" s="37">
        <f t="shared" ref="BY2:BY65" si="19">CF2/(V2*F2)*60</f>
        <v>22.784810126438071</v>
      </c>
      <c r="BZ2" s="37">
        <f t="shared" ref="BZ2:BZ65" si="20">(CE2+CG2)/(V2*F2)*60</f>
        <v>34.177215189657105</v>
      </c>
      <c r="CA2" s="37">
        <f t="shared" ref="CA2:CA65" si="21">(CF2+CH2)/(V2*F2)*60</f>
        <v>102.53164556897131</v>
      </c>
      <c r="CB2" s="37">
        <f t="shared" ref="CB2:CB65" si="22">(CE2+CG2+CI2+CL2)/(V2*F2)*60</f>
        <v>56.962025316095172</v>
      </c>
      <c r="CC2" s="37">
        <f t="shared" ref="CC2:CC65" si="23">(CF2+CH2+CJ2+CK2)/(V2*F2)*60</f>
        <v>136.70886075862842</v>
      </c>
      <c r="CD2" s="38">
        <f t="shared" ref="CD2:CD65" si="24">CB2-CC2</f>
        <v>-79.746835442533239</v>
      </c>
      <c r="CE2" s="3">
        <v>0</v>
      </c>
      <c r="CF2" s="3">
        <v>2</v>
      </c>
      <c r="CG2" s="3">
        <v>3</v>
      </c>
      <c r="CH2" s="3">
        <v>7</v>
      </c>
      <c r="CI2" s="3">
        <v>0</v>
      </c>
      <c r="CJ2" s="3">
        <v>2</v>
      </c>
      <c r="CK2" s="3">
        <v>1</v>
      </c>
      <c r="CL2" s="3">
        <v>2</v>
      </c>
      <c r="CM2" s="20">
        <f t="shared" ref="CM2:CM65" si="25">CD2-(-11.91+BI2-BD2+AS2*24)</f>
        <v>-59.263835442533235</v>
      </c>
      <c r="CN2" s="37">
        <f t="shared" ref="CN2:CN65" si="26">CU2/(X2*F2)*60</f>
        <v>2.7459954233409611</v>
      </c>
      <c r="CO2" s="37">
        <f t="shared" ref="CO2:CO65" si="27">CV2/(X2*F2)*60</f>
        <v>2.7459954233409611</v>
      </c>
      <c r="CP2" s="37">
        <f t="shared" ref="CP2:CP65" si="28">(CU2+CW2)/(X2*F2)*60</f>
        <v>34.324942791762012</v>
      </c>
      <c r="CQ2" s="37">
        <f t="shared" ref="CQ2:CQ65" si="29">(CV2+CX2)/(X2*F2)*60</f>
        <v>30.205949656750569</v>
      </c>
      <c r="CR2" s="37">
        <f t="shared" ref="CR2:CR65" si="30">(CU2+CW2+CY2+DB2)/(X2*F2)*60</f>
        <v>60.411899313501138</v>
      </c>
      <c r="CS2" s="37">
        <f t="shared" ref="CS2:CS65" si="31">(CV2+CX2+CZ2+DA2)/(X2*F2)*60</f>
        <v>63.157894736842103</v>
      </c>
      <c r="CT2" s="22">
        <f t="shared" ref="CT2:CT65" si="32">CD2-(CR2-CS2)</f>
        <v>-77.000840019192282</v>
      </c>
      <c r="CU2" s="35">
        <v>2</v>
      </c>
      <c r="CV2" s="35">
        <v>2</v>
      </c>
      <c r="CW2" s="35">
        <v>23</v>
      </c>
      <c r="CX2" s="35">
        <v>20</v>
      </c>
      <c r="CY2" s="35">
        <v>8</v>
      </c>
      <c r="CZ2" s="35">
        <v>11</v>
      </c>
      <c r="DA2" s="35">
        <v>13</v>
      </c>
      <c r="DB2" s="35">
        <v>11</v>
      </c>
      <c r="DC2">
        <v>0</v>
      </c>
      <c r="DD2">
        <v>0</v>
      </c>
      <c r="DE2" s="35">
        <f t="shared" ref="DE2:DE65" si="33">DD2-DC2</f>
        <v>0</v>
      </c>
      <c r="DF2" s="36">
        <f t="shared" ref="DF2:DF65" si="34">DC2/(V2*F2)*60</f>
        <v>0</v>
      </c>
      <c r="DG2" s="37">
        <f t="shared" ref="DG2:DG65" si="35">DD2/(V2*F2)*60</f>
        <v>0</v>
      </c>
      <c r="DH2" s="37">
        <f t="shared" ref="DH2:DH65" si="36">DE2/(V2*F2)*60</f>
        <v>0</v>
      </c>
      <c r="DI2" s="2">
        <v>5.3</v>
      </c>
      <c r="DJ2">
        <v>0</v>
      </c>
      <c r="DK2">
        <v>2</v>
      </c>
      <c r="DL2">
        <v>-33.299999999999997</v>
      </c>
      <c r="DM2">
        <v>5</v>
      </c>
      <c r="DN2">
        <v>12</v>
      </c>
      <c r="DO2">
        <v>-17.3</v>
      </c>
      <c r="DP2">
        <v>3</v>
      </c>
      <c r="DQ2">
        <v>11</v>
      </c>
      <c r="DR2">
        <v>-28.6</v>
      </c>
      <c r="DS2">
        <v>3</v>
      </c>
      <c r="DT2">
        <v>9</v>
      </c>
      <c r="DU2">
        <v>-27.8</v>
      </c>
      <c r="DV2" s="39">
        <v>-0.1</v>
      </c>
      <c r="DW2" s="39">
        <v>-0.1</v>
      </c>
      <c r="DX2" s="39">
        <v>0</v>
      </c>
      <c r="DY2" s="39">
        <v>0</v>
      </c>
      <c r="DZ2" s="39">
        <v>0</v>
      </c>
      <c r="EA2" s="39">
        <v>0</v>
      </c>
    </row>
    <row r="3" spans="1:131" x14ac:dyDescent="0.2">
      <c r="A3" s="12" t="s">
        <v>120</v>
      </c>
      <c r="B3" s="12" t="s">
        <v>121</v>
      </c>
      <c r="C3" t="s">
        <v>119</v>
      </c>
      <c r="D3" t="s">
        <v>122</v>
      </c>
      <c r="E3" s="12" t="s">
        <v>123</v>
      </c>
      <c r="F3">
        <v>70</v>
      </c>
      <c r="G3">
        <v>9</v>
      </c>
      <c r="H3">
        <v>16</v>
      </c>
      <c r="I3" s="31">
        <f t="shared" si="0"/>
        <v>25</v>
      </c>
      <c r="J3">
        <v>9</v>
      </c>
      <c r="K3">
        <v>6</v>
      </c>
      <c r="L3" s="16">
        <f t="shared" si="1"/>
        <v>1.5568240788790866</v>
      </c>
      <c r="M3" s="15">
        <v>9</v>
      </c>
      <c r="N3" s="15">
        <v>10</v>
      </c>
      <c r="O3" s="15">
        <v>6</v>
      </c>
      <c r="P3">
        <v>138</v>
      </c>
      <c r="Q3">
        <v>45</v>
      </c>
      <c r="R3">
        <v>22</v>
      </c>
      <c r="S3" s="13">
        <f t="shared" si="2"/>
        <v>6.5217391304347824E-2</v>
      </c>
      <c r="T3" s="13">
        <f t="shared" si="3"/>
        <v>4.3902439024390241E-2</v>
      </c>
      <c r="U3" s="2">
        <v>963.5</v>
      </c>
      <c r="V3" s="2">
        <v>13.75</v>
      </c>
      <c r="W3">
        <v>13.59</v>
      </c>
      <c r="X3">
        <v>33.799999999999997</v>
      </c>
      <c r="Y3" s="32">
        <f t="shared" si="4"/>
        <v>0.28676936062460434</v>
      </c>
      <c r="Z3" s="15">
        <f t="shared" si="5"/>
        <v>105.23076923076923</v>
      </c>
      <c r="AA3">
        <v>26</v>
      </c>
      <c r="AB3">
        <v>167</v>
      </c>
      <c r="AC3">
        <v>129</v>
      </c>
      <c r="AD3" s="13">
        <f t="shared" si="6"/>
        <v>0.23076923076923078</v>
      </c>
      <c r="AE3" s="13">
        <f t="shared" si="7"/>
        <v>0.41025641025641024</v>
      </c>
      <c r="AF3" s="13">
        <f t="shared" si="8"/>
        <v>0.64102564102564097</v>
      </c>
      <c r="AG3">
        <v>21</v>
      </c>
      <c r="AH3">
        <v>30</v>
      </c>
      <c r="AI3" s="17">
        <f t="shared" si="9"/>
        <v>0.41176470588235292</v>
      </c>
      <c r="AJ3">
        <v>140</v>
      </c>
      <c r="AK3">
        <v>144</v>
      </c>
      <c r="AL3" s="32">
        <f t="shared" si="10"/>
        <v>0.31346578366445915</v>
      </c>
      <c r="AM3">
        <v>132</v>
      </c>
      <c r="AN3">
        <v>126</v>
      </c>
      <c r="AO3" s="33">
        <f t="shared" si="11"/>
        <v>0.28476821192052981</v>
      </c>
      <c r="AP3">
        <v>181</v>
      </c>
      <c r="AQ3">
        <v>183</v>
      </c>
      <c r="AR3" s="33">
        <f t="shared" si="12"/>
        <v>0.40176600441501104</v>
      </c>
      <c r="AS3" s="33">
        <f t="shared" si="13"/>
        <v>0.52398523985239853</v>
      </c>
      <c r="AT3">
        <v>8</v>
      </c>
      <c r="AU3">
        <v>375</v>
      </c>
      <c r="AV3">
        <v>317</v>
      </c>
      <c r="AW3">
        <v>292</v>
      </c>
      <c r="AX3" s="2">
        <v>28.8</v>
      </c>
      <c r="AY3" s="3">
        <v>8</v>
      </c>
      <c r="AZ3" s="2">
        <v>32.799999999999997</v>
      </c>
      <c r="BA3" s="2">
        <v>26.1</v>
      </c>
      <c r="BB3" s="21">
        <v>0.52900000000000003</v>
      </c>
      <c r="BC3">
        <v>7</v>
      </c>
      <c r="BD3" s="21">
        <v>0.86299999999999999</v>
      </c>
      <c r="BE3" s="2">
        <v>29.8</v>
      </c>
      <c r="BF3" s="2">
        <v>32.700000000000003</v>
      </c>
      <c r="BG3" s="2">
        <v>27</v>
      </c>
      <c r="BH3" s="21">
        <v>0.38800000000000001</v>
      </c>
      <c r="BI3" s="21">
        <v>2.5550000000000002</v>
      </c>
      <c r="BJ3" t="s">
        <v>3731</v>
      </c>
      <c r="BK3" s="2">
        <v>31.4</v>
      </c>
      <c r="BL3" t="s">
        <v>185</v>
      </c>
      <c r="BM3" s="2">
        <v>24.8</v>
      </c>
      <c r="BN3" t="s">
        <v>2648</v>
      </c>
      <c r="BO3" s="2">
        <v>22.1</v>
      </c>
      <c r="BP3" t="s">
        <v>2909</v>
      </c>
      <c r="BQ3" s="2">
        <v>36.299999999999997</v>
      </c>
      <c r="BR3" t="s">
        <v>2107</v>
      </c>
      <c r="BS3" s="2">
        <v>35.5</v>
      </c>
      <c r="BT3" s="32">
        <f t="shared" si="14"/>
        <v>8.5526315789473686E-2</v>
      </c>
      <c r="BU3" s="34">
        <f t="shared" si="15"/>
        <v>0.92372881355932202</v>
      </c>
      <c r="BV3" s="35">
        <f t="shared" si="16"/>
        <v>932.28144513826942</v>
      </c>
      <c r="BW3" s="32">
        <f t="shared" si="17"/>
        <v>9.2551293487957015E-3</v>
      </c>
      <c r="BX3" s="36">
        <f t="shared" si="18"/>
        <v>2.4311688311688311</v>
      </c>
      <c r="BY3" s="37">
        <f t="shared" si="19"/>
        <v>2.244155844155844</v>
      </c>
      <c r="BZ3" s="37">
        <f t="shared" si="20"/>
        <v>28.425974025974028</v>
      </c>
      <c r="CA3" s="37">
        <f t="shared" si="21"/>
        <v>29.423376623376623</v>
      </c>
      <c r="CB3" s="37">
        <f t="shared" si="22"/>
        <v>52.176623376623375</v>
      </c>
      <c r="CC3" s="37">
        <f t="shared" si="23"/>
        <v>51.241558441558439</v>
      </c>
      <c r="CD3" s="38">
        <f t="shared" si="24"/>
        <v>0.93506493506493626</v>
      </c>
      <c r="CE3" s="3">
        <v>39</v>
      </c>
      <c r="CF3" s="3">
        <v>36</v>
      </c>
      <c r="CG3" s="3">
        <v>417</v>
      </c>
      <c r="CH3" s="3">
        <v>436</v>
      </c>
      <c r="CI3" s="3">
        <v>184</v>
      </c>
      <c r="CJ3" s="3">
        <v>157</v>
      </c>
      <c r="CK3" s="3">
        <v>193</v>
      </c>
      <c r="CL3" s="3">
        <v>197</v>
      </c>
      <c r="CM3" s="20">
        <f t="shared" si="25"/>
        <v>-1.4225808213926285</v>
      </c>
      <c r="CN3" s="37">
        <f t="shared" si="26"/>
        <v>2.4091293322062555</v>
      </c>
      <c r="CO3" s="37">
        <f t="shared" si="27"/>
        <v>2.3076923076923079</v>
      </c>
      <c r="CP3" s="37">
        <f t="shared" si="28"/>
        <v>29.619611158072694</v>
      </c>
      <c r="CQ3" s="37">
        <f t="shared" si="29"/>
        <v>28.808114961961117</v>
      </c>
      <c r="CR3" s="37">
        <f t="shared" si="30"/>
        <v>51.707523245984788</v>
      </c>
      <c r="CS3" s="37">
        <f t="shared" si="31"/>
        <v>49.932375316990701</v>
      </c>
      <c r="CT3" s="22">
        <f t="shared" si="32"/>
        <v>-0.8400829939291512</v>
      </c>
      <c r="CU3" s="35">
        <v>95</v>
      </c>
      <c r="CV3" s="35">
        <v>91</v>
      </c>
      <c r="CW3" s="35">
        <v>1073</v>
      </c>
      <c r="CX3" s="35">
        <v>1045</v>
      </c>
      <c r="CY3" s="35">
        <v>402</v>
      </c>
      <c r="CZ3" s="35">
        <v>383</v>
      </c>
      <c r="DA3" s="35">
        <v>450</v>
      </c>
      <c r="DB3" s="35">
        <v>469</v>
      </c>
      <c r="DC3">
        <v>9</v>
      </c>
      <c r="DD3">
        <v>17</v>
      </c>
      <c r="DE3" s="35">
        <f t="shared" si="33"/>
        <v>8</v>
      </c>
      <c r="DF3" s="36">
        <f t="shared" si="34"/>
        <v>0.561038961038961</v>
      </c>
      <c r="DG3" s="37">
        <f t="shared" si="35"/>
        <v>1.0597402597402599</v>
      </c>
      <c r="DH3" s="37">
        <f t="shared" si="36"/>
        <v>0.4987012987012987</v>
      </c>
      <c r="DI3" s="2">
        <v>617.5</v>
      </c>
      <c r="DJ3">
        <v>26</v>
      </c>
      <c r="DK3">
        <v>22</v>
      </c>
      <c r="DL3">
        <v>-2.1</v>
      </c>
      <c r="DM3">
        <v>543</v>
      </c>
      <c r="DN3">
        <v>526</v>
      </c>
      <c r="DO3">
        <v>-0.30000000000000004</v>
      </c>
      <c r="DP3">
        <v>422</v>
      </c>
      <c r="DQ3">
        <v>400</v>
      </c>
      <c r="DR3">
        <v>0.4</v>
      </c>
      <c r="DS3">
        <v>310</v>
      </c>
      <c r="DT3">
        <v>304</v>
      </c>
      <c r="DU3">
        <v>0.60000000000000009</v>
      </c>
      <c r="DV3" s="39">
        <v>-2.6</v>
      </c>
      <c r="DW3" s="39">
        <v>-2.6</v>
      </c>
      <c r="DX3" s="39">
        <v>0.30000000000000004</v>
      </c>
      <c r="DY3" s="39">
        <v>0.30000000000000004</v>
      </c>
      <c r="DZ3" s="39">
        <v>-0.7</v>
      </c>
      <c r="EA3" s="39">
        <v>-2.7</v>
      </c>
    </row>
    <row r="4" spans="1:131" x14ac:dyDescent="0.2">
      <c r="A4" s="12" t="s">
        <v>129</v>
      </c>
      <c r="B4" s="12" t="s">
        <v>130</v>
      </c>
      <c r="C4" t="s">
        <v>128</v>
      </c>
      <c r="D4" t="s">
        <v>131</v>
      </c>
      <c r="E4" s="12" t="s">
        <v>132</v>
      </c>
      <c r="F4">
        <v>30</v>
      </c>
      <c r="G4">
        <v>3</v>
      </c>
      <c r="H4">
        <v>2</v>
      </c>
      <c r="I4" s="31">
        <f t="shared" si="0"/>
        <v>5</v>
      </c>
      <c r="J4">
        <v>1</v>
      </c>
      <c r="K4">
        <v>1</v>
      </c>
      <c r="L4" s="16">
        <f t="shared" si="1"/>
        <v>1.6415868673050615</v>
      </c>
      <c r="M4" s="15">
        <v>3</v>
      </c>
      <c r="N4" s="15">
        <v>1</v>
      </c>
      <c r="O4" s="15">
        <v>1</v>
      </c>
      <c r="P4">
        <v>17</v>
      </c>
      <c r="Q4">
        <v>8</v>
      </c>
      <c r="R4">
        <v>9</v>
      </c>
      <c r="S4" s="13">
        <f t="shared" si="2"/>
        <v>0.17647058823529413</v>
      </c>
      <c r="T4" s="13">
        <f t="shared" si="3"/>
        <v>8.8235294117647065E-2</v>
      </c>
      <c r="U4" s="2">
        <v>182.75</v>
      </c>
      <c r="V4" s="2">
        <v>6.0833333332999997</v>
      </c>
      <c r="W4">
        <v>6.09</v>
      </c>
      <c r="X4">
        <v>41.13</v>
      </c>
      <c r="Y4" s="32">
        <f t="shared" si="4"/>
        <v>0.12897077509529861</v>
      </c>
      <c r="Z4" s="15">
        <f t="shared" si="5"/>
        <v>11</v>
      </c>
      <c r="AA4">
        <v>8</v>
      </c>
      <c r="AB4">
        <v>34</v>
      </c>
      <c r="AC4">
        <v>22</v>
      </c>
      <c r="AD4" s="13">
        <f t="shared" si="6"/>
        <v>0.6</v>
      </c>
      <c r="AE4" s="13">
        <f t="shared" si="7"/>
        <v>0.4</v>
      </c>
      <c r="AF4" s="13">
        <f t="shared" si="8"/>
        <v>1</v>
      </c>
      <c r="AG4">
        <v>76</v>
      </c>
      <c r="AH4">
        <v>72</v>
      </c>
      <c r="AI4" s="17">
        <f t="shared" si="9"/>
        <v>0.51351351351351349</v>
      </c>
      <c r="AJ4">
        <v>19</v>
      </c>
      <c r="AK4">
        <v>19</v>
      </c>
      <c r="AL4" s="32">
        <f t="shared" si="10"/>
        <v>0.23170731707317074</v>
      </c>
      <c r="AM4">
        <v>30</v>
      </c>
      <c r="AN4">
        <v>18</v>
      </c>
      <c r="AO4" s="33">
        <f t="shared" si="11"/>
        <v>0.29268292682926828</v>
      </c>
      <c r="AP4">
        <v>36</v>
      </c>
      <c r="AQ4">
        <v>42</v>
      </c>
      <c r="AR4" s="33">
        <f t="shared" si="12"/>
        <v>0.47560975609756095</v>
      </c>
      <c r="AS4" s="33">
        <f t="shared" si="13"/>
        <v>0.44186046511627908</v>
      </c>
      <c r="AT4">
        <v>7</v>
      </c>
      <c r="AU4">
        <v>59</v>
      </c>
      <c r="AV4">
        <v>76</v>
      </c>
      <c r="AW4">
        <v>60</v>
      </c>
      <c r="AX4" s="2">
        <v>26.3</v>
      </c>
      <c r="AY4" s="3">
        <v>14</v>
      </c>
      <c r="AZ4" s="2">
        <v>31.6</v>
      </c>
      <c r="BA4" s="2">
        <v>22.7</v>
      </c>
      <c r="BB4" s="21">
        <v>-1.4710000000000001</v>
      </c>
      <c r="BC4">
        <v>14</v>
      </c>
      <c r="BD4" s="21">
        <v>-0.80400000000000005</v>
      </c>
      <c r="BE4" s="2">
        <v>23.4</v>
      </c>
      <c r="BF4" s="2">
        <v>30.3</v>
      </c>
      <c r="BG4" s="2">
        <v>15.6</v>
      </c>
      <c r="BH4" s="21">
        <v>-4.4320000000000004</v>
      </c>
      <c r="BI4" s="21">
        <v>-14.228999999999999</v>
      </c>
      <c r="BJ4" t="s">
        <v>1448</v>
      </c>
      <c r="BK4" s="2">
        <v>71</v>
      </c>
      <c r="BL4" t="s">
        <v>679</v>
      </c>
      <c r="BM4" s="2">
        <v>28.7</v>
      </c>
      <c r="BN4" t="s">
        <v>1899</v>
      </c>
      <c r="BO4" s="2">
        <v>28.2</v>
      </c>
      <c r="BP4" t="s">
        <v>1301</v>
      </c>
      <c r="BQ4" s="2">
        <v>37.299999999999997</v>
      </c>
      <c r="BR4" t="s">
        <v>3105</v>
      </c>
      <c r="BS4" s="2">
        <v>35.6</v>
      </c>
      <c r="BT4" s="32">
        <f t="shared" si="14"/>
        <v>9.0909090909090912E-2</v>
      </c>
      <c r="BU4" s="34">
        <f t="shared" si="15"/>
        <v>0.92391304347826086</v>
      </c>
      <c r="BV4" s="35">
        <f t="shared" si="16"/>
        <v>933.00395256917</v>
      </c>
      <c r="BW4" s="32">
        <f t="shared" si="17"/>
        <v>1.4822134387351776E-2</v>
      </c>
      <c r="BX4" s="36">
        <f t="shared" si="18"/>
        <v>1.6438356164473638</v>
      </c>
      <c r="BY4" s="37">
        <f t="shared" si="19"/>
        <v>2.3013698630263093</v>
      </c>
      <c r="BZ4" s="37">
        <f t="shared" si="20"/>
        <v>18.082191780921001</v>
      </c>
      <c r="CA4" s="37">
        <f t="shared" si="21"/>
        <v>30.246575342631491</v>
      </c>
      <c r="CB4" s="37">
        <f t="shared" si="22"/>
        <v>37.808219178289363</v>
      </c>
      <c r="CC4" s="37">
        <f t="shared" si="23"/>
        <v>58.520547945526147</v>
      </c>
      <c r="CD4" s="38">
        <f t="shared" si="24"/>
        <v>-20.712328767236784</v>
      </c>
      <c r="CE4" s="3">
        <v>5</v>
      </c>
      <c r="CF4" s="3">
        <v>7</v>
      </c>
      <c r="CG4" s="3">
        <v>50</v>
      </c>
      <c r="CH4" s="3">
        <v>85</v>
      </c>
      <c r="CI4" s="3">
        <v>22</v>
      </c>
      <c r="CJ4" s="3">
        <v>30</v>
      </c>
      <c r="CK4" s="3">
        <v>56</v>
      </c>
      <c r="CL4" s="3">
        <v>38</v>
      </c>
      <c r="CM4" s="20">
        <f t="shared" si="25"/>
        <v>-5.9819799300274816</v>
      </c>
      <c r="CN4" s="37">
        <f t="shared" si="26"/>
        <v>2.3826890347678096</v>
      </c>
      <c r="CO4" s="37">
        <f t="shared" si="27"/>
        <v>3.2093362509117433</v>
      </c>
      <c r="CP4" s="37">
        <f t="shared" si="28"/>
        <v>27.4738633600778</v>
      </c>
      <c r="CQ4" s="37">
        <f t="shared" si="29"/>
        <v>30.196936542669583</v>
      </c>
      <c r="CR4" s="37">
        <f t="shared" si="30"/>
        <v>51.884269389739842</v>
      </c>
      <c r="CS4" s="37">
        <f t="shared" si="31"/>
        <v>57.087284220763422</v>
      </c>
      <c r="CT4" s="22">
        <f t="shared" si="32"/>
        <v>-15.509313936213204</v>
      </c>
      <c r="CU4" s="35">
        <v>49</v>
      </c>
      <c r="CV4" s="35">
        <v>66</v>
      </c>
      <c r="CW4" s="35">
        <v>516</v>
      </c>
      <c r="CX4" s="35">
        <v>555</v>
      </c>
      <c r="CY4" s="35">
        <v>214</v>
      </c>
      <c r="CZ4" s="35">
        <v>247</v>
      </c>
      <c r="DA4" s="35">
        <v>306</v>
      </c>
      <c r="DB4" s="35">
        <v>288</v>
      </c>
      <c r="DC4">
        <v>5</v>
      </c>
      <c r="DD4">
        <v>3</v>
      </c>
      <c r="DE4" s="35">
        <f t="shared" si="33"/>
        <v>-2</v>
      </c>
      <c r="DF4" s="36">
        <f t="shared" si="34"/>
        <v>1.6438356164473638</v>
      </c>
      <c r="DG4" s="37">
        <f t="shared" si="35"/>
        <v>0.98630136986841821</v>
      </c>
      <c r="DH4" s="37">
        <f t="shared" si="36"/>
        <v>-0.65753424657894544</v>
      </c>
      <c r="DI4" s="2">
        <v>94</v>
      </c>
      <c r="DJ4">
        <v>2</v>
      </c>
      <c r="DK4">
        <v>4</v>
      </c>
      <c r="DL4">
        <v>-10.6</v>
      </c>
      <c r="DM4">
        <v>67</v>
      </c>
      <c r="DN4">
        <v>84</v>
      </c>
      <c r="DO4">
        <v>-2.4</v>
      </c>
      <c r="DP4">
        <v>45</v>
      </c>
      <c r="DQ4">
        <v>57</v>
      </c>
      <c r="DR4">
        <v>-2.2999999999999998</v>
      </c>
      <c r="DS4">
        <v>32</v>
      </c>
      <c r="DT4">
        <v>42</v>
      </c>
      <c r="DU4">
        <v>-2.5</v>
      </c>
      <c r="DV4" s="39">
        <v>-2.4</v>
      </c>
      <c r="DW4" s="39">
        <v>-2.4</v>
      </c>
      <c r="DX4" s="39">
        <v>-0.1</v>
      </c>
      <c r="DY4" s="39">
        <v>-0.60000000000000009</v>
      </c>
      <c r="DZ4" s="39">
        <v>1.5</v>
      </c>
      <c r="EA4" s="39">
        <v>-1.6</v>
      </c>
    </row>
    <row r="5" spans="1:131" x14ac:dyDescent="0.2">
      <c r="A5" s="12" t="s">
        <v>137</v>
      </c>
      <c r="B5" s="12" t="s">
        <v>138</v>
      </c>
      <c r="C5" t="s">
        <v>136</v>
      </c>
      <c r="D5" t="s">
        <v>139</v>
      </c>
      <c r="E5" s="12" t="s">
        <v>140</v>
      </c>
      <c r="F5">
        <v>12</v>
      </c>
      <c r="G5">
        <v>1</v>
      </c>
      <c r="H5">
        <v>0</v>
      </c>
      <c r="I5" s="31">
        <f t="shared" si="0"/>
        <v>1</v>
      </c>
      <c r="J5">
        <v>0</v>
      </c>
      <c r="K5">
        <v>0</v>
      </c>
      <c r="L5" s="16">
        <f t="shared" si="1"/>
        <v>0.40751641385565029</v>
      </c>
      <c r="M5" s="15">
        <v>1</v>
      </c>
      <c r="N5" s="15">
        <v>0</v>
      </c>
      <c r="O5" s="15">
        <v>0</v>
      </c>
      <c r="P5">
        <v>15</v>
      </c>
      <c r="Q5">
        <v>6</v>
      </c>
      <c r="R5">
        <v>12</v>
      </c>
      <c r="S5" s="13">
        <f t="shared" si="2"/>
        <v>6.6666666666666666E-2</v>
      </c>
      <c r="T5" s="13">
        <f t="shared" si="3"/>
        <v>3.0303030303030304E-2</v>
      </c>
      <c r="U5" s="2">
        <v>147.23333333330001</v>
      </c>
      <c r="V5" s="2">
        <v>12.266666666700001</v>
      </c>
      <c r="W5">
        <v>12.27</v>
      </c>
      <c r="X5">
        <v>35.76</v>
      </c>
      <c r="Y5" s="32">
        <f t="shared" si="4"/>
        <v>0.25546533416614614</v>
      </c>
      <c r="Z5" s="15">
        <f t="shared" si="5"/>
        <v>0</v>
      </c>
      <c r="AA5">
        <v>1</v>
      </c>
      <c r="AB5">
        <v>16</v>
      </c>
      <c r="AC5">
        <v>10</v>
      </c>
      <c r="AD5" s="13">
        <f t="shared" si="6"/>
        <v>0.33333333333333331</v>
      </c>
      <c r="AE5" s="13">
        <f t="shared" si="7"/>
        <v>0</v>
      </c>
      <c r="AF5" s="13">
        <f t="shared" si="8"/>
        <v>0.33333333333333331</v>
      </c>
      <c r="AG5">
        <v>10</v>
      </c>
      <c r="AH5">
        <v>16</v>
      </c>
      <c r="AI5" s="17">
        <f t="shared" si="9"/>
        <v>0.38461538461538464</v>
      </c>
      <c r="AJ5">
        <v>21</v>
      </c>
      <c r="AK5">
        <v>29</v>
      </c>
      <c r="AL5" s="32">
        <f t="shared" si="10"/>
        <v>0.37037037037037035</v>
      </c>
      <c r="AM5">
        <v>21</v>
      </c>
      <c r="AN5">
        <v>18</v>
      </c>
      <c r="AO5" s="33">
        <f t="shared" si="11"/>
        <v>0.28888888888888886</v>
      </c>
      <c r="AP5">
        <v>21</v>
      </c>
      <c r="AQ5">
        <v>25</v>
      </c>
      <c r="AR5" s="33">
        <f t="shared" si="12"/>
        <v>0.34074074074074073</v>
      </c>
      <c r="AS5" s="33">
        <f t="shared" si="13"/>
        <v>0.5617977528089888</v>
      </c>
      <c r="AU5">
        <v>45</v>
      </c>
      <c r="AV5">
        <v>48</v>
      </c>
      <c r="AW5">
        <v>38</v>
      </c>
      <c r="AX5" s="2">
        <v>27.8</v>
      </c>
      <c r="AZ5" s="2">
        <v>31.8</v>
      </c>
      <c r="BA5" s="2">
        <v>25.2</v>
      </c>
      <c r="BB5" s="21">
        <v>0.52400000000000002</v>
      </c>
      <c r="BD5" s="21">
        <v>0.64200000000000002</v>
      </c>
      <c r="BE5" s="2">
        <v>28.7</v>
      </c>
      <c r="BF5" s="2">
        <v>32.6</v>
      </c>
      <c r="BG5" s="2">
        <v>24.9</v>
      </c>
      <c r="BH5" s="21">
        <v>1.333</v>
      </c>
      <c r="BI5" s="21">
        <v>-13.212</v>
      </c>
      <c r="BJ5" t="s">
        <v>1497</v>
      </c>
      <c r="BK5" s="2">
        <v>53.6</v>
      </c>
      <c r="BL5" t="s">
        <v>1238</v>
      </c>
      <c r="BM5" s="2">
        <v>38.5</v>
      </c>
      <c r="BN5" t="s">
        <v>1605</v>
      </c>
      <c r="BO5" s="2">
        <v>26.2</v>
      </c>
      <c r="BP5" t="s">
        <v>2907</v>
      </c>
      <c r="BQ5" s="2">
        <v>35.1</v>
      </c>
      <c r="BR5" t="s">
        <v>3406</v>
      </c>
      <c r="BS5" s="2">
        <v>30</v>
      </c>
      <c r="BT5" s="32">
        <f t="shared" si="14"/>
        <v>5.5555555555555552E-2</v>
      </c>
      <c r="BU5" s="34">
        <f t="shared" si="15"/>
        <v>0.95161290322580649</v>
      </c>
      <c r="BV5" s="35">
        <f t="shared" si="16"/>
        <v>957.16845878136201</v>
      </c>
      <c r="BW5" s="32">
        <f t="shared" si="17"/>
        <v>7.1684587813620471E-3</v>
      </c>
      <c r="BX5" s="36">
        <f t="shared" si="18"/>
        <v>1.2228260869531988</v>
      </c>
      <c r="BY5" s="37">
        <f t="shared" si="19"/>
        <v>1.2228260869531988</v>
      </c>
      <c r="BZ5" s="37">
        <f t="shared" si="20"/>
        <v>22.010869565157581</v>
      </c>
      <c r="CA5" s="37">
        <f t="shared" si="21"/>
        <v>25.271739130366111</v>
      </c>
      <c r="CB5" s="37">
        <f t="shared" si="22"/>
        <v>50.543478260732222</v>
      </c>
      <c r="CC5" s="37">
        <f t="shared" si="23"/>
        <v>48.50543478247689</v>
      </c>
      <c r="CD5" s="38">
        <f t="shared" si="24"/>
        <v>2.0380434782553323</v>
      </c>
      <c r="CE5" s="3">
        <v>3</v>
      </c>
      <c r="CF5" s="3">
        <v>3</v>
      </c>
      <c r="CG5" s="3">
        <v>51</v>
      </c>
      <c r="CH5" s="3">
        <v>59</v>
      </c>
      <c r="CI5" s="3">
        <v>28</v>
      </c>
      <c r="CJ5" s="3">
        <v>26</v>
      </c>
      <c r="CK5" s="3">
        <v>31</v>
      </c>
      <c r="CL5" s="3">
        <v>42</v>
      </c>
      <c r="CM5" s="20">
        <f t="shared" si="25"/>
        <v>14.3188974108396</v>
      </c>
      <c r="CN5" s="37">
        <f t="shared" si="26"/>
        <v>0.83892617449664431</v>
      </c>
      <c r="CO5" s="37">
        <f t="shared" si="27"/>
        <v>2.6565995525727066</v>
      </c>
      <c r="CP5" s="37">
        <f t="shared" si="28"/>
        <v>28.803131991051455</v>
      </c>
      <c r="CQ5" s="37">
        <f t="shared" si="29"/>
        <v>33.836689038031324</v>
      </c>
      <c r="CR5" s="37">
        <f t="shared" si="30"/>
        <v>51.314317673378071</v>
      </c>
      <c r="CS5" s="37">
        <f t="shared" si="31"/>
        <v>63.059284116331092</v>
      </c>
      <c r="CT5" s="22">
        <f t="shared" si="32"/>
        <v>13.783009921208354</v>
      </c>
      <c r="CU5" s="35">
        <v>6</v>
      </c>
      <c r="CV5" s="35">
        <v>19</v>
      </c>
      <c r="CW5" s="35">
        <v>200</v>
      </c>
      <c r="CX5" s="35">
        <v>223</v>
      </c>
      <c r="CY5" s="35">
        <v>64</v>
      </c>
      <c r="CZ5" s="35">
        <v>94</v>
      </c>
      <c r="DA5" s="35">
        <v>115</v>
      </c>
      <c r="DB5" s="35">
        <v>97</v>
      </c>
      <c r="DC5">
        <v>1</v>
      </c>
      <c r="DD5">
        <v>2</v>
      </c>
      <c r="DE5" s="35">
        <f t="shared" si="33"/>
        <v>1</v>
      </c>
      <c r="DF5" s="36">
        <f t="shared" si="34"/>
        <v>0.40760869565106628</v>
      </c>
      <c r="DG5" s="37">
        <f t="shared" si="35"/>
        <v>0.81521739130213255</v>
      </c>
      <c r="DH5" s="37">
        <f t="shared" si="36"/>
        <v>0.40760869565106628</v>
      </c>
      <c r="DI5" s="2">
        <v>106.1</v>
      </c>
      <c r="DJ5">
        <v>1</v>
      </c>
      <c r="DK5">
        <v>3</v>
      </c>
      <c r="DL5">
        <v>6.3</v>
      </c>
      <c r="DM5">
        <v>89</v>
      </c>
      <c r="DN5">
        <v>95</v>
      </c>
      <c r="DO5">
        <v>6</v>
      </c>
      <c r="DP5">
        <v>55</v>
      </c>
      <c r="DQ5">
        <v>70</v>
      </c>
      <c r="DR5">
        <v>0.9</v>
      </c>
      <c r="DS5">
        <v>34</v>
      </c>
      <c r="DT5">
        <v>50</v>
      </c>
      <c r="DU5">
        <v>-4.3</v>
      </c>
      <c r="DV5" s="39">
        <v>-1.1000000000000001</v>
      </c>
      <c r="DW5" s="39">
        <v>-1.1000000000000001</v>
      </c>
      <c r="DX5" s="39">
        <v>-0.30000000000000004</v>
      </c>
      <c r="DY5" s="39">
        <v>-0.4</v>
      </c>
      <c r="DZ5" s="39">
        <v>1.1000000000000001</v>
      </c>
      <c r="EA5" s="39">
        <v>-0.7</v>
      </c>
    </row>
    <row r="6" spans="1:131" x14ac:dyDescent="0.2">
      <c r="A6" s="12" t="s">
        <v>145</v>
      </c>
      <c r="B6" s="12" t="s">
        <v>146</v>
      </c>
      <c r="C6" t="s">
        <v>144</v>
      </c>
      <c r="D6" t="s">
        <v>147</v>
      </c>
      <c r="E6" s="12" t="s">
        <v>148</v>
      </c>
      <c r="F6">
        <v>82</v>
      </c>
      <c r="G6">
        <v>5</v>
      </c>
      <c r="H6">
        <v>6</v>
      </c>
      <c r="I6" s="31">
        <f t="shared" si="0"/>
        <v>11</v>
      </c>
      <c r="J6">
        <v>3</v>
      </c>
      <c r="K6">
        <v>1</v>
      </c>
      <c r="L6" s="16">
        <f t="shared" si="1"/>
        <v>0.85630879013947458</v>
      </c>
      <c r="M6" s="15">
        <v>5</v>
      </c>
      <c r="N6" s="15">
        <v>5</v>
      </c>
      <c r="O6" s="15">
        <v>1</v>
      </c>
      <c r="P6">
        <v>70</v>
      </c>
      <c r="Q6">
        <v>21</v>
      </c>
      <c r="R6">
        <v>25</v>
      </c>
      <c r="S6" s="13">
        <f t="shared" si="2"/>
        <v>7.1428571428571425E-2</v>
      </c>
      <c r="T6" s="13">
        <f t="shared" si="3"/>
        <v>4.3103448275862072E-2</v>
      </c>
      <c r="U6" s="2">
        <v>770.75</v>
      </c>
      <c r="V6" s="2">
        <v>9.3833333332999995</v>
      </c>
      <c r="W6">
        <v>9.3699999999999992</v>
      </c>
      <c r="X6">
        <v>38.880000000000003</v>
      </c>
      <c r="Y6" s="32">
        <f t="shared" si="4"/>
        <v>0.19419689119170983</v>
      </c>
      <c r="Z6" s="15">
        <f t="shared" si="5"/>
        <v>52.588235294117645</v>
      </c>
      <c r="AA6">
        <v>31</v>
      </c>
      <c r="AB6">
        <v>174</v>
      </c>
      <c r="AC6">
        <v>77</v>
      </c>
      <c r="AD6" s="13">
        <f t="shared" si="6"/>
        <v>0.29411764705882354</v>
      </c>
      <c r="AE6" s="13">
        <f t="shared" si="7"/>
        <v>0.35294117647058826</v>
      </c>
      <c r="AF6" s="13">
        <f t="shared" si="8"/>
        <v>0.6470588235294118</v>
      </c>
      <c r="AG6">
        <v>47</v>
      </c>
      <c r="AH6">
        <v>60</v>
      </c>
      <c r="AI6" s="17">
        <f t="shared" si="9"/>
        <v>0.43925233644859812</v>
      </c>
      <c r="AJ6">
        <v>71</v>
      </c>
      <c r="AK6">
        <v>67</v>
      </c>
      <c r="AL6" s="32">
        <f t="shared" si="10"/>
        <v>0.2292358803986711</v>
      </c>
      <c r="AM6">
        <v>122</v>
      </c>
      <c r="AN6">
        <v>101</v>
      </c>
      <c r="AO6" s="33">
        <f t="shared" si="11"/>
        <v>0.37043189368770763</v>
      </c>
      <c r="AP6">
        <v>124</v>
      </c>
      <c r="AQ6">
        <v>117</v>
      </c>
      <c r="AR6" s="33">
        <f t="shared" si="12"/>
        <v>0.40033222591362128</v>
      </c>
      <c r="AS6" s="33">
        <f t="shared" si="13"/>
        <v>0.38227146814404434</v>
      </c>
      <c r="AT6">
        <v>3</v>
      </c>
      <c r="AU6">
        <v>267</v>
      </c>
      <c r="AV6">
        <v>225</v>
      </c>
      <c r="AW6">
        <v>224</v>
      </c>
      <c r="AX6" s="2">
        <v>27.4</v>
      </c>
      <c r="AY6" s="3">
        <v>16</v>
      </c>
      <c r="AZ6" s="2">
        <v>32</v>
      </c>
      <c r="BA6" s="2">
        <v>24.3</v>
      </c>
      <c r="BB6" s="21">
        <v>-0.22600000000000001</v>
      </c>
      <c r="BC6">
        <v>17</v>
      </c>
      <c r="BD6" s="21">
        <v>-0.34100000000000003</v>
      </c>
      <c r="BE6" s="2">
        <v>26.9</v>
      </c>
      <c r="BF6" s="2">
        <v>31.5</v>
      </c>
      <c r="BG6" s="2">
        <v>21.8</v>
      </c>
      <c r="BH6" s="21">
        <v>-5.4219999999999997</v>
      </c>
      <c r="BI6" s="21">
        <v>-7.3520000000000003</v>
      </c>
      <c r="BJ6" t="s">
        <v>1507</v>
      </c>
      <c r="BK6" s="2">
        <v>40.5</v>
      </c>
      <c r="BL6" t="s">
        <v>3575</v>
      </c>
      <c r="BM6" s="2">
        <v>27</v>
      </c>
      <c r="BN6" t="s">
        <v>3393</v>
      </c>
      <c r="BO6" s="2">
        <v>21.9</v>
      </c>
      <c r="BP6" t="s">
        <v>2695</v>
      </c>
      <c r="BQ6" s="2">
        <v>33.299999999999997</v>
      </c>
      <c r="BR6" t="s">
        <v>2634</v>
      </c>
      <c r="BS6" s="2">
        <v>32.5</v>
      </c>
      <c r="BT6" s="32">
        <f t="shared" si="14"/>
        <v>5.7046979865771813E-2</v>
      </c>
      <c r="BU6" s="34">
        <f t="shared" si="15"/>
        <v>0.90581717451523547</v>
      </c>
      <c r="BV6" s="35">
        <f t="shared" si="16"/>
        <v>911.52187250181271</v>
      </c>
      <c r="BW6" s="32">
        <f t="shared" si="17"/>
        <v>-3.7135845618992719E-2</v>
      </c>
      <c r="BX6" s="36">
        <f t="shared" si="18"/>
        <v>1.3256509119312354</v>
      </c>
      <c r="BY6" s="37">
        <f t="shared" si="19"/>
        <v>2.6513018238624708</v>
      </c>
      <c r="BZ6" s="37">
        <f t="shared" si="20"/>
        <v>23.237880691500479</v>
      </c>
      <c r="CA6" s="37">
        <f t="shared" si="21"/>
        <v>28.150587012186822</v>
      </c>
      <c r="CB6" s="37">
        <f t="shared" si="22"/>
        <v>38.209938049782664</v>
      </c>
      <c r="CC6" s="37">
        <f t="shared" si="23"/>
        <v>55.365420439481007</v>
      </c>
      <c r="CD6" s="38">
        <f t="shared" si="24"/>
        <v>-17.155482389698342</v>
      </c>
      <c r="CE6" s="3">
        <v>17</v>
      </c>
      <c r="CF6" s="3">
        <v>34</v>
      </c>
      <c r="CG6" s="3">
        <v>281</v>
      </c>
      <c r="CH6" s="3">
        <v>327</v>
      </c>
      <c r="CI6" s="3">
        <v>82</v>
      </c>
      <c r="CJ6" s="3">
        <v>149</v>
      </c>
      <c r="CK6" s="3">
        <v>200</v>
      </c>
      <c r="CL6" s="3">
        <v>110</v>
      </c>
      <c r="CM6" s="20">
        <f t="shared" si="25"/>
        <v>-7.4089976251554077</v>
      </c>
      <c r="CN6" s="37">
        <f t="shared" si="26"/>
        <v>2.7476663655525444</v>
      </c>
      <c r="CO6" s="37">
        <f t="shared" si="27"/>
        <v>2.2018970189701896</v>
      </c>
      <c r="CP6" s="37">
        <f t="shared" si="28"/>
        <v>29.546823246010234</v>
      </c>
      <c r="CQ6" s="37">
        <f t="shared" si="29"/>
        <v>27.194369165913876</v>
      </c>
      <c r="CR6" s="37">
        <f t="shared" si="30"/>
        <v>54.652213188798548</v>
      </c>
      <c r="CS6" s="37">
        <f t="shared" si="31"/>
        <v>54.087624209575424</v>
      </c>
      <c r="CT6" s="22">
        <f t="shared" si="32"/>
        <v>-17.720071368921467</v>
      </c>
      <c r="CU6" s="35">
        <v>146</v>
      </c>
      <c r="CV6" s="35">
        <v>117</v>
      </c>
      <c r="CW6" s="35">
        <v>1424</v>
      </c>
      <c r="CX6" s="35">
        <v>1328</v>
      </c>
      <c r="CY6" s="35">
        <v>579</v>
      </c>
      <c r="CZ6" s="35">
        <v>664</v>
      </c>
      <c r="DA6" s="35">
        <v>765</v>
      </c>
      <c r="DB6" s="35">
        <v>755</v>
      </c>
      <c r="DC6">
        <v>12</v>
      </c>
      <c r="DD6">
        <v>6</v>
      </c>
      <c r="DE6" s="35">
        <f t="shared" si="33"/>
        <v>-6</v>
      </c>
      <c r="DF6" s="36">
        <f t="shared" si="34"/>
        <v>0.93575358489263682</v>
      </c>
      <c r="DG6" s="37">
        <f t="shared" si="35"/>
        <v>0.46787679244631841</v>
      </c>
      <c r="DH6" s="37">
        <f t="shared" si="36"/>
        <v>-0.46787679244631841</v>
      </c>
      <c r="DI6" s="2">
        <v>469.1</v>
      </c>
      <c r="DJ6">
        <v>10</v>
      </c>
      <c r="DK6">
        <v>17</v>
      </c>
      <c r="DL6">
        <v>-19.5</v>
      </c>
      <c r="DM6">
        <v>290</v>
      </c>
      <c r="DN6">
        <v>422</v>
      </c>
      <c r="DO6">
        <v>-10.7</v>
      </c>
      <c r="DP6">
        <v>224</v>
      </c>
      <c r="DQ6">
        <v>296</v>
      </c>
      <c r="DR6">
        <v>-8.5</v>
      </c>
      <c r="DS6">
        <v>174</v>
      </c>
      <c r="DT6">
        <v>208</v>
      </c>
      <c r="DU6">
        <v>-7.1</v>
      </c>
      <c r="DV6" s="39">
        <v>-4.2</v>
      </c>
      <c r="DW6" s="39">
        <v>-4.2</v>
      </c>
      <c r="DX6" s="39">
        <v>1.1000000000000001</v>
      </c>
      <c r="DY6" s="39">
        <v>-1.1000000000000001</v>
      </c>
      <c r="DZ6" s="39">
        <v>-0.30000000000000004</v>
      </c>
      <c r="EA6" s="39">
        <v>-4.4000000000000004</v>
      </c>
    </row>
    <row r="7" spans="1:131" x14ac:dyDescent="0.2">
      <c r="A7" s="12" t="s">
        <v>153</v>
      </c>
      <c r="B7" s="12" t="s">
        <v>154</v>
      </c>
      <c r="C7" t="s">
        <v>152</v>
      </c>
      <c r="D7" t="s">
        <v>155</v>
      </c>
      <c r="E7" s="12" t="s">
        <v>156</v>
      </c>
      <c r="F7">
        <v>8</v>
      </c>
      <c r="G7">
        <v>1</v>
      </c>
      <c r="H7">
        <v>1</v>
      </c>
      <c r="I7" s="31">
        <f t="shared" si="0"/>
        <v>2</v>
      </c>
      <c r="J7">
        <v>1</v>
      </c>
      <c r="K7">
        <v>0</v>
      </c>
      <c r="L7" s="16">
        <f t="shared" si="1"/>
        <v>1.3864818024263432</v>
      </c>
      <c r="M7" s="15">
        <v>1</v>
      </c>
      <c r="N7" s="15">
        <v>1</v>
      </c>
      <c r="O7" s="15">
        <v>0</v>
      </c>
      <c r="P7">
        <v>12</v>
      </c>
      <c r="Q7">
        <v>6</v>
      </c>
      <c r="R7">
        <v>2</v>
      </c>
      <c r="S7" s="13">
        <f t="shared" si="2"/>
        <v>8.3333333333333329E-2</v>
      </c>
      <c r="T7" s="13">
        <f t="shared" si="3"/>
        <v>0.05</v>
      </c>
      <c r="U7" s="2">
        <v>86.55</v>
      </c>
      <c r="V7" s="2">
        <v>10.8166666667</v>
      </c>
      <c r="W7">
        <v>10.78</v>
      </c>
      <c r="X7">
        <v>41.07</v>
      </c>
      <c r="Y7" s="32">
        <f t="shared" si="4"/>
        <v>0.20790742526518802</v>
      </c>
      <c r="Z7" s="15">
        <f t="shared" si="5"/>
        <v>21</v>
      </c>
      <c r="AA7">
        <v>3</v>
      </c>
      <c r="AB7">
        <v>9</v>
      </c>
      <c r="AC7">
        <v>7</v>
      </c>
      <c r="AD7" s="13">
        <f t="shared" si="6"/>
        <v>0.5</v>
      </c>
      <c r="AE7" s="13">
        <f t="shared" si="7"/>
        <v>0.5</v>
      </c>
      <c r="AF7" s="13">
        <f t="shared" si="8"/>
        <v>1</v>
      </c>
      <c r="AG7">
        <v>0</v>
      </c>
      <c r="AH7">
        <v>0</v>
      </c>
      <c r="AI7" s="17" t="str">
        <f t="shared" si="9"/>
        <v xml:space="preserve"> </v>
      </c>
      <c r="AJ7">
        <v>10</v>
      </c>
      <c r="AK7">
        <v>16</v>
      </c>
      <c r="AL7" s="32">
        <f t="shared" si="10"/>
        <v>0.31325301204819278</v>
      </c>
      <c r="AM7">
        <v>12</v>
      </c>
      <c r="AN7">
        <v>7</v>
      </c>
      <c r="AO7" s="33">
        <f t="shared" si="11"/>
        <v>0.2289156626506024</v>
      </c>
      <c r="AP7">
        <v>24</v>
      </c>
      <c r="AQ7">
        <v>14</v>
      </c>
      <c r="AR7" s="33">
        <f t="shared" si="12"/>
        <v>0.45783132530120479</v>
      </c>
      <c r="AS7" s="33">
        <f t="shared" si="13"/>
        <v>0.57777777777777772</v>
      </c>
      <c r="AU7">
        <v>39</v>
      </c>
      <c r="AV7">
        <v>34</v>
      </c>
      <c r="AW7">
        <v>25</v>
      </c>
      <c r="AX7" s="2">
        <v>27.1</v>
      </c>
      <c r="AZ7" s="2">
        <v>32.200000000000003</v>
      </c>
      <c r="BA7" s="2">
        <v>23.6</v>
      </c>
      <c r="BB7" s="21">
        <v>-0.69200000000000006</v>
      </c>
      <c r="BD7" s="21">
        <v>2.0009999999999999</v>
      </c>
      <c r="BE7" s="2">
        <v>26.5</v>
      </c>
      <c r="BF7" s="2">
        <v>31</v>
      </c>
      <c r="BG7" s="2">
        <v>22</v>
      </c>
      <c r="BH7" s="21">
        <v>-5.1879999999999997</v>
      </c>
      <c r="BI7" s="21">
        <v>-11.509</v>
      </c>
      <c r="BJ7" t="s">
        <v>2507</v>
      </c>
      <c r="BK7" s="2">
        <v>97.8</v>
      </c>
      <c r="BL7" t="s">
        <v>888</v>
      </c>
      <c r="BM7" s="2">
        <v>91.7</v>
      </c>
      <c r="BN7" t="s">
        <v>562</v>
      </c>
      <c r="BO7" s="2">
        <v>3.9</v>
      </c>
      <c r="BP7" t="s">
        <v>3697</v>
      </c>
      <c r="BQ7" s="2">
        <v>50</v>
      </c>
      <c r="BR7" t="s">
        <v>3213</v>
      </c>
      <c r="BS7" s="2">
        <v>48.4</v>
      </c>
      <c r="BT7" s="32">
        <f t="shared" si="14"/>
        <v>4.7619047619047616E-2</v>
      </c>
      <c r="BU7" s="34">
        <f t="shared" si="15"/>
        <v>0.92</v>
      </c>
      <c r="BV7" s="35">
        <f t="shared" si="16"/>
        <v>924.76190476190482</v>
      </c>
      <c r="BW7" s="32">
        <f t="shared" si="17"/>
        <v>-3.2380952380952344E-2</v>
      </c>
      <c r="BX7" s="36">
        <f t="shared" si="18"/>
        <v>1.3867488443716895</v>
      </c>
      <c r="BY7" s="37">
        <f t="shared" si="19"/>
        <v>2.7734976887433791</v>
      </c>
      <c r="BZ7" s="37">
        <f t="shared" si="20"/>
        <v>29.12172573180548</v>
      </c>
      <c r="CA7" s="37">
        <f t="shared" si="21"/>
        <v>34.668721109292235</v>
      </c>
      <c r="CB7" s="37">
        <f t="shared" si="22"/>
        <v>49.922958397380825</v>
      </c>
      <c r="CC7" s="37">
        <f t="shared" si="23"/>
        <v>64.483821263283559</v>
      </c>
      <c r="CD7" s="38">
        <f t="shared" si="24"/>
        <v>-14.560862865902735</v>
      </c>
      <c r="CE7" s="3">
        <v>2</v>
      </c>
      <c r="CF7" s="3">
        <v>4</v>
      </c>
      <c r="CG7" s="3">
        <v>40</v>
      </c>
      <c r="CH7" s="3">
        <v>46</v>
      </c>
      <c r="CI7" s="3">
        <v>16</v>
      </c>
      <c r="CJ7" s="3">
        <v>17</v>
      </c>
      <c r="CK7" s="3">
        <v>26</v>
      </c>
      <c r="CL7" s="3">
        <v>14</v>
      </c>
      <c r="CM7" s="20">
        <f t="shared" si="25"/>
        <v>-3.0075295325693983</v>
      </c>
      <c r="CN7" s="37">
        <f t="shared" si="26"/>
        <v>3.4696859021183344</v>
      </c>
      <c r="CO7" s="37">
        <f t="shared" si="27"/>
        <v>2.3739956172388608</v>
      </c>
      <c r="CP7" s="37">
        <f t="shared" si="28"/>
        <v>24.653031409788166</v>
      </c>
      <c r="CQ7" s="37">
        <f t="shared" si="29"/>
        <v>32.322863403944481</v>
      </c>
      <c r="CR7" s="37">
        <f t="shared" si="30"/>
        <v>45.836376917457997</v>
      </c>
      <c r="CS7" s="37">
        <f t="shared" si="31"/>
        <v>60.445580715850994</v>
      </c>
      <c r="CT7" s="22">
        <f t="shared" si="32"/>
        <v>4.8340932490262389E-2</v>
      </c>
      <c r="CU7" s="35">
        <v>19</v>
      </c>
      <c r="CV7" s="35">
        <v>13</v>
      </c>
      <c r="CW7" s="35">
        <v>116</v>
      </c>
      <c r="CX7" s="35">
        <v>164</v>
      </c>
      <c r="CY7" s="35">
        <v>56</v>
      </c>
      <c r="CZ7" s="35">
        <v>61</v>
      </c>
      <c r="DA7" s="35">
        <v>93</v>
      </c>
      <c r="DB7" s="35">
        <v>60</v>
      </c>
      <c r="DC7">
        <v>0</v>
      </c>
      <c r="DD7">
        <v>1</v>
      </c>
      <c r="DE7" s="35">
        <f t="shared" si="33"/>
        <v>1</v>
      </c>
      <c r="DF7" s="36">
        <f t="shared" si="34"/>
        <v>0</v>
      </c>
      <c r="DG7" s="37">
        <f t="shared" si="35"/>
        <v>0.69337442218584477</v>
      </c>
      <c r="DH7" s="37">
        <f t="shared" si="36"/>
        <v>0.69337442218584477</v>
      </c>
      <c r="DI7" s="2">
        <v>55.9</v>
      </c>
      <c r="DJ7">
        <v>1</v>
      </c>
      <c r="DK7">
        <v>3</v>
      </c>
      <c r="DL7">
        <v>-32.9</v>
      </c>
      <c r="DM7">
        <v>41</v>
      </c>
      <c r="DN7">
        <v>69</v>
      </c>
      <c r="DO7">
        <v>-5.4</v>
      </c>
      <c r="DP7">
        <v>34</v>
      </c>
      <c r="DQ7">
        <v>52</v>
      </c>
      <c r="DR7">
        <v>-3.8</v>
      </c>
      <c r="DS7">
        <v>23</v>
      </c>
      <c r="DT7">
        <v>42</v>
      </c>
      <c r="DU7">
        <v>-10.4</v>
      </c>
      <c r="DV7" s="39">
        <v>-0.5</v>
      </c>
      <c r="DW7" s="39">
        <v>-0.5</v>
      </c>
      <c r="DX7" s="39">
        <v>-0.2</v>
      </c>
      <c r="DY7" s="39">
        <v>0</v>
      </c>
      <c r="DZ7" s="39">
        <v>0.5</v>
      </c>
      <c r="EA7" s="39">
        <v>-0.2</v>
      </c>
    </row>
    <row r="8" spans="1:131" x14ac:dyDescent="0.2">
      <c r="A8" s="12" t="s">
        <v>160</v>
      </c>
      <c r="B8" s="12" t="s">
        <v>161</v>
      </c>
      <c r="C8" t="s">
        <v>159</v>
      </c>
      <c r="D8" t="s">
        <v>162</v>
      </c>
      <c r="E8" s="12" t="s">
        <v>148</v>
      </c>
      <c r="F8">
        <v>1</v>
      </c>
      <c r="G8">
        <v>0</v>
      </c>
      <c r="H8">
        <v>1</v>
      </c>
      <c r="I8" s="31">
        <f t="shared" si="0"/>
        <v>1</v>
      </c>
      <c r="J8">
        <v>1</v>
      </c>
      <c r="K8">
        <v>0</v>
      </c>
      <c r="L8" s="16">
        <f t="shared" si="1"/>
        <v>4.8913043478127953</v>
      </c>
      <c r="M8" s="15">
        <v>0</v>
      </c>
      <c r="N8" s="15">
        <v>1</v>
      </c>
      <c r="O8" s="15">
        <v>0</v>
      </c>
      <c r="P8">
        <v>2</v>
      </c>
      <c r="Q8">
        <v>0</v>
      </c>
      <c r="R8">
        <v>1</v>
      </c>
      <c r="S8" s="13">
        <f t="shared" si="2"/>
        <v>0</v>
      </c>
      <c r="T8" s="13">
        <f t="shared" si="3"/>
        <v>0</v>
      </c>
      <c r="U8" s="2">
        <v>12.266666666700001</v>
      </c>
      <c r="V8" s="2">
        <v>12.266666666700001</v>
      </c>
      <c r="W8">
        <v>11.35</v>
      </c>
      <c r="X8">
        <v>38.92</v>
      </c>
      <c r="Y8" s="32">
        <f t="shared" si="4"/>
        <v>0.22578078376765465</v>
      </c>
      <c r="Z8" s="15">
        <f t="shared" si="5"/>
        <v>2.5</v>
      </c>
      <c r="AA8">
        <v>0</v>
      </c>
      <c r="AB8">
        <v>1</v>
      </c>
      <c r="AC8">
        <v>0</v>
      </c>
      <c r="AD8" s="13">
        <f t="shared" si="6"/>
        <v>0</v>
      </c>
      <c r="AE8" s="13">
        <f t="shared" si="7"/>
        <v>0.5</v>
      </c>
      <c r="AF8" s="13">
        <f t="shared" si="8"/>
        <v>0.5</v>
      </c>
      <c r="AG8">
        <v>0</v>
      </c>
      <c r="AH8">
        <v>0</v>
      </c>
      <c r="AI8" s="17" t="str">
        <f t="shared" si="9"/>
        <v xml:space="preserve"> </v>
      </c>
      <c r="AJ8">
        <v>1</v>
      </c>
      <c r="AK8">
        <v>2</v>
      </c>
      <c r="AL8" s="32">
        <f t="shared" si="10"/>
        <v>0.1875</v>
      </c>
      <c r="AM8">
        <v>1</v>
      </c>
      <c r="AN8">
        <v>4</v>
      </c>
      <c r="AO8" s="33">
        <f t="shared" si="11"/>
        <v>0.3125</v>
      </c>
      <c r="AP8">
        <v>4</v>
      </c>
      <c r="AQ8">
        <v>4</v>
      </c>
      <c r="AR8" s="33">
        <f t="shared" si="12"/>
        <v>0.5</v>
      </c>
      <c r="AS8" s="33">
        <f t="shared" si="13"/>
        <v>0.375</v>
      </c>
      <c r="AU8">
        <v>4</v>
      </c>
      <c r="AV8">
        <v>4</v>
      </c>
      <c r="AW8">
        <v>7</v>
      </c>
      <c r="AX8" s="2">
        <v>28.7</v>
      </c>
      <c r="AZ8" s="2">
        <v>31.9</v>
      </c>
      <c r="BA8" s="2">
        <v>26.5</v>
      </c>
      <c r="BB8" s="21">
        <v>1.913</v>
      </c>
      <c r="BD8" s="21">
        <v>1.7629999999999999</v>
      </c>
      <c r="BE8" s="2">
        <v>29.7</v>
      </c>
      <c r="BF8" s="2">
        <v>30</v>
      </c>
      <c r="BG8" s="2">
        <v>29.5</v>
      </c>
      <c r="BH8" s="21">
        <v>-2.879</v>
      </c>
      <c r="BI8" s="21">
        <v>-1.65</v>
      </c>
      <c r="BK8" s="2">
        <v>0</v>
      </c>
      <c r="BM8" s="2">
        <v>0</v>
      </c>
      <c r="BO8" s="2">
        <v>0</v>
      </c>
      <c r="BQ8" s="2">
        <v>0</v>
      </c>
      <c r="BS8" s="2">
        <v>0</v>
      </c>
      <c r="BT8" s="32">
        <f t="shared" si="14"/>
        <v>0.4</v>
      </c>
      <c r="BU8" s="34">
        <f t="shared" si="15"/>
        <v>0.8</v>
      </c>
      <c r="BV8" s="35">
        <f t="shared" si="16"/>
        <v>840</v>
      </c>
      <c r="BW8" s="32">
        <f t="shared" si="17"/>
        <v>0.20000000000000007</v>
      </c>
      <c r="BX8" s="36">
        <f t="shared" si="18"/>
        <v>9.7826086956255907</v>
      </c>
      <c r="BY8" s="37">
        <f t="shared" si="19"/>
        <v>4.8913043478127953</v>
      </c>
      <c r="BZ8" s="37">
        <f t="shared" si="20"/>
        <v>24.456521739063977</v>
      </c>
      <c r="CA8" s="37">
        <f t="shared" si="21"/>
        <v>24.456521739063977</v>
      </c>
      <c r="CB8" s="37">
        <f t="shared" si="22"/>
        <v>73.369565217191933</v>
      </c>
      <c r="CC8" s="37">
        <f t="shared" si="23"/>
        <v>39.130434782502363</v>
      </c>
      <c r="CD8" s="38">
        <f t="shared" si="24"/>
        <v>34.239130434689571</v>
      </c>
      <c r="CE8" s="3">
        <v>2</v>
      </c>
      <c r="CF8" s="3">
        <v>1</v>
      </c>
      <c r="CG8" s="3">
        <v>3</v>
      </c>
      <c r="CH8" s="3">
        <v>4</v>
      </c>
      <c r="CI8" s="3">
        <v>5</v>
      </c>
      <c r="CJ8" s="3">
        <v>2</v>
      </c>
      <c r="CK8" s="3">
        <v>1</v>
      </c>
      <c r="CL8" s="3">
        <v>5</v>
      </c>
      <c r="CM8" s="20">
        <f t="shared" si="25"/>
        <v>40.562130434689571</v>
      </c>
      <c r="CN8" s="37">
        <f t="shared" si="26"/>
        <v>3.0832476875642345</v>
      </c>
      <c r="CO8" s="37">
        <f t="shared" si="27"/>
        <v>4.6248715313463507</v>
      </c>
      <c r="CP8" s="37">
        <f t="shared" si="28"/>
        <v>44.707091469681394</v>
      </c>
      <c r="CQ8" s="37">
        <f t="shared" si="29"/>
        <v>32.374100719424462</v>
      </c>
      <c r="CR8" s="37">
        <f t="shared" si="30"/>
        <v>67.831449126413148</v>
      </c>
      <c r="CS8" s="37">
        <f t="shared" si="31"/>
        <v>55.498458376156215</v>
      </c>
      <c r="CT8" s="22">
        <f t="shared" si="32"/>
        <v>21.906139684432638</v>
      </c>
      <c r="CU8" s="35">
        <v>2</v>
      </c>
      <c r="CV8" s="35">
        <v>3</v>
      </c>
      <c r="CW8" s="35">
        <v>27</v>
      </c>
      <c r="CX8" s="35">
        <v>18</v>
      </c>
      <c r="CY8" s="35">
        <v>7</v>
      </c>
      <c r="CZ8" s="35">
        <v>5</v>
      </c>
      <c r="DA8" s="35">
        <v>10</v>
      </c>
      <c r="DB8" s="35">
        <v>8</v>
      </c>
      <c r="DC8">
        <v>0</v>
      </c>
      <c r="DD8">
        <v>0</v>
      </c>
      <c r="DE8" s="35">
        <f t="shared" si="33"/>
        <v>0</v>
      </c>
      <c r="DF8" s="36">
        <f t="shared" si="34"/>
        <v>0</v>
      </c>
      <c r="DG8" s="37">
        <f t="shared" si="35"/>
        <v>0</v>
      </c>
      <c r="DH8" s="37">
        <f t="shared" si="36"/>
        <v>0</v>
      </c>
      <c r="DI8" s="2">
        <v>7</v>
      </c>
      <c r="DJ8">
        <v>1</v>
      </c>
      <c r="DK8">
        <v>0</v>
      </c>
      <c r="DL8">
        <v>100</v>
      </c>
      <c r="DM8">
        <v>10</v>
      </c>
      <c r="DN8">
        <v>6</v>
      </c>
      <c r="DO8">
        <v>19.899999999999999</v>
      </c>
      <c r="DP8">
        <v>7</v>
      </c>
      <c r="DQ8">
        <v>5</v>
      </c>
      <c r="DR8">
        <v>15.9</v>
      </c>
      <c r="DS8">
        <v>4</v>
      </c>
      <c r="DT8">
        <v>3</v>
      </c>
      <c r="DU8">
        <v>12.7</v>
      </c>
      <c r="DV8" s="39">
        <v>0.8</v>
      </c>
      <c r="DW8" s="39">
        <v>0.8</v>
      </c>
      <c r="DX8" s="39">
        <v>0.1</v>
      </c>
      <c r="DY8" s="39">
        <v>0</v>
      </c>
      <c r="DZ8" s="39">
        <v>0</v>
      </c>
      <c r="EA8" s="39">
        <v>0.9</v>
      </c>
    </row>
    <row r="9" spans="1:131" x14ac:dyDescent="0.2">
      <c r="A9" s="12" t="s">
        <v>167</v>
      </c>
      <c r="B9" s="12" t="s">
        <v>168</v>
      </c>
      <c r="C9" t="s">
        <v>166</v>
      </c>
      <c r="D9" t="s">
        <v>169</v>
      </c>
      <c r="E9" s="12" t="s">
        <v>170</v>
      </c>
      <c r="F9">
        <v>9</v>
      </c>
      <c r="G9">
        <v>1</v>
      </c>
      <c r="H9">
        <v>0</v>
      </c>
      <c r="I9" s="31">
        <f t="shared" si="0"/>
        <v>1</v>
      </c>
      <c r="J9">
        <v>0</v>
      </c>
      <c r="K9">
        <v>0</v>
      </c>
      <c r="L9" s="16">
        <f t="shared" si="1"/>
        <v>1.3038754074601204</v>
      </c>
      <c r="M9" s="15">
        <v>1</v>
      </c>
      <c r="N9" s="15">
        <v>0</v>
      </c>
      <c r="O9" s="15">
        <v>0</v>
      </c>
      <c r="P9">
        <v>5</v>
      </c>
      <c r="Q9">
        <v>0</v>
      </c>
      <c r="R9">
        <v>1</v>
      </c>
      <c r="S9" s="13">
        <f t="shared" si="2"/>
        <v>0.2</v>
      </c>
      <c r="T9" s="13">
        <f t="shared" si="3"/>
        <v>0.16666666666666666</v>
      </c>
      <c r="U9" s="2">
        <v>46.016666666699997</v>
      </c>
      <c r="V9" s="2">
        <v>5.0999999999999996</v>
      </c>
      <c r="W9">
        <v>5.1100000000000003</v>
      </c>
      <c r="X9">
        <v>43.26</v>
      </c>
      <c r="Y9" s="32">
        <f t="shared" si="4"/>
        <v>0.10564399421128801</v>
      </c>
      <c r="Z9" s="15">
        <f t="shared" si="5"/>
        <v>0</v>
      </c>
      <c r="AA9">
        <v>3</v>
      </c>
      <c r="AB9">
        <v>8</v>
      </c>
      <c r="AC9">
        <v>4</v>
      </c>
      <c r="AD9" s="13">
        <f t="shared" si="6"/>
        <v>1</v>
      </c>
      <c r="AE9" s="13">
        <f t="shared" si="7"/>
        <v>0</v>
      </c>
      <c r="AF9" s="13">
        <f t="shared" si="8"/>
        <v>1</v>
      </c>
      <c r="AG9">
        <v>9</v>
      </c>
      <c r="AH9">
        <v>12</v>
      </c>
      <c r="AI9" s="17">
        <f t="shared" si="9"/>
        <v>0.42857142857142855</v>
      </c>
      <c r="AJ9">
        <v>7</v>
      </c>
      <c r="AK9">
        <v>4</v>
      </c>
      <c r="AL9" s="32">
        <f t="shared" si="10"/>
        <v>0.42307692307692307</v>
      </c>
      <c r="AM9">
        <v>1</v>
      </c>
      <c r="AN9">
        <v>8</v>
      </c>
      <c r="AO9" s="33">
        <f t="shared" si="11"/>
        <v>0.34615384615384615</v>
      </c>
      <c r="AP9">
        <v>3</v>
      </c>
      <c r="AQ9">
        <v>3</v>
      </c>
      <c r="AR9" s="33">
        <f t="shared" si="12"/>
        <v>0.23076923076923078</v>
      </c>
      <c r="AS9" s="33">
        <f t="shared" si="13"/>
        <v>0.55000000000000004</v>
      </c>
      <c r="AU9">
        <v>17</v>
      </c>
      <c r="AV9">
        <v>9</v>
      </c>
      <c r="AW9">
        <v>18</v>
      </c>
      <c r="AX9" s="2">
        <v>26.8</v>
      </c>
      <c r="AZ9" s="2">
        <v>31.8</v>
      </c>
      <c r="BA9" s="2">
        <v>23.5</v>
      </c>
      <c r="BB9" s="21">
        <v>-1.5859999999999999</v>
      </c>
      <c r="BD9" s="21">
        <v>-1.665</v>
      </c>
      <c r="BE9" s="2">
        <v>23.9</v>
      </c>
      <c r="BF9" s="2">
        <v>33.200000000000003</v>
      </c>
      <c r="BG9" s="2">
        <v>14.5</v>
      </c>
      <c r="BH9" s="21">
        <v>-2.569</v>
      </c>
      <c r="BI9" s="21">
        <v>-1.758</v>
      </c>
      <c r="BJ9" t="s">
        <v>3700</v>
      </c>
      <c r="BK9" s="2">
        <v>71.2</v>
      </c>
      <c r="BL9" t="s">
        <v>2791</v>
      </c>
      <c r="BM9" s="2">
        <v>68.599999999999994</v>
      </c>
      <c r="BN9" t="s">
        <v>3415</v>
      </c>
      <c r="BO9" s="2">
        <v>24.5</v>
      </c>
      <c r="BP9" t="s">
        <v>3497</v>
      </c>
      <c r="BQ9" s="2">
        <v>38.700000000000003</v>
      </c>
      <c r="BR9" t="s">
        <v>858</v>
      </c>
      <c r="BS9" s="2">
        <v>36</v>
      </c>
      <c r="BT9" s="32">
        <f t="shared" si="14"/>
        <v>0.05</v>
      </c>
      <c r="BU9" s="34">
        <f t="shared" si="15"/>
        <v>0.84615384615384615</v>
      </c>
      <c r="BV9" s="35">
        <f t="shared" si="16"/>
        <v>851.15384615384619</v>
      </c>
      <c r="BW9" s="32">
        <f t="shared" si="17"/>
        <v>-0.10384615384615385</v>
      </c>
      <c r="BX9" s="36">
        <f t="shared" si="18"/>
        <v>1.3071895424836601</v>
      </c>
      <c r="BY9" s="37">
        <f t="shared" si="19"/>
        <v>5.2287581699346406</v>
      </c>
      <c r="BZ9" s="37">
        <f t="shared" si="20"/>
        <v>26.143790849673206</v>
      </c>
      <c r="CA9" s="37">
        <f t="shared" si="21"/>
        <v>33.986928104575171</v>
      </c>
      <c r="CB9" s="37">
        <f t="shared" si="22"/>
        <v>48.366013071895431</v>
      </c>
      <c r="CC9" s="37">
        <f t="shared" si="23"/>
        <v>58.82352941176471</v>
      </c>
      <c r="CD9" s="38">
        <f t="shared" si="24"/>
        <v>-10.457516339869279</v>
      </c>
      <c r="CE9" s="3">
        <v>1</v>
      </c>
      <c r="CF9" s="3">
        <v>4</v>
      </c>
      <c r="CG9" s="3">
        <v>19</v>
      </c>
      <c r="CH9" s="3">
        <v>22</v>
      </c>
      <c r="CI9" s="3">
        <v>9</v>
      </c>
      <c r="CJ9" s="3">
        <v>6</v>
      </c>
      <c r="CK9" s="3">
        <v>13</v>
      </c>
      <c r="CL9" s="3">
        <v>8</v>
      </c>
      <c r="CM9" s="20">
        <f t="shared" si="25"/>
        <v>-11.65451633986928</v>
      </c>
      <c r="CN9" s="37">
        <f t="shared" si="26"/>
        <v>2.4657112035752813</v>
      </c>
      <c r="CO9" s="37">
        <f t="shared" si="27"/>
        <v>2.9280320542456466</v>
      </c>
      <c r="CP9" s="37">
        <f t="shared" si="28"/>
        <v>28.201571890892282</v>
      </c>
      <c r="CQ9" s="37">
        <f t="shared" si="29"/>
        <v>28.201571890892282</v>
      </c>
      <c r="CR9" s="37">
        <f t="shared" si="30"/>
        <v>52.858683926645099</v>
      </c>
      <c r="CS9" s="37">
        <f t="shared" si="31"/>
        <v>55.478502080443832</v>
      </c>
      <c r="CT9" s="22">
        <f t="shared" si="32"/>
        <v>-7.837698186070547</v>
      </c>
      <c r="CU9" s="35">
        <v>16</v>
      </c>
      <c r="CV9" s="35">
        <v>19</v>
      </c>
      <c r="CW9" s="35">
        <v>167</v>
      </c>
      <c r="CX9" s="35">
        <v>164</v>
      </c>
      <c r="CY9" s="35">
        <v>82</v>
      </c>
      <c r="CZ9" s="35">
        <v>63</v>
      </c>
      <c r="DA9" s="35">
        <v>114</v>
      </c>
      <c r="DB9" s="35">
        <v>78</v>
      </c>
      <c r="DC9">
        <v>0</v>
      </c>
      <c r="DD9">
        <v>0</v>
      </c>
      <c r="DE9" s="35">
        <f t="shared" si="33"/>
        <v>0</v>
      </c>
      <c r="DF9" s="36">
        <f t="shared" si="34"/>
        <v>0</v>
      </c>
      <c r="DG9" s="37">
        <f t="shared" si="35"/>
        <v>0</v>
      </c>
      <c r="DH9" s="37">
        <f t="shared" si="36"/>
        <v>0</v>
      </c>
      <c r="DI9" s="2">
        <v>37.4</v>
      </c>
      <c r="DJ9">
        <v>1</v>
      </c>
      <c r="DK9">
        <v>1</v>
      </c>
      <c r="DL9">
        <v>4.2</v>
      </c>
      <c r="DM9">
        <v>25</v>
      </c>
      <c r="DN9">
        <v>41</v>
      </c>
      <c r="DO9">
        <v>-9.6</v>
      </c>
      <c r="DP9">
        <v>20</v>
      </c>
      <c r="DQ9">
        <v>28</v>
      </c>
      <c r="DR9">
        <v>-8.3000000000000007</v>
      </c>
      <c r="DS9">
        <v>16</v>
      </c>
      <c r="DT9">
        <v>22</v>
      </c>
      <c r="DU9">
        <v>-6.5</v>
      </c>
      <c r="DV9" s="39">
        <v>-1.1000000000000001</v>
      </c>
      <c r="DW9" s="39">
        <v>-1.1000000000000001</v>
      </c>
      <c r="DX9" s="39">
        <v>0</v>
      </c>
      <c r="DY9" s="39">
        <v>-0.1</v>
      </c>
      <c r="DZ9" s="39">
        <v>0.1</v>
      </c>
      <c r="EA9" s="39">
        <v>-1</v>
      </c>
    </row>
    <row r="10" spans="1:131" x14ac:dyDescent="0.2">
      <c r="A10" s="12" t="s">
        <v>175</v>
      </c>
      <c r="B10" s="12" t="s">
        <v>176</v>
      </c>
      <c r="C10" t="s">
        <v>174</v>
      </c>
      <c r="D10" t="s">
        <v>177</v>
      </c>
      <c r="E10" s="12" t="s">
        <v>178</v>
      </c>
      <c r="F10">
        <v>10</v>
      </c>
      <c r="G10">
        <v>0</v>
      </c>
      <c r="H10">
        <v>0</v>
      </c>
      <c r="I10" s="31">
        <f t="shared" si="0"/>
        <v>0</v>
      </c>
      <c r="J10">
        <v>0</v>
      </c>
      <c r="K10">
        <v>0</v>
      </c>
      <c r="L10" s="16">
        <f t="shared" si="1"/>
        <v>0</v>
      </c>
      <c r="M10" s="15">
        <v>0</v>
      </c>
      <c r="N10" s="15">
        <v>0</v>
      </c>
      <c r="O10" s="15">
        <v>0</v>
      </c>
      <c r="P10">
        <v>5</v>
      </c>
      <c r="Q10">
        <v>2</v>
      </c>
      <c r="R10">
        <v>6</v>
      </c>
      <c r="S10" s="13">
        <f t="shared" si="2"/>
        <v>0</v>
      </c>
      <c r="T10" s="13">
        <f t="shared" si="3"/>
        <v>0</v>
      </c>
      <c r="U10" s="2">
        <v>70.116666666699999</v>
      </c>
      <c r="V10" s="2">
        <v>7</v>
      </c>
      <c r="W10">
        <v>7.01</v>
      </c>
      <c r="X10">
        <v>43.12</v>
      </c>
      <c r="Y10" s="32">
        <f t="shared" si="4"/>
        <v>0.13983642529423498</v>
      </c>
      <c r="Z10" s="15">
        <f t="shared" si="5"/>
        <v>0</v>
      </c>
      <c r="AA10">
        <v>7</v>
      </c>
      <c r="AB10">
        <v>6</v>
      </c>
      <c r="AC10">
        <v>9</v>
      </c>
      <c r="AD10" s="13">
        <f t="shared" si="6"/>
        <v>0</v>
      </c>
      <c r="AE10" s="13">
        <f t="shared" si="7"/>
        <v>0</v>
      </c>
      <c r="AF10" s="13">
        <f t="shared" si="8"/>
        <v>0</v>
      </c>
      <c r="AI10" s="17" t="str">
        <f t="shared" si="9"/>
        <v xml:space="preserve"> </v>
      </c>
      <c r="AJ10">
        <v>8</v>
      </c>
      <c r="AK10">
        <v>10</v>
      </c>
      <c r="AL10" s="32">
        <f t="shared" si="10"/>
        <v>0.25714285714285712</v>
      </c>
      <c r="AM10">
        <v>19</v>
      </c>
      <c r="AN10">
        <v>11</v>
      </c>
      <c r="AO10" s="33">
        <f t="shared" si="11"/>
        <v>0.42857142857142855</v>
      </c>
      <c r="AP10">
        <v>14</v>
      </c>
      <c r="AQ10">
        <v>8</v>
      </c>
      <c r="AR10" s="33">
        <f t="shared" si="12"/>
        <v>0.31428571428571428</v>
      </c>
      <c r="AS10" s="33">
        <f t="shared" si="13"/>
        <v>0.375</v>
      </c>
      <c r="AU10">
        <v>17</v>
      </c>
      <c r="AV10">
        <v>40</v>
      </c>
      <c r="AW10">
        <v>17</v>
      </c>
      <c r="AX10" s="2">
        <v>26.9</v>
      </c>
      <c r="AZ10" s="2">
        <v>32.5</v>
      </c>
      <c r="BA10" s="2">
        <v>23.2</v>
      </c>
      <c r="BB10" s="21">
        <v>-0.94</v>
      </c>
      <c r="BD10" s="21">
        <v>-0.65200000000000002</v>
      </c>
      <c r="BE10" s="2">
        <v>27.3</v>
      </c>
      <c r="BF10" s="2">
        <v>35.1</v>
      </c>
      <c r="BG10" s="2">
        <v>24.7</v>
      </c>
      <c r="BH10" s="21">
        <v>-0.19</v>
      </c>
      <c r="BI10" s="21">
        <v>1.2589999999999999</v>
      </c>
      <c r="BJ10" t="s">
        <v>3123</v>
      </c>
      <c r="BK10" s="2">
        <v>33.9</v>
      </c>
      <c r="BL10" t="s">
        <v>3123</v>
      </c>
      <c r="BM10" s="2">
        <v>33.299999999999997</v>
      </c>
      <c r="BN10" t="s">
        <v>1979</v>
      </c>
      <c r="BO10" s="2">
        <v>29.8</v>
      </c>
      <c r="BP10" t="s">
        <v>448</v>
      </c>
      <c r="BQ10" s="2">
        <v>48.5</v>
      </c>
      <c r="BR10" t="s">
        <v>1432</v>
      </c>
      <c r="BS10" s="2">
        <v>26</v>
      </c>
      <c r="BT10" s="32">
        <f t="shared" si="14"/>
        <v>8.3333333333333329E-2</v>
      </c>
      <c r="BU10" s="34">
        <f t="shared" si="15"/>
        <v>0.95238095238095233</v>
      </c>
      <c r="BV10" s="35">
        <f t="shared" si="16"/>
        <v>960.71428571428567</v>
      </c>
      <c r="BW10" s="32">
        <f t="shared" si="17"/>
        <v>3.5714285714285657E-2</v>
      </c>
      <c r="BX10" s="36">
        <f t="shared" si="18"/>
        <v>1.7142857142857142</v>
      </c>
      <c r="BY10" s="37">
        <f t="shared" si="19"/>
        <v>1.7142857142857142</v>
      </c>
      <c r="BZ10" s="37">
        <f t="shared" si="20"/>
        <v>20.571428571428573</v>
      </c>
      <c r="CA10" s="37">
        <f t="shared" si="21"/>
        <v>36</v>
      </c>
      <c r="CB10" s="37">
        <f t="shared" si="22"/>
        <v>48.857142857142854</v>
      </c>
      <c r="CC10" s="37">
        <f t="shared" si="23"/>
        <v>55.714285714285715</v>
      </c>
      <c r="CD10" s="38">
        <f t="shared" si="24"/>
        <v>-6.8571428571428612</v>
      </c>
      <c r="CE10" s="3">
        <v>2</v>
      </c>
      <c r="CF10" s="3">
        <v>2</v>
      </c>
      <c r="CG10" s="3">
        <v>22</v>
      </c>
      <c r="CH10" s="3">
        <v>40</v>
      </c>
      <c r="CI10" s="3">
        <v>10</v>
      </c>
      <c r="CJ10" s="3">
        <v>8</v>
      </c>
      <c r="CK10" s="3">
        <v>15</v>
      </c>
      <c r="CL10" s="3">
        <v>23</v>
      </c>
      <c r="CM10" s="20">
        <f t="shared" si="25"/>
        <v>-5.8581428571428606</v>
      </c>
      <c r="CN10" s="37">
        <f t="shared" si="26"/>
        <v>2.5046382189239331</v>
      </c>
      <c r="CO10" s="37">
        <f t="shared" si="27"/>
        <v>1.3914656771799629</v>
      </c>
      <c r="CP10" s="37">
        <f t="shared" si="28"/>
        <v>26.994434137291282</v>
      </c>
      <c r="CQ10" s="37">
        <f t="shared" si="29"/>
        <v>26.716141001855288</v>
      </c>
      <c r="CR10" s="37">
        <f t="shared" si="30"/>
        <v>50.371057513914657</v>
      </c>
      <c r="CS10" s="37">
        <f t="shared" si="31"/>
        <v>55.380333951762523</v>
      </c>
      <c r="CT10" s="22">
        <f t="shared" si="32"/>
        <v>-1.847866419294995</v>
      </c>
      <c r="CU10" s="35">
        <v>18</v>
      </c>
      <c r="CV10" s="35">
        <v>10</v>
      </c>
      <c r="CW10" s="35">
        <v>176</v>
      </c>
      <c r="CX10" s="35">
        <v>182</v>
      </c>
      <c r="CY10" s="35">
        <v>81</v>
      </c>
      <c r="CZ10" s="35">
        <v>82</v>
      </c>
      <c r="DA10" s="35">
        <v>124</v>
      </c>
      <c r="DB10" s="35">
        <v>87</v>
      </c>
      <c r="DC10">
        <v>0</v>
      </c>
      <c r="DD10">
        <v>2</v>
      </c>
      <c r="DE10" s="35">
        <f t="shared" si="33"/>
        <v>2</v>
      </c>
      <c r="DF10" s="36">
        <f t="shared" si="34"/>
        <v>0</v>
      </c>
      <c r="DG10" s="37">
        <f t="shared" si="35"/>
        <v>1.7142857142857142</v>
      </c>
      <c r="DH10" s="37">
        <f t="shared" si="36"/>
        <v>1.7142857142857142</v>
      </c>
      <c r="DI10" s="2">
        <v>50.5</v>
      </c>
      <c r="DJ10">
        <v>0</v>
      </c>
      <c r="DK10">
        <v>2</v>
      </c>
      <c r="DL10">
        <v>-68.8</v>
      </c>
      <c r="DM10">
        <v>44</v>
      </c>
      <c r="DN10">
        <v>49</v>
      </c>
      <c r="DO10">
        <v>-3</v>
      </c>
      <c r="DP10">
        <v>28</v>
      </c>
      <c r="DQ10">
        <v>37</v>
      </c>
      <c r="DR10">
        <v>-9.6</v>
      </c>
      <c r="DS10">
        <v>19</v>
      </c>
      <c r="DT10">
        <v>31</v>
      </c>
      <c r="DU10">
        <v>-14.6</v>
      </c>
      <c r="DV10" s="39">
        <v>-1</v>
      </c>
      <c r="DW10" s="39">
        <v>-1</v>
      </c>
      <c r="DX10" s="39">
        <v>0.1</v>
      </c>
      <c r="DY10" s="39">
        <v>-0.1</v>
      </c>
      <c r="DZ10" s="39">
        <v>0.1</v>
      </c>
      <c r="EA10" s="39">
        <v>-1</v>
      </c>
    </row>
    <row r="11" spans="1:131" x14ac:dyDescent="0.2">
      <c r="A11" s="12" t="s">
        <v>184</v>
      </c>
      <c r="B11" s="12" t="s">
        <v>185</v>
      </c>
      <c r="C11" t="s">
        <v>183</v>
      </c>
      <c r="D11" t="s">
        <v>122</v>
      </c>
      <c r="E11" s="12" t="s">
        <v>148</v>
      </c>
      <c r="F11">
        <v>68</v>
      </c>
      <c r="G11">
        <v>14</v>
      </c>
      <c r="H11">
        <v>17</v>
      </c>
      <c r="I11" s="31">
        <f t="shared" si="0"/>
        <v>31</v>
      </c>
      <c r="J11">
        <v>8</v>
      </c>
      <c r="K11">
        <v>8</v>
      </c>
      <c r="L11" s="16">
        <f t="shared" si="1"/>
        <v>2.0204946228771399</v>
      </c>
      <c r="M11" s="15">
        <v>13</v>
      </c>
      <c r="N11" s="15">
        <v>9</v>
      </c>
      <c r="O11" s="15">
        <v>8</v>
      </c>
      <c r="P11">
        <v>98</v>
      </c>
      <c r="Q11">
        <v>33</v>
      </c>
      <c r="R11">
        <v>37</v>
      </c>
      <c r="S11" s="13">
        <f t="shared" si="2"/>
        <v>0.14285714285714285</v>
      </c>
      <c r="T11" s="13">
        <f t="shared" si="3"/>
        <v>8.3333333333333329E-2</v>
      </c>
      <c r="U11" s="2">
        <v>920.56666666670003</v>
      </c>
      <c r="V11" s="2">
        <v>13.5333333333</v>
      </c>
      <c r="W11">
        <v>12.96</v>
      </c>
      <c r="X11">
        <v>35.03</v>
      </c>
      <c r="Y11" s="32">
        <f t="shared" si="4"/>
        <v>0.2700562617211919</v>
      </c>
      <c r="Z11" s="15">
        <f t="shared" si="5"/>
        <v>90.736842105263165</v>
      </c>
      <c r="AA11">
        <v>23</v>
      </c>
      <c r="AB11">
        <v>55</v>
      </c>
      <c r="AC11">
        <v>63</v>
      </c>
      <c r="AD11" s="13">
        <f t="shared" si="6"/>
        <v>0.36842105263157893</v>
      </c>
      <c r="AE11" s="13">
        <f t="shared" si="7"/>
        <v>0.44736842105263158</v>
      </c>
      <c r="AF11" s="13">
        <f t="shared" si="8"/>
        <v>0.81578947368421051</v>
      </c>
      <c r="AG11">
        <v>4</v>
      </c>
      <c r="AH11">
        <v>9</v>
      </c>
      <c r="AI11" s="17">
        <f t="shared" si="9"/>
        <v>0.30769230769230771</v>
      </c>
      <c r="AJ11">
        <v>157</v>
      </c>
      <c r="AK11">
        <v>155</v>
      </c>
      <c r="AL11" s="32">
        <f t="shared" si="10"/>
        <v>0.35294117647058826</v>
      </c>
      <c r="AM11">
        <v>117</v>
      </c>
      <c r="AN11">
        <v>123</v>
      </c>
      <c r="AO11" s="33">
        <f t="shared" si="11"/>
        <v>0.27149321266968324</v>
      </c>
      <c r="AP11">
        <v>163</v>
      </c>
      <c r="AQ11">
        <v>169</v>
      </c>
      <c r="AR11" s="33">
        <f t="shared" si="12"/>
        <v>0.3755656108597285</v>
      </c>
      <c r="AS11" s="33">
        <f t="shared" si="13"/>
        <v>0.56521739130434778</v>
      </c>
      <c r="AT11">
        <v>14</v>
      </c>
      <c r="AU11">
        <v>375</v>
      </c>
      <c r="AV11">
        <v>295</v>
      </c>
      <c r="AW11">
        <v>263</v>
      </c>
      <c r="AX11" s="2">
        <v>29</v>
      </c>
      <c r="AY11" s="3">
        <v>6</v>
      </c>
      <c r="AZ11" s="2">
        <v>33.1</v>
      </c>
      <c r="BA11" s="2">
        <v>26.2</v>
      </c>
      <c r="BB11" s="21">
        <v>0.441</v>
      </c>
      <c r="BC11">
        <v>9</v>
      </c>
      <c r="BD11" s="21">
        <v>-0.89200000000000002</v>
      </c>
      <c r="BE11" s="2">
        <v>29.3</v>
      </c>
      <c r="BF11" s="2">
        <v>32.5</v>
      </c>
      <c r="BG11" s="2">
        <v>26.1</v>
      </c>
      <c r="BH11" s="21">
        <v>-0.53700000000000003</v>
      </c>
      <c r="BI11" s="21">
        <v>1.857</v>
      </c>
      <c r="BJ11" t="s">
        <v>121</v>
      </c>
      <c r="BK11" s="2">
        <v>25.9</v>
      </c>
      <c r="BL11" t="s">
        <v>1752</v>
      </c>
      <c r="BM11" s="2">
        <v>25.6</v>
      </c>
      <c r="BN11" t="s">
        <v>1377</v>
      </c>
      <c r="BO11" s="2">
        <v>20.8</v>
      </c>
      <c r="BP11" t="s">
        <v>2909</v>
      </c>
      <c r="BQ11" s="2">
        <v>38.5</v>
      </c>
      <c r="BR11" t="s">
        <v>3218</v>
      </c>
      <c r="BS11" s="2">
        <v>33.9</v>
      </c>
      <c r="BT11" s="32">
        <f t="shared" si="14"/>
        <v>8.8167053364269138E-2</v>
      </c>
      <c r="BU11" s="34">
        <f t="shared" si="15"/>
        <v>0.92289156626506019</v>
      </c>
      <c r="BV11" s="35">
        <f t="shared" si="16"/>
        <v>931.70827160148713</v>
      </c>
      <c r="BW11" s="32">
        <f t="shared" si="17"/>
        <v>1.105861962932933E-2</v>
      </c>
      <c r="BX11" s="36">
        <f t="shared" si="18"/>
        <v>2.4775427412405273</v>
      </c>
      <c r="BY11" s="37">
        <f t="shared" si="19"/>
        <v>2.0863517820972861</v>
      </c>
      <c r="BZ11" s="37">
        <f t="shared" si="20"/>
        <v>28.100550565122823</v>
      </c>
      <c r="CA11" s="37">
        <f t="shared" si="21"/>
        <v>27.057374674074179</v>
      </c>
      <c r="CB11" s="37">
        <f t="shared" si="22"/>
        <v>51.441611127336216</v>
      </c>
      <c r="CC11" s="37">
        <f t="shared" si="23"/>
        <v>48.1816864678092</v>
      </c>
      <c r="CD11" s="38">
        <f t="shared" si="24"/>
        <v>3.2599246595270159</v>
      </c>
      <c r="CE11" s="3">
        <v>38</v>
      </c>
      <c r="CF11" s="3">
        <v>32</v>
      </c>
      <c r="CG11" s="3">
        <v>393</v>
      </c>
      <c r="CH11" s="3">
        <v>383</v>
      </c>
      <c r="CI11" s="3">
        <v>166</v>
      </c>
      <c r="CJ11" s="3">
        <v>158</v>
      </c>
      <c r="CK11" s="3">
        <v>166</v>
      </c>
      <c r="CL11" s="3">
        <v>192</v>
      </c>
      <c r="CM11" s="20">
        <f t="shared" si="25"/>
        <v>-1.1442927317773304</v>
      </c>
      <c r="CN11" s="37">
        <f t="shared" si="26"/>
        <v>2.4936608957028428</v>
      </c>
      <c r="CO11" s="37">
        <f t="shared" si="27"/>
        <v>2.5188493895988313</v>
      </c>
      <c r="CP11" s="37">
        <f t="shared" si="28"/>
        <v>29.193464425450458</v>
      </c>
      <c r="CQ11" s="37">
        <f t="shared" si="29"/>
        <v>28.412621114674817</v>
      </c>
      <c r="CR11" s="37">
        <f t="shared" si="30"/>
        <v>51.787543450151972</v>
      </c>
      <c r="CS11" s="37">
        <f t="shared" si="31"/>
        <v>49.394636530033083</v>
      </c>
      <c r="CT11" s="22">
        <f t="shared" si="32"/>
        <v>0.86701773940812643</v>
      </c>
      <c r="CU11" s="35">
        <v>99</v>
      </c>
      <c r="CV11" s="35">
        <v>100</v>
      </c>
      <c r="CW11" s="35">
        <v>1060</v>
      </c>
      <c r="CX11" s="35">
        <v>1028</v>
      </c>
      <c r="CY11" s="35">
        <v>425</v>
      </c>
      <c r="CZ11" s="35">
        <v>357</v>
      </c>
      <c r="DA11" s="35">
        <v>476</v>
      </c>
      <c r="DB11" s="35">
        <v>472</v>
      </c>
      <c r="DC11">
        <v>4</v>
      </c>
      <c r="DD11">
        <v>8</v>
      </c>
      <c r="DE11" s="35">
        <f t="shared" si="33"/>
        <v>4</v>
      </c>
      <c r="DF11" s="36">
        <f t="shared" si="34"/>
        <v>0.26079397276216076</v>
      </c>
      <c r="DG11" s="37">
        <f t="shared" si="35"/>
        <v>0.52158794552432153</v>
      </c>
      <c r="DH11" s="37">
        <f t="shared" si="36"/>
        <v>0.26079397276216076</v>
      </c>
      <c r="DI11" s="2">
        <v>554.5</v>
      </c>
      <c r="DJ11">
        <v>25</v>
      </c>
      <c r="DK11">
        <v>24</v>
      </c>
      <c r="DL11">
        <v>-6.4</v>
      </c>
      <c r="DM11">
        <v>452</v>
      </c>
      <c r="DN11">
        <v>440</v>
      </c>
      <c r="DO11">
        <v>-1.5</v>
      </c>
      <c r="DP11">
        <v>349</v>
      </c>
      <c r="DQ11">
        <v>348</v>
      </c>
      <c r="DR11">
        <v>-2.1</v>
      </c>
      <c r="DS11">
        <v>250</v>
      </c>
      <c r="DT11">
        <v>260</v>
      </c>
      <c r="DU11">
        <v>-1.9</v>
      </c>
      <c r="DV11" s="39">
        <v>3.5</v>
      </c>
      <c r="DW11" s="39">
        <v>3.5</v>
      </c>
      <c r="DX11" s="39">
        <v>-0.4</v>
      </c>
      <c r="DY11" s="39">
        <v>-0.4</v>
      </c>
      <c r="DZ11" s="39">
        <v>0.60000000000000009</v>
      </c>
      <c r="EA11" s="39">
        <v>3.2</v>
      </c>
    </row>
    <row r="12" spans="1:131" x14ac:dyDescent="0.2">
      <c r="A12" s="12" t="s">
        <v>190</v>
      </c>
      <c r="B12" s="12" t="s">
        <v>191</v>
      </c>
      <c r="C12" t="s">
        <v>189</v>
      </c>
      <c r="D12" t="s">
        <v>192</v>
      </c>
      <c r="E12" s="12" t="s">
        <v>178</v>
      </c>
      <c r="F12">
        <v>68</v>
      </c>
      <c r="G12">
        <v>0</v>
      </c>
      <c r="H12">
        <v>9</v>
      </c>
      <c r="I12" s="31">
        <f t="shared" si="0"/>
        <v>9</v>
      </c>
      <c r="J12">
        <v>0</v>
      </c>
      <c r="K12">
        <v>9</v>
      </c>
      <c r="L12" s="16">
        <f t="shared" si="1"/>
        <v>0.52244582043343657</v>
      </c>
      <c r="M12" s="15">
        <v>0</v>
      </c>
      <c r="N12" s="15">
        <v>0</v>
      </c>
      <c r="O12" s="15">
        <v>9</v>
      </c>
      <c r="P12">
        <v>56</v>
      </c>
      <c r="Q12">
        <v>34</v>
      </c>
      <c r="R12">
        <v>43</v>
      </c>
      <c r="S12" s="13">
        <f t="shared" si="2"/>
        <v>0</v>
      </c>
      <c r="T12" s="13">
        <f t="shared" si="3"/>
        <v>0</v>
      </c>
      <c r="U12" s="2">
        <v>1033.5999999999999</v>
      </c>
      <c r="V12" s="2">
        <v>15.2</v>
      </c>
      <c r="W12">
        <v>14.94</v>
      </c>
      <c r="X12">
        <v>32.92</v>
      </c>
      <c r="Y12" s="32">
        <f t="shared" si="4"/>
        <v>0.31216046803175929</v>
      </c>
      <c r="Z12" s="15">
        <f t="shared" si="5"/>
        <v>0</v>
      </c>
      <c r="AA12">
        <v>81</v>
      </c>
      <c r="AB12">
        <v>108</v>
      </c>
      <c r="AC12">
        <v>129</v>
      </c>
      <c r="AD12" s="13">
        <f t="shared" si="6"/>
        <v>0</v>
      </c>
      <c r="AE12" s="13">
        <f t="shared" si="7"/>
        <v>0.17307692307692307</v>
      </c>
      <c r="AF12" s="13">
        <f t="shared" si="8"/>
        <v>0.17307692307692307</v>
      </c>
      <c r="AI12" s="17" t="str">
        <f t="shared" si="9"/>
        <v xml:space="preserve"> </v>
      </c>
      <c r="AJ12">
        <v>147</v>
      </c>
      <c r="AK12">
        <v>201</v>
      </c>
      <c r="AL12" s="32">
        <f t="shared" si="10"/>
        <v>0.32044198895027626</v>
      </c>
      <c r="AM12">
        <v>202</v>
      </c>
      <c r="AN12">
        <v>167</v>
      </c>
      <c r="AO12" s="33">
        <f t="shared" si="11"/>
        <v>0.3397790055248619</v>
      </c>
      <c r="AP12">
        <v>188</v>
      </c>
      <c r="AQ12">
        <v>181</v>
      </c>
      <c r="AR12" s="33">
        <f t="shared" si="12"/>
        <v>0.3397790055248619</v>
      </c>
      <c r="AS12" s="33">
        <f t="shared" si="13"/>
        <v>0.48535564853556484</v>
      </c>
      <c r="AT12">
        <v>2</v>
      </c>
      <c r="AU12">
        <v>430</v>
      </c>
      <c r="AV12">
        <v>413</v>
      </c>
      <c r="AW12">
        <v>345</v>
      </c>
      <c r="AX12" s="2">
        <v>28</v>
      </c>
      <c r="AY12" s="3">
        <v>7</v>
      </c>
      <c r="AZ12" s="2">
        <v>33</v>
      </c>
      <c r="BA12" s="2">
        <v>24.6</v>
      </c>
      <c r="BB12" s="21">
        <v>-0.10300000000000001</v>
      </c>
      <c r="BC12">
        <v>6</v>
      </c>
      <c r="BD12" s="21">
        <v>0.45100000000000001</v>
      </c>
      <c r="BE12" s="2">
        <v>26.2</v>
      </c>
      <c r="BF12" s="2">
        <v>29.9</v>
      </c>
      <c r="BG12" s="2">
        <v>24.9</v>
      </c>
      <c r="BH12" s="21">
        <v>1.55</v>
      </c>
      <c r="BI12" s="21">
        <v>1.246</v>
      </c>
      <c r="BJ12" t="s">
        <v>2808</v>
      </c>
      <c r="BK12" s="2">
        <v>30.1</v>
      </c>
      <c r="BL12" t="s">
        <v>1460</v>
      </c>
      <c r="BM12" s="2">
        <v>28.2</v>
      </c>
      <c r="BN12" t="s">
        <v>515</v>
      </c>
      <c r="BO12" s="2">
        <v>25.4</v>
      </c>
      <c r="BP12" t="s">
        <v>3552</v>
      </c>
      <c r="BQ12" s="2">
        <v>45.1</v>
      </c>
      <c r="BR12" t="s">
        <v>1324</v>
      </c>
      <c r="BS12" s="2">
        <v>14.6</v>
      </c>
      <c r="BT12" s="32">
        <f t="shared" si="14"/>
        <v>9.9808061420345484E-2</v>
      </c>
      <c r="BU12" s="34">
        <f t="shared" si="15"/>
        <v>0.92759295499021521</v>
      </c>
      <c r="BV12" s="35">
        <f t="shared" si="16"/>
        <v>937.57376113224973</v>
      </c>
      <c r="BW12" s="32">
        <f t="shared" si="17"/>
        <v>2.7401016410560697E-2</v>
      </c>
      <c r="BX12" s="36">
        <f t="shared" si="18"/>
        <v>3.0185758513931891</v>
      </c>
      <c r="BY12" s="37">
        <f t="shared" si="19"/>
        <v>2.1478328173374615</v>
      </c>
      <c r="BZ12" s="37">
        <f t="shared" si="20"/>
        <v>30.243808049535602</v>
      </c>
      <c r="CA12" s="37">
        <f t="shared" si="21"/>
        <v>29.663312693498455</v>
      </c>
      <c r="CB12" s="37">
        <f t="shared" si="22"/>
        <v>55.553405572755423</v>
      </c>
      <c r="CC12" s="37">
        <f t="shared" si="23"/>
        <v>56.656346749226017</v>
      </c>
      <c r="CD12" s="38">
        <f t="shared" si="24"/>
        <v>-1.1029411764705941</v>
      </c>
      <c r="CE12" s="3">
        <v>52</v>
      </c>
      <c r="CF12" s="3">
        <v>37</v>
      </c>
      <c r="CG12" s="3">
        <v>469</v>
      </c>
      <c r="CH12" s="3">
        <v>474</v>
      </c>
      <c r="CI12" s="3">
        <v>202</v>
      </c>
      <c r="CJ12" s="3">
        <v>210</v>
      </c>
      <c r="CK12" s="3">
        <v>255</v>
      </c>
      <c r="CL12" s="3">
        <v>234</v>
      </c>
      <c r="CM12" s="20">
        <f t="shared" si="25"/>
        <v>-1.6364767413241506</v>
      </c>
      <c r="CN12" s="37">
        <f t="shared" si="26"/>
        <v>3.0287327567722109</v>
      </c>
      <c r="CO12" s="37">
        <f t="shared" si="27"/>
        <v>2.037023801014938</v>
      </c>
      <c r="CP12" s="37">
        <f t="shared" si="28"/>
        <v>30.233721678221716</v>
      </c>
      <c r="CQ12" s="37">
        <f t="shared" si="29"/>
        <v>27.92866842970481</v>
      </c>
      <c r="CR12" s="37">
        <f t="shared" si="30"/>
        <v>55.133657351154312</v>
      </c>
      <c r="CS12" s="37">
        <f t="shared" si="31"/>
        <v>55.535701522407265</v>
      </c>
      <c r="CT12" s="22">
        <f t="shared" si="32"/>
        <v>-0.70089700521764087</v>
      </c>
      <c r="CU12" s="35">
        <v>113</v>
      </c>
      <c r="CV12" s="35">
        <v>76</v>
      </c>
      <c r="CW12" s="35">
        <v>1015</v>
      </c>
      <c r="CX12" s="35">
        <v>966</v>
      </c>
      <c r="CY12" s="35">
        <v>410</v>
      </c>
      <c r="CZ12" s="35">
        <v>496</v>
      </c>
      <c r="DA12" s="35">
        <v>534</v>
      </c>
      <c r="DB12" s="35">
        <v>519</v>
      </c>
      <c r="DC12">
        <v>25</v>
      </c>
      <c r="DD12">
        <v>7</v>
      </c>
      <c r="DE12" s="35">
        <f t="shared" si="33"/>
        <v>-18</v>
      </c>
      <c r="DF12" s="36">
        <f t="shared" si="34"/>
        <v>1.4512383900928794</v>
      </c>
      <c r="DG12" s="37">
        <f t="shared" si="35"/>
        <v>0.40634674922600628</v>
      </c>
      <c r="DH12" s="37">
        <f t="shared" si="36"/>
        <v>-1.0448916408668731</v>
      </c>
      <c r="DI12" s="2">
        <v>593.29999999999995</v>
      </c>
      <c r="DJ12">
        <v>29</v>
      </c>
      <c r="DK12">
        <v>22</v>
      </c>
      <c r="DL12">
        <v>-8.3000000000000007</v>
      </c>
      <c r="DM12">
        <v>561</v>
      </c>
      <c r="DN12">
        <v>559</v>
      </c>
      <c r="DO12">
        <v>0.7</v>
      </c>
      <c r="DP12">
        <v>424</v>
      </c>
      <c r="DQ12">
        <v>413</v>
      </c>
      <c r="DR12">
        <v>1.3</v>
      </c>
      <c r="DS12">
        <v>304</v>
      </c>
      <c r="DT12">
        <v>285</v>
      </c>
      <c r="DU12">
        <v>0.2</v>
      </c>
      <c r="DV12" s="39">
        <v>-0.1</v>
      </c>
      <c r="DW12" s="39">
        <v>-0.1</v>
      </c>
      <c r="DX12" s="39">
        <v>0.5</v>
      </c>
      <c r="DY12" s="39">
        <v>-0.7</v>
      </c>
      <c r="DZ12" s="39">
        <v>-1.5</v>
      </c>
      <c r="EA12" s="39">
        <v>-1.8</v>
      </c>
    </row>
    <row r="13" spans="1:131" x14ac:dyDescent="0.2">
      <c r="A13" s="12" t="s">
        <v>198</v>
      </c>
      <c r="B13" s="12" t="s">
        <v>191</v>
      </c>
      <c r="C13" t="s">
        <v>197</v>
      </c>
      <c r="D13" t="s">
        <v>199</v>
      </c>
      <c r="E13" s="12" t="s">
        <v>178</v>
      </c>
      <c r="F13">
        <v>3</v>
      </c>
      <c r="G13">
        <v>0</v>
      </c>
      <c r="H13">
        <v>0</v>
      </c>
      <c r="I13" s="31">
        <f t="shared" si="0"/>
        <v>0</v>
      </c>
      <c r="J13">
        <v>0</v>
      </c>
      <c r="K13">
        <v>0</v>
      </c>
      <c r="L13" s="16">
        <f t="shared" si="1"/>
        <v>0</v>
      </c>
      <c r="M13" s="15">
        <v>0</v>
      </c>
      <c r="N13" s="15">
        <v>0</v>
      </c>
      <c r="O13" s="15">
        <v>0</v>
      </c>
      <c r="P13">
        <v>2</v>
      </c>
      <c r="Q13">
        <v>1</v>
      </c>
      <c r="R13">
        <v>4</v>
      </c>
      <c r="S13" s="13">
        <f t="shared" si="2"/>
        <v>0</v>
      </c>
      <c r="T13" s="13">
        <f t="shared" si="3"/>
        <v>0</v>
      </c>
      <c r="U13" s="2">
        <v>43.316666666700002</v>
      </c>
      <c r="V13" s="2">
        <v>14.4333333333</v>
      </c>
      <c r="W13">
        <v>13.98</v>
      </c>
      <c r="X13">
        <v>35.340000000000003</v>
      </c>
      <c r="Y13" s="32">
        <f t="shared" si="4"/>
        <v>0.28345498783454987</v>
      </c>
      <c r="Z13" s="15">
        <f t="shared" si="5"/>
        <v>0</v>
      </c>
      <c r="AA13">
        <v>1</v>
      </c>
      <c r="AB13">
        <v>1</v>
      </c>
      <c r="AC13">
        <v>5</v>
      </c>
      <c r="AD13" s="13">
        <f t="shared" si="6"/>
        <v>0</v>
      </c>
      <c r="AE13" s="13">
        <f t="shared" si="7"/>
        <v>0</v>
      </c>
      <c r="AF13" s="13">
        <f t="shared" si="8"/>
        <v>0</v>
      </c>
      <c r="AI13" s="17" t="str">
        <f t="shared" si="9"/>
        <v xml:space="preserve"> </v>
      </c>
      <c r="AJ13">
        <v>6</v>
      </c>
      <c r="AK13">
        <v>7</v>
      </c>
      <c r="AL13" s="32">
        <f t="shared" si="10"/>
        <v>0.31707317073170732</v>
      </c>
      <c r="AM13">
        <v>9</v>
      </c>
      <c r="AN13">
        <v>2</v>
      </c>
      <c r="AO13" s="33">
        <f t="shared" si="11"/>
        <v>0.26829268292682928</v>
      </c>
      <c r="AP13">
        <v>6</v>
      </c>
      <c r="AQ13">
        <v>11</v>
      </c>
      <c r="AR13" s="33">
        <f t="shared" si="12"/>
        <v>0.41463414634146339</v>
      </c>
      <c r="AS13" s="33">
        <f t="shared" si="13"/>
        <v>0.54166666666666663</v>
      </c>
      <c r="AU13">
        <v>12</v>
      </c>
      <c r="AV13">
        <v>19</v>
      </c>
      <c r="AW13">
        <v>9</v>
      </c>
      <c r="AX13" s="2">
        <v>26.9</v>
      </c>
      <c r="AZ13" s="2">
        <v>30.2</v>
      </c>
      <c r="BA13" s="2">
        <v>24.6</v>
      </c>
      <c r="BB13" s="21">
        <v>-1.24</v>
      </c>
      <c r="BD13" s="21">
        <v>-0.76300000000000001</v>
      </c>
      <c r="BE13" s="2">
        <v>27</v>
      </c>
      <c r="BF13" s="2">
        <v>30.7</v>
      </c>
      <c r="BG13" s="2">
        <v>25.8</v>
      </c>
      <c r="BH13" s="21">
        <v>1.8180000000000001</v>
      </c>
      <c r="BI13" s="21">
        <v>6.5670000000000002</v>
      </c>
      <c r="BJ13" t="s">
        <v>2100</v>
      </c>
      <c r="BK13" s="2">
        <v>35.4</v>
      </c>
      <c r="BL13" t="s">
        <v>3316</v>
      </c>
      <c r="BM13" s="2">
        <v>33.700000000000003</v>
      </c>
      <c r="BN13" t="s">
        <v>2576</v>
      </c>
      <c r="BO13" s="2">
        <v>31.7</v>
      </c>
      <c r="BP13" t="s">
        <v>2511</v>
      </c>
      <c r="BQ13" s="2">
        <v>32.1</v>
      </c>
      <c r="BR13" t="s">
        <v>3278</v>
      </c>
      <c r="BS13" s="2">
        <v>22.1</v>
      </c>
      <c r="BT13" s="32">
        <f t="shared" si="14"/>
        <v>0</v>
      </c>
      <c r="BU13" s="34">
        <f t="shared" si="15"/>
        <v>0.95</v>
      </c>
      <c r="BV13" s="35">
        <f t="shared" si="16"/>
        <v>950</v>
      </c>
      <c r="BW13" s="32">
        <f t="shared" si="17"/>
        <v>-5.0000000000000044E-2</v>
      </c>
      <c r="BX13" s="36">
        <f t="shared" si="18"/>
        <v>0</v>
      </c>
      <c r="BY13" s="37">
        <f t="shared" si="19"/>
        <v>1.3856812933057405</v>
      </c>
      <c r="BZ13" s="37">
        <f t="shared" si="20"/>
        <v>13.856812933057405</v>
      </c>
      <c r="CA13" s="37">
        <f t="shared" si="21"/>
        <v>27.71362586611481</v>
      </c>
      <c r="CB13" s="37">
        <f t="shared" si="22"/>
        <v>36.027713625949254</v>
      </c>
      <c r="CC13" s="37">
        <f t="shared" si="23"/>
        <v>38.799076212560735</v>
      </c>
      <c r="CD13" s="38">
        <f t="shared" si="24"/>
        <v>-2.771362586611481</v>
      </c>
      <c r="CE13" s="3">
        <v>0</v>
      </c>
      <c r="CF13" s="3">
        <v>1</v>
      </c>
      <c r="CG13" s="3">
        <v>10</v>
      </c>
      <c r="CH13" s="3">
        <v>19</v>
      </c>
      <c r="CI13" s="3">
        <v>7</v>
      </c>
      <c r="CJ13" s="3">
        <v>4</v>
      </c>
      <c r="CK13" s="3">
        <v>4</v>
      </c>
      <c r="CL13" s="3">
        <v>9</v>
      </c>
      <c r="CM13" s="20">
        <f t="shared" si="25"/>
        <v>-11.191362586611481</v>
      </c>
      <c r="CN13" s="37">
        <f t="shared" si="26"/>
        <v>2.263723825693265</v>
      </c>
      <c r="CO13" s="37">
        <f t="shared" si="27"/>
        <v>3.3955857385398978</v>
      </c>
      <c r="CP13" s="37">
        <f t="shared" si="28"/>
        <v>31.692133559705717</v>
      </c>
      <c r="CQ13" s="37">
        <f t="shared" si="29"/>
        <v>33.955857385398978</v>
      </c>
      <c r="CR13" s="37">
        <f t="shared" si="30"/>
        <v>52.065647990945095</v>
      </c>
      <c r="CS13" s="37">
        <f t="shared" si="31"/>
        <v>57.159026598754949</v>
      </c>
      <c r="CT13" s="22">
        <f t="shared" si="32"/>
        <v>2.3220160211983725</v>
      </c>
      <c r="CU13" s="35">
        <v>4</v>
      </c>
      <c r="CV13" s="35">
        <v>6</v>
      </c>
      <c r="CW13" s="35">
        <v>52</v>
      </c>
      <c r="CX13" s="35">
        <v>54</v>
      </c>
      <c r="CY13" s="35">
        <v>13</v>
      </c>
      <c r="CZ13" s="35">
        <v>19</v>
      </c>
      <c r="DA13" s="35">
        <v>22</v>
      </c>
      <c r="DB13" s="35">
        <v>23</v>
      </c>
      <c r="DC13">
        <v>0</v>
      </c>
      <c r="DD13">
        <v>2</v>
      </c>
      <c r="DE13" s="35">
        <f t="shared" si="33"/>
        <v>2</v>
      </c>
      <c r="DF13" s="36">
        <f t="shared" si="34"/>
        <v>0</v>
      </c>
      <c r="DG13" s="37">
        <f t="shared" si="35"/>
        <v>2.771362586611481</v>
      </c>
      <c r="DH13" s="37">
        <f t="shared" si="36"/>
        <v>2.771362586611481</v>
      </c>
      <c r="DI13" s="2">
        <v>18.7</v>
      </c>
      <c r="DJ13">
        <v>0</v>
      </c>
      <c r="DK13">
        <v>0</v>
      </c>
      <c r="DL13">
        <v>-25</v>
      </c>
      <c r="DM13">
        <v>17</v>
      </c>
      <c r="DN13">
        <v>11</v>
      </c>
      <c r="DO13">
        <v>16.3</v>
      </c>
      <c r="DP13">
        <v>11</v>
      </c>
      <c r="DQ13">
        <v>8</v>
      </c>
      <c r="DR13">
        <v>16.100000000000001</v>
      </c>
      <c r="DS13">
        <v>7</v>
      </c>
      <c r="DT13">
        <v>7</v>
      </c>
      <c r="DU13">
        <v>2.9</v>
      </c>
      <c r="DV13" s="39">
        <v>-1</v>
      </c>
      <c r="DW13" s="39">
        <v>-1</v>
      </c>
      <c r="DX13" s="39">
        <v>-0.1</v>
      </c>
      <c r="DY13" s="39">
        <v>0</v>
      </c>
      <c r="DZ13" s="39">
        <v>-0.1</v>
      </c>
      <c r="EA13" s="39">
        <v>-1.1000000000000001</v>
      </c>
    </row>
    <row r="14" spans="1:131" x14ac:dyDescent="0.2">
      <c r="A14" s="12" t="s">
        <v>138</v>
      </c>
      <c r="B14" s="12" t="s">
        <v>203</v>
      </c>
      <c r="C14" t="s">
        <v>202</v>
      </c>
      <c r="D14" t="s">
        <v>122</v>
      </c>
      <c r="E14" s="12" t="s">
        <v>178</v>
      </c>
      <c r="F14">
        <v>2</v>
      </c>
      <c r="G14">
        <v>1</v>
      </c>
      <c r="H14">
        <v>0</v>
      </c>
      <c r="I14" s="31">
        <f t="shared" si="0"/>
        <v>1</v>
      </c>
      <c r="J14">
        <v>0</v>
      </c>
      <c r="K14">
        <v>0</v>
      </c>
      <c r="L14" s="16">
        <f t="shared" si="1"/>
        <v>1.9037546271793719</v>
      </c>
      <c r="M14" s="15">
        <v>1</v>
      </c>
      <c r="N14" s="15">
        <v>0</v>
      </c>
      <c r="O14" s="15">
        <v>0</v>
      </c>
      <c r="P14">
        <v>2</v>
      </c>
      <c r="Q14">
        <v>0</v>
      </c>
      <c r="R14">
        <v>1</v>
      </c>
      <c r="S14" s="13">
        <f t="shared" si="2"/>
        <v>0.5</v>
      </c>
      <c r="T14" s="13">
        <f t="shared" si="3"/>
        <v>0.33333333333333331</v>
      </c>
      <c r="U14" s="2">
        <v>31.516666666700001</v>
      </c>
      <c r="V14" s="2">
        <v>15.75</v>
      </c>
      <c r="W14">
        <v>14.25</v>
      </c>
      <c r="X14">
        <v>35.74</v>
      </c>
      <c r="Y14" s="32">
        <f t="shared" si="4"/>
        <v>0.28505701140228046</v>
      </c>
      <c r="Z14" s="15">
        <f t="shared" si="5"/>
        <v>0</v>
      </c>
      <c r="AA14">
        <v>0</v>
      </c>
      <c r="AB14">
        <v>1</v>
      </c>
      <c r="AC14">
        <v>2</v>
      </c>
      <c r="AD14" s="13">
        <f t="shared" si="6"/>
        <v>0.5</v>
      </c>
      <c r="AE14" s="13">
        <f t="shared" si="7"/>
        <v>0</v>
      </c>
      <c r="AF14" s="13">
        <f t="shared" si="8"/>
        <v>0.5</v>
      </c>
      <c r="AI14" s="17" t="str">
        <f t="shared" si="9"/>
        <v xml:space="preserve"> </v>
      </c>
      <c r="AJ14">
        <v>5</v>
      </c>
      <c r="AK14">
        <v>5</v>
      </c>
      <c r="AL14" s="32">
        <f t="shared" si="10"/>
        <v>0.30303030303030304</v>
      </c>
      <c r="AM14">
        <v>7</v>
      </c>
      <c r="AN14">
        <v>4</v>
      </c>
      <c r="AO14" s="33">
        <f t="shared" si="11"/>
        <v>0.33333333333333331</v>
      </c>
      <c r="AP14">
        <v>6</v>
      </c>
      <c r="AQ14">
        <v>6</v>
      </c>
      <c r="AR14" s="33">
        <f t="shared" si="12"/>
        <v>0.36363636363636365</v>
      </c>
      <c r="AS14" s="33">
        <f t="shared" si="13"/>
        <v>0.47619047619047616</v>
      </c>
      <c r="AU14">
        <v>10</v>
      </c>
      <c r="AV14">
        <v>14</v>
      </c>
      <c r="AW14">
        <v>12</v>
      </c>
      <c r="AX14" s="2">
        <v>27.6</v>
      </c>
      <c r="AZ14" s="2">
        <v>32.200000000000003</v>
      </c>
      <c r="BA14" s="2">
        <v>24.5</v>
      </c>
      <c r="BB14" s="21">
        <v>-0.246</v>
      </c>
      <c r="BD14" s="21">
        <v>0.60899999999999999</v>
      </c>
      <c r="BE14" s="2">
        <v>27.2</v>
      </c>
      <c r="BF14" s="2">
        <v>30.1</v>
      </c>
      <c r="BG14" s="2">
        <v>26.2</v>
      </c>
      <c r="BH14" s="21">
        <v>-1.948</v>
      </c>
      <c r="BI14" s="21">
        <v>0.40500000000000003</v>
      </c>
      <c r="BJ14" t="s">
        <v>185</v>
      </c>
      <c r="BK14" s="2">
        <v>43.2</v>
      </c>
      <c r="BL14" t="s">
        <v>3625</v>
      </c>
      <c r="BM14" s="2">
        <v>37.9</v>
      </c>
      <c r="BN14" t="s">
        <v>3731</v>
      </c>
      <c r="BO14" s="2">
        <v>35.1</v>
      </c>
      <c r="BP14" t="s">
        <v>2909</v>
      </c>
      <c r="BQ14" s="2">
        <v>55</v>
      </c>
      <c r="BR14" t="s">
        <v>2188</v>
      </c>
      <c r="BS14" s="2">
        <v>35</v>
      </c>
      <c r="BT14" s="32">
        <f t="shared" si="14"/>
        <v>0.125</v>
      </c>
      <c r="BU14" s="34">
        <f t="shared" si="15"/>
        <v>0.875</v>
      </c>
      <c r="BV14" s="35">
        <f t="shared" si="16"/>
        <v>887.5</v>
      </c>
      <c r="BW14" s="32">
        <f t="shared" si="17"/>
        <v>0</v>
      </c>
      <c r="BX14" s="36">
        <f t="shared" si="18"/>
        <v>3.8095238095238093</v>
      </c>
      <c r="BY14" s="37">
        <f t="shared" si="19"/>
        <v>3.8095238095238093</v>
      </c>
      <c r="BZ14" s="37">
        <f t="shared" si="20"/>
        <v>30.476190476190474</v>
      </c>
      <c r="CA14" s="37">
        <f t="shared" si="21"/>
        <v>30.476190476190474</v>
      </c>
      <c r="CB14" s="37">
        <f t="shared" si="22"/>
        <v>41.904761904761905</v>
      </c>
      <c r="CC14" s="37">
        <f t="shared" si="23"/>
        <v>41.904761904761905</v>
      </c>
      <c r="CD14" s="38">
        <f t="shared" si="24"/>
        <v>0</v>
      </c>
      <c r="CE14" s="3">
        <v>2</v>
      </c>
      <c r="CF14" s="3">
        <v>2</v>
      </c>
      <c r="CG14" s="3">
        <v>14</v>
      </c>
      <c r="CH14" s="3">
        <v>14</v>
      </c>
      <c r="CI14" s="3">
        <v>3</v>
      </c>
      <c r="CJ14" s="3">
        <v>2</v>
      </c>
      <c r="CK14" s="3">
        <v>4</v>
      </c>
      <c r="CL14" s="3">
        <v>3</v>
      </c>
      <c r="CM14" s="20">
        <f t="shared" si="25"/>
        <v>0.68542857142857372</v>
      </c>
      <c r="CN14" s="37">
        <f t="shared" si="26"/>
        <v>1.6787912702853944</v>
      </c>
      <c r="CO14" s="37">
        <f t="shared" si="27"/>
        <v>3.3575825405707889</v>
      </c>
      <c r="CP14" s="37">
        <f t="shared" si="28"/>
        <v>26.021264689423614</v>
      </c>
      <c r="CQ14" s="37">
        <f t="shared" si="29"/>
        <v>34.415221040850582</v>
      </c>
      <c r="CR14" s="37">
        <f t="shared" si="30"/>
        <v>45.32736429770565</v>
      </c>
      <c r="CS14" s="37">
        <f t="shared" si="31"/>
        <v>54.560716284275316</v>
      </c>
      <c r="CT14" s="22">
        <f t="shared" si="32"/>
        <v>9.2333519865696658</v>
      </c>
      <c r="CU14" s="35">
        <v>2</v>
      </c>
      <c r="CV14" s="35">
        <v>4</v>
      </c>
      <c r="CW14" s="35">
        <v>29</v>
      </c>
      <c r="CX14" s="35">
        <v>37</v>
      </c>
      <c r="CY14" s="35">
        <v>11</v>
      </c>
      <c r="CZ14" s="35">
        <v>8</v>
      </c>
      <c r="DA14" s="35">
        <v>16</v>
      </c>
      <c r="DB14" s="35">
        <v>12</v>
      </c>
      <c r="DC14">
        <v>0</v>
      </c>
      <c r="DD14">
        <v>0</v>
      </c>
      <c r="DE14" s="35">
        <f t="shared" si="33"/>
        <v>0</v>
      </c>
      <c r="DF14" s="36">
        <f t="shared" si="34"/>
        <v>0</v>
      </c>
      <c r="DG14" s="37">
        <f t="shared" si="35"/>
        <v>0</v>
      </c>
      <c r="DH14" s="37">
        <f t="shared" si="36"/>
        <v>0</v>
      </c>
      <c r="DI14" s="2">
        <v>22.1</v>
      </c>
      <c r="DJ14">
        <v>2</v>
      </c>
      <c r="DK14">
        <v>1</v>
      </c>
      <c r="DL14">
        <v>16.7</v>
      </c>
      <c r="DM14">
        <v>18</v>
      </c>
      <c r="DN14">
        <v>17</v>
      </c>
      <c r="DO14">
        <v>7.1</v>
      </c>
      <c r="DP14">
        <v>15</v>
      </c>
      <c r="DQ14">
        <v>13</v>
      </c>
      <c r="DR14">
        <v>7.9</v>
      </c>
      <c r="DS14">
        <v>13</v>
      </c>
      <c r="DT14">
        <v>11</v>
      </c>
      <c r="DU14">
        <v>10.5</v>
      </c>
      <c r="DV14" s="39">
        <v>0</v>
      </c>
      <c r="DW14" s="39">
        <v>0</v>
      </c>
      <c r="DX14" s="39">
        <v>0</v>
      </c>
      <c r="DY14" s="39">
        <v>0</v>
      </c>
      <c r="DZ14" s="39">
        <v>0</v>
      </c>
      <c r="EA14" s="39">
        <v>0.1</v>
      </c>
    </row>
    <row r="15" spans="1:131" x14ac:dyDescent="0.2">
      <c r="A15" s="12" t="s">
        <v>208</v>
      </c>
      <c r="B15" s="12" t="s">
        <v>209</v>
      </c>
      <c r="C15" t="s">
        <v>207</v>
      </c>
      <c r="D15" t="s">
        <v>210</v>
      </c>
      <c r="E15" s="12" t="s">
        <v>178</v>
      </c>
      <c r="F15">
        <v>82</v>
      </c>
      <c r="G15">
        <v>2</v>
      </c>
      <c r="H15">
        <v>13</v>
      </c>
      <c r="I15" s="31">
        <f t="shared" si="0"/>
        <v>15</v>
      </c>
      <c r="J15">
        <v>3</v>
      </c>
      <c r="K15">
        <v>9</v>
      </c>
      <c r="L15" s="16">
        <f t="shared" si="1"/>
        <v>0.64816593047821791</v>
      </c>
      <c r="M15" s="15">
        <v>2</v>
      </c>
      <c r="N15" s="15">
        <v>4</v>
      </c>
      <c r="O15" s="15">
        <v>9</v>
      </c>
      <c r="P15">
        <v>92</v>
      </c>
      <c r="Q15">
        <v>47</v>
      </c>
      <c r="R15">
        <v>55</v>
      </c>
      <c r="S15" s="13">
        <f t="shared" si="2"/>
        <v>2.1739130434782608E-2</v>
      </c>
      <c r="T15" s="13">
        <f t="shared" si="3"/>
        <v>1.0309278350515464E-2</v>
      </c>
      <c r="U15" s="2">
        <v>1388.5333333333001</v>
      </c>
      <c r="V15" s="2">
        <v>16.933333333299998</v>
      </c>
      <c r="W15">
        <v>15.94</v>
      </c>
      <c r="X15">
        <v>32.06</v>
      </c>
      <c r="Y15" s="32">
        <f t="shared" si="4"/>
        <v>0.33208333333333334</v>
      </c>
      <c r="Z15" s="15">
        <f t="shared" si="5"/>
        <v>41.152173913043484</v>
      </c>
      <c r="AA15">
        <v>110</v>
      </c>
      <c r="AB15">
        <v>66</v>
      </c>
      <c r="AC15">
        <v>124</v>
      </c>
      <c r="AD15" s="13">
        <f t="shared" si="6"/>
        <v>4.3478260869565216E-2</v>
      </c>
      <c r="AE15" s="13">
        <f t="shared" si="7"/>
        <v>0.28260869565217389</v>
      </c>
      <c r="AF15" s="13">
        <f t="shared" si="8"/>
        <v>0.32608695652173914</v>
      </c>
      <c r="AI15" s="17" t="str">
        <f t="shared" si="9"/>
        <v xml:space="preserve"> </v>
      </c>
      <c r="AJ15">
        <v>211</v>
      </c>
      <c r="AK15">
        <v>245</v>
      </c>
      <c r="AL15" s="32">
        <f t="shared" si="10"/>
        <v>0.30957230142566189</v>
      </c>
      <c r="AM15">
        <v>243</v>
      </c>
      <c r="AN15">
        <v>216</v>
      </c>
      <c r="AO15" s="33">
        <f t="shared" si="11"/>
        <v>0.31160896130346233</v>
      </c>
      <c r="AP15">
        <v>264</v>
      </c>
      <c r="AQ15">
        <v>294</v>
      </c>
      <c r="AR15" s="33">
        <f t="shared" si="12"/>
        <v>0.37881873727087578</v>
      </c>
      <c r="AS15" s="33">
        <f t="shared" si="13"/>
        <v>0.49836065573770494</v>
      </c>
      <c r="AT15">
        <v>3</v>
      </c>
      <c r="AU15">
        <v>547</v>
      </c>
      <c r="AV15">
        <v>476</v>
      </c>
      <c r="AW15">
        <v>453</v>
      </c>
      <c r="AX15" s="2">
        <v>29.4</v>
      </c>
      <c r="AY15" s="3">
        <v>2</v>
      </c>
      <c r="AZ15" s="2">
        <v>33.299999999999997</v>
      </c>
      <c r="BA15" s="2">
        <v>26.9</v>
      </c>
      <c r="BB15" s="21">
        <v>1.327</v>
      </c>
      <c r="BC15">
        <v>2</v>
      </c>
      <c r="BD15" s="21">
        <v>0.94900000000000007</v>
      </c>
      <c r="BE15" s="2">
        <v>29.5</v>
      </c>
      <c r="BF15" s="2">
        <v>38.4</v>
      </c>
      <c r="BG15" s="2">
        <v>26.6</v>
      </c>
      <c r="BH15" s="21">
        <v>0.85499999999999998</v>
      </c>
      <c r="BI15" s="21">
        <v>-4.01</v>
      </c>
      <c r="BJ15" t="s">
        <v>288</v>
      </c>
      <c r="BK15" s="2">
        <v>31.9</v>
      </c>
      <c r="BL15" t="s">
        <v>673</v>
      </c>
      <c r="BM15" s="2">
        <v>30.9</v>
      </c>
      <c r="BN15" t="s">
        <v>1906</v>
      </c>
      <c r="BO15" s="2">
        <v>28.6</v>
      </c>
      <c r="BP15" t="s">
        <v>787</v>
      </c>
      <c r="BQ15" s="2">
        <v>72.400000000000006</v>
      </c>
      <c r="BR15" t="s">
        <v>1591</v>
      </c>
      <c r="BS15" s="2">
        <v>21.3</v>
      </c>
      <c r="BT15" s="32">
        <f t="shared" si="14"/>
        <v>7.2900158478605384E-2</v>
      </c>
      <c r="BU15" s="34">
        <f t="shared" si="15"/>
        <v>0.92500000000000004</v>
      </c>
      <c r="BV15" s="35">
        <f t="shared" si="16"/>
        <v>932.29001584786056</v>
      </c>
      <c r="BW15" s="32">
        <f t="shared" si="17"/>
        <v>-2.0998415213945715E-3</v>
      </c>
      <c r="BX15" s="36">
        <f t="shared" si="18"/>
        <v>1.9877088534704004</v>
      </c>
      <c r="BY15" s="37">
        <f t="shared" si="19"/>
        <v>2.333397349726122</v>
      </c>
      <c r="BZ15" s="37">
        <f t="shared" si="20"/>
        <v>27.266180142170057</v>
      </c>
      <c r="CA15" s="37">
        <f t="shared" si="21"/>
        <v>31.111964663014966</v>
      </c>
      <c r="CB15" s="37">
        <f t="shared" si="22"/>
        <v>51.76685231429434</v>
      </c>
      <c r="CC15" s="37">
        <f t="shared" si="23"/>
        <v>58.939888611600573</v>
      </c>
      <c r="CD15" s="38">
        <f t="shared" si="24"/>
        <v>-7.1730362973062327</v>
      </c>
      <c r="CE15" s="3">
        <v>46</v>
      </c>
      <c r="CF15" s="3">
        <v>54</v>
      </c>
      <c r="CG15" s="3">
        <v>585</v>
      </c>
      <c r="CH15" s="3">
        <v>666</v>
      </c>
      <c r="CI15" s="3">
        <v>262</v>
      </c>
      <c r="CJ15" s="3">
        <v>278</v>
      </c>
      <c r="CK15" s="3">
        <v>366</v>
      </c>
      <c r="CL15" s="3">
        <v>305</v>
      </c>
      <c r="CM15" s="20">
        <f t="shared" si="25"/>
        <v>-2.2646920350111515</v>
      </c>
      <c r="CN15" s="37">
        <f t="shared" si="26"/>
        <v>2.2594829816046134</v>
      </c>
      <c r="CO15" s="37">
        <f t="shared" si="27"/>
        <v>2.4648905253868505</v>
      </c>
      <c r="CP15" s="37">
        <f t="shared" si="28"/>
        <v>27.250734141776849</v>
      </c>
      <c r="CQ15" s="37">
        <f t="shared" si="29"/>
        <v>31.564292561203835</v>
      </c>
      <c r="CR15" s="37">
        <f t="shared" si="30"/>
        <v>52.652800389513565</v>
      </c>
      <c r="CS15" s="37">
        <f t="shared" si="31"/>
        <v>56.37295923801409</v>
      </c>
      <c r="CT15" s="22">
        <f t="shared" si="32"/>
        <v>-3.4528774488057081</v>
      </c>
      <c r="CU15" s="35">
        <v>99</v>
      </c>
      <c r="CV15" s="35">
        <v>108</v>
      </c>
      <c r="CW15" s="35">
        <v>1095</v>
      </c>
      <c r="CX15" s="35">
        <v>1275</v>
      </c>
      <c r="CY15" s="35">
        <v>482</v>
      </c>
      <c r="CZ15" s="35">
        <v>491</v>
      </c>
      <c r="DA15" s="35">
        <v>596</v>
      </c>
      <c r="DB15" s="35">
        <v>631</v>
      </c>
      <c r="DC15">
        <v>10</v>
      </c>
      <c r="DD15">
        <v>11</v>
      </c>
      <c r="DE15" s="35">
        <f t="shared" si="33"/>
        <v>1</v>
      </c>
      <c r="DF15" s="36">
        <f t="shared" si="34"/>
        <v>0.43211062031965225</v>
      </c>
      <c r="DG15" s="37">
        <f t="shared" si="35"/>
        <v>0.47532168235161754</v>
      </c>
      <c r="DH15" s="37">
        <f t="shared" si="36"/>
        <v>4.3211062031965231E-2</v>
      </c>
      <c r="DI15" s="2">
        <v>822.7</v>
      </c>
      <c r="DJ15">
        <v>26</v>
      </c>
      <c r="DK15">
        <v>29</v>
      </c>
      <c r="DL15">
        <v>0.1</v>
      </c>
      <c r="DM15">
        <v>703</v>
      </c>
      <c r="DN15">
        <v>815</v>
      </c>
      <c r="DO15">
        <v>-2</v>
      </c>
      <c r="DP15">
        <v>532</v>
      </c>
      <c r="DQ15">
        <v>592</v>
      </c>
      <c r="DR15">
        <v>-0.2</v>
      </c>
      <c r="DS15">
        <v>383</v>
      </c>
      <c r="DT15">
        <v>419</v>
      </c>
      <c r="DU15">
        <v>1.2</v>
      </c>
      <c r="DV15" s="39">
        <v>-5.9</v>
      </c>
      <c r="DW15" s="39">
        <v>-5.9</v>
      </c>
      <c r="DX15" s="39">
        <v>0.30000000000000004</v>
      </c>
      <c r="DY15" s="39">
        <v>1.5</v>
      </c>
      <c r="DZ15" s="39">
        <v>3.7</v>
      </c>
      <c r="EA15" s="39">
        <v>-0.5</v>
      </c>
    </row>
    <row r="16" spans="1:131" x14ac:dyDescent="0.2">
      <c r="A16" s="12" t="s">
        <v>214</v>
      </c>
      <c r="B16" s="12" t="s">
        <v>215</v>
      </c>
      <c r="C16" t="s">
        <v>213</v>
      </c>
      <c r="D16" t="s">
        <v>122</v>
      </c>
      <c r="E16" s="12" t="s">
        <v>170</v>
      </c>
      <c r="F16">
        <v>65</v>
      </c>
      <c r="G16">
        <v>8</v>
      </c>
      <c r="H16">
        <v>8</v>
      </c>
      <c r="I16" s="31">
        <f t="shared" si="0"/>
        <v>16</v>
      </c>
      <c r="J16">
        <v>4</v>
      </c>
      <c r="K16">
        <v>4</v>
      </c>
      <c r="L16" s="16">
        <f t="shared" si="1"/>
        <v>1.3478413478413478</v>
      </c>
      <c r="M16" s="15">
        <v>8</v>
      </c>
      <c r="N16" s="15">
        <v>4</v>
      </c>
      <c r="O16" s="15">
        <v>4</v>
      </c>
      <c r="P16">
        <v>69</v>
      </c>
      <c r="Q16">
        <v>21</v>
      </c>
      <c r="R16">
        <v>16</v>
      </c>
      <c r="S16" s="13">
        <f t="shared" si="2"/>
        <v>0.11594202898550725</v>
      </c>
      <c r="T16" s="13">
        <f t="shared" si="3"/>
        <v>7.5471698113207544E-2</v>
      </c>
      <c r="U16" s="2">
        <v>712.25</v>
      </c>
      <c r="V16" s="2">
        <v>10.95</v>
      </c>
      <c r="W16">
        <v>10.8</v>
      </c>
      <c r="X16">
        <v>36.99</v>
      </c>
      <c r="Y16" s="32">
        <f t="shared" si="4"/>
        <v>0.22598870056497172</v>
      </c>
      <c r="Z16" s="15">
        <f t="shared" si="5"/>
        <v>60.909090909090914</v>
      </c>
      <c r="AA16">
        <v>10</v>
      </c>
      <c r="AB16">
        <v>25</v>
      </c>
      <c r="AC16">
        <v>67</v>
      </c>
      <c r="AD16" s="13">
        <f t="shared" si="6"/>
        <v>0.36363636363636365</v>
      </c>
      <c r="AE16" s="13">
        <f t="shared" si="7"/>
        <v>0.36363636363636365</v>
      </c>
      <c r="AF16" s="13">
        <f t="shared" si="8"/>
        <v>0.72727272727272729</v>
      </c>
      <c r="AG16">
        <v>257</v>
      </c>
      <c r="AH16">
        <v>234</v>
      </c>
      <c r="AI16" s="17">
        <f t="shared" si="9"/>
        <v>0.52342158859470467</v>
      </c>
      <c r="AJ16">
        <v>84</v>
      </c>
      <c r="AK16">
        <v>105</v>
      </c>
      <c r="AL16" s="32">
        <f t="shared" si="10"/>
        <v>0.31552587646076796</v>
      </c>
      <c r="AM16">
        <v>112</v>
      </c>
      <c r="AN16">
        <v>94</v>
      </c>
      <c r="AO16" s="33">
        <f t="shared" si="11"/>
        <v>0.34390651085141904</v>
      </c>
      <c r="AP16">
        <v>107</v>
      </c>
      <c r="AQ16">
        <v>97</v>
      </c>
      <c r="AR16" s="33">
        <f t="shared" si="12"/>
        <v>0.34056761268781305</v>
      </c>
      <c r="AS16" s="33">
        <f t="shared" si="13"/>
        <v>0.47848101265822784</v>
      </c>
      <c r="AT16">
        <v>2</v>
      </c>
      <c r="AU16">
        <v>239</v>
      </c>
      <c r="AV16">
        <v>275</v>
      </c>
      <c r="AW16">
        <v>197</v>
      </c>
      <c r="AX16" s="2">
        <v>27.5</v>
      </c>
      <c r="AY16" s="3">
        <v>17</v>
      </c>
      <c r="AZ16" s="2">
        <v>31.6</v>
      </c>
      <c r="BA16" s="2">
        <v>24.8</v>
      </c>
      <c r="BB16" s="21">
        <v>-0.63700000000000001</v>
      </c>
      <c r="BC16">
        <v>17</v>
      </c>
      <c r="BD16" s="21">
        <v>-0.86299999999999999</v>
      </c>
      <c r="BE16" s="2">
        <v>27.6</v>
      </c>
      <c r="BF16" s="2">
        <v>31.6</v>
      </c>
      <c r="BG16" s="2">
        <v>23.6</v>
      </c>
      <c r="BH16" s="21">
        <v>-0.28999999999999998</v>
      </c>
      <c r="BI16" s="21">
        <v>2.0449999999999999</v>
      </c>
      <c r="BJ16" t="s">
        <v>2475</v>
      </c>
      <c r="BK16" s="2">
        <v>47.9</v>
      </c>
      <c r="BL16" t="s">
        <v>3430</v>
      </c>
      <c r="BM16" s="2">
        <v>32.1</v>
      </c>
      <c r="BN16" t="s">
        <v>185</v>
      </c>
      <c r="BO16" s="2">
        <v>19.100000000000001</v>
      </c>
      <c r="BP16" t="s">
        <v>2909</v>
      </c>
      <c r="BQ16" s="2">
        <v>36.299999999999997</v>
      </c>
      <c r="BR16" t="s">
        <v>2020</v>
      </c>
      <c r="BS16" s="2">
        <v>32.299999999999997</v>
      </c>
      <c r="BT16" s="32">
        <f t="shared" si="14"/>
        <v>6.5671641791044774E-2</v>
      </c>
      <c r="BU16" s="34">
        <f t="shared" si="15"/>
        <v>0.9</v>
      </c>
      <c r="BV16" s="35">
        <f t="shared" si="16"/>
        <v>906.56716417910445</v>
      </c>
      <c r="BW16" s="32">
        <f t="shared" si="17"/>
        <v>-3.4328358208955204E-2</v>
      </c>
      <c r="BX16" s="36">
        <f t="shared" si="18"/>
        <v>1.8545837723919916</v>
      </c>
      <c r="BY16" s="37">
        <f t="shared" si="19"/>
        <v>2.7818756585879876</v>
      </c>
      <c r="BZ16" s="37">
        <f t="shared" si="20"/>
        <v>28.240252897787144</v>
      </c>
      <c r="CA16" s="37">
        <f t="shared" si="21"/>
        <v>27.818756585879875</v>
      </c>
      <c r="CB16" s="37">
        <f t="shared" si="22"/>
        <v>49.230769230769226</v>
      </c>
      <c r="CC16" s="37">
        <f t="shared" si="23"/>
        <v>51.085353003161224</v>
      </c>
      <c r="CD16" s="38">
        <f t="shared" si="24"/>
        <v>-1.8545837723919973</v>
      </c>
      <c r="CE16" s="3">
        <v>22</v>
      </c>
      <c r="CF16" s="3">
        <v>33</v>
      </c>
      <c r="CG16" s="3">
        <v>313</v>
      </c>
      <c r="CH16" s="3">
        <v>297</v>
      </c>
      <c r="CI16" s="3">
        <v>122</v>
      </c>
      <c r="CJ16" s="3">
        <v>129</v>
      </c>
      <c r="CK16" s="3">
        <v>147</v>
      </c>
      <c r="CL16" s="3">
        <v>127</v>
      </c>
      <c r="CM16" s="20">
        <f t="shared" si="25"/>
        <v>-4.3361280761894658</v>
      </c>
      <c r="CN16" s="37">
        <f t="shared" si="26"/>
        <v>2.6701603343939109</v>
      </c>
      <c r="CO16" s="37">
        <f t="shared" si="27"/>
        <v>2.3207935616694741</v>
      </c>
      <c r="CP16" s="37">
        <f t="shared" si="28"/>
        <v>29.072306444569218</v>
      </c>
      <c r="CQ16" s="37">
        <f t="shared" si="29"/>
        <v>28.223844282238446</v>
      </c>
      <c r="CR16" s="37">
        <f t="shared" si="30"/>
        <v>51.880965749578891</v>
      </c>
      <c r="CS16" s="37">
        <f t="shared" si="31"/>
        <v>49.135941106744028</v>
      </c>
      <c r="CT16" s="22">
        <f t="shared" si="32"/>
        <v>-4.5996084152268608</v>
      </c>
      <c r="CU16" s="35">
        <v>107</v>
      </c>
      <c r="CV16" s="35">
        <v>93</v>
      </c>
      <c r="CW16" s="35">
        <v>1058</v>
      </c>
      <c r="CX16" s="35">
        <v>1038</v>
      </c>
      <c r="CY16" s="35">
        <v>433</v>
      </c>
      <c r="CZ16" s="35">
        <v>393</v>
      </c>
      <c r="DA16" s="35">
        <v>445</v>
      </c>
      <c r="DB16" s="35">
        <v>481</v>
      </c>
      <c r="DC16">
        <v>4</v>
      </c>
      <c r="DD16">
        <v>5</v>
      </c>
      <c r="DE16" s="35">
        <f t="shared" si="33"/>
        <v>1</v>
      </c>
      <c r="DF16" s="36">
        <f t="shared" si="34"/>
        <v>0.33719704952581664</v>
      </c>
      <c r="DG16" s="37">
        <f t="shared" si="35"/>
        <v>0.42149631190727083</v>
      </c>
      <c r="DH16" s="37">
        <f t="shared" si="36"/>
        <v>8.429926238145416E-2</v>
      </c>
      <c r="DI16" s="2">
        <v>441.5</v>
      </c>
      <c r="DJ16">
        <v>16</v>
      </c>
      <c r="DK16">
        <v>13</v>
      </c>
      <c r="DL16">
        <v>1.2</v>
      </c>
      <c r="DM16">
        <v>381</v>
      </c>
      <c r="DN16">
        <v>340</v>
      </c>
      <c r="DO16">
        <v>2.1</v>
      </c>
      <c r="DP16">
        <v>294</v>
      </c>
      <c r="DQ16">
        <v>256</v>
      </c>
      <c r="DR16">
        <v>3</v>
      </c>
      <c r="DS16">
        <v>212</v>
      </c>
      <c r="DT16">
        <v>190</v>
      </c>
      <c r="DU16">
        <v>3.2</v>
      </c>
      <c r="DV16" s="39">
        <v>2.2000000000000002</v>
      </c>
      <c r="DW16" s="39">
        <v>2.2000000000000002</v>
      </c>
      <c r="DX16" s="39">
        <v>0.8</v>
      </c>
      <c r="DY16" s="39">
        <v>-1</v>
      </c>
      <c r="DZ16" s="39">
        <v>0.30000000000000004</v>
      </c>
      <c r="EA16" s="39">
        <v>2.4</v>
      </c>
    </row>
    <row r="17" spans="1:131" x14ac:dyDescent="0.2">
      <c r="A17" s="12" t="s">
        <v>221</v>
      </c>
      <c r="B17" s="12" t="s">
        <v>222</v>
      </c>
      <c r="C17" t="s">
        <v>220</v>
      </c>
      <c r="D17" t="s">
        <v>223</v>
      </c>
      <c r="E17" s="12" t="s">
        <v>170</v>
      </c>
      <c r="F17">
        <v>81</v>
      </c>
      <c r="G17">
        <v>17</v>
      </c>
      <c r="H17">
        <v>14</v>
      </c>
      <c r="I17" s="31">
        <f t="shared" si="0"/>
        <v>31</v>
      </c>
      <c r="J17">
        <v>7</v>
      </c>
      <c r="K17">
        <v>6</v>
      </c>
      <c r="L17" s="16">
        <f t="shared" si="1"/>
        <v>1.8419489007724301</v>
      </c>
      <c r="M17" s="15">
        <v>17</v>
      </c>
      <c r="N17" s="15">
        <v>8</v>
      </c>
      <c r="O17" s="15">
        <v>6</v>
      </c>
      <c r="P17">
        <v>120</v>
      </c>
      <c r="Q17">
        <v>52</v>
      </c>
      <c r="R17">
        <v>62</v>
      </c>
      <c r="S17" s="13">
        <f t="shared" si="2"/>
        <v>0.14166666666666666</v>
      </c>
      <c r="T17" s="13">
        <f t="shared" si="3"/>
        <v>7.2649572649572655E-2</v>
      </c>
      <c r="U17" s="2">
        <v>1009.8</v>
      </c>
      <c r="V17" s="2">
        <v>12.4666666667</v>
      </c>
      <c r="W17">
        <v>12.05</v>
      </c>
      <c r="X17">
        <v>35.57</v>
      </c>
      <c r="Y17" s="32">
        <f t="shared" si="4"/>
        <v>0.25304493910121795</v>
      </c>
      <c r="Z17" s="15">
        <f t="shared" si="5"/>
        <v>81.097560975609753</v>
      </c>
      <c r="AA17">
        <v>39</v>
      </c>
      <c r="AB17">
        <v>25</v>
      </c>
      <c r="AC17">
        <v>93</v>
      </c>
      <c r="AD17" s="13">
        <f t="shared" si="6"/>
        <v>0.41463414634146339</v>
      </c>
      <c r="AE17" s="13">
        <f t="shared" si="7"/>
        <v>0.34146341463414637</v>
      </c>
      <c r="AF17" s="13">
        <f t="shared" si="8"/>
        <v>0.75609756097560976</v>
      </c>
      <c r="AG17">
        <v>395</v>
      </c>
      <c r="AH17">
        <v>400</v>
      </c>
      <c r="AI17" s="17">
        <f t="shared" si="9"/>
        <v>0.49685534591194969</v>
      </c>
      <c r="AJ17">
        <v>122</v>
      </c>
      <c r="AK17">
        <v>141</v>
      </c>
      <c r="AL17" s="32">
        <f t="shared" si="10"/>
        <v>0.29222222222222222</v>
      </c>
      <c r="AM17">
        <v>167</v>
      </c>
      <c r="AN17">
        <v>165</v>
      </c>
      <c r="AO17" s="33">
        <f t="shared" si="11"/>
        <v>0.36888888888888888</v>
      </c>
      <c r="AP17">
        <v>156</v>
      </c>
      <c r="AQ17">
        <v>149</v>
      </c>
      <c r="AR17" s="33">
        <f t="shared" si="12"/>
        <v>0.33888888888888891</v>
      </c>
      <c r="AS17" s="33">
        <f t="shared" si="13"/>
        <v>0.44201680672268906</v>
      </c>
      <c r="AT17">
        <v>1</v>
      </c>
      <c r="AU17">
        <v>331</v>
      </c>
      <c r="AV17">
        <v>363</v>
      </c>
      <c r="AW17">
        <v>304</v>
      </c>
      <c r="AX17" s="2">
        <v>28.5</v>
      </c>
      <c r="AY17" s="3">
        <v>8</v>
      </c>
      <c r="AZ17" s="2">
        <v>32.6</v>
      </c>
      <c r="BA17" s="2">
        <v>25.8</v>
      </c>
      <c r="BB17" s="21">
        <v>0.45500000000000002</v>
      </c>
      <c r="BC17">
        <v>7</v>
      </c>
      <c r="BD17" s="21">
        <v>-2.8000000000000001E-2</v>
      </c>
      <c r="BE17" s="2">
        <v>29</v>
      </c>
      <c r="BF17" s="2">
        <v>33.5</v>
      </c>
      <c r="BG17" s="2">
        <v>24.5</v>
      </c>
      <c r="BH17" s="21">
        <v>0.58099999999999996</v>
      </c>
      <c r="BI17" s="21">
        <v>-2.3E-2</v>
      </c>
      <c r="BJ17" t="s">
        <v>1892</v>
      </c>
      <c r="BK17" s="2">
        <v>29.4</v>
      </c>
      <c r="BL17" t="s">
        <v>1343</v>
      </c>
      <c r="BM17" s="2">
        <v>28.9</v>
      </c>
      <c r="BN17" t="s">
        <v>3514</v>
      </c>
      <c r="BO17" s="2">
        <v>21.9</v>
      </c>
      <c r="BP17" t="s">
        <v>1909</v>
      </c>
      <c r="BQ17" s="2">
        <v>35.200000000000003</v>
      </c>
      <c r="BR17" t="s">
        <v>3694</v>
      </c>
      <c r="BS17" s="2">
        <v>31.3</v>
      </c>
      <c r="BT17" s="32">
        <f t="shared" si="14"/>
        <v>8.6315789473684207E-2</v>
      </c>
      <c r="BU17" s="34">
        <f t="shared" si="15"/>
        <v>0.91632653061224489</v>
      </c>
      <c r="BV17" s="35">
        <f t="shared" si="16"/>
        <v>924.95810955961338</v>
      </c>
      <c r="BW17" s="32">
        <f t="shared" si="17"/>
        <v>2.6423200859291007E-3</v>
      </c>
      <c r="BX17" s="36">
        <f t="shared" si="18"/>
        <v>2.4361259655312164</v>
      </c>
      <c r="BY17" s="37">
        <f t="shared" si="19"/>
        <v>2.4361259655312164</v>
      </c>
      <c r="BZ17" s="37">
        <f t="shared" si="20"/>
        <v>28.22341057627629</v>
      </c>
      <c r="CA17" s="37">
        <f t="shared" si="21"/>
        <v>29.114676173421856</v>
      </c>
      <c r="CB17" s="37">
        <f t="shared" si="22"/>
        <v>52.644087938064828</v>
      </c>
      <c r="CC17" s="37">
        <f t="shared" si="23"/>
        <v>52.525252525112087</v>
      </c>
      <c r="CD17" s="38">
        <f t="shared" si="24"/>
        <v>0.11883541295274114</v>
      </c>
      <c r="CE17" s="3">
        <v>41</v>
      </c>
      <c r="CF17" s="3">
        <v>41</v>
      </c>
      <c r="CG17" s="3">
        <v>434</v>
      </c>
      <c r="CH17" s="3">
        <v>449</v>
      </c>
      <c r="CI17" s="3">
        <v>167</v>
      </c>
      <c r="CJ17" s="3">
        <v>165</v>
      </c>
      <c r="CK17" s="3">
        <v>229</v>
      </c>
      <c r="CL17" s="3">
        <v>244</v>
      </c>
      <c r="CM17" s="20">
        <f t="shared" si="25"/>
        <v>1.4154320516082031</v>
      </c>
      <c r="CN17" s="37">
        <f t="shared" si="26"/>
        <v>2.3740355480586013</v>
      </c>
      <c r="CO17" s="37">
        <f t="shared" si="27"/>
        <v>2.207436562229927</v>
      </c>
      <c r="CP17" s="37">
        <f t="shared" si="28"/>
        <v>28.571726069617551</v>
      </c>
      <c r="CQ17" s="37">
        <f t="shared" si="29"/>
        <v>30.300190547590041</v>
      </c>
      <c r="CR17" s="37">
        <f t="shared" si="30"/>
        <v>52.270431803746391</v>
      </c>
      <c r="CS17" s="37">
        <f t="shared" si="31"/>
        <v>53.68652318329012</v>
      </c>
      <c r="CT17" s="22">
        <f t="shared" si="32"/>
        <v>1.5349267924964707</v>
      </c>
      <c r="CU17" s="35">
        <v>114</v>
      </c>
      <c r="CV17" s="35">
        <v>106</v>
      </c>
      <c r="CW17" s="35">
        <v>1258</v>
      </c>
      <c r="CX17" s="35">
        <v>1349</v>
      </c>
      <c r="CY17" s="35">
        <v>504</v>
      </c>
      <c r="CZ17" s="35">
        <v>480</v>
      </c>
      <c r="DA17" s="35">
        <v>643</v>
      </c>
      <c r="DB17" s="35">
        <v>634</v>
      </c>
      <c r="DC17">
        <v>8</v>
      </c>
      <c r="DD17">
        <v>12</v>
      </c>
      <c r="DE17" s="35">
        <f t="shared" si="33"/>
        <v>4</v>
      </c>
      <c r="DF17" s="36">
        <f t="shared" si="34"/>
        <v>0.47534165181096905</v>
      </c>
      <c r="DG17" s="37">
        <f t="shared" si="35"/>
        <v>0.7130124777164536</v>
      </c>
      <c r="DH17" s="37">
        <f t="shared" si="36"/>
        <v>0.23767082590548452</v>
      </c>
      <c r="DI17" s="2">
        <v>573.79999999999995</v>
      </c>
      <c r="DJ17">
        <v>21</v>
      </c>
      <c r="DK17">
        <v>18</v>
      </c>
      <c r="DL17">
        <v>0.8</v>
      </c>
      <c r="DM17">
        <v>503</v>
      </c>
      <c r="DN17">
        <v>472</v>
      </c>
      <c r="DO17">
        <v>1.1000000000000001</v>
      </c>
      <c r="DP17">
        <v>362</v>
      </c>
      <c r="DQ17">
        <v>347</v>
      </c>
      <c r="DR17">
        <v>0.5</v>
      </c>
      <c r="DS17">
        <v>272</v>
      </c>
      <c r="DT17">
        <v>245</v>
      </c>
      <c r="DU17">
        <v>2.8</v>
      </c>
      <c r="DV17" s="39">
        <v>-1.8</v>
      </c>
      <c r="DW17" s="39">
        <v>-1.8</v>
      </c>
      <c r="DX17" s="39">
        <v>0.7</v>
      </c>
      <c r="DY17" s="39">
        <v>-0.2</v>
      </c>
      <c r="DZ17" s="39">
        <v>0.7</v>
      </c>
      <c r="EA17" s="39">
        <v>-0.5</v>
      </c>
    </row>
    <row r="18" spans="1:131" x14ac:dyDescent="0.2">
      <c r="A18" s="12" t="s">
        <v>227</v>
      </c>
      <c r="B18" s="12" t="s">
        <v>228</v>
      </c>
      <c r="C18" t="s">
        <v>226</v>
      </c>
      <c r="D18" t="s">
        <v>177</v>
      </c>
      <c r="E18" s="12" t="s">
        <v>229</v>
      </c>
      <c r="F18">
        <v>16</v>
      </c>
      <c r="G18">
        <v>1</v>
      </c>
      <c r="H18">
        <v>2</v>
      </c>
      <c r="I18" s="31">
        <f t="shared" si="0"/>
        <v>3</v>
      </c>
      <c r="J18">
        <v>1</v>
      </c>
      <c r="K18">
        <v>1</v>
      </c>
      <c r="L18" s="16">
        <f t="shared" si="1"/>
        <v>1.4508328855450159</v>
      </c>
      <c r="M18" s="15">
        <v>1</v>
      </c>
      <c r="N18" s="15">
        <v>1</v>
      </c>
      <c r="O18" s="15">
        <v>1</v>
      </c>
      <c r="P18">
        <v>11</v>
      </c>
      <c r="Q18">
        <v>4</v>
      </c>
      <c r="R18">
        <v>5</v>
      </c>
      <c r="S18" s="13">
        <f t="shared" si="2"/>
        <v>9.0909090909090912E-2</v>
      </c>
      <c r="T18" s="13">
        <f t="shared" si="3"/>
        <v>0.05</v>
      </c>
      <c r="U18" s="2">
        <v>124.0666666667</v>
      </c>
      <c r="V18" s="2">
        <v>7.75</v>
      </c>
      <c r="W18">
        <v>7.75</v>
      </c>
      <c r="X18">
        <v>38.97</v>
      </c>
      <c r="Y18" s="32">
        <f t="shared" si="4"/>
        <v>0.1658818493150685</v>
      </c>
      <c r="Z18" s="15">
        <f t="shared" si="5"/>
        <v>8</v>
      </c>
      <c r="AA18">
        <v>8</v>
      </c>
      <c r="AB18">
        <v>30</v>
      </c>
      <c r="AC18">
        <v>25</v>
      </c>
      <c r="AD18" s="13">
        <f t="shared" si="6"/>
        <v>0.16666666666666666</v>
      </c>
      <c r="AE18" s="13">
        <f t="shared" si="7"/>
        <v>0.33333333333333331</v>
      </c>
      <c r="AF18" s="13">
        <f t="shared" si="8"/>
        <v>0.5</v>
      </c>
      <c r="AG18">
        <v>0</v>
      </c>
      <c r="AH18">
        <v>1</v>
      </c>
      <c r="AI18" s="17">
        <f t="shared" si="9"/>
        <v>0</v>
      </c>
      <c r="AJ18">
        <v>12</v>
      </c>
      <c r="AK18">
        <v>17</v>
      </c>
      <c r="AL18" s="32">
        <f t="shared" si="10"/>
        <v>0.26605504587155965</v>
      </c>
      <c r="AM18">
        <v>23</v>
      </c>
      <c r="AN18">
        <v>20</v>
      </c>
      <c r="AO18" s="33">
        <f t="shared" si="11"/>
        <v>0.39449541284403672</v>
      </c>
      <c r="AP18">
        <v>20</v>
      </c>
      <c r="AQ18">
        <v>17</v>
      </c>
      <c r="AR18" s="33">
        <f t="shared" si="12"/>
        <v>0.33944954128440369</v>
      </c>
      <c r="AS18" s="33">
        <f t="shared" si="13"/>
        <v>0.40277777777777779</v>
      </c>
      <c r="AU18">
        <v>40</v>
      </c>
      <c r="AV18">
        <v>51</v>
      </c>
      <c r="AW18">
        <v>35</v>
      </c>
      <c r="AX18" s="2">
        <v>27.1</v>
      </c>
      <c r="AZ18" s="2">
        <v>32.200000000000003</v>
      </c>
      <c r="BA18" s="2">
        <v>23.6</v>
      </c>
      <c r="BB18" s="21">
        <v>-0.77200000000000002</v>
      </c>
      <c r="BD18" s="21">
        <v>1.4319999999999999</v>
      </c>
      <c r="BE18" s="2">
        <v>26.4</v>
      </c>
      <c r="BF18" s="2">
        <v>32.5</v>
      </c>
      <c r="BG18" s="2">
        <v>19.600000000000001</v>
      </c>
      <c r="BH18" s="21">
        <v>-4.3529999999999998</v>
      </c>
      <c r="BI18" s="21">
        <v>-1.026</v>
      </c>
      <c r="BJ18" t="s">
        <v>2968</v>
      </c>
      <c r="BK18" s="2">
        <v>33.1</v>
      </c>
      <c r="BL18" t="s">
        <v>1031</v>
      </c>
      <c r="BM18" s="2">
        <v>31.8</v>
      </c>
      <c r="BN18" t="s">
        <v>1979</v>
      </c>
      <c r="BO18" s="2">
        <v>29.1</v>
      </c>
      <c r="BP18" t="s">
        <v>1432</v>
      </c>
      <c r="BQ18" s="2">
        <v>39.1</v>
      </c>
      <c r="BR18" t="s">
        <v>448</v>
      </c>
      <c r="BS18" s="2">
        <v>32.700000000000003</v>
      </c>
      <c r="BT18" s="32">
        <f t="shared" si="14"/>
        <v>0.125</v>
      </c>
      <c r="BU18" s="34">
        <f t="shared" si="15"/>
        <v>0.9</v>
      </c>
      <c r="BV18" s="35">
        <f t="shared" si="16"/>
        <v>912.5</v>
      </c>
      <c r="BW18" s="32">
        <f t="shared" si="17"/>
        <v>2.5000000000000022E-2</v>
      </c>
      <c r="BX18" s="36">
        <f t="shared" si="18"/>
        <v>2.903225806451613</v>
      </c>
      <c r="BY18" s="37">
        <f t="shared" si="19"/>
        <v>2.4193548387096775</v>
      </c>
      <c r="BZ18" s="37">
        <f t="shared" si="20"/>
        <v>23.225806451612904</v>
      </c>
      <c r="CA18" s="37">
        <f t="shared" si="21"/>
        <v>24.193548387096772</v>
      </c>
      <c r="CB18" s="37">
        <f t="shared" si="22"/>
        <v>50.322580645161295</v>
      </c>
      <c r="CC18" s="37">
        <f t="shared" si="23"/>
        <v>57.580645161290327</v>
      </c>
      <c r="CD18" s="38">
        <f t="shared" si="24"/>
        <v>-7.258064516129032</v>
      </c>
      <c r="CE18" s="3">
        <v>6</v>
      </c>
      <c r="CF18" s="3">
        <v>5</v>
      </c>
      <c r="CG18" s="3">
        <v>42</v>
      </c>
      <c r="CH18" s="3">
        <v>45</v>
      </c>
      <c r="CI18" s="3">
        <v>28</v>
      </c>
      <c r="CJ18" s="3">
        <v>26</v>
      </c>
      <c r="CK18" s="3">
        <v>43</v>
      </c>
      <c r="CL18" s="3">
        <v>28</v>
      </c>
      <c r="CM18" s="20">
        <f t="shared" si="25"/>
        <v>-2.5567311827956996</v>
      </c>
      <c r="CN18" s="37">
        <f t="shared" si="26"/>
        <v>2.1170130869899926</v>
      </c>
      <c r="CO18" s="37">
        <f t="shared" si="27"/>
        <v>2.7906081601231718</v>
      </c>
      <c r="CP18" s="37">
        <f t="shared" si="28"/>
        <v>28.38722093918399</v>
      </c>
      <c r="CQ18" s="37">
        <f t="shared" si="29"/>
        <v>27.521170130869901</v>
      </c>
      <c r="CR18" s="37">
        <f t="shared" si="30"/>
        <v>56.96689761354888</v>
      </c>
      <c r="CS18" s="37">
        <f t="shared" si="31"/>
        <v>55.23479599692071</v>
      </c>
      <c r="CT18" s="22">
        <f t="shared" si="32"/>
        <v>-8.9901661327572029</v>
      </c>
      <c r="CU18" s="35">
        <v>22</v>
      </c>
      <c r="CV18" s="35">
        <v>29</v>
      </c>
      <c r="CW18" s="35">
        <v>273</v>
      </c>
      <c r="CX18" s="35">
        <v>257</v>
      </c>
      <c r="CY18" s="35">
        <v>134</v>
      </c>
      <c r="CZ18" s="35">
        <v>125</v>
      </c>
      <c r="DA18" s="35">
        <v>163</v>
      </c>
      <c r="DB18" s="35">
        <v>163</v>
      </c>
      <c r="DC18">
        <v>0</v>
      </c>
      <c r="DD18">
        <v>4</v>
      </c>
      <c r="DE18" s="35">
        <f t="shared" si="33"/>
        <v>4</v>
      </c>
      <c r="DF18" s="36">
        <f t="shared" si="34"/>
        <v>0</v>
      </c>
      <c r="DG18" s="37">
        <f t="shared" si="35"/>
        <v>1.935483870967742</v>
      </c>
      <c r="DH18" s="37">
        <f t="shared" si="36"/>
        <v>1.935483870967742</v>
      </c>
      <c r="DI18" s="2">
        <v>77.400000000000006</v>
      </c>
      <c r="DJ18">
        <v>5</v>
      </c>
      <c r="DK18">
        <v>5</v>
      </c>
      <c r="DL18">
        <v>6.3</v>
      </c>
      <c r="DM18">
        <v>58</v>
      </c>
      <c r="DN18">
        <v>85</v>
      </c>
      <c r="DO18">
        <v>-11.2</v>
      </c>
      <c r="DP18">
        <v>44</v>
      </c>
      <c r="DQ18">
        <v>57</v>
      </c>
      <c r="DR18">
        <v>-8.4</v>
      </c>
      <c r="DS18">
        <v>31</v>
      </c>
      <c r="DT18">
        <v>38</v>
      </c>
      <c r="DU18">
        <v>-7.7</v>
      </c>
      <c r="DV18" s="39">
        <v>-0.2</v>
      </c>
      <c r="DW18" s="39">
        <v>-0.2</v>
      </c>
      <c r="DX18" s="39">
        <v>0.2</v>
      </c>
      <c r="DY18" s="39">
        <v>0</v>
      </c>
      <c r="DZ18" s="39">
        <v>0.30000000000000004</v>
      </c>
      <c r="EA18" s="39">
        <v>0.30000000000000004</v>
      </c>
    </row>
    <row r="19" spans="1:131" x14ac:dyDescent="0.2">
      <c r="A19" s="12" t="s">
        <v>234</v>
      </c>
      <c r="B19" s="12" t="s">
        <v>235</v>
      </c>
      <c r="C19" t="s">
        <v>233</v>
      </c>
      <c r="D19" t="s">
        <v>131</v>
      </c>
      <c r="E19" s="12" t="s">
        <v>132</v>
      </c>
      <c r="F19">
        <v>41</v>
      </c>
      <c r="G19">
        <v>3</v>
      </c>
      <c r="H19">
        <v>12</v>
      </c>
      <c r="I19" s="31">
        <f t="shared" si="0"/>
        <v>15</v>
      </c>
      <c r="J19">
        <v>7</v>
      </c>
      <c r="K19">
        <v>5</v>
      </c>
      <c r="L19" s="16">
        <f t="shared" si="1"/>
        <v>1.7857142857142856</v>
      </c>
      <c r="M19" s="15">
        <v>3</v>
      </c>
      <c r="N19" s="15">
        <v>7</v>
      </c>
      <c r="O19" s="15">
        <v>5</v>
      </c>
      <c r="P19">
        <v>59</v>
      </c>
      <c r="Q19">
        <v>28</v>
      </c>
      <c r="R19">
        <v>27</v>
      </c>
      <c r="S19" s="13">
        <f t="shared" si="2"/>
        <v>5.0847457627118647E-2</v>
      </c>
      <c r="T19" s="13">
        <f t="shared" si="3"/>
        <v>2.6315789473684209E-2</v>
      </c>
      <c r="U19" s="2">
        <v>504</v>
      </c>
      <c r="V19" s="2">
        <v>12.2833333333</v>
      </c>
      <c r="W19">
        <v>12.08</v>
      </c>
      <c r="X19">
        <v>35.14</v>
      </c>
      <c r="Y19" s="32">
        <f t="shared" si="4"/>
        <v>0.25582380347310463</v>
      </c>
      <c r="Z19" s="15">
        <f t="shared" si="5"/>
        <v>92.647058823529406</v>
      </c>
      <c r="AA19">
        <v>15</v>
      </c>
      <c r="AB19">
        <v>75</v>
      </c>
      <c r="AC19">
        <v>37</v>
      </c>
      <c r="AD19" s="13">
        <f t="shared" si="6"/>
        <v>0.17647058823529413</v>
      </c>
      <c r="AE19" s="13">
        <f t="shared" si="7"/>
        <v>0.70588235294117652</v>
      </c>
      <c r="AF19" s="13">
        <f t="shared" si="8"/>
        <v>0.88235294117647067</v>
      </c>
      <c r="AG19">
        <v>181</v>
      </c>
      <c r="AH19">
        <v>163</v>
      </c>
      <c r="AI19" s="17">
        <f t="shared" si="9"/>
        <v>0.52616279069767447</v>
      </c>
      <c r="AJ19">
        <v>64</v>
      </c>
      <c r="AK19">
        <v>72</v>
      </c>
      <c r="AL19" s="32">
        <f t="shared" si="10"/>
        <v>0.30493273542600896</v>
      </c>
      <c r="AM19">
        <v>89</v>
      </c>
      <c r="AN19">
        <v>60</v>
      </c>
      <c r="AO19" s="33">
        <f t="shared" si="11"/>
        <v>0.33408071748878926</v>
      </c>
      <c r="AP19">
        <v>91</v>
      </c>
      <c r="AQ19">
        <v>70</v>
      </c>
      <c r="AR19" s="33">
        <f t="shared" si="12"/>
        <v>0.36098654708520178</v>
      </c>
      <c r="AS19" s="33">
        <f t="shared" si="13"/>
        <v>0.47719298245614034</v>
      </c>
      <c r="AT19">
        <v>8</v>
      </c>
      <c r="AU19">
        <v>162</v>
      </c>
      <c r="AV19">
        <v>191</v>
      </c>
      <c r="AW19">
        <v>157</v>
      </c>
      <c r="AX19" s="2">
        <v>28.1</v>
      </c>
      <c r="AY19" s="3">
        <v>8</v>
      </c>
      <c r="AZ19" s="2">
        <v>32.4</v>
      </c>
      <c r="BA19" s="2">
        <v>25.2</v>
      </c>
      <c r="BB19" s="21">
        <v>-6.7000000000000004E-2</v>
      </c>
      <c r="BC19">
        <v>9</v>
      </c>
      <c r="BD19" s="21">
        <v>0.09</v>
      </c>
      <c r="BE19" s="2">
        <v>28.8</v>
      </c>
      <c r="BF19" s="2">
        <v>31.9</v>
      </c>
      <c r="BG19" s="2">
        <v>25.8</v>
      </c>
      <c r="BH19" s="21">
        <v>0.10200000000000001</v>
      </c>
      <c r="BI19" s="21">
        <v>-11.249000000000001</v>
      </c>
      <c r="BJ19" t="s">
        <v>2804</v>
      </c>
      <c r="BK19" s="2">
        <v>32.299999999999997</v>
      </c>
      <c r="BL19" t="s">
        <v>1173</v>
      </c>
      <c r="BM19" s="2">
        <v>28.3</v>
      </c>
      <c r="BN19" t="s">
        <v>1758</v>
      </c>
      <c r="BO19" s="2">
        <v>26.4</v>
      </c>
      <c r="BP19" t="s">
        <v>1301</v>
      </c>
      <c r="BQ19" s="2">
        <v>35.799999999999997</v>
      </c>
      <c r="BR19" t="s">
        <v>2817</v>
      </c>
      <c r="BS19" s="2">
        <v>33.299999999999997</v>
      </c>
      <c r="BT19" s="32">
        <f t="shared" si="14"/>
        <v>7.5555555555555556E-2</v>
      </c>
      <c r="BU19" s="34">
        <f t="shared" si="15"/>
        <v>0.91320754716981134</v>
      </c>
      <c r="BV19" s="35">
        <f t="shared" si="16"/>
        <v>920.76310272536693</v>
      </c>
      <c r="BW19" s="32">
        <f t="shared" si="17"/>
        <v>-1.1236897274633104E-2</v>
      </c>
      <c r="BX19" s="36">
        <f t="shared" si="18"/>
        <v>2.0253499685662399</v>
      </c>
      <c r="BY19" s="37">
        <f t="shared" si="19"/>
        <v>2.740179369236678</v>
      </c>
      <c r="BZ19" s="37">
        <f t="shared" si="20"/>
        <v>26.806102525141416</v>
      </c>
      <c r="CA19" s="37">
        <f t="shared" si="21"/>
        <v>31.571631862944333</v>
      </c>
      <c r="CB19" s="37">
        <f t="shared" si="22"/>
        <v>54.565310917843412</v>
      </c>
      <c r="CC19" s="37">
        <f t="shared" si="23"/>
        <v>58.97342555531111</v>
      </c>
      <c r="CD19" s="38">
        <f t="shared" si="24"/>
        <v>-4.4081146374676976</v>
      </c>
      <c r="CE19" s="3">
        <v>17</v>
      </c>
      <c r="CF19" s="3">
        <v>23</v>
      </c>
      <c r="CG19" s="3">
        <v>208</v>
      </c>
      <c r="CH19" s="3">
        <v>242</v>
      </c>
      <c r="CI19" s="3">
        <v>107</v>
      </c>
      <c r="CJ19" s="3">
        <v>101</v>
      </c>
      <c r="CK19" s="3">
        <v>129</v>
      </c>
      <c r="CL19" s="3">
        <v>126</v>
      </c>
      <c r="CM19" s="20">
        <f t="shared" si="25"/>
        <v>7.3882537835849327</v>
      </c>
      <c r="CN19" s="37">
        <f t="shared" si="26"/>
        <v>2.0406180157419103</v>
      </c>
      <c r="CO19" s="37">
        <f t="shared" si="27"/>
        <v>3.6647833752099612</v>
      </c>
      <c r="CP19" s="37">
        <f t="shared" si="28"/>
        <v>26.236517345253134</v>
      </c>
      <c r="CQ19" s="37">
        <f t="shared" si="29"/>
        <v>30.567624970501267</v>
      </c>
      <c r="CR19" s="37">
        <f t="shared" si="30"/>
        <v>48.14192706525813</v>
      </c>
      <c r="CS19" s="37">
        <f t="shared" si="31"/>
        <v>58.678179268986767</v>
      </c>
      <c r="CT19" s="22">
        <f t="shared" si="32"/>
        <v>6.1281375662609392</v>
      </c>
      <c r="CU19" s="35">
        <v>49</v>
      </c>
      <c r="CV19" s="35">
        <v>88</v>
      </c>
      <c r="CW19" s="35">
        <v>581</v>
      </c>
      <c r="CX19" s="35">
        <v>646</v>
      </c>
      <c r="CY19" s="35">
        <v>221</v>
      </c>
      <c r="CZ19" s="35">
        <v>305</v>
      </c>
      <c r="DA19" s="35">
        <v>370</v>
      </c>
      <c r="DB19" s="35">
        <v>305</v>
      </c>
      <c r="DC19">
        <v>3</v>
      </c>
      <c r="DD19">
        <v>8</v>
      </c>
      <c r="DE19" s="35">
        <f t="shared" si="33"/>
        <v>5</v>
      </c>
      <c r="DF19" s="36">
        <f t="shared" si="34"/>
        <v>0.35741470033521883</v>
      </c>
      <c r="DG19" s="37">
        <f t="shared" si="35"/>
        <v>0.95310586756058369</v>
      </c>
      <c r="DH19" s="37">
        <f t="shared" si="36"/>
        <v>0.59569116722536486</v>
      </c>
      <c r="DI19" s="2">
        <v>268.89999999999998</v>
      </c>
      <c r="DJ19">
        <v>10</v>
      </c>
      <c r="DK19">
        <v>15</v>
      </c>
      <c r="DL19">
        <v>4.5999999999999996</v>
      </c>
      <c r="DM19">
        <v>242</v>
      </c>
      <c r="DN19">
        <v>281</v>
      </c>
      <c r="DO19">
        <v>3.4</v>
      </c>
      <c r="DP19">
        <v>181</v>
      </c>
      <c r="DQ19">
        <v>208</v>
      </c>
      <c r="DR19">
        <v>2.8</v>
      </c>
      <c r="DS19">
        <v>124</v>
      </c>
      <c r="DT19">
        <v>156</v>
      </c>
      <c r="DU19">
        <v>0.1</v>
      </c>
      <c r="DV19" s="39">
        <v>-3.9</v>
      </c>
      <c r="DW19" s="39">
        <v>-3.9</v>
      </c>
      <c r="DX19" s="39">
        <v>-0.4</v>
      </c>
      <c r="DY19" s="39">
        <v>-0.2</v>
      </c>
      <c r="DZ19" s="39">
        <v>2.6</v>
      </c>
      <c r="EA19" s="39">
        <v>-2</v>
      </c>
    </row>
    <row r="20" spans="1:131" x14ac:dyDescent="0.2">
      <c r="A20" s="12" t="s">
        <v>241</v>
      </c>
      <c r="B20" s="12" t="s">
        <v>242</v>
      </c>
      <c r="C20" t="s">
        <v>240</v>
      </c>
      <c r="D20" t="s">
        <v>155</v>
      </c>
      <c r="E20" s="12" t="s">
        <v>170</v>
      </c>
      <c r="F20">
        <v>1</v>
      </c>
      <c r="G20">
        <v>0</v>
      </c>
      <c r="H20">
        <v>0</v>
      </c>
      <c r="I20" s="31">
        <f t="shared" si="0"/>
        <v>0</v>
      </c>
      <c r="J20">
        <v>0</v>
      </c>
      <c r="K20">
        <v>0</v>
      </c>
      <c r="L20" s="16">
        <f t="shared" si="1"/>
        <v>0</v>
      </c>
      <c r="M20" s="15">
        <v>0</v>
      </c>
      <c r="N20" s="15">
        <v>0</v>
      </c>
      <c r="O20" s="15">
        <v>0</v>
      </c>
      <c r="P20">
        <v>0</v>
      </c>
      <c r="Q20">
        <v>1</v>
      </c>
      <c r="R20">
        <v>0</v>
      </c>
      <c r="S20" s="13">
        <f t="shared" si="2"/>
        <v>0</v>
      </c>
      <c r="T20" s="13">
        <f t="shared" si="3"/>
        <v>0</v>
      </c>
      <c r="U20" s="2">
        <v>13.583333333300001</v>
      </c>
      <c r="V20" s="2">
        <v>13.583333333300001</v>
      </c>
      <c r="W20">
        <v>13.58</v>
      </c>
      <c r="X20">
        <v>35.369999999999997</v>
      </c>
      <c r="Y20" s="32">
        <f t="shared" si="4"/>
        <v>0.27742594484167521</v>
      </c>
      <c r="Z20" s="15">
        <f t="shared" si="5"/>
        <v>0</v>
      </c>
      <c r="AA20">
        <v>0</v>
      </c>
      <c r="AB20">
        <v>1</v>
      </c>
      <c r="AC20">
        <v>2</v>
      </c>
      <c r="AD20" s="13">
        <f t="shared" si="6"/>
        <v>0</v>
      </c>
      <c r="AE20" s="13">
        <f t="shared" si="7"/>
        <v>0</v>
      </c>
      <c r="AF20" s="13">
        <f t="shared" si="8"/>
        <v>0</v>
      </c>
      <c r="AG20">
        <v>5</v>
      </c>
      <c r="AH20">
        <v>4</v>
      </c>
      <c r="AI20" s="17">
        <f t="shared" si="9"/>
        <v>0.55555555555555558</v>
      </c>
      <c r="AJ20">
        <v>0</v>
      </c>
      <c r="AK20">
        <v>1</v>
      </c>
      <c r="AL20" s="32">
        <f t="shared" si="10"/>
        <v>0.1</v>
      </c>
      <c r="AM20">
        <v>0</v>
      </c>
      <c r="AN20">
        <v>2</v>
      </c>
      <c r="AO20" s="33">
        <f t="shared" si="11"/>
        <v>0.2</v>
      </c>
      <c r="AP20">
        <v>5</v>
      </c>
      <c r="AQ20">
        <v>2</v>
      </c>
      <c r="AR20" s="33">
        <f t="shared" si="12"/>
        <v>0.7</v>
      </c>
      <c r="AS20" s="33">
        <f t="shared" si="13"/>
        <v>0.33333333333333331</v>
      </c>
      <c r="AU20">
        <v>1</v>
      </c>
      <c r="AV20">
        <v>6</v>
      </c>
      <c r="AW20">
        <v>2</v>
      </c>
      <c r="AX20" s="2">
        <v>26.5</v>
      </c>
      <c r="AZ20" s="2">
        <v>28.5</v>
      </c>
      <c r="BA20" s="2">
        <v>25.1</v>
      </c>
      <c r="BB20" s="21">
        <v>0.16700000000000001</v>
      </c>
      <c r="BD20" s="21">
        <v>4.0350000000000001</v>
      </c>
      <c r="BE20" s="2">
        <v>26.3</v>
      </c>
      <c r="BF20" s="2">
        <v>30</v>
      </c>
      <c r="BG20" s="2">
        <v>21.8</v>
      </c>
      <c r="BH20" s="21">
        <v>2.754</v>
      </c>
      <c r="BI20" s="21">
        <v>-6.4420000000000002</v>
      </c>
      <c r="BK20" s="2">
        <v>0</v>
      </c>
      <c r="BM20" s="2">
        <v>0</v>
      </c>
      <c r="BO20" s="2">
        <v>0</v>
      </c>
      <c r="BQ20" s="2">
        <v>0</v>
      </c>
      <c r="BS20" s="2">
        <v>0</v>
      </c>
      <c r="BT20" s="32">
        <f t="shared" si="14"/>
        <v>0</v>
      </c>
      <c r="BU20" s="34">
        <f t="shared" si="15"/>
        <v>0.8</v>
      </c>
      <c r="BV20" s="35">
        <f t="shared" si="16"/>
        <v>800</v>
      </c>
      <c r="BW20" s="32">
        <f t="shared" si="17"/>
        <v>-0.19999999999999996</v>
      </c>
      <c r="BX20" s="36">
        <f t="shared" si="18"/>
        <v>0</v>
      </c>
      <c r="BY20" s="37">
        <f t="shared" si="19"/>
        <v>4.4171779141212681</v>
      </c>
      <c r="BZ20" s="37">
        <f t="shared" si="20"/>
        <v>8.8343558282425363</v>
      </c>
      <c r="CA20" s="37">
        <f t="shared" si="21"/>
        <v>22.085889570606348</v>
      </c>
      <c r="CB20" s="37">
        <f t="shared" si="22"/>
        <v>44.171779141212696</v>
      </c>
      <c r="CC20" s="37">
        <f t="shared" si="23"/>
        <v>53.006134969455232</v>
      </c>
      <c r="CD20" s="38">
        <f t="shared" si="24"/>
        <v>-8.8343558282425363</v>
      </c>
      <c r="CE20" s="3">
        <v>0</v>
      </c>
      <c r="CF20" s="3">
        <v>1</v>
      </c>
      <c r="CG20" s="3">
        <v>2</v>
      </c>
      <c r="CH20" s="3">
        <v>4</v>
      </c>
      <c r="CI20" s="3">
        <v>4</v>
      </c>
      <c r="CJ20" s="3">
        <v>2</v>
      </c>
      <c r="CK20" s="3">
        <v>5</v>
      </c>
      <c r="CL20" s="3">
        <v>4</v>
      </c>
      <c r="CM20" s="20">
        <f t="shared" si="25"/>
        <v>5.5526441717574642</v>
      </c>
      <c r="CN20" s="37">
        <f t="shared" si="26"/>
        <v>1.6963528413910094</v>
      </c>
      <c r="CO20" s="37">
        <f t="shared" si="27"/>
        <v>3.3927056827820188</v>
      </c>
      <c r="CP20" s="37">
        <f t="shared" si="28"/>
        <v>23.748939779474131</v>
      </c>
      <c r="CQ20" s="37">
        <f t="shared" si="29"/>
        <v>22.05258693808312</v>
      </c>
      <c r="CR20" s="37">
        <f t="shared" si="30"/>
        <v>47.497879558948263</v>
      </c>
      <c r="CS20" s="37">
        <f t="shared" si="31"/>
        <v>61.068702290076338</v>
      </c>
      <c r="CT20" s="22">
        <f t="shared" si="32"/>
        <v>4.7364669028855388</v>
      </c>
      <c r="CU20" s="35">
        <v>1</v>
      </c>
      <c r="CV20" s="35">
        <v>2</v>
      </c>
      <c r="CW20" s="35">
        <v>13</v>
      </c>
      <c r="CX20" s="35">
        <v>11</v>
      </c>
      <c r="CY20" s="35">
        <v>6</v>
      </c>
      <c r="CZ20" s="35">
        <v>8</v>
      </c>
      <c r="DA20" s="35">
        <v>15</v>
      </c>
      <c r="DB20" s="35">
        <v>8</v>
      </c>
      <c r="DC20">
        <v>0</v>
      </c>
      <c r="DD20">
        <v>0</v>
      </c>
      <c r="DE20" s="35">
        <f t="shared" si="33"/>
        <v>0</v>
      </c>
      <c r="DF20" s="36">
        <f t="shared" si="34"/>
        <v>0</v>
      </c>
      <c r="DG20" s="37">
        <f t="shared" si="35"/>
        <v>0</v>
      </c>
      <c r="DH20" s="37">
        <f t="shared" si="36"/>
        <v>0</v>
      </c>
      <c r="DI20" s="2">
        <v>3.1</v>
      </c>
      <c r="DJ20">
        <v>0</v>
      </c>
      <c r="DK20">
        <v>0</v>
      </c>
      <c r="DL20">
        <v>0</v>
      </c>
      <c r="DM20">
        <v>5</v>
      </c>
      <c r="DN20">
        <v>2</v>
      </c>
      <c r="DO20">
        <v>21.4</v>
      </c>
      <c r="DP20">
        <v>3</v>
      </c>
      <c r="DQ20">
        <v>2</v>
      </c>
      <c r="DR20">
        <v>1.7000000000000002</v>
      </c>
      <c r="DS20">
        <v>1</v>
      </c>
      <c r="DT20">
        <v>2</v>
      </c>
      <c r="DU20">
        <v>-16.7</v>
      </c>
      <c r="DV20" s="39">
        <v>-0.30000000000000004</v>
      </c>
      <c r="DW20" s="39">
        <v>-0.30000000000000004</v>
      </c>
      <c r="DX20" s="39">
        <v>0</v>
      </c>
      <c r="DY20" s="39">
        <v>0</v>
      </c>
      <c r="DZ20" s="39">
        <v>0.1</v>
      </c>
      <c r="EA20" s="39">
        <v>-0.2</v>
      </c>
    </row>
    <row r="21" spans="1:131" x14ac:dyDescent="0.2">
      <c r="A21" s="12" t="s">
        <v>247</v>
      </c>
      <c r="B21" s="12" t="s">
        <v>248</v>
      </c>
      <c r="C21" t="s">
        <v>246</v>
      </c>
      <c r="D21" t="s">
        <v>199</v>
      </c>
      <c r="E21" s="12" t="s">
        <v>148</v>
      </c>
      <c r="F21">
        <v>6</v>
      </c>
      <c r="G21">
        <v>0</v>
      </c>
      <c r="H21">
        <v>0</v>
      </c>
      <c r="I21" s="31">
        <f t="shared" si="0"/>
        <v>0</v>
      </c>
      <c r="J21">
        <v>0</v>
      </c>
      <c r="K21">
        <v>0</v>
      </c>
      <c r="L21" s="16">
        <f t="shared" si="1"/>
        <v>0</v>
      </c>
      <c r="M21" s="15">
        <v>0</v>
      </c>
      <c r="N21" s="15">
        <v>0</v>
      </c>
      <c r="O21" s="15">
        <v>0</v>
      </c>
      <c r="P21">
        <v>1</v>
      </c>
      <c r="Q21">
        <v>0</v>
      </c>
      <c r="R21">
        <v>1</v>
      </c>
      <c r="S21" s="13">
        <f t="shared" si="2"/>
        <v>0</v>
      </c>
      <c r="T21" s="13">
        <f t="shared" si="3"/>
        <v>0</v>
      </c>
      <c r="U21" s="2">
        <v>43.833333333299997</v>
      </c>
      <c r="V21" s="2">
        <v>7.3</v>
      </c>
      <c r="W21">
        <v>7.31</v>
      </c>
      <c r="X21">
        <v>41.31</v>
      </c>
      <c r="Y21" s="32">
        <f t="shared" si="4"/>
        <v>0.15034965034965034</v>
      </c>
      <c r="Z21" s="15">
        <f t="shared" si="5"/>
        <v>0</v>
      </c>
      <c r="AA21">
        <v>1</v>
      </c>
      <c r="AB21">
        <v>8</v>
      </c>
      <c r="AC21">
        <v>2</v>
      </c>
      <c r="AD21" s="13">
        <f t="shared" si="6"/>
        <v>0</v>
      </c>
      <c r="AE21" s="13">
        <f t="shared" si="7"/>
        <v>0</v>
      </c>
      <c r="AF21" s="13">
        <f t="shared" si="8"/>
        <v>0</v>
      </c>
      <c r="AG21">
        <v>0</v>
      </c>
      <c r="AH21">
        <v>0</v>
      </c>
      <c r="AI21" s="17" t="str">
        <f t="shared" si="9"/>
        <v xml:space="preserve"> </v>
      </c>
      <c r="AJ21">
        <v>3</v>
      </c>
      <c r="AK21">
        <v>3</v>
      </c>
      <c r="AL21" s="32">
        <f t="shared" si="10"/>
        <v>0.16666666666666666</v>
      </c>
      <c r="AM21">
        <v>12</v>
      </c>
      <c r="AN21">
        <v>7</v>
      </c>
      <c r="AO21" s="33">
        <f t="shared" si="11"/>
        <v>0.52777777777777779</v>
      </c>
      <c r="AP21">
        <v>7</v>
      </c>
      <c r="AQ21">
        <v>4</v>
      </c>
      <c r="AR21" s="33">
        <f t="shared" si="12"/>
        <v>0.30555555555555558</v>
      </c>
      <c r="AS21" s="33">
        <f t="shared" si="13"/>
        <v>0.24</v>
      </c>
      <c r="AU21">
        <v>14</v>
      </c>
      <c r="AV21">
        <v>18</v>
      </c>
      <c r="AW21">
        <v>14</v>
      </c>
      <c r="AX21" s="2">
        <v>27.1</v>
      </c>
      <c r="AZ21" s="2">
        <v>33</v>
      </c>
      <c r="BA21" s="2">
        <v>23.2</v>
      </c>
      <c r="BB21" s="21">
        <v>-1.07</v>
      </c>
      <c r="BD21" s="21">
        <v>3.5259999999999998</v>
      </c>
      <c r="BE21" s="2">
        <v>26.8</v>
      </c>
      <c r="BF21" s="2">
        <v>32.6</v>
      </c>
      <c r="BG21" s="2">
        <v>20.9</v>
      </c>
      <c r="BH21" s="21">
        <v>-3.9660000000000002</v>
      </c>
      <c r="BI21" s="21">
        <v>2.1749999999999998</v>
      </c>
      <c r="BJ21" t="s">
        <v>2511</v>
      </c>
      <c r="BK21" s="2">
        <v>78.2</v>
      </c>
      <c r="BL21" t="s">
        <v>1105</v>
      </c>
      <c r="BM21" s="2">
        <v>42.2</v>
      </c>
      <c r="BN21" t="s">
        <v>1640</v>
      </c>
      <c r="BO21" s="2">
        <v>15.4</v>
      </c>
      <c r="BP21" t="s">
        <v>1491</v>
      </c>
      <c r="BQ21" s="2">
        <v>37.1</v>
      </c>
      <c r="BR21" t="s">
        <v>3351</v>
      </c>
      <c r="BS21" s="2">
        <v>36</v>
      </c>
      <c r="BT21" s="32">
        <f t="shared" si="14"/>
        <v>0</v>
      </c>
      <c r="BU21" s="34">
        <f t="shared" si="15"/>
        <v>0.78260869565217395</v>
      </c>
      <c r="BV21" s="35">
        <f t="shared" si="16"/>
        <v>782.60869565217399</v>
      </c>
      <c r="BW21" s="32">
        <f t="shared" si="17"/>
        <v>-0.21739130434782605</v>
      </c>
      <c r="BX21" s="36">
        <f t="shared" si="18"/>
        <v>0</v>
      </c>
      <c r="BY21" s="37">
        <f t="shared" si="19"/>
        <v>6.8493150684931514</v>
      </c>
      <c r="BZ21" s="37">
        <f t="shared" si="20"/>
        <v>16.438356164383563</v>
      </c>
      <c r="CA21" s="37">
        <f t="shared" si="21"/>
        <v>31.506849315068493</v>
      </c>
      <c r="CB21" s="37">
        <f t="shared" si="22"/>
        <v>42.465753424657535</v>
      </c>
      <c r="CC21" s="37">
        <f t="shared" si="23"/>
        <v>65.753424657534254</v>
      </c>
      <c r="CD21" s="38">
        <f t="shared" si="24"/>
        <v>-23.287671232876718</v>
      </c>
      <c r="CE21" s="3">
        <v>0</v>
      </c>
      <c r="CF21" s="3">
        <v>5</v>
      </c>
      <c r="CG21" s="3">
        <v>12</v>
      </c>
      <c r="CH21" s="3">
        <v>18</v>
      </c>
      <c r="CI21" s="3">
        <v>5</v>
      </c>
      <c r="CJ21" s="3">
        <v>12</v>
      </c>
      <c r="CK21" s="3">
        <v>13</v>
      </c>
      <c r="CL21" s="3">
        <v>14</v>
      </c>
      <c r="CM21" s="20">
        <f t="shared" si="25"/>
        <v>-15.786671232876719</v>
      </c>
      <c r="CN21" s="37">
        <f t="shared" si="26"/>
        <v>1.4524328249818446</v>
      </c>
      <c r="CO21" s="37">
        <f t="shared" si="27"/>
        <v>3.8731541999515855</v>
      </c>
      <c r="CP21" s="37">
        <f t="shared" si="28"/>
        <v>31.469377874606629</v>
      </c>
      <c r="CQ21" s="37">
        <f t="shared" si="29"/>
        <v>32.679738562091501</v>
      </c>
      <c r="CR21" s="37">
        <f t="shared" si="30"/>
        <v>61.486322924231416</v>
      </c>
      <c r="CS21" s="37">
        <f t="shared" si="31"/>
        <v>59.307673686758648</v>
      </c>
      <c r="CT21" s="22">
        <f t="shared" si="32"/>
        <v>-25.466320470349487</v>
      </c>
      <c r="CU21" s="35">
        <v>6</v>
      </c>
      <c r="CV21" s="35">
        <v>16</v>
      </c>
      <c r="CW21" s="35">
        <v>124</v>
      </c>
      <c r="CX21" s="35">
        <v>119</v>
      </c>
      <c r="CY21" s="35">
        <v>56</v>
      </c>
      <c r="CZ21" s="35">
        <v>52</v>
      </c>
      <c r="DA21" s="35">
        <v>58</v>
      </c>
      <c r="DB21" s="35">
        <v>68</v>
      </c>
      <c r="DC21">
        <v>4</v>
      </c>
      <c r="DD21">
        <v>2</v>
      </c>
      <c r="DE21" s="35">
        <f t="shared" si="33"/>
        <v>-2</v>
      </c>
      <c r="DF21" s="36">
        <f t="shared" si="34"/>
        <v>5.4794520547945211</v>
      </c>
      <c r="DG21" s="37">
        <f t="shared" si="35"/>
        <v>2.7397260273972606</v>
      </c>
      <c r="DH21" s="37">
        <f t="shared" si="36"/>
        <v>-2.7397260273972606</v>
      </c>
      <c r="DI21" s="2">
        <v>24</v>
      </c>
      <c r="DJ21">
        <v>0</v>
      </c>
      <c r="DK21">
        <v>3</v>
      </c>
      <c r="DL21">
        <v>-25</v>
      </c>
      <c r="DM21">
        <v>13</v>
      </c>
      <c r="DN21">
        <v>31</v>
      </c>
      <c r="DO21">
        <v>-11.4</v>
      </c>
      <c r="DP21">
        <v>8</v>
      </c>
      <c r="DQ21">
        <v>21</v>
      </c>
      <c r="DR21">
        <v>-12.8</v>
      </c>
      <c r="DS21">
        <v>5</v>
      </c>
      <c r="DT21">
        <v>14</v>
      </c>
      <c r="DU21">
        <v>-14.9</v>
      </c>
      <c r="DV21" s="39">
        <v>-0.9</v>
      </c>
      <c r="DW21" s="39">
        <v>-0.9</v>
      </c>
      <c r="DX21" s="39">
        <v>0.2</v>
      </c>
      <c r="DY21" s="39">
        <v>0.1</v>
      </c>
      <c r="DZ21" s="39">
        <v>-0.1</v>
      </c>
      <c r="EA21" s="39">
        <v>-0.60000000000000009</v>
      </c>
    </row>
    <row r="22" spans="1:131" x14ac:dyDescent="0.2">
      <c r="A22" s="12" t="s">
        <v>252</v>
      </c>
      <c r="B22" s="12" t="s">
        <v>253</v>
      </c>
      <c r="C22" t="s">
        <v>251</v>
      </c>
      <c r="D22" t="s">
        <v>112</v>
      </c>
      <c r="E22" s="12" t="s">
        <v>229</v>
      </c>
      <c r="F22">
        <v>32</v>
      </c>
      <c r="G22">
        <v>0</v>
      </c>
      <c r="H22">
        <v>3</v>
      </c>
      <c r="I22" s="31">
        <f t="shared" si="0"/>
        <v>3</v>
      </c>
      <c r="J22">
        <v>2</v>
      </c>
      <c r="K22">
        <v>1</v>
      </c>
      <c r="L22" s="16">
        <f t="shared" si="1"/>
        <v>0.91486658195679804</v>
      </c>
      <c r="M22" s="15">
        <v>0</v>
      </c>
      <c r="N22" s="15">
        <v>2</v>
      </c>
      <c r="O22" s="15">
        <v>1</v>
      </c>
      <c r="P22">
        <v>22</v>
      </c>
      <c r="Q22">
        <v>7</v>
      </c>
      <c r="R22">
        <v>8</v>
      </c>
      <c r="S22" s="13">
        <f t="shared" si="2"/>
        <v>0</v>
      </c>
      <c r="T22" s="13">
        <f t="shared" si="3"/>
        <v>0</v>
      </c>
      <c r="U22" s="2">
        <v>196.75</v>
      </c>
      <c r="V22" s="2">
        <v>6.1333333333000004</v>
      </c>
      <c r="W22">
        <v>6.15</v>
      </c>
      <c r="X22">
        <v>41.11</v>
      </c>
      <c r="Y22" s="32">
        <f t="shared" si="4"/>
        <v>0.13013118916631403</v>
      </c>
      <c r="Z22" s="15">
        <f t="shared" si="5"/>
        <v>30</v>
      </c>
      <c r="AA22">
        <v>7</v>
      </c>
      <c r="AB22">
        <v>45</v>
      </c>
      <c r="AC22">
        <v>54</v>
      </c>
      <c r="AD22" s="13">
        <f t="shared" si="6"/>
        <v>0</v>
      </c>
      <c r="AE22" s="13">
        <f t="shared" si="7"/>
        <v>0.6</v>
      </c>
      <c r="AF22" s="13">
        <f t="shared" si="8"/>
        <v>0.6</v>
      </c>
      <c r="AG22">
        <v>12</v>
      </c>
      <c r="AH22">
        <v>10</v>
      </c>
      <c r="AI22" s="17">
        <f t="shared" si="9"/>
        <v>0.54545454545454541</v>
      </c>
      <c r="AJ22">
        <v>38</v>
      </c>
      <c r="AK22">
        <v>39</v>
      </c>
      <c r="AL22" s="32">
        <f t="shared" si="10"/>
        <v>0.3452914798206278</v>
      </c>
      <c r="AM22">
        <v>45</v>
      </c>
      <c r="AN22">
        <v>34</v>
      </c>
      <c r="AO22" s="33">
        <f t="shared" si="11"/>
        <v>0.35426008968609868</v>
      </c>
      <c r="AP22">
        <v>42</v>
      </c>
      <c r="AQ22">
        <v>25</v>
      </c>
      <c r="AR22" s="33">
        <f t="shared" si="12"/>
        <v>0.30044843049327352</v>
      </c>
      <c r="AS22" s="33">
        <f t="shared" si="13"/>
        <v>0.49358974358974361</v>
      </c>
      <c r="AT22">
        <v>17</v>
      </c>
      <c r="AU22">
        <v>72</v>
      </c>
      <c r="AV22">
        <v>84</v>
      </c>
      <c r="AW22">
        <v>52</v>
      </c>
      <c r="AX22" s="2">
        <v>25.9</v>
      </c>
      <c r="AY22" s="3">
        <v>15</v>
      </c>
      <c r="AZ22" s="2">
        <v>31.3</v>
      </c>
      <c r="BA22" s="2">
        <v>22.3</v>
      </c>
      <c r="BB22" s="21">
        <v>-3.0169999999999999</v>
      </c>
      <c r="BC22">
        <v>15</v>
      </c>
      <c r="BD22" s="21">
        <v>-4.8739999999999997</v>
      </c>
      <c r="BE22" s="2">
        <v>25.7</v>
      </c>
      <c r="BF22" s="2">
        <v>31.6</v>
      </c>
      <c r="BG22" s="2">
        <v>19.8</v>
      </c>
      <c r="BH22" s="21">
        <v>-0.57000000000000006</v>
      </c>
      <c r="BI22" s="21">
        <v>-16.61</v>
      </c>
      <c r="BJ22" t="s">
        <v>2380</v>
      </c>
      <c r="BK22" s="2">
        <v>63</v>
      </c>
      <c r="BL22" t="s">
        <v>2700</v>
      </c>
      <c r="BM22" s="2">
        <v>57.6</v>
      </c>
      <c r="BN22" t="s">
        <v>2122</v>
      </c>
      <c r="BO22" s="2">
        <v>13.5</v>
      </c>
      <c r="BP22" t="s">
        <v>1428</v>
      </c>
      <c r="BQ22" s="2">
        <v>50.6</v>
      </c>
      <c r="BR22" t="s">
        <v>2923</v>
      </c>
      <c r="BS22" s="2">
        <v>37.9</v>
      </c>
      <c r="BT22" s="32">
        <f t="shared" si="14"/>
        <v>6.6666666666666666E-2</v>
      </c>
      <c r="BU22" s="34">
        <f t="shared" si="15"/>
        <v>0.96363636363636362</v>
      </c>
      <c r="BV22" s="35">
        <f t="shared" si="16"/>
        <v>970.30303030303025</v>
      </c>
      <c r="BW22" s="32">
        <f t="shared" si="17"/>
        <v>3.030303030303029E-2</v>
      </c>
      <c r="BX22" s="36">
        <f t="shared" si="18"/>
        <v>1.5285326087039595</v>
      </c>
      <c r="BY22" s="37">
        <f t="shared" si="19"/>
        <v>1.2228260869631675</v>
      </c>
      <c r="BZ22" s="37">
        <f t="shared" si="20"/>
        <v>22.927989130559389</v>
      </c>
      <c r="CA22" s="37">
        <f t="shared" si="21"/>
        <v>33.627717391487103</v>
      </c>
      <c r="CB22" s="37">
        <f t="shared" si="22"/>
        <v>46.467391304600362</v>
      </c>
      <c r="CC22" s="37">
        <f t="shared" si="23"/>
        <v>59.307065217713621</v>
      </c>
      <c r="CD22" s="38">
        <f t="shared" si="24"/>
        <v>-12.839673913113259</v>
      </c>
      <c r="CE22" s="3">
        <v>5</v>
      </c>
      <c r="CF22" s="3">
        <v>4</v>
      </c>
      <c r="CG22" s="3">
        <v>70</v>
      </c>
      <c r="CH22" s="3">
        <v>106</v>
      </c>
      <c r="CI22" s="3">
        <v>31</v>
      </c>
      <c r="CJ22" s="3">
        <v>41</v>
      </c>
      <c r="CK22" s="3">
        <v>43</v>
      </c>
      <c r="CL22" s="3">
        <v>46</v>
      </c>
      <c r="CM22" s="20">
        <f t="shared" si="25"/>
        <v>-1.039827759267105</v>
      </c>
      <c r="CN22" s="37">
        <f t="shared" si="26"/>
        <v>2.7365604475796643</v>
      </c>
      <c r="CO22" s="37">
        <f t="shared" si="27"/>
        <v>2.2804670396497202</v>
      </c>
      <c r="CP22" s="37">
        <f t="shared" si="28"/>
        <v>28.642666018000487</v>
      </c>
      <c r="CQ22" s="37">
        <f t="shared" si="29"/>
        <v>35.164801751398691</v>
      </c>
      <c r="CR22" s="37">
        <f t="shared" si="30"/>
        <v>53.63658477256142</v>
      </c>
      <c r="CS22" s="37">
        <f t="shared" si="31"/>
        <v>66.270372172220874</v>
      </c>
      <c r="CT22" s="22">
        <f t="shared" si="32"/>
        <v>-0.20588651345380526</v>
      </c>
      <c r="CU22" s="35">
        <v>60</v>
      </c>
      <c r="CV22" s="35">
        <v>50</v>
      </c>
      <c r="CW22" s="35">
        <v>568</v>
      </c>
      <c r="CX22" s="35">
        <v>721</v>
      </c>
      <c r="CY22" s="35">
        <v>232</v>
      </c>
      <c r="CZ22" s="35">
        <v>340</v>
      </c>
      <c r="DA22" s="35">
        <v>342</v>
      </c>
      <c r="DB22" s="35">
        <v>316</v>
      </c>
      <c r="DC22">
        <v>4</v>
      </c>
      <c r="DD22">
        <v>6</v>
      </c>
      <c r="DE22" s="35">
        <f t="shared" si="33"/>
        <v>2</v>
      </c>
      <c r="DF22" s="36">
        <f t="shared" si="34"/>
        <v>1.2228260869631675</v>
      </c>
      <c r="DG22" s="37">
        <f t="shared" si="35"/>
        <v>1.8342391304447512</v>
      </c>
      <c r="DH22" s="37">
        <f t="shared" si="36"/>
        <v>0.61141304348158376</v>
      </c>
      <c r="DI22" s="2">
        <v>129.19999999999999</v>
      </c>
      <c r="DJ22">
        <v>3</v>
      </c>
      <c r="DK22">
        <v>2</v>
      </c>
      <c r="DL22">
        <v>3.8</v>
      </c>
      <c r="DM22">
        <v>100</v>
      </c>
      <c r="DN22">
        <v>133</v>
      </c>
      <c r="DO22">
        <v>-1.5</v>
      </c>
      <c r="DP22">
        <v>65</v>
      </c>
      <c r="DQ22">
        <v>105</v>
      </c>
      <c r="DR22">
        <v>-6</v>
      </c>
      <c r="DS22">
        <v>45</v>
      </c>
      <c r="DT22">
        <v>71</v>
      </c>
      <c r="DU22">
        <v>-7.4</v>
      </c>
      <c r="DV22" s="39">
        <v>-2.2999999999999998</v>
      </c>
      <c r="DW22" s="39">
        <v>-2.2999999999999998</v>
      </c>
      <c r="DX22" s="39">
        <v>-0.60000000000000009</v>
      </c>
      <c r="DY22" s="39">
        <v>-1.2</v>
      </c>
      <c r="DZ22" s="39">
        <v>1.7000000000000002</v>
      </c>
      <c r="EA22" s="39">
        <v>-2.4</v>
      </c>
    </row>
    <row r="23" spans="1:131" x14ac:dyDescent="0.2">
      <c r="A23" s="12" t="s">
        <v>258</v>
      </c>
      <c r="B23" s="12" t="s">
        <v>259</v>
      </c>
      <c r="C23" t="s">
        <v>257</v>
      </c>
      <c r="D23" t="s">
        <v>223</v>
      </c>
      <c r="E23" s="12" t="s">
        <v>148</v>
      </c>
      <c r="F23">
        <v>79</v>
      </c>
      <c r="G23">
        <v>16</v>
      </c>
      <c r="H23">
        <v>14</v>
      </c>
      <c r="I23" s="31">
        <f t="shared" si="0"/>
        <v>30</v>
      </c>
      <c r="J23">
        <v>8</v>
      </c>
      <c r="K23">
        <v>5</v>
      </c>
      <c r="L23" s="16">
        <f t="shared" si="1"/>
        <v>1.7024764727210209</v>
      </c>
      <c r="M23" s="15">
        <v>15</v>
      </c>
      <c r="N23" s="15">
        <v>8</v>
      </c>
      <c r="O23" s="15">
        <v>4</v>
      </c>
      <c r="P23">
        <v>173</v>
      </c>
      <c r="Q23">
        <v>58</v>
      </c>
      <c r="R23">
        <v>58</v>
      </c>
      <c r="S23" s="13">
        <f t="shared" si="2"/>
        <v>9.2485549132947972E-2</v>
      </c>
      <c r="T23" s="13">
        <f t="shared" si="3"/>
        <v>5.536332179930796E-2</v>
      </c>
      <c r="U23" s="2">
        <v>1057.2833333333001</v>
      </c>
      <c r="V23" s="2">
        <v>13.3833333333</v>
      </c>
      <c r="W23">
        <v>12.96</v>
      </c>
      <c r="X23">
        <v>34.74</v>
      </c>
      <c r="Y23" s="32">
        <f t="shared" si="4"/>
        <v>0.27169811320754716</v>
      </c>
      <c r="Z23" s="15">
        <f t="shared" si="5"/>
        <v>115.02702702702703</v>
      </c>
      <c r="AA23">
        <v>37</v>
      </c>
      <c r="AB23">
        <v>53</v>
      </c>
      <c r="AC23">
        <v>56</v>
      </c>
      <c r="AD23" s="13">
        <f t="shared" si="6"/>
        <v>0.43243243243243246</v>
      </c>
      <c r="AE23" s="13">
        <f t="shared" si="7"/>
        <v>0.32432432432432434</v>
      </c>
      <c r="AF23" s="13">
        <f t="shared" si="8"/>
        <v>0.7567567567567568</v>
      </c>
      <c r="AG23">
        <v>0</v>
      </c>
      <c r="AH23">
        <v>0</v>
      </c>
      <c r="AI23" s="17" t="str">
        <f t="shared" si="9"/>
        <v xml:space="preserve"> </v>
      </c>
      <c r="AJ23">
        <v>149</v>
      </c>
      <c r="AK23">
        <v>157</v>
      </c>
      <c r="AL23" s="32">
        <f t="shared" si="10"/>
        <v>0.30630630630630629</v>
      </c>
      <c r="AM23">
        <v>168</v>
      </c>
      <c r="AN23">
        <v>140</v>
      </c>
      <c r="AO23" s="33">
        <f t="shared" si="11"/>
        <v>0.3083083083083083</v>
      </c>
      <c r="AP23">
        <v>212</v>
      </c>
      <c r="AQ23">
        <v>173</v>
      </c>
      <c r="AR23" s="33">
        <f t="shared" si="12"/>
        <v>0.38538538538538536</v>
      </c>
      <c r="AS23" s="33">
        <f t="shared" si="13"/>
        <v>0.49837133550488599</v>
      </c>
      <c r="AT23">
        <v>11</v>
      </c>
      <c r="AU23">
        <v>366</v>
      </c>
      <c r="AV23">
        <v>344</v>
      </c>
      <c r="AW23">
        <v>306</v>
      </c>
      <c r="AX23" s="2">
        <v>28.7</v>
      </c>
      <c r="AY23" s="3">
        <v>6</v>
      </c>
      <c r="AZ23" s="2">
        <v>33</v>
      </c>
      <c r="BA23" s="2">
        <v>25.7</v>
      </c>
      <c r="BB23" s="21">
        <v>0.114</v>
      </c>
      <c r="BC23">
        <v>9</v>
      </c>
      <c r="BD23" s="21">
        <v>-0.113</v>
      </c>
      <c r="BE23" s="2">
        <v>30.6</v>
      </c>
      <c r="BF23" s="2">
        <v>33.799999999999997</v>
      </c>
      <c r="BG23" s="2">
        <v>27.5</v>
      </c>
      <c r="BH23" s="21">
        <v>0.97099999999999997</v>
      </c>
      <c r="BI23" s="21">
        <v>0.21199999999999999</v>
      </c>
      <c r="BJ23" t="s">
        <v>1125</v>
      </c>
      <c r="BK23" s="2">
        <v>66.8</v>
      </c>
      <c r="BL23" t="s">
        <v>747</v>
      </c>
      <c r="BM23" s="2">
        <v>39.4</v>
      </c>
      <c r="BN23" t="s">
        <v>222</v>
      </c>
      <c r="BO23" s="2">
        <v>17.7</v>
      </c>
      <c r="BP23" t="s">
        <v>1909</v>
      </c>
      <c r="BQ23" s="2">
        <v>37.9</v>
      </c>
      <c r="BR23" t="s">
        <v>3694</v>
      </c>
      <c r="BS23" s="2">
        <v>31.2</v>
      </c>
      <c r="BT23" s="32">
        <f t="shared" si="14"/>
        <v>6.9548872180451124E-2</v>
      </c>
      <c r="BU23" s="34">
        <f t="shared" si="15"/>
        <v>0.92471042471042475</v>
      </c>
      <c r="BV23" s="35">
        <f t="shared" si="16"/>
        <v>931.66531192846981</v>
      </c>
      <c r="BW23" s="32">
        <f t="shared" si="17"/>
        <v>-5.7407031091241262E-3</v>
      </c>
      <c r="BX23" s="36">
        <f t="shared" si="18"/>
        <v>2.0997209830277561</v>
      </c>
      <c r="BY23" s="37">
        <f t="shared" si="19"/>
        <v>2.2132194145427699</v>
      </c>
      <c r="BZ23" s="37">
        <f t="shared" si="20"/>
        <v>30.190582782993683</v>
      </c>
      <c r="CA23" s="37">
        <f t="shared" si="21"/>
        <v>29.396093762388588</v>
      </c>
      <c r="CB23" s="37">
        <f t="shared" si="22"/>
        <v>56.011475952659339</v>
      </c>
      <c r="CC23" s="37">
        <f t="shared" si="23"/>
        <v>53.287513596299</v>
      </c>
      <c r="CD23" s="38">
        <f t="shared" si="24"/>
        <v>2.7239623563603388</v>
      </c>
      <c r="CE23" s="3">
        <v>37</v>
      </c>
      <c r="CF23" s="3">
        <v>39</v>
      </c>
      <c r="CG23" s="3">
        <v>495</v>
      </c>
      <c r="CH23" s="3">
        <v>479</v>
      </c>
      <c r="CI23" s="3">
        <v>196</v>
      </c>
      <c r="CJ23" s="3">
        <v>178</v>
      </c>
      <c r="CK23" s="3">
        <v>243</v>
      </c>
      <c r="CL23" s="3">
        <v>259</v>
      </c>
      <c r="CM23" s="20">
        <f t="shared" si="25"/>
        <v>2.3480503042430758</v>
      </c>
      <c r="CN23" s="37">
        <f t="shared" si="26"/>
        <v>2.4922935659473997</v>
      </c>
      <c r="CO23" s="37">
        <f t="shared" si="27"/>
        <v>2.339257996108524</v>
      </c>
      <c r="CP23" s="37">
        <f t="shared" si="28"/>
        <v>27.196606982794428</v>
      </c>
      <c r="CQ23" s="37">
        <f t="shared" si="29"/>
        <v>30.23545615530924</v>
      </c>
      <c r="CR23" s="37">
        <f t="shared" si="30"/>
        <v>50.392426925515402</v>
      </c>
      <c r="CS23" s="37">
        <f t="shared" si="31"/>
        <v>53.321964976716728</v>
      </c>
      <c r="CT23" s="22">
        <f t="shared" si="32"/>
        <v>5.6535004075616655</v>
      </c>
      <c r="CU23" s="35">
        <v>114</v>
      </c>
      <c r="CV23" s="35">
        <v>107</v>
      </c>
      <c r="CW23" s="35">
        <v>1130</v>
      </c>
      <c r="CX23" s="35">
        <v>1276</v>
      </c>
      <c r="CY23" s="35">
        <v>462</v>
      </c>
      <c r="CZ23" s="35">
        <v>448</v>
      </c>
      <c r="DA23" s="35">
        <v>608</v>
      </c>
      <c r="DB23" s="35">
        <v>599</v>
      </c>
      <c r="DC23">
        <v>6</v>
      </c>
      <c r="DD23">
        <v>9</v>
      </c>
      <c r="DE23" s="35">
        <f t="shared" si="33"/>
        <v>3</v>
      </c>
      <c r="DF23" s="36">
        <f t="shared" si="34"/>
        <v>0.34049529454504152</v>
      </c>
      <c r="DG23" s="37">
        <f t="shared" si="35"/>
        <v>0.51074294181756241</v>
      </c>
      <c r="DH23" s="37">
        <f t="shared" si="36"/>
        <v>0.17024764727252076</v>
      </c>
      <c r="DI23" s="2">
        <v>626.6</v>
      </c>
      <c r="DJ23">
        <v>25</v>
      </c>
      <c r="DK23">
        <v>19</v>
      </c>
      <c r="DL23">
        <v>5.2</v>
      </c>
      <c r="DM23">
        <v>596</v>
      </c>
      <c r="DN23">
        <v>547</v>
      </c>
      <c r="DO23">
        <v>1.8</v>
      </c>
      <c r="DP23">
        <v>441</v>
      </c>
      <c r="DQ23">
        <v>400</v>
      </c>
      <c r="DR23">
        <v>2.4</v>
      </c>
      <c r="DS23">
        <v>319</v>
      </c>
      <c r="DT23">
        <v>294</v>
      </c>
      <c r="DU23">
        <v>2.2999999999999998</v>
      </c>
      <c r="DV23" s="39">
        <v>1.5</v>
      </c>
      <c r="DW23" s="39">
        <v>1.5</v>
      </c>
      <c r="DX23" s="39">
        <v>-0.60000000000000009</v>
      </c>
      <c r="DY23" s="39">
        <v>-0.4</v>
      </c>
      <c r="DZ23" s="39">
        <v>0</v>
      </c>
      <c r="EA23" s="39">
        <v>0.5</v>
      </c>
    </row>
    <row r="24" spans="1:131" x14ac:dyDescent="0.2">
      <c r="A24" s="12" t="s">
        <v>263</v>
      </c>
      <c r="B24" s="12" t="s">
        <v>264</v>
      </c>
      <c r="C24" t="s">
        <v>262</v>
      </c>
      <c r="D24" t="s">
        <v>265</v>
      </c>
      <c r="E24" s="12" t="s">
        <v>170</v>
      </c>
      <c r="F24">
        <v>2</v>
      </c>
      <c r="G24">
        <v>0</v>
      </c>
      <c r="H24">
        <v>0</v>
      </c>
      <c r="I24" s="31">
        <f t="shared" si="0"/>
        <v>0</v>
      </c>
      <c r="J24">
        <v>0</v>
      </c>
      <c r="K24">
        <v>0</v>
      </c>
      <c r="L24" s="16">
        <f t="shared" si="1"/>
        <v>0</v>
      </c>
      <c r="M24" s="15">
        <v>0</v>
      </c>
      <c r="N24" s="15">
        <v>0</v>
      </c>
      <c r="O24" s="15">
        <v>0</v>
      </c>
      <c r="P24">
        <v>1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 s="2">
        <v>23.0333333333</v>
      </c>
      <c r="V24" s="2">
        <v>11.516666666700001</v>
      </c>
      <c r="W24">
        <v>11.52</v>
      </c>
      <c r="X24">
        <v>33.979999999999997</v>
      </c>
      <c r="Y24" s="32">
        <f t="shared" si="4"/>
        <v>0.25318681318681319</v>
      </c>
      <c r="Z24" s="15">
        <f t="shared" si="5"/>
        <v>0</v>
      </c>
      <c r="AA24">
        <v>0</v>
      </c>
      <c r="AB24">
        <v>0</v>
      </c>
      <c r="AC24">
        <v>0</v>
      </c>
      <c r="AD24" s="13">
        <f t="shared" si="6"/>
        <v>0</v>
      </c>
      <c r="AE24" s="13">
        <f t="shared" si="7"/>
        <v>0</v>
      </c>
      <c r="AF24" s="13">
        <f t="shared" si="8"/>
        <v>0</v>
      </c>
      <c r="AG24">
        <v>8</v>
      </c>
      <c r="AH24">
        <v>6</v>
      </c>
      <c r="AI24" s="17">
        <f t="shared" si="9"/>
        <v>0.5714285714285714</v>
      </c>
      <c r="AJ24">
        <v>2</v>
      </c>
      <c r="AK24">
        <v>1</v>
      </c>
      <c r="AL24" s="32">
        <f t="shared" si="10"/>
        <v>0.21428571428571427</v>
      </c>
      <c r="AM24">
        <v>3</v>
      </c>
      <c r="AN24">
        <v>3</v>
      </c>
      <c r="AO24" s="33">
        <f t="shared" si="11"/>
        <v>0.42857142857142855</v>
      </c>
      <c r="AP24">
        <v>3</v>
      </c>
      <c r="AQ24">
        <v>2</v>
      </c>
      <c r="AR24" s="33">
        <f t="shared" si="12"/>
        <v>0.35714285714285715</v>
      </c>
      <c r="AS24" s="33">
        <f t="shared" si="13"/>
        <v>0.33333333333333331</v>
      </c>
      <c r="AU24">
        <v>7</v>
      </c>
      <c r="AV24">
        <v>5</v>
      </c>
      <c r="AW24">
        <v>5</v>
      </c>
      <c r="AX24" s="2">
        <v>26.8</v>
      </c>
      <c r="AZ24" s="2">
        <v>29.2</v>
      </c>
      <c r="BA24" s="2">
        <v>25.3</v>
      </c>
      <c r="BB24" s="21">
        <v>2.2890000000000001</v>
      </c>
      <c r="BD24" s="21">
        <v>3.637</v>
      </c>
      <c r="BE24" s="2">
        <v>23.1</v>
      </c>
      <c r="BF24" s="2">
        <v>29.9</v>
      </c>
      <c r="BG24" s="2">
        <v>16.2</v>
      </c>
      <c r="BH24" s="21">
        <v>-4.4980000000000002</v>
      </c>
      <c r="BI24" s="21">
        <v>1.389</v>
      </c>
      <c r="BK24" s="2">
        <v>0</v>
      </c>
      <c r="BM24" s="2">
        <v>0</v>
      </c>
      <c r="BO24" s="2">
        <v>0</v>
      </c>
      <c r="BQ24" s="2">
        <v>0</v>
      </c>
      <c r="BS24" s="2">
        <v>0</v>
      </c>
      <c r="BT24" s="32">
        <f t="shared" si="14"/>
        <v>0</v>
      </c>
      <c r="BU24" s="34">
        <f t="shared" si="15"/>
        <v>0.7</v>
      </c>
      <c r="BV24" s="35">
        <f t="shared" si="16"/>
        <v>700</v>
      </c>
      <c r="BW24" s="32">
        <f t="shared" si="17"/>
        <v>-0.30000000000000004</v>
      </c>
      <c r="BX24" s="36">
        <f t="shared" si="18"/>
        <v>0</v>
      </c>
      <c r="BY24" s="37">
        <f t="shared" si="19"/>
        <v>7.8147612156069037</v>
      </c>
      <c r="BZ24" s="37">
        <f t="shared" si="20"/>
        <v>26.049204052023011</v>
      </c>
      <c r="CA24" s="37">
        <f t="shared" si="21"/>
        <v>26.049204052023011</v>
      </c>
      <c r="CB24" s="37">
        <f t="shared" si="22"/>
        <v>44.283646888439122</v>
      </c>
      <c r="CC24" s="37">
        <f t="shared" si="23"/>
        <v>52.098408104046023</v>
      </c>
      <c r="CD24" s="38">
        <f t="shared" si="24"/>
        <v>-7.8147612156069002</v>
      </c>
      <c r="CE24" s="3">
        <v>0</v>
      </c>
      <c r="CF24" s="3">
        <v>3</v>
      </c>
      <c r="CG24" s="3">
        <v>10</v>
      </c>
      <c r="CH24" s="3">
        <v>7</v>
      </c>
      <c r="CI24" s="3">
        <v>4</v>
      </c>
      <c r="CJ24" s="3">
        <v>8</v>
      </c>
      <c r="CK24" s="3">
        <v>2</v>
      </c>
      <c r="CL24" s="3">
        <v>3</v>
      </c>
      <c r="CM24" s="20">
        <f t="shared" si="25"/>
        <v>-1.6567612156068989</v>
      </c>
      <c r="CN24" s="37">
        <f t="shared" si="26"/>
        <v>0</v>
      </c>
      <c r="CO24" s="37">
        <f t="shared" si="27"/>
        <v>1.7657445556209537</v>
      </c>
      <c r="CP24" s="37">
        <f t="shared" si="28"/>
        <v>22.954679223072397</v>
      </c>
      <c r="CQ24" s="37">
        <f t="shared" si="29"/>
        <v>30.900529723366692</v>
      </c>
      <c r="CR24" s="37">
        <f t="shared" si="30"/>
        <v>46.792230723955271</v>
      </c>
      <c r="CS24" s="37">
        <f t="shared" si="31"/>
        <v>63.566804002354324</v>
      </c>
      <c r="CT24" s="22">
        <f t="shared" si="32"/>
        <v>8.9598120627921531</v>
      </c>
      <c r="CU24" s="35">
        <v>0</v>
      </c>
      <c r="CV24" s="35">
        <v>2</v>
      </c>
      <c r="CW24" s="35">
        <v>26</v>
      </c>
      <c r="CX24" s="35">
        <v>33</v>
      </c>
      <c r="CY24" s="35">
        <v>12</v>
      </c>
      <c r="CZ24" s="35">
        <v>20</v>
      </c>
      <c r="DA24" s="35">
        <v>17</v>
      </c>
      <c r="DB24" s="35">
        <v>15</v>
      </c>
      <c r="DC24">
        <v>0</v>
      </c>
      <c r="DD24">
        <v>0</v>
      </c>
      <c r="DE24" s="35">
        <f t="shared" si="33"/>
        <v>0</v>
      </c>
      <c r="DF24" s="36">
        <f t="shared" si="34"/>
        <v>0</v>
      </c>
      <c r="DG24" s="37">
        <f t="shared" si="35"/>
        <v>0</v>
      </c>
      <c r="DH24" s="37">
        <f t="shared" si="36"/>
        <v>0</v>
      </c>
      <c r="DI24" s="2">
        <v>13.9</v>
      </c>
      <c r="DJ24">
        <v>0</v>
      </c>
      <c r="DK24">
        <v>1</v>
      </c>
      <c r="DL24">
        <v>0</v>
      </c>
      <c r="DM24">
        <v>12</v>
      </c>
      <c r="DN24">
        <v>13</v>
      </c>
      <c r="DO24">
        <v>2.8</v>
      </c>
      <c r="DP24">
        <v>10</v>
      </c>
      <c r="DQ24">
        <v>11</v>
      </c>
      <c r="DR24">
        <v>6.9</v>
      </c>
      <c r="DS24">
        <v>7</v>
      </c>
      <c r="DT24">
        <v>5</v>
      </c>
      <c r="DU24">
        <v>17.8</v>
      </c>
      <c r="DV24" s="39">
        <v>-0.4</v>
      </c>
      <c r="DW24" s="39">
        <v>-0.4</v>
      </c>
      <c r="DX24" s="39">
        <v>0</v>
      </c>
      <c r="DY24" s="39">
        <v>0.1</v>
      </c>
      <c r="DZ24" s="39">
        <v>0</v>
      </c>
      <c r="EA24" s="39">
        <v>-0.30000000000000004</v>
      </c>
    </row>
    <row r="25" spans="1:131" x14ac:dyDescent="0.2">
      <c r="A25" s="12" t="s">
        <v>263</v>
      </c>
      <c r="B25" s="12" t="s">
        <v>270</v>
      </c>
      <c r="C25" t="s">
        <v>269</v>
      </c>
      <c r="D25" t="s">
        <v>271</v>
      </c>
      <c r="E25" s="12" t="s">
        <v>178</v>
      </c>
      <c r="F25">
        <v>15</v>
      </c>
      <c r="G25">
        <v>0</v>
      </c>
      <c r="H25">
        <v>1</v>
      </c>
      <c r="I25" s="31">
        <f t="shared" si="0"/>
        <v>1</v>
      </c>
      <c r="J25">
        <v>0</v>
      </c>
      <c r="K25">
        <v>1</v>
      </c>
      <c r="L25" s="16">
        <f t="shared" si="1"/>
        <v>0.42533081285434188</v>
      </c>
      <c r="M25" s="15">
        <v>0</v>
      </c>
      <c r="N25" s="15">
        <v>0</v>
      </c>
      <c r="O25" s="15">
        <v>1</v>
      </c>
      <c r="P25">
        <v>6</v>
      </c>
      <c r="Q25">
        <v>1</v>
      </c>
      <c r="R25">
        <v>10</v>
      </c>
      <c r="S25" s="13">
        <f t="shared" si="2"/>
        <v>0</v>
      </c>
      <c r="T25" s="13">
        <f t="shared" si="3"/>
        <v>0</v>
      </c>
      <c r="U25" s="2">
        <v>141.0666666667</v>
      </c>
      <c r="V25" s="2">
        <v>9.4</v>
      </c>
      <c r="W25">
        <v>9.4</v>
      </c>
      <c r="X25">
        <v>39.159999999999997</v>
      </c>
      <c r="Y25" s="32">
        <f t="shared" si="4"/>
        <v>0.19357495881383857</v>
      </c>
      <c r="Z25" s="15">
        <f t="shared" si="5"/>
        <v>0</v>
      </c>
      <c r="AA25">
        <v>13</v>
      </c>
      <c r="AB25">
        <v>17</v>
      </c>
      <c r="AC25">
        <v>22</v>
      </c>
      <c r="AD25" s="13">
        <f t="shared" si="6"/>
        <v>0</v>
      </c>
      <c r="AE25" s="13">
        <f t="shared" si="7"/>
        <v>0.33333333333333331</v>
      </c>
      <c r="AF25" s="13">
        <f t="shared" si="8"/>
        <v>0.33333333333333331</v>
      </c>
      <c r="AI25" s="17" t="str">
        <f t="shared" si="9"/>
        <v xml:space="preserve"> </v>
      </c>
      <c r="AJ25">
        <v>11</v>
      </c>
      <c r="AK25">
        <v>21</v>
      </c>
      <c r="AL25" s="32">
        <f t="shared" si="10"/>
        <v>0.26890756302521007</v>
      </c>
      <c r="AM25">
        <v>23</v>
      </c>
      <c r="AN25">
        <v>24</v>
      </c>
      <c r="AO25" s="33">
        <f t="shared" si="11"/>
        <v>0.3949579831932773</v>
      </c>
      <c r="AP25">
        <v>23</v>
      </c>
      <c r="AQ25">
        <v>17</v>
      </c>
      <c r="AR25" s="33">
        <f t="shared" si="12"/>
        <v>0.33613445378151263</v>
      </c>
      <c r="AS25" s="33">
        <f t="shared" si="13"/>
        <v>0.4050632911392405</v>
      </c>
      <c r="AU25">
        <v>42</v>
      </c>
      <c r="AV25">
        <v>54</v>
      </c>
      <c r="AW25">
        <v>27</v>
      </c>
      <c r="AX25" s="2">
        <v>27.7</v>
      </c>
      <c r="AZ25" s="2">
        <v>33.1</v>
      </c>
      <c r="BA25" s="2">
        <v>24.1</v>
      </c>
      <c r="BB25" s="21">
        <v>-0.57699999999999996</v>
      </c>
      <c r="BD25" s="21">
        <v>-1.423</v>
      </c>
      <c r="BE25" s="2">
        <v>27.4</v>
      </c>
      <c r="BF25" s="2">
        <v>32.1</v>
      </c>
      <c r="BG25" s="2">
        <v>25.7</v>
      </c>
      <c r="BH25" s="21">
        <v>0.92800000000000005</v>
      </c>
      <c r="BI25" s="21">
        <v>2.8120000000000003</v>
      </c>
      <c r="BJ25" t="s">
        <v>1909</v>
      </c>
      <c r="BK25" s="2">
        <v>27.9</v>
      </c>
      <c r="BL25" t="s">
        <v>2741</v>
      </c>
      <c r="BM25" s="2">
        <v>27.3</v>
      </c>
      <c r="BN25" t="s">
        <v>1316</v>
      </c>
      <c r="BO25" s="2">
        <v>26.9</v>
      </c>
      <c r="BP25" t="s">
        <v>3040</v>
      </c>
      <c r="BQ25" s="2">
        <v>31.6</v>
      </c>
      <c r="BR25" t="s">
        <v>1744</v>
      </c>
      <c r="BS25" s="2">
        <v>26.2</v>
      </c>
      <c r="BT25" s="32">
        <f t="shared" si="14"/>
        <v>5.1724137931034482E-2</v>
      </c>
      <c r="BU25" s="34">
        <f t="shared" si="15"/>
        <v>0.91304347826086951</v>
      </c>
      <c r="BV25" s="35">
        <f t="shared" si="16"/>
        <v>918.21589205397299</v>
      </c>
      <c r="BW25" s="32">
        <f t="shared" si="17"/>
        <v>-3.5232383808096006E-2</v>
      </c>
      <c r="BX25" s="36">
        <f t="shared" si="18"/>
        <v>1.2765957446808511</v>
      </c>
      <c r="BY25" s="37">
        <f t="shared" si="19"/>
        <v>2.5531914893617023</v>
      </c>
      <c r="BZ25" s="37">
        <f t="shared" si="20"/>
        <v>24.680851063829785</v>
      </c>
      <c r="CA25" s="37">
        <f t="shared" si="21"/>
        <v>29.361702127659573</v>
      </c>
      <c r="CB25" s="37">
        <f t="shared" si="22"/>
        <v>43.404255319148938</v>
      </c>
      <c r="CC25" s="37">
        <f t="shared" si="23"/>
        <v>61.276595744680847</v>
      </c>
      <c r="CD25" s="38">
        <f t="shared" si="24"/>
        <v>-17.87234042553191</v>
      </c>
      <c r="CE25" s="3">
        <v>3</v>
      </c>
      <c r="CF25" s="3">
        <v>6</v>
      </c>
      <c r="CG25" s="3">
        <v>55</v>
      </c>
      <c r="CH25" s="3">
        <v>63</v>
      </c>
      <c r="CI25" s="3">
        <v>22</v>
      </c>
      <c r="CJ25" s="3">
        <v>34</v>
      </c>
      <c r="CK25" s="3">
        <v>41</v>
      </c>
      <c r="CL25" s="3">
        <v>22</v>
      </c>
      <c r="CM25" s="20">
        <f t="shared" si="25"/>
        <v>-19.918859412873683</v>
      </c>
      <c r="CN25" s="37">
        <f t="shared" si="26"/>
        <v>2.6557711950970382</v>
      </c>
      <c r="CO25" s="37">
        <f t="shared" si="27"/>
        <v>2.3493360572012256</v>
      </c>
      <c r="CP25" s="37">
        <f t="shared" si="28"/>
        <v>31.052093973442293</v>
      </c>
      <c r="CQ25" s="37">
        <f t="shared" si="29"/>
        <v>26.659856996935648</v>
      </c>
      <c r="CR25" s="37">
        <f t="shared" si="30"/>
        <v>55.158324821246175</v>
      </c>
      <c r="CS25" s="37">
        <f t="shared" si="31"/>
        <v>54.034729315628191</v>
      </c>
      <c r="CT25" s="22">
        <f t="shared" si="32"/>
        <v>-18.995935931149894</v>
      </c>
      <c r="CU25" s="35">
        <v>26</v>
      </c>
      <c r="CV25" s="35">
        <v>23</v>
      </c>
      <c r="CW25" s="35">
        <v>278</v>
      </c>
      <c r="CX25" s="35">
        <v>238</v>
      </c>
      <c r="CY25" s="35">
        <v>123</v>
      </c>
      <c r="CZ25" s="35">
        <v>130</v>
      </c>
      <c r="DA25" s="35">
        <v>138</v>
      </c>
      <c r="DB25" s="35">
        <v>113</v>
      </c>
      <c r="DC25">
        <v>2</v>
      </c>
      <c r="DD25">
        <v>2</v>
      </c>
      <c r="DE25" s="35">
        <f t="shared" si="33"/>
        <v>0</v>
      </c>
      <c r="DF25" s="36">
        <f t="shared" si="34"/>
        <v>0.85106382978723405</v>
      </c>
      <c r="DG25" s="37">
        <f t="shared" si="35"/>
        <v>0.85106382978723405</v>
      </c>
      <c r="DH25" s="37">
        <f t="shared" si="36"/>
        <v>0</v>
      </c>
      <c r="DI25" s="2">
        <v>98.3</v>
      </c>
      <c r="DJ25">
        <v>3</v>
      </c>
      <c r="DK25">
        <v>3</v>
      </c>
      <c r="DL25">
        <v>-4.5</v>
      </c>
      <c r="DM25">
        <v>72</v>
      </c>
      <c r="DN25">
        <v>97</v>
      </c>
      <c r="DO25">
        <v>-7.5</v>
      </c>
      <c r="DP25">
        <v>56</v>
      </c>
      <c r="DQ25">
        <v>70</v>
      </c>
      <c r="DR25">
        <v>-7.5</v>
      </c>
      <c r="DS25">
        <v>43</v>
      </c>
      <c r="DT25">
        <v>45</v>
      </c>
      <c r="DU25">
        <v>-4.7</v>
      </c>
      <c r="DV25" s="39">
        <v>-0.8</v>
      </c>
      <c r="DW25" s="39">
        <v>-0.8</v>
      </c>
      <c r="DX25" s="39">
        <v>0.4</v>
      </c>
      <c r="DY25" s="39">
        <v>-0.60000000000000009</v>
      </c>
      <c r="DZ25" s="39">
        <v>-0.5</v>
      </c>
      <c r="EA25" s="39">
        <v>-1.6</v>
      </c>
    </row>
    <row r="26" spans="1:131" x14ac:dyDescent="0.2">
      <c r="A26" s="12" t="s">
        <v>275</v>
      </c>
      <c r="B26" s="12" t="s">
        <v>276</v>
      </c>
      <c r="C26" t="s">
        <v>274</v>
      </c>
      <c r="D26" t="s">
        <v>265</v>
      </c>
      <c r="E26" s="12" t="s">
        <v>132</v>
      </c>
      <c r="F26">
        <v>74</v>
      </c>
      <c r="G26">
        <v>17</v>
      </c>
      <c r="H26">
        <v>24</v>
      </c>
      <c r="I26" s="31">
        <f t="shared" si="0"/>
        <v>41</v>
      </c>
      <c r="J26">
        <v>10</v>
      </c>
      <c r="K26">
        <v>13</v>
      </c>
      <c r="L26" s="16">
        <f t="shared" si="1"/>
        <v>2.2186814177914731</v>
      </c>
      <c r="M26" s="15">
        <v>15</v>
      </c>
      <c r="N26" s="15">
        <v>11</v>
      </c>
      <c r="O26" s="15">
        <v>13</v>
      </c>
      <c r="P26">
        <v>131</v>
      </c>
      <c r="Q26">
        <v>42</v>
      </c>
      <c r="R26">
        <v>36</v>
      </c>
      <c r="S26" s="13">
        <f t="shared" si="2"/>
        <v>0.12977099236641221</v>
      </c>
      <c r="T26" s="13">
        <f t="shared" si="3"/>
        <v>8.1339712918660281E-2</v>
      </c>
      <c r="U26" s="2">
        <v>1108.7666666667001</v>
      </c>
      <c r="V26" s="2">
        <v>14.983333333299999</v>
      </c>
      <c r="W26">
        <v>14.44</v>
      </c>
      <c r="X26">
        <v>33.08</v>
      </c>
      <c r="Y26" s="32">
        <f t="shared" si="4"/>
        <v>0.3038720538720539</v>
      </c>
      <c r="Z26" s="15">
        <f t="shared" si="5"/>
        <v>103.45454545454545</v>
      </c>
      <c r="AA26">
        <v>37</v>
      </c>
      <c r="AB26">
        <v>248</v>
      </c>
      <c r="AC26">
        <v>81</v>
      </c>
      <c r="AD26" s="13">
        <f t="shared" si="6"/>
        <v>0.30909090909090908</v>
      </c>
      <c r="AE26" s="13">
        <f t="shared" si="7"/>
        <v>0.43636363636363634</v>
      </c>
      <c r="AF26" s="13">
        <f t="shared" si="8"/>
        <v>0.74545454545454537</v>
      </c>
      <c r="AG26">
        <v>454</v>
      </c>
      <c r="AH26">
        <v>430</v>
      </c>
      <c r="AI26" s="17">
        <f t="shared" si="9"/>
        <v>0.51357466063348411</v>
      </c>
      <c r="AJ26">
        <v>178</v>
      </c>
      <c r="AK26">
        <v>178</v>
      </c>
      <c r="AL26" s="32">
        <f t="shared" si="10"/>
        <v>0.30220713073005095</v>
      </c>
      <c r="AM26">
        <v>204</v>
      </c>
      <c r="AN26">
        <v>200</v>
      </c>
      <c r="AO26" s="33">
        <f t="shared" si="11"/>
        <v>0.34295415959252973</v>
      </c>
      <c r="AP26">
        <v>210</v>
      </c>
      <c r="AQ26">
        <v>208</v>
      </c>
      <c r="AR26" s="33">
        <f t="shared" si="12"/>
        <v>0.35483870967741937</v>
      </c>
      <c r="AS26" s="33">
        <f t="shared" si="13"/>
        <v>0.46842105263157896</v>
      </c>
      <c r="AT26">
        <v>3</v>
      </c>
      <c r="AU26">
        <v>396</v>
      </c>
      <c r="AV26">
        <v>372</v>
      </c>
      <c r="AW26">
        <v>353</v>
      </c>
      <c r="AX26" s="2">
        <v>30</v>
      </c>
      <c r="AY26" s="3">
        <v>2</v>
      </c>
      <c r="AZ26" s="2">
        <v>34.6</v>
      </c>
      <c r="BA26" s="2">
        <v>27</v>
      </c>
      <c r="BB26" s="21">
        <v>1.06</v>
      </c>
      <c r="BC26">
        <v>3</v>
      </c>
      <c r="BD26" s="21">
        <v>0.52600000000000002</v>
      </c>
      <c r="BE26" s="2">
        <v>32.6</v>
      </c>
      <c r="BF26" s="2">
        <v>35.200000000000003</v>
      </c>
      <c r="BG26" s="2">
        <v>30</v>
      </c>
      <c r="BH26" s="21">
        <v>3.843</v>
      </c>
      <c r="BI26" s="21">
        <v>9.0760000000000005</v>
      </c>
      <c r="BJ26" t="s">
        <v>3310</v>
      </c>
      <c r="BK26" s="2">
        <v>73.599999999999994</v>
      </c>
      <c r="BL26" t="s">
        <v>2706</v>
      </c>
      <c r="BM26" s="2">
        <v>65.599999999999994</v>
      </c>
      <c r="BN26" t="s">
        <v>3113</v>
      </c>
      <c r="BO26" s="2">
        <v>30</v>
      </c>
      <c r="BP26" t="s">
        <v>2832</v>
      </c>
      <c r="BQ26" s="2">
        <v>53.9</v>
      </c>
      <c r="BR26" t="s">
        <v>581</v>
      </c>
      <c r="BS26" s="2">
        <v>51.7</v>
      </c>
      <c r="BT26" s="32">
        <f t="shared" si="14"/>
        <v>9.6660808435852369E-2</v>
      </c>
      <c r="BU26" s="34">
        <f t="shared" si="15"/>
        <v>0.9151785714285714</v>
      </c>
      <c r="BV26" s="35">
        <f t="shared" si="16"/>
        <v>924.84465227215674</v>
      </c>
      <c r="BW26" s="32">
        <f t="shared" si="17"/>
        <v>1.1839379864423766E-2</v>
      </c>
      <c r="BX26" s="36">
        <f t="shared" si="18"/>
        <v>2.9762799507025899</v>
      </c>
      <c r="BY26" s="37">
        <f t="shared" si="19"/>
        <v>2.0563388750308804</v>
      </c>
      <c r="BZ26" s="37">
        <f t="shared" si="20"/>
        <v>30.790968944541341</v>
      </c>
      <c r="CA26" s="37">
        <f t="shared" si="21"/>
        <v>24.243153052995641</v>
      </c>
      <c r="CB26" s="37">
        <f t="shared" si="22"/>
        <v>59.633827375895535</v>
      </c>
      <c r="CC26" s="37">
        <f t="shared" si="23"/>
        <v>48.161621020460096</v>
      </c>
      <c r="CD26" s="38">
        <f t="shared" si="24"/>
        <v>11.472206355435439</v>
      </c>
      <c r="CE26" s="3">
        <v>55</v>
      </c>
      <c r="CF26" s="3">
        <v>38</v>
      </c>
      <c r="CG26" s="3">
        <v>514</v>
      </c>
      <c r="CH26" s="3">
        <v>410</v>
      </c>
      <c r="CI26" s="3">
        <v>248</v>
      </c>
      <c r="CJ26" s="3">
        <v>196</v>
      </c>
      <c r="CK26" s="3">
        <v>246</v>
      </c>
      <c r="CL26" s="3">
        <v>285</v>
      </c>
      <c r="CM26" s="20">
        <f t="shared" si="25"/>
        <v>3.5901010922775427</v>
      </c>
      <c r="CN26" s="37">
        <f t="shared" si="26"/>
        <v>2.5000817020164057</v>
      </c>
      <c r="CO26" s="37">
        <f t="shared" si="27"/>
        <v>1.9853589986600868</v>
      </c>
      <c r="CP26" s="37">
        <f t="shared" si="28"/>
        <v>28.603875943658288</v>
      </c>
      <c r="CQ26" s="37">
        <f t="shared" si="29"/>
        <v>26.373410895780907</v>
      </c>
      <c r="CR26" s="37">
        <f t="shared" si="30"/>
        <v>54.707670185300174</v>
      </c>
      <c r="CS26" s="37">
        <f t="shared" si="31"/>
        <v>48.972188633615474</v>
      </c>
      <c r="CT26" s="22">
        <f t="shared" si="32"/>
        <v>5.7367248037507395</v>
      </c>
      <c r="CU26" s="35">
        <v>102</v>
      </c>
      <c r="CV26" s="35">
        <v>81</v>
      </c>
      <c r="CW26" s="35">
        <v>1065</v>
      </c>
      <c r="CX26" s="35">
        <v>995</v>
      </c>
      <c r="CY26" s="35">
        <v>506</v>
      </c>
      <c r="CZ26" s="35">
        <v>396</v>
      </c>
      <c r="DA26" s="35">
        <v>526</v>
      </c>
      <c r="DB26" s="35">
        <v>559</v>
      </c>
      <c r="DC26">
        <v>29</v>
      </c>
      <c r="DD26">
        <v>21</v>
      </c>
      <c r="DE26" s="35">
        <f t="shared" si="33"/>
        <v>-8</v>
      </c>
      <c r="DF26" s="36">
        <f t="shared" si="34"/>
        <v>1.5693112467340931</v>
      </c>
      <c r="DG26" s="37">
        <f t="shared" si="35"/>
        <v>1.1363977993591707</v>
      </c>
      <c r="DH26" s="37">
        <f t="shared" si="36"/>
        <v>-0.43291344737492221</v>
      </c>
      <c r="DI26" s="2">
        <v>627</v>
      </c>
      <c r="DJ26">
        <v>30</v>
      </c>
      <c r="DK26">
        <v>16</v>
      </c>
      <c r="DL26">
        <v>15.2</v>
      </c>
      <c r="DM26">
        <v>643</v>
      </c>
      <c r="DN26">
        <v>490</v>
      </c>
      <c r="DO26">
        <v>4.3</v>
      </c>
      <c r="DP26">
        <v>465</v>
      </c>
      <c r="DQ26">
        <v>357</v>
      </c>
      <c r="DR26">
        <v>4.0999999999999996</v>
      </c>
      <c r="DS26">
        <v>331</v>
      </c>
      <c r="DT26">
        <v>252</v>
      </c>
      <c r="DU26">
        <v>6.9</v>
      </c>
      <c r="DV26" s="39">
        <v>8.6</v>
      </c>
      <c r="DW26" s="39">
        <v>8.6</v>
      </c>
      <c r="DX26" s="39">
        <v>1.5</v>
      </c>
      <c r="DY26" s="39">
        <v>1.8</v>
      </c>
      <c r="DZ26" s="39">
        <v>-4.5</v>
      </c>
      <c r="EA26" s="39">
        <v>7.4</v>
      </c>
    </row>
    <row r="27" spans="1:131" x14ac:dyDescent="0.2">
      <c r="A27" s="12" t="s">
        <v>281</v>
      </c>
      <c r="B27" s="12" t="s">
        <v>282</v>
      </c>
      <c r="C27" t="s">
        <v>280</v>
      </c>
      <c r="D27" t="s">
        <v>155</v>
      </c>
      <c r="E27" s="12" t="s">
        <v>170</v>
      </c>
      <c r="F27">
        <v>76</v>
      </c>
      <c r="G27">
        <v>9</v>
      </c>
      <c r="H27">
        <v>15</v>
      </c>
      <c r="I27" s="31">
        <f t="shared" si="0"/>
        <v>24</v>
      </c>
      <c r="J27">
        <v>6</v>
      </c>
      <c r="K27">
        <v>10</v>
      </c>
      <c r="L27" s="16">
        <f t="shared" si="1"/>
        <v>1.2860204810669589</v>
      </c>
      <c r="M27" s="15">
        <v>8</v>
      </c>
      <c r="N27" s="15">
        <v>6</v>
      </c>
      <c r="O27" s="15">
        <v>8</v>
      </c>
      <c r="P27">
        <v>136</v>
      </c>
      <c r="Q27">
        <v>51</v>
      </c>
      <c r="R27">
        <v>67</v>
      </c>
      <c r="S27" s="13">
        <f t="shared" si="2"/>
        <v>6.6176470588235295E-2</v>
      </c>
      <c r="T27" s="13">
        <f t="shared" si="3"/>
        <v>3.5433070866141732E-2</v>
      </c>
      <c r="U27" s="2">
        <v>1119.7333333332999</v>
      </c>
      <c r="V27" s="2">
        <v>14.733333333299999</v>
      </c>
      <c r="W27">
        <v>14.15</v>
      </c>
      <c r="X27">
        <v>35.15</v>
      </c>
      <c r="Y27" s="32">
        <f t="shared" si="4"/>
        <v>0.28701825557809335</v>
      </c>
      <c r="Z27" s="15">
        <f t="shared" si="5"/>
        <v>78.146341463414643</v>
      </c>
      <c r="AA27">
        <v>46</v>
      </c>
      <c r="AB27">
        <v>61</v>
      </c>
      <c r="AC27">
        <v>66</v>
      </c>
      <c r="AD27" s="13">
        <f t="shared" si="6"/>
        <v>0.21951219512195122</v>
      </c>
      <c r="AE27" s="13">
        <f t="shared" si="7"/>
        <v>0.34146341463414637</v>
      </c>
      <c r="AF27" s="13">
        <f t="shared" si="8"/>
        <v>0.56097560975609762</v>
      </c>
      <c r="AG27">
        <v>479</v>
      </c>
      <c r="AH27">
        <v>536</v>
      </c>
      <c r="AI27" s="17">
        <f t="shared" si="9"/>
        <v>0.47192118226600988</v>
      </c>
      <c r="AJ27">
        <v>148</v>
      </c>
      <c r="AK27">
        <v>181</v>
      </c>
      <c r="AL27" s="32">
        <f t="shared" si="10"/>
        <v>0.30747663551401871</v>
      </c>
      <c r="AM27">
        <v>171</v>
      </c>
      <c r="AN27">
        <v>198</v>
      </c>
      <c r="AO27" s="33">
        <f t="shared" si="11"/>
        <v>0.34485981308411218</v>
      </c>
      <c r="AP27">
        <v>173</v>
      </c>
      <c r="AQ27">
        <v>199</v>
      </c>
      <c r="AR27" s="33">
        <f t="shared" si="12"/>
        <v>0.34766355140186916</v>
      </c>
      <c r="AS27" s="33">
        <f t="shared" si="13"/>
        <v>0.47134670487106017</v>
      </c>
      <c r="AT27">
        <v>4</v>
      </c>
      <c r="AU27">
        <v>359</v>
      </c>
      <c r="AV27">
        <v>366</v>
      </c>
      <c r="AW27">
        <v>333</v>
      </c>
      <c r="AX27" s="2">
        <v>29.3</v>
      </c>
      <c r="AY27" s="3">
        <v>1</v>
      </c>
      <c r="AZ27" s="2">
        <v>33.4</v>
      </c>
      <c r="BA27" s="2">
        <v>26.5</v>
      </c>
      <c r="BB27" s="21">
        <v>1</v>
      </c>
      <c r="BC27">
        <v>4</v>
      </c>
      <c r="BD27" s="21">
        <v>1.2370000000000001</v>
      </c>
      <c r="BE27" s="2">
        <v>31.2</v>
      </c>
      <c r="BF27" s="2">
        <v>35.6</v>
      </c>
      <c r="BG27" s="2">
        <v>26.8</v>
      </c>
      <c r="BH27" s="21">
        <v>3.2349999999999999</v>
      </c>
      <c r="BI27" s="21">
        <v>-5.484</v>
      </c>
      <c r="BJ27" t="s">
        <v>1842</v>
      </c>
      <c r="BK27" s="2">
        <v>37.299999999999997</v>
      </c>
      <c r="BL27" t="s">
        <v>752</v>
      </c>
      <c r="BM27" s="2">
        <v>35.200000000000003</v>
      </c>
      <c r="BN27" t="s">
        <v>3313</v>
      </c>
      <c r="BO27" s="2">
        <v>24.5</v>
      </c>
      <c r="BP27" t="s">
        <v>644</v>
      </c>
      <c r="BQ27" s="2">
        <v>43.6</v>
      </c>
      <c r="BR27" t="s">
        <v>1488</v>
      </c>
      <c r="BS27" s="2">
        <v>39.1</v>
      </c>
      <c r="BT27" s="32">
        <f t="shared" si="14"/>
        <v>7.6779026217228458E-2</v>
      </c>
      <c r="BU27" s="34">
        <f t="shared" si="15"/>
        <v>0.91543340380549687</v>
      </c>
      <c r="BV27" s="35">
        <f t="shared" si="16"/>
        <v>923.11130642721969</v>
      </c>
      <c r="BW27" s="32">
        <f t="shared" si="17"/>
        <v>-7.787569977274672E-3</v>
      </c>
      <c r="BX27" s="36">
        <f t="shared" si="18"/>
        <v>2.19695165516096</v>
      </c>
      <c r="BY27" s="37">
        <f t="shared" si="19"/>
        <v>2.1433674684497168</v>
      </c>
      <c r="BZ27" s="37">
        <f t="shared" si="20"/>
        <v>28.613955703803725</v>
      </c>
      <c r="CA27" s="37">
        <f t="shared" si="21"/>
        <v>25.345320314417908</v>
      </c>
      <c r="CB27" s="37">
        <f t="shared" si="22"/>
        <v>55.781138366403887</v>
      </c>
      <c r="CC27" s="37">
        <f t="shared" si="23"/>
        <v>51.06572993581451</v>
      </c>
      <c r="CD27" s="38">
        <f t="shared" si="24"/>
        <v>4.7154084305893775</v>
      </c>
      <c r="CE27" s="3">
        <v>41</v>
      </c>
      <c r="CF27" s="3">
        <v>40</v>
      </c>
      <c r="CG27" s="3">
        <v>493</v>
      </c>
      <c r="CH27" s="3">
        <v>433</v>
      </c>
      <c r="CI27" s="3">
        <v>233</v>
      </c>
      <c r="CJ27" s="3">
        <v>187</v>
      </c>
      <c r="CK27" s="3">
        <v>293</v>
      </c>
      <c r="CL27" s="3">
        <v>274</v>
      </c>
      <c r="CM27" s="20">
        <f t="shared" si="25"/>
        <v>12.034087513683934</v>
      </c>
      <c r="CN27" s="37">
        <f t="shared" si="26"/>
        <v>2.111252526764992</v>
      </c>
      <c r="CO27" s="37">
        <f t="shared" si="27"/>
        <v>2.8973571909859999</v>
      </c>
      <c r="CP27" s="37">
        <f t="shared" si="28"/>
        <v>25.110428988545333</v>
      </c>
      <c r="CQ27" s="37">
        <f t="shared" si="29"/>
        <v>29.108332709440742</v>
      </c>
      <c r="CR27" s="37">
        <f t="shared" si="30"/>
        <v>48.221906116642955</v>
      </c>
      <c r="CS27" s="37">
        <f t="shared" si="31"/>
        <v>60.103316613011899</v>
      </c>
      <c r="CT27" s="22">
        <f t="shared" si="32"/>
        <v>16.596818926958321</v>
      </c>
      <c r="CU27" s="35">
        <v>94</v>
      </c>
      <c r="CV27" s="35">
        <v>129</v>
      </c>
      <c r="CW27" s="35">
        <v>1024</v>
      </c>
      <c r="CX27" s="35">
        <v>1167</v>
      </c>
      <c r="CY27" s="35">
        <v>450</v>
      </c>
      <c r="CZ27" s="35">
        <v>565</v>
      </c>
      <c r="DA27" s="35">
        <v>815</v>
      </c>
      <c r="DB27" s="35">
        <v>579</v>
      </c>
      <c r="DC27">
        <v>11</v>
      </c>
      <c r="DD27">
        <v>11</v>
      </c>
      <c r="DE27" s="35">
        <f t="shared" si="33"/>
        <v>0</v>
      </c>
      <c r="DF27" s="36">
        <f t="shared" si="34"/>
        <v>0.58942605382367219</v>
      </c>
      <c r="DG27" s="37">
        <f t="shared" si="35"/>
        <v>0.58942605382367219</v>
      </c>
      <c r="DH27" s="37">
        <f t="shared" si="36"/>
        <v>0</v>
      </c>
      <c r="DI27" s="2">
        <v>664.6</v>
      </c>
      <c r="DJ27">
        <v>21</v>
      </c>
      <c r="DK27">
        <v>22</v>
      </c>
      <c r="DL27">
        <v>6.4</v>
      </c>
      <c r="DM27">
        <v>655</v>
      </c>
      <c r="DN27">
        <v>572</v>
      </c>
      <c r="DO27">
        <v>10.3</v>
      </c>
      <c r="DP27">
        <v>488</v>
      </c>
      <c r="DQ27">
        <v>392</v>
      </c>
      <c r="DR27">
        <v>11</v>
      </c>
      <c r="DS27">
        <v>353</v>
      </c>
      <c r="DT27">
        <v>283</v>
      </c>
      <c r="DU27">
        <v>10.1</v>
      </c>
      <c r="DV27" s="39">
        <v>-2.8</v>
      </c>
      <c r="DW27" s="39">
        <v>-2.8</v>
      </c>
      <c r="DX27" s="39">
        <v>1</v>
      </c>
      <c r="DY27" s="39">
        <v>1.4</v>
      </c>
      <c r="DZ27" s="39">
        <v>2.2999999999999998</v>
      </c>
      <c r="EA27" s="39">
        <v>1.9</v>
      </c>
    </row>
    <row r="28" spans="1:131" x14ac:dyDescent="0.2">
      <c r="A28" s="12" t="s">
        <v>287</v>
      </c>
      <c r="B28" s="12" t="s">
        <v>288</v>
      </c>
      <c r="C28" t="s">
        <v>286</v>
      </c>
      <c r="D28" t="s">
        <v>210</v>
      </c>
      <c r="E28" s="12" t="s">
        <v>170</v>
      </c>
      <c r="F28">
        <v>82</v>
      </c>
      <c r="G28">
        <v>11</v>
      </c>
      <c r="H28">
        <v>23</v>
      </c>
      <c r="I28" s="31">
        <f t="shared" si="0"/>
        <v>34</v>
      </c>
      <c r="J28">
        <v>7</v>
      </c>
      <c r="K28">
        <v>13</v>
      </c>
      <c r="L28" s="16">
        <f t="shared" si="1"/>
        <v>1.6421154310553008</v>
      </c>
      <c r="M28" s="15">
        <v>10</v>
      </c>
      <c r="N28" s="15">
        <v>8</v>
      </c>
      <c r="O28" s="15">
        <v>13</v>
      </c>
      <c r="P28">
        <v>131</v>
      </c>
      <c r="Q28">
        <v>55</v>
      </c>
      <c r="R28">
        <v>43</v>
      </c>
      <c r="S28" s="13">
        <f t="shared" si="2"/>
        <v>8.3969465648854963E-2</v>
      </c>
      <c r="T28" s="13">
        <f t="shared" si="3"/>
        <v>4.8034934497816595E-2</v>
      </c>
      <c r="U28" s="2">
        <v>1242.3</v>
      </c>
      <c r="V28" s="2">
        <v>15.15</v>
      </c>
      <c r="W28">
        <v>14.41</v>
      </c>
      <c r="X28">
        <v>33.590000000000003</v>
      </c>
      <c r="Y28" s="32">
        <f t="shared" si="4"/>
        <v>0.30020833333333335</v>
      </c>
      <c r="Z28" s="15">
        <f t="shared" si="5"/>
        <v>91</v>
      </c>
      <c r="AA28">
        <v>42</v>
      </c>
      <c r="AB28">
        <v>82</v>
      </c>
      <c r="AC28">
        <v>102</v>
      </c>
      <c r="AD28" s="13">
        <f t="shared" si="6"/>
        <v>0.22916666666666666</v>
      </c>
      <c r="AE28" s="13">
        <f t="shared" si="7"/>
        <v>0.4375</v>
      </c>
      <c r="AF28" s="13">
        <f t="shared" si="8"/>
        <v>0.66666666666666663</v>
      </c>
      <c r="AG28">
        <v>571</v>
      </c>
      <c r="AH28">
        <v>587</v>
      </c>
      <c r="AI28" s="17">
        <f t="shared" si="9"/>
        <v>0.49309153713298792</v>
      </c>
      <c r="AJ28">
        <v>223</v>
      </c>
      <c r="AK28">
        <v>240</v>
      </c>
      <c r="AL28" s="32">
        <f t="shared" si="10"/>
        <v>0.39170896785109982</v>
      </c>
      <c r="AM28">
        <v>188</v>
      </c>
      <c r="AN28">
        <v>159</v>
      </c>
      <c r="AO28" s="33">
        <f t="shared" si="11"/>
        <v>0.29357021996615906</v>
      </c>
      <c r="AP28">
        <v>170</v>
      </c>
      <c r="AQ28">
        <v>202</v>
      </c>
      <c r="AR28" s="33">
        <f t="shared" si="12"/>
        <v>0.31472081218274112</v>
      </c>
      <c r="AS28" s="33">
        <f t="shared" si="13"/>
        <v>0.57160493827160497</v>
      </c>
      <c r="AT28">
        <v>12</v>
      </c>
      <c r="AU28">
        <v>512</v>
      </c>
      <c r="AV28">
        <v>415</v>
      </c>
      <c r="AW28">
        <v>404</v>
      </c>
      <c r="AX28" s="2">
        <v>29.6</v>
      </c>
      <c r="AY28" s="3">
        <v>1</v>
      </c>
      <c r="AZ28" s="2">
        <v>34.299999999999997</v>
      </c>
      <c r="BA28" s="2">
        <v>26.4</v>
      </c>
      <c r="BB28" s="21">
        <v>0.65900000000000003</v>
      </c>
      <c r="BC28">
        <v>6</v>
      </c>
      <c r="BD28" s="21">
        <v>0.46</v>
      </c>
      <c r="BE28" s="2">
        <v>31.2</v>
      </c>
      <c r="BF28" s="2">
        <v>33.1</v>
      </c>
      <c r="BG28" s="2">
        <v>29.3</v>
      </c>
      <c r="BH28" s="21">
        <v>1.577</v>
      </c>
      <c r="BI28" s="21">
        <v>-3.6659999999999999</v>
      </c>
      <c r="BJ28" t="s">
        <v>2717</v>
      </c>
      <c r="BK28" s="2">
        <v>68.3</v>
      </c>
      <c r="BL28" t="s">
        <v>1906</v>
      </c>
      <c r="BM28" s="2">
        <v>54</v>
      </c>
      <c r="BN28" t="s">
        <v>673</v>
      </c>
      <c r="BO28" s="2">
        <v>23.7</v>
      </c>
      <c r="BP28" t="s">
        <v>1591</v>
      </c>
      <c r="BQ28" s="2">
        <v>38.1</v>
      </c>
      <c r="BR28" t="s">
        <v>787</v>
      </c>
      <c r="BS28" s="2">
        <v>36.200000000000003</v>
      </c>
      <c r="BT28" s="32">
        <f t="shared" si="14"/>
        <v>7.6923076923076927E-2</v>
      </c>
      <c r="BU28" s="34">
        <f t="shared" si="15"/>
        <v>0.90476190476190477</v>
      </c>
      <c r="BV28" s="35">
        <f t="shared" si="16"/>
        <v>912.45421245421255</v>
      </c>
      <c r="BW28" s="32">
        <f t="shared" si="17"/>
        <v>-1.8315018315018305E-2</v>
      </c>
      <c r="BX28" s="36">
        <f t="shared" si="18"/>
        <v>2.3182806085486596</v>
      </c>
      <c r="BY28" s="37">
        <f t="shared" si="19"/>
        <v>3.1876358367544069</v>
      </c>
      <c r="BZ28" s="37">
        <f t="shared" si="20"/>
        <v>30.137647911132575</v>
      </c>
      <c r="CA28" s="37">
        <f t="shared" si="21"/>
        <v>33.470176285921276</v>
      </c>
      <c r="CB28" s="37">
        <f t="shared" si="22"/>
        <v>57.329147548901233</v>
      </c>
      <c r="CC28" s="37">
        <f t="shared" si="23"/>
        <v>58.681477903887952</v>
      </c>
      <c r="CD28" s="38">
        <f t="shared" si="24"/>
        <v>-1.3523303549867194</v>
      </c>
      <c r="CE28" s="3">
        <v>48</v>
      </c>
      <c r="CF28" s="3">
        <v>66</v>
      </c>
      <c r="CG28" s="3">
        <v>576</v>
      </c>
      <c r="CH28" s="3">
        <v>627</v>
      </c>
      <c r="CI28" s="3">
        <v>244</v>
      </c>
      <c r="CJ28" s="3">
        <v>232</v>
      </c>
      <c r="CK28" s="3">
        <v>290</v>
      </c>
      <c r="CL28" s="3">
        <v>319</v>
      </c>
      <c r="CM28" s="20">
        <f t="shared" si="25"/>
        <v>0.96515112649476364</v>
      </c>
      <c r="CN28" s="37">
        <f t="shared" si="26"/>
        <v>2.0912147198280557</v>
      </c>
      <c r="CO28" s="37">
        <f t="shared" si="27"/>
        <v>2.0912147198280557</v>
      </c>
      <c r="CP28" s="37">
        <f t="shared" si="28"/>
        <v>25.987699591196566</v>
      </c>
      <c r="CQ28" s="37">
        <f t="shared" si="29"/>
        <v>30.584015277485314</v>
      </c>
      <c r="CR28" s="37">
        <f t="shared" si="30"/>
        <v>50.189153275873338</v>
      </c>
      <c r="CS28" s="37">
        <f t="shared" si="31"/>
        <v>56.702415788671132</v>
      </c>
      <c r="CT28" s="22">
        <f t="shared" si="32"/>
        <v>5.1609321578110752</v>
      </c>
      <c r="CU28" s="35">
        <v>96</v>
      </c>
      <c r="CV28" s="35">
        <v>96</v>
      </c>
      <c r="CW28" s="35">
        <v>1097</v>
      </c>
      <c r="CX28" s="35">
        <v>1308</v>
      </c>
      <c r="CY28" s="35">
        <v>496</v>
      </c>
      <c r="CZ28" s="35">
        <v>533</v>
      </c>
      <c r="DA28" s="35">
        <v>666</v>
      </c>
      <c r="DB28" s="35">
        <v>615</v>
      </c>
      <c r="DC28">
        <v>20</v>
      </c>
      <c r="DD28">
        <v>15</v>
      </c>
      <c r="DE28" s="35">
        <f t="shared" si="33"/>
        <v>-5</v>
      </c>
      <c r="DF28" s="36">
        <f t="shared" si="34"/>
        <v>0.96595025356194153</v>
      </c>
      <c r="DG28" s="37">
        <f t="shared" si="35"/>
        <v>0.72446269017145615</v>
      </c>
      <c r="DH28" s="37">
        <f t="shared" si="36"/>
        <v>-0.24148756339048538</v>
      </c>
      <c r="DI28" s="2">
        <v>733.9</v>
      </c>
      <c r="DJ28">
        <v>24</v>
      </c>
      <c r="DK28">
        <v>34</v>
      </c>
      <c r="DL28">
        <v>-8.6</v>
      </c>
      <c r="DM28">
        <v>682</v>
      </c>
      <c r="DN28">
        <v>716</v>
      </c>
      <c r="DO28">
        <v>1.6</v>
      </c>
      <c r="DP28">
        <v>505</v>
      </c>
      <c r="DQ28">
        <v>541</v>
      </c>
      <c r="DR28">
        <v>1.2</v>
      </c>
      <c r="DS28">
        <v>374</v>
      </c>
      <c r="DT28">
        <v>406</v>
      </c>
      <c r="DU28">
        <v>1.4</v>
      </c>
      <c r="DV28" s="39">
        <v>-5.4</v>
      </c>
      <c r="DW28" s="39">
        <v>-5.4</v>
      </c>
      <c r="DX28" s="39">
        <v>-1.7000000000000002</v>
      </c>
      <c r="DY28" s="39">
        <v>1.3</v>
      </c>
      <c r="DZ28" s="39">
        <v>4</v>
      </c>
      <c r="EA28" s="39">
        <v>-1.8</v>
      </c>
    </row>
    <row r="29" spans="1:131" x14ac:dyDescent="0.2">
      <c r="A29" s="12" t="s">
        <v>293</v>
      </c>
      <c r="B29" s="12" t="s">
        <v>294</v>
      </c>
      <c r="C29" t="s">
        <v>292</v>
      </c>
      <c r="D29" t="s">
        <v>155</v>
      </c>
      <c r="E29" s="12" t="s">
        <v>156</v>
      </c>
      <c r="F29">
        <v>26</v>
      </c>
      <c r="G29">
        <v>1</v>
      </c>
      <c r="H29">
        <v>6</v>
      </c>
      <c r="I29" s="31">
        <f t="shared" si="0"/>
        <v>7</v>
      </c>
      <c r="J29">
        <v>2</v>
      </c>
      <c r="K29">
        <v>4</v>
      </c>
      <c r="L29" s="16">
        <f t="shared" si="1"/>
        <v>1.2451823302697895</v>
      </c>
      <c r="M29" s="15">
        <v>1</v>
      </c>
      <c r="N29" s="15">
        <v>2</v>
      </c>
      <c r="O29" s="15">
        <v>4</v>
      </c>
      <c r="P29">
        <v>26</v>
      </c>
      <c r="Q29">
        <v>9</v>
      </c>
      <c r="R29">
        <v>15</v>
      </c>
      <c r="S29" s="13">
        <f t="shared" si="2"/>
        <v>3.8461538461538464E-2</v>
      </c>
      <c r="T29" s="13">
        <f t="shared" si="3"/>
        <v>0.02</v>
      </c>
      <c r="U29" s="2">
        <v>337.3</v>
      </c>
      <c r="V29" s="2">
        <v>12.9666666667</v>
      </c>
      <c r="W29">
        <v>12.83</v>
      </c>
      <c r="X29">
        <v>36.159999999999997</v>
      </c>
      <c r="Y29" s="32">
        <f t="shared" si="4"/>
        <v>0.26189018166972855</v>
      </c>
      <c r="Z29" s="15">
        <f t="shared" si="5"/>
        <v>22.5</v>
      </c>
      <c r="AA29">
        <v>18</v>
      </c>
      <c r="AB29">
        <v>22</v>
      </c>
      <c r="AC29">
        <v>27</v>
      </c>
      <c r="AD29" s="13">
        <f t="shared" si="6"/>
        <v>8.3333333333333329E-2</v>
      </c>
      <c r="AE29" s="13">
        <f t="shared" si="7"/>
        <v>0.5</v>
      </c>
      <c r="AF29" s="13">
        <f t="shared" si="8"/>
        <v>0.58333333333333337</v>
      </c>
      <c r="AG29">
        <v>0</v>
      </c>
      <c r="AH29">
        <v>0</v>
      </c>
      <c r="AI29" s="17" t="str">
        <f t="shared" si="9"/>
        <v xml:space="preserve"> </v>
      </c>
      <c r="AJ29">
        <v>51</v>
      </c>
      <c r="AK29">
        <v>69</v>
      </c>
      <c r="AL29" s="32">
        <f t="shared" si="10"/>
        <v>0.38461538461538464</v>
      </c>
      <c r="AM29">
        <v>29</v>
      </c>
      <c r="AN29">
        <v>46</v>
      </c>
      <c r="AO29" s="33">
        <f t="shared" si="11"/>
        <v>0.24038461538461539</v>
      </c>
      <c r="AP29">
        <v>49</v>
      </c>
      <c r="AQ29">
        <v>68</v>
      </c>
      <c r="AR29" s="33">
        <f t="shared" si="12"/>
        <v>0.375</v>
      </c>
      <c r="AS29" s="33">
        <f t="shared" si="13"/>
        <v>0.61538461538461542</v>
      </c>
      <c r="AT29">
        <v>14</v>
      </c>
      <c r="AU29">
        <v>116</v>
      </c>
      <c r="AV29">
        <v>101</v>
      </c>
      <c r="AW29">
        <v>101</v>
      </c>
      <c r="AX29" s="2">
        <v>28.2</v>
      </c>
      <c r="AY29" s="3">
        <v>9</v>
      </c>
      <c r="AZ29" s="2">
        <v>32.6</v>
      </c>
      <c r="BA29" s="2">
        <v>25.2</v>
      </c>
      <c r="BB29" s="21">
        <v>-0.39900000000000002</v>
      </c>
      <c r="BC29">
        <v>12</v>
      </c>
      <c r="BD29" s="21">
        <v>0.24299999999999999</v>
      </c>
      <c r="BE29" s="2">
        <v>30.1</v>
      </c>
      <c r="BF29" s="2">
        <v>33.1</v>
      </c>
      <c r="BG29" s="2">
        <v>27.2</v>
      </c>
      <c r="BH29" s="21">
        <v>-1.2010000000000001</v>
      </c>
      <c r="BI29" s="21">
        <v>-8.5839999999999996</v>
      </c>
      <c r="BJ29" t="s">
        <v>2507</v>
      </c>
      <c r="BK29" s="2">
        <v>66.8</v>
      </c>
      <c r="BL29" t="s">
        <v>1842</v>
      </c>
      <c r="BM29" s="2">
        <v>58.9</v>
      </c>
      <c r="BN29" t="s">
        <v>3313</v>
      </c>
      <c r="BO29" s="2">
        <v>19.5</v>
      </c>
      <c r="BP29" t="s">
        <v>3023</v>
      </c>
      <c r="BQ29" s="2">
        <v>36.9</v>
      </c>
      <c r="BR29" t="s">
        <v>725</v>
      </c>
      <c r="BS29" s="2">
        <v>36</v>
      </c>
      <c r="BT29" s="32">
        <f t="shared" si="14"/>
        <v>8.8888888888888892E-2</v>
      </c>
      <c r="BU29" s="34">
        <f t="shared" si="15"/>
        <v>0.90123456790123457</v>
      </c>
      <c r="BV29" s="35">
        <f t="shared" si="16"/>
        <v>910.12345679012344</v>
      </c>
      <c r="BW29" s="32">
        <f t="shared" si="17"/>
        <v>-9.8765432098765343E-3</v>
      </c>
      <c r="BX29" s="36">
        <f t="shared" si="18"/>
        <v>2.1356535495298075</v>
      </c>
      <c r="BY29" s="37">
        <f t="shared" si="19"/>
        <v>2.8475380660397431</v>
      </c>
      <c r="BZ29" s="37">
        <f t="shared" si="20"/>
        <v>24.026102432210333</v>
      </c>
      <c r="CA29" s="37">
        <f t="shared" si="21"/>
        <v>28.8313229186524</v>
      </c>
      <c r="CB29" s="37">
        <f t="shared" si="22"/>
        <v>47.518291477038218</v>
      </c>
      <c r="CC29" s="37">
        <f t="shared" si="23"/>
        <v>62.467866323746861</v>
      </c>
      <c r="CD29" s="38">
        <f t="shared" si="24"/>
        <v>-14.949574846708643</v>
      </c>
      <c r="CE29" s="3">
        <v>12</v>
      </c>
      <c r="CF29" s="3">
        <v>16</v>
      </c>
      <c r="CG29" s="3">
        <v>123</v>
      </c>
      <c r="CH29" s="3">
        <v>146</v>
      </c>
      <c r="CI29" s="3">
        <v>56</v>
      </c>
      <c r="CJ29" s="3">
        <v>71</v>
      </c>
      <c r="CK29" s="3">
        <v>118</v>
      </c>
      <c r="CL29" s="3">
        <v>76</v>
      </c>
      <c r="CM29" s="20">
        <f t="shared" si="25"/>
        <v>-8.9818056159394146</v>
      </c>
      <c r="CN29" s="37">
        <f t="shared" si="26"/>
        <v>2.3613002042205586</v>
      </c>
      <c r="CO29" s="37">
        <f t="shared" si="27"/>
        <v>2.9994894486044932</v>
      </c>
      <c r="CP29" s="37">
        <f t="shared" si="28"/>
        <v>27.888869979577947</v>
      </c>
      <c r="CQ29" s="37">
        <f t="shared" si="29"/>
        <v>29.611980939414572</v>
      </c>
      <c r="CR29" s="37">
        <f t="shared" si="30"/>
        <v>50.544588155207634</v>
      </c>
      <c r="CS29" s="37">
        <f t="shared" si="31"/>
        <v>61.968175629680061</v>
      </c>
      <c r="CT29" s="22">
        <f t="shared" si="32"/>
        <v>-3.5259873722362158</v>
      </c>
      <c r="CU29" s="35">
        <v>37</v>
      </c>
      <c r="CV29" s="35">
        <v>47</v>
      </c>
      <c r="CW29" s="35">
        <v>400</v>
      </c>
      <c r="CX29" s="35">
        <v>417</v>
      </c>
      <c r="CY29" s="35">
        <v>161</v>
      </c>
      <c r="CZ29" s="35">
        <v>194</v>
      </c>
      <c r="DA29" s="35">
        <v>313</v>
      </c>
      <c r="DB29" s="35">
        <v>194</v>
      </c>
      <c r="DC29">
        <v>3</v>
      </c>
      <c r="DD29">
        <v>7</v>
      </c>
      <c r="DE29" s="35">
        <f t="shared" si="33"/>
        <v>4</v>
      </c>
      <c r="DF29" s="36">
        <f t="shared" si="34"/>
        <v>0.53391338738245187</v>
      </c>
      <c r="DG29" s="37">
        <f t="shared" si="35"/>
        <v>1.2457979038923876</v>
      </c>
      <c r="DH29" s="37">
        <f t="shared" si="36"/>
        <v>0.71188451650993578</v>
      </c>
      <c r="DI29" s="2">
        <v>209.2</v>
      </c>
      <c r="DJ29">
        <v>8</v>
      </c>
      <c r="DK29">
        <v>9</v>
      </c>
      <c r="DL29">
        <v>5.6</v>
      </c>
      <c r="DM29">
        <v>162</v>
      </c>
      <c r="DN29">
        <v>230</v>
      </c>
      <c r="DO29">
        <v>-4.4000000000000004</v>
      </c>
      <c r="DP29">
        <v>115</v>
      </c>
      <c r="DQ29">
        <v>151</v>
      </c>
      <c r="DR29">
        <v>-5.4</v>
      </c>
      <c r="DS29">
        <v>82</v>
      </c>
      <c r="DT29">
        <v>107</v>
      </c>
      <c r="DU29">
        <v>-6.6</v>
      </c>
      <c r="DV29" s="39">
        <v>-2.2999999999999998</v>
      </c>
      <c r="DW29" s="39">
        <v>-2.2999999999999998</v>
      </c>
      <c r="DX29" s="39">
        <v>-0.7</v>
      </c>
      <c r="DY29" s="39">
        <v>-0.1</v>
      </c>
      <c r="DZ29" s="39">
        <v>1.3</v>
      </c>
      <c r="EA29" s="39">
        <v>-1.8</v>
      </c>
    </row>
    <row r="30" spans="1:131" x14ac:dyDescent="0.2">
      <c r="A30" s="12" t="s">
        <v>298</v>
      </c>
      <c r="B30" s="12" t="s">
        <v>299</v>
      </c>
      <c r="C30" t="s">
        <v>297</v>
      </c>
      <c r="D30" t="s">
        <v>300</v>
      </c>
      <c r="E30" s="12" t="s">
        <v>123</v>
      </c>
      <c r="F30">
        <v>77</v>
      </c>
      <c r="G30">
        <v>6</v>
      </c>
      <c r="H30">
        <v>22</v>
      </c>
      <c r="I30" s="31">
        <f t="shared" si="0"/>
        <v>28</v>
      </c>
      <c r="J30">
        <v>14</v>
      </c>
      <c r="K30">
        <v>6</v>
      </c>
      <c r="L30" s="16">
        <f t="shared" si="1"/>
        <v>1.6082197900380233</v>
      </c>
      <c r="M30" s="15">
        <v>6</v>
      </c>
      <c r="N30" s="15">
        <v>16</v>
      </c>
      <c r="O30" s="15">
        <v>7</v>
      </c>
      <c r="P30">
        <v>80</v>
      </c>
      <c r="Q30">
        <v>31</v>
      </c>
      <c r="R30">
        <v>52</v>
      </c>
      <c r="S30" s="13">
        <f t="shared" si="2"/>
        <v>7.4999999999999997E-2</v>
      </c>
      <c r="T30" s="13">
        <f t="shared" si="3"/>
        <v>3.6809815950920248E-2</v>
      </c>
      <c r="U30" s="2">
        <v>1044.6333333333</v>
      </c>
      <c r="V30" s="2">
        <v>13.5666666667</v>
      </c>
      <c r="W30">
        <v>13.12</v>
      </c>
      <c r="X30">
        <v>34.979999999999997</v>
      </c>
      <c r="Y30" s="32">
        <f t="shared" si="4"/>
        <v>0.27276507276507278</v>
      </c>
      <c r="Z30" s="15">
        <f t="shared" si="5"/>
        <v>164.74418604651163</v>
      </c>
      <c r="AA30">
        <v>26</v>
      </c>
      <c r="AB30">
        <v>42</v>
      </c>
      <c r="AC30">
        <v>61</v>
      </c>
      <c r="AD30" s="13">
        <f t="shared" si="6"/>
        <v>0.13953488372093023</v>
      </c>
      <c r="AE30" s="13">
        <f t="shared" si="7"/>
        <v>0.53488372093023251</v>
      </c>
      <c r="AF30" s="13">
        <f t="shared" si="8"/>
        <v>0.67441860465116277</v>
      </c>
      <c r="AG30">
        <v>85</v>
      </c>
      <c r="AH30">
        <v>88</v>
      </c>
      <c r="AI30" s="17">
        <f t="shared" si="9"/>
        <v>0.4913294797687861</v>
      </c>
      <c r="AJ30">
        <v>127</v>
      </c>
      <c r="AK30">
        <v>150</v>
      </c>
      <c r="AL30" s="32">
        <f t="shared" si="10"/>
        <v>0.2934322033898305</v>
      </c>
      <c r="AM30">
        <v>186</v>
      </c>
      <c r="AN30">
        <v>137</v>
      </c>
      <c r="AO30" s="33">
        <f t="shared" si="11"/>
        <v>0.34216101694915252</v>
      </c>
      <c r="AP30">
        <v>146</v>
      </c>
      <c r="AQ30">
        <v>198</v>
      </c>
      <c r="AR30" s="33">
        <f t="shared" si="12"/>
        <v>0.36440677966101692</v>
      </c>
      <c r="AS30" s="33">
        <f t="shared" si="13"/>
        <v>0.46166666666666667</v>
      </c>
      <c r="AT30">
        <v>7</v>
      </c>
      <c r="AU30">
        <v>350</v>
      </c>
      <c r="AV30">
        <v>348</v>
      </c>
      <c r="AW30">
        <v>282</v>
      </c>
      <c r="AX30" s="2">
        <v>29</v>
      </c>
      <c r="AY30" s="3">
        <v>4</v>
      </c>
      <c r="AZ30" s="2">
        <v>32.9</v>
      </c>
      <c r="BA30" s="2">
        <v>26.4</v>
      </c>
      <c r="BB30" s="21">
        <v>1.256</v>
      </c>
      <c r="BC30">
        <v>2</v>
      </c>
      <c r="BD30" s="21">
        <v>0.38200000000000001</v>
      </c>
      <c r="BE30" s="2">
        <v>29.5</v>
      </c>
      <c r="BF30" s="2">
        <v>33.6</v>
      </c>
      <c r="BG30" s="2">
        <v>25.5</v>
      </c>
      <c r="BH30" s="21">
        <v>1.724</v>
      </c>
      <c r="BI30" s="21">
        <v>0.78100000000000003</v>
      </c>
      <c r="BJ30" t="s">
        <v>2623</v>
      </c>
      <c r="BK30" s="2">
        <v>62.6</v>
      </c>
      <c r="BL30" t="s">
        <v>1559</v>
      </c>
      <c r="BM30" s="2">
        <v>26.3</v>
      </c>
      <c r="BN30" t="s">
        <v>2600</v>
      </c>
      <c r="BO30" s="2">
        <v>24.1</v>
      </c>
      <c r="BP30" t="s">
        <v>1682</v>
      </c>
      <c r="BQ30" s="2">
        <v>37.5</v>
      </c>
      <c r="BR30" t="s">
        <v>2307</v>
      </c>
      <c r="BS30" s="2">
        <v>33.700000000000003</v>
      </c>
      <c r="BT30" s="32">
        <f t="shared" si="14"/>
        <v>8.4980237154150193E-2</v>
      </c>
      <c r="BU30" s="34">
        <f t="shared" si="15"/>
        <v>0.89587852494577003</v>
      </c>
      <c r="BV30" s="35">
        <f t="shared" si="16"/>
        <v>904.37654866118498</v>
      </c>
      <c r="BW30" s="32">
        <f t="shared" si="17"/>
        <v>-1.914123790007978E-2</v>
      </c>
      <c r="BX30" s="36">
        <f t="shared" si="18"/>
        <v>2.4697661061236742</v>
      </c>
      <c r="BY30" s="37">
        <f t="shared" si="19"/>
        <v>2.756948211486892</v>
      </c>
      <c r="BZ30" s="37">
        <f t="shared" si="20"/>
        <v>29.062829062757658</v>
      </c>
      <c r="CA30" s="37">
        <f t="shared" si="21"/>
        <v>26.478190114488694</v>
      </c>
      <c r="CB30" s="37">
        <f t="shared" si="22"/>
        <v>57.493857493716227</v>
      </c>
      <c r="CC30" s="37">
        <f t="shared" si="23"/>
        <v>51.520469702161293</v>
      </c>
      <c r="CD30" s="38">
        <f t="shared" si="24"/>
        <v>5.9733877915549343</v>
      </c>
      <c r="CE30" s="3">
        <v>43</v>
      </c>
      <c r="CF30" s="3">
        <v>48</v>
      </c>
      <c r="CG30" s="3">
        <v>463</v>
      </c>
      <c r="CH30" s="3">
        <v>413</v>
      </c>
      <c r="CI30" s="3">
        <v>211</v>
      </c>
      <c r="CJ30" s="3">
        <v>192</v>
      </c>
      <c r="CK30" s="3">
        <v>244</v>
      </c>
      <c r="CL30" s="3">
        <v>284</v>
      </c>
      <c r="CM30" s="20">
        <f t="shared" si="25"/>
        <v>6.4043877915549334</v>
      </c>
      <c r="CN30" s="37">
        <f t="shared" si="26"/>
        <v>2.2276180080639776</v>
      </c>
      <c r="CO30" s="37">
        <f t="shared" si="27"/>
        <v>2.784522510079972</v>
      </c>
      <c r="CP30" s="37">
        <f t="shared" si="28"/>
        <v>29.91690984829922</v>
      </c>
      <c r="CQ30" s="37">
        <f t="shared" si="29"/>
        <v>30.295604909670097</v>
      </c>
      <c r="CR30" s="37">
        <f t="shared" si="30"/>
        <v>55.51224076095432</v>
      </c>
      <c r="CS30" s="37">
        <f t="shared" si="31"/>
        <v>58.786839232808369</v>
      </c>
      <c r="CT30" s="22">
        <f t="shared" si="32"/>
        <v>9.2479862634089827</v>
      </c>
      <c r="CU30" s="35">
        <v>100</v>
      </c>
      <c r="CV30" s="35">
        <v>125</v>
      </c>
      <c r="CW30" s="35">
        <v>1243</v>
      </c>
      <c r="CX30" s="35">
        <v>1235</v>
      </c>
      <c r="CY30" s="35">
        <v>485</v>
      </c>
      <c r="CZ30" s="35">
        <v>579</v>
      </c>
      <c r="DA30" s="35">
        <v>700</v>
      </c>
      <c r="DB30" s="35">
        <v>664</v>
      </c>
      <c r="DC30">
        <v>6</v>
      </c>
      <c r="DD30">
        <v>5</v>
      </c>
      <c r="DE30" s="35">
        <f t="shared" si="33"/>
        <v>-1</v>
      </c>
      <c r="DF30" s="36">
        <f t="shared" si="34"/>
        <v>0.34461852643586149</v>
      </c>
      <c r="DG30" s="37">
        <f t="shared" si="35"/>
        <v>0.28718210536321792</v>
      </c>
      <c r="DH30" s="37">
        <f t="shared" si="36"/>
        <v>-5.7436421072643587E-2</v>
      </c>
      <c r="DI30" s="2">
        <v>641.1</v>
      </c>
      <c r="DJ30">
        <v>24</v>
      </c>
      <c r="DK30">
        <v>25</v>
      </c>
      <c r="DL30">
        <v>5.8</v>
      </c>
      <c r="DM30">
        <v>620</v>
      </c>
      <c r="DN30">
        <v>539</v>
      </c>
      <c r="DO30">
        <v>5</v>
      </c>
      <c r="DP30">
        <v>436</v>
      </c>
      <c r="DQ30">
        <v>385</v>
      </c>
      <c r="DR30">
        <v>4.3</v>
      </c>
      <c r="DS30">
        <v>315</v>
      </c>
      <c r="DT30">
        <v>269</v>
      </c>
      <c r="DU30">
        <v>5.0999999999999996</v>
      </c>
      <c r="DV30" s="39">
        <v>7.1</v>
      </c>
      <c r="DW30" s="39">
        <v>7.1</v>
      </c>
      <c r="DX30" s="39">
        <v>1</v>
      </c>
      <c r="DY30" s="39">
        <v>0.1</v>
      </c>
      <c r="DZ30" s="39">
        <v>-0.9</v>
      </c>
      <c r="EA30" s="39">
        <v>7.3</v>
      </c>
    </row>
    <row r="31" spans="1:131" x14ac:dyDescent="0.2">
      <c r="A31" s="12" t="s">
        <v>263</v>
      </c>
      <c r="B31" s="12" t="s">
        <v>304</v>
      </c>
      <c r="C31" t="s">
        <v>303</v>
      </c>
      <c r="D31" t="s">
        <v>305</v>
      </c>
      <c r="E31" s="12" t="s">
        <v>178</v>
      </c>
      <c r="F31">
        <v>45</v>
      </c>
      <c r="G31">
        <v>2</v>
      </c>
      <c r="H31">
        <v>5</v>
      </c>
      <c r="I31" s="31">
        <f t="shared" si="0"/>
        <v>7</v>
      </c>
      <c r="J31">
        <v>2</v>
      </c>
      <c r="K31">
        <v>3</v>
      </c>
      <c r="L31" s="16">
        <f t="shared" si="1"/>
        <v>0.75768964791480453</v>
      </c>
      <c r="M31" s="15">
        <v>2</v>
      </c>
      <c r="N31" s="15">
        <v>2</v>
      </c>
      <c r="O31" s="15">
        <v>3</v>
      </c>
      <c r="P31">
        <v>23</v>
      </c>
      <c r="Q31">
        <v>15</v>
      </c>
      <c r="R31">
        <v>27</v>
      </c>
      <c r="S31" s="13">
        <f t="shared" si="2"/>
        <v>8.6956521739130432E-2</v>
      </c>
      <c r="T31" s="13">
        <f t="shared" si="3"/>
        <v>3.0769230769230771E-2</v>
      </c>
      <c r="U31" s="2">
        <v>554.31666666670003</v>
      </c>
      <c r="V31" s="2">
        <v>12.3166666667</v>
      </c>
      <c r="W31">
        <v>11.98</v>
      </c>
      <c r="X31">
        <v>37.090000000000003</v>
      </c>
      <c r="Y31" s="32">
        <f t="shared" si="4"/>
        <v>0.24414102302832685</v>
      </c>
      <c r="Z31" s="15">
        <f t="shared" si="5"/>
        <v>21.61904761904762</v>
      </c>
      <c r="AA31">
        <v>33</v>
      </c>
      <c r="AB31">
        <v>56</v>
      </c>
      <c r="AC31">
        <v>47</v>
      </c>
      <c r="AD31" s="13">
        <f t="shared" si="6"/>
        <v>9.5238095238095233E-2</v>
      </c>
      <c r="AE31" s="13">
        <f t="shared" si="7"/>
        <v>0.23809523809523808</v>
      </c>
      <c r="AF31" s="13">
        <f t="shared" si="8"/>
        <v>0.33333333333333331</v>
      </c>
      <c r="AI31" s="17" t="str">
        <f t="shared" si="9"/>
        <v xml:space="preserve"> </v>
      </c>
      <c r="AJ31">
        <v>57</v>
      </c>
      <c r="AK31">
        <v>51</v>
      </c>
      <c r="AL31" s="32">
        <f t="shared" si="10"/>
        <v>0.2805194805194805</v>
      </c>
      <c r="AM31">
        <v>72</v>
      </c>
      <c r="AN31">
        <v>69</v>
      </c>
      <c r="AO31" s="33">
        <f t="shared" si="11"/>
        <v>0.36623376623376624</v>
      </c>
      <c r="AP31">
        <v>62</v>
      </c>
      <c r="AQ31">
        <v>74</v>
      </c>
      <c r="AR31" s="33">
        <f t="shared" si="12"/>
        <v>0.35324675324675325</v>
      </c>
      <c r="AS31" s="33">
        <f t="shared" si="13"/>
        <v>0.43373493975903615</v>
      </c>
      <c r="AT31">
        <v>2</v>
      </c>
      <c r="AU31">
        <v>195</v>
      </c>
      <c r="AV31">
        <v>168</v>
      </c>
      <c r="AW31">
        <v>150</v>
      </c>
      <c r="AX31" s="2">
        <v>27.4</v>
      </c>
      <c r="AY31" s="3">
        <v>7</v>
      </c>
      <c r="AZ31" s="2">
        <v>32.200000000000003</v>
      </c>
      <c r="BA31" s="2">
        <v>24.2</v>
      </c>
      <c r="BB31" s="21">
        <v>-0.58199999999999996</v>
      </c>
      <c r="BC31">
        <v>7</v>
      </c>
      <c r="BD31" s="21">
        <v>-0.60699999999999998</v>
      </c>
      <c r="BE31" s="2">
        <v>25</v>
      </c>
      <c r="BF31" s="2">
        <v>26.8</v>
      </c>
      <c r="BG31" s="2">
        <v>24.4</v>
      </c>
      <c r="BH31" s="21">
        <v>-1.0389999999999999</v>
      </c>
      <c r="BI31" s="21">
        <v>-4.7370000000000001</v>
      </c>
      <c r="BJ31" t="s">
        <v>1740</v>
      </c>
      <c r="BK31" s="2">
        <v>30.8</v>
      </c>
      <c r="BL31" t="s">
        <v>2619</v>
      </c>
      <c r="BM31" s="2">
        <v>29.2</v>
      </c>
      <c r="BN31" t="s">
        <v>2856</v>
      </c>
      <c r="BO31" s="2">
        <v>25.4</v>
      </c>
      <c r="BP31" t="s">
        <v>3338</v>
      </c>
      <c r="BQ31" s="2">
        <v>60.6</v>
      </c>
      <c r="BR31" t="s">
        <v>2880</v>
      </c>
      <c r="BS31" s="2">
        <v>11.6</v>
      </c>
      <c r="BT31" s="32">
        <f t="shared" si="14"/>
        <v>9.2511013215859028E-2</v>
      </c>
      <c r="BU31" s="34">
        <f t="shared" si="15"/>
        <v>0.89534883720930236</v>
      </c>
      <c r="BV31" s="35">
        <f t="shared" si="16"/>
        <v>904.59993853088827</v>
      </c>
      <c r="BW31" s="32">
        <f t="shared" si="17"/>
        <v>-1.214014957483861E-2</v>
      </c>
      <c r="BX31" s="36">
        <f t="shared" si="18"/>
        <v>2.2733423545270002</v>
      </c>
      <c r="BY31" s="37">
        <f t="shared" si="19"/>
        <v>2.9228687415347148</v>
      </c>
      <c r="BZ31" s="37">
        <f t="shared" si="20"/>
        <v>24.57374830845853</v>
      </c>
      <c r="CA31" s="37">
        <f t="shared" si="21"/>
        <v>27.92963464133172</v>
      </c>
      <c r="CB31" s="37">
        <f t="shared" si="22"/>
        <v>45.033829499201538</v>
      </c>
      <c r="CC31" s="37">
        <f t="shared" si="23"/>
        <v>53.261163734632582</v>
      </c>
      <c r="CD31" s="38">
        <f t="shared" si="24"/>
        <v>-8.2273342354310444</v>
      </c>
      <c r="CE31" s="3">
        <v>21</v>
      </c>
      <c r="CF31" s="3">
        <v>27</v>
      </c>
      <c r="CG31" s="3">
        <v>206</v>
      </c>
      <c r="CH31" s="3">
        <v>231</v>
      </c>
      <c r="CI31" s="3">
        <v>80</v>
      </c>
      <c r="CJ31" s="3">
        <v>110</v>
      </c>
      <c r="CK31" s="3">
        <v>124</v>
      </c>
      <c r="CL31" s="3">
        <v>109</v>
      </c>
      <c r="CM31" s="20">
        <f t="shared" si="25"/>
        <v>-2.5969727896479124</v>
      </c>
      <c r="CN31" s="37">
        <f t="shared" si="26"/>
        <v>1.9771726431203376</v>
      </c>
      <c r="CO31" s="37">
        <f t="shared" si="27"/>
        <v>1.8333782690752223</v>
      </c>
      <c r="CP31" s="37">
        <f t="shared" si="28"/>
        <v>25.667295767053108</v>
      </c>
      <c r="CQ31" s="37">
        <f t="shared" si="29"/>
        <v>27.536622629639609</v>
      </c>
      <c r="CR31" s="37">
        <f t="shared" si="30"/>
        <v>48.278961085647516</v>
      </c>
      <c r="CS31" s="37">
        <f t="shared" si="31"/>
        <v>52.125460591354354</v>
      </c>
      <c r="CT31" s="22">
        <f t="shared" si="32"/>
        <v>-4.3808347297242065</v>
      </c>
      <c r="CU31" s="35">
        <v>55</v>
      </c>
      <c r="CV31" s="35">
        <v>51</v>
      </c>
      <c r="CW31" s="35">
        <v>659</v>
      </c>
      <c r="CX31" s="35">
        <v>715</v>
      </c>
      <c r="CY31" s="35">
        <v>281</v>
      </c>
      <c r="CZ31" s="35">
        <v>303</v>
      </c>
      <c r="DA31" s="35">
        <v>381</v>
      </c>
      <c r="DB31" s="35">
        <v>348</v>
      </c>
      <c r="DC31">
        <v>13</v>
      </c>
      <c r="DD31">
        <v>12</v>
      </c>
      <c r="DE31" s="35">
        <f t="shared" si="33"/>
        <v>-1</v>
      </c>
      <c r="DF31" s="36">
        <f t="shared" si="34"/>
        <v>1.4073071718500481</v>
      </c>
      <c r="DG31" s="37">
        <f t="shared" si="35"/>
        <v>1.299052774015429</v>
      </c>
      <c r="DH31" s="37">
        <f t="shared" si="36"/>
        <v>-0.10825439783461907</v>
      </c>
      <c r="DI31" s="2">
        <v>335.7</v>
      </c>
      <c r="DJ31">
        <v>10</v>
      </c>
      <c r="DK31">
        <v>18</v>
      </c>
      <c r="DL31">
        <v>-11.1</v>
      </c>
      <c r="DM31">
        <v>236</v>
      </c>
      <c r="DN31">
        <v>296</v>
      </c>
      <c r="DO31">
        <v>-3.3</v>
      </c>
      <c r="DP31">
        <v>177</v>
      </c>
      <c r="DQ31">
        <v>220</v>
      </c>
      <c r="DR31">
        <v>-3.3</v>
      </c>
      <c r="DS31">
        <v>130</v>
      </c>
      <c r="DT31">
        <v>152</v>
      </c>
      <c r="DU31">
        <v>-1.5</v>
      </c>
      <c r="DV31" s="39">
        <v>1</v>
      </c>
      <c r="DW31" s="39">
        <v>1</v>
      </c>
      <c r="DX31" s="39">
        <v>0.5</v>
      </c>
      <c r="DY31" s="39">
        <v>-0.7</v>
      </c>
      <c r="DZ31" s="39">
        <v>0.1</v>
      </c>
      <c r="EA31" s="39">
        <v>1</v>
      </c>
    </row>
    <row r="32" spans="1:131" x14ac:dyDescent="0.2">
      <c r="A32" s="12" t="s">
        <v>234</v>
      </c>
      <c r="B32" s="12" t="s">
        <v>311</v>
      </c>
      <c r="C32" t="s">
        <v>310</v>
      </c>
      <c r="D32" t="s">
        <v>271</v>
      </c>
      <c r="E32" s="12" t="s">
        <v>178</v>
      </c>
      <c r="F32">
        <v>49</v>
      </c>
      <c r="G32">
        <v>4</v>
      </c>
      <c r="H32">
        <v>5</v>
      </c>
      <c r="I32" s="31">
        <f t="shared" si="0"/>
        <v>9</v>
      </c>
      <c r="J32">
        <v>0</v>
      </c>
      <c r="K32">
        <v>5</v>
      </c>
      <c r="L32" s="16">
        <f t="shared" si="1"/>
        <v>0.79103493737640074</v>
      </c>
      <c r="M32" s="15">
        <v>4</v>
      </c>
      <c r="N32" s="15">
        <v>0</v>
      </c>
      <c r="O32" s="15">
        <v>5</v>
      </c>
      <c r="P32">
        <v>51</v>
      </c>
      <c r="Q32">
        <v>21</v>
      </c>
      <c r="R32">
        <v>45</v>
      </c>
      <c r="S32" s="13">
        <f t="shared" si="2"/>
        <v>7.8431372549019607E-2</v>
      </c>
      <c r="T32" s="13">
        <f t="shared" si="3"/>
        <v>3.4188034188034191E-2</v>
      </c>
      <c r="U32" s="2">
        <v>682.65</v>
      </c>
      <c r="V32" s="2">
        <v>13.916666666699999</v>
      </c>
      <c r="W32">
        <v>13.48</v>
      </c>
      <c r="X32">
        <v>35.46</v>
      </c>
      <c r="Y32" s="32">
        <f t="shared" si="4"/>
        <v>0.27543931344503475</v>
      </c>
      <c r="Z32" s="15">
        <f t="shared" si="5"/>
        <v>0</v>
      </c>
      <c r="AA32">
        <v>37</v>
      </c>
      <c r="AB32">
        <v>27</v>
      </c>
      <c r="AC32">
        <v>47</v>
      </c>
      <c r="AD32" s="13">
        <f t="shared" si="6"/>
        <v>0.12121212121212122</v>
      </c>
      <c r="AE32" s="13">
        <f t="shared" si="7"/>
        <v>0.15151515151515152</v>
      </c>
      <c r="AF32" s="13">
        <f t="shared" si="8"/>
        <v>0.27272727272727271</v>
      </c>
      <c r="AI32" s="17" t="str">
        <f t="shared" si="9"/>
        <v xml:space="preserve"> </v>
      </c>
      <c r="AJ32">
        <v>91</v>
      </c>
      <c r="AK32">
        <v>121</v>
      </c>
      <c r="AL32" s="32">
        <f t="shared" si="10"/>
        <v>0.35871404399323181</v>
      </c>
      <c r="AM32">
        <v>100</v>
      </c>
      <c r="AN32">
        <v>89</v>
      </c>
      <c r="AO32" s="33">
        <f t="shared" si="11"/>
        <v>0.31979695431472083</v>
      </c>
      <c r="AP32">
        <v>92</v>
      </c>
      <c r="AQ32">
        <v>98</v>
      </c>
      <c r="AR32" s="33">
        <f t="shared" si="12"/>
        <v>0.32148900169204736</v>
      </c>
      <c r="AS32" s="33">
        <f t="shared" si="13"/>
        <v>0.52867830423940154</v>
      </c>
      <c r="AT32">
        <v>5</v>
      </c>
      <c r="AU32">
        <v>233</v>
      </c>
      <c r="AV32">
        <v>273</v>
      </c>
      <c r="AW32">
        <v>197</v>
      </c>
      <c r="AX32" s="2">
        <v>27.9</v>
      </c>
      <c r="AY32" s="3">
        <v>7</v>
      </c>
      <c r="AZ32" s="2">
        <v>32.700000000000003</v>
      </c>
      <c r="BA32" s="2">
        <v>24.7</v>
      </c>
      <c r="BB32" s="21">
        <v>-1.6E-2</v>
      </c>
      <c r="BC32">
        <v>7</v>
      </c>
      <c r="BD32" s="21">
        <v>-1.089</v>
      </c>
      <c r="BE32" s="2">
        <v>27.1</v>
      </c>
      <c r="BF32" s="2">
        <v>31.3</v>
      </c>
      <c r="BG32" s="2">
        <v>25.8</v>
      </c>
      <c r="BH32" s="21">
        <v>0.59099999999999997</v>
      </c>
      <c r="BI32" s="21">
        <v>2.4590000000000001</v>
      </c>
      <c r="BJ32" t="s">
        <v>2016</v>
      </c>
      <c r="BK32" s="2">
        <v>27.9</v>
      </c>
      <c r="BL32" t="s">
        <v>2741</v>
      </c>
      <c r="BM32" s="2">
        <v>27.4</v>
      </c>
      <c r="BN32" t="s">
        <v>1909</v>
      </c>
      <c r="BO32" s="2">
        <v>26.8</v>
      </c>
      <c r="BP32" t="s">
        <v>634</v>
      </c>
      <c r="BQ32" s="2">
        <v>55.7</v>
      </c>
      <c r="BR32" t="s">
        <v>1744</v>
      </c>
      <c r="BS32" s="2">
        <v>19.399999999999999</v>
      </c>
      <c r="BT32" s="32">
        <f t="shared" si="14"/>
        <v>8.8709677419354843E-2</v>
      </c>
      <c r="BU32" s="34">
        <f t="shared" si="15"/>
        <v>0.93312101910828027</v>
      </c>
      <c r="BV32" s="35">
        <f t="shared" si="16"/>
        <v>941.99198685021577</v>
      </c>
      <c r="BW32" s="32">
        <f t="shared" si="17"/>
        <v>2.1830696527635113E-2</v>
      </c>
      <c r="BX32" s="36">
        <f t="shared" si="18"/>
        <v>2.9035805939072579</v>
      </c>
      <c r="BY32" s="37">
        <f t="shared" si="19"/>
        <v>1.8477331052137096</v>
      </c>
      <c r="BZ32" s="37">
        <f t="shared" si="20"/>
        <v>32.731272149499993</v>
      </c>
      <c r="CA32" s="37">
        <f t="shared" si="21"/>
        <v>27.628009287481181</v>
      </c>
      <c r="CB32" s="37">
        <f t="shared" si="22"/>
        <v>58.511548331767472</v>
      </c>
      <c r="CC32" s="37">
        <f t="shared" si="23"/>
        <v>52.000488818157251</v>
      </c>
      <c r="CD32" s="38">
        <f t="shared" si="24"/>
        <v>6.5110595136102205</v>
      </c>
      <c r="CE32" s="3">
        <v>33</v>
      </c>
      <c r="CF32" s="3">
        <v>21</v>
      </c>
      <c r="CG32" s="3">
        <v>339</v>
      </c>
      <c r="CH32" s="3">
        <v>293</v>
      </c>
      <c r="CI32" s="3">
        <v>140</v>
      </c>
      <c r="CJ32" s="3">
        <v>126</v>
      </c>
      <c r="CK32" s="3">
        <v>151</v>
      </c>
      <c r="CL32" s="3">
        <v>153</v>
      </c>
      <c r="CM32" s="20">
        <f t="shared" si="25"/>
        <v>2.1847802118645827</v>
      </c>
      <c r="CN32" s="37">
        <f t="shared" si="26"/>
        <v>2.3481473807797233</v>
      </c>
      <c r="CO32" s="37">
        <f t="shared" si="27"/>
        <v>2.0373631686177007</v>
      </c>
      <c r="CP32" s="37">
        <f t="shared" si="28"/>
        <v>30.45685279187817</v>
      </c>
      <c r="CQ32" s="37">
        <f t="shared" si="29"/>
        <v>28.246831727614904</v>
      </c>
      <c r="CR32" s="37">
        <f t="shared" si="30"/>
        <v>56.83897924652095</v>
      </c>
      <c r="CS32" s="37">
        <f t="shared" si="31"/>
        <v>55.457716081356395</v>
      </c>
      <c r="CT32" s="22">
        <f t="shared" si="32"/>
        <v>5.1297963484456659</v>
      </c>
      <c r="CU32" s="35">
        <v>68</v>
      </c>
      <c r="CV32" s="35">
        <v>59</v>
      </c>
      <c r="CW32" s="35">
        <v>814</v>
      </c>
      <c r="CX32" s="35">
        <v>759</v>
      </c>
      <c r="CY32" s="35">
        <v>356</v>
      </c>
      <c r="CZ32" s="35">
        <v>365</v>
      </c>
      <c r="DA32" s="35">
        <v>423</v>
      </c>
      <c r="DB32" s="35">
        <v>408</v>
      </c>
      <c r="DC32">
        <v>11</v>
      </c>
      <c r="DD32">
        <v>0</v>
      </c>
      <c r="DE32" s="35">
        <f t="shared" si="33"/>
        <v>-11</v>
      </c>
      <c r="DF32" s="36">
        <f t="shared" si="34"/>
        <v>0.96786019796908584</v>
      </c>
      <c r="DG32" s="37">
        <f t="shared" si="35"/>
        <v>0</v>
      </c>
      <c r="DH32" s="37">
        <f t="shared" si="36"/>
        <v>-0.96786019796908584</v>
      </c>
      <c r="DI32" s="2">
        <v>407.7</v>
      </c>
      <c r="DJ32">
        <v>20</v>
      </c>
      <c r="DK32">
        <v>15</v>
      </c>
      <c r="DL32">
        <v>1.9</v>
      </c>
      <c r="DM32">
        <v>407</v>
      </c>
      <c r="DN32">
        <v>372</v>
      </c>
      <c r="DO32">
        <v>0.5</v>
      </c>
      <c r="DP32">
        <v>300</v>
      </c>
      <c r="DQ32">
        <v>276</v>
      </c>
      <c r="DR32">
        <v>0.4</v>
      </c>
      <c r="DS32">
        <v>213</v>
      </c>
      <c r="DT32">
        <v>199</v>
      </c>
      <c r="DU32">
        <v>-1.5</v>
      </c>
      <c r="DV32" s="39">
        <v>5.9</v>
      </c>
      <c r="DW32" s="39">
        <v>5.9</v>
      </c>
      <c r="DX32" s="39">
        <v>0</v>
      </c>
      <c r="DY32" s="39">
        <v>-1.1000000000000001</v>
      </c>
      <c r="DZ32" s="39">
        <v>-2</v>
      </c>
      <c r="EA32" s="39">
        <v>2.9</v>
      </c>
    </row>
    <row r="33" spans="1:131" x14ac:dyDescent="0.2">
      <c r="A33" s="12" t="s">
        <v>315</v>
      </c>
      <c r="B33" s="12" t="s">
        <v>316</v>
      </c>
      <c r="C33" t="s">
        <v>314</v>
      </c>
      <c r="D33" t="s">
        <v>317</v>
      </c>
      <c r="E33" s="12" t="s">
        <v>229</v>
      </c>
      <c r="F33">
        <v>55</v>
      </c>
      <c r="G33">
        <v>0</v>
      </c>
      <c r="H33">
        <v>4</v>
      </c>
      <c r="I33" s="31">
        <f t="shared" si="0"/>
        <v>4</v>
      </c>
      <c r="J33">
        <v>2</v>
      </c>
      <c r="K33">
        <v>2</v>
      </c>
      <c r="L33" s="16">
        <f t="shared" si="1"/>
        <v>0.73301094426055147</v>
      </c>
      <c r="M33" s="15">
        <v>0</v>
      </c>
      <c r="N33" s="15">
        <v>2</v>
      </c>
      <c r="O33" s="15">
        <v>2</v>
      </c>
      <c r="P33">
        <v>19</v>
      </c>
      <c r="Q33">
        <v>6</v>
      </c>
      <c r="R33">
        <v>6</v>
      </c>
      <c r="S33" s="13">
        <f t="shared" si="2"/>
        <v>0</v>
      </c>
      <c r="T33" s="13">
        <f t="shared" si="3"/>
        <v>0</v>
      </c>
      <c r="U33" s="2">
        <v>327.4166666667</v>
      </c>
      <c r="V33" s="2">
        <v>5.95</v>
      </c>
      <c r="W33">
        <v>5.95</v>
      </c>
      <c r="X33">
        <v>42.44</v>
      </c>
      <c r="Y33" s="32">
        <f t="shared" si="4"/>
        <v>0.12295928910932011</v>
      </c>
      <c r="Z33" s="15">
        <f t="shared" si="5"/>
        <v>45.2</v>
      </c>
      <c r="AA33">
        <v>6</v>
      </c>
      <c r="AB33">
        <v>64</v>
      </c>
      <c r="AC33">
        <v>29</v>
      </c>
      <c r="AD33" s="13">
        <f t="shared" si="6"/>
        <v>0</v>
      </c>
      <c r="AE33" s="13">
        <f t="shared" si="7"/>
        <v>0.8</v>
      </c>
      <c r="AF33" s="13">
        <f t="shared" si="8"/>
        <v>0.8</v>
      </c>
      <c r="AG33">
        <v>1</v>
      </c>
      <c r="AH33">
        <v>0</v>
      </c>
      <c r="AI33" s="17">
        <f t="shared" si="9"/>
        <v>1</v>
      </c>
      <c r="AJ33">
        <v>23</v>
      </c>
      <c r="AK33">
        <v>54</v>
      </c>
      <c r="AL33" s="32">
        <f t="shared" si="10"/>
        <v>0.29166666666666669</v>
      </c>
      <c r="AM33">
        <v>42</v>
      </c>
      <c r="AN33">
        <v>51</v>
      </c>
      <c r="AO33" s="33">
        <f t="shared" si="11"/>
        <v>0.35227272727272729</v>
      </c>
      <c r="AP33">
        <v>38</v>
      </c>
      <c r="AQ33">
        <v>56</v>
      </c>
      <c r="AR33" s="33">
        <f t="shared" si="12"/>
        <v>0.35606060606060608</v>
      </c>
      <c r="AS33" s="33">
        <f t="shared" si="13"/>
        <v>0.45294117647058824</v>
      </c>
      <c r="AT33">
        <v>2</v>
      </c>
      <c r="AU33">
        <v>96</v>
      </c>
      <c r="AV33">
        <v>138</v>
      </c>
      <c r="AW33">
        <v>83</v>
      </c>
      <c r="AX33" s="2">
        <v>26.2</v>
      </c>
      <c r="AY33" s="3">
        <v>15</v>
      </c>
      <c r="AZ33" s="2">
        <v>32.1</v>
      </c>
      <c r="BA33" s="2">
        <v>22.3</v>
      </c>
      <c r="BB33" s="21">
        <v>-1.702</v>
      </c>
      <c r="BC33">
        <v>15</v>
      </c>
      <c r="BD33" s="21">
        <v>-1.9119999999999999</v>
      </c>
      <c r="BE33" s="2">
        <v>27.1</v>
      </c>
      <c r="BF33" s="2">
        <v>32.9</v>
      </c>
      <c r="BG33" s="2">
        <v>21.3</v>
      </c>
      <c r="BH33" s="21">
        <v>-2.843</v>
      </c>
      <c r="BI33" s="21">
        <v>-0.32900000000000001</v>
      </c>
      <c r="BJ33" t="s">
        <v>1732</v>
      </c>
      <c r="BK33" s="2">
        <v>53.6</v>
      </c>
      <c r="BL33" t="s">
        <v>2365</v>
      </c>
      <c r="BM33" s="2">
        <v>51.5</v>
      </c>
      <c r="BN33" t="s">
        <v>1534</v>
      </c>
      <c r="BO33" s="2">
        <v>24.9</v>
      </c>
      <c r="BP33" t="s">
        <v>757</v>
      </c>
      <c r="BQ33" s="2">
        <v>37.9</v>
      </c>
      <c r="BR33" t="s">
        <v>2126</v>
      </c>
      <c r="BS33" s="2">
        <v>30.9</v>
      </c>
      <c r="BT33" s="32">
        <f t="shared" si="14"/>
        <v>4.4247787610619468E-2</v>
      </c>
      <c r="BU33" s="34">
        <f t="shared" si="15"/>
        <v>0.91228070175438591</v>
      </c>
      <c r="BV33" s="35">
        <f t="shared" si="16"/>
        <v>916.70548051544779</v>
      </c>
      <c r="BW33" s="32">
        <f t="shared" si="17"/>
        <v>-4.3471510634994617E-2</v>
      </c>
      <c r="BX33" s="36">
        <f t="shared" si="18"/>
        <v>0.91673032849503444</v>
      </c>
      <c r="BY33" s="37">
        <f t="shared" si="19"/>
        <v>2.7501909854851032</v>
      </c>
      <c r="BZ33" s="37">
        <f t="shared" si="20"/>
        <v>20.718105423987776</v>
      </c>
      <c r="CA33" s="37">
        <f t="shared" si="21"/>
        <v>31.352177234530178</v>
      </c>
      <c r="CB33" s="37">
        <f t="shared" si="22"/>
        <v>43.086325439266616</v>
      </c>
      <c r="CC33" s="37">
        <f t="shared" si="23"/>
        <v>55.920550038197099</v>
      </c>
      <c r="CD33" s="38">
        <f t="shared" si="24"/>
        <v>-12.834224598930483</v>
      </c>
      <c r="CE33" s="3">
        <v>5</v>
      </c>
      <c r="CF33" s="3">
        <v>15</v>
      </c>
      <c r="CG33" s="3">
        <v>108</v>
      </c>
      <c r="CH33" s="3">
        <v>156</v>
      </c>
      <c r="CI33" s="3">
        <v>50</v>
      </c>
      <c r="CJ33" s="3">
        <v>74</v>
      </c>
      <c r="CK33" s="3">
        <v>60</v>
      </c>
      <c r="CL33" s="3">
        <v>72</v>
      </c>
      <c r="CM33" s="20">
        <f t="shared" si="25"/>
        <v>-13.377812834224599</v>
      </c>
      <c r="CN33" s="37">
        <f t="shared" si="26"/>
        <v>2.5190643475280612</v>
      </c>
      <c r="CO33" s="37">
        <f t="shared" si="27"/>
        <v>2.8532259446491306</v>
      </c>
      <c r="CP33" s="37">
        <f t="shared" si="28"/>
        <v>29.714677405535092</v>
      </c>
      <c r="CQ33" s="37">
        <f t="shared" si="29"/>
        <v>30.460114814497473</v>
      </c>
      <c r="CR33" s="37">
        <f t="shared" si="30"/>
        <v>54.931025619055781</v>
      </c>
      <c r="CS33" s="37">
        <f t="shared" si="31"/>
        <v>52.669008653928543</v>
      </c>
      <c r="CT33" s="22">
        <f t="shared" si="32"/>
        <v>-15.096241564057721</v>
      </c>
      <c r="CU33" s="35">
        <v>98</v>
      </c>
      <c r="CV33" s="35">
        <v>111</v>
      </c>
      <c r="CW33" s="35">
        <v>1058</v>
      </c>
      <c r="CX33" s="35">
        <v>1074</v>
      </c>
      <c r="CY33" s="35">
        <v>475</v>
      </c>
      <c r="CZ33" s="35">
        <v>405</v>
      </c>
      <c r="DA33" s="35">
        <v>459</v>
      </c>
      <c r="DB33" s="35">
        <v>506</v>
      </c>
      <c r="DC33">
        <v>19</v>
      </c>
      <c r="DD33">
        <v>15</v>
      </c>
      <c r="DE33" s="35">
        <f t="shared" si="33"/>
        <v>-4</v>
      </c>
      <c r="DF33" s="36">
        <f t="shared" si="34"/>
        <v>3.4835752482811304</v>
      </c>
      <c r="DG33" s="37">
        <f t="shared" si="35"/>
        <v>2.7501909854851032</v>
      </c>
      <c r="DH33" s="37">
        <f t="shared" si="36"/>
        <v>-0.73338426279602753</v>
      </c>
      <c r="DI33" s="2">
        <v>214.5</v>
      </c>
      <c r="DJ33">
        <v>2</v>
      </c>
      <c r="DK33">
        <v>11</v>
      </c>
      <c r="DL33">
        <v>-26.9</v>
      </c>
      <c r="DM33">
        <v>159</v>
      </c>
      <c r="DN33">
        <v>197</v>
      </c>
      <c r="DO33">
        <v>-5.7</v>
      </c>
      <c r="DP33">
        <v>110</v>
      </c>
      <c r="DQ33">
        <v>162</v>
      </c>
      <c r="DR33">
        <v>-9.9</v>
      </c>
      <c r="DS33">
        <v>76</v>
      </c>
      <c r="DT33">
        <v>112</v>
      </c>
      <c r="DU33">
        <v>-9.8000000000000007</v>
      </c>
      <c r="DV33" s="39">
        <v>-5</v>
      </c>
      <c r="DW33" s="39">
        <v>-5</v>
      </c>
      <c r="DX33" s="39">
        <v>0.60000000000000009</v>
      </c>
      <c r="DY33" s="39">
        <v>-0.8</v>
      </c>
      <c r="DZ33" s="39">
        <v>0.9</v>
      </c>
      <c r="EA33" s="39">
        <v>-4.3</v>
      </c>
    </row>
    <row r="34" spans="1:131" x14ac:dyDescent="0.2">
      <c r="A34" s="12" t="s">
        <v>322</v>
      </c>
      <c r="B34" s="12" t="s">
        <v>323</v>
      </c>
      <c r="C34" t="s">
        <v>321</v>
      </c>
      <c r="D34" t="s">
        <v>317</v>
      </c>
      <c r="E34" s="12" t="s">
        <v>170</v>
      </c>
      <c r="F34">
        <v>54</v>
      </c>
      <c r="G34">
        <v>5</v>
      </c>
      <c r="H34">
        <v>13</v>
      </c>
      <c r="I34" s="31">
        <f t="shared" si="0"/>
        <v>18</v>
      </c>
      <c r="J34">
        <v>10</v>
      </c>
      <c r="K34">
        <v>3</v>
      </c>
      <c r="L34" s="16">
        <f t="shared" si="1"/>
        <v>1.3989939333751331</v>
      </c>
      <c r="M34" s="15">
        <v>4</v>
      </c>
      <c r="N34" s="15">
        <v>10</v>
      </c>
      <c r="O34" s="15">
        <v>3</v>
      </c>
      <c r="P34">
        <v>73</v>
      </c>
      <c r="Q34">
        <v>13</v>
      </c>
      <c r="R34">
        <v>24</v>
      </c>
      <c r="S34" s="13">
        <f t="shared" si="2"/>
        <v>6.8493150684931503E-2</v>
      </c>
      <c r="T34" s="13">
        <f t="shared" si="3"/>
        <v>4.5454545454545456E-2</v>
      </c>
      <c r="U34" s="2">
        <v>771.98333333330004</v>
      </c>
      <c r="V34" s="2">
        <v>14.2833333333</v>
      </c>
      <c r="W34">
        <v>13.63</v>
      </c>
      <c r="X34">
        <v>34.76</v>
      </c>
      <c r="Y34" s="32">
        <f t="shared" si="4"/>
        <v>0.28166976648067782</v>
      </c>
      <c r="Z34" s="15">
        <f t="shared" si="5"/>
        <v>115.88235294117648</v>
      </c>
      <c r="AA34">
        <v>26</v>
      </c>
      <c r="AB34">
        <v>14</v>
      </c>
      <c r="AC34">
        <v>61</v>
      </c>
      <c r="AD34" s="13">
        <f t="shared" si="6"/>
        <v>0.14705882352941177</v>
      </c>
      <c r="AE34" s="13">
        <f t="shared" si="7"/>
        <v>0.38235294117647056</v>
      </c>
      <c r="AF34" s="13">
        <f t="shared" si="8"/>
        <v>0.52941176470588236</v>
      </c>
      <c r="AG34">
        <v>324</v>
      </c>
      <c r="AH34">
        <v>351</v>
      </c>
      <c r="AI34" s="17">
        <f t="shared" si="9"/>
        <v>0.48</v>
      </c>
      <c r="AJ34">
        <v>96</v>
      </c>
      <c r="AK34">
        <v>132</v>
      </c>
      <c r="AL34" s="32">
        <f t="shared" si="10"/>
        <v>0.31799163179916318</v>
      </c>
      <c r="AM34">
        <v>120</v>
      </c>
      <c r="AN34">
        <v>97</v>
      </c>
      <c r="AO34" s="33">
        <f t="shared" si="11"/>
        <v>0.30264993026499304</v>
      </c>
      <c r="AP34">
        <v>122</v>
      </c>
      <c r="AQ34">
        <v>150</v>
      </c>
      <c r="AR34" s="33">
        <f t="shared" si="12"/>
        <v>0.37935843793584378</v>
      </c>
      <c r="AS34" s="33">
        <f t="shared" si="13"/>
        <v>0.51235955056179772</v>
      </c>
      <c r="AT34">
        <v>9</v>
      </c>
      <c r="AU34">
        <v>262</v>
      </c>
      <c r="AV34">
        <v>244</v>
      </c>
      <c r="AW34">
        <v>252</v>
      </c>
      <c r="AX34" s="2">
        <v>29</v>
      </c>
      <c r="AY34" s="3">
        <v>5</v>
      </c>
      <c r="AZ34" s="2">
        <v>33.299999999999997</v>
      </c>
      <c r="BA34" s="2">
        <v>26.2</v>
      </c>
      <c r="BB34" s="21">
        <v>0.51900000000000002</v>
      </c>
      <c r="BC34">
        <v>8</v>
      </c>
      <c r="BD34" s="21">
        <v>-0.247</v>
      </c>
      <c r="BE34" s="2">
        <v>30.4</v>
      </c>
      <c r="BF34" s="2">
        <v>34.1</v>
      </c>
      <c r="BG34" s="2">
        <v>26.7</v>
      </c>
      <c r="BH34" s="21">
        <v>1.2070000000000001</v>
      </c>
      <c r="BI34" s="21">
        <v>3.0750000000000002</v>
      </c>
      <c r="BJ34" t="s">
        <v>600</v>
      </c>
      <c r="BK34" s="2">
        <v>71.099999999999994</v>
      </c>
      <c r="BL34" t="s">
        <v>413</v>
      </c>
      <c r="BM34" s="2">
        <v>48</v>
      </c>
      <c r="BN34" t="s">
        <v>1330</v>
      </c>
      <c r="BO34" s="2">
        <v>22.6</v>
      </c>
      <c r="BP34" t="s">
        <v>757</v>
      </c>
      <c r="BQ34" s="2">
        <v>42.2</v>
      </c>
      <c r="BR34" t="s">
        <v>2126</v>
      </c>
      <c r="BS34" s="2">
        <v>35.5</v>
      </c>
      <c r="BT34" s="32">
        <f t="shared" si="14"/>
        <v>8.6294416243654817E-2</v>
      </c>
      <c r="BU34" s="34">
        <f t="shared" si="15"/>
        <v>0.89893617021276595</v>
      </c>
      <c r="BV34" s="35">
        <f t="shared" si="16"/>
        <v>907.56561183713143</v>
      </c>
      <c r="BW34" s="32">
        <f t="shared" si="17"/>
        <v>-1.4769413543579232E-2</v>
      </c>
      <c r="BX34" s="36">
        <f t="shared" si="18"/>
        <v>2.6448852586603926</v>
      </c>
      <c r="BY34" s="37">
        <f t="shared" si="19"/>
        <v>2.9560482302674975</v>
      </c>
      <c r="BZ34" s="37">
        <f t="shared" si="20"/>
        <v>30.649552703299843</v>
      </c>
      <c r="CA34" s="37">
        <f t="shared" si="21"/>
        <v>29.24931933106787</v>
      </c>
      <c r="CB34" s="37">
        <f t="shared" si="22"/>
        <v>57.798521976019757</v>
      </c>
      <c r="CC34" s="37">
        <f t="shared" si="23"/>
        <v>52.975495916109629</v>
      </c>
      <c r="CD34" s="38">
        <f t="shared" si="24"/>
        <v>4.8230260599101271</v>
      </c>
      <c r="CE34" s="3">
        <v>34</v>
      </c>
      <c r="CF34" s="3">
        <v>38</v>
      </c>
      <c r="CG34" s="3">
        <v>360</v>
      </c>
      <c r="CH34" s="3">
        <v>338</v>
      </c>
      <c r="CI34" s="3">
        <v>174</v>
      </c>
      <c r="CJ34" s="3">
        <v>147</v>
      </c>
      <c r="CK34" s="3">
        <v>158</v>
      </c>
      <c r="CL34" s="3">
        <v>175</v>
      </c>
      <c r="CM34" s="20">
        <f t="shared" si="25"/>
        <v>1.1143968464269829</v>
      </c>
      <c r="CN34" s="37">
        <f t="shared" si="26"/>
        <v>2.1736350850274904</v>
      </c>
      <c r="CO34" s="37">
        <f t="shared" si="27"/>
        <v>2.4613220815752461</v>
      </c>
      <c r="CP34" s="37">
        <f t="shared" si="28"/>
        <v>29.376038869709756</v>
      </c>
      <c r="CQ34" s="37">
        <f t="shared" si="29"/>
        <v>29.471934535225675</v>
      </c>
      <c r="CR34" s="37">
        <f t="shared" si="30"/>
        <v>53.989259685462216</v>
      </c>
      <c r="CS34" s="37">
        <f t="shared" si="31"/>
        <v>52.167242040659765</v>
      </c>
      <c r="CT34" s="22">
        <f t="shared" si="32"/>
        <v>3.0010084151076768</v>
      </c>
      <c r="CU34" s="35">
        <v>68</v>
      </c>
      <c r="CV34" s="35">
        <v>77</v>
      </c>
      <c r="CW34" s="35">
        <v>851</v>
      </c>
      <c r="CX34" s="35">
        <v>845</v>
      </c>
      <c r="CY34" s="35">
        <v>338</v>
      </c>
      <c r="CZ34" s="35">
        <v>319</v>
      </c>
      <c r="DA34" s="35">
        <v>391</v>
      </c>
      <c r="DB34" s="35">
        <v>432</v>
      </c>
      <c r="DC34">
        <v>4</v>
      </c>
      <c r="DD34">
        <v>5</v>
      </c>
      <c r="DE34" s="35">
        <f t="shared" si="33"/>
        <v>1</v>
      </c>
      <c r="DF34" s="36">
        <f t="shared" si="34"/>
        <v>0.31116297160710504</v>
      </c>
      <c r="DG34" s="37">
        <f t="shared" si="35"/>
        <v>0.38895371450888128</v>
      </c>
      <c r="DH34" s="37">
        <f t="shared" si="36"/>
        <v>7.7790742901776261E-2</v>
      </c>
      <c r="DI34" s="2">
        <v>418.9</v>
      </c>
      <c r="DJ34">
        <v>16</v>
      </c>
      <c r="DK34">
        <v>22</v>
      </c>
      <c r="DL34">
        <v>2.4</v>
      </c>
      <c r="DM34">
        <v>384</v>
      </c>
      <c r="DN34">
        <v>377</v>
      </c>
      <c r="DO34">
        <v>-0.9</v>
      </c>
      <c r="DP34">
        <v>293</v>
      </c>
      <c r="DQ34">
        <v>289</v>
      </c>
      <c r="DR34">
        <v>-0.60000000000000009</v>
      </c>
      <c r="DS34">
        <v>201</v>
      </c>
      <c r="DT34">
        <v>204</v>
      </c>
      <c r="DU34">
        <v>-1.1000000000000001</v>
      </c>
      <c r="DV34" s="39">
        <v>4.9000000000000004</v>
      </c>
      <c r="DW34" s="39">
        <v>4.9000000000000004</v>
      </c>
      <c r="DX34" s="39">
        <v>-0.2</v>
      </c>
      <c r="DY34" s="39">
        <v>0.4</v>
      </c>
      <c r="DZ34" s="39">
        <v>-0.60000000000000009</v>
      </c>
      <c r="EA34" s="39">
        <v>4.4000000000000004</v>
      </c>
    </row>
    <row r="35" spans="1:131" x14ac:dyDescent="0.2">
      <c r="A35" s="12" t="s">
        <v>328</v>
      </c>
      <c r="B35" s="12" t="s">
        <v>329</v>
      </c>
      <c r="C35" t="s">
        <v>327</v>
      </c>
      <c r="D35" t="s">
        <v>330</v>
      </c>
      <c r="E35" s="12" t="s">
        <v>178</v>
      </c>
      <c r="F35">
        <v>64</v>
      </c>
      <c r="G35">
        <v>9</v>
      </c>
      <c r="H35">
        <v>19</v>
      </c>
      <c r="I35" s="31">
        <f t="shared" si="0"/>
        <v>28</v>
      </c>
      <c r="J35">
        <v>8</v>
      </c>
      <c r="K35">
        <v>8</v>
      </c>
      <c r="L35" s="16">
        <f t="shared" si="1"/>
        <v>1.6773162939297124</v>
      </c>
      <c r="M35" s="15">
        <v>6</v>
      </c>
      <c r="N35" s="15">
        <v>8</v>
      </c>
      <c r="O35" s="15">
        <v>8</v>
      </c>
      <c r="P35">
        <v>73</v>
      </c>
      <c r="Q35">
        <v>32</v>
      </c>
      <c r="R35">
        <v>50</v>
      </c>
      <c r="S35" s="13">
        <f t="shared" si="2"/>
        <v>0.12328767123287671</v>
      </c>
      <c r="T35" s="13">
        <f t="shared" si="3"/>
        <v>5.8064516129032261E-2</v>
      </c>
      <c r="U35" s="2">
        <v>1001.6</v>
      </c>
      <c r="V35" s="2">
        <v>15.65</v>
      </c>
      <c r="W35">
        <v>15.11</v>
      </c>
      <c r="X35">
        <v>33.840000000000003</v>
      </c>
      <c r="Y35" s="32">
        <f t="shared" si="4"/>
        <v>0.308682328907048</v>
      </c>
      <c r="Z35" s="15">
        <f t="shared" si="5"/>
        <v>76.740740740740748</v>
      </c>
      <c r="AA35">
        <v>56</v>
      </c>
      <c r="AB35">
        <v>49</v>
      </c>
      <c r="AC35">
        <v>90</v>
      </c>
      <c r="AD35" s="13">
        <f t="shared" si="6"/>
        <v>0.16666666666666666</v>
      </c>
      <c r="AE35" s="13">
        <f t="shared" si="7"/>
        <v>0.29629629629629628</v>
      </c>
      <c r="AF35" s="13">
        <f t="shared" si="8"/>
        <v>0.46296296296296291</v>
      </c>
      <c r="AI35" s="17" t="str">
        <f t="shared" si="9"/>
        <v xml:space="preserve"> </v>
      </c>
      <c r="AJ35">
        <v>133</v>
      </c>
      <c r="AK35">
        <v>190</v>
      </c>
      <c r="AL35" s="32">
        <f t="shared" si="10"/>
        <v>0.38406658739595717</v>
      </c>
      <c r="AM35">
        <v>131</v>
      </c>
      <c r="AN35">
        <v>115</v>
      </c>
      <c r="AO35" s="33">
        <f t="shared" si="11"/>
        <v>0.29250891795481571</v>
      </c>
      <c r="AP35">
        <v>130</v>
      </c>
      <c r="AQ35">
        <v>142</v>
      </c>
      <c r="AR35" s="33">
        <f t="shared" si="12"/>
        <v>0.32342449464922712</v>
      </c>
      <c r="AS35" s="33">
        <f t="shared" si="13"/>
        <v>0.56766256590509667</v>
      </c>
      <c r="AT35">
        <v>7</v>
      </c>
      <c r="AU35">
        <v>337</v>
      </c>
      <c r="AV35">
        <v>304</v>
      </c>
      <c r="AW35">
        <v>259</v>
      </c>
      <c r="AX35" s="2">
        <v>27.8</v>
      </c>
      <c r="AY35" s="3">
        <v>7</v>
      </c>
      <c r="AZ35" s="2">
        <v>32.6</v>
      </c>
      <c r="BA35" s="2">
        <v>24.5</v>
      </c>
      <c r="BB35" s="21">
        <v>-0.06</v>
      </c>
      <c r="BC35">
        <v>3</v>
      </c>
      <c r="BD35" s="21">
        <v>1.2290000000000001</v>
      </c>
      <c r="BE35" s="2">
        <v>26.7</v>
      </c>
      <c r="BF35" s="2">
        <v>29.8</v>
      </c>
      <c r="BG35" s="2">
        <v>25.7</v>
      </c>
      <c r="BH35" s="21">
        <v>-0.57300000000000006</v>
      </c>
      <c r="BI35" s="21">
        <v>-7.226</v>
      </c>
      <c r="BJ35" t="s">
        <v>2314</v>
      </c>
      <c r="BK35" s="2">
        <v>32.299999999999997</v>
      </c>
      <c r="BL35" t="s">
        <v>2166</v>
      </c>
      <c r="BM35" s="2">
        <v>28.7</v>
      </c>
      <c r="BN35" t="s">
        <v>2395</v>
      </c>
      <c r="BO35" s="2">
        <v>28.2</v>
      </c>
      <c r="BP35" t="s">
        <v>1799</v>
      </c>
      <c r="BQ35" s="2">
        <v>34</v>
      </c>
      <c r="BR35" t="s">
        <v>1627</v>
      </c>
      <c r="BS35" s="2">
        <v>33.9</v>
      </c>
      <c r="BT35" s="32">
        <f t="shared" si="14"/>
        <v>0.10424710424710425</v>
      </c>
      <c r="BU35" s="34">
        <f t="shared" si="15"/>
        <v>0.92322834645669294</v>
      </c>
      <c r="BV35" s="35">
        <f t="shared" si="16"/>
        <v>933.65305688140336</v>
      </c>
      <c r="BW35" s="32">
        <f t="shared" si="17"/>
        <v>2.7475450703797186E-2</v>
      </c>
      <c r="BX35" s="36">
        <f t="shared" si="18"/>
        <v>3.2348242811501597</v>
      </c>
      <c r="BY35" s="37">
        <f t="shared" si="19"/>
        <v>2.3362619808306708</v>
      </c>
      <c r="BZ35" s="37">
        <f t="shared" si="20"/>
        <v>31.030351437699682</v>
      </c>
      <c r="CA35" s="37">
        <f t="shared" si="21"/>
        <v>30.431309904153352</v>
      </c>
      <c r="CB35" s="37">
        <f t="shared" si="22"/>
        <v>58.526357827476041</v>
      </c>
      <c r="CC35" s="37">
        <f t="shared" si="23"/>
        <v>56.669329073482423</v>
      </c>
      <c r="CD35" s="38">
        <f t="shared" si="24"/>
        <v>1.8570287539936174</v>
      </c>
      <c r="CE35" s="3">
        <v>54</v>
      </c>
      <c r="CF35" s="3">
        <v>39</v>
      </c>
      <c r="CG35" s="3">
        <v>464</v>
      </c>
      <c r="CH35" s="3">
        <v>469</v>
      </c>
      <c r="CI35" s="3">
        <v>200</v>
      </c>
      <c r="CJ35" s="3">
        <v>204</v>
      </c>
      <c r="CK35" s="3">
        <v>234</v>
      </c>
      <c r="CL35" s="3">
        <v>259</v>
      </c>
      <c r="CM35" s="20">
        <f t="shared" si="25"/>
        <v>8.5981271722712957</v>
      </c>
      <c r="CN35" s="37">
        <f t="shared" si="26"/>
        <v>2.4102393617021276</v>
      </c>
      <c r="CO35" s="37">
        <f t="shared" si="27"/>
        <v>2.4379432624113475</v>
      </c>
      <c r="CP35" s="37">
        <f t="shared" si="28"/>
        <v>28.396498226950353</v>
      </c>
      <c r="CQ35" s="37">
        <f t="shared" si="29"/>
        <v>32.524379432624109</v>
      </c>
      <c r="CR35" s="37">
        <f t="shared" si="30"/>
        <v>50.282579787234042</v>
      </c>
      <c r="CS35" s="37">
        <f t="shared" si="31"/>
        <v>60.616134751773046</v>
      </c>
      <c r="CT35" s="22">
        <f t="shared" si="32"/>
        <v>12.190583718532622</v>
      </c>
      <c r="CU35" s="35">
        <v>87</v>
      </c>
      <c r="CV35" s="35">
        <v>88</v>
      </c>
      <c r="CW35" s="35">
        <v>938</v>
      </c>
      <c r="CX35" s="35">
        <v>1086</v>
      </c>
      <c r="CY35" s="35">
        <v>332</v>
      </c>
      <c r="CZ35" s="35">
        <v>480</v>
      </c>
      <c r="DA35" s="35">
        <v>534</v>
      </c>
      <c r="DB35" s="35">
        <v>458</v>
      </c>
      <c r="DC35">
        <v>7</v>
      </c>
      <c r="DD35">
        <v>7</v>
      </c>
      <c r="DE35" s="35">
        <f t="shared" si="33"/>
        <v>0</v>
      </c>
      <c r="DF35" s="36">
        <f t="shared" si="34"/>
        <v>0.41932907348242809</v>
      </c>
      <c r="DG35" s="37">
        <f t="shared" si="35"/>
        <v>0.41932907348242809</v>
      </c>
      <c r="DH35" s="37">
        <f t="shared" si="36"/>
        <v>0</v>
      </c>
      <c r="DI35" s="2">
        <v>592.29999999999995</v>
      </c>
      <c r="DJ35">
        <v>21</v>
      </c>
      <c r="DK35">
        <v>16</v>
      </c>
      <c r="DL35">
        <v>7.2</v>
      </c>
      <c r="DM35">
        <v>575</v>
      </c>
      <c r="DN35">
        <v>575</v>
      </c>
      <c r="DO35">
        <v>4.3</v>
      </c>
      <c r="DP35">
        <v>421</v>
      </c>
      <c r="DQ35">
        <v>431</v>
      </c>
      <c r="DR35">
        <v>4.5999999999999996</v>
      </c>
      <c r="DS35">
        <v>304</v>
      </c>
      <c r="DT35">
        <v>309</v>
      </c>
      <c r="DU35">
        <v>2.7</v>
      </c>
      <c r="DV35" s="39">
        <v>0.5</v>
      </c>
      <c r="DW35" s="39">
        <v>0.5</v>
      </c>
      <c r="DX35" s="39">
        <v>-1</v>
      </c>
      <c r="DY35" s="39">
        <v>0.60000000000000009</v>
      </c>
      <c r="DZ35" s="39">
        <v>3.2</v>
      </c>
      <c r="EA35" s="39">
        <v>3.3</v>
      </c>
    </row>
    <row r="36" spans="1:131" x14ac:dyDescent="0.2">
      <c r="A36" s="12" t="s">
        <v>336</v>
      </c>
      <c r="B36" s="12" t="s">
        <v>337</v>
      </c>
      <c r="C36" t="s">
        <v>335</v>
      </c>
      <c r="D36" t="s">
        <v>338</v>
      </c>
      <c r="E36" s="12" t="s">
        <v>178</v>
      </c>
      <c r="F36">
        <v>64</v>
      </c>
      <c r="G36">
        <v>0</v>
      </c>
      <c r="H36">
        <v>18</v>
      </c>
      <c r="I36" s="31">
        <f t="shared" si="0"/>
        <v>18</v>
      </c>
      <c r="J36">
        <v>7</v>
      </c>
      <c r="K36">
        <v>10</v>
      </c>
      <c r="L36" s="16">
        <f t="shared" si="1"/>
        <v>0.95789971617783365</v>
      </c>
      <c r="M36" s="15">
        <v>0</v>
      </c>
      <c r="N36" s="15">
        <v>7</v>
      </c>
      <c r="O36" s="15">
        <v>10</v>
      </c>
      <c r="P36">
        <v>88</v>
      </c>
      <c r="Q36">
        <v>37</v>
      </c>
      <c r="R36">
        <v>78</v>
      </c>
      <c r="S36" s="13">
        <f t="shared" si="2"/>
        <v>0</v>
      </c>
      <c r="T36" s="13">
        <f t="shared" si="3"/>
        <v>0</v>
      </c>
      <c r="U36" s="2">
        <v>1127.4666666666999</v>
      </c>
      <c r="V36" s="2">
        <v>17.616666666699999</v>
      </c>
      <c r="W36">
        <v>17.18</v>
      </c>
      <c r="X36">
        <v>32.270000000000003</v>
      </c>
      <c r="Y36" s="32">
        <f t="shared" si="4"/>
        <v>0.3474216380182002</v>
      </c>
      <c r="Z36" s="15">
        <f t="shared" si="5"/>
        <v>75.600000000000009</v>
      </c>
      <c r="AA36">
        <v>40</v>
      </c>
      <c r="AB36">
        <v>135</v>
      </c>
      <c r="AC36">
        <v>80</v>
      </c>
      <c r="AD36" s="13">
        <f t="shared" si="6"/>
        <v>0</v>
      </c>
      <c r="AE36" s="13">
        <f t="shared" si="7"/>
        <v>0.30909090909090908</v>
      </c>
      <c r="AF36" s="13">
        <f t="shared" si="8"/>
        <v>0.30909090909090908</v>
      </c>
      <c r="AI36" s="17" t="str">
        <f t="shared" si="9"/>
        <v xml:space="preserve"> </v>
      </c>
      <c r="AJ36">
        <v>158</v>
      </c>
      <c r="AK36">
        <v>189</v>
      </c>
      <c r="AL36" s="32">
        <f t="shared" si="10"/>
        <v>0.33397497593840231</v>
      </c>
      <c r="AM36">
        <v>157</v>
      </c>
      <c r="AN36">
        <v>148</v>
      </c>
      <c r="AO36" s="33">
        <f t="shared" si="11"/>
        <v>0.29355149181905676</v>
      </c>
      <c r="AP36">
        <v>202</v>
      </c>
      <c r="AQ36">
        <v>185</v>
      </c>
      <c r="AR36" s="33">
        <f t="shared" si="12"/>
        <v>0.37247353224254093</v>
      </c>
      <c r="AS36" s="33">
        <f t="shared" si="13"/>
        <v>0.53220858895705525</v>
      </c>
      <c r="AT36">
        <v>6</v>
      </c>
      <c r="AU36">
        <v>445</v>
      </c>
      <c r="AV36">
        <v>396</v>
      </c>
      <c r="AW36">
        <v>324</v>
      </c>
      <c r="AX36" s="2">
        <v>28.1</v>
      </c>
      <c r="AY36" s="3">
        <v>5</v>
      </c>
      <c r="AZ36" s="2">
        <v>32.9</v>
      </c>
      <c r="BA36" s="2">
        <v>25</v>
      </c>
      <c r="BB36" s="21">
        <v>-0.31900000000000001</v>
      </c>
      <c r="BC36">
        <v>5</v>
      </c>
      <c r="BD36" s="21">
        <v>-1.3780000000000001</v>
      </c>
      <c r="BE36" s="2">
        <v>26.6</v>
      </c>
      <c r="BF36" s="2">
        <v>32.6</v>
      </c>
      <c r="BG36" s="2">
        <v>24.6</v>
      </c>
      <c r="BH36" s="21">
        <v>-0.89900000000000002</v>
      </c>
      <c r="BI36" s="21">
        <v>7.1</v>
      </c>
      <c r="BJ36" t="s">
        <v>2104</v>
      </c>
      <c r="BK36" s="2">
        <v>27.9</v>
      </c>
      <c r="BL36" t="s">
        <v>1854</v>
      </c>
      <c r="BM36" s="2">
        <v>26.7</v>
      </c>
      <c r="BN36" t="s">
        <v>3251</v>
      </c>
      <c r="BO36" s="2">
        <v>26</v>
      </c>
      <c r="BP36" t="s">
        <v>591</v>
      </c>
      <c r="BQ36" s="2">
        <v>45.7</v>
      </c>
      <c r="BR36" t="s">
        <v>2475</v>
      </c>
      <c r="BS36" s="2">
        <v>20.2</v>
      </c>
      <c r="BT36" s="32">
        <f t="shared" si="14"/>
        <v>9.2592592592592587E-2</v>
      </c>
      <c r="BU36" s="34">
        <f t="shared" si="15"/>
        <v>0.93661971830985913</v>
      </c>
      <c r="BV36" s="35">
        <f t="shared" si="16"/>
        <v>945.87897756911832</v>
      </c>
      <c r="BW36" s="32">
        <f t="shared" si="17"/>
        <v>2.9212310902451716E-2</v>
      </c>
      <c r="BX36" s="36">
        <f t="shared" si="18"/>
        <v>2.9269157994268178</v>
      </c>
      <c r="BY36" s="37">
        <f t="shared" si="19"/>
        <v>1.9157994323520988</v>
      </c>
      <c r="BZ36" s="37">
        <f t="shared" si="20"/>
        <v>31.610690633809632</v>
      </c>
      <c r="CA36" s="37">
        <f t="shared" si="21"/>
        <v>30.227057710444225</v>
      </c>
      <c r="CB36" s="37">
        <f t="shared" si="22"/>
        <v>58.485099337637692</v>
      </c>
      <c r="CC36" s="37">
        <f t="shared" si="23"/>
        <v>51.779801324405334</v>
      </c>
      <c r="CD36" s="38">
        <f t="shared" si="24"/>
        <v>6.7052980132323583</v>
      </c>
      <c r="CE36" s="3">
        <v>55</v>
      </c>
      <c r="CF36" s="3">
        <v>36</v>
      </c>
      <c r="CG36" s="3">
        <v>539</v>
      </c>
      <c r="CH36" s="3">
        <v>532</v>
      </c>
      <c r="CI36" s="3">
        <v>227</v>
      </c>
      <c r="CJ36" s="3">
        <v>195</v>
      </c>
      <c r="CK36" s="3">
        <v>210</v>
      </c>
      <c r="CL36" s="3">
        <v>278</v>
      </c>
      <c r="CM36" s="20">
        <f t="shared" si="25"/>
        <v>-2.6357081217369664</v>
      </c>
      <c r="CN36" s="37">
        <f t="shared" si="26"/>
        <v>2.905175085218469</v>
      </c>
      <c r="CO36" s="37">
        <f t="shared" si="27"/>
        <v>1.8012085528354509</v>
      </c>
      <c r="CP36" s="37">
        <f t="shared" si="28"/>
        <v>32.39270220018593</v>
      </c>
      <c r="CQ36" s="37">
        <f t="shared" si="29"/>
        <v>27.599163309575452</v>
      </c>
      <c r="CR36" s="37">
        <f t="shared" si="30"/>
        <v>60.689107530213811</v>
      </c>
      <c r="CS36" s="37">
        <f t="shared" si="31"/>
        <v>50.898667493027574</v>
      </c>
      <c r="CT36" s="22">
        <f t="shared" si="32"/>
        <v>-3.0851420239538783</v>
      </c>
      <c r="CU36" s="35">
        <v>100</v>
      </c>
      <c r="CV36" s="35">
        <v>62</v>
      </c>
      <c r="CW36" s="35">
        <v>1015</v>
      </c>
      <c r="CX36" s="35">
        <v>888</v>
      </c>
      <c r="CY36" s="35">
        <v>430</v>
      </c>
      <c r="CZ36" s="35">
        <v>361</v>
      </c>
      <c r="DA36" s="35">
        <v>441</v>
      </c>
      <c r="DB36" s="35">
        <v>544</v>
      </c>
      <c r="DC36">
        <v>11</v>
      </c>
      <c r="DD36">
        <v>3</v>
      </c>
      <c r="DE36" s="35">
        <f t="shared" si="33"/>
        <v>-8</v>
      </c>
      <c r="DF36" s="36">
        <f t="shared" si="34"/>
        <v>0.58538315988536349</v>
      </c>
      <c r="DG36" s="37">
        <f t="shared" si="35"/>
        <v>0.15964995269600826</v>
      </c>
      <c r="DH36" s="37">
        <f t="shared" si="36"/>
        <v>-0.42573320718935531</v>
      </c>
      <c r="DI36" s="2">
        <v>675.5</v>
      </c>
      <c r="DJ36">
        <v>28</v>
      </c>
      <c r="DK36">
        <v>17</v>
      </c>
      <c r="DL36">
        <v>2.6</v>
      </c>
      <c r="DM36">
        <v>685</v>
      </c>
      <c r="DN36">
        <v>560</v>
      </c>
      <c r="DO36">
        <v>-0.30000000000000004</v>
      </c>
      <c r="DP36">
        <v>496</v>
      </c>
      <c r="DQ36">
        <v>433</v>
      </c>
      <c r="DR36">
        <v>-1.3</v>
      </c>
      <c r="DS36">
        <v>360</v>
      </c>
      <c r="DT36">
        <v>334</v>
      </c>
      <c r="DU36">
        <v>-2.2000000000000002</v>
      </c>
      <c r="DV36" s="39">
        <v>5.4</v>
      </c>
      <c r="DW36" s="39">
        <v>5.4</v>
      </c>
      <c r="DX36" s="39">
        <v>0.2</v>
      </c>
      <c r="DY36" s="39">
        <v>-2.2999999999999998</v>
      </c>
      <c r="DZ36" s="39">
        <v>-2.6</v>
      </c>
      <c r="EA36" s="39">
        <v>0.60000000000000009</v>
      </c>
    </row>
    <row r="37" spans="1:131" x14ac:dyDescent="0.2">
      <c r="A37" s="12" t="s">
        <v>341</v>
      </c>
      <c r="B37" s="12" t="s">
        <v>342</v>
      </c>
      <c r="C37" t="s">
        <v>340</v>
      </c>
      <c r="D37" t="s">
        <v>343</v>
      </c>
      <c r="E37" s="12" t="s">
        <v>178</v>
      </c>
      <c r="F37">
        <v>50</v>
      </c>
      <c r="G37">
        <v>1</v>
      </c>
      <c r="H37">
        <v>5</v>
      </c>
      <c r="I37" s="31">
        <f t="shared" si="0"/>
        <v>6</v>
      </c>
      <c r="J37">
        <v>3</v>
      </c>
      <c r="K37">
        <v>2</v>
      </c>
      <c r="L37" s="16">
        <f t="shared" si="1"/>
        <v>0.52231948541860629</v>
      </c>
      <c r="M37" s="15">
        <v>1</v>
      </c>
      <c r="N37" s="15">
        <v>3</v>
      </c>
      <c r="O37" s="15">
        <v>2</v>
      </c>
      <c r="P37">
        <v>21</v>
      </c>
      <c r="Q37">
        <v>10</v>
      </c>
      <c r="R37">
        <v>18</v>
      </c>
      <c r="S37" s="13">
        <f t="shared" si="2"/>
        <v>4.7619047619047616E-2</v>
      </c>
      <c r="T37" s="13">
        <f t="shared" si="3"/>
        <v>2.0408163265306121E-2</v>
      </c>
      <c r="U37" s="2">
        <v>689.23333333330004</v>
      </c>
      <c r="V37" s="2">
        <v>13.7833333333</v>
      </c>
      <c r="W37">
        <v>13.62</v>
      </c>
      <c r="X37">
        <v>35.58</v>
      </c>
      <c r="Y37" s="32">
        <f t="shared" si="4"/>
        <v>0.27682926829268295</v>
      </c>
      <c r="Z37" s="15">
        <f t="shared" si="5"/>
        <v>37.200000000000003</v>
      </c>
      <c r="AA37">
        <v>59</v>
      </c>
      <c r="AB37">
        <v>68</v>
      </c>
      <c r="AC37">
        <v>56</v>
      </c>
      <c r="AD37" s="13">
        <f t="shared" si="6"/>
        <v>0.04</v>
      </c>
      <c r="AE37" s="13">
        <f t="shared" si="7"/>
        <v>0.2</v>
      </c>
      <c r="AF37" s="13">
        <f t="shared" si="8"/>
        <v>0.24000000000000002</v>
      </c>
      <c r="AI37" s="17" t="str">
        <f t="shared" si="9"/>
        <v xml:space="preserve"> </v>
      </c>
      <c r="AJ37">
        <v>83</v>
      </c>
      <c r="AK37">
        <v>84</v>
      </c>
      <c r="AL37" s="32">
        <f t="shared" si="10"/>
        <v>0.31688804554079697</v>
      </c>
      <c r="AM37">
        <v>113</v>
      </c>
      <c r="AN37">
        <v>77</v>
      </c>
      <c r="AO37" s="33">
        <f t="shared" si="11"/>
        <v>0.36053130929791272</v>
      </c>
      <c r="AP37">
        <v>82</v>
      </c>
      <c r="AQ37">
        <v>88</v>
      </c>
      <c r="AR37" s="33">
        <f t="shared" si="12"/>
        <v>0.32258064516129031</v>
      </c>
      <c r="AS37" s="33">
        <f t="shared" si="13"/>
        <v>0.46778711484593838</v>
      </c>
      <c r="AT37">
        <v>3</v>
      </c>
      <c r="AU37">
        <v>236</v>
      </c>
      <c r="AV37">
        <v>244</v>
      </c>
      <c r="AW37">
        <v>172</v>
      </c>
      <c r="AX37" s="2">
        <v>27.3</v>
      </c>
      <c r="AY37" s="3">
        <v>7</v>
      </c>
      <c r="AZ37" s="2">
        <v>32.4</v>
      </c>
      <c r="BA37" s="2">
        <v>23.8</v>
      </c>
      <c r="BB37" s="21">
        <v>-0.58799999999999997</v>
      </c>
      <c r="BC37">
        <v>7</v>
      </c>
      <c r="BD37" s="21">
        <v>-0.78900000000000003</v>
      </c>
      <c r="BE37" s="2">
        <v>25.3</v>
      </c>
      <c r="BF37" s="2">
        <v>29.3</v>
      </c>
      <c r="BG37" s="2">
        <v>24</v>
      </c>
      <c r="BH37" s="21">
        <v>-0.10100000000000001</v>
      </c>
      <c r="BI37" s="21">
        <v>-3.665</v>
      </c>
      <c r="BJ37" t="s">
        <v>2652</v>
      </c>
      <c r="BK37" s="2">
        <v>30.2</v>
      </c>
      <c r="BL37" t="s">
        <v>3291</v>
      </c>
      <c r="BM37" s="2">
        <v>25.4</v>
      </c>
      <c r="BN37" t="s">
        <v>573</v>
      </c>
      <c r="BO37" s="2">
        <v>23.7</v>
      </c>
      <c r="BP37" t="s">
        <v>1219</v>
      </c>
      <c r="BQ37" s="2">
        <v>44.1</v>
      </c>
      <c r="BR37" t="s">
        <v>2031</v>
      </c>
      <c r="BS37" s="2">
        <v>21.6</v>
      </c>
      <c r="BT37" s="32">
        <f t="shared" si="14"/>
        <v>8.0645161290322578E-2</v>
      </c>
      <c r="BU37" s="34">
        <f t="shared" si="15"/>
        <v>0.9297752808988764</v>
      </c>
      <c r="BV37" s="35">
        <f t="shared" si="16"/>
        <v>937.83979702790873</v>
      </c>
      <c r="BW37" s="32">
        <f t="shared" si="17"/>
        <v>1.0420442189198978E-2</v>
      </c>
      <c r="BX37" s="36">
        <f t="shared" si="18"/>
        <v>2.1765417170548407</v>
      </c>
      <c r="BY37" s="37">
        <f t="shared" si="19"/>
        <v>2.1765417170548407</v>
      </c>
      <c r="BZ37" s="37">
        <f t="shared" si="20"/>
        <v>26.989117291480024</v>
      </c>
      <c r="CA37" s="37">
        <f t="shared" si="21"/>
        <v>30.993954050860928</v>
      </c>
      <c r="CB37" s="37">
        <f t="shared" si="22"/>
        <v>45.446191052105071</v>
      </c>
      <c r="CC37" s="37">
        <f t="shared" si="23"/>
        <v>56.328899637379273</v>
      </c>
      <c r="CD37" s="38">
        <f t="shared" si="24"/>
        <v>-10.882708585274202</v>
      </c>
      <c r="CE37" s="3">
        <v>25</v>
      </c>
      <c r="CF37" s="3">
        <v>25</v>
      </c>
      <c r="CG37" s="3">
        <v>285</v>
      </c>
      <c r="CH37" s="3">
        <v>331</v>
      </c>
      <c r="CI37" s="3">
        <v>86</v>
      </c>
      <c r="CJ37" s="3">
        <v>138</v>
      </c>
      <c r="CK37" s="3">
        <v>153</v>
      </c>
      <c r="CL37" s="3">
        <v>126</v>
      </c>
      <c r="CM37" s="20">
        <f t="shared" si="25"/>
        <v>-7.3235993415767222</v>
      </c>
      <c r="CN37" s="37">
        <f t="shared" si="26"/>
        <v>2.4283305227655987</v>
      </c>
      <c r="CO37" s="37">
        <f t="shared" si="27"/>
        <v>2.4283305227655987</v>
      </c>
      <c r="CP37" s="37">
        <f t="shared" si="28"/>
        <v>29.139966273187181</v>
      </c>
      <c r="CQ37" s="37">
        <f t="shared" si="29"/>
        <v>29.612141652613829</v>
      </c>
      <c r="CR37" s="37">
        <f t="shared" si="30"/>
        <v>52.445193929173691</v>
      </c>
      <c r="CS37" s="37">
        <f t="shared" si="31"/>
        <v>55.919055649241145</v>
      </c>
      <c r="CT37" s="22">
        <f t="shared" si="32"/>
        <v>-7.4088468652067476</v>
      </c>
      <c r="CU37" s="35">
        <v>72</v>
      </c>
      <c r="CV37" s="35">
        <v>72</v>
      </c>
      <c r="CW37" s="35">
        <v>792</v>
      </c>
      <c r="CX37" s="35">
        <v>806</v>
      </c>
      <c r="CY37" s="35">
        <v>320</v>
      </c>
      <c r="CZ37" s="35">
        <v>314</v>
      </c>
      <c r="DA37" s="35">
        <v>466</v>
      </c>
      <c r="DB37" s="35">
        <v>371</v>
      </c>
      <c r="DC37">
        <v>9</v>
      </c>
      <c r="DD37">
        <v>5</v>
      </c>
      <c r="DE37" s="35">
        <f t="shared" si="33"/>
        <v>-4</v>
      </c>
      <c r="DF37" s="36">
        <f t="shared" si="34"/>
        <v>0.7835550181397426</v>
      </c>
      <c r="DG37" s="37">
        <f t="shared" si="35"/>
        <v>0.43530834341096813</v>
      </c>
      <c r="DH37" s="37">
        <f t="shared" si="36"/>
        <v>-0.34824667472877446</v>
      </c>
      <c r="DI37" s="2">
        <v>401.1</v>
      </c>
      <c r="DJ37">
        <v>16</v>
      </c>
      <c r="DK37">
        <v>13</v>
      </c>
      <c r="DL37">
        <v>5.8</v>
      </c>
      <c r="DM37">
        <v>321</v>
      </c>
      <c r="DN37">
        <v>347</v>
      </c>
      <c r="DO37">
        <v>-0.1</v>
      </c>
      <c r="DP37">
        <v>245</v>
      </c>
      <c r="DQ37">
        <v>263</v>
      </c>
      <c r="DR37">
        <v>-1.2</v>
      </c>
      <c r="DS37">
        <v>189</v>
      </c>
      <c r="DT37">
        <v>182</v>
      </c>
      <c r="DU37">
        <v>0.2</v>
      </c>
      <c r="DV37" s="39">
        <v>-1.1000000000000001</v>
      </c>
      <c r="DW37" s="39">
        <v>-1.1000000000000001</v>
      </c>
      <c r="DX37" s="39">
        <v>-0.1</v>
      </c>
      <c r="DY37" s="39">
        <v>-0.9</v>
      </c>
      <c r="DZ37" s="39">
        <v>-0.30000000000000004</v>
      </c>
      <c r="EA37" s="39">
        <v>-2.2999999999999998</v>
      </c>
    </row>
    <row r="38" spans="1:131" x14ac:dyDescent="0.2">
      <c r="A38" s="12" t="s">
        <v>347</v>
      </c>
      <c r="B38" s="12" t="s">
        <v>348</v>
      </c>
      <c r="C38" t="s">
        <v>346</v>
      </c>
      <c r="D38" t="s">
        <v>223</v>
      </c>
      <c r="E38" s="12" t="s">
        <v>170</v>
      </c>
      <c r="F38">
        <v>1</v>
      </c>
      <c r="G38">
        <v>0</v>
      </c>
      <c r="H38">
        <v>0</v>
      </c>
      <c r="I38" s="31">
        <f t="shared" si="0"/>
        <v>0</v>
      </c>
      <c r="J38">
        <v>0</v>
      </c>
      <c r="K38">
        <v>0</v>
      </c>
      <c r="L38" s="16">
        <f t="shared" si="1"/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 s="13">
        <f t="shared" si="2"/>
        <v>0</v>
      </c>
      <c r="T38" s="13">
        <f t="shared" si="3"/>
        <v>0</v>
      </c>
      <c r="U38" s="2">
        <v>2.7166666667000001</v>
      </c>
      <c r="V38" s="2">
        <v>2.7166666667000001</v>
      </c>
      <c r="W38">
        <v>2.72</v>
      </c>
      <c r="X38">
        <v>47.28</v>
      </c>
      <c r="Y38" s="32">
        <f t="shared" si="4"/>
        <v>5.4400000000000004E-2</v>
      </c>
      <c r="Z38" s="15">
        <f t="shared" si="5"/>
        <v>0</v>
      </c>
      <c r="AA38">
        <v>0</v>
      </c>
      <c r="AB38">
        <v>0</v>
      </c>
      <c r="AC38">
        <v>0</v>
      </c>
      <c r="AD38" s="13">
        <f t="shared" si="6"/>
        <v>0</v>
      </c>
      <c r="AE38" s="13">
        <f t="shared" si="7"/>
        <v>0</v>
      </c>
      <c r="AF38" s="13">
        <f t="shared" si="8"/>
        <v>0</v>
      </c>
      <c r="AG38">
        <v>0</v>
      </c>
      <c r="AH38">
        <v>0</v>
      </c>
      <c r="AI38" s="17" t="str">
        <f t="shared" si="9"/>
        <v xml:space="preserve"> </v>
      </c>
      <c r="AJ38">
        <v>0</v>
      </c>
      <c r="AK38">
        <v>1</v>
      </c>
      <c r="AL38" s="32">
        <f t="shared" si="10"/>
        <v>0.5</v>
      </c>
      <c r="AM38">
        <v>1</v>
      </c>
      <c r="AN38">
        <v>0</v>
      </c>
      <c r="AO38" s="33">
        <f t="shared" si="11"/>
        <v>0.5</v>
      </c>
      <c r="AP38">
        <v>0</v>
      </c>
      <c r="AQ38">
        <v>0</v>
      </c>
      <c r="AR38" s="33">
        <f t="shared" si="12"/>
        <v>0</v>
      </c>
      <c r="AS38" s="33">
        <f t="shared" si="13"/>
        <v>0.5</v>
      </c>
      <c r="AU38">
        <v>1</v>
      </c>
      <c r="AV38">
        <v>1</v>
      </c>
      <c r="AW38">
        <v>0</v>
      </c>
      <c r="AX38" s="2">
        <v>27.4</v>
      </c>
      <c r="AZ38" s="2">
        <v>33.799999999999997</v>
      </c>
      <c r="BA38" s="2">
        <v>23.2</v>
      </c>
      <c r="BB38" s="21">
        <v>1.9180000000000001</v>
      </c>
      <c r="BD38" s="21">
        <v>-12.191000000000001</v>
      </c>
      <c r="BE38" s="2">
        <v>27.9</v>
      </c>
      <c r="BF38" s="2">
        <v>34.9</v>
      </c>
      <c r="BG38" s="2">
        <v>20.8</v>
      </c>
      <c r="BH38" s="21">
        <v>-0.21</v>
      </c>
      <c r="BI38" s="21">
        <v>-0.501</v>
      </c>
      <c r="BJ38" t="s">
        <v>2310</v>
      </c>
      <c r="BK38" s="2">
        <v>86.5</v>
      </c>
      <c r="BL38" t="s">
        <v>2243</v>
      </c>
      <c r="BM38" s="2">
        <v>74.2</v>
      </c>
      <c r="BN38" t="s">
        <v>3491</v>
      </c>
      <c r="BO38" s="2">
        <v>22.1</v>
      </c>
      <c r="BP38" t="s">
        <v>3694</v>
      </c>
      <c r="BQ38" s="2">
        <v>65.599999999999994</v>
      </c>
      <c r="BR38" t="s">
        <v>2630</v>
      </c>
      <c r="BS38" s="2">
        <v>44.8</v>
      </c>
      <c r="BT38" s="32">
        <f t="shared" si="14"/>
        <v>0</v>
      </c>
      <c r="BU38" s="34">
        <f t="shared" si="15"/>
        <v>1</v>
      </c>
      <c r="BV38" s="35">
        <f t="shared" si="16"/>
        <v>1000</v>
      </c>
      <c r="BW38" s="32">
        <f t="shared" si="17"/>
        <v>0</v>
      </c>
      <c r="BX38" s="36">
        <f t="shared" si="18"/>
        <v>0</v>
      </c>
      <c r="BY38" s="37">
        <f t="shared" si="19"/>
        <v>0</v>
      </c>
      <c r="BZ38" s="37">
        <f t="shared" si="20"/>
        <v>0</v>
      </c>
      <c r="CA38" s="37">
        <f t="shared" si="21"/>
        <v>66.257668710843461</v>
      </c>
      <c r="CB38" s="37">
        <f t="shared" si="22"/>
        <v>22.085889570281154</v>
      </c>
      <c r="CC38" s="37">
        <f t="shared" si="23"/>
        <v>66.257668710843461</v>
      </c>
      <c r="CD38" s="38">
        <f t="shared" si="24"/>
        <v>-44.171779140562307</v>
      </c>
      <c r="CE38" s="3">
        <v>0</v>
      </c>
      <c r="CF38" s="3">
        <v>0</v>
      </c>
      <c r="CG38" s="3">
        <v>0</v>
      </c>
      <c r="CH38" s="3">
        <v>3</v>
      </c>
      <c r="CI38" s="3">
        <v>0</v>
      </c>
      <c r="CJ38" s="3">
        <v>0</v>
      </c>
      <c r="CK38" s="3">
        <v>0</v>
      </c>
      <c r="CL38" s="3">
        <v>1</v>
      </c>
      <c r="CM38" s="20">
        <f t="shared" si="25"/>
        <v>-55.951779140562309</v>
      </c>
      <c r="CN38" s="37">
        <f t="shared" si="26"/>
        <v>2.5380710659898478</v>
      </c>
      <c r="CO38" s="37">
        <f t="shared" si="27"/>
        <v>3.8071065989847712</v>
      </c>
      <c r="CP38" s="37">
        <f t="shared" si="28"/>
        <v>46.954314720812185</v>
      </c>
      <c r="CQ38" s="37">
        <f t="shared" si="29"/>
        <v>20.304568527918782</v>
      </c>
      <c r="CR38" s="37">
        <f t="shared" si="30"/>
        <v>107.86802030456852</v>
      </c>
      <c r="CS38" s="37">
        <f t="shared" si="31"/>
        <v>29.187817258883246</v>
      </c>
      <c r="CT38" s="22">
        <f t="shared" si="32"/>
        <v>-122.85198218624758</v>
      </c>
      <c r="CU38" s="35">
        <v>2</v>
      </c>
      <c r="CV38" s="35">
        <v>3</v>
      </c>
      <c r="CW38" s="35">
        <v>35</v>
      </c>
      <c r="CX38" s="35">
        <v>13</v>
      </c>
      <c r="CY38" s="35">
        <v>20</v>
      </c>
      <c r="CZ38" s="35">
        <v>2</v>
      </c>
      <c r="DA38" s="35">
        <v>5</v>
      </c>
      <c r="DB38" s="35">
        <v>28</v>
      </c>
      <c r="DC38">
        <v>1</v>
      </c>
      <c r="DD38">
        <v>1</v>
      </c>
      <c r="DE38" s="35">
        <f t="shared" si="33"/>
        <v>0</v>
      </c>
      <c r="DF38" s="36">
        <f t="shared" si="34"/>
        <v>22.085889570281154</v>
      </c>
      <c r="DG38" s="37">
        <f t="shared" si="35"/>
        <v>22.085889570281154</v>
      </c>
      <c r="DH38" s="37">
        <f t="shared" si="36"/>
        <v>0</v>
      </c>
      <c r="DI38" s="2">
        <v>1.5</v>
      </c>
      <c r="DJ38">
        <v>0</v>
      </c>
      <c r="DK38">
        <v>0</v>
      </c>
      <c r="DL38">
        <v>-50</v>
      </c>
      <c r="DM38">
        <v>0</v>
      </c>
      <c r="DN38">
        <v>3</v>
      </c>
      <c r="DO38">
        <v>-88.9</v>
      </c>
      <c r="DP38">
        <v>0</v>
      </c>
      <c r="DQ38">
        <v>3</v>
      </c>
      <c r="DR38">
        <v>-83.3</v>
      </c>
      <c r="DS38">
        <v>0</v>
      </c>
      <c r="DT38">
        <v>3</v>
      </c>
      <c r="DU38">
        <v>-76.2</v>
      </c>
      <c r="DV38" s="39">
        <v>-0.30000000000000004</v>
      </c>
      <c r="DW38" s="39">
        <v>-0.30000000000000004</v>
      </c>
      <c r="DX38" s="39">
        <v>0</v>
      </c>
      <c r="DY38" s="39">
        <v>0</v>
      </c>
      <c r="DZ38" s="39">
        <v>0</v>
      </c>
      <c r="EA38" s="39">
        <v>-0.30000000000000004</v>
      </c>
    </row>
    <row r="39" spans="1:131" x14ac:dyDescent="0.2">
      <c r="A39" s="12" t="s">
        <v>353</v>
      </c>
      <c r="B39" s="12" t="s">
        <v>354</v>
      </c>
      <c r="C39" t="s">
        <v>352</v>
      </c>
      <c r="D39" t="s">
        <v>210</v>
      </c>
      <c r="E39" s="12" t="s">
        <v>355</v>
      </c>
      <c r="F39">
        <v>62</v>
      </c>
      <c r="G39">
        <v>4</v>
      </c>
      <c r="H39">
        <v>5</v>
      </c>
      <c r="I39" s="31">
        <f t="shared" si="0"/>
        <v>9</v>
      </c>
      <c r="J39">
        <v>2</v>
      </c>
      <c r="K39">
        <v>3</v>
      </c>
      <c r="L39" s="16">
        <f t="shared" si="1"/>
        <v>0.84999212970250282</v>
      </c>
      <c r="M39" s="15">
        <v>4</v>
      </c>
      <c r="N39" s="15">
        <v>2</v>
      </c>
      <c r="O39" s="15">
        <v>3</v>
      </c>
      <c r="P39">
        <v>55</v>
      </c>
      <c r="Q39">
        <v>30</v>
      </c>
      <c r="R39">
        <v>14</v>
      </c>
      <c r="S39" s="13">
        <f t="shared" si="2"/>
        <v>7.2727272727272724E-2</v>
      </c>
      <c r="T39" s="13">
        <f t="shared" si="3"/>
        <v>4.0404040404040407E-2</v>
      </c>
      <c r="U39" s="2">
        <v>635.29999999999995</v>
      </c>
      <c r="V39" s="2">
        <v>10.233333333299999</v>
      </c>
      <c r="W39">
        <v>10.220000000000001</v>
      </c>
      <c r="X39">
        <v>38.18</v>
      </c>
      <c r="Y39" s="32">
        <f t="shared" si="4"/>
        <v>0.21115702479338844</v>
      </c>
      <c r="Z39" s="15">
        <f t="shared" si="5"/>
        <v>44.545454545454547</v>
      </c>
      <c r="AA39">
        <v>27</v>
      </c>
      <c r="AB39">
        <v>92</v>
      </c>
      <c r="AC39">
        <v>70</v>
      </c>
      <c r="AD39" s="13">
        <f t="shared" si="6"/>
        <v>0.36363636363636365</v>
      </c>
      <c r="AE39" s="13">
        <f t="shared" si="7"/>
        <v>0.45454545454545453</v>
      </c>
      <c r="AF39" s="13">
        <f t="shared" si="8"/>
        <v>0.81818181818181812</v>
      </c>
      <c r="AG39">
        <v>264</v>
      </c>
      <c r="AH39">
        <v>255</v>
      </c>
      <c r="AI39" s="17">
        <f t="shared" si="9"/>
        <v>0.50867052023121384</v>
      </c>
      <c r="AJ39">
        <v>90</v>
      </c>
      <c r="AK39">
        <v>92</v>
      </c>
      <c r="AL39" s="32">
        <f t="shared" si="10"/>
        <v>0.30182421227197348</v>
      </c>
      <c r="AM39">
        <v>95</v>
      </c>
      <c r="AN39">
        <v>94</v>
      </c>
      <c r="AO39" s="33">
        <f t="shared" si="11"/>
        <v>0.31343283582089554</v>
      </c>
      <c r="AP39">
        <v>126</v>
      </c>
      <c r="AQ39">
        <v>106</v>
      </c>
      <c r="AR39" s="33">
        <f t="shared" si="12"/>
        <v>0.38474295190713104</v>
      </c>
      <c r="AS39" s="33">
        <f t="shared" si="13"/>
        <v>0.49056603773584906</v>
      </c>
      <c r="AT39">
        <v>4</v>
      </c>
      <c r="AU39">
        <v>239</v>
      </c>
      <c r="AV39">
        <v>218</v>
      </c>
      <c r="AW39">
        <v>172</v>
      </c>
      <c r="AX39" s="2">
        <v>27.6</v>
      </c>
      <c r="AY39" s="3">
        <v>11</v>
      </c>
      <c r="AZ39" s="2">
        <v>32.1</v>
      </c>
      <c r="BA39" s="2">
        <v>24.5</v>
      </c>
      <c r="BB39" s="21">
        <v>-0.20600000000000002</v>
      </c>
      <c r="BC39">
        <v>11</v>
      </c>
      <c r="BD39" s="21">
        <v>0.73599999999999999</v>
      </c>
      <c r="BE39" s="2">
        <v>27.1</v>
      </c>
      <c r="BF39" s="2">
        <v>31.8</v>
      </c>
      <c r="BG39" s="2">
        <v>22.4</v>
      </c>
      <c r="BH39" s="21">
        <v>-1.026</v>
      </c>
      <c r="BI39" s="21">
        <v>-6.3570000000000002</v>
      </c>
      <c r="BJ39" t="s">
        <v>3672</v>
      </c>
      <c r="BK39" s="2">
        <v>43.1</v>
      </c>
      <c r="BL39" t="s">
        <v>1906</v>
      </c>
      <c r="BM39" s="2">
        <v>20.399999999999999</v>
      </c>
      <c r="BN39" t="s">
        <v>827</v>
      </c>
      <c r="BO39" s="2">
        <v>19.899999999999999</v>
      </c>
      <c r="BP39" t="s">
        <v>1591</v>
      </c>
      <c r="BQ39" s="2">
        <v>35.1</v>
      </c>
      <c r="BR39" t="s">
        <v>209</v>
      </c>
      <c r="BS39" s="2">
        <v>29.4</v>
      </c>
      <c r="BT39" s="32">
        <f t="shared" si="14"/>
        <v>4.4897959183673466E-2</v>
      </c>
      <c r="BU39" s="34">
        <f t="shared" si="15"/>
        <v>0.93399339933993397</v>
      </c>
      <c r="BV39" s="35">
        <f t="shared" si="16"/>
        <v>938.48319525830129</v>
      </c>
      <c r="BW39" s="32">
        <f t="shared" si="17"/>
        <v>-2.1108641476392562E-2</v>
      </c>
      <c r="BX39" s="36">
        <f t="shared" si="18"/>
        <v>1.0402437743020119</v>
      </c>
      <c r="BY39" s="37">
        <f t="shared" si="19"/>
        <v>1.8913523169127489</v>
      </c>
      <c r="BZ39" s="37">
        <f t="shared" si="20"/>
        <v>23.169065882181176</v>
      </c>
      <c r="CA39" s="37">
        <f t="shared" si="21"/>
        <v>28.653987601228149</v>
      </c>
      <c r="CB39" s="37">
        <f t="shared" si="22"/>
        <v>45.770726069288528</v>
      </c>
      <c r="CC39" s="37">
        <f t="shared" si="23"/>
        <v>56.551434275691193</v>
      </c>
      <c r="CD39" s="38">
        <f t="shared" si="24"/>
        <v>-10.780708206402664</v>
      </c>
      <c r="CE39" s="3">
        <v>11</v>
      </c>
      <c r="CF39" s="3">
        <v>20</v>
      </c>
      <c r="CG39" s="3">
        <v>234</v>
      </c>
      <c r="CH39" s="3">
        <v>283</v>
      </c>
      <c r="CI39" s="3">
        <v>123</v>
      </c>
      <c r="CJ39" s="3">
        <v>125</v>
      </c>
      <c r="CK39" s="3">
        <v>170</v>
      </c>
      <c r="CL39" s="3">
        <v>116</v>
      </c>
      <c r="CM39" s="20">
        <f t="shared" si="25"/>
        <v>-3.5512931120630427</v>
      </c>
      <c r="CN39" s="37">
        <f t="shared" si="26"/>
        <v>2.30656144916271</v>
      </c>
      <c r="CO39" s="37">
        <f t="shared" si="27"/>
        <v>2.5346829111678129</v>
      </c>
      <c r="CP39" s="37">
        <f t="shared" si="28"/>
        <v>27.805471535510911</v>
      </c>
      <c r="CQ39" s="37">
        <f t="shared" si="29"/>
        <v>31.531455414927592</v>
      </c>
      <c r="CR39" s="37">
        <f t="shared" si="30"/>
        <v>53.405768938305819</v>
      </c>
      <c r="CS39" s="37">
        <f t="shared" si="31"/>
        <v>57.917504520184529</v>
      </c>
      <c r="CT39" s="22">
        <f t="shared" si="32"/>
        <v>-6.2689726245239541</v>
      </c>
      <c r="CU39" s="35">
        <v>91</v>
      </c>
      <c r="CV39" s="35">
        <v>100</v>
      </c>
      <c r="CW39" s="35">
        <v>1006</v>
      </c>
      <c r="CX39" s="35">
        <v>1144</v>
      </c>
      <c r="CY39" s="35">
        <v>422</v>
      </c>
      <c r="CZ39" s="35">
        <v>473</v>
      </c>
      <c r="DA39" s="35">
        <v>568</v>
      </c>
      <c r="DB39" s="35">
        <v>588</v>
      </c>
      <c r="DC39">
        <v>9</v>
      </c>
      <c r="DD39">
        <v>5</v>
      </c>
      <c r="DE39" s="35">
        <f t="shared" si="33"/>
        <v>-4</v>
      </c>
      <c r="DF39" s="36">
        <f t="shared" si="34"/>
        <v>0.85110854261073698</v>
      </c>
      <c r="DG39" s="37">
        <f t="shared" si="35"/>
        <v>0.47283807922818721</v>
      </c>
      <c r="DH39" s="37">
        <f t="shared" si="36"/>
        <v>-0.37827046338254977</v>
      </c>
      <c r="DI39" s="2">
        <v>405.1</v>
      </c>
      <c r="DJ39">
        <v>5</v>
      </c>
      <c r="DK39">
        <v>10</v>
      </c>
      <c r="DL39">
        <v>-14.9</v>
      </c>
      <c r="DM39">
        <v>313</v>
      </c>
      <c r="DN39">
        <v>381</v>
      </c>
      <c r="DO39">
        <v>-2.9</v>
      </c>
      <c r="DP39">
        <v>228</v>
      </c>
      <c r="DQ39">
        <v>265</v>
      </c>
      <c r="DR39">
        <v>-1.4</v>
      </c>
      <c r="DS39">
        <v>151</v>
      </c>
      <c r="DT39">
        <v>184</v>
      </c>
      <c r="DU39">
        <v>-2.5</v>
      </c>
      <c r="DV39" s="39">
        <v>-3.6</v>
      </c>
      <c r="DW39" s="39">
        <v>-3.6</v>
      </c>
      <c r="DX39" s="39">
        <v>0.2</v>
      </c>
      <c r="DY39" s="39">
        <v>-0.1</v>
      </c>
      <c r="DZ39" s="39">
        <v>2.8</v>
      </c>
      <c r="EA39" s="39">
        <v>-0.8</v>
      </c>
    </row>
    <row r="40" spans="1:131" x14ac:dyDescent="0.2">
      <c r="A40" s="12" t="s">
        <v>360</v>
      </c>
      <c r="B40" s="12" t="s">
        <v>361</v>
      </c>
      <c r="C40" t="s">
        <v>359</v>
      </c>
      <c r="D40" t="s">
        <v>192</v>
      </c>
      <c r="E40" s="12" t="s">
        <v>178</v>
      </c>
      <c r="F40">
        <v>70</v>
      </c>
      <c r="G40">
        <v>3</v>
      </c>
      <c r="H40">
        <v>11</v>
      </c>
      <c r="I40" s="31">
        <f t="shared" si="0"/>
        <v>14</v>
      </c>
      <c r="J40">
        <v>6</v>
      </c>
      <c r="K40">
        <v>4</v>
      </c>
      <c r="L40" s="16">
        <f t="shared" si="1"/>
        <v>0.65813528336381966</v>
      </c>
      <c r="M40" s="15">
        <v>3</v>
      </c>
      <c r="N40" s="15">
        <v>5</v>
      </c>
      <c r="O40" s="15">
        <v>4</v>
      </c>
      <c r="P40">
        <v>75</v>
      </c>
      <c r="Q40">
        <v>39</v>
      </c>
      <c r="R40">
        <v>57</v>
      </c>
      <c r="S40" s="13">
        <f t="shared" si="2"/>
        <v>0.04</v>
      </c>
      <c r="T40" s="13">
        <f t="shared" si="3"/>
        <v>1.7543859649122806E-2</v>
      </c>
      <c r="U40" s="2">
        <v>1276.3333333333001</v>
      </c>
      <c r="V40" s="2">
        <v>18.233333333299999</v>
      </c>
      <c r="W40">
        <v>17.39</v>
      </c>
      <c r="X40">
        <v>30.17</v>
      </c>
      <c r="Y40" s="32">
        <f t="shared" si="4"/>
        <v>0.36564339781328847</v>
      </c>
      <c r="Z40" s="15">
        <f t="shared" si="5"/>
        <v>50.024999999999999</v>
      </c>
      <c r="AA40">
        <v>121</v>
      </c>
      <c r="AB40">
        <v>100</v>
      </c>
      <c r="AC40">
        <v>64</v>
      </c>
      <c r="AD40" s="13">
        <f t="shared" si="6"/>
        <v>3.7499999999999999E-2</v>
      </c>
      <c r="AE40" s="13">
        <f t="shared" si="7"/>
        <v>0.1125</v>
      </c>
      <c r="AF40" s="13">
        <f t="shared" si="8"/>
        <v>0.15</v>
      </c>
      <c r="AI40" s="17" t="str">
        <f t="shared" si="9"/>
        <v xml:space="preserve"> </v>
      </c>
      <c r="AJ40">
        <v>183</v>
      </c>
      <c r="AK40">
        <v>199</v>
      </c>
      <c r="AL40" s="32">
        <f t="shared" si="10"/>
        <v>0.31993299832495814</v>
      </c>
      <c r="AM40">
        <v>210</v>
      </c>
      <c r="AN40">
        <v>173</v>
      </c>
      <c r="AO40" s="33">
        <f t="shared" si="11"/>
        <v>0.32077051926298156</v>
      </c>
      <c r="AP40">
        <v>223</v>
      </c>
      <c r="AQ40">
        <v>206</v>
      </c>
      <c r="AR40" s="33">
        <f t="shared" si="12"/>
        <v>0.3592964824120603</v>
      </c>
      <c r="AS40" s="33">
        <f t="shared" si="13"/>
        <v>0.49934640522875817</v>
      </c>
      <c r="AT40">
        <v>4</v>
      </c>
      <c r="AU40">
        <v>523</v>
      </c>
      <c r="AV40">
        <v>469</v>
      </c>
      <c r="AW40">
        <v>435</v>
      </c>
      <c r="AX40" s="2">
        <v>28.8</v>
      </c>
      <c r="AY40" s="3">
        <v>4</v>
      </c>
      <c r="AZ40" s="2">
        <v>33.299999999999997</v>
      </c>
      <c r="BA40" s="2">
        <v>25.7</v>
      </c>
      <c r="BB40" s="21">
        <v>0.51100000000000001</v>
      </c>
      <c r="BC40">
        <v>4</v>
      </c>
      <c r="BD40" s="21">
        <v>0.17599999999999999</v>
      </c>
      <c r="BE40" s="2">
        <v>26.8</v>
      </c>
      <c r="BF40" s="2">
        <v>31.4</v>
      </c>
      <c r="BG40" s="2">
        <v>25.3</v>
      </c>
      <c r="BH40" s="21">
        <v>1.3580000000000001</v>
      </c>
      <c r="BI40" s="21">
        <v>0.98899999999999999</v>
      </c>
      <c r="BJ40" t="s">
        <v>2808</v>
      </c>
      <c r="BK40" s="2">
        <v>34.1</v>
      </c>
      <c r="BL40" t="s">
        <v>1460</v>
      </c>
      <c r="BM40" s="2">
        <v>32.5</v>
      </c>
      <c r="BN40" t="s">
        <v>880</v>
      </c>
      <c r="BO40" s="2">
        <v>24.4</v>
      </c>
      <c r="BP40" t="s">
        <v>2264</v>
      </c>
      <c r="BQ40" s="2">
        <v>65.5</v>
      </c>
      <c r="BR40" t="s">
        <v>3071</v>
      </c>
      <c r="BS40" s="2">
        <v>9.6999999999999993</v>
      </c>
      <c r="BT40" s="32">
        <f t="shared" si="14"/>
        <v>0.1199400299850075</v>
      </c>
      <c r="BU40" s="34">
        <f t="shared" si="15"/>
        <v>0.9027552674230146</v>
      </c>
      <c r="BV40" s="35">
        <f t="shared" si="16"/>
        <v>914.74927042151535</v>
      </c>
      <c r="BW40" s="32">
        <f t="shared" si="17"/>
        <v>2.2695297408022092E-2</v>
      </c>
      <c r="BX40" s="36">
        <f t="shared" si="18"/>
        <v>3.7607730478000332</v>
      </c>
      <c r="BY40" s="37">
        <f t="shared" si="19"/>
        <v>2.8205797858500246</v>
      </c>
      <c r="BZ40" s="37">
        <f t="shared" si="20"/>
        <v>31.355445286032776</v>
      </c>
      <c r="CA40" s="37">
        <f t="shared" si="21"/>
        <v>29.004962131157754</v>
      </c>
      <c r="CB40" s="37">
        <f t="shared" si="22"/>
        <v>57.069731000365501</v>
      </c>
      <c r="CC40" s="37">
        <f t="shared" si="23"/>
        <v>59.420214155240515</v>
      </c>
      <c r="CD40" s="38">
        <f t="shared" si="24"/>
        <v>-2.3504831548750147</v>
      </c>
      <c r="CE40" s="3">
        <v>80</v>
      </c>
      <c r="CF40" s="3">
        <v>60</v>
      </c>
      <c r="CG40" s="3">
        <v>587</v>
      </c>
      <c r="CH40" s="3">
        <v>557</v>
      </c>
      <c r="CI40" s="3">
        <v>247</v>
      </c>
      <c r="CJ40" s="3">
        <v>319</v>
      </c>
      <c r="CK40" s="3">
        <v>328</v>
      </c>
      <c r="CL40" s="3">
        <v>300</v>
      </c>
      <c r="CM40" s="20">
        <f t="shared" si="25"/>
        <v>-3.2377968803652113</v>
      </c>
      <c r="CN40" s="37">
        <f t="shared" si="26"/>
        <v>2.7558123017188314</v>
      </c>
      <c r="CO40" s="37">
        <f t="shared" si="27"/>
        <v>1.7898574743122306</v>
      </c>
      <c r="CP40" s="37">
        <f t="shared" si="28"/>
        <v>29.745726596903264</v>
      </c>
      <c r="CQ40" s="37">
        <f t="shared" si="29"/>
        <v>27.188787347885789</v>
      </c>
      <c r="CR40" s="37">
        <f t="shared" si="30"/>
        <v>55.343529523178177</v>
      </c>
      <c r="CS40" s="37">
        <f t="shared" si="31"/>
        <v>52.076329371655852</v>
      </c>
      <c r="CT40" s="22">
        <f t="shared" si="32"/>
        <v>-5.617683306397339</v>
      </c>
      <c r="CU40" s="35">
        <v>97</v>
      </c>
      <c r="CV40" s="35">
        <v>63</v>
      </c>
      <c r="CW40" s="35">
        <v>950</v>
      </c>
      <c r="CX40" s="35">
        <v>894</v>
      </c>
      <c r="CY40" s="35">
        <v>412</v>
      </c>
      <c r="CZ40" s="35">
        <v>408</v>
      </c>
      <c r="DA40" s="35">
        <v>468</v>
      </c>
      <c r="DB40" s="35">
        <v>489</v>
      </c>
      <c r="DC40">
        <v>12</v>
      </c>
      <c r="DD40">
        <v>9</v>
      </c>
      <c r="DE40" s="35">
        <f t="shared" si="33"/>
        <v>-3</v>
      </c>
      <c r="DF40" s="36">
        <f t="shared" si="34"/>
        <v>0.56411595717000484</v>
      </c>
      <c r="DG40" s="37">
        <f t="shared" si="35"/>
        <v>0.42308696787750372</v>
      </c>
      <c r="DH40" s="37">
        <f t="shared" si="36"/>
        <v>-0.14102898929250121</v>
      </c>
      <c r="DI40" s="2">
        <v>664.8</v>
      </c>
      <c r="DJ40">
        <v>51</v>
      </c>
      <c r="DK40">
        <v>26</v>
      </c>
      <c r="DL40">
        <v>8.1999999999999993</v>
      </c>
      <c r="DM40">
        <v>625</v>
      </c>
      <c r="DN40">
        <v>663</v>
      </c>
      <c r="DO40">
        <v>-2.9</v>
      </c>
      <c r="DP40">
        <v>467</v>
      </c>
      <c r="DQ40">
        <v>502</v>
      </c>
      <c r="DR40">
        <v>-3.8</v>
      </c>
      <c r="DS40">
        <v>356</v>
      </c>
      <c r="DT40">
        <v>335</v>
      </c>
      <c r="DU40">
        <v>-0.7</v>
      </c>
      <c r="DV40" s="39">
        <v>2.6</v>
      </c>
      <c r="DW40" s="39">
        <v>2.6</v>
      </c>
      <c r="DX40" s="39">
        <v>-0.1</v>
      </c>
      <c r="DY40" s="39">
        <v>-0.30000000000000004</v>
      </c>
      <c r="DZ40" s="39">
        <v>-2.8</v>
      </c>
      <c r="EA40" s="39">
        <v>-0.7</v>
      </c>
    </row>
    <row r="41" spans="1:131" x14ac:dyDescent="0.2">
      <c r="A41" s="12" t="s">
        <v>365</v>
      </c>
      <c r="B41" s="12" t="s">
        <v>366</v>
      </c>
      <c r="C41" t="s">
        <v>364</v>
      </c>
      <c r="D41" t="s">
        <v>367</v>
      </c>
      <c r="E41" s="12" t="s">
        <v>178</v>
      </c>
      <c r="F41">
        <v>17</v>
      </c>
      <c r="G41">
        <v>0</v>
      </c>
      <c r="H41">
        <v>2</v>
      </c>
      <c r="I41" s="31">
        <f t="shared" si="0"/>
        <v>2</v>
      </c>
      <c r="J41">
        <v>1</v>
      </c>
      <c r="K41">
        <v>1</v>
      </c>
      <c r="L41" s="16">
        <f t="shared" si="1"/>
        <v>0.58465286236297198</v>
      </c>
      <c r="M41" s="15">
        <v>0</v>
      </c>
      <c r="N41" s="15">
        <v>1</v>
      </c>
      <c r="O41" s="15">
        <v>1</v>
      </c>
      <c r="P41">
        <v>12</v>
      </c>
      <c r="Q41">
        <v>7</v>
      </c>
      <c r="R41">
        <v>16</v>
      </c>
      <c r="S41" s="13">
        <f t="shared" si="2"/>
        <v>0</v>
      </c>
      <c r="T41" s="13">
        <f t="shared" si="3"/>
        <v>0</v>
      </c>
      <c r="U41" s="2">
        <v>205.25</v>
      </c>
      <c r="V41" s="2">
        <v>12.0666666667</v>
      </c>
      <c r="W41">
        <v>11.96</v>
      </c>
      <c r="X41">
        <v>36.700000000000003</v>
      </c>
      <c r="Y41" s="32">
        <f t="shared" si="4"/>
        <v>0.24578709412248254</v>
      </c>
      <c r="Z41" s="15">
        <f t="shared" si="5"/>
        <v>10.444444444444445</v>
      </c>
      <c r="AA41">
        <v>20</v>
      </c>
      <c r="AB41">
        <v>7</v>
      </c>
      <c r="AC41">
        <v>30</v>
      </c>
      <c r="AD41" s="13">
        <f t="shared" si="6"/>
        <v>0</v>
      </c>
      <c r="AE41" s="13">
        <f t="shared" si="7"/>
        <v>0.22222222222222221</v>
      </c>
      <c r="AF41" s="13">
        <f t="shared" si="8"/>
        <v>0.22222222222222221</v>
      </c>
      <c r="AI41" s="17" t="str">
        <f t="shared" si="9"/>
        <v xml:space="preserve"> </v>
      </c>
      <c r="AJ41">
        <v>31</v>
      </c>
      <c r="AK41">
        <v>37</v>
      </c>
      <c r="AL41" s="32">
        <f t="shared" si="10"/>
        <v>0.36170212765957449</v>
      </c>
      <c r="AM41">
        <v>33</v>
      </c>
      <c r="AN41">
        <v>32</v>
      </c>
      <c r="AO41" s="33">
        <f t="shared" si="11"/>
        <v>0.34574468085106386</v>
      </c>
      <c r="AP41">
        <v>31</v>
      </c>
      <c r="AQ41">
        <v>24</v>
      </c>
      <c r="AR41" s="33">
        <f t="shared" si="12"/>
        <v>0.29255319148936171</v>
      </c>
      <c r="AS41" s="33">
        <f t="shared" si="13"/>
        <v>0.51127819548872178</v>
      </c>
      <c r="AU41">
        <v>80</v>
      </c>
      <c r="AV41">
        <v>85</v>
      </c>
      <c r="AW41">
        <v>49</v>
      </c>
      <c r="AX41" s="2">
        <v>27.5</v>
      </c>
      <c r="AZ41" s="2">
        <v>32.299999999999997</v>
      </c>
      <c r="BA41" s="2">
        <v>24.1</v>
      </c>
      <c r="BB41" s="21">
        <v>-1.222</v>
      </c>
      <c r="BD41" s="21">
        <v>-1.702</v>
      </c>
      <c r="BE41" s="2">
        <v>25.7</v>
      </c>
      <c r="BF41" s="2">
        <v>29.8</v>
      </c>
      <c r="BG41" s="2">
        <v>24.3</v>
      </c>
      <c r="BH41" s="21">
        <v>-2.3780000000000001</v>
      </c>
      <c r="BI41" s="21">
        <v>-9.4160000000000004</v>
      </c>
      <c r="BJ41" t="s">
        <v>1416</v>
      </c>
      <c r="BK41" s="2">
        <v>31.1</v>
      </c>
      <c r="BL41" t="s">
        <v>573</v>
      </c>
      <c r="BM41" s="2">
        <v>30.5</v>
      </c>
      <c r="BN41" t="s">
        <v>1206</v>
      </c>
      <c r="BO41" s="2">
        <v>29.1</v>
      </c>
      <c r="BP41" t="s">
        <v>2557</v>
      </c>
      <c r="BQ41" s="2">
        <v>38.200000000000003</v>
      </c>
      <c r="BR41" t="s">
        <v>551</v>
      </c>
      <c r="BS41" s="2">
        <v>27.3</v>
      </c>
      <c r="BT41" s="32">
        <f t="shared" si="14"/>
        <v>9.5744680851063829E-2</v>
      </c>
      <c r="BU41" s="34">
        <f t="shared" si="15"/>
        <v>0.97368421052631582</v>
      </c>
      <c r="BV41" s="35">
        <f t="shared" si="16"/>
        <v>983.25867861142217</v>
      </c>
      <c r="BW41" s="32">
        <f t="shared" si="17"/>
        <v>6.9428891377379648E-2</v>
      </c>
      <c r="BX41" s="36">
        <f t="shared" si="18"/>
        <v>2.6324341891379994</v>
      </c>
      <c r="BY41" s="37">
        <f t="shared" si="19"/>
        <v>0.87747806304599985</v>
      </c>
      <c r="BZ41" s="37">
        <f t="shared" si="20"/>
        <v>27.494312642107996</v>
      </c>
      <c r="CA41" s="37">
        <f t="shared" si="21"/>
        <v>33.34416639574799</v>
      </c>
      <c r="CB41" s="37">
        <f t="shared" si="22"/>
        <v>54.696132596533992</v>
      </c>
      <c r="CC41" s="37">
        <f t="shared" si="23"/>
        <v>63.763405914675985</v>
      </c>
      <c r="CD41" s="38">
        <f t="shared" si="24"/>
        <v>-9.0672733181419929</v>
      </c>
      <c r="CE41" s="3">
        <v>9</v>
      </c>
      <c r="CF41" s="3">
        <v>3</v>
      </c>
      <c r="CG41" s="3">
        <v>85</v>
      </c>
      <c r="CH41" s="3">
        <v>111</v>
      </c>
      <c r="CI41" s="3">
        <v>39</v>
      </c>
      <c r="CJ41" s="3">
        <v>35</v>
      </c>
      <c r="CK41" s="3">
        <v>69</v>
      </c>
      <c r="CL41" s="3">
        <v>54</v>
      </c>
      <c r="CM41" s="20">
        <f t="shared" si="25"/>
        <v>-1.7139500098713132</v>
      </c>
      <c r="CN41" s="37">
        <f t="shared" si="26"/>
        <v>2.0195544157717582</v>
      </c>
      <c r="CO41" s="37">
        <f t="shared" si="27"/>
        <v>2.1157236736656513</v>
      </c>
      <c r="CP41" s="37">
        <f t="shared" si="28"/>
        <v>27.119730726077893</v>
      </c>
      <c r="CQ41" s="37">
        <f t="shared" si="29"/>
        <v>33.563071004968741</v>
      </c>
      <c r="CR41" s="37">
        <f t="shared" si="30"/>
        <v>54.335630710049678</v>
      </c>
      <c r="CS41" s="37">
        <f t="shared" si="31"/>
        <v>63.760217983651224</v>
      </c>
      <c r="CT41" s="22">
        <f t="shared" si="32"/>
        <v>0.3573139554595528</v>
      </c>
      <c r="CU41" s="35">
        <v>21</v>
      </c>
      <c r="CV41" s="35">
        <v>22</v>
      </c>
      <c r="CW41" s="35">
        <v>261</v>
      </c>
      <c r="CX41" s="35">
        <v>327</v>
      </c>
      <c r="CY41" s="35">
        <v>120</v>
      </c>
      <c r="CZ41" s="35">
        <v>121</v>
      </c>
      <c r="DA41" s="35">
        <v>193</v>
      </c>
      <c r="DB41" s="35">
        <v>163</v>
      </c>
      <c r="DC41">
        <v>5</v>
      </c>
      <c r="DD41">
        <v>4</v>
      </c>
      <c r="DE41" s="35">
        <f t="shared" si="33"/>
        <v>-1</v>
      </c>
      <c r="DF41" s="36">
        <f t="shared" si="34"/>
        <v>1.4624634384099997</v>
      </c>
      <c r="DG41" s="37">
        <f t="shared" si="35"/>
        <v>1.1699707507279997</v>
      </c>
      <c r="DH41" s="37">
        <f t="shared" si="36"/>
        <v>-0.29249268768199993</v>
      </c>
      <c r="DI41" s="2">
        <v>118.6</v>
      </c>
      <c r="DJ41">
        <v>4</v>
      </c>
      <c r="DK41">
        <v>1</v>
      </c>
      <c r="DL41">
        <v>30</v>
      </c>
      <c r="DM41">
        <v>117</v>
      </c>
      <c r="DN41">
        <v>122</v>
      </c>
      <c r="DO41">
        <v>0.9</v>
      </c>
      <c r="DP41">
        <v>81</v>
      </c>
      <c r="DQ41">
        <v>82</v>
      </c>
      <c r="DR41">
        <v>2.2999999999999998</v>
      </c>
      <c r="DS41">
        <v>57</v>
      </c>
      <c r="DT41">
        <v>61</v>
      </c>
      <c r="DU41">
        <v>2.4</v>
      </c>
      <c r="DV41" s="39">
        <v>-1.6</v>
      </c>
      <c r="DW41" s="39">
        <v>-1.6</v>
      </c>
      <c r="DX41" s="39">
        <v>-0.30000000000000004</v>
      </c>
      <c r="DY41" s="39">
        <v>0</v>
      </c>
      <c r="DZ41" s="39">
        <v>0.9</v>
      </c>
      <c r="EA41" s="39">
        <v>-1.1000000000000001</v>
      </c>
    </row>
    <row r="42" spans="1:131" x14ac:dyDescent="0.2">
      <c r="A42" s="12" t="s">
        <v>371</v>
      </c>
      <c r="B42" s="12" t="s">
        <v>372</v>
      </c>
      <c r="C42" t="s">
        <v>370</v>
      </c>
      <c r="D42" t="s">
        <v>343</v>
      </c>
      <c r="E42" s="12" t="s">
        <v>113</v>
      </c>
      <c r="F42">
        <v>7</v>
      </c>
      <c r="G42">
        <v>0</v>
      </c>
      <c r="H42">
        <v>0</v>
      </c>
      <c r="I42" s="31">
        <f t="shared" si="0"/>
        <v>0</v>
      </c>
      <c r="J42">
        <v>0</v>
      </c>
      <c r="K42">
        <v>0</v>
      </c>
      <c r="L42" s="16">
        <f t="shared" si="1"/>
        <v>0</v>
      </c>
      <c r="M42" s="15">
        <v>0</v>
      </c>
      <c r="N42" s="15">
        <v>0</v>
      </c>
      <c r="O42" s="15">
        <v>0</v>
      </c>
      <c r="P42">
        <v>8</v>
      </c>
      <c r="Q42">
        <v>3</v>
      </c>
      <c r="R42">
        <v>2</v>
      </c>
      <c r="S42" s="13">
        <f t="shared" si="2"/>
        <v>0</v>
      </c>
      <c r="T42" s="13">
        <f t="shared" si="3"/>
        <v>0</v>
      </c>
      <c r="U42" s="2">
        <v>83.033333333300007</v>
      </c>
      <c r="V42" s="2">
        <v>11.85</v>
      </c>
      <c r="W42">
        <v>11.71</v>
      </c>
      <c r="X42">
        <v>37.07</v>
      </c>
      <c r="Y42" s="32">
        <f t="shared" si="4"/>
        <v>0.24005740057400576</v>
      </c>
      <c r="Z42" s="15">
        <f t="shared" si="5"/>
        <v>0</v>
      </c>
      <c r="AA42">
        <v>5</v>
      </c>
      <c r="AB42">
        <v>4</v>
      </c>
      <c r="AC42">
        <v>10</v>
      </c>
      <c r="AD42" s="13">
        <f t="shared" si="6"/>
        <v>0</v>
      </c>
      <c r="AE42" s="13">
        <f t="shared" si="7"/>
        <v>0</v>
      </c>
      <c r="AF42" s="13">
        <f t="shared" si="8"/>
        <v>0</v>
      </c>
      <c r="AG42">
        <v>0</v>
      </c>
      <c r="AH42">
        <v>0</v>
      </c>
      <c r="AI42" s="17" t="str">
        <f t="shared" si="9"/>
        <v xml:space="preserve"> </v>
      </c>
      <c r="AJ42">
        <v>15</v>
      </c>
      <c r="AK42">
        <v>17</v>
      </c>
      <c r="AL42" s="32">
        <f t="shared" si="10"/>
        <v>0.43243243243243246</v>
      </c>
      <c r="AM42">
        <v>6</v>
      </c>
      <c r="AN42">
        <v>8</v>
      </c>
      <c r="AO42" s="33">
        <f t="shared" si="11"/>
        <v>0.1891891891891892</v>
      </c>
      <c r="AP42">
        <v>14</v>
      </c>
      <c r="AQ42">
        <v>14</v>
      </c>
      <c r="AR42" s="33">
        <f t="shared" si="12"/>
        <v>0.3783783783783784</v>
      </c>
      <c r="AS42" s="33">
        <f t="shared" si="13"/>
        <v>0.69565217391304346</v>
      </c>
      <c r="AU42">
        <v>30</v>
      </c>
      <c r="AV42">
        <v>27</v>
      </c>
      <c r="AW42">
        <v>18</v>
      </c>
      <c r="AX42" s="2">
        <v>27.2</v>
      </c>
      <c r="AZ42" s="2">
        <v>31.5</v>
      </c>
      <c r="BA42" s="2">
        <v>24.2</v>
      </c>
      <c r="BB42" s="21">
        <v>-0.625</v>
      </c>
      <c r="BD42" s="21">
        <v>-1.335</v>
      </c>
      <c r="BE42" s="2">
        <v>28.6</v>
      </c>
      <c r="BF42" s="2">
        <v>33.1</v>
      </c>
      <c r="BG42" s="2">
        <v>24.1</v>
      </c>
      <c r="BH42" s="21">
        <v>1.4790000000000001</v>
      </c>
      <c r="BI42" s="21">
        <v>-1.37</v>
      </c>
      <c r="BJ42" t="s">
        <v>3672</v>
      </c>
      <c r="BK42" s="2">
        <v>52.9</v>
      </c>
      <c r="BL42" t="s">
        <v>573</v>
      </c>
      <c r="BM42" s="2">
        <v>26.2</v>
      </c>
      <c r="BN42" t="s">
        <v>2531</v>
      </c>
      <c r="BO42" s="2">
        <v>20.8</v>
      </c>
      <c r="BP42" t="s">
        <v>1933</v>
      </c>
      <c r="BQ42" s="2">
        <v>38.299999999999997</v>
      </c>
      <c r="BR42" t="s">
        <v>1219</v>
      </c>
      <c r="BS42" s="2">
        <v>33.4</v>
      </c>
      <c r="BT42" s="32">
        <f t="shared" si="14"/>
        <v>0</v>
      </c>
      <c r="BU42" s="34">
        <f t="shared" si="15"/>
        <v>0.91666666666666663</v>
      </c>
      <c r="BV42" s="35">
        <f t="shared" si="16"/>
        <v>916.66666666666663</v>
      </c>
      <c r="BW42" s="32">
        <f t="shared" si="17"/>
        <v>-8.333333333333337E-2</v>
      </c>
      <c r="BX42" s="36">
        <f t="shared" si="18"/>
        <v>0</v>
      </c>
      <c r="BY42" s="37">
        <f t="shared" si="19"/>
        <v>1.446654611211573</v>
      </c>
      <c r="BZ42" s="37">
        <f t="shared" si="20"/>
        <v>23.146473779385168</v>
      </c>
      <c r="CA42" s="37">
        <f t="shared" si="21"/>
        <v>17.359855334538878</v>
      </c>
      <c r="CB42" s="37">
        <f t="shared" si="22"/>
        <v>48.4629294755877</v>
      </c>
      <c r="CC42" s="37">
        <f t="shared" si="23"/>
        <v>39.783001808318261</v>
      </c>
      <c r="CD42" s="38">
        <f t="shared" si="24"/>
        <v>8.679927667269439</v>
      </c>
      <c r="CE42" s="3">
        <v>0</v>
      </c>
      <c r="CF42" s="3">
        <v>2</v>
      </c>
      <c r="CG42" s="3">
        <v>32</v>
      </c>
      <c r="CH42" s="3">
        <v>22</v>
      </c>
      <c r="CI42" s="3">
        <v>20</v>
      </c>
      <c r="CJ42" s="3">
        <v>9</v>
      </c>
      <c r="CK42" s="3">
        <v>22</v>
      </c>
      <c r="CL42" s="3">
        <v>15</v>
      </c>
      <c r="CM42" s="20">
        <f t="shared" si="25"/>
        <v>3.9292754933563963</v>
      </c>
      <c r="CN42" s="37">
        <f t="shared" si="26"/>
        <v>2.7746733978187983</v>
      </c>
      <c r="CO42" s="37">
        <f t="shared" si="27"/>
        <v>3.6995645304250644</v>
      </c>
      <c r="CP42" s="37">
        <f t="shared" si="28"/>
        <v>33.29608077382558</v>
      </c>
      <c r="CQ42" s="37">
        <f t="shared" si="29"/>
        <v>33.29608077382558</v>
      </c>
      <c r="CR42" s="37">
        <f t="shared" si="30"/>
        <v>60.349146402558858</v>
      </c>
      <c r="CS42" s="37">
        <f t="shared" si="31"/>
        <v>63.12381980037766</v>
      </c>
      <c r="CT42" s="22">
        <f t="shared" si="32"/>
        <v>11.454601065088241</v>
      </c>
      <c r="CU42" s="35">
        <v>12</v>
      </c>
      <c r="CV42" s="35">
        <v>16</v>
      </c>
      <c r="CW42" s="35">
        <v>132</v>
      </c>
      <c r="CX42" s="35">
        <v>128</v>
      </c>
      <c r="CY42" s="35">
        <v>57</v>
      </c>
      <c r="CZ42" s="35">
        <v>54</v>
      </c>
      <c r="DA42" s="35">
        <v>75</v>
      </c>
      <c r="DB42" s="35">
        <v>60</v>
      </c>
      <c r="DC42">
        <v>2</v>
      </c>
      <c r="DD42">
        <v>0</v>
      </c>
      <c r="DE42" s="35">
        <f t="shared" si="33"/>
        <v>-2</v>
      </c>
      <c r="DF42" s="36">
        <f t="shared" si="34"/>
        <v>1.446654611211573</v>
      </c>
      <c r="DG42" s="37">
        <f t="shared" si="35"/>
        <v>0</v>
      </c>
      <c r="DH42" s="37">
        <f t="shared" si="36"/>
        <v>-1.446654611211573</v>
      </c>
      <c r="DI42" s="2">
        <v>46.1</v>
      </c>
      <c r="DJ42">
        <v>0</v>
      </c>
      <c r="DK42">
        <v>0</v>
      </c>
      <c r="DL42">
        <v>-42.1</v>
      </c>
      <c r="DM42">
        <v>32</v>
      </c>
      <c r="DN42">
        <v>38</v>
      </c>
      <c r="DO42">
        <v>-0.60000000000000009</v>
      </c>
      <c r="DP42">
        <v>26</v>
      </c>
      <c r="DQ42">
        <v>19</v>
      </c>
      <c r="DR42">
        <v>8.8000000000000007</v>
      </c>
      <c r="DS42">
        <v>15</v>
      </c>
      <c r="DT42">
        <v>14</v>
      </c>
      <c r="DU42">
        <v>4.3</v>
      </c>
      <c r="DV42" s="39">
        <v>-0.2</v>
      </c>
      <c r="DW42" s="39">
        <v>-0.2</v>
      </c>
      <c r="DX42" s="39">
        <v>-0.30000000000000004</v>
      </c>
      <c r="DY42" s="39">
        <v>0</v>
      </c>
      <c r="DZ42" s="39">
        <v>-0.2</v>
      </c>
      <c r="EA42" s="39">
        <v>-0.7</v>
      </c>
    </row>
    <row r="43" spans="1:131" x14ac:dyDescent="0.2">
      <c r="A43" s="12" t="s">
        <v>336</v>
      </c>
      <c r="B43" s="12" t="s">
        <v>376</v>
      </c>
      <c r="C43" t="s">
        <v>375</v>
      </c>
      <c r="D43" t="s">
        <v>192</v>
      </c>
      <c r="E43" s="12" t="s">
        <v>156</v>
      </c>
      <c r="F43">
        <v>55</v>
      </c>
      <c r="G43">
        <v>9</v>
      </c>
      <c r="H43">
        <v>10</v>
      </c>
      <c r="I43" s="31">
        <f t="shared" si="0"/>
        <v>19</v>
      </c>
      <c r="J43">
        <v>6</v>
      </c>
      <c r="K43">
        <v>4</v>
      </c>
      <c r="L43" s="16">
        <f t="shared" si="1"/>
        <v>1.9295870006770484</v>
      </c>
      <c r="M43" s="15">
        <v>9</v>
      </c>
      <c r="N43" s="15">
        <v>6</v>
      </c>
      <c r="O43" s="15">
        <v>4</v>
      </c>
      <c r="P43">
        <v>102</v>
      </c>
      <c r="Q43">
        <v>42</v>
      </c>
      <c r="R43">
        <v>44</v>
      </c>
      <c r="S43" s="13">
        <f t="shared" si="2"/>
        <v>8.8235294117647065E-2</v>
      </c>
      <c r="T43" s="13">
        <f t="shared" si="3"/>
        <v>4.7872340425531915E-2</v>
      </c>
      <c r="U43" s="2">
        <v>590.79999999999995</v>
      </c>
      <c r="V43" s="2">
        <v>10.733333333299999</v>
      </c>
      <c r="W43">
        <v>10.63</v>
      </c>
      <c r="X43">
        <v>36.69</v>
      </c>
      <c r="Y43" s="32">
        <f t="shared" si="4"/>
        <v>0.22464074387151312</v>
      </c>
      <c r="Z43" s="15">
        <f t="shared" si="5"/>
        <v>68.666666666666671</v>
      </c>
      <c r="AA43">
        <v>19</v>
      </c>
      <c r="AB43">
        <v>129</v>
      </c>
      <c r="AC43">
        <v>68</v>
      </c>
      <c r="AD43" s="13">
        <f t="shared" si="6"/>
        <v>0.33333333333333331</v>
      </c>
      <c r="AE43" s="13">
        <f t="shared" si="7"/>
        <v>0.37037037037037035</v>
      </c>
      <c r="AF43" s="13">
        <f t="shared" si="8"/>
        <v>0.70370370370370372</v>
      </c>
      <c r="AG43">
        <v>7</v>
      </c>
      <c r="AH43">
        <v>6</v>
      </c>
      <c r="AI43" s="17">
        <f t="shared" si="9"/>
        <v>0.53846153846153844</v>
      </c>
      <c r="AJ43">
        <v>95</v>
      </c>
      <c r="AK43">
        <v>109</v>
      </c>
      <c r="AL43" s="32">
        <f t="shared" si="10"/>
        <v>0.34401349072512649</v>
      </c>
      <c r="AM43">
        <v>104</v>
      </c>
      <c r="AN43">
        <v>78</v>
      </c>
      <c r="AO43" s="33">
        <f t="shared" si="11"/>
        <v>0.30691399662731872</v>
      </c>
      <c r="AP43">
        <v>103</v>
      </c>
      <c r="AQ43">
        <v>104</v>
      </c>
      <c r="AR43" s="33">
        <f t="shared" si="12"/>
        <v>0.34907251264755479</v>
      </c>
      <c r="AS43" s="33">
        <f t="shared" si="13"/>
        <v>0.52849740932642486</v>
      </c>
      <c r="AT43">
        <v>9</v>
      </c>
      <c r="AU43">
        <v>256</v>
      </c>
      <c r="AV43">
        <v>239</v>
      </c>
      <c r="AW43">
        <v>184</v>
      </c>
      <c r="AX43" s="2">
        <v>27.8</v>
      </c>
      <c r="AY43" s="3">
        <v>9</v>
      </c>
      <c r="AZ43" s="2">
        <v>32.5</v>
      </c>
      <c r="BA43" s="2">
        <v>24.6</v>
      </c>
      <c r="BB43" s="21">
        <v>-0.151</v>
      </c>
      <c r="BC43">
        <v>9</v>
      </c>
      <c r="BD43" s="21">
        <v>0.66600000000000004</v>
      </c>
      <c r="BE43" s="2">
        <v>28.4</v>
      </c>
      <c r="BF43" s="2">
        <v>32.1</v>
      </c>
      <c r="BG43" s="2">
        <v>24.7</v>
      </c>
      <c r="BH43" s="21">
        <v>1.1890000000000001</v>
      </c>
      <c r="BI43" s="21">
        <v>1.2509999999999999</v>
      </c>
      <c r="BJ43" t="s">
        <v>515</v>
      </c>
      <c r="BK43" s="2">
        <v>40.799999999999997</v>
      </c>
      <c r="BL43" t="s">
        <v>3142</v>
      </c>
      <c r="BM43" s="2">
        <v>24.7</v>
      </c>
      <c r="BN43" t="s">
        <v>2800</v>
      </c>
      <c r="BO43" s="2">
        <v>21.4</v>
      </c>
      <c r="BP43" t="s">
        <v>2264</v>
      </c>
      <c r="BQ43" s="2">
        <v>33</v>
      </c>
      <c r="BR43" t="s">
        <v>361</v>
      </c>
      <c r="BS43" s="2">
        <v>29.1</v>
      </c>
      <c r="BT43" s="32">
        <f t="shared" si="14"/>
        <v>8.7378640776699032E-2</v>
      </c>
      <c r="BU43" s="34">
        <f t="shared" si="15"/>
        <v>0.93877551020408168</v>
      </c>
      <c r="BV43" s="35">
        <f t="shared" si="16"/>
        <v>947.51337428175157</v>
      </c>
      <c r="BW43" s="32">
        <f t="shared" si="17"/>
        <v>2.6154150980780708E-2</v>
      </c>
      <c r="BX43" s="36">
        <f t="shared" si="18"/>
        <v>2.7442123094382236</v>
      </c>
      <c r="BY43" s="37">
        <f t="shared" si="19"/>
        <v>1.8294748729588157</v>
      </c>
      <c r="BZ43" s="37">
        <f t="shared" si="20"/>
        <v>31.405985319126334</v>
      </c>
      <c r="CA43" s="37">
        <f t="shared" si="21"/>
        <v>29.881422924993988</v>
      </c>
      <c r="CB43" s="37">
        <f t="shared" si="22"/>
        <v>57.83173348408701</v>
      </c>
      <c r="CC43" s="37">
        <f t="shared" si="23"/>
        <v>58.94974590645073</v>
      </c>
      <c r="CD43" s="38">
        <f t="shared" si="24"/>
        <v>-1.1180124223637193</v>
      </c>
      <c r="CE43" s="3">
        <v>27</v>
      </c>
      <c r="CF43" s="3">
        <v>18</v>
      </c>
      <c r="CG43" s="3">
        <v>282</v>
      </c>
      <c r="CH43" s="3">
        <v>276</v>
      </c>
      <c r="CI43" s="3">
        <v>112</v>
      </c>
      <c r="CJ43" s="3">
        <v>141</v>
      </c>
      <c r="CK43" s="3">
        <v>145</v>
      </c>
      <c r="CL43" s="3">
        <v>148</v>
      </c>
      <c r="CM43" s="20">
        <f t="shared" si="25"/>
        <v>-2.476950246197914</v>
      </c>
      <c r="CN43" s="37">
        <f t="shared" si="26"/>
        <v>3.1517133724819746</v>
      </c>
      <c r="CO43" s="37">
        <f t="shared" si="27"/>
        <v>2.229985876756114</v>
      </c>
      <c r="CP43" s="37">
        <f t="shared" si="28"/>
        <v>30.149409053742662</v>
      </c>
      <c r="CQ43" s="37">
        <f t="shared" si="29"/>
        <v>28.841150672712409</v>
      </c>
      <c r="CR43" s="37">
        <f t="shared" si="30"/>
        <v>55.957778934066752</v>
      </c>
      <c r="CS43" s="37">
        <f t="shared" si="31"/>
        <v>57.236304170073595</v>
      </c>
      <c r="CT43" s="22">
        <f t="shared" si="32"/>
        <v>0.16051281364312331</v>
      </c>
      <c r="CU43" s="35">
        <v>106</v>
      </c>
      <c r="CV43" s="35">
        <v>75</v>
      </c>
      <c r="CW43" s="35">
        <v>908</v>
      </c>
      <c r="CX43" s="35">
        <v>895</v>
      </c>
      <c r="CY43" s="35">
        <v>424</v>
      </c>
      <c r="CZ43" s="35">
        <v>461</v>
      </c>
      <c r="DA43" s="35">
        <v>494</v>
      </c>
      <c r="DB43" s="35">
        <v>444</v>
      </c>
      <c r="DC43">
        <v>19</v>
      </c>
      <c r="DD43">
        <v>13</v>
      </c>
      <c r="DE43" s="35">
        <f t="shared" si="33"/>
        <v>-6</v>
      </c>
      <c r="DF43" s="36">
        <f t="shared" si="34"/>
        <v>1.9311123659009719</v>
      </c>
      <c r="DG43" s="37">
        <f t="shared" si="35"/>
        <v>1.3212874082480335</v>
      </c>
      <c r="DH43" s="37">
        <f t="shared" si="36"/>
        <v>-0.60982495765293854</v>
      </c>
      <c r="DI43" s="2">
        <v>339.1</v>
      </c>
      <c r="DJ43">
        <v>20</v>
      </c>
      <c r="DK43">
        <v>8</v>
      </c>
      <c r="DL43">
        <v>10.5</v>
      </c>
      <c r="DM43">
        <v>334</v>
      </c>
      <c r="DN43">
        <v>320</v>
      </c>
      <c r="DO43">
        <v>1.9</v>
      </c>
      <c r="DP43">
        <v>255</v>
      </c>
      <c r="DQ43">
        <v>253</v>
      </c>
      <c r="DR43">
        <v>0.4</v>
      </c>
      <c r="DS43">
        <v>193</v>
      </c>
      <c r="DT43">
        <v>172</v>
      </c>
      <c r="DU43">
        <v>2</v>
      </c>
      <c r="DV43" s="39">
        <v>-0.2</v>
      </c>
      <c r="DW43" s="39">
        <v>-0.2</v>
      </c>
      <c r="DX43" s="39">
        <v>-0.30000000000000004</v>
      </c>
      <c r="DY43" s="39">
        <v>-0.5</v>
      </c>
      <c r="DZ43" s="39">
        <v>-1.1000000000000001</v>
      </c>
      <c r="EA43" s="39">
        <v>-2.2000000000000002</v>
      </c>
    </row>
    <row r="44" spans="1:131" x14ac:dyDescent="0.2">
      <c r="A44" s="12" t="s">
        <v>380</v>
      </c>
      <c r="B44" s="12" t="s">
        <v>381</v>
      </c>
      <c r="C44" t="s">
        <v>379</v>
      </c>
      <c r="D44" t="s">
        <v>382</v>
      </c>
      <c r="E44" s="12" t="s">
        <v>178</v>
      </c>
      <c r="F44">
        <v>64</v>
      </c>
      <c r="G44">
        <v>2</v>
      </c>
      <c r="H44">
        <v>6</v>
      </c>
      <c r="I44" s="31">
        <f t="shared" si="0"/>
        <v>8</v>
      </c>
      <c r="J44">
        <v>2</v>
      </c>
      <c r="K44">
        <v>4</v>
      </c>
      <c r="L44" s="16">
        <f t="shared" si="1"/>
        <v>0.48751586965723187</v>
      </c>
      <c r="M44" s="15">
        <v>2</v>
      </c>
      <c r="N44" s="15">
        <v>2</v>
      </c>
      <c r="O44" s="15">
        <v>4</v>
      </c>
      <c r="P44">
        <v>53</v>
      </c>
      <c r="Q44">
        <v>15</v>
      </c>
      <c r="R44">
        <v>35</v>
      </c>
      <c r="S44" s="13">
        <f t="shared" si="2"/>
        <v>3.7735849056603772E-2</v>
      </c>
      <c r="T44" s="13">
        <f t="shared" si="3"/>
        <v>1.9417475728155338E-2</v>
      </c>
      <c r="U44" s="2">
        <v>984.58333333329995</v>
      </c>
      <c r="V44" s="2">
        <v>15.3833333333</v>
      </c>
      <c r="W44">
        <v>15.2</v>
      </c>
      <c r="X44">
        <v>33.28</v>
      </c>
      <c r="Y44" s="32">
        <f t="shared" si="4"/>
        <v>0.3135313531353135</v>
      </c>
      <c r="Z44" s="15">
        <f t="shared" si="5"/>
        <v>37.839999999999996</v>
      </c>
      <c r="AA44">
        <v>80</v>
      </c>
      <c r="AB44">
        <v>155</v>
      </c>
      <c r="AC44">
        <v>135</v>
      </c>
      <c r="AD44" s="13">
        <f t="shared" si="6"/>
        <v>0.08</v>
      </c>
      <c r="AE44" s="13">
        <f t="shared" si="7"/>
        <v>0.24</v>
      </c>
      <c r="AF44" s="13">
        <f t="shared" si="8"/>
        <v>0.32</v>
      </c>
      <c r="AI44" s="17" t="str">
        <f t="shared" si="9"/>
        <v xml:space="preserve"> </v>
      </c>
      <c r="AJ44">
        <v>146</v>
      </c>
      <c r="AK44">
        <v>121</v>
      </c>
      <c r="AL44" s="32">
        <f t="shared" si="10"/>
        <v>0.27611168562564631</v>
      </c>
      <c r="AM44">
        <v>196</v>
      </c>
      <c r="AN44">
        <v>162</v>
      </c>
      <c r="AO44" s="33">
        <f t="shared" si="11"/>
        <v>0.3702171664943123</v>
      </c>
      <c r="AP44">
        <v>187</v>
      </c>
      <c r="AQ44">
        <v>155</v>
      </c>
      <c r="AR44" s="33">
        <f t="shared" si="12"/>
        <v>0.35367114788004139</v>
      </c>
      <c r="AS44" s="33">
        <f t="shared" si="13"/>
        <v>0.42720000000000002</v>
      </c>
      <c r="AT44">
        <v>1</v>
      </c>
      <c r="AU44">
        <v>355</v>
      </c>
      <c r="AV44">
        <v>396</v>
      </c>
      <c r="AW44">
        <v>290</v>
      </c>
      <c r="AX44" s="2">
        <v>28.6</v>
      </c>
      <c r="AY44" s="3">
        <v>4</v>
      </c>
      <c r="AZ44" s="2">
        <v>33</v>
      </c>
      <c r="BA44" s="2">
        <v>25.7</v>
      </c>
      <c r="BB44" s="21">
        <v>0.75600000000000001</v>
      </c>
      <c r="BC44">
        <v>3</v>
      </c>
      <c r="BD44" s="21">
        <v>0.72799999999999998</v>
      </c>
      <c r="BE44" s="2">
        <v>27.4</v>
      </c>
      <c r="BF44" s="2">
        <v>33.6</v>
      </c>
      <c r="BG44" s="2">
        <v>25.3</v>
      </c>
      <c r="BH44" s="21">
        <v>0.307</v>
      </c>
      <c r="BI44" s="21">
        <v>0.156</v>
      </c>
      <c r="BJ44" t="s">
        <v>3278</v>
      </c>
      <c r="BK44" s="2">
        <v>31.4</v>
      </c>
      <c r="BL44" t="s">
        <v>1457</v>
      </c>
      <c r="BM44" s="2">
        <v>28</v>
      </c>
      <c r="BN44" t="s">
        <v>1157</v>
      </c>
      <c r="BO44" s="2">
        <v>27.6</v>
      </c>
      <c r="BP44" t="s">
        <v>1645</v>
      </c>
      <c r="BQ44" s="2">
        <v>70.900000000000006</v>
      </c>
      <c r="BR44" t="s">
        <v>1708</v>
      </c>
      <c r="BS44" s="2">
        <v>16.2</v>
      </c>
      <c r="BT44" s="32">
        <f t="shared" si="14"/>
        <v>5.2854122621564484E-2</v>
      </c>
      <c r="BU44" s="34">
        <f t="shared" si="15"/>
        <v>0.94202898550724634</v>
      </c>
      <c r="BV44" s="35">
        <f t="shared" si="16"/>
        <v>947.31439776940283</v>
      </c>
      <c r="BW44" s="32">
        <f t="shared" si="17"/>
        <v>-5.1168918711891748E-3</v>
      </c>
      <c r="BX44" s="36">
        <f t="shared" si="18"/>
        <v>1.5235644637086101</v>
      </c>
      <c r="BY44" s="37">
        <f t="shared" si="19"/>
        <v>1.7063921993536435</v>
      </c>
      <c r="BZ44" s="37">
        <f t="shared" si="20"/>
        <v>28.825839653366906</v>
      </c>
      <c r="CA44" s="37">
        <f t="shared" si="21"/>
        <v>29.435265438850347</v>
      </c>
      <c r="CB44" s="37">
        <f t="shared" si="22"/>
        <v>53.568526543994736</v>
      </c>
      <c r="CC44" s="37">
        <f t="shared" si="23"/>
        <v>58.261105092217257</v>
      </c>
      <c r="CD44" s="38">
        <f t="shared" si="24"/>
        <v>-4.6925785482225209</v>
      </c>
      <c r="CE44" s="3">
        <v>25</v>
      </c>
      <c r="CF44" s="3">
        <v>28</v>
      </c>
      <c r="CG44" s="3">
        <v>448</v>
      </c>
      <c r="CH44" s="3">
        <v>455</v>
      </c>
      <c r="CI44" s="3">
        <v>189</v>
      </c>
      <c r="CJ44" s="3">
        <v>215</v>
      </c>
      <c r="CK44" s="3">
        <v>258</v>
      </c>
      <c r="CL44" s="3">
        <v>217</v>
      </c>
      <c r="CM44" s="20">
        <f t="shared" si="25"/>
        <v>-2.4633785482225221</v>
      </c>
      <c r="CN44" s="37">
        <f t="shared" si="26"/>
        <v>2.197265625</v>
      </c>
      <c r="CO44" s="37">
        <f t="shared" si="27"/>
        <v>2.6198167067307692</v>
      </c>
      <c r="CP44" s="37">
        <f t="shared" si="28"/>
        <v>30.508188100961537</v>
      </c>
      <c r="CQ44" s="37">
        <f t="shared" si="29"/>
        <v>33.128004807692307</v>
      </c>
      <c r="CR44" s="37">
        <f t="shared" si="30"/>
        <v>58.70643028846154</v>
      </c>
      <c r="CS44" s="37">
        <f t="shared" si="31"/>
        <v>60.114933894230759</v>
      </c>
      <c r="CT44" s="22">
        <f t="shared" si="32"/>
        <v>-3.2840749424533016</v>
      </c>
      <c r="CU44" s="35">
        <v>78</v>
      </c>
      <c r="CV44" s="35">
        <v>93</v>
      </c>
      <c r="CW44" s="35">
        <v>1005</v>
      </c>
      <c r="CX44" s="35">
        <v>1083</v>
      </c>
      <c r="CY44" s="35">
        <v>469</v>
      </c>
      <c r="CZ44" s="35">
        <v>472</v>
      </c>
      <c r="DA44" s="35">
        <v>486</v>
      </c>
      <c r="DB44" s="35">
        <v>532</v>
      </c>
      <c r="DC44">
        <v>16</v>
      </c>
      <c r="DD44">
        <v>14</v>
      </c>
      <c r="DE44" s="35">
        <f t="shared" si="33"/>
        <v>-2</v>
      </c>
      <c r="DF44" s="36">
        <f t="shared" si="34"/>
        <v>0.97508125677351043</v>
      </c>
      <c r="DG44" s="37">
        <f t="shared" si="35"/>
        <v>0.85319609967682175</v>
      </c>
      <c r="DH44" s="37">
        <f t="shared" si="36"/>
        <v>-0.1218851570966888</v>
      </c>
      <c r="DI44" s="2">
        <v>642.79999999999995</v>
      </c>
      <c r="DJ44">
        <v>18</v>
      </c>
      <c r="DK44">
        <v>21</v>
      </c>
      <c r="DL44">
        <v>-2</v>
      </c>
      <c r="DM44">
        <v>562</v>
      </c>
      <c r="DN44">
        <v>648</v>
      </c>
      <c r="DO44">
        <v>-3.1</v>
      </c>
      <c r="DP44">
        <v>419</v>
      </c>
      <c r="DQ44">
        <v>471</v>
      </c>
      <c r="DR44">
        <v>-1.5</v>
      </c>
      <c r="DS44">
        <v>303</v>
      </c>
      <c r="DT44">
        <v>329</v>
      </c>
      <c r="DU44">
        <v>-0.1</v>
      </c>
      <c r="DV44" s="39">
        <v>0.8</v>
      </c>
      <c r="DW44" s="39">
        <v>0.8</v>
      </c>
      <c r="DX44" s="39">
        <v>1.3</v>
      </c>
      <c r="DY44" s="39">
        <v>0.9</v>
      </c>
      <c r="DZ44" s="39">
        <v>0.7</v>
      </c>
      <c r="EA44" s="39">
        <v>3.7</v>
      </c>
    </row>
    <row r="45" spans="1:131" x14ac:dyDescent="0.2">
      <c r="A45" s="12" t="s">
        <v>386</v>
      </c>
      <c r="B45" s="12" t="s">
        <v>387</v>
      </c>
      <c r="C45" t="s">
        <v>385</v>
      </c>
      <c r="D45" t="s">
        <v>131</v>
      </c>
      <c r="E45" s="12" t="s">
        <v>178</v>
      </c>
      <c r="F45">
        <v>57</v>
      </c>
      <c r="G45">
        <v>1</v>
      </c>
      <c r="H45">
        <v>4</v>
      </c>
      <c r="I45" s="31">
        <f t="shared" si="0"/>
        <v>5</v>
      </c>
      <c r="J45">
        <v>1</v>
      </c>
      <c r="K45">
        <v>3</v>
      </c>
      <c r="L45" s="16">
        <f t="shared" si="1"/>
        <v>0.35367626832240945</v>
      </c>
      <c r="M45" s="15">
        <v>1</v>
      </c>
      <c r="N45" s="15">
        <v>1</v>
      </c>
      <c r="O45" s="15">
        <v>3</v>
      </c>
      <c r="P45">
        <v>38</v>
      </c>
      <c r="Q45">
        <v>19</v>
      </c>
      <c r="R45">
        <v>40</v>
      </c>
      <c r="S45" s="13">
        <f t="shared" si="2"/>
        <v>2.6315789473684209E-2</v>
      </c>
      <c r="T45" s="13">
        <f t="shared" si="3"/>
        <v>1.0309278350515464E-2</v>
      </c>
      <c r="U45" s="2">
        <v>848.23333333330004</v>
      </c>
      <c r="V45" s="2">
        <v>14.8666666667</v>
      </c>
      <c r="W45">
        <v>14.28</v>
      </c>
      <c r="X45">
        <v>33.22</v>
      </c>
      <c r="Y45" s="32">
        <f t="shared" si="4"/>
        <v>0.30063157894736842</v>
      </c>
      <c r="Z45" s="15">
        <f t="shared" si="5"/>
        <v>12.67741935483871</v>
      </c>
      <c r="AA45">
        <v>70</v>
      </c>
      <c r="AB45">
        <v>90</v>
      </c>
      <c r="AC45">
        <v>51</v>
      </c>
      <c r="AD45" s="13">
        <f t="shared" si="6"/>
        <v>3.2258064516129031E-2</v>
      </c>
      <c r="AE45" s="13">
        <f t="shared" si="7"/>
        <v>0.12903225806451613</v>
      </c>
      <c r="AF45" s="13">
        <f t="shared" si="8"/>
        <v>0.16129032258064516</v>
      </c>
      <c r="AI45" s="17" t="str">
        <f t="shared" si="9"/>
        <v xml:space="preserve"> </v>
      </c>
      <c r="AJ45">
        <v>101</v>
      </c>
      <c r="AK45">
        <v>115</v>
      </c>
      <c r="AL45" s="32">
        <f t="shared" si="10"/>
        <v>0.30083565459610029</v>
      </c>
      <c r="AM45">
        <v>129</v>
      </c>
      <c r="AN45">
        <v>105</v>
      </c>
      <c r="AO45" s="33">
        <f t="shared" si="11"/>
        <v>0.32590529247910865</v>
      </c>
      <c r="AP45">
        <v>130</v>
      </c>
      <c r="AQ45">
        <v>138</v>
      </c>
      <c r="AR45" s="33">
        <f t="shared" si="12"/>
        <v>0.37325905292479111</v>
      </c>
      <c r="AS45" s="33">
        <f t="shared" si="13"/>
        <v>0.48</v>
      </c>
      <c r="AT45">
        <v>6</v>
      </c>
      <c r="AU45">
        <v>267</v>
      </c>
      <c r="AV45">
        <v>321</v>
      </c>
      <c r="AW45">
        <v>246</v>
      </c>
      <c r="AX45" s="2">
        <v>28</v>
      </c>
      <c r="AY45" s="3">
        <v>6</v>
      </c>
      <c r="AZ45" s="2">
        <v>32.799999999999997</v>
      </c>
      <c r="BA45" s="2">
        <v>24.7</v>
      </c>
      <c r="BB45" s="21">
        <v>-0.41500000000000004</v>
      </c>
      <c r="BC45">
        <v>6</v>
      </c>
      <c r="BD45" s="21">
        <v>0.505</v>
      </c>
      <c r="BE45" s="2">
        <v>27.6</v>
      </c>
      <c r="BF45" s="2">
        <v>31.4</v>
      </c>
      <c r="BG45" s="2">
        <v>26.2</v>
      </c>
      <c r="BH45" s="21">
        <v>0.40200000000000002</v>
      </c>
      <c r="BI45" s="21">
        <v>-11.47</v>
      </c>
      <c r="BJ45" t="s">
        <v>1173</v>
      </c>
      <c r="BK45" s="2">
        <v>31.3</v>
      </c>
      <c r="BL45" t="s">
        <v>2804</v>
      </c>
      <c r="BM45" s="2">
        <v>31</v>
      </c>
      <c r="BN45" t="s">
        <v>2643</v>
      </c>
      <c r="BO45" s="2">
        <v>27.2</v>
      </c>
      <c r="BP45" t="s">
        <v>3105</v>
      </c>
      <c r="BQ45" s="2">
        <v>29.1</v>
      </c>
      <c r="BR45" t="s">
        <v>2817</v>
      </c>
      <c r="BS45" s="2">
        <v>17.399999999999999</v>
      </c>
      <c r="BT45" s="32">
        <f t="shared" si="14"/>
        <v>7.8880407124681931E-2</v>
      </c>
      <c r="BU45" s="34">
        <f t="shared" si="15"/>
        <v>0.90498812351543945</v>
      </c>
      <c r="BV45" s="35">
        <f t="shared" si="16"/>
        <v>912.87616422790768</v>
      </c>
      <c r="BW45" s="32">
        <f t="shared" si="17"/>
        <v>-1.6131469359878622E-2</v>
      </c>
      <c r="BX45" s="36">
        <f t="shared" si="18"/>
        <v>2.1949492565445237</v>
      </c>
      <c r="BY45" s="37">
        <f t="shared" si="19"/>
        <v>2.8321925890897082</v>
      </c>
      <c r="BZ45" s="37">
        <f t="shared" si="20"/>
        <v>27.826292187806384</v>
      </c>
      <c r="CA45" s="37">
        <f t="shared" si="21"/>
        <v>29.808827000169181</v>
      </c>
      <c r="CB45" s="37">
        <f t="shared" si="22"/>
        <v>50.696247344705775</v>
      </c>
      <c r="CC45" s="37">
        <f t="shared" si="23"/>
        <v>57.493509558521076</v>
      </c>
      <c r="CD45" s="38">
        <f t="shared" si="24"/>
        <v>-6.7972622138153014</v>
      </c>
      <c r="CE45" s="3">
        <v>31</v>
      </c>
      <c r="CF45" s="3">
        <v>40</v>
      </c>
      <c r="CG45" s="3">
        <v>362</v>
      </c>
      <c r="CH45" s="3">
        <v>381</v>
      </c>
      <c r="CI45" s="3">
        <v>145</v>
      </c>
      <c r="CJ45" s="3">
        <v>171</v>
      </c>
      <c r="CK45" s="3">
        <v>220</v>
      </c>
      <c r="CL45" s="3">
        <v>178</v>
      </c>
      <c r="CM45" s="20">
        <f t="shared" si="25"/>
        <v>5.5677377861847006</v>
      </c>
      <c r="CN45" s="37">
        <f t="shared" si="26"/>
        <v>2.1230076998637473</v>
      </c>
      <c r="CO45" s="37">
        <f t="shared" si="27"/>
        <v>3.1052948445768243</v>
      </c>
      <c r="CP45" s="37">
        <f t="shared" si="28"/>
        <v>25.317658987927377</v>
      </c>
      <c r="CQ45" s="37">
        <f t="shared" si="29"/>
        <v>33.112582781456958</v>
      </c>
      <c r="CR45" s="37">
        <f t="shared" si="30"/>
        <v>48.512310275990998</v>
      </c>
      <c r="CS45" s="37">
        <f t="shared" si="31"/>
        <v>62.137583573624006</v>
      </c>
      <c r="CT45" s="22">
        <f t="shared" si="32"/>
        <v>6.8280110838177066</v>
      </c>
      <c r="CU45" s="35">
        <v>67</v>
      </c>
      <c r="CV45" s="35">
        <v>98</v>
      </c>
      <c r="CW45" s="35">
        <v>732</v>
      </c>
      <c r="CX45" s="35">
        <v>947</v>
      </c>
      <c r="CY45" s="35">
        <v>319</v>
      </c>
      <c r="CZ45" s="35">
        <v>417</v>
      </c>
      <c r="DA45" s="35">
        <v>499</v>
      </c>
      <c r="DB45" s="35">
        <v>413</v>
      </c>
      <c r="DC45">
        <v>11</v>
      </c>
      <c r="DD45">
        <v>5</v>
      </c>
      <c r="DE45" s="35">
        <f t="shared" si="33"/>
        <v>-6</v>
      </c>
      <c r="DF45" s="36">
        <f t="shared" si="34"/>
        <v>0.77885296199966969</v>
      </c>
      <c r="DG45" s="37">
        <f t="shared" si="35"/>
        <v>0.35402407363621352</v>
      </c>
      <c r="DH45" s="37">
        <f t="shared" si="36"/>
        <v>-0.42482888836345623</v>
      </c>
      <c r="DI45" s="2">
        <v>422.2</v>
      </c>
      <c r="DJ45">
        <v>14</v>
      </c>
      <c r="DK45">
        <v>29</v>
      </c>
      <c r="DL45">
        <v>-13.5</v>
      </c>
      <c r="DM45">
        <v>338</v>
      </c>
      <c r="DN45">
        <v>433</v>
      </c>
      <c r="DO45">
        <v>0.4</v>
      </c>
      <c r="DP45">
        <v>250</v>
      </c>
      <c r="DQ45">
        <v>316</v>
      </c>
      <c r="DR45">
        <v>1.1000000000000001</v>
      </c>
      <c r="DS45">
        <v>178</v>
      </c>
      <c r="DT45">
        <v>230</v>
      </c>
      <c r="DU45">
        <v>1.4</v>
      </c>
      <c r="DV45" s="39">
        <v>1</v>
      </c>
      <c r="DW45" s="39">
        <v>1</v>
      </c>
      <c r="DX45" s="39">
        <v>-0.5</v>
      </c>
      <c r="DY45" s="39">
        <v>-0.2</v>
      </c>
      <c r="DZ45" s="39">
        <v>4.4000000000000004</v>
      </c>
      <c r="EA45" s="39">
        <v>4.5999999999999996</v>
      </c>
    </row>
    <row r="46" spans="1:131" x14ac:dyDescent="0.2">
      <c r="A46" s="12" t="s">
        <v>391</v>
      </c>
      <c r="B46" s="12" t="s">
        <v>392</v>
      </c>
      <c r="C46" t="s">
        <v>390</v>
      </c>
      <c r="D46" t="s">
        <v>393</v>
      </c>
      <c r="E46" s="12" t="s">
        <v>123</v>
      </c>
      <c r="F46">
        <v>81</v>
      </c>
      <c r="G46">
        <v>28</v>
      </c>
      <c r="H46">
        <v>29</v>
      </c>
      <c r="I46" s="31">
        <f t="shared" si="0"/>
        <v>57</v>
      </c>
      <c r="J46">
        <v>13</v>
      </c>
      <c r="K46">
        <v>16</v>
      </c>
      <c r="L46" s="16">
        <f t="shared" si="1"/>
        <v>2.8657616892911006</v>
      </c>
      <c r="M46" s="15">
        <v>27</v>
      </c>
      <c r="N46" s="15">
        <v>13</v>
      </c>
      <c r="O46" s="15">
        <v>16</v>
      </c>
      <c r="P46">
        <v>209</v>
      </c>
      <c r="Q46">
        <v>92</v>
      </c>
      <c r="R46">
        <v>77</v>
      </c>
      <c r="S46" s="13">
        <f t="shared" si="2"/>
        <v>0.13397129186602871</v>
      </c>
      <c r="T46" s="13">
        <f t="shared" si="3"/>
        <v>7.407407407407407E-2</v>
      </c>
      <c r="U46" s="2">
        <v>1193.4000000000001</v>
      </c>
      <c r="V46" s="2">
        <v>14.733333333299999</v>
      </c>
      <c r="W46">
        <v>14.07</v>
      </c>
      <c r="X46">
        <v>33.770000000000003</v>
      </c>
      <c r="Y46" s="32">
        <f t="shared" si="4"/>
        <v>0.29410535117056857</v>
      </c>
      <c r="Z46" s="15">
        <f t="shared" si="5"/>
        <v>114.86075949367088</v>
      </c>
      <c r="AA46">
        <v>52</v>
      </c>
      <c r="AB46">
        <v>104</v>
      </c>
      <c r="AC46">
        <v>92</v>
      </c>
      <c r="AD46" s="13">
        <f t="shared" si="6"/>
        <v>0.35443037974683544</v>
      </c>
      <c r="AE46" s="13">
        <f t="shared" si="7"/>
        <v>0.36708860759493672</v>
      </c>
      <c r="AF46" s="13">
        <f t="shared" si="8"/>
        <v>0.72151898734177222</v>
      </c>
      <c r="AG46">
        <v>270</v>
      </c>
      <c r="AH46">
        <v>247</v>
      </c>
      <c r="AI46" s="17">
        <f t="shared" si="9"/>
        <v>0.52224371373307543</v>
      </c>
      <c r="AJ46">
        <v>194</v>
      </c>
      <c r="AK46">
        <v>241</v>
      </c>
      <c r="AL46" s="32">
        <f t="shared" si="10"/>
        <v>0.3589108910891089</v>
      </c>
      <c r="AM46">
        <v>167</v>
      </c>
      <c r="AN46">
        <v>160</v>
      </c>
      <c r="AO46" s="33">
        <f t="shared" si="11"/>
        <v>0.26980198019801982</v>
      </c>
      <c r="AP46">
        <v>209</v>
      </c>
      <c r="AQ46">
        <v>241</v>
      </c>
      <c r="AR46" s="33">
        <f t="shared" si="12"/>
        <v>0.37128712871287128</v>
      </c>
      <c r="AS46" s="33">
        <f t="shared" si="13"/>
        <v>0.57086614173228345</v>
      </c>
      <c r="AT46">
        <v>13</v>
      </c>
      <c r="AU46">
        <v>453</v>
      </c>
      <c r="AV46">
        <v>418</v>
      </c>
      <c r="AW46">
        <v>393</v>
      </c>
      <c r="AX46" s="2">
        <v>30</v>
      </c>
      <c r="AY46" s="3">
        <v>1</v>
      </c>
      <c r="AZ46" s="2">
        <v>35</v>
      </c>
      <c r="BA46" s="2">
        <v>26.6</v>
      </c>
      <c r="BB46" s="21">
        <v>0.76300000000000001</v>
      </c>
      <c r="BC46">
        <v>1</v>
      </c>
      <c r="BD46" s="21">
        <v>0.82700000000000007</v>
      </c>
      <c r="BE46" s="2">
        <v>30.5</v>
      </c>
      <c r="BF46" s="2">
        <v>33.200000000000003</v>
      </c>
      <c r="BG46" s="2">
        <v>27.8</v>
      </c>
      <c r="BH46" s="21">
        <v>1.7189999999999999</v>
      </c>
      <c r="BI46" s="21">
        <v>2.593</v>
      </c>
      <c r="BJ46" t="s">
        <v>3130</v>
      </c>
      <c r="BK46" s="2">
        <v>87.3</v>
      </c>
      <c r="BL46" t="s">
        <v>2614</v>
      </c>
      <c r="BM46" s="2">
        <v>50.1</v>
      </c>
      <c r="BN46" t="s">
        <v>2820</v>
      </c>
      <c r="BO46" s="2">
        <v>19.7</v>
      </c>
      <c r="BP46" t="s">
        <v>1528</v>
      </c>
      <c r="BQ46" s="2">
        <v>39.4</v>
      </c>
      <c r="BR46" t="s">
        <v>1090</v>
      </c>
      <c r="BS46" s="2">
        <v>38.299999999999997</v>
      </c>
      <c r="BT46" s="32">
        <f t="shared" si="14"/>
        <v>0.11318051575931232</v>
      </c>
      <c r="BU46" s="34">
        <f t="shared" si="15"/>
        <v>0.91347753743760396</v>
      </c>
      <c r="BV46" s="35">
        <f t="shared" si="16"/>
        <v>924.79558901353516</v>
      </c>
      <c r="BW46" s="32">
        <f t="shared" si="17"/>
        <v>2.6658053196916276E-2</v>
      </c>
      <c r="BX46" s="36">
        <f t="shared" si="18"/>
        <v>3.9718451483247224</v>
      </c>
      <c r="BY46" s="37">
        <f t="shared" si="19"/>
        <v>2.6143790849732351</v>
      </c>
      <c r="BZ46" s="37">
        <f t="shared" si="20"/>
        <v>35.093011563679191</v>
      </c>
      <c r="CA46" s="37">
        <f t="shared" si="21"/>
        <v>30.216189039786812</v>
      </c>
      <c r="CB46" s="37">
        <f t="shared" si="22"/>
        <v>64.756158873952444</v>
      </c>
      <c r="CC46" s="37">
        <f t="shared" si="23"/>
        <v>58.42131724497883</v>
      </c>
      <c r="CD46" s="38">
        <f t="shared" si="24"/>
        <v>6.3348416289736136</v>
      </c>
      <c r="CE46" s="3">
        <v>79</v>
      </c>
      <c r="CF46" s="3">
        <v>52</v>
      </c>
      <c r="CG46" s="3">
        <v>619</v>
      </c>
      <c r="CH46" s="3">
        <v>549</v>
      </c>
      <c r="CI46" s="3">
        <v>290</v>
      </c>
      <c r="CJ46" s="3">
        <v>259</v>
      </c>
      <c r="CK46" s="3">
        <v>302</v>
      </c>
      <c r="CL46" s="3">
        <v>300</v>
      </c>
      <c r="CM46" s="20">
        <f t="shared" si="25"/>
        <v>2.77805422739881</v>
      </c>
      <c r="CN46" s="37">
        <f t="shared" si="26"/>
        <v>2.0180085326665131</v>
      </c>
      <c r="CO46" s="37">
        <f t="shared" si="27"/>
        <v>2.3470316629925745</v>
      </c>
      <c r="CP46" s="37">
        <f t="shared" si="28"/>
        <v>28.625012338367384</v>
      </c>
      <c r="CQ46" s="37">
        <f t="shared" si="29"/>
        <v>28.646947213722452</v>
      </c>
      <c r="CR46" s="37">
        <f t="shared" si="30"/>
        <v>56.219085535046446</v>
      </c>
      <c r="CS46" s="37">
        <f t="shared" si="31"/>
        <v>56.35069478717687</v>
      </c>
      <c r="CT46" s="22">
        <f t="shared" si="32"/>
        <v>6.4664508811040378</v>
      </c>
      <c r="CU46" s="35">
        <v>92</v>
      </c>
      <c r="CV46" s="35">
        <v>107</v>
      </c>
      <c r="CW46" s="35">
        <v>1213</v>
      </c>
      <c r="CX46" s="35">
        <v>1199</v>
      </c>
      <c r="CY46" s="35">
        <v>574</v>
      </c>
      <c r="CZ46" s="35">
        <v>565</v>
      </c>
      <c r="DA46" s="35">
        <v>698</v>
      </c>
      <c r="DB46" s="35">
        <v>684</v>
      </c>
      <c r="DC46">
        <v>19</v>
      </c>
      <c r="DD46">
        <v>25</v>
      </c>
      <c r="DE46" s="35">
        <f t="shared" si="33"/>
        <v>6</v>
      </c>
      <c r="DF46" s="36">
        <f t="shared" si="34"/>
        <v>0.95525389643252823</v>
      </c>
      <c r="DG46" s="37">
        <f t="shared" si="35"/>
        <v>1.2569130216217477</v>
      </c>
      <c r="DH46" s="37">
        <f t="shared" si="36"/>
        <v>0.30165912518921945</v>
      </c>
      <c r="DI46" s="2">
        <v>664.7</v>
      </c>
      <c r="DJ46">
        <v>49</v>
      </c>
      <c r="DK46">
        <v>27</v>
      </c>
      <c r="DL46">
        <v>21.1</v>
      </c>
      <c r="DM46">
        <v>733</v>
      </c>
      <c r="DN46">
        <v>639</v>
      </c>
      <c r="DO46">
        <v>2.5</v>
      </c>
      <c r="DP46">
        <v>567</v>
      </c>
      <c r="DQ46">
        <v>468</v>
      </c>
      <c r="DR46">
        <v>3.8</v>
      </c>
      <c r="DS46">
        <v>402</v>
      </c>
      <c r="DT46">
        <v>333</v>
      </c>
      <c r="DU46">
        <v>4</v>
      </c>
      <c r="DV46" s="39">
        <v>11.7</v>
      </c>
      <c r="DW46" s="39">
        <v>11.7</v>
      </c>
      <c r="DX46" s="39">
        <v>-1</v>
      </c>
      <c r="DY46" s="39">
        <v>1.8</v>
      </c>
      <c r="DZ46" s="39">
        <v>-3.7</v>
      </c>
      <c r="EA46" s="39">
        <v>8.8000000000000007</v>
      </c>
    </row>
    <row r="47" spans="1:131" x14ac:dyDescent="0.2">
      <c r="A47" s="12" t="s">
        <v>396</v>
      </c>
      <c r="B47" s="12" t="s">
        <v>392</v>
      </c>
      <c r="C47" t="s">
        <v>395</v>
      </c>
      <c r="D47" t="s">
        <v>393</v>
      </c>
      <c r="E47" s="12" t="s">
        <v>178</v>
      </c>
      <c r="F47">
        <v>78</v>
      </c>
      <c r="G47">
        <v>2</v>
      </c>
      <c r="H47">
        <v>15</v>
      </c>
      <c r="I47" s="31">
        <f t="shared" si="0"/>
        <v>17</v>
      </c>
      <c r="J47">
        <v>5</v>
      </c>
      <c r="K47">
        <v>10</v>
      </c>
      <c r="L47" s="16">
        <f t="shared" si="1"/>
        <v>0.77684691546077689</v>
      </c>
      <c r="M47" s="15">
        <v>1</v>
      </c>
      <c r="N47" s="15">
        <v>5</v>
      </c>
      <c r="O47" s="15">
        <v>10</v>
      </c>
      <c r="P47">
        <v>78</v>
      </c>
      <c r="Q47">
        <v>49</v>
      </c>
      <c r="R47">
        <v>73</v>
      </c>
      <c r="S47" s="13">
        <f t="shared" si="2"/>
        <v>2.564102564102564E-2</v>
      </c>
      <c r="T47" s="13">
        <f t="shared" si="3"/>
        <v>0.01</v>
      </c>
      <c r="U47" s="2">
        <v>1313</v>
      </c>
      <c r="V47" s="2">
        <v>16.833333333300001</v>
      </c>
      <c r="W47">
        <v>16.2</v>
      </c>
      <c r="X47">
        <v>31.7</v>
      </c>
      <c r="Y47" s="32">
        <f t="shared" si="4"/>
        <v>0.33820459290187893</v>
      </c>
      <c r="Z47" s="15">
        <f t="shared" si="5"/>
        <v>62.21153846153846</v>
      </c>
      <c r="AA47">
        <v>103</v>
      </c>
      <c r="AB47">
        <v>109</v>
      </c>
      <c r="AC47">
        <v>153</v>
      </c>
      <c r="AD47" s="13">
        <f t="shared" si="6"/>
        <v>3.8461538461538464E-2</v>
      </c>
      <c r="AE47" s="13">
        <f t="shared" si="7"/>
        <v>0.28846153846153844</v>
      </c>
      <c r="AF47" s="13">
        <f t="shared" si="8"/>
        <v>0.32692307692307687</v>
      </c>
      <c r="AI47" s="17" t="str">
        <f t="shared" si="9"/>
        <v xml:space="preserve"> </v>
      </c>
      <c r="AJ47">
        <v>202</v>
      </c>
      <c r="AK47">
        <v>192</v>
      </c>
      <c r="AL47" s="32">
        <f t="shared" si="10"/>
        <v>0.30757220921155348</v>
      </c>
      <c r="AM47">
        <v>218</v>
      </c>
      <c r="AN47">
        <v>192</v>
      </c>
      <c r="AO47" s="33">
        <f t="shared" si="11"/>
        <v>0.32006245120999222</v>
      </c>
      <c r="AP47">
        <v>249</v>
      </c>
      <c r="AQ47">
        <v>228</v>
      </c>
      <c r="AR47" s="33">
        <f t="shared" si="12"/>
        <v>0.37236533957845436</v>
      </c>
      <c r="AS47" s="33">
        <f t="shared" si="13"/>
        <v>0.49004975124378108</v>
      </c>
      <c r="AT47">
        <v>2</v>
      </c>
      <c r="AU47">
        <v>476</v>
      </c>
      <c r="AV47">
        <v>501</v>
      </c>
      <c r="AW47">
        <v>404</v>
      </c>
      <c r="AX47" s="2">
        <v>28.6</v>
      </c>
      <c r="AY47" s="3">
        <v>4</v>
      </c>
      <c r="AZ47" s="2">
        <v>33.1</v>
      </c>
      <c r="BA47" s="2">
        <v>25.5</v>
      </c>
      <c r="BB47" s="21">
        <v>0.39300000000000002</v>
      </c>
      <c r="BC47">
        <v>4</v>
      </c>
      <c r="BD47" s="21">
        <v>0.625</v>
      </c>
      <c r="BE47" s="2">
        <v>27.1</v>
      </c>
      <c r="BF47" s="2">
        <v>33.1</v>
      </c>
      <c r="BG47" s="2">
        <v>25.1</v>
      </c>
      <c r="BH47" s="21">
        <v>0.44</v>
      </c>
      <c r="BI47" s="21">
        <v>1.583</v>
      </c>
      <c r="BJ47" t="s">
        <v>3130</v>
      </c>
      <c r="BK47" s="2">
        <v>30.4</v>
      </c>
      <c r="BL47" t="s">
        <v>392</v>
      </c>
      <c r="BM47" s="2">
        <v>29.2</v>
      </c>
      <c r="BN47" t="s">
        <v>2614</v>
      </c>
      <c r="BO47" s="2">
        <v>27.3</v>
      </c>
      <c r="BP47" t="s">
        <v>1090</v>
      </c>
      <c r="BQ47" s="2">
        <v>43.9</v>
      </c>
      <c r="BR47" t="s">
        <v>1540</v>
      </c>
      <c r="BS47" s="2">
        <v>19.2</v>
      </c>
      <c r="BT47" s="32">
        <f t="shared" si="14"/>
        <v>8.0370942812983001E-2</v>
      </c>
      <c r="BU47" s="34">
        <f t="shared" si="15"/>
        <v>0.93431855500821015</v>
      </c>
      <c r="BV47" s="35">
        <f t="shared" si="16"/>
        <v>942.35564928950851</v>
      </c>
      <c r="BW47" s="32">
        <f t="shared" si="17"/>
        <v>1.4689497821193151E-2</v>
      </c>
      <c r="BX47" s="36">
        <f t="shared" si="18"/>
        <v>2.3762376237670817</v>
      </c>
      <c r="BY47" s="37">
        <f t="shared" si="19"/>
        <v>1.8278750952054474</v>
      </c>
      <c r="BZ47" s="37">
        <f t="shared" si="20"/>
        <v>29.565879664948113</v>
      </c>
      <c r="CA47" s="37">
        <f t="shared" si="21"/>
        <v>27.829398324502936</v>
      </c>
      <c r="CB47" s="37">
        <f t="shared" si="22"/>
        <v>57.760853008492141</v>
      </c>
      <c r="CC47" s="37">
        <f t="shared" si="23"/>
        <v>56.25285605494765</v>
      </c>
      <c r="CD47" s="38">
        <f t="shared" si="24"/>
        <v>1.5079969535444917</v>
      </c>
      <c r="CE47" s="3">
        <v>52</v>
      </c>
      <c r="CF47" s="3">
        <v>40</v>
      </c>
      <c r="CG47" s="3">
        <v>595</v>
      </c>
      <c r="CH47" s="3">
        <v>569</v>
      </c>
      <c r="CI47" s="3">
        <v>289</v>
      </c>
      <c r="CJ47" s="3">
        <v>274</v>
      </c>
      <c r="CK47" s="3">
        <v>348</v>
      </c>
      <c r="CL47" s="3">
        <v>328</v>
      </c>
      <c r="CM47" s="20">
        <f t="shared" si="25"/>
        <v>0.69880292369374608</v>
      </c>
      <c r="CN47" s="37">
        <f t="shared" si="26"/>
        <v>2.6935209900509589</v>
      </c>
      <c r="CO47" s="37">
        <f t="shared" si="27"/>
        <v>2.572191215724339</v>
      </c>
      <c r="CP47" s="37">
        <f t="shared" si="28"/>
        <v>30.283911671924287</v>
      </c>
      <c r="CQ47" s="37">
        <f t="shared" si="29"/>
        <v>29.677262800291192</v>
      </c>
      <c r="CR47" s="37">
        <f t="shared" si="30"/>
        <v>58.09269594758554</v>
      </c>
      <c r="CS47" s="37">
        <f t="shared" si="31"/>
        <v>57.267653482164519</v>
      </c>
      <c r="CT47" s="22">
        <f t="shared" si="32"/>
        <v>0.68295448812347104</v>
      </c>
      <c r="CU47" s="35">
        <v>111</v>
      </c>
      <c r="CV47" s="35">
        <v>106</v>
      </c>
      <c r="CW47" s="35">
        <v>1137</v>
      </c>
      <c r="CX47" s="35">
        <v>1117</v>
      </c>
      <c r="CY47" s="35">
        <v>536</v>
      </c>
      <c r="CZ47" s="35">
        <v>523</v>
      </c>
      <c r="DA47" s="35">
        <v>614</v>
      </c>
      <c r="DB47" s="35">
        <v>610</v>
      </c>
      <c r="DC47">
        <v>14</v>
      </c>
      <c r="DD47">
        <v>7</v>
      </c>
      <c r="DE47" s="35">
        <f t="shared" si="33"/>
        <v>-7</v>
      </c>
      <c r="DF47" s="36">
        <f t="shared" si="34"/>
        <v>0.63975628332190659</v>
      </c>
      <c r="DG47" s="37">
        <f t="shared" si="35"/>
        <v>0.3198781416609533</v>
      </c>
      <c r="DH47" s="37">
        <f t="shared" si="36"/>
        <v>-0.3198781416609533</v>
      </c>
      <c r="DI47" s="2">
        <v>728.9</v>
      </c>
      <c r="DJ47">
        <v>33</v>
      </c>
      <c r="DK47">
        <v>25</v>
      </c>
      <c r="DL47">
        <v>6.1</v>
      </c>
      <c r="DM47">
        <v>736</v>
      </c>
      <c r="DN47">
        <v>692</v>
      </c>
      <c r="DO47">
        <v>0.60000000000000009</v>
      </c>
      <c r="DP47">
        <v>554</v>
      </c>
      <c r="DQ47">
        <v>503</v>
      </c>
      <c r="DR47">
        <v>1.2</v>
      </c>
      <c r="DS47">
        <v>386</v>
      </c>
      <c r="DT47">
        <v>357</v>
      </c>
      <c r="DU47">
        <v>0.7</v>
      </c>
      <c r="DV47" s="39">
        <v>4.7</v>
      </c>
      <c r="DW47" s="39">
        <v>4.7</v>
      </c>
      <c r="DX47" s="39">
        <v>0.1</v>
      </c>
      <c r="DY47" s="39">
        <v>0.4</v>
      </c>
      <c r="DZ47" s="39">
        <v>-2.8</v>
      </c>
      <c r="EA47" s="39">
        <v>2.4</v>
      </c>
    </row>
    <row r="48" spans="1:131" x14ac:dyDescent="0.2">
      <c r="A48" s="12" t="s">
        <v>401</v>
      </c>
      <c r="B48" s="12" t="s">
        <v>402</v>
      </c>
      <c r="C48" t="s">
        <v>400</v>
      </c>
      <c r="D48" t="s">
        <v>147</v>
      </c>
      <c r="E48" s="12" t="s">
        <v>148</v>
      </c>
      <c r="F48">
        <v>21</v>
      </c>
      <c r="G48">
        <v>3</v>
      </c>
      <c r="H48">
        <v>4</v>
      </c>
      <c r="I48" s="31">
        <f t="shared" si="0"/>
        <v>7</v>
      </c>
      <c r="J48">
        <v>2</v>
      </c>
      <c r="K48">
        <v>1</v>
      </c>
      <c r="L48" s="16">
        <f t="shared" si="1"/>
        <v>1.593021050635312</v>
      </c>
      <c r="M48" s="15">
        <v>2</v>
      </c>
      <c r="N48" s="15">
        <v>2</v>
      </c>
      <c r="O48" s="15">
        <v>2</v>
      </c>
      <c r="P48">
        <v>24</v>
      </c>
      <c r="Q48">
        <v>9</v>
      </c>
      <c r="R48">
        <v>12</v>
      </c>
      <c r="S48" s="13">
        <f t="shared" si="2"/>
        <v>0.125</v>
      </c>
      <c r="T48" s="13">
        <f t="shared" si="3"/>
        <v>6.6666666666666666E-2</v>
      </c>
      <c r="U48" s="2">
        <v>263.64999999999998</v>
      </c>
      <c r="V48" s="2">
        <v>12.55</v>
      </c>
      <c r="W48">
        <v>12.27</v>
      </c>
      <c r="X48">
        <v>37.26</v>
      </c>
      <c r="Y48" s="32">
        <f t="shared" si="4"/>
        <v>0.24772864930345243</v>
      </c>
      <c r="Z48" s="15">
        <f t="shared" si="5"/>
        <v>29.333333333333336</v>
      </c>
      <c r="AA48">
        <v>6</v>
      </c>
      <c r="AB48">
        <v>31</v>
      </c>
      <c r="AC48">
        <v>24</v>
      </c>
      <c r="AD48" s="13">
        <f t="shared" si="6"/>
        <v>0.33333333333333331</v>
      </c>
      <c r="AE48" s="13">
        <f t="shared" si="7"/>
        <v>0.44444444444444442</v>
      </c>
      <c r="AF48" s="13">
        <f t="shared" si="8"/>
        <v>0.77777777777777768</v>
      </c>
      <c r="AG48">
        <v>2</v>
      </c>
      <c r="AH48">
        <v>0</v>
      </c>
      <c r="AI48" s="17">
        <f t="shared" si="9"/>
        <v>1</v>
      </c>
      <c r="AJ48">
        <v>38</v>
      </c>
      <c r="AK48">
        <v>44</v>
      </c>
      <c r="AL48" s="32">
        <f t="shared" si="10"/>
        <v>0.35193133047210301</v>
      </c>
      <c r="AM48">
        <v>32</v>
      </c>
      <c r="AN48">
        <v>25</v>
      </c>
      <c r="AO48" s="33">
        <f t="shared" si="11"/>
        <v>0.24463519313304721</v>
      </c>
      <c r="AP48">
        <v>53</v>
      </c>
      <c r="AQ48">
        <v>41</v>
      </c>
      <c r="AR48" s="33">
        <f t="shared" si="12"/>
        <v>0.40343347639484978</v>
      </c>
      <c r="AS48" s="33">
        <f t="shared" si="13"/>
        <v>0.58992805755395683</v>
      </c>
      <c r="AT48">
        <v>16</v>
      </c>
      <c r="AU48">
        <v>79</v>
      </c>
      <c r="AV48">
        <v>87</v>
      </c>
      <c r="AW48">
        <v>75</v>
      </c>
      <c r="AX48" s="2">
        <v>28.9</v>
      </c>
      <c r="AY48" s="3">
        <v>7</v>
      </c>
      <c r="AZ48" s="2">
        <v>33.4</v>
      </c>
      <c r="BA48" s="2">
        <v>25.9</v>
      </c>
      <c r="BB48" s="21">
        <v>0.153</v>
      </c>
      <c r="BC48">
        <v>11</v>
      </c>
      <c r="BD48" s="21">
        <v>0.29699999999999999</v>
      </c>
      <c r="BE48" s="2">
        <v>30.9</v>
      </c>
      <c r="BF48" s="2">
        <v>33.1</v>
      </c>
      <c r="BG48" s="2">
        <v>28.7</v>
      </c>
      <c r="BH48" s="21">
        <v>3.548</v>
      </c>
      <c r="BI48" s="21">
        <v>-0.45700000000000002</v>
      </c>
      <c r="BJ48" t="s">
        <v>1924</v>
      </c>
      <c r="BK48" s="2">
        <v>44.5</v>
      </c>
      <c r="BL48" t="s">
        <v>3393</v>
      </c>
      <c r="BM48" s="2">
        <v>32</v>
      </c>
      <c r="BN48" t="s">
        <v>2322</v>
      </c>
      <c r="BO48" s="2">
        <v>25.3</v>
      </c>
      <c r="BP48" t="s">
        <v>2695</v>
      </c>
      <c r="BQ48" s="2">
        <v>37.4</v>
      </c>
      <c r="BR48" t="s">
        <v>2634</v>
      </c>
      <c r="BS48" s="2">
        <v>31.9</v>
      </c>
      <c r="BT48" s="32">
        <f t="shared" si="14"/>
        <v>6.8181818181818177E-2</v>
      </c>
      <c r="BU48" s="34">
        <f t="shared" si="15"/>
        <v>0.9017857142857143</v>
      </c>
      <c r="BV48" s="35">
        <f t="shared" si="16"/>
        <v>908.6038961038962</v>
      </c>
      <c r="BW48" s="32">
        <f t="shared" si="17"/>
        <v>-3.0032467532467522E-2</v>
      </c>
      <c r="BX48" s="36">
        <f t="shared" si="18"/>
        <v>2.0489470688673874</v>
      </c>
      <c r="BY48" s="37">
        <f t="shared" si="19"/>
        <v>2.5042686397268068</v>
      </c>
      <c r="BZ48" s="37">
        <f t="shared" si="20"/>
        <v>30.051223676721687</v>
      </c>
      <c r="CA48" s="37">
        <f t="shared" si="21"/>
        <v>25.498007968127489</v>
      </c>
      <c r="CB48" s="37">
        <f t="shared" si="22"/>
        <v>56.915196357427433</v>
      </c>
      <c r="CC48" s="37">
        <f t="shared" si="23"/>
        <v>43.710870802504267</v>
      </c>
      <c r="CD48" s="38">
        <f t="shared" si="24"/>
        <v>13.204325554923166</v>
      </c>
      <c r="CE48" s="3">
        <v>9</v>
      </c>
      <c r="CF48" s="3">
        <v>11</v>
      </c>
      <c r="CG48" s="3">
        <v>123</v>
      </c>
      <c r="CH48" s="3">
        <v>101</v>
      </c>
      <c r="CI48" s="3">
        <v>47</v>
      </c>
      <c r="CJ48" s="3">
        <v>41</v>
      </c>
      <c r="CK48" s="3">
        <v>39</v>
      </c>
      <c r="CL48" s="3">
        <v>71</v>
      </c>
      <c r="CM48" s="20">
        <f t="shared" si="25"/>
        <v>11.710052173628203</v>
      </c>
      <c r="CN48" s="37">
        <f t="shared" si="26"/>
        <v>2.3771183191473049</v>
      </c>
      <c r="CO48" s="37">
        <f t="shared" si="27"/>
        <v>2.0703933747412013</v>
      </c>
      <c r="CP48" s="37">
        <f t="shared" si="28"/>
        <v>28.142013649260029</v>
      </c>
      <c r="CQ48" s="37">
        <f t="shared" si="29"/>
        <v>24.537995552488312</v>
      </c>
      <c r="CR48" s="37">
        <f t="shared" si="30"/>
        <v>49.536078521585772</v>
      </c>
      <c r="CS48" s="37">
        <f t="shared" si="31"/>
        <v>49.306034813281194</v>
      </c>
      <c r="CT48" s="22">
        <f t="shared" si="32"/>
        <v>12.974281846618588</v>
      </c>
      <c r="CU48" s="35">
        <v>31</v>
      </c>
      <c r="CV48" s="35">
        <v>27</v>
      </c>
      <c r="CW48" s="35">
        <v>336</v>
      </c>
      <c r="CX48" s="35">
        <v>293</v>
      </c>
      <c r="CY48" s="35">
        <v>126</v>
      </c>
      <c r="CZ48" s="35">
        <v>146</v>
      </c>
      <c r="DA48" s="35">
        <v>177</v>
      </c>
      <c r="DB48" s="35">
        <v>153</v>
      </c>
      <c r="DC48">
        <v>0</v>
      </c>
      <c r="DD48">
        <v>3</v>
      </c>
      <c r="DE48" s="35">
        <f t="shared" si="33"/>
        <v>3</v>
      </c>
      <c r="DF48" s="36">
        <f t="shared" si="34"/>
        <v>0</v>
      </c>
      <c r="DG48" s="37">
        <f t="shared" si="35"/>
        <v>0.68298235628912918</v>
      </c>
      <c r="DH48" s="37">
        <f t="shared" si="36"/>
        <v>0.68298235628912918</v>
      </c>
      <c r="DI48" s="2">
        <v>151.19999999999999</v>
      </c>
      <c r="DJ48">
        <v>7</v>
      </c>
      <c r="DK48">
        <v>5</v>
      </c>
      <c r="DL48">
        <v>4</v>
      </c>
      <c r="DM48">
        <v>162</v>
      </c>
      <c r="DN48">
        <v>105</v>
      </c>
      <c r="DO48">
        <v>11.2</v>
      </c>
      <c r="DP48">
        <v>113</v>
      </c>
      <c r="DQ48">
        <v>86</v>
      </c>
      <c r="DR48">
        <v>5.9</v>
      </c>
      <c r="DS48">
        <v>78</v>
      </c>
      <c r="DT48">
        <v>63</v>
      </c>
      <c r="DU48">
        <v>3.3</v>
      </c>
      <c r="DV48" s="39">
        <v>0.8</v>
      </c>
      <c r="DW48" s="39">
        <v>0.8</v>
      </c>
      <c r="DX48" s="39">
        <v>-0.60000000000000009</v>
      </c>
      <c r="DY48" s="39">
        <v>-0.1</v>
      </c>
      <c r="DZ48" s="39">
        <v>-1.1000000000000001</v>
      </c>
      <c r="EA48" s="39">
        <v>-1.1000000000000001</v>
      </c>
    </row>
    <row r="49" spans="1:131" x14ac:dyDescent="0.2">
      <c r="A49" s="12" t="s">
        <v>407</v>
      </c>
      <c r="B49" s="12" t="s">
        <v>408</v>
      </c>
      <c r="C49" t="s">
        <v>406</v>
      </c>
      <c r="D49" t="s">
        <v>330</v>
      </c>
      <c r="E49" s="12" t="s">
        <v>178</v>
      </c>
      <c r="F49">
        <v>79</v>
      </c>
      <c r="G49">
        <v>6</v>
      </c>
      <c r="H49">
        <v>13</v>
      </c>
      <c r="I49" s="31">
        <f t="shared" si="0"/>
        <v>19</v>
      </c>
      <c r="J49">
        <v>5</v>
      </c>
      <c r="K49">
        <v>4</v>
      </c>
      <c r="L49" s="16">
        <f t="shared" si="1"/>
        <v>0.9000236848338351</v>
      </c>
      <c r="M49" s="15">
        <v>5</v>
      </c>
      <c r="N49" s="15">
        <v>8</v>
      </c>
      <c r="O49" s="15">
        <v>5</v>
      </c>
      <c r="P49">
        <v>76</v>
      </c>
      <c r="Q49">
        <v>29</v>
      </c>
      <c r="R49">
        <v>67</v>
      </c>
      <c r="S49" s="13">
        <f t="shared" si="2"/>
        <v>7.8947368421052627E-2</v>
      </c>
      <c r="T49" s="13">
        <f t="shared" si="3"/>
        <v>3.4883720930232558E-2</v>
      </c>
      <c r="U49" s="2">
        <v>1266.6333333333</v>
      </c>
      <c r="V49" s="2">
        <v>16.0333333333</v>
      </c>
      <c r="W49">
        <v>15.55</v>
      </c>
      <c r="X49">
        <v>33.479999999999997</v>
      </c>
      <c r="Y49" s="32">
        <f t="shared" si="4"/>
        <v>0.31715276361411382</v>
      </c>
      <c r="Z49" s="15">
        <f t="shared" si="5"/>
        <v>54.727272727272727</v>
      </c>
      <c r="AA49">
        <v>97</v>
      </c>
      <c r="AB49">
        <v>48</v>
      </c>
      <c r="AC49">
        <v>63</v>
      </c>
      <c r="AD49" s="13">
        <f t="shared" si="6"/>
        <v>0.10909090909090909</v>
      </c>
      <c r="AE49" s="13">
        <f t="shared" si="7"/>
        <v>0.23636363636363636</v>
      </c>
      <c r="AF49" s="13">
        <f t="shared" si="8"/>
        <v>0.34545454545454546</v>
      </c>
      <c r="AI49" s="17" t="str">
        <f t="shared" si="9"/>
        <v xml:space="preserve"> </v>
      </c>
      <c r="AJ49">
        <v>191</v>
      </c>
      <c r="AK49">
        <v>203</v>
      </c>
      <c r="AL49" s="32">
        <f t="shared" si="10"/>
        <v>0.32615894039735099</v>
      </c>
      <c r="AM49">
        <v>225</v>
      </c>
      <c r="AN49">
        <v>191</v>
      </c>
      <c r="AO49" s="33">
        <f t="shared" si="11"/>
        <v>0.3443708609271523</v>
      </c>
      <c r="AP49">
        <v>207</v>
      </c>
      <c r="AQ49">
        <v>191</v>
      </c>
      <c r="AR49" s="33">
        <f t="shared" si="12"/>
        <v>0.32947019867549671</v>
      </c>
      <c r="AS49" s="33">
        <f t="shared" si="13"/>
        <v>0.48641975308641977</v>
      </c>
      <c r="AT49">
        <v>3</v>
      </c>
      <c r="AU49">
        <v>499</v>
      </c>
      <c r="AV49">
        <v>478</v>
      </c>
      <c r="AW49">
        <v>400</v>
      </c>
      <c r="AX49" s="2">
        <v>28.2</v>
      </c>
      <c r="AY49" s="3">
        <v>3</v>
      </c>
      <c r="AZ49" s="2">
        <v>33.1</v>
      </c>
      <c r="BA49" s="2">
        <v>25</v>
      </c>
      <c r="BB49" s="21">
        <v>-0.42599999999999999</v>
      </c>
      <c r="BC49">
        <v>6</v>
      </c>
      <c r="BD49" s="21">
        <v>0.28800000000000003</v>
      </c>
      <c r="BE49" s="2">
        <v>27</v>
      </c>
      <c r="BF49" s="2">
        <v>29.4</v>
      </c>
      <c r="BG49" s="2">
        <v>26.2</v>
      </c>
      <c r="BH49" s="21">
        <v>0.57600000000000007</v>
      </c>
      <c r="BI49" s="21">
        <v>-6.1680000000000001</v>
      </c>
      <c r="BJ49" t="s">
        <v>2314</v>
      </c>
      <c r="BK49" s="2">
        <v>31.5</v>
      </c>
      <c r="BL49" t="s">
        <v>2663</v>
      </c>
      <c r="BM49" s="2">
        <v>31.1</v>
      </c>
      <c r="BN49" t="s">
        <v>1129</v>
      </c>
      <c r="BO49" s="2">
        <v>30.3</v>
      </c>
      <c r="BP49" t="s">
        <v>3058</v>
      </c>
      <c r="BQ49" s="2">
        <v>56.2</v>
      </c>
      <c r="BR49" t="s">
        <v>1627</v>
      </c>
      <c r="BS49" s="2">
        <v>15</v>
      </c>
      <c r="BT49" s="32">
        <f t="shared" si="14"/>
        <v>9.1362126245847178E-2</v>
      </c>
      <c r="BU49" s="34">
        <f t="shared" si="15"/>
        <v>0.92030075187969929</v>
      </c>
      <c r="BV49" s="35">
        <f t="shared" si="16"/>
        <v>929.43696450428399</v>
      </c>
      <c r="BW49" s="32">
        <f t="shared" si="17"/>
        <v>1.1662878125546464E-2</v>
      </c>
      <c r="BX49" s="36">
        <f t="shared" si="18"/>
        <v>2.6053317192611862</v>
      </c>
      <c r="BY49" s="37">
        <f t="shared" si="19"/>
        <v>2.5105923840153253</v>
      </c>
      <c r="BZ49" s="37">
        <f t="shared" si="20"/>
        <v>28.516539909004258</v>
      </c>
      <c r="CA49" s="37">
        <f t="shared" si="21"/>
        <v>31.500828969248893</v>
      </c>
      <c r="CB49" s="37">
        <f t="shared" si="22"/>
        <v>52.532961393830099</v>
      </c>
      <c r="CC49" s="37">
        <f t="shared" si="23"/>
        <v>59.780520540138497</v>
      </c>
      <c r="CD49" s="38">
        <f t="shared" si="24"/>
        <v>-7.2475591463083973</v>
      </c>
      <c r="CE49" s="3">
        <v>55</v>
      </c>
      <c r="CF49" s="3">
        <v>53</v>
      </c>
      <c r="CG49" s="3">
        <v>547</v>
      </c>
      <c r="CH49" s="3">
        <v>612</v>
      </c>
      <c r="CI49" s="3">
        <v>209</v>
      </c>
      <c r="CJ49" s="3">
        <v>289</v>
      </c>
      <c r="CK49" s="3">
        <v>308</v>
      </c>
      <c r="CL49" s="3">
        <v>298</v>
      </c>
      <c r="CM49" s="20">
        <f t="shared" si="25"/>
        <v>-0.55563322038247165</v>
      </c>
      <c r="CN49" s="37">
        <f t="shared" si="26"/>
        <v>2.7675695295131804</v>
      </c>
      <c r="CO49" s="37">
        <f t="shared" si="27"/>
        <v>2.2684996143550662</v>
      </c>
      <c r="CP49" s="37">
        <f t="shared" si="28"/>
        <v>28.968740075314191</v>
      </c>
      <c r="CQ49" s="37">
        <f t="shared" si="29"/>
        <v>31.668254616396723</v>
      </c>
      <c r="CR49" s="37">
        <f t="shared" si="30"/>
        <v>52.447711083889125</v>
      </c>
      <c r="CS49" s="37">
        <f t="shared" si="31"/>
        <v>59.25320992695432</v>
      </c>
      <c r="CT49" s="22">
        <f t="shared" si="32"/>
        <v>-0.44206030324320267</v>
      </c>
      <c r="CU49" s="35">
        <v>122</v>
      </c>
      <c r="CV49" s="35">
        <v>100</v>
      </c>
      <c r="CW49" s="35">
        <v>1155</v>
      </c>
      <c r="CX49" s="35">
        <v>1296</v>
      </c>
      <c r="CY49" s="35">
        <v>458</v>
      </c>
      <c r="CZ49" s="35">
        <v>555</v>
      </c>
      <c r="DA49" s="35">
        <v>661</v>
      </c>
      <c r="DB49" s="35">
        <v>577</v>
      </c>
      <c r="DC49">
        <v>8</v>
      </c>
      <c r="DD49">
        <v>8</v>
      </c>
      <c r="DE49" s="35">
        <f t="shared" si="33"/>
        <v>0</v>
      </c>
      <c r="DF49" s="36">
        <f t="shared" si="34"/>
        <v>0.37895734098344525</v>
      </c>
      <c r="DG49" s="37">
        <f t="shared" si="35"/>
        <v>0.37895734098344525</v>
      </c>
      <c r="DH49" s="37">
        <f t="shared" si="36"/>
        <v>0</v>
      </c>
      <c r="DI49" s="2">
        <v>732.8</v>
      </c>
      <c r="DJ49">
        <v>33</v>
      </c>
      <c r="DK49">
        <v>23</v>
      </c>
      <c r="DL49">
        <v>2.8</v>
      </c>
      <c r="DM49">
        <v>613</v>
      </c>
      <c r="DN49">
        <v>703</v>
      </c>
      <c r="DO49">
        <v>-1.1000000000000001</v>
      </c>
      <c r="DP49">
        <v>437</v>
      </c>
      <c r="DQ49">
        <v>524</v>
      </c>
      <c r="DR49">
        <v>-1.8</v>
      </c>
      <c r="DS49">
        <v>334</v>
      </c>
      <c r="DT49">
        <v>370</v>
      </c>
      <c r="DU49">
        <v>-1.3</v>
      </c>
      <c r="DV49" s="39">
        <v>-6</v>
      </c>
      <c r="DW49" s="39">
        <v>-6</v>
      </c>
      <c r="DX49" s="39">
        <v>0.1</v>
      </c>
      <c r="DY49" s="39">
        <v>-0.30000000000000004</v>
      </c>
      <c r="DZ49" s="39">
        <v>3.4</v>
      </c>
      <c r="EA49" s="39">
        <v>-2.9</v>
      </c>
    </row>
    <row r="50" spans="1:131" x14ac:dyDescent="0.2">
      <c r="A50" s="12" t="s">
        <v>412</v>
      </c>
      <c r="B50" s="12" t="s">
        <v>413</v>
      </c>
      <c r="C50" t="s">
        <v>411</v>
      </c>
      <c r="D50" t="s">
        <v>317</v>
      </c>
      <c r="E50" s="12" t="s">
        <v>156</v>
      </c>
      <c r="F50">
        <v>62</v>
      </c>
      <c r="G50">
        <v>13</v>
      </c>
      <c r="H50">
        <v>12</v>
      </c>
      <c r="I50" s="31">
        <f t="shared" si="0"/>
        <v>25</v>
      </c>
      <c r="J50">
        <v>8</v>
      </c>
      <c r="K50">
        <v>3</v>
      </c>
      <c r="L50" s="16">
        <f t="shared" si="1"/>
        <v>1.7519271198318149</v>
      </c>
      <c r="M50" s="15">
        <v>13</v>
      </c>
      <c r="N50" s="15">
        <v>9</v>
      </c>
      <c r="O50" s="15">
        <v>3</v>
      </c>
      <c r="P50">
        <v>154</v>
      </c>
      <c r="Q50">
        <v>61</v>
      </c>
      <c r="R50">
        <v>41</v>
      </c>
      <c r="S50" s="13">
        <f t="shared" si="2"/>
        <v>8.4415584415584416E-2</v>
      </c>
      <c r="T50" s="13">
        <f t="shared" si="3"/>
        <v>5.078125E-2</v>
      </c>
      <c r="U50" s="2">
        <v>856.2</v>
      </c>
      <c r="V50" s="2">
        <v>13.8</v>
      </c>
      <c r="W50">
        <v>13.52</v>
      </c>
      <c r="X50">
        <v>34.729999999999997</v>
      </c>
      <c r="Y50" s="32">
        <f t="shared" si="4"/>
        <v>0.28020725388601037</v>
      </c>
      <c r="Z50" s="15">
        <f t="shared" si="5"/>
        <v>112</v>
      </c>
      <c r="AA50">
        <v>16</v>
      </c>
      <c r="AB50">
        <v>97</v>
      </c>
      <c r="AC50">
        <v>78</v>
      </c>
      <c r="AD50" s="13">
        <f t="shared" si="6"/>
        <v>0.3611111111111111</v>
      </c>
      <c r="AE50" s="13">
        <f t="shared" si="7"/>
        <v>0.33333333333333331</v>
      </c>
      <c r="AF50" s="13">
        <f t="shared" si="8"/>
        <v>0.69444444444444442</v>
      </c>
      <c r="AG50">
        <v>1</v>
      </c>
      <c r="AH50">
        <v>1</v>
      </c>
      <c r="AI50" s="17">
        <f t="shared" si="9"/>
        <v>0.5</v>
      </c>
      <c r="AJ50">
        <v>106</v>
      </c>
      <c r="AK50">
        <v>143</v>
      </c>
      <c r="AL50" s="32">
        <f t="shared" si="10"/>
        <v>0.30145278450363194</v>
      </c>
      <c r="AM50">
        <v>140</v>
      </c>
      <c r="AN50">
        <v>104</v>
      </c>
      <c r="AO50" s="33">
        <f t="shared" si="11"/>
        <v>0.29539951573849876</v>
      </c>
      <c r="AP50">
        <v>166</v>
      </c>
      <c r="AQ50">
        <v>167</v>
      </c>
      <c r="AR50" s="33">
        <f t="shared" si="12"/>
        <v>0.40314769975786924</v>
      </c>
      <c r="AS50" s="33">
        <f t="shared" si="13"/>
        <v>0.50507099391480725</v>
      </c>
      <c r="AT50">
        <v>8</v>
      </c>
      <c r="AU50">
        <v>300</v>
      </c>
      <c r="AV50">
        <v>323</v>
      </c>
      <c r="AW50">
        <v>279</v>
      </c>
      <c r="AX50" s="2">
        <v>28.8</v>
      </c>
      <c r="AY50" s="3">
        <v>8</v>
      </c>
      <c r="AZ50" s="2">
        <v>33.200000000000003</v>
      </c>
      <c r="BA50" s="2">
        <v>25.9</v>
      </c>
      <c r="BB50" s="21">
        <v>0.55300000000000005</v>
      </c>
      <c r="BC50">
        <v>7</v>
      </c>
      <c r="BD50" s="21">
        <v>-1.1519999999999999</v>
      </c>
      <c r="BE50" s="2">
        <v>30.2</v>
      </c>
      <c r="BF50" s="2">
        <v>34.299999999999997</v>
      </c>
      <c r="BG50" s="2">
        <v>26</v>
      </c>
      <c r="BH50" s="21">
        <v>0.48499999999999999</v>
      </c>
      <c r="BI50" s="21">
        <v>2.0859999999999999</v>
      </c>
      <c r="BJ50" t="s">
        <v>600</v>
      </c>
      <c r="BK50" s="2">
        <v>74.400000000000006</v>
      </c>
      <c r="BL50" t="s">
        <v>323</v>
      </c>
      <c r="BM50" s="2">
        <v>46.2</v>
      </c>
      <c r="BN50" t="s">
        <v>465</v>
      </c>
      <c r="BO50" s="2">
        <v>24.5</v>
      </c>
      <c r="BP50" t="s">
        <v>757</v>
      </c>
      <c r="BQ50" s="2">
        <v>45.8</v>
      </c>
      <c r="BR50" t="s">
        <v>2126</v>
      </c>
      <c r="BS50" s="2">
        <v>36.5</v>
      </c>
      <c r="BT50" s="32">
        <f t="shared" si="14"/>
        <v>7.1428571428571425E-2</v>
      </c>
      <c r="BU50" s="34">
        <f t="shared" si="15"/>
        <v>0.87671232876712324</v>
      </c>
      <c r="BV50" s="35">
        <f t="shared" si="16"/>
        <v>883.85518590998038</v>
      </c>
      <c r="BW50" s="32">
        <f t="shared" si="17"/>
        <v>-5.1859099804305336E-2</v>
      </c>
      <c r="BX50" s="36">
        <f t="shared" si="18"/>
        <v>2.5245441795231418</v>
      </c>
      <c r="BY50" s="37">
        <f t="shared" si="19"/>
        <v>3.7868162692847123</v>
      </c>
      <c r="BZ50" s="37">
        <f t="shared" si="20"/>
        <v>35.343618513323982</v>
      </c>
      <c r="CA50" s="37">
        <f t="shared" si="21"/>
        <v>30.715287517531557</v>
      </c>
      <c r="CB50" s="37">
        <f t="shared" si="22"/>
        <v>61.29032258064516</v>
      </c>
      <c r="CC50" s="37">
        <f t="shared" si="23"/>
        <v>50.771388499298737</v>
      </c>
      <c r="CD50" s="38">
        <f t="shared" si="24"/>
        <v>10.518934081346423</v>
      </c>
      <c r="CE50" s="3">
        <v>36</v>
      </c>
      <c r="CF50" s="3">
        <v>54</v>
      </c>
      <c r="CG50" s="3">
        <v>468</v>
      </c>
      <c r="CH50" s="3">
        <v>384</v>
      </c>
      <c r="CI50" s="3">
        <v>197</v>
      </c>
      <c r="CJ50" s="3">
        <v>133</v>
      </c>
      <c r="CK50" s="3">
        <v>153</v>
      </c>
      <c r="CL50" s="3">
        <v>173</v>
      </c>
      <c r="CM50" s="20">
        <f t="shared" si="25"/>
        <v>7.0692302273910492</v>
      </c>
      <c r="CN50" s="37">
        <f t="shared" si="26"/>
        <v>2.2013133574208412</v>
      </c>
      <c r="CO50" s="37">
        <f t="shared" si="27"/>
        <v>2.4799606178538589</v>
      </c>
      <c r="CP50" s="37">
        <f t="shared" si="28"/>
        <v>30.010309948636021</v>
      </c>
      <c r="CQ50" s="37">
        <f t="shared" si="29"/>
        <v>29.174368167336972</v>
      </c>
      <c r="CR50" s="37">
        <f t="shared" si="30"/>
        <v>55.227887017824145</v>
      </c>
      <c r="CS50" s="37">
        <f t="shared" si="31"/>
        <v>50.769530850895862</v>
      </c>
      <c r="CT50" s="22">
        <f t="shared" si="32"/>
        <v>6.0605779144181398</v>
      </c>
      <c r="CU50" s="35">
        <v>79</v>
      </c>
      <c r="CV50" s="35">
        <v>89</v>
      </c>
      <c r="CW50" s="35">
        <v>998</v>
      </c>
      <c r="CX50" s="35">
        <v>958</v>
      </c>
      <c r="CY50" s="35">
        <v>406</v>
      </c>
      <c r="CZ50" s="35">
        <v>373</v>
      </c>
      <c r="DA50" s="35">
        <v>402</v>
      </c>
      <c r="DB50" s="35">
        <v>499</v>
      </c>
      <c r="DC50">
        <v>13</v>
      </c>
      <c r="DD50">
        <v>13</v>
      </c>
      <c r="DE50" s="35">
        <f t="shared" si="33"/>
        <v>0</v>
      </c>
      <c r="DF50" s="36">
        <f t="shared" si="34"/>
        <v>0.91164095371669007</v>
      </c>
      <c r="DG50" s="37">
        <f t="shared" si="35"/>
        <v>0.91164095371669007</v>
      </c>
      <c r="DH50" s="37">
        <f t="shared" si="36"/>
        <v>0</v>
      </c>
      <c r="DI50" s="2">
        <v>467.3</v>
      </c>
      <c r="DJ50">
        <v>18</v>
      </c>
      <c r="DK50">
        <v>30</v>
      </c>
      <c r="DL50">
        <v>-1.1000000000000001</v>
      </c>
      <c r="DM50">
        <v>447</v>
      </c>
      <c r="DN50">
        <v>384</v>
      </c>
      <c r="DO50">
        <v>2.7</v>
      </c>
      <c r="DP50">
        <v>359</v>
      </c>
      <c r="DQ50">
        <v>306</v>
      </c>
      <c r="DR50">
        <v>3.8</v>
      </c>
      <c r="DS50">
        <v>268</v>
      </c>
      <c r="DT50">
        <v>232</v>
      </c>
      <c r="DU50">
        <v>3.4</v>
      </c>
      <c r="DV50" s="39">
        <v>7.9</v>
      </c>
      <c r="DW50" s="39">
        <v>7.9</v>
      </c>
      <c r="DX50" s="39">
        <v>-0.2</v>
      </c>
      <c r="DY50" s="39">
        <v>-0.60000000000000009</v>
      </c>
      <c r="DZ50" s="39">
        <v>-0.2</v>
      </c>
      <c r="EA50" s="39">
        <v>6.9</v>
      </c>
    </row>
    <row r="51" spans="1:131" x14ac:dyDescent="0.2">
      <c r="A51" s="12" t="s">
        <v>418</v>
      </c>
      <c r="B51" s="12" t="s">
        <v>419</v>
      </c>
      <c r="C51" t="s">
        <v>417</v>
      </c>
      <c r="D51" t="s">
        <v>338</v>
      </c>
      <c r="E51" s="12" t="s">
        <v>170</v>
      </c>
      <c r="F51">
        <v>80</v>
      </c>
      <c r="G51">
        <v>22</v>
      </c>
      <c r="H51">
        <v>25</v>
      </c>
      <c r="I51" s="31">
        <f t="shared" si="0"/>
        <v>47</v>
      </c>
      <c r="J51">
        <v>13</v>
      </c>
      <c r="K51">
        <v>9</v>
      </c>
      <c r="L51" s="16">
        <f t="shared" si="1"/>
        <v>2.5118764845604957</v>
      </c>
      <c r="M51" s="15">
        <v>22</v>
      </c>
      <c r="N51" s="15">
        <v>13</v>
      </c>
      <c r="O51" s="15">
        <v>11</v>
      </c>
      <c r="P51">
        <v>184</v>
      </c>
      <c r="Q51">
        <v>77</v>
      </c>
      <c r="R51">
        <v>74</v>
      </c>
      <c r="S51" s="13">
        <f t="shared" si="2"/>
        <v>0.11956521739130435</v>
      </c>
      <c r="T51" s="13">
        <f t="shared" si="3"/>
        <v>6.5671641791044774E-2</v>
      </c>
      <c r="U51" s="2">
        <v>1122.6666666666999</v>
      </c>
      <c r="V51" s="2">
        <v>14.0333333333</v>
      </c>
      <c r="W51">
        <v>13.65</v>
      </c>
      <c r="X51">
        <v>35.68</v>
      </c>
      <c r="Y51" s="32">
        <f t="shared" si="4"/>
        <v>0.27670788566795057</v>
      </c>
      <c r="Z51" s="15">
        <f t="shared" si="5"/>
        <v>127.13235294117646</v>
      </c>
      <c r="AA51">
        <v>44</v>
      </c>
      <c r="AB51">
        <v>46</v>
      </c>
      <c r="AC51">
        <v>83</v>
      </c>
      <c r="AD51" s="13">
        <f t="shared" si="6"/>
        <v>0.3235294117647059</v>
      </c>
      <c r="AE51" s="13">
        <f t="shared" si="7"/>
        <v>0.35294117647058826</v>
      </c>
      <c r="AF51" s="13">
        <f t="shared" si="8"/>
        <v>0.67647058823529416</v>
      </c>
      <c r="AG51">
        <v>785</v>
      </c>
      <c r="AH51">
        <v>533</v>
      </c>
      <c r="AI51" s="17">
        <f t="shared" si="9"/>
        <v>0.59559939301972686</v>
      </c>
      <c r="AJ51">
        <v>217</v>
      </c>
      <c r="AK51">
        <v>179</v>
      </c>
      <c r="AL51" s="32">
        <f t="shared" si="10"/>
        <v>0.29246676514032494</v>
      </c>
      <c r="AM51">
        <v>272</v>
      </c>
      <c r="AN51">
        <v>192</v>
      </c>
      <c r="AO51" s="33">
        <f t="shared" si="11"/>
        <v>0.34268833087149186</v>
      </c>
      <c r="AP51">
        <v>306</v>
      </c>
      <c r="AQ51">
        <v>188</v>
      </c>
      <c r="AR51" s="33">
        <f t="shared" si="12"/>
        <v>0.36484490398818314</v>
      </c>
      <c r="AS51" s="33">
        <f t="shared" si="13"/>
        <v>0.46046511627906977</v>
      </c>
      <c r="AT51">
        <v>2</v>
      </c>
      <c r="AU51">
        <v>442</v>
      </c>
      <c r="AV51">
        <v>381</v>
      </c>
      <c r="AW51">
        <v>394</v>
      </c>
      <c r="AX51" s="2">
        <v>29.5</v>
      </c>
      <c r="AY51" s="3">
        <v>1</v>
      </c>
      <c r="AZ51" s="2">
        <v>33.6</v>
      </c>
      <c r="BA51" s="2">
        <v>26.7</v>
      </c>
      <c r="BB51" s="21">
        <v>0.93400000000000005</v>
      </c>
      <c r="BC51">
        <v>1</v>
      </c>
      <c r="BD51" s="21">
        <v>-0.47300000000000003</v>
      </c>
      <c r="BE51" s="2">
        <v>29.6</v>
      </c>
      <c r="BF51" s="2">
        <v>33.799999999999997</v>
      </c>
      <c r="BG51" s="2">
        <v>25.3</v>
      </c>
      <c r="BH51" s="21">
        <v>6.5190000000000001</v>
      </c>
      <c r="BI51" s="21">
        <v>12.871</v>
      </c>
      <c r="BJ51" t="s">
        <v>2332</v>
      </c>
      <c r="BK51" s="2">
        <v>83.5</v>
      </c>
      <c r="BL51" t="s">
        <v>3218</v>
      </c>
      <c r="BM51" s="2">
        <v>66.599999999999994</v>
      </c>
      <c r="BN51" t="s">
        <v>1258</v>
      </c>
      <c r="BO51" s="2">
        <v>29</v>
      </c>
      <c r="BP51" t="s">
        <v>816</v>
      </c>
      <c r="BQ51" s="2">
        <v>46.2</v>
      </c>
      <c r="BR51" t="s">
        <v>591</v>
      </c>
      <c r="BS51" s="2">
        <v>36.4</v>
      </c>
      <c r="BT51" s="32">
        <f t="shared" si="14"/>
        <v>0.10225563909774436</v>
      </c>
      <c r="BU51" s="34">
        <f t="shared" si="15"/>
        <v>0.92826086956521736</v>
      </c>
      <c r="BV51" s="35">
        <f t="shared" si="16"/>
        <v>938.48643347499183</v>
      </c>
      <c r="BW51" s="32">
        <f t="shared" si="17"/>
        <v>3.0516508662961725E-2</v>
      </c>
      <c r="BX51" s="36">
        <f t="shared" si="18"/>
        <v>3.6342042755430746</v>
      </c>
      <c r="BY51" s="37">
        <f t="shared" si="19"/>
        <v>1.7636579572488449</v>
      </c>
      <c r="BZ51" s="37">
        <f t="shared" si="20"/>
        <v>35.540380047590361</v>
      </c>
      <c r="CA51" s="37">
        <f t="shared" si="21"/>
        <v>24.584323040438445</v>
      </c>
      <c r="CB51" s="37">
        <f t="shared" si="22"/>
        <v>66.163895487093029</v>
      </c>
      <c r="CC51" s="37">
        <f t="shared" si="23"/>
        <v>42.808788598676507</v>
      </c>
      <c r="CD51" s="38">
        <f t="shared" si="24"/>
        <v>23.355106888416522</v>
      </c>
      <c r="CE51" s="3">
        <v>68</v>
      </c>
      <c r="CF51" s="3">
        <v>33</v>
      </c>
      <c r="CG51" s="3">
        <v>597</v>
      </c>
      <c r="CH51" s="3">
        <v>427</v>
      </c>
      <c r="CI51" s="3">
        <v>268</v>
      </c>
      <c r="CJ51" s="3">
        <v>152</v>
      </c>
      <c r="CK51" s="3">
        <v>189</v>
      </c>
      <c r="CL51" s="3">
        <v>305</v>
      </c>
      <c r="CM51" s="20">
        <f t="shared" si="25"/>
        <v>10.869944097718847</v>
      </c>
      <c r="CN51" s="37">
        <f t="shared" si="26"/>
        <v>2.6485426008968607</v>
      </c>
      <c r="CO51" s="37">
        <f t="shared" si="27"/>
        <v>1.7446748878923768</v>
      </c>
      <c r="CP51" s="37">
        <f t="shared" si="28"/>
        <v>30.058856502242151</v>
      </c>
      <c r="CQ51" s="37">
        <f t="shared" si="29"/>
        <v>29.154988789237667</v>
      </c>
      <c r="CR51" s="37">
        <f t="shared" si="30"/>
        <v>56.355100896860989</v>
      </c>
      <c r="CS51" s="37">
        <f t="shared" si="31"/>
        <v>53.349215246636767</v>
      </c>
      <c r="CT51" s="22">
        <f t="shared" si="32"/>
        <v>20.3492212381923</v>
      </c>
      <c r="CU51" s="35">
        <v>126</v>
      </c>
      <c r="CV51" s="35">
        <v>83</v>
      </c>
      <c r="CW51" s="35">
        <v>1304</v>
      </c>
      <c r="CX51" s="35">
        <v>1304</v>
      </c>
      <c r="CY51" s="35">
        <v>542</v>
      </c>
      <c r="CZ51" s="35">
        <v>523</v>
      </c>
      <c r="DA51" s="35">
        <v>628</v>
      </c>
      <c r="DB51" s="35">
        <v>709</v>
      </c>
      <c r="DC51">
        <v>12</v>
      </c>
      <c r="DD51">
        <v>16</v>
      </c>
      <c r="DE51" s="35">
        <f t="shared" si="33"/>
        <v>4</v>
      </c>
      <c r="DF51" s="36">
        <f t="shared" si="34"/>
        <v>0.64133016627230721</v>
      </c>
      <c r="DG51" s="37">
        <f t="shared" si="35"/>
        <v>0.85510688836307636</v>
      </c>
      <c r="DH51" s="37">
        <f t="shared" si="36"/>
        <v>0.21377672209076909</v>
      </c>
      <c r="DI51" s="2">
        <v>668.9</v>
      </c>
      <c r="DJ51">
        <v>33</v>
      </c>
      <c r="DK51">
        <v>18</v>
      </c>
      <c r="DL51">
        <v>3.2</v>
      </c>
      <c r="DM51">
        <v>753</v>
      </c>
      <c r="DN51">
        <v>471</v>
      </c>
      <c r="DO51">
        <v>8.6</v>
      </c>
      <c r="DP51">
        <v>556</v>
      </c>
      <c r="DQ51">
        <v>357</v>
      </c>
      <c r="DR51">
        <v>9.1</v>
      </c>
      <c r="DS51">
        <v>385</v>
      </c>
      <c r="DT51">
        <v>274</v>
      </c>
      <c r="DU51">
        <v>7</v>
      </c>
      <c r="DV51" s="39">
        <v>17.399999999999999</v>
      </c>
      <c r="DW51" s="39">
        <v>17.399999999999999</v>
      </c>
      <c r="DX51" s="39">
        <v>1.1000000000000001</v>
      </c>
      <c r="DY51" s="39">
        <v>-0.4</v>
      </c>
      <c r="DZ51" s="39">
        <v>-5.4</v>
      </c>
      <c r="EA51" s="39">
        <v>12.7</v>
      </c>
    </row>
    <row r="52" spans="1:131" x14ac:dyDescent="0.2">
      <c r="A52" s="12" t="s">
        <v>424</v>
      </c>
      <c r="B52" s="12" t="s">
        <v>425</v>
      </c>
      <c r="C52" t="s">
        <v>423</v>
      </c>
      <c r="D52" t="s">
        <v>265</v>
      </c>
      <c r="E52" s="12" t="s">
        <v>170</v>
      </c>
      <c r="F52">
        <v>78</v>
      </c>
      <c r="G52">
        <v>12</v>
      </c>
      <c r="H52">
        <v>16</v>
      </c>
      <c r="I52" s="31">
        <f t="shared" si="0"/>
        <v>28</v>
      </c>
      <c r="J52">
        <v>5</v>
      </c>
      <c r="K52">
        <v>9</v>
      </c>
      <c r="L52" s="16">
        <f t="shared" si="1"/>
        <v>1.6420682240250219</v>
      </c>
      <c r="M52" s="15">
        <v>12</v>
      </c>
      <c r="N52" s="15">
        <v>5</v>
      </c>
      <c r="O52" s="15">
        <v>11</v>
      </c>
      <c r="P52">
        <v>123</v>
      </c>
      <c r="Q52">
        <v>35</v>
      </c>
      <c r="R52">
        <v>51</v>
      </c>
      <c r="S52" s="13">
        <f t="shared" si="2"/>
        <v>9.7560975609756101E-2</v>
      </c>
      <c r="T52" s="13">
        <f t="shared" si="3"/>
        <v>5.7416267942583733E-2</v>
      </c>
      <c r="U52" s="2">
        <v>1023.1</v>
      </c>
      <c r="V52" s="2">
        <v>13.1166666667</v>
      </c>
      <c r="W52">
        <v>12.5</v>
      </c>
      <c r="X52">
        <v>34.729999999999997</v>
      </c>
      <c r="Y52" s="32">
        <f t="shared" si="4"/>
        <v>0.26466229091679017</v>
      </c>
      <c r="Z52" s="15">
        <f t="shared" si="5"/>
        <v>55.555555555555557</v>
      </c>
      <c r="AA52">
        <v>26</v>
      </c>
      <c r="AB52">
        <v>83</v>
      </c>
      <c r="AC52">
        <v>74</v>
      </c>
      <c r="AD52" s="13">
        <f t="shared" si="6"/>
        <v>0.26666666666666666</v>
      </c>
      <c r="AE52" s="13">
        <f t="shared" si="7"/>
        <v>0.35555555555555557</v>
      </c>
      <c r="AF52" s="13">
        <f t="shared" si="8"/>
        <v>0.62222222222222223</v>
      </c>
      <c r="AG52">
        <v>308</v>
      </c>
      <c r="AH52">
        <v>339</v>
      </c>
      <c r="AI52" s="17">
        <f t="shared" si="9"/>
        <v>0.47604327666151469</v>
      </c>
      <c r="AJ52">
        <v>177</v>
      </c>
      <c r="AK52">
        <v>170</v>
      </c>
      <c r="AL52" s="32">
        <f t="shared" si="10"/>
        <v>0.3577319587628866</v>
      </c>
      <c r="AM52">
        <v>136</v>
      </c>
      <c r="AN52">
        <v>138</v>
      </c>
      <c r="AO52" s="33">
        <f t="shared" si="11"/>
        <v>0.28247422680412371</v>
      </c>
      <c r="AP52">
        <v>179</v>
      </c>
      <c r="AQ52">
        <v>170</v>
      </c>
      <c r="AR52" s="33">
        <f t="shared" si="12"/>
        <v>0.35979381443298969</v>
      </c>
      <c r="AS52" s="33">
        <f t="shared" si="13"/>
        <v>0.55877616747181968</v>
      </c>
      <c r="AT52">
        <v>11</v>
      </c>
      <c r="AU52">
        <v>390</v>
      </c>
      <c r="AV52">
        <v>348</v>
      </c>
      <c r="AW52">
        <v>293</v>
      </c>
      <c r="AX52" s="2">
        <v>28.7</v>
      </c>
      <c r="AY52" s="3">
        <v>5</v>
      </c>
      <c r="AZ52" s="2">
        <v>33</v>
      </c>
      <c r="BA52" s="2">
        <v>25.8</v>
      </c>
      <c r="BB52" s="21">
        <v>0.753</v>
      </c>
      <c r="BC52">
        <v>5</v>
      </c>
      <c r="BD52" s="21">
        <v>0.36399999999999999</v>
      </c>
      <c r="BE52" s="2">
        <v>29</v>
      </c>
      <c r="BF52" s="2">
        <v>33.200000000000003</v>
      </c>
      <c r="BG52" s="2">
        <v>24.8</v>
      </c>
      <c r="BH52" s="21">
        <v>2.3769999999999998</v>
      </c>
      <c r="BI52" s="21">
        <v>7.5209999999999999</v>
      </c>
      <c r="BJ52" t="s">
        <v>3426</v>
      </c>
      <c r="BK52" s="2">
        <v>48.3</v>
      </c>
      <c r="BL52" t="s">
        <v>3113</v>
      </c>
      <c r="BM52" s="2">
        <v>35.5</v>
      </c>
      <c r="BN52" t="s">
        <v>2722</v>
      </c>
      <c r="BO52" s="2">
        <v>25</v>
      </c>
      <c r="BP52" t="s">
        <v>3164</v>
      </c>
      <c r="BQ52" s="2">
        <v>36.700000000000003</v>
      </c>
      <c r="BR52" t="s">
        <v>581</v>
      </c>
      <c r="BS52" s="2">
        <v>34.700000000000003</v>
      </c>
      <c r="BT52" s="32">
        <f t="shared" si="14"/>
        <v>0.09</v>
      </c>
      <c r="BU52" s="34">
        <f t="shared" si="15"/>
        <v>0.9375</v>
      </c>
      <c r="BV52" s="35">
        <f t="shared" si="16"/>
        <v>946.5</v>
      </c>
      <c r="BW52" s="32">
        <f t="shared" si="17"/>
        <v>2.7499999999999997E-2</v>
      </c>
      <c r="BX52" s="36">
        <f t="shared" si="18"/>
        <v>2.6390382171763642</v>
      </c>
      <c r="BY52" s="37">
        <f t="shared" si="19"/>
        <v>1.7007135177358794</v>
      </c>
      <c r="BZ52" s="37">
        <f t="shared" si="20"/>
        <v>29.32264685751516</v>
      </c>
      <c r="CA52" s="37">
        <f t="shared" si="21"/>
        <v>27.211416283774071</v>
      </c>
      <c r="CB52" s="37">
        <f t="shared" si="22"/>
        <v>58.29342195274014</v>
      </c>
      <c r="CC52" s="37">
        <f t="shared" si="23"/>
        <v>48.323722021184977</v>
      </c>
      <c r="CD52" s="38">
        <f t="shared" si="24"/>
        <v>9.9696999315551622</v>
      </c>
      <c r="CE52" s="3">
        <v>45</v>
      </c>
      <c r="CF52" s="3">
        <v>29</v>
      </c>
      <c r="CG52" s="3">
        <v>455</v>
      </c>
      <c r="CH52" s="3">
        <v>435</v>
      </c>
      <c r="CI52" s="3">
        <v>228</v>
      </c>
      <c r="CJ52" s="3">
        <v>159</v>
      </c>
      <c r="CK52" s="3">
        <v>201</v>
      </c>
      <c r="CL52" s="3">
        <v>266</v>
      </c>
      <c r="CM52" s="20">
        <f t="shared" si="25"/>
        <v>1.3120719122314899</v>
      </c>
      <c r="CN52" s="37">
        <f t="shared" si="26"/>
        <v>2.6135684068307166</v>
      </c>
      <c r="CO52" s="37">
        <f t="shared" si="27"/>
        <v>2.126292941150413</v>
      </c>
      <c r="CP52" s="37">
        <f t="shared" si="28"/>
        <v>28.704954705530582</v>
      </c>
      <c r="CQ52" s="37">
        <f t="shared" si="29"/>
        <v>25.227579791357506</v>
      </c>
      <c r="CR52" s="37">
        <f t="shared" si="30"/>
        <v>54.597001040997597</v>
      </c>
      <c r="CS52" s="37">
        <f t="shared" si="31"/>
        <v>49.325566457728861</v>
      </c>
      <c r="CT52" s="22">
        <f t="shared" si="32"/>
        <v>4.6982653482864265</v>
      </c>
      <c r="CU52" s="35">
        <v>118</v>
      </c>
      <c r="CV52" s="35">
        <v>96</v>
      </c>
      <c r="CW52" s="35">
        <v>1178</v>
      </c>
      <c r="CX52" s="35">
        <v>1043</v>
      </c>
      <c r="CY52" s="35">
        <v>564</v>
      </c>
      <c r="CZ52" s="35">
        <v>465</v>
      </c>
      <c r="DA52" s="35">
        <v>623</v>
      </c>
      <c r="DB52" s="35">
        <v>605</v>
      </c>
      <c r="DC52">
        <v>12</v>
      </c>
      <c r="DD52">
        <v>5</v>
      </c>
      <c r="DE52" s="35">
        <f t="shared" si="33"/>
        <v>-7</v>
      </c>
      <c r="DF52" s="36">
        <f t="shared" si="34"/>
        <v>0.70374352458036382</v>
      </c>
      <c r="DG52" s="37">
        <f t="shared" si="35"/>
        <v>0.29322646857515161</v>
      </c>
      <c r="DH52" s="37">
        <f t="shared" si="36"/>
        <v>-0.41051705600521227</v>
      </c>
      <c r="DI52" s="2">
        <v>564.4</v>
      </c>
      <c r="DJ52">
        <v>17</v>
      </c>
      <c r="DK52">
        <v>14</v>
      </c>
      <c r="DL52">
        <v>0.8</v>
      </c>
      <c r="DM52">
        <v>557</v>
      </c>
      <c r="DN52">
        <v>458</v>
      </c>
      <c r="DO52">
        <v>2</v>
      </c>
      <c r="DP52">
        <v>401</v>
      </c>
      <c r="DQ52">
        <v>344</v>
      </c>
      <c r="DR52">
        <v>0.60000000000000009</v>
      </c>
      <c r="DS52">
        <v>264</v>
      </c>
      <c r="DT52">
        <v>269</v>
      </c>
      <c r="DU52">
        <v>-2.9</v>
      </c>
      <c r="DV52" s="39">
        <v>0.7</v>
      </c>
      <c r="DW52" s="39">
        <v>0.7</v>
      </c>
      <c r="DX52" s="39">
        <v>-0.7</v>
      </c>
      <c r="DY52" s="39">
        <v>0.7</v>
      </c>
      <c r="DZ52" s="39">
        <v>-1.8</v>
      </c>
      <c r="EA52" s="39">
        <v>-1</v>
      </c>
    </row>
    <row r="53" spans="1:131" x14ac:dyDescent="0.2">
      <c r="A53" s="12" t="s">
        <v>430</v>
      </c>
      <c r="B53" s="12" t="s">
        <v>431</v>
      </c>
      <c r="C53" t="s">
        <v>429</v>
      </c>
      <c r="D53" t="s">
        <v>432</v>
      </c>
      <c r="E53" s="12" t="s">
        <v>148</v>
      </c>
      <c r="F53">
        <v>78</v>
      </c>
      <c r="G53">
        <v>3</v>
      </c>
      <c r="H53">
        <v>8</v>
      </c>
      <c r="I53" s="31">
        <f t="shared" si="0"/>
        <v>11</v>
      </c>
      <c r="J53">
        <v>3</v>
      </c>
      <c r="K53">
        <v>5</v>
      </c>
      <c r="L53" s="16">
        <f t="shared" si="1"/>
        <v>0.73623738077974232</v>
      </c>
      <c r="M53" s="15">
        <v>2</v>
      </c>
      <c r="N53" s="15">
        <v>3</v>
      </c>
      <c r="O53" s="15">
        <v>5</v>
      </c>
      <c r="P53">
        <v>95</v>
      </c>
      <c r="Q53">
        <v>32</v>
      </c>
      <c r="R53">
        <v>22</v>
      </c>
      <c r="S53" s="13">
        <f t="shared" si="2"/>
        <v>3.1578947368421054E-2</v>
      </c>
      <c r="T53" s="13">
        <f t="shared" si="3"/>
        <v>2.0134228187919462E-2</v>
      </c>
      <c r="U53" s="2">
        <v>896.45</v>
      </c>
      <c r="V53" s="2">
        <v>11.483333333299999</v>
      </c>
      <c r="W53">
        <v>11.43</v>
      </c>
      <c r="X53">
        <v>37.64</v>
      </c>
      <c r="Y53" s="32">
        <f t="shared" si="4"/>
        <v>0.232932545343387</v>
      </c>
      <c r="Z53" s="15">
        <f t="shared" si="5"/>
        <v>68.647058823529406</v>
      </c>
      <c r="AA53">
        <v>23</v>
      </c>
      <c r="AB53">
        <v>112</v>
      </c>
      <c r="AC53">
        <v>78</v>
      </c>
      <c r="AD53" s="13">
        <f t="shared" si="6"/>
        <v>0.17647058823529413</v>
      </c>
      <c r="AE53" s="13">
        <f t="shared" si="7"/>
        <v>0.47058823529411764</v>
      </c>
      <c r="AF53" s="13">
        <f t="shared" si="8"/>
        <v>0.6470588235294118</v>
      </c>
      <c r="AG53">
        <v>5</v>
      </c>
      <c r="AH53">
        <v>11</v>
      </c>
      <c r="AI53" s="17">
        <f t="shared" si="9"/>
        <v>0.3125</v>
      </c>
      <c r="AJ53">
        <v>81</v>
      </c>
      <c r="AK53">
        <v>151</v>
      </c>
      <c r="AL53" s="32">
        <f t="shared" si="10"/>
        <v>0.28292682926829266</v>
      </c>
      <c r="AM53">
        <v>104</v>
      </c>
      <c r="AN53">
        <v>128</v>
      </c>
      <c r="AO53" s="33">
        <f t="shared" si="11"/>
        <v>0.28292682926829266</v>
      </c>
      <c r="AP53">
        <v>180</v>
      </c>
      <c r="AQ53">
        <v>176</v>
      </c>
      <c r="AR53" s="33">
        <f t="shared" si="12"/>
        <v>0.43414634146341463</v>
      </c>
      <c r="AS53" s="33">
        <f t="shared" si="13"/>
        <v>0.5</v>
      </c>
      <c r="AT53">
        <v>3</v>
      </c>
      <c r="AU53">
        <v>294</v>
      </c>
      <c r="AV53">
        <v>304</v>
      </c>
      <c r="AW53">
        <v>279</v>
      </c>
      <c r="AX53" s="2">
        <v>27.9</v>
      </c>
      <c r="AY53" s="3">
        <v>10</v>
      </c>
      <c r="AZ53" s="2">
        <v>32.299999999999997</v>
      </c>
      <c r="BA53" s="2">
        <v>24.9</v>
      </c>
      <c r="BB53" s="21">
        <v>-8.1000000000000003E-2</v>
      </c>
      <c r="BC53">
        <v>11</v>
      </c>
      <c r="BD53" s="21">
        <v>-0.29499999999999998</v>
      </c>
      <c r="BE53" s="2">
        <v>27.5</v>
      </c>
      <c r="BF53" s="2">
        <v>32.5</v>
      </c>
      <c r="BG53" s="2">
        <v>22.4</v>
      </c>
      <c r="BH53" s="21">
        <v>-2.1930000000000001</v>
      </c>
      <c r="BI53" s="21">
        <v>6.08</v>
      </c>
      <c r="BJ53" t="s">
        <v>1481</v>
      </c>
      <c r="BK53" s="2">
        <v>46.4</v>
      </c>
      <c r="BL53" t="s">
        <v>252</v>
      </c>
      <c r="BM53" s="2">
        <v>44.5</v>
      </c>
      <c r="BN53" t="s">
        <v>1200</v>
      </c>
      <c r="BO53" s="2">
        <v>23.5</v>
      </c>
      <c r="BP53" t="s">
        <v>3741</v>
      </c>
      <c r="BQ53" s="2">
        <v>34.200000000000003</v>
      </c>
      <c r="BR53" t="s">
        <v>1596</v>
      </c>
      <c r="BS53" s="2">
        <v>33.700000000000003</v>
      </c>
      <c r="BT53" s="32">
        <f t="shared" si="14"/>
        <v>4.3701799485861184E-2</v>
      </c>
      <c r="BU53" s="34">
        <f t="shared" si="15"/>
        <v>0.89825581395348841</v>
      </c>
      <c r="BV53" s="35">
        <f t="shared" si="16"/>
        <v>902.62599390207458</v>
      </c>
      <c r="BW53" s="32">
        <f t="shared" si="17"/>
        <v>-5.8042386560650402E-2</v>
      </c>
      <c r="BX53" s="36">
        <f t="shared" si="18"/>
        <v>1.1387741431315852</v>
      </c>
      <c r="BY53" s="37">
        <f t="shared" si="19"/>
        <v>2.3445350005650281</v>
      </c>
      <c r="BZ53" s="37">
        <f t="shared" si="20"/>
        <v>26.057831863422745</v>
      </c>
      <c r="CA53" s="37">
        <f t="shared" si="21"/>
        <v>23.043429719839136</v>
      </c>
      <c r="CB53" s="37">
        <f t="shared" si="22"/>
        <v>47.761527297224717</v>
      </c>
      <c r="CC53" s="37">
        <f t="shared" si="23"/>
        <v>42.134643295868656</v>
      </c>
      <c r="CD53" s="38">
        <f t="shared" si="24"/>
        <v>5.6268840013560606</v>
      </c>
      <c r="CE53" s="3">
        <v>17</v>
      </c>
      <c r="CF53" s="3">
        <v>35</v>
      </c>
      <c r="CG53" s="3">
        <v>372</v>
      </c>
      <c r="CH53" s="3">
        <v>309</v>
      </c>
      <c r="CI53" s="3">
        <v>145</v>
      </c>
      <c r="CJ53" s="3">
        <v>124</v>
      </c>
      <c r="CK53" s="3">
        <v>161</v>
      </c>
      <c r="CL53" s="3">
        <v>179</v>
      </c>
      <c r="CM53" s="20">
        <f t="shared" si="25"/>
        <v>-0.83811599864393926</v>
      </c>
      <c r="CN53" s="37">
        <f t="shared" si="26"/>
        <v>2.2071446088449274</v>
      </c>
      <c r="CO53" s="37">
        <f t="shared" si="27"/>
        <v>2.1458350363770129</v>
      </c>
      <c r="CP53" s="37">
        <f t="shared" si="28"/>
        <v>26.506171830295106</v>
      </c>
      <c r="CQ53" s="37">
        <f t="shared" si="29"/>
        <v>24.237717648982262</v>
      </c>
      <c r="CR53" s="37">
        <f t="shared" si="30"/>
        <v>50.294285947845992</v>
      </c>
      <c r="CS53" s="37">
        <f t="shared" si="31"/>
        <v>41.527017084934187</v>
      </c>
      <c r="CT53" s="22">
        <f t="shared" si="32"/>
        <v>-3.140384861555745</v>
      </c>
      <c r="CU53" s="35">
        <v>108</v>
      </c>
      <c r="CV53" s="35">
        <v>105</v>
      </c>
      <c r="CW53" s="35">
        <v>1189</v>
      </c>
      <c r="CX53" s="35">
        <v>1081</v>
      </c>
      <c r="CY53" s="35">
        <v>528</v>
      </c>
      <c r="CZ53" s="35">
        <v>391</v>
      </c>
      <c r="DA53" s="35">
        <v>455</v>
      </c>
      <c r="DB53" s="35">
        <v>636</v>
      </c>
      <c r="DC53">
        <v>10</v>
      </c>
      <c r="DD53">
        <v>13</v>
      </c>
      <c r="DE53" s="35">
        <f t="shared" si="33"/>
        <v>3</v>
      </c>
      <c r="DF53" s="36">
        <f t="shared" si="34"/>
        <v>0.66986714301857953</v>
      </c>
      <c r="DG53" s="37">
        <f t="shared" si="35"/>
        <v>0.87082728592415348</v>
      </c>
      <c r="DH53" s="37">
        <f t="shared" si="36"/>
        <v>0.20096014290557387</v>
      </c>
      <c r="DI53" s="2">
        <v>572.79999999999995</v>
      </c>
      <c r="DJ53">
        <v>10</v>
      </c>
      <c r="DK53">
        <v>24</v>
      </c>
      <c r="DL53">
        <v>-22.1</v>
      </c>
      <c r="DM53">
        <v>457</v>
      </c>
      <c r="DN53">
        <v>415</v>
      </c>
      <c r="DO53">
        <v>-2.5</v>
      </c>
      <c r="DP53">
        <v>341</v>
      </c>
      <c r="DQ53">
        <v>314</v>
      </c>
      <c r="DR53">
        <v>-2.1</v>
      </c>
      <c r="DS53">
        <v>246</v>
      </c>
      <c r="DT53">
        <v>239</v>
      </c>
      <c r="DU53">
        <v>-1.6</v>
      </c>
      <c r="DV53" s="39">
        <v>3.6</v>
      </c>
      <c r="DW53" s="39">
        <v>3.6</v>
      </c>
      <c r="DX53" s="39">
        <v>1.3</v>
      </c>
      <c r="DY53" s="39">
        <v>-1.4</v>
      </c>
      <c r="DZ53" s="39">
        <v>-3</v>
      </c>
      <c r="EA53" s="39">
        <v>0.5</v>
      </c>
    </row>
    <row r="54" spans="1:131" x14ac:dyDescent="0.2">
      <c r="A54" s="12" t="s">
        <v>436</v>
      </c>
      <c r="B54" s="12" t="s">
        <v>437</v>
      </c>
      <c r="C54" t="s">
        <v>435</v>
      </c>
      <c r="D54" t="s">
        <v>122</v>
      </c>
      <c r="E54" s="12" t="s">
        <v>229</v>
      </c>
      <c r="F54">
        <v>59</v>
      </c>
      <c r="G54">
        <v>3</v>
      </c>
      <c r="H54">
        <v>6</v>
      </c>
      <c r="I54" s="31">
        <f t="shared" si="0"/>
        <v>9</v>
      </c>
      <c r="J54">
        <v>3</v>
      </c>
      <c r="K54">
        <v>3</v>
      </c>
      <c r="L54" s="16">
        <f t="shared" si="1"/>
        <v>0.77649427215648648</v>
      </c>
      <c r="M54" s="15">
        <v>3</v>
      </c>
      <c r="N54" s="15">
        <v>3</v>
      </c>
      <c r="O54" s="15">
        <v>3</v>
      </c>
      <c r="P54">
        <v>65</v>
      </c>
      <c r="Q54">
        <v>25</v>
      </c>
      <c r="R54">
        <v>19</v>
      </c>
      <c r="S54" s="13">
        <f t="shared" si="2"/>
        <v>4.6153846153846156E-2</v>
      </c>
      <c r="T54" s="13">
        <f t="shared" si="3"/>
        <v>2.7522935779816515E-2</v>
      </c>
      <c r="U54" s="2">
        <v>695.43333333329997</v>
      </c>
      <c r="V54" s="2">
        <v>11.7833333333</v>
      </c>
      <c r="W54">
        <v>11.62</v>
      </c>
      <c r="X54">
        <v>36.270000000000003</v>
      </c>
      <c r="Y54" s="32">
        <f t="shared" si="4"/>
        <v>0.24263938191689285</v>
      </c>
      <c r="Z54" s="15">
        <f t="shared" si="5"/>
        <v>36.6</v>
      </c>
      <c r="AA54">
        <v>14</v>
      </c>
      <c r="AB54">
        <v>66</v>
      </c>
      <c r="AC54">
        <v>29</v>
      </c>
      <c r="AD54" s="13">
        <f t="shared" si="6"/>
        <v>0.12</v>
      </c>
      <c r="AE54" s="13">
        <f t="shared" si="7"/>
        <v>0.24</v>
      </c>
      <c r="AF54" s="13">
        <f t="shared" si="8"/>
        <v>0.36</v>
      </c>
      <c r="AG54">
        <v>9</v>
      </c>
      <c r="AH54">
        <v>8</v>
      </c>
      <c r="AI54" s="17">
        <f t="shared" si="9"/>
        <v>0.52941176470588236</v>
      </c>
      <c r="AJ54">
        <v>114</v>
      </c>
      <c r="AK54">
        <v>125</v>
      </c>
      <c r="AL54" s="32">
        <f t="shared" si="10"/>
        <v>0.35198821796759944</v>
      </c>
      <c r="AM54">
        <v>109</v>
      </c>
      <c r="AN54">
        <v>96</v>
      </c>
      <c r="AO54" s="33">
        <f t="shared" si="11"/>
        <v>0.30191458026509571</v>
      </c>
      <c r="AP54">
        <v>126</v>
      </c>
      <c r="AQ54">
        <v>109</v>
      </c>
      <c r="AR54" s="33">
        <f t="shared" si="12"/>
        <v>0.34609720176730485</v>
      </c>
      <c r="AS54" s="33">
        <f t="shared" si="13"/>
        <v>0.53828828828828834</v>
      </c>
      <c r="AT54">
        <v>12</v>
      </c>
      <c r="AU54">
        <v>243</v>
      </c>
      <c r="AV54">
        <v>227</v>
      </c>
      <c r="AW54">
        <v>241</v>
      </c>
      <c r="AX54" s="2">
        <v>29</v>
      </c>
      <c r="AY54" s="3">
        <v>7</v>
      </c>
      <c r="AZ54" s="2">
        <v>33.4</v>
      </c>
      <c r="BA54" s="2">
        <v>26.1</v>
      </c>
      <c r="BB54" s="21">
        <v>0.44700000000000001</v>
      </c>
      <c r="BC54">
        <v>8</v>
      </c>
      <c r="BD54" s="21">
        <v>-0.29099999999999998</v>
      </c>
      <c r="BE54" s="2">
        <v>30.1</v>
      </c>
      <c r="BF54" s="2">
        <v>32.799999999999997</v>
      </c>
      <c r="BG54" s="2">
        <v>27.4</v>
      </c>
      <c r="BH54" s="21">
        <v>0.90300000000000002</v>
      </c>
      <c r="BI54" s="21">
        <v>3.2549999999999999</v>
      </c>
      <c r="BJ54" t="s">
        <v>1036</v>
      </c>
      <c r="BK54" s="2">
        <v>45.7</v>
      </c>
      <c r="BL54" t="s">
        <v>3731</v>
      </c>
      <c r="BM54" s="2">
        <v>27.6</v>
      </c>
      <c r="BN54" t="s">
        <v>2475</v>
      </c>
      <c r="BO54" s="2">
        <v>19.5</v>
      </c>
      <c r="BP54" t="s">
        <v>2107</v>
      </c>
      <c r="BQ54" s="2">
        <v>38.200000000000003</v>
      </c>
      <c r="BR54" t="s">
        <v>2909</v>
      </c>
      <c r="BS54" s="2">
        <v>36.200000000000003</v>
      </c>
      <c r="BT54" s="32">
        <f t="shared" si="14"/>
        <v>8.1967213114754092E-2</v>
      </c>
      <c r="BU54" s="34">
        <f t="shared" si="15"/>
        <v>0.88046647230320696</v>
      </c>
      <c r="BV54" s="35">
        <f t="shared" si="16"/>
        <v>888.66319361468231</v>
      </c>
      <c r="BW54" s="32">
        <f t="shared" si="17"/>
        <v>-3.7566314582038948E-2</v>
      </c>
      <c r="BX54" s="36">
        <f t="shared" si="18"/>
        <v>2.1576007479743629</v>
      </c>
      <c r="BY54" s="37">
        <f t="shared" si="19"/>
        <v>3.538465226677955</v>
      </c>
      <c r="BZ54" s="37">
        <f t="shared" si="20"/>
        <v>26.322729125287225</v>
      </c>
      <c r="CA54" s="37">
        <f t="shared" si="21"/>
        <v>29.602282262208256</v>
      </c>
      <c r="CB54" s="37">
        <f t="shared" si="22"/>
        <v>49.711121233329315</v>
      </c>
      <c r="CC54" s="37">
        <f t="shared" si="23"/>
        <v>49.883729293167264</v>
      </c>
      <c r="CD54" s="38">
        <f t="shared" si="24"/>
        <v>-0.17260805983794825</v>
      </c>
      <c r="CE54" s="3">
        <v>25</v>
      </c>
      <c r="CF54" s="3">
        <v>41</v>
      </c>
      <c r="CG54" s="3">
        <v>280</v>
      </c>
      <c r="CH54" s="3">
        <v>302</v>
      </c>
      <c r="CI54" s="3">
        <v>133</v>
      </c>
      <c r="CJ54" s="3">
        <v>116</v>
      </c>
      <c r="CK54" s="3">
        <v>119</v>
      </c>
      <c r="CL54" s="3">
        <v>138</v>
      </c>
      <c r="CM54" s="20">
        <f t="shared" si="25"/>
        <v>-4.7275269787568668</v>
      </c>
      <c r="CN54" s="37">
        <f t="shared" si="26"/>
        <v>2.2430640254587764</v>
      </c>
      <c r="CO54" s="37">
        <f t="shared" si="27"/>
        <v>2.074834223549368</v>
      </c>
      <c r="CP54" s="37">
        <f t="shared" si="28"/>
        <v>29.356100433191738</v>
      </c>
      <c r="CQ54" s="37">
        <f t="shared" si="29"/>
        <v>29.075717430009391</v>
      </c>
      <c r="CR54" s="37">
        <f t="shared" si="30"/>
        <v>52.263391793189491</v>
      </c>
      <c r="CS54" s="37">
        <f t="shared" si="31"/>
        <v>50.553055473777171</v>
      </c>
      <c r="CT54" s="22">
        <f t="shared" si="32"/>
        <v>-1.8829443792502687</v>
      </c>
      <c r="CU54" s="35">
        <v>80</v>
      </c>
      <c r="CV54" s="35">
        <v>74</v>
      </c>
      <c r="CW54" s="35">
        <v>967</v>
      </c>
      <c r="CX54" s="35">
        <v>963</v>
      </c>
      <c r="CY54" s="35">
        <v>396</v>
      </c>
      <c r="CZ54" s="35">
        <v>342</v>
      </c>
      <c r="DA54" s="35">
        <v>424</v>
      </c>
      <c r="DB54" s="35">
        <v>421</v>
      </c>
      <c r="DC54">
        <v>15</v>
      </c>
      <c r="DD54">
        <v>4</v>
      </c>
      <c r="DE54" s="35">
        <f t="shared" si="33"/>
        <v>-11</v>
      </c>
      <c r="DF54" s="36">
        <f t="shared" si="34"/>
        <v>1.2945604487846176</v>
      </c>
      <c r="DG54" s="37">
        <f t="shared" si="35"/>
        <v>0.34521611967589805</v>
      </c>
      <c r="DH54" s="37">
        <f t="shared" si="36"/>
        <v>-0.94934432910871969</v>
      </c>
      <c r="DI54" s="2">
        <v>447.1</v>
      </c>
      <c r="DJ54">
        <v>20</v>
      </c>
      <c r="DK54">
        <v>21</v>
      </c>
      <c r="DL54">
        <v>-6.3</v>
      </c>
      <c r="DM54">
        <v>340</v>
      </c>
      <c r="DN54">
        <v>366</v>
      </c>
      <c r="DO54">
        <v>-3.4</v>
      </c>
      <c r="DP54">
        <v>264</v>
      </c>
      <c r="DQ54">
        <v>301</v>
      </c>
      <c r="DR54">
        <v>-5.3</v>
      </c>
      <c r="DS54">
        <v>184</v>
      </c>
      <c r="DT54">
        <v>232</v>
      </c>
      <c r="DU54">
        <v>-6.2</v>
      </c>
      <c r="DV54" s="39">
        <v>-2.4</v>
      </c>
      <c r="DW54" s="39">
        <v>-2.4</v>
      </c>
      <c r="DX54" s="39">
        <v>0</v>
      </c>
      <c r="DY54" s="39">
        <v>0.1</v>
      </c>
      <c r="DZ54" s="39">
        <v>-0.5</v>
      </c>
      <c r="EA54" s="39">
        <v>-2.7</v>
      </c>
    </row>
    <row r="55" spans="1:131" x14ac:dyDescent="0.2">
      <c r="A55" s="12" t="s">
        <v>190</v>
      </c>
      <c r="B55" s="12" t="s">
        <v>441</v>
      </c>
      <c r="C55" t="s">
        <v>440</v>
      </c>
      <c r="D55" t="s">
        <v>442</v>
      </c>
      <c r="E55" s="12" t="s">
        <v>156</v>
      </c>
      <c r="F55">
        <v>59</v>
      </c>
      <c r="G55">
        <v>11</v>
      </c>
      <c r="H55">
        <v>4</v>
      </c>
      <c r="I55" s="31">
        <f t="shared" si="0"/>
        <v>15</v>
      </c>
      <c r="J55">
        <v>4</v>
      </c>
      <c r="K55">
        <v>0</v>
      </c>
      <c r="L55" s="16">
        <f t="shared" si="1"/>
        <v>1.4050791007494485</v>
      </c>
      <c r="M55" s="15">
        <v>11</v>
      </c>
      <c r="N55" s="15">
        <v>4</v>
      </c>
      <c r="O55" s="15">
        <v>0</v>
      </c>
      <c r="P55">
        <v>92</v>
      </c>
      <c r="Q55">
        <v>33</v>
      </c>
      <c r="R55">
        <v>46</v>
      </c>
      <c r="S55" s="13">
        <f t="shared" si="2"/>
        <v>0.11956521739130435</v>
      </c>
      <c r="T55" s="13">
        <f t="shared" si="3"/>
        <v>6.4327485380116955E-2</v>
      </c>
      <c r="U55" s="2">
        <v>640.53333333329999</v>
      </c>
      <c r="V55" s="2">
        <v>10.85</v>
      </c>
      <c r="W55">
        <v>10.78</v>
      </c>
      <c r="X55">
        <v>38.71</v>
      </c>
      <c r="Y55" s="32">
        <f t="shared" si="4"/>
        <v>0.21782178217821779</v>
      </c>
      <c r="Z55" s="15">
        <f t="shared" si="5"/>
        <v>61.333333333333336</v>
      </c>
      <c r="AA55">
        <v>10</v>
      </c>
      <c r="AB55">
        <v>102</v>
      </c>
      <c r="AC55">
        <v>80</v>
      </c>
      <c r="AD55" s="13">
        <f t="shared" si="6"/>
        <v>0.45833333333333331</v>
      </c>
      <c r="AE55" s="13">
        <f t="shared" si="7"/>
        <v>0.16666666666666666</v>
      </c>
      <c r="AF55" s="13">
        <f t="shared" si="8"/>
        <v>0.625</v>
      </c>
      <c r="AG55">
        <v>1</v>
      </c>
      <c r="AH55">
        <v>1</v>
      </c>
      <c r="AI55" s="17">
        <f t="shared" si="9"/>
        <v>0.5</v>
      </c>
      <c r="AJ55">
        <v>117</v>
      </c>
      <c r="AK55">
        <v>128</v>
      </c>
      <c r="AL55" s="32">
        <f t="shared" si="10"/>
        <v>0.42461005199306762</v>
      </c>
      <c r="AM55">
        <v>45</v>
      </c>
      <c r="AN55">
        <v>65</v>
      </c>
      <c r="AO55" s="33">
        <f t="shared" si="11"/>
        <v>0.19064124783362218</v>
      </c>
      <c r="AP55">
        <v>116</v>
      </c>
      <c r="AQ55">
        <v>106</v>
      </c>
      <c r="AR55" s="33">
        <f t="shared" si="12"/>
        <v>0.3847487001733102</v>
      </c>
      <c r="AS55" s="33">
        <f t="shared" si="13"/>
        <v>0.6901408450704225</v>
      </c>
      <c r="AT55">
        <v>12</v>
      </c>
      <c r="AU55">
        <v>224</v>
      </c>
      <c r="AV55">
        <v>210</v>
      </c>
      <c r="AW55">
        <v>210</v>
      </c>
      <c r="AX55" s="2">
        <v>27.5</v>
      </c>
      <c r="AY55" s="3">
        <v>13</v>
      </c>
      <c r="AZ55" s="2">
        <v>32.5</v>
      </c>
      <c r="BA55" s="2">
        <v>24.2</v>
      </c>
      <c r="BB55" s="21">
        <v>-0.29699999999999999</v>
      </c>
      <c r="BC55">
        <v>12</v>
      </c>
      <c r="BD55" s="21">
        <v>-0.88900000000000001</v>
      </c>
      <c r="BE55" s="2">
        <v>28.5</v>
      </c>
      <c r="BF55" s="2">
        <v>31.8</v>
      </c>
      <c r="BG55" s="2">
        <v>25</v>
      </c>
      <c r="BH55" s="21">
        <v>1.45</v>
      </c>
      <c r="BI55" s="21">
        <v>12.712</v>
      </c>
      <c r="BJ55" t="s">
        <v>3167</v>
      </c>
      <c r="BK55" s="2">
        <v>55.8</v>
      </c>
      <c r="BL55" t="s">
        <v>1969</v>
      </c>
      <c r="BM55" s="2">
        <v>28.7</v>
      </c>
      <c r="BN55" t="s">
        <v>3036</v>
      </c>
      <c r="BO55" s="2">
        <v>21.6</v>
      </c>
      <c r="BP55" t="s">
        <v>2208</v>
      </c>
      <c r="BQ55" s="2">
        <v>36.5</v>
      </c>
      <c r="BR55" t="s">
        <v>263</v>
      </c>
      <c r="BS55" s="2">
        <v>31.9</v>
      </c>
      <c r="BT55" s="32">
        <f t="shared" si="14"/>
        <v>6.5217391304347824E-2</v>
      </c>
      <c r="BU55" s="34">
        <f t="shared" si="15"/>
        <v>0.89010989010989006</v>
      </c>
      <c r="BV55" s="35">
        <f t="shared" si="16"/>
        <v>896.63162924032486</v>
      </c>
      <c r="BW55" s="32">
        <f t="shared" si="17"/>
        <v>-4.467271858576212E-2</v>
      </c>
      <c r="BX55" s="36">
        <f t="shared" si="18"/>
        <v>2.2494727798172307</v>
      </c>
      <c r="BY55" s="37">
        <f t="shared" si="19"/>
        <v>2.8118409747715378</v>
      </c>
      <c r="BZ55" s="37">
        <f t="shared" si="20"/>
        <v>34.491915957197534</v>
      </c>
      <c r="CA55" s="37">
        <f t="shared" si="21"/>
        <v>25.587752870420996</v>
      </c>
      <c r="CB55" s="37">
        <f t="shared" si="22"/>
        <v>60.360852925095685</v>
      </c>
      <c r="CC55" s="37">
        <f t="shared" si="23"/>
        <v>43.396079043974069</v>
      </c>
      <c r="CD55" s="38">
        <f t="shared" si="24"/>
        <v>16.964773881121616</v>
      </c>
      <c r="CE55" s="3">
        <v>24</v>
      </c>
      <c r="CF55" s="3">
        <v>30</v>
      </c>
      <c r="CG55" s="3">
        <v>344</v>
      </c>
      <c r="CH55" s="3">
        <v>243</v>
      </c>
      <c r="CI55" s="3">
        <v>107</v>
      </c>
      <c r="CJ55" s="3">
        <v>80</v>
      </c>
      <c r="CK55" s="3">
        <v>110</v>
      </c>
      <c r="CL55" s="3">
        <v>169</v>
      </c>
      <c r="CM55" s="20">
        <f t="shared" si="25"/>
        <v>-1.2896064005685233</v>
      </c>
      <c r="CN55" s="37">
        <f t="shared" si="26"/>
        <v>3.2575999719776347</v>
      </c>
      <c r="CO55" s="37">
        <f t="shared" si="27"/>
        <v>2.1542193363077908</v>
      </c>
      <c r="CP55" s="37">
        <f t="shared" si="28"/>
        <v>33.259044875191009</v>
      </c>
      <c r="CQ55" s="37">
        <f t="shared" si="29"/>
        <v>26.244696548432721</v>
      </c>
      <c r="CR55" s="37">
        <f t="shared" si="30"/>
        <v>59.057134975852605</v>
      </c>
      <c r="CS55" s="37">
        <f t="shared" si="31"/>
        <v>47.944515716606318</v>
      </c>
      <c r="CT55" s="22">
        <f t="shared" si="32"/>
        <v>5.8521546218753286</v>
      </c>
      <c r="CU55" s="35">
        <v>124</v>
      </c>
      <c r="CV55" s="35">
        <v>82</v>
      </c>
      <c r="CW55" s="35">
        <v>1142</v>
      </c>
      <c r="CX55" s="35">
        <v>917</v>
      </c>
      <c r="CY55" s="35">
        <v>396</v>
      </c>
      <c r="CZ55" s="35">
        <v>346</v>
      </c>
      <c r="DA55" s="35">
        <v>480</v>
      </c>
      <c r="DB55" s="35">
        <v>586</v>
      </c>
      <c r="DC55">
        <v>8</v>
      </c>
      <c r="DD55">
        <v>6</v>
      </c>
      <c r="DE55" s="35">
        <f t="shared" si="33"/>
        <v>-2</v>
      </c>
      <c r="DF55" s="36">
        <f t="shared" si="34"/>
        <v>0.74982425993907675</v>
      </c>
      <c r="DG55" s="37">
        <f t="shared" si="35"/>
        <v>0.56236819495430768</v>
      </c>
      <c r="DH55" s="37">
        <f t="shared" si="36"/>
        <v>-0.18745606498476919</v>
      </c>
      <c r="DI55" s="2">
        <v>418.6</v>
      </c>
      <c r="DJ55">
        <v>16</v>
      </c>
      <c r="DK55">
        <v>20</v>
      </c>
      <c r="DL55">
        <v>-16.600000000000001</v>
      </c>
      <c r="DM55">
        <v>431</v>
      </c>
      <c r="DN55">
        <v>297</v>
      </c>
      <c r="DO55">
        <v>5</v>
      </c>
      <c r="DP55">
        <v>316</v>
      </c>
      <c r="DQ55">
        <v>221</v>
      </c>
      <c r="DR55">
        <v>4.9000000000000004</v>
      </c>
      <c r="DS55">
        <v>251</v>
      </c>
      <c r="DT55">
        <v>171</v>
      </c>
      <c r="DU55">
        <v>5.2</v>
      </c>
      <c r="DV55" s="39">
        <v>6</v>
      </c>
      <c r="DW55" s="39">
        <v>6</v>
      </c>
      <c r="DX55" s="39">
        <v>-1.6</v>
      </c>
      <c r="DY55" s="39">
        <v>-1.5</v>
      </c>
      <c r="DZ55" s="39">
        <v>-3.8</v>
      </c>
      <c r="EA55" s="39">
        <v>-0.9</v>
      </c>
    </row>
    <row r="56" spans="1:131" x14ac:dyDescent="0.2">
      <c r="A56" s="12" t="s">
        <v>447</v>
      </c>
      <c r="B56" s="12" t="s">
        <v>448</v>
      </c>
      <c r="C56" t="s">
        <v>446</v>
      </c>
      <c r="D56" t="s">
        <v>177</v>
      </c>
      <c r="E56" s="12" t="s">
        <v>178</v>
      </c>
      <c r="F56">
        <v>76</v>
      </c>
      <c r="G56">
        <v>3</v>
      </c>
      <c r="H56">
        <v>13</v>
      </c>
      <c r="I56" s="31">
        <f t="shared" si="0"/>
        <v>16</v>
      </c>
      <c r="J56">
        <v>7</v>
      </c>
      <c r="K56">
        <v>6</v>
      </c>
      <c r="L56" s="16">
        <f t="shared" si="1"/>
        <v>0.67850916458557509</v>
      </c>
      <c r="M56" s="15">
        <v>2</v>
      </c>
      <c r="N56" s="15">
        <v>6</v>
      </c>
      <c r="O56" s="15">
        <v>6</v>
      </c>
      <c r="P56">
        <v>144</v>
      </c>
      <c r="Q56">
        <v>49</v>
      </c>
      <c r="R56">
        <v>84</v>
      </c>
      <c r="S56" s="13">
        <f t="shared" si="2"/>
        <v>2.0833333333333332E-2</v>
      </c>
      <c r="T56" s="13">
        <f t="shared" si="3"/>
        <v>1.0830324909747292E-2</v>
      </c>
      <c r="U56" s="2">
        <v>1414.8666666667</v>
      </c>
      <c r="V56" s="2">
        <v>18.616666666699999</v>
      </c>
      <c r="W56">
        <v>17.829999999999998</v>
      </c>
      <c r="X56">
        <v>30.13</v>
      </c>
      <c r="Y56" s="32">
        <f t="shared" si="4"/>
        <v>0.37176814011676396</v>
      </c>
      <c r="Z56" s="15">
        <f t="shared" si="5"/>
        <v>98.40384615384616</v>
      </c>
      <c r="AA56">
        <v>108</v>
      </c>
      <c r="AB56">
        <v>128</v>
      </c>
      <c r="AC56">
        <v>90</v>
      </c>
      <c r="AD56" s="13">
        <f t="shared" si="6"/>
        <v>5.7692307692307696E-2</v>
      </c>
      <c r="AE56" s="13">
        <f t="shared" si="7"/>
        <v>0.23076923076923078</v>
      </c>
      <c r="AF56" s="13">
        <f t="shared" si="8"/>
        <v>0.28846153846153849</v>
      </c>
      <c r="AI56" s="17" t="str">
        <f t="shared" si="9"/>
        <v xml:space="preserve"> </v>
      </c>
      <c r="AJ56">
        <v>218</v>
      </c>
      <c r="AK56">
        <v>188</v>
      </c>
      <c r="AL56" s="32">
        <f t="shared" si="10"/>
        <v>0.31375579598145287</v>
      </c>
      <c r="AM56">
        <v>225</v>
      </c>
      <c r="AN56">
        <v>209</v>
      </c>
      <c r="AO56" s="33">
        <f t="shared" si="11"/>
        <v>0.33539412673879443</v>
      </c>
      <c r="AP56">
        <v>243</v>
      </c>
      <c r="AQ56">
        <v>211</v>
      </c>
      <c r="AR56" s="33">
        <f t="shared" si="12"/>
        <v>0.3508500772797527</v>
      </c>
      <c r="AS56" s="33">
        <f t="shared" si="13"/>
        <v>0.48333333333333334</v>
      </c>
      <c r="AT56">
        <v>5</v>
      </c>
      <c r="AU56">
        <v>523</v>
      </c>
      <c r="AV56">
        <v>551</v>
      </c>
      <c r="AW56">
        <v>470</v>
      </c>
      <c r="AX56" s="2">
        <v>28.5</v>
      </c>
      <c r="AY56" s="3">
        <v>4</v>
      </c>
      <c r="AZ56" s="2">
        <v>33</v>
      </c>
      <c r="BA56" s="2">
        <v>25.5</v>
      </c>
      <c r="BB56" s="21">
        <v>0.51600000000000001</v>
      </c>
      <c r="BC56">
        <v>4</v>
      </c>
      <c r="BD56" s="21">
        <v>0.64400000000000002</v>
      </c>
      <c r="BE56" s="2">
        <v>28.1</v>
      </c>
      <c r="BF56" s="2">
        <v>32.4</v>
      </c>
      <c r="BG56" s="2">
        <v>26.6</v>
      </c>
      <c r="BH56" s="21">
        <v>0.96899999999999997</v>
      </c>
      <c r="BI56" s="21">
        <v>3.2480000000000002</v>
      </c>
      <c r="BJ56" t="s">
        <v>1779</v>
      </c>
      <c r="BK56" s="2">
        <v>30.6</v>
      </c>
      <c r="BL56" t="s">
        <v>2004</v>
      </c>
      <c r="BM56" s="2">
        <v>29.9</v>
      </c>
      <c r="BN56" t="s">
        <v>3123</v>
      </c>
      <c r="BO56" s="2">
        <v>28.2</v>
      </c>
      <c r="BP56" t="s">
        <v>1179</v>
      </c>
      <c r="BQ56" s="2">
        <v>32.5</v>
      </c>
      <c r="BR56" t="s">
        <v>3299</v>
      </c>
      <c r="BS56" s="2">
        <v>30.5</v>
      </c>
      <c r="BT56" s="32">
        <f t="shared" si="14"/>
        <v>7.1135430916552667E-2</v>
      </c>
      <c r="BU56" s="34">
        <f t="shared" si="15"/>
        <v>0.91654676258992807</v>
      </c>
      <c r="BV56" s="35">
        <f t="shared" si="16"/>
        <v>923.6603056815834</v>
      </c>
      <c r="BW56" s="32">
        <f t="shared" si="17"/>
        <v>-1.2317806493519268E-2</v>
      </c>
      <c r="BX56" s="36">
        <f t="shared" si="18"/>
        <v>2.2051547848992228</v>
      </c>
      <c r="BY56" s="37">
        <f t="shared" si="19"/>
        <v>2.4595957216183639</v>
      </c>
      <c r="BZ56" s="37">
        <f t="shared" si="20"/>
        <v>30.999387456948689</v>
      </c>
      <c r="CA56" s="37">
        <f t="shared" si="21"/>
        <v>29.472741836633844</v>
      </c>
      <c r="CB56" s="37">
        <f t="shared" si="22"/>
        <v>60.68416340751515</v>
      </c>
      <c r="CC56" s="37">
        <f t="shared" si="23"/>
        <v>58.01253357196417</v>
      </c>
      <c r="CD56" s="38">
        <f t="shared" si="24"/>
        <v>2.6716298355509807</v>
      </c>
      <c r="CE56" s="3">
        <v>52</v>
      </c>
      <c r="CF56" s="3">
        <v>58</v>
      </c>
      <c r="CG56" s="3">
        <v>679</v>
      </c>
      <c r="CH56" s="3">
        <v>637</v>
      </c>
      <c r="CI56" s="3">
        <v>299</v>
      </c>
      <c r="CJ56" s="3">
        <v>307</v>
      </c>
      <c r="CK56" s="3">
        <v>366</v>
      </c>
      <c r="CL56" s="3">
        <v>401</v>
      </c>
      <c r="CM56" s="20">
        <f t="shared" si="25"/>
        <v>0.37762983555098018</v>
      </c>
      <c r="CN56" s="37">
        <f t="shared" si="26"/>
        <v>2.2009886980977167</v>
      </c>
      <c r="CO56" s="37">
        <f t="shared" si="27"/>
        <v>2.2009886980977167</v>
      </c>
      <c r="CP56" s="37">
        <f t="shared" si="28"/>
        <v>28.403235104022915</v>
      </c>
      <c r="CQ56" s="37">
        <f t="shared" si="29"/>
        <v>28.088808147151816</v>
      </c>
      <c r="CR56" s="37">
        <f t="shared" si="30"/>
        <v>54.919908466819216</v>
      </c>
      <c r="CS56" s="37">
        <f t="shared" si="31"/>
        <v>52.797526507939281</v>
      </c>
      <c r="CT56" s="22">
        <f t="shared" si="32"/>
        <v>0.54924787667104624</v>
      </c>
      <c r="CU56" s="35">
        <v>84</v>
      </c>
      <c r="CV56" s="35">
        <v>84</v>
      </c>
      <c r="CW56" s="35">
        <v>1000</v>
      </c>
      <c r="CX56" s="35">
        <v>988</v>
      </c>
      <c r="CY56" s="35">
        <v>462</v>
      </c>
      <c r="CZ56" s="35">
        <v>378</v>
      </c>
      <c r="DA56" s="35">
        <v>565</v>
      </c>
      <c r="DB56" s="35">
        <v>550</v>
      </c>
      <c r="DC56">
        <v>29</v>
      </c>
      <c r="DD56">
        <v>21</v>
      </c>
      <c r="DE56" s="35">
        <f t="shared" si="33"/>
        <v>-8</v>
      </c>
      <c r="DF56" s="36">
        <f t="shared" si="34"/>
        <v>1.229797860809182</v>
      </c>
      <c r="DG56" s="37">
        <f t="shared" si="35"/>
        <v>0.89054327851699389</v>
      </c>
      <c r="DH56" s="37">
        <f t="shared" si="36"/>
        <v>-0.33925458229218813</v>
      </c>
      <c r="DI56" s="2">
        <v>883.8</v>
      </c>
      <c r="DJ56">
        <v>34</v>
      </c>
      <c r="DK56">
        <v>29</v>
      </c>
      <c r="DL56">
        <v>2.2000000000000002</v>
      </c>
      <c r="DM56">
        <v>924</v>
      </c>
      <c r="DN56">
        <v>840</v>
      </c>
      <c r="DO56">
        <v>0.5</v>
      </c>
      <c r="DP56">
        <v>664</v>
      </c>
      <c r="DQ56">
        <v>631</v>
      </c>
      <c r="DR56">
        <v>-1.4</v>
      </c>
      <c r="DS56">
        <v>474</v>
      </c>
      <c r="DT56">
        <v>439</v>
      </c>
      <c r="DU56">
        <v>0.5</v>
      </c>
      <c r="DV56" s="39">
        <v>1.7000000000000002</v>
      </c>
      <c r="DW56" s="39">
        <v>1.7000000000000002</v>
      </c>
      <c r="DX56" s="39">
        <v>-0.5</v>
      </c>
      <c r="DY56" s="39">
        <v>0.8</v>
      </c>
      <c r="DZ56" s="39">
        <v>0.4</v>
      </c>
      <c r="EA56" s="39">
        <v>2.4</v>
      </c>
    </row>
    <row r="57" spans="1:131" x14ac:dyDescent="0.2">
      <c r="A57" s="12" t="s">
        <v>453</v>
      </c>
      <c r="B57" s="12" t="s">
        <v>454</v>
      </c>
      <c r="C57" t="s">
        <v>452</v>
      </c>
      <c r="D57" t="s">
        <v>155</v>
      </c>
      <c r="E57" s="12" t="s">
        <v>178</v>
      </c>
      <c r="F57">
        <v>10</v>
      </c>
      <c r="G57">
        <v>0</v>
      </c>
      <c r="H57">
        <v>3</v>
      </c>
      <c r="I57" s="31">
        <f t="shared" si="0"/>
        <v>3</v>
      </c>
      <c r="J57">
        <v>0</v>
      </c>
      <c r="K57">
        <v>3</v>
      </c>
      <c r="L57" s="16">
        <f t="shared" si="1"/>
        <v>1.6358679188129766</v>
      </c>
      <c r="M57" s="15">
        <v>0</v>
      </c>
      <c r="N57" s="15">
        <v>0</v>
      </c>
      <c r="O57" s="15">
        <v>3</v>
      </c>
      <c r="P57">
        <v>3</v>
      </c>
      <c r="Q57">
        <v>5</v>
      </c>
      <c r="R57">
        <v>8</v>
      </c>
      <c r="S57" s="13">
        <f t="shared" si="2"/>
        <v>0</v>
      </c>
      <c r="T57" s="13">
        <f t="shared" si="3"/>
        <v>0</v>
      </c>
      <c r="U57" s="2">
        <v>110.03333333330001</v>
      </c>
      <c r="V57" s="2">
        <v>11</v>
      </c>
      <c r="W57">
        <v>11</v>
      </c>
      <c r="X57">
        <v>39.409999999999997</v>
      </c>
      <c r="Y57" s="32">
        <f t="shared" si="4"/>
        <v>0.21821067248561796</v>
      </c>
      <c r="Z57" s="15">
        <f t="shared" si="5"/>
        <v>0</v>
      </c>
      <c r="AA57">
        <v>9</v>
      </c>
      <c r="AB57">
        <v>0</v>
      </c>
      <c r="AC57">
        <v>2</v>
      </c>
      <c r="AD57" s="13">
        <f t="shared" si="6"/>
        <v>0</v>
      </c>
      <c r="AE57" s="13">
        <f t="shared" si="7"/>
        <v>0.75</v>
      </c>
      <c r="AF57" s="13">
        <f t="shared" si="8"/>
        <v>0.75</v>
      </c>
      <c r="AI57" s="17" t="str">
        <f t="shared" si="9"/>
        <v xml:space="preserve"> </v>
      </c>
      <c r="AJ57">
        <v>17</v>
      </c>
      <c r="AK57">
        <v>22</v>
      </c>
      <c r="AL57" s="32">
        <f t="shared" si="10"/>
        <v>0.42391304347826086</v>
      </c>
      <c r="AM57">
        <v>9</v>
      </c>
      <c r="AN57">
        <v>6</v>
      </c>
      <c r="AO57" s="33">
        <f t="shared" si="11"/>
        <v>0.16304347826086957</v>
      </c>
      <c r="AP57">
        <v>16</v>
      </c>
      <c r="AQ57">
        <v>22</v>
      </c>
      <c r="AR57" s="33">
        <f t="shared" si="12"/>
        <v>0.41304347826086957</v>
      </c>
      <c r="AS57" s="33">
        <f t="shared" si="13"/>
        <v>0.72222222222222221</v>
      </c>
      <c r="AU57">
        <v>40</v>
      </c>
      <c r="AV57">
        <v>34</v>
      </c>
      <c r="AW57">
        <v>25</v>
      </c>
      <c r="AX57" s="2">
        <v>25.9</v>
      </c>
      <c r="AZ57" s="2">
        <v>30.7</v>
      </c>
      <c r="BA57" s="2">
        <v>22.6</v>
      </c>
      <c r="BB57" s="21">
        <v>-1.9060000000000001</v>
      </c>
      <c r="BD57" s="21">
        <v>1.298</v>
      </c>
      <c r="BE57" s="2">
        <v>22</v>
      </c>
      <c r="BF57" s="2">
        <v>22.3</v>
      </c>
      <c r="BG57" s="2">
        <v>22</v>
      </c>
      <c r="BH57" s="21">
        <v>-3.8570000000000002</v>
      </c>
      <c r="BI57" s="21">
        <v>-11.282</v>
      </c>
      <c r="BJ57" t="s">
        <v>3287</v>
      </c>
      <c r="BK57" s="2">
        <v>42</v>
      </c>
      <c r="BL57" t="s">
        <v>2507</v>
      </c>
      <c r="BM57" s="2">
        <v>29.2</v>
      </c>
      <c r="BN57" t="s">
        <v>2400</v>
      </c>
      <c r="BO57" s="2">
        <v>28.9</v>
      </c>
      <c r="BP57" t="s">
        <v>3697</v>
      </c>
      <c r="BQ57" s="2">
        <v>54.4</v>
      </c>
      <c r="BR57" t="s">
        <v>2656</v>
      </c>
      <c r="BS57" s="2">
        <v>43.7</v>
      </c>
      <c r="BT57" s="32">
        <f t="shared" si="14"/>
        <v>0.10526315789473684</v>
      </c>
      <c r="BU57" s="34">
        <f t="shared" si="15"/>
        <v>0.87272727272727268</v>
      </c>
      <c r="BV57" s="35">
        <f t="shared" si="16"/>
        <v>883.25358851674628</v>
      </c>
      <c r="BW57" s="32">
        <f t="shared" si="17"/>
        <v>-2.2009569377990479E-2</v>
      </c>
      <c r="BX57" s="36">
        <f t="shared" si="18"/>
        <v>2.1818181818181817</v>
      </c>
      <c r="BY57" s="37">
        <f t="shared" si="19"/>
        <v>3.8181818181818179</v>
      </c>
      <c r="BZ57" s="37">
        <f t="shared" si="20"/>
        <v>20.727272727272727</v>
      </c>
      <c r="CA57" s="37">
        <f t="shared" si="21"/>
        <v>30</v>
      </c>
      <c r="CB57" s="37">
        <f t="shared" si="22"/>
        <v>48.545454545454547</v>
      </c>
      <c r="CC57" s="37">
        <f t="shared" si="23"/>
        <v>60</v>
      </c>
      <c r="CD57" s="38">
        <f t="shared" si="24"/>
        <v>-11.454545454545453</v>
      </c>
      <c r="CE57" s="3">
        <v>4</v>
      </c>
      <c r="CF57" s="3">
        <v>7</v>
      </c>
      <c r="CG57" s="3">
        <v>34</v>
      </c>
      <c r="CH57" s="3">
        <v>48</v>
      </c>
      <c r="CI57" s="3">
        <v>26</v>
      </c>
      <c r="CJ57" s="3">
        <v>28</v>
      </c>
      <c r="CK57" s="3">
        <v>27</v>
      </c>
      <c r="CL57" s="3">
        <v>25</v>
      </c>
      <c r="CM57" s="20">
        <f t="shared" si="25"/>
        <v>-4.2978787878787834</v>
      </c>
      <c r="CN57" s="37">
        <f t="shared" si="26"/>
        <v>2.1314387211367678</v>
      </c>
      <c r="CO57" s="37">
        <f t="shared" si="27"/>
        <v>2.7404212128901295</v>
      </c>
      <c r="CP57" s="37">
        <f t="shared" si="28"/>
        <v>25.425019030702867</v>
      </c>
      <c r="CQ57" s="37">
        <f t="shared" si="29"/>
        <v>31.362598325298151</v>
      </c>
      <c r="CR57" s="37">
        <f t="shared" si="30"/>
        <v>47.348388733823903</v>
      </c>
      <c r="CS57" s="37">
        <f t="shared" si="31"/>
        <v>61.507231667089577</v>
      </c>
      <c r="CT57" s="22">
        <f t="shared" si="32"/>
        <v>2.7042974787202212</v>
      </c>
      <c r="CU57" s="35">
        <v>14</v>
      </c>
      <c r="CV57" s="35">
        <v>18</v>
      </c>
      <c r="CW57" s="35">
        <v>153</v>
      </c>
      <c r="CX57" s="35">
        <v>188</v>
      </c>
      <c r="CY57" s="35">
        <v>66</v>
      </c>
      <c r="CZ57" s="35">
        <v>69</v>
      </c>
      <c r="DA57" s="35">
        <v>129</v>
      </c>
      <c r="DB57" s="35">
        <v>78</v>
      </c>
      <c r="DC57">
        <v>0</v>
      </c>
      <c r="DD57">
        <v>0</v>
      </c>
      <c r="DE57" s="35">
        <f t="shared" si="33"/>
        <v>0</v>
      </c>
      <c r="DF57" s="36">
        <f t="shared" si="34"/>
        <v>0</v>
      </c>
      <c r="DG57" s="37">
        <f t="shared" si="35"/>
        <v>0</v>
      </c>
      <c r="DH57" s="37">
        <f t="shared" si="36"/>
        <v>0</v>
      </c>
      <c r="DI57" s="2">
        <v>56.4</v>
      </c>
      <c r="DJ57">
        <v>3</v>
      </c>
      <c r="DK57">
        <v>4</v>
      </c>
      <c r="DL57">
        <v>-7.1</v>
      </c>
      <c r="DM57">
        <v>52</v>
      </c>
      <c r="DN57">
        <v>57</v>
      </c>
      <c r="DO57">
        <v>5.9</v>
      </c>
      <c r="DP57">
        <v>38</v>
      </c>
      <c r="DQ57">
        <v>39</v>
      </c>
      <c r="DR57">
        <v>5.6</v>
      </c>
      <c r="DS57">
        <v>23</v>
      </c>
      <c r="DT57">
        <v>24</v>
      </c>
      <c r="DU57">
        <v>4.8</v>
      </c>
      <c r="DV57" s="39">
        <v>-1.2</v>
      </c>
      <c r="DW57" s="39">
        <v>-1.2</v>
      </c>
      <c r="DX57" s="39">
        <v>-0.5</v>
      </c>
      <c r="DY57" s="39">
        <v>-0.2</v>
      </c>
      <c r="DZ57" s="39">
        <v>0.7</v>
      </c>
      <c r="EA57" s="39">
        <v>-1.1000000000000001</v>
      </c>
    </row>
    <row r="58" spans="1:131" x14ac:dyDescent="0.2">
      <c r="A58" s="12" t="s">
        <v>458</v>
      </c>
      <c r="B58" s="12" t="s">
        <v>459</v>
      </c>
      <c r="C58" t="s">
        <v>457</v>
      </c>
      <c r="D58" t="s">
        <v>460</v>
      </c>
      <c r="E58" s="12" t="s">
        <v>461</v>
      </c>
      <c r="F58">
        <v>39</v>
      </c>
      <c r="G58">
        <v>2</v>
      </c>
      <c r="H58">
        <v>6</v>
      </c>
      <c r="I58" s="31">
        <f t="shared" si="0"/>
        <v>8</v>
      </c>
      <c r="J58">
        <v>3</v>
      </c>
      <c r="K58">
        <v>3</v>
      </c>
      <c r="L58" s="16">
        <f t="shared" si="1"/>
        <v>2.5927259632701825</v>
      </c>
      <c r="M58" s="15">
        <v>2</v>
      </c>
      <c r="N58" s="15">
        <v>3</v>
      </c>
      <c r="O58" s="15">
        <v>3</v>
      </c>
      <c r="P58">
        <v>25</v>
      </c>
      <c r="Q58">
        <v>8</v>
      </c>
      <c r="R58">
        <v>5</v>
      </c>
      <c r="S58" s="13">
        <f t="shared" si="2"/>
        <v>0.08</v>
      </c>
      <c r="T58" s="13">
        <f t="shared" si="3"/>
        <v>5.2631578947368418E-2</v>
      </c>
      <c r="U58" s="2">
        <v>185.13333333329999</v>
      </c>
      <c r="V58" s="2">
        <v>4.7333333333000001</v>
      </c>
      <c r="W58">
        <v>4.75</v>
      </c>
      <c r="X58">
        <v>43.64</v>
      </c>
      <c r="Y58" s="32">
        <f t="shared" si="4"/>
        <v>9.8160777020045456E-2</v>
      </c>
      <c r="Z58" s="15">
        <f t="shared" si="5"/>
        <v>30.6</v>
      </c>
      <c r="AA58">
        <v>4</v>
      </c>
      <c r="AB58">
        <v>51</v>
      </c>
      <c r="AC58">
        <v>26</v>
      </c>
      <c r="AD58" s="13">
        <f t="shared" si="6"/>
        <v>0.2</v>
      </c>
      <c r="AE58" s="13">
        <f t="shared" si="7"/>
        <v>0.6</v>
      </c>
      <c r="AF58" s="13">
        <f t="shared" si="8"/>
        <v>0.8</v>
      </c>
      <c r="AG58">
        <v>1</v>
      </c>
      <c r="AH58">
        <v>2</v>
      </c>
      <c r="AI58" s="17">
        <f t="shared" si="9"/>
        <v>0.33333333333333331</v>
      </c>
      <c r="AJ58">
        <v>19</v>
      </c>
      <c r="AK58">
        <v>33</v>
      </c>
      <c r="AL58" s="32">
        <f t="shared" si="10"/>
        <v>0.33986928104575165</v>
      </c>
      <c r="AM58">
        <v>21</v>
      </c>
      <c r="AN58">
        <v>18</v>
      </c>
      <c r="AO58" s="33">
        <f t="shared" si="11"/>
        <v>0.25490196078431371</v>
      </c>
      <c r="AP58">
        <v>27</v>
      </c>
      <c r="AQ58">
        <v>35</v>
      </c>
      <c r="AR58" s="33">
        <f t="shared" si="12"/>
        <v>0.40522875816993464</v>
      </c>
      <c r="AS58" s="33">
        <f t="shared" si="13"/>
        <v>0.5714285714285714</v>
      </c>
      <c r="AT58">
        <v>15</v>
      </c>
      <c r="AU58">
        <v>83</v>
      </c>
      <c r="AV58">
        <v>60</v>
      </c>
      <c r="AW58">
        <v>51</v>
      </c>
      <c r="AX58" s="2">
        <v>25.4</v>
      </c>
      <c r="AY58" s="3">
        <v>16</v>
      </c>
      <c r="AZ58" s="2">
        <v>31.6</v>
      </c>
      <c r="BA58" s="2">
        <v>21.3</v>
      </c>
      <c r="BB58" s="21">
        <v>-2.903</v>
      </c>
      <c r="BC58">
        <v>16</v>
      </c>
      <c r="BD58" s="21">
        <v>-1.915</v>
      </c>
      <c r="BE58" s="2">
        <v>25.2</v>
      </c>
      <c r="BF58" s="2">
        <v>32.200000000000003</v>
      </c>
      <c r="BG58" s="2">
        <v>18.100000000000001</v>
      </c>
      <c r="BH58" s="21">
        <v>0.26700000000000002</v>
      </c>
      <c r="BI58" s="21">
        <v>1.524</v>
      </c>
      <c r="BJ58" t="s">
        <v>1663</v>
      </c>
      <c r="BK58" s="2">
        <v>56.9</v>
      </c>
      <c r="BL58" t="s">
        <v>831</v>
      </c>
      <c r="BM58" s="2">
        <v>54.4</v>
      </c>
      <c r="BN58" t="s">
        <v>3399</v>
      </c>
      <c r="BO58" s="2">
        <v>24.1</v>
      </c>
      <c r="BP58" t="s">
        <v>3710</v>
      </c>
      <c r="BQ58" s="2">
        <v>39.799999999999997</v>
      </c>
      <c r="BR58" t="s">
        <v>3333</v>
      </c>
      <c r="BS58" s="2">
        <v>31.9</v>
      </c>
      <c r="BT58" s="32">
        <f t="shared" si="14"/>
        <v>9.8039215686274508E-2</v>
      </c>
      <c r="BU58" s="34">
        <f t="shared" si="15"/>
        <v>0.94594594594594594</v>
      </c>
      <c r="BV58" s="35">
        <f t="shared" si="16"/>
        <v>955.74986751457334</v>
      </c>
      <c r="BW58" s="32">
        <f t="shared" si="17"/>
        <v>4.3985161632220451E-2</v>
      </c>
      <c r="BX58" s="36">
        <f t="shared" si="18"/>
        <v>3.2502708559275475</v>
      </c>
      <c r="BY58" s="37">
        <f t="shared" si="19"/>
        <v>1.3001083423710191</v>
      </c>
      <c r="BZ58" s="37">
        <f t="shared" si="20"/>
        <v>33.152762730460992</v>
      </c>
      <c r="CA58" s="37">
        <f t="shared" si="21"/>
        <v>24.052004333863852</v>
      </c>
      <c r="CB58" s="37">
        <f t="shared" si="22"/>
        <v>55.579631636361071</v>
      </c>
      <c r="CC58" s="37">
        <f t="shared" si="23"/>
        <v>50.37919826687699</v>
      </c>
      <c r="CD58" s="38">
        <f t="shared" si="24"/>
        <v>5.200433369484081</v>
      </c>
      <c r="CE58" s="3">
        <v>10</v>
      </c>
      <c r="CF58" s="3">
        <v>4</v>
      </c>
      <c r="CG58" s="3">
        <v>92</v>
      </c>
      <c r="CH58" s="3">
        <v>70</v>
      </c>
      <c r="CI58" s="3">
        <v>32</v>
      </c>
      <c r="CJ58" s="3">
        <v>36</v>
      </c>
      <c r="CK58" s="3">
        <v>45</v>
      </c>
      <c r="CL58" s="3">
        <v>37</v>
      </c>
      <c r="CM58" s="20">
        <f t="shared" si="25"/>
        <v>-4.2852344801632469E-2</v>
      </c>
      <c r="CN58" s="37">
        <f t="shared" si="26"/>
        <v>2.3619826552915462</v>
      </c>
      <c r="CO58" s="37">
        <f t="shared" si="27"/>
        <v>2.4324896002256224</v>
      </c>
      <c r="CP58" s="37">
        <f t="shared" si="28"/>
        <v>31.375590495663822</v>
      </c>
      <c r="CQ58" s="37">
        <f t="shared" si="29"/>
        <v>30.247479376718609</v>
      </c>
      <c r="CR58" s="37">
        <f t="shared" si="30"/>
        <v>59.261087217090882</v>
      </c>
      <c r="CS58" s="37">
        <f t="shared" si="31"/>
        <v>56.158781639991538</v>
      </c>
      <c r="CT58" s="22">
        <f t="shared" si="32"/>
        <v>2.0981277923847372</v>
      </c>
      <c r="CU58" s="35">
        <v>67</v>
      </c>
      <c r="CV58" s="35">
        <v>69</v>
      </c>
      <c r="CW58" s="35">
        <v>823</v>
      </c>
      <c r="CX58" s="35">
        <v>789</v>
      </c>
      <c r="CY58" s="35">
        <v>340</v>
      </c>
      <c r="CZ58" s="35">
        <v>346</v>
      </c>
      <c r="DA58" s="35">
        <v>389</v>
      </c>
      <c r="DB58" s="35">
        <v>451</v>
      </c>
      <c r="DC58">
        <v>14</v>
      </c>
      <c r="DD58">
        <v>10</v>
      </c>
      <c r="DE58" s="35">
        <f t="shared" si="33"/>
        <v>-4</v>
      </c>
      <c r="DF58" s="36">
        <f t="shared" si="34"/>
        <v>4.5503791982985664</v>
      </c>
      <c r="DG58" s="37">
        <f t="shared" si="35"/>
        <v>3.2502708559275475</v>
      </c>
      <c r="DH58" s="37">
        <f t="shared" si="36"/>
        <v>-1.3001083423710191</v>
      </c>
      <c r="DI58" s="2">
        <v>137.19999999999999</v>
      </c>
      <c r="DJ58">
        <v>7</v>
      </c>
      <c r="DK58">
        <v>3</v>
      </c>
      <c r="DL58">
        <v>16.8</v>
      </c>
      <c r="DM58">
        <v>131</v>
      </c>
      <c r="DN58">
        <v>109</v>
      </c>
      <c r="DO58">
        <v>3.5</v>
      </c>
      <c r="DP58">
        <v>103</v>
      </c>
      <c r="DQ58">
        <v>76</v>
      </c>
      <c r="DR58">
        <v>6.5</v>
      </c>
      <c r="DS58">
        <v>77</v>
      </c>
      <c r="DT58">
        <v>50</v>
      </c>
      <c r="DU58">
        <v>9.6999999999999993</v>
      </c>
      <c r="DV58" s="39">
        <v>2.7</v>
      </c>
      <c r="DW58" s="39">
        <v>2.7</v>
      </c>
      <c r="DX58" s="39">
        <v>-0.1</v>
      </c>
      <c r="DY58" s="39">
        <v>-0.9</v>
      </c>
      <c r="DZ58" s="39">
        <v>0.60000000000000009</v>
      </c>
      <c r="EA58" s="39">
        <v>2.2999999999999998</v>
      </c>
    </row>
    <row r="59" spans="1:131" x14ac:dyDescent="0.2">
      <c r="A59" s="12" t="s">
        <v>464</v>
      </c>
      <c r="B59" s="12" t="s">
        <v>465</v>
      </c>
      <c r="C59" t="s">
        <v>463</v>
      </c>
      <c r="D59" t="s">
        <v>317</v>
      </c>
      <c r="E59" s="12" t="s">
        <v>170</v>
      </c>
      <c r="F59">
        <v>76</v>
      </c>
      <c r="G59">
        <v>15</v>
      </c>
      <c r="H59">
        <v>18</v>
      </c>
      <c r="I59" s="31">
        <f t="shared" si="0"/>
        <v>33</v>
      </c>
      <c r="J59">
        <v>13</v>
      </c>
      <c r="K59">
        <v>5</v>
      </c>
      <c r="L59" s="16">
        <f t="shared" si="1"/>
        <v>1.8993413058770261</v>
      </c>
      <c r="M59" s="15">
        <v>15</v>
      </c>
      <c r="N59" s="15">
        <v>13</v>
      </c>
      <c r="O59" s="15">
        <v>5</v>
      </c>
      <c r="P59">
        <v>152</v>
      </c>
      <c r="Q59">
        <v>45</v>
      </c>
      <c r="R59">
        <v>53</v>
      </c>
      <c r="S59" s="13">
        <f t="shared" si="2"/>
        <v>9.8684210526315791E-2</v>
      </c>
      <c r="T59" s="13">
        <f t="shared" si="3"/>
        <v>0.06</v>
      </c>
      <c r="U59" s="2">
        <v>1042.4666666666999</v>
      </c>
      <c r="V59" s="2">
        <v>13.7166666667</v>
      </c>
      <c r="W59">
        <v>13.3</v>
      </c>
      <c r="X59">
        <v>35.24</v>
      </c>
      <c r="Y59" s="32">
        <f t="shared" si="4"/>
        <v>0.27400082406262871</v>
      </c>
      <c r="Z59" s="15">
        <f t="shared" si="5"/>
        <v>165.45454545454547</v>
      </c>
      <c r="AA59">
        <v>22</v>
      </c>
      <c r="AB59">
        <v>115</v>
      </c>
      <c r="AC59">
        <v>78</v>
      </c>
      <c r="AD59" s="13">
        <f t="shared" si="6"/>
        <v>0.34090909090909088</v>
      </c>
      <c r="AE59" s="13">
        <f t="shared" si="7"/>
        <v>0.40909090909090912</v>
      </c>
      <c r="AF59" s="13">
        <f t="shared" si="8"/>
        <v>0.75</v>
      </c>
      <c r="AG59">
        <v>459</v>
      </c>
      <c r="AH59">
        <v>487</v>
      </c>
      <c r="AI59" s="17">
        <f t="shared" si="9"/>
        <v>0.48520084566596194</v>
      </c>
      <c r="AJ59">
        <v>153</v>
      </c>
      <c r="AK59">
        <v>174</v>
      </c>
      <c r="AL59" s="32">
        <f t="shared" si="10"/>
        <v>0.3250497017892644</v>
      </c>
      <c r="AM59">
        <v>157</v>
      </c>
      <c r="AN59">
        <v>136</v>
      </c>
      <c r="AO59" s="33">
        <f t="shared" si="11"/>
        <v>0.29125248508946322</v>
      </c>
      <c r="AP59">
        <v>177</v>
      </c>
      <c r="AQ59">
        <v>209</v>
      </c>
      <c r="AR59" s="33">
        <f t="shared" si="12"/>
        <v>0.38369781312127238</v>
      </c>
      <c r="AS59" s="33">
        <f t="shared" si="13"/>
        <v>0.52741935483870972</v>
      </c>
      <c r="AT59">
        <v>12</v>
      </c>
      <c r="AU59">
        <v>346</v>
      </c>
      <c r="AV59">
        <v>419</v>
      </c>
      <c r="AW59">
        <v>334</v>
      </c>
      <c r="AX59" s="2">
        <v>29.1</v>
      </c>
      <c r="AY59" s="3">
        <v>2</v>
      </c>
      <c r="AZ59" s="2">
        <v>33.5</v>
      </c>
      <c r="BA59" s="2">
        <v>26.2</v>
      </c>
      <c r="BB59" s="21">
        <v>0.8</v>
      </c>
      <c r="BC59">
        <v>5</v>
      </c>
      <c r="BD59" s="21">
        <v>-0.09</v>
      </c>
      <c r="BE59" s="2">
        <v>29.9</v>
      </c>
      <c r="BF59" s="2">
        <v>34</v>
      </c>
      <c r="BG59" s="2">
        <v>25.9</v>
      </c>
      <c r="BH59" s="21">
        <v>0.91700000000000004</v>
      </c>
      <c r="BI59" s="21">
        <v>2.4859999999999998</v>
      </c>
      <c r="BJ59" t="s">
        <v>3519</v>
      </c>
      <c r="BK59" s="2">
        <v>45</v>
      </c>
      <c r="BL59" t="s">
        <v>1836</v>
      </c>
      <c r="BM59" s="2">
        <v>39.9</v>
      </c>
      <c r="BN59" t="s">
        <v>1330</v>
      </c>
      <c r="BO59" s="2">
        <v>34</v>
      </c>
      <c r="BP59" t="s">
        <v>757</v>
      </c>
      <c r="BQ59" s="2">
        <v>42.6</v>
      </c>
      <c r="BR59" t="s">
        <v>2126</v>
      </c>
      <c r="BS59" s="2">
        <v>36.700000000000003</v>
      </c>
      <c r="BT59" s="32">
        <f t="shared" si="14"/>
        <v>7.857142857142857E-2</v>
      </c>
      <c r="BU59" s="34">
        <f t="shared" si="15"/>
        <v>0.89549549549549545</v>
      </c>
      <c r="BV59" s="35">
        <f t="shared" si="16"/>
        <v>903.35263835263834</v>
      </c>
      <c r="BW59" s="32">
        <f t="shared" si="17"/>
        <v>-2.5933075933075977E-2</v>
      </c>
      <c r="BX59" s="36">
        <f t="shared" si="18"/>
        <v>2.5324550744966277</v>
      </c>
      <c r="BY59" s="37">
        <f t="shared" si="19"/>
        <v>3.3382362345637362</v>
      </c>
      <c r="BZ59" s="37">
        <f t="shared" si="20"/>
        <v>32.231246402684349</v>
      </c>
      <c r="CA59" s="37">
        <f t="shared" si="21"/>
        <v>31.943467416946095</v>
      </c>
      <c r="CB59" s="37">
        <f t="shared" si="22"/>
        <v>57.325573959060023</v>
      </c>
      <c r="CC59" s="37">
        <f t="shared" si="23"/>
        <v>55.541344247482854</v>
      </c>
      <c r="CD59" s="38">
        <f t="shared" si="24"/>
        <v>1.7842297115771686</v>
      </c>
      <c r="CE59" s="3">
        <v>44</v>
      </c>
      <c r="CF59" s="3">
        <v>58</v>
      </c>
      <c r="CG59" s="3">
        <v>516</v>
      </c>
      <c r="CH59" s="3">
        <v>497</v>
      </c>
      <c r="CI59" s="3">
        <v>203</v>
      </c>
      <c r="CJ59" s="3">
        <v>181</v>
      </c>
      <c r="CK59" s="3">
        <v>229</v>
      </c>
      <c r="CL59" s="3">
        <v>233</v>
      </c>
      <c r="CM59" s="20">
        <f t="shared" si="25"/>
        <v>-1.5398348045518659</v>
      </c>
      <c r="CN59" s="37">
        <f t="shared" si="26"/>
        <v>2.1730688810562162</v>
      </c>
      <c r="CO59" s="37">
        <f t="shared" si="27"/>
        <v>2.5315132325706431</v>
      </c>
      <c r="CP59" s="37">
        <f t="shared" si="28"/>
        <v>29.370034052213391</v>
      </c>
      <c r="CQ59" s="37">
        <f t="shared" si="29"/>
        <v>29.033992472668615</v>
      </c>
      <c r="CR59" s="37">
        <f t="shared" si="30"/>
        <v>54.080291534739231</v>
      </c>
      <c r="CS59" s="37">
        <f t="shared" si="31"/>
        <v>50.831889599139728</v>
      </c>
      <c r="CT59" s="22">
        <f t="shared" si="32"/>
        <v>-1.4641722240223345</v>
      </c>
      <c r="CU59" s="35">
        <v>97</v>
      </c>
      <c r="CV59" s="35">
        <v>113</v>
      </c>
      <c r="CW59" s="35">
        <v>1214</v>
      </c>
      <c r="CX59" s="35">
        <v>1183</v>
      </c>
      <c r="CY59" s="35">
        <v>527</v>
      </c>
      <c r="CZ59" s="35">
        <v>473</v>
      </c>
      <c r="DA59" s="35">
        <v>500</v>
      </c>
      <c r="DB59" s="35">
        <v>576</v>
      </c>
      <c r="DC59">
        <v>6</v>
      </c>
      <c r="DD59">
        <v>7</v>
      </c>
      <c r="DE59" s="35">
        <f t="shared" si="33"/>
        <v>1</v>
      </c>
      <c r="DF59" s="36">
        <f t="shared" si="34"/>
        <v>0.34533478288590375</v>
      </c>
      <c r="DG59" s="37">
        <f t="shared" si="35"/>
        <v>0.40289058003355432</v>
      </c>
      <c r="DH59" s="37">
        <f t="shared" si="36"/>
        <v>5.7555797147650627E-2</v>
      </c>
      <c r="DI59" s="2">
        <v>566.1</v>
      </c>
      <c r="DJ59">
        <v>16</v>
      </c>
      <c r="DK59">
        <v>33</v>
      </c>
      <c r="DL59">
        <v>-6.8</v>
      </c>
      <c r="DM59">
        <v>540</v>
      </c>
      <c r="DN59">
        <v>537</v>
      </c>
      <c r="DO59">
        <v>-0.1</v>
      </c>
      <c r="DP59">
        <v>416</v>
      </c>
      <c r="DQ59">
        <v>402</v>
      </c>
      <c r="DR59">
        <v>1.4</v>
      </c>
      <c r="DS59">
        <v>324</v>
      </c>
      <c r="DT59">
        <v>302</v>
      </c>
      <c r="DU59">
        <v>2.6</v>
      </c>
      <c r="DV59" s="39">
        <v>2.4</v>
      </c>
      <c r="DW59" s="39">
        <v>2.4</v>
      </c>
      <c r="DX59" s="39">
        <v>-0.60000000000000009</v>
      </c>
      <c r="DY59" s="39">
        <v>0.1</v>
      </c>
      <c r="DZ59" s="39">
        <v>0</v>
      </c>
      <c r="EA59" s="39">
        <v>1.9</v>
      </c>
    </row>
    <row r="60" spans="1:131" x14ac:dyDescent="0.2">
      <c r="A60" s="12" t="s">
        <v>469</v>
      </c>
      <c r="B60" s="12" t="s">
        <v>470</v>
      </c>
      <c r="C60" t="s">
        <v>468</v>
      </c>
      <c r="D60" t="s">
        <v>305</v>
      </c>
      <c r="E60" s="12" t="s">
        <v>178</v>
      </c>
      <c r="F60">
        <v>15</v>
      </c>
      <c r="G60">
        <v>0</v>
      </c>
      <c r="H60">
        <v>1</v>
      </c>
      <c r="I60" s="31">
        <f t="shared" si="0"/>
        <v>1</v>
      </c>
      <c r="J60">
        <v>1</v>
      </c>
      <c r="K60">
        <v>0</v>
      </c>
      <c r="L60" s="16">
        <f t="shared" si="1"/>
        <v>0.35685963521022146</v>
      </c>
      <c r="M60" s="15">
        <v>0</v>
      </c>
      <c r="N60" s="15">
        <v>1</v>
      </c>
      <c r="O60" s="15">
        <v>0</v>
      </c>
      <c r="P60">
        <v>11</v>
      </c>
      <c r="Q60">
        <v>5</v>
      </c>
      <c r="R60">
        <v>7</v>
      </c>
      <c r="S60" s="13">
        <f t="shared" si="2"/>
        <v>0</v>
      </c>
      <c r="T60" s="13">
        <f t="shared" si="3"/>
        <v>0</v>
      </c>
      <c r="U60" s="2">
        <v>168.13333333329999</v>
      </c>
      <c r="V60" s="2">
        <v>11.2</v>
      </c>
      <c r="W60">
        <v>10.98</v>
      </c>
      <c r="X60">
        <v>38.44</v>
      </c>
      <c r="Y60" s="32">
        <f t="shared" si="4"/>
        <v>0.22217725617159045</v>
      </c>
      <c r="Z60" s="15">
        <f t="shared" si="5"/>
        <v>39</v>
      </c>
      <c r="AA60">
        <v>12</v>
      </c>
      <c r="AB60">
        <v>10</v>
      </c>
      <c r="AC60">
        <v>7</v>
      </c>
      <c r="AD60" s="13">
        <f t="shared" si="6"/>
        <v>0</v>
      </c>
      <c r="AE60" s="13">
        <f t="shared" si="7"/>
        <v>0.5</v>
      </c>
      <c r="AF60" s="13">
        <f t="shared" si="8"/>
        <v>0.5</v>
      </c>
      <c r="AI60" s="17" t="str">
        <f t="shared" si="9"/>
        <v xml:space="preserve"> </v>
      </c>
      <c r="AJ60">
        <v>24</v>
      </c>
      <c r="AK60">
        <v>22</v>
      </c>
      <c r="AL60" s="32">
        <f t="shared" si="10"/>
        <v>0.36507936507936506</v>
      </c>
      <c r="AM60">
        <v>20</v>
      </c>
      <c r="AN60">
        <v>13</v>
      </c>
      <c r="AO60" s="33">
        <f t="shared" si="11"/>
        <v>0.26190476190476192</v>
      </c>
      <c r="AP60">
        <v>23</v>
      </c>
      <c r="AQ60">
        <v>24</v>
      </c>
      <c r="AR60" s="33">
        <f t="shared" si="12"/>
        <v>0.37301587301587302</v>
      </c>
      <c r="AS60" s="33">
        <f t="shared" si="13"/>
        <v>0.58227848101265822</v>
      </c>
      <c r="AU60">
        <v>56</v>
      </c>
      <c r="AV60">
        <v>57</v>
      </c>
      <c r="AW60">
        <v>34</v>
      </c>
      <c r="AX60" s="2">
        <v>27.1</v>
      </c>
      <c r="AZ60" s="2">
        <v>32.299999999999997</v>
      </c>
      <c r="BA60" s="2">
        <v>23.6</v>
      </c>
      <c r="BB60" s="21">
        <v>-0.92600000000000005</v>
      </c>
      <c r="BD60" s="21">
        <v>1.984</v>
      </c>
      <c r="BE60" s="2">
        <v>26.2</v>
      </c>
      <c r="BF60" s="2">
        <v>30.6</v>
      </c>
      <c r="BG60" s="2">
        <v>24.6</v>
      </c>
      <c r="BH60" s="21">
        <v>-0.42699999999999999</v>
      </c>
      <c r="BI60" s="21">
        <v>-4.6859999999999999</v>
      </c>
      <c r="BJ60" t="s">
        <v>1576</v>
      </c>
      <c r="BK60" s="2">
        <v>30.4</v>
      </c>
      <c r="BL60" t="s">
        <v>2856</v>
      </c>
      <c r="BM60" s="2">
        <v>30.3</v>
      </c>
      <c r="BN60" t="s">
        <v>969</v>
      </c>
      <c r="BO60" s="2">
        <v>25.7</v>
      </c>
      <c r="BP60" t="s">
        <v>3075</v>
      </c>
      <c r="BQ60" s="2">
        <v>48.3</v>
      </c>
      <c r="BR60" t="s">
        <v>3338</v>
      </c>
      <c r="BS60" s="2">
        <v>38.700000000000003</v>
      </c>
      <c r="BT60" s="32">
        <f t="shared" si="14"/>
        <v>2.564102564102564E-2</v>
      </c>
      <c r="BU60" s="34">
        <f t="shared" si="15"/>
        <v>0.94444444444444442</v>
      </c>
      <c r="BV60" s="35">
        <f t="shared" si="16"/>
        <v>947.008547008547</v>
      </c>
      <c r="BW60" s="32">
        <f t="shared" si="17"/>
        <v>-2.991452991452994E-2</v>
      </c>
      <c r="BX60" s="36">
        <f t="shared" si="18"/>
        <v>0.71428571428571419</v>
      </c>
      <c r="BY60" s="37">
        <f t="shared" si="19"/>
        <v>1.0714285714285714</v>
      </c>
      <c r="BZ60" s="37">
        <f t="shared" si="20"/>
        <v>27.857142857142858</v>
      </c>
      <c r="CA60" s="37">
        <f t="shared" si="21"/>
        <v>19.285714285714288</v>
      </c>
      <c r="CB60" s="37">
        <f t="shared" si="22"/>
        <v>51.428571428571423</v>
      </c>
      <c r="CC60" s="37">
        <f t="shared" si="23"/>
        <v>45</v>
      </c>
      <c r="CD60" s="38">
        <f t="shared" si="24"/>
        <v>6.4285714285714235</v>
      </c>
      <c r="CE60" s="3">
        <v>2</v>
      </c>
      <c r="CF60" s="3">
        <v>3</v>
      </c>
      <c r="CG60" s="3">
        <v>76</v>
      </c>
      <c r="CH60" s="3">
        <v>51</v>
      </c>
      <c r="CI60" s="3">
        <v>27</v>
      </c>
      <c r="CJ60" s="3">
        <v>33</v>
      </c>
      <c r="CK60" s="3">
        <v>39</v>
      </c>
      <c r="CL60" s="3">
        <v>39</v>
      </c>
      <c r="CM60" s="20">
        <f t="shared" si="25"/>
        <v>11.033887884267624</v>
      </c>
      <c r="CN60" s="37">
        <f t="shared" si="26"/>
        <v>3.121748178980229</v>
      </c>
      <c r="CO60" s="37">
        <f t="shared" si="27"/>
        <v>1.977107180020812</v>
      </c>
      <c r="CP60" s="37">
        <f t="shared" si="28"/>
        <v>24.245577523413118</v>
      </c>
      <c r="CQ60" s="37">
        <f t="shared" si="29"/>
        <v>26.014568158168579</v>
      </c>
      <c r="CR60" s="37">
        <f t="shared" si="30"/>
        <v>45.265348595213325</v>
      </c>
      <c r="CS60" s="37">
        <f t="shared" si="31"/>
        <v>51.925078043704481</v>
      </c>
      <c r="CT60" s="22">
        <f t="shared" si="32"/>
        <v>13.088300877062579</v>
      </c>
      <c r="CU60" s="35">
        <v>30</v>
      </c>
      <c r="CV60" s="35">
        <v>19</v>
      </c>
      <c r="CW60" s="35">
        <v>203</v>
      </c>
      <c r="CX60" s="35">
        <v>231</v>
      </c>
      <c r="CY60" s="35">
        <v>89</v>
      </c>
      <c r="CZ60" s="35">
        <v>111</v>
      </c>
      <c r="DA60" s="35">
        <v>138</v>
      </c>
      <c r="DB60" s="35">
        <v>113</v>
      </c>
      <c r="DC60">
        <v>0</v>
      </c>
      <c r="DD60">
        <v>0</v>
      </c>
      <c r="DE60" s="35">
        <f t="shared" si="33"/>
        <v>0</v>
      </c>
      <c r="DF60" s="36">
        <f t="shared" si="34"/>
        <v>0</v>
      </c>
      <c r="DG60" s="37">
        <f t="shared" si="35"/>
        <v>0</v>
      </c>
      <c r="DH60" s="37">
        <f t="shared" si="36"/>
        <v>0</v>
      </c>
      <c r="DI60" s="2">
        <v>93.2</v>
      </c>
      <c r="DJ60">
        <v>1</v>
      </c>
      <c r="DK60">
        <v>1</v>
      </c>
      <c r="DL60">
        <v>-6.7</v>
      </c>
      <c r="DM60">
        <v>80</v>
      </c>
      <c r="DN60">
        <v>72</v>
      </c>
      <c r="DO60">
        <v>6.1</v>
      </c>
      <c r="DP60">
        <v>61</v>
      </c>
      <c r="DQ60">
        <v>46</v>
      </c>
      <c r="DR60">
        <v>10.199999999999999</v>
      </c>
      <c r="DS60">
        <v>42</v>
      </c>
      <c r="DT60">
        <v>31</v>
      </c>
      <c r="DU60">
        <v>9.4</v>
      </c>
      <c r="DV60" s="39">
        <v>3.2</v>
      </c>
      <c r="DW60" s="39">
        <v>3.2</v>
      </c>
      <c r="DX60" s="39">
        <v>-0.30000000000000004</v>
      </c>
      <c r="DY60" s="39">
        <v>-0.2</v>
      </c>
      <c r="DZ60" s="39">
        <v>0</v>
      </c>
      <c r="EA60" s="39">
        <v>2.6</v>
      </c>
    </row>
    <row r="61" spans="1:131" x14ac:dyDescent="0.2">
      <c r="A61" s="12" t="s">
        <v>474</v>
      </c>
      <c r="B61" s="12" t="s">
        <v>475</v>
      </c>
      <c r="C61" t="s">
        <v>473</v>
      </c>
      <c r="D61" t="s">
        <v>367</v>
      </c>
      <c r="E61" s="12" t="s">
        <v>148</v>
      </c>
      <c r="F61">
        <v>7</v>
      </c>
      <c r="G61">
        <v>0</v>
      </c>
      <c r="H61">
        <v>0</v>
      </c>
      <c r="I61" s="31">
        <f t="shared" si="0"/>
        <v>0</v>
      </c>
      <c r="J61">
        <v>0</v>
      </c>
      <c r="K61">
        <v>0</v>
      </c>
      <c r="L61" s="16">
        <f t="shared" si="1"/>
        <v>0</v>
      </c>
      <c r="M61" s="15">
        <v>0</v>
      </c>
      <c r="N61" s="15">
        <v>0</v>
      </c>
      <c r="O61" s="15">
        <v>0</v>
      </c>
      <c r="P61">
        <v>2</v>
      </c>
      <c r="Q61">
        <v>1</v>
      </c>
      <c r="R61">
        <v>1</v>
      </c>
      <c r="S61" s="13">
        <f t="shared" si="2"/>
        <v>0</v>
      </c>
      <c r="T61" s="13">
        <f t="shared" si="3"/>
        <v>0</v>
      </c>
      <c r="U61" s="2">
        <v>41.616666666699999</v>
      </c>
      <c r="V61" s="2">
        <v>5.9333333333000002</v>
      </c>
      <c r="W61">
        <v>5.95</v>
      </c>
      <c r="X61">
        <v>41.9</v>
      </c>
      <c r="Y61" s="32">
        <f t="shared" si="4"/>
        <v>0.12434691745036573</v>
      </c>
      <c r="Z61" s="15">
        <f t="shared" si="5"/>
        <v>0</v>
      </c>
      <c r="AA61">
        <v>2</v>
      </c>
      <c r="AB61">
        <v>16</v>
      </c>
      <c r="AC61">
        <v>8</v>
      </c>
      <c r="AD61" s="13">
        <f t="shared" si="6"/>
        <v>0</v>
      </c>
      <c r="AE61" s="13">
        <f t="shared" si="7"/>
        <v>0</v>
      </c>
      <c r="AF61" s="13">
        <f t="shared" si="8"/>
        <v>0</v>
      </c>
      <c r="AG61">
        <v>0</v>
      </c>
      <c r="AH61">
        <v>0</v>
      </c>
      <c r="AI61" s="17" t="str">
        <f t="shared" si="9"/>
        <v xml:space="preserve"> </v>
      </c>
      <c r="AJ61">
        <v>8</v>
      </c>
      <c r="AK61">
        <v>2</v>
      </c>
      <c r="AL61" s="32">
        <f t="shared" si="10"/>
        <v>0.27777777777777779</v>
      </c>
      <c r="AM61">
        <v>6</v>
      </c>
      <c r="AN61">
        <v>8</v>
      </c>
      <c r="AO61" s="33">
        <f t="shared" si="11"/>
        <v>0.3888888888888889</v>
      </c>
      <c r="AP61">
        <v>6</v>
      </c>
      <c r="AQ61">
        <v>6</v>
      </c>
      <c r="AR61" s="33">
        <f t="shared" si="12"/>
        <v>0.33333333333333331</v>
      </c>
      <c r="AS61" s="33">
        <f t="shared" si="13"/>
        <v>0.41666666666666669</v>
      </c>
      <c r="AU61">
        <v>10</v>
      </c>
      <c r="AV61">
        <v>17</v>
      </c>
      <c r="AW61">
        <v>11</v>
      </c>
      <c r="AX61" s="2">
        <v>26.1</v>
      </c>
      <c r="AZ61" s="2">
        <v>31.4</v>
      </c>
      <c r="BA61" s="2">
        <v>22.6</v>
      </c>
      <c r="BB61" s="21">
        <v>-1.482</v>
      </c>
      <c r="BD61" s="21">
        <v>-0.69300000000000006</v>
      </c>
      <c r="BE61" s="2">
        <v>24.7</v>
      </c>
      <c r="BF61" s="2">
        <v>33.5</v>
      </c>
      <c r="BG61" s="2">
        <v>16</v>
      </c>
      <c r="BH61" s="21">
        <v>-14.218</v>
      </c>
      <c r="BI61" s="21">
        <v>-20.350000000000001</v>
      </c>
      <c r="BJ61" t="s">
        <v>3648</v>
      </c>
      <c r="BK61" s="2">
        <v>90.1</v>
      </c>
      <c r="BL61" t="s">
        <v>1802</v>
      </c>
      <c r="BM61" s="2">
        <v>68.2</v>
      </c>
      <c r="BN61" t="s">
        <v>2769</v>
      </c>
      <c r="BO61" s="2">
        <v>12.5</v>
      </c>
      <c r="BP61" t="s">
        <v>3371</v>
      </c>
      <c r="BQ61" s="2">
        <v>43.4</v>
      </c>
      <c r="BR61" t="s">
        <v>551</v>
      </c>
      <c r="BS61" s="2">
        <v>38.6</v>
      </c>
      <c r="BT61" s="32">
        <f t="shared" si="14"/>
        <v>0.1</v>
      </c>
      <c r="BU61" s="34">
        <f t="shared" si="15"/>
        <v>0.89655172413793105</v>
      </c>
      <c r="BV61" s="35">
        <f t="shared" si="16"/>
        <v>906.55172413793105</v>
      </c>
      <c r="BW61" s="32">
        <f t="shared" si="17"/>
        <v>-3.4482758620689447E-3</v>
      </c>
      <c r="BX61" s="36">
        <f t="shared" si="18"/>
        <v>1.4446227929455153</v>
      </c>
      <c r="BY61" s="37">
        <f t="shared" si="19"/>
        <v>4.3338683788365469</v>
      </c>
      <c r="BZ61" s="37">
        <f t="shared" si="20"/>
        <v>14.446227929455155</v>
      </c>
      <c r="CA61" s="37">
        <f t="shared" si="21"/>
        <v>41.894060995419942</v>
      </c>
      <c r="CB61" s="37">
        <f t="shared" si="22"/>
        <v>28.89245585891031</v>
      </c>
      <c r="CC61" s="37">
        <f t="shared" si="23"/>
        <v>82.343499197894374</v>
      </c>
      <c r="CD61" s="38">
        <f t="shared" si="24"/>
        <v>-53.451043338984064</v>
      </c>
      <c r="CE61" s="3">
        <v>1</v>
      </c>
      <c r="CF61" s="3">
        <v>3</v>
      </c>
      <c r="CG61" s="3">
        <v>9</v>
      </c>
      <c r="CH61" s="3">
        <v>26</v>
      </c>
      <c r="CI61" s="3">
        <v>3</v>
      </c>
      <c r="CJ61" s="3">
        <v>12</v>
      </c>
      <c r="CK61" s="3">
        <v>16</v>
      </c>
      <c r="CL61" s="3">
        <v>7</v>
      </c>
      <c r="CM61" s="20">
        <f t="shared" si="25"/>
        <v>-31.884043338984061</v>
      </c>
      <c r="CN61" s="37">
        <f t="shared" si="26"/>
        <v>1.6365496079099897</v>
      </c>
      <c r="CO61" s="37">
        <f t="shared" si="27"/>
        <v>1.431980906921241</v>
      </c>
      <c r="CP61" s="37">
        <f t="shared" si="28"/>
        <v>26.389362427548583</v>
      </c>
      <c r="CQ61" s="37">
        <f t="shared" si="29"/>
        <v>30.480736447323558</v>
      </c>
      <c r="CR61" s="37">
        <f t="shared" si="30"/>
        <v>59.734060688714621</v>
      </c>
      <c r="CS61" s="37">
        <f t="shared" si="31"/>
        <v>59.324923286737125</v>
      </c>
      <c r="CT61" s="22">
        <f t="shared" si="32"/>
        <v>-53.86018074096156</v>
      </c>
      <c r="CU61" s="35">
        <v>8</v>
      </c>
      <c r="CV61" s="35">
        <v>7</v>
      </c>
      <c r="CW61" s="35">
        <v>121</v>
      </c>
      <c r="CX61" s="35">
        <v>142</v>
      </c>
      <c r="CY61" s="35">
        <v>70</v>
      </c>
      <c r="CZ61" s="35">
        <v>45</v>
      </c>
      <c r="DA61" s="35">
        <v>96</v>
      </c>
      <c r="DB61" s="35">
        <v>93</v>
      </c>
      <c r="DC61">
        <v>1</v>
      </c>
      <c r="DD61">
        <v>1</v>
      </c>
      <c r="DE61" s="35">
        <f t="shared" si="33"/>
        <v>0</v>
      </c>
      <c r="DF61" s="36">
        <f t="shared" si="34"/>
        <v>1.4446227929455153</v>
      </c>
      <c r="DG61" s="37">
        <f t="shared" si="35"/>
        <v>1.4446227929455153</v>
      </c>
      <c r="DH61" s="37">
        <f t="shared" si="36"/>
        <v>0</v>
      </c>
      <c r="DI61" s="2">
        <v>29.4</v>
      </c>
      <c r="DJ61">
        <v>1</v>
      </c>
      <c r="DK61">
        <v>2</v>
      </c>
      <c r="DL61">
        <v>-38.1</v>
      </c>
      <c r="DM61">
        <v>16</v>
      </c>
      <c r="DN61">
        <v>39</v>
      </c>
      <c r="DO61">
        <v>-24.6</v>
      </c>
      <c r="DP61">
        <v>10</v>
      </c>
      <c r="DQ61">
        <v>30</v>
      </c>
      <c r="DR61">
        <v>-27.8</v>
      </c>
      <c r="DS61">
        <v>7</v>
      </c>
      <c r="DT61">
        <v>22</v>
      </c>
      <c r="DU61">
        <v>-25.9</v>
      </c>
      <c r="DV61" s="39">
        <v>-1.9</v>
      </c>
      <c r="DW61" s="39">
        <v>-1.9</v>
      </c>
      <c r="DX61" s="39">
        <v>0</v>
      </c>
      <c r="DY61" s="39">
        <v>0</v>
      </c>
      <c r="DZ61" s="39">
        <v>0.4</v>
      </c>
      <c r="EA61" s="39">
        <v>-1.6</v>
      </c>
    </row>
    <row r="62" spans="1:131" x14ac:dyDescent="0.2">
      <c r="A62" s="12" t="s">
        <v>478</v>
      </c>
      <c r="B62" s="12" t="s">
        <v>479</v>
      </c>
      <c r="C62" t="s">
        <v>477</v>
      </c>
      <c r="D62" t="s">
        <v>112</v>
      </c>
      <c r="E62" s="12" t="s">
        <v>148</v>
      </c>
      <c r="F62">
        <v>47</v>
      </c>
      <c r="G62">
        <v>3</v>
      </c>
      <c r="H62">
        <v>7</v>
      </c>
      <c r="I62" s="31">
        <f t="shared" si="0"/>
        <v>10</v>
      </c>
      <c r="J62">
        <v>3</v>
      </c>
      <c r="K62">
        <v>4</v>
      </c>
      <c r="L62" s="16">
        <f t="shared" si="1"/>
        <v>1.4843524512430226</v>
      </c>
      <c r="M62" s="15">
        <v>3</v>
      </c>
      <c r="N62" s="15">
        <v>3</v>
      </c>
      <c r="O62" s="15">
        <v>3</v>
      </c>
      <c r="P62">
        <v>49</v>
      </c>
      <c r="Q62">
        <v>19</v>
      </c>
      <c r="R62">
        <v>11</v>
      </c>
      <c r="S62" s="13">
        <f t="shared" si="2"/>
        <v>6.1224489795918366E-2</v>
      </c>
      <c r="T62" s="13">
        <f t="shared" si="3"/>
        <v>3.7974683544303799E-2</v>
      </c>
      <c r="U62" s="2">
        <v>404.21666666670001</v>
      </c>
      <c r="V62" s="2">
        <v>8.6</v>
      </c>
      <c r="W62">
        <v>8.59</v>
      </c>
      <c r="X62">
        <v>40.31</v>
      </c>
      <c r="Y62" s="32">
        <f t="shared" si="4"/>
        <v>0.17566462167689159</v>
      </c>
      <c r="Z62" s="15">
        <f t="shared" si="5"/>
        <v>37.6</v>
      </c>
      <c r="AA62">
        <v>19</v>
      </c>
      <c r="AB62">
        <v>64</v>
      </c>
      <c r="AC62">
        <v>72</v>
      </c>
      <c r="AD62" s="13">
        <f t="shared" si="6"/>
        <v>0.2</v>
      </c>
      <c r="AE62" s="13">
        <f t="shared" si="7"/>
        <v>0.4</v>
      </c>
      <c r="AF62" s="13">
        <f t="shared" si="8"/>
        <v>0.60000000000000009</v>
      </c>
      <c r="AG62">
        <v>2</v>
      </c>
      <c r="AH62">
        <v>5</v>
      </c>
      <c r="AI62" s="17">
        <f t="shared" si="9"/>
        <v>0.2857142857142857</v>
      </c>
      <c r="AJ62">
        <v>45</v>
      </c>
      <c r="AK62">
        <v>68</v>
      </c>
      <c r="AL62" s="32">
        <f t="shared" si="10"/>
        <v>0.27901234567901234</v>
      </c>
      <c r="AM62">
        <v>66</v>
      </c>
      <c r="AN62">
        <v>78</v>
      </c>
      <c r="AO62" s="33">
        <f t="shared" si="11"/>
        <v>0.35555555555555557</v>
      </c>
      <c r="AP62">
        <v>71</v>
      </c>
      <c r="AQ62">
        <v>77</v>
      </c>
      <c r="AR62" s="33">
        <f t="shared" si="12"/>
        <v>0.36543209876543209</v>
      </c>
      <c r="AS62" s="33">
        <f t="shared" si="13"/>
        <v>0.43968871595330739</v>
      </c>
      <c r="AT62">
        <v>9</v>
      </c>
      <c r="AU62">
        <v>167</v>
      </c>
      <c r="AV62">
        <v>151</v>
      </c>
      <c r="AW62">
        <v>100</v>
      </c>
      <c r="AX62" s="2">
        <v>27.6</v>
      </c>
      <c r="AY62" s="3">
        <v>14</v>
      </c>
      <c r="AZ62" s="2">
        <v>32.1</v>
      </c>
      <c r="BA62" s="2">
        <v>24.5</v>
      </c>
      <c r="BB62" s="21">
        <v>-0.47100000000000003</v>
      </c>
      <c r="BC62">
        <v>14</v>
      </c>
      <c r="BD62" s="21">
        <v>1.1400000000000001</v>
      </c>
      <c r="BE62" s="2">
        <v>28</v>
      </c>
      <c r="BF62" s="2">
        <v>31.9</v>
      </c>
      <c r="BG62" s="2">
        <v>24.2</v>
      </c>
      <c r="BH62" s="21">
        <v>-0.17799999999999999</v>
      </c>
      <c r="BI62" s="21">
        <v>-15.708</v>
      </c>
      <c r="BJ62" t="s">
        <v>2932</v>
      </c>
      <c r="BK62" s="2">
        <v>54</v>
      </c>
      <c r="BL62" t="s">
        <v>2380</v>
      </c>
      <c r="BM62" s="2">
        <v>34.299999999999997</v>
      </c>
      <c r="BN62" t="s">
        <v>2122</v>
      </c>
      <c r="BO62" s="2">
        <v>34.1</v>
      </c>
      <c r="BP62" t="s">
        <v>1428</v>
      </c>
      <c r="BQ62" s="2">
        <v>43.2</v>
      </c>
      <c r="BR62" t="s">
        <v>1371</v>
      </c>
      <c r="BS62" s="2">
        <v>33.9</v>
      </c>
      <c r="BT62" s="32">
        <f t="shared" si="14"/>
        <v>7.9787234042553196E-2</v>
      </c>
      <c r="BU62" s="34">
        <f t="shared" si="15"/>
        <v>0.95909090909090911</v>
      </c>
      <c r="BV62" s="35">
        <f t="shared" si="16"/>
        <v>967.06963249516446</v>
      </c>
      <c r="BW62" s="32">
        <f t="shared" si="17"/>
        <v>3.8878143133462301E-2</v>
      </c>
      <c r="BX62" s="36">
        <f t="shared" si="18"/>
        <v>2.2266204849084614</v>
      </c>
      <c r="BY62" s="37">
        <f t="shared" si="19"/>
        <v>1.3359722909450769</v>
      </c>
      <c r="BZ62" s="37">
        <f t="shared" si="20"/>
        <v>27.906976744186046</v>
      </c>
      <c r="CA62" s="37">
        <f t="shared" si="21"/>
        <v>32.657100445324097</v>
      </c>
      <c r="CB62" s="37">
        <f t="shared" si="22"/>
        <v>47.352795645719944</v>
      </c>
      <c r="CC62" s="37">
        <f t="shared" si="23"/>
        <v>62.345373577436916</v>
      </c>
      <c r="CD62" s="38">
        <f t="shared" si="24"/>
        <v>-14.992577931716973</v>
      </c>
      <c r="CE62" s="3">
        <v>15</v>
      </c>
      <c r="CF62" s="3">
        <v>9</v>
      </c>
      <c r="CG62" s="3">
        <v>173</v>
      </c>
      <c r="CH62" s="3">
        <v>211</v>
      </c>
      <c r="CI62" s="3">
        <v>64</v>
      </c>
      <c r="CJ62" s="3">
        <v>78</v>
      </c>
      <c r="CK62" s="3">
        <v>122</v>
      </c>
      <c r="CL62" s="3">
        <v>67</v>
      </c>
      <c r="CM62" s="20">
        <f t="shared" si="25"/>
        <v>3.2128928854036545</v>
      </c>
      <c r="CN62" s="37">
        <f t="shared" si="26"/>
        <v>2.5652258823901994</v>
      </c>
      <c r="CO62" s="37">
        <f t="shared" si="27"/>
        <v>2.8185815250954036</v>
      </c>
      <c r="CP62" s="37">
        <f t="shared" si="28"/>
        <v>27.457417778176577</v>
      </c>
      <c r="CQ62" s="37">
        <f t="shared" si="29"/>
        <v>35.026417603994574</v>
      </c>
      <c r="CR62" s="37">
        <f t="shared" si="30"/>
        <v>51.842898388552541</v>
      </c>
      <c r="CS62" s="37">
        <f t="shared" si="31"/>
        <v>68.627709717772362</v>
      </c>
      <c r="CT62" s="22">
        <f t="shared" si="32"/>
        <v>1.7922333975028479</v>
      </c>
      <c r="CU62" s="35">
        <v>81</v>
      </c>
      <c r="CV62" s="35">
        <v>89</v>
      </c>
      <c r="CW62" s="35">
        <v>786</v>
      </c>
      <c r="CX62" s="35">
        <v>1017</v>
      </c>
      <c r="CY62" s="35">
        <v>328</v>
      </c>
      <c r="CZ62" s="35">
        <v>559</v>
      </c>
      <c r="DA62" s="35">
        <v>502</v>
      </c>
      <c r="DB62" s="35">
        <v>442</v>
      </c>
      <c r="DC62">
        <v>6</v>
      </c>
      <c r="DD62">
        <v>12</v>
      </c>
      <c r="DE62" s="35">
        <f t="shared" si="33"/>
        <v>6</v>
      </c>
      <c r="DF62" s="36">
        <f t="shared" si="34"/>
        <v>0.89064819396338446</v>
      </c>
      <c r="DG62" s="37">
        <f t="shared" si="35"/>
        <v>1.7812963879267689</v>
      </c>
      <c r="DH62" s="37">
        <f t="shared" si="36"/>
        <v>0.89064819396338446</v>
      </c>
      <c r="DI62" s="2">
        <v>236.8</v>
      </c>
      <c r="DJ62">
        <v>10</v>
      </c>
      <c r="DK62">
        <v>6</v>
      </c>
      <c r="DL62">
        <v>19</v>
      </c>
      <c r="DM62">
        <v>172</v>
      </c>
      <c r="DN62">
        <v>251</v>
      </c>
      <c r="DO62">
        <v>-1</v>
      </c>
      <c r="DP62">
        <v>143</v>
      </c>
      <c r="DQ62">
        <v>177</v>
      </c>
      <c r="DR62">
        <v>5.0999999999999996</v>
      </c>
      <c r="DS62">
        <v>111</v>
      </c>
      <c r="DT62">
        <v>137</v>
      </c>
      <c r="DU62">
        <v>2.2000000000000002</v>
      </c>
      <c r="DV62" s="39">
        <v>-0.8</v>
      </c>
      <c r="DW62" s="39">
        <v>-0.8</v>
      </c>
      <c r="DX62" s="39">
        <v>-0.1</v>
      </c>
      <c r="DY62" s="39">
        <v>-0.4</v>
      </c>
      <c r="DZ62" s="39">
        <v>2.9</v>
      </c>
      <c r="EA62" s="39">
        <v>1.6</v>
      </c>
    </row>
    <row r="63" spans="1:131" x14ac:dyDescent="0.2">
      <c r="A63" s="12" t="s">
        <v>484</v>
      </c>
      <c r="B63" s="12" t="s">
        <v>485</v>
      </c>
      <c r="C63" t="s">
        <v>483</v>
      </c>
      <c r="D63" t="s">
        <v>460</v>
      </c>
      <c r="E63" s="12" t="s">
        <v>156</v>
      </c>
      <c r="F63">
        <v>82</v>
      </c>
      <c r="G63">
        <v>14</v>
      </c>
      <c r="H63">
        <v>21</v>
      </c>
      <c r="I63" s="31">
        <f t="shared" si="0"/>
        <v>35</v>
      </c>
      <c r="J63">
        <v>10</v>
      </c>
      <c r="K63">
        <v>9</v>
      </c>
      <c r="L63" s="16">
        <f t="shared" si="1"/>
        <v>1.7111195610842058</v>
      </c>
      <c r="M63" s="15">
        <v>11</v>
      </c>
      <c r="N63" s="15">
        <v>11</v>
      </c>
      <c r="O63" s="15">
        <v>10</v>
      </c>
      <c r="P63">
        <v>141</v>
      </c>
      <c r="Q63">
        <v>40</v>
      </c>
      <c r="R63">
        <v>56</v>
      </c>
      <c r="S63" s="13">
        <f t="shared" si="2"/>
        <v>9.9290780141843976E-2</v>
      </c>
      <c r="T63" s="13">
        <f t="shared" si="3"/>
        <v>5.9071729957805907E-2</v>
      </c>
      <c r="U63" s="2">
        <v>1227.2666666667001</v>
      </c>
      <c r="V63" s="2">
        <v>14.9666666667</v>
      </c>
      <c r="W63">
        <v>14.46</v>
      </c>
      <c r="X63">
        <v>33.94</v>
      </c>
      <c r="Y63" s="32">
        <f t="shared" si="4"/>
        <v>0.29876033057851242</v>
      </c>
      <c r="Z63" s="15">
        <f t="shared" si="5"/>
        <v>132.61904761904762</v>
      </c>
      <c r="AA63">
        <v>16</v>
      </c>
      <c r="AB63">
        <v>98</v>
      </c>
      <c r="AC63">
        <v>68</v>
      </c>
      <c r="AD63" s="13">
        <f t="shared" si="6"/>
        <v>0.33333333333333331</v>
      </c>
      <c r="AE63" s="13">
        <f t="shared" si="7"/>
        <v>0.5</v>
      </c>
      <c r="AF63" s="13">
        <f t="shared" si="8"/>
        <v>0.83333333333333326</v>
      </c>
      <c r="AG63">
        <v>3</v>
      </c>
      <c r="AH63">
        <v>4</v>
      </c>
      <c r="AI63" s="17">
        <f t="shared" si="9"/>
        <v>0.42857142857142855</v>
      </c>
      <c r="AJ63">
        <v>188</v>
      </c>
      <c r="AK63">
        <v>168</v>
      </c>
      <c r="AL63" s="32">
        <f t="shared" si="10"/>
        <v>0.30663221360895782</v>
      </c>
      <c r="AM63">
        <v>184</v>
      </c>
      <c r="AN63">
        <v>167</v>
      </c>
      <c r="AO63" s="33">
        <f t="shared" si="11"/>
        <v>0.30232558139534882</v>
      </c>
      <c r="AP63">
        <v>239</v>
      </c>
      <c r="AQ63">
        <v>215</v>
      </c>
      <c r="AR63" s="33">
        <f t="shared" si="12"/>
        <v>0.39104220499569337</v>
      </c>
      <c r="AS63" s="33">
        <f t="shared" si="13"/>
        <v>0.50353606789250349</v>
      </c>
      <c r="AT63">
        <v>8</v>
      </c>
      <c r="AU63">
        <v>432</v>
      </c>
      <c r="AV63">
        <v>396</v>
      </c>
      <c r="AW63">
        <v>349</v>
      </c>
      <c r="AX63" s="2">
        <v>29.4</v>
      </c>
      <c r="AY63" s="3">
        <v>2</v>
      </c>
      <c r="AZ63" s="2">
        <v>33.6</v>
      </c>
      <c r="BA63" s="2">
        <v>26.6</v>
      </c>
      <c r="BB63" s="21">
        <v>1.228</v>
      </c>
      <c r="BC63">
        <v>2</v>
      </c>
      <c r="BD63" s="21">
        <v>0.77400000000000002</v>
      </c>
      <c r="BE63" s="2">
        <v>31</v>
      </c>
      <c r="BF63" s="2">
        <v>34.299999999999997</v>
      </c>
      <c r="BG63" s="2">
        <v>27.7</v>
      </c>
      <c r="BH63" s="21">
        <v>-0.86399999999999999</v>
      </c>
      <c r="BI63" s="21">
        <v>0.17</v>
      </c>
      <c r="BJ63" t="s">
        <v>3560</v>
      </c>
      <c r="BK63" s="2">
        <v>69.099999999999994</v>
      </c>
      <c r="BL63" t="s">
        <v>1095</v>
      </c>
      <c r="BM63" s="2">
        <v>24.1</v>
      </c>
      <c r="BN63" t="s">
        <v>2091</v>
      </c>
      <c r="BO63" s="2">
        <v>23.3</v>
      </c>
      <c r="BP63" t="s">
        <v>1196</v>
      </c>
      <c r="BQ63" s="2">
        <v>42.8</v>
      </c>
      <c r="BR63" t="s">
        <v>3710</v>
      </c>
      <c r="BS63" s="2">
        <v>34.4</v>
      </c>
      <c r="BT63" s="32">
        <f t="shared" si="14"/>
        <v>7.5403949730700179E-2</v>
      </c>
      <c r="BU63" s="34">
        <f t="shared" si="15"/>
        <v>0.91447368421052633</v>
      </c>
      <c r="BV63" s="35">
        <f t="shared" si="16"/>
        <v>922.01407918359632</v>
      </c>
      <c r="BW63" s="32">
        <f t="shared" si="17"/>
        <v>-1.0122366058773494E-2</v>
      </c>
      <c r="BX63" s="36">
        <f t="shared" si="18"/>
        <v>2.0533434732965294</v>
      </c>
      <c r="BY63" s="37">
        <f t="shared" si="19"/>
        <v>2.5422347764623701</v>
      </c>
      <c r="BZ63" s="37">
        <f t="shared" si="20"/>
        <v>27.231245586337312</v>
      </c>
      <c r="CA63" s="37">
        <f t="shared" si="21"/>
        <v>29.7245912324831</v>
      </c>
      <c r="CB63" s="37">
        <f t="shared" si="22"/>
        <v>52.458036829694677</v>
      </c>
      <c r="CC63" s="37">
        <f t="shared" si="23"/>
        <v>55.635830300272637</v>
      </c>
      <c r="CD63" s="38">
        <f t="shared" si="24"/>
        <v>-3.17779347057796</v>
      </c>
      <c r="CE63" s="3">
        <v>42</v>
      </c>
      <c r="CF63" s="3">
        <v>52</v>
      </c>
      <c r="CG63" s="3">
        <v>515</v>
      </c>
      <c r="CH63" s="3">
        <v>556</v>
      </c>
      <c r="CI63" s="3">
        <v>217</v>
      </c>
      <c r="CJ63" s="3">
        <v>262</v>
      </c>
      <c r="CK63" s="3">
        <v>268</v>
      </c>
      <c r="CL63" s="3">
        <v>299</v>
      </c>
      <c r="CM63" s="20">
        <f t="shared" si="25"/>
        <v>-2.7486590999980436</v>
      </c>
      <c r="CN63" s="37">
        <f t="shared" si="26"/>
        <v>2.2205613924141603</v>
      </c>
      <c r="CO63" s="37">
        <f t="shared" si="27"/>
        <v>2.2205613924141603</v>
      </c>
      <c r="CP63" s="37">
        <f t="shared" si="28"/>
        <v>30.225505554996623</v>
      </c>
      <c r="CQ63" s="37">
        <f t="shared" si="29"/>
        <v>29.729652040185695</v>
      </c>
      <c r="CR63" s="37">
        <f t="shared" si="30"/>
        <v>57.238742687957235</v>
      </c>
      <c r="CS63" s="37">
        <f t="shared" si="31"/>
        <v>54.543886629202177</v>
      </c>
      <c r="CT63" s="22">
        <f t="shared" si="32"/>
        <v>-5.8726495293330174</v>
      </c>
      <c r="CU63" s="35">
        <v>103</v>
      </c>
      <c r="CV63" s="35">
        <v>103</v>
      </c>
      <c r="CW63" s="35">
        <v>1299</v>
      </c>
      <c r="CX63" s="35">
        <v>1276</v>
      </c>
      <c r="CY63" s="35">
        <v>571</v>
      </c>
      <c r="CZ63" s="35">
        <v>520</v>
      </c>
      <c r="DA63" s="35">
        <v>631</v>
      </c>
      <c r="DB63" s="35">
        <v>682</v>
      </c>
      <c r="DC63">
        <v>5</v>
      </c>
      <c r="DD63">
        <v>18</v>
      </c>
      <c r="DE63" s="35">
        <f t="shared" si="33"/>
        <v>13</v>
      </c>
      <c r="DF63" s="36">
        <f t="shared" si="34"/>
        <v>0.24444565158292023</v>
      </c>
      <c r="DG63" s="37">
        <f t="shared" si="35"/>
        <v>0.88000434569851271</v>
      </c>
      <c r="DH63" s="37">
        <f t="shared" si="36"/>
        <v>0.63555869411559252</v>
      </c>
      <c r="DI63" s="2">
        <v>724.4</v>
      </c>
      <c r="DJ63">
        <v>26</v>
      </c>
      <c r="DK63">
        <v>25</v>
      </c>
      <c r="DL63">
        <v>0.1</v>
      </c>
      <c r="DM63">
        <v>635</v>
      </c>
      <c r="DN63">
        <v>683</v>
      </c>
      <c r="DO63">
        <v>-2.4</v>
      </c>
      <c r="DP63">
        <v>466</v>
      </c>
      <c r="DQ63">
        <v>508</v>
      </c>
      <c r="DR63">
        <v>-3</v>
      </c>
      <c r="DS63">
        <v>339</v>
      </c>
      <c r="DT63">
        <v>360</v>
      </c>
      <c r="DU63">
        <v>-1.9</v>
      </c>
      <c r="DV63" s="39">
        <v>-9.9</v>
      </c>
      <c r="DW63" s="39">
        <v>-9.9</v>
      </c>
      <c r="DX63" s="39">
        <v>0</v>
      </c>
      <c r="DY63" s="39">
        <v>1.5</v>
      </c>
      <c r="DZ63" s="39">
        <v>3.9</v>
      </c>
      <c r="EA63" s="39">
        <v>-4.4000000000000004</v>
      </c>
    </row>
    <row r="64" spans="1:131" x14ac:dyDescent="0.2">
      <c r="A64" s="12" t="s">
        <v>490</v>
      </c>
      <c r="B64" s="12" t="s">
        <v>491</v>
      </c>
      <c r="C64" t="s">
        <v>489</v>
      </c>
      <c r="D64" t="s">
        <v>169</v>
      </c>
      <c r="E64" s="12" t="s">
        <v>178</v>
      </c>
      <c r="F64">
        <v>55</v>
      </c>
      <c r="G64">
        <v>3</v>
      </c>
      <c r="H64">
        <v>7</v>
      </c>
      <c r="I64" s="31">
        <f t="shared" si="0"/>
        <v>10</v>
      </c>
      <c r="J64">
        <v>4</v>
      </c>
      <c r="K64">
        <v>3</v>
      </c>
      <c r="L64" s="16">
        <f t="shared" si="1"/>
        <v>0.57215511760964488</v>
      </c>
      <c r="M64" s="15">
        <v>3</v>
      </c>
      <c r="N64" s="15">
        <v>4</v>
      </c>
      <c r="O64" s="15">
        <v>1</v>
      </c>
      <c r="P64">
        <v>105</v>
      </c>
      <c r="Q64">
        <v>40</v>
      </c>
      <c r="R64">
        <v>48</v>
      </c>
      <c r="S64" s="13">
        <f t="shared" si="2"/>
        <v>2.8571428571428571E-2</v>
      </c>
      <c r="T64" s="13">
        <f t="shared" si="3"/>
        <v>1.5544041450777202E-2</v>
      </c>
      <c r="U64" s="2">
        <v>1048.6666666666999</v>
      </c>
      <c r="V64" s="2">
        <v>19.066666666700002</v>
      </c>
      <c r="W64">
        <v>17.93</v>
      </c>
      <c r="X64">
        <v>29.39</v>
      </c>
      <c r="Y64" s="32">
        <f t="shared" si="4"/>
        <v>0.37890955198647508</v>
      </c>
      <c r="Z64" s="15">
        <f t="shared" si="5"/>
        <v>47.739130434782609</v>
      </c>
      <c r="AA64">
        <v>55</v>
      </c>
      <c r="AB64">
        <v>84</v>
      </c>
      <c r="AC64">
        <v>49</v>
      </c>
      <c r="AD64" s="13">
        <f t="shared" si="6"/>
        <v>6.5217391304347824E-2</v>
      </c>
      <c r="AE64" s="13">
        <f t="shared" si="7"/>
        <v>0.10869565217391304</v>
      </c>
      <c r="AF64" s="13">
        <f t="shared" si="8"/>
        <v>0.17391304347826086</v>
      </c>
      <c r="AI64" s="17" t="str">
        <f t="shared" si="9"/>
        <v xml:space="preserve"> </v>
      </c>
      <c r="AJ64">
        <v>115</v>
      </c>
      <c r="AK64">
        <v>164</v>
      </c>
      <c r="AL64" s="32">
        <f t="shared" si="10"/>
        <v>0.29399367755532141</v>
      </c>
      <c r="AM64">
        <v>136</v>
      </c>
      <c r="AN64">
        <v>144</v>
      </c>
      <c r="AO64" s="33">
        <f t="shared" si="11"/>
        <v>0.29504741833508957</v>
      </c>
      <c r="AP64">
        <v>181</v>
      </c>
      <c r="AQ64">
        <v>209</v>
      </c>
      <c r="AR64" s="33">
        <f t="shared" si="12"/>
        <v>0.41095890410958902</v>
      </c>
      <c r="AS64" s="33">
        <f t="shared" si="13"/>
        <v>0.49910554561717352</v>
      </c>
      <c r="AT64">
        <v>3</v>
      </c>
      <c r="AU64">
        <v>340</v>
      </c>
      <c r="AV64">
        <v>356</v>
      </c>
      <c r="AW64">
        <v>328</v>
      </c>
      <c r="AX64" s="2">
        <v>29</v>
      </c>
      <c r="AY64" s="3">
        <v>3</v>
      </c>
      <c r="AZ64" s="2">
        <v>33.200000000000003</v>
      </c>
      <c r="BA64" s="2">
        <v>26.1</v>
      </c>
      <c r="BB64" s="21">
        <v>0.72299999999999998</v>
      </c>
      <c r="BC64">
        <v>3</v>
      </c>
      <c r="BD64" s="21">
        <v>0.93300000000000005</v>
      </c>
      <c r="BE64" s="2">
        <v>29.7</v>
      </c>
      <c r="BF64" s="2">
        <v>37.4</v>
      </c>
      <c r="BG64" s="2">
        <v>26.7</v>
      </c>
      <c r="BH64" s="21">
        <v>2.2360000000000002</v>
      </c>
      <c r="BI64" s="21">
        <v>1.6739999999999999</v>
      </c>
      <c r="BJ64" t="s">
        <v>1393</v>
      </c>
      <c r="BK64" s="2">
        <v>34.6</v>
      </c>
      <c r="BL64" t="s">
        <v>2146</v>
      </c>
      <c r="BM64" s="2">
        <v>32.200000000000003</v>
      </c>
      <c r="BN64" t="s">
        <v>2272</v>
      </c>
      <c r="BO64" s="2">
        <v>31.6</v>
      </c>
      <c r="BP64" t="s">
        <v>1244</v>
      </c>
      <c r="BQ64" s="2">
        <v>69.7</v>
      </c>
      <c r="BR64" t="s">
        <v>731</v>
      </c>
      <c r="BS64" s="2">
        <v>14.7</v>
      </c>
      <c r="BT64" s="32">
        <f t="shared" si="14"/>
        <v>8.3788706739526417E-2</v>
      </c>
      <c r="BU64" s="34">
        <f t="shared" si="15"/>
        <v>0.92695652173913046</v>
      </c>
      <c r="BV64" s="35">
        <f t="shared" si="16"/>
        <v>935.33539241308313</v>
      </c>
      <c r="BW64" s="32">
        <f t="shared" si="17"/>
        <v>1.0745228478656874E-2</v>
      </c>
      <c r="BX64" s="36">
        <f t="shared" si="18"/>
        <v>2.6319135409998484</v>
      </c>
      <c r="BY64" s="37">
        <f t="shared" si="19"/>
        <v>2.4030514939563838</v>
      </c>
      <c r="BZ64" s="37">
        <f t="shared" si="20"/>
        <v>31.41131595671559</v>
      </c>
      <c r="CA64" s="37">
        <f t="shared" si="21"/>
        <v>32.898919262498111</v>
      </c>
      <c r="CB64" s="37">
        <f t="shared" si="22"/>
        <v>56.986649713822807</v>
      </c>
      <c r="CC64" s="37">
        <f t="shared" si="23"/>
        <v>58.417037507844462</v>
      </c>
      <c r="CD64" s="38">
        <f t="shared" si="24"/>
        <v>-1.4303877940216552</v>
      </c>
      <c r="CE64" s="3">
        <v>46</v>
      </c>
      <c r="CF64" s="3">
        <v>42</v>
      </c>
      <c r="CG64" s="3">
        <v>503</v>
      </c>
      <c r="CH64" s="3">
        <v>533</v>
      </c>
      <c r="CI64" s="3">
        <v>208</v>
      </c>
      <c r="CJ64" s="3">
        <v>194</v>
      </c>
      <c r="CK64" s="3">
        <v>252</v>
      </c>
      <c r="CL64" s="3">
        <v>239</v>
      </c>
      <c r="CM64" s="20">
        <f t="shared" si="25"/>
        <v>-2.2399208888338187</v>
      </c>
      <c r="CN64" s="37">
        <f t="shared" si="26"/>
        <v>2.4126944848278633</v>
      </c>
      <c r="CO64" s="37">
        <f t="shared" si="27"/>
        <v>2.6725231216554794</v>
      </c>
      <c r="CP64" s="37">
        <f t="shared" si="28"/>
        <v>29.917411611865507</v>
      </c>
      <c r="CQ64" s="37">
        <f t="shared" si="29"/>
        <v>28.766741934486063</v>
      </c>
      <c r="CR64" s="37">
        <f t="shared" si="30"/>
        <v>57.125181725385879</v>
      </c>
      <c r="CS64" s="37">
        <f t="shared" si="31"/>
        <v>56.160103931454735</v>
      </c>
      <c r="CT64" s="22">
        <f t="shared" si="32"/>
        <v>-2.3954655879527991</v>
      </c>
      <c r="CU64" s="35">
        <v>65</v>
      </c>
      <c r="CV64" s="35">
        <v>72</v>
      </c>
      <c r="CW64" s="35">
        <v>741</v>
      </c>
      <c r="CX64" s="35">
        <v>703</v>
      </c>
      <c r="CY64" s="35">
        <v>329</v>
      </c>
      <c r="CZ64" s="35">
        <v>331</v>
      </c>
      <c r="DA64" s="35">
        <v>407</v>
      </c>
      <c r="DB64" s="35">
        <v>404</v>
      </c>
      <c r="DC64">
        <v>16</v>
      </c>
      <c r="DD64">
        <v>3</v>
      </c>
      <c r="DE64" s="35">
        <f t="shared" si="33"/>
        <v>-13</v>
      </c>
      <c r="DF64" s="36">
        <f t="shared" si="34"/>
        <v>0.91544818817386042</v>
      </c>
      <c r="DG64" s="37">
        <f t="shared" si="35"/>
        <v>0.17164653528259885</v>
      </c>
      <c r="DH64" s="37">
        <f t="shared" si="36"/>
        <v>-0.74380165289126154</v>
      </c>
      <c r="DI64" s="2">
        <v>641.9</v>
      </c>
      <c r="DJ64">
        <v>27</v>
      </c>
      <c r="DK64">
        <v>26</v>
      </c>
      <c r="DL64">
        <v>4.0999999999999996</v>
      </c>
      <c r="DM64">
        <v>591</v>
      </c>
      <c r="DN64">
        <v>664</v>
      </c>
      <c r="DO64">
        <v>-2.8</v>
      </c>
      <c r="DP64">
        <v>449</v>
      </c>
      <c r="DQ64">
        <v>503</v>
      </c>
      <c r="DR64">
        <v>-2.7</v>
      </c>
      <c r="DS64">
        <v>327</v>
      </c>
      <c r="DT64">
        <v>367</v>
      </c>
      <c r="DU64">
        <v>-3.1</v>
      </c>
      <c r="DV64" s="39">
        <v>-2.7</v>
      </c>
      <c r="DW64" s="39">
        <v>-2.7</v>
      </c>
      <c r="DX64" s="39">
        <v>0.7</v>
      </c>
      <c r="DY64" s="39">
        <v>0.7</v>
      </c>
      <c r="DZ64" s="39">
        <v>-0.9</v>
      </c>
      <c r="EA64" s="39">
        <v>-2.2999999999999998</v>
      </c>
    </row>
    <row r="65" spans="1:131" x14ac:dyDescent="0.2">
      <c r="A65" s="12" t="s">
        <v>497</v>
      </c>
      <c r="B65" s="12" t="s">
        <v>498</v>
      </c>
      <c r="C65" t="s">
        <v>496</v>
      </c>
      <c r="D65" t="s">
        <v>223</v>
      </c>
      <c r="E65" s="12" t="s">
        <v>148</v>
      </c>
      <c r="F65">
        <v>28</v>
      </c>
      <c r="G65">
        <v>1</v>
      </c>
      <c r="H65">
        <v>1</v>
      </c>
      <c r="I65" s="31">
        <f t="shared" si="0"/>
        <v>2</v>
      </c>
      <c r="J65">
        <v>0</v>
      </c>
      <c r="K65">
        <v>1</v>
      </c>
      <c r="L65" s="16">
        <f t="shared" si="1"/>
        <v>0.56342436810400864</v>
      </c>
      <c r="M65" s="15">
        <v>1</v>
      </c>
      <c r="N65" s="15">
        <v>0</v>
      </c>
      <c r="O65" s="15">
        <v>1</v>
      </c>
      <c r="P65">
        <v>12</v>
      </c>
      <c r="Q65">
        <v>5</v>
      </c>
      <c r="R65">
        <v>6</v>
      </c>
      <c r="S65" s="13">
        <f t="shared" si="2"/>
        <v>8.3333333333333329E-2</v>
      </c>
      <c r="T65" s="13">
        <f t="shared" si="3"/>
        <v>4.3478260869565216E-2</v>
      </c>
      <c r="U65" s="2">
        <v>212.98333333330001</v>
      </c>
      <c r="V65" s="2">
        <v>7.6</v>
      </c>
      <c r="W65">
        <v>7.61</v>
      </c>
      <c r="X65">
        <v>40.1</v>
      </c>
      <c r="Y65" s="32">
        <f t="shared" si="4"/>
        <v>0.15950534479144834</v>
      </c>
      <c r="Z65" s="15">
        <f t="shared" si="5"/>
        <v>0</v>
      </c>
      <c r="AA65">
        <v>9</v>
      </c>
      <c r="AB65">
        <v>55</v>
      </c>
      <c r="AC65">
        <v>39</v>
      </c>
      <c r="AD65" s="13">
        <f t="shared" si="6"/>
        <v>0.33333333333333331</v>
      </c>
      <c r="AE65" s="13">
        <f t="shared" si="7"/>
        <v>0.33333333333333331</v>
      </c>
      <c r="AF65" s="13">
        <f t="shared" si="8"/>
        <v>0.66666666666666663</v>
      </c>
      <c r="AG65">
        <v>0</v>
      </c>
      <c r="AH65">
        <v>1</v>
      </c>
      <c r="AI65" s="17">
        <f t="shared" si="9"/>
        <v>0</v>
      </c>
      <c r="AJ65">
        <v>31</v>
      </c>
      <c r="AK65">
        <v>25</v>
      </c>
      <c r="AL65" s="32">
        <f t="shared" si="10"/>
        <v>0.3146067415730337</v>
      </c>
      <c r="AM65">
        <v>34</v>
      </c>
      <c r="AN65">
        <v>20</v>
      </c>
      <c r="AO65" s="33">
        <f t="shared" si="11"/>
        <v>0.30337078651685395</v>
      </c>
      <c r="AP65">
        <v>37</v>
      </c>
      <c r="AQ65">
        <v>31</v>
      </c>
      <c r="AR65" s="33">
        <f t="shared" si="12"/>
        <v>0.38202247191011235</v>
      </c>
      <c r="AS65" s="33">
        <f t="shared" si="13"/>
        <v>0.50909090909090904</v>
      </c>
      <c r="AT65">
        <v>12</v>
      </c>
      <c r="AU65">
        <v>87</v>
      </c>
      <c r="AV65">
        <v>72</v>
      </c>
      <c r="AW65">
        <v>66</v>
      </c>
      <c r="AX65" s="2">
        <v>26.5</v>
      </c>
      <c r="AY65" s="3">
        <v>15</v>
      </c>
      <c r="AZ65" s="2">
        <v>32.200000000000003</v>
      </c>
      <c r="BA65" s="2">
        <v>22.5</v>
      </c>
      <c r="BB65" s="21">
        <v>-1.9350000000000001</v>
      </c>
      <c r="BC65">
        <v>15</v>
      </c>
      <c r="BD65" s="21">
        <v>-2.2080000000000002</v>
      </c>
      <c r="BE65" s="2">
        <v>26.7</v>
      </c>
      <c r="BF65" s="2">
        <v>32.4</v>
      </c>
      <c r="BG65" s="2">
        <v>20.399999999999999</v>
      </c>
      <c r="BH65" s="21">
        <v>-3.5110000000000001</v>
      </c>
      <c r="BI65" s="21">
        <v>-4.24</v>
      </c>
      <c r="BJ65" t="s">
        <v>2310</v>
      </c>
      <c r="BK65" s="2">
        <v>49.1</v>
      </c>
      <c r="BL65" t="s">
        <v>810</v>
      </c>
      <c r="BM65" s="2">
        <v>39.299999999999997</v>
      </c>
      <c r="BN65" t="s">
        <v>2243</v>
      </c>
      <c r="BO65" s="2">
        <v>26.1</v>
      </c>
      <c r="BP65" t="s">
        <v>1909</v>
      </c>
      <c r="BQ65" s="2">
        <v>35.700000000000003</v>
      </c>
      <c r="BR65" t="s">
        <v>3066</v>
      </c>
      <c r="BS65" s="2">
        <v>35.1</v>
      </c>
      <c r="BT65" s="32">
        <f t="shared" si="14"/>
        <v>4.1666666666666664E-2</v>
      </c>
      <c r="BU65" s="34">
        <f t="shared" si="15"/>
        <v>0.92372881355932202</v>
      </c>
      <c r="BV65" s="35">
        <f t="shared" si="16"/>
        <v>927.89548022598865</v>
      </c>
      <c r="BW65" s="32">
        <f t="shared" si="17"/>
        <v>-3.4604519774011321E-2</v>
      </c>
      <c r="BX65" s="36">
        <f t="shared" si="18"/>
        <v>0.84586466165413543</v>
      </c>
      <c r="BY65" s="37">
        <f t="shared" si="19"/>
        <v>2.5375939849624061</v>
      </c>
      <c r="BZ65" s="37">
        <f t="shared" si="20"/>
        <v>20.300751879699249</v>
      </c>
      <c r="CA65" s="37">
        <f t="shared" si="21"/>
        <v>33.270676691729321</v>
      </c>
      <c r="CB65" s="37">
        <f t="shared" si="22"/>
        <v>38.627819548872182</v>
      </c>
      <c r="CC65" s="37">
        <f t="shared" si="23"/>
        <v>55.26315789473685</v>
      </c>
      <c r="CD65" s="38">
        <f t="shared" si="24"/>
        <v>-16.635338345864668</v>
      </c>
      <c r="CE65" s="3">
        <v>3</v>
      </c>
      <c r="CF65" s="3">
        <v>9</v>
      </c>
      <c r="CG65" s="3">
        <v>69</v>
      </c>
      <c r="CH65" s="3">
        <v>109</v>
      </c>
      <c r="CI65" s="3">
        <v>23</v>
      </c>
      <c r="CJ65" s="3">
        <v>34</v>
      </c>
      <c r="CK65" s="3">
        <v>44</v>
      </c>
      <c r="CL65" s="3">
        <v>42</v>
      </c>
      <c r="CM65" s="20">
        <f t="shared" si="25"/>
        <v>-14.911520164046486</v>
      </c>
      <c r="CN65" s="37">
        <f t="shared" si="26"/>
        <v>2.0840755254720342</v>
      </c>
      <c r="CO65" s="37">
        <f t="shared" si="27"/>
        <v>2.1909511934449588</v>
      </c>
      <c r="CP65" s="37">
        <f t="shared" si="28"/>
        <v>27.573922337014608</v>
      </c>
      <c r="CQ65" s="37">
        <f t="shared" si="29"/>
        <v>30.40612753829712</v>
      </c>
      <c r="CR65" s="37">
        <f t="shared" si="30"/>
        <v>51.460634128963306</v>
      </c>
      <c r="CS65" s="37">
        <f t="shared" si="31"/>
        <v>54.613466334164592</v>
      </c>
      <c r="CT65" s="22">
        <f t="shared" si="32"/>
        <v>-13.482506140663382</v>
      </c>
      <c r="CU65" s="35">
        <v>39</v>
      </c>
      <c r="CV65" s="35">
        <v>41</v>
      </c>
      <c r="CW65" s="35">
        <v>477</v>
      </c>
      <c r="CX65" s="35">
        <v>528</v>
      </c>
      <c r="CY65" s="35">
        <v>191</v>
      </c>
      <c r="CZ65" s="35">
        <v>191</v>
      </c>
      <c r="DA65" s="35">
        <v>262</v>
      </c>
      <c r="DB65" s="35">
        <v>256</v>
      </c>
      <c r="DC65">
        <v>13</v>
      </c>
      <c r="DD65">
        <v>18</v>
      </c>
      <c r="DE65" s="35">
        <f t="shared" si="33"/>
        <v>5</v>
      </c>
      <c r="DF65" s="36">
        <f t="shared" si="34"/>
        <v>3.6654135338345868</v>
      </c>
      <c r="DG65" s="37">
        <f t="shared" si="35"/>
        <v>5.0751879699248121</v>
      </c>
      <c r="DH65" s="37">
        <f t="shared" si="36"/>
        <v>1.4097744360902258</v>
      </c>
      <c r="DI65" s="2">
        <v>125.7</v>
      </c>
      <c r="DJ65">
        <v>2</v>
      </c>
      <c r="DK65">
        <v>7</v>
      </c>
      <c r="DL65">
        <v>-24.4</v>
      </c>
      <c r="DM65">
        <v>78</v>
      </c>
      <c r="DN65">
        <v>108</v>
      </c>
      <c r="DO65">
        <v>-5.3</v>
      </c>
      <c r="DP65">
        <v>56</v>
      </c>
      <c r="DQ65">
        <v>82</v>
      </c>
      <c r="DR65">
        <v>-6.4</v>
      </c>
      <c r="DS65">
        <v>42</v>
      </c>
      <c r="DT65">
        <v>62</v>
      </c>
      <c r="DU65">
        <v>-5.7</v>
      </c>
      <c r="DV65" s="39">
        <v>-2.2999999999999998</v>
      </c>
      <c r="DW65" s="39">
        <v>-2.2999999999999998</v>
      </c>
      <c r="DX65" s="39">
        <v>-0.30000000000000004</v>
      </c>
      <c r="DY65" s="39">
        <v>-0.9</v>
      </c>
      <c r="DZ65" s="39">
        <v>0.8</v>
      </c>
      <c r="EA65" s="39">
        <v>-2.7</v>
      </c>
    </row>
    <row r="66" spans="1:131" x14ac:dyDescent="0.2">
      <c r="A66" s="12" t="s">
        <v>503</v>
      </c>
      <c r="B66" s="12" t="s">
        <v>504</v>
      </c>
      <c r="C66" t="s">
        <v>502</v>
      </c>
      <c r="D66" t="s">
        <v>112</v>
      </c>
      <c r="E66" s="12" t="s">
        <v>170</v>
      </c>
      <c r="F66">
        <v>23</v>
      </c>
      <c r="G66">
        <v>6</v>
      </c>
      <c r="H66">
        <v>3</v>
      </c>
      <c r="I66" s="31">
        <f t="shared" ref="I66:I129" si="37">G66+H66</f>
        <v>9</v>
      </c>
      <c r="J66">
        <v>2</v>
      </c>
      <c r="K66">
        <v>1</v>
      </c>
      <c r="L66" s="16">
        <f t="shared" ref="L66:L129" si="38">I66/U66*60</f>
        <v>1.8506882961103388</v>
      </c>
      <c r="M66" s="15">
        <v>5</v>
      </c>
      <c r="N66" s="15">
        <v>2</v>
      </c>
      <c r="O66" s="15">
        <v>1</v>
      </c>
      <c r="P66">
        <v>27</v>
      </c>
      <c r="Q66">
        <v>10</v>
      </c>
      <c r="R66">
        <v>9</v>
      </c>
      <c r="S66" s="13">
        <f t="shared" ref="S66:S129" si="39">IF(P66&gt;0,G66/P66,0)</f>
        <v>0.22222222222222221</v>
      </c>
      <c r="T66" s="13">
        <f t="shared" ref="T66:T129" si="40">IF(SUM(P66:R66)&gt;0,G66/SUM(P66:R66),0)</f>
        <v>0.13043478260869565</v>
      </c>
      <c r="U66" s="2">
        <v>291.78333333329999</v>
      </c>
      <c r="V66" s="2">
        <v>12.6833333333</v>
      </c>
      <c r="W66">
        <v>12.2</v>
      </c>
      <c r="X66">
        <v>35.450000000000003</v>
      </c>
      <c r="Y66" s="32">
        <f t="shared" ref="Y66:Y129" si="41">W66/(W66+X66)</f>
        <v>0.25603357817418676</v>
      </c>
      <c r="Z66" s="15">
        <f t="shared" ref="Z66:Z129" si="42">IF(BT66&gt;0,J66/BT66,0)</f>
        <v>25.4</v>
      </c>
      <c r="AA66">
        <v>11</v>
      </c>
      <c r="AB66">
        <v>32</v>
      </c>
      <c r="AC66">
        <v>17</v>
      </c>
      <c r="AD66" s="13">
        <f t="shared" ref="AD66:AD129" si="43">IF(M66&gt;0,G66/CE66,0)</f>
        <v>0.6</v>
      </c>
      <c r="AE66" s="13">
        <f t="shared" ref="AE66:AE129" si="44">IF(CE66&gt;0,(N66+O66)/CE66,0)</f>
        <v>0.3</v>
      </c>
      <c r="AF66" s="13">
        <f t="shared" ref="AF66:AF129" si="45">AD66+AE66</f>
        <v>0.89999999999999991</v>
      </c>
      <c r="AG66">
        <v>141</v>
      </c>
      <c r="AH66">
        <v>169</v>
      </c>
      <c r="AI66" s="17">
        <f t="shared" ref="AI66:AI129" si="46">IF((AG66+AH66)&gt;0,AG66/(AG66+AH66)," ")</f>
        <v>0.45483870967741935</v>
      </c>
      <c r="AJ66">
        <v>34</v>
      </c>
      <c r="AK66">
        <v>37</v>
      </c>
      <c r="AL66" s="32">
        <f t="shared" ref="AL66:AL129" si="47">(AJ66+AK66)/(AJ66+AK66+AM66+AN66+AP66+AQ66)</f>
        <v>0.22903225806451613</v>
      </c>
      <c r="AM66">
        <v>50</v>
      </c>
      <c r="AN66">
        <v>63</v>
      </c>
      <c r="AO66" s="33">
        <f t="shared" ref="AO66:AO129" si="48">(AM66+AN66)/(AJ66+AK66+AM66+AN66+AP66+AQ66)</f>
        <v>0.36451612903225805</v>
      </c>
      <c r="AP66">
        <v>55</v>
      </c>
      <c r="AQ66">
        <v>71</v>
      </c>
      <c r="AR66" s="33">
        <f t="shared" ref="AR66:AR129" si="49">(AP66+AQ66)/(AJ66+AK66+AM66+AN66+AP66+AQ66)</f>
        <v>0.40645161290322579</v>
      </c>
      <c r="AS66" s="33">
        <f t="shared" ref="AS66:AS129" si="50">(AJ66+AK66)/(AJ66+AK66+AM66+AN66)</f>
        <v>0.3858695652173913</v>
      </c>
      <c r="AT66">
        <v>5</v>
      </c>
      <c r="AU66">
        <v>96</v>
      </c>
      <c r="AV66">
        <v>103</v>
      </c>
      <c r="AW66">
        <v>96</v>
      </c>
      <c r="AX66" s="2">
        <v>28.7</v>
      </c>
      <c r="AY66" s="3">
        <v>5</v>
      </c>
      <c r="AZ66" s="2">
        <v>33.1</v>
      </c>
      <c r="BA66" s="2">
        <v>25.9</v>
      </c>
      <c r="BB66" s="21">
        <v>0.249</v>
      </c>
      <c r="BC66">
        <v>6</v>
      </c>
      <c r="BD66" s="21">
        <v>-1.0940000000000001</v>
      </c>
      <c r="BE66" s="2">
        <v>28.8</v>
      </c>
      <c r="BF66" s="2">
        <v>32.4</v>
      </c>
      <c r="BG66" s="2">
        <v>25.2</v>
      </c>
      <c r="BH66" s="21">
        <v>0.99</v>
      </c>
      <c r="BI66" s="21">
        <v>-15.449</v>
      </c>
      <c r="BJ66" t="s">
        <v>2932</v>
      </c>
      <c r="BK66" s="2">
        <v>58.5</v>
      </c>
      <c r="BL66" t="s">
        <v>838</v>
      </c>
      <c r="BM66" s="2">
        <v>37.1</v>
      </c>
      <c r="BN66" t="s">
        <v>2288</v>
      </c>
      <c r="BO66" s="2">
        <v>26.2</v>
      </c>
      <c r="BP66" t="s">
        <v>2972</v>
      </c>
      <c r="BQ66" s="2">
        <v>37.299999999999997</v>
      </c>
      <c r="BR66" t="s">
        <v>1371</v>
      </c>
      <c r="BS66" s="2">
        <v>36.9</v>
      </c>
      <c r="BT66" s="32">
        <f t="shared" ref="BT66:BT129" si="51">IF(CE66&gt;0,CE66/(CE66+CG66),0)</f>
        <v>7.874015748031496E-2</v>
      </c>
      <c r="BU66" s="34">
        <f t="shared" ref="BU66:BU129" si="52">CH66/(CF66+CH66)</f>
        <v>0.91082802547770703</v>
      </c>
      <c r="BV66" s="35">
        <f t="shared" ref="BV66:BV129" si="53">BU66*1000+BT66*100</f>
        <v>918.70204122573853</v>
      </c>
      <c r="BW66" s="32">
        <f t="shared" ref="BW66:BW129" si="54">BT66-(1-BU66)</f>
        <v>-1.0431817041978014E-2</v>
      </c>
      <c r="BX66" s="36">
        <f t="shared" ref="BX66:BX129" si="55">CE66/(V66*F66)*60</f>
        <v>2.0567902645314868</v>
      </c>
      <c r="BY66" s="37">
        <f t="shared" ref="BY66:BY129" si="56">CF66/(V66*F66)*60</f>
        <v>2.8795063703440817</v>
      </c>
      <c r="BZ66" s="37">
        <f t="shared" ref="BZ66:BZ129" si="57">(CE66+CG66)/(V66*F66)*60</f>
        <v>26.121236359549883</v>
      </c>
      <c r="CA66" s="37">
        <f t="shared" ref="CA66:CA129" si="58">(CF66+CH66)/(V66*F66)*60</f>
        <v>32.291607153144341</v>
      </c>
      <c r="CB66" s="37">
        <f t="shared" ref="CB66:CB129" si="59">(CE66+CG66+CI66+CL66)/(V66*F66)*60</f>
        <v>49.568645375208831</v>
      </c>
      <c r="CC66" s="37">
        <f t="shared" ref="CC66:CC129" si="60">(CF66+CH66+CJ66+CK66)/(V66*F66)*60</f>
        <v>62.320745015304048</v>
      </c>
      <c r="CD66" s="38">
        <f t="shared" ref="CD66:CD129" si="61">CB66-CC66</f>
        <v>-12.752099640095217</v>
      </c>
      <c r="CE66" s="3">
        <v>10</v>
      </c>
      <c r="CF66" s="3">
        <v>14</v>
      </c>
      <c r="CG66" s="3">
        <v>117</v>
      </c>
      <c r="CH66" s="3">
        <v>143</v>
      </c>
      <c r="CI66" s="3">
        <v>45</v>
      </c>
      <c r="CJ66" s="3">
        <v>68</v>
      </c>
      <c r="CK66" s="3">
        <v>78</v>
      </c>
      <c r="CL66" s="3">
        <v>69</v>
      </c>
      <c r="CM66" s="20">
        <f t="shared" ref="CM66:CM129" si="62">CD66-(-11.91+BI66-BD66+AS66*24)</f>
        <v>4.2520307946873928</v>
      </c>
      <c r="CN66" s="37">
        <f t="shared" ref="CN66:CN129" si="63">CU66/(X66*F66)*60</f>
        <v>2.6491690684981908</v>
      </c>
      <c r="CO66" s="37">
        <f t="shared" ref="CO66:CO129" si="64">CV66/(X66*F66)*60</f>
        <v>2.50199300913718</v>
      </c>
      <c r="CP66" s="37">
        <f t="shared" ref="CP66:CP129" si="65">(CU66+CW66)/(X66*F66)*60</f>
        <v>25.461458269454834</v>
      </c>
      <c r="CQ66" s="37">
        <f t="shared" ref="CQ66:CQ129" si="66">(CV66+CX66)/(X66*F66)*60</f>
        <v>36.205310602808609</v>
      </c>
      <c r="CR66" s="37">
        <f t="shared" ref="CR66:CR129" si="67">(CU66+CW66+CY66+DB66)/(X66*F66)*60</f>
        <v>48.494511559452995</v>
      </c>
      <c r="CS66" s="37">
        <f t="shared" ref="CS66:CS129" si="68">(CV66+CX66+CZ66+DA66)/(X66*F66)*60</f>
        <v>67.553811246703873</v>
      </c>
      <c r="CT66" s="22">
        <f t="shared" ref="CT66:CT129" si="69">CD66-(CR66-CS66)</f>
        <v>6.3072000471556606</v>
      </c>
      <c r="CU66" s="35">
        <v>36</v>
      </c>
      <c r="CV66" s="35">
        <v>34</v>
      </c>
      <c r="CW66" s="35">
        <v>310</v>
      </c>
      <c r="CX66" s="35">
        <v>458</v>
      </c>
      <c r="CY66" s="35">
        <v>130</v>
      </c>
      <c r="CZ66" s="35">
        <v>213</v>
      </c>
      <c r="DA66" s="35">
        <v>213</v>
      </c>
      <c r="DB66" s="35">
        <v>183</v>
      </c>
      <c r="DC66">
        <v>10</v>
      </c>
      <c r="DD66">
        <v>1</v>
      </c>
      <c r="DE66" s="35">
        <f t="shared" ref="DE66:DE129" si="70">DD66-DC66</f>
        <v>-9</v>
      </c>
      <c r="DF66" s="36">
        <f t="shared" ref="DF66:DF129" si="71">DC66/(V66*F66)*60</f>
        <v>2.0567902645314868</v>
      </c>
      <c r="DG66" s="37">
        <f t="shared" ref="DG66:DG129" si="72">DD66/(V66*F66)*60</f>
        <v>0.2056790264531487</v>
      </c>
      <c r="DH66" s="37">
        <f t="shared" ref="DH66:DH129" si="73">DE66/(V66*F66)*60</f>
        <v>-1.8511112380783381</v>
      </c>
      <c r="DI66" s="2">
        <v>164.3</v>
      </c>
      <c r="DJ66">
        <v>5</v>
      </c>
      <c r="DK66">
        <v>7</v>
      </c>
      <c r="DL66">
        <v>-6.3</v>
      </c>
      <c r="DM66">
        <v>135</v>
      </c>
      <c r="DN66">
        <v>172</v>
      </c>
      <c r="DO66">
        <v>2.6</v>
      </c>
      <c r="DP66">
        <v>96</v>
      </c>
      <c r="DQ66">
        <v>134</v>
      </c>
      <c r="DR66">
        <v>1.9</v>
      </c>
      <c r="DS66">
        <v>73</v>
      </c>
      <c r="DT66">
        <v>96</v>
      </c>
      <c r="DU66">
        <v>1.4</v>
      </c>
      <c r="DV66" s="39">
        <v>-0.4</v>
      </c>
      <c r="DW66" s="39">
        <v>-0.4</v>
      </c>
      <c r="DX66" s="39">
        <v>0.2</v>
      </c>
      <c r="DY66" s="39">
        <v>-0.2</v>
      </c>
      <c r="DZ66" s="39">
        <v>1.9</v>
      </c>
      <c r="EA66" s="39">
        <v>1.5</v>
      </c>
    </row>
    <row r="67" spans="1:131" x14ac:dyDescent="0.2">
      <c r="A67" s="12" t="s">
        <v>510</v>
      </c>
      <c r="B67" s="12" t="s">
        <v>511</v>
      </c>
      <c r="C67" t="s">
        <v>509</v>
      </c>
      <c r="D67" t="s">
        <v>442</v>
      </c>
      <c r="E67" s="12" t="s">
        <v>113</v>
      </c>
      <c r="F67">
        <v>82</v>
      </c>
      <c r="G67">
        <v>7</v>
      </c>
      <c r="H67">
        <v>7</v>
      </c>
      <c r="I67" s="31">
        <f t="shared" si="37"/>
        <v>14</v>
      </c>
      <c r="J67">
        <v>6</v>
      </c>
      <c r="K67">
        <v>1</v>
      </c>
      <c r="L67" s="16">
        <f t="shared" si="38"/>
        <v>1.0233294755436437</v>
      </c>
      <c r="M67" s="15">
        <v>7</v>
      </c>
      <c r="N67" s="15">
        <v>6</v>
      </c>
      <c r="O67" s="15">
        <v>1</v>
      </c>
      <c r="P67">
        <v>108</v>
      </c>
      <c r="Q67">
        <v>31</v>
      </c>
      <c r="R67">
        <v>44</v>
      </c>
      <c r="S67" s="13">
        <f t="shared" si="39"/>
        <v>6.4814814814814811E-2</v>
      </c>
      <c r="T67" s="13">
        <f t="shared" si="40"/>
        <v>3.825136612021858E-2</v>
      </c>
      <c r="U67" s="2">
        <v>820.85</v>
      </c>
      <c r="V67" s="2">
        <v>10</v>
      </c>
      <c r="W67">
        <v>10.01</v>
      </c>
      <c r="X67">
        <v>39.32</v>
      </c>
      <c r="Y67" s="32">
        <f t="shared" si="41"/>
        <v>0.20291911615649708</v>
      </c>
      <c r="Z67" s="15">
        <f t="shared" si="42"/>
        <v>81.724137931034477</v>
      </c>
      <c r="AA67">
        <v>22</v>
      </c>
      <c r="AB67">
        <v>202</v>
      </c>
      <c r="AC67">
        <v>85</v>
      </c>
      <c r="AD67" s="13">
        <f t="shared" si="43"/>
        <v>0.2413793103448276</v>
      </c>
      <c r="AE67" s="13">
        <f t="shared" si="44"/>
        <v>0.2413793103448276</v>
      </c>
      <c r="AF67" s="13">
        <f t="shared" si="45"/>
        <v>0.48275862068965519</v>
      </c>
      <c r="AG67">
        <v>0</v>
      </c>
      <c r="AH67">
        <v>0</v>
      </c>
      <c r="AI67" s="17" t="str">
        <f t="shared" si="46"/>
        <v xml:space="preserve"> </v>
      </c>
      <c r="AJ67">
        <v>48</v>
      </c>
      <c r="AK67">
        <v>41</v>
      </c>
      <c r="AL67" s="32">
        <f t="shared" si="47"/>
        <v>0.1136653895274585</v>
      </c>
      <c r="AM67">
        <v>209</v>
      </c>
      <c r="AN67">
        <v>191</v>
      </c>
      <c r="AO67" s="33">
        <f t="shared" si="48"/>
        <v>0.51085568326947639</v>
      </c>
      <c r="AP67">
        <v>180</v>
      </c>
      <c r="AQ67">
        <v>114</v>
      </c>
      <c r="AR67" s="33">
        <f t="shared" si="49"/>
        <v>0.37547892720306514</v>
      </c>
      <c r="AS67" s="33">
        <f t="shared" si="50"/>
        <v>0.18200408997955012</v>
      </c>
      <c r="AT67">
        <v>1</v>
      </c>
      <c r="AU67">
        <v>249</v>
      </c>
      <c r="AV67">
        <v>316</v>
      </c>
      <c r="AW67">
        <v>255</v>
      </c>
      <c r="AX67" s="2">
        <v>28.3</v>
      </c>
      <c r="AY67" s="3">
        <v>6</v>
      </c>
      <c r="AZ67" s="2">
        <v>31.9</v>
      </c>
      <c r="BA67" s="2">
        <v>25.9</v>
      </c>
      <c r="BB67" s="21">
        <v>0.94700000000000006</v>
      </c>
      <c r="BC67">
        <v>4</v>
      </c>
      <c r="BD67" s="21">
        <v>0.216</v>
      </c>
      <c r="BE67" s="2">
        <v>27.7</v>
      </c>
      <c r="BF67" s="2">
        <v>33.200000000000003</v>
      </c>
      <c r="BG67" s="2">
        <v>22.2</v>
      </c>
      <c r="BH67" s="21">
        <v>-5.46</v>
      </c>
      <c r="BI67" s="21">
        <v>7.7629999999999999</v>
      </c>
      <c r="BJ67" t="s">
        <v>2114</v>
      </c>
      <c r="BK67" s="2">
        <v>80.7</v>
      </c>
      <c r="BL67" t="s">
        <v>3218</v>
      </c>
      <c r="BM67" s="2">
        <v>70.8</v>
      </c>
      <c r="BN67" t="s">
        <v>2640</v>
      </c>
      <c r="BO67" s="2">
        <v>6.5</v>
      </c>
      <c r="BP67" t="s">
        <v>1790</v>
      </c>
      <c r="BQ67" s="2">
        <v>46.2</v>
      </c>
      <c r="BR67" t="s">
        <v>2666</v>
      </c>
      <c r="BS67" s="2">
        <v>43.4</v>
      </c>
      <c r="BT67" s="32">
        <f t="shared" si="51"/>
        <v>7.3417721518987344E-2</v>
      </c>
      <c r="BU67" s="34">
        <f t="shared" si="52"/>
        <v>0.9107142857142857</v>
      </c>
      <c r="BV67" s="35">
        <f t="shared" si="53"/>
        <v>918.05605786618435</v>
      </c>
      <c r="BW67" s="32">
        <f t="shared" si="54"/>
        <v>-1.5867992766726957E-2</v>
      </c>
      <c r="BX67" s="36">
        <f t="shared" si="55"/>
        <v>2.1219512195121948</v>
      </c>
      <c r="BY67" s="37">
        <f t="shared" si="56"/>
        <v>2.1951219512195119</v>
      </c>
      <c r="BZ67" s="37">
        <f t="shared" si="57"/>
        <v>28.902439024390244</v>
      </c>
      <c r="CA67" s="37">
        <f t="shared" si="58"/>
        <v>24.585365853658534</v>
      </c>
      <c r="CB67" s="37">
        <f t="shared" si="59"/>
        <v>50.487804878048777</v>
      </c>
      <c r="CC67" s="37">
        <f t="shared" si="60"/>
        <v>48.146341463414636</v>
      </c>
      <c r="CD67" s="38">
        <f t="shared" si="61"/>
        <v>2.3414634146341413</v>
      </c>
      <c r="CE67" s="3">
        <v>29</v>
      </c>
      <c r="CF67" s="3">
        <v>30</v>
      </c>
      <c r="CG67" s="3">
        <v>366</v>
      </c>
      <c r="CH67" s="3">
        <v>306</v>
      </c>
      <c r="CI67" s="3">
        <v>124</v>
      </c>
      <c r="CJ67" s="3">
        <v>124</v>
      </c>
      <c r="CK67" s="3">
        <v>198</v>
      </c>
      <c r="CL67" s="3">
        <v>171</v>
      </c>
      <c r="CM67" s="20">
        <f t="shared" si="62"/>
        <v>2.3363652551249388</v>
      </c>
      <c r="CN67" s="37">
        <f t="shared" si="63"/>
        <v>3.0518819938962358</v>
      </c>
      <c r="CO67" s="37">
        <f t="shared" si="64"/>
        <v>2.2889114954221772</v>
      </c>
      <c r="CP67" s="37">
        <f t="shared" si="65"/>
        <v>34.054536883110437</v>
      </c>
      <c r="CQ67" s="37">
        <f t="shared" si="66"/>
        <v>26.387613825273551</v>
      </c>
      <c r="CR67" s="37">
        <f t="shared" si="67"/>
        <v>61.744783266754332</v>
      </c>
      <c r="CS67" s="37">
        <f t="shared" si="68"/>
        <v>46.987817284073145</v>
      </c>
      <c r="CT67" s="22">
        <f t="shared" si="69"/>
        <v>-12.415502568047046</v>
      </c>
      <c r="CU67" s="35">
        <v>164</v>
      </c>
      <c r="CV67" s="35">
        <v>123</v>
      </c>
      <c r="CW67" s="35">
        <v>1666</v>
      </c>
      <c r="CX67" s="35">
        <v>1295</v>
      </c>
      <c r="CY67" s="35">
        <v>607</v>
      </c>
      <c r="CZ67" s="35">
        <v>478</v>
      </c>
      <c r="DA67" s="35">
        <v>629</v>
      </c>
      <c r="DB67" s="35">
        <v>881</v>
      </c>
      <c r="DC67">
        <v>22</v>
      </c>
      <c r="DD67">
        <v>15</v>
      </c>
      <c r="DE67" s="35">
        <f t="shared" si="70"/>
        <v>-7</v>
      </c>
      <c r="DF67" s="36">
        <f t="shared" si="71"/>
        <v>1.6097560975609755</v>
      </c>
      <c r="DG67" s="37">
        <f t="shared" si="72"/>
        <v>1.097560975609756</v>
      </c>
      <c r="DH67" s="37">
        <f t="shared" si="73"/>
        <v>-0.51219512195121952</v>
      </c>
      <c r="DI67" s="2">
        <v>484.9</v>
      </c>
      <c r="DJ67">
        <v>18</v>
      </c>
      <c r="DK67">
        <v>14</v>
      </c>
      <c r="DL67">
        <v>0.30000000000000004</v>
      </c>
      <c r="DM67">
        <v>394</v>
      </c>
      <c r="DN67">
        <v>392</v>
      </c>
      <c r="DO67">
        <v>-6.8</v>
      </c>
      <c r="DP67">
        <v>300</v>
      </c>
      <c r="DQ67">
        <v>281</v>
      </c>
      <c r="DR67">
        <v>-4.3</v>
      </c>
      <c r="DS67">
        <v>236</v>
      </c>
      <c r="DT67">
        <v>202</v>
      </c>
      <c r="DU67">
        <v>-2.1</v>
      </c>
      <c r="DV67" s="39">
        <v>3.5</v>
      </c>
      <c r="DW67" s="39">
        <v>3.5</v>
      </c>
      <c r="DX67" s="39">
        <v>6.2</v>
      </c>
      <c r="DY67" s="39">
        <v>-0.1</v>
      </c>
      <c r="DZ67" s="39">
        <v>-5.8</v>
      </c>
      <c r="EA67" s="39">
        <v>3.8</v>
      </c>
    </row>
    <row r="68" spans="1:131" x14ac:dyDescent="0.2">
      <c r="A68" s="12" t="s">
        <v>464</v>
      </c>
      <c r="B68" s="12" t="s">
        <v>515</v>
      </c>
      <c r="C68" t="s">
        <v>514</v>
      </c>
      <c r="D68" t="s">
        <v>192</v>
      </c>
      <c r="E68" s="12" t="s">
        <v>170</v>
      </c>
      <c r="F68">
        <v>77</v>
      </c>
      <c r="G68">
        <v>15</v>
      </c>
      <c r="H68">
        <v>14</v>
      </c>
      <c r="I68" s="31">
        <f t="shared" si="37"/>
        <v>29</v>
      </c>
      <c r="J68">
        <v>12</v>
      </c>
      <c r="K68">
        <v>2</v>
      </c>
      <c r="L68" s="16">
        <f t="shared" si="38"/>
        <v>1.9360222531293463</v>
      </c>
      <c r="M68" s="15">
        <v>14</v>
      </c>
      <c r="N68" s="15">
        <v>12</v>
      </c>
      <c r="O68" s="15">
        <v>2</v>
      </c>
      <c r="P68">
        <v>108</v>
      </c>
      <c r="Q68">
        <v>30</v>
      </c>
      <c r="R68">
        <v>31</v>
      </c>
      <c r="S68" s="13">
        <f t="shared" si="39"/>
        <v>0.1388888888888889</v>
      </c>
      <c r="T68" s="13">
        <f t="shared" si="40"/>
        <v>8.8757396449704137E-2</v>
      </c>
      <c r="U68" s="2">
        <v>898.75</v>
      </c>
      <c r="V68" s="2">
        <v>11.666666666699999</v>
      </c>
      <c r="W68">
        <v>11.27</v>
      </c>
      <c r="X68">
        <v>36.520000000000003</v>
      </c>
      <c r="Y68" s="32">
        <f t="shared" si="41"/>
        <v>0.23582339401548438</v>
      </c>
      <c r="Z68" s="15">
        <f t="shared" si="42"/>
        <v>128.72727272727272</v>
      </c>
      <c r="AA68">
        <v>50</v>
      </c>
      <c r="AB68">
        <v>27</v>
      </c>
      <c r="AC68">
        <v>71</v>
      </c>
      <c r="AD68" s="13">
        <f t="shared" si="43"/>
        <v>0.34090909090909088</v>
      </c>
      <c r="AE68" s="13">
        <f t="shared" si="44"/>
        <v>0.31818181818181818</v>
      </c>
      <c r="AF68" s="13">
        <f t="shared" si="45"/>
        <v>0.65909090909090906</v>
      </c>
      <c r="AG68">
        <v>417</v>
      </c>
      <c r="AH68">
        <v>427</v>
      </c>
      <c r="AI68" s="17">
        <f t="shared" si="46"/>
        <v>0.49407582938388628</v>
      </c>
      <c r="AJ68">
        <v>163</v>
      </c>
      <c r="AK68">
        <v>180</v>
      </c>
      <c r="AL68" s="32">
        <f t="shared" si="47"/>
        <v>0.34507042253521125</v>
      </c>
      <c r="AM68">
        <v>174</v>
      </c>
      <c r="AN68">
        <v>162</v>
      </c>
      <c r="AO68" s="33">
        <f t="shared" si="48"/>
        <v>0.3380281690140845</v>
      </c>
      <c r="AP68">
        <v>151</v>
      </c>
      <c r="AQ68">
        <v>164</v>
      </c>
      <c r="AR68" s="33">
        <f t="shared" si="49"/>
        <v>0.31690140845070425</v>
      </c>
      <c r="AS68" s="33">
        <f t="shared" si="50"/>
        <v>0.50515463917525771</v>
      </c>
      <c r="AT68">
        <v>7</v>
      </c>
      <c r="AU68">
        <v>378</v>
      </c>
      <c r="AV68">
        <v>350</v>
      </c>
      <c r="AW68">
        <v>312</v>
      </c>
      <c r="AX68" s="2">
        <v>27.8</v>
      </c>
      <c r="AY68" s="3">
        <v>7</v>
      </c>
      <c r="AZ68" s="2">
        <v>32.700000000000003</v>
      </c>
      <c r="BA68" s="2">
        <v>24.5</v>
      </c>
      <c r="BB68" s="21">
        <v>-0.32100000000000001</v>
      </c>
      <c r="BC68">
        <v>11</v>
      </c>
      <c r="BD68" s="21">
        <v>-5.5E-2</v>
      </c>
      <c r="BE68" s="2">
        <v>27.4</v>
      </c>
      <c r="BF68" s="2">
        <v>32.1</v>
      </c>
      <c r="BG68" s="2">
        <v>22.6</v>
      </c>
      <c r="BH68" s="21">
        <v>-0.13800000000000001</v>
      </c>
      <c r="BI68" s="21">
        <v>4.4999999999999998E-2</v>
      </c>
      <c r="BJ68" t="s">
        <v>2744</v>
      </c>
      <c r="BK68" s="2">
        <v>37.700000000000003</v>
      </c>
      <c r="BL68" t="s">
        <v>376</v>
      </c>
      <c r="BM68" s="2">
        <v>26.9</v>
      </c>
      <c r="BN68" t="s">
        <v>3142</v>
      </c>
      <c r="BO68" s="2">
        <v>18.8</v>
      </c>
      <c r="BP68" t="s">
        <v>2264</v>
      </c>
      <c r="BQ68" s="2">
        <v>33.299999999999997</v>
      </c>
      <c r="BR68" t="s">
        <v>191</v>
      </c>
      <c r="BS68" s="2">
        <v>30.5</v>
      </c>
      <c r="BT68" s="32">
        <f t="shared" si="51"/>
        <v>9.3220338983050849E-2</v>
      </c>
      <c r="BU68" s="34">
        <f t="shared" si="52"/>
        <v>0.92924528301886788</v>
      </c>
      <c r="BV68" s="35">
        <f t="shared" si="53"/>
        <v>938.567316917173</v>
      </c>
      <c r="BW68" s="32">
        <f t="shared" si="54"/>
        <v>2.2465622001918734E-2</v>
      </c>
      <c r="BX68" s="36">
        <f t="shared" si="55"/>
        <v>2.9387755101956854</v>
      </c>
      <c r="BY68" s="37">
        <f t="shared" si="56"/>
        <v>2.0037105751334221</v>
      </c>
      <c r="BZ68" s="37">
        <f t="shared" si="57"/>
        <v>31.525046382099166</v>
      </c>
      <c r="CA68" s="37">
        <f t="shared" si="58"/>
        <v>28.319109461885695</v>
      </c>
      <c r="CB68" s="37">
        <f t="shared" si="59"/>
        <v>57.038961038798078</v>
      </c>
      <c r="CC68" s="37">
        <f t="shared" si="60"/>
        <v>57.573283858833655</v>
      </c>
      <c r="CD68" s="38">
        <f t="shared" si="61"/>
        <v>-0.53432282003557674</v>
      </c>
      <c r="CE68" s="3">
        <v>44</v>
      </c>
      <c r="CF68" s="3">
        <v>30</v>
      </c>
      <c r="CG68" s="3">
        <v>428</v>
      </c>
      <c r="CH68" s="3">
        <v>394</v>
      </c>
      <c r="CI68" s="3">
        <v>184</v>
      </c>
      <c r="CJ68" s="3">
        <v>210</v>
      </c>
      <c r="CK68" s="3">
        <v>228</v>
      </c>
      <c r="CL68" s="3">
        <v>198</v>
      </c>
      <c r="CM68" s="20">
        <f t="shared" si="62"/>
        <v>-0.84803416024176137</v>
      </c>
      <c r="CN68" s="37">
        <f t="shared" si="63"/>
        <v>3.1791866403038358</v>
      </c>
      <c r="CO68" s="37">
        <f t="shared" si="64"/>
        <v>2.2190296012858988</v>
      </c>
      <c r="CP68" s="37">
        <f t="shared" si="65"/>
        <v>30.276951963698945</v>
      </c>
      <c r="CQ68" s="37">
        <f t="shared" si="66"/>
        <v>28.015248716234474</v>
      </c>
      <c r="CR68" s="37">
        <f t="shared" si="67"/>
        <v>55.28370862434388</v>
      </c>
      <c r="CS68" s="37">
        <f t="shared" si="68"/>
        <v>55.113014039629583</v>
      </c>
      <c r="CT68" s="22">
        <f t="shared" si="69"/>
        <v>-0.70501740474987429</v>
      </c>
      <c r="CU68" s="35">
        <v>149</v>
      </c>
      <c r="CV68" s="35">
        <v>104</v>
      </c>
      <c r="CW68" s="35">
        <v>1270</v>
      </c>
      <c r="CX68" s="35">
        <v>1209</v>
      </c>
      <c r="CY68" s="35">
        <v>544</v>
      </c>
      <c r="CZ68" s="35">
        <v>600</v>
      </c>
      <c r="DA68" s="35">
        <v>670</v>
      </c>
      <c r="DB68" s="35">
        <v>628</v>
      </c>
      <c r="DC68">
        <v>8</v>
      </c>
      <c r="DD68">
        <v>7</v>
      </c>
      <c r="DE68" s="35">
        <f t="shared" si="70"/>
        <v>-1</v>
      </c>
      <c r="DF68" s="36">
        <f t="shared" si="71"/>
        <v>0.53432282003557907</v>
      </c>
      <c r="DG68" s="37">
        <f t="shared" si="72"/>
        <v>0.4675324675311317</v>
      </c>
      <c r="DH68" s="37">
        <f t="shared" si="73"/>
        <v>-6.6790352504447384E-2</v>
      </c>
      <c r="DI68" s="2">
        <v>480.6</v>
      </c>
      <c r="DJ68">
        <v>29</v>
      </c>
      <c r="DK68">
        <v>10</v>
      </c>
      <c r="DL68">
        <v>15.4</v>
      </c>
      <c r="DM68">
        <v>451</v>
      </c>
      <c r="DN68">
        <v>444</v>
      </c>
      <c r="DO68">
        <v>0.5</v>
      </c>
      <c r="DP68">
        <v>353</v>
      </c>
      <c r="DQ68">
        <v>322</v>
      </c>
      <c r="DR68">
        <v>2.1</v>
      </c>
      <c r="DS68">
        <v>253</v>
      </c>
      <c r="DT68">
        <v>220</v>
      </c>
      <c r="DU68">
        <v>1.7000000000000002</v>
      </c>
      <c r="DV68" s="39">
        <v>0.8</v>
      </c>
      <c r="DW68" s="39">
        <v>0.8</v>
      </c>
      <c r="DX68" s="39">
        <v>0.1</v>
      </c>
      <c r="DY68" s="39">
        <v>-1.5</v>
      </c>
      <c r="DZ68" s="39">
        <v>-0.8</v>
      </c>
      <c r="EA68" s="39">
        <v>-1.3</v>
      </c>
    </row>
    <row r="69" spans="1:131" x14ac:dyDescent="0.2">
      <c r="A69" s="12" t="s">
        <v>275</v>
      </c>
      <c r="B69" s="12" t="s">
        <v>520</v>
      </c>
      <c r="C69" t="s">
        <v>519</v>
      </c>
      <c r="D69" t="s">
        <v>177</v>
      </c>
      <c r="E69" s="12" t="s">
        <v>156</v>
      </c>
      <c r="F69">
        <v>66</v>
      </c>
      <c r="G69">
        <v>9</v>
      </c>
      <c r="H69">
        <v>9</v>
      </c>
      <c r="I69" s="31">
        <f t="shared" si="37"/>
        <v>18</v>
      </c>
      <c r="J69">
        <v>5</v>
      </c>
      <c r="K69">
        <v>4</v>
      </c>
      <c r="L69" s="16">
        <f t="shared" si="38"/>
        <v>1.266367011921097</v>
      </c>
      <c r="M69" s="15">
        <v>9</v>
      </c>
      <c r="N69" s="15">
        <v>5</v>
      </c>
      <c r="O69" s="15">
        <v>3</v>
      </c>
      <c r="P69">
        <v>112</v>
      </c>
      <c r="Q69">
        <v>54</v>
      </c>
      <c r="R69">
        <v>54</v>
      </c>
      <c r="S69" s="13">
        <f t="shared" si="39"/>
        <v>8.0357142857142863E-2</v>
      </c>
      <c r="T69" s="13">
        <f t="shared" si="40"/>
        <v>4.0909090909090909E-2</v>
      </c>
      <c r="U69" s="2">
        <v>852.83333333329995</v>
      </c>
      <c r="V69" s="2">
        <v>12.916666666699999</v>
      </c>
      <c r="W69">
        <v>12.7</v>
      </c>
      <c r="X69">
        <v>35.51</v>
      </c>
      <c r="Y69" s="32">
        <f t="shared" si="41"/>
        <v>0.2634308234806057</v>
      </c>
      <c r="Z69" s="15">
        <f t="shared" si="42"/>
        <v>77.884615384615373</v>
      </c>
      <c r="AA69">
        <v>17</v>
      </c>
      <c r="AB69">
        <v>120</v>
      </c>
      <c r="AC69">
        <v>113</v>
      </c>
      <c r="AD69" s="13">
        <f t="shared" si="43"/>
        <v>0.34615384615384615</v>
      </c>
      <c r="AE69" s="13">
        <f t="shared" si="44"/>
        <v>0.30769230769230771</v>
      </c>
      <c r="AF69" s="13">
        <f t="shared" si="45"/>
        <v>0.65384615384615385</v>
      </c>
      <c r="AG69">
        <v>12</v>
      </c>
      <c r="AH69">
        <v>9</v>
      </c>
      <c r="AI69" s="17">
        <f t="shared" si="46"/>
        <v>0.5714285714285714</v>
      </c>
      <c r="AJ69">
        <v>118</v>
      </c>
      <c r="AK69">
        <v>108</v>
      </c>
      <c r="AL69" s="32">
        <f t="shared" si="47"/>
        <v>0.29465449804432853</v>
      </c>
      <c r="AM69">
        <v>149</v>
      </c>
      <c r="AN69">
        <v>127</v>
      </c>
      <c r="AO69" s="33">
        <f t="shared" si="48"/>
        <v>0.35984354628422427</v>
      </c>
      <c r="AP69">
        <v>131</v>
      </c>
      <c r="AQ69">
        <v>134</v>
      </c>
      <c r="AR69" s="33">
        <f t="shared" si="49"/>
        <v>0.3455019556714472</v>
      </c>
      <c r="AS69" s="33">
        <f t="shared" si="50"/>
        <v>0.45019920318725098</v>
      </c>
      <c r="AT69">
        <v>8</v>
      </c>
      <c r="AU69">
        <v>299</v>
      </c>
      <c r="AV69">
        <v>310</v>
      </c>
      <c r="AW69">
        <v>265</v>
      </c>
      <c r="AX69" s="2">
        <v>27.8</v>
      </c>
      <c r="AY69" s="3">
        <v>10</v>
      </c>
      <c r="AZ69" s="2">
        <v>32</v>
      </c>
      <c r="BA69" s="2">
        <v>25</v>
      </c>
      <c r="BB69" s="21">
        <v>2.7E-2</v>
      </c>
      <c r="BC69">
        <v>10</v>
      </c>
      <c r="BD69" s="21">
        <v>-0.67700000000000005</v>
      </c>
      <c r="BE69" s="2">
        <v>28.3</v>
      </c>
      <c r="BF69" s="2">
        <v>32.6</v>
      </c>
      <c r="BG69" s="2">
        <v>24</v>
      </c>
      <c r="BH69" s="21">
        <v>-2.2029999999999998</v>
      </c>
      <c r="BI69" s="21">
        <v>0.79400000000000004</v>
      </c>
      <c r="BJ69" t="s">
        <v>1979</v>
      </c>
      <c r="BK69" s="2">
        <v>50.5</v>
      </c>
      <c r="BL69" t="s">
        <v>2968</v>
      </c>
      <c r="BM69" s="2">
        <v>48.6</v>
      </c>
      <c r="BN69" t="s">
        <v>1700</v>
      </c>
      <c r="BO69" s="2">
        <v>13</v>
      </c>
      <c r="BP69" t="s">
        <v>1432</v>
      </c>
      <c r="BQ69" s="2">
        <v>34.799999999999997</v>
      </c>
      <c r="BR69" t="s">
        <v>448</v>
      </c>
      <c r="BS69" s="2">
        <v>33.4</v>
      </c>
      <c r="BT69" s="32">
        <f t="shared" si="51"/>
        <v>6.4197530864197536E-2</v>
      </c>
      <c r="BU69" s="34">
        <f t="shared" si="52"/>
        <v>0.94174757281553401</v>
      </c>
      <c r="BV69" s="35">
        <f t="shared" si="53"/>
        <v>948.16732590195375</v>
      </c>
      <c r="BW69" s="32">
        <f t="shared" si="54"/>
        <v>5.9451036797315421E-3</v>
      </c>
      <c r="BX69" s="36">
        <f t="shared" si="55"/>
        <v>1.8299120234556883</v>
      </c>
      <c r="BY69" s="37">
        <f t="shared" si="56"/>
        <v>1.6891495601129431</v>
      </c>
      <c r="BZ69" s="37">
        <f t="shared" si="57"/>
        <v>28.504398826905913</v>
      </c>
      <c r="CA69" s="37">
        <f t="shared" si="58"/>
        <v>28.99706744860552</v>
      </c>
      <c r="CB69" s="37">
        <f t="shared" si="59"/>
        <v>58.064516128882417</v>
      </c>
      <c r="CC69" s="37">
        <f t="shared" si="60"/>
        <v>54.334310850299666</v>
      </c>
      <c r="CD69" s="38">
        <f t="shared" si="61"/>
        <v>3.7302052785827513</v>
      </c>
      <c r="CE69" s="3">
        <v>26</v>
      </c>
      <c r="CF69" s="3">
        <v>24</v>
      </c>
      <c r="CG69" s="3">
        <v>379</v>
      </c>
      <c r="CH69" s="3">
        <v>388</v>
      </c>
      <c r="CI69" s="3">
        <v>186</v>
      </c>
      <c r="CJ69" s="3">
        <v>161</v>
      </c>
      <c r="CK69" s="3">
        <v>199</v>
      </c>
      <c r="CL69" s="3">
        <v>234</v>
      </c>
      <c r="CM69" s="20">
        <f t="shared" si="62"/>
        <v>3.3644244020887282</v>
      </c>
      <c r="CN69" s="37">
        <f t="shared" si="63"/>
        <v>1.945674713909014</v>
      </c>
      <c r="CO69" s="37">
        <f t="shared" si="64"/>
        <v>2.6369012570082693</v>
      </c>
      <c r="CP69" s="37">
        <f t="shared" si="65"/>
        <v>29.95315020096772</v>
      </c>
      <c r="CQ69" s="37">
        <f t="shared" si="66"/>
        <v>29.031514810168712</v>
      </c>
      <c r="CR69" s="37">
        <f t="shared" si="67"/>
        <v>57.576610941860167</v>
      </c>
      <c r="CS69" s="37">
        <f t="shared" si="68"/>
        <v>55.451729346406907</v>
      </c>
      <c r="CT69" s="22">
        <f t="shared" si="69"/>
        <v>1.605323683129491</v>
      </c>
      <c r="CU69" s="35">
        <v>76</v>
      </c>
      <c r="CV69" s="35">
        <v>103</v>
      </c>
      <c r="CW69" s="35">
        <v>1094</v>
      </c>
      <c r="CX69" s="35">
        <v>1031</v>
      </c>
      <c r="CY69" s="35">
        <v>477</v>
      </c>
      <c r="CZ69" s="35">
        <v>430</v>
      </c>
      <c r="DA69" s="35">
        <v>602</v>
      </c>
      <c r="DB69" s="35">
        <v>602</v>
      </c>
      <c r="DC69">
        <v>7</v>
      </c>
      <c r="DD69">
        <v>14</v>
      </c>
      <c r="DE69" s="35">
        <f t="shared" si="70"/>
        <v>7</v>
      </c>
      <c r="DF69" s="36">
        <f t="shared" si="71"/>
        <v>0.4926686216996084</v>
      </c>
      <c r="DG69" s="37">
        <f t="shared" si="72"/>
        <v>0.9853372433992168</v>
      </c>
      <c r="DH69" s="37">
        <f t="shared" si="73"/>
        <v>0.4926686216996084</v>
      </c>
      <c r="DI69" s="2">
        <v>538.29999999999995</v>
      </c>
      <c r="DJ69">
        <v>18</v>
      </c>
      <c r="DK69">
        <v>18</v>
      </c>
      <c r="DL69">
        <v>2.9</v>
      </c>
      <c r="DM69">
        <v>542</v>
      </c>
      <c r="DN69">
        <v>482</v>
      </c>
      <c r="DO69">
        <v>1.2</v>
      </c>
      <c r="DP69">
        <v>375</v>
      </c>
      <c r="DQ69">
        <v>363</v>
      </c>
      <c r="DR69">
        <v>-1.7000000000000002</v>
      </c>
      <c r="DS69">
        <v>264</v>
      </c>
      <c r="DT69">
        <v>267</v>
      </c>
      <c r="DU69">
        <v>-2.1</v>
      </c>
      <c r="DV69" s="39">
        <v>0</v>
      </c>
      <c r="DW69" s="39">
        <v>0</v>
      </c>
      <c r="DX69" s="39">
        <v>0.30000000000000004</v>
      </c>
      <c r="DY69" s="39">
        <v>-0.4</v>
      </c>
      <c r="DZ69" s="39">
        <v>0.8</v>
      </c>
      <c r="EA69" s="39">
        <v>0.7</v>
      </c>
    </row>
    <row r="70" spans="1:131" x14ac:dyDescent="0.2">
      <c r="A70" s="12" t="s">
        <v>524</v>
      </c>
      <c r="B70" s="12" t="s">
        <v>525</v>
      </c>
      <c r="C70" t="s">
        <v>523</v>
      </c>
      <c r="D70" t="s">
        <v>330</v>
      </c>
      <c r="E70" s="12" t="s">
        <v>156</v>
      </c>
      <c r="F70">
        <v>82</v>
      </c>
      <c r="G70">
        <v>6</v>
      </c>
      <c r="H70">
        <v>5</v>
      </c>
      <c r="I70" s="31">
        <f t="shared" si="37"/>
        <v>11</v>
      </c>
      <c r="J70">
        <v>3</v>
      </c>
      <c r="K70">
        <v>2</v>
      </c>
      <c r="L70" s="16">
        <f t="shared" si="38"/>
        <v>1.1748998664886516</v>
      </c>
      <c r="M70" s="15">
        <v>6</v>
      </c>
      <c r="N70" s="15">
        <v>3</v>
      </c>
      <c r="O70" s="15">
        <v>2</v>
      </c>
      <c r="P70">
        <v>37</v>
      </c>
      <c r="Q70">
        <v>13</v>
      </c>
      <c r="R70">
        <v>14</v>
      </c>
      <c r="S70" s="13">
        <f t="shared" si="39"/>
        <v>0.16216216216216217</v>
      </c>
      <c r="T70" s="13">
        <f t="shared" si="40"/>
        <v>9.375E-2</v>
      </c>
      <c r="U70" s="2">
        <v>561.75</v>
      </c>
      <c r="V70" s="2">
        <v>6.85</v>
      </c>
      <c r="W70">
        <v>6.85</v>
      </c>
      <c r="X70">
        <v>42.25</v>
      </c>
      <c r="Y70" s="32">
        <f t="shared" si="41"/>
        <v>0.1395112016293279</v>
      </c>
      <c r="Z70" s="15">
        <f t="shared" si="42"/>
        <v>42.857142857142854</v>
      </c>
      <c r="AA70">
        <v>14</v>
      </c>
      <c r="AB70">
        <v>178</v>
      </c>
      <c r="AC70">
        <v>60</v>
      </c>
      <c r="AD70" s="13">
        <f t="shared" si="43"/>
        <v>0.42857142857142855</v>
      </c>
      <c r="AE70" s="13">
        <f t="shared" si="44"/>
        <v>0.35714285714285715</v>
      </c>
      <c r="AF70" s="13">
        <f t="shared" si="45"/>
        <v>0.7857142857142857</v>
      </c>
      <c r="AG70">
        <v>1</v>
      </c>
      <c r="AH70">
        <v>2</v>
      </c>
      <c r="AI70" s="17">
        <f t="shared" si="46"/>
        <v>0.33333333333333331</v>
      </c>
      <c r="AJ70">
        <v>98</v>
      </c>
      <c r="AK70">
        <v>121</v>
      </c>
      <c r="AL70" s="32">
        <f t="shared" si="47"/>
        <v>0.39247311827956988</v>
      </c>
      <c r="AM70">
        <v>100</v>
      </c>
      <c r="AN70">
        <v>64</v>
      </c>
      <c r="AO70" s="33">
        <f t="shared" si="48"/>
        <v>0.29390681003584229</v>
      </c>
      <c r="AP70">
        <v>72</v>
      </c>
      <c r="AQ70">
        <v>103</v>
      </c>
      <c r="AR70" s="33">
        <f t="shared" si="49"/>
        <v>0.31362007168458783</v>
      </c>
      <c r="AS70" s="33">
        <f t="shared" si="50"/>
        <v>0.57180156657963443</v>
      </c>
      <c r="AT70">
        <v>12</v>
      </c>
      <c r="AU70">
        <v>205</v>
      </c>
      <c r="AV70">
        <v>186</v>
      </c>
      <c r="AW70">
        <v>149</v>
      </c>
      <c r="AX70" s="2">
        <v>25.9</v>
      </c>
      <c r="AY70" s="3">
        <v>12</v>
      </c>
      <c r="AZ70" s="2">
        <v>31.3</v>
      </c>
      <c r="BA70" s="2">
        <v>22.2</v>
      </c>
      <c r="BB70" s="21">
        <v>-1.754</v>
      </c>
      <c r="BC70">
        <v>12</v>
      </c>
      <c r="BD70" s="21">
        <v>-0.72</v>
      </c>
      <c r="BE70" s="2">
        <v>25.5</v>
      </c>
      <c r="BF70" s="2">
        <v>31.6</v>
      </c>
      <c r="BG70" s="2">
        <v>19.399999999999999</v>
      </c>
      <c r="BH70" s="21">
        <v>-4.1710000000000003</v>
      </c>
      <c r="BI70" s="21">
        <v>-10.068</v>
      </c>
      <c r="BJ70" t="s">
        <v>849</v>
      </c>
      <c r="BK70" s="2">
        <v>62.8</v>
      </c>
      <c r="BL70" t="s">
        <v>2418</v>
      </c>
      <c r="BM70" s="2">
        <v>47.1</v>
      </c>
      <c r="BN70" t="s">
        <v>2327</v>
      </c>
      <c r="BO70" s="2">
        <v>28.2</v>
      </c>
      <c r="BP70" t="s">
        <v>408</v>
      </c>
      <c r="BQ70" s="2">
        <v>31.1</v>
      </c>
      <c r="BR70" t="s">
        <v>1627</v>
      </c>
      <c r="BS70" s="2">
        <v>29.9</v>
      </c>
      <c r="BT70" s="32">
        <f t="shared" si="51"/>
        <v>7.0000000000000007E-2</v>
      </c>
      <c r="BU70" s="34">
        <f t="shared" si="52"/>
        <v>0.94545454545454544</v>
      </c>
      <c r="BV70" s="35">
        <f t="shared" si="53"/>
        <v>952.45454545454538</v>
      </c>
      <c r="BW70" s="32">
        <f t="shared" si="54"/>
        <v>1.5454545454545443E-2</v>
      </c>
      <c r="BX70" s="36">
        <f t="shared" si="55"/>
        <v>1.4954602100765535</v>
      </c>
      <c r="BY70" s="37">
        <f t="shared" si="56"/>
        <v>1.6022787965105929</v>
      </c>
      <c r="BZ70" s="37">
        <f t="shared" si="57"/>
        <v>21.363717286807908</v>
      </c>
      <c r="CA70" s="37">
        <f t="shared" si="58"/>
        <v>29.375111269360875</v>
      </c>
      <c r="CB70" s="37">
        <f t="shared" si="59"/>
        <v>38.988784048424428</v>
      </c>
      <c r="CC70" s="37">
        <f t="shared" si="60"/>
        <v>53.622930389887848</v>
      </c>
      <c r="CD70" s="38">
        <f t="shared" si="61"/>
        <v>-14.634146341463421</v>
      </c>
      <c r="CE70" s="3">
        <v>14</v>
      </c>
      <c r="CF70" s="3">
        <v>15</v>
      </c>
      <c r="CG70" s="3">
        <v>186</v>
      </c>
      <c r="CH70" s="3">
        <v>260</v>
      </c>
      <c r="CI70" s="3">
        <v>74</v>
      </c>
      <c r="CJ70" s="3">
        <v>96</v>
      </c>
      <c r="CK70" s="3">
        <v>131</v>
      </c>
      <c r="CL70" s="3">
        <v>91</v>
      </c>
      <c r="CM70" s="20">
        <f t="shared" si="62"/>
        <v>-7.0993839393746434</v>
      </c>
      <c r="CN70" s="37">
        <f t="shared" si="63"/>
        <v>2.9268292682926829</v>
      </c>
      <c r="CO70" s="37">
        <f t="shared" si="64"/>
        <v>2.493866358781931</v>
      </c>
      <c r="CP70" s="37">
        <f t="shared" si="65"/>
        <v>30.220811083850485</v>
      </c>
      <c r="CQ70" s="37">
        <f t="shared" si="66"/>
        <v>31.900707172752199</v>
      </c>
      <c r="CR70" s="37">
        <f t="shared" si="67"/>
        <v>54.813104344061188</v>
      </c>
      <c r="CS70" s="37">
        <f t="shared" si="68"/>
        <v>60.112570356472801</v>
      </c>
      <c r="CT70" s="22">
        <f t="shared" si="69"/>
        <v>-9.3346803290518068</v>
      </c>
      <c r="CU70" s="35">
        <v>169</v>
      </c>
      <c r="CV70" s="35">
        <v>144</v>
      </c>
      <c r="CW70" s="35">
        <v>1576</v>
      </c>
      <c r="CX70" s="35">
        <v>1698</v>
      </c>
      <c r="CY70" s="35">
        <v>612</v>
      </c>
      <c r="CZ70" s="35">
        <v>774</v>
      </c>
      <c r="DA70" s="35">
        <v>855</v>
      </c>
      <c r="DB70" s="35">
        <v>808</v>
      </c>
      <c r="DC70">
        <v>21</v>
      </c>
      <c r="DD70">
        <v>17</v>
      </c>
      <c r="DE70" s="35">
        <f t="shared" si="70"/>
        <v>-4</v>
      </c>
      <c r="DF70" s="36">
        <f t="shared" si="71"/>
        <v>2.2431903151148305</v>
      </c>
      <c r="DG70" s="37">
        <f t="shared" si="72"/>
        <v>1.8159159693786722</v>
      </c>
      <c r="DH70" s="37">
        <f t="shared" si="73"/>
        <v>-0.42727434573615813</v>
      </c>
      <c r="DI70" s="2">
        <v>361.9</v>
      </c>
      <c r="DJ70">
        <v>8</v>
      </c>
      <c r="DK70">
        <v>10</v>
      </c>
      <c r="DL70">
        <v>-12.3</v>
      </c>
      <c r="DM70">
        <v>238</v>
      </c>
      <c r="DN70">
        <v>323</v>
      </c>
      <c r="DO70">
        <v>-5.6</v>
      </c>
      <c r="DP70">
        <v>172</v>
      </c>
      <c r="DQ70">
        <v>241</v>
      </c>
      <c r="DR70">
        <v>-5.8</v>
      </c>
      <c r="DS70">
        <v>130</v>
      </c>
      <c r="DT70">
        <v>175</v>
      </c>
      <c r="DU70">
        <v>-6.5</v>
      </c>
      <c r="DV70" s="39">
        <v>-8</v>
      </c>
      <c r="DW70" s="39">
        <v>-8</v>
      </c>
      <c r="DX70" s="39">
        <v>-1</v>
      </c>
      <c r="DY70" s="39">
        <v>-1.5</v>
      </c>
      <c r="DZ70" s="39">
        <v>3.8</v>
      </c>
      <c r="EA70" s="39">
        <v>-6.9</v>
      </c>
    </row>
    <row r="71" spans="1:131" x14ac:dyDescent="0.2">
      <c r="A71" s="12" t="s">
        <v>234</v>
      </c>
      <c r="B71" s="12" t="s">
        <v>528</v>
      </c>
      <c r="C71" t="s">
        <v>527</v>
      </c>
      <c r="D71" t="s">
        <v>529</v>
      </c>
      <c r="E71" s="12" t="s">
        <v>178</v>
      </c>
      <c r="F71">
        <v>13</v>
      </c>
      <c r="G71">
        <v>1</v>
      </c>
      <c r="H71">
        <v>0</v>
      </c>
      <c r="I71" s="31">
        <f t="shared" si="37"/>
        <v>1</v>
      </c>
      <c r="J71">
        <v>0</v>
      </c>
      <c r="K71">
        <v>0</v>
      </c>
      <c r="L71" s="16">
        <f t="shared" si="38"/>
        <v>0.41938490214342511</v>
      </c>
      <c r="M71" s="15">
        <v>1</v>
      </c>
      <c r="N71" s="15">
        <v>0</v>
      </c>
      <c r="O71" s="15">
        <v>0</v>
      </c>
      <c r="P71">
        <v>6</v>
      </c>
      <c r="Q71">
        <v>1</v>
      </c>
      <c r="R71">
        <v>8</v>
      </c>
      <c r="S71" s="13">
        <f t="shared" si="39"/>
        <v>0.16666666666666666</v>
      </c>
      <c r="T71" s="13">
        <f t="shared" si="40"/>
        <v>6.6666666666666666E-2</v>
      </c>
      <c r="U71" s="2">
        <v>143.0666666667</v>
      </c>
      <c r="V71" s="2">
        <v>11</v>
      </c>
      <c r="W71">
        <v>10.93</v>
      </c>
      <c r="X71">
        <v>35.42</v>
      </c>
      <c r="Y71" s="32">
        <f t="shared" si="41"/>
        <v>0.23581445523193095</v>
      </c>
      <c r="Z71" s="15">
        <f t="shared" si="42"/>
        <v>0</v>
      </c>
      <c r="AA71">
        <v>9</v>
      </c>
      <c r="AB71">
        <v>36</v>
      </c>
      <c r="AC71">
        <v>26</v>
      </c>
      <c r="AD71" s="13">
        <f t="shared" si="43"/>
        <v>0.33333333333333331</v>
      </c>
      <c r="AE71" s="13">
        <f t="shared" si="44"/>
        <v>0</v>
      </c>
      <c r="AF71" s="13">
        <f t="shared" si="45"/>
        <v>0.33333333333333331</v>
      </c>
      <c r="AI71" s="17" t="str">
        <f t="shared" si="46"/>
        <v xml:space="preserve"> </v>
      </c>
      <c r="AJ71">
        <v>17</v>
      </c>
      <c r="AK71">
        <v>16</v>
      </c>
      <c r="AL71" s="32">
        <f t="shared" si="47"/>
        <v>0.22297297297297297</v>
      </c>
      <c r="AM71">
        <v>22</v>
      </c>
      <c r="AN71">
        <v>25</v>
      </c>
      <c r="AO71" s="33">
        <f t="shared" si="48"/>
        <v>0.31756756756756754</v>
      </c>
      <c r="AP71">
        <v>41</v>
      </c>
      <c r="AQ71">
        <v>27</v>
      </c>
      <c r="AR71" s="33">
        <f t="shared" si="49"/>
        <v>0.45945945945945948</v>
      </c>
      <c r="AS71" s="33">
        <f t="shared" si="50"/>
        <v>0.41249999999999998</v>
      </c>
      <c r="AU71">
        <v>56</v>
      </c>
      <c r="AV71">
        <v>55</v>
      </c>
      <c r="AW71">
        <v>57</v>
      </c>
      <c r="AX71" s="2">
        <v>28</v>
      </c>
      <c r="AZ71" s="2">
        <v>33.1</v>
      </c>
      <c r="BA71" s="2">
        <v>24.5</v>
      </c>
      <c r="BB71" s="21">
        <v>-0.57999999999999996</v>
      </c>
      <c r="BD71" s="21">
        <v>-0.151</v>
      </c>
      <c r="BE71" s="2">
        <v>26.7</v>
      </c>
      <c r="BF71" s="2">
        <v>33.6</v>
      </c>
      <c r="BG71" s="2">
        <v>24.4</v>
      </c>
      <c r="BH71" s="21">
        <v>-0.50800000000000001</v>
      </c>
      <c r="BI71" s="21">
        <v>4.12</v>
      </c>
      <c r="BJ71" t="s">
        <v>2464</v>
      </c>
      <c r="BK71" s="2">
        <v>32.299999999999997</v>
      </c>
      <c r="BL71" t="s">
        <v>3260</v>
      </c>
      <c r="BM71" s="2">
        <v>32.200000000000003</v>
      </c>
      <c r="BN71" t="s">
        <v>1601</v>
      </c>
      <c r="BO71" s="2">
        <v>30.4</v>
      </c>
      <c r="BP71" t="s">
        <v>2459</v>
      </c>
      <c r="BQ71" s="2">
        <v>42.1</v>
      </c>
      <c r="BR71" t="s">
        <v>2828</v>
      </c>
      <c r="BS71" s="2">
        <v>34.700000000000003</v>
      </c>
      <c r="BT71" s="32">
        <f t="shared" si="51"/>
        <v>4.3478260869565216E-2</v>
      </c>
      <c r="BU71" s="34">
        <f t="shared" si="52"/>
        <v>0.93150684931506844</v>
      </c>
      <c r="BV71" s="35">
        <f t="shared" si="53"/>
        <v>935.8546754020249</v>
      </c>
      <c r="BW71" s="32">
        <f t="shared" si="54"/>
        <v>-2.5014889815366342E-2</v>
      </c>
      <c r="BX71" s="36">
        <f t="shared" si="55"/>
        <v>1.2587412587412588</v>
      </c>
      <c r="BY71" s="37">
        <f t="shared" si="56"/>
        <v>2.0979020979020979</v>
      </c>
      <c r="BZ71" s="37">
        <f t="shared" si="57"/>
        <v>28.95104895104895</v>
      </c>
      <c r="CA71" s="37">
        <f t="shared" si="58"/>
        <v>30.62937062937063</v>
      </c>
      <c r="CB71" s="37">
        <f t="shared" si="59"/>
        <v>49.510489510489514</v>
      </c>
      <c r="CC71" s="37">
        <f t="shared" si="60"/>
        <v>53.286713286713287</v>
      </c>
      <c r="CD71" s="38">
        <f t="shared" si="61"/>
        <v>-3.7762237762237731</v>
      </c>
      <c r="CE71" s="3">
        <v>3</v>
      </c>
      <c r="CF71" s="3">
        <v>5</v>
      </c>
      <c r="CG71" s="3">
        <v>66</v>
      </c>
      <c r="CH71" s="3">
        <v>68</v>
      </c>
      <c r="CI71" s="3">
        <v>16</v>
      </c>
      <c r="CJ71" s="3">
        <v>26</v>
      </c>
      <c r="CK71" s="3">
        <v>28</v>
      </c>
      <c r="CL71" s="3">
        <v>33</v>
      </c>
      <c r="CM71" s="20">
        <f t="shared" si="62"/>
        <v>-6.0372237762237715</v>
      </c>
      <c r="CN71" s="37">
        <f t="shared" si="63"/>
        <v>2.7363940407418665</v>
      </c>
      <c r="CO71" s="37">
        <f t="shared" si="64"/>
        <v>2.8666985188724317</v>
      </c>
      <c r="CP71" s="37">
        <f t="shared" si="65"/>
        <v>31.663988185727316</v>
      </c>
      <c r="CQ71" s="37">
        <f t="shared" si="66"/>
        <v>30.75185683881336</v>
      </c>
      <c r="CR71" s="37">
        <f t="shared" si="67"/>
        <v>59.54914650566824</v>
      </c>
      <c r="CS71" s="37">
        <f t="shared" si="68"/>
        <v>58.637015158754281</v>
      </c>
      <c r="CT71" s="22">
        <f t="shared" si="69"/>
        <v>-4.6883551231377325</v>
      </c>
      <c r="CU71" s="35">
        <v>21</v>
      </c>
      <c r="CV71" s="35">
        <v>22</v>
      </c>
      <c r="CW71" s="35">
        <v>222</v>
      </c>
      <c r="CX71" s="35">
        <v>214</v>
      </c>
      <c r="CY71" s="35">
        <v>96</v>
      </c>
      <c r="CZ71" s="35">
        <v>102</v>
      </c>
      <c r="DA71" s="35">
        <v>112</v>
      </c>
      <c r="DB71" s="35">
        <v>118</v>
      </c>
      <c r="DC71">
        <v>11</v>
      </c>
      <c r="DD71">
        <v>9</v>
      </c>
      <c r="DE71" s="35">
        <f t="shared" si="70"/>
        <v>-2</v>
      </c>
      <c r="DF71" s="36">
        <f t="shared" si="71"/>
        <v>4.6153846153846159</v>
      </c>
      <c r="DG71" s="37">
        <f t="shared" si="72"/>
        <v>3.7762237762237767</v>
      </c>
      <c r="DH71" s="37">
        <f t="shared" si="73"/>
        <v>-0.83916083916083917</v>
      </c>
      <c r="DI71" s="2">
        <v>85.2</v>
      </c>
      <c r="DJ71">
        <v>2</v>
      </c>
      <c r="DK71">
        <v>3</v>
      </c>
      <c r="DL71">
        <v>-2.2999999999999998</v>
      </c>
      <c r="DM71">
        <v>70</v>
      </c>
      <c r="DN71">
        <v>77</v>
      </c>
      <c r="DO71">
        <v>1.9</v>
      </c>
      <c r="DP71">
        <v>58</v>
      </c>
      <c r="DQ71">
        <v>60</v>
      </c>
      <c r="DR71">
        <v>4.3</v>
      </c>
      <c r="DS71">
        <v>52</v>
      </c>
      <c r="DT71">
        <v>43</v>
      </c>
      <c r="DU71">
        <v>8.3000000000000007</v>
      </c>
      <c r="DV71" s="39">
        <v>0.1</v>
      </c>
      <c r="DW71" s="39">
        <v>0.1</v>
      </c>
      <c r="DX71" s="39">
        <v>0.30000000000000004</v>
      </c>
      <c r="DY71" s="39">
        <v>-0.1</v>
      </c>
      <c r="DZ71" s="39">
        <v>0.30000000000000004</v>
      </c>
      <c r="EA71" s="39">
        <v>0.60000000000000009</v>
      </c>
    </row>
    <row r="72" spans="1:131" x14ac:dyDescent="0.2">
      <c r="A72" s="12" t="s">
        <v>534</v>
      </c>
      <c r="B72" s="12" t="s">
        <v>535</v>
      </c>
      <c r="C72" t="s">
        <v>533</v>
      </c>
      <c r="D72" t="s">
        <v>147</v>
      </c>
      <c r="E72" s="12" t="s">
        <v>178</v>
      </c>
      <c r="F72">
        <v>54</v>
      </c>
      <c r="G72">
        <v>0</v>
      </c>
      <c r="H72">
        <v>9</v>
      </c>
      <c r="I72" s="31">
        <f t="shared" si="37"/>
        <v>9</v>
      </c>
      <c r="J72">
        <v>5</v>
      </c>
      <c r="K72">
        <v>4</v>
      </c>
      <c r="L72" s="16">
        <f t="shared" si="38"/>
        <v>0.70777901566288737</v>
      </c>
      <c r="M72" s="15">
        <v>0</v>
      </c>
      <c r="N72" s="15">
        <v>4</v>
      </c>
      <c r="O72" s="15">
        <v>4</v>
      </c>
      <c r="P72">
        <v>50</v>
      </c>
      <c r="Q72">
        <v>24</v>
      </c>
      <c r="R72">
        <v>29</v>
      </c>
      <c r="S72" s="13">
        <f t="shared" si="39"/>
        <v>0</v>
      </c>
      <c r="T72" s="13">
        <f t="shared" si="40"/>
        <v>0</v>
      </c>
      <c r="U72" s="2">
        <v>762.95</v>
      </c>
      <c r="V72" s="2">
        <v>14.1166666667</v>
      </c>
      <c r="W72">
        <v>13.79</v>
      </c>
      <c r="X72">
        <v>34.35</v>
      </c>
      <c r="Y72" s="32">
        <f t="shared" si="41"/>
        <v>0.28645616950560859</v>
      </c>
      <c r="Z72" s="15">
        <f t="shared" si="42"/>
        <v>63.846153846153847</v>
      </c>
      <c r="AA72">
        <v>65</v>
      </c>
      <c r="AB72">
        <v>119</v>
      </c>
      <c r="AC72">
        <v>106</v>
      </c>
      <c r="AD72" s="13">
        <f t="shared" si="43"/>
        <v>0</v>
      </c>
      <c r="AE72" s="13">
        <f t="shared" si="44"/>
        <v>0.30769230769230771</v>
      </c>
      <c r="AF72" s="13">
        <f t="shared" si="45"/>
        <v>0.30769230769230771</v>
      </c>
      <c r="AI72" s="17" t="str">
        <f t="shared" si="46"/>
        <v xml:space="preserve"> </v>
      </c>
      <c r="AJ72">
        <v>101</v>
      </c>
      <c r="AK72">
        <v>98</v>
      </c>
      <c r="AL72" s="32">
        <f t="shared" si="47"/>
        <v>0.28715728715728717</v>
      </c>
      <c r="AM72">
        <v>101</v>
      </c>
      <c r="AN72">
        <v>107</v>
      </c>
      <c r="AO72" s="33">
        <f t="shared" si="48"/>
        <v>0.30014430014430016</v>
      </c>
      <c r="AP72">
        <v>130</v>
      </c>
      <c r="AQ72">
        <v>156</v>
      </c>
      <c r="AR72" s="33">
        <f t="shared" si="49"/>
        <v>0.41269841269841268</v>
      </c>
      <c r="AS72" s="33">
        <f t="shared" si="50"/>
        <v>0.48894348894348894</v>
      </c>
      <c r="AT72">
        <v>4</v>
      </c>
      <c r="AU72">
        <v>255</v>
      </c>
      <c r="AV72">
        <v>230</v>
      </c>
      <c r="AW72">
        <v>223</v>
      </c>
      <c r="AX72" s="2">
        <v>28.3</v>
      </c>
      <c r="AY72" s="3">
        <v>7</v>
      </c>
      <c r="AZ72" s="2">
        <v>33</v>
      </c>
      <c r="BA72" s="2">
        <v>25.1</v>
      </c>
      <c r="BB72" s="21">
        <v>5.5E-2</v>
      </c>
      <c r="BC72">
        <v>7</v>
      </c>
      <c r="BD72" s="21">
        <v>0.39</v>
      </c>
      <c r="BE72" s="2">
        <v>26.8</v>
      </c>
      <c r="BF72" s="2">
        <v>31.4</v>
      </c>
      <c r="BG72" s="2">
        <v>25.1</v>
      </c>
      <c r="BH72" s="21">
        <v>-0.88500000000000001</v>
      </c>
      <c r="BI72" s="21">
        <v>-4.0140000000000002</v>
      </c>
      <c r="BJ72" t="s">
        <v>3393</v>
      </c>
      <c r="BK72" s="2">
        <v>28.5</v>
      </c>
      <c r="BL72" t="s">
        <v>991</v>
      </c>
      <c r="BM72" s="2">
        <v>28</v>
      </c>
      <c r="BN72" t="s">
        <v>2129</v>
      </c>
      <c r="BO72" s="2">
        <v>26.1</v>
      </c>
      <c r="BP72" t="s">
        <v>2695</v>
      </c>
      <c r="BQ72" s="2">
        <v>23.9</v>
      </c>
      <c r="BR72" t="s">
        <v>2293</v>
      </c>
      <c r="BS72" s="2">
        <v>22.7</v>
      </c>
      <c r="BT72" s="32">
        <f t="shared" si="51"/>
        <v>7.8313253012048195E-2</v>
      </c>
      <c r="BU72" s="34">
        <f t="shared" si="52"/>
        <v>0.91530054644808745</v>
      </c>
      <c r="BV72" s="35">
        <f t="shared" si="53"/>
        <v>923.13187174929226</v>
      </c>
      <c r="BW72" s="32">
        <f t="shared" si="54"/>
        <v>-6.3862005398643562E-3</v>
      </c>
      <c r="BX72" s="36">
        <f t="shared" si="55"/>
        <v>2.0464384100699413</v>
      </c>
      <c r="BY72" s="37">
        <f t="shared" si="56"/>
        <v>2.4399842581603148</v>
      </c>
      <c r="BZ72" s="37">
        <f t="shared" si="57"/>
        <v>26.131444313200788</v>
      </c>
      <c r="CA72" s="37">
        <f t="shared" si="58"/>
        <v>28.807556080215328</v>
      </c>
      <c r="CB72" s="37">
        <f t="shared" si="59"/>
        <v>48.406139315115922</v>
      </c>
      <c r="CC72" s="37">
        <f t="shared" si="60"/>
        <v>57.536402990812576</v>
      </c>
      <c r="CD72" s="38">
        <f t="shared" si="61"/>
        <v>-9.1302636756966535</v>
      </c>
      <c r="CE72" s="3">
        <v>26</v>
      </c>
      <c r="CF72" s="3">
        <v>31</v>
      </c>
      <c r="CG72" s="3">
        <v>306</v>
      </c>
      <c r="CH72" s="3">
        <v>335</v>
      </c>
      <c r="CI72" s="3">
        <v>118</v>
      </c>
      <c r="CJ72" s="3">
        <v>155</v>
      </c>
      <c r="CK72" s="3">
        <v>210</v>
      </c>
      <c r="CL72" s="3">
        <v>165</v>
      </c>
      <c r="CM72" s="20">
        <f t="shared" si="62"/>
        <v>-4.5509074103403879</v>
      </c>
      <c r="CN72" s="37">
        <f t="shared" si="63"/>
        <v>2.5553938217693677</v>
      </c>
      <c r="CO72" s="37">
        <f t="shared" si="64"/>
        <v>2.0701924632055633</v>
      </c>
      <c r="CP72" s="37">
        <f t="shared" si="65"/>
        <v>28.659226912502021</v>
      </c>
      <c r="CQ72" s="37">
        <f t="shared" si="66"/>
        <v>27.365356622998544</v>
      </c>
      <c r="CR72" s="37">
        <f t="shared" si="67"/>
        <v>51.56073103671357</v>
      </c>
      <c r="CS72" s="37">
        <f t="shared" si="68"/>
        <v>53.145722141355328</v>
      </c>
      <c r="CT72" s="22">
        <f t="shared" si="69"/>
        <v>-7.5452725710548947</v>
      </c>
      <c r="CU72" s="35">
        <v>79</v>
      </c>
      <c r="CV72" s="35">
        <v>64</v>
      </c>
      <c r="CW72" s="35">
        <v>807</v>
      </c>
      <c r="CX72" s="35">
        <v>782</v>
      </c>
      <c r="CY72" s="35">
        <v>300</v>
      </c>
      <c r="CZ72" s="35">
        <v>380</v>
      </c>
      <c r="DA72" s="35">
        <v>417</v>
      </c>
      <c r="DB72" s="35">
        <v>408</v>
      </c>
      <c r="DC72">
        <v>16</v>
      </c>
      <c r="DD72">
        <v>13</v>
      </c>
      <c r="DE72" s="35">
        <f t="shared" si="70"/>
        <v>-3</v>
      </c>
      <c r="DF72" s="36">
        <f t="shared" si="71"/>
        <v>1.2593467138891947</v>
      </c>
      <c r="DG72" s="37">
        <f t="shared" si="72"/>
        <v>1.0232192050349707</v>
      </c>
      <c r="DH72" s="37">
        <f t="shared" si="73"/>
        <v>-0.23612750885422401</v>
      </c>
      <c r="DI72" s="2">
        <v>462.4</v>
      </c>
      <c r="DJ72">
        <v>14</v>
      </c>
      <c r="DK72">
        <v>17</v>
      </c>
      <c r="DL72">
        <v>-13.6</v>
      </c>
      <c r="DM72">
        <v>384</v>
      </c>
      <c r="DN72">
        <v>426</v>
      </c>
      <c r="DO72">
        <v>-3</v>
      </c>
      <c r="DP72">
        <v>282</v>
      </c>
      <c r="DQ72">
        <v>292</v>
      </c>
      <c r="DR72">
        <v>-0.9</v>
      </c>
      <c r="DS72">
        <v>205</v>
      </c>
      <c r="DT72">
        <v>210</v>
      </c>
      <c r="DU72">
        <v>-2.1</v>
      </c>
      <c r="DV72" s="39">
        <v>1.5</v>
      </c>
      <c r="DW72" s="39">
        <v>1.5</v>
      </c>
      <c r="DX72" s="39">
        <v>0.2</v>
      </c>
      <c r="DY72" s="39">
        <v>-0.5</v>
      </c>
      <c r="DZ72" s="39">
        <v>-1.7000000000000002</v>
      </c>
      <c r="EA72" s="39">
        <v>-0.60000000000000009</v>
      </c>
    </row>
    <row r="73" spans="1:131" x14ac:dyDescent="0.2">
      <c r="A73" s="12" t="s">
        <v>539</v>
      </c>
      <c r="B73" s="12" t="s">
        <v>540</v>
      </c>
      <c r="C73" t="s">
        <v>538</v>
      </c>
      <c r="D73" t="s">
        <v>300</v>
      </c>
      <c r="E73" s="12" t="s">
        <v>170</v>
      </c>
      <c r="F73">
        <v>28</v>
      </c>
      <c r="G73">
        <v>3</v>
      </c>
      <c r="H73">
        <v>5</v>
      </c>
      <c r="I73" s="31">
        <f t="shared" si="37"/>
        <v>8</v>
      </c>
      <c r="J73">
        <v>1</v>
      </c>
      <c r="K73">
        <v>3</v>
      </c>
      <c r="L73" s="16">
        <f t="shared" si="38"/>
        <v>1.38341819579197</v>
      </c>
      <c r="M73" s="15">
        <v>2</v>
      </c>
      <c r="N73" s="15">
        <v>2</v>
      </c>
      <c r="O73" s="15">
        <v>3</v>
      </c>
      <c r="P73">
        <v>42</v>
      </c>
      <c r="Q73">
        <v>12</v>
      </c>
      <c r="R73">
        <v>14</v>
      </c>
      <c r="S73" s="13">
        <f t="shared" si="39"/>
        <v>7.1428571428571425E-2</v>
      </c>
      <c r="T73" s="13">
        <f t="shared" si="40"/>
        <v>4.4117647058823532E-2</v>
      </c>
      <c r="U73" s="2">
        <v>346.96666666670001</v>
      </c>
      <c r="V73" s="2">
        <v>12.3833333333</v>
      </c>
      <c r="W73">
        <v>12.05</v>
      </c>
      <c r="X73">
        <v>36.33</v>
      </c>
      <c r="Y73" s="32">
        <f t="shared" si="41"/>
        <v>0.24906986357999178</v>
      </c>
      <c r="Z73" s="15">
        <f t="shared" si="42"/>
        <v>20.888888888888889</v>
      </c>
      <c r="AA73">
        <v>6</v>
      </c>
      <c r="AB73">
        <v>7</v>
      </c>
      <c r="AC73">
        <v>14</v>
      </c>
      <c r="AD73" s="13">
        <f t="shared" si="43"/>
        <v>0.33333333333333331</v>
      </c>
      <c r="AE73" s="13">
        <f t="shared" si="44"/>
        <v>0.55555555555555558</v>
      </c>
      <c r="AF73" s="13">
        <f t="shared" si="45"/>
        <v>0.88888888888888884</v>
      </c>
      <c r="AG73">
        <v>2</v>
      </c>
      <c r="AH73">
        <v>1</v>
      </c>
      <c r="AI73" s="17">
        <f t="shared" si="46"/>
        <v>0.66666666666666663</v>
      </c>
      <c r="AJ73">
        <v>39</v>
      </c>
      <c r="AK73">
        <v>50</v>
      </c>
      <c r="AL73" s="32">
        <f t="shared" si="47"/>
        <v>0.29180327868852457</v>
      </c>
      <c r="AM73">
        <v>58</v>
      </c>
      <c r="AN73">
        <v>47</v>
      </c>
      <c r="AO73" s="33">
        <f t="shared" si="48"/>
        <v>0.34426229508196721</v>
      </c>
      <c r="AP73">
        <v>44</v>
      </c>
      <c r="AQ73">
        <v>67</v>
      </c>
      <c r="AR73" s="33">
        <f t="shared" si="49"/>
        <v>0.36393442622950822</v>
      </c>
      <c r="AS73" s="33">
        <f t="shared" si="50"/>
        <v>0.45876288659793812</v>
      </c>
      <c r="AT73">
        <v>6</v>
      </c>
      <c r="AU73">
        <v>124</v>
      </c>
      <c r="AV73">
        <v>136</v>
      </c>
      <c r="AW73">
        <v>90</v>
      </c>
      <c r="AX73" s="2">
        <v>28.6</v>
      </c>
      <c r="AY73" s="3">
        <v>7</v>
      </c>
      <c r="AZ73" s="2">
        <v>32.700000000000003</v>
      </c>
      <c r="BA73" s="2">
        <v>25.8</v>
      </c>
      <c r="BB73" s="21">
        <v>0.47200000000000003</v>
      </c>
      <c r="BC73">
        <v>8</v>
      </c>
      <c r="BD73" s="21">
        <v>0.25700000000000001</v>
      </c>
      <c r="BE73" s="2">
        <v>28.7</v>
      </c>
      <c r="BF73" s="2">
        <v>32.4</v>
      </c>
      <c r="BG73" s="2">
        <v>25.1</v>
      </c>
      <c r="BH73" s="21">
        <v>1.5750000000000002</v>
      </c>
      <c r="BI73" s="21">
        <v>0.95400000000000007</v>
      </c>
      <c r="BJ73" t="s">
        <v>299</v>
      </c>
      <c r="BK73" s="2">
        <v>47</v>
      </c>
      <c r="BL73" t="s">
        <v>2623</v>
      </c>
      <c r="BM73" s="2">
        <v>45.4</v>
      </c>
      <c r="BN73" t="s">
        <v>2952</v>
      </c>
      <c r="BO73" s="2">
        <v>38.200000000000003</v>
      </c>
      <c r="BP73" t="s">
        <v>1682</v>
      </c>
      <c r="BQ73" s="2">
        <v>39.200000000000003</v>
      </c>
      <c r="BR73" t="s">
        <v>2307</v>
      </c>
      <c r="BS73" s="2">
        <v>37.9</v>
      </c>
      <c r="BT73" s="32">
        <f t="shared" si="51"/>
        <v>4.7872340425531915E-2</v>
      </c>
      <c r="BU73" s="34">
        <f t="shared" si="52"/>
        <v>0.88439306358381498</v>
      </c>
      <c r="BV73" s="35">
        <f t="shared" si="53"/>
        <v>889.1802976263682</v>
      </c>
      <c r="BW73" s="32">
        <f t="shared" si="54"/>
        <v>-6.773459599065311E-2</v>
      </c>
      <c r="BX73" s="36">
        <f t="shared" si="55"/>
        <v>1.5573928090793703</v>
      </c>
      <c r="BY73" s="37">
        <f t="shared" si="56"/>
        <v>3.4608729090652668</v>
      </c>
      <c r="BZ73" s="37">
        <f t="shared" si="57"/>
        <v>32.532205345213505</v>
      </c>
      <c r="CA73" s="37">
        <f t="shared" si="58"/>
        <v>29.936550663414558</v>
      </c>
      <c r="CB73" s="37">
        <f t="shared" si="59"/>
        <v>60.73831955409544</v>
      </c>
      <c r="CC73" s="37">
        <f t="shared" si="60"/>
        <v>56.758315708670381</v>
      </c>
      <c r="CD73" s="38">
        <f t="shared" si="61"/>
        <v>3.9800038454250597</v>
      </c>
      <c r="CE73" s="3">
        <v>9</v>
      </c>
      <c r="CF73" s="3">
        <v>20</v>
      </c>
      <c r="CG73" s="3">
        <v>179</v>
      </c>
      <c r="CH73" s="3">
        <v>153</v>
      </c>
      <c r="CI73" s="3">
        <v>69</v>
      </c>
      <c r="CJ73" s="3">
        <v>76</v>
      </c>
      <c r="CK73" s="3">
        <v>79</v>
      </c>
      <c r="CL73" s="3">
        <v>94</v>
      </c>
      <c r="CM73" s="20">
        <f t="shared" si="62"/>
        <v>4.1826945670745435</v>
      </c>
      <c r="CN73" s="37">
        <f t="shared" si="63"/>
        <v>2.2413589713341984</v>
      </c>
      <c r="CO73" s="37">
        <f t="shared" si="64"/>
        <v>2.5952577562817032</v>
      </c>
      <c r="CP73" s="37">
        <f t="shared" si="65"/>
        <v>28.665801580747903</v>
      </c>
      <c r="CQ73" s="37">
        <f t="shared" si="66"/>
        <v>28.901734104046241</v>
      </c>
      <c r="CR73" s="37">
        <f t="shared" si="67"/>
        <v>55.562109236758289</v>
      </c>
      <c r="CS73" s="37">
        <f t="shared" si="68"/>
        <v>56.564822460776213</v>
      </c>
      <c r="CT73" s="22">
        <f t="shared" si="69"/>
        <v>4.9827170694429839</v>
      </c>
      <c r="CU73" s="35">
        <v>38</v>
      </c>
      <c r="CV73" s="35">
        <v>44</v>
      </c>
      <c r="CW73" s="35">
        <v>448</v>
      </c>
      <c r="CX73" s="35">
        <v>446</v>
      </c>
      <c r="CY73" s="35">
        <v>197</v>
      </c>
      <c r="CZ73" s="35">
        <v>205</v>
      </c>
      <c r="DA73" s="35">
        <v>264</v>
      </c>
      <c r="DB73" s="35">
        <v>259</v>
      </c>
      <c r="DC73">
        <v>4</v>
      </c>
      <c r="DD73">
        <v>0</v>
      </c>
      <c r="DE73" s="35">
        <f t="shared" si="70"/>
        <v>-4</v>
      </c>
      <c r="DF73" s="36">
        <f t="shared" si="71"/>
        <v>0.69217458181305336</v>
      </c>
      <c r="DG73" s="37">
        <f t="shared" si="72"/>
        <v>0</v>
      </c>
      <c r="DH73" s="37">
        <f t="shared" si="73"/>
        <v>-0.69217458181305336</v>
      </c>
      <c r="DI73" s="2">
        <v>205.1</v>
      </c>
      <c r="DJ73">
        <v>5</v>
      </c>
      <c r="DK73">
        <v>10</v>
      </c>
      <c r="DL73">
        <v>-14.8</v>
      </c>
      <c r="DM73">
        <v>200</v>
      </c>
      <c r="DN73">
        <v>203</v>
      </c>
      <c r="DO73">
        <v>-1</v>
      </c>
      <c r="DP73">
        <v>144</v>
      </c>
      <c r="DQ73">
        <v>150</v>
      </c>
      <c r="DR73">
        <v>-1.8</v>
      </c>
      <c r="DS73">
        <v>108</v>
      </c>
      <c r="DT73">
        <v>102</v>
      </c>
      <c r="DU73">
        <v>1.8</v>
      </c>
      <c r="DV73" s="39">
        <v>-0.4</v>
      </c>
      <c r="DW73" s="39">
        <v>-0.4</v>
      </c>
      <c r="DX73" s="39">
        <v>0.5</v>
      </c>
      <c r="DY73" s="39">
        <v>-0.30000000000000004</v>
      </c>
      <c r="DZ73" s="39">
        <v>-0.30000000000000004</v>
      </c>
      <c r="EA73" s="39">
        <v>-0.5</v>
      </c>
    </row>
    <row r="74" spans="1:131" x14ac:dyDescent="0.2">
      <c r="A74" s="12" t="s">
        <v>544</v>
      </c>
      <c r="B74" s="12" t="s">
        <v>545</v>
      </c>
      <c r="C74" t="s">
        <v>543</v>
      </c>
      <c r="D74" t="s">
        <v>432</v>
      </c>
      <c r="E74" s="12" t="s">
        <v>546</v>
      </c>
      <c r="F74">
        <v>23</v>
      </c>
      <c r="G74">
        <v>2</v>
      </c>
      <c r="H74">
        <v>5</v>
      </c>
      <c r="I74" s="31">
        <f t="shared" si="37"/>
        <v>7</v>
      </c>
      <c r="J74">
        <v>4</v>
      </c>
      <c r="K74">
        <v>1</v>
      </c>
      <c r="L74" s="16">
        <f t="shared" si="38"/>
        <v>1.7567096549322769</v>
      </c>
      <c r="M74" s="15">
        <v>2</v>
      </c>
      <c r="N74" s="15">
        <v>4</v>
      </c>
      <c r="O74" s="15">
        <v>1</v>
      </c>
      <c r="P74">
        <v>27</v>
      </c>
      <c r="Q74">
        <v>15</v>
      </c>
      <c r="R74">
        <v>11</v>
      </c>
      <c r="S74" s="13">
        <f t="shared" si="39"/>
        <v>7.407407407407407E-2</v>
      </c>
      <c r="T74" s="13">
        <f t="shared" si="40"/>
        <v>3.7735849056603772E-2</v>
      </c>
      <c r="U74" s="2">
        <v>239.0833333333</v>
      </c>
      <c r="V74" s="2">
        <v>10.3833333333</v>
      </c>
      <c r="W74">
        <v>10.3</v>
      </c>
      <c r="X74">
        <v>39.15</v>
      </c>
      <c r="Y74" s="32">
        <f t="shared" si="41"/>
        <v>0.2082912032355915</v>
      </c>
      <c r="Z74" s="15">
        <f t="shared" si="42"/>
        <v>42.666666666666664</v>
      </c>
      <c r="AA74">
        <v>5</v>
      </c>
      <c r="AB74">
        <v>16</v>
      </c>
      <c r="AC74">
        <v>27</v>
      </c>
      <c r="AD74" s="13">
        <f t="shared" si="43"/>
        <v>0.22222222222222221</v>
      </c>
      <c r="AE74" s="13">
        <f t="shared" si="44"/>
        <v>0.55555555555555558</v>
      </c>
      <c r="AF74" s="13">
        <f t="shared" si="45"/>
        <v>0.77777777777777779</v>
      </c>
      <c r="AG74">
        <v>1</v>
      </c>
      <c r="AH74">
        <v>2</v>
      </c>
      <c r="AI74" s="17">
        <f t="shared" si="46"/>
        <v>0.33333333333333331</v>
      </c>
      <c r="AJ74">
        <v>32</v>
      </c>
      <c r="AK74">
        <v>36</v>
      </c>
      <c r="AL74" s="32">
        <f t="shared" si="47"/>
        <v>0.37988826815642457</v>
      </c>
      <c r="AM74">
        <v>20</v>
      </c>
      <c r="AN74">
        <v>21</v>
      </c>
      <c r="AO74" s="33">
        <f t="shared" si="48"/>
        <v>0.22905027932960895</v>
      </c>
      <c r="AP74">
        <v>32</v>
      </c>
      <c r="AQ74">
        <v>38</v>
      </c>
      <c r="AR74" s="33">
        <f t="shared" si="49"/>
        <v>0.39106145251396646</v>
      </c>
      <c r="AS74" s="33">
        <f t="shared" si="50"/>
        <v>0.62385321100917435</v>
      </c>
      <c r="AT74">
        <v>15</v>
      </c>
      <c r="AU74">
        <v>77</v>
      </c>
      <c r="AV74">
        <v>72</v>
      </c>
      <c r="AW74">
        <v>72</v>
      </c>
      <c r="AX74" s="2">
        <v>27.9</v>
      </c>
      <c r="AY74" s="3">
        <v>11</v>
      </c>
      <c r="AZ74" s="2">
        <v>32.6</v>
      </c>
      <c r="BA74" s="2">
        <v>24.7</v>
      </c>
      <c r="BB74" s="21">
        <v>-0.152</v>
      </c>
      <c r="BC74">
        <v>12</v>
      </c>
      <c r="BD74" s="21">
        <v>-0.39300000000000002</v>
      </c>
      <c r="BE74" s="2">
        <v>28.9</v>
      </c>
      <c r="BF74" s="2">
        <v>32.5</v>
      </c>
      <c r="BG74" s="2">
        <v>25.2</v>
      </c>
      <c r="BH74" s="21">
        <v>1.0760000000000001</v>
      </c>
      <c r="BI74" s="21">
        <v>8.7720000000000002</v>
      </c>
      <c r="BJ74" t="s">
        <v>3033</v>
      </c>
      <c r="BK74" s="2">
        <v>33.6</v>
      </c>
      <c r="BL74" t="s">
        <v>2277</v>
      </c>
      <c r="BM74" s="2">
        <v>28.1</v>
      </c>
      <c r="BN74" t="s">
        <v>1767</v>
      </c>
      <c r="BO74" s="2">
        <v>25.4</v>
      </c>
      <c r="BP74" t="s">
        <v>3741</v>
      </c>
      <c r="BQ74" s="2">
        <v>34.200000000000003</v>
      </c>
      <c r="BR74" t="s">
        <v>1596</v>
      </c>
      <c r="BS74" s="2">
        <v>34</v>
      </c>
      <c r="BT74" s="32">
        <f t="shared" si="51"/>
        <v>9.375E-2</v>
      </c>
      <c r="BU74" s="34">
        <f t="shared" si="52"/>
        <v>0.93396226415094341</v>
      </c>
      <c r="BV74" s="35">
        <f t="shared" si="53"/>
        <v>943.33726415094338</v>
      </c>
      <c r="BW74" s="32">
        <f t="shared" si="54"/>
        <v>2.7712264150943411E-2</v>
      </c>
      <c r="BX74" s="36">
        <f t="shared" si="55"/>
        <v>2.261148719387537</v>
      </c>
      <c r="BY74" s="37">
        <f t="shared" si="56"/>
        <v>1.7586712261903064</v>
      </c>
      <c r="BZ74" s="37">
        <f t="shared" si="57"/>
        <v>24.118919673467058</v>
      </c>
      <c r="CA74" s="37">
        <f t="shared" si="58"/>
        <v>26.631307139453213</v>
      </c>
      <c r="CB74" s="37">
        <f t="shared" si="59"/>
        <v>53.01137553230781</v>
      </c>
      <c r="CC74" s="37">
        <f t="shared" si="60"/>
        <v>40.449438202377046</v>
      </c>
      <c r="CD74" s="38">
        <f t="shared" si="61"/>
        <v>12.561937329930764</v>
      </c>
      <c r="CE74" s="3">
        <v>9</v>
      </c>
      <c r="CF74" s="3">
        <v>7</v>
      </c>
      <c r="CG74" s="3">
        <v>87</v>
      </c>
      <c r="CH74" s="3">
        <v>99</v>
      </c>
      <c r="CI74" s="3">
        <v>51</v>
      </c>
      <c r="CJ74" s="3">
        <v>25</v>
      </c>
      <c r="CK74" s="3">
        <v>30</v>
      </c>
      <c r="CL74" s="3">
        <v>64</v>
      </c>
      <c r="CM74" s="20">
        <f t="shared" si="62"/>
        <v>0.33446026571057885</v>
      </c>
      <c r="CN74" s="37">
        <f t="shared" si="63"/>
        <v>2.2655338997168086</v>
      </c>
      <c r="CO74" s="37">
        <f t="shared" si="64"/>
        <v>2.2655338997168086</v>
      </c>
      <c r="CP74" s="37">
        <f t="shared" si="65"/>
        <v>27.586206896551726</v>
      </c>
      <c r="CQ74" s="37">
        <f t="shared" si="66"/>
        <v>25.587206396801601</v>
      </c>
      <c r="CR74" s="37">
        <f t="shared" si="67"/>
        <v>51.307679493586541</v>
      </c>
      <c r="CS74" s="37">
        <f t="shared" si="68"/>
        <v>44.311177744461105</v>
      </c>
      <c r="CT74" s="22">
        <f t="shared" si="69"/>
        <v>5.5654355808053282</v>
      </c>
      <c r="CU74" s="35">
        <v>34</v>
      </c>
      <c r="CV74" s="35">
        <v>34</v>
      </c>
      <c r="CW74" s="35">
        <v>380</v>
      </c>
      <c r="CX74" s="35">
        <v>350</v>
      </c>
      <c r="CY74" s="35">
        <v>170</v>
      </c>
      <c r="CZ74" s="35">
        <v>131</v>
      </c>
      <c r="DA74" s="35">
        <v>150</v>
      </c>
      <c r="DB74" s="35">
        <v>186</v>
      </c>
      <c r="DC74">
        <v>2</v>
      </c>
      <c r="DD74">
        <v>2</v>
      </c>
      <c r="DE74" s="35">
        <f t="shared" si="70"/>
        <v>0</v>
      </c>
      <c r="DF74" s="36">
        <f t="shared" si="71"/>
        <v>0.50247749319723045</v>
      </c>
      <c r="DG74" s="37">
        <f t="shared" si="72"/>
        <v>0.50247749319723045</v>
      </c>
      <c r="DH74" s="37">
        <f t="shared" si="73"/>
        <v>0</v>
      </c>
      <c r="DI74" s="2">
        <v>163</v>
      </c>
      <c r="DJ74">
        <v>5</v>
      </c>
      <c r="DK74">
        <v>6</v>
      </c>
      <c r="DL74">
        <v>0.2</v>
      </c>
      <c r="DM74">
        <v>150</v>
      </c>
      <c r="DN74">
        <v>114</v>
      </c>
      <c r="DO74">
        <v>2.2999999999999998</v>
      </c>
      <c r="DP74">
        <v>100</v>
      </c>
      <c r="DQ74">
        <v>92</v>
      </c>
      <c r="DR74">
        <v>-2</v>
      </c>
      <c r="DS74">
        <v>69</v>
      </c>
      <c r="DT74">
        <v>75</v>
      </c>
      <c r="DU74">
        <v>-3.5</v>
      </c>
      <c r="DV74" s="39">
        <v>-0.4</v>
      </c>
      <c r="DW74" s="39">
        <v>-0.4</v>
      </c>
      <c r="DX74" s="39">
        <v>-0.30000000000000004</v>
      </c>
      <c r="DY74" s="39">
        <v>-0.2</v>
      </c>
      <c r="DZ74" s="39">
        <v>-1.2</v>
      </c>
      <c r="EA74" s="39">
        <v>-2.1</v>
      </c>
    </row>
    <row r="75" spans="1:131" x14ac:dyDescent="0.2">
      <c r="A75" s="12" t="s">
        <v>550</v>
      </c>
      <c r="B75" s="12" t="s">
        <v>551</v>
      </c>
      <c r="C75" t="s">
        <v>549</v>
      </c>
      <c r="D75" t="s">
        <v>367</v>
      </c>
      <c r="E75" s="12" t="s">
        <v>178</v>
      </c>
      <c r="F75">
        <v>52</v>
      </c>
      <c r="G75">
        <v>2</v>
      </c>
      <c r="H75">
        <v>3</v>
      </c>
      <c r="I75" s="31">
        <f t="shared" si="37"/>
        <v>5</v>
      </c>
      <c r="J75">
        <v>1</v>
      </c>
      <c r="K75">
        <v>2</v>
      </c>
      <c r="L75" s="16">
        <f t="shared" si="38"/>
        <v>0.3623626041792487</v>
      </c>
      <c r="M75" s="15">
        <v>1</v>
      </c>
      <c r="N75" s="15">
        <v>1</v>
      </c>
      <c r="O75" s="15">
        <v>2</v>
      </c>
      <c r="P75">
        <v>26</v>
      </c>
      <c r="Q75">
        <v>13</v>
      </c>
      <c r="R75">
        <v>22</v>
      </c>
      <c r="S75" s="13">
        <f t="shared" si="39"/>
        <v>7.6923076923076927E-2</v>
      </c>
      <c r="T75" s="13">
        <f t="shared" si="40"/>
        <v>3.2786885245901641E-2</v>
      </c>
      <c r="U75" s="2">
        <v>827.9</v>
      </c>
      <c r="V75" s="2">
        <v>15.916666666699999</v>
      </c>
      <c r="W75">
        <v>15.41</v>
      </c>
      <c r="X75">
        <v>31.47</v>
      </c>
      <c r="Y75" s="32">
        <f t="shared" si="41"/>
        <v>0.32871160409556316</v>
      </c>
      <c r="Z75" s="15">
        <f t="shared" si="42"/>
        <v>12.821428571428571</v>
      </c>
      <c r="AA75">
        <v>62</v>
      </c>
      <c r="AB75">
        <v>79</v>
      </c>
      <c r="AC75">
        <v>59</v>
      </c>
      <c r="AD75" s="13">
        <f t="shared" si="43"/>
        <v>7.1428571428571425E-2</v>
      </c>
      <c r="AE75" s="13">
        <f t="shared" si="44"/>
        <v>0.10714285714285714</v>
      </c>
      <c r="AF75" s="13">
        <f t="shared" si="45"/>
        <v>0.17857142857142855</v>
      </c>
      <c r="AI75" s="17" t="str">
        <f t="shared" si="46"/>
        <v xml:space="preserve"> </v>
      </c>
      <c r="AJ75">
        <v>94</v>
      </c>
      <c r="AK75">
        <v>120</v>
      </c>
      <c r="AL75" s="32">
        <f t="shared" si="47"/>
        <v>0.29763560500695413</v>
      </c>
      <c r="AM75">
        <v>111</v>
      </c>
      <c r="AN75">
        <v>138</v>
      </c>
      <c r="AO75" s="33">
        <f t="shared" si="48"/>
        <v>0.34631432545201668</v>
      </c>
      <c r="AP75">
        <v>121</v>
      </c>
      <c r="AQ75">
        <v>135</v>
      </c>
      <c r="AR75" s="33">
        <f t="shared" si="49"/>
        <v>0.35605006954102919</v>
      </c>
      <c r="AS75" s="33">
        <f t="shared" si="50"/>
        <v>0.46220302375809935</v>
      </c>
      <c r="AT75">
        <v>5</v>
      </c>
      <c r="AU75">
        <v>281</v>
      </c>
      <c r="AV75">
        <v>327</v>
      </c>
      <c r="AW75">
        <v>245</v>
      </c>
      <c r="AX75" s="2">
        <v>28</v>
      </c>
      <c r="AY75" s="3">
        <v>6</v>
      </c>
      <c r="AZ75" s="2">
        <v>32.700000000000003</v>
      </c>
      <c r="BA75" s="2">
        <v>24.8</v>
      </c>
      <c r="BB75" s="21">
        <v>-0.189</v>
      </c>
      <c r="BC75">
        <v>7</v>
      </c>
      <c r="BD75" s="21">
        <v>-0.39700000000000002</v>
      </c>
      <c r="BE75" s="2">
        <v>26.6</v>
      </c>
      <c r="BF75" s="2">
        <v>32</v>
      </c>
      <c r="BG75" s="2">
        <v>24.8</v>
      </c>
      <c r="BH75" s="21">
        <v>1.01</v>
      </c>
      <c r="BI75" s="21">
        <v>-6.6319999999999997</v>
      </c>
      <c r="BJ75" t="s">
        <v>1064</v>
      </c>
      <c r="BK75" s="2">
        <v>29.7</v>
      </c>
      <c r="BL75" t="s">
        <v>1206</v>
      </c>
      <c r="BM75" s="2">
        <v>28</v>
      </c>
      <c r="BN75" t="s">
        <v>1416</v>
      </c>
      <c r="BO75" s="2">
        <v>27.9</v>
      </c>
      <c r="BP75" t="s">
        <v>3371</v>
      </c>
      <c r="BQ75" s="2">
        <v>33.9</v>
      </c>
      <c r="BR75" t="s">
        <v>1084</v>
      </c>
      <c r="BS75" s="2">
        <v>19.3</v>
      </c>
      <c r="BT75" s="32">
        <f t="shared" si="51"/>
        <v>7.7994428969359333E-2</v>
      </c>
      <c r="BU75" s="34">
        <f t="shared" si="52"/>
        <v>0.91721132897603486</v>
      </c>
      <c r="BV75" s="35">
        <f t="shared" si="53"/>
        <v>925.01077187297085</v>
      </c>
      <c r="BW75" s="32">
        <f t="shared" si="54"/>
        <v>-4.7942420546058101E-3</v>
      </c>
      <c r="BX75" s="36">
        <f t="shared" si="55"/>
        <v>2.0298026580706585</v>
      </c>
      <c r="BY75" s="37">
        <f t="shared" si="56"/>
        <v>2.7547321788101793</v>
      </c>
      <c r="BZ75" s="37">
        <f t="shared" si="57"/>
        <v>26.024969794548799</v>
      </c>
      <c r="CA75" s="37">
        <f t="shared" si="58"/>
        <v>33.274265001944009</v>
      </c>
      <c r="CB75" s="37">
        <f t="shared" si="59"/>
        <v>49.295207410287418</v>
      </c>
      <c r="CC75" s="37">
        <f t="shared" si="60"/>
        <v>64.591220297891311</v>
      </c>
      <c r="CD75" s="38">
        <f t="shared" si="61"/>
        <v>-15.296012887603894</v>
      </c>
      <c r="CE75" s="3">
        <v>28</v>
      </c>
      <c r="CF75" s="3">
        <v>38</v>
      </c>
      <c r="CG75" s="3">
        <v>331</v>
      </c>
      <c r="CH75" s="3">
        <v>421</v>
      </c>
      <c r="CI75" s="3">
        <v>146</v>
      </c>
      <c r="CJ75" s="3">
        <v>171</v>
      </c>
      <c r="CK75" s="3">
        <v>261</v>
      </c>
      <c r="CL75" s="3">
        <v>175</v>
      </c>
      <c r="CM75" s="20">
        <f t="shared" si="62"/>
        <v>-8.2438854577982745</v>
      </c>
      <c r="CN75" s="37">
        <f t="shared" si="63"/>
        <v>2.6398768057490649</v>
      </c>
      <c r="CO75" s="37">
        <f t="shared" si="64"/>
        <v>2.1632323824888169</v>
      </c>
      <c r="CP75" s="37">
        <f t="shared" si="65"/>
        <v>29.331964508322944</v>
      </c>
      <c r="CQ75" s="37">
        <f t="shared" si="66"/>
        <v>29.845273887218596</v>
      </c>
      <c r="CR75" s="37">
        <f t="shared" si="67"/>
        <v>56.427366722886262</v>
      </c>
      <c r="CS75" s="37">
        <f t="shared" si="68"/>
        <v>59.433893084989364</v>
      </c>
      <c r="CT75" s="22">
        <f t="shared" si="69"/>
        <v>-12.289486525500791</v>
      </c>
      <c r="CU75" s="35">
        <v>72</v>
      </c>
      <c r="CV75" s="35">
        <v>59</v>
      </c>
      <c r="CW75" s="35">
        <v>728</v>
      </c>
      <c r="CX75" s="35">
        <v>755</v>
      </c>
      <c r="CY75" s="35">
        <v>352</v>
      </c>
      <c r="CZ75" s="35">
        <v>341</v>
      </c>
      <c r="DA75" s="35">
        <v>466</v>
      </c>
      <c r="DB75" s="35">
        <v>387</v>
      </c>
      <c r="DC75">
        <v>13</v>
      </c>
      <c r="DD75">
        <v>5</v>
      </c>
      <c r="DE75" s="35">
        <f t="shared" si="70"/>
        <v>-8</v>
      </c>
      <c r="DF75" s="36">
        <f t="shared" si="71"/>
        <v>0.94240837696137714</v>
      </c>
      <c r="DG75" s="37">
        <f t="shared" si="72"/>
        <v>0.36246476036976044</v>
      </c>
      <c r="DH75" s="37">
        <f t="shared" si="73"/>
        <v>-0.57994361659161664</v>
      </c>
      <c r="DI75" s="2">
        <v>464.4</v>
      </c>
      <c r="DJ75">
        <v>17</v>
      </c>
      <c r="DK75">
        <v>19</v>
      </c>
      <c r="DL75">
        <v>-9.1999999999999993</v>
      </c>
      <c r="DM75">
        <v>424</v>
      </c>
      <c r="DN75">
        <v>495</v>
      </c>
      <c r="DO75">
        <v>-2.5</v>
      </c>
      <c r="DP75">
        <v>317</v>
      </c>
      <c r="DQ75">
        <v>351</v>
      </c>
      <c r="DR75">
        <v>-1.8</v>
      </c>
      <c r="DS75">
        <v>230</v>
      </c>
      <c r="DT75">
        <v>255</v>
      </c>
      <c r="DU75">
        <v>-2</v>
      </c>
      <c r="DV75" s="39">
        <v>-7.7</v>
      </c>
      <c r="DW75" s="39">
        <v>-7.7</v>
      </c>
      <c r="DX75" s="39">
        <v>0.1</v>
      </c>
      <c r="DY75" s="39">
        <v>-0.7</v>
      </c>
      <c r="DZ75" s="39">
        <v>3</v>
      </c>
      <c r="EA75" s="39">
        <v>-5.4</v>
      </c>
    </row>
    <row r="76" spans="1:131" x14ac:dyDescent="0.2">
      <c r="A76" s="12" t="s">
        <v>556</v>
      </c>
      <c r="B76" s="12" t="s">
        <v>557</v>
      </c>
      <c r="C76" t="s">
        <v>555</v>
      </c>
      <c r="D76" t="s">
        <v>300</v>
      </c>
      <c r="E76" s="12" t="s">
        <v>156</v>
      </c>
      <c r="F76">
        <v>23</v>
      </c>
      <c r="G76">
        <v>2</v>
      </c>
      <c r="H76">
        <v>2</v>
      </c>
      <c r="I76" s="31">
        <f t="shared" si="37"/>
        <v>4</v>
      </c>
      <c r="J76">
        <v>1</v>
      </c>
      <c r="K76">
        <v>1</v>
      </c>
      <c r="L76" s="16">
        <f t="shared" si="38"/>
        <v>1.6479743648435909</v>
      </c>
      <c r="M76" s="15">
        <v>2</v>
      </c>
      <c r="N76" s="15">
        <v>1</v>
      </c>
      <c r="O76" s="15">
        <v>1</v>
      </c>
      <c r="P76">
        <v>19</v>
      </c>
      <c r="Q76">
        <v>3</v>
      </c>
      <c r="R76">
        <v>5</v>
      </c>
      <c r="S76" s="13">
        <f t="shared" si="39"/>
        <v>0.10526315789473684</v>
      </c>
      <c r="T76" s="13">
        <f t="shared" si="40"/>
        <v>7.407407407407407E-2</v>
      </c>
      <c r="U76" s="2">
        <v>145.63333333329999</v>
      </c>
      <c r="V76" s="2">
        <v>6.3166666666999998</v>
      </c>
      <c r="W76">
        <v>6.32</v>
      </c>
      <c r="X76">
        <v>40.83</v>
      </c>
      <c r="Y76" s="32">
        <f t="shared" si="41"/>
        <v>0.1340402969247084</v>
      </c>
      <c r="Z76" s="15">
        <f t="shared" si="42"/>
        <v>16.5</v>
      </c>
      <c r="AA76">
        <v>6</v>
      </c>
      <c r="AB76">
        <v>32</v>
      </c>
      <c r="AC76">
        <v>22</v>
      </c>
      <c r="AD76" s="13">
        <f t="shared" si="43"/>
        <v>0.5</v>
      </c>
      <c r="AE76" s="13">
        <f t="shared" si="44"/>
        <v>0.5</v>
      </c>
      <c r="AF76" s="13">
        <f t="shared" si="45"/>
        <v>1</v>
      </c>
      <c r="AG76">
        <v>0</v>
      </c>
      <c r="AH76">
        <v>0</v>
      </c>
      <c r="AI76" s="17" t="str">
        <f t="shared" si="46"/>
        <v xml:space="preserve"> </v>
      </c>
      <c r="AJ76">
        <v>14</v>
      </c>
      <c r="AK76">
        <v>29</v>
      </c>
      <c r="AL76" s="32">
        <f t="shared" si="47"/>
        <v>0.30714285714285716</v>
      </c>
      <c r="AM76">
        <v>19</v>
      </c>
      <c r="AN76">
        <v>22</v>
      </c>
      <c r="AO76" s="33">
        <f t="shared" si="48"/>
        <v>0.29285714285714287</v>
      </c>
      <c r="AP76">
        <v>28</v>
      </c>
      <c r="AQ76">
        <v>28</v>
      </c>
      <c r="AR76" s="33">
        <f t="shared" si="49"/>
        <v>0.4</v>
      </c>
      <c r="AS76" s="33">
        <f t="shared" si="50"/>
        <v>0.51190476190476186</v>
      </c>
      <c r="AT76">
        <v>11</v>
      </c>
      <c r="AU76">
        <v>47</v>
      </c>
      <c r="AV76">
        <v>73</v>
      </c>
      <c r="AW76">
        <v>47</v>
      </c>
      <c r="AX76" s="2">
        <v>25.8</v>
      </c>
      <c r="AY76" s="3">
        <v>15</v>
      </c>
      <c r="AZ76" s="2">
        <v>31.2</v>
      </c>
      <c r="BA76" s="2">
        <v>22.1</v>
      </c>
      <c r="BB76" s="21">
        <v>-1.1970000000000001</v>
      </c>
      <c r="BC76">
        <v>15</v>
      </c>
      <c r="BD76" s="21">
        <v>-3.6429999999999998</v>
      </c>
      <c r="BE76" s="2">
        <v>26.3</v>
      </c>
      <c r="BF76" s="2">
        <v>31.7</v>
      </c>
      <c r="BG76" s="2">
        <v>20.9</v>
      </c>
      <c r="BH76" s="21">
        <v>-5.298</v>
      </c>
      <c r="BI76" s="21">
        <v>-4.5979999999999999</v>
      </c>
      <c r="BJ76" t="s">
        <v>834</v>
      </c>
      <c r="BK76" s="2">
        <v>73</v>
      </c>
      <c r="BL76" t="s">
        <v>1247</v>
      </c>
      <c r="BM76" s="2">
        <v>71.2</v>
      </c>
      <c r="BN76" t="s">
        <v>2952</v>
      </c>
      <c r="BO76" s="2">
        <v>12.2</v>
      </c>
      <c r="BP76" t="s">
        <v>2307</v>
      </c>
      <c r="BQ76" s="2">
        <v>32.1</v>
      </c>
      <c r="BR76" t="s">
        <v>1775</v>
      </c>
      <c r="BS76" s="2">
        <v>29.3</v>
      </c>
      <c r="BT76" s="32">
        <f t="shared" si="51"/>
        <v>6.0606060606060608E-2</v>
      </c>
      <c r="BU76" s="34">
        <f t="shared" si="52"/>
        <v>0.95061728395061729</v>
      </c>
      <c r="BV76" s="35">
        <f t="shared" si="53"/>
        <v>956.67789001122333</v>
      </c>
      <c r="BW76" s="32">
        <f t="shared" si="54"/>
        <v>1.1223344556677894E-2</v>
      </c>
      <c r="BX76" s="36">
        <f t="shared" si="55"/>
        <v>1.65194447630194</v>
      </c>
      <c r="BY76" s="37">
        <f t="shared" si="56"/>
        <v>1.65194447630194</v>
      </c>
      <c r="BZ76" s="37">
        <f t="shared" si="57"/>
        <v>27.257083858982007</v>
      </c>
      <c r="CA76" s="37">
        <f t="shared" si="58"/>
        <v>33.451875645114285</v>
      </c>
      <c r="CB76" s="37">
        <f t="shared" si="59"/>
        <v>41.711598026623982</v>
      </c>
      <c r="CC76" s="37">
        <f t="shared" si="60"/>
        <v>68.555695766530505</v>
      </c>
      <c r="CD76" s="38">
        <f t="shared" si="61"/>
        <v>-26.844097739906523</v>
      </c>
      <c r="CE76" s="3">
        <v>4</v>
      </c>
      <c r="CF76" s="3">
        <v>4</v>
      </c>
      <c r="CG76" s="3">
        <v>62</v>
      </c>
      <c r="CH76" s="3">
        <v>77</v>
      </c>
      <c r="CI76" s="3">
        <v>16</v>
      </c>
      <c r="CJ76" s="3">
        <v>38</v>
      </c>
      <c r="CK76" s="3">
        <v>47</v>
      </c>
      <c r="CL76" s="3">
        <v>19</v>
      </c>
      <c r="CM76" s="20">
        <f t="shared" si="62"/>
        <v>-26.26481202562081</v>
      </c>
      <c r="CN76" s="37">
        <f t="shared" si="63"/>
        <v>2.3639906718205927</v>
      </c>
      <c r="CO76" s="37">
        <f t="shared" si="64"/>
        <v>3.8334983867360957</v>
      </c>
      <c r="CP76" s="37">
        <f t="shared" si="65"/>
        <v>29.390154298310069</v>
      </c>
      <c r="CQ76" s="37">
        <f t="shared" si="66"/>
        <v>29.645720857425808</v>
      </c>
      <c r="CR76" s="37">
        <f t="shared" si="67"/>
        <v>57.374692521483567</v>
      </c>
      <c r="CS76" s="37">
        <f t="shared" si="68"/>
        <v>57.885825639715051</v>
      </c>
      <c r="CT76" s="22">
        <f t="shared" si="69"/>
        <v>-26.332964621675039</v>
      </c>
      <c r="CU76" s="35">
        <v>37</v>
      </c>
      <c r="CV76" s="35">
        <v>60</v>
      </c>
      <c r="CW76" s="35">
        <v>423</v>
      </c>
      <c r="CX76" s="35">
        <v>404</v>
      </c>
      <c r="CY76" s="35">
        <v>167</v>
      </c>
      <c r="CZ76" s="35">
        <v>182</v>
      </c>
      <c r="DA76" s="35">
        <v>260</v>
      </c>
      <c r="DB76" s="35">
        <v>271</v>
      </c>
      <c r="DC76">
        <v>15</v>
      </c>
      <c r="DD76">
        <v>12</v>
      </c>
      <c r="DE76" s="35">
        <f t="shared" si="70"/>
        <v>-3</v>
      </c>
      <c r="DF76" s="36">
        <f t="shared" si="71"/>
        <v>6.1947917861322752</v>
      </c>
      <c r="DG76" s="37">
        <f t="shared" si="72"/>
        <v>4.9558334289058195</v>
      </c>
      <c r="DH76" s="37">
        <f t="shared" si="73"/>
        <v>-1.2389583572264549</v>
      </c>
      <c r="DI76" s="2">
        <v>95.3</v>
      </c>
      <c r="DJ76">
        <v>3</v>
      </c>
      <c r="DK76">
        <v>3</v>
      </c>
      <c r="DL76">
        <v>13</v>
      </c>
      <c r="DM76">
        <v>70</v>
      </c>
      <c r="DN76">
        <v>106</v>
      </c>
      <c r="DO76">
        <v>-9.6999999999999993</v>
      </c>
      <c r="DP76">
        <v>59</v>
      </c>
      <c r="DQ76">
        <v>70</v>
      </c>
      <c r="DR76">
        <v>-4.5</v>
      </c>
      <c r="DS76">
        <v>47</v>
      </c>
      <c r="DT76">
        <v>48</v>
      </c>
      <c r="DU76">
        <v>-1</v>
      </c>
      <c r="DV76" s="39">
        <v>-0.5</v>
      </c>
      <c r="DW76" s="39">
        <v>-0.5</v>
      </c>
      <c r="DX76" s="39">
        <v>0.1</v>
      </c>
      <c r="DY76" s="39">
        <v>-0.8</v>
      </c>
      <c r="DZ76" s="39">
        <v>0.2</v>
      </c>
      <c r="EA76" s="39">
        <v>-0.9</v>
      </c>
    </row>
    <row r="77" spans="1:131" x14ac:dyDescent="0.2">
      <c r="A77" s="12" t="s">
        <v>561</v>
      </c>
      <c r="B77" s="12" t="s">
        <v>562</v>
      </c>
      <c r="C77" t="s">
        <v>560</v>
      </c>
      <c r="D77" t="s">
        <v>155</v>
      </c>
      <c r="E77" s="12" t="s">
        <v>140</v>
      </c>
      <c r="F77">
        <v>78</v>
      </c>
      <c r="G77">
        <v>4</v>
      </c>
      <c r="H77">
        <v>10</v>
      </c>
      <c r="I77" s="31">
        <f t="shared" si="37"/>
        <v>14</v>
      </c>
      <c r="J77">
        <v>6</v>
      </c>
      <c r="K77">
        <v>4</v>
      </c>
      <c r="L77" s="16">
        <f t="shared" si="38"/>
        <v>1.0396468501175362</v>
      </c>
      <c r="M77" s="15">
        <v>4</v>
      </c>
      <c r="N77" s="15">
        <v>6</v>
      </c>
      <c r="O77" s="15">
        <v>4</v>
      </c>
      <c r="P77">
        <v>76</v>
      </c>
      <c r="Q77">
        <v>33</v>
      </c>
      <c r="R77">
        <v>28</v>
      </c>
      <c r="S77" s="13">
        <f t="shared" si="39"/>
        <v>5.2631578947368418E-2</v>
      </c>
      <c r="T77" s="13">
        <f t="shared" si="40"/>
        <v>2.9197080291970802E-2</v>
      </c>
      <c r="U77" s="2">
        <v>807.96666666670001</v>
      </c>
      <c r="V77" s="2">
        <v>10.35</v>
      </c>
      <c r="W77">
        <v>10.32</v>
      </c>
      <c r="X77">
        <v>39.03</v>
      </c>
      <c r="Y77" s="32">
        <f t="shared" si="41"/>
        <v>0.20911854103343466</v>
      </c>
      <c r="Z77" s="15">
        <f t="shared" si="42"/>
        <v>80.538461538461533</v>
      </c>
      <c r="AA77">
        <v>48</v>
      </c>
      <c r="AB77">
        <v>178</v>
      </c>
      <c r="AC77">
        <v>87</v>
      </c>
      <c r="AD77" s="13">
        <f t="shared" si="43"/>
        <v>0.15384615384615385</v>
      </c>
      <c r="AE77" s="13">
        <f t="shared" si="44"/>
        <v>0.38461538461538464</v>
      </c>
      <c r="AF77" s="13">
        <f t="shared" si="45"/>
        <v>0.53846153846153855</v>
      </c>
      <c r="AG77">
        <v>21</v>
      </c>
      <c r="AH77">
        <v>55</v>
      </c>
      <c r="AI77" s="17">
        <f t="shared" si="46"/>
        <v>0.27631578947368424</v>
      </c>
      <c r="AJ77">
        <v>91</v>
      </c>
      <c r="AK77">
        <v>106</v>
      </c>
      <c r="AL77" s="32">
        <f t="shared" si="47"/>
        <v>0.24655819774718399</v>
      </c>
      <c r="AM77">
        <v>150</v>
      </c>
      <c r="AN77">
        <v>158</v>
      </c>
      <c r="AO77" s="33">
        <f t="shared" si="48"/>
        <v>0.38548185231539422</v>
      </c>
      <c r="AP77">
        <v>132</v>
      </c>
      <c r="AQ77">
        <v>162</v>
      </c>
      <c r="AR77" s="33">
        <f t="shared" si="49"/>
        <v>0.36795994993742176</v>
      </c>
      <c r="AS77" s="33">
        <f t="shared" si="50"/>
        <v>0.39009900990099011</v>
      </c>
      <c r="AT77">
        <v>2</v>
      </c>
      <c r="AU77">
        <v>275</v>
      </c>
      <c r="AV77">
        <v>347</v>
      </c>
      <c r="AW77">
        <v>273</v>
      </c>
      <c r="AX77" s="2">
        <v>28</v>
      </c>
      <c r="AY77" s="3">
        <v>10</v>
      </c>
      <c r="AZ77" s="2">
        <v>32.4</v>
      </c>
      <c r="BA77" s="2">
        <v>25.1</v>
      </c>
      <c r="BB77" s="21">
        <v>0.45300000000000001</v>
      </c>
      <c r="BC77">
        <v>9</v>
      </c>
      <c r="BD77" s="21">
        <v>1.448</v>
      </c>
      <c r="BE77" s="2">
        <v>29</v>
      </c>
      <c r="BF77" s="2">
        <v>34.1</v>
      </c>
      <c r="BG77" s="2">
        <v>23.8</v>
      </c>
      <c r="BH77" s="21">
        <v>-2.8000000000000001E-2</v>
      </c>
      <c r="BI77" s="21">
        <v>-7.85</v>
      </c>
      <c r="BJ77" t="s">
        <v>3287</v>
      </c>
      <c r="BK77" s="2">
        <v>32.299999999999997</v>
      </c>
      <c r="BL77" t="s">
        <v>1933</v>
      </c>
      <c r="BM77" s="2">
        <v>26.1</v>
      </c>
      <c r="BN77" t="s">
        <v>282</v>
      </c>
      <c r="BO77" s="2">
        <v>24</v>
      </c>
      <c r="BP77" t="s">
        <v>644</v>
      </c>
      <c r="BQ77" s="2">
        <v>39.200000000000003</v>
      </c>
      <c r="BR77" t="s">
        <v>725</v>
      </c>
      <c r="BS77" s="2">
        <v>37.200000000000003</v>
      </c>
      <c r="BT77" s="32">
        <f t="shared" si="51"/>
        <v>7.4498567335243557E-2</v>
      </c>
      <c r="BU77" s="34">
        <f t="shared" si="52"/>
        <v>0.92019950124688277</v>
      </c>
      <c r="BV77" s="35">
        <f t="shared" si="53"/>
        <v>927.6493579804071</v>
      </c>
      <c r="BW77" s="32">
        <f t="shared" si="54"/>
        <v>-5.3019314178736759E-3</v>
      </c>
      <c r="BX77" s="36">
        <f t="shared" si="55"/>
        <v>1.9323671497584543</v>
      </c>
      <c r="BY77" s="37">
        <f t="shared" si="56"/>
        <v>2.3782980304719437</v>
      </c>
      <c r="BZ77" s="37">
        <f t="shared" si="57"/>
        <v>25.938312894834638</v>
      </c>
      <c r="CA77" s="37">
        <f t="shared" si="58"/>
        <v>29.803047194351546</v>
      </c>
      <c r="CB77" s="37">
        <f t="shared" si="59"/>
        <v>48.16053511705686</v>
      </c>
      <c r="CC77" s="37">
        <f t="shared" si="60"/>
        <v>63.768115942028992</v>
      </c>
      <c r="CD77" s="38">
        <f t="shared" si="61"/>
        <v>-15.607580824972132</v>
      </c>
      <c r="CE77" s="3">
        <v>26</v>
      </c>
      <c r="CF77" s="3">
        <v>32</v>
      </c>
      <c r="CG77" s="3">
        <v>323</v>
      </c>
      <c r="CH77" s="3">
        <v>369</v>
      </c>
      <c r="CI77" s="3">
        <v>151</v>
      </c>
      <c r="CJ77" s="3">
        <v>199</v>
      </c>
      <c r="CK77" s="3">
        <v>258</v>
      </c>
      <c r="CL77" s="3">
        <v>148</v>
      </c>
      <c r="CM77" s="20">
        <f t="shared" si="62"/>
        <v>-3.7619570625958971</v>
      </c>
      <c r="CN77" s="37">
        <f t="shared" si="63"/>
        <v>2.1876662922012651</v>
      </c>
      <c r="CO77" s="37">
        <f t="shared" si="64"/>
        <v>2.6803839255799287</v>
      </c>
      <c r="CP77" s="37">
        <f t="shared" si="65"/>
        <v>26.09432586373401</v>
      </c>
      <c r="CQ77" s="37">
        <f t="shared" si="66"/>
        <v>27.671022290545732</v>
      </c>
      <c r="CR77" s="37">
        <f t="shared" si="67"/>
        <v>50.59224659532115</v>
      </c>
      <c r="CS77" s="37">
        <f t="shared" si="68"/>
        <v>55.874179625140421</v>
      </c>
      <c r="CT77" s="22">
        <f t="shared" si="69"/>
        <v>-10.325647795152861</v>
      </c>
      <c r="CU77" s="35">
        <v>111</v>
      </c>
      <c r="CV77" s="35">
        <v>136</v>
      </c>
      <c r="CW77" s="35">
        <v>1213</v>
      </c>
      <c r="CX77" s="35">
        <v>1268</v>
      </c>
      <c r="CY77" s="35">
        <v>528</v>
      </c>
      <c r="CZ77" s="35">
        <v>558</v>
      </c>
      <c r="DA77" s="35">
        <v>873</v>
      </c>
      <c r="DB77" s="35">
        <v>715</v>
      </c>
      <c r="DC77">
        <v>15</v>
      </c>
      <c r="DD77">
        <v>19</v>
      </c>
      <c r="DE77" s="35">
        <f t="shared" si="70"/>
        <v>4</v>
      </c>
      <c r="DF77" s="36">
        <f t="shared" si="71"/>
        <v>1.1148272017837235</v>
      </c>
      <c r="DG77" s="37">
        <f t="shared" si="72"/>
        <v>1.4121144555927165</v>
      </c>
      <c r="DH77" s="37">
        <f t="shared" si="73"/>
        <v>0.29728725380899296</v>
      </c>
      <c r="DI77" s="2">
        <v>507.4</v>
      </c>
      <c r="DJ77">
        <v>15</v>
      </c>
      <c r="DK77">
        <v>21</v>
      </c>
      <c r="DL77">
        <v>-4</v>
      </c>
      <c r="DM77">
        <v>418</v>
      </c>
      <c r="DN77">
        <v>524</v>
      </c>
      <c r="DO77">
        <v>-2.2000000000000002</v>
      </c>
      <c r="DP77">
        <v>321</v>
      </c>
      <c r="DQ77">
        <v>368</v>
      </c>
      <c r="DR77">
        <v>-1.3</v>
      </c>
      <c r="DS77">
        <v>231</v>
      </c>
      <c r="DT77">
        <v>241</v>
      </c>
      <c r="DU77">
        <v>0.9</v>
      </c>
      <c r="DV77" s="39">
        <v>-6.8</v>
      </c>
      <c r="DW77" s="39">
        <v>-6.9</v>
      </c>
      <c r="DX77" s="39">
        <v>1.9</v>
      </c>
      <c r="DY77" s="39">
        <v>0.2</v>
      </c>
      <c r="DZ77" s="39">
        <v>2.9</v>
      </c>
      <c r="EA77" s="39">
        <v>-1.9</v>
      </c>
    </row>
    <row r="78" spans="1:131" x14ac:dyDescent="0.2">
      <c r="A78" s="12" t="s">
        <v>566</v>
      </c>
      <c r="B78" s="12" t="s">
        <v>567</v>
      </c>
      <c r="C78" t="s">
        <v>565</v>
      </c>
      <c r="D78" t="s">
        <v>367</v>
      </c>
      <c r="E78" s="12" t="s">
        <v>123</v>
      </c>
      <c r="F78">
        <v>60</v>
      </c>
      <c r="G78">
        <v>6</v>
      </c>
      <c r="H78">
        <v>5</v>
      </c>
      <c r="I78" s="31">
        <f t="shared" si="37"/>
        <v>11</v>
      </c>
      <c r="J78">
        <v>4</v>
      </c>
      <c r="K78">
        <v>1</v>
      </c>
      <c r="L78" s="16">
        <f t="shared" si="38"/>
        <v>1.1689346754434473</v>
      </c>
      <c r="M78" s="15">
        <v>6</v>
      </c>
      <c r="N78" s="15">
        <v>4</v>
      </c>
      <c r="O78" s="15">
        <v>1</v>
      </c>
      <c r="P78">
        <v>67</v>
      </c>
      <c r="Q78">
        <v>21</v>
      </c>
      <c r="R78">
        <v>23</v>
      </c>
      <c r="S78" s="13">
        <f t="shared" si="39"/>
        <v>8.9552238805970144E-2</v>
      </c>
      <c r="T78" s="13">
        <f t="shared" si="40"/>
        <v>5.4054054054054057E-2</v>
      </c>
      <c r="U78" s="2">
        <v>564.61666666669998</v>
      </c>
      <c r="V78" s="2">
        <v>9.4</v>
      </c>
      <c r="W78">
        <v>9.3699999999999992</v>
      </c>
      <c r="X78">
        <v>38.020000000000003</v>
      </c>
      <c r="Y78" s="32">
        <f t="shared" si="41"/>
        <v>0.19772103819371173</v>
      </c>
      <c r="Z78" s="15">
        <f t="shared" si="42"/>
        <v>59.5</v>
      </c>
      <c r="AA78">
        <v>40</v>
      </c>
      <c r="AB78">
        <v>62</v>
      </c>
      <c r="AC78">
        <v>80</v>
      </c>
      <c r="AD78" s="13">
        <f t="shared" si="43"/>
        <v>0.375</v>
      </c>
      <c r="AE78" s="13">
        <f t="shared" si="44"/>
        <v>0.3125</v>
      </c>
      <c r="AF78" s="13">
        <f t="shared" si="45"/>
        <v>0.6875</v>
      </c>
      <c r="AG78">
        <v>27</v>
      </c>
      <c r="AH78">
        <v>28</v>
      </c>
      <c r="AI78" s="17">
        <f t="shared" si="46"/>
        <v>0.49090909090909091</v>
      </c>
      <c r="AJ78">
        <v>68</v>
      </c>
      <c r="AK78">
        <v>69</v>
      </c>
      <c r="AL78" s="32">
        <f t="shared" si="47"/>
        <v>0.26396917148362237</v>
      </c>
      <c r="AM78">
        <v>82</v>
      </c>
      <c r="AN78">
        <v>99</v>
      </c>
      <c r="AO78" s="33">
        <f t="shared" si="48"/>
        <v>0.34874759152215801</v>
      </c>
      <c r="AP78">
        <v>96</v>
      </c>
      <c r="AQ78">
        <v>105</v>
      </c>
      <c r="AR78" s="33">
        <f t="shared" si="49"/>
        <v>0.38728323699421963</v>
      </c>
      <c r="AS78" s="33">
        <f t="shared" si="50"/>
        <v>0.4308176100628931</v>
      </c>
      <c r="AT78">
        <v>8</v>
      </c>
      <c r="AU78">
        <v>180</v>
      </c>
      <c r="AV78">
        <v>227</v>
      </c>
      <c r="AW78">
        <v>171</v>
      </c>
      <c r="AX78" s="2">
        <v>27.7</v>
      </c>
      <c r="AY78" s="3">
        <v>13</v>
      </c>
      <c r="AZ78" s="2">
        <v>32.299999999999997</v>
      </c>
      <c r="BA78" s="2">
        <v>24.7</v>
      </c>
      <c r="BB78" s="21">
        <v>0.26900000000000002</v>
      </c>
      <c r="BC78">
        <v>7</v>
      </c>
      <c r="BD78" s="21">
        <v>0.66800000000000004</v>
      </c>
      <c r="BE78" s="2">
        <v>28.9</v>
      </c>
      <c r="BF78" s="2">
        <v>33.9</v>
      </c>
      <c r="BG78" s="2">
        <v>24</v>
      </c>
      <c r="BH78" s="21">
        <v>-2.92</v>
      </c>
      <c r="BI78" s="21">
        <v>-9.5150000000000006</v>
      </c>
      <c r="BJ78" t="s">
        <v>1481</v>
      </c>
      <c r="BK78" s="2">
        <v>37.700000000000003</v>
      </c>
      <c r="BL78" t="s">
        <v>2849</v>
      </c>
      <c r="BM78" s="2">
        <v>35.299999999999997</v>
      </c>
      <c r="BN78" t="s">
        <v>3648</v>
      </c>
      <c r="BO78" s="2">
        <v>24.4</v>
      </c>
      <c r="BP78" t="s">
        <v>2341</v>
      </c>
      <c r="BQ78" s="2">
        <v>35.9</v>
      </c>
      <c r="BR78" t="s">
        <v>3371</v>
      </c>
      <c r="BS78" s="2">
        <v>35.299999999999997</v>
      </c>
      <c r="BT78" s="32">
        <f t="shared" si="51"/>
        <v>6.7226890756302518E-2</v>
      </c>
      <c r="BU78" s="34">
        <f t="shared" si="52"/>
        <v>0.92391304347826086</v>
      </c>
      <c r="BV78" s="35">
        <f t="shared" si="53"/>
        <v>930.6357325538911</v>
      </c>
      <c r="BW78" s="32">
        <f t="shared" si="54"/>
        <v>-8.8600657654366172E-3</v>
      </c>
      <c r="BX78" s="36">
        <f t="shared" si="55"/>
        <v>1.7021276595744681</v>
      </c>
      <c r="BY78" s="37">
        <f t="shared" si="56"/>
        <v>2.2340425531914891</v>
      </c>
      <c r="BZ78" s="37">
        <f t="shared" si="57"/>
        <v>25.319148936170212</v>
      </c>
      <c r="CA78" s="37">
        <f t="shared" si="58"/>
        <v>29.361702127659573</v>
      </c>
      <c r="CB78" s="37">
        <f t="shared" si="59"/>
        <v>48.829787234042556</v>
      </c>
      <c r="CC78" s="37">
        <f t="shared" si="60"/>
        <v>62.446808510638306</v>
      </c>
      <c r="CD78" s="38">
        <f t="shared" si="61"/>
        <v>-13.61702127659575</v>
      </c>
      <c r="CE78" s="3">
        <v>16</v>
      </c>
      <c r="CF78" s="3">
        <v>21</v>
      </c>
      <c r="CG78" s="3">
        <v>222</v>
      </c>
      <c r="CH78" s="3">
        <v>255</v>
      </c>
      <c r="CI78" s="3">
        <v>93</v>
      </c>
      <c r="CJ78" s="3">
        <v>114</v>
      </c>
      <c r="CK78" s="3">
        <v>197</v>
      </c>
      <c r="CL78" s="3">
        <v>128</v>
      </c>
      <c r="CM78" s="20">
        <f t="shared" si="62"/>
        <v>-1.8636439181051845</v>
      </c>
      <c r="CN78" s="37">
        <f t="shared" si="63"/>
        <v>2.2619673855865332</v>
      </c>
      <c r="CO78" s="37">
        <f t="shared" si="64"/>
        <v>2.1041557075223563</v>
      </c>
      <c r="CP78" s="37">
        <f t="shared" si="65"/>
        <v>27.354024197790633</v>
      </c>
      <c r="CQ78" s="37">
        <f t="shared" si="66"/>
        <v>31.009994739610725</v>
      </c>
      <c r="CR78" s="37">
        <f t="shared" si="67"/>
        <v>53.261441346659652</v>
      </c>
      <c r="CS78" s="37">
        <f t="shared" si="68"/>
        <v>61.099421357180418</v>
      </c>
      <c r="CT78" s="22">
        <f t="shared" si="69"/>
        <v>-5.7790412660749837</v>
      </c>
      <c r="CU78" s="35">
        <v>86</v>
      </c>
      <c r="CV78" s="35">
        <v>80</v>
      </c>
      <c r="CW78" s="35">
        <v>954</v>
      </c>
      <c r="CX78" s="35">
        <v>1099</v>
      </c>
      <c r="CY78" s="35">
        <v>426</v>
      </c>
      <c r="CZ78" s="35">
        <v>452</v>
      </c>
      <c r="DA78" s="35">
        <v>692</v>
      </c>
      <c r="DB78" s="35">
        <v>559</v>
      </c>
      <c r="DC78">
        <v>8</v>
      </c>
      <c r="DD78">
        <v>4</v>
      </c>
      <c r="DE78" s="35">
        <f t="shared" si="70"/>
        <v>-4</v>
      </c>
      <c r="DF78" s="36">
        <f t="shared" si="71"/>
        <v>0.85106382978723405</v>
      </c>
      <c r="DG78" s="37">
        <f t="shared" si="72"/>
        <v>0.42553191489361702</v>
      </c>
      <c r="DH78" s="37">
        <f t="shared" si="73"/>
        <v>-0.42553191489361702</v>
      </c>
      <c r="DI78" s="2">
        <v>335.7</v>
      </c>
      <c r="DJ78">
        <v>12</v>
      </c>
      <c r="DK78">
        <v>10</v>
      </c>
      <c r="DL78">
        <v>0.2</v>
      </c>
      <c r="DM78">
        <v>300</v>
      </c>
      <c r="DN78">
        <v>335</v>
      </c>
      <c r="DO78">
        <v>1</v>
      </c>
      <c r="DP78">
        <v>213</v>
      </c>
      <c r="DQ78">
        <v>231</v>
      </c>
      <c r="DR78">
        <v>1.3</v>
      </c>
      <c r="DS78">
        <v>158</v>
      </c>
      <c r="DT78">
        <v>163</v>
      </c>
      <c r="DU78">
        <v>2.8</v>
      </c>
      <c r="DV78" s="39">
        <v>-4.0999999999999996</v>
      </c>
      <c r="DW78" s="39">
        <v>-4.0999999999999996</v>
      </c>
      <c r="DX78" s="39">
        <v>0.30000000000000004</v>
      </c>
      <c r="DY78" s="39">
        <v>0</v>
      </c>
      <c r="DZ78" s="39">
        <v>2.2000000000000002</v>
      </c>
      <c r="EA78" s="39">
        <v>-1.6</v>
      </c>
    </row>
    <row r="79" spans="1:131" x14ac:dyDescent="0.2">
      <c r="A79" s="12" t="s">
        <v>572</v>
      </c>
      <c r="B79" s="12" t="s">
        <v>573</v>
      </c>
      <c r="C79" t="s">
        <v>571</v>
      </c>
      <c r="D79" t="s">
        <v>343</v>
      </c>
      <c r="E79" s="12" t="s">
        <v>156</v>
      </c>
      <c r="F79">
        <v>74</v>
      </c>
      <c r="G79">
        <v>9</v>
      </c>
      <c r="H79">
        <v>16</v>
      </c>
      <c r="I79" s="31">
        <f t="shared" si="37"/>
        <v>25</v>
      </c>
      <c r="J79">
        <v>10</v>
      </c>
      <c r="K79">
        <v>5</v>
      </c>
      <c r="L79" s="16">
        <f t="shared" si="38"/>
        <v>1.6094996244500299</v>
      </c>
      <c r="M79" s="15">
        <v>9</v>
      </c>
      <c r="N79" s="15">
        <v>10</v>
      </c>
      <c r="O79" s="15">
        <v>6</v>
      </c>
      <c r="P79">
        <v>97</v>
      </c>
      <c r="Q79">
        <v>44</v>
      </c>
      <c r="R79">
        <v>37</v>
      </c>
      <c r="S79" s="13">
        <f t="shared" si="39"/>
        <v>9.2783505154639179E-2</v>
      </c>
      <c r="T79" s="13">
        <f t="shared" si="40"/>
        <v>5.0561797752808987E-2</v>
      </c>
      <c r="U79" s="2">
        <v>931.96666666670001</v>
      </c>
      <c r="V79" s="2">
        <v>12.583333333300001</v>
      </c>
      <c r="W79">
        <v>12.4</v>
      </c>
      <c r="X79">
        <v>37.200000000000003</v>
      </c>
      <c r="Y79" s="32">
        <f t="shared" si="41"/>
        <v>0.25</v>
      </c>
      <c r="Z79" s="15">
        <f t="shared" si="42"/>
        <v>116.13636363636364</v>
      </c>
      <c r="AA79">
        <v>29</v>
      </c>
      <c r="AB79">
        <v>69</v>
      </c>
      <c r="AC79">
        <v>112</v>
      </c>
      <c r="AD79" s="13">
        <f t="shared" si="43"/>
        <v>0.20454545454545456</v>
      </c>
      <c r="AE79" s="13">
        <f t="shared" si="44"/>
        <v>0.36363636363636365</v>
      </c>
      <c r="AF79" s="13">
        <f t="shared" si="45"/>
        <v>0.56818181818181823</v>
      </c>
      <c r="AG79">
        <v>0</v>
      </c>
      <c r="AH79">
        <v>1</v>
      </c>
      <c r="AI79" s="17">
        <f t="shared" si="46"/>
        <v>0</v>
      </c>
      <c r="AJ79">
        <v>145</v>
      </c>
      <c r="AK79">
        <v>153</v>
      </c>
      <c r="AL79" s="32">
        <f t="shared" si="47"/>
        <v>0.33634311512415349</v>
      </c>
      <c r="AM79">
        <v>150</v>
      </c>
      <c r="AN79">
        <v>113</v>
      </c>
      <c r="AO79" s="33">
        <f t="shared" si="48"/>
        <v>0.29683972911963885</v>
      </c>
      <c r="AP79">
        <v>162</v>
      </c>
      <c r="AQ79">
        <v>163</v>
      </c>
      <c r="AR79" s="33">
        <f t="shared" si="49"/>
        <v>0.36681715575620766</v>
      </c>
      <c r="AS79" s="33">
        <f t="shared" si="50"/>
        <v>0.5311942959001783</v>
      </c>
      <c r="AT79">
        <v>11</v>
      </c>
      <c r="AU79">
        <v>333</v>
      </c>
      <c r="AV79">
        <v>372</v>
      </c>
      <c r="AW79">
        <v>282</v>
      </c>
      <c r="AX79" s="2">
        <v>28.5</v>
      </c>
      <c r="AY79" s="3">
        <v>6</v>
      </c>
      <c r="AZ79" s="2">
        <v>33</v>
      </c>
      <c r="BA79" s="2">
        <v>25.5</v>
      </c>
      <c r="BB79" s="21">
        <v>0.63</v>
      </c>
      <c r="BC79">
        <v>6</v>
      </c>
      <c r="BD79" s="21">
        <v>0.61199999999999999</v>
      </c>
      <c r="BE79" s="2">
        <v>29.5</v>
      </c>
      <c r="BF79" s="2">
        <v>33.700000000000003</v>
      </c>
      <c r="BG79" s="2">
        <v>25.3</v>
      </c>
      <c r="BH79" s="21">
        <v>1.431</v>
      </c>
      <c r="BI79" s="21">
        <v>-2.3130000000000002</v>
      </c>
      <c r="BJ79" t="s">
        <v>3218</v>
      </c>
      <c r="BK79" s="2">
        <v>41.6</v>
      </c>
      <c r="BL79" t="s">
        <v>995</v>
      </c>
      <c r="BM79" s="2">
        <v>37.6</v>
      </c>
      <c r="BN79" t="s">
        <v>2215</v>
      </c>
      <c r="BO79" s="2">
        <v>28.7</v>
      </c>
      <c r="BP79" t="s">
        <v>3613</v>
      </c>
      <c r="BQ79" s="2">
        <v>36.200000000000003</v>
      </c>
      <c r="BR79" t="s">
        <v>1933</v>
      </c>
      <c r="BS79" s="2">
        <v>31.2</v>
      </c>
      <c r="BT79" s="32">
        <f t="shared" si="51"/>
        <v>8.6105675146771032E-2</v>
      </c>
      <c r="BU79" s="34">
        <f t="shared" si="52"/>
        <v>0.8904109589041096</v>
      </c>
      <c r="BV79" s="35">
        <f t="shared" si="53"/>
        <v>899.02152641878672</v>
      </c>
      <c r="BW79" s="32">
        <f t="shared" si="54"/>
        <v>-2.3483365949119372E-2</v>
      </c>
      <c r="BX79" s="36">
        <f t="shared" si="55"/>
        <v>2.8351530338360407</v>
      </c>
      <c r="BY79" s="37">
        <f t="shared" si="56"/>
        <v>3.0928942187302257</v>
      </c>
      <c r="BZ79" s="37">
        <f t="shared" si="57"/>
        <v>32.926436370232196</v>
      </c>
      <c r="CA79" s="37">
        <f t="shared" si="58"/>
        <v>28.222659745913312</v>
      </c>
      <c r="CB79" s="37">
        <f t="shared" si="59"/>
        <v>58.636119563427201</v>
      </c>
      <c r="CC79" s="37">
        <f t="shared" si="60"/>
        <v>53.674601754214137</v>
      </c>
      <c r="CD79" s="38">
        <f t="shared" si="61"/>
        <v>4.9615178092130634</v>
      </c>
      <c r="CE79" s="3">
        <v>44</v>
      </c>
      <c r="CF79" s="3">
        <v>48</v>
      </c>
      <c r="CG79" s="3">
        <v>467</v>
      </c>
      <c r="CH79" s="3">
        <v>390</v>
      </c>
      <c r="CI79" s="3">
        <v>196</v>
      </c>
      <c r="CJ79" s="3">
        <v>168</v>
      </c>
      <c r="CK79" s="3">
        <v>227</v>
      </c>
      <c r="CL79" s="3">
        <v>203</v>
      </c>
      <c r="CM79" s="20">
        <f t="shared" si="62"/>
        <v>7.047854707608785</v>
      </c>
      <c r="CN79" s="37">
        <f t="shared" si="63"/>
        <v>2.266782911944202</v>
      </c>
      <c r="CO79" s="37">
        <f t="shared" si="64"/>
        <v>2.5283347863993022</v>
      </c>
      <c r="CP79" s="37">
        <f t="shared" si="65"/>
        <v>27.266782911944201</v>
      </c>
      <c r="CQ79" s="37">
        <f t="shared" si="66"/>
        <v>28.53095030514385</v>
      </c>
      <c r="CR79" s="37">
        <f t="shared" si="67"/>
        <v>48.757628596338272</v>
      </c>
      <c r="CS79" s="37">
        <f t="shared" si="68"/>
        <v>55.034873583260676</v>
      </c>
      <c r="CT79" s="22">
        <f t="shared" si="69"/>
        <v>11.238762796135468</v>
      </c>
      <c r="CU79" s="35">
        <v>104</v>
      </c>
      <c r="CV79" s="35">
        <v>116</v>
      </c>
      <c r="CW79" s="35">
        <v>1147</v>
      </c>
      <c r="CX79" s="35">
        <v>1193</v>
      </c>
      <c r="CY79" s="35">
        <v>445</v>
      </c>
      <c r="CZ79" s="35">
        <v>532</v>
      </c>
      <c r="DA79" s="35">
        <v>684</v>
      </c>
      <c r="DB79" s="35">
        <v>541</v>
      </c>
      <c r="DC79">
        <v>4</v>
      </c>
      <c r="DD79">
        <v>8</v>
      </c>
      <c r="DE79" s="35">
        <f t="shared" si="70"/>
        <v>4</v>
      </c>
      <c r="DF79" s="36">
        <f t="shared" si="71"/>
        <v>0.25774118489418552</v>
      </c>
      <c r="DG79" s="37">
        <f t="shared" si="72"/>
        <v>0.51548236978837103</v>
      </c>
      <c r="DH79" s="37">
        <f t="shared" si="73"/>
        <v>0.25774118489418552</v>
      </c>
      <c r="DI79" s="2">
        <v>543.5</v>
      </c>
      <c r="DJ79">
        <v>26</v>
      </c>
      <c r="DK79">
        <v>28</v>
      </c>
      <c r="DL79">
        <v>-1</v>
      </c>
      <c r="DM79">
        <v>541</v>
      </c>
      <c r="DN79">
        <v>461</v>
      </c>
      <c r="DO79">
        <v>6.3</v>
      </c>
      <c r="DP79">
        <v>428</v>
      </c>
      <c r="DQ79">
        <v>326</v>
      </c>
      <c r="DR79">
        <v>8.5</v>
      </c>
      <c r="DS79">
        <v>313</v>
      </c>
      <c r="DT79">
        <v>233</v>
      </c>
      <c r="DU79">
        <v>6.9</v>
      </c>
      <c r="DV79" s="39">
        <v>7.8</v>
      </c>
      <c r="DW79" s="39">
        <v>7.8</v>
      </c>
      <c r="DX79" s="39">
        <v>-1.4</v>
      </c>
      <c r="DY79" s="39">
        <v>0.1</v>
      </c>
      <c r="DZ79" s="39">
        <v>-1.6</v>
      </c>
      <c r="EA79" s="39">
        <v>4.9000000000000004</v>
      </c>
    </row>
    <row r="80" spans="1:131" x14ac:dyDescent="0.2">
      <c r="A80" s="12" t="s">
        <v>577</v>
      </c>
      <c r="B80" s="12" t="s">
        <v>573</v>
      </c>
      <c r="C80" t="s">
        <v>576</v>
      </c>
      <c r="D80" t="s">
        <v>367</v>
      </c>
      <c r="E80" s="12" t="s">
        <v>229</v>
      </c>
      <c r="F80">
        <v>63</v>
      </c>
      <c r="G80">
        <v>6</v>
      </c>
      <c r="H80">
        <v>6</v>
      </c>
      <c r="I80" s="31">
        <f t="shared" si="37"/>
        <v>12</v>
      </c>
      <c r="J80">
        <v>4</v>
      </c>
      <c r="K80">
        <v>2</v>
      </c>
      <c r="L80" s="16">
        <f t="shared" si="38"/>
        <v>0.88327301723609153</v>
      </c>
      <c r="M80" s="15">
        <v>6</v>
      </c>
      <c r="N80" s="15">
        <v>4</v>
      </c>
      <c r="O80" s="15">
        <v>3</v>
      </c>
      <c r="P80">
        <v>105</v>
      </c>
      <c r="Q80">
        <v>49</v>
      </c>
      <c r="R80">
        <v>44</v>
      </c>
      <c r="S80" s="13">
        <f t="shared" si="39"/>
        <v>5.7142857142857141E-2</v>
      </c>
      <c r="T80" s="13">
        <f t="shared" si="40"/>
        <v>3.0303030303030304E-2</v>
      </c>
      <c r="U80" s="2">
        <v>815.15</v>
      </c>
      <c r="V80" s="2">
        <v>12.9333333333</v>
      </c>
      <c r="W80">
        <v>12.79</v>
      </c>
      <c r="X80">
        <v>34.17</v>
      </c>
      <c r="Y80" s="32">
        <f t="shared" si="41"/>
        <v>0.27235945485519591</v>
      </c>
      <c r="Z80" s="15">
        <f t="shared" si="42"/>
        <v>66.095238095238102</v>
      </c>
      <c r="AA80">
        <v>15</v>
      </c>
      <c r="AB80">
        <v>89</v>
      </c>
      <c r="AC80">
        <v>77</v>
      </c>
      <c r="AD80" s="13">
        <f t="shared" si="43"/>
        <v>0.2857142857142857</v>
      </c>
      <c r="AE80" s="13">
        <f t="shared" si="44"/>
        <v>0.33333333333333331</v>
      </c>
      <c r="AF80" s="13">
        <f t="shared" si="45"/>
        <v>0.61904761904761907</v>
      </c>
      <c r="AG80">
        <v>4</v>
      </c>
      <c r="AH80">
        <v>2</v>
      </c>
      <c r="AI80" s="17">
        <f t="shared" si="46"/>
        <v>0.66666666666666663</v>
      </c>
      <c r="AJ80">
        <v>95</v>
      </c>
      <c r="AK80">
        <v>107</v>
      </c>
      <c r="AL80" s="32">
        <f t="shared" si="47"/>
        <v>0.27334235453315292</v>
      </c>
      <c r="AM80">
        <v>129</v>
      </c>
      <c r="AN80">
        <v>147</v>
      </c>
      <c r="AO80" s="33">
        <f t="shared" si="48"/>
        <v>0.37347767253044656</v>
      </c>
      <c r="AP80">
        <v>133</v>
      </c>
      <c r="AQ80">
        <v>128</v>
      </c>
      <c r="AR80" s="33">
        <f t="shared" si="49"/>
        <v>0.35317997293640052</v>
      </c>
      <c r="AS80" s="33">
        <f t="shared" si="50"/>
        <v>0.42259414225941422</v>
      </c>
      <c r="AT80">
        <v>7</v>
      </c>
      <c r="AU80">
        <v>279</v>
      </c>
      <c r="AV80">
        <v>351</v>
      </c>
      <c r="AW80">
        <v>246</v>
      </c>
      <c r="AX80" s="2">
        <v>27.9</v>
      </c>
      <c r="AY80" s="3">
        <v>11</v>
      </c>
      <c r="AZ80" s="2">
        <v>32</v>
      </c>
      <c r="BA80" s="2">
        <v>25.2</v>
      </c>
      <c r="BB80" s="21">
        <v>0.112</v>
      </c>
      <c r="BC80">
        <v>11</v>
      </c>
      <c r="BD80" s="21">
        <v>0.38900000000000001</v>
      </c>
      <c r="BE80" s="2">
        <v>28.8</v>
      </c>
      <c r="BF80" s="2">
        <v>33.299999999999997</v>
      </c>
      <c r="BG80" s="2">
        <v>24.4</v>
      </c>
      <c r="BH80" s="21">
        <v>-0.25700000000000001</v>
      </c>
      <c r="BI80" s="21">
        <v>-7.3230000000000004</v>
      </c>
      <c r="BJ80" t="s">
        <v>1206</v>
      </c>
      <c r="BK80" s="2">
        <v>35.1</v>
      </c>
      <c r="BL80" t="s">
        <v>1064</v>
      </c>
      <c r="BM80" s="2">
        <v>27.3</v>
      </c>
      <c r="BN80" t="s">
        <v>639</v>
      </c>
      <c r="BO80" s="2">
        <v>25.5</v>
      </c>
      <c r="BP80" t="s">
        <v>3371</v>
      </c>
      <c r="BQ80" s="2">
        <v>35.5</v>
      </c>
      <c r="BR80" t="s">
        <v>2341</v>
      </c>
      <c r="BS80" s="2">
        <v>32.4</v>
      </c>
      <c r="BT80" s="32">
        <f t="shared" si="51"/>
        <v>6.0518731988472622E-2</v>
      </c>
      <c r="BU80" s="34">
        <f t="shared" si="52"/>
        <v>0.94761904761904758</v>
      </c>
      <c r="BV80" s="35">
        <f t="shared" si="53"/>
        <v>953.67092081789485</v>
      </c>
      <c r="BW80" s="32">
        <f t="shared" si="54"/>
        <v>8.1377796075202055E-3</v>
      </c>
      <c r="BX80" s="36">
        <f t="shared" si="55"/>
        <v>1.5463917525813051</v>
      </c>
      <c r="BY80" s="37">
        <f t="shared" si="56"/>
        <v>1.6200294550851768</v>
      </c>
      <c r="BZ80" s="37">
        <f t="shared" si="57"/>
        <v>25.552282768843469</v>
      </c>
      <c r="CA80" s="37">
        <f t="shared" si="58"/>
        <v>30.927835051626097</v>
      </c>
      <c r="CB80" s="37">
        <f t="shared" si="59"/>
        <v>51.251840942694685</v>
      </c>
      <c r="CC80" s="37">
        <f t="shared" si="60"/>
        <v>61.340206185725108</v>
      </c>
      <c r="CD80" s="38">
        <f t="shared" si="61"/>
        <v>-10.088365243030424</v>
      </c>
      <c r="CE80" s="3">
        <v>21</v>
      </c>
      <c r="CF80" s="3">
        <v>22</v>
      </c>
      <c r="CG80" s="3">
        <v>326</v>
      </c>
      <c r="CH80" s="3">
        <v>398</v>
      </c>
      <c r="CI80" s="3">
        <v>163</v>
      </c>
      <c r="CJ80" s="3">
        <v>174</v>
      </c>
      <c r="CK80" s="3">
        <v>239</v>
      </c>
      <c r="CL80" s="3">
        <v>186</v>
      </c>
      <c r="CM80" s="20">
        <f t="shared" si="62"/>
        <v>-0.60862465725636561</v>
      </c>
      <c r="CN80" s="37">
        <f t="shared" si="63"/>
        <v>2.2297476204412114</v>
      </c>
      <c r="CO80" s="37">
        <f t="shared" si="64"/>
        <v>2.1740039299301808</v>
      </c>
      <c r="CP80" s="37">
        <f t="shared" si="65"/>
        <v>28.039076327048232</v>
      </c>
      <c r="CQ80" s="37">
        <f t="shared" si="66"/>
        <v>30.770517162088716</v>
      </c>
      <c r="CR80" s="37">
        <f t="shared" si="67"/>
        <v>53.932020569421795</v>
      </c>
      <c r="CS80" s="37">
        <f t="shared" si="68"/>
        <v>61.095084800089182</v>
      </c>
      <c r="CT80" s="22">
        <f t="shared" si="69"/>
        <v>-2.9253010123630361</v>
      </c>
      <c r="CU80" s="35">
        <v>80</v>
      </c>
      <c r="CV80" s="35">
        <v>78</v>
      </c>
      <c r="CW80" s="35">
        <v>926</v>
      </c>
      <c r="CX80" s="35">
        <v>1026</v>
      </c>
      <c r="CY80" s="35">
        <v>420</v>
      </c>
      <c r="CZ80" s="35">
        <v>413</v>
      </c>
      <c r="DA80" s="35">
        <v>675</v>
      </c>
      <c r="DB80" s="35">
        <v>509</v>
      </c>
      <c r="DC80">
        <v>12</v>
      </c>
      <c r="DD80">
        <v>12</v>
      </c>
      <c r="DE80" s="35">
        <f t="shared" si="70"/>
        <v>0</v>
      </c>
      <c r="DF80" s="36">
        <f t="shared" si="71"/>
        <v>0.8836524300464601</v>
      </c>
      <c r="DG80" s="37">
        <f t="shared" si="72"/>
        <v>0.8836524300464601</v>
      </c>
      <c r="DH80" s="37">
        <f t="shared" si="73"/>
        <v>0</v>
      </c>
      <c r="DI80" s="2">
        <v>488.7</v>
      </c>
      <c r="DJ80">
        <v>15</v>
      </c>
      <c r="DK80">
        <v>9</v>
      </c>
      <c r="DL80">
        <v>9.4</v>
      </c>
      <c r="DM80">
        <v>437</v>
      </c>
      <c r="DN80">
        <v>500</v>
      </c>
      <c r="DO80">
        <v>-0.2</v>
      </c>
      <c r="DP80">
        <v>314</v>
      </c>
      <c r="DQ80">
        <v>353</v>
      </c>
      <c r="DR80">
        <v>-1.1000000000000001</v>
      </c>
      <c r="DS80">
        <v>219</v>
      </c>
      <c r="DT80">
        <v>249</v>
      </c>
      <c r="DU80">
        <v>-1.3</v>
      </c>
      <c r="DV80" s="39">
        <v>-3.8</v>
      </c>
      <c r="DW80" s="39">
        <v>-3.8</v>
      </c>
      <c r="DX80" s="39">
        <v>0.60000000000000009</v>
      </c>
      <c r="DY80" s="39">
        <v>-0.1</v>
      </c>
      <c r="DZ80" s="39">
        <v>2.8</v>
      </c>
      <c r="EA80" s="39">
        <v>-0.5</v>
      </c>
    </row>
    <row r="81" spans="1:131" x14ac:dyDescent="0.2">
      <c r="A81" s="12" t="s">
        <v>353</v>
      </c>
      <c r="B81" s="12" t="s">
        <v>581</v>
      </c>
      <c r="C81" t="s">
        <v>580</v>
      </c>
      <c r="D81" t="s">
        <v>265</v>
      </c>
      <c r="E81" s="12" t="s">
        <v>178</v>
      </c>
      <c r="F81">
        <v>82</v>
      </c>
      <c r="G81">
        <v>3</v>
      </c>
      <c r="H81">
        <v>23</v>
      </c>
      <c r="I81" s="31">
        <f t="shared" si="37"/>
        <v>26</v>
      </c>
      <c r="J81">
        <v>10</v>
      </c>
      <c r="K81">
        <v>13</v>
      </c>
      <c r="L81" s="16">
        <f t="shared" si="38"/>
        <v>1.018254607166968</v>
      </c>
      <c r="M81" s="15">
        <v>2</v>
      </c>
      <c r="N81" s="15">
        <v>10</v>
      </c>
      <c r="O81" s="15">
        <v>13</v>
      </c>
      <c r="P81">
        <v>121</v>
      </c>
      <c r="Q81">
        <v>48</v>
      </c>
      <c r="R81">
        <v>57</v>
      </c>
      <c r="S81" s="13">
        <f t="shared" si="39"/>
        <v>2.4793388429752067E-2</v>
      </c>
      <c r="T81" s="13">
        <f t="shared" si="40"/>
        <v>1.3274336283185841E-2</v>
      </c>
      <c r="U81" s="2">
        <v>1532.0333333333001</v>
      </c>
      <c r="V81" s="2">
        <v>18.683333333299998</v>
      </c>
      <c r="W81">
        <v>17.71</v>
      </c>
      <c r="X81">
        <v>29.65</v>
      </c>
      <c r="Y81" s="32">
        <f t="shared" si="41"/>
        <v>0.3739442567567568</v>
      </c>
      <c r="Z81" s="15">
        <f t="shared" si="42"/>
        <v>101.6</v>
      </c>
      <c r="AA81">
        <v>78</v>
      </c>
      <c r="AB81">
        <v>39</v>
      </c>
      <c r="AC81">
        <v>109</v>
      </c>
      <c r="AD81" s="13">
        <f t="shared" si="43"/>
        <v>0.04</v>
      </c>
      <c r="AE81" s="13">
        <f t="shared" si="44"/>
        <v>0.30666666666666664</v>
      </c>
      <c r="AF81" s="13">
        <f t="shared" si="45"/>
        <v>0.34666666666666662</v>
      </c>
      <c r="AI81" s="17" t="str">
        <f t="shared" si="46"/>
        <v xml:space="preserve"> </v>
      </c>
      <c r="AJ81">
        <v>277</v>
      </c>
      <c r="AK81">
        <v>249</v>
      </c>
      <c r="AL81" s="32">
        <f t="shared" si="47"/>
        <v>0.33375634517766495</v>
      </c>
      <c r="AM81">
        <v>263</v>
      </c>
      <c r="AN81">
        <v>239</v>
      </c>
      <c r="AO81" s="33">
        <f t="shared" si="48"/>
        <v>0.31852791878172587</v>
      </c>
      <c r="AP81">
        <v>276</v>
      </c>
      <c r="AQ81">
        <v>272</v>
      </c>
      <c r="AR81" s="33">
        <f t="shared" si="49"/>
        <v>0.34771573604060912</v>
      </c>
      <c r="AS81" s="33">
        <f t="shared" si="50"/>
        <v>0.51167315175097272</v>
      </c>
      <c r="AT81">
        <v>4</v>
      </c>
      <c r="AU81">
        <v>573</v>
      </c>
      <c r="AV81">
        <v>535</v>
      </c>
      <c r="AW81">
        <v>483</v>
      </c>
      <c r="AX81" s="2">
        <v>29.5</v>
      </c>
      <c r="AY81" s="3">
        <v>1</v>
      </c>
      <c r="AZ81" s="2">
        <v>33.6</v>
      </c>
      <c r="BA81" s="2">
        <v>26.8</v>
      </c>
      <c r="BB81" s="21">
        <v>1.407</v>
      </c>
      <c r="BC81">
        <v>1</v>
      </c>
      <c r="BD81" s="21">
        <v>0.89500000000000002</v>
      </c>
      <c r="BE81" s="2">
        <v>29.9</v>
      </c>
      <c r="BF81" s="2">
        <v>40.1</v>
      </c>
      <c r="BG81" s="2">
        <v>26.4</v>
      </c>
      <c r="BH81" s="21">
        <v>2.9510000000000001</v>
      </c>
      <c r="BI81" s="21">
        <v>8.1010000000000009</v>
      </c>
      <c r="BJ81" t="s">
        <v>276</v>
      </c>
      <c r="BK81" s="2">
        <v>39</v>
      </c>
      <c r="BL81" t="s">
        <v>2706</v>
      </c>
      <c r="BM81" s="2">
        <v>38.200000000000003</v>
      </c>
      <c r="BN81" t="s">
        <v>3310</v>
      </c>
      <c r="BO81" s="2">
        <v>35.200000000000003</v>
      </c>
      <c r="BP81" t="s">
        <v>2832</v>
      </c>
      <c r="BQ81" s="2">
        <v>90.5</v>
      </c>
      <c r="BR81" t="s">
        <v>2852</v>
      </c>
      <c r="BS81" s="2">
        <v>3.2</v>
      </c>
      <c r="BT81" s="32">
        <f t="shared" si="51"/>
        <v>9.8425196850393706E-2</v>
      </c>
      <c r="BU81" s="34">
        <f t="shared" si="52"/>
        <v>0.92408759124087592</v>
      </c>
      <c r="BV81" s="35">
        <f t="shared" si="53"/>
        <v>933.9301109259153</v>
      </c>
      <c r="BW81" s="32">
        <f t="shared" si="54"/>
        <v>2.2512788091269623E-2</v>
      </c>
      <c r="BX81" s="36">
        <f t="shared" si="55"/>
        <v>2.9372729052945079</v>
      </c>
      <c r="BY81" s="37">
        <f t="shared" si="56"/>
        <v>2.0365092143375256</v>
      </c>
      <c r="BZ81" s="37">
        <f t="shared" si="57"/>
        <v>29.842692717792197</v>
      </c>
      <c r="CA81" s="37">
        <f t="shared" si="58"/>
        <v>26.827092535023169</v>
      </c>
      <c r="CB81" s="37">
        <f t="shared" si="59"/>
        <v>58.549639912203851</v>
      </c>
      <c r="CC81" s="37">
        <f t="shared" si="60"/>
        <v>50.442766693591011</v>
      </c>
      <c r="CD81" s="38">
        <f t="shared" si="61"/>
        <v>8.10687321861284</v>
      </c>
      <c r="CE81" s="3">
        <v>75</v>
      </c>
      <c r="CF81" s="3">
        <v>52</v>
      </c>
      <c r="CG81" s="3">
        <v>687</v>
      </c>
      <c r="CH81" s="3">
        <v>633</v>
      </c>
      <c r="CI81" s="3">
        <v>350</v>
      </c>
      <c r="CJ81" s="3">
        <v>286</v>
      </c>
      <c r="CK81" s="3">
        <v>317</v>
      </c>
      <c r="CL81" s="3">
        <v>383</v>
      </c>
      <c r="CM81" s="20">
        <f t="shared" si="62"/>
        <v>0.53071757658949359</v>
      </c>
      <c r="CN81" s="37">
        <f t="shared" si="63"/>
        <v>2.3444247933204458</v>
      </c>
      <c r="CO81" s="37">
        <f t="shared" si="64"/>
        <v>2.0729650804096575</v>
      </c>
      <c r="CP81" s="37">
        <f t="shared" si="65"/>
        <v>28.453913544194467</v>
      </c>
      <c r="CQ81" s="37">
        <f t="shared" si="66"/>
        <v>25.073006210669192</v>
      </c>
      <c r="CR81" s="37">
        <f t="shared" si="67"/>
        <v>54.04516102496607</v>
      </c>
      <c r="CS81" s="37">
        <f t="shared" si="68"/>
        <v>48.467897832435327</v>
      </c>
      <c r="CT81" s="22">
        <f t="shared" si="69"/>
        <v>2.5296100260820964</v>
      </c>
      <c r="CU81" s="35">
        <v>95</v>
      </c>
      <c r="CV81" s="35">
        <v>84</v>
      </c>
      <c r="CW81" s="35">
        <v>1058</v>
      </c>
      <c r="CX81" s="35">
        <v>932</v>
      </c>
      <c r="CY81" s="35">
        <v>486</v>
      </c>
      <c r="CZ81" s="35">
        <v>385</v>
      </c>
      <c r="DA81" s="35">
        <v>563</v>
      </c>
      <c r="DB81" s="35">
        <v>551</v>
      </c>
      <c r="DC81">
        <v>7</v>
      </c>
      <c r="DD81">
        <v>8</v>
      </c>
      <c r="DE81" s="35">
        <f t="shared" si="70"/>
        <v>1</v>
      </c>
      <c r="DF81" s="36">
        <f t="shared" si="71"/>
        <v>0.27414547116082072</v>
      </c>
      <c r="DG81" s="37">
        <f t="shared" si="72"/>
        <v>0.31330910989808081</v>
      </c>
      <c r="DH81" s="37">
        <f t="shared" si="73"/>
        <v>3.9163638737260101E-2</v>
      </c>
      <c r="DI81" s="2">
        <v>842</v>
      </c>
      <c r="DJ81">
        <v>38</v>
      </c>
      <c r="DK81">
        <v>28</v>
      </c>
      <c r="DL81">
        <v>7.6</v>
      </c>
      <c r="DM81">
        <v>833</v>
      </c>
      <c r="DN81">
        <v>709</v>
      </c>
      <c r="DO81">
        <v>1.5</v>
      </c>
      <c r="DP81">
        <v>611</v>
      </c>
      <c r="DQ81">
        <v>541</v>
      </c>
      <c r="DR81">
        <v>-0.1</v>
      </c>
      <c r="DS81">
        <v>424</v>
      </c>
      <c r="DT81">
        <v>387</v>
      </c>
      <c r="DU81">
        <v>1.1000000000000001</v>
      </c>
      <c r="DV81" s="39">
        <v>0.2</v>
      </c>
      <c r="DW81" s="39">
        <v>0.2</v>
      </c>
      <c r="DX81" s="39">
        <v>0</v>
      </c>
      <c r="DY81" s="39">
        <v>2.4</v>
      </c>
      <c r="DZ81" s="39">
        <v>-4.9000000000000004</v>
      </c>
      <c r="EA81" s="39">
        <v>-2.2000000000000002</v>
      </c>
    </row>
    <row r="82" spans="1:131" x14ac:dyDescent="0.2">
      <c r="A82" s="12" t="s">
        <v>585</v>
      </c>
      <c r="B82" s="12" t="s">
        <v>586</v>
      </c>
      <c r="C82" t="s">
        <v>584</v>
      </c>
      <c r="D82" t="s">
        <v>382</v>
      </c>
      <c r="E82" s="12" t="s">
        <v>123</v>
      </c>
      <c r="F82">
        <v>70</v>
      </c>
      <c r="G82">
        <v>4</v>
      </c>
      <c r="H82">
        <v>8</v>
      </c>
      <c r="I82" s="31">
        <f t="shared" si="37"/>
        <v>12</v>
      </c>
      <c r="J82">
        <v>3</v>
      </c>
      <c r="K82">
        <v>4</v>
      </c>
      <c r="L82" s="16">
        <f t="shared" si="38"/>
        <v>1.0659823323299149</v>
      </c>
      <c r="M82" s="15">
        <v>4</v>
      </c>
      <c r="N82" s="15">
        <v>3</v>
      </c>
      <c r="O82" s="15">
        <v>5</v>
      </c>
      <c r="P82">
        <v>78</v>
      </c>
      <c r="Q82">
        <v>28</v>
      </c>
      <c r="R82">
        <v>39</v>
      </c>
      <c r="S82" s="13">
        <f t="shared" si="39"/>
        <v>5.128205128205128E-2</v>
      </c>
      <c r="T82" s="13">
        <f t="shared" si="40"/>
        <v>2.7586206896551724E-2</v>
      </c>
      <c r="U82" s="2">
        <v>675.43333333329997</v>
      </c>
      <c r="V82" s="2">
        <v>9.6333333332999995</v>
      </c>
      <c r="W82">
        <v>9.5500000000000007</v>
      </c>
      <c r="X82">
        <v>38.93</v>
      </c>
      <c r="Y82" s="32">
        <f t="shared" si="41"/>
        <v>0.19698844884488448</v>
      </c>
      <c r="Z82" s="15">
        <f t="shared" si="42"/>
        <v>40.090909090909093</v>
      </c>
      <c r="AA82">
        <v>16</v>
      </c>
      <c r="AB82">
        <v>45</v>
      </c>
      <c r="AC82">
        <v>88</v>
      </c>
      <c r="AD82" s="13">
        <f t="shared" si="43"/>
        <v>0.18181818181818182</v>
      </c>
      <c r="AE82" s="13">
        <f t="shared" si="44"/>
        <v>0.36363636363636365</v>
      </c>
      <c r="AF82" s="13">
        <f t="shared" si="45"/>
        <v>0.54545454545454541</v>
      </c>
      <c r="AG82">
        <v>6</v>
      </c>
      <c r="AH82">
        <v>3</v>
      </c>
      <c r="AI82" s="17">
        <f t="shared" si="46"/>
        <v>0.66666666666666663</v>
      </c>
      <c r="AJ82">
        <v>76</v>
      </c>
      <c r="AK82">
        <v>67</v>
      </c>
      <c r="AL82" s="32">
        <f t="shared" si="47"/>
        <v>0.23176661264181522</v>
      </c>
      <c r="AM82">
        <v>141</v>
      </c>
      <c r="AN82">
        <v>128</v>
      </c>
      <c r="AO82" s="33">
        <f t="shared" si="48"/>
        <v>0.4359805510534846</v>
      </c>
      <c r="AP82">
        <v>102</v>
      </c>
      <c r="AQ82">
        <v>103</v>
      </c>
      <c r="AR82" s="33">
        <f t="shared" si="49"/>
        <v>0.33225283630470015</v>
      </c>
      <c r="AS82" s="33">
        <f t="shared" si="50"/>
        <v>0.34708737864077671</v>
      </c>
      <c r="AT82">
        <v>3</v>
      </c>
      <c r="AU82">
        <v>230</v>
      </c>
      <c r="AV82">
        <v>261</v>
      </c>
      <c r="AW82">
        <v>203</v>
      </c>
      <c r="AX82" s="2">
        <v>27.5</v>
      </c>
      <c r="AY82" s="3">
        <v>12</v>
      </c>
      <c r="AZ82" s="2">
        <v>32</v>
      </c>
      <c r="BA82" s="2">
        <v>24.5</v>
      </c>
      <c r="BB82" s="21">
        <v>-0.187</v>
      </c>
      <c r="BC82">
        <v>12</v>
      </c>
      <c r="BD82" s="21">
        <v>-0.78</v>
      </c>
      <c r="BE82" s="2">
        <v>27.1</v>
      </c>
      <c r="BF82" s="2">
        <v>32.200000000000003</v>
      </c>
      <c r="BG82" s="2">
        <v>21.9</v>
      </c>
      <c r="BH82" s="21">
        <v>-4.3150000000000004</v>
      </c>
      <c r="BI82" s="21">
        <v>-3.774</v>
      </c>
      <c r="BJ82" t="s">
        <v>2318</v>
      </c>
      <c r="BK82" s="2">
        <v>46.4</v>
      </c>
      <c r="BL82" t="s">
        <v>1152</v>
      </c>
      <c r="BM82" s="2">
        <v>32.299999999999997</v>
      </c>
      <c r="BN82" t="s">
        <v>2576</v>
      </c>
      <c r="BO82" s="2">
        <v>20</v>
      </c>
      <c r="BP82" t="s">
        <v>1645</v>
      </c>
      <c r="BQ82" s="2">
        <v>37.299999999999997</v>
      </c>
      <c r="BR82" t="s">
        <v>3138</v>
      </c>
      <c r="BS82" s="2">
        <v>29.5</v>
      </c>
      <c r="BT82" s="32">
        <f t="shared" si="51"/>
        <v>7.4829931972789115E-2</v>
      </c>
      <c r="BU82" s="34">
        <f t="shared" si="52"/>
        <v>0.9296187683284457</v>
      </c>
      <c r="BV82" s="35">
        <f t="shared" si="53"/>
        <v>937.10176152572467</v>
      </c>
      <c r="BW82" s="32">
        <f t="shared" si="54"/>
        <v>4.4487003012348147E-3</v>
      </c>
      <c r="BX82" s="36">
        <f t="shared" si="55"/>
        <v>1.9574888779108761</v>
      </c>
      <c r="BY82" s="37">
        <f t="shared" si="56"/>
        <v>2.1354424122664102</v>
      </c>
      <c r="BZ82" s="37">
        <f t="shared" si="57"/>
        <v>26.159169550263528</v>
      </c>
      <c r="CA82" s="37">
        <f t="shared" si="58"/>
        <v>30.34107760761858</v>
      </c>
      <c r="CB82" s="37">
        <f t="shared" si="59"/>
        <v>50.805734058505017</v>
      </c>
      <c r="CC82" s="37">
        <f t="shared" si="60"/>
        <v>59.970341077815029</v>
      </c>
      <c r="CD82" s="38">
        <f t="shared" si="61"/>
        <v>-9.1646070193100115</v>
      </c>
      <c r="CE82" s="3">
        <v>22</v>
      </c>
      <c r="CF82" s="3">
        <v>24</v>
      </c>
      <c r="CG82" s="3">
        <v>272</v>
      </c>
      <c r="CH82" s="3">
        <v>317</v>
      </c>
      <c r="CI82" s="3">
        <v>123</v>
      </c>
      <c r="CJ82" s="3">
        <v>162</v>
      </c>
      <c r="CK82" s="3">
        <v>171</v>
      </c>
      <c r="CL82" s="3">
        <v>154</v>
      </c>
      <c r="CM82" s="20">
        <f t="shared" si="62"/>
        <v>-2.5907041066886514</v>
      </c>
      <c r="CN82" s="37">
        <f t="shared" si="63"/>
        <v>2.2457891453524641</v>
      </c>
      <c r="CO82" s="37">
        <f t="shared" si="64"/>
        <v>2.4659645517595683</v>
      </c>
      <c r="CP82" s="37">
        <f t="shared" si="65"/>
        <v>31.044732303401709</v>
      </c>
      <c r="CQ82" s="37">
        <f t="shared" si="66"/>
        <v>31.573153278778761</v>
      </c>
      <c r="CR82" s="37">
        <f t="shared" si="67"/>
        <v>59.645517595684566</v>
      </c>
      <c r="CS82" s="37">
        <f t="shared" si="68"/>
        <v>58.17034237275697</v>
      </c>
      <c r="CT82" s="22">
        <f t="shared" si="69"/>
        <v>-10.639782242237608</v>
      </c>
      <c r="CU82" s="35">
        <v>102</v>
      </c>
      <c r="CV82" s="35">
        <v>112</v>
      </c>
      <c r="CW82" s="35">
        <v>1308</v>
      </c>
      <c r="CX82" s="35">
        <v>1322</v>
      </c>
      <c r="CY82" s="35">
        <v>604</v>
      </c>
      <c r="CZ82" s="35">
        <v>577</v>
      </c>
      <c r="DA82" s="35">
        <v>631</v>
      </c>
      <c r="DB82" s="35">
        <v>695</v>
      </c>
      <c r="DC82">
        <v>6</v>
      </c>
      <c r="DD82">
        <v>7</v>
      </c>
      <c r="DE82" s="35">
        <f t="shared" si="70"/>
        <v>1</v>
      </c>
      <c r="DF82" s="36">
        <f t="shared" si="71"/>
        <v>0.53386060306660255</v>
      </c>
      <c r="DG82" s="37">
        <f t="shared" si="72"/>
        <v>0.6228373702443698</v>
      </c>
      <c r="DH82" s="37">
        <f t="shared" si="73"/>
        <v>8.8976767177767105E-2</v>
      </c>
      <c r="DI82" s="2">
        <v>423.1</v>
      </c>
      <c r="DJ82">
        <v>11</v>
      </c>
      <c r="DK82">
        <v>16</v>
      </c>
      <c r="DL82">
        <v>-6.4</v>
      </c>
      <c r="DM82">
        <v>352</v>
      </c>
      <c r="DN82">
        <v>449</v>
      </c>
      <c r="DO82">
        <v>-6.3</v>
      </c>
      <c r="DP82">
        <v>259</v>
      </c>
      <c r="DQ82">
        <v>334</v>
      </c>
      <c r="DR82">
        <v>-5.4</v>
      </c>
      <c r="DS82">
        <v>183</v>
      </c>
      <c r="DT82">
        <v>223</v>
      </c>
      <c r="DU82">
        <v>-3.6</v>
      </c>
      <c r="DV82" s="39">
        <v>-4.9000000000000004</v>
      </c>
      <c r="DW82" s="39">
        <v>-4.9000000000000004</v>
      </c>
      <c r="DX82" s="39">
        <v>2.2999999999999998</v>
      </c>
      <c r="DY82" s="39">
        <v>-0.4</v>
      </c>
      <c r="DZ82" s="39">
        <v>1.5</v>
      </c>
      <c r="EA82" s="39">
        <v>-1.5</v>
      </c>
    </row>
    <row r="83" spans="1:131" x14ac:dyDescent="0.2">
      <c r="A83" s="12" t="s">
        <v>590</v>
      </c>
      <c r="B83" s="12" t="s">
        <v>591</v>
      </c>
      <c r="C83" t="s">
        <v>589</v>
      </c>
      <c r="D83" t="s">
        <v>338</v>
      </c>
      <c r="E83" s="12" t="s">
        <v>178</v>
      </c>
      <c r="F83">
        <v>75</v>
      </c>
      <c r="G83">
        <v>5</v>
      </c>
      <c r="H83">
        <v>15</v>
      </c>
      <c r="I83" s="31">
        <f t="shared" si="37"/>
        <v>20</v>
      </c>
      <c r="J83">
        <v>8</v>
      </c>
      <c r="K83">
        <v>5</v>
      </c>
      <c r="L83" s="16">
        <f t="shared" si="38"/>
        <v>0.89053803339517623</v>
      </c>
      <c r="M83" s="15">
        <v>5</v>
      </c>
      <c r="N83" s="15">
        <v>9</v>
      </c>
      <c r="O83" s="15">
        <v>5</v>
      </c>
      <c r="P83">
        <v>126</v>
      </c>
      <c r="Q83">
        <v>49</v>
      </c>
      <c r="R83">
        <v>83</v>
      </c>
      <c r="S83" s="13">
        <f t="shared" si="39"/>
        <v>3.968253968253968E-2</v>
      </c>
      <c r="T83" s="13">
        <f t="shared" si="40"/>
        <v>1.937984496124031E-2</v>
      </c>
      <c r="U83" s="2">
        <v>1347.5</v>
      </c>
      <c r="V83" s="2">
        <v>17.9666666667</v>
      </c>
      <c r="W83">
        <v>17.47</v>
      </c>
      <c r="X83">
        <v>31.89</v>
      </c>
      <c r="Y83" s="32">
        <f t="shared" si="41"/>
        <v>0.35393030794165314</v>
      </c>
      <c r="Z83" s="15">
        <f t="shared" si="42"/>
        <v>77.128205128205124</v>
      </c>
      <c r="AA83">
        <v>110</v>
      </c>
      <c r="AB83">
        <v>134</v>
      </c>
      <c r="AC83">
        <v>199</v>
      </c>
      <c r="AD83" s="13">
        <f t="shared" si="43"/>
        <v>6.4102564102564097E-2</v>
      </c>
      <c r="AE83" s="13">
        <f t="shared" si="44"/>
        <v>0.17948717948717949</v>
      </c>
      <c r="AF83" s="13">
        <f t="shared" si="45"/>
        <v>0.24358974358974358</v>
      </c>
      <c r="AI83" s="17" t="str">
        <f t="shared" si="46"/>
        <v xml:space="preserve"> </v>
      </c>
      <c r="AJ83">
        <v>191</v>
      </c>
      <c r="AK83">
        <v>235</v>
      </c>
      <c r="AL83" s="32">
        <f t="shared" si="47"/>
        <v>0.31672862453531597</v>
      </c>
      <c r="AM83">
        <v>232</v>
      </c>
      <c r="AN83">
        <v>195</v>
      </c>
      <c r="AO83" s="33">
        <f t="shared" si="48"/>
        <v>0.31747211895910782</v>
      </c>
      <c r="AP83">
        <v>281</v>
      </c>
      <c r="AQ83">
        <v>211</v>
      </c>
      <c r="AR83" s="33">
        <f t="shared" si="49"/>
        <v>0.36579925650557621</v>
      </c>
      <c r="AS83" s="33">
        <f t="shared" si="50"/>
        <v>0.49941383352872215</v>
      </c>
      <c r="AT83">
        <v>4</v>
      </c>
      <c r="AU83">
        <v>499</v>
      </c>
      <c r="AV83">
        <v>430</v>
      </c>
      <c r="AW83">
        <v>467</v>
      </c>
      <c r="AX83" s="2">
        <v>28.9</v>
      </c>
      <c r="AY83" s="3">
        <v>3</v>
      </c>
      <c r="AZ83" s="2">
        <v>33.299999999999997</v>
      </c>
      <c r="BA83" s="2">
        <v>26</v>
      </c>
      <c r="BB83" s="21">
        <v>0.38500000000000001</v>
      </c>
      <c r="BC83">
        <v>3</v>
      </c>
      <c r="BD83" s="21">
        <v>-0.71899999999999997</v>
      </c>
      <c r="BE83" s="2">
        <v>27.5</v>
      </c>
      <c r="BF83" s="2">
        <v>34</v>
      </c>
      <c r="BG83" s="2">
        <v>25.3</v>
      </c>
      <c r="BH83" s="21">
        <v>1.0309999999999999</v>
      </c>
      <c r="BI83" s="21">
        <v>8.6449999999999996</v>
      </c>
      <c r="BJ83" t="s">
        <v>419</v>
      </c>
      <c r="BK83" s="2">
        <v>31.1</v>
      </c>
      <c r="BL83" t="s">
        <v>2332</v>
      </c>
      <c r="BM83" s="2">
        <v>30.7</v>
      </c>
      <c r="BN83" t="s">
        <v>2104</v>
      </c>
      <c r="BO83" s="2">
        <v>30</v>
      </c>
      <c r="BP83" t="s">
        <v>337</v>
      </c>
      <c r="BQ83" s="2">
        <v>38.5</v>
      </c>
      <c r="BR83" t="s">
        <v>816</v>
      </c>
      <c r="BS83" s="2">
        <v>31.3</v>
      </c>
      <c r="BT83" s="32">
        <f t="shared" si="51"/>
        <v>0.10372340425531915</v>
      </c>
      <c r="BU83" s="34">
        <f t="shared" si="52"/>
        <v>0.92032520325203249</v>
      </c>
      <c r="BV83" s="35">
        <f t="shared" si="53"/>
        <v>930.69754367756434</v>
      </c>
      <c r="BW83" s="32">
        <f t="shared" si="54"/>
        <v>2.4048607507351633E-2</v>
      </c>
      <c r="BX83" s="36">
        <f t="shared" si="55"/>
        <v>3.4730983302347438</v>
      </c>
      <c r="BY83" s="37">
        <f t="shared" si="56"/>
        <v>2.1818181818141342</v>
      </c>
      <c r="BZ83" s="37">
        <f t="shared" si="57"/>
        <v>33.484230055596505</v>
      </c>
      <c r="CA83" s="37">
        <f t="shared" si="58"/>
        <v>27.384044526850865</v>
      </c>
      <c r="CB83" s="37">
        <f t="shared" si="59"/>
        <v>61.35807050081381</v>
      </c>
      <c r="CC83" s="37">
        <f t="shared" si="60"/>
        <v>50.805194805100548</v>
      </c>
      <c r="CD83" s="38">
        <f t="shared" si="61"/>
        <v>10.552875695713261</v>
      </c>
      <c r="CE83" s="3">
        <v>78</v>
      </c>
      <c r="CF83" s="3">
        <v>49</v>
      </c>
      <c r="CG83" s="3">
        <v>674</v>
      </c>
      <c r="CH83" s="3">
        <v>566</v>
      </c>
      <c r="CI83" s="3">
        <v>285</v>
      </c>
      <c r="CJ83" s="3">
        <v>225</v>
      </c>
      <c r="CK83" s="3">
        <v>301</v>
      </c>
      <c r="CL83" s="3">
        <v>341</v>
      </c>
      <c r="CM83" s="20">
        <f t="shared" si="62"/>
        <v>1.112943691023931</v>
      </c>
      <c r="CN83" s="37">
        <f t="shared" si="63"/>
        <v>2.5587958607714016</v>
      </c>
      <c r="CO83" s="37">
        <f t="shared" si="64"/>
        <v>1.555346503606146</v>
      </c>
      <c r="CP83" s="37">
        <f t="shared" si="65"/>
        <v>30.555032925682035</v>
      </c>
      <c r="CQ83" s="37">
        <f t="shared" si="66"/>
        <v>28.146754468485419</v>
      </c>
      <c r="CR83" s="37">
        <f t="shared" si="67"/>
        <v>57.547820633427406</v>
      </c>
      <c r="CS83" s="37">
        <f t="shared" si="68"/>
        <v>49.645656945751021</v>
      </c>
      <c r="CT83" s="22">
        <f t="shared" si="69"/>
        <v>2.6507120080368765</v>
      </c>
      <c r="CU83" s="35">
        <v>102</v>
      </c>
      <c r="CV83" s="35">
        <v>62</v>
      </c>
      <c r="CW83" s="35">
        <v>1116</v>
      </c>
      <c r="CX83" s="35">
        <v>1060</v>
      </c>
      <c r="CY83" s="35">
        <v>486</v>
      </c>
      <c r="CZ83" s="35">
        <v>395</v>
      </c>
      <c r="DA83" s="35">
        <v>462</v>
      </c>
      <c r="DB83" s="35">
        <v>590</v>
      </c>
      <c r="DC83">
        <v>18</v>
      </c>
      <c r="DD83">
        <v>10</v>
      </c>
      <c r="DE83" s="35">
        <f t="shared" si="70"/>
        <v>-8</v>
      </c>
      <c r="DF83" s="36">
        <f t="shared" si="71"/>
        <v>0.80148423005417158</v>
      </c>
      <c r="DG83" s="37">
        <f t="shared" si="72"/>
        <v>0.445269016696762</v>
      </c>
      <c r="DH83" s="37">
        <f t="shared" si="73"/>
        <v>-0.35621521335740963</v>
      </c>
      <c r="DI83" s="2">
        <v>802.8</v>
      </c>
      <c r="DJ83">
        <v>39</v>
      </c>
      <c r="DK83">
        <v>25</v>
      </c>
      <c r="DL83">
        <v>-1.3</v>
      </c>
      <c r="DM83">
        <v>855</v>
      </c>
      <c r="DN83">
        <v>625</v>
      </c>
      <c r="DO83">
        <v>3.6</v>
      </c>
      <c r="DP83">
        <v>628</v>
      </c>
      <c r="DQ83">
        <v>463</v>
      </c>
      <c r="DR83">
        <v>4.5</v>
      </c>
      <c r="DS83">
        <v>453</v>
      </c>
      <c r="DT83">
        <v>351</v>
      </c>
      <c r="DU83">
        <v>4.9000000000000004</v>
      </c>
      <c r="DV83" s="39">
        <v>13.3</v>
      </c>
      <c r="DW83" s="39">
        <v>13.3</v>
      </c>
      <c r="DX83" s="39">
        <v>0.7</v>
      </c>
      <c r="DY83" s="39">
        <v>-1.7000000000000002</v>
      </c>
      <c r="DZ83" s="39">
        <v>-3.8</v>
      </c>
      <c r="EA83" s="39">
        <v>8.6</v>
      </c>
    </row>
    <row r="84" spans="1:131" x14ac:dyDescent="0.2">
      <c r="A84" s="12" t="s">
        <v>490</v>
      </c>
      <c r="B84" s="12" t="s">
        <v>591</v>
      </c>
      <c r="C84" t="s">
        <v>595</v>
      </c>
      <c r="D84" t="s">
        <v>382</v>
      </c>
      <c r="E84" s="12" t="s">
        <v>123</v>
      </c>
      <c r="F84">
        <v>11</v>
      </c>
      <c r="G84">
        <v>1</v>
      </c>
      <c r="H84">
        <v>3</v>
      </c>
      <c r="I84" s="31">
        <f t="shared" si="37"/>
        <v>4</v>
      </c>
      <c r="J84">
        <v>3</v>
      </c>
      <c r="K84">
        <v>0</v>
      </c>
      <c r="L84" s="16">
        <f t="shared" si="38"/>
        <v>2.3494860499265782</v>
      </c>
      <c r="M84" s="15">
        <v>1</v>
      </c>
      <c r="N84" s="15">
        <v>3</v>
      </c>
      <c r="O84" s="15">
        <v>0</v>
      </c>
      <c r="P84">
        <v>14</v>
      </c>
      <c r="Q84">
        <v>2</v>
      </c>
      <c r="R84">
        <v>6</v>
      </c>
      <c r="S84" s="13">
        <f t="shared" si="39"/>
        <v>7.1428571428571425E-2</v>
      </c>
      <c r="T84" s="13">
        <f t="shared" si="40"/>
        <v>4.5454545454545456E-2</v>
      </c>
      <c r="U84" s="2">
        <v>102.15</v>
      </c>
      <c r="V84" s="2">
        <v>9.2833333332999999</v>
      </c>
      <c r="W84">
        <v>9.2100000000000009</v>
      </c>
      <c r="X84">
        <v>41.56</v>
      </c>
      <c r="Y84" s="32">
        <f t="shared" si="41"/>
        <v>0.18140634232814654</v>
      </c>
      <c r="Z84" s="15">
        <f t="shared" si="42"/>
        <v>32.25</v>
      </c>
      <c r="AA84">
        <v>2</v>
      </c>
      <c r="AB84">
        <v>17</v>
      </c>
      <c r="AC84">
        <v>6</v>
      </c>
      <c r="AD84" s="13">
        <f t="shared" si="43"/>
        <v>0.25</v>
      </c>
      <c r="AE84" s="13">
        <f t="shared" si="44"/>
        <v>0.75</v>
      </c>
      <c r="AF84" s="13">
        <f t="shared" si="45"/>
        <v>1</v>
      </c>
      <c r="AG84">
        <v>0</v>
      </c>
      <c r="AH84">
        <v>0</v>
      </c>
      <c r="AI84" s="17" t="str">
        <f t="shared" si="46"/>
        <v xml:space="preserve"> </v>
      </c>
      <c r="AJ84">
        <v>15</v>
      </c>
      <c r="AK84">
        <v>10</v>
      </c>
      <c r="AL84" s="32">
        <f t="shared" si="47"/>
        <v>0.30120481927710846</v>
      </c>
      <c r="AM84">
        <v>15</v>
      </c>
      <c r="AN84">
        <v>9</v>
      </c>
      <c r="AO84" s="33">
        <f t="shared" si="48"/>
        <v>0.28915662650602408</v>
      </c>
      <c r="AP84">
        <v>19</v>
      </c>
      <c r="AQ84">
        <v>15</v>
      </c>
      <c r="AR84" s="33">
        <f t="shared" si="49"/>
        <v>0.40963855421686746</v>
      </c>
      <c r="AS84" s="33">
        <f t="shared" si="50"/>
        <v>0.51020408163265307</v>
      </c>
      <c r="AU84">
        <v>42</v>
      </c>
      <c r="AV84">
        <v>36</v>
      </c>
      <c r="AW84">
        <v>26</v>
      </c>
      <c r="AX84" s="2">
        <v>27.7</v>
      </c>
      <c r="AZ84" s="2">
        <v>32.299999999999997</v>
      </c>
      <c r="BA84" s="2">
        <v>24.6</v>
      </c>
      <c r="BB84" s="21">
        <v>-0.95500000000000007</v>
      </c>
      <c r="BD84" s="21">
        <v>-4.2549999999999999</v>
      </c>
      <c r="BE84" s="2">
        <v>26.5</v>
      </c>
      <c r="BF84" s="2">
        <v>32.200000000000003</v>
      </c>
      <c r="BG84" s="2">
        <v>20.9</v>
      </c>
      <c r="BH84" s="21">
        <v>-3.7309999999999999</v>
      </c>
      <c r="BI84" s="21">
        <v>-3.8519999999999999</v>
      </c>
      <c r="BJ84" t="s">
        <v>2318</v>
      </c>
      <c r="BK84" s="2">
        <v>38.799999999999997</v>
      </c>
      <c r="BL84" t="s">
        <v>3393</v>
      </c>
      <c r="BM84" s="2">
        <v>37.1</v>
      </c>
      <c r="BN84" t="s">
        <v>1152</v>
      </c>
      <c r="BO84" s="2">
        <v>37.1</v>
      </c>
      <c r="BP84" t="s">
        <v>1645</v>
      </c>
      <c r="BQ84" s="2">
        <v>34.6</v>
      </c>
      <c r="BR84" t="s">
        <v>1286</v>
      </c>
      <c r="BS84" s="2">
        <v>30.1</v>
      </c>
      <c r="BT84" s="32">
        <f t="shared" si="51"/>
        <v>9.3023255813953487E-2</v>
      </c>
      <c r="BU84" s="34">
        <f t="shared" si="52"/>
        <v>0.95918367346938771</v>
      </c>
      <c r="BV84" s="35">
        <f t="shared" si="53"/>
        <v>968.48599905078311</v>
      </c>
      <c r="BW84" s="32">
        <f t="shared" si="54"/>
        <v>5.2206929283341197E-2</v>
      </c>
      <c r="BX84" s="36">
        <f t="shared" si="55"/>
        <v>2.3502529786276649</v>
      </c>
      <c r="BY84" s="37">
        <f t="shared" si="56"/>
        <v>1.1751264893138325</v>
      </c>
      <c r="BZ84" s="37">
        <f t="shared" si="57"/>
        <v>25.265219520247403</v>
      </c>
      <c r="CA84" s="37">
        <f t="shared" si="58"/>
        <v>28.790598988188901</v>
      </c>
      <c r="CB84" s="37">
        <f t="shared" si="59"/>
        <v>45.829933083239467</v>
      </c>
      <c r="CC84" s="37">
        <f t="shared" si="60"/>
        <v>52.880692019122471</v>
      </c>
      <c r="CD84" s="38">
        <f t="shared" si="61"/>
        <v>-7.0507589358830032</v>
      </c>
      <c r="CE84" s="3">
        <v>4</v>
      </c>
      <c r="CF84" s="3">
        <v>2</v>
      </c>
      <c r="CG84" s="3">
        <v>39</v>
      </c>
      <c r="CH84" s="3">
        <v>47</v>
      </c>
      <c r="CI84" s="3">
        <v>12</v>
      </c>
      <c r="CJ84" s="3">
        <v>14</v>
      </c>
      <c r="CK84" s="3">
        <v>27</v>
      </c>
      <c r="CL84" s="3">
        <v>23</v>
      </c>
      <c r="CM84" s="20">
        <f t="shared" si="62"/>
        <v>-7.7886568950666764</v>
      </c>
      <c r="CN84" s="37">
        <f t="shared" si="63"/>
        <v>2.6249015661912676</v>
      </c>
      <c r="CO84" s="37">
        <f t="shared" si="64"/>
        <v>2.4936564878817045</v>
      </c>
      <c r="CP84" s="37">
        <f t="shared" si="65"/>
        <v>32.942514655700414</v>
      </c>
      <c r="CQ84" s="37">
        <f t="shared" si="66"/>
        <v>30.18636801119958</v>
      </c>
      <c r="CR84" s="37">
        <f t="shared" si="67"/>
        <v>62.341412197042608</v>
      </c>
      <c r="CS84" s="37">
        <f t="shared" si="68"/>
        <v>58.929040160993964</v>
      </c>
      <c r="CT84" s="22">
        <f t="shared" si="69"/>
        <v>-10.463130971931648</v>
      </c>
      <c r="CU84" s="35">
        <v>20</v>
      </c>
      <c r="CV84" s="35">
        <v>19</v>
      </c>
      <c r="CW84" s="35">
        <v>231</v>
      </c>
      <c r="CX84" s="35">
        <v>211</v>
      </c>
      <c r="CY84" s="35">
        <v>107</v>
      </c>
      <c r="CZ84" s="35">
        <v>103</v>
      </c>
      <c r="DA84" s="35">
        <v>116</v>
      </c>
      <c r="DB84" s="35">
        <v>117</v>
      </c>
      <c r="DC84">
        <v>0</v>
      </c>
      <c r="DD84">
        <v>2</v>
      </c>
      <c r="DE84" s="35">
        <f t="shared" si="70"/>
        <v>2</v>
      </c>
      <c r="DF84" s="36">
        <f t="shared" si="71"/>
        <v>0</v>
      </c>
      <c r="DG84" s="37">
        <f t="shared" si="72"/>
        <v>1.1751264893138325</v>
      </c>
      <c r="DH84" s="37">
        <f t="shared" si="73"/>
        <v>1.1751264893138325</v>
      </c>
      <c r="DI84" s="2">
        <v>53.7</v>
      </c>
      <c r="DJ84">
        <v>2</v>
      </c>
      <c r="DK84">
        <v>2</v>
      </c>
      <c r="DL84">
        <v>-5.6</v>
      </c>
      <c r="DM84">
        <v>42</v>
      </c>
      <c r="DN84">
        <v>45</v>
      </c>
      <c r="DO84">
        <v>-2.8</v>
      </c>
      <c r="DP84">
        <v>30</v>
      </c>
      <c r="DQ84">
        <v>33</v>
      </c>
      <c r="DR84">
        <v>-3.6</v>
      </c>
      <c r="DS84">
        <v>22</v>
      </c>
      <c r="DT84">
        <v>25</v>
      </c>
      <c r="DU84">
        <v>-4.0999999999999996</v>
      </c>
      <c r="DV84" s="39">
        <v>-0.5</v>
      </c>
      <c r="DW84" s="39">
        <v>-0.5</v>
      </c>
      <c r="DX84" s="39">
        <v>-0.1</v>
      </c>
      <c r="DY84" s="39">
        <v>-0.30000000000000004</v>
      </c>
      <c r="DZ84" s="39">
        <v>0.2</v>
      </c>
      <c r="EA84" s="39">
        <v>-0.7</v>
      </c>
    </row>
    <row r="85" spans="1:131" x14ac:dyDescent="0.2">
      <c r="A85" s="12" t="s">
        <v>599</v>
      </c>
      <c r="B85" s="12" t="s">
        <v>600</v>
      </c>
      <c r="C85" t="s">
        <v>598</v>
      </c>
      <c r="D85" t="s">
        <v>317</v>
      </c>
      <c r="E85" s="12" t="s">
        <v>148</v>
      </c>
      <c r="F85">
        <v>78</v>
      </c>
      <c r="G85">
        <v>18</v>
      </c>
      <c r="H85">
        <v>14</v>
      </c>
      <c r="I85" s="31">
        <f t="shared" si="37"/>
        <v>32</v>
      </c>
      <c r="J85">
        <v>4</v>
      </c>
      <c r="K85">
        <v>10</v>
      </c>
      <c r="L85" s="16">
        <f t="shared" si="38"/>
        <v>1.7253774263120056</v>
      </c>
      <c r="M85" s="15">
        <v>18</v>
      </c>
      <c r="N85" s="15">
        <v>4</v>
      </c>
      <c r="O85" s="15">
        <v>10</v>
      </c>
      <c r="P85">
        <v>148</v>
      </c>
      <c r="Q85">
        <v>66</v>
      </c>
      <c r="R85">
        <v>46</v>
      </c>
      <c r="S85" s="13">
        <f t="shared" si="39"/>
        <v>0.12162162162162163</v>
      </c>
      <c r="T85" s="13">
        <f t="shared" si="40"/>
        <v>6.9230769230769235E-2</v>
      </c>
      <c r="U85" s="2">
        <v>1112.8</v>
      </c>
      <c r="V85" s="2">
        <v>14.266666666700001</v>
      </c>
      <c r="W85">
        <v>13.9</v>
      </c>
      <c r="X85">
        <v>34.409999999999997</v>
      </c>
      <c r="Y85" s="32">
        <f t="shared" si="41"/>
        <v>0.2877251086731526</v>
      </c>
      <c r="Z85" s="15">
        <f t="shared" si="42"/>
        <v>45.17647058823529</v>
      </c>
      <c r="AA85">
        <v>30</v>
      </c>
      <c r="AB85">
        <v>43</v>
      </c>
      <c r="AC85">
        <v>72</v>
      </c>
      <c r="AD85" s="13">
        <f t="shared" si="43"/>
        <v>0.35294117647058826</v>
      </c>
      <c r="AE85" s="13">
        <f t="shared" si="44"/>
        <v>0.27450980392156865</v>
      </c>
      <c r="AF85" s="13">
        <f t="shared" si="45"/>
        <v>0.62745098039215685</v>
      </c>
      <c r="AG85">
        <v>24</v>
      </c>
      <c r="AH85">
        <v>21</v>
      </c>
      <c r="AI85" s="17">
        <f t="shared" si="46"/>
        <v>0.53333333333333333</v>
      </c>
      <c r="AJ85">
        <v>130</v>
      </c>
      <c r="AK85">
        <v>182</v>
      </c>
      <c r="AL85" s="32">
        <f t="shared" si="47"/>
        <v>0.30320699708454812</v>
      </c>
      <c r="AM85">
        <v>174</v>
      </c>
      <c r="AN85">
        <v>132</v>
      </c>
      <c r="AO85" s="33">
        <f t="shared" si="48"/>
        <v>0.29737609329446063</v>
      </c>
      <c r="AP85">
        <v>198</v>
      </c>
      <c r="AQ85">
        <v>213</v>
      </c>
      <c r="AR85" s="33">
        <f t="shared" si="49"/>
        <v>0.39941690962099125</v>
      </c>
      <c r="AS85" s="33">
        <f t="shared" si="50"/>
        <v>0.50485436893203883</v>
      </c>
      <c r="AT85">
        <v>7</v>
      </c>
      <c r="AU85">
        <v>367</v>
      </c>
      <c r="AV85">
        <v>381</v>
      </c>
      <c r="AW85">
        <v>370</v>
      </c>
      <c r="AX85" s="2">
        <v>29.1</v>
      </c>
      <c r="AY85" s="3">
        <v>1</v>
      </c>
      <c r="AZ85" s="2">
        <v>33.4</v>
      </c>
      <c r="BA85" s="2">
        <v>26.2</v>
      </c>
      <c r="BB85" s="21">
        <v>0.55500000000000005</v>
      </c>
      <c r="BC85">
        <v>6</v>
      </c>
      <c r="BD85" s="21">
        <v>-0.19500000000000001</v>
      </c>
      <c r="BE85" s="2">
        <v>30.2</v>
      </c>
      <c r="BF85" s="2">
        <v>34.1</v>
      </c>
      <c r="BG85" s="2">
        <v>26.4</v>
      </c>
      <c r="BH85" s="21">
        <v>1.1579999999999999</v>
      </c>
      <c r="BI85" s="21">
        <v>3.1059999999999999</v>
      </c>
      <c r="BJ85" t="s">
        <v>413</v>
      </c>
      <c r="BK85" s="2">
        <v>54.4</v>
      </c>
      <c r="BL85" t="s">
        <v>323</v>
      </c>
      <c r="BM85" s="2">
        <v>50</v>
      </c>
      <c r="BN85" t="s">
        <v>465</v>
      </c>
      <c r="BO85" s="2">
        <v>26.7</v>
      </c>
      <c r="BP85" t="s">
        <v>757</v>
      </c>
      <c r="BQ85" s="2">
        <v>42.8</v>
      </c>
      <c r="BR85" t="s">
        <v>2126</v>
      </c>
      <c r="BS85" s="2">
        <v>36.6</v>
      </c>
      <c r="BT85" s="32">
        <f t="shared" si="51"/>
        <v>8.8541666666666671E-2</v>
      </c>
      <c r="BU85" s="34">
        <f t="shared" si="52"/>
        <v>0.88828828828828832</v>
      </c>
      <c r="BV85" s="35">
        <f t="shared" si="53"/>
        <v>897.14245495495493</v>
      </c>
      <c r="BW85" s="32">
        <f t="shared" si="54"/>
        <v>-2.317004504504501E-2</v>
      </c>
      <c r="BX85" s="36">
        <f t="shared" si="55"/>
        <v>2.7498202731783348</v>
      </c>
      <c r="BY85" s="37">
        <f t="shared" si="56"/>
        <v>3.3429187634717006</v>
      </c>
      <c r="BZ85" s="37">
        <f t="shared" si="57"/>
        <v>31.056793673543545</v>
      </c>
      <c r="CA85" s="37">
        <f t="shared" si="58"/>
        <v>29.924514737528931</v>
      </c>
      <c r="CB85" s="37">
        <f t="shared" si="59"/>
        <v>56.398274622441917</v>
      </c>
      <c r="CC85" s="37">
        <f t="shared" si="60"/>
        <v>53.756290438407831</v>
      </c>
      <c r="CD85" s="38">
        <f t="shared" si="61"/>
        <v>2.6419841840340865</v>
      </c>
      <c r="CE85" s="3">
        <v>51</v>
      </c>
      <c r="CF85" s="3">
        <v>62</v>
      </c>
      <c r="CG85" s="3">
        <v>525</v>
      </c>
      <c r="CH85" s="3">
        <v>493</v>
      </c>
      <c r="CI85" s="3">
        <v>247</v>
      </c>
      <c r="CJ85" s="3">
        <v>210</v>
      </c>
      <c r="CK85" s="3">
        <v>232</v>
      </c>
      <c r="CL85" s="3">
        <v>223</v>
      </c>
      <c r="CM85" s="20">
        <f t="shared" si="62"/>
        <v>-0.86552067033484548</v>
      </c>
      <c r="CN85" s="37">
        <f t="shared" si="63"/>
        <v>2.1013569400666179</v>
      </c>
      <c r="CO85" s="37">
        <f t="shared" si="64"/>
        <v>2.6155187445510029</v>
      </c>
      <c r="CP85" s="37">
        <f t="shared" si="65"/>
        <v>29.709610354771648</v>
      </c>
      <c r="CQ85" s="37">
        <f t="shared" si="66"/>
        <v>30.111997853933342</v>
      </c>
      <c r="CR85" s="37">
        <f t="shared" si="67"/>
        <v>53.62931169382783</v>
      </c>
      <c r="CS85" s="37">
        <f t="shared" si="68"/>
        <v>52.310374891020061</v>
      </c>
      <c r="CT85" s="22">
        <f t="shared" si="69"/>
        <v>1.323047381226317</v>
      </c>
      <c r="CU85" s="35">
        <v>94</v>
      </c>
      <c r="CV85" s="35">
        <v>117</v>
      </c>
      <c r="CW85" s="35">
        <v>1235</v>
      </c>
      <c r="CX85" s="35">
        <v>1230</v>
      </c>
      <c r="CY85" s="35">
        <v>497</v>
      </c>
      <c r="CZ85" s="35">
        <v>461</v>
      </c>
      <c r="DA85" s="35">
        <v>532</v>
      </c>
      <c r="DB85" s="35">
        <v>573</v>
      </c>
      <c r="DC85">
        <v>9</v>
      </c>
      <c r="DD85">
        <v>5</v>
      </c>
      <c r="DE85" s="35">
        <f t="shared" si="70"/>
        <v>-4</v>
      </c>
      <c r="DF85" s="36">
        <f t="shared" si="71"/>
        <v>0.48526240114911789</v>
      </c>
      <c r="DG85" s="37">
        <f t="shared" si="72"/>
        <v>0.26959022286062101</v>
      </c>
      <c r="DH85" s="37">
        <f t="shared" si="73"/>
        <v>-0.21567217828849683</v>
      </c>
      <c r="DI85" s="2">
        <v>596.9</v>
      </c>
      <c r="DJ85">
        <v>24</v>
      </c>
      <c r="DK85">
        <v>31</v>
      </c>
      <c r="DL85">
        <v>9.5</v>
      </c>
      <c r="DM85">
        <v>546</v>
      </c>
      <c r="DN85">
        <v>540</v>
      </c>
      <c r="DO85">
        <v>1</v>
      </c>
      <c r="DP85">
        <v>428</v>
      </c>
      <c r="DQ85">
        <v>403</v>
      </c>
      <c r="DR85">
        <v>2.8</v>
      </c>
      <c r="DS85">
        <v>312</v>
      </c>
      <c r="DT85">
        <v>290</v>
      </c>
      <c r="DU85">
        <v>3.3</v>
      </c>
      <c r="DV85" s="39">
        <v>3.5</v>
      </c>
      <c r="DW85" s="39">
        <v>3.5</v>
      </c>
      <c r="DX85" s="39">
        <v>-0.1</v>
      </c>
      <c r="DY85" s="39">
        <v>0.1</v>
      </c>
      <c r="DZ85" s="39">
        <v>-1.2</v>
      </c>
      <c r="EA85" s="39">
        <v>2.2999999999999998</v>
      </c>
    </row>
    <row r="86" spans="1:131" x14ac:dyDescent="0.2">
      <c r="A86" s="12" t="s">
        <v>605</v>
      </c>
      <c r="B86" s="12" t="s">
        <v>606</v>
      </c>
      <c r="C86" t="s">
        <v>604</v>
      </c>
      <c r="D86" t="s">
        <v>199</v>
      </c>
      <c r="E86" s="12" t="s">
        <v>170</v>
      </c>
      <c r="F86">
        <v>82</v>
      </c>
      <c r="G86">
        <v>5</v>
      </c>
      <c r="H86">
        <v>9</v>
      </c>
      <c r="I86" s="31">
        <f t="shared" si="37"/>
        <v>14</v>
      </c>
      <c r="J86">
        <v>4</v>
      </c>
      <c r="K86">
        <v>5</v>
      </c>
      <c r="L86" s="16">
        <f t="shared" si="38"/>
        <v>0.97729344011165276</v>
      </c>
      <c r="M86" s="15">
        <v>5</v>
      </c>
      <c r="N86" s="15">
        <v>4</v>
      </c>
      <c r="O86" s="15">
        <v>5</v>
      </c>
      <c r="P86">
        <v>121</v>
      </c>
      <c r="Q86">
        <v>35</v>
      </c>
      <c r="R86">
        <v>31</v>
      </c>
      <c r="S86" s="13">
        <f t="shared" si="39"/>
        <v>4.1322314049586778E-2</v>
      </c>
      <c r="T86" s="13">
        <f t="shared" si="40"/>
        <v>2.6737967914438502E-2</v>
      </c>
      <c r="U86" s="2">
        <v>859.51666666669996</v>
      </c>
      <c r="V86" s="2">
        <v>10.4666666667</v>
      </c>
      <c r="W86">
        <v>10.38</v>
      </c>
      <c r="X86">
        <v>38.340000000000003</v>
      </c>
      <c r="Y86" s="32">
        <f t="shared" si="41"/>
        <v>0.21305418719211822</v>
      </c>
      <c r="Z86" s="15">
        <f t="shared" si="42"/>
        <v>73.454545454545453</v>
      </c>
      <c r="AA86">
        <v>36</v>
      </c>
      <c r="AB86">
        <v>147</v>
      </c>
      <c r="AC86">
        <v>102</v>
      </c>
      <c r="AD86" s="13">
        <f t="shared" si="43"/>
        <v>0.22727272727272727</v>
      </c>
      <c r="AE86" s="13">
        <f t="shared" si="44"/>
        <v>0.40909090909090912</v>
      </c>
      <c r="AF86" s="13">
        <f t="shared" si="45"/>
        <v>0.63636363636363635</v>
      </c>
      <c r="AG86">
        <v>203</v>
      </c>
      <c r="AH86">
        <v>165</v>
      </c>
      <c r="AI86" s="17">
        <f t="shared" si="46"/>
        <v>0.55163043478260865</v>
      </c>
      <c r="AJ86">
        <v>72</v>
      </c>
      <c r="AK86">
        <v>57</v>
      </c>
      <c r="AL86" s="32">
        <f t="shared" si="47"/>
        <v>0.15266272189349112</v>
      </c>
      <c r="AM86">
        <v>229</v>
      </c>
      <c r="AN86">
        <v>194</v>
      </c>
      <c r="AO86" s="33">
        <f t="shared" si="48"/>
        <v>0.50059171597633134</v>
      </c>
      <c r="AP86">
        <v>146</v>
      </c>
      <c r="AQ86">
        <v>147</v>
      </c>
      <c r="AR86" s="33">
        <f t="shared" si="49"/>
        <v>0.34674556213017749</v>
      </c>
      <c r="AS86" s="33">
        <f t="shared" si="50"/>
        <v>0.23369565217391305</v>
      </c>
      <c r="AT86">
        <v>1</v>
      </c>
      <c r="AU86">
        <v>249</v>
      </c>
      <c r="AV86">
        <v>344</v>
      </c>
      <c r="AW86">
        <v>268</v>
      </c>
      <c r="AX86" s="2">
        <v>27.9</v>
      </c>
      <c r="AY86" s="3">
        <v>10</v>
      </c>
      <c r="AZ86" s="2">
        <v>32.299999999999997</v>
      </c>
      <c r="BA86" s="2">
        <v>24.9</v>
      </c>
      <c r="BB86" s="21">
        <v>-0.21299999999999999</v>
      </c>
      <c r="BC86">
        <v>11</v>
      </c>
      <c r="BD86" s="21">
        <v>-0.50800000000000001</v>
      </c>
      <c r="BE86" s="2">
        <v>27</v>
      </c>
      <c r="BF86" s="2">
        <v>33.299999999999997</v>
      </c>
      <c r="BG86" s="2">
        <v>20.7</v>
      </c>
      <c r="BH86" s="21">
        <v>-3.26</v>
      </c>
      <c r="BI86" s="21">
        <v>2.3929999999999998</v>
      </c>
      <c r="BJ86" t="s">
        <v>2511</v>
      </c>
      <c r="BK86" s="2">
        <v>52.2</v>
      </c>
      <c r="BL86" t="s">
        <v>1105</v>
      </c>
      <c r="BM86" s="2">
        <v>36.799999999999997</v>
      </c>
      <c r="BN86" t="s">
        <v>767</v>
      </c>
      <c r="BO86" s="2">
        <v>25.9</v>
      </c>
      <c r="BP86" t="s">
        <v>1491</v>
      </c>
      <c r="BQ86" s="2">
        <v>37.9</v>
      </c>
      <c r="BR86" t="s">
        <v>2387</v>
      </c>
      <c r="BS86" s="2">
        <v>36.4</v>
      </c>
      <c r="BT86" s="32">
        <f t="shared" si="51"/>
        <v>5.4455445544554455E-2</v>
      </c>
      <c r="BU86" s="34">
        <f t="shared" si="52"/>
        <v>0.94444444444444442</v>
      </c>
      <c r="BV86" s="35">
        <f t="shared" si="53"/>
        <v>949.88998899889987</v>
      </c>
      <c r="BW86" s="32">
        <f t="shared" si="54"/>
        <v>-1.100110011001125E-3</v>
      </c>
      <c r="BX86" s="36">
        <f t="shared" si="55"/>
        <v>1.5379835326966711</v>
      </c>
      <c r="BY86" s="37">
        <f t="shared" si="56"/>
        <v>1.6778002174872773</v>
      </c>
      <c r="BZ86" s="37">
        <f t="shared" si="57"/>
        <v>28.242970327702505</v>
      </c>
      <c r="CA86" s="37">
        <f t="shared" si="58"/>
        <v>30.200403914770995</v>
      </c>
      <c r="CB86" s="37">
        <f t="shared" si="59"/>
        <v>49.565014758269989</v>
      </c>
      <c r="CC86" s="37">
        <f t="shared" si="60"/>
        <v>57.884107503311071</v>
      </c>
      <c r="CD86" s="38">
        <f t="shared" si="61"/>
        <v>-8.3190927450410825</v>
      </c>
      <c r="CE86" s="3">
        <v>22</v>
      </c>
      <c r="CF86" s="3">
        <v>24</v>
      </c>
      <c r="CG86" s="3">
        <v>382</v>
      </c>
      <c r="CH86" s="3">
        <v>408</v>
      </c>
      <c r="CI86" s="3">
        <v>136</v>
      </c>
      <c r="CJ86" s="3">
        <v>167</v>
      </c>
      <c r="CK86" s="3">
        <v>229</v>
      </c>
      <c r="CL86" s="3">
        <v>169</v>
      </c>
      <c r="CM86" s="20">
        <f t="shared" si="62"/>
        <v>-4.9187883972149953</v>
      </c>
      <c r="CN86" s="37">
        <f t="shared" si="63"/>
        <v>2.3855872361540515</v>
      </c>
      <c r="CO86" s="37">
        <f t="shared" si="64"/>
        <v>2.1565708614832628</v>
      </c>
      <c r="CP86" s="37">
        <f t="shared" si="65"/>
        <v>33.493644795602883</v>
      </c>
      <c r="CQ86" s="37">
        <f t="shared" si="66"/>
        <v>28.550708042291689</v>
      </c>
      <c r="CR86" s="37">
        <f t="shared" si="67"/>
        <v>61.700828275888398</v>
      </c>
      <c r="CS86" s="37">
        <f t="shared" si="68"/>
        <v>52.635596778502993</v>
      </c>
      <c r="CT86" s="22">
        <f t="shared" si="69"/>
        <v>-17.384324242426487</v>
      </c>
      <c r="CU86" s="35">
        <v>125</v>
      </c>
      <c r="CV86" s="35">
        <v>113</v>
      </c>
      <c r="CW86" s="35">
        <v>1630</v>
      </c>
      <c r="CX86" s="35">
        <v>1383</v>
      </c>
      <c r="CY86" s="35">
        <v>650</v>
      </c>
      <c r="CZ86" s="35">
        <v>576</v>
      </c>
      <c r="DA86" s="35">
        <v>686</v>
      </c>
      <c r="DB86" s="35">
        <v>828</v>
      </c>
      <c r="DC86">
        <v>15</v>
      </c>
      <c r="DD86">
        <v>11</v>
      </c>
      <c r="DE86" s="35">
        <f t="shared" si="70"/>
        <v>-4</v>
      </c>
      <c r="DF86" s="36">
        <f t="shared" si="71"/>
        <v>1.0486251359295484</v>
      </c>
      <c r="DG86" s="37">
        <f t="shared" si="72"/>
        <v>0.76899176634833555</v>
      </c>
      <c r="DH86" s="37">
        <f t="shared" si="73"/>
        <v>-0.27963336958121288</v>
      </c>
      <c r="DI86" s="2">
        <v>498.1</v>
      </c>
      <c r="DJ86">
        <v>13</v>
      </c>
      <c r="DK86">
        <v>15</v>
      </c>
      <c r="DL86">
        <v>-3.9</v>
      </c>
      <c r="DM86">
        <v>438</v>
      </c>
      <c r="DN86">
        <v>474</v>
      </c>
      <c r="DO86">
        <v>-6.4</v>
      </c>
      <c r="DP86">
        <v>337</v>
      </c>
      <c r="DQ86">
        <v>333</v>
      </c>
      <c r="DR86">
        <v>-4</v>
      </c>
      <c r="DS86">
        <v>255</v>
      </c>
      <c r="DT86">
        <v>240</v>
      </c>
      <c r="DU86">
        <v>-3.5</v>
      </c>
      <c r="DV86" s="39">
        <v>-2.8</v>
      </c>
      <c r="DW86" s="39">
        <v>-2.8</v>
      </c>
      <c r="DX86" s="39">
        <v>5</v>
      </c>
      <c r="DY86" s="39">
        <v>-0.9</v>
      </c>
      <c r="DZ86" s="39">
        <v>-1</v>
      </c>
      <c r="EA86" s="39">
        <v>0.30000000000000004</v>
      </c>
    </row>
    <row r="87" spans="1:131" x14ac:dyDescent="0.2">
      <c r="A87" s="12" t="s">
        <v>609</v>
      </c>
      <c r="B87" s="12" t="s">
        <v>606</v>
      </c>
      <c r="C87" t="s">
        <v>608</v>
      </c>
      <c r="D87" t="s">
        <v>610</v>
      </c>
      <c r="E87" s="12" t="s">
        <v>178</v>
      </c>
      <c r="F87">
        <v>75</v>
      </c>
      <c r="G87">
        <v>6</v>
      </c>
      <c r="H87">
        <v>12</v>
      </c>
      <c r="I87" s="31">
        <f t="shared" si="37"/>
        <v>18</v>
      </c>
      <c r="J87">
        <v>4</v>
      </c>
      <c r="K87">
        <v>5</v>
      </c>
      <c r="L87" s="16">
        <f t="shared" si="38"/>
        <v>0.82917466410748553</v>
      </c>
      <c r="M87" s="15">
        <v>5</v>
      </c>
      <c r="N87" s="15">
        <v>6</v>
      </c>
      <c r="O87" s="15">
        <v>5</v>
      </c>
      <c r="P87">
        <v>92</v>
      </c>
      <c r="Q87">
        <v>28</v>
      </c>
      <c r="R87">
        <v>63</v>
      </c>
      <c r="S87" s="13">
        <f t="shared" si="39"/>
        <v>6.5217391304347824E-2</v>
      </c>
      <c r="T87" s="13">
        <f t="shared" si="40"/>
        <v>3.2786885245901641E-2</v>
      </c>
      <c r="U87" s="2">
        <v>1302.5</v>
      </c>
      <c r="V87" s="2">
        <v>17.366666666699999</v>
      </c>
      <c r="W87">
        <v>16.68</v>
      </c>
      <c r="X87">
        <v>32.380000000000003</v>
      </c>
      <c r="Y87" s="32">
        <f t="shared" si="41"/>
        <v>0.33999184671830407</v>
      </c>
      <c r="Z87" s="15">
        <f t="shared" si="42"/>
        <v>64.8</v>
      </c>
      <c r="AA87">
        <v>80</v>
      </c>
      <c r="AB87">
        <v>40</v>
      </c>
      <c r="AC87">
        <v>90</v>
      </c>
      <c r="AD87" s="13">
        <f t="shared" si="43"/>
        <v>0.13333333333333333</v>
      </c>
      <c r="AE87" s="13">
        <f t="shared" si="44"/>
        <v>0.24444444444444444</v>
      </c>
      <c r="AF87" s="13">
        <f t="shared" si="45"/>
        <v>0.37777777777777777</v>
      </c>
      <c r="AI87" s="17" t="str">
        <f t="shared" si="46"/>
        <v xml:space="preserve"> </v>
      </c>
      <c r="AJ87">
        <v>223</v>
      </c>
      <c r="AK87">
        <v>213</v>
      </c>
      <c r="AL87" s="32">
        <f t="shared" si="47"/>
        <v>0.33616037008481109</v>
      </c>
      <c r="AM87">
        <v>213</v>
      </c>
      <c r="AN87">
        <v>181</v>
      </c>
      <c r="AO87" s="33">
        <f t="shared" si="48"/>
        <v>0.3037779491133385</v>
      </c>
      <c r="AP87">
        <v>270</v>
      </c>
      <c r="AQ87">
        <v>197</v>
      </c>
      <c r="AR87" s="33">
        <f t="shared" si="49"/>
        <v>0.36006168080185041</v>
      </c>
      <c r="AS87" s="33">
        <f t="shared" si="50"/>
        <v>0.52530120481927711</v>
      </c>
      <c r="AT87">
        <v>7</v>
      </c>
      <c r="AU87">
        <v>503</v>
      </c>
      <c r="AV87">
        <v>485</v>
      </c>
      <c r="AW87">
        <v>400</v>
      </c>
      <c r="AX87" s="2">
        <v>28.3</v>
      </c>
      <c r="AY87" s="3">
        <v>5</v>
      </c>
      <c r="AZ87" s="2">
        <v>33</v>
      </c>
      <c r="BA87" s="2">
        <v>25.1</v>
      </c>
      <c r="BB87" s="21">
        <v>9.2999999999999999E-2</v>
      </c>
      <c r="BC87">
        <v>7</v>
      </c>
      <c r="BD87" s="21">
        <v>-0.78900000000000003</v>
      </c>
      <c r="BE87" s="2">
        <v>26.7</v>
      </c>
      <c r="BF87" s="2">
        <v>31.2</v>
      </c>
      <c r="BG87" s="2">
        <v>25.2</v>
      </c>
      <c r="BH87" s="21">
        <v>-0.17300000000000001</v>
      </c>
      <c r="BI87" s="21">
        <v>7.6669999999999998</v>
      </c>
      <c r="BJ87" t="s">
        <v>3455</v>
      </c>
      <c r="BK87" s="2">
        <v>30.9</v>
      </c>
      <c r="BL87" t="s">
        <v>2774</v>
      </c>
      <c r="BM87" s="2">
        <v>29</v>
      </c>
      <c r="BN87" t="s">
        <v>713</v>
      </c>
      <c r="BO87" s="2">
        <v>26.8</v>
      </c>
      <c r="BP87" t="s">
        <v>1859</v>
      </c>
      <c r="BQ87" s="2">
        <v>50.9</v>
      </c>
      <c r="BR87" t="s">
        <v>3580</v>
      </c>
      <c r="BS87" s="2">
        <v>22.7</v>
      </c>
      <c r="BT87" s="32">
        <f t="shared" si="51"/>
        <v>6.1728395061728392E-2</v>
      </c>
      <c r="BU87" s="34">
        <f t="shared" si="52"/>
        <v>0.92405063291139244</v>
      </c>
      <c r="BV87" s="35">
        <f t="shared" si="53"/>
        <v>930.22347241756529</v>
      </c>
      <c r="BW87" s="32">
        <f t="shared" si="54"/>
        <v>-1.4220972026879164E-2</v>
      </c>
      <c r="BX87" s="36">
        <f t="shared" si="55"/>
        <v>2.0729366602647352</v>
      </c>
      <c r="BY87" s="37">
        <f t="shared" si="56"/>
        <v>2.2111324376157175</v>
      </c>
      <c r="BZ87" s="37">
        <f t="shared" si="57"/>
        <v>33.58157389628871</v>
      </c>
      <c r="CA87" s="37">
        <f t="shared" si="58"/>
        <v>29.113243761940282</v>
      </c>
      <c r="CB87" s="37">
        <f t="shared" si="59"/>
        <v>63.800383877036857</v>
      </c>
      <c r="CC87" s="37">
        <f t="shared" si="60"/>
        <v>56.107485604498834</v>
      </c>
      <c r="CD87" s="38">
        <f t="shared" si="61"/>
        <v>7.6928982725380237</v>
      </c>
      <c r="CE87" s="3">
        <v>45</v>
      </c>
      <c r="CF87" s="3">
        <v>48</v>
      </c>
      <c r="CG87" s="3">
        <v>684</v>
      </c>
      <c r="CH87" s="3">
        <v>584</v>
      </c>
      <c r="CI87" s="3">
        <v>278</v>
      </c>
      <c r="CJ87" s="3">
        <v>241</v>
      </c>
      <c r="CK87" s="3">
        <v>345</v>
      </c>
      <c r="CL87" s="3">
        <v>378</v>
      </c>
      <c r="CM87" s="20">
        <f t="shared" si="62"/>
        <v>-1.4603306431246263</v>
      </c>
      <c r="CN87" s="37">
        <f t="shared" si="63"/>
        <v>2.9400864731315624</v>
      </c>
      <c r="CO87" s="37">
        <f t="shared" si="64"/>
        <v>2.2977146386658429</v>
      </c>
      <c r="CP87" s="37">
        <f t="shared" si="65"/>
        <v>32.736256948733789</v>
      </c>
      <c r="CQ87" s="37">
        <f t="shared" si="66"/>
        <v>27.399629400864729</v>
      </c>
      <c r="CR87" s="37">
        <f t="shared" si="67"/>
        <v>62.433600988264359</v>
      </c>
      <c r="CS87" s="37">
        <f t="shared" si="68"/>
        <v>53.885114268066708</v>
      </c>
      <c r="CT87" s="22">
        <f t="shared" si="69"/>
        <v>-0.8555884476596276</v>
      </c>
      <c r="CU87" s="35">
        <v>119</v>
      </c>
      <c r="CV87" s="35">
        <v>93</v>
      </c>
      <c r="CW87" s="35">
        <v>1206</v>
      </c>
      <c r="CX87" s="35">
        <v>1016</v>
      </c>
      <c r="CY87" s="35">
        <v>571</v>
      </c>
      <c r="CZ87" s="35">
        <v>445</v>
      </c>
      <c r="DA87" s="35">
        <v>627</v>
      </c>
      <c r="DB87" s="35">
        <v>631</v>
      </c>
      <c r="DC87">
        <v>13</v>
      </c>
      <c r="DD87">
        <v>11</v>
      </c>
      <c r="DE87" s="35">
        <f t="shared" si="70"/>
        <v>-2</v>
      </c>
      <c r="DF87" s="36">
        <f t="shared" si="71"/>
        <v>0.5988483685209236</v>
      </c>
      <c r="DG87" s="37">
        <f t="shared" si="72"/>
        <v>0.50671785028693528</v>
      </c>
      <c r="DH87" s="37">
        <f t="shared" si="73"/>
        <v>-9.213051823398824E-2</v>
      </c>
      <c r="DI87" s="2">
        <v>739.7</v>
      </c>
      <c r="DJ87">
        <v>24</v>
      </c>
      <c r="DK87">
        <v>28</v>
      </c>
      <c r="DL87">
        <v>-10</v>
      </c>
      <c r="DM87">
        <v>798</v>
      </c>
      <c r="DN87">
        <v>731</v>
      </c>
      <c r="DO87">
        <v>-2.9</v>
      </c>
      <c r="DP87">
        <v>577</v>
      </c>
      <c r="DQ87">
        <v>510</v>
      </c>
      <c r="DR87">
        <v>-2.8</v>
      </c>
      <c r="DS87">
        <v>420</v>
      </c>
      <c r="DT87">
        <v>375</v>
      </c>
      <c r="DU87">
        <v>-2.2999999999999998</v>
      </c>
      <c r="DV87" s="39">
        <v>12.8</v>
      </c>
      <c r="DW87" s="39">
        <v>12.8</v>
      </c>
      <c r="DX87" s="39">
        <v>-1.3</v>
      </c>
      <c r="DY87" s="39">
        <v>-1.3</v>
      </c>
      <c r="DZ87" s="39">
        <v>-8.5</v>
      </c>
      <c r="EA87" s="39">
        <v>1.7000000000000002</v>
      </c>
    </row>
    <row r="88" spans="1:131" x14ac:dyDescent="0.2">
      <c r="A88" s="12" t="s">
        <v>614</v>
      </c>
      <c r="B88" s="12" t="s">
        <v>615</v>
      </c>
      <c r="C88" t="s">
        <v>613</v>
      </c>
      <c r="D88" t="s">
        <v>112</v>
      </c>
      <c r="E88" s="12" t="s">
        <v>170</v>
      </c>
      <c r="F88">
        <v>58</v>
      </c>
      <c r="G88">
        <v>13</v>
      </c>
      <c r="H88">
        <v>27</v>
      </c>
      <c r="I88" s="31">
        <f t="shared" si="37"/>
        <v>40</v>
      </c>
      <c r="J88">
        <v>17</v>
      </c>
      <c r="K88">
        <v>9</v>
      </c>
      <c r="L88" s="16">
        <f t="shared" si="38"/>
        <v>2.4247322691452822</v>
      </c>
      <c r="M88" s="15">
        <v>11</v>
      </c>
      <c r="N88" s="15">
        <v>18</v>
      </c>
      <c r="O88" s="15">
        <v>9</v>
      </c>
      <c r="P88">
        <v>61</v>
      </c>
      <c r="Q88">
        <v>18</v>
      </c>
      <c r="R88">
        <v>22</v>
      </c>
      <c r="S88" s="13">
        <f t="shared" si="39"/>
        <v>0.21311475409836064</v>
      </c>
      <c r="T88" s="13">
        <f t="shared" si="40"/>
        <v>0.12871287128712872</v>
      </c>
      <c r="U88" s="2">
        <v>989.8</v>
      </c>
      <c r="V88" s="2">
        <v>17.05</v>
      </c>
      <c r="W88">
        <v>16.510000000000002</v>
      </c>
      <c r="X88">
        <v>32.1</v>
      </c>
      <c r="Y88" s="32">
        <f t="shared" si="41"/>
        <v>0.33964204896111916</v>
      </c>
      <c r="Z88" s="15">
        <f t="shared" si="42"/>
        <v>143.80327868852459</v>
      </c>
      <c r="AA88">
        <v>34</v>
      </c>
      <c r="AB88">
        <v>57</v>
      </c>
      <c r="AC88">
        <v>59</v>
      </c>
      <c r="AD88" s="13">
        <f t="shared" si="43"/>
        <v>0.21311475409836064</v>
      </c>
      <c r="AE88" s="13">
        <f t="shared" si="44"/>
        <v>0.44262295081967212</v>
      </c>
      <c r="AF88" s="13">
        <f t="shared" si="45"/>
        <v>0.65573770491803274</v>
      </c>
      <c r="AG88">
        <v>521</v>
      </c>
      <c r="AH88">
        <v>544</v>
      </c>
      <c r="AI88" s="17">
        <f t="shared" si="46"/>
        <v>0.48920187793427228</v>
      </c>
      <c r="AJ88">
        <v>135</v>
      </c>
      <c r="AK88">
        <v>150</v>
      </c>
      <c r="AL88" s="32">
        <f t="shared" si="47"/>
        <v>0.26635514018691586</v>
      </c>
      <c r="AM88">
        <v>223</v>
      </c>
      <c r="AN88">
        <v>187</v>
      </c>
      <c r="AO88" s="33">
        <f t="shared" si="48"/>
        <v>0.38317757009345793</v>
      </c>
      <c r="AP88">
        <v>163</v>
      </c>
      <c r="AQ88">
        <v>212</v>
      </c>
      <c r="AR88" s="33">
        <f t="shared" si="49"/>
        <v>0.35046728971962615</v>
      </c>
      <c r="AS88" s="33">
        <f t="shared" si="50"/>
        <v>0.41007194244604317</v>
      </c>
      <c r="AT88">
        <v>7</v>
      </c>
      <c r="AU88">
        <v>349</v>
      </c>
      <c r="AV88">
        <v>409</v>
      </c>
      <c r="AW88">
        <v>368</v>
      </c>
      <c r="AX88" s="2">
        <v>30.2</v>
      </c>
      <c r="AY88" s="3">
        <v>1</v>
      </c>
      <c r="AZ88" s="2">
        <v>34.799999999999997</v>
      </c>
      <c r="BA88" s="2">
        <v>27.1</v>
      </c>
      <c r="BB88" s="21">
        <v>1.605</v>
      </c>
      <c r="BC88">
        <v>1</v>
      </c>
      <c r="BD88" s="21">
        <v>1.286</v>
      </c>
      <c r="BE88" s="2">
        <v>33.1</v>
      </c>
      <c r="BF88" s="2">
        <v>33</v>
      </c>
      <c r="BG88" s="2">
        <v>33.1</v>
      </c>
      <c r="BH88" s="21">
        <v>1.6659999999999999</v>
      </c>
      <c r="BI88" s="21">
        <v>-14.635999999999999</v>
      </c>
      <c r="BJ88" t="s">
        <v>2009</v>
      </c>
      <c r="BK88" s="2">
        <v>90.6</v>
      </c>
      <c r="BL88" t="s">
        <v>3537</v>
      </c>
      <c r="BM88" s="2">
        <v>83.8</v>
      </c>
      <c r="BN88" t="s">
        <v>2288</v>
      </c>
      <c r="BO88" s="2">
        <v>8</v>
      </c>
      <c r="BP88" t="s">
        <v>2825</v>
      </c>
      <c r="BQ88" s="2">
        <v>49.7</v>
      </c>
      <c r="BR88" t="s">
        <v>1632</v>
      </c>
      <c r="BS88" s="2">
        <v>45.5</v>
      </c>
      <c r="BT88" s="32">
        <f t="shared" si="51"/>
        <v>0.11821705426356589</v>
      </c>
      <c r="BU88" s="34">
        <f t="shared" si="52"/>
        <v>0.91059602649006621</v>
      </c>
      <c r="BV88" s="35">
        <f t="shared" si="53"/>
        <v>922.41773191642289</v>
      </c>
      <c r="BW88" s="32">
        <f t="shared" si="54"/>
        <v>2.8813080753632106E-2</v>
      </c>
      <c r="BX88" s="36">
        <f t="shared" si="55"/>
        <v>3.7010820103144906</v>
      </c>
      <c r="BY88" s="37">
        <f t="shared" si="56"/>
        <v>3.2763676812620077</v>
      </c>
      <c r="BZ88" s="37">
        <f t="shared" si="57"/>
        <v>31.307513398725856</v>
      </c>
      <c r="CA88" s="37">
        <f t="shared" si="58"/>
        <v>36.646779249671354</v>
      </c>
      <c r="CB88" s="37">
        <f t="shared" si="59"/>
        <v>55.212862776822725</v>
      </c>
      <c r="CC88" s="37">
        <f t="shared" si="60"/>
        <v>70.684599049448877</v>
      </c>
      <c r="CD88" s="38">
        <f t="shared" si="61"/>
        <v>-15.471736272626153</v>
      </c>
      <c r="CE88" s="3">
        <v>61</v>
      </c>
      <c r="CF88" s="3">
        <v>54</v>
      </c>
      <c r="CG88" s="3">
        <v>455</v>
      </c>
      <c r="CH88" s="3">
        <v>550</v>
      </c>
      <c r="CI88" s="3">
        <v>165</v>
      </c>
      <c r="CJ88" s="3">
        <v>302</v>
      </c>
      <c r="CK88" s="3">
        <v>259</v>
      </c>
      <c r="CL88" s="3">
        <v>229</v>
      </c>
      <c r="CM88" s="20">
        <f t="shared" si="62"/>
        <v>2.5185371086688129</v>
      </c>
      <c r="CN88" s="37">
        <f t="shared" si="63"/>
        <v>1.9658395101514663</v>
      </c>
      <c r="CO88" s="37">
        <f t="shared" si="64"/>
        <v>2.5459233000322263</v>
      </c>
      <c r="CP88" s="37">
        <f t="shared" si="65"/>
        <v>25.169191105381884</v>
      </c>
      <c r="CQ88" s="37">
        <f t="shared" si="66"/>
        <v>34.031582339671282</v>
      </c>
      <c r="CR88" s="37">
        <f t="shared" si="67"/>
        <v>48.759265227199485</v>
      </c>
      <c r="CS88" s="37">
        <f t="shared" si="68"/>
        <v>65.227199484369962</v>
      </c>
      <c r="CT88" s="22">
        <f t="shared" si="69"/>
        <v>0.99619798454432384</v>
      </c>
      <c r="CU88" s="35">
        <v>61</v>
      </c>
      <c r="CV88" s="35">
        <v>79</v>
      </c>
      <c r="CW88" s="35">
        <v>720</v>
      </c>
      <c r="CX88" s="35">
        <v>977</v>
      </c>
      <c r="CY88" s="35">
        <v>326</v>
      </c>
      <c r="CZ88" s="35">
        <v>465</v>
      </c>
      <c r="DA88" s="35">
        <v>503</v>
      </c>
      <c r="DB88" s="35">
        <v>406</v>
      </c>
      <c r="DC88">
        <v>5</v>
      </c>
      <c r="DD88">
        <v>9</v>
      </c>
      <c r="DE88" s="35">
        <f t="shared" si="70"/>
        <v>4</v>
      </c>
      <c r="DF88" s="36">
        <f t="shared" si="71"/>
        <v>0.30336737789463036</v>
      </c>
      <c r="DG88" s="37">
        <f t="shared" si="72"/>
        <v>0.54606128021033473</v>
      </c>
      <c r="DH88" s="37">
        <f t="shared" si="73"/>
        <v>0.24269390231570429</v>
      </c>
      <c r="DI88" s="2">
        <v>566</v>
      </c>
      <c r="DJ88">
        <v>31</v>
      </c>
      <c r="DK88">
        <v>28</v>
      </c>
      <c r="DL88">
        <v>11.2</v>
      </c>
      <c r="DM88">
        <v>496</v>
      </c>
      <c r="DN88">
        <v>683</v>
      </c>
      <c r="DO88">
        <v>0.8</v>
      </c>
      <c r="DP88">
        <v>363</v>
      </c>
      <c r="DQ88">
        <v>531</v>
      </c>
      <c r="DR88">
        <v>-0.60000000000000009</v>
      </c>
      <c r="DS88">
        <v>280</v>
      </c>
      <c r="DT88">
        <v>341</v>
      </c>
      <c r="DU88">
        <v>3</v>
      </c>
      <c r="DV88" s="39">
        <v>-5.0999999999999996</v>
      </c>
      <c r="DW88" s="39">
        <v>-5.0999999999999996</v>
      </c>
      <c r="DX88" s="39">
        <v>0.1</v>
      </c>
      <c r="DY88" s="39">
        <v>1.6</v>
      </c>
      <c r="DZ88" s="39">
        <v>4.0999999999999996</v>
      </c>
      <c r="EA88" s="39">
        <v>0.8</v>
      </c>
    </row>
    <row r="89" spans="1:131" x14ac:dyDescent="0.2">
      <c r="A89" s="12" t="s">
        <v>620</v>
      </c>
      <c r="B89" s="12" t="s">
        <v>621</v>
      </c>
      <c r="C89" t="s">
        <v>619</v>
      </c>
      <c r="D89" t="s">
        <v>199</v>
      </c>
      <c r="E89" s="12" t="s">
        <v>170</v>
      </c>
      <c r="F89">
        <v>81</v>
      </c>
      <c r="G89">
        <v>11</v>
      </c>
      <c r="H89">
        <v>16</v>
      </c>
      <c r="I89" s="31">
        <f t="shared" si="37"/>
        <v>27</v>
      </c>
      <c r="J89">
        <v>8</v>
      </c>
      <c r="K89">
        <v>8</v>
      </c>
      <c r="L89" s="16">
        <f t="shared" si="38"/>
        <v>1.5113350125944582</v>
      </c>
      <c r="M89" s="15">
        <v>9</v>
      </c>
      <c r="N89" s="15">
        <v>8</v>
      </c>
      <c r="O89" s="15">
        <v>8</v>
      </c>
      <c r="P89">
        <v>117</v>
      </c>
      <c r="Q89">
        <v>35</v>
      </c>
      <c r="R89">
        <v>45</v>
      </c>
      <c r="S89" s="13">
        <f t="shared" si="39"/>
        <v>9.4017094017094016E-2</v>
      </c>
      <c r="T89" s="13">
        <f t="shared" si="40"/>
        <v>5.5837563451776651E-2</v>
      </c>
      <c r="U89" s="2">
        <v>1071.9000000000001</v>
      </c>
      <c r="V89" s="2">
        <v>13.233333333299999</v>
      </c>
      <c r="W89">
        <v>12.72</v>
      </c>
      <c r="X89">
        <v>36.03</v>
      </c>
      <c r="Y89" s="32">
        <f t="shared" si="41"/>
        <v>0.26092307692307692</v>
      </c>
      <c r="Z89" s="15">
        <f t="shared" si="42"/>
        <v>100.80000000000001</v>
      </c>
      <c r="AA89">
        <v>19</v>
      </c>
      <c r="AB89">
        <v>119</v>
      </c>
      <c r="AC89">
        <v>63</v>
      </c>
      <c r="AD89" s="13">
        <f t="shared" si="43"/>
        <v>0.24444444444444444</v>
      </c>
      <c r="AE89" s="13">
        <f t="shared" si="44"/>
        <v>0.35555555555555557</v>
      </c>
      <c r="AF89" s="13">
        <f t="shared" si="45"/>
        <v>0.6</v>
      </c>
      <c r="AG89">
        <v>375</v>
      </c>
      <c r="AH89">
        <v>432</v>
      </c>
      <c r="AI89" s="17">
        <f t="shared" si="46"/>
        <v>0.46468401486988847</v>
      </c>
      <c r="AJ89">
        <v>179</v>
      </c>
      <c r="AK89">
        <v>204</v>
      </c>
      <c r="AL89" s="32">
        <f t="shared" si="47"/>
        <v>0.39081632653061227</v>
      </c>
      <c r="AM89">
        <v>125</v>
      </c>
      <c r="AN89">
        <v>129</v>
      </c>
      <c r="AO89" s="33">
        <f t="shared" si="48"/>
        <v>0.25918367346938775</v>
      </c>
      <c r="AP89">
        <v>172</v>
      </c>
      <c r="AQ89">
        <v>171</v>
      </c>
      <c r="AR89" s="33">
        <f t="shared" si="49"/>
        <v>0.35</v>
      </c>
      <c r="AS89" s="33">
        <f t="shared" si="50"/>
        <v>0.60125588697017274</v>
      </c>
      <c r="AT89">
        <v>12</v>
      </c>
      <c r="AU89">
        <v>393</v>
      </c>
      <c r="AV89">
        <v>381</v>
      </c>
      <c r="AW89">
        <v>318</v>
      </c>
      <c r="AX89" s="2">
        <v>28.4</v>
      </c>
      <c r="AY89" s="3">
        <v>7</v>
      </c>
      <c r="AZ89" s="2">
        <v>32.700000000000003</v>
      </c>
      <c r="BA89" s="2">
        <v>25.4</v>
      </c>
      <c r="BB89" s="21">
        <v>0.21099999999999999</v>
      </c>
      <c r="BC89">
        <v>7</v>
      </c>
      <c r="BD89" s="21">
        <v>-0.128</v>
      </c>
      <c r="BE89" s="2">
        <v>28.9</v>
      </c>
      <c r="BF89" s="2">
        <v>32.5</v>
      </c>
      <c r="BG89" s="2">
        <v>25.3</v>
      </c>
      <c r="BH89" s="21">
        <v>1.1060000000000001</v>
      </c>
      <c r="BI89" s="21">
        <v>5.548</v>
      </c>
      <c r="BJ89" t="s">
        <v>3756</v>
      </c>
      <c r="BK89" s="2">
        <v>52.5</v>
      </c>
      <c r="BL89" t="s">
        <v>2872</v>
      </c>
      <c r="BM89" s="2">
        <v>47.4</v>
      </c>
      <c r="BN89" t="s">
        <v>2963</v>
      </c>
      <c r="BO89" s="2">
        <v>18.8</v>
      </c>
      <c r="BP89" t="s">
        <v>3351</v>
      </c>
      <c r="BQ89" s="2">
        <v>35.6</v>
      </c>
      <c r="BR89" t="s">
        <v>1491</v>
      </c>
      <c r="BS89" s="2">
        <v>31.7</v>
      </c>
      <c r="BT89" s="32">
        <f t="shared" si="51"/>
        <v>7.9365079365079361E-2</v>
      </c>
      <c r="BU89" s="34">
        <f t="shared" si="52"/>
        <v>0.90985324947589097</v>
      </c>
      <c r="BV89" s="35">
        <f t="shared" si="53"/>
        <v>917.7897574123989</v>
      </c>
      <c r="BW89" s="32">
        <f t="shared" si="54"/>
        <v>-1.0781671159029671E-2</v>
      </c>
      <c r="BX89" s="36">
        <f t="shared" si="55"/>
        <v>2.5188916876637752</v>
      </c>
      <c r="BY89" s="37">
        <f t="shared" si="56"/>
        <v>2.4069409459898297</v>
      </c>
      <c r="BZ89" s="37">
        <f t="shared" si="57"/>
        <v>31.738035264563571</v>
      </c>
      <c r="CA89" s="37">
        <f t="shared" si="58"/>
        <v>26.700251889236021</v>
      </c>
      <c r="CB89" s="37">
        <f t="shared" si="59"/>
        <v>58.606213266310512</v>
      </c>
      <c r="CC89" s="37">
        <f t="shared" si="60"/>
        <v>49.986006157416703</v>
      </c>
      <c r="CD89" s="38">
        <f t="shared" si="61"/>
        <v>8.6202071088938084</v>
      </c>
      <c r="CE89" s="3">
        <v>45</v>
      </c>
      <c r="CF89" s="3">
        <v>43</v>
      </c>
      <c r="CG89" s="3">
        <v>522</v>
      </c>
      <c r="CH89" s="3">
        <v>434</v>
      </c>
      <c r="CI89" s="3">
        <v>205</v>
      </c>
      <c r="CJ89" s="3">
        <v>180</v>
      </c>
      <c r="CK89" s="3">
        <v>236</v>
      </c>
      <c r="CL89" s="3">
        <v>275</v>
      </c>
      <c r="CM89" s="20">
        <f t="shared" si="62"/>
        <v>0.42406582160966266</v>
      </c>
      <c r="CN89" s="37">
        <f t="shared" si="63"/>
        <v>2.1175769163557114</v>
      </c>
      <c r="CO89" s="37">
        <f t="shared" si="64"/>
        <v>1.891427925288597</v>
      </c>
      <c r="CP89" s="37">
        <f t="shared" si="65"/>
        <v>32.627131711228294</v>
      </c>
      <c r="CQ89" s="37">
        <f t="shared" si="66"/>
        <v>29.687194827355803</v>
      </c>
      <c r="CR89" s="37">
        <f t="shared" si="67"/>
        <v>59.127681664456574</v>
      </c>
      <c r="CS89" s="37">
        <f t="shared" si="68"/>
        <v>55.077558824436423</v>
      </c>
      <c r="CT89" s="22">
        <f t="shared" si="69"/>
        <v>4.5700842688736572</v>
      </c>
      <c r="CU89" s="35">
        <v>103</v>
      </c>
      <c r="CV89" s="35">
        <v>92</v>
      </c>
      <c r="CW89" s="35">
        <v>1484</v>
      </c>
      <c r="CX89" s="35">
        <v>1352</v>
      </c>
      <c r="CY89" s="35">
        <v>574</v>
      </c>
      <c r="CZ89" s="35">
        <v>559</v>
      </c>
      <c r="DA89" s="35">
        <v>676</v>
      </c>
      <c r="DB89" s="35">
        <v>715</v>
      </c>
      <c r="DC89">
        <v>16</v>
      </c>
      <c r="DD89">
        <v>20</v>
      </c>
      <c r="DE89" s="35">
        <f t="shared" si="70"/>
        <v>4</v>
      </c>
      <c r="DF89" s="36">
        <f t="shared" si="71"/>
        <v>0.89560593339156458</v>
      </c>
      <c r="DG89" s="37">
        <f t="shared" si="72"/>
        <v>1.1195074167394559</v>
      </c>
      <c r="DH89" s="37">
        <f t="shared" si="73"/>
        <v>0.22390148334789114</v>
      </c>
      <c r="DI89" s="2">
        <v>628.70000000000005</v>
      </c>
      <c r="DJ89">
        <v>25</v>
      </c>
      <c r="DK89">
        <v>30</v>
      </c>
      <c r="DL89">
        <v>-7.2</v>
      </c>
      <c r="DM89">
        <v>599</v>
      </c>
      <c r="DN89">
        <v>523</v>
      </c>
      <c r="DO89">
        <v>0.2</v>
      </c>
      <c r="DP89">
        <v>453</v>
      </c>
      <c r="DQ89">
        <v>389</v>
      </c>
      <c r="DR89">
        <v>0.2</v>
      </c>
      <c r="DS89">
        <v>351</v>
      </c>
      <c r="DT89">
        <v>284</v>
      </c>
      <c r="DU89">
        <v>1.1000000000000001</v>
      </c>
      <c r="DV89" s="39">
        <v>5.4</v>
      </c>
      <c r="DW89" s="39">
        <v>5.4</v>
      </c>
      <c r="DX89" s="39">
        <v>-1.5</v>
      </c>
      <c r="DY89" s="39">
        <v>-0.1</v>
      </c>
      <c r="DZ89" s="39">
        <v>-2.1</v>
      </c>
      <c r="EA89" s="39">
        <v>1.8</v>
      </c>
    </row>
    <row r="90" spans="1:131" x14ac:dyDescent="0.2">
      <c r="A90" s="12" t="s">
        <v>120</v>
      </c>
      <c r="B90" s="12" t="s">
        <v>624</v>
      </c>
      <c r="C90" t="s">
        <v>623</v>
      </c>
      <c r="D90" t="s">
        <v>610</v>
      </c>
      <c r="E90" s="12" t="s">
        <v>178</v>
      </c>
      <c r="F90">
        <v>82</v>
      </c>
      <c r="G90">
        <v>3</v>
      </c>
      <c r="H90">
        <v>13</v>
      </c>
      <c r="I90" s="31">
        <f t="shared" si="37"/>
        <v>16</v>
      </c>
      <c r="J90">
        <v>5</v>
      </c>
      <c r="K90">
        <v>8</v>
      </c>
      <c r="L90" s="16">
        <f t="shared" si="38"/>
        <v>0.65956715905187224</v>
      </c>
      <c r="M90" s="15">
        <v>3</v>
      </c>
      <c r="N90" s="15">
        <v>5</v>
      </c>
      <c r="O90" s="15">
        <v>8</v>
      </c>
      <c r="P90">
        <v>105</v>
      </c>
      <c r="Q90">
        <v>42</v>
      </c>
      <c r="R90">
        <v>91</v>
      </c>
      <c r="S90" s="13">
        <f t="shared" si="39"/>
        <v>2.8571428571428571E-2</v>
      </c>
      <c r="T90" s="13">
        <f t="shared" si="40"/>
        <v>1.2605042016806723E-2</v>
      </c>
      <c r="U90" s="2">
        <v>1455.5</v>
      </c>
      <c r="V90" s="2">
        <v>17.75</v>
      </c>
      <c r="W90">
        <v>16.95</v>
      </c>
      <c r="X90">
        <v>31.99</v>
      </c>
      <c r="Y90" s="32">
        <f t="shared" si="41"/>
        <v>0.34634246015529219</v>
      </c>
      <c r="Z90" s="15">
        <f t="shared" si="42"/>
        <v>62.96875</v>
      </c>
      <c r="AA90">
        <v>102</v>
      </c>
      <c r="AB90">
        <v>71</v>
      </c>
      <c r="AC90">
        <v>184</v>
      </c>
      <c r="AD90" s="13">
        <f t="shared" si="43"/>
        <v>4.6875E-2</v>
      </c>
      <c r="AE90" s="13">
        <f t="shared" si="44"/>
        <v>0.203125</v>
      </c>
      <c r="AF90" s="13">
        <f t="shared" si="45"/>
        <v>0.25</v>
      </c>
      <c r="AI90" s="17" t="str">
        <f t="shared" si="46"/>
        <v xml:space="preserve"> </v>
      </c>
      <c r="AJ90">
        <v>210</v>
      </c>
      <c r="AK90">
        <v>215</v>
      </c>
      <c r="AL90" s="32">
        <f t="shared" si="47"/>
        <v>0.27868852459016391</v>
      </c>
      <c r="AM90">
        <v>284</v>
      </c>
      <c r="AN90">
        <v>241</v>
      </c>
      <c r="AO90" s="33">
        <f t="shared" si="48"/>
        <v>0.34426229508196721</v>
      </c>
      <c r="AP90">
        <v>296</v>
      </c>
      <c r="AQ90">
        <v>279</v>
      </c>
      <c r="AR90" s="33">
        <f t="shared" si="49"/>
        <v>0.37704918032786883</v>
      </c>
      <c r="AS90" s="33">
        <f t="shared" si="50"/>
        <v>0.44736842105263158</v>
      </c>
      <c r="AT90">
        <v>1</v>
      </c>
      <c r="AU90">
        <v>519</v>
      </c>
      <c r="AV90">
        <v>560</v>
      </c>
      <c r="AW90">
        <v>491</v>
      </c>
      <c r="AX90" s="2">
        <v>29.2</v>
      </c>
      <c r="AY90" s="3">
        <v>1</v>
      </c>
      <c r="AZ90" s="2">
        <v>33.299999999999997</v>
      </c>
      <c r="BA90" s="2">
        <v>26.4</v>
      </c>
      <c r="BB90" s="21">
        <v>0.88200000000000001</v>
      </c>
      <c r="BC90">
        <v>1</v>
      </c>
      <c r="BD90" s="21">
        <v>0.13400000000000001</v>
      </c>
      <c r="BE90" s="2">
        <v>27.6</v>
      </c>
      <c r="BF90" s="2">
        <v>32</v>
      </c>
      <c r="BG90" s="2">
        <v>26.1</v>
      </c>
      <c r="BH90" s="21">
        <v>1.0409999999999999</v>
      </c>
      <c r="BI90" s="21">
        <v>8.5609999999999999</v>
      </c>
      <c r="BJ90" t="s">
        <v>2345</v>
      </c>
      <c r="BK90" s="2">
        <v>39.6</v>
      </c>
      <c r="BL90" t="s">
        <v>955</v>
      </c>
      <c r="BM90" s="2">
        <v>30.2</v>
      </c>
      <c r="BN90" t="s">
        <v>2774</v>
      </c>
      <c r="BO90" s="2">
        <v>27.1</v>
      </c>
      <c r="BP90" t="s">
        <v>3580</v>
      </c>
      <c r="BQ90" s="2">
        <v>42.3</v>
      </c>
      <c r="BR90" t="s">
        <v>3365</v>
      </c>
      <c r="BS90" s="2">
        <v>33.9</v>
      </c>
      <c r="BT90" s="32">
        <f t="shared" si="51"/>
        <v>7.9404466501240695E-2</v>
      </c>
      <c r="BU90" s="34">
        <f t="shared" si="52"/>
        <v>0.9299847792998478</v>
      </c>
      <c r="BV90" s="35">
        <f t="shared" si="53"/>
        <v>937.92522594997183</v>
      </c>
      <c r="BW90" s="32">
        <f t="shared" si="54"/>
        <v>9.3892458010884916E-3</v>
      </c>
      <c r="BX90" s="36">
        <f t="shared" si="55"/>
        <v>2.638268636207489</v>
      </c>
      <c r="BY90" s="37">
        <f t="shared" si="56"/>
        <v>1.8962555822741327</v>
      </c>
      <c r="BZ90" s="37">
        <f t="shared" si="57"/>
        <v>33.225695637238061</v>
      </c>
      <c r="CA90" s="37">
        <f t="shared" si="58"/>
        <v>27.083476468567504</v>
      </c>
      <c r="CB90" s="37">
        <f t="shared" si="59"/>
        <v>62.329096530401927</v>
      </c>
      <c r="CC90" s="37">
        <f t="shared" si="60"/>
        <v>53.095156303675708</v>
      </c>
      <c r="CD90" s="38">
        <f t="shared" si="61"/>
        <v>9.2339402267262187</v>
      </c>
      <c r="CE90" s="3">
        <v>64</v>
      </c>
      <c r="CF90" s="3">
        <v>46</v>
      </c>
      <c r="CG90" s="3">
        <v>742</v>
      </c>
      <c r="CH90" s="3">
        <v>611</v>
      </c>
      <c r="CI90" s="3">
        <v>332</v>
      </c>
      <c r="CJ90" s="3">
        <v>274</v>
      </c>
      <c r="CK90" s="3">
        <v>357</v>
      </c>
      <c r="CL90" s="3">
        <v>374</v>
      </c>
      <c r="CM90" s="20">
        <f t="shared" si="62"/>
        <v>1.9800981214630617</v>
      </c>
      <c r="CN90" s="37">
        <f t="shared" si="63"/>
        <v>2.6303951692220893</v>
      </c>
      <c r="CO90" s="37">
        <f t="shared" si="64"/>
        <v>2.4016651545071253</v>
      </c>
      <c r="CP90" s="37">
        <f t="shared" si="65"/>
        <v>32.52540809246792</v>
      </c>
      <c r="CQ90" s="37">
        <f t="shared" si="66"/>
        <v>27.996553801111631</v>
      </c>
      <c r="CR90" s="37">
        <f t="shared" si="67"/>
        <v>62.740643036314708</v>
      </c>
      <c r="CS90" s="37">
        <f t="shared" si="68"/>
        <v>55.215425552192379</v>
      </c>
      <c r="CT90" s="22">
        <f t="shared" si="69"/>
        <v>1.7087227426038893</v>
      </c>
      <c r="CU90" s="35">
        <v>115</v>
      </c>
      <c r="CV90" s="35">
        <v>105</v>
      </c>
      <c r="CW90" s="35">
        <v>1307</v>
      </c>
      <c r="CX90" s="35">
        <v>1119</v>
      </c>
      <c r="CY90" s="35">
        <v>595</v>
      </c>
      <c r="CZ90" s="35">
        <v>490</v>
      </c>
      <c r="DA90" s="35">
        <v>700</v>
      </c>
      <c r="DB90" s="35">
        <v>726</v>
      </c>
      <c r="DC90">
        <v>8</v>
      </c>
      <c r="DD90">
        <v>7</v>
      </c>
      <c r="DE90" s="35">
        <f t="shared" si="70"/>
        <v>-1</v>
      </c>
      <c r="DF90" s="36">
        <f t="shared" si="71"/>
        <v>0.32978357952593612</v>
      </c>
      <c r="DG90" s="37">
        <f t="shared" si="72"/>
        <v>0.28856063208519411</v>
      </c>
      <c r="DH90" s="37">
        <f t="shared" si="73"/>
        <v>-4.1222947440742015E-2</v>
      </c>
      <c r="DI90" s="2">
        <v>830.6</v>
      </c>
      <c r="DJ90">
        <v>36</v>
      </c>
      <c r="DK90">
        <v>27</v>
      </c>
      <c r="DL90">
        <v>5.6</v>
      </c>
      <c r="DM90">
        <v>881</v>
      </c>
      <c r="DN90">
        <v>730</v>
      </c>
      <c r="DO90">
        <v>1.4</v>
      </c>
      <c r="DP90">
        <v>655</v>
      </c>
      <c r="DQ90">
        <v>532</v>
      </c>
      <c r="DR90">
        <v>0.9</v>
      </c>
      <c r="DS90">
        <v>469</v>
      </c>
      <c r="DT90">
        <v>372</v>
      </c>
      <c r="DU90">
        <v>2.1</v>
      </c>
      <c r="DV90" s="39">
        <v>15.8</v>
      </c>
      <c r="DW90" s="39">
        <v>15.8</v>
      </c>
      <c r="DX90" s="39">
        <v>1.2</v>
      </c>
      <c r="DY90" s="39">
        <v>0.5</v>
      </c>
      <c r="DZ90" s="39">
        <v>-10.7</v>
      </c>
      <c r="EA90" s="39">
        <v>6.8</v>
      </c>
    </row>
    <row r="91" spans="1:131" x14ac:dyDescent="0.2">
      <c r="A91" s="12" t="s">
        <v>628</v>
      </c>
      <c r="B91" s="12" t="s">
        <v>629</v>
      </c>
      <c r="C91" t="s">
        <v>627</v>
      </c>
      <c r="D91" t="s">
        <v>155</v>
      </c>
      <c r="E91" s="12" t="s">
        <v>178</v>
      </c>
      <c r="F91">
        <v>9</v>
      </c>
      <c r="G91">
        <v>0</v>
      </c>
      <c r="H91">
        <v>2</v>
      </c>
      <c r="I91" s="31">
        <f t="shared" si="37"/>
        <v>2</v>
      </c>
      <c r="J91">
        <v>1</v>
      </c>
      <c r="K91">
        <v>1</v>
      </c>
      <c r="L91" s="16">
        <f t="shared" si="38"/>
        <v>1.4913007456497551</v>
      </c>
      <c r="M91" s="15">
        <v>0</v>
      </c>
      <c r="N91" s="15">
        <v>1</v>
      </c>
      <c r="O91" s="15">
        <v>1</v>
      </c>
      <c r="P91">
        <v>4</v>
      </c>
      <c r="Q91">
        <v>3</v>
      </c>
      <c r="R91">
        <v>3</v>
      </c>
      <c r="S91" s="13">
        <f t="shared" si="39"/>
        <v>0</v>
      </c>
      <c r="T91" s="13">
        <f t="shared" si="40"/>
        <v>0</v>
      </c>
      <c r="U91" s="2">
        <v>80.466666666699993</v>
      </c>
      <c r="V91" s="2">
        <v>8.9333333333000002</v>
      </c>
      <c r="W91">
        <v>8.94</v>
      </c>
      <c r="X91">
        <v>40.44</v>
      </c>
      <c r="Y91" s="32">
        <f t="shared" si="41"/>
        <v>0.181044957472661</v>
      </c>
      <c r="Z91" s="15">
        <f t="shared" si="42"/>
        <v>7.5</v>
      </c>
      <c r="AA91">
        <v>7</v>
      </c>
      <c r="AB91">
        <v>3</v>
      </c>
      <c r="AC91">
        <v>3</v>
      </c>
      <c r="AD91" s="13">
        <f t="shared" si="43"/>
        <v>0</v>
      </c>
      <c r="AE91" s="13">
        <f t="shared" si="44"/>
        <v>0.33333333333333331</v>
      </c>
      <c r="AF91" s="13">
        <f t="shared" si="45"/>
        <v>0.33333333333333331</v>
      </c>
      <c r="AI91" s="17" t="str">
        <f t="shared" si="46"/>
        <v xml:space="preserve"> </v>
      </c>
      <c r="AJ91">
        <v>16</v>
      </c>
      <c r="AK91">
        <v>14</v>
      </c>
      <c r="AL91" s="32">
        <f t="shared" si="47"/>
        <v>0.36585365853658536</v>
      </c>
      <c r="AM91">
        <v>7</v>
      </c>
      <c r="AN91">
        <v>6</v>
      </c>
      <c r="AO91" s="33">
        <f t="shared" si="48"/>
        <v>0.15853658536585366</v>
      </c>
      <c r="AP91">
        <v>19</v>
      </c>
      <c r="AQ91">
        <v>20</v>
      </c>
      <c r="AR91" s="33">
        <f t="shared" si="49"/>
        <v>0.47560975609756095</v>
      </c>
      <c r="AS91" s="33">
        <f t="shared" si="50"/>
        <v>0.69767441860465118</v>
      </c>
      <c r="AU91">
        <v>31</v>
      </c>
      <c r="AV91">
        <v>33</v>
      </c>
      <c r="AW91">
        <v>34</v>
      </c>
      <c r="AX91" s="2">
        <v>25.9</v>
      </c>
      <c r="AZ91" s="2">
        <v>30.9</v>
      </c>
      <c r="BA91" s="2">
        <v>22.6</v>
      </c>
      <c r="BB91" s="21">
        <v>-1.054</v>
      </c>
      <c r="BD91" s="21">
        <v>0.496</v>
      </c>
      <c r="BE91" s="2">
        <v>23.4</v>
      </c>
      <c r="BF91" s="2">
        <v>23.2</v>
      </c>
      <c r="BG91" s="2">
        <v>23.5</v>
      </c>
      <c r="BH91" s="21">
        <v>-1.448</v>
      </c>
      <c r="BI91" s="21">
        <v>-9.5839999999999996</v>
      </c>
      <c r="BJ91" t="s">
        <v>1842</v>
      </c>
      <c r="BK91" s="2">
        <v>29.9</v>
      </c>
      <c r="BL91" t="s">
        <v>752</v>
      </c>
      <c r="BM91" s="2">
        <v>28.6</v>
      </c>
      <c r="BN91" t="s">
        <v>888</v>
      </c>
      <c r="BO91" s="2">
        <v>27.3</v>
      </c>
      <c r="BP91" t="s">
        <v>2656</v>
      </c>
      <c r="BQ91" s="2">
        <v>52.9</v>
      </c>
      <c r="BR91" t="s">
        <v>3218</v>
      </c>
      <c r="BS91" s="2">
        <v>25.4</v>
      </c>
      <c r="BT91" s="32">
        <f t="shared" si="51"/>
        <v>0.13333333333333333</v>
      </c>
      <c r="BU91" s="34">
        <f t="shared" si="52"/>
        <v>0.92307692307692313</v>
      </c>
      <c r="BV91" s="35">
        <f t="shared" si="53"/>
        <v>936.41025641025647</v>
      </c>
      <c r="BW91" s="32">
        <f t="shared" si="54"/>
        <v>5.641025641025646E-2</v>
      </c>
      <c r="BX91" s="36">
        <f t="shared" si="55"/>
        <v>4.4776119403152155</v>
      </c>
      <c r="BY91" s="37">
        <f t="shared" si="56"/>
        <v>3.7313432835960127</v>
      </c>
      <c r="BZ91" s="37">
        <f t="shared" si="57"/>
        <v>33.58208955236411</v>
      </c>
      <c r="CA91" s="37">
        <f t="shared" si="58"/>
        <v>48.507462686748163</v>
      </c>
      <c r="CB91" s="37">
        <f t="shared" si="59"/>
        <v>62.686567164413006</v>
      </c>
      <c r="CC91" s="37">
        <f t="shared" si="60"/>
        <v>76.119402985358661</v>
      </c>
      <c r="CD91" s="38">
        <f t="shared" si="61"/>
        <v>-13.432835820945655</v>
      </c>
      <c r="CE91" s="3">
        <v>6</v>
      </c>
      <c r="CF91" s="3">
        <v>5</v>
      </c>
      <c r="CG91" s="3">
        <v>39</v>
      </c>
      <c r="CH91" s="3">
        <v>60</v>
      </c>
      <c r="CI91" s="3">
        <v>15</v>
      </c>
      <c r="CJ91" s="3">
        <v>15</v>
      </c>
      <c r="CK91" s="3">
        <v>22</v>
      </c>
      <c r="CL91" s="3">
        <v>24</v>
      </c>
      <c r="CM91" s="20">
        <f t="shared" si="62"/>
        <v>-8.1870218674572861</v>
      </c>
      <c r="CN91" s="37">
        <f t="shared" si="63"/>
        <v>1.3188262446422685</v>
      </c>
      <c r="CO91" s="37">
        <f t="shared" si="64"/>
        <v>2.4727992087042536</v>
      </c>
      <c r="CP91" s="37">
        <f t="shared" si="65"/>
        <v>21.595779756017144</v>
      </c>
      <c r="CQ91" s="37">
        <f t="shared" si="66"/>
        <v>27.695351137487638</v>
      </c>
      <c r="CR91" s="37">
        <f t="shared" si="67"/>
        <v>45.169798878997696</v>
      </c>
      <c r="CS91" s="37">
        <f t="shared" si="68"/>
        <v>55.720408836135846</v>
      </c>
      <c r="CT91" s="22">
        <f t="shared" si="69"/>
        <v>-2.8822258638075056</v>
      </c>
      <c r="CU91" s="35">
        <v>8</v>
      </c>
      <c r="CV91" s="35">
        <v>15</v>
      </c>
      <c r="CW91" s="35">
        <v>123</v>
      </c>
      <c r="CX91" s="35">
        <v>153</v>
      </c>
      <c r="CY91" s="35">
        <v>68</v>
      </c>
      <c r="CZ91" s="35">
        <v>77</v>
      </c>
      <c r="DA91" s="35">
        <v>93</v>
      </c>
      <c r="DB91" s="35">
        <v>75</v>
      </c>
      <c r="DC91">
        <v>1</v>
      </c>
      <c r="DD91">
        <v>1</v>
      </c>
      <c r="DE91" s="35">
        <f t="shared" si="70"/>
        <v>0</v>
      </c>
      <c r="DF91" s="36">
        <f t="shared" si="71"/>
        <v>0.74626865671920251</v>
      </c>
      <c r="DG91" s="37">
        <f t="shared" si="72"/>
        <v>0.74626865671920251</v>
      </c>
      <c r="DH91" s="37">
        <f t="shared" si="73"/>
        <v>0</v>
      </c>
      <c r="DI91" s="2">
        <v>39.4</v>
      </c>
      <c r="DJ91">
        <v>4</v>
      </c>
      <c r="DK91">
        <v>4</v>
      </c>
      <c r="DL91">
        <v>20</v>
      </c>
      <c r="DM91">
        <v>43</v>
      </c>
      <c r="DN91">
        <v>53</v>
      </c>
      <c r="DO91">
        <v>-1.6</v>
      </c>
      <c r="DP91">
        <v>30</v>
      </c>
      <c r="DQ91">
        <v>42</v>
      </c>
      <c r="DR91">
        <v>-4.9000000000000004</v>
      </c>
      <c r="DS91">
        <v>23</v>
      </c>
      <c r="DT91">
        <v>34</v>
      </c>
      <c r="DU91">
        <v>-4.5</v>
      </c>
      <c r="DV91" s="39">
        <v>-1.4</v>
      </c>
      <c r="DW91" s="39">
        <v>-1.4</v>
      </c>
      <c r="DX91" s="39">
        <v>-0.4</v>
      </c>
      <c r="DY91" s="39">
        <v>-0.1</v>
      </c>
      <c r="DZ91" s="39">
        <v>0.5</v>
      </c>
      <c r="EA91" s="39">
        <v>-1.3</v>
      </c>
    </row>
    <row r="92" spans="1:131" x14ac:dyDescent="0.2">
      <c r="A92" s="12" t="s">
        <v>556</v>
      </c>
      <c r="B92" s="12" t="s">
        <v>634</v>
      </c>
      <c r="C92" t="s">
        <v>633</v>
      </c>
      <c r="D92" t="s">
        <v>271</v>
      </c>
      <c r="E92" s="12" t="s">
        <v>178</v>
      </c>
      <c r="F92">
        <v>77</v>
      </c>
      <c r="G92">
        <v>4</v>
      </c>
      <c r="H92">
        <v>11</v>
      </c>
      <c r="I92" s="31">
        <f t="shared" si="37"/>
        <v>15</v>
      </c>
      <c r="J92">
        <v>7</v>
      </c>
      <c r="K92">
        <v>3</v>
      </c>
      <c r="L92" s="16">
        <f t="shared" si="38"/>
        <v>0.76896787423103208</v>
      </c>
      <c r="M92" s="15">
        <v>4</v>
      </c>
      <c r="N92" s="15">
        <v>6</v>
      </c>
      <c r="O92" s="15">
        <v>4</v>
      </c>
      <c r="P92">
        <v>80</v>
      </c>
      <c r="Q92">
        <v>42</v>
      </c>
      <c r="R92">
        <v>47</v>
      </c>
      <c r="S92" s="13">
        <f t="shared" si="39"/>
        <v>0.05</v>
      </c>
      <c r="T92" s="13">
        <f t="shared" si="40"/>
        <v>2.3668639053254437E-2</v>
      </c>
      <c r="U92" s="2">
        <v>1170.4000000000001</v>
      </c>
      <c r="V92" s="2">
        <v>15.2</v>
      </c>
      <c r="W92">
        <v>14.82</v>
      </c>
      <c r="X92">
        <v>33.36</v>
      </c>
      <c r="Y92" s="32">
        <f t="shared" si="41"/>
        <v>0.30759651307596514</v>
      </c>
      <c r="Z92" s="15">
        <f t="shared" si="42"/>
        <v>96.975609756097555</v>
      </c>
      <c r="AA92">
        <v>75</v>
      </c>
      <c r="AB92">
        <v>122</v>
      </c>
      <c r="AC92">
        <v>107</v>
      </c>
      <c r="AD92" s="13">
        <f t="shared" si="43"/>
        <v>9.7560975609756101E-2</v>
      </c>
      <c r="AE92" s="13">
        <f t="shared" si="44"/>
        <v>0.24390243902439024</v>
      </c>
      <c r="AF92" s="13">
        <f t="shared" si="45"/>
        <v>0.34146341463414631</v>
      </c>
      <c r="AI92" s="17" t="str">
        <f t="shared" si="46"/>
        <v xml:space="preserve"> </v>
      </c>
      <c r="AJ92">
        <v>156</v>
      </c>
      <c r="AK92">
        <v>174</v>
      </c>
      <c r="AL92" s="32">
        <f t="shared" si="47"/>
        <v>0.31309297912713474</v>
      </c>
      <c r="AM92">
        <v>163</v>
      </c>
      <c r="AN92">
        <v>177</v>
      </c>
      <c r="AO92" s="33">
        <f t="shared" si="48"/>
        <v>0.32258064516129031</v>
      </c>
      <c r="AP92">
        <v>182</v>
      </c>
      <c r="AQ92">
        <v>202</v>
      </c>
      <c r="AR92" s="33">
        <f t="shared" si="49"/>
        <v>0.36432637571157495</v>
      </c>
      <c r="AS92" s="33">
        <f t="shared" si="50"/>
        <v>0.4925373134328358</v>
      </c>
      <c r="AT92">
        <v>2</v>
      </c>
      <c r="AU92">
        <v>383</v>
      </c>
      <c r="AV92">
        <v>444</v>
      </c>
      <c r="AW92">
        <v>321</v>
      </c>
      <c r="AX92" s="2">
        <v>28</v>
      </c>
      <c r="AY92" s="3">
        <v>6</v>
      </c>
      <c r="AZ92" s="2">
        <v>32.799999999999997</v>
      </c>
      <c r="BA92" s="2">
        <v>24.9</v>
      </c>
      <c r="BB92" s="21">
        <v>-1.2E-2</v>
      </c>
      <c r="BC92">
        <v>6</v>
      </c>
      <c r="BD92" s="21">
        <v>-0.78500000000000003</v>
      </c>
      <c r="BE92" s="2">
        <v>26</v>
      </c>
      <c r="BF92" s="2">
        <v>26.3</v>
      </c>
      <c r="BG92" s="2">
        <v>25.9</v>
      </c>
      <c r="BH92" s="21">
        <v>0.78900000000000003</v>
      </c>
      <c r="BI92" s="21">
        <v>2.8340000000000001</v>
      </c>
      <c r="BJ92" t="s">
        <v>2016</v>
      </c>
      <c r="BK92" s="2">
        <v>27.6</v>
      </c>
      <c r="BL92" t="s">
        <v>2897</v>
      </c>
      <c r="BM92" s="2">
        <v>27.5</v>
      </c>
      <c r="BN92" t="s">
        <v>1909</v>
      </c>
      <c r="BO92" s="2">
        <v>26.9</v>
      </c>
      <c r="BP92" t="s">
        <v>311</v>
      </c>
      <c r="BQ92" s="2">
        <v>34.5</v>
      </c>
      <c r="BR92" t="s">
        <v>3386</v>
      </c>
      <c r="BS92" s="2">
        <v>23</v>
      </c>
      <c r="BT92" s="32">
        <f t="shared" si="51"/>
        <v>7.2183098591549297E-2</v>
      </c>
      <c r="BU92" s="34">
        <f t="shared" si="52"/>
        <v>0.92723880597014929</v>
      </c>
      <c r="BV92" s="35">
        <f t="shared" si="53"/>
        <v>934.45711582930426</v>
      </c>
      <c r="BW92" s="32">
        <f t="shared" si="54"/>
        <v>-5.7809543830140975E-4</v>
      </c>
      <c r="BX92" s="36">
        <f t="shared" si="55"/>
        <v>2.101845522898155</v>
      </c>
      <c r="BY92" s="37">
        <f t="shared" si="56"/>
        <v>1.9993164730006838</v>
      </c>
      <c r="BZ92" s="37">
        <f t="shared" si="57"/>
        <v>29.118250170881755</v>
      </c>
      <c r="CA92" s="37">
        <f t="shared" si="58"/>
        <v>27.477785372522217</v>
      </c>
      <c r="CB92" s="37">
        <f t="shared" si="59"/>
        <v>52.494873547505129</v>
      </c>
      <c r="CC92" s="37">
        <f t="shared" si="60"/>
        <v>51.879699248120311</v>
      </c>
      <c r="CD92" s="38">
        <f t="shared" si="61"/>
        <v>0.61517429938481882</v>
      </c>
      <c r="CE92" s="3">
        <v>41</v>
      </c>
      <c r="CF92" s="3">
        <v>39</v>
      </c>
      <c r="CG92" s="3">
        <v>527</v>
      </c>
      <c r="CH92" s="3">
        <v>497</v>
      </c>
      <c r="CI92" s="3">
        <v>218</v>
      </c>
      <c r="CJ92" s="3">
        <v>230</v>
      </c>
      <c r="CK92" s="3">
        <v>246</v>
      </c>
      <c r="CL92" s="3">
        <v>238</v>
      </c>
      <c r="CM92" s="20">
        <f t="shared" si="62"/>
        <v>-2.9147212230032409</v>
      </c>
      <c r="CN92" s="37">
        <f t="shared" si="63"/>
        <v>2.6394468840512011</v>
      </c>
      <c r="CO92" s="37">
        <f t="shared" si="64"/>
        <v>2.3357937027001774</v>
      </c>
      <c r="CP92" s="37">
        <f t="shared" si="65"/>
        <v>30.528823694291322</v>
      </c>
      <c r="CQ92" s="37">
        <f t="shared" si="66"/>
        <v>28.02952443240213</v>
      </c>
      <c r="CR92" s="37">
        <f t="shared" si="67"/>
        <v>56.736429038587318</v>
      </c>
      <c r="CS92" s="37">
        <f t="shared" si="68"/>
        <v>54.213771839671125</v>
      </c>
      <c r="CT92" s="22">
        <f t="shared" si="69"/>
        <v>-1.9074828995313737</v>
      </c>
      <c r="CU92" s="35">
        <v>113</v>
      </c>
      <c r="CV92" s="35">
        <v>100</v>
      </c>
      <c r="CW92" s="35">
        <v>1194</v>
      </c>
      <c r="CX92" s="35">
        <v>1100</v>
      </c>
      <c r="CY92" s="35">
        <v>544</v>
      </c>
      <c r="CZ92" s="35">
        <v>522</v>
      </c>
      <c r="DA92" s="35">
        <v>599</v>
      </c>
      <c r="DB92" s="35">
        <v>578</v>
      </c>
      <c r="DC92">
        <v>21</v>
      </c>
      <c r="DD92">
        <v>9</v>
      </c>
      <c r="DE92" s="35">
        <f t="shared" si="70"/>
        <v>-12</v>
      </c>
      <c r="DF92" s="36">
        <f t="shared" si="71"/>
        <v>1.0765550239234452</v>
      </c>
      <c r="DG92" s="37">
        <f t="shared" si="72"/>
        <v>0.46138072453861934</v>
      </c>
      <c r="DH92" s="37">
        <f t="shared" si="73"/>
        <v>-0.61517429938482582</v>
      </c>
      <c r="DI92" s="2">
        <v>722.8</v>
      </c>
      <c r="DJ92">
        <v>25</v>
      </c>
      <c r="DK92">
        <v>22</v>
      </c>
      <c r="DL92">
        <v>-2.7</v>
      </c>
      <c r="DM92">
        <v>649</v>
      </c>
      <c r="DN92">
        <v>607</v>
      </c>
      <c r="DO92">
        <v>0</v>
      </c>
      <c r="DP92">
        <v>478</v>
      </c>
      <c r="DQ92">
        <v>449</v>
      </c>
      <c r="DR92">
        <v>-0.60000000000000009</v>
      </c>
      <c r="DS92">
        <v>348</v>
      </c>
      <c r="DT92">
        <v>316</v>
      </c>
      <c r="DU92">
        <v>-0.1</v>
      </c>
      <c r="DV92" s="39">
        <v>4.8</v>
      </c>
      <c r="DW92" s="39">
        <v>4.8</v>
      </c>
      <c r="DX92" s="39">
        <v>0.9</v>
      </c>
      <c r="DY92" s="39">
        <v>-1.6</v>
      </c>
      <c r="DZ92" s="39">
        <v>-3.6</v>
      </c>
      <c r="EA92" s="39">
        <v>0.5</v>
      </c>
    </row>
    <row r="93" spans="1:131" x14ac:dyDescent="0.2">
      <c r="A93" s="12" t="s">
        <v>184</v>
      </c>
      <c r="B93" s="12" t="s">
        <v>639</v>
      </c>
      <c r="C93" t="s">
        <v>638</v>
      </c>
      <c r="D93" t="s">
        <v>367</v>
      </c>
      <c r="E93" s="12" t="s">
        <v>132</v>
      </c>
      <c r="F93">
        <v>69</v>
      </c>
      <c r="G93">
        <v>9</v>
      </c>
      <c r="H93">
        <v>10</v>
      </c>
      <c r="I93" s="31">
        <f t="shared" si="37"/>
        <v>19</v>
      </c>
      <c r="J93">
        <v>5</v>
      </c>
      <c r="K93">
        <v>3</v>
      </c>
      <c r="L93" s="16">
        <f t="shared" si="38"/>
        <v>1.489449731071641</v>
      </c>
      <c r="M93" s="15">
        <v>9</v>
      </c>
      <c r="N93" s="15">
        <v>7</v>
      </c>
      <c r="O93" s="15">
        <v>3</v>
      </c>
      <c r="P93">
        <v>101</v>
      </c>
      <c r="Q93">
        <v>29</v>
      </c>
      <c r="R93">
        <v>36</v>
      </c>
      <c r="S93" s="13">
        <f t="shared" si="39"/>
        <v>8.9108910891089105E-2</v>
      </c>
      <c r="T93" s="13">
        <f t="shared" si="40"/>
        <v>5.4216867469879519E-2</v>
      </c>
      <c r="U93" s="2">
        <v>765.38333333330002</v>
      </c>
      <c r="V93" s="2">
        <v>11.083333333300001</v>
      </c>
      <c r="W93">
        <v>10.98</v>
      </c>
      <c r="X93">
        <v>36.380000000000003</v>
      </c>
      <c r="Y93" s="32">
        <f t="shared" si="41"/>
        <v>0.23184121621621623</v>
      </c>
      <c r="Z93" s="15">
        <f t="shared" si="42"/>
        <v>58.387096774193544</v>
      </c>
      <c r="AA93">
        <v>11</v>
      </c>
      <c r="AB93">
        <v>22</v>
      </c>
      <c r="AC93">
        <v>41</v>
      </c>
      <c r="AD93" s="13">
        <f t="shared" si="43"/>
        <v>0.29032258064516131</v>
      </c>
      <c r="AE93" s="13">
        <f t="shared" si="44"/>
        <v>0.32258064516129031</v>
      </c>
      <c r="AF93" s="13">
        <f t="shared" si="45"/>
        <v>0.61290322580645162</v>
      </c>
      <c r="AG93">
        <v>144</v>
      </c>
      <c r="AH93">
        <v>146</v>
      </c>
      <c r="AI93" s="17">
        <f t="shared" si="46"/>
        <v>0.49655172413793103</v>
      </c>
      <c r="AJ93">
        <v>108</v>
      </c>
      <c r="AK93">
        <v>97</v>
      </c>
      <c r="AL93" s="32">
        <f t="shared" si="47"/>
        <v>0.279291553133515</v>
      </c>
      <c r="AM93">
        <v>134</v>
      </c>
      <c r="AN93">
        <v>126</v>
      </c>
      <c r="AO93" s="33">
        <f t="shared" si="48"/>
        <v>0.35422343324250682</v>
      </c>
      <c r="AP93">
        <v>130</v>
      </c>
      <c r="AQ93">
        <v>139</v>
      </c>
      <c r="AR93" s="33">
        <f t="shared" si="49"/>
        <v>0.36648501362397823</v>
      </c>
      <c r="AS93" s="33">
        <f t="shared" si="50"/>
        <v>0.44086021505376344</v>
      </c>
      <c r="AT93">
        <v>10</v>
      </c>
      <c r="AU93">
        <v>265</v>
      </c>
      <c r="AV93">
        <v>312</v>
      </c>
      <c r="AW93">
        <v>248</v>
      </c>
      <c r="AX93" s="2">
        <v>28.6</v>
      </c>
      <c r="AY93" s="3">
        <v>8</v>
      </c>
      <c r="AZ93" s="2">
        <v>32.700000000000003</v>
      </c>
      <c r="BA93" s="2">
        <v>25.8</v>
      </c>
      <c r="BB93" s="21">
        <v>0.70899999999999996</v>
      </c>
      <c r="BC93">
        <v>3</v>
      </c>
      <c r="BD93" s="21">
        <v>-0.129</v>
      </c>
      <c r="BE93" s="2">
        <v>29.8</v>
      </c>
      <c r="BF93" s="2">
        <v>33.6</v>
      </c>
      <c r="BG93" s="2">
        <v>25.9</v>
      </c>
      <c r="BH93" s="21">
        <v>-0.46200000000000002</v>
      </c>
      <c r="BI93" s="21">
        <v>-7.6669999999999998</v>
      </c>
      <c r="BJ93" t="s">
        <v>1481</v>
      </c>
      <c r="BK93" s="2">
        <v>36.6</v>
      </c>
      <c r="BL93" t="s">
        <v>2849</v>
      </c>
      <c r="BM93" s="2">
        <v>32.700000000000003</v>
      </c>
      <c r="BN93" t="s">
        <v>573</v>
      </c>
      <c r="BO93" s="2">
        <v>27.6</v>
      </c>
      <c r="BP93" t="s">
        <v>3371</v>
      </c>
      <c r="BQ93" s="2">
        <v>36.6</v>
      </c>
      <c r="BR93" t="s">
        <v>2341</v>
      </c>
      <c r="BS93" s="2">
        <v>36.299999999999997</v>
      </c>
      <c r="BT93" s="32">
        <f t="shared" si="51"/>
        <v>8.5635359116022103E-2</v>
      </c>
      <c r="BU93" s="34">
        <f t="shared" si="52"/>
        <v>0.92665036674816625</v>
      </c>
      <c r="BV93" s="35">
        <f t="shared" si="53"/>
        <v>935.21390265976845</v>
      </c>
      <c r="BW93" s="32">
        <f t="shared" si="54"/>
        <v>1.2285725864188357E-2</v>
      </c>
      <c r="BX93" s="36">
        <f t="shared" si="55"/>
        <v>2.4321673749664519</v>
      </c>
      <c r="BY93" s="37">
        <f t="shared" si="56"/>
        <v>2.3537103628707596</v>
      </c>
      <c r="BZ93" s="37">
        <f t="shared" si="57"/>
        <v>28.401438378640503</v>
      </c>
      <c r="CA93" s="37">
        <f t="shared" si="58"/>
        <v>32.088917947138022</v>
      </c>
      <c r="CB93" s="37">
        <f t="shared" si="59"/>
        <v>54.213795358123164</v>
      </c>
      <c r="CC93" s="37">
        <f t="shared" si="60"/>
        <v>59.941157241108684</v>
      </c>
      <c r="CD93" s="38">
        <f t="shared" si="61"/>
        <v>-5.7273618829855195</v>
      </c>
      <c r="CE93" s="3">
        <v>31</v>
      </c>
      <c r="CF93" s="3">
        <v>30</v>
      </c>
      <c r="CG93" s="3">
        <v>331</v>
      </c>
      <c r="CH93" s="3">
        <v>379</v>
      </c>
      <c r="CI93" s="3">
        <v>154</v>
      </c>
      <c r="CJ93" s="3">
        <v>154</v>
      </c>
      <c r="CK93" s="3">
        <v>201</v>
      </c>
      <c r="CL93" s="3">
        <v>175</v>
      </c>
      <c r="CM93" s="20">
        <f t="shared" si="62"/>
        <v>3.1399929557241553</v>
      </c>
      <c r="CN93" s="37">
        <f t="shared" si="63"/>
        <v>2.1512058704017973</v>
      </c>
      <c r="CO93" s="37">
        <f t="shared" si="64"/>
        <v>2.0077921457083439</v>
      </c>
      <c r="CP93" s="37">
        <f t="shared" si="65"/>
        <v>27.559337428591913</v>
      </c>
      <c r="CQ93" s="37">
        <f t="shared" si="66"/>
        <v>30.2124913354208</v>
      </c>
      <c r="CR93" s="37">
        <f t="shared" si="67"/>
        <v>52.943566699333118</v>
      </c>
      <c r="CS93" s="37">
        <f t="shared" si="68"/>
        <v>60.209862083801411</v>
      </c>
      <c r="CT93" s="22">
        <f t="shared" si="69"/>
        <v>1.5389335014827736</v>
      </c>
      <c r="CU93" s="35">
        <v>90</v>
      </c>
      <c r="CV93" s="35">
        <v>84</v>
      </c>
      <c r="CW93" s="35">
        <v>1063</v>
      </c>
      <c r="CX93" s="35">
        <v>1180</v>
      </c>
      <c r="CY93" s="35">
        <v>485</v>
      </c>
      <c r="CZ93" s="35">
        <v>502</v>
      </c>
      <c r="DA93" s="35">
        <v>753</v>
      </c>
      <c r="DB93" s="35">
        <v>577</v>
      </c>
      <c r="DC93">
        <v>8</v>
      </c>
      <c r="DD93">
        <v>12</v>
      </c>
      <c r="DE93" s="35">
        <f t="shared" si="70"/>
        <v>4</v>
      </c>
      <c r="DF93" s="36">
        <f t="shared" si="71"/>
        <v>0.62765609676553591</v>
      </c>
      <c r="DG93" s="37">
        <f t="shared" si="72"/>
        <v>0.94148414514830381</v>
      </c>
      <c r="DH93" s="37">
        <f t="shared" si="73"/>
        <v>0.31382804838276795</v>
      </c>
      <c r="DI93" s="2">
        <v>464.6</v>
      </c>
      <c r="DJ93">
        <v>18</v>
      </c>
      <c r="DK93">
        <v>19</v>
      </c>
      <c r="DL93">
        <v>-7.1</v>
      </c>
      <c r="DM93">
        <v>438</v>
      </c>
      <c r="DN93">
        <v>482</v>
      </c>
      <c r="DO93">
        <v>0.60000000000000009</v>
      </c>
      <c r="DP93">
        <v>324</v>
      </c>
      <c r="DQ93">
        <v>348</v>
      </c>
      <c r="DR93">
        <v>-0.2</v>
      </c>
      <c r="DS93">
        <v>223</v>
      </c>
      <c r="DT93">
        <v>256</v>
      </c>
      <c r="DU93">
        <v>-2.2000000000000002</v>
      </c>
      <c r="DV93" s="39">
        <v>-2.2999999999999998</v>
      </c>
      <c r="DW93" s="39">
        <v>-2.2999999999999998</v>
      </c>
      <c r="DX93" s="39">
        <v>0.1</v>
      </c>
      <c r="DY93" s="39">
        <v>-0.2</v>
      </c>
      <c r="DZ93" s="39">
        <v>2.7</v>
      </c>
      <c r="EA93" s="39">
        <v>0.2</v>
      </c>
    </row>
    <row r="94" spans="1:131" x14ac:dyDescent="0.2">
      <c r="A94" s="12" t="s">
        <v>643</v>
      </c>
      <c r="B94" s="12" t="s">
        <v>644</v>
      </c>
      <c r="C94" t="s">
        <v>642</v>
      </c>
      <c r="D94" t="s">
        <v>155</v>
      </c>
      <c r="E94" s="12" t="s">
        <v>178</v>
      </c>
      <c r="F94">
        <v>81</v>
      </c>
      <c r="G94">
        <v>3</v>
      </c>
      <c r="H94">
        <v>19</v>
      </c>
      <c r="I94" s="31">
        <f t="shared" si="37"/>
        <v>22</v>
      </c>
      <c r="J94">
        <v>7</v>
      </c>
      <c r="K94">
        <v>10</v>
      </c>
      <c r="L94" s="16">
        <f t="shared" si="38"/>
        <v>0.80211466593747149</v>
      </c>
      <c r="M94" s="15">
        <v>2</v>
      </c>
      <c r="N94" s="15">
        <v>7</v>
      </c>
      <c r="O94" s="15">
        <v>11</v>
      </c>
      <c r="P94">
        <v>82</v>
      </c>
      <c r="Q94">
        <v>52</v>
      </c>
      <c r="R94">
        <v>70</v>
      </c>
      <c r="S94" s="13">
        <f t="shared" si="39"/>
        <v>3.6585365853658534E-2</v>
      </c>
      <c r="T94" s="13">
        <f t="shared" si="40"/>
        <v>1.4705882352941176E-2</v>
      </c>
      <c r="U94" s="2">
        <v>1645.65</v>
      </c>
      <c r="V94" s="2">
        <v>20.316666666700002</v>
      </c>
      <c r="W94">
        <v>19.39</v>
      </c>
      <c r="X94">
        <v>30.01</v>
      </c>
      <c r="Y94" s="32">
        <f t="shared" si="41"/>
        <v>0.39251012145748987</v>
      </c>
      <c r="Z94" s="15">
        <f t="shared" si="42"/>
        <v>81.666666666666671</v>
      </c>
      <c r="AA94">
        <v>119</v>
      </c>
      <c r="AB94">
        <v>49</v>
      </c>
      <c r="AC94">
        <v>97</v>
      </c>
      <c r="AD94" s="13">
        <f t="shared" si="43"/>
        <v>4.7619047619047616E-2</v>
      </c>
      <c r="AE94" s="13">
        <f t="shared" si="44"/>
        <v>0.2857142857142857</v>
      </c>
      <c r="AF94" s="13">
        <f t="shared" si="45"/>
        <v>0.33333333333333331</v>
      </c>
      <c r="AI94" s="17" t="str">
        <f t="shared" si="46"/>
        <v xml:space="preserve"> </v>
      </c>
      <c r="AJ94">
        <v>187</v>
      </c>
      <c r="AK94">
        <v>224</v>
      </c>
      <c r="AL94" s="32">
        <f t="shared" si="47"/>
        <v>0.26379974326059052</v>
      </c>
      <c r="AM94">
        <v>277</v>
      </c>
      <c r="AN94">
        <v>292</v>
      </c>
      <c r="AO94" s="33">
        <f t="shared" si="48"/>
        <v>0.36521181001283698</v>
      </c>
      <c r="AP94">
        <v>266</v>
      </c>
      <c r="AQ94">
        <v>312</v>
      </c>
      <c r="AR94" s="33">
        <f t="shared" si="49"/>
        <v>0.37098844672657255</v>
      </c>
      <c r="AS94" s="33">
        <f t="shared" si="50"/>
        <v>0.41938775510204079</v>
      </c>
      <c r="AT94">
        <v>1</v>
      </c>
      <c r="AU94">
        <v>527</v>
      </c>
      <c r="AV94">
        <v>534</v>
      </c>
      <c r="AW94">
        <v>504</v>
      </c>
      <c r="AX94" s="2">
        <v>29.5</v>
      </c>
      <c r="AY94" s="3">
        <v>2</v>
      </c>
      <c r="AZ94" s="2">
        <v>33.299999999999997</v>
      </c>
      <c r="BA94" s="2">
        <v>27</v>
      </c>
      <c r="BB94" s="21">
        <v>1.4870000000000001</v>
      </c>
      <c r="BC94">
        <v>2</v>
      </c>
      <c r="BD94" s="21">
        <v>1.784</v>
      </c>
      <c r="BE94" s="2">
        <v>29.4</v>
      </c>
      <c r="BF94" s="2">
        <v>38</v>
      </c>
      <c r="BG94" s="2">
        <v>26.6</v>
      </c>
      <c r="BH94" s="21">
        <v>3.226</v>
      </c>
      <c r="BI94" s="21">
        <v>-5.5389999999999997</v>
      </c>
      <c r="BJ94" t="s">
        <v>282</v>
      </c>
      <c r="BK94" s="2">
        <v>31.5</v>
      </c>
      <c r="BL94" t="s">
        <v>3287</v>
      </c>
      <c r="BM94" s="2">
        <v>31.5</v>
      </c>
      <c r="BN94" t="s">
        <v>752</v>
      </c>
      <c r="BO94" s="2">
        <v>28.9</v>
      </c>
      <c r="BP94" t="s">
        <v>1488</v>
      </c>
      <c r="BQ94" s="2">
        <v>48.2</v>
      </c>
      <c r="BR94" t="s">
        <v>3023</v>
      </c>
      <c r="BS94" s="2">
        <v>22.3</v>
      </c>
      <c r="BT94" s="32">
        <f t="shared" si="51"/>
        <v>8.5714285714285715E-2</v>
      </c>
      <c r="BU94" s="34">
        <f t="shared" si="52"/>
        <v>0.90398818316100438</v>
      </c>
      <c r="BV94" s="35">
        <f t="shared" si="53"/>
        <v>912.55961173243293</v>
      </c>
      <c r="BW94" s="32">
        <f t="shared" si="54"/>
        <v>-1.0297531124709908E-2</v>
      </c>
      <c r="BX94" s="36">
        <f t="shared" si="55"/>
        <v>2.2969647251808087</v>
      </c>
      <c r="BY94" s="37">
        <f t="shared" si="56"/>
        <v>2.3698842402659137</v>
      </c>
      <c r="BZ94" s="37">
        <f t="shared" si="57"/>
        <v>26.797921793776101</v>
      </c>
      <c r="CA94" s="37">
        <f t="shared" si="58"/>
        <v>24.683255856308055</v>
      </c>
      <c r="CB94" s="37">
        <f t="shared" si="59"/>
        <v>52.392671588647971</v>
      </c>
      <c r="CC94" s="37">
        <f t="shared" si="60"/>
        <v>49.402971470158668</v>
      </c>
      <c r="CD94" s="38">
        <f t="shared" si="61"/>
        <v>2.9897001184893028</v>
      </c>
      <c r="CE94" s="3">
        <v>63</v>
      </c>
      <c r="CF94" s="3">
        <v>65</v>
      </c>
      <c r="CG94" s="3">
        <v>672</v>
      </c>
      <c r="CH94" s="3">
        <v>612</v>
      </c>
      <c r="CI94" s="3">
        <v>315</v>
      </c>
      <c r="CJ94" s="3">
        <v>283</v>
      </c>
      <c r="CK94" s="3">
        <v>395</v>
      </c>
      <c r="CL94" s="3">
        <v>387</v>
      </c>
      <c r="CM94" s="20">
        <f t="shared" si="62"/>
        <v>12.157393996040321</v>
      </c>
      <c r="CN94" s="37">
        <f t="shared" si="63"/>
        <v>1.9993335554815064</v>
      </c>
      <c r="CO94" s="37">
        <f t="shared" si="64"/>
        <v>2.8385599861774469</v>
      </c>
      <c r="CP94" s="37">
        <f t="shared" si="65"/>
        <v>25.79387117874289</v>
      </c>
      <c r="CQ94" s="37">
        <f t="shared" si="66"/>
        <v>30.63176472040184</v>
      </c>
      <c r="CR94" s="37">
        <f t="shared" si="67"/>
        <v>49.094746195712546</v>
      </c>
      <c r="CS94" s="37">
        <f t="shared" si="68"/>
        <v>63.238179865970601</v>
      </c>
      <c r="CT94" s="22">
        <f t="shared" si="69"/>
        <v>17.133133788747358</v>
      </c>
      <c r="CU94" s="35">
        <v>81</v>
      </c>
      <c r="CV94" s="35">
        <v>115</v>
      </c>
      <c r="CW94" s="35">
        <v>964</v>
      </c>
      <c r="CX94" s="35">
        <v>1126</v>
      </c>
      <c r="CY94" s="35">
        <v>413</v>
      </c>
      <c r="CZ94" s="35">
        <v>523</v>
      </c>
      <c r="DA94" s="35">
        <v>798</v>
      </c>
      <c r="DB94" s="35">
        <v>531</v>
      </c>
      <c r="DC94">
        <v>7</v>
      </c>
      <c r="DD94">
        <v>15</v>
      </c>
      <c r="DE94" s="35">
        <f t="shared" si="70"/>
        <v>8</v>
      </c>
      <c r="DF94" s="36">
        <f t="shared" si="71"/>
        <v>0.25521830279786761</v>
      </c>
      <c r="DG94" s="37">
        <f t="shared" si="72"/>
        <v>0.54689636313828782</v>
      </c>
      <c r="DH94" s="37">
        <f t="shared" si="73"/>
        <v>0.29167806034042015</v>
      </c>
      <c r="DI94" s="2">
        <v>971.3</v>
      </c>
      <c r="DJ94">
        <v>34</v>
      </c>
      <c r="DK94">
        <v>32</v>
      </c>
      <c r="DL94">
        <v>11.7</v>
      </c>
      <c r="DM94">
        <v>860</v>
      </c>
      <c r="DN94">
        <v>819</v>
      </c>
      <c r="DO94">
        <v>8.6999999999999993</v>
      </c>
      <c r="DP94">
        <v>622</v>
      </c>
      <c r="DQ94">
        <v>570</v>
      </c>
      <c r="DR94">
        <v>7.8</v>
      </c>
      <c r="DS94">
        <v>437</v>
      </c>
      <c r="DT94">
        <v>394</v>
      </c>
      <c r="DU94">
        <v>7.2</v>
      </c>
      <c r="DV94" s="39">
        <v>0.8</v>
      </c>
      <c r="DW94" s="39">
        <v>0.8</v>
      </c>
      <c r="DX94" s="39">
        <v>2.8</v>
      </c>
      <c r="DY94" s="39">
        <v>2.9</v>
      </c>
      <c r="DZ94" s="39">
        <v>3</v>
      </c>
      <c r="EA94" s="39">
        <v>9.4</v>
      </c>
    </row>
    <row r="95" spans="1:131" x14ac:dyDescent="0.2">
      <c r="A95" s="12" t="s">
        <v>648</v>
      </c>
      <c r="B95" s="12" t="s">
        <v>649</v>
      </c>
      <c r="C95" t="s">
        <v>647</v>
      </c>
      <c r="D95" t="s">
        <v>305</v>
      </c>
      <c r="E95" s="12" t="s">
        <v>178</v>
      </c>
      <c r="F95">
        <v>79</v>
      </c>
      <c r="G95">
        <v>5</v>
      </c>
      <c r="H95">
        <v>7</v>
      </c>
      <c r="I95" s="31">
        <f t="shared" si="37"/>
        <v>12</v>
      </c>
      <c r="J95">
        <v>1</v>
      </c>
      <c r="K95">
        <v>5</v>
      </c>
      <c r="L95" s="16">
        <f t="shared" si="38"/>
        <v>0.45118435894222336</v>
      </c>
      <c r="M95" s="15">
        <v>5</v>
      </c>
      <c r="N95" s="15">
        <v>0</v>
      </c>
      <c r="O95" s="15">
        <v>6</v>
      </c>
      <c r="P95">
        <v>57</v>
      </c>
      <c r="Q95">
        <v>30</v>
      </c>
      <c r="R95">
        <v>62</v>
      </c>
      <c r="S95" s="13">
        <f t="shared" si="39"/>
        <v>8.771929824561403E-2</v>
      </c>
      <c r="T95" s="13">
        <f t="shared" si="40"/>
        <v>3.3557046979865772E-2</v>
      </c>
      <c r="U95" s="2">
        <v>1595.8</v>
      </c>
      <c r="V95" s="2">
        <v>20.2</v>
      </c>
      <c r="W95">
        <v>19.27</v>
      </c>
      <c r="X95">
        <v>29.67</v>
      </c>
      <c r="Y95" s="32">
        <f t="shared" si="41"/>
        <v>0.39374744585206378</v>
      </c>
      <c r="Z95" s="15">
        <f t="shared" si="42"/>
        <v>13.51063829787234</v>
      </c>
      <c r="AA95">
        <v>90</v>
      </c>
      <c r="AB95">
        <v>27</v>
      </c>
      <c r="AC95">
        <v>87</v>
      </c>
      <c r="AD95" s="13">
        <f t="shared" si="43"/>
        <v>0.10638297872340426</v>
      </c>
      <c r="AE95" s="13">
        <f t="shared" si="44"/>
        <v>0.1276595744680851</v>
      </c>
      <c r="AF95" s="13">
        <f t="shared" si="45"/>
        <v>0.23404255319148937</v>
      </c>
      <c r="AI95" s="17" t="str">
        <f t="shared" si="46"/>
        <v xml:space="preserve"> </v>
      </c>
      <c r="AJ95">
        <v>263</v>
      </c>
      <c r="AK95">
        <v>215</v>
      </c>
      <c r="AL95" s="32">
        <f t="shared" si="47"/>
        <v>0.32605729877216916</v>
      </c>
      <c r="AM95">
        <v>243</v>
      </c>
      <c r="AN95">
        <v>236</v>
      </c>
      <c r="AO95" s="33">
        <f t="shared" si="48"/>
        <v>0.32673942701227832</v>
      </c>
      <c r="AP95">
        <v>252</v>
      </c>
      <c r="AQ95">
        <v>257</v>
      </c>
      <c r="AR95" s="33">
        <f t="shared" si="49"/>
        <v>0.34720327421555253</v>
      </c>
      <c r="AS95" s="33">
        <f t="shared" si="50"/>
        <v>0.4994775339602926</v>
      </c>
      <c r="AT95">
        <v>5</v>
      </c>
      <c r="AU95">
        <v>529</v>
      </c>
      <c r="AV95">
        <v>511</v>
      </c>
      <c r="AW95">
        <v>438</v>
      </c>
      <c r="AX95" s="2">
        <v>28.9</v>
      </c>
      <c r="AY95" s="3">
        <v>2</v>
      </c>
      <c r="AZ95" s="2">
        <v>33</v>
      </c>
      <c r="BA95" s="2">
        <v>26.1</v>
      </c>
      <c r="BB95" s="21">
        <v>0.78500000000000003</v>
      </c>
      <c r="BC95">
        <v>3</v>
      </c>
      <c r="BD95" s="21">
        <v>0.66800000000000004</v>
      </c>
      <c r="BE95" s="2">
        <v>29.7</v>
      </c>
      <c r="BF95" s="2">
        <v>40.4</v>
      </c>
      <c r="BG95" s="2">
        <v>26.1</v>
      </c>
      <c r="BH95" s="21">
        <v>0.58799999999999997</v>
      </c>
      <c r="BI95" s="21">
        <v>-3.3439999999999999</v>
      </c>
      <c r="BJ95" t="s">
        <v>2856</v>
      </c>
      <c r="BK95" s="2">
        <v>29.7</v>
      </c>
      <c r="BL95" t="s">
        <v>655</v>
      </c>
      <c r="BM95" s="2">
        <v>29.3</v>
      </c>
      <c r="BN95" t="s">
        <v>931</v>
      </c>
      <c r="BO95" s="2">
        <v>28.5</v>
      </c>
      <c r="BP95" t="s">
        <v>3389</v>
      </c>
      <c r="BQ95" s="2">
        <v>65.7</v>
      </c>
      <c r="BR95" t="s">
        <v>3075</v>
      </c>
      <c r="BS95" s="2">
        <v>19.2</v>
      </c>
      <c r="BT95" s="32">
        <f t="shared" si="51"/>
        <v>7.4015748031496062E-2</v>
      </c>
      <c r="BU95" s="34">
        <f t="shared" si="52"/>
        <v>0.93112947658402201</v>
      </c>
      <c r="BV95" s="35">
        <f t="shared" si="53"/>
        <v>938.5310513871716</v>
      </c>
      <c r="BW95" s="32">
        <f t="shared" si="54"/>
        <v>5.1452246155180709E-3</v>
      </c>
      <c r="BX95" s="36">
        <f t="shared" si="55"/>
        <v>1.7671387391903748</v>
      </c>
      <c r="BY95" s="37">
        <f t="shared" si="56"/>
        <v>1.8799348289259306</v>
      </c>
      <c r="BZ95" s="37">
        <f t="shared" si="57"/>
        <v>23.875172327359316</v>
      </c>
      <c r="CA95" s="37">
        <f t="shared" si="58"/>
        <v>27.296653716004514</v>
      </c>
      <c r="CB95" s="37">
        <f t="shared" si="59"/>
        <v>44.892843714751223</v>
      </c>
      <c r="CC95" s="37">
        <f t="shared" si="60"/>
        <v>51.698207795463091</v>
      </c>
      <c r="CD95" s="38">
        <f t="shared" si="61"/>
        <v>-6.8053640807118683</v>
      </c>
      <c r="CE95" s="3">
        <v>47</v>
      </c>
      <c r="CF95" s="3">
        <v>50</v>
      </c>
      <c r="CG95" s="3">
        <v>588</v>
      </c>
      <c r="CH95" s="3">
        <v>676</v>
      </c>
      <c r="CI95" s="3">
        <v>250</v>
      </c>
      <c r="CJ95" s="3">
        <v>298</v>
      </c>
      <c r="CK95" s="3">
        <v>351</v>
      </c>
      <c r="CL95" s="3">
        <v>309</v>
      </c>
      <c r="CM95" s="20">
        <f t="shared" si="62"/>
        <v>-2.8708248957588918</v>
      </c>
      <c r="CN95" s="37">
        <f t="shared" si="63"/>
        <v>2.3550191345304676</v>
      </c>
      <c r="CO95" s="37">
        <f t="shared" si="64"/>
        <v>1.9198525553237509</v>
      </c>
      <c r="CP95" s="37">
        <f t="shared" si="65"/>
        <v>26.749945604177594</v>
      </c>
      <c r="CQ95" s="37">
        <f t="shared" si="66"/>
        <v>25.828416377622194</v>
      </c>
      <c r="CR95" s="37">
        <f t="shared" si="67"/>
        <v>50.556117290192105</v>
      </c>
      <c r="CS95" s="37">
        <f t="shared" si="68"/>
        <v>50.914489767185877</v>
      </c>
      <c r="CT95" s="22">
        <f t="shared" si="69"/>
        <v>-6.4469916037180965</v>
      </c>
      <c r="CU95" s="35">
        <v>92</v>
      </c>
      <c r="CV95" s="35">
        <v>75</v>
      </c>
      <c r="CW95" s="35">
        <v>953</v>
      </c>
      <c r="CX95" s="35">
        <v>934</v>
      </c>
      <c r="CY95" s="35">
        <v>418</v>
      </c>
      <c r="CZ95" s="35">
        <v>445</v>
      </c>
      <c r="DA95" s="35">
        <v>535</v>
      </c>
      <c r="DB95" s="35">
        <v>512</v>
      </c>
      <c r="DC95">
        <v>9</v>
      </c>
      <c r="DD95">
        <v>11</v>
      </c>
      <c r="DE95" s="35">
        <f t="shared" si="70"/>
        <v>2</v>
      </c>
      <c r="DF95" s="36">
        <f t="shared" si="71"/>
        <v>0.33838826920666748</v>
      </c>
      <c r="DG95" s="37">
        <f t="shared" si="72"/>
        <v>0.41358566236370475</v>
      </c>
      <c r="DH95" s="37">
        <f t="shared" si="73"/>
        <v>7.5197393157037232E-2</v>
      </c>
      <c r="DI95" s="2">
        <v>954.6</v>
      </c>
      <c r="DJ95">
        <v>29</v>
      </c>
      <c r="DK95">
        <v>30</v>
      </c>
      <c r="DL95">
        <v>1.8</v>
      </c>
      <c r="DM95">
        <v>727</v>
      </c>
      <c r="DN95">
        <v>842</v>
      </c>
      <c r="DO95">
        <v>-3.2</v>
      </c>
      <c r="DP95">
        <v>535</v>
      </c>
      <c r="DQ95">
        <v>617</v>
      </c>
      <c r="DR95">
        <v>-3.6</v>
      </c>
      <c r="DS95">
        <v>388</v>
      </c>
      <c r="DT95">
        <v>453</v>
      </c>
      <c r="DU95">
        <v>-4.5999999999999996</v>
      </c>
      <c r="DV95" s="39">
        <v>-6.2</v>
      </c>
      <c r="DW95" s="39">
        <v>-6.2</v>
      </c>
      <c r="DX95" s="39">
        <v>-0.8</v>
      </c>
      <c r="DY95" s="39">
        <v>1</v>
      </c>
      <c r="DZ95" s="39">
        <v>-1.3</v>
      </c>
      <c r="EA95" s="39">
        <v>-7.3</v>
      </c>
    </row>
    <row r="96" spans="1:131" x14ac:dyDescent="0.2">
      <c r="A96" s="12" t="s">
        <v>654</v>
      </c>
      <c r="B96" s="12" t="s">
        <v>655</v>
      </c>
      <c r="C96" t="s">
        <v>653</v>
      </c>
      <c r="D96" t="s">
        <v>305</v>
      </c>
      <c r="E96" s="12" t="s">
        <v>170</v>
      </c>
      <c r="F96">
        <v>81</v>
      </c>
      <c r="G96">
        <v>7</v>
      </c>
      <c r="H96">
        <v>15</v>
      </c>
      <c r="I96" s="31">
        <f t="shared" si="37"/>
        <v>22</v>
      </c>
      <c r="J96">
        <v>6</v>
      </c>
      <c r="K96">
        <v>7</v>
      </c>
      <c r="L96" s="16">
        <f t="shared" si="38"/>
        <v>1.2116205424755611</v>
      </c>
      <c r="M96" s="15">
        <v>7</v>
      </c>
      <c r="N96" s="15">
        <v>7</v>
      </c>
      <c r="O96" s="15">
        <v>7</v>
      </c>
      <c r="P96">
        <v>102</v>
      </c>
      <c r="Q96">
        <v>50</v>
      </c>
      <c r="R96">
        <v>53</v>
      </c>
      <c r="S96" s="13">
        <f t="shared" si="39"/>
        <v>6.8627450980392163E-2</v>
      </c>
      <c r="T96" s="13">
        <f t="shared" si="40"/>
        <v>3.4146341463414637E-2</v>
      </c>
      <c r="U96" s="2">
        <v>1089.45</v>
      </c>
      <c r="V96" s="2">
        <v>13.45</v>
      </c>
      <c r="W96">
        <v>13.21</v>
      </c>
      <c r="X96">
        <v>35.53</v>
      </c>
      <c r="Y96" s="32">
        <f t="shared" si="41"/>
        <v>0.27102995486253589</v>
      </c>
      <c r="Z96" s="15">
        <f t="shared" si="42"/>
        <v>69.705882352941174</v>
      </c>
      <c r="AA96">
        <v>29</v>
      </c>
      <c r="AB96">
        <v>69</v>
      </c>
      <c r="AC96">
        <v>51</v>
      </c>
      <c r="AD96" s="13">
        <f t="shared" si="43"/>
        <v>0.20588235294117646</v>
      </c>
      <c r="AE96" s="13">
        <f t="shared" si="44"/>
        <v>0.41176470588235292</v>
      </c>
      <c r="AF96" s="13">
        <f t="shared" si="45"/>
        <v>0.61764705882352944</v>
      </c>
      <c r="AG96">
        <v>495</v>
      </c>
      <c r="AH96">
        <v>515</v>
      </c>
      <c r="AI96" s="17">
        <f t="shared" si="46"/>
        <v>0.49009900990099009</v>
      </c>
      <c r="AJ96">
        <v>126</v>
      </c>
      <c r="AK96">
        <v>115</v>
      </c>
      <c r="AL96" s="32">
        <f t="shared" si="47"/>
        <v>0.22171113155473782</v>
      </c>
      <c r="AM96">
        <v>231</v>
      </c>
      <c r="AN96">
        <v>248</v>
      </c>
      <c r="AO96" s="33">
        <f t="shared" si="48"/>
        <v>0.44066237350505982</v>
      </c>
      <c r="AP96">
        <v>182</v>
      </c>
      <c r="AQ96">
        <v>185</v>
      </c>
      <c r="AR96" s="33">
        <f t="shared" si="49"/>
        <v>0.33762649494020242</v>
      </c>
      <c r="AS96" s="33">
        <f t="shared" si="50"/>
        <v>0.3347222222222222</v>
      </c>
      <c r="AT96">
        <v>1</v>
      </c>
      <c r="AU96">
        <v>335</v>
      </c>
      <c r="AV96">
        <v>412</v>
      </c>
      <c r="AW96">
        <v>318</v>
      </c>
      <c r="AX96" s="2">
        <v>28.6</v>
      </c>
      <c r="AY96" s="3">
        <v>8</v>
      </c>
      <c r="AZ96" s="2">
        <v>32.1</v>
      </c>
      <c r="BA96" s="2">
        <v>26.3</v>
      </c>
      <c r="BB96" s="21">
        <v>1.1839999999999999</v>
      </c>
      <c r="BC96">
        <v>1</v>
      </c>
      <c r="BD96" s="21">
        <v>1.403</v>
      </c>
      <c r="BE96" s="2">
        <v>29</v>
      </c>
      <c r="BF96" s="2">
        <v>34.9</v>
      </c>
      <c r="BG96" s="2">
        <v>23.1</v>
      </c>
      <c r="BH96" s="21">
        <v>-3.1269999999999998</v>
      </c>
      <c r="BI96" s="21">
        <v>-5.7430000000000003</v>
      </c>
      <c r="BJ96" t="s">
        <v>931</v>
      </c>
      <c r="BK96" s="2">
        <v>81.2</v>
      </c>
      <c r="BL96" t="s">
        <v>1354</v>
      </c>
      <c r="BM96" s="2">
        <v>38</v>
      </c>
      <c r="BN96" t="s">
        <v>2619</v>
      </c>
      <c r="BO96" s="2">
        <v>20.2</v>
      </c>
      <c r="BP96" t="s">
        <v>3389</v>
      </c>
      <c r="BQ96" s="2">
        <v>44.4</v>
      </c>
      <c r="BR96" t="s">
        <v>649</v>
      </c>
      <c r="BS96" s="2">
        <v>41.7</v>
      </c>
      <c r="BT96" s="32">
        <f t="shared" si="51"/>
        <v>8.6075949367088608E-2</v>
      </c>
      <c r="BU96" s="34">
        <f t="shared" si="52"/>
        <v>0.93511450381679384</v>
      </c>
      <c r="BV96" s="35">
        <f t="shared" si="53"/>
        <v>943.72209875350268</v>
      </c>
      <c r="BW96" s="32">
        <f t="shared" si="54"/>
        <v>2.1190453183882449E-2</v>
      </c>
      <c r="BX96" s="36">
        <f t="shared" si="55"/>
        <v>1.8725044747349577</v>
      </c>
      <c r="BY96" s="37">
        <f t="shared" si="56"/>
        <v>1.8725044747349577</v>
      </c>
      <c r="BZ96" s="37">
        <f t="shared" si="57"/>
        <v>21.754096103538483</v>
      </c>
      <c r="CA96" s="37">
        <f t="shared" si="58"/>
        <v>28.858598375326999</v>
      </c>
      <c r="CB96" s="37">
        <f t="shared" si="59"/>
        <v>42.957455596860797</v>
      </c>
      <c r="CC96" s="37">
        <f t="shared" si="60"/>
        <v>55.624397631832579</v>
      </c>
      <c r="CD96" s="38">
        <f t="shared" si="61"/>
        <v>-12.666942034971783</v>
      </c>
      <c r="CE96" s="3">
        <v>34</v>
      </c>
      <c r="CF96" s="3">
        <v>34</v>
      </c>
      <c r="CG96" s="3">
        <v>361</v>
      </c>
      <c r="CH96" s="3">
        <v>490</v>
      </c>
      <c r="CI96" s="3">
        <v>162</v>
      </c>
      <c r="CJ96" s="3">
        <v>214</v>
      </c>
      <c r="CK96" s="3">
        <v>272</v>
      </c>
      <c r="CL96" s="3">
        <v>223</v>
      </c>
      <c r="CM96" s="20">
        <f t="shared" si="62"/>
        <v>-1.6442753683051183</v>
      </c>
      <c r="CN96" s="37">
        <f t="shared" si="63"/>
        <v>2.251618350689558</v>
      </c>
      <c r="CO96" s="37">
        <f t="shared" si="64"/>
        <v>1.8971969436365719</v>
      </c>
      <c r="CP96" s="37">
        <f t="shared" si="65"/>
        <v>27.061116844398573</v>
      </c>
      <c r="CQ96" s="37">
        <f t="shared" si="66"/>
        <v>25.705976170372452</v>
      </c>
      <c r="CR96" s="37">
        <f t="shared" si="67"/>
        <v>50.348688119585951</v>
      </c>
      <c r="CS96" s="37">
        <f t="shared" si="68"/>
        <v>50.202749893152365</v>
      </c>
      <c r="CT96" s="22">
        <f t="shared" si="69"/>
        <v>-12.812880261405368</v>
      </c>
      <c r="CU96" s="35">
        <v>108</v>
      </c>
      <c r="CV96" s="35">
        <v>91</v>
      </c>
      <c r="CW96" s="35">
        <v>1190</v>
      </c>
      <c r="CX96" s="35">
        <v>1142</v>
      </c>
      <c r="CY96" s="35">
        <v>508</v>
      </c>
      <c r="CZ96" s="35">
        <v>537</v>
      </c>
      <c r="DA96" s="35">
        <v>638</v>
      </c>
      <c r="DB96" s="35">
        <v>609</v>
      </c>
      <c r="DC96">
        <v>18</v>
      </c>
      <c r="DD96">
        <v>10</v>
      </c>
      <c r="DE96" s="35">
        <f t="shared" si="70"/>
        <v>-8</v>
      </c>
      <c r="DF96" s="36">
        <f t="shared" si="71"/>
        <v>0.99132589838909535</v>
      </c>
      <c r="DG96" s="37">
        <f t="shared" si="72"/>
        <v>0.55073661021616405</v>
      </c>
      <c r="DH96" s="37">
        <f t="shared" si="73"/>
        <v>-0.4405892881729313</v>
      </c>
      <c r="DI96" s="2">
        <v>660.5</v>
      </c>
      <c r="DJ96">
        <v>18</v>
      </c>
      <c r="DK96">
        <v>23</v>
      </c>
      <c r="DL96">
        <v>-6.1</v>
      </c>
      <c r="DM96">
        <v>496</v>
      </c>
      <c r="DN96">
        <v>620</v>
      </c>
      <c r="DO96">
        <v>-5.0999999999999996</v>
      </c>
      <c r="DP96">
        <v>347</v>
      </c>
      <c r="DQ96">
        <v>452</v>
      </c>
      <c r="DR96">
        <v>-7</v>
      </c>
      <c r="DS96">
        <v>245</v>
      </c>
      <c r="DT96">
        <v>326</v>
      </c>
      <c r="DU96">
        <v>-8.3000000000000007</v>
      </c>
      <c r="DV96" s="39">
        <v>-8.5</v>
      </c>
      <c r="DW96" s="39">
        <v>-8.5</v>
      </c>
      <c r="DX96" s="39">
        <v>4.0999999999999996</v>
      </c>
      <c r="DY96" s="39">
        <v>0.9</v>
      </c>
      <c r="DZ96" s="39">
        <v>0.4</v>
      </c>
      <c r="EA96" s="39">
        <v>-3.1</v>
      </c>
    </row>
    <row r="97" spans="1:131" x14ac:dyDescent="0.2">
      <c r="A97" s="12" t="s">
        <v>275</v>
      </c>
      <c r="B97" s="12" t="s">
        <v>659</v>
      </c>
      <c r="C97" t="s">
        <v>658</v>
      </c>
      <c r="D97" t="s">
        <v>112</v>
      </c>
      <c r="E97" s="12" t="s">
        <v>156</v>
      </c>
      <c r="F97">
        <v>5</v>
      </c>
      <c r="G97">
        <v>0</v>
      </c>
      <c r="H97">
        <v>1</v>
      </c>
      <c r="I97" s="31">
        <f t="shared" si="37"/>
        <v>1</v>
      </c>
      <c r="J97">
        <v>0</v>
      </c>
      <c r="K97">
        <v>1</v>
      </c>
      <c r="L97" s="16">
        <f t="shared" si="38"/>
        <v>1.4778325123152709</v>
      </c>
      <c r="M97" s="15">
        <v>0</v>
      </c>
      <c r="N97" s="15">
        <v>0</v>
      </c>
      <c r="O97" s="15">
        <v>1</v>
      </c>
      <c r="P97">
        <v>3</v>
      </c>
      <c r="Q97">
        <v>1</v>
      </c>
      <c r="R97">
        <v>3</v>
      </c>
      <c r="S97" s="13">
        <f t="shared" si="39"/>
        <v>0</v>
      </c>
      <c r="T97" s="13">
        <f t="shared" si="40"/>
        <v>0</v>
      </c>
      <c r="U97" s="2">
        <v>40.6</v>
      </c>
      <c r="V97" s="2">
        <v>8.1166666667000005</v>
      </c>
      <c r="W97">
        <v>8.1199999999999992</v>
      </c>
      <c r="X97">
        <v>38.299999999999997</v>
      </c>
      <c r="Y97" s="32">
        <f t="shared" si="41"/>
        <v>0.17492460146488584</v>
      </c>
      <c r="Z97" s="15">
        <f t="shared" si="42"/>
        <v>0</v>
      </c>
      <c r="AA97">
        <v>2</v>
      </c>
      <c r="AB97">
        <v>6</v>
      </c>
      <c r="AC97">
        <v>3</v>
      </c>
      <c r="AD97" s="13">
        <f t="shared" si="43"/>
        <v>0</v>
      </c>
      <c r="AE97" s="13">
        <f t="shared" si="44"/>
        <v>0.5</v>
      </c>
      <c r="AF97" s="13">
        <f t="shared" si="45"/>
        <v>0.5</v>
      </c>
      <c r="AG97">
        <v>0</v>
      </c>
      <c r="AH97">
        <v>0</v>
      </c>
      <c r="AI97" s="17" t="str">
        <f t="shared" si="46"/>
        <v xml:space="preserve"> </v>
      </c>
      <c r="AJ97">
        <v>5</v>
      </c>
      <c r="AK97">
        <v>6</v>
      </c>
      <c r="AL97" s="32">
        <f t="shared" si="47"/>
        <v>0.28205128205128205</v>
      </c>
      <c r="AM97">
        <v>9</v>
      </c>
      <c r="AN97">
        <v>7</v>
      </c>
      <c r="AO97" s="33">
        <f t="shared" si="48"/>
        <v>0.41025641025641024</v>
      </c>
      <c r="AP97">
        <v>4</v>
      </c>
      <c r="AQ97">
        <v>8</v>
      </c>
      <c r="AR97" s="33">
        <f t="shared" si="49"/>
        <v>0.30769230769230771</v>
      </c>
      <c r="AS97" s="33">
        <f t="shared" si="50"/>
        <v>0.40740740740740738</v>
      </c>
      <c r="AU97">
        <v>23</v>
      </c>
      <c r="AV97">
        <v>17</v>
      </c>
      <c r="AW97">
        <v>8</v>
      </c>
      <c r="AX97" s="2">
        <v>27.8</v>
      </c>
      <c r="AZ97" s="2">
        <v>32.5</v>
      </c>
      <c r="BA97" s="2">
        <v>24.6</v>
      </c>
      <c r="BB97" s="21">
        <v>-1.518</v>
      </c>
      <c r="BD97" s="21">
        <v>-3.6320000000000001</v>
      </c>
      <c r="BE97" s="2">
        <v>30</v>
      </c>
      <c r="BF97" s="2">
        <v>32.1</v>
      </c>
      <c r="BG97" s="2">
        <v>27.9</v>
      </c>
      <c r="BH97" s="21">
        <v>3.0939999999999999</v>
      </c>
      <c r="BI97" s="21">
        <v>-13.882</v>
      </c>
      <c r="BJ97" t="s">
        <v>1962</v>
      </c>
      <c r="BK97" s="2">
        <v>84.3</v>
      </c>
      <c r="BL97" t="s">
        <v>2288</v>
      </c>
      <c r="BM97" s="2">
        <v>83.7</v>
      </c>
      <c r="BN97" t="s">
        <v>2700</v>
      </c>
      <c r="BO97" s="2">
        <v>10.6</v>
      </c>
      <c r="BP97" t="s">
        <v>2972</v>
      </c>
      <c r="BQ97" s="2">
        <v>43</v>
      </c>
      <c r="BR97" t="s">
        <v>2923</v>
      </c>
      <c r="BS97" s="2">
        <v>42.1</v>
      </c>
      <c r="BT97" s="32">
        <f t="shared" si="51"/>
        <v>0.14285714285714285</v>
      </c>
      <c r="BU97" s="34">
        <f t="shared" si="52"/>
        <v>0.95</v>
      </c>
      <c r="BV97" s="35">
        <f t="shared" si="53"/>
        <v>964.28571428571433</v>
      </c>
      <c r="BW97" s="32">
        <f t="shared" si="54"/>
        <v>9.2857142857142805E-2</v>
      </c>
      <c r="BX97" s="36">
        <f t="shared" si="55"/>
        <v>2.9568788500905265</v>
      </c>
      <c r="BY97" s="37">
        <f t="shared" si="56"/>
        <v>1.4784394250452633</v>
      </c>
      <c r="BZ97" s="37">
        <f t="shared" si="57"/>
        <v>20.698151950633683</v>
      </c>
      <c r="CA97" s="37">
        <f t="shared" si="58"/>
        <v>29.56878850090526</v>
      </c>
      <c r="CB97" s="37">
        <f t="shared" si="59"/>
        <v>53.223819301629469</v>
      </c>
      <c r="CC97" s="37">
        <f t="shared" si="60"/>
        <v>70.96509240217263</v>
      </c>
      <c r="CD97" s="38">
        <f t="shared" si="61"/>
        <v>-17.741273100543161</v>
      </c>
      <c r="CE97" s="3">
        <v>2</v>
      </c>
      <c r="CF97" s="3">
        <v>1</v>
      </c>
      <c r="CG97" s="3">
        <v>12</v>
      </c>
      <c r="CH97" s="3">
        <v>19</v>
      </c>
      <c r="CI97" s="3">
        <v>11</v>
      </c>
      <c r="CJ97" s="3">
        <v>13</v>
      </c>
      <c r="CK97" s="3">
        <v>15</v>
      </c>
      <c r="CL97" s="3">
        <v>11</v>
      </c>
      <c r="CM97" s="20">
        <f t="shared" si="62"/>
        <v>-5.3590508783209376</v>
      </c>
      <c r="CN97" s="37">
        <f t="shared" si="63"/>
        <v>2.5065274151436032</v>
      </c>
      <c r="CO97" s="37">
        <f t="shared" si="64"/>
        <v>2.193211488250653</v>
      </c>
      <c r="CP97" s="37">
        <f t="shared" si="65"/>
        <v>22.24543080939948</v>
      </c>
      <c r="CQ97" s="37">
        <f t="shared" si="66"/>
        <v>34.464751958224539</v>
      </c>
      <c r="CR97" s="37">
        <f t="shared" si="67"/>
        <v>41.357702349869449</v>
      </c>
      <c r="CS97" s="37">
        <f t="shared" si="68"/>
        <v>59.216710182767628</v>
      </c>
      <c r="CT97" s="22">
        <f t="shared" si="69"/>
        <v>0.11773473235501797</v>
      </c>
      <c r="CU97" s="35">
        <v>8</v>
      </c>
      <c r="CV97" s="35">
        <v>7</v>
      </c>
      <c r="CW97" s="35">
        <v>63</v>
      </c>
      <c r="CX97" s="35">
        <v>103</v>
      </c>
      <c r="CY97" s="35">
        <v>22</v>
      </c>
      <c r="CZ97" s="35">
        <v>37</v>
      </c>
      <c r="DA97" s="35">
        <v>42</v>
      </c>
      <c r="DB97" s="35">
        <v>39</v>
      </c>
      <c r="DC97">
        <v>1</v>
      </c>
      <c r="DD97">
        <v>1</v>
      </c>
      <c r="DE97" s="35">
        <f t="shared" si="70"/>
        <v>0</v>
      </c>
      <c r="DF97" s="36">
        <f t="shared" si="71"/>
        <v>1.4784394250452633</v>
      </c>
      <c r="DG97" s="37">
        <f t="shared" si="72"/>
        <v>1.4784394250452633</v>
      </c>
      <c r="DH97" s="37">
        <f t="shared" si="73"/>
        <v>0</v>
      </c>
      <c r="DI97" s="2">
        <v>27.3</v>
      </c>
      <c r="DJ97">
        <v>2</v>
      </c>
      <c r="DK97">
        <v>1</v>
      </c>
      <c r="DL97">
        <v>21.2</v>
      </c>
      <c r="DM97">
        <v>26</v>
      </c>
      <c r="DN97">
        <v>35</v>
      </c>
      <c r="DO97">
        <v>1.4</v>
      </c>
      <c r="DP97">
        <v>18</v>
      </c>
      <c r="DQ97">
        <v>23</v>
      </c>
      <c r="DR97">
        <v>8.1</v>
      </c>
      <c r="DS97">
        <v>11</v>
      </c>
      <c r="DT97">
        <v>14</v>
      </c>
      <c r="DU97">
        <v>6.1</v>
      </c>
      <c r="DV97" s="39">
        <v>0.1</v>
      </c>
      <c r="DW97" s="39">
        <v>0.1</v>
      </c>
      <c r="DX97" s="39">
        <v>0</v>
      </c>
      <c r="DY97" s="39">
        <v>-0.1</v>
      </c>
      <c r="DZ97" s="39">
        <v>0.30000000000000004</v>
      </c>
      <c r="EA97" s="39">
        <v>0.4</v>
      </c>
    </row>
    <row r="98" spans="1:131" x14ac:dyDescent="0.2">
      <c r="A98" s="12" t="s">
        <v>663</v>
      </c>
      <c r="B98" s="12" t="s">
        <v>664</v>
      </c>
      <c r="C98" t="s">
        <v>662</v>
      </c>
      <c r="D98" t="s">
        <v>442</v>
      </c>
      <c r="E98" s="12" t="s">
        <v>178</v>
      </c>
      <c r="F98">
        <v>48</v>
      </c>
      <c r="G98">
        <v>2</v>
      </c>
      <c r="H98">
        <v>5</v>
      </c>
      <c r="I98" s="31">
        <f t="shared" si="37"/>
        <v>7</v>
      </c>
      <c r="J98">
        <v>5</v>
      </c>
      <c r="K98">
        <v>0</v>
      </c>
      <c r="L98" s="16">
        <f t="shared" si="38"/>
        <v>0.70844227038879981</v>
      </c>
      <c r="M98" s="15">
        <v>2</v>
      </c>
      <c r="N98" s="15">
        <v>5</v>
      </c>
      <c r="O98" s="15">
        <v>0</v>
      </c>
      <c r="P98">
        <v>41</v>
      </c>
      <c r="Q98">
        <v>20</v>
      </c>
      <c r="R98">
        <v>31</v>
      </c>
      <c r="S98" s="13">
        <f t="shared" si="39"/>
        <v>4.878048780487805E-2</v>
      </c>
      <c r="T98" s="13">
        <f t="shared" si="40"/>
        <v>2.1739130434782608E-2</v>
      </c>
      <c r="U98" s="2">
        <v>592.85</v>
      </c>
      <c r="V98" s="2">
        <v>12.35</v>
      </c>
      <c r="W98">
        <v>12.18</v>
      </c>
      <c r="X98">
        <v>37.840000000000003</v>
      </c>
      <c r="Y98" s="32">
        <f t="shared" si="41"/>
        <v>0.24350259896041582</v>
      </c>
      <c r="Z98" s="15">
        <f t="shared" si="42"/>
        <v>67.72727272727272</v>
      </c>
      <c r="AA98">
        <v>32</v>
      </c>
      <c r="AB98">
        <v>64</v>
      </c>
      <c r="AC98">
        <v>93</v>
      </c>
      <c r="AD98" s="13">
        <f t="shared" si="43"/>
        <v>9.0909090909090912E-2</v>
      </c>
      <c r="AE98" s="13">
        <f t="shared" si="44"/>
        <v>0.22727272727272727</v>
      </c>
      <c r="AF98" s="13">
        <f t="shared" si="45"/>
        <v>0.31818181818181818</v>
      </c>
      <c r="AI98" s="17" t="str">
        <f t="shared" si="46"/>
        <v xml:space="preserve"> </v>
      </c>
      <c r="AJ98">
        <v>88</v>
      </c>
      <c r="AK98">
        <v>98</v>
      </c>
      <c r="AL98" s="32">
        <f t="shared" si="47"/>
        <v>0.375</v>
      </c>
      <c r="AM98">
        <v>58</v>
      </c>
      <c r="AN98">
        <v>61</v>
      </c>
      <c r="AO98" s="33">
        <f t="shared" si="48"/>
        <v>0.23991935483870969</v>
      </c>
      <c r="AP98">
        <v>93</v>
      </c>
      <c r="AQ98">
        <v>98</v>
      </c>
      <c r="AR98" s="33">
        <f t="shared" si="49"/>
        <v>0.38508064516129031</v>
      </c>
      <c r="AS98" s="33">
        <f t="shared" si="50"/>
        <v>0.60983606557377046</v>
      </c>
      <c r="AT98">
        <v>5</v>
      </c>
      <c r="AU98">
        <v>206</v>
      </c>
      <c r="AV98">
        <v>184</v>
      </c>
      <c r="AW98">
        <v>166</v>
      </c>
      <c r="AX98" s="2">
        <v>27.2</v>
      </c>
      <c r="AY98" s="3">
        <v>6</v>
      </c>
      <c r="AZ98" s="2">
        <v>32.6</v>
      </c>
      <c r="BA98" s="2">
        <v>23.6</v>
      </c>
      <c r="BB98" s="21">
        <v>-0.86</v>
      </c>
      <c r="BC98">
        <v>5</v>
      </c>
      <c r="BD98" s="21">
        <v>-1.119</v>
      </c>
      <c r="BE98" s="2">
        <v>26</v>
      </c>
      <c r="BF98" s="2">
        <v>29.8</v>
      </c>
      <c r="BG98" s="2">
        <v>24.5</v>
      </c>
      <c r="BH98" s="21">
        <v>1.407</v>
      </c>
      <c r="BI98" s="21">
        <v>12.622</v>
      </c>
      <c r="BJ98" t="s">
        <v>3167</v>
      </c>
      <c r="BK98" s="2">
        <v>38.9</v>
      </c>
      <c r="BL98" t="s">
        <v>3036</v>
      </c>
      <c r="BM98" s="2">
        <v>27.9</v>
      </c>
      <c r="BN98" t="s">
        <v>1969</v>
      </c>
      <c r="BO98" s="2">
        <v>26.5</v>
      </c>
      <c r="BP98" t="s">
        <v>2208</v>
      </c>
      <c r="BQ98" s="2">
        <v>81.7</v>
      </c>
      <c r="BR98" t="s">
        <v>263</v>
      </c>
      <c r="BS98" s="2">
        <v>9.6999999999999993</v>
      </c>
      <c r="BT98" s="32">
        <f t="shared" si="51"/>
        <v>7.3825503355704702E-2</v>
      </c>
      <c r="BU98" s="34">
        <f t="shared" si="52"/>
        <v>0.93006993006993011</v>
      </c>
      <c r="BV98" s="35">
        <f t="shared" si="53"/>
        <v>937.45248040550064</v>
      </c>
      <c r="BW98" s="32">
        <f t="shared" si="54"/>
        <v>3.8954334256348089E-3</v>
      </c>
      <c r="BX98" s="36">
        <f t="shared" si="55"/>
        <v>2.2267206477732797</v>
      </c>
      <c r="BY98" s="37">
        <f t="shared" si="56"/>
        <v>2.0242914979757085</v>
      </c>
      <c r="BZ98" s="37">
        <f t="shared" si="57"/>
        <v>30.161943319838059</v>
      </c>
      <c r="CA98" s="37">
        <f t="shared" si="58"/>
        <v>28.947368421052634</v>
      </c>
      <c r="CB98" s="37">
        <f t="shared" si="59"/>
        <v>54.858299595141702</v>
      </c>
      <c r="CC98" s="37">
        <f t="shared" si="60"/>
        <v>51.720647773279353</v>
      </c>
      <c r="CD98" s="38">
        <f t="shared" si="61"/>
        <v>3.1376518218623488</v>
      </c>
      <c r="CE98" s="3">
        <v>22</v>
      </c>
      <c r="CF98" s="3">
        <v>20</v>
      </c>
      <c r="CG98" s="3">
        <v>276</v>
      </c>
      <c r="CH98" s="3">
        <v>266</v>
      </c>
      <c r="CI98" s="3">
        <v>92</v>
      </c>
      <c r="CJ98" s="3">
        <v>107</v>
      </c>
      <c r="CK98" s="3">
        <v>118</v>
      </c>
      <c r="CL98" s="3">
        <v>152</v>
      </c>
      <c r="CM98" s="20">
        <f t="shared" si="62"/>
        <v>-13.329413751908142</v>
      </c>
      <c r="CN98" s="37">
        <f t="shared" si="63"/>
        <v>2.7748414376321353</v>
      </c>
      <c r="CO98" s="37">
        <f t="shared" si="64"/>
        <v>2.4114693446088795</v>
      </c>
      <c r="CP98" s="37">
        <f t="shared" si="65"/>
        <v>32.868657505285405</v>
      </c>
      <c r="CQ98" s="37">
        <f t="shared" si="66"/>
        <v>25.006606765327692</v>
      </c>
      <c r="CR98" s="37">
        <f t="shared" si="67"/>
        <v>59.163583509513742</v>
      </c>
      <c r="CS98" s="37">
        <f t="shared" si="68"/>
        <v>45.784883720930225</v>
      </c>
      <c r="CT98" s="22">
        <f t="shared" si="69"/>
        <v>-10.241047966721169</v>
      </c>
      <c r="CU98" s="35">
        <v>84</v>
      </c>
      <c r="CV98" s="35">
        <v>73</v>
      </c>
      <c r="CW98" s="35">
        <v>911</v>
      </c>
      <c r="CX98" s="35">
        <v>684</v>
      </c>
      <c r="CY98" s="35">
        <v>339</v>
      </c>
      <c r="CZ98" s="35">
        <v>257</v>
      </c>
      <c r="DA98" s="35">
        <v>372</v>
      </c>
      <c r="DB98" s="35">
        <v>457</v>
      </c>
      <c r="DC98">
        <v>14</v>
      </c>
      <c r="DD98">
        <v>12</v>
      </c>
      <c r="DE98" s="35">
        <f t="shared" si="70"/>
        <v>-2</v>
      </c>
      <c r="DF98" s="36">
        <f t="shared" si="71"/>
        <v>1.417004048582996</v>
      </c>
      <c r="DG98" s="37">
        <f t="shared" si="72"/>
        <v>1.214574898785425</v>
      </c>
      <c r="DH98" s="37">
        <f t="shared" si="73"/>
        <v>-0.20242914979757087</v>
      </c>
      <c r="DI98" s="2">
        <v>367.1</v>
      </c>
      <c r="DJ98">
        <v>12</v>
      </c>
      <c r="DK98">
        <v>11</v>
      </c>
      <c r="DL98">
        <v>0</v>
      </c>
      <c r="DM98">
        <v>331</v>
      </c>
      <c r="DN98">
        <v>330</v>
      </c>
      <c r="DO98">
        <v>-5.7</v>
      </c>
      <c r="DP98">
        <v>233</v>
      </c>
      <c r="DQ98">
        <v>255</v>
      </c>
      <c r="DR98">
        <v>-7.7</v>
      </c>
      <c r="DS98">
        <v>187</v>
      </c>
      <c r="DT98">
        <v>187</v>
      </c>
      <c r="DU98">
        <v>-6.3</v>
      </c>
      <c r="DV98" s="39">
        <v>0.30000000000000004</v>
      </c>
      <c r="DW98" s="39">
        <v>0.30000000000000004</v>
      </c>
      <c r="DX98" s="39">
        <v>-0.60000000000000009</v>
      </c>
      <c r="DY98" s="39">
        <v>-0.8</v>
      </c>
      <c r="DZ98" s="39">
        <v>-3.6</v>
      </c>
      <c r="EA98" s="39">
        <v>-4.7</v>
      </c>
    </row>
    <row r="99" spans="1:131" x14ac:dyDescent="0.2">
      <c r="A99" s="12" t="s">
        <v>668</v>
      </c>
      <c r="B99" s="12" t="s">
        <v>669</v>
      </c>
      <c r="C99" t="s">
        <v>667</v>
      </c>
      <c r="D99" t="s">
        <v>210</v>
      </c>
      <c r="E99" s="12" t="s">
        <v>178</v>
      </c>
      <c r="F99">
        <v>10</v>
      </c>
      <c r="G99">
        <v>1</v>
      </c>
      <c r="H99">
        <v>1</v>
      </c>
      <c r="I99" s="31">
        <f t="shared" si="37"/>
        <v>2</v>
      </c>
      <c r="J99">
        <v>1</v>
      </c>
      <c r="K99">
        <v>0</v>
      </c>
      <c r="L99" s="16">
        <f t="shared" si="38"/>
        <v>0.79743050171686725</v>
      </c>
      <c r="M99" s="15">
        <v>1</v>
      </c>
      <c r="N99" s="15">
        <v>1</v>
      </c>
      <c r="O99" s="15">
        <v>0</v>
      </c>
      <c r="P99">
        <v>4</v>
      </c>
      <c r="Q99">
        <v>4</v>
      </c>
      <c r="R99">
        <v>8</v>
      </c>
      <c r="S99" s="13">
        <f t="shared" si="39"/>
        <v>0.25</v>
      </c>
      <c r="T99" s="13">
        <f t="shared" si="40"/>
        <v>6.25E-2</v>
      </c>
      <c r="U99" s="2">
        <v>150.48333333330001</v>
      </c>
      <c r="V99" s="2">
        <v>15.0333333333</v>
      </c>
      <c r="W99">
        <v>14.81</v>
      </c>
      <c r="X99">
        <v>34.700000000000003</v>
      </c>
      <c r="Y99" s="32">
        <f t="shared" si="41"/>
        <v>0.29913148858816396</v>
      </c>
      <c r="Z99" s="15">
        <f t="shared" si="42"/>
        <v>7.1428571428571423</v>
      </c>
      <c r="AA99">
        <v>10</v>
      </c>
      <c r="AB99">
        <v>8</v>
      </c>
      <c r="AC99">
        <v>17</v>
      </c>
      <c r="AD99" s="13">
        <f t="shared" si="43"/>
        <v>0.14285714285714285</v>
      </c>
      <c r="AE99" s="13">
        <f t="shared" si="44"/>
        <v>0.14285714285714285</v>
      </c>
      <c r="AF99" s="13">
        <f t="shared" si="45"/>
        <v>0.2857142857142857</v>
      </c>
      <c r="AI99" s="17" t="str">
        <f t="shared" si="46"/>
        <v xml:space="preserve"> </v>
      </c>
      <c r="AJ99">
        <v>13</v>
      </c>
      <c r="AK99">
        <v>14</v>
      </c>
      <c r="AL99" s="32">
        <f t="shared" si="47"/>
        <v>0.29032258064516131</v>
      </c>
      <c r="AM99">
        <v>23</v>
      </c>
      <c r="AN99">
        <v>13</v>
      </c>
      <c r="AO99" s="33">
        <f t="shared" si="48"/>
        <v>0.38709677419354838</v>
      </c>
      <c r="AP99">
        <v>12</v>
      </c>
      <c r="AQ99">
        <v>18</v>
      </c>
      <c r="AR99" s="33">
        <f t="shared" si="49"/>
        <v>0.32258064516129031</v>
      </c>
      <c r="AS99" s="33">
        <f t="shared" si="50"/>
        <v>0.42857142857142855</v>
      </c>
      <c r="AU99">
        <v>34</v>
      </c>
      <c r="AV99">
        <v>51</v>
      </c>
      <c r="AW99">
        <v>42</v>
      </c>
      <c r="AX99" s="2">
        <v>27.3</v>
      </c>
      <c r="AZ99" s="2">
        <v>32</v>
      </c>
      <c r="BA99" s="2">
        <v>24</v>
      </c>
      <c r="BB99" s="21">
        <v>-1.1950000000000001</v>
      </c>
      <c r="BD99" s="21">
        <v>2.5419999999999998</v>
      </c>
      <c r="BE99" s="2">
        <v>25.2</v>
      </c>
      <c r="BF99" s="2">
        <v>28</v>
      </c>
      <c r="BG99" s="2">
        <v>24.3</v>
      </c>
      <c r="BH99" s="21">
        <v>-1.1280000000000001</v>
      </c>
      <c r="BI99" s="21">
        <v>-6.9009999999999998</v>
      </c>
      <c r="BJ99" t="s">
        <v>288</v>
      </c>
      <c r="BK99" s="2">
        <v>28.9</v>
      </c>
      <c r="BL99" t="s">
        <v>2717</v>
      </c>
      <c r="BM99" s="2">
        <v>27.2</v>
      </c>
      <c r="BN99" t="s">
        <v>827</v>
      </c>
      <c r="BO99" s="2">
        <v>25.4</v>
      </c>
      <c r="BP99" t="s">
        <v>3641</v>
      </c>
      <c r="BQ99" s="2">
        <v>54.8</v>
      </c>
      <c r="BR99" t="s">
        <v>1267</v>
      </c>
      <c r="BS99" s="2">
        <v>22.8</v>
      </c>
      <c r="BT99" s="32">
        <f t="shared" si="51"/>
        <v>0.14000000000000001</v>
      </c>
      <c r="BU99" s="34">
        <f t="shared" si="52"/>
        <v>0.94047619047619047</v>
      </c>
      <c r="BV99" s="35">
        <f t="shared" si="53"/>
        <v>954.47619047619048</v>
      </c>
      <c r="BW99" s="32">
        <f t="shared" si="54"/>
        <v>8.0476190476190479E-2</v>
      </c>
      <c r="BX99" s="36">
        <f t="shared" si="55"/>
        <v>2.7937915742855743</v>
      </c>
      <c r="BY99" s="37">
        <f t="shared" si="56"/>
        <v>1.9955654102039815</v>
      </c>
      <c r="BZ99" s="37">
        <f t="shared" si="57"/>
        <v>19.955654102039816</v>
      </c>
      <c r="CA99" s="37">
        <f t="shared" si="58"/>
        <v>33.525498891426885</v>
      </c>
      <c r="CB99" s="37">
        <f t="shared" si="59"/>
        <v>41.507760532242813</v>
      </c>
      <c r="CC99" s="37">
        <f t="shared" si="60"/>
        <v>61.86252771632342</v>
      </c>
      <c r="CD99" s="38">
        <f t="shared" si="61"/>
        <v>-20.354767184080607</v>
      </c>
      <c r="CE99" s="3">
        <v>7</v>
      </c>
      <c r="CF99" s="3">
        <v>5</v>
      </c>
      <c r="CG99" s="3">
        <v>43</v>
      </c>
      <c r="CH99" s="3">
        <v>79</v>
      </c>
      <c r="CI99" s="3">
        <v>20</v>
      </c>
      <c r="CJ99" s="3">
        <v>34</v>
      </c>
      <c r="CK99" s="3">
        <v>37</v>
      </c>
      <c r="CL99" s="3">
        <v>34</v>
      </c>
      <c r="CM99" s="20">
        <f t="shared" si="62"/>
        <v>-9.2874814697948906</v>
      </c>
      <c r="CN99" s="37">
        <f t="shared" si="63"/>
        <v>2.4207492795389047</v>
      </c>
      <c r="CO99" s="37">
        <f t="shared" si="64"/>
        <v>1.7291066282420748</v>
      </c>
      <c r="CP99" s="37">
        <f t="shared" si="65"/>
        <v>24.726224783861671</v>
      </c>
      <c r="CQ99" s="37">
        <f t="shared" si="66"/>
        <v>32.161383285302591</v>
      </c>
      <c r="CR99" s="37">
        <f t="shared" si="67"/>
        <v>47.723342939481263</v>
      </c>
      <c r="CS99" s="37">
        <f t="shared" si="68"/>
        <v>63.285302593659949</v>
      </c>
      <c r="CT99" s="22">
        <f t="shared" si="69"/>
        <v>-4.7928075299019213</v>
      </c>
      <c r="CU99" s="35">
        <v>14</v>
      </c>
      <c r="CV99" s="35">
        <v>10</v>
      </c>
      <c r="CW99" s="35">
        <v>129</v>
      </c>
      <c r="CX99" s="35">
        <v>176</v>
      </c>
      <c r="CY99" s="35">
        <v>66</v>
      </c>
      <c r="CZ99" s="35">
        <v>79</v>
      </c>
      <c r="DA99" s="35">
        <v>101</v>
      </c>
      <c r="DB99" s="35">
        <v>67</v>
      </c>
      <c r="DC99">
        <v>0</v>
      </c>
      <c r="DD99">
        <v>1</v>
      </c>
      <c r="DE99" s="35">
        <f t="shared" si="70"/>
        <v>1</v>
      </c>
      <c r="DF99" s="36">
        <f t="shared" si="71"/>
        <v>0</v>
      </c>
      <c r="DG99" s="37">
        <f t="shared" si="72"/>
        <v>0.39911308204079626</v>
      </c>
      <c r="DH99" s="37">
        <f t="shared" si="73"/>
        <v>0.39911308204079626</v>
      </c>
      <c r="DI99" s="2">
        <v>109.6</v>
      </c>
      <c r="DJ99">
        <v>4</v>
      </c>
      <c r="DK99">
        <v>4</v>
      </c>
      <c r="DL99">
        <v>0</v>
      </c>
      <c r="DM99">
        <v>71</v>
      </c>
      <c r="DN99">
        <v>115</v>
      </c>
      <c r="DO99">
        <v>-6.1</v>
      </c>
      <c r="DP99">
        <v>48</v>
      </c>
      <c r="DQ99">
        <v>87</v>
      </c>
      <c r="DR99">
        <v>-10.3</v>
      </c>
      <c r="DS99">
        <v>37</v>
      </c>
      <c r="DT99">
        <v>61</v>
      </c>
      <c r="DU99">
        <v>-8</v>
      </c>
      <c r="DV99" s="39">
        <v>-3.7</v>
      </c>
      <c r="DW99" s="39">
        <v>-3.7</v>
      </c>
      <c r="DX99" s="39">
        <v>0.1</v>
      </c>
      <c r="DY99" s="39">
        <v>0.4</v>
      </c>
      <c r="DZ99" s="39">
        <v>0.7</v>
      </c>
      <c r="EA99" s="39">
        <v>-2.5</v>
      </c>
    </row>
    <row r="100" spans="1:131" x14ac:dyDescent="0.2">
      <c r="A100" s="12" t="s">
        <v>478</v>
      </c>
      <c r="B100" s="12" t="s">
        <v>673</v>
      </c>
      <c r="C100" t="s">
        <v>672</v>
      </c>
      <c r="D100" t="s">
        <v>210</v>
      </c>
      <c r="E100" s="12" t="s">
        <v>148</v>
      </c>
      <c r="F100">
        <v>82</v>
      </c>
      <c r="G100">
        <v>13</v>
      </c>
      <c r="H100">
        <v>9</v>
      </c>
      <c r="I100" s="31">
        <f t="shared" si="37"/>
        <v>22</v>
      </c>
      <c r="J100">
        <v>4</v>
      </c>
      <c r="K100">
        <v>5</v>
      </c>
      <c r="L100" s="16">
        <f t="shared" si="38"/>
        <v>1.2103429304969744</v>
      </c>
      <c r="M100" s="15">
        <v>12</v>
      </c>
      <c r="N100" s="15">
        <v>4</v>
      </c>
      <c r="O100" s="15">
        <v>5</v>
      </c>
      <c r="P100">
        <v>101</v>
      </c>
      <c r="Q100">
        <v>61</v>
      </c>
      <c r="R100">
        <v>52</v>
      </c>
      <c r="S100" s="13">
        <f t="shared" si="39"/>
        <v>0.12871287128712872</v>
      </c>
      <c r="T100" s="13">
        <f t="shared" si="40"/>
        <v>6.0747663551401869E-2</v>
      </c>
      <c r="U100" s="2">
        <v>1090.5999999999999</v>
      </c>
      <c r="V100" s="2">
        <v>13.3</v>
      </c>
      <c r="W100">
        <v>12.81</v>
      </c>
      <c r="X100">
        <v>35.19</v>
      </c>
      <c r="Y100" s="32">
        <f t="shared" si="41"/>
        <v>0.26687500000000003</v>
      </c>
      <c r="Z100" s="15">
        <f t="shared" si="42"/>
        <v>51.78378378378379</v>
      </c>
      <c r="AA100">
        <v>30</v>
      </c>
      <c r="AB100">
        <v>181</v>
      </c>
      <c r="AC100">
        <v>94</v>
      </c>
      <c r="AD100" s="13">
        <f t="shared" si="43"/>
        <v>0.35135135135135137</v>
      </c>
      <c r="AE100" s="13">
        <f t="shared" si="44"/>
        <v>0.24324324324324326</v>
      </c>
      <c r="AF100" s="13">
        <f t="shared" si="45"/>
        <v>0.59459459459459463</v>
      </c>
      <c r="AG100">
        <v>66</v>
      </c>
      <c r="AH100">
        <v>65</v>
      </c>
      <c r="AI100" s="17">
        <f t="shared" si="46"/>
        <v>0.50381679389312972</v>
      </c>
      <c r="AJ100">
        <v>167</v>
      </c>
      <c r="AK100">
        <v>182</v>
      </c>
      <c r="AL100" s="32">
        <f t="shared" si="47"/>
        <v>0.31441441441441442</v>
      </c>
      <c r="AM100">
        <v>182</v>
      </c>
      <c r="AN100">
        <v>175</v>
      </c>
      <c r="AO100" s="33">
        <f t="shared" si="48"/>
        <v>0.32162162162162161</v>
      </c>
      <c r="AP100">
        <v>190</v>
      </c>
      <c r="AQ100">
        <v>214</v>
      </c>
      <c r="AR100" s="33">
        <f t="shared" si="49"/>
        <v>0.36396396396396397</v>
      </c>
      <c r="AS100" s="33">
        <f t="shared" si="50"/>
        <v>0.49433427762039661</v>
      </c>
      <c r="AT100">
        <v>6</v>
      </c>
      <c r="AU100">
        <v>392</v>
      </c>
      <c r="AV100">
        <v>360</v>
      </c>
      <c r="AW100">
        <v>323</v>
      </c>
      <c r="AX100" s="2">
        <v>28.9</v>
      </c>
      <c r="AY100" s="3">
        <v>6</v>
      </c>
      <c r="AZ100" s="2">
        <v>32.799999999999997</v>
      </c>
      <c r="BA100" s="2">
        <v>26.3</v>
      </c>
      <c r="BB100" s="21">
        <v>0.93800000000000006</v>
      </c>
      <c r="BC100">
        <v>1</v>
      </c>
      <c r="BD100" s="21">
        <v>0.76700000000000002</v>
      </c>
      <c r="BE100" s="2">
        <v>29.3</v>
      </c>
      <c r="BF100" s="2">
        <v>32.6</v>
      </c>
      <c r="BG100" s="2">
        <v>26</v>
      </c>
      <c r="BH100" s="21">
        <v>0.69400000000000006</v>
      </c>
      <c r="BI100" s="21">
        <v>-4.1509999999999998</v>
      </c>
      <c r="BJ100" t="s">
        <v>2152</v>
      </c>
      <c r="BK100" s="2">
        <v>35.9</v>
      </c>
      <c r="BL100" t="s">
        <v>1906</v>
      </c>
      <c r="BM100" s="2">
        <v>29.8</v>
      </c>
      <c r="BN100" t="s">
        <v>1565</v>
      </c>
      <c r="BO100" s="2">
        <v>28.3</v>
      </c>
      <c r="BP100" t="s">
        <v>787</v>
      </c>
      <c r="BQ100" s="2">
        <v>39.4</v>
      </c>
      <c r="BR100" t="s">
        <v>209</v>
      </c>
      <c r="BS100" s="2">
        <v>38.9</v>
      </c>
      <c r="BT100" s="32">
        <f t="shared" si="51"/>
        <v>7.724425887265135E-2</v>
      </c>
      <c r="BU100" s="34">
        <f t="shared" si="52"/>
        <v>0.92909090909090908</v>
      </c>
      <c r="BV100" s="35">
        <f t="shared" si="53"/>
        <v>936.81533497817429</v>
      </c>
      <c r="BW100" s="32">
        <f t="shared" si="54"/>
        <v>6.3351679635604286E-3</v>
      </c>
      <c r="BX100" s="36">
        <f t="shared" si="55"/>
        <v>2.0355767467449106</v>
      </c>
      <c r="BY100" s="37">
        <f t="shared" si="56"/>
        <v>2.1456079222446358</v>
      </c>
      <c r="BZ100" s="37">
        <f t="shared" si="57"/>
        <v>26.352466532184117</v>
      </c>
      <c r="CA100" s="37">
        <f t="shared" si="58"/>
        <v>30.258573262424349</v>
      </c>
      <c r="CB100" s="37">
        <f t="shared" si="59"/>
        <v>51.439574546121399</v>
      </c>
      <c r="CC100" s="37">
        <f t="shared" si="60"/>
        <v>55.180634513112047</v>
      </c>
      <c r="CD100" s="38">
        <f t="shared" si="61"/>
        <v>-3.7410599669906475</v>
      </c>
      <c r="CE100" s="3">
        <v>37</v>
      </c>
      <c r="CF100" s="3">
        <v>39</v>
      </c>
      <c r="CG100" s="3">
        <v>442</v>
      </c>
      <c r="CH100" s="3">
        <v>511</v>
      </c>
      <c r="CI100" s="3">
        <v>220</v>
      </c>
      <c r="CJ100" s="3">
        <v>209</v>
      </c>
      <c r="CK100" s="3">
        <v>244</v>
      </c>
      <c r="CL100" s="3">
        <v>236</v>
      </c>
      <c r="CM100" s="20">
        <f t="shared" si="62"/>
        <v>1.2229173701198341</v>
      </c>
      <c r="CN100" s="37">
        <f t="shared" si="63"/>
        <v>2.2040629613457261</v>
      </c>
      <c r="CO100" s="37">
        <f t="shared" si="64"/>
        <v>2.5159586634229516</v>
      </c>
      <c r="CP100" s="37">
        <f t="shared" si="65"/>
        <v>27.613166157237018</v>
      </c>
      <c r="CQ100" s="37">
        <f t="shared" si="66"/>
        <v>31.917326845902732</v>
      </c>
      <c r="CR100" s="37">
        <f t="shared" si="67"/>
        <v>52.814338885076836</v>
      </c>
      <c r="CS100" s="37">
        <f t="shared" si="68"/>
        <v>58.012600586363924</v>
      </c>
      <c r="CT100" s="22">
        <f t="shared" si="69"/>
        <v>1.4572017342964401</v>
      </c>
      <c r="CU100" s="35">
        <v>106</v>
      </c>
      <c r="CV100" s="35">
        <v>121</v>
      </c>
      <c r="CW100" s="35">
        <v>1222</v>
      </c>
      <c r="CX100" s="35">
        <v>1414</v>
      </c>
      <c r="CY100" s="35">
        <v>519</v>
      </c>
      <c r="CZ100" s="35">
        <v>548</v>
      </c>
      <c r="DA100" s="35">
        <v>707</v>
      </c>
      <c r="DB100" s="35">
        <v>693</v>
      </c>
      <c r="DC100">
        <v>23</v>
      </c>
      <c r="DD100">
        <v>19</v>
      </c>
      <c r="DE100" s="35">
        <f t="shared" si="70"/>
        <v>-4</v>
      </c>
      <c r="DF100" s="36">
        <f t="shared" si="71"/>
        <v>1.2653585182468363</v>
      </c>
      <c r="DG100" s="37">
        <f t="shared" si="72"/>
        <v>1.0452961672473866</v>
      </c>
      <c r="DH100" s="37">
        <f t="shared" si="73"/>
        <v>-0.22006235099944982</v>
      </c>
      <c r="DI100" s="2">
        <v>661.6</v>
      </c>
      <c r="DJ100">
        <v>20</v>
      </c>
      <c r="DK100">
        <v>23</v>
      </c>
      <c r="DL100">
        <v>-0.9</v>
      </c>
      <c r="DM100">
        <v>557</v>
      </c>
      <c r="DN100">
        <v>625</v>
      </c>
      <c r="DO100">
        <v>-0.7</v>
      </c>
      <c r="DP100">
        <v>417</v>
      </c>
      <c r="DQ100">
        <v>475</v>
      </c>
      <c r="DR100">
        <v>-1</v>
      </c>
      <c r="DS100">
        <v>276</v>
      </c>
      <c r="DT100">
        <v>342</v>
      </c>
      <c r="DU100">
        <v>-3.1</v>
      </c>
      <c r="DV100" s="39">
        <v>-6.6</v>
      </c>
      <c r="DW100" s="39">
        <v>-6.6</v>
      </c>
      <c r="DX100" s="39">
        <v>0.8</v>
      </c>
      <c r="DY100" s="39">
        <v>1</v>
      </c>
      <c r="DZ100" s="39">
        <v>3</v>
      </c>
      <c r="EA100" s="39">
        <v>-1.8</v>
      </c>
    </row>
    <row r="101" spans="1:131" x14ac:dyDescent="0.2">
      <c r="A101" s="12" t="s">
        <v>678</v>
      </c>
      <c r="B101" s="12" t="s">
        <v>679</v>
      </c>
      <c r="C101" t="s">
        <v>677</v>
      </c>
      <c r="D101" s="12" t="s">
        <v>210</v>
      </c>
      <c r="E101" s="12" t="s">
        <v>170</v>
      </c>
      <c r="F101">
        <v>12</v>
      </c>
      <c r="G101">
        <v>1</v>
      </c>
      <c r="H101">
        <v>1</v>
      </c>
      <c r="I101" s="31">
        <f t="shared" si="37"/>
        <v>2</v>
      </c>
      <c r="J101">
        <v>1</v>
      </c>
      <c r="K101">
        <v>0</v>
      </c>
      <c r="L101" s="16">
        <f t="shared" si="38"/>
        <v>1.1642949547214865</v>
      </c>
      <c r="M101" s="15">
        <v>1</v>
      </c>
      <c r="N101" s="15">
        <v>1</v>
      </c>
      <c r="O101" s="15">
        <v>0</v>
      </c>
      <c r="P101">
        <v>8</v>
      </c>
      <c r="Q101">
        <v>3</v>
      </c>
      <c r="R101">
        <v>7</v>
      </c>
      <c r="S101" s="13">
        <f t="shared" si="39"/>
        <v>0.125</v>
      </c>
      <c r="T101" s="13">
        <f t="shared" si="40"/>
        <v>5.5555555555555552E-2</v>
      </c>
      <c r="U101" s="2">
        <v>103.0666666667</v>
      </c>
      <c r="V101" s="2">
        <v>8.5833333333000006</v>
      </c>
      <c r="W101">
        <v>8.59</v>
      </c>
      <c r="X101">
        <v>41.37</v>
      </c>
      <c r="Y101" s="32">
        <f t="shared" si="41"/>
        <v>0.17193755004003206</v>
      </c>
      <c r="Z101" s="15">
        <f t="shared" si="42"/>
        <v>20</v>
      </c>
      <c r="AA101">
        <v>1</v>
      </c>
      <c r="AB101">
        <v>22</v>
      </c>
      <c r="AC101">
        <v>12</v>
      </c>
      <c r="AD101" s="13">
        <f t="shared" si="43"/>
        <v>0.5</v>
      </c>
      <c r="AE101" s="13">
        <f t="shared" si="44"/>
        <v>0.5</v>
      </c>
      <c r="AF101" s="13">
        <f t="shared" si="45"/>
        <v>1</v>
      </c>
      <c r="AG101">
        <v>15</v>
      </c>
      <c r="AH101">
        <v>25</v>
      </c>
      <c r="AI101" s="17">
        <f t="shared" si="46"/>
        <v>0.375</v>
      </c>
      <c r="AJ101">
        <v>11</v>
      </c>
      <c r="AK101">
        <v>16</v>
      </c>
      <c r="AL101" s="32">
        <f t="shared" si="47"/>
        <v>0.2967032967032967</v>
      </c>
      <c r="AM101">
        <v>6</v>
      </c>
      <c r="AN101">
        <v>18</v>
      </c>
      <c r="AO101" s="33">
        <f t="shared" si="48"/>
        <v>0.26373626373626374</v>
      </c>
      <c r="AP101">
        <v>14</v>
      </c>
      <c r="AQ101">
        <v>26</v>
      </c>
      <c r="AR101" s="33">
        <f t="shared" si="49"/>
        <v>0.43956043956043955</v>
      </c>
      <c r="AS101" s="33">
        <f t="shared" si="50"/>
        <v>0.52941176470588236</v>
      </c>
      <c r="AU101">
        <v>41</v>
      </c>
      <c r="AV101">
        <v>32</v>
      </c>
      <c r="AW101">
        <v>30</v>
      </c>
      <c r="AX101" s="2">
        <v>26.6</v>
      </c>
      <c r="AZ101" s="2">
        <v>32.4</v>
      </c>
      <c r="BA101" s="2">
        <v>22.7</v>
      </c>
      <c r="BB101" s="21">
        <v>-1.917</v>
      </c>
      <c r="BD101" s="21">
        <v>4.4889999999999999</v>
      </c>
      <c r="BE101" s="2">
        <v>25.8</v>
      </c>
      <c r="BF101" s="2">
        <v>31.9</v>
      </c>
      <c r="BG101" s="2">
        <v>19.7</v>
      </c>
      <c r="BH101" s="21">
        <v>1.798</v>
      </c>
      <c r="BI101" s="21">
        <v>-1.843</v>
      </c>
      <c r="BJ101" t="s">
        <v>3672</v>
      </c>
      <c r="BK101" s="2">
        <v>40.6</v>
      </c>
      <c r="BL101" t="s">
        <v>831</v>
      </c>
      <c r="BM101" s="2">
        <v>30.2</v>
      </c>
      <c r="BN101" t="s">
        <v>2794</v>
      </c>
      <c r="BO101" s="2">
        <v>29.7</v>
      </c>
      <c r="BP101" t="s">
        <v>1591</v>
      </c>
      <c r="BQ101" s="2">
        <v>25.6</v>
      </c>
      <c r="BR101" t="s">
        <v>2691</v>
      </c>
      <c r="BS101" s="2">
        <v>20.8</v>
      </c>
      <c r="BT101" s="32">
        <f t="shared" si="51"/>
        <v>0.05</v>
      </c>
      <c r="BU101" s="34">
        <f t="shared" si="52"/>
        <v>0.96226415094339623</v>
      </c>
      <c r="BV101" s="35">
        <f t="shared" si="53"/>
        <v>967.2641509433962</v>
      </c>
      <c r="BW101" s="32">
        <f t="shared" si="54"/>
        <v>1.2264150943396238E-2</v>
      </c>
      <c r="BX101" s="36">
        <f t="shared" si="55"/>
        <v>1.1650485436938447</v>
      </c>
      <c r="BY101" s="37">
        <f t="shared" si="56"/>
        <v>1.1650485436938447</v>
      </c>
      <c r="BZ101" s="37">
        <f t="shared" si="57"/>
        <v>23.300970873876896</v>
      </c>
      <c r="CA101" s="37">
        <f t="shared" si="58"/>
        <v>30.873786407886886</v>
      </c>
      <c r="CB101" s="37">
        <f t="shared" si="59"/>
        <v>44.271844660366106</v>
      </c>
      <c r="CC101" s="37">
        <f t="shared" si="60"/>
        <v>54.174757281763782</v>
      </c>
      <c r="CD101" s="38">
        <f t="shared" si="61"/>
        <v>-9.9029126213976753</v>
      </c>
      <c r="CE101" s="3">
        <v>2</v>
      </c>
      <c r="CF101" s="3">
        <v>2</v>
      </c>
      <c r="CG101" s="3">
        <v>38</v>
      </c>
      <c r="CH101" s="3">
        <v>51</v>
      </c>
      <c r="CI101" s="3">
        <v>11</v>
      </c>
      <c r="CJ101" s="3">
        <v>13</v>
      </c>
      <c r="CK101" s="3">
        <v>27</v>
      </c>
      <c r="CL101" s="3">
        <v>25</v>
      </c>
      <c r="CM101" s="20">
        <f t="shared" si="62"/>
        <v>-4.3667949743388519</v>
      </c>
      <c r="CN101" s="37">
        <f t="shared" si="63"/>
        <v>1.4503263234227703</v>
      </c>
      <c r="CO101" s="37">
        <f t="shared" si="64"/>
        <v>2.6589315929417454</v>
      </c>
      <c r="CP101" s="37">
        <f t="shared" si="65"/>
        <v>24.897268552090893</v>
      </c>
      <c r="CQ101" s="37">
        <f t="shared" si="66"/>
        <v>33.236644911771819</v>
      </c>
      <c r="CR101" s="37">
        <f t="shared" si="67"/>
        <v>47.256466038191938</v>
      </c>
      <c r="CS101" s="37">
        <f t="shared" si="68"/>
        <v>60.309402948996862</v>
      </c>
      <c r="CT101" s="22">
        <f t="shared" si="69"/>
        <v>3.1500242894072485</v>
      </c>
      <c r="CU101" s="35">
        <v>12</v>
      </c>
      <c r="CV101" s="35">
        <v>22</v>
      </c>
      <c r="CW101" s="35">
        <v>194</v>
      </c>
      <c r="CX101" s="35">
        <v>253</v>
      </c>
      <c r="CY101" s="35">
        <v>85</v>
      </c>
      <c r="CZ101" s="35">
        <v>108</v>
      </c>
      <c r="DA101" s="35">
        <v>116</v>
      </c>
      <c r="DB101" s="35">
        <v>100</v>
      </c>
      <c r="DC101">
        <v>3</v>
      </c>
      <c r="DD101">
        <v>2</v>
      </c>
      <c r="DE101" s="35">
        <f t="shared" si="70"/>
        <v>-1</v>
      </c>
      <c r="DF101" s="36">
        <f t="shared" si="71"/>
        <v>1.747572815540767</v>
      </c>
      <c r="DG101" s="37">
        <f t="shared" si="72"/>
        <v>1.1650485436938447</v>
      </c>
      <c r="DH101" s="37">
        <f t="shared" si="73"/>
        <v>-0.58252427184692235</v>
      </c>
      <c r="DI101" s="2">
        <v>60.4</v>
      </c>
      <c r="DJ101">
        <v>1</v>
      </c>
      <c r="DK101">
        <v>1</v>
      </c>
      <c r="DL101">
        <v>8.8000000000000007</v>
      </c>
      <c r="DM101">
        <v>42</v>
      </c>
      <c r="DN101">
        <v>52</v>
      </c>
      <c r="DO101">
        <v>5</v>
      </c>
      <c r="DP101">
        <v>28</v>
      </c>
      <c r="DQ101">
        <v>37</v>
      </c>
      <c r="DR101">
        <v>3.1</v>
      </c>
      <c r="DS101">
        <v>20</v>
      </c>
      <c r="DT101">
        <v>27</v>
      </c>
      <c r="DU101">
        <v>1.3</v>
      </c>
      <c r="DV101" s="39">
        <v>-1</v>
      </c>
      <c r="DW101" s="39">
        <v>-1</v>
      </c>
      <c r="DX101" s="39">
        <v>0.2</v>
      </c>
      <c r="DY101" s="39">
        <v>0.2</v>
      </c>
      <c r="DZ101" s="39">
        <v>0.30000000000000004</v>
      </c>
      <c r="EA101" s="39">
        <v>-0.30000000000000004</v>
      </c>
    </row>
    <row r="102" spans="1:131" x14ac:dyDescent="0.2">
      <c r="A102" s="12" t="s">
        <v>683</v>
      </c>
      <c r="B102" s="12" t="s">
        <v>679</v>
      </c>
      <c r="C102" t="s">
        <v>682</v>
      </c>
      <c r="D102" t="s">
        <v>684</v>
      </c>
      <c r="E102" s="12" t="s">
        <v>229</v>
      </c>
      <c r="F102">
        <v>79</v>
      </c>
      <c r="G102">
        <v>14</v>
      </c>
      <c r="H102">
        <v>9</v>
      </c>
      <c r="I102" s="31">
        <f t="shared" si="37"/>
        <v>23</v>
      </c>
      <c r="J102">
        <v>3</v>
      </c>
      <c r="K102">
        <v>5</v>
      </c>
      <c r="L102" s="16">
        <f t="shared" si="38"/>
        <v>1.3233601841196778</v>
      </c>
      <c r="M102" s="15">
        <v>14</v>
      </c>
      <c r="N102" s="15">
        <v>3</v>
      </c>
      <c r="O102" s="15">
        <v>5</v>
      </c>
      <c r="P102">
        <v>165</v>
      </c>
      <c r="Q102">
        <v>56</v>
      </c>
      <c r="R102">
        <v>77</v>
      </c>
      <c r="S102" s="13">
        <f t="shared" si="39"/>
        <v>8.4848484848484854E-2</v>
      </c>
      <c r="T102" s="13">
        <f t="shared" si="40"/>
        <v>4.6979865771812082E-2</v>
      </c>
      <c r="U102" s="2">
        <v>1042.8</v>
      </c>
      <c r="V102" s="2">
        <v>13.2</v>
      </c>
      <c r="W102">
        <v>12.93</v>
      </c>
      <c r="X102">
        <v>34.19</v>
      </c>
      <c r="Y102" s="32">
        <f t="shared" si="41"/>
        <v>0.27440577249575554</v>
      </c>
      <c r="Z102" s="15">
        <f t="shared" si="42"/>
        <v>44.432432432432435</v>
      </c>
      <c r="AA102">
        <v>12</v>
      </c>
      <c r="AB102">
        <v>224</v>
      </c>
      <c r="AC102">
        <v>146</v>
      </c>
      <c r="AD102" s="13">
        <f t="shared" si="43"/>
        <v>0.3783783783783784</v>
      </c>
      <c r="AE102" s="13">
        <f t="shared" si="44"/>
        <v>0.21621621621621623</v>
      </c>
      <c r="AF102" s="13">
        <f t="shared" si="45"/>
        <v>0.59459459459459463</v>
      </c>
      <c r="AG102">
        <v>5</v>
      </c>
      <c r="AH102">
        <v>10</v>
      </c>
      <c r="AI102" s="17">
        <f t="shared" si="46"/>
        <v>0.33333333333333331</v>
      </c>
      <c r="AJ102">
        <v>180</v>
      </c>
      <c r="AK102">
        <v>180</v>
      </c>
      <c r="AL102" s="32">
        <f t="shared" si="47"/>
        <v>0.3592814371257485</v>
      </c>
      <c r="AM102">
        <v>171</v>
      </c>
      <c r="AN102">
        <v>133</v>
      </c>
      <c r="AO102" s="33">
        <f t="shared" si="48"/>
        <v>0.30339321357285431</v>
      </c>
      <c r="AP102">
        <v>186</v>
      </c>
      <c r="AQ102">
        <v>152</v>
      </c>
      <c r="AR102" s="33">
        <f t="shared" si="49"/>
        <v>0.33732534930139718</v>
      </c>
      <c r="AS102" s="33">
        <f t="shared" si="50"/>
        <v>0.54216867469879515</v>
      </c>
      <c r="AT102">
        <v>5</v>
      </c>
      <c r="AU102">
        <v>397</v>
      </c>
      <c r="AV102">
        <v>354</v>
      </c>
      <c r="AW102">
        <v>278</v>
      </c>
      <c r="AX102" s="2">
        <v>28.8</v>
      </c>
      <c r="AY102" s="3">
        <v>6</v>
      </c>
      <c r="AZ102" s="2">
        <v>33.299999999999997</v>
      </c>
      <c r="BA102" s="2">
        <v>25.7</v>
      </c>
      <c r="BB102" s="21">
        <v>0.57000000000000006</v>
      </c>
      <c r="BC102">
        <v>6</v>
      </c>
      <c r="BD102" s="21">
        <v>-0.46700000000000003</v>
      </c>
      <c r="BE102" s="2">
        <v>30.3</v>
      </c>
      <c r="BF102" s="2">
        <v>33.6</v>
      </c>
      <c r="BG102" s="2">
        <v>26.9</v>
      </c>
      <c r="BH102" s="21">
        <v>1.6419999999999999</v>
      </c>
      <c r="BI102" s="21">
        <v>15.693</v>
      </c>
      <c r="BJ102" t="s">
        <v>3668</v>
      </c>
      <c r="BK102" s="2">
        <v>59.4</v>
      </c>
      <c r="BL102" t="s">
        <v>3327</v>
      </c>
      <c r="BM102" s="2">
        <v>45.2</v>
      </c>
      <c r="BN102" t="s">
        <v>2081</v>
      </c>
      <c r="BO102" s="2">
        <v>35.4</v>
      </c>
      <c r="BP102" t="s">
        <v>3595</v>
      </c>
      <c r="BQ102" s="2">
        <v>39.299999999999997</v>
      </c>
      <c r="BR102" t="s">
        <v>1110</v>
      </c>
      <c r="BS102" s="2">
        <v>36.9</v>
      </c>
      <c r="BT102" s="32">
        <f t="shared" si="51"/>
        <v>6.7518248175182483E-2</v>
      </c>
      <c r="BU102" s="34">
        <f t="shared" si="52"/>
        <v>0.92619047619047623</v>
      </c>
      <c r="BV102" s="35">
        <f t="shared" si="53"/>
        <v>932.9423010079945</v>
      </c>
      <c r="BW102" s="32">
        <f t="shared" si="54"/>
        <v>-6.2912756343412868E-3</v>
      </c>
      <c r="BX102" s="36">
        <f t="shared" si="55"/>
        <v>2.1288837744533948</v>
      </c>
      <c r="BY102" s="37">
        <f t="shared" si="56"/>
        <v>1.7836593785960875</v>
      </c>
      <c r="BZ102" s="37">
        <f t="shared" si="57"/>
        <v>31.530494821634065</v>
      </c>
      <c r="CA102" s="37">
        <f t="shared" si="58"/>
        <v>24.165707710011507</v>
      </c>
      <c r="CB102" s="37">
        <f t="shared" si="59"/>
        <v>62.140391254315311</v>
      </c>
      <c r="CC102" s="37">
        <f t="shared" si="60"/>
        <v>45.742232451093216</v>
      </c>
      <c r="CD102" s="38">
        <f t="shared" si="61"/>
        <v>16.398158803222096</v>
      </c>
      <c r="CE102" s="3">
        <v>37</v>
      </c>
      <c r="CF102" s="3">
        <v>31</v>
      </c>
      <c r="CG102" s="3">
        <v>511</v>
      </c>
      <c r="CH102" s="3">
        <v>389</v>
      </c>
      <c r="CI102" s="3">
        <v>249</v>
      </c>
      <c r="CJ102" s="3">
        <v>193</v>
      </c>
      <c r="CK102" s="3">
        <v>182</v>
      </c>
      <c r="CL102" s="3">
        <v>283</v>
      </c>
      <c r="CM102" s="20">
        <f t="shared" si="62"/>
        <v>-0.8638893895489872</v>
      </c>
      <c r="CN102" s="37">
        <f t="shared" si="63"/>
        <v>2.2213912573444752</v>
      </c>
      <c r="CO102" s="37">
        <f t="shared" si="64"/>
        <v>1.5327599675676877</v>
      </c>
      <c r="CP102" s="37">
        <f t="shared" si="65"/>
        <v>31.121691515396094</v>
      </c>
      <c r="CQ102" s="37">
        <f t="shared" si="66"/>
        <v>25.634855109755243</v>
      </c>
      <c r="CR102" s="37">
        <f t="shared" si="67"/>
        <v>61.332612615280958</v>
      </c>
      <c r="CS102" s="37">
        <f t="shared" si="68"/>
        <v>47.937623333493768</v>
      </c>
      <c r="CT102" s="22">
        <f t="shared" si="69"/>
        <v>3.0031695214349057</v>
      </c>
      <c r="CU102" s="35">
        <v>100</v>
      </c>
      <c r="CV102" s="35">
        <v>69</v>
      </c>
      <c r="CW102" s="35">
        <v>1301</v>
      </c>
      <c r="CX102" s="35">
        <v>1085</v>
      </c>
      <c r="CY102" s="35">
        <v>653</v>
      </c>
      <c r="CZ102" s="35">
        <v>486</v>
      </c>
      <c r="DA102" s="35">
        <v>518</v>
      </c>
      <c r="DB102" s="35">
        <v>707</v>
      </c>
      <c r="DC102">
        <v>16</v>
      </c>
      <c r="DD102">
        <v>34</v>
      </c>
      <c r="DE102" s="35">
        <f t="shared" si="70"/>
        <v>18</v>
      </c>
      <c r="DF102" s="36">
        <f t="shared" si="71"/>
        <v>0.92059838895281931</v>
      </c>
      <c r="DG102" s="37">
        <f t="shared" si="72"/>
        <v>1.9562715765247414</v>
      </c>
      <c r="DH102" s="37">
        <f t="shared" si="73"/>
        <v>1.0356731875719218</v>
      </c>
      <c r="DI102" s="2">
        <v>635.5</v>
      </c>
      <c r="DJ102">
        <v>18</v>
      </c>
      <c r="DK102">
        <v>18</v>
      </c>
      <c r="DL102">
        <v>-8</v>
      </c>
      <c r="DM102">
        <v>662</v>
      </c>
      <c r="DN102">
        <v>496</v>
      </c>
      <c r="DO102">
        <v>0</v>
      </c>
      <c r="DP102">
        <v>480</v>
      </c>
      <c r="DQ102">
        <v>372</v>
      </c>
      <c r="DR102">
        <v>-0.30000000000000004</v>
      </c>
      <c r="DS102">
        <v>330</v>
      </c>
      <c r="DT102">
        <v>260</v>
      </c>
      <c r="DU102">
        <v>0</v>
      </c>
      <c r="DV102" s="39">
        <v>10.6</v>
      </c>
      <c r="DW102" s="39">
        <v>10.6</v>
      </c>
      <c r="DX102" s="39">
        <v>-0.1</v>
      </c>
      <c r="DY102" s="39">
        <v>0.30000000000000004</v>
      </c>
      <c r="DZ102" s="39">
        <v>-8</v>
      </c>
      <c r="EA102" s="39">
        <v>2.8</v>
      </c>
    </row>
    <row r="103" spans="1:131" x14ac:dyDescent="0.2">
      <c r="A103" s="12" t="s">
        <v>689</v>
      </c>
      <c r="B103" s="12" t="s">
        <v>679</v>
      </c>
      <c r="C103" t="s">
        <v>688</v>
      </c>
      <c r="D103" t="s">
        <v>271</v>
      </c>
      <c r="E103" s="12" t="s">
        <v>229</v>
      </c>
      <c r="F103">
        <v>63</v>
      </c>
      <c r="G103">
        <v>4</v>
      </c>
      <c r="H103">
        <v>12</v>
      </c>
      <c r="I103" s="31">
        <f t="shared" si="37"/>
        <v>16</v>
      </c>
      <c r="J103">
        <v>8</v>
      </c>
      <c r="K103">
        <v>3</v>
      </c>
      <c r="L103" s="16">
        <f t="shared" si="38"/>
        <v>1.3141383951996846</v>
      </c>
      <c r="M103" s="15">
        <v>4</v>
      </c>
      <c r="N103" s="15">
        <v>9</v>
      </c>
      <c r="O103" s="15">
        <v>3</v>
      </c>
      <c r="P103">
        <v>103</v>
      </c>
      <c r="Q103">
        <v>40</v>
      </c>
      <c r="R103">
        <v>31</v>
      </c>
      <c r="S103" s="13">
        <f t="shared" si="39"/>
        <v>3.8834951456310676E-2</v>
      </c>
      <c r="T103" s="13">
        <f t="shared" si="40"/>
        <v>2.2988505747126436E-2</v>
      </c>
      <c r="U103" s="2">
        <v>730.51666666669996</v>
      </c>
      <c r="V103" s="2">
        <v>11.583333333300001</v>
      </c>
      <c r="W103">
        <v>11.44</v>
      </c>
      <c r="X103">
        <v>37.32</v>
      </c>
      <c r="Y103" s="32">
        <f t="shared" si="41"/>
        <v>0.23461853978671041</v>
      </c>
      <c r="Z103" s="15">
        <f t="shared" si="42"/>
        <v>142.54545454545453</v>
      </c>
      <c r="AA103">
        <v>26</v>
      </c>
      <c r="AB103">
        <v>67</v>
      </c>
      <c r="AC103">
        <v>93</v>
      </c>
      <c r="AD103" s="13">
        <f t="shared" si="43"/>
        <v>0.18181818181818182</v>
      </c>
      <c r="AE103" s="13">
        <f t="shared" si="44"/>
        <v>0.54545454545454541</v>
      </c>
      <c r="AF103" s="13">
        <f t="shared" si="45"/>
        <v>0.72727272727272729</v>
      </c>
      <c r="AG103">
        <v>7</v>
      </c>
      <c r="AH103">
        <v>14</v>
      </c>
      <c r="AI103" s="17">
        <f t="shared" si="46"/>
        <v>0.33333333333333331</v>
      </c>
      <c r="AJ103">
        <v>101</v>
      </c>
      <c r="AK103">
        <v>106</v>
      </c>
      <c r="AL103" s="32">
        <f t="shared" si="47"/>
        <v>0.30576070901033975</v>
      </c>
      <c r="AM103">
        <v>96</v>
      </c>
      <c r="AN103">
        <v>116</v>
      </c>
      <c r="AO103" s="33">
        <f t="shared" si="48"/>
        <v>0.31314623338257014</v>
      </c>
      <c r="AP103">
        <v>126</v>
      </c>
      <c r="AQ103">
        <v>132</v>
      </c>
      <c r="AR103" s="33">
        <f t="shared" si="49"/>
        <v>0.38109305760709011</v>
      </c>
      <c r="AS103" s="33">
        <f t="shared" si="50"/>
        <v>0.49403341288782815</v>
      </c>
      <c r="AT103">
        <v>4</v>
      </c>
      <c r="AU103">
        <v>244</v>
      </c>
      <c r="AV103">
        <v>269</v>
      </c>
      <c r="AW103">
        <v>211</v>
      </c>
      <c r="AX103" s="2">
        <v>28</v>
      </c>
      <c r="AY103" s="3">
        <v>9</v>
      </c>
      <c r="AZ103" s="2">
        <v>32.4</v>
      </c>
      <c r="BA103" s="2">
        <v>25</v>
      </c>
      <c r="BB103" s="21">
        <v>0.20899999999999999</v>
      </c>
      <c r="BC103">
        <v>9</v>
      </c>
      <c r="BD103" s="21">
        <v>-1.1240000000000001</v>
      </c>
      <c r="BE103" s="2">
        <v>27</v>
      </c>
      <c r="BF103" s="2">
        <v>29.7</v>
      </c>
      <c r="BG103" s="2">
        <v>24.2</v>
      </c>
      <c r="BH103" s="21">
        <v>0.56000000000000005</v>
      </c>
      <c r="BI103" s="21">
        <v>2.8540000000000001</v>
      </c>
      <c r="BJ103" t="s">
        <v>2117</v>
      </c>
      <c r="BK103" s="2">
        <v>49.4</v>
      </c>
      <c r="BL103" t="s">
        <v>3448</v>
      </c>
      <c r="BM103" s="2">
        <v>43.1</v>
      </c>
      <c r="BN103" t="s">
        <v>1316</v>
      </c>
      <c r="BO103" s="2">
        <v>19</v>
      </c>
      <c r="BP103" t="s">
        <v>783</v>
      </c>
      <c r="BQ103" s="2">
        <v>33.799999999999997</v>
      </c>
      <c r="BR103" t="s">
        <v>634</v>
      </c>
      <c r="BS103" s="2">
        <v>32.799999999999997</v>
      </c>
      <c r="BT103" s="32">
        <f t="shared" si="51"/>
        <v>5.6122448979591837E-2</v>
      </c>
      <c r="BU103" s="34">
        <f t="shared" si="52"/>
        <v>0.91520467836257313</v>
      </c>
      <c r="BV103" s="35">
        <f t="shared" si="53"/>
        <v>920.81692326053223</v>
      </c>
      <c r="BW103" s="32">
        <f t="shared" si="54"/>
        <v>-2.8672872657835032E-2</v>
      </c>
      <c r="BX103" s="36">
        <f t="shared" si="55"/>
        <v>1.8088386433762227</v>
      </c>
      <c r="BY103" s="37">
        <f t="shared" si="56"/>
        <v>2.3843782117232024</v>
      </c>
      <c r="BZ103" s="37">
        <f t="shared" si="57"/>
        <v>32.230215827430875</v>
      </c>
      <c r="CA103" s="37">
        <f t="shared" si="58"/>
        <v>28.119218910666731</v>
      </c>
      <c r="CB103" s="37">
        <f t="shared" si="59"/>
        <v>57.63617677303327</v>
      </c>
      <c r="CC103" s="37">
        <f t="shared" si="60"/>
        <v>53.442959917933848</v>
      </c>
      <c r="CD103" s="38">
        <f t="shared" si="61"/>
        <v>4.193216855099422</v>
      </c>
      <c r="CE103" s="3">
        <v>22</v>
      </c>
      <c r="CF103" s="3">
        <v>29</v>
      </c>
      <c r="CG103" s="3">
        <v>370</v>
      </c>
      <c r="CH103" s="3">
        <v>313</v>
      </c>
      <c r="CI103" s="3">
        <v>163</v>
      </c>
      <c r="CJ103" s="3">
        <v>154</v>
      </c>
      <c r="CK103" s="3">
        <v>154</v>
      </c>
      <c r="CL103" s="3">
        <v>146</v>
      </c>
      <c r="CM103" s="20">
        <f t="shared" si="62"/>
        <v>0.26841494579154634</v>
      </c>
      <c r="CN103" s="37">
        <f t="shared" si="63"/>
        <v>2.6029704486296126</v>
      </c>
      <c r="CO103" s="37">
        <f t="shared" si="64"/>
        <v>2.0670647680293985</v>
      </c>
      <c r="CP103" s="37">
        <f t="shared" si="65"/>
        <v>30.291430612974025</v>
      </c>
      <c r="CQ103" s="37">
        <f t="shared" si="66"/>
        <v>28.377481753687544</v>
      </c>
      <c r="CR103" s="37">
        <f t="shared" si="67"/>
        <v>56.295615781146331</v>
      </c>
      <c r="CS103" s="37">
        <f t="shared" si="68"/>
        <v>54.381666921859853</v>
      </c>
      <c r="CT103" s="22">
        <f t="shared" si="69"/>
        <v>2.279267995812944</v>
      </c>
      <c r="CU103" s="35">
        <v>102</v>
      </c>
      <c r="CV103" s="35">
        <v>81</v>
      </c>
      <c r="CW103" s="35">
        <v>1085</v>
      </c>
      <c r="CX103" s="35">
        <v>1031</v>
      </c>
      <c r="CY103" s="35">
        <v>486</v>
      </c>
      <c r="CZ103" s="35">
        <v>478</v>
      </c>
      <c r="DA103" s="35">
        <v>541</v>
      </c>
      <c r="DB103" s="35">
        <v>533</v>
      </c>
      <c r="DC103">
        <v>2</v>
      </c>
      <c r="DD103">
        <v>8</v>
      </c>
      <c r="DE103" s="35">
        <f t="shared" si="70"/>
        <v>6</v>
      </c>
      <c r="DF103" s="36">
        <f t="shared" si="71"/>
        <v>0.1644398766705657</v>
      </c>
      <c r="DG103" s="37">
        <f t="shared" si="72"/>
        <v>0.6577595066822628</v>
      </c>
      <c r="DH103" s="37">
        <f t="shared" si="73"/>
        <v>0.4933196300116971</v>
      </c>
      <c r="DI103" s="2">
        <v>454.9</v>
      </c>
      <c r="DJ103">
        <v>11</v>
      </c>
      <c r="DK103">
        <v>13</v>
      </c>
      <c r="DL103">
        <v>-11.6</v>
      </c>
      <c r="DM103">
        <v>459</v>
      </c>
      <c r="DN103">
        <v>399</v>
      </c>
      <c r="DO103">
        <v>2</v>
      </c>
      <c r="DP103">
        <v>360</v>
      </c>
      <c r="DQ103">
        <v>311</v>
      </c>
      <c r="DR103">
        <v>2</v>
      </c>
      <c r="DS103">
        <v>252</v>
      </c>
      <c r="DT103">
        <v>212</v>
      </c>
      <c r="DU103">
        <v>2.2000000000000002</v>
      </c>
      <c r="DV103" s="39">
        <v>5.3</v>
      </c>
      <c r="DW103" s="39">
        <v>5.3</v>
      </c>
      <c r="DX103" s="39">
        <v>0.7</v>
      </c>
      <c r="DY103" s="39">
        <v>-1.6</v>
      </c>
      <c r="DZ103" s="39">
        <v>-2.6</v>
      </c>
      <c r="EA103" s="39">
        <v>1.8</v>
      </c>
    </row>
    <row r="104" spans="1:131" x14ac:dyDescent="0.2">
      <c r="A104" s="12" t="s">
        <v>474</v>
      </c>
      <c r="B104" s="12" t="s">
        <v>679</v>
      </c>
      <c r="C104" t="s">
        <v>691</v>
      </c>
      <c r="D104" s="12" t="s">
        <v>610</v>
      </c>
      <c r="E104" s="12" t="s">
        <v>229</v>
      </c>
      <c r="F104">
        <v>56</v>
      </c>
      <c r="G104">
        <v>2</v>
      </c>
      <c r="H104">
        <v>3</v>
      </c>
      <c r="I104" s="31">
        <f t="shared" si="37"/>
        <v>5</v>
      </c>
      <c r="J104">
        <v>2</v>
      </c>
      <c r="K104">
        <v>1</v>
      </c>
      <c r="L104" s="16">
        <f t="shared" si="38"/>
        <v>0.75779901486134449</v>
      </c>
      <c r="M104" s="15">
        <v>2</v>
      </c>
      <c r="N104" s="15">
        <v>2</v>
      </c>
      <c r="O104" s="15">
        <v>1</v>
      </c>
      <c r="P104">
        <v>42</v>
      </c>
      <c r="Q104">
        <v>16</v>
      </c>
      <c r="R104">
        <v>16</v>
      </c>
      <c r="S104" s="13">
        <f t="shared" si="39"/>
        <v>4.7619047619047616E-2</v>
      </c>
      <c r="T104" s="13">
        <f t="shared" si="40"/>
        <v>2.7027027027027029E-2</v>
      </c>
      <c r="U104" s="2">
        <v>395.88333333330002</v>
      </c>
      <c r="V104" s="2">
        <v>7.0666666666999998</v>
      </c>
      <c r="W104">
        <v>7.05</v>
      </c>
      <c r="X104">
        <v>41.07</v>
      </c>
      <c r="Y104" s="32">
        <f t="shared" si="41"/>
        <v>0.14650872817955113</v>
      </c>
      <c r="Z104" s="15">
        <f t="shared" si="42"/>
        <v>29.8</v>
      </c>
      <c r="AA104">
        <v>15</v>
      </c>
      <c r="AB104">
        <v>146</v>
      </c>
      <c r="AC104">
        <v>39</v>
      </c>
      <c r="AD104" s="13">
        <f t="shared" si="43"/>
        <v>0.2</v>
      </c>
      <c r="AE104" s="13">
        <f t="shared" si="44"/>
        <v>0.3</v>
      </c>
      <c r="AF104" s="13">
        <f t="shared" si="45"/>
        <v>0.5</v>
      </c>
      <c r="AG104">
        <v>2</v>
      </c>
      <c r="AH104">
        <v>1</v>
      </c>
      <c r="AI104" s="17">
        <f t="shared" si="46"/>
        <v>0.66666666666666663</v>
      </c>
      <c r="AJ104">
        <v>56</v>
      </c>
      <c r="AK104">
        <v>63</v>
      </c>
      <c r="AL104" s="32">
        <f t="shared" si="47"/>
        <v>0.30670103092783507</v>
      </c>
      <c r="AM104">
        <v>57</v>
      </c>
      <c r="AN104">
        <v>49</v>
      </c>
      <c r="AO104" s="33">
        <f t="shared" si="48"/>
        <v>0.27319587628865977</v>
      </c>
      <c r="AP104">
        <v>98</v>
      </c>
      <c r="AQ104">
        <v>65</v>
      </c>
      <c r="AR104" s="33">
        <f t="shared" si="49"/>
        <v>0.42010309278350516</v>
      </c>
      <c r="AS104" s="33">
        <f t="shared" si="50"/>
        <v>0.52888888888888885</v>
      </c>
      <c r="AT104">
        <v>13</v>
      </c>
      <c r="AU104">
        <v>148</v>
      </c>
      <c r="AV104">
        <v>142</v>
      </c>
      <c r="AW104">
        <v>132</v>
      </c>
      <c r="AX104" s="2">
        <v>26.1</v>
      </c>
      <c r="AY104" s="3">
        <v>15</v>
      </c>
      <c r="AZ104" s="2">
        <v>31.8</v>
      </c>
      <c r="BA104" s="2">
        <v>22.2</v>
      </c>
      <c r="BB104" s="21">
        <v>-1.0429999999999999</v>
      </c>
      <c r="BC104">
        <v>14</v>
      </c>
      <c r="BD104" s="21">
        <v>-1.34</v>
      </c>
      <c r="BE104" s="2">
        <v>25.4</v>
      </c>
      <c r="BF104" s="2">
        <v>32.299999999999997</v>
      </c>
      <c r="BG104" s="2">
        <v>18.5</v>
      </c>
      <c r="BH104" s="21">
        <v>-4.8289999999999997</v>
      </c>
      <c r="BI104" s="21">
        <v>2.2160000000000002</v>
      </c>
      <c r="BJ104" t="s">
        <v>1068</v>
      </c>
      <c r="BK104" s="2">
        <v>60.6</v>
      </c>
      <c r="BL104" t="s">
        <v>2377</v>
      </c>
      <c r="BM104" s="2">
        <v>25.3</v>
      </c>
      <c r="BN104" t="s">
        <v>3173</v>
      </c>
      <c r="BO104" s="2">
        <v>23.9</v>
      </c>
      <c r="BP104" t="s">
        <v>606</v>
      </c>
      <c r="BQ104" s="2">
        <v>29.7</v>
      </c>
      <c r="BR104" t="s">
        <v>1054</v>
      </c>
      <c r="BS104" s="2">
        <v>26.7</v>
      </c>
      <c r="BT104" s="32">
        <f t="shared" si="51"/>
        <v>6.7114093959731544E-2</v>
      </c>
      <c r="BU104" s="34">
        <f t="shared" si="52"/>
        <v>0.8834355828220859</v>
      </c>
      <c r="BV104" s="35">
        <f t="shared" si="53"/>
        <v>890.14699221805904</v>
      </c>
      <c r="BW104" s="32">
        <f t="shared" si="54"/>
        <v>-4.945032321818256E-2</v>
      </c>
      <c r="BX104" s="36">
        <f t="shared" si="55"/>
        <v>1.5161725067313929</v>
      </c>
      <c r="BY104" s="37">
        <f t="shared" si="56"/>
        <v>2.8807277627896464</v>
      </c>
      <c r="BZ104" s="37">
        <f t="shared" si="57"/>
        <v>22.590970350297752</v>
      </c>
      <c r="CA104" s="37">
        <f t="shared" si="58"/>
        <v>24.713611859721702</v>
      </c>
      <c r="CB104" s="37">
        <f t="shared" si="59"/>
        <v>44.575471697902948</v>
      </c>
      <c r="CC104" s="37">
        <f t="shared" si="60"/>
        <v>51.398247978194213</v>
      </c>
      <c r="CD104" s="38">
        <f t="shared" si="61"/>
        <v>-6.822776280291265</v>
      </c>
      <c r="CE104" s="3">
        <v>10</v>
      </c>
      <c r="CF104" s="3">
        <v>19</v>
      </c>
      <c r="CG104" s="3">
        <v>139</v>
      </c>
      <c r="CH104" s="3">
        <v>144</v>
      </c>
      <c r="CI104" s="3">
        <v>69</v>
      </c>
      <c r="CJ104" s="3">
        <v>71</v>
      </c>
      <c r="CK104" s="3">
        <v>105</v>
      </c>
      <c r="CL104" s="3">
        <v>76</v>
      </c>
      <c r="CM104" s="20">
        <f t="shared" si="62"/>
        <v>-11.162109613624597</v>
      </c>
      <c r="CN104" s="37">
        <f t="shared" si="63"/>
        <v>2.7653135761243868</v>
      </c>
      <c r="CO104" s="37">
        <f t="shared" si="64"/>
        <v>2.426171345090264</v>
      </c>
      <c r="CP104" s="37">
        <f t="shared" si="65"/>
        <v>32.870708546384222</v>
      </c>
      <c r="CQ104" s="37">
        <f t="shared" si="66"/>
        <v>28.227068767609307</v>
      </c>
      <c r="CR104" s="37">
        <f t="shared" si="67"/>
        <v>63.784827298340815</v>
      </c>
      <c r="CS104" s="37">
        <f t="shared" si="68"/>
        <v>56.010643848481685</v>
      </c>
      <c r="CT104" s="22">
        <f t="shared" si="69"/>
        <v>-14.596959730150395</v>
      </c>
      <c r="CU104" s="35">
        <v>106</v>
      </c>
      <c r="CV104" s="35">
        <v>93</v>
      </c>
      <c r="CW104" s="35">
        <v>1154</v>
      </c>
      <c r="CX104" s="35">
        <v>989</v>
      </c>
      <c r="CY104" s="35">
        <v>533</v>
      </c>
      <c r="CZ104" s="35">
        <v>452</v>
      </c>
      <c r="DA104" s="35">
        <v>613</v>
      </c>
      <c r="DB104" s="35">
        <v>652</v>
      </c>
      <c r="DC104">
        <v>24</v>
      </c>
      <c r="DD104">
        <v>25</v>
      </c>
      <c r="DE104" s="35">
        <f t="shared" si="70"/>
        <v>1</v>
      </c>
      <c r="DF104" s="36">
        <f t="shared" si="71"/>
        <v>3.6388140161553428</v>
      </c>
      <c r="DG104" s="37">
        <f t="shared" si="72"/>
        <v>3.7904312668284819</v>
      </c>
      <c r="DH104" s="37">
        <f t="shared" si="73"/>
        <v>0.15161725067313928</v>
      </c>
      <c r="DI104" s="2">
        <v>252.6</v>
      </c>
      <c r="DJ104">
        <v>8</v>
      </c>
      <c r="DK104">
        <v>11</v>
      </c>
      <c r="DL104">
        <v>-9.5</v>
      </c>
      <c r="DM104">
        <v>195</v>
      </c>
      <c r="DN104">
        <v>207</v>
      </c>
      <c r="DO104">
        <v>-4.5</v>
      </c>
      <c r="DP104">
        <v>149</v>
      </c>
      <c r="DQ104">
        <v>136</v>
      </c>
      <c r="DR104">
        <v>-1.3</v>
      </c>
      <c r="DS104">
        <v>104</v>
      </c>
      <c r="DT104">
        <v>90</v>
      </c>
      <c r="DU104">
        <v>0.4</v>
      </c>
      <c r="DV104" s="39">
        <v>-0.1</v>
      </c>
      <c r="DW104" s="39">
        <v>-0.1</v>
      </c>
      <c r="DX104" s="39">
        <v>-0.4</v>
      </c>
      <c r="DY104" s="39">
        <v>-1.2</v>
      </c>
      <c r="DZ104" s="39">
        <v>-1</v>
      </c>
      <c r="EA104" s="39">
        <v>-2.6</v>
      </c>
    </row>
    <row r="105" spans="1:131" x14ac:dyDescent="0.2">
      <c r="A105" s="12" t="s">
        <v>694</v>
      </c>
      <c r="B105" s="12" t="s">
        <v>695</v>
      </c>
      <c r="C105" t="s">
        <v>693</v>
      </c>
      <c r="D105" t="s">
        <v>460</v>
      </c>
      <c r="E105" s="12" t="s">
        <v>170</v>
      </c>
      <c r="F105">
        <v>3</v>
      </c>
      <c r="G105">
        <v>0</v>
      </c>
      <c r="H105">
        <v>0</v>
      </c>
      <c r="I105" s="31">
        <f t="shared" si="37"/>
        <v>0</v>
      </c>
      <c r="J105">
        <v>0</v>
      </c>
      <c r="K105">
        <v>0</v>
      </c>
      <c r="L105" s="16">
        <f t="shared" si="38"/>
        <v>0</v>
      </c>
      <c r="M105" s="15">
        <v>0</v>
      </c>
      <c r="N105" s="15">
        <v>0</v>
      </c>
      <c r="O105" s="15">
        <v>0</v>
      </c>
      <c r="P105">
        <v>3</v>
      </c>
      <c r="Q105">
        <v>2</v>
      </c>
      <c r="R105">
        <v>1</v>
      </c>
      <c r="S105" s="13">
        <f t="shared" si="39"/>
        <v>0</v>
      </c>
      <c r="T105" s="13">
        <f t="shared" si="40"/>
        <v>0</v>
      </c>
      <c r="U105" s="2">
        <v>34.200000000000003</v>
      </c>
      <c r="V105" s="2">
        <v>11.4</v>
      </c>
      <c r="W105">
        <v>11.4</v>
      </c>
      <c r="X105">
        <v>34.770000000000003</v>
      </c>
      <c r="Y105" s="32">
        <f t="shared" si="41"/>
        <v>0.24691358024691357</v>
      </c>
      <c r="Z105" s="15">
        <f t="shared" si="42"/>
        <v>0</v>
      </c>
      <c r="AA105">
        <v>1</v>
      </c>
      <c r="AB105">
        <v>3</v>
      </c>
      <c r="AC105">
        <v>9</v>
      </c>
      <c r="AD105" s="13">
        <f t="shared" si="43"/>
        <v>0</v>
      </c>
      <c r="AE105" s="13">
        <f t="shared" si="44"/>
        <v>0</v>
      </c>
      <c r="AF105" s="13">
        <f t="shared" si="45"/>
        <v>0</v>
      </c>
      <c r="AG105">
        <v>0</v>
      </c>
      <c r="AH105">
        <v>0</v>
      </c>
      <c r="AI105" s="17" t="str">
        <f t="shared" si="46"/>
        <v xml:space="preserve"> </v>
      </c>
      <c r="AJ105">
        <v>7</v>
      </c>
      <c r="AK105">
        <v>7</v>
      </c>
      <c r="AL105" s="32">
        <f t="shared" si="47"/>
        <v>0.53846153846153844</v>
      </c>
      <c r="AM105">
        <v>3</v>
      </c>
      <c r="AN105">
        <v>1</v>
      </c>
      <c r="AO105" s="33">
        <f t="shared" si="48"/>
        <v>0.15384615384615385</v>
      </c>
      <c r="AP105">
        <v>6</v>
      </c>
      <c r="AQ105">
        <v>2</v>
      </c>
      <c r="AR105" s="33">
        <f t="shared" si="49"/>
        <v>0.30769230769230771</v>
      </c>
      <c r="AS105" s="33">
        <f t="shared" si="50"/>
        <v>0.77777777777777779</v>
      </c>
      <c r="AU105">
        <v>16</v>
      </c>
      <c r="AV105">
        <v>7</v>
      </c>
      <c r="AW105">
        <v>6</v>
      </c>
      <c r="AX105" s="2">
        <v>28</v>
      </c>
      <c r="AZ105" s="2">
        <v>32.9</v>
      </c>
      <c r="BA105" s="2">
        <v>24.7</v>
      </c>
      <c r="BB105" s="21">
        <v>1.784</v>
      </c>
      <c r="BD105" s="21">
        <v>-2.6720000000000002</v>
      </c>
      <c r="BE105" s="2">
        <v>28.3</v>
      </c>
      <c r="BF105" s="2">
        <v>33.6</v>
      </c>
      <c r="BG105" s="2">
        <v>23</v>
      </c>
      <c r="BH105" s="21">
        <v>1.216</v>
      </c>
      <c r="BI105" s="21">
        <v>2.617</v>
      </c>
      <c r="BJ105" t="s">
        <v>2959</v>
      </c>
      <c r="BK105" s="2">
        <v>58.4</v>
      </c>
      <c r="BL105" t="s">
        <v>831</v>
      </c>
      <c r="BM105" s="2">
        <v>40.4</v>
      </c>
      <c r="BN105" t="s">
        <v>2534</v>
      </c>
      <c r="BO105" s="2">
        <v>28.1</v>
      </c>
      <c r="BP105" t="s">
        <v>3710</v>
      </c>
      <c r="BQ105" s="2">
        <v>46</v>
      </c>
      <c r="BR105" t="s">
        <v>2524</v>
      </c>
      <c r="BS105" s="2">
        <v>41.9</v>
      </c>
      <c r="BT105" s="32">
        <f t="shared" si="51"/>
        <v>0</v>
      </c>
      <c r="BU105" s="34">
        <f t="shared" si="52"/>
        <v>0.94117647058823528</v>
      </c>
      <c r="BV105" s="35">
        <f t="shared" si="53"/>
        <v>941.17647058823525</v>
      </c>
      <c r="BW105" s="32">
        <f t="shared" si="54"/>
        <v>-5.8823529411764719E-2</v>
      </c>
      <c r="BX105" s="36">
        <f t="shared" si="55"/>
        <v>0</v>
      </c>
      <c r="BY105" s="37">
        <f t="shared" si="56"/>
        <v>1.7543859649122806</v>
      </c>
      <c r="BZ105" s="37">
        <f t="shared" si="57"/>
        <v>22.807017543859647</v>
      </c>
      <c r="CA105" s="37">
        <f t="shared" si="58"/>
        <v>29.82456140350877</v>
      </c>
      <c r="CB105" s="37">
        <f t="shared" si="59"/>
        <v>57.89473684210526</v>
      </c>
      <c r="CC105" s="37">
        <f t="shared" si="60"/>
        <v>56.140350877192979</v>
      </c>
      <c r="CD105" s="38">
        <f t="shared" si="61"/>
        <v>1.7543859649122808</v>
      </c>
      <c r="CE105" s="3">
        <v>0</v>
      </c>
      <c r="CF105" s="3">
        <v>1</v>
      </c>
      <c r="CG105" s="3">
        <v>13</v>
      </c>
      <c r="CH105" s="3">
        <v>16</v>
      </c>
      <c r="CI105" s="3">
        <v>9</v>
      </c>
      <c r="CJ105" s="3">
        <v>7</v>
      </c>
      <c r="CK105" s="3">
        <v>8</v>
      </c>
      <c r="CL105" s="3">
        <v>11</v>
      </c>
      <c r="CM105" s="20">
        <f t="shared" si="62"/>
        <v>-10.291280701754388</v>
      </c>
      <c r="CN105" s="37">
        <f t="shared" si="63"/>
        <v>2.3008340523439745</v>
      </c>
      <c r="CO105" s="37">
        <f t="shared" si="64"/>
        <v>1.1504170261719873</v>
      </c>
      <c r="CP105" s="37">
        <f t="shared" si="65"/>
        <v>29.910842680471667</v>
      </c>
      <c r="CQ105" s="37">
        <f t="shared" si="66"/>
        <v>32.21167673281564</v>
      </c>
      <c r="CR105" s="37">
        <f t="shared" si="67"/>
        <v>63.848144952545304</v>
      </c>
      <c r="CS105" s="37">
        <f t="shared" si="68"/>
        <v>52.919183203911416</v>
      </c>
      <c r="CT105" s="22">
        <f t="shared" si="69"/>
        <v>-9.1745757837216075</v>
      </c>
      <c r="CU105" s="35">
        <v>4</v>
      </c>
      <c r="CV105" s="35">
        <v>2</v>
      </c>
      <c r="CW105" s="35">
        <v>48</v>
      </c>
      <c r="CX105" s="35">
        <v>54</v>
      </c>
      <c r="CY105" s="35">
        <v>28</v>
      </c>
      <c r="CZ105" s="35">
        <v>18</v>
      </c>
      <c r="DA105" s="35">
        <v>18</v>
      </c>
      <c r="DB105" s="35">
        <v>31</v>
      </c>
      <c r="DC105">
        <v>1</v>
      </c>
      <c r="DD105">
        <v>0</v>
      </c>
      <c r="DE105" s="35">
        <f t="shared" si="70"/>
        <v>-1</v>
      </c>
      <c r="DF105" s="36">
        <f t="shared" si="71"/>
        <v>1.7543859649122806</v>
      </c>
      <c r="DG105" s="37">
        <f t="shared" si="72"/>
        <v>0</v>
      </c>
      <c r="DH105" s="37">
        <f t="shared" si="73"/>
        <v>-1.7543859649122806</v>
      </c>
      <c r="DI105" s="2">
        <v>21.2</v>
      </c>
      <c r="DJ105">
        <v>0</v>
      </c>
      <c r="DK105">
        <v>1</v>
      </c>
      <c r="DL105">
        <v>0</v>
      </c>
      <c r="DM105">
        <v>17</v>
      </c>
      <c r="DN105">
        <v>26</v>
      </c>
      <c r="DO105">
        <v>-11.9</v>
      </c>
      <c r="DP105">
        <v>9</v>
      </c>
      <c r="DQ105">
        <v>20</v>
      </c>
      <c r="DR105">
        <v>-19.899999999999999</v>
      </c>
      <c r="DS105">
        <v>5</v>
      </c>
      <c r="DT105">
        <v>13</v>
      </c>
      <c r="DU105">
        <v>-22.2</v>
      </c>
      <c r="DV105" s="39">
        <v>-0.5</v>
      </c>
      <c r="DW105" s="39">
        <v>-0.5</v>
      </c>
      <c r="DX105" s="39">
        <v>-0.2</v>
      </c>
      <c r="DY105" s="39">
        <v>-0.2</v>
      </c>
      <c r="DZ105" s="39">
        <v>0.1</v>
      </c>
      <c r="EA105" s="39">
        <v>-0.7</v>
      </c>
    </row>
    <row r="106" spans="1:131" x14ac:dyDescent="0.2">
      <c r="A106" s="12" t="s">
        <v>698</v>
      </c>
      <c r="B106" s="12" t="s">
        <v>699</v>
      </c>
      <c r="C106" t="s">
        <v>697</v>
      </c>
      <c r="D106" t="s">
        <v>432</v>
      </c>
      <c r="E106" s="12" t="s">
        <v>546</v>
      </c>
      <c r="F106">
        <v>60</v>
      </c>
      <c r="G106">
        <v>7</v>
      </c>
      <c r="H106">
        <v>7</v>
      </c>
      <c r="I106" s="31">
        <f t="shared" si="37"/>
        <v>14</v>
      </c>
      <c r="J106">
        <v>6</v>
      </c>
      <c r="K106">
        <v>1</v>
      </c>
      <c r="L106" s="16">
        <f t="shared" si="38"/>
        <v>1.2241031744103552</v>
      </c>
      <c r="M106" s="15">
        <v>7</v>
      </c>
      <c r="N106" s="15">
        <v>6</v>
      </c>
      <c r="O106" s="15">
        <v>1</v>
      </c>
      <c r="P106">
        <v>91</v>
      </c>
      <c r="Q106">
        <v>36</v>
      </c>
      <c r="R106">
        <v>35</v>
      </c>
      <c r="S106" s="13">
        <f t="shared" si="39"/>
        <v>7.6923076923076927E-2</v>
      </c>
      <c r="T106" s="13">
        <f t="shared" si="40"/>
        <v>4.3209876543209874E-2</v>
      </c>
      <c r="U106" s="2">
        <v>686.21666666670001</v>
      </c>
      <c r="V106" s="2">
        <v>11.4333333333</v>
      </c>
      <c r="W106">
        <v>11.21</v>
      </c>
      <c r="X106">
        <v>37.68</v>
      </c>
      <c r="Y106" s="32">
        <f t="shared" si="41"/>
        <v>0.22929024340355902</v>
      </c>
      <c r="Z106" s="15">
        <f t="shared" si="42"/>
        <v>84</v>
      </c>
      <c r="AA106">
        <v>5</v>
      </c>
      <c r="AB106">
        <v>15</v>
      </c>
      <c r="AC106">
        <v>34</v>
      </c>
      <c r="AD106" s="13">
        <f t="shared" si="43"/>
        <v>0.31818181818181818</v>
      </c>
      <c r="AE106" s="13">
        <f t="shared" si="44"/>
        <v>0.31818181818181818</v>
      </c>
      <c r="AF106" s="13">
        <f t="shared" si="45"/>
        <v>0.63636363636363635</v>
      </c>
      <c r="AG106">
        <v>1</v>
      </c>
      <c r="AH106">
        <v>7</v>
      </c>
      <c r="AI106" s="17">
        <f t="shared" si="46"/>
        <v>0.125</v>
      </c>
      <c r="AJ106">
        <v>91</v>
      </c>
      <c r="AK106">
        <v>119</v>
      </c>
      <c r="AL106" s="32">
        <f t="shared" si="47"/>
        <v>0.36206896551724138</v>
      </c>
      <c r="AM106">
        <v>46</v>
      </c>
      <c r="AN106">
        <v>99</v>
      </c>
      <c r="AO106" s="33">
        <f t="shared" si="48"/>
        <v>0.25</v>
      </c>
      <c r="AP106">
        <v>98</v>
      </c>
      <c r="AQ106">
        <v>127</v>
      </c>
      <c r="AR106" s="33">
        <f t="shared" si="49"/>
        <v>0.38793103448275862</v>
      </c>
      <c r="AS106" s="33">
        <f t="shared" si="50"/>
        <v>0.59154929577464788</v>
      </c>
      <c r="AT106">
        <v>13</v>
      </c>
      <c r="AU106">
        <v>230</v>
      </c>
      <c r="AV106">
        <v>241</v>
      </c>
      <c r="AW106">
        <v>207</v>
      </c>
      <c r="AX106" s="2">
        <v>28.2</v>
      </c>
      <c r="AY106" s="3">
        <v>9</v>
      </c>
      <c r="AZ106" s="2">
        <v>32.4</v>
      </c>
      <c r="BA106" s="2">
        <v>25.4</v>
      </c>
      <c r="BB106" s="21">
        <v>0.253</v>
      </c>
      <c r="BC106">
        <v>9</v>
      </c>
      <c r="BD106" s="21">
        <v>-0.83899999999999997</v>
      </c>
      <c r="BE106" s="2">
        <v>29.4</v>
      </c>
      <c r="BF106" s="2">
        <v>32.5</v>
      </c>
      <c r="BG106" s="2">
        <v>26.3</v>
      </c>
      <c r="BH106" s="21">
        <v>0.49199999999999999</v>
      </c>
      <c r="BI106" s="21">
        <v>8.0649999999999995</v>
      </c>
      <c r="BJ106" t="s">
        <v>1200</v>
      </c>
      <c r="BK106" s="2">
        <v>46.8</v>
      </c>
      <c r="BL106" t="s">
        <v>3751</v>
      </c>
      <c r="BM106" s="2">
        <v>28.3</v>
      </c>
      <c r="BN106" t="s">
        <v>1767</v>
      </c>
      <c r="BO106" s="2">
        <v>21.5</v>
      </c>
      <c r="BP106" t="s">
        <v>3741</v>
      </c>
      <c r="BQ106" s="2">
        <v>35.200000000000003</v>
      </c>
      <c r="BR106" t="s">
        <v>1596</v>
      </c>
      <c r="BS106" s="2">
        <v>34.1</v>
      </c>
      <c r="BT106" s="32">
        <f t="shared" si="51"/>
        <v>7.1428571428571425E-2</v>
      </c>
      <c r="BU106" s="34">
        <f t="shared" si="52"/>
        <v>0.9</v>
      </c>
      <c r="BV106" s="35">
        <f t="shared" si="53"/>
        <v>907.14285714285711</v>
      </c>
      <c r="BW106" s="32">
        <f t="shared" si="54"/>
        <v>-2.8571428571428553E-2</v>
      </c>
      <c r="BX106" s="36">
        <f t="shared" si="55"/>
        <v>1.9241982507344726</v>
      </c>
      <c r="BY106" s="37">
        <f t="shared" si="56"/>
        <v>2.6239067055470082</v>
      </c>
      <c r="BZ106" s="37">
        <f t="shared" si="57"/>
        <v>26.938775510282618</v>
      </c>
      <c r="CA106" s="37">
        <f t="shared" si="58"/>
        <v>26.239067055470084</v>
      </c>
      <c r="CB106" s="37">
        <f t="shared" si="59"/>
        <v>51.778425656127631</v>
      </c>
      <c r="CC106" s="37">
        <f t="shared" si="60"/>
        <v>45.568513119666378</v>
      </c>
      <c r="CD106" s="38">
        <f t="shared" si="61"/>
        <v>6.2099125364612533</v>
      </c>
      <c r="CE106" s="3">
        <v>22</v>
      </c>
      <c r="CF106" s="3">
        <v>30</v>
      </c>
      <c r="CG106" s="3">
        <v>286</v>
      </c>
      <c r="CH106" s="3">
        <v>270</v>
      </c>
      <c r="CI106" s="3">
        <v>125</v>
      </c>
      <c r="CJ106" s="3">
        <v>109</v>
      </c>
      <c r="CK106" s="3">
        <v>112</v>
      </c>
      <c r="CL106" s="3">
        <v>159</v>
      </c>
      <c r="CM106" s="20">
        <f t="shared" si="62"/>
        <v>-4.9812705621302946</v>
      </c>
      <c r="CN106" s="37">
        <f t="shared" si="63"/>
        <v>2.0966029723991504</v>
      </c>
      <c r="CO106" s="37">
        <f t="shared" si="64"/>
        <v>2.1231422505307851</v>
      </c>
      <c r="CP106" s="37">
        <f t="shared" si="65"/>
        <v>26.698513800424628</v>
      </c>
      <c r="CQ106" s="37">
        <f t="shared" si="66"/>
        <v>23.036093418259021</v>
      </c>
      <c r="CR106" s="37">
        <f t="shared" si="67"/>
        <v>49.283439490445858</v>
      </c>
      <c r="CS106" s="37">
        <f t="shared" si="68"/>
        <v>40.021231422505309</v>
      </c>
      <c r="CT106" s="22">
        <f t="shared" si="69"/>
        <v>-3.0522955314792952</v>
      </c>
      <c r="CU106" s="35">
        <v>79</v>
      </c>
      <c r="CV106" s="35">
        <v>80</v>
      </c>
      <c r="CW106" s="35">
        <v>927</v>
      </c>
      <c r="CX106" s="35">
        <v>788</v>
      </c>
      <c r="CY106" s="35">
        <v>384</v>
      </c>
      <c r="CZ106" s="35">
        <v>290</v>
      </c>
      <c r="DA106" s="35">
        <v>350</v>
      </c>
      <c r="DB106" s="35">
        <v>467</v>
      </c>
      <c r="DC106">
        <v>10</v>
      </c>
      <c r="DD106">
        <v>9</v>
      </c>
      <c r="DE106" s="35">
        <f t="shared" si="70"/>
        <v>-1</v>
      </c>
      <c r="DF106" s="36">
        <f t="shared" si="71"/>
        <v>0.87463556851566948</v>
      </c>
      <c r="DG106" s="37">
        <f t="shared" si="72"/>
        <v>0.78717201166410256</v>
      </c>
      <c r="DH106" s="37">
        <f t="shared" si="73"/>
        <v>-8.746355685156694E-2</v>
      </c>
      <c r="DI106" s="2">
        <v>452.8</v>
      </c>
      <c r="DJ106">
        <v>16</v>
      </c>
      <c r="DK106">
        <v>20</v>
      </c>
      <c r="DL106">
        <v>-6.6</v>
      </c>
      <c r="DM106">
        <v>401</v>
      </c>
      <c r="DN106">
        <v>343</v>
      </c>
      <c r="DO106">
        <v>-1.6</v>
      </c>
      <c r="DP106">
        <v>299</v>
      </c>
      <c r="DQ106">
        <v>266</v>
      </c>
      <c r="DR106">
        <v>-2</v>
      </c>
      <c r="DS106">
        <v>200</v>
      </c>
      <c r="DT106">
        <v>202</v>
      </c>
      <c r="DU106">
        <v>-4.5</v>
      </c>
      <c r="DV106" s="39">
        <v>1.1000000000000001</v>
      </c>
      <c r="DW106" s="39">
        <v>1.1000000000000001</v>
      </c>
      <c r="DX106" s="39">
        <v>-0.1</v>
      </c>
      <c r="DY106" s="39">
        <v>-0.9</v>
      </c>
      <c r="DZ106" s="39">
        <v>-3</v>
      </c>
      <c r="EA106" s="39">
        <v>-2.9</v>
      </c>
    </row>
    <row r="107" spans="1:131" x14ac:dyDescent="0.2">
      <c r="A107" s="12" t="s">
        <v>380</v>
      </c>
      <c r="B107" s="12" t="s">
        <v>704</v>
      </c>
      <c r="C107" t="s">
        <v>703</v>
      </c>
      <c r="D107" t="s">
        <v>305</v>
      </c>
      <c r="E107" s="12" t="s">
        <v>229</v>
      </c>
      <c r="F107">
        <v>5</v>
      </c>
      <c r="G107">
        <v>0</v>
      </c>
      <c r="H107">
        <v>0</v>
      </c>
      <c r="I107" s="31">
        <f t="shared" si="37"/>
        <v>0</v>
      </c>
      <c r="J107">
        <v>0</v>
      </c>
      <c r="K107">
        <v>0</v>
      </c>
      <c r="L107" s="16">
        <f t="shared" si="38"/>
        <v>0</v>
      </c>
      <c r="M107" s="15">
        <v>0</v>
      </c>
      <c r="N107" s="15">
        <v>0</v>
      </c>
      <c r="O107" s="15">
        <v>0</v>
      </c>
      <c r="P107">
        <v>7</v>
      </c>
      <c r="Q107">
        <v>3</v>
      </c>
      <c r="R107">
        <v>2</v>
      </c>
      <c r="S107" s="13">
        <f t="shared" si="39"/>
        <v>0</v>
      </c>
      <c r="T107" s="13">
        <f t="shared" si="40"/>
        <v>0</v>
      </c>
      <c r="U107" s="2">
        <v>53.383333333300001</v>
      </c>
      <c r="V107" s="2">
        <v>10.666666666699999</v>
      </c>
      <c r="W107">
        <v>10.68</v>
      </c>
      <c r="X107">
        <v>37.64</v>
      </c>
      <c r="Y107" s="32">
        <f t="shared" si="41"/>
        <v>0.22102649006622516</v>
      </c>
      <c r="Z107" s="15">
        <f t="shared" si="42"/>
        <v>0</v>
      </c>
      <c r="AA107">
        <v>2</v>
      </c>
      <c r="AB107">
        <v>14</v>
      </c>
      <c r="AC107">
        <v>2</v>
      </c>
      <c r="AD107" s="13">
        <f t="shared" si="43"/>
        <v>0</v>
      </c>
      <c r="AE107" s="13">
        <f t="shared" si="44"/>
        <v>0</v>
      </c>
      <c r="AF107" s="13">
        <f t="shared" si="45"/>
        <v>0</v>
      </c>
      <c r="AG107">
        <v>0</v>
      </c>
      <c r="AH107">
        <v>0</v>
      </c>
      <c r="AI107" s="17" t="str">
        <f t="shared" si="46"/>
        <v xml:space="preserve"> </v>
      </c>
      <c r="AJ107">
        <v>6</v>
      </c>
      <c r="AK107">
        <v>2</v>
      </c>
      <c r="AL107" s="32">
        <f t="shared" si="47"/>
        <v>0.14285714285714285</v>
      </c>
      <c r="AM107">
        <v>13</v>
      </c>
      <c r="AN107">
        <v>14</v>
      </c>
      <c r="AO107" s="33">
        <f t="shared" si="48"/>
        <v>0.48214285714285715</v>
      </c>
      <c r="AP107">
        <v>14</v>
      </c>
      <c r="AQ107">
        <v>7</v>
      </c>
      <c r="AR107" s="33">
        <f t="shared" si="49"/>
        <v>0.375</v>
      </c>
      <c r="AS107" s="33">
        <f t="shared" si="50"/>
        <v>0.22857142857142856</v>
      </c>
      <c r="AU107">
        <v>12</v>
      </c>
      <c r="AV107">
        <v>27</v>
      </c>
      <c r="AW107">
        <v>15</v>
      </c>
      <c r="AX107" s="2">
        <v>28.8</v>
      </c>
      <c r="AZ107" s="2">
        <v>31.3</v>
      </c>
      <c r="BA107" s="2">
        <v>27.2</v>
      </c>
      <c r="BB107" s="21">
        <v>-0.433</v>
      </c>
      <c r="BD107" s="21">
        <v>-1.4039999999999999</v>
      </c>
      <c r="BE107" s="2">
        <v>29.9</v>
      </c>
      <c r="BF107" s="2">
        <v>34.799999999999997</v>
      </c>
      <c r="BG107" s="2">
        <v>24.9</v>
      </c>
      <c r="BH107" s="21">
        <v>-4.5760000000000005</v>
      </c>
      <c r="BI107" s="21">
        <v>-6.7069999999999999</v>
      </c>
      <c r="BJ107" t="s">
        <v>931</v>
      </c>
      <c r="BK107" s="2">
        <v>70</v>
      </c>
      <c r="BL107" t="s">
        <v>655</v>
      </c>
      <c r="BM107" s="2">
        <v>65.599999999999994</v>
      </c>
      <c r="BN107" t="s">
        <v>1740</v>
      </c>
      <c r="BO107" s="2">
        <v>16.3</v>
      </c>
      <c r="BP107" t="s">
        <v>3389</v>
      </c>
      <c r="BQ107" s="2">
        <v>39.299999999999997</v>
      </c>
      <c r="BR107" t="s">
        <v>3270</v>
      </c>
      <c r="BS107" s="2">
        <v>38.4</v>
      </c>
      <c r="BT107" s="32">
        <f t="shared" si="51"/>
        <v>0</v>
      </c>
      <c r="BU107" s="34">
        <f t="shared" si="52"/>
        <v>0.93103448275862066</v>
      </c>
      <c r="BV107" s="35">
        <f t="shared" si="53"/>
        <v>931.0344827586207</v>
      </c>
      <c r="BW107" s="32">
        <f t="shared" si="54"/>
        <v>-6.8965517241379337E-2</v>
      </c>
      <c r="BX107" s="36">
        <f t="shared" si="55"/>
        <v>0</v>
      </c>
      <c r="BY107" s="37">
        <f t="shared" si="56"/>
        <v>2.2499999999929687</v>
      </c>
      <c r="BZ107" s="37">
        <f t="shared" si="57"/>
        <v>19.124999999940236</v>
      </c>
      <c r="CA107" s="37">
        <f t="shared" si="58"/>
        <v>32.624999999898051</v>
      </c>
      <c r="CB107" s="37">
        <f t="shared" si="59"/>
        <v>46.124999999855866</v>
      </c>
      <c r="CC107" s="37">
        <f t="shared" si="60"/>
        <v>48.374999999848839</v>
      </c>
      <c r="CD107" s="38">
        <f t="shared" si="61"/>
        <v>-2.2499999999929727</v>
      </c>
      <c r="CE107" s="3">
        <v>0</v>
      </c>
      <c r="CF107" s="3">
        <v>2</v>
      </c>
      <c r="CG107" s="3">
        <v>17</v>
      </c>
      <c r="CH107" s="3">
        <v>27</v>
      </c>
      <c r="CI107" s="3">
        <v>14</v>
      </c>
      <c r="CJ107" s="3">
        <v>5</v>
      </c>
      <c r="CK107" s="3">
        <v>9</v>
      </c>
      <c r="CL107" s="3">
        <v>10</v>
      </c>
      <c r="CM107" s="20">
        <f t="shared" si="62"/>
        <v>9.4772857142927425</v>
      </c>
      <c r="CN107" s="37">
        <f t="shared" si="63"/>
        <v>2.2316684378320937</v>
      </c>
      <c r="CO107" s="37">
        <f t="shared" si="64"/>
        <v>1.9128586609989375</v>
      </c>
      <c r="CP107" s="37">
        <f t="shared" si="65"/>
        <v>25.185972369819343</v>
      </c>
      <c r="CQ107" s="37">
        <f t="shared" si="66"/>
        <v>27.417640807651438</v>
      </c>
      <c r="CR107" s="37">
        <f t="shared" si="67"/>
        <v>49.096705632306062</v>
      </c>
      <c r="CS107" s="37">
        <f t="shared" si="68"/>
        <v>53.878852284803408</v>
      </c>
      <c r="CT107" s="22">
        <f t="shared" si="69"/>
        <v>2.5321466525043732</v>
      </c>
      <c r="CU107" s="35">
        <v>7</v>
      </c>
      <c r="CV107" s="35">
        <v>6</v>
      </c>
      <c r="CW107" s="35">
        <v>72</v>
      </c>
      <c r="CX107" s="35">
        <v>80</v>
      </c>
      <c r="CY107" s="35">
        <v>31</v>
      </c>
      <c r="CZ107" s="35">
        <v>38</v>
      </c>
      <c r="DA107" s="35">
        <v>45</v>
      </c>
      <c r="DB107" s="35">
        <v>44</v>
      </c>
      <c r="DC107">
        <v>1</v>
      </c>
      <c r="DD107">
        <v>3</v>
      </c>
      <c r="DE107" s="35">
        <f t="shared" si="70"/>
        <v>2</v>
      </c>
      <c r="DF107" s="36">
        <f t="shared" si="71"/>
        <v>1.1249999999964844</v>
      </c>
      <c r="DG107" s="37">
        <f t="shared" si="72"/>
        <v>3.3749999999894533</v>
      </c>
      <c r="DH107" s="37">
        <f t="shared" si="73"/>
        <v>2.2499999999929687</v>
      </c>
      <c r="DI107" s="2">
        <v>30.6</v>
      </c>
      <c r="DJ107">
        <v>0</v>
      </c>
      <c r="DK107">
        <v>2</v>
      </c>
      <c r="DL107">
        <v>0</v>
      </c>
      <c r="DM107">
        <v>24</v>
      </c>
      <c r="DN107">
        <v>25</v>
      </c>
      <c r="DO107">
        <v>7.2</v>
      </c>
      <c r="DP107">
        <v>19</v>
      </c>
      <c r="DQ107">
        <v>20</v>
      </c>
      <c r="DR107">
        <v>6.3</v>
      </c>
      <c r="DS107">
        <v>11</v>
      </c>
      <c r="DT107">
        <v>17</v>
      </c>
      <c r="DU107">
        <v>-3.1</v>
      </c>
      <c r="DV107" s="39">
        <v>-1.3</v>
      </c>
      <c r="DW107" s="39">
        <v>-1.3</v>
      </c>
      <c r="DX107" s="39">
        <v>0.30000000000000004</v>
      </c>
      <c r="DY107" s="39">
        <v>-0.1</v>
      </c>
      <c r="DZ107" s="39">
        <v>0</v>
      </c>
      <c r="EA107" s="39">
        <v>-1</v>
      </c>
    </row>
    <row r="108" spans="1:131" x14ac:dyDescent="0.2">
      <c r="A108" s="12" t="s">
        <v>138</v>
      </c>
      <c r="B108" s="12" t="s">
        <v>709</v>
      </c>
      <c r="C108" t="s">
        <v>708</v>
      </c>
      <c r="D108" t="s">
        <v>610</v>
      </c>
      <c r="E108" s="12" t="s">
        <v>148</v>
      </c>
      <c r="F108">
        <v>15</v>
      </c>
      <c r="G108">
        <v>0</v>
      </c>
      <c r="H108">
        <v>0</v>
      </c>
      <c r="I108" s="31">
        <f t="shared" si="37"/>
        <v>0</v>
      </c>
      <c r="J108">
        <v>0</v>
      </c>
      <c r="K108">
        <v>0</v>
      </c>
      <c r="L108" s="16">
        <f t="shared" si="38"/>
        <v>0</v>
      </c>
      <c r="M108" s="15">
        <v>0</v>
      </c>
      <c r="N108" s="15">
        <v>0</v>
      </c>
      <c r="O108" s="15">
        <v>0</v>
      </c>
      <c r="P108">
        <v>9</v>
      </c>
      <c r="Q108">
        <v>7</v>
      </c>
      <c r="R108">
        <v>2</v>
      </c>
      <c r="S108" s="13">
        <f t="shared" si="39"/>
        <v>0</v>
      </c>
      <c r="T108" s="13">
        <f t="shared" si="40"/>
        <v>0</v>
      </c>
      <c r="U108" s="2">
        <v>125.3833333333</v>
      </c>
      <c r="V108" s="2">
        <v>8.35</v>
      </c>
      <c r="W108">
        <v>8.33</v>
      </c>
      <c r="X108">
        <v>40.619999999999997</v>
      </c>
      <c r="Y108" s="32">
        <f t="shared" si="41"/>
        <v>0.17017364657814096</v>
      </c>
      <c r="Z108" s="15">
        <f t="shared" si="42"/>
        <v>0</v>
      </c>
      <c r="AA108">
        <v>8</v>
      </c>
      <c r="AB108">
        <v>23</v>
      </c>
      <c r="AC108">
        <v>17</v>
      </c>
      <c r="AD108" s="13">
        <f t="shared" si="43"/>
        <v>0</v>
      </c>
      <c r="AE108" s="13">
        <f t="shared" si="44"/>
        <v>0</v>
      </c>
      <c r="AF108" s="13">
        <f t="shared" si="45"/>
        <v>0</v>
      </c>
      <c r="AG108">
        <v>33</v>
      </c>
      <c r="AH108">
        <v>34</v>
      </c>
      <c r="AI108" s="17">
        <f t="shared" si="46"/>
        <v>0.4925373134328358</v>
      </c>
      <c r="AJ108">
        <v>16</v>
      </c>
      <c r="AK108">
        <v>22</v>
      </c>
      <c r="AL108" s="32">
        <f t="shared" si="47"/>
        <v>0.29230769230769232</v>
      </c>
      <c r="AM108">
        <v>26</v>
      </c>
      <c r="AN108">
        <v>22</v>
      </c>
      <c r="AO108" s="33">
        <f t="shared" si="48"/>
        <v>0.36923076923076925</v>
      </c>
      <c r="AP108">
        <v>27</v>
      </c>
      <c r="AQ108">
        <v>17</v>
      </c>
      <c r="AR108" s="33">
        <f t="shared" si="49"/>
        <v>0.33846153846153848</v>
      </c>
      <c r="AS108" s="33">
        <f t="shared" si="50"/>
        <v>0.44186046511627908</v>
      </c>
      <c r="AU108">
        <v>58</v>
      </c>
      <c r="AV108">
        <v>54</v>
      </c>
      <c r="AW108">
        <v>34</v>
      </c>
      <c r="AX108" s="2">
        <v>26.3</v>
      </c>
      <c r="AZ108" s="2">
        <v>31.9</v>
      </c>
      <c r="BA108" s="2">
        <v>22.6</v>
      </c>
      <c r="BB108" s="21">
        <v>-0.66900000000000004</v>
      </c>
      <c r="BD108" s="21">
        <v>-4.4669999999999996</v>
      </c>
      <c r="BE108" s="2">
        <v>25.9</v>
      </c>
      <c r="BF108" s="2">
        <v>32.4</v>
      </c>
      <c r="BG108" s="2">
        <v>19.399999999999999</v>
      </c>
      <c r="BH108" s="21">
        <v>-4.2620000000000005</v>
      </c>
      <c r="BI108" s="21">
        <v>4.4770000000000003</v>
      </c>
      <c r="BJ108" t="s">
        <v>1068</v>
      </c>
      <c r="BK108" s="2">
        <v>72.8</v>
      </c>
      <c r="BL108" t="s">
        <v>1997</v>
      </c>
      <c r="BM108" s="2">
        <v>39.9</v>
      </c>
      <c r="BN108" t="s">
        <v>679</v>
      </c>
      <c r="BO108" s="2">
        <v>37.6</v>
      </c>
      <c r="BP108" t="s">
        <v>1691</v>
      </c>
      <c r="BQ108" s="2">
        <v>35.5</v>
      </c>
      <c r="BR108" t="s">
        <v>624</v>
      </c>
      <c r="BS108" s="2">
        <v>34.9</v>
      </c>
      <c r="BT108" s="32">
        <f t="shared" si="51"/>
        <v>3.5714285714285712E-2</v>
      </c>
      <c r="BU108" s="34">
        <f t="shared" si="52"/>
        <v>0.875</v>
      </c>
      <c r="BV108" s="35">
        <f t="shared" si="53"/>
        <v>878.57142857142856</v>
      </c>
      <c r="BW108" s="32">
        <f t="shared" si="54"/>
        <v>-8.9285714285714288E-2</v>
      </c>
      <c r="BX108" s="36">
        <f t="shared" si="55"/>
        <v>0.95808383233532923</v>
      </c>
      <c r="BY108" s="37">
        <f t="shared" si="56"/>
        <v>2.874251497005988</v>
      </c>
      <c r="BZ108" s="37">
        <f t="shared" si="57"/>
        <v>26.82634730538922</v>
      </c>
      <c r="CA108" s="37">
        <f t="shared" si="58"/>
        <v>22.994011976047904</v>
      </c>
      <c r="CB108" s="37">
        <f t="shared" si="59"/>
        <v>54.131736526946106</v>
      </c>
      <c r="CC108" s="37">
        <f t="shared" si="60"/>
        <v>48.383233532934128</v>
      </c>
      <c r="CD108" s="38">
        <f t="shared" si="61"/>
        <v>5.7485029940119787</v>
      </c>
      <c r="CE108" s="3">
        <v>2</v>
      </c>
      <c r="CF108" s="3">
        <v>6</v>
      </c>
      <c r="CG108" s="3">
        <v>54</v>
      </c>
      <c r="CH108" s="3">
        <v>42</v>
      </c>
      <c r="CI108" s="3">
        <v>37</v>
      </c>
      <c r="CJ108" s="3">
        <v>21</v>
      </c>
      <c r="CK108" s="3">
        <v>32</v>
      </c>
      <c r="CL108" s="3">
        <v>20</v>
      </c>
      <c r="CM108" s="20">
        <f t="shared" si="62"/>
        <v>-1.8901481687787198</v>
      </c>
      <c r="CN108" s="37">
        <f t="shared" si="63"/>
        <v>3.5450516986706058</v>
      </c>
      <c r="CO108" s="37">
        <f t="shared" si="64"/>
        <v>1.8709995076317087</v>
      </c>
      <c r="CP108" s="37">
        <f t="shared" si="65"/>
        <v>35.35204332840965</v>
      </c>
      <c r="CQ108" s="37">
        <f t="shared" si="66"/>
        <v>27.671097981290007</v>
      </c>
      <c r="CR108" s="37">
        <f t="shared" si="67"/>
        <v>66.568193008370272</v>
      </c>
      <c r="CS108" s="37">
        <f t="shared" si="68"/>
        <v>51.994091580502214</v>
      </c>
      <c r="CT108" s="22">
        <f t="shared" si="69"/>
        <v>-8.8255984338560793</v>
      </c>
      <c r="CU108" s="35">
        <v>36</v>
      </c>
      <c r="CV108" s="35">
        <v>19</v>
      </c>
      <c r="CW108" s="35">
        <v>323</v>
      </c>
      <c r="CX108" s="35">
        <v>262</v>
      </c>
      <c r="CY108" s="35">
        <v>146</v>
      </c>
      <c r="CZ108" s="35">
        <v>90</v>
      </c>
      <c r="DA108" s="35">
        <v>157</v>
      </c>
      <c r="DB108" s="35">
        <v>171</v>
      </c>
      <c r="DC108">
        <v>3</v>
      </c>
      <c r="DD108">
        <v>0</v>
      </c>
      <c r="DE108" s="35">
        <f t="shared" si="70"/>
        <v>-3</v>
      </c>
      <c r="DF108" s="36">
        <f t="shared" si="71"/>
        <v>1.437125748502994</v>
      </c>
      <c r="DG108" s="37">
        <f t="shared" si="72"/>
        <v>0</v>
      </c>
      <c r="DH108" s="37">
        <f t="shared" si="73"/>
        <v>-1.437125748502994</v>
      </c>
      <c r="DI108" s="2">
        <v>88.9</v>
      </c>
      <c r="DJ108">
        <v>1</v>
      </c>
      <c r="DK108">
        <v>5</v>
      </c>
      <c r="DL108">
        <v>-55.7</v>
      </c>
      <c r="DM108">
        <v>90</v>
      </c>
      <c r="DN108">
        <v>75</v>
      </c>
      <c r="DO108">
        <v>-2.2000000000000002</v>
      </c>
      <c r="DP108">
        <v>72</v>
      </c>
      <c r="DQ108">
        <v>48</v>
      </c>
      <c r="DR108">
        <v>2.7</v>
      </c>
      <c r="DS108">
        <v>44</v>
      </c>
      <c r="DT108">
        <v>35</v>
      </c>
      <c r="DU108">
        <v>0</v>
      </c>
      <c r="DV108" s="39">
        <v>0.9</v>
      </c>
      <c r="DW108" s="39">
        <v>0.9</v>
      </c>
      <c r="DX108" s="39">
        <v>0.1</v>
      </c>
      <c r="DY108" s="39">
        <v>-0.5</v>
      </c>
      <c r="DZ108" s="39">
        <v>-0.5</v>
      </c>
      <c r="EA108" s="39">
        <v>0</v>
      </c>
    </row>
    <row r="109" spans="1:131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20</v>
      </c>
      <c r="H109">
        <v>17</v>
      </c>
      <c r="I109" s="31">
        <f t="shared" si="37"/>
        <v>37</v>
      </c>
      <c r="J109">
        <v>7</v>
      </c>
      <c r="K109">
        <v>8</v>
      </c>
      <c r="L109" s="16">
        <f t="shared" si="38"/>
        <v>2.2138013562026329</v>
      </c>
      <c r="M109" s="15">
        <v>20</v>
      </c>
      <c r="N109" s="15">
        <v>8</v>
      </c>
      <c r="O109" s="15">
        <v>9</v>
      </c>
      <c r="P109">
        <v>198</v>
      </c>
      <c r="Q109">
        <v>92</v>
      </c>
      <c r="R109">
        <v>80</v>
      </c>
      <c r="S109" s="13">
        <f t="shared" si="39"/>
        <v>0.10101010101010101</v>
      </c>
      <c r="T109" s="13">
        <f t="shared" si="40"/>
        <v>5.4054054054054057E-2</v>
      </c>
      <c r="U109" s="2">
        <v>1002.8</v>
      </c>
      <c r="V109" s="2">
        <v>14.5333333333</v>
      </c>
      <c r="W109">
        <v>14.05</v>
      </c>
      <c r="X109">
        <v>34.869999999999997</v>
      </c>
      <c r="Y109" s="32">
        <f t="shared" si="41"/>
        <v>0.28720359771054782</v>
      </c>
      <c r="Z109" s="15">
        <f t="shared" si="42"/>
        <v>66.9375</v>
      </c>
      <c r="AA109">
        <v>22</v>
      </c>
      <c r="AB109">
        <v>140</v>
      </c>
      <c r="AC109">
        <v>39</v>
      </c>
      <c r="AD109" s="13">
        <f t="shared" si="43"/>
        <v>0.3125</v>
      </c>
      <c r="AE109" s="13">
        <f t="shared" si="44"/>
        <v>0.265625</v>
      </c>
      <c r="AF109" s="13">
        <f t="shared" si="45"/>
        <v>0.578125</v>
      </c>
      <c r="AG109">
        <v>55</v>
      </c>
      <c r="AH109">
        <v>57</v>
      </c>
      <c r="AI109" s="17">
        <f t="shared" si="46"/>
        <v>0.49107142857142855</v>
      </c>
      <c r="AJ109">
        <v>187</v>
      </c>
      <c r="AK109">
        <v>172</v>
      </c>
      <c r="AL109" s="32">
        <f t="shared" si="47"/>
        <v>0.3305709023941068</v>
      </c>
      <c r="AM109">
        <v>204</v>
      </c>
      <c r="AN109">
        <v>151</v>
      </c>
      <c r="AO109" s="33">
        <f t="shared" si="48"/>
        <v>0.32688766114180479</v>
      </c>
      <c r="AP109">
        <v>219</v>
      </c>
      <c r="AQ109">
        <v>153</v>
      </c>
      <c r="AR109" s="33">
        <f t="shared" si="49"/>
        <v>0.34254143646408841</v>
      </c>
      <c r="AS109" s="33">
        <f t="shared" si="50"/>
        <v>0.50280112044817926</v>
      </c>
      <c r="AT109">
        <v>8</v>
      </c>
      <c r="AU109">
        <v>394</v>
      </c>
      <c r="AV109">
        <v>364</v>
      </c>
      <c r="AW109">
        <v>351</v>
      </c>
      <c r="AX109" s="2">
        <v>29.7</v>
      </c>
      <c r="AY109" s="3">
        <v>4</v>
      </c>
      <c r="AZ109" s="2">
        <v>34.4</v>
      </c>
      <c r="BA109" s="2">
        <v>26.6</v>
      </c>
      <c r="BB109" s="21">
        <v>1.0629999999999999</v>
      </c>
      <c r="BC109">
        <v>4</v>
      </c>
      <c r="BD109" s="21">
        <v>-0.114</v>
      </c>
      <c r="BE109" s="2">
        <v>31</v>
      </c>
      <c r="BF109" s="2">
        <v>32.6</v>
      </c>
      <c r="BG109" s="2">
        <v>29.4</v>
      </c>
      <c r="BH109" s="21">
        <v>5.3550000000000004</v>
      </c>
      <c r="BI109" s="21">
        <v>11.831</v>
      </c>
      <c r="BJ109" t="s">
        <v>3455</v>
      </c>
      <c r="BK109" s="2">
        <v>84.2</v>
      </c>
      <c r="BL109" t="s">
        <v>2774</v>
      </c>
      <c r="BM109" s="2">
        <v>49.2</v>
      </c>
      <c r="BN109" t="s">
        <v>1771</v>
      </c>
      <c r="BO109" s="2">
        <v>26.4</v>
      </c>
      <c r="BP109" t="s">
        <v>606</v>
      </c>
      <c r="BQ109" s="2">
        <v>34.9</v>
      </c>
      <c r="BR109" t="s">
        <v>3580</v>
      </c>
      <c r="BS109" s="2">
        <v>34.6</v>
      </c>
      <c r="BT109" s="32">
        <f t="shared" si="51"/>
        <v>0.10457516339869281</v>
      </c>
      <c r="BU109" s="34">
        <f t="shared" si="52"/>
        <v>0.9271948608137045</v>
      </c>
      <c r="BV109" s="35">
        <f t="shared" si="53"/>
        <v>937.65237715357375</v>
      </c>
      <c r="BW109" s="32">
        <f t="shared" si="54"/>
        <v>3.1770024212397316E-2</v>
      </c>
      <c r="BX109" s="36">
        <f t="shared" si="55"/>
        <v>3.8292780215484719</v>
      </c>
      <c r="BY109" s="37">
        <f t="shared" si="56"/>
        <v>2.0343039489476258</v>
      </c>
      <c r="BZ109" s="37">
        <f t="shared" si="57"/>
        <v>36.617471081057261</v>
      </c>
      <c r="CA109" s="37">
        <f t="shared" si="58"/>
        <v>27.941763063486505</v>
      </c>
      <c r="CB109" s="37">
        <f t="shared" si="59"/>
        <v>71.380135620426984</v>
      </c>
      <c r="CC109" s="37">
        <f t="shared" si="60"/>
        <v>53.071400079898353</v>
      </c>
      <c r="CD109" s="38">
        <f t="shared" si="61"/>
        <v>18.30873554052863</v>
      </c>
      <c r="CE109" s="3">
        <v>64</v>
      </c>
      <c r="CF109" s="3">
        <v>34</v>
      </c>
      <c r="CG109" s="3">
        <v>548</v>
      </c>
      <c r="CH109" s="3">
        <v>433</v>
      </c>
      <c r="CI109" s="3">
        <v>267</v>
      </c>
      <c r="CJ109" s="3">
        <v>184</v>
      </c>
      <c r="CK109" s="3">
        <v>236</v>
      </c>
      <c r="CL109" s="3">
        <v>314</v>
      </c>
      <c r="CM109" s="20">
        <f t="shared" si="62"/>
        <v>6.2065086497723279</v>
      </c>
      <c r="CN109" s="37">
        <f t="shared" si="63"/>
        <v>2.2942357327215372</v>
      </c>
      <c r="CO109" s="37">
        <f t="shared" si="64"/>
        <v>2.2942357327215372</v>
      </c>
      <c r="CP109" s="37">
        <f t="shared" si="65"/>
        <v>31.795114774130003</v>
      </c>
      <c r="CQ109" s="37">
        <f t="shared" si="66"/>
        <v>27.605640827421109</v>
      </c>
      <c r="CR109" s="37">
        <f t="shared" si="67"/>
        <v>60.398249398386568</v>
      </c>
      <c r="CS109" s="37">
        <f t="shared" si="68"/>
        <v>55.211281654842217</v>
      </c>
      <c r="CT109" s="22">
        <f t="shared" si="69"/>
        <v>13.12176779698428</v>
      </c>
      <c r="CU109" s="35">
        <v>92</v>
      </c>
      <c r="CV109" s="35">
        <v>92</v>
      </c>
      <c r="CW109" s="35">
        <v>1183</v>
      </c>
      <c r="CX109" s="35">
        <v>1015</v>
      </c>
      <c r="CY109" s="35">
        <v>533</v>
      </c>
      <c r="CZ109" s="35">
        <v>445</v>
      </c>
      <c r="DA109" s="35">
        <v>662</v>
      </c>
      <c r="DB109" s="35">
        <v>614</v>
      </c>
      <c r="DC109">
        <v>13</v>
      </c>
      <c r="DD109">
        <v>15</v>
      </c>
      <c r="DE109" s="35">
        <f t="shared" si="70"/>
        <v>2</v>
      </c>
      <c r="DF109" s="36">
        <f t="shared" si="71"/>
        <v>0.7778220981270334</v>
      </c>
      <c r="DG109" s="37">
        <f t="shared" si="72"/>
        <v>0.89748703630042304</v>
      </c>
      <c r="DH109" s="37">
        <f t="shared" si="73"/>
        <v>0.11966493817338975</v>
      </c>
      <c r="DI109" s="2">
        <v>574.5</v>
      </c>
      <c r="DJ109">
        <v>34</v>
      </c>
      <c r="DK109">
        <v>21</v>
      </c>
      <c r="DL109">
        <v>10.4</v>
      </c>
      <c r="DM109">
        <v>704</v>
      </c>
      <c r="DN109">
        <v>524</v>
      </c>
      <c r="DO109">
        <v>4.3</v>
      </c>
      <c r="DP109">
        <v>518</v>
      </c>
      <c r="DQ109">
        <v>390</v>
      </c>
      <c r="DR109">
        <v>2.5</v>
      </c>
      <c r="DS109">
        <v>359</v>
      </c>
      <c r="DT109">
        <v>283</v>
      </c>
      <c r="DU109">
        <v>1.8</v>
      </c>
      <c r="DV109" s="39">
        <v>12.1</v>
      </c>
      <c r="DW109" s="39">
        <v>12.1</v>
      </c>
      <c r="DX109" s="39">
        <v>-0.7</v>
      </c>
      <c r="DY109" s="39">
        <v>0.9</v>
      </c>
      <c r="DZ109" s="39">
        <v>-8.3000000000000007</v>
      </c>
      <c r="EA109" s="39">
        <v>3.9</v>
      </c>
    </row>
    <row r="110" spans="1:131" x14ac:dyDescent="0.2">
      <c r="A110" s="12" t="s">
        <v>718</v>
      </c>
      <c r="B110" s="12" t="s">
        <v>719</v>
      </c>
      <c r="C110" t="s">
        <v>717</v>
      </c>
      <c r="D110" t="s">
        <v>177</v>
      </c>
      <c r="E110" s="12" t="s">
        <v>229</v>
      </c>
      <c r="F110">
        <v>49</v>
      </c>
      <c r="G110">
        <v>3</v>
      </c>
      <c r="H110">
        <v>5</v>
      </c>
      <c r="I110" s="31">
        <f t="shared" si="37"/>
        <v>8</v>
      </c>
      <c r="J110">
        <v>3</v>
      </c>
      <c r="K110">
        <v>2</v>
      </c>
      <c r="L110" s="16">
        <f t="shared" si="38"/>
        <v>0.7191011235955056</v>
      </c>
      <c r="M110" s="15">
        <v>3</v>
      </c>
      <c r="N110" s="15">
        <v>3</v>
      </c>
      <c r="O110" s="15">
        <v>2</v>
      </c>
      <c r="P110">
        <v>82</v>
      </c>
      <c r="Q110">
        <v>40</v>
      </c>
      <c r="R110">
        <v>40</v>
      </c>
      <c r="S110" s="13">
        <f t="shared" si="39"/>
        <v>3.6585365853658534E-2</v>
      </c>
      <c r="T110" s="13">
        <f t="shared" si="40"/>
        <v>1.8518518518518517E-2</v>
      </c>
      <c r="U110" s="2">
        <v>667.5</v>
      </c>
      <c r="V110" s="2">
        <v>13.6166666667</v>
      </c>
      <c r="W110">
        <v>13.42</v>
      </c>
      <c r="X110">
        <v>33.950000000000003</v>
      </c>
      <c r="Y110" s="32">
        <f t="shared" si="41"/>
        <v>0.28330166772218701</v>
      </c>
      <c r="Z110" s="15">
        <f t="shared" si="42"/>
        <v>66.5625</v>
      </c>
      <c r="AA110">
        <v>17</v>
      </c>
      <c r="AB110">
        <v>75</v>
      </c>
      <c r="AC110">
        <v>66</v>
      </c>
      <c r="AD110" s="13">
        <f t="shared" si="43"/>
        <v>0.1875</v>
      </c>
      <c r="AE110" s="13">
        <f t="shared" si="44"/>
        <v>0.3125</v>
      </c>
      <c r="AF110" s="13">
        <f t="shared" si="45"/>
        <v>0.5</v>
      </c>
      <c r="AG110">
        <v>18</v>
      </c>
      <c r="AH110">
        <v>21</v>
      </c>
      <c r="AI110" s="17">
        <f t="shared" si="46"/>
        <v>0.46153846153846156</v>
      </c>
      <c r="AJ110">
        <v>144</v>
      </c>
      <c r="AK110">
        <v>121</v>
      </c>
      <c r="AL110" s="32">
        <f t="shared" si="47"/>
        <v>0.37965616045845274</v>
      </c>
      <c r="AM110">
        <v>90</v>
      </c>
      <c r="AN110">
        <v>77</v>
      </c>
      <c r="AO110" s="33">
        <f t="shared" si="48"/>
        <v>0.23925501432664756</v>
      </c>
      <c r="AP110">
        <v>139</v>
      </c>
      <c r="AQ110">
        <v>127</v>
      </c>
      <c r="AR110" s="33">
        <f t="shared" si="49"/>
        <v>0.38108882521489973</v>
      </c>
      <c r="AS110" s="33">
        <f t="shared" si="50"/>
        <v>0.61342592592592593</v>
      </c>
      <c r="AT110">
        <v>14</v>
      </c>
      <c r="AU110">
        <v>260</v>
      </c>
      <c r="AV110">
        <v>236</v>
      </c>
      <c r="AW110">
        <v>209</v>
      </c>
      <c r="AX110" s="2">
        <v>29.2</v>
      </c>
      <c r="AY110" s="3">
        <v>5</v>
      </c>
      <c r="AZ110" s="2">
        <v>34.1</v>
      </c>
      <c r="BA110" s="2">
        <v>26</v>
      </c>
      <c r="BB110" s="21">
        <v>0.54300000000000004</v>
      </c>
      <c r="BC110">
        <v>7</v>
      </c>
      <c r="BD110" s="21">
        <v>0.48</v>
      </c>
      <c r="BE110" s="2">
        <v>32.1</v>
      </c>
      <c r="BF110" s="2">
        <v>34</v>
      </c>
      <c r="BG110" s="2">
        <v>30.2</v>
      </c>
      <c r="BH110" s="21">
        <v>2.8860000000000001</v>
      </c>
      <c r="BI110" s="21">
        <v>4.7249999999999996</v>
      </c>
      <c r="BJ110" t="s">
        <v>3123</v>
      </c>
      <c r="BK110" s="2">
        <v>41.1</v>
      </c>
      <c r="BL110" t="s">
        <v>3123</v>
      </c>
      <c r="BM110" s="2">
        <v>40.799999999999997</v>
      </c>
      <c r="BN110" t="s">
        <v>1779</v>
      </c>
      <c r="BO110" s="2">
        <v>28.7</v>
      </c>
      <c r="BP110" t="s">
        <v>1667</v>
      </c>
      <c r="BQ110" s="2">
        <v>38.4</v>
      </c>
      <c r="BR110" t="s">
        <v>1179</v>
      </c>
      <c r="BS110" s="2">
        <v>37.299999999999997</v>
      </c>
      <c r="BT110" s="32">
        <f t="shared" si="51"/>
        <v>4.507042253521127E-2</v>
      </c>
      <c r="BU110" s="34">
        <f t="shared" si="52"/>
        <v>0.9054545454545454</v>
      </c>
      <c r="BV110" s="35">
        <f t="shared" si="53"/>
        <v>909.96158770806653</v>
      </c>
      <c r="BW110" s="32">
        <f t="shared" si="54"/>
        <v>-4.9475032010243329E-2</v>
      </c>
      <c r="BX110" s="36">
        <f t="shared" si="55"/>
        <v>1.4388129792885618</v>
      </c>
      <c r="BY110" s="37">
        <f t="shared" si="56"/>
        <v>2.3380710913439127</v>
      </c>
      <c r="BZ110" s="37">
        <f t="shared" si="57"/>
        <v>31.923662977964963</v>
      </c>
      <c r="CA110" s="37">
        <f t="shared" si="58"/>
        <v>24.729598081522155</v>
      </c>
      <c r="CB110" s="37">
        <f t="shared" si="59"/>
        <v>65.196213124012957</v>
      </c>
      <c r="CC110" s="37">
        <f t="shared" si="60"/>
        <v>50.268528463894121</v>
      </c>
      <c r="CD110" s="38">
        <f t="shared" si="61"/>
        <v>14.927684660118835</v>
      </c>
      <c r="CE110" s="3">
        <v>16</v>
      </c>
      <c r="CF110" s="3">
        <v>26</v>
      </c>
      <c r="CG110" s="3">
        <v>339</v>
      </c>
      <c r="CH110" s="3">
        <v>249</v>
      </c>
      <c r="CI110" s="3">
        <v>165</v>
      </c>
      <c r="CJ110" s="3">
        <v>132</v>
      </c>
      <c r="CK110" s="3">
        <v>152</v>
      </c>
      <c r="CL110" s="3">
        <v>205</v>
      </c>
      <c r="CM110" s="20">
        <f t="shared" si="62"/>
        <v>7.8704624378966148</v>
      </c>
      <c r="CN110" s="37">
        <f t="shared" si="63"/>
        <v>2.1640467674551407</v>
      </c>
      <c r="CO110" s="37">
        <f t="shared" si="64"/>
        <v>2.7050584593189262</v>
      </c>
      <c r="CP110" s="37">
        <f t="shared" si="65"/>
        <v>29.863845390880943</v>
      </c>
      <c r="CQ110" s="37">
        <f t="shared" si="66"/>
        <v>28.890024345526129</v>
      </c>
      <c r="CR110" s="37">
        <f t="shared" si="67"/>
        <v>58.248925490667546</v>
      </c>
      <c r="CS110" s="37">
        <f t="shared" si="68"/>
        <v>55.399597246851606</v>
      </c>
      <c r="CT110" s="22">
        <f t="shared" si="69"/>
        <v>12.078356416302896</v>
      </c>
      <c r="CU110" s="35">
        <v>60</v>
      </c>
      <c r="CV110" s="35">
        <v>75</v>
      </c>
      <c r="CW110" s="35">
        <v>768</v>
      </c>
      <c r="CX110" s="35">
        <v>726</v>
      </c>
      <c r="CY110" s="35">
        <v>349</v>
      </c>
      <c r="CZ110" s="35">
        <v>294</v>
      </c>
      <c r="DA110" s="35">
        <v>441</v>
      </c>
      <c r="DB110" s="35">
        <v>438</v>
      </c>
      <c r="DC110">
        <v>15</v>
      </c>
      <c r="DD110">
        <v>18</v>
      </c>
      <c r="DE110" s="35">
        <f t="shared" si="70"/>
        <v>3</v>
      </c>
      <c r="DF110" s="36">
        <f t="shared" si="71"/>
        <v>1.3488871680830266</v>
      </c>
      <c r="DG110" s="37">
        <f t="shared" si="72"/>
        <v>1.618664601699632</v>
      </c>
      <c r="DH110" s="37">
        <f t="shared" si="73"/>
        <v>0.26977743361660533</v>
      </c>
      <c r="DI110" s="2">
        <v>408.9</v>
      </c>
      <c r="DJ110">
        <v>10</v>
      </c>
      <c r="DK110">
        <v>11</v>
      </c>
      <c r="DL110">
        <v>1</v>
      </c>
      <c r="DM110">
        <v>442</v>
      </c>
      <c r="DN110">
        <v>366</v>
      </c>
      <c r="DO110">
        <v>3</v>
      </c>
      <c r="DP110">
        <v>319</v>
      </c>
      <c r="DQ110">
        <v>255</v>
      </c>
      <c r="DR110">
        <v>4</v>
      </c>
      <c r="DS110">
        <v>223</v>
      </c>
      <c r="DT110">
        <v>175</v>
      </c>
      <c r="DU110">
        <v>5.7</v>
      </c>
      <c r="DV110" s="39">
        <v>3.7</v>
      </c>
      <c r="DW110" s="39">
        <v>3.7</v>
      </c>
      <c r="DX110" s="39">
        <v>-2.2999999999999998</v>
      </c>
      <c r="DY110" s="39">
        <v>0.5</v>
      </c>
      <c r="DZ110" s="39">
        <v>-0.60000000000000009</v>
      </c>
      <c r="EA110" s="39">
        <v>1.2</v>
      </c>
    </row>
    <row r="111" spans="1:131" x14ac:dyDescent="0.2">
      <c r="A111" s="12" t="s">
        <v>724</v>
      </c>
      <c r="B111" s="12" t="s">
        <v>725</v>
      </c>
      <c r="C111" t="s">
        <v>723</v>
      </c>
      <c r="D111" t="s">
        <v>317</v>
      </c>
      <c r="E111" s="12" t="s">
        <v>148</v>
      </c>
      <c r="F111">
        <v>2</v>
      </c>
      <c r="G111">
        <v>0</v>
      </c>
      <c r="H111">
        <v>1</v>
      </c>
      <c r="I111" s="31">
        <f t="shared" si="37"/>
        <v>1</v>
      </c>
      <c r="J111">
        <v>0</v>
      </c>
      <c r="K111">
        <v>1</v>
      </c>
      <c r="L111" s="16">
        <f t="shared" si="38"/>
        <v>2.3076923076923079</v>
      </c>
      <c r="M111" s="15">
        <v>0</v>
      </c>
      <c r="N111" s="15">
        <v>0</v>
      </c>
      <c r="O111" s="15">
        <v>1</v>
      </c>
      <c r="P111">
        <v>5</v>
      </c>
      <c r="Q111">
        <v>0</v>
      </c>
      <c r="R111">
        <v>4</v>
      </c>
      <c r="S111" s="13">
        <f t="shared" si="39"/>
        <v>0</v>
      </c>
      <c r="T111" s="13">
        <f t="shared" si="40"/>
        <v>0</v>
      </c>
      <c r="U111" s="2">
        <v>26</v>
      </c>
      <c r="V111" s="2">
        <v>13</v>
      </c>
      <c r="W111">
        <v>13</v>
      </c>
      <c r="X111">
        <v>35.74</v>
      </c>
      <c r="Y111" s="32">
        <f t="shared" si="41"/>
        <v>0.26672137874435781</v>
      </c>
      <c r="Z111" s="15">
        <f t="shared" si="42"/>
        <v>0</v>
      </c>
      <c r="AA111">
        <v>0</v>
      </c>
      <c r="AB111">
        <v>2</v>
      </c>
      <c r="AC111">
        <v>1</v>
      </c>
      <c r="AD111" s="13">
        <f t="shared" si="43"/>
        <v>0</v>
      </c>
      <c r="AE111" s="13">
        <f t="shared" si="44"/>
        <v>0.5</v>
      </c>
      <c r="AF111" s="13">
        <f t="shared" si="45"/>
        <v>0.5</v>
      </c>
      <c r="AG111">
        <v>0</v>
      </c>
      <c r="AH111">
        <v>0</v>
      </c>
      <c r="AI111" s="17" t="str">
        <f t="shared" si="46"/>
        <v xml:space="preserve"> </v>
      </c>
      <c r="AJ111">
        <v>4</v>
      </c>
      <c r="AK111">
        <v>4</v>
      </c>
      <c r="AL111" s="32">
        <f t="shared" si="47"/>
        <v>0.36363636363636365</v>
      </c>
      <c r="AM111">
        <v>3</v>
      </c>
      <c r="AN111">
        <v>5</v>
      </c>
      <c r="AO111" s="33">
        <f t="shared" si="48"/>
        <v>0.36363636363636365</v>
      </c>
      <c r="AP111">
        <v>4</v>
      </c>
      <c r="AQ111">
        <v>2</v>
      </c>
      <c r="AR111" s="33">
        <f t="shared" si="49"/>
        <v>0.27272727272727271</v>
      </c>
      <c r="AS111" s="33">
        <f t="shared" si="50"/>
        <v>0.5</v>
      </c>
      <c r="AU111">
        <v>14</v>
      </c>
      <c r="AV111">
        <v>9</v>
      </c>
      <c r="AW111">
        <v>10</v>
      </c>
      <c r="AX111" s="2">
        <v>26.6</v>
      </c>
      <c r="AZ111" s="2">
        <v>31.7</v>
      </c>
      <c r="BA111" s="2">
        <v>23.2</v>
      </c>
      <c r="BB111" s="21">
        <v>-0.184</v>
      </c>
      <c r="BD111" s="21">
        <v>-4.9450000000000003</v>
      </c>
      <c r="BE111" s="2">
        <v>29</v>
      </c>
      <c r="BF111" s="2">
        <v>33.799999999999997</v>
      </c>
      <c r="BG111" s="2">
        <v>24.2</v>
      </c>
      <c r="BH111" s="21">
        <v>0.503</v>
      </c>
      <c r="BI111" s="21">
        <v>2.5739999999999998</v>
      </c>
      <c r="BK111" s="2">
        <v>0</v>
      </c>
      <c r="BM111" s="2">
        <v>0</v>
      </c>
      <c r="BO111" s="2">
        <v>0</v>
      </c>
      <c r="BQ111" s="2">
        <v>0</v>
      </c>
      <c r="BS111" s="2">
        <v>0</v>
      </c>
      <c r="BT111" s="32">
        <f t="shared" si="51"/>
        <v>0.11764705882352941</v>
      </c>
      <c r="BU111" s="34">
        <f t="shared" si="52"/>
        <v>0.8571428571428571</v>
      </c>
      <c r="BV111" s="35">
        <f t="shared" si="53"/>
        <v>868.90756302521004</v>
      </c>
      <c r="BW111" s="32">
        <f t="shared" si="54"/>
        <v>-2.5210084033613495E-2</v>
      </c>
      <c r="BX111" s="36">
        <f t="shared" si="55"/>
        <v>4.6153846153846159</v>
      </c>
      <c r="BY111" s="37">
        <f t="shared" si="56"/>
        <v>2.3076923076923079</v>
      </c>
      <c r="BZ111" s="37">
        <f t="shared" si="57"/>
        <v>39.230769230769234</v>
      </c>
      <c r="CA111" s="37">
        <f t="shared" si="58"/>
        <v>16.153846153846153</v>
      </c>
      <c r="CB111" s="37">
        <f t="shared" si="59"/>
        <v>64.615384615384613</v>
      </c>
      <c r="CC111" s="37">
        <f t="shared" si="60"/>
        <v>25.384615384615383</v>
      </c>
      <c r="CD111" s="38">
        <f t="shared" si="61"/>
        <v>39.230769230769226</v>
      </c>
      <c r="CE111" s="3">
        <v>2</v>
      </c>
      <c r="CF111" s="3">
        <v>1</v>
      </c>
      <c r="CG111" s="3">
        <v>15</v>
      </c>
      <c r="CH111" s="3">
        <v>6</v>
      </c>
      <c r="CI111" s="3">
        <v>2</v>
      </c>
      <c r="CJ111" s="3">
        <v>3</v>
      </c>
      <c r="CK111" s="3">
        <v>1</v>
      </c>
      <c r="CL111" s="3">
        <v>9</v>
      </c>
      <c r="CM111" s="20">
        <f t="shared" si="62"/>
        <v>31.621769230769225</v>
      </c>
      <c r="CN111" s="37">
        <f t="shared" si="63"/>
        <v>0.83939563514269722</v>
      </c>
      <c r="CO111" s="37">
        <f t="shared" si="64"/>
        <v>1.6787912702853944</v>
      </c>
      <c r="CP111" s="37">
        <f t="shared" si="65"/>
        <v>26.860660324566311</v>
      </c>
      <c r="CQ111" s="37">
        <f t="shared" si="66"/>
        <v>26.021264689423614</v>
      </c>
      <c r="CR111" s="37">
        <f t="shared" si="67"/>
        <v>56.239507554560717</v>
      </c>
      <c r="CS111" s="37">
        <f t="shared" si="68"/>
        <v>47.006155567991044</v>
      </c>
      <c r="CT111" s="22">
        <f t="shared" si="69"/>
        <v>29.997417244199553</v>
      </c>
      <c r="CU111" s="35">
        <v>1</v>
      </c>
      <c r="CV111" s="35">
        <v>2</v>
      </c>
      <c r="CW111" s="35">
        <v>31</v>
      </c>
      <c r="CX111" s="35">
        <v>29</v>
      </c>
      <c r="CY111" s="35">
        <v>14</v>
      </c>
      <c r="CZ111" s="35">
        <v>10</v>
      </c>
      <c r="DA111" s="35">
        <v>15</v>
      </c>
      <c r="DB111" s="35">
        <v>21</v>
      </c>
      <c r="DC111">
        <v>0</v>
      </c>
      <c r="DD111">
        <v>0</v>
      </c>
      <c r="DE111" s="35">
        <f t="shared" si="70"/>
        <v>0</v>
      </c>
      <c r="DF111" s="36">
        <f t="shared" si="71"/>
        <v>0</v>
      </c>
      <c r="DG111" s="37">
        <f t="shared" si="72"/>
        <v>0</v>
      </c>
      <c r="DH111" s="37">
        <f t="shared" si="73"/>
        <v>0</v>
      </c>
      <c r="DI111" s="2">
        <v>19</v>
      </c>
      <c r="DJ111">
        <v>2</v>
      </c>
      <c r="DK111">
        <v>1</v>
      </c>
      <c r="DL111">
        <v>66.7</v>
      </c>
      <c r="DM111">
        <v>22</v>
      </c>
      <c r="DN111">
        <v>8</v>
      </c>
      <c r="DO111">
        <v>21.2</v>
      </c>
      <c r="DP111">
        <v>17</v>
      </c>
      <c r="DQ111">
        <v>8</v>
      </c>
      <c r="DR111">
        <v>17.2</v>
      </c>
      <c r="DS111">
        <v>15</v>
      </c>
      <c r="DT111">
        <v>5</v>
      </c>
      <c r="DU111">
        <v>29.2</v>
      </c>
      <c r="DV111" s="39">
        <v>0.60000000000000009</v>
      </c>
      <c r="DW111" s="39">
        <v>0.60000000000000009</v>
      </c>
      <c r="DX111" s="39">
        <v>0</v>
      </c>
      <c r="DY111" s="39">
        <v>-0.1</v>
      </c>
      <c r="DZ111" s="39">
        <v>0</v>
      </c>
      <c r="EA111" s="39">
        <v>0.60000000000000009</v>
      </c>
    </row>
    <row r="112" spans="1:131" x14ac:dyDescent="0.2">
      <c r="A112" s="12" t="s">
        <v>678</v>
      </c>
      <c r="B112" s="12" t="s">
        <v>725</v>
      </c>
      <c r="C112" t="s">
        <v>728</v>
      </c>
      <c r="D112" t="s">
        <v>155</v>
      </c>
      <c r="E112" s="12" t="s">
        <v>178</v>
      </c>
      <c r="F112">
        <v>82</v>
      </c>
      <c r="G112">
        <v>2</v>
      </c>
      <c r="H112">
        <v>13</v>
      </c>
      <c r="I112" s="31">
        <f t="shared" si="37"/>
        <v>15</v>
      </c>
      <c r="J112">
        <v>8</v>
      </c>
      <c r="K112">
        <v>5</v>
      </c>
      <c r="L112" s="16">
        <f t="shared" si="38"/>
        <v>0.63749911458454789</v>
      </c>
      <c r="M112" s="15">
        <v>1</v>
      </c>
      <c r="N112" s="15">
        <v>8</v>
      </c>
      <c r="O112" s="15">
        <v>5</v>
      </c>
      <c r="P112">
        <v>73</v>
      </c>
      <c r="Q112">
        <v>37</v>
      </c>
      <c r="R112">
        <v>66</v>
      </c>
      <c r="S112" s="13">
        <f t="shared" si="39"/>
        <v>2.7397260273972601E-2</v>
      </c>
      <c r="T112" s="13">
        <f t="shared" si="40"/>
        <v>1.1363636363636364E-2</v>
      </c>
      <c r="U112" s="2">
        <v>1411.7666666667001</v>
      </c>
      <c r="V112" s="2">
        <v>17.2166666667</v>
      </c>
      <c r="W112">
        <v>16.71</v>
      </c>
      <c r="X112">
        <v>32.69</v>
      </c>
      <c r="Y112" s="32">
        <f t="shared" si="41"/>
        <v>0.33825910931174091</v>
      </c>
      <c r="Z112" s="15">
        <f t="shared" si="42"/>
        <v>123.36842105263159</v>
      </c>
      <c r="AA112">
        <v>186</v>
      </c>
      <c r="AB112">
        <v>58</v>
      </c>
      <c r="AC112">
        <v>109</v>
      </c>
      <c r="AD112" s="13">
        <f t="shared" si="43"/>
        <v>5.2631578947368418E-2</v>
      </c>
      <c r="AE112" s="13">
        <f t="shared" si="44"/>
        <v>0.34210526315789475</v>
      </c>
      <c r="AF112" s="13">
        <f t="shared" si="45"/>
        <v>0.39473684210526316</v>
      </c>
      <c r="AI112" s="17" t="str">
        <f t="shared" si="46"/>
        <v xml:space="preserve"> </v>
      </c>
      <c r="AJ112">
        <v>143</v>
      </c>
      <c r="AK112">
        <v>178</v>
      </c>
      <c r="AL112" s="32">
        <f t="shared" si="47"/>
        <v>0.25991902834008096</v>
      </c>
      <c r="AM112">
        <v>197</v>
      </c>
      <c r="AN112">
        <v>246</v>
      </c>
      <c r="AO112" s="33">
        <f t="shared" si="48"/>
        <v>0.35870445344129553</v>
      </c>
      <c r="AP112">
        <v>239</v>
      </c>
      <c r="AQ112">
        <v>232</v>
      </c>
      <c r="AR112" s="33">
        <f t="shared" si="49"/>
        <v>0.38137651821862351</v>
      </c>
      <c r="AS112" s="33">
        <f t="shared" si="50"/>
        <v>0.42015706806282721</v>
      </c>
      <c r="AT112">
        <v>2</v>
      </c>
      <c r="AU112">
        <v>456</v>
      </c>
      <c r="AV112">
        <v>531</v>
      </c>
      <c r="AW112">
        <v>410</v>
      </c>
      <c r="AX112" s="2">
        <v>28.3</v>
      </c>
      <c r="AY112" s="3">
        <v>4</v>
      </c>
      <c r="AZ112" s="2">
        <v>32.700000000000003</v>
      </c>
      <c r="BA112" s="2">
        <v>25.3</v>
      </c>
      <c r="BB112" s="21">
        <v>0.311</v>
      </c>
      <c r="BC112">
        <v>5</v>
      </c>
      <c r="BD112" s="21">
        <v>0.88700000000000001</v>
      </c>
      <c r="BE112" s="2">
        <v>27.5</v>
      </c>
      <c r="BF112" s="2">
        <v>34</v>
      </c>
      <c r="BG112" s="2">
        <v>25.3</v>
      </c>
      <c r="BH112" s="21">
        <v>0.222</v>
      </c>
      <c r="BI112" s="21">
        <v>-7.766</v>
      </c>
      <c r="BJ112" t="s">
        <v>3287</v>
      </c>
      <c r="BK112" s="2">
        <v>26.7</v>
      </c>
      <c r="BL112" t="s">
        <v>1842</v>
      </c>
      <c r="BM112" s="2">
        <v>26.6</v>
      </c>
      <c r="BN112" t="s">
        <v>888</v>
      </c>
      <c r="BO112" s="2">
        <v>25.9</v>
      </c>
      <c r="BP112" t="s">
        <v>3023</v>
      </c>
      <c r="BQ112" s="2">
        <v>30.2</v>
      </c>
      <c r="BR112" t="s">
        <v>644</v>
      </c>
      <c r="BS112" s="2">
        <v>24</v>
      </c>
      <c r="BT112" s="32">
        <f t="shared" si="51"/>
        <v>6.4846416382252553E-2</v>
      </c>
      <c r="BU112" s="34">
        <f t="shared" si="52"/>
        <v>0.91172413793103446</v>
      </c>
      <c r="BV112" s="35">
        <f t="shared" si="53"/>
        <v>918.20877956925972</v>
      </c>
      <c r="BW112" s="32">
        <f t="shared" si="54"/>
        <v>-2.3429445686712985E-2</v>
      </c>
      <c r="BX112" s="36">
        <f t="shared" si="55"/>
        <v>1.6149977569444329</v>
      </c>
      <c r="BY112" s="37">
        <f t="shared" si="56"/>
        <v>2.7199962222222029</v>
      </c>
      <c r="BZ112" s="37">
        <f t="shared" si="57"/>
        <v>24.904965409722045</v>
      </c>
      <c r="CA112" s="37">
        <f t="shared" si="58"/>
        <v>30.812457204860895</v>
      </c>
      <c r="CB112" s="37">
        <f t="shared" si="59"/>
        <v>48.109933180555217</v>
      </c>
      <c r="CC112" s="37">
        <f t="shared" si="60"/>
        <v>64.514910395832871</v>
      </c>
      <c r="CD112" s="38">
        <f t="shared" si="61"/>
        <v>-16.404977215277654</v>
      </c>
      <c r="CE112" s="3">
        <v>38</v>
      </c>
      <c r="CF112" s="3">
        <v>64</v>
      </c>
      <c r="CG112" s="3">
        <v>548</v>
      </c>
      <c r="CH112" s="3">
        <v>661</v>
      </c>
      <c r="CI112" s="3">
        <v>259</v>
      </c>
      <c r="CJ112" s="3">
        <v>308</v>
      </c>
      <c r="CK112" s="3">
        <v>485</v>
      </c>
      <c r="CL112" s="3">
        <v>287</v>
      </c>
      <c r="CM112" s="20">
        <f t="shared" si="62"/>
        <v>-5.9257468487855043</v>
      </c>
      <c r="CN112" s="37">
        <f t="shared" si="63"/>
        <v>2.3502376351386642</v>
      </c>
      <c r="CO112" s="37">
        <f t="shared" si="64"/>
        <v>2.6412194375844034</v>
      </c>
      <c r="CP112" s="37">
        <f t="shared" si="65"/>
        <v>26.658409747144276</v>
      </c>
      <c r="CQ112" s="37">
        <f t="shared" si="66"/>
        <v>26.949391549590015</v>
      </c>
      <c r="CR112" s="37">
        <f t="shared" si="67"/>
        <v>51.459012601750374</v>
      </c>
      <c r="CS112" s="37">
        <f t="shared" si="68"/>
        <v>54.346447410635008</v>
      </c>
      <c r="CT112" s="22">
        <f t="shared" si="69"/>
        <v>-13.517542406393019</v>
      </c>
      <c r="CU112" s="35">
        <v>105</v>
      </c>
      <c r="CV112" s="35">
        <v>118</v>
      </c>
      <c r="CW112" s="35">
        <v>1086</v>
      </c>
      <c r="CX112" s="35">
        <v>1086</v>
      </c>
      <c r="CY112" s="35">
        <v>474</v>
      </c>
      <c r="CZ112" s="35">
        <v>500</v>
      </c>
      <c r="DA112" s="35">
        <v>724</v>
      </c>
      <c r="DB112" s="35">
        <v>634</v>
      </c>
      <c r="DC112">
        <v>12</v>
      </c>
      <c r="DD112">
        <v>6</v>
      </c>
      <c r="DE112" s="35">
        <f t="shared" si="70"/>
        <v>-6</v>
      </c>
      <c r="DF112" s="36">
        <f t="shared" si="71"/>
        <v>0.50999929166666302</v>
      </c>
      <c r="DG112" s="37">
        <f t="shared" si="72"/>
        <v>0.25499964583333151</v>
      </c>
      <c r="DH112" s="37">
        <f t="shared" si="73"/>
        <v>-0.25499964583333151</v>
      </c>
      <c r="DI112" s="2">
        <v>849</v>
      </c>
      <c r="DJ112">
        <v>17</v>
      </c>
      <c r="DK112">
        <v>35</v>
      </c>
      <c r="DL112">
        <v>-15.4</v>
      </c>
      <c r="DM112">
        <v>646</v>
      </c>
      <c r="DN112">
        <v>940</v>
      </c>
      <c r="DO112">
        <v>-7.8</v>
      </c>
      <c r="DP112">
        <v>489</v>
      </c>
      <c r="DQ112">
        <v>631</v>
      </c>
      <c r="DR112">
        <v>-5.6</v>
      </c>
      <c r="DS112">
        <v>352</v>
      </c>
      <c r="DT112">
        <v>445</v>
      </c>
      <c r="DU112">
        <v>-5.8</v>
      </c>
      <c r="DV112" s="39">
        <v>-10.3</v>
      </c>
      <c r="DW112" s="39">
        <v>-10.3</v>
      </c>
      <c r="DX112" s="39">
        <v>2.2000000000000002</v>
      </c>
      <c r="DY112" s="39">
        <v>0.2</v>
      </c>
      <c r="DZ112" s="39">
        <v>5</v>
      </c>
      <c r="EA112" s="39">
        <v>-2.9</v>
      </c>
    </row>
    <row r="113" spans="1:131" x14ac:dyDescent="0.2">
      <c r="A113" s="12" t="s">
        <v>683</v>
      </c>
      <c r="B113" s="12" t="s">
        <v>731</v>
      </c>
      <c r="C113" t="s">
        <v>730</v>
      </c>
      <c r="D113" t="s">
        <v>169</v>
      </c>
      <c r="E113" s="12" t="s">
        <v>178</v>
      </c>
      <c r="F113">
        <v>78</v>
      </c>
      <c r="G113">
        <v>12</v>
      </c>
      <c r="H113">
        <v>18</v>
      </c>
      <c r="I113" s="31">
        <f t="shared" si="37"/>
        <v>30</v>
      </c>
      <c r="J113">
        <v>7</v>
      </c>
      <c r="K113">
        <v>9</v>
      </c>
      <c r="L113" s="16">
        <f t="shared" si="38"/>
        <v>1.2832394667427105</v>
      </c>
      <c r="M113" s="15">
        <v>11</v>
      </c>
      <c r="N113" s="15">
        <v>8</v>
      </c>
      <c r="O113" s="15">
        <v>9</v>
      </c>
      <c r="P113">
        <v>168</v>
      </c>
      <c r="Q113">
        <v>64</v>
      </c>
      <c r="R113">
        <v>80</v>
      </c>
      <c r="S113" s="13">
        <f t="shared" si="39"/>
        <v>7.1428571428571425E-2</v>
      </c>
      <c r="T113" s="13">
        <f t="shared" si="40"/>
        <v>3.8461538461538464E-2</v>
      </c>
      <c r="U113" s="2">
        <v>1402.7</v>
      </c>
      <c r="V113" s="2">
        <v>17.983333333299999</v>
      </c>
      <c r="W113">
        <v>17.010000000000002</v>
      </c>
      <c r="X113">
        <v>30.94</v>
      </c>
      <c r="Y113" s="32">
        <f t="shared" si="41"/>
        <v>0.35474452554744529</v>
      </c>
      <c r="Z113" s="15">
        <f t="shared" si="42"/>
        <v>91</v>
      </c>
      <c r="AA113">
        <v>58</v>
      </c>
      <c r="AB113">
        <v>191</v>
      </c>
      <c r="AC113">
        <v>54</v>
      </c>
      <c r="AD113" s="13">
        <f t="shared" si="43"/>
        <v>0.20338983050847459</v>
      </c>
      <c r="AE113" s="13">
        <f t="shared" si="44"/>
        <v>0.28813559322033899</v>
      </c>
      <c r="AF113" s="13">
        <f t="shared" si="45"/>
        <v>0.49152542372881358</v>
      </c>
      <c r="AI113" s="17" t="str">
        <f t="shared" si="46"/>
        <v xml:space="preserve"> </v>
      </c>
      <c r="AJ113">
        <v>180</v>
      </c>
      <c r="AK113">
        <v>239</v>
      </c>
      <c r="AL113" s="32">
        <f t="shared" si="47"/>
        <v>0.3360064153969527</v>
      </c>
      <c r="AM113">
        <v>179</v>
      </c>
      <c r="AN113">
        <v>216</v>
      </c>
      <c r="AO113" s="33">
        <f t="shared" si="48"/>
        <v>0.31676022453889335</v>
      </c>
      <c r="AP113">
        <v>206</v>
      </c>
      <c r="AQ113">
        <v>227</v>
      </c>
      <c r="AR113" s="33">
        <f t="shared" si="49"/>
        <v>0.34723336006415395</v>
      </c>
      <c r="AS113" s="33">
        <f t="shared" si="50"/>
        <v>0.51474201474201475</v>
      </c>
      <c r="AT113">
        <v>5</v>
      </c>
      <c r="AU113">
        <v>469</v>
      </c>
      <c r="AV113">
        <v>459</v>
      </c>
      <c r="AW113">
        <v>454</v>
      </c>
      <c r="AX113" s="2">
        <v>29.1</v>
      </c>
      <c r="AY113" s="3">
        <v>2</v>
      </c>
      <c r="AZ113" s="2">
        <v>33.299999999999997</v>
      </c>
      <c r="BA113" s="2">
        <v>26.3</v>
      </c>
      <c r="BB113" s="21">
        <v>0.89200000000000002</v>
      </c>
      <c r="BC113">
        <v>2</v>
      </c>
      <c r="BD113" s="21">
        <v>1.1459999999999999</v>
      </c>
      <c r="BE113" s="2">
        <v>28.7</v>
      </c>
      <c r="BF113" s="2">
        <v>32.5</v>
      </c>
      <c r="BG113" s="2">
        <v>26.8</v>
      </c>
      <c r="BH113" s="21">
        <v>1.0760000000000001</v>
      </c>
      <c r="BI113" s="21">
        <v>0.91800000000000004</v>
      </c>
      <c r="BJ113" t="s">
        <v>1924</v>
      </c>
      <c r="BK113" s="2">
        <v>44</v>
      </c>
      <c r="BL113" t="s">
        <v>3645</v>
      </c>
      <c r="BM113" s="2">
        <v>34</v>
      </c>
      <c r="BN113" t="s">
        <v>3157</v>
      </c>
      <c r="BO113" s="2">
        <v>32.5</v>
      </c>
      <c r="BP113" t="s">
        <v>1244</v>
      </c>
      <c r="BQ113" s="2">
        <v>35.9</v>
      </c>
      <c r="BR113" t="s">
        <v>858</v>
      </c>
      <c r="BS113" s="2">
        <v>22.8</v>
      </c>
      <c r="BT113" s="32">
        <f t="shared" si="51"/>
        <v>7.6923076923076927E-2</v>
      </c>
      <c r="BU113" s="34">
        <f t="shared" si="52"/>
        <v>0.88825214899713467</v>
      </c>
      <c r="BV113" s="35">
        <f t="shared" si="53"/>
        <v>895.9444566894424</v>
      </c>
      <c r="BW113" s="32">
        <f t="shared" si="54"/>
        <v>-3.4824774079788401E-2</v>
      </c>
      <c r="BX113" s="36">
        <f t="shared" si="55"/>
        <v>2.5237042845986752</v>
      </c>
      <c r="BY113" s="37">
        <f t="shared" si="56"/>
        <v>3.3364226135372315</v>
      </c>
      <c r="BZ113" s="37">
        <f t="shared" si="57"/>
        <v>32.80815569978278</v>
      </c>
      <c r="CA113" s="37">
        <f t="shared" si="58"/>
        <v>29.856704926269074</v>
      </c>
      <c r="CB113" s="37">
        <f t="shared" si="59"/>
        <v>59.627860554755138</v>
      </c>
      <c r="CC113" s="37">
        <f t="shared" si="60"/>
        <v>56.933057674590451</v>
      </c>
      <c r="CD113" s="38">
        <f t="shared" si="61"/>
        <v>2.6948028801646871</v>
      </c>
      <c r="CE113" s="3">
        <v>59</v>
      </c>
      <c r="CF113" s="3">
        <v>78</v>
      </c>
      <c r="CG113" s="3">
        <v>708</v>
      </c>
      <c r="CH113" s="3">
        <v>620</v>
      </c>
      <c r="CI113" s="3">
        <v>269</v>
      </c>
      <c r="CJ113" s="3">
        <v>292</v>
      </c>
      <c r="CK113" s="3">
        <v>341</v>
      </c>
      <c r="CL113" s="3">
        <v>358</v>
      </c>
      <c r="CM113" s="20">
        <f t="shared" si="62"/>
        <v>2.4789945263563347</v>
      </c>
      <c r="CN113" s="37">
        <f t="shared" si="63"/>
        <v>2.4364775495997213</v>
      </c>
      <c r="CO113" s="37">
        <f t="shared" si="64"/>
        <v>2.1132713440405744</v>
      </c>
      <c r="CP113" s="37">
        <f t="shared" si="65"/>
        <v>28.641042215702846</v>
      </c>
      <c r="CQ113" s="37">
        <f t="shared" si="66"/>
        <v>29.511212769131319</v>
      </c>
      <c r="CR113" s="37">
        <f t="shared" si="67"/>
        <v>55.044503008303906</v>
      </c>
      <c r="CS113" s="37">
        <f t="shared" si="68"/>
        <v>56.188155735667046</v>
      </c>
      <c r="CT113" s="22">
        <f t="shared" si="69"/>
        <v>3.8384556075278269</v>
      </c>
      <c r="CU113" s="35">
        <v>98</v>
      </c>
      <c r="CV113" s="35">
        <v>85</v>
      </c>
      <c r="CW113" s="35">
        <v>1054</v>
      </c>
      <c r="CX113" s="35">
        <v>1102</v>
      </c>
      <c r="CY113" s="35">
        <v>491</v>
      </c>
      <c r="CZ113" s="35">
        <v>446</v>
      </c>
      <c r="DA113" s="35">
        <v>627</v>
      </c>
      <c r="DB113" s="35">
        <v>571</v>
      </c>
      <c r="DC113">
        <v>24</v>
      </c>
      <c r="DD113">
        <v>12</v>
      </c>
      <c r="DE113" s="35">
        <f t="shared" si="70"/>
        <v>-12</v>
      </c>
      <c r="DF113" s="36">
        <f t="shared" si="71"/>
        <v>1.0265915733960713</v>
      </c>
      <c r="DG113" s="37">
        <f t="shared" si="72"/>
        <v>0.51329578669803566</v>
      </c>
      <c r="DH113" s="37">
        <f t="shared" si="73"/>
        <v>-0.51329578669803566</v>
      </c>
      <c r="DI113" s="2">
        <v>852.5</v>
      </c>
      <c r="DJ113">
        <v>34</v>
      </c>
      <c r="DK113">
        <v>46</v>
      </c>
      <c r="DL113">
        <v>-11.4</v>
      </c>
      <c r="DM113">
        <v>830</v>
      </c>
      <c r="DN113">
        <v>834</v>
      </c>
      <c r="DO113">
        <v>0.9</v>
      </c>
      <c r="DP113">
        <v>613</v>
      </c>
      <c r="DQ113">
        <v>618</v>
      </c>
      <c r="DR113">
        <v>0.4</v>
      </c>
      <c r="DS113">
        <v>467</v>
      </c>
      <c r="DT113">
        <v>438</v>
      </c>
      <c r="DU113">
        <v>3</v>
      </c>
      <c r="DV113" s="39">
        <v>0.5</v>
      </c>
      <c r="DW113" s="39">
        <v>0.5</v>
      </c>
      <c r="DX113" s="39">
        <v>0.9</v>
      </c>
      <c r="DY113" s="39">
        <v>1.6</v>
      </c>
      <c r="DZ113" s="39">
        <v>-1.1000000000000001</v>
      </c>
      <c r="EA113" s="39">
        <v>1.9</v>
      </c>
    </row>
    <row r="114" spans="1:131" x14ac:dyDescent="0.2">
      <c r="A114" s="12" t="s">
        <v>458</v>
      </c>
      <c r="B114" s="12" t="s">
        <v>734</v>
      </c>
      <c r="C114" t="s">
        <v>733</v>
      </c>
      <c r="D114" t="s">
        <v>155</v>
      </c>
      <c r="E114" s="12" t="s">
        <v>170</v>
      </c>
      <c r="F114">
        <v>47</v>
      </c>
      <c r="G114">
        <v>4</v>
      </c>
      <c r="H114">
        <v>10</v>
      </c>
      <c r="I114" s="31">
        <f t="shared" si="37"/>
        <v>14</v>
      </c>
      <c r="J114">
        <v>8</v>
      </c>
      <c r="K114">
        <v>2</v>
      </c>
      <c r="L114" s="16">
        <f t="shared" si="38"/>
        <v>1.4416475972539218</v>
      </c>
      <c r="M114" s="15">
        <v>4</v>
      </c>
      <c r="N114" s="15">
        <v>5</v>
      </c>
      <c r="O114" s="15">
        <v>2</v>
      </c>
      <c r="P114">
        <v>37</v>
      </c>
      <c r="Q114">
        <v>22</v>
      </c>
      <c r="R114">
        <v>22</v>
      </c>
      <c r="S114" s="13">
        <f t="shared" si="39"/>
        <v>0.10810810810810811</v>
      </c>
      <c r="T114" s="13">
        <f t="shared" si="40"/>
        <v>4.9382716049382713E-2</v>
      </c>
      <c r="U114" s="2">
        <v>582.66666666670005</v>
      </c>
      <c r="V114" s="2">
        <v>12.3833333333</v>
      </c>
      <c r="W114">
        <v>12.03</v>
      </c>
      <c r="X114">
        <v>37.03</v>
      </c>
      <c r="Y114" s="32">
        <f t="shared" si="41"/>
        <v>0.24520994700366897</v>
      </c>
      <c r="Z114" s="15">
        <f t="shared" si="42"/>
        <v>102</v>
      </c>
      <c r="AA114">
        <v>8</v>
      </c>
      <c r="AB114">
        <v>56</v>
      </c>
      <c r="AC114">
        <v>24</v>
      </c>
      <c r="AD114" s="13">
        <f t="shared" si="43"/>
        <v>0.2</v>
      </c>
      <c r="AE114" s="13">
        <f t="shared" si="44"/>
        <v>0.35</v>
      </c>
      <c r="AF114" s="13">
        <f t="shared" si="45"/>
        <v>0.55000000000000004</v>
      </c>
      <c r="AG114">
        <v>5</v>
      </c>
      <c r="AH114">
        <v>19</v>
      </c>
      <c r="AI114" s="17">
        <f t="shared" si="46"/>
        <v>0.20833333333333334</v>
      </c>
      <c r="AJ114">
        <v>76</v>
      </c>
      <c r="AK114">
        <v>95</v>
      </c>
      <c r="AL114" s="32">
        <f t="shared" si="47"/>
        <v>0.30866425992779783</v>
      </c>
      <c r="AM114">
        <v>93</v>
      </c>
      <c r="AN114">
        <v>84</v>
      </c>
      <c r="AO114" s="33">
        <f t="shared" si="48"/>
        <v>0.31949458483754511</v>
      </c>
      <c r="AP114">
        <v>97</v>
      </c>
      <c r="AQ114">
        <v>109</v>
      </c>
      <c r="AR114" s="33">
        <f t="shared" si="49"/>
        <v>0.37184115523465705</v>
      </c>
      <c r="AS114" s="33">
        <f t="shared" si="50"/>
        <v>0.49137931034482757</v>
      </c>
      <c r="AT114">
        <v>7</v>
      </c>
      <c r="AU114">
        <v>184</v>
      </c>
      <c r="AV114">
        <v>194</v>
      </c>
      <c r="AW114">
        <v>161</v>
      </c>
      <c r="AX114" s="2">
        <v>28.6</v>
      </c>
      <c r="AY114" s="3">
        <v>7</v>
      </c>
      <c r="AZ114" s="2">
        <v>32.6</v>
      </c>
      <c r="BA114" s="2">
        <v>26</v>
      </c>
      <c r="BB114" s="21">
        <v>0.88400000000000001</v>
      </c>
      <c r="BC114">
        <v>6</v>
      </c>
      <c r="BD114" s="21">
        <v>0.22800000000000001</v>
      </c>
      <c r="BE114" s="2">
        <v>30.4</v>
      </c>
      <c r="BF114" s="2">
        <v>34.700000000000003</v>
      </c>
      <c r="BG114" s="2">
        <v>26.2</v>
      </c>
      <c r="BH114" s="21">
        <v>2.504</v>
      </c>
      <c r="BI114" s="21">
        <v>-6.0170000000000003</v>
      </c>
      <c r="BJ114" t="s">
        <v>282</v>
      </c>
      <c r="BK114" s="2">
        <v>47.7</v>
      </c>
      <c r="BL114" t="s">
        <v>752</v>
      </c>
      <c r="BM114" s="2">
        <v>31</v>
      </c>
      <c r="BN114" t="s">
        <v>2507</v>
      </c>
      <c r="BO114" s="2">
        <v>21.1</v>
      </c>
      <c r="BP114" t="s">
        <v>1488</v>
      </c>
      <c r="BQ114" s="2">
        <v>40.700000000000003</v>
      </c>
      <c r="BR114" t="s">
        <v>644</v>
      </c>
      <c r="BS114" s="2">
        <v>39.6</v>
      </c>
      <c r="BT114" s="32">
        <f t="shared" si="51"/>
        <v>7.8431372549019607E-2</v>
      </c>
      <c r="BU114" s="34">
        <f t="shared" si="52"/>
        <v>0.91416309012875541</v>
      </c>
      <c r="BV114" s="35">
        <f t="shared" si="53"/>
        <v>922.00622738365735</v>
      </c>
      <c r="BW114" s="32">
        <f t="shared" si="54"/>
        <v>-7.4055373222249865E-3</v>
      </c>
      <c r="BX114" s="36">
        <f t="shared" si="55"/>
        <v>2.0617966266771806</v>
      </c>
      <c r="BY114" s="37">
        <f t="shared" si="56"/>
        <v>2.0617966266771806</v>
      </c>
      <c r="BZ114" s="37">
        <f t="shared" si="57"/>
        <v>26.287906990134051</v>
      </c>
      <c r="CA114" s="37">
        <f t="shared" si="58"/>
        <v>24.019930700789153</v>
      </c>
      <c r="CB114" s="37">
        <f t="shared" si="59"/>
        <v>52.163454654932664</v>
      </c>
      <c r="CC114" s="37">
        <f t="shared" si="60"/>
        <v>51.648005498263373</v>
      </c>
      <c r="CD114" s="38">
        <f t="shared" si="61"/>
        <v>0.51544915666929114</v>
      </c>
      <c r="CE114" s="3">
        <v>20</v>
      </c>
      <c r="CF114" s="3">
        <v>20</v>
      </c>
      <c r="CG114" s="3">
        <v>235</v>
      </c>
      <c r="CH114" s="3">
        <v>213</v>
      </c>
      <c r="CI114" s="3">
        <v>113</v>
      </c>
      <c r="CJ114" s="3">
        <v>122</v>
      </c>
      <c r="CK114" s="3">
        <v>146</v>
      </c>
      <c r="CL114" s="3">
        <v>138</v>
      </c>
      <c r="CM114" s="20">
        <f t="shared" si="62"/>
        <v>6.8773457083934311</v>
      </c>
      <c r="CN114" s="37">
        <f t="shared" si="63"/>
        <v>1.8616303055027263</v>
      </c>
      <c r="CO114" s="37">
        <f t="shared" si="64"/>
        <v>2.7924454582540896</v>
      </c>
      <c r="CP114" s="37">
        <f t="shared" si="65"/>
        <v>25.373331571296415</v>
      </c>
      <c r="CQ114" s="37">
        <f t="shared" si="66"/>
        <v>27.993403853115069</v>
      </c>
      <c r="CR114" s="37">
        <f t="shared" si="67"/>
        <v>50.367442154434876</v>
      </c>
      <c r="CS114" s="37">
        <f t="shared" si="68"/>
        <v>56.81419895312024</v>
      </c>
      <c r="CT114" s="22">
        <f t="shared" si="69"/>
        <v>6.9622059553546549</v>
      </c>
      <c r="CU114" s="35">
        <v>54</v>
      </c>
      <c r="CV114" s="35">
        <v>81</v>
      </c>
      <c r="CW114" s="35">
        <v>682</v>
      </c>
      <c r="CX114" s="35">
        <v>731</v>
      </c>
      <c r="CY114" s="35">
        <v>316</v>
      </c>
      <c r="CZ114" s="35">
        <v>331</v>
      </c>
      <c r="DA114" s="35">
        <v>505</v>
      </c>
      <c r="DB114" s="35">
        <v>409</v>
      </c>
      <c r="DC114">
        <v>7</v>
      </c>
      <c r="DD114">
        <v>5</v>
      </c>
      <c r="DE114" s="35">
        <f t="shared" si="70"/>
        <v>-2</v>
      </c>
      <c r="DF114" s="36">
        <f t="shared" si="71"/>
        <v>0.72162881933701317</v>
      </c>
      <c r="DG114" s="37">
        <f t="shared" si="72"/>
        <v>0.51544915666929514</v>
      </c>
      <c r="DH114" s="37">
        <f t="shared" si="73"/>
        <v>-0.20617966266771806</v>
      </c>
      <c r="DI114" s="2">
        <v>350.4</v>
      </c>
      <c r="DJ114">
        <v>7</v>
      </c>
      <c r="DK114">
        <v>14</v>
      </c>
      <c r="DL114">
        <v>-6.9</v>
      </c>
      <c r="DM114">
        <v>312</v>
      </c>
      <c r="DN114">
        <v>301</v>
      </c>
      <c r="DO114">
        <v>5.2</v>
      </c>
      <c r="DP114">
        <v>224</v>
      </c>
      <c r="DQ114">
        <v>217</v>
      </c>
      <c r="DR114">
        <v>4</v>
      </c>
      <c r="DS114">
        <v>154</v>
      </c>
      <c r="DT114">
        <v>146</v>
      </c>
      <c r="DU114">
        <v>4</v>
      </c>
      <c r="DV114" s="39">
        <v>-3.2</v>
      </c>
      <c r="DW114" s="39">
        <v>-3.2</v>
      </c>
      <c r="DX114" s="39">
        <v>0.1</v>
      </c>
      <c r="DY114" s="39">
        <v>0.1</v>
      </c>
      <c r="DZ114" s="39">
        <v>1.4</v>
      </c>
      <c r="EA114" s="39">
        <v>-1.7000000000000002</v>
      </c>
    </row>
    <row r="115" spans="1:131" x14ac:dyDescent="0.2">
      <c r="A115" s="12" t="s">
        <v>738</v>
      </c>
      <c r="B115" s="12" t="s">
        <v>739</v>
      </c>
      <c r="C115" t="s">
        <v>737</v>
      </c>
      <c r="D115" t="s">
        <v>122</v>
      </c>
      <c r="E115" s="12" t="s">
        <v>148</v>
      </c>
      <c r="F115">
        <v>1</v>
      </c>
      <c r="G115">
        <v>0</v>
      </c>
      <c r="H115">
        <v>0</v>
      </c>
      <c r="I115" s="31">
        <f t="shared" si="37"/>
        <v>0</v>
      </c>
      <c r="J115">
        <v>0</v>
      </c>
      <c r="K115">
        <v>0</v>
      </c>
      <c r="L115" s="16">
        <f t="shared" si="38"/>
        <v>0</v>
      </c>
      <c r="M115" s="15">
        <v>0</v>
      </c>
      <c r="N115" s="15">
        <v>0</v>
      </c>
      <c r="O115" s="15">
        <v>0</v>
      </c>
      <c r="P115">
        <v>0</v>
      </c>
      <c r="Q115">
        <v>1</v>
      </c>
      <c r="R115">
        <v>2</v>
      </c>
      <c r="S115" s="13">
        <f t="shared" si="39"/>
        <v>0</v>
      </c>
      <c r="T115" s="13">
        <f t="shared" si="40"/>
        <v>0</v>
      </c>
      <c r="U115" s="2">
        <v>9.0166666667000008</v>
      </c>
      <c r="V115" s="2">
        <v>9.0166666667000008</v>
      </c>
      <c r="W115">
        <v>9.02</v>
      </c>
      <c r="X115">
        <v>41.43</v>
      </c>
      <c r="Y115" s="32">
        <f t="shared" si="41"/>
        <v>0.17879088206144697</v>
      </c>
      <c r="Z115" s="15">
        <f t="shared" si="42"/>
        <v>0</v>
      </c>
      <c r="AA115">
        <v>0</v>
      </c>
      <c r="AB115">
        <v>2</v>
      </c>
      <c r="AC115">
        <v>2</v>
      </c>
      <c r="AD115" s="13">
        <f t="shared" si="43"/>
        <v>0</v>
      </c>
      <c r="AE115" s="13">
        <f t="shared" si="44"/>
        <v>0</v>
      </c>
      <c r="AF115" s="13">
        <f t="shared" si="45"/>
        <v>0</v>
      </c>
      <c r="AG115">
        <v>0</v>
      </c>
      <c r="AH115">
        <v>0</v>
      </c>
      <c r="AI115" s="17" t="str">
        <f t="shared" si="46"/>
        <v xml:space="preserve"> </v>
      </c>
      <c r="AJ115">
        <v>0</v>
      </c>
      <c r="AK115">
        <v>0</v>
      </c>
      <c r="AL115" s="32">
        <f t="shared" si="47"/>
        <v>0</v>
      </c>
      <c r="AM115">
        <v>1</v>
      </c>
      <c r="AN115">
        <v>2</v>
      </c>
      <c r="AO115" s="33">
        <f t="shared" si="48"/>
        <v>0.6</v>
      </c>
      <c r="AP115">
        <v>0</v>
      </c>
      <c r="AQ115">
        <v>2</v>
      </c>
      <c r="AR115" s="33">
        <f t="shared" si="49"/>
        <v>0.4</v>
      </c>
      <c r="AS115" s="33">
        <f t="shared" si="50"/>
        <v>0</v>
      </c>
      <c r="AU115">
        <v>2</v>
      </c>
      <c r="AV115">
        <v>4</v>
      </c>
      <c r="AW115">
        <v>2</v>
      </c>
      <c r="AX115" s="2">
        <v>27.4</v>
      </c>
      <c r="AZ115" s="2">
        <v>32.9</v>
      </c>
      <c r="BA115" s="2">
        <v>23.7</v>
      </c>
      <c r="BB115" s="21">
        <v>-0.24199999999999999</v>
      </c>
      <c r="BD115" s="21">
        <v>-1.248</v>
      </c>
      <c r="BE115" s="2">
        <v>28.5</v>
      </c>
      <c r="BF115" s="2">
        <v>33.1</v>
      </c>
      <c r="BG115" s="2">
        <v>23.8</v>
      </c>
      <c r="BH115" s="21">
        <v>-0.372</v>
      </c>
      <c r="BI115" s="21">
        <v>2.4950000000000001</v>
      </c>
      <c r="BJ115" t="s">
        <v>215</v>
      </c>
      <c r="BK115" s="2">
        <v>90.4</v>
      </c>
      <c r="BL115" t="s">
        <v>1752</v>
      </c>
      <c r="BM115" s="2">
        <v>83.5</v>
      </c>
      <c r="BN115" t="s">
        <v>3170</v>
      </c>
      <c r="BO115" s="2">
        <v>12</v>
      </c>
      <c r="BP115" t="s">
        <v>2107</v>
      </c>
      <c r="BQ115" s="2">
        <v>52.4</v>
      </c>
      <c r="BR115" t="s">
        <v>3218</v>
      </c>
      <c r="BS115" s="2">
        <v>52.4</v>
      </c>
      <c r="BT115" s="32">
        <f t="shared" si="51"/>
        <v>0</v>
      </c>
      <c r="BU115" s="34">
        <f t="shared" si="52"/>
        <v>1</v>
      </c>
      <c r="BV115" s="35">
        <f t="shared" si="53"/>
        <v>1000</v>
      </c>
      <c r="BW115" s="32">
        <f t="shared" si="54"/>
        <v>0</v>
      </c>
      <c r="BX115" s="36">
        <f t="shared" si="55"/>
        <v>0</v>
      </c>
      <c r="BY115" s="37">
        <f t="shared" si="56"/>
        <v>0</v>
      </c>
      <c r="BZ115" s="37">
        <f t="shared" si="57"/>
        <v>6.6543438077388002</v>
      </c>
      <c r="CA115" s="37">
        <f t="shared" si="58"/>
        <v>19.963031423216403</v>
      </c>
      <c r="CB115" s="37">
        <f t="shared" si="59"/>
        <v>46.580406654171604</v>
      </c>
      <c r="CC115" s="37">
        <f t="shared" si="60"/>
        <v>26.617375230955201</v>
      </c>
      <c r="CD115" s="38">
        <f t="shared" si="61"/>
        <v>19.963031423216403</v>
      </c>
      <c r="CE115" s="3">
        <v>0</v>
      </c>
      <c r="CF115" s="3">
        <v>0</v>
      </c>
      <c r="CG115" s="3">
        <v>1</v>
      </c>
      <c r="CH115" s="3">
        <v>3</v>
      </c>
      <c r="CI115" s="3">
        <v>3</v>
      </c>
      <c r="CJ115" s="3">
        <v>0</v>
      </c>
      <c r="CK115" s="3">
        <v>1</v>
      </c>
      <c r="CL115" s="3">
        <v>3</v>
      </c>
      <c r="CM115" s="20">
        <f t="shared" si="62"/>
        <v>28.130031423216401</v>
      </c>
      <c r="CN115" s="37">
        <f t="shared" si="63"/>
        <v>2.896451846488052</v>
      </c>
      <c r="CO115" s="37">
        <f t="shared" si="64"/>
        <v>2.896451846488052</v>
      </c>
      <c r="CP115" s="37">
        <f t="shared" si="65"/>
        <v>37.653874004344679</v>
      </c>
      <c r="CQ115" s="37">
        <f t="shared" si="66"/>
        <v>31.860970311368575</v>
      </c>
      <c r="CR115" s="37">
        <f t="shared" si="67"/>
        <v>53.584359160028967</v>
      </c>
      <c r="CS115" s="37">
        <f t="shared" si="68"/>
        <v>52.136133236784936</v>
      </c>
      <c r="CT115" s="22">
        <f t="shared" si="69"/>
        <v>18.514805499972372</v>
      </c>
      <c r="CU115" s="35">
        <v>2</v>
      </c>
      <c r="CV115" s="35">
        <v>2</v>
      </c>
      <c r="CW115" s="35">
        <v>24</v>
      </c>
      <c r="CX115" s="35">
        <v>20</v>
      </c>
      <c r="CY115" s="35">
        <v>5</v>
      </c>
      <c r="CZ115" s="35">
        <v>5</v>
      </c>
      <c r="DA115" s="35">
        <v>9</v>
      </c>
      <c r="DB115" s="35">
        <v>6</v>
      </c>
      <c r="DC115">
        <v>0</v>
      </c>
      <c r="DD115">
        <v>0</v>
      </c>
      <c r="DE115" s="35">
        <f t="shared" si="70"/>
        <v>0</v>
      </c>
      <c r="DF115" s="36">
        <f t="shared" si="71"/>
        <v>0</v>
      </c>
      <c r="DG115" s="37">
        <f t="shared" si="72"/>
        <v>0</v>
      </c>
      <c r="DH115" s="37">
        <f t="shared" si="73"/>
        <v>0</v>
      </c>
      <c r="DI115" s="2">
        <v>8.9</v>
      </c>
      <c r="DJ115">
        <v>0</v>
      </c>
      <c r="DK115">
        <v>0</v>
      </c>
      <c r="DL115">
        <v>-50</v>
      </c>
      <c r="DM115">
        <v>7</v>
      </c>
      <c r="DN115">
        <v>4</v>
      </c>
      <c r="DO115">
        <v>16.5</v>
      </c>
      <c r="DP115">
        <v>4</v>
      </c>
      <c r="DQ115">
        <v>3</v>
      </c>
      <c r="DR115">
        <v>8.4</v>
      </c>
      <c r="DS115">
        <v>1</v>
      </c>
      <c r="DT115">
        <v>3</v>
      </c>
      <c r="DU115">
        <v>-26.5</v>
      </c>
      <c r="DV115" s="39">
        <v>-0.2</v>
      </c>
      <c r="DW115" s="39">
        <v>-0.2</v>
      </c>
      <c r="DX115" s="39">
        <v>0.1</v>
      </c>
      <c r="DY115" s="39">
        <v>0</v>
      </c>
      <c r="DZ115" s="39">
        <v>0</v>
      </c>
      <c r="EA115" s="39">
        <v>-0.2</v>
      </c>
    </row>
    <row r="116" spans="1:131" x14ac:dyDescent="0.2">
      <c r="A116" s="12" t="s">
        <v>743</v>
      </c>
      <c r="B116" s="12" t="s">
        <v>739</v>
      </c>
      <c r="C116" t="s">
        <v>742</v>
      </c>
      <c r="D116" s="12" t="s">
        <v>271</v>
      </c>
      <c r="E116" s="12" t="s">
        <v>148</v>
      </c>
      <c r="F116">
        <v>65</v>
      </c>
      <c r="G116">
        <v>9</v>
      </c>
      <c r="H116">
        <v>14</v>
      </c>
      <c r="I116" s="31">
        <f t="shared" si="37"/>
        <v>23</v>
      </c>
      <c r="J116">
        <v>10</v>
      </c>
      <c r="K116">
        <v>4</v>
      </c>
      <c r="L116" s="16">
        <f t="shared" si="38"/>
        <v>1.4311641171895255</v>
      </c>
      <c r="M116" s="15">
        <v>9</v>
      </c>
      <c r="N116" s="15">
        <v>10</v>
      </c>
      <c r="O116" s="15">
        <v>4</v>
      </c>
      <c r="P116">
        <v>126</v>
      </c>
      <c r="Q116">
        <v>64</v>
      </c>
      <c r="R116">
        <v>53</v>
      </c>
      <c r="S116" s="13">
        <f t="shared" si="39"/>
        <v>7.1428571428571425E-2</v>
      </c>
      <c r="T116" s="13">
        <f t="shared" si="40"/>
        <v>3.7037037037037035E-2</v>
      </c>
      <c r="U116" s="2">
        <v>964.25</v>
      </c>
      <c r="V116" s="2">
        <v>14.833333333300001</v>
      </c>
      <c r="W116">
        <v>14.48</v>
      </c>
      <c r="X116">
        <v>34.549999999999997</v>
      </c>
      <c r="Y116" s="32">
        <f t="shared" si="41"/>
        <v>0.29532939016928411</v>
      </c>
      <c r="Z116" s="15">
        <f t="shared" si="42"/>
        <v>124</v>
      </c>
      <c r="AA116">
        <v>51</v>
      </c>
      <c r="AB116">
        <v>181</v>
      </c>
      <c r="AC116">
        <v>84</v>
      </c>
      <c r="AD116" s="13">
        <f t="shared" si="43"/>
        <v>0.22500000000000001</v>
      </c>
      <c r="AE116" s="13">
        <f t="shared" si="44"/>
        <v>0.35</v>
      </c>
      <c r="AF116" s="13">
        <f t="shared" si="45"/>
        <v>0.57499999999999996</v>
      </c>
      <c r="AG116">
        <v>11</v>
      </c>
      <c r="AH116">
        <v>17</v>
      </c>
      <c r="AI116" s="17">
        <f t="shared" si="46"/>
        <v>0.39285714285714285</v>
      </c>
      <c r="AJ116">
        <v>194</v>
      </c>
      <c r="AK116">
        <v>194</v>
      </c>
      <c r="AL116" s="32">
        <f t="shared" si="47"/>
        <v>0.40041279669762642</v>
      </c>
      <c r="AM116">
        <v>137</v>
      </c>
      <c r="AN116">
        <v>123</v>
      </c>
      <c r="AO116" s="33">
        <f t="shared" si="48"/>
        <v>0.26831785345717235</v>
      </c>
      <c r="AP116">
        <v>162</v>
      </c>
      <c r="AQ116">
        <v>159</v>
      </c>
      <c r="AR116" s="33">
        <f t="shared" si="49"/>
        <v>0.33126934984520123</v>
      </c>
      <c r="AS116" s="33">
        <f t="shared" si="50"/>
        <v>0.59876543209876543</v>
      </c>
      <c r="AT116">
        <v>14</v>
      </c>
      <c r="AU116">
        <v>374</v>
      </c>
      <c r="AV116">
        <v>320</v>
      </c>
      <c r="AW116">
        <v>302</v>
      </c>
      <c r="AX116" s="2">
        <v>29.1</v>
      </c>
      <c r="AY116" s="3">
        <v>4</v>
      </c>
      <c r="AZ116" s="2">
        <v>33.4</v>
      </c>
      <c r="BA116" s="2">
        <v>26.3</v>
      </c>
      <c r="BB116" s="21">
        <v>1.0249999999999999</v>
      </c>
      <c r="BC116">
        <v>3</v>
      </c>
      <c r="BD116" s="21">
        <v>0.89600000000000002</v>
      </c>
      <c r="BE116" s="2">
        <v>30.4</v>
      </c>
      <c r="BF116" s="2">
        <v>32.799999999999997</v>
      </c>
      <c r="BG116" s="2">
        <v>28</v>
      </c>
      <c r="BH116" s="21">
        <v>1.833</v>
      </c>
      <c r="BI116" s="21">
        <v>5.5270000000000001</v>
      </c>
      <c r="BJ116" t="s">
        <v>2963</v>
      </c>
      <c r="BK116" s="2">
        <v>58.6</v>
      </c>
      <c r="BL116" t="s">
        <v>1640</v>
      </c>
      <c r="BM116" s="2">
        <v>40.5</v>
      </c>
      <c r="BN116" t="s">
        <v>1316</v>
      </c>
      <c r="BO116" s="2">
        <v>21.5</v>
      </c>
      <c r="BP116" t="s">
        <v>3351</v>
      </c>
      <c r="BQ116" s="2">
        <v>31</v>
      </c>
      <c r="BR116" t="s">
        <v>3278</v>
      </c>
      <c r="BS116" s="2">
        <v>29.8</v>
      </c>
      <c r="BT116" s="32">
        <f t="shared" si="51"/>
        <v>8.0645161290322578E-2</v>
      </c>
      <c r="BU116" s="34">
        <f t="shared" si="52"/>
        <v>0.92813141683778233</v>
      </c>
      <c r="BV116" s="35">
        <f t="shared" si="53"/>
        <v>936.19593296681467</v>
      </c>
      <c r="BW116" s="32">
        <f t="shared" si="54"/>
        <v>8.7765781281049088E-3</v>
      </c>
      <c r="BX116" s="36">
        <f t="shared" si="55"/>
        <v>2.4891961970669594</v>
      </c>
      <c r="BY116" s="37">
        <f t="shared" si="56"/>
        <v>2.1780466724335894</v>
      </c>
      <c r="BZ116" s="37">
        <f t="shared" si="57"/>
        <v>30.866032843630293</v>
      </c>
      <c r="CA116" s="37">
        <f t="shared" si="58"/>
        <v>30.305963699290228</v>
      </c>
      <c r="CB116" s="37">
        <f t="shared" si="59"/>
        <v>60.114088159167075</v>
      </c>
      <c r="CC116" s="37">
        <f t="shared" si="60"/>
        <v>58.993949870486937</v>
      </c>
      <c r="CD116" s="38">
        <f t="shared" si="61"/>
        <v>1.1201382886801383</v>
      </c>
      <c r="CE116" s="3">
        <v>40</v>
      </c>
      <c r="CF116" s="3">
        <v>35</v>
      </c>
      <c r="CG116" s="3">
        <v>456</v>
      </c>
      <c r="CH116" s="3">
        <v>452</v>
      </c>
      <c r="CI116" s="3">
        <v>219</v>
      </c>
      <c r="CJ116" s="3">
        <v>207</v>
      </c>
      <c r="CK116" s="3">
        <v>254</v>
      </c>
      <c r="CL116" s="3">
        <v>251</v>
      </c>
      <c r="CM116" s="20">
        <f t="shared" si="62"/>
        <v>-5.971232081690232</v>
      </c>
      <c r="CN116" s="37">
        <f t="shared" si="63"/>
        <v>2.2709562506957588</v>
      </c>
      <c r="CO116" s="37">
        <f t="shared" si="64"/>
        <v>2.431259044862518</v>
      </c>
      <c r="CP116" s="37">
        <f t="shared" si="65"/>
        <v>31.873538906823999</v>
      </c>
      <c r="CQ116" s="37">
        <f t="shared" si="66"/>
        <v>28.934654347100079</v>
      </c>
      <c r="CR116" s="37">
        <f t="shared" si="67"/>
        <v>57.682288767672269</v>
      </c>
      <c r="CS116" s="37">
        <f t="shared" si="68"/>
        <v>53.941890237114549</v>
      </c>
      <c r="CT116" s="22">
        <f t="shared" si="69"/>
        <v>-2.6202602418775811</v>
      </c>
      <c r="CU116" s="35">
        <v>85</v>
      </c>
      <c r="CV116" s="35">
        <v>91</v>
      </c>
      <c r="CW116" s="35">
        <v>1108</v>
      </c>
      <c r="CX116" s="35">
        <v>992</v>
      </c>
      <c r="CY116" s="35">
        <v>453</v>
      </c>
      <c r="CZ116" s="35">
        <v>434</v>
      </c>
      <c r="DA116" s="35">
        <v>502</v>
      </c>
      <c r="DB116" s="35">
        <v>513</v>
      </c>
      <c r="DC116">
        <v>6</v>
      </c>
      <c r="DD116">
        <v>18</v>
      </c>
      <c r="DE116" s="35">
        <f t="shared" si="70"/>
        <v>12</v>
      </c>
      <c r="DF116" s="36">
        <f t="shared" si="71"/>
        <v>0.37337942956004389</v>
      </c>
      <c r="DG116" s="37">
        <f t="shared" si="72"/>
        <v>1.1201382886801319</v>
      </c>
      <c r="DH116" s="37">
        <f t="shared" si="73"/>
        <v>0.74675885912008777</v>
      </c>
      <c r="DI116" s="2">
        <v>557.29999999999995</v>
      </c>
      <c r="DJ116">
        <v>25</v>
      </c>
      <c r="DK116">
        <v>17</v>
      </c>
      <c r="DL116">
        <v>11</v>
      </c>
      <c r="DM116">
        <v>580</v>
      </c>
      <c r="DN116">
        <v>535</v>
      </c>
      <c r="DO116">
        <v>0</v>
      </c>
      <c r="DP116">
        <v>437</v>
      </c>
      <c r="DQ116">
        <v>384</v>
      </c>
      <c r="DR116">
        <v>0.5</v>
      </c>
      <c r="DS116">
        <v>305</v>
      </c>
      <c r="DT116">
        <v>271</v>
      </c>
      <c r="DU116">
        <v>-0.2</v>
      </c>
      <c r="DV116" s="39">
        <v>2.4</v>
      </c>
      <c r="DW116" s="39">
        <v>2.4</v>
      </c>
      <c r="DX116" s="39">
        <v>-2.1</v>
      </c>
      <c r="DY116" s="39">
        <v>0.5</v>
      </c>
      <c r="DZ116" s="39">
        <v>-2</v>
      </c>
      <c r="EA116" s="39">
        <v>-1.1000000000000001</v>
      </c>
    </row>
    <row r="117" spans="1:131" x14ac:dyDescent="0.2">
      <c r="A117" s="12" t="s">
        <v>336</v>
      </c>
      <c r="B117" s="12" t="s">
        <v>747</v>
      </c>
      <c r="C117" t="s">
        <v>746</v>
      </c>
      <c r="D117" t="s">
        <v>223</v>
      </c>
      <c r="E117" s="12" t="s">
        <v>156</v>
      </c>
      <c r="F117">
        <v>56</v>
      </c>
      <c r="G117">
        <v>7</v>
      </c>
      <c r="H117">
        <v>13</v>
      </c>
      <c r="I117" s="31">
        <f t="shared" si="37"/>
        <v>20</v>
      </c>
      <c r="J117">
        <v>7</v>
      </c>
      <c r="K117">
        <v>5</v>
      </c>
      <c r="L117" s="16">
        <f t="shared" si="38"/>
        <v>1.6480498077275978</v>
      </c>
      <c r="M117" s="15">
        <v>7</v>
      </c>
      <c r="N117" s="15">
        <v>7</v>
      </c>
      <c r="O117" s="15">
        <v>5</v>
      </c>
      <c r="P117">
        <v>70</v>
      </c>
      <c r="Q117">
        <v>23</v>
      </c>
      <c r="R117">
        <v>33</v>
      </c>
      <c r="S117" s="13">
        <f t="shared" si="39"/>
        <v>0.1</v>
      </c>
      <c r="T117" s="13">
        <f t="shared" si="40"/>
        <v>5.5555555555555552E-2</v>
      </c>
      <c r="U117" s="2">
        <v>728.13333333330002</v>
      </c>
      <c r="V117" s="2">
        <v>13</v>
      </c>
      <c r="W117">
        <v>12.68</v>
      </c>
      <c r="X117">
        <v>35.15</v>
      </c>
      <c r="Y117" s="32">
        <f t="shared" si="41"/>
        <v>0.26510558227054148</v>
      </c>
      <c r="Z117" s="15">
        <f t="shared" si="42"/>
        <v>80.161290322580655</v>
      </c>
      <c r="AA117">
        <v>24</v>
      </c>
      <c r="AB117">
        <v>102</v>
      </c>
      <c r="AC117">
        <v>80</v>
      </c>
      <c r="AD117" s="13">
        <f t="shared" si="43"/>
        <v>0.22580645161290322</v>
      </c>
      <c r="AE117" s="13">
        <f t="shared" si="44"/>
        <v>0.38709677419354838</v>
      </c>
      <c r="AF117" s="13">
        <f t="shared" si="45"/>
        <v>0.61290322580645162</v>
      </c>
      <c r="AG117">
        <v>3</v>
      </c>
      <c r="AH117">
        <v>5</v>
      </c>
      <c r="AI117" s="17">
        <f t="shared" si="46"/>
        <v>0.375</v>
      </c>
      <c r="AJ117">
        <v>97</v>
      </c>
      <c r="AK117">
        <v>99</v>
      </c>
      <c r="AL117" s="32">
        <f t="shared" si="47"/>
        <v>0.27960057061340943</v>
      </c>
      <c r="AM117">
        <v>124</v>
      </c>
      <c r="AN117">
        <v>106</v>
      </c>
      <c r="AO117" s="33">
        <f t="shared" si="48"/>
        <v>0.32810271041369471</v>
      </c>
      <c r="AP117">
        <v>156</v>
      </c>
      <c r="AQ117">
        <v>119</v>
      </c>
      <c r="AR117" s="33">
        <f t="shared" si="49"/>
        <v>0.39229671897289586</v>
      </c>
      <c r="AS117" s="33">
        <f t="shared" si="50"/>
        <v>0.460093896713615</v>
      </c>
      <c r="AT117">
        <v>5</v>
      </c>
      <c r="AU117">
        <v>226</v>
      </c>
      <c r="AV117">
        <v>248</v>
      </c>
      <c r="AW117">
        <v>214</v>
      </c>
      <c r="AX117" s="2">
        <v>28.7</v>
      </c>
      <c r="AY117" s="3">
        <v>7</v>
      </c>
      <c r="AZ117" s="2">
        <v>33.1</v>
      </c>
      <c r="BA117" s="2">
        <v>25.8</v>
      </c>
      <c r="BB117" s="21">
        <v>0.75900000000000001</v>
      </c>
      <c r="BC117">
        <v>5</v>
      </c>
      <c r="BD117" s="21">
        <v>0.502</v>
      </c>
      <c r="BE117" s="2">
        <v>30.1</v>
      </c>
      <c r="BF117" s="2">
        <v>33.5</v>
      </c>
      <c r="BG117" s="2">
        <v>26.7</v>
      </c>
      <c r="BH117" s="21">
        <v>1.304</v>
      </c>
      <c r="BI117" s="21">
        <v>0.216</v>
      </c>
      <c r="BJ117" t="s">
        <v>1125</v>
      </c>
      <c r="BK117" s="2">
        <v>67.5</v>
      </c>
      <c r="BL117" t="s">
        <v>259</v>
      </c>
      <c r="BM117" s="2">
        <v>59.6</v>
      </c>
      <c r="BN117" t="s">
        <v>222</v>
      </c>
      <c r="BO117" s="2">
        <v>15.1</v>
      </c>
      <c r="BP117" t="s">
        <v>1909</v>
      </c>
      <c r="BQ117" s="2">
        <v>38.799999999999997</v>
      </c>
      <c r="BR117" t="s">
        <v>3694</v>
      </c>
      <c r="BS117" s="2">
        <v>29.1</v>
      </c>
      <c r="BT117" s="32">
        <f t="shared" si="51"/>
        <v>8.7323943661971826E-2</v>
      </c>
      <c r="BU117" s="34">
        <f t="shared" si="52"/>
        <v>0.91501416430594906</v>
      </c>
      <c r="BV117" s="35">
        <f t="shared" si="53"/>
        <v>923.74655867214619</v>
      </c>
      <c r="BW117" s="32">
        <f t="shared" si="54"/>
        <v>2.3381079679208883E-3</v>
      </c>
      <c r="BX117" s="36">
        <f t="shared" si="55"/>
        <v>2.5549450549450552</v>
      </c>
      <c r="BY117" s="37">
        <f t="shared" si="56"/>
        <v>2.4725274725274726</v>
      </c>
      <c r="BZ117" s="37">
        <f t="shared" si="57"/>
        <v>29.258241758241759</v>
      </c>
      <c r="CA117" s="37">
        <f t="shared" si="58"/>
        <v>29.093406593406595</v>
      </c>
      <c r="CB117" s="37">
        <f t="shared" si="59"/>
        <v>55.302197802197796</v>
      </c>
      <c r="CC117" s="37">
        <f t="shared" si="60"/>
        <v>52.087912087912088</v>
      </c>
      <c r="CD117" s="38">
        <f t="shared" si="61"/>
        <v>3.2142857142857082</v>
      </c>
      <c r="CE117" s="3">
        <v>31</v>
      </c>
      <c r="CF117" s="3">
        <v>30</v>
      </c>
      <c r="CG117" s="3">
        <v>324</v>
      </c>
      <c r="CH117" s="3">
        <v>323</v>
      </c>
      <c r="CI117" s="3">
        <v>142</v>
      </c>
      <c r="CJ117" s="3">
        <v>116</v>
      </c>
      <c r="CK117" s="3">
        <v>163</v>
      </c>
      <c r="CL117" s="3">
        <v>174</v>
      </c>
      <c r="CM117" s="20">
        <f t="shared" si="62"/>
        <v>4.3680321931589496</v>
      </c>
      <c r="CN117" s="37">
        <f t="shared" si="63"/>
        <v>2.5604551920341398</v>
      </c>
      <c r="CO117" s="37">
        <f t="shared" si="64"/>
        <v>2.1641942694574272</v>
      </c>
      <c r="CP117" s="37">
        <f t="shared" si="65"/>
        <v>28.957528957528961</v>
      </c>
      <c r="CQ117" s="37">
        <f t="shared" si="66"/>
        <v>30.176793334688078</v>
      </c>
      <c r="CR117" s="37">
        <f t="shared" si="67"/>
        <v>52.580776264986795</v>
      </c>
      <c r="CS117" s="37">
        <f t="shared" si="68"/>
        <v>53.769559032716934</v>
      </c>
      <c r="CT117" s="22">
        <f t="shared" si="69"/>
        <v>4.403068482015847</v>
      </c>
      <c r="CU117" s="35">
        <v>84</v>
      </c>
      <c r="CV117" s="35">
        <v>71</v>
      </c>
      <c r="CW117" s="35">
        <v>866</v>
      </c>
      <c r="CX117" s="35">
        <v>919</v>
      </c>
      <c r="CY117" s="35">
        <v>335</v>
      </c>
      <c r="CZ117" s="35">
        <v>325</v>
      </c>
      <c r="DA117" s="35">
        <v>449</v>
      </c>
      <c r="DB117" s="35">
        <v>440</v>
      </c>
      <c r="DC117">
        <v>16</v>
      </c>
      <c r="DD117">
        <v>17</v>
      </c>
      <c r="DE117" s="35">
        <f t="shared" si="70"/>
        <v>1</v>
      </c>
      <c r="DF117" s="36">
        <f t="shared" si="71"/>
        <v>1.3186813186813189</v>
      </c>
      <c r="DG117" s="37">
        <f t="shared" si="72"/>
        <v>1.401098901098901</v>
      </c>
      <c r="DH117" s="37">
        <f t="shared" si="73"/>
        <v>8.241758241758243E-2</v>
      </c>
      <c r="DI117" s="2">
        <v>408.1</v>
      </c>
      <c r="DJ117">
        <v>19</v>
      </c>
      <c r="DK117">
        <v>18</v>
      </c>
      <c r="DL117">
        <v>-6.7</v>
      </c>
      <c r="DM117">
        <v>392</v>
      </c>
      <c r="DN117">
        <v>352</v>
      </c>
      <c r="DO117">
        <v>1.7000000000000002</v>
      </c>
      <c r="DP117">
        <v>293</v>
      </c>
      <c r="DQ117">
        <v>267</v>
      </c>
      <c r="DR117">
        <v>0.8</v>
      </c>
      <c r="DS117">
        <v>206</v>
      </c>
      <c r="DT117">
        <v>195</v>
      </c>
      <c r="DU117">
        <v>-0.2</v>
      </c>
      <c r="DV117" s="39">
        <v>0.9</v>
      </c>
      <c r="DW117" s="39">
        <v>0.9</v>
      </c>
      <c r="DX117" s="39">
        <v>-0.2</v>
      </c>
      <c r="DY117" s="39">
        <v>0.4</v>
      </c>
      <c r="DZ117" s="39">
        <v>0.2</v>
      </c>
      <c r="EA117" s="39">
        <v>1.4</v>
      </c>
    </row>
    <row r="118" spans="1:131" x14ac:dyDescent="0.2">
      <c r="A118" s="12" t="s">
        <v>474</v>
      </c>
      <c r="B118" s="12" t="s">
        <v>752</v>
      </c>
      <c r="C118" t="s">
        <v>751</v>
      </c>
      <c r="D118" t="s">
        <v>155</v>
      </c>
      <c r="E118" s="12" t="s">
        <v>140</v>
      </c>
      <c r="F118">
        <v>63</v>
      </c>
      <c r="G118">
        <v>20</v>
      </c>
      <c r="H118">
        <v>11</v>
      </c>
      <c r="I118" s="31">
        <f t="shared" si="37"/>
        <v>31</v>
      </c>
      <c r="J118">
        <v>7</v>
      </c>
      <c r="K118">
        <v>3</v>
      </c>
      <c r="L118" s="16">
        <f t="shared" si="38"/>
        <v>1.7984046410442351</v>
      </c>
      <c r="M118" s="15">
        <v>20</v>
      </c>
      <c r="N118" s="15">
        <v>8</v>
      </c>
      <c r="O118" s="15">
        <v>3</v>
      </c>
      <c r="P118">
        <v>136</v>
      </c>
      <c r="Q118">
        <v>44</v>
      </c>
      <c r="R118">
        <v>62</v>
      </c>
      <c r="S118" s="13">
        <f t="shared" si="39"/>
        <v>0.14705882352941177</v>
      </c>
      <c r="T118" s="13">
        <f t="shared" si="40"/>
        <v>8.2644628099173556E-2</v>
      </c>
      <c r="U118" s="2">
        <v>1034.25</v>
      </c>
      <c r="V118" s="2">
        <v>16.416666666699999</v>
      </c>
      <c r="W118">
        <v>15.86</v>
      </c>
      <c r="X118">
        <v>33.520000000000003</v>
      </c>
      <c r="Y118" s="32">
        <f t="shared" si="41"/>
        <v>0.32118266504657755</v>
      </c>
      <c r="Z118" s="15">
        <f t="shared" si="42"/>
        <v>82.975609756097555</v>
      </c>
      <c r="AA118">
        <v>27</v>
      </c>
      <c r="AB118">
        <v>26</v>
      </c>
      <c r="AC118">
        <v>33</v>
      </c>
      <c r="AD118" s="13">
        <f t="shared" si="43"/>
        <v>0.48780487804878048</v>
      </c>
      <c r="AE118" s="13">
        <f t="shared" si="44"/>
        <v>0.26829268292682928</v>
      </c>
      <c r="AF118" s="13">
        <f t="shared" si="45"/>
        <v>0.75609756097560976</v>
      </c>
      <c r="AG118">
        <v>57</v>
      </c>
      <c r="AH118">
        <v>69</v>
      </c>
      <c r="AI118" s="17">
        <f t="shared" si="46"/>
        <v>0.45238095238095238</v>
      </c>
      <c r="AJ118">
        <v>147</v>
      </c>
      <c r="AK118">
        <v>180</v>
      </c>
      <c r="AL118" s="32">
        <f t="shared" si="47"/>
        <v>0.31716779825412222</v>
      </c>
      <c r="AM118">
        <v>167</v>
      </c>
      <c r="AN118">
        <v>191</v>
      </c>
      <c r="AO118" s="33">
        <f t="shared" si="48"/>
        <v>0.34723569350145489</v>
      </c>
      <c r="AP118">
        <v>146</v>
      </c>
      <c r="AQ118">
        <v>200</v>
      </c>
      <c r="AR118" s="33">
        <f t="shared" si="49"/>
        <v>0.33559650824442289</v>
      </c>
      <c r="AS118" s="33">
        <f t="shared" si="50"/>
        <v>0.47737226277372263</v>
      </c>
      <c r="AT118">
        <v>6</v>
      </c>
      <c r="AU118">
        <v>356</v>
      </c>
      <c r="AV118">
        <v>349</v>
      </c>
      <c r="AW118">
        <v>336</v>
      </c>
      <c r="AX118" s="2">
        <v>29.3</v>
      </c>
      <c r="AY118" s="3">
        <v>2</v>
      </c>
      <c r="AZ118" s="2">
        <v>33.6</v>
      </c>
      <c r="BA118" s="2">
        <v>26.5</v>
      </c>
      <c r="BB118" s="21">
        <v>1.0109999999999999</v>
      </c>
      <c r="BC118">
        <v>3</v>
      </c>
      <c r="BD118" s="21">
        <v>0.83200000000000007</v>
      </c>
      <c r="BE118" s="2">
        <v>31.3</v>
      </c>
      <c r="BF118" s="2">
        <v>35.5</v>
      </c>
      <c r="BG118" s="2">
        <v>27.2</v>
      </c>
      <c r="BH118" s="21">
        <v>2.774</v>
      </c>
      <c r="BI118" s="21">
        <v>-5.5960000000000001</v>
      </c>
      <c r="BJ118" t="s">
        <v>282</v>
      </c>
      <c r="BK118" s="2">
        <v>40.4</v>
      </c>
      <c r="BL118" t="s">
        <v>3313</v>
      </c>
      <c r="BM118" s="2">
        <v>27.4</v>
      </c>
      <c r="BN118" t="s">
        <v>888</v>
      </c>
      <c r="BO118" s="2">
        <v>27.4</v>
      </c>
      <c r="BP118" t="s">
        <v>644</v>
      </c>
      <c r="BQ118" s="2">
        <v>45.9</v>
      </c>
      <c r="BR118" t="s">
        <v>3023</v>
      </c>
      <c r="BS118" s="2">
        <v>35.9</v>
      </c>
      <c r="BT118" s="32">
        <f t="shared" si="51"/>
        <v>8.4362139917695478E-2</v>
      </c>
      <c r="BU118" s="34">
        <f t="shared" si="52"/>
        <v>0.88764044943820219</v>
      </c>
      <c r="BV118" s="35">
        <f t="shared" si="53"/>
        <v>896.07666342997175</v>
      </c>
      <c r="BW118" s="32">
        <f t="shared" si="54"/>
        <v>-2.7997410644102327E-2</v>
      </c>
      <c r="BX118" s="36">
        <f t="shared" si="55"/>
        <v>2.3785351704085134</v>
      </c>
      <c r="BY118" s="37">
        <f t="shared" si="56"/>
        <v>2.9006526468396503</v>
      </c>
      <c r="BZ118" s="37">
        <f t="shared" si="57"/>
        <v>28.194343727281403</v>
      </c>
      <c r="CA118" s="37">
        <f t="shared" si="58"/>
        <v>25.815808556872891</v>
      </c>
      <c r="CB118" s="37">
        <f t="shared" si="59"/>
        <v>54.706308919395809</v>
      </c>
      <c r="CC118" s="37">
        <f t="shared" si="60"/>
        <v>51.689630166682569</v>
      </c>
      <c r="CD118" s="38">
        <f t="shared" si="61"/>
        <v>3.0166787527132399</v>
      </c>
      <c r="CE118" s="3">
        <v>41</v>
      </c>
      <c r="CF118" s="3">
        <v>50</v>
      </c>
      <c r="CG118" s="3">
        <v>445</v>
      </c>
      <c r="CH118" s="3">
        <v>395</v>
      </c>
      <c r="CI118" s="3">
        <v>198</v>
      </c>
      <c r="CJ118" s="3">
        <v>184</v>
      </c>
      <c r="CK118" s="3">
        <v>262</v>
      </c>
      <c r="CL118" s="3">
        <v>259</v>
      </c>
      <c r="CM118" s="20">
        <f t="shared" si="62"/>
        <v>9.8977444461438981</v>
      </c>
      <c r="CN118" s="37">
        <f t="shared" si="63"/>
        <v>1.8752130923968631</v>
      </c>
      <c r="CO118" s="37">
        <f t="shared" si="64"/>
        <v>2.5571087623593587</v>
      </c>
      <c r="CP118" s="37">
        <f t="shared" si="65"/>
        <v>24.065234685759744</v>
      </c>
      <c r="CQ118" s="37">
        <f t="shared" si="66"/>
        <v>29.264689169223772</v>
      </c>
      <c r="CR118" s="37">
        <f t="shared" si="67"/>
        <v>47.675872258211157</v>
      </c>
      <c r="CS118" s="37">
        <f t="shared" si="68"/>
        <v>60.347766791680868</v>
      </c>
      <c r="CT118" s="22">
        <f t="shared" si="69"/>
        <v>15.688573286182951</v>
      </c>
      <c r="CU118" s="35">
        <v>66</v>
      </c>
      <c r="CV118" s="35">
        <v>90</v>
      </c>
      <c r="CW118" s="35">
        <v>781</v>
      </c>
      <c r="CX118" s="35">
        <v>940</v>
      </c>
      <c r="CY118" s="35">
        <v>380</v>
      </c>
      <c r="CZ118" s="35">
        <v>436</v>
      </c>
      <c r="DA118" s="35">
        <v>658</v>
      </c>
      <c r="DB118" s="35">
        <v>451</v>
      </c>
      <c r="DC118">
        <v>9</v>
      </c>
      <c r="DD118">
        <v>12</v>
      </c>
      <c r="DE118" s="35">
        <f t="shared" si="70"/>
        <v>3</v>
      </c>
      <c r="DF118" s="36">
        <f t="shared" si="71"/>
        <v>0.52211747643113715</v>
      </c>
      <c r="DG118" s="37">
        <f t="shared" si="72"/>
        <v>0.69615663524151616</v>
      </c>
      <c r="DH118" s="37">
        <f t="shared" si="73"/>
        <v>0.17403915881037904</v>
      </c>
      <c r="DI118" s="2">
        <v>594.6</v>
      </c>
      <c r="DJ118">
        <v>25</v>
      </c>
      <c r="DK118">
        <v>24</v>
      </c>
      <c r="DL118">
        <v>11.7</v>
      </c>
      <c r="DM118">
        <v>569</v>
      </c>
      <c r="DN118">
        <v>531</v>
      </c>
      <c r="DO118">
        <v>8.9</v>
      </c>
      <c r="DP118">
        <v>429</v>
      </c>
      <c r="DQ118">
        <v>361</v>
      </c>
      <c r="DR118">
        <v>10.3</v>
      </c>
      <c r="DS118">
        <v>311</v>
      </c>
      <c r="DT118">
        <v>258</v>
      </c>
      <c r="DU118">
        <v>9.9</v>
      </c>
      <c r="DV118" s="39">
        <v>-2.2000000000000002</v>
      </c>
      <c r="DW118" s="39">
        <v>-2.2000000000000002</v>
      </c>
      <c r="DX118" s="39">
        <v>1</v>
      </c>
      <c r="DY118" s="39">
        <v>1</v>
      </c>
      <c r="DZ118" s="39">
        <v>2.2999999999999998</v>
      </c>
      <c r="EA118" s="39">
        <v>2.1</v>
      </c>
    </row>
    <row r="119" spans="1:131" x14ac:dyDescent="0.2">
      <c r="A119" s="12" t="s">
        <v>175</v>
      </c>
      <c r="B119" s="12" t="s">
        <v>757</v>
      </c>
      <c r="C119" t="s">
        <v>756</v>
      </c>
      <c r="D119" t="s">
        <v>684</v>
      </c>
      <c r="E119" s="12" t="s">
        <v>178</v>
      </c>
      <c r="F119">
        <v>3</v>
      </c>
      <c r="G119">
        <v>0</v>
      </c>
      <c r="H119">
        <v>0</v>
      </c>
      <c r="I119" s="31">
        <f t="shared" si="37"/>
        <v>0</v>
      </c>
      <c r="J119">
        <v>0</v>
      </c>
      <c r="K119">
        <v>0</v>
      </c>
      <c r="L119" s="16">
        <f t="shared" si="38"/>
        <v>0</v>
      </c>
      <c r="M119" s="15">
        <v>0</v>
      </c>
      <c r="N119" s="15">
        <v>0</v>
      </c>
      <c r="O119" s="15">
        <v>0</v>
      </c>
      <c r="P119">
        <v>4</v>
      </c>
      <c r="Q119">
        <v>1</v>
      </c>
      <c r="R119">
        <v>2</v>
      </c>
      <c r="S119" s="13">
        <f t="shared" si="39"/>
        <v>0</v>
      </c>
      <c r="T119" s="13">
        <f t="shared" si="40"/>
        <v>0</v>
      </c>
      <c r="U119" s="2">
        <v>36.666666666700003</v>
      </c>
      <c r="V119" s="2">
        <v>12.2166666667</v>
      </c>
      <c r="W119">
        <v>12.22</v>
      </c>
      <c r="X119">
        <v>40.630000000000003</v>
      </c>
      <c r="Y119" s="32">
        <f t="shared" si="41"/>
        <v>0.23122043519394514</v>
      </c>
      <c r="Z119" s="15">
        <f t="shared" si="42"/>
        <v>0</v>
      </c>
      <c r="AA119">
        <v>1</v>
      </c>
      <c r="AB119">
        <v>3</v>
      </c>
      <c r="AC119">
        <v>11</v>
      </c>
      <c r="AD119" s="13">
        <f t="shared" si="43"/>
        <v>0</v>
      </c>
      <c r="AE119" s="13">
        <f t="shared" si="44"/>
        <v>0</v>
      </c>
      <c r="AF119" s="13">
        <f t="shared" si="45"/>
        <v>0</v>
      </c>
      <c r="AI119" s="17" t="str">
        <f t="shared" si="46"/>
        <v xml:space="preserve"> </v>
      </c>
      <c r="AJ119">
        <v>9</v>
      </c>
      <c r="AK119">
        <v>7</v>
      </c>
      <c r="AL119" s="32">
        <f t="shared" si="47"/>
        <v>0.43243243243243246</v>
      </c>
      <c r="AM119">
        <v>7</v>
      </c>
      <c r="AN119">
        <v>4</v>
      </c>
      <c r="AO119" s="33">
        <f t="shared" si="48"/>
        <v>0.29729729729729731</v>
      </c>
      <c r="AP119">
        <v>5</v>
      </c>
      <c r="AQ119">
        <v>5</v>
      </c>
      <c r="AR119" s="33">
        <f t="shared" si="49"/>
        <v>0.27027027027027029</v>
      </c>
      <c r="AS119" s="33">
        <f t="shared" si="50"/>
        <v>0.59259259259259256</v>
      </c>
      <c r="AU119">
        <v>16</v>
      </c>
      <c r="AV119">
        <v>15</v>
      </c>
      <c r="AW119">
        <v>9</v>
      </c>
      <c r="AX119" s="2">
        <v>26.8</v>
      </c>
      <c r="AZ119" s="2">
        <v>31.2</v>
      </c>
      <c r="BA119" s="2">
        <v>23.9</v>
      </c>
      <c r="BB119" s="21">
        <v>-0.39500000000000002</v>
      </c>
      <c r="BD119" s="21">
        <v>-6.2729999999999997</v>
      </c>
      <c r="BE119" s="2">
        <v>25.4</v>
      </c>
      <c r="BF119" s="2">
        <v>29.7</v>
      </c>
      <c r="BG119" s="2">
        <v>23.9</v>
      </c>
      <c r="BH119" s="21">
        <v>-0.32600000000000001</v>
      </c>
      <c r="BI119" s="21">
        <v>14.25</v>
      </c>
      <c r="BK119" s="2">
        <v>0</v>
      </c>
      <c r="BM119" s="2">
        <v>0</v>
      </c>
      <c r="BO119" s="2">
        <v>0</v>
      </c>
      <c r="BQ119" s="2">
        <v>0</v>
      </c>
      <c r="BS119" s="2">
        <v>0</v>
      </c>
      <c r="BT119" s="32">
        <f t="shared" si="51"/>
        <v>5.8823529411764705E-2</v>
      </c>
      <c r="BU119" s="34">
        <f t="shared" si="52"/>
        <v>0.94736842105263153</v>
      </c>
      <c r="BV119" s="35">
        <f t="shared" si="53"/>
        <v>953.25077399380802</v>
      </c>
      <c r="BW119" s="32">
        <f t="shared" si="54"/>
        <v>6.1919504643962314E-3</v>
      </c>
      <c r="BX119" s="36">
        <f t="shared" si="55"/>
        <v>1.6371077762574702</v>
      </c>
      <c r="BY119" s="37">
        <f t="shared" si="56"/>
        <v>1.6371077762574702</v>
      </c>
      <c r="BZ119" s="37">
        <f t="shared" si="57"/>
        <v>27.830832196376996</v>
      </c>
      <c r="CA119" s="37">
        <f t="shared" si="58"/>
        <v>31.105047748891938</v>
      </c>
      <c r="CB119" s="37">
        <f t="shared" si="59"/>
        <v>54.024556616496518</v>
      </c>
      <c r="CC119" s="37">
        <f t="shared" si="60"/>
        <v>62.210095497783875</v>
      </c>
      <c r="CD119" s="38">
        <f t="shared" si="61"/>
        <v>-8.1855388812873571</v>
      </c>
      <c r="CE119" s="3">
        <v>1</v>
      </c>
      <c r="CF119" s="3">
        <v>1</v>
      </c>
      <c r="CG119" s="3">
        <v>16</v>
      </c>
      <c r="CH119" s="3">
        <v>18</v>
      </c>
      <c r="CI119" s="3">
        <v>8</v>
      </c>
      <c r="CJ119" s="3">
        <v>7</v>
      </c>
      <c r="CK119" s="3">
        <v>12</v>
      </c>
      <c r="CL119" s="3">
        <v>8</v>
      </c>
      <c r="CM119" s="20">
        <f t="shared" si="62"/>
        <v>-31.020761103509578</v>
      </c>
      <c r="CN119" s="37">
        <f t="shared" si="63"/>
        <v>2.4612355402412009</v>
      </c>
      <c r="CO119" s="37">
        <f t="shared" si="64"/>
        <v>1.4767413241447205</v>
      </c>
      <c r="CP119" s="37">
        <f t="shared" si="65"/>
        <v>39.379768643859215</v>
      </c>
      <c r="CQ119" s="37">
        <f t="shared" si="66"/>
        <v>22.643366970219045</v>
      </c>
      <c r="CR119" s="37">
        <f t="shared" si="67"/>
        <v>74.329313315284267</v>
      </c>
      <c r="CS119" s="37">
        <f t="shared" si="68"/>
        <v>47.255722372631055</v>
      </c>
      <c r="CT119" s="22">
        <f t="shared" si="69"/>
        <v>-35.259129823940569</v>
      </c>
      <c r="CU119" s="35">
        <v>5</v>
      </c>
      <c r="CV119" s="35">
        <v>3</v>
      </c>
      <c r="CW119" s="35">
        <v>75</v>
      </c>
      <c r="CX119" s="35">
        <v>43</v>
      </c>
      <c r="CY119" s="35">
        <v>30</v>
      </c>
      <c r="CZ119" s="35">
        <v>23</v>
      </c>
      <c r="DA119" s="35">
        <v>27</v>
      </c>
      <c r="DB119" s="35">
        <v>41</v>
      </c>
      <c r="DC119">
        <v>0</v>
      </c>
      <c r="DD119">
        <v>1</v>
      </c>
      <c r="DE119" s="35">
        <f t="shared" si="70"/>
        <v>1</v>
      </c>
      <c r="DF119" s="36">
        <f t="shared" si="71"/>
        <v>0</v>
      </c>
      <c r="DG119" s="37">
        <f t="shared" si="72"/>
        <v>1.6371077762574702</v>
      </c>
      <c r="DH119" s="37">
        <f t="shared" si="73"/>
        <v>1.6371077762574702</v>
      </c>
      <c r="DI119" s="2">
        <v>22.8</v>
      </c>
      <c r="DJ119">
        <v>0</v>
      </c>
      <c r="DK119">
        <v>1</v>
      </c>
      <c r="DL119">
        <v>-50</v>
      </c>
      <c r="DM119">
        <v>23</v>
      </c>
      <c r="DN119">
        <v>24</v>
      </c>
      <c r="DO119">
        <v>-11.6</v>
      </c>
      <c r="DP119">
        <v>17</v>
      </c>
      <c r="DQ119">
        <v>17</v>
      </c>
      <c r="DR119">
        <v>-11.2</v>
      </c>
      <c r="DS119">
        <v>11</v>
      </c>
      <c r="DT119">
        <v>14</v>
      </c>
      <c r="DU119">
        <v>-16.8</v>
      </c>
      <c r="DV119" s="39">
        <v>-0.5</v>
      </c>
      <c r="DW119" s="39">
        <v>-0.5</v>
      </c>
      <c r="DX119" s="39">
        <v>-0.1</v>
      </c>
      <c r="DY119" s="39">
        <v>-0.2</v>
      </c>
      <c r="DZ119" s="39">
        <v>-0.2</v>
      </c>
      <c r="EA119" s="39">
        <v>-1</v>
      </c>
    </row>
    <row r="120" spans="1:131" x14ac:dyDescent="0.2">
      <c r="A120" s="12" t="s">
        <v>605</v>
      </c>
      <c r="B120" s="12" t="s">
        <v>757</v>
      </c>
      <c r="C120" t="s">
        <v>759</v>
      </c>
      <c r="D120" t="s">
        <v>317</v>
      </c>
      <c r="E120" s="12" t="s">
        <v>178</v>
      </c>
      <c r="F120">
        <v>82</v>
      </c>
      <c r="G120">
        <v>5</v>
      </c>
      <c r="H120">
        <v>18</v>
      </c>
      <c r="I120" s="31">
        <f t="shared" si="37"/>
        <v>23</v>
      </c>
      <c r="J120">
        <v>6</v>
      </c>
      <c r="K120">
        <v>9</v>
      </c>
      <c r="L120" s="16">
        <f t="shared" si="38"/>
        <v>0.79759565368165519</v>
      </c>
      <c r="M120" s="15">
        <v>5</v>
      </c>
      <c r="N120" s="15">
        <v>7</v>
      </c>
      <c r="O120" s="15">
        <v>10</v>
      </c>
      <c r="P120">
        <v>78</v>
      </c>
      <c r="Q120">
        <v>42</v>
      </c>
      <c r="R120">
        <v>63</v>
      </c>
      <c r="S120" s="13">
        <f t="shared" si="39"/>
        <v>6.4102564102564097E-2</v>
      </c>
      <c r="T120" s="13">
        <f t="shared" si="40"/>
        <v>2.7322404371584699E-2</v>
      </c>
      <c r="U120" s="2">
        <v>1730.2</v>
      </c>
      <c r="V120" s="2">
        <v>21.1</v>
      </c>
      <c r="W120">
        <v>20.13</v>
      </c>
      <c r="X120">
        <v>28.15</v>
      </c>
      <c r="Y120" s="32">
        <f t="shared" si="41"/>
        <v>0.4169428334714167</v>
      </c>
      <c r="Z120" s="15">
        <f t="shared" si="42"/>
        <v>79.21875</v>
      </c>
      <c r="AA120">
        <v>92</v>
      </c>
      <c r="AB120">
        <v>38</v>
      </c>
      <c r="AC120">
        <v>122</v>
      </c>
      <c r="AD120" s="13">
        <f t="shared" si="43"/>
        <v>7.8125E-2</v>
      </c>
      <c r="AE120" s="13">
        <f t="shared" si="44"/>
        <v>0.265625</v>
      </c>
      <c r="AF120" s="13">
        <f t="shared" si="45"/>
        <v>0.34375</v>
      </c>
      <c r="AI120" s="17" t="str">
        <f t="shared" si="46"/>
        <v xml:space="preserve"> </v>
      </c>
      <c r="AJ120">
        <v>218</v>
      </c>
      <c r="AK120">
        <v>282</v>
      </c>
      <c r="AL120" s="32">
        <f t="shared" si="47"/>
        <v>0.30921459492888065</v>
      </c>
      <c r="AM120">
        <v>261</v>
      </c>
      <c r="AN120">
        <v>248</v>
      </c>
      <c r="AO120" s="33">
        <f t="shared" si="48"/>
        <v>0.31478045763760049</v>
      </c>
      <c r="AP120">
        <v>296</v>
      </c>
      <c r="AQ120">
        <v>312</v>
      </c>
      <c r="AR120" s="33">
        <f t="shared" si="49"/>
        <v>0.37600494743351887</v>
      </c>
      <c r="AS120" s="33">
        <f t="shared" si="50"/>
        <v>0.49554013875123887</v>
      </c>
      <c r="AT120">
        <v>3</v>
      </c>
      <c r="AU120">
        <v>537</v>
      </c>
      <c r="AV120">
        <v>622</v>
      </c>
      <c r="AW120">
        <v>513</v>
      </c>
      <c r="AX120" s="2">
        <v>28.8</v>
      </c>
      <c r="AY120" s="3">
        <v>1</v>
      </c>
      <c r="AZ120" s="2">
        <v>33.200000000000003</v>
      </c>
      <c r="BA120" s="2">
        <v>25.9</v>
      </c>
      <c r="BB120" s="21">
        <v>0.64900000000000002</v>
      </c>
      <c r="BC120">
        <v>1</v>
      </c>
      <c r="BD120" s="21">
        <v>-2.3E-2</v>
      </c>
      <c r="BE120" s="2">
        <v>27.2</v>
      </c>
      <c r="BF120" s="2">
        <v>33.700000000000003</v>
      </c>
      <c r="BG120" s="2">
        <v>25.1</v>
      </c>
      <c r="BH120" s="21">
        <v>0.66100000000000003</v>
      </c>
      <c r="BI120" s="21">
        <v>2.38</v>
      </c>
      <c r="BJ120" t="s">
        <v>600</v>
      </c>
      <c r="BK120" s="2">
        <v>28.7</v>
      </c>
      <c r="BL120" t="s">
        <v>1330</v>
      </c>
      <c r="BM120" s="2">
        <v>27.2</v>
      </c>
      <c r="BN120" t="s">
        <v>465</v>
      </c>
      <c r="BO120" s="2">
        <v>25.9</v>
      </c>
      <c r="BP120" t="s">
        <v>694</v>
      </c>
      <c r="BQ120" s="2">
        <v>69.5</v>
      </c>
      <c r="BR120" t="s">
        <v>2126</v>
      </c>
      <c r="BS120" s="2">
        <v>13.4</v>
      </c>
      <c r="BT120" s="32">
        <f t="shared" si="51"/>
        <v>7.5739644970414202E-2</v>
      </c>
      <c r="BU120" s="34">
        <f t="shared" si="52"/>
        <v>0.91176470588235292</v>
      </c>
      <c r="BV120" s="35">
        <f t="shared" si="53"/>
        <v>919.33867037939433</v>
      </c>
      <c r="BW120" s="32">
        <f t="shared" si="54"/>
        <v>-1.2495649147232876E-2</v>
      </c>
      <c r="BX120" s="36">
        <f t="shared" si="55"/>
        <v>2.2193966015489539</v>
      </c>
      <c r="BY120" s="37">
        <f t="shared" si="56"/>
        <v>2.4968211767425732</v>
      </c>
      <c r="BZ120" s="37">
        <f t="shared" si="57"/>
        <v>29.302970754826031</v>
      </c>
      <c r="CA120" s="37">
        <f t="shared" si="58"/>
        <v>28.297306669749162</v>
      </c>
      <c r="CB120" s="37">
        <f t="shared" si="59"/>
        <v>54.687319385042194</v>
      </c>
      <c r="CC120" s="37">
        <f t="shared" si="60"/>
        <v>49.069471737371401</v>
      </c>
      <c r="CD120" s="38">
        <f t="shared" si="61"/>
        <v>5.6178476476707928</v>
      </c>
      <c r="CE120" s="3">
        <v>64</v>
      </c>
      <c r="CF120" s="3">
        <v>72</v>
      </c>
      <c r="CG120" s="3">
        <v>781</v>
      </c>
      <c r="CH120" s="3">
        <v>744</v>
      </c>
      <c r="CI120" s="3">
        <v>366</v>
      </c>
      <c r="CJ120" s="3">
        <v>288</v>
      </c>
      <c r="CK120" s="3">
        <v>311</v>
      </c>
      <c r="CL120" s="3">
        <v>366</v>
      </c>
      <c r="CM120" s="20">
        <f t="shared" si="62"/>
        <v>3.231884317641061</v>
      </c>
      <c r="CN120" s="37">
        <f t="shared" si="63"/>
        <v>2.3133908070874671</v>
      </c>
      <c r="CO120" s="37">
        <f t="shared" si="64"/>
        <v>3.0671923060260804</v>
      </c>
      <c r="CP120" s="37">
        <f t="shared" si="65"/>
        <v>30.515964129445916</v>
      </c>
      <c r="CQ120" s="37">
        <f t="shared" si="66"/>
        <v>31.269765628384533</v>
      </c>
      <c r="CR120" s="37">
        <f t="shared" si="67"/>
        <v>54.195728458172688</v>
      </c>
      <c r="CS120" s="37">
        <f t="shared" si="68"/>
        <v>55.157475198197815</v>
      </c>
      <c r="CT120" s="22">
        <f t="shared" si="69"/>
        <v>6.57959438769592</v>
      </c>
      <c r="CU120" s="35">
        <v>89</v>
      </c>
      <c r="CV120" s="35">
        <v>118</v>
      </c>
      <c r="CW120" s="35">
        <v>1085</v>
      </c>
      <c r="CX120" s="35">
        <v>1085</v>
      </c>
      <c r="CY120" s="35">
        <v>415</v>
      </c>
      <c r="CZ120" s="35">
        <v>423</v>
      </c>
      <c r="DA120" s="35">
        <v>496</v>
      </c>
      <c r="DB120" s="35">
        <v>496</v>
      </c>
      <c r="DC120">
        <v>8</v>
      </c>
      <c r="DD120">
        <v>6</v>
      </c>
      <c r="DE120" s="35">
        <f t="shared" si="70"/>
        <v>-2</v>
      </c>
      <c r="DF120" s="36">
        <f t="shared" si="71"/>
        <v>0.27742457519361924</v>
      </c>
      <c r="DG120" s="37">
        <f t="shared" si="72"/>
        <v>0.20806843139521441</v>
      </c>
      <c r="DH120" s="37">
        <f t="shared" si="73"/>
        <v>-6.935614379840481E-2</v>
      </c>
      <c r="DI120" s="2">
        <v>920.7</v>
      </c>
      <c r="DJ120">
        <v>30</v>
      </c>
      <c r="DK120">
        <v>44</v>
      </c>
      <c r="DL120">
        <v>6.3</v>
      </c>
      <c r="DM120">
        <v>800</v>
      </c>
      <c r="DN120">
        <v>779</v>
      </c>
      <c r="DO120">
        <v>1.7000000000000002</v>
      </c>
      <c r="DP120">
        <v>624</v>
      </c>
      <c r="DQ120">
        <v>604</v>
      </c>
      <c r="DR120">
        <v>2.2000000000000002</v>
      </c>
      <c r="DS120">
        <v>455</v>
      </c>
      <c r="DT120">
        <v>442</v>
      </c>
      <c r="DU120">
        <v>2.1</v>
      </c>
      <c r="DV120" s="39">
        <v>4.0999999999999996</v>
      </c>
      <c r="DW120" s="39">
        <v>4.0999999999999996</v>
      </c>
      <c r="DX120" s="39">
        <v>0.30000000000000004</v>
      </c>
      <c r="DY120" s="39">
        <v>0.2</v>
      </c>
      <c r="DZ120" s="39">
        <v>0.1</v>
      </c>
      <c r="EA120" s="39">
        <v>4.5999999999999996</v>
      </c>
    </row>
    <row r="121" spans="1:131" x14ac:dyDescent="0.2">
      <c r="A121" s="12" t="s">
        <v>763</v>
      </c>
      <c r="B121" s="12" t="s">
        <v>757</v>
      </c>
      <c r="C121" t="s">
        <v>762</v>
      </c>
      <c r="D121" t="s">
        <v>338</v>
      </c>
      <c r="E121" s="12" t="s">
        <v>140</v>
      </c>
      <c r="F121">
        <v>82</v>
      </c>
      <c r="G121">
        <v>7</v>
      </c>
      <c r="H121">
        <v>11</v>
      </c>
      <c r="I121" s="31">
        <f t="shared" si="37"/>
        <v>18</v>
      </c>
      <c r="J121">
        <v>4</v>
      </c>
      <c r="K121">
        <v>5</v>
      </c>
      <c r="L121" s="16">
        <f t="shared" si="38"/>
        <v>1.3311148086522464</v>
      </c>
      <c r="M121" s="15">
        <v>7</v>
      </c>
      <c r="N121" s="15">
        <v>6</v>
      </c>
      <c r="O121" s="15">
        <v>5</v>
      </c>
      <c r="P121">
        <v>76</v>
      </c>
      <c r="Q121">
        <v>28</v>
      </c>
      <c r="R121">
        <v>30</v>
      </c>
      <c r="S121" s="13">
        <f t="shared" si="39"/>
        <v>9.2105263157894732E-2</v>
      </c>
      <c r="T121" s="13">
        <f t="shared" si="40"/>
        <v>5.2238805970149252E-2</v>
      </c>
      <c r="U121" s="2">
        <v>811.35</v>
      </c>
      <c r="V121" s="2">
        <v>9.8833333332999995</v>
      </c>
      <c r="W121">
        <v>9.7799999999999994</v>
      </c>
      <c r="X121">
        <v>39.619999999999997</v>
      </c>
      <c r="Y121" s="32">
        <f t="shared" si="41"/>
        <v>0.19797570850202428</v>
      </c>
      <c r="Z121" s="15">
        <f t="shared" si="42"/>
        <v>55.692307692307693</v>
      </c>
      <c r="AA121">
        <v>30</v>
      </c>
      <c r="AB121">
        <v>131</v>
      </c>
      <c r="AC121">
        <v>65</v>
      </c>
      <c r="AD121" s="13">
        <f t="shared" si="43"/>
        <v>0.26923076923076922</v>
      </c>
      <c r="AE121" s="13">
        <f t="shared" si="44"/>
        <v>0.42307692307692307</v>
      </c>
      <c r="AF121" s="13">
        <f t="shared" si="45"/>
        <v>0.69230769230769229</v>
      </c>
      <c r="AG121">
        <v>304</v>
      </c>
      <c r="AH121">
        <v>337</v>
      </c>
      <c r="AI121" s="17">
        <f t="shared" si="46"/>
        <v>0.47425897035881437</v>
      </c>
      <c r="AJ121">
        <v>122</v>
      </c>
      <c r="AK121">
        <v>120</v>
      </c>
      <c r="AL121" s="32">
        <f t="shared" si="47"/>
        <v>0.32052980132450332</v>
      </c>
      <c r="AM121">
        <v>122</v>
      </c>
      <c r="AN121">
        <v>131</v>
      </c>
      <c r="AO121" s="33">
        <f t="shared" si="48"/>
        <v>0.33509933774834438</v>
      </c>
      <c r="AP121">
        <v>131</v>
      </c>
      <c r="AQ121">
        <v>129</v>
      </c>
      <c r="AR121" s="33">
        <f t="shared" si="49"/>
        <v>0.3443708609271523</v>
      </c>
      <c r="AS121" s="33">
        <f t="shared" si="50"/>
        <v>0.48888888888888887</v>
      </c>
      <c r="AT121">
        <v>3</v>
      </c>
      <c r="AU121">
        <v>301</v>
      </c>
      <c r="AV121">
        <v>316</v>
      </c>
      <c r="AW121">
        <v>232</v>
      </c>
      <c r="AX121" s="2">
        <v>27.1</v>
      </c>
      <c r="AY121" s="3">
        <v>13</v>
      </c>
      <c r="AZ121" s="2">
        <v>32.1</v>
      </c>
      <c r="BA121" s="2">
        <v>23.8</v>
      </c>
      <c r="BB121" s="21">
        <v>-1.0740000000000001</v>
      </c>
      <c r="BC121">
        <v>13</v>
      </c>
      <c r="BD121" s="21">
        <v>-1.7829999999999999</v>
      </c>
      <c r="BE121" s="2">
        <v>25.2</v>
      </c>
      <c r="BF121" s="2">
        <v>32.200000000000003</v>
      </c>
      <c r="BG121" s="2">
        <v>18.2</v>
      </c>
      <c r="BH121" s="21">
        <v>-6.1509999999999998</v>
      </c>
      <c r="BI121" s="21">
        <v>2.7730000000000001</v>
      </c>
      <c r="BJ121" t="s">
        <v>2735</v>
      </c>
      <c r="BK121" s="2">
        <v>70</v>
      </c>
      <c r="BL121" t="s">
        <v>3455</v>
      </c>
      <c r="BM121" s="2">
        <v>61.1</v>
      </c>
      <c r="BN121" t="s">
        <v>792</v>
      </c>
      <c r="BO121" s="2">
        <v>21.4</v>
      </c>
      <c r="BP121" t="s">
        <v>337</v>
      </c>
      <c r="BQ121" s="2">
        <v>33</v>
      </c>
      <c r="BR121" t="s">
        <v>2111</v>
      </c>
      <c r="BS121" s="2">
        <v>32.1</v>
      </c>
      <c r="BT121" s="32">
        <f t="shared" si="51"/>
        <v>7.18232044198895E-2</v>
      </c>
      <c r="BU121" s="34">
        <f t="shared" si="52"/>
        <v>0.9375</v>
      </c>
      <c r="BV121" s="35">
        <f t="shared" si="53"/>
        <v>944.68232044198896</v>
      </c>
      <c r="BW121" s="32">
        <f t="shared" si="54"/>
        <v>9.3232044198894998E-3</v>
      </c>
      <c r="BX121" s="36">
        <f t="shared" si="55"/>
        <v>1.9248961461011742</v>
      </c>
      <c r="BY121" s="37">
        <f t="shared" si="56"/>
        <v>1.9248961461011742</v>
      </c>
      <c r="BZ121" s="37">
        <f t="shared" si="57"/>
        <v>26.800477111100964</v>
      </c>
      <c r="CA121" s="37">
        <f t="shared" si="58"/>
        <v>30.798338337618787</v>
      </c>
      <c r="CB121" s="37">
        <f t="shared" si="59"/>
        <v>47.826265783898407</v>
      </c>
      <c r="CC121" s="37">
        <f t="shared" si="60"/>
        <v>57.302677580088798</v>
      </c>
      <c r="CD121" s="38">
        <f t="shared" si="61"/>
        <v>-9.4764117961903906</v>
      </c>
      <c r="CE121" s="3">
        <v>26</v>
      </c>
      <c r="CF121" s="3">
        <v>26</v>
      </c>
      <c r="CG121" s="3">
        <v>336</v>
      </c>
      <c r="CH121" s="3">
        <v>390</v>
      </c>
      <c r="CI121" s="3">
        <v>130</v>
      </c>
      <c r="CJ121" s="3">
        <v>154</v>
      </c>
      <c r="CK121" s="3">
        <v>204</v>
      </c>
      <c r="CL121" s="3">
        <v>154</v>
      </c>
      <c r="CM121" s="20">
        <f t="shared" si="62"/>
        <v>-13.855745129523722</v>
      </c>
      <c r="CN121" s="37">
        <f t="shared" si="63"/>
        <v>3.0841777372846928</v>
      </c>
      <c r="CO121" s="37">
        <f t="shared" si="64"/>
        <v>1.6805998448677069</v>
      </c>
      <c r="CP121" s="37">
        <f t="shared" si="65"/>
        <v>32.393100306570965</v>
      </c>
      <c r="CQ121" s="37">
        <f t="shared" si="66"/>
        <v>27.388237032294608</v>
      </c>
      <c r="CR121" s="37">
        <f t="shared" si="67"/>
        <v>61.184915231282552</v>
      </c>
      <c r="CS121" s="37">
        <f t="shared" si="68"/>
        <v>48.903608672633929</v>
      </c>
      <c r="CT121" s="22">
        <f t="shared" si="69"/>
        <v>-21.757718354839014</v>
      </c>
      <c r="CU121" s="35">
        <v>167</v>
      </c>
      <c r="CV121" s="35">
        <v>91</v>
      </c>
      <c r="CW121" s="35">
        <v>1587</v>
      </c>
      <c r="CX121" s="35">
        <v>1392</v>
      </c>
      <c r="CY121" s="35">
        <v>693</v>
      </c>
      <c r="CZ121" s="35">
        <v>531</v>
      </c>
      <c r="DA121" s="35">
        <v>634</v>
      </c>
      <c r="DB121" s="35">
        <v>866</v>
      </c>
      <c r="DC121">
        <v>9</v>
      </c>
      <c r="DD121">
        <v>14</v>
      </c>
      <c r="DE121" s="35">
        <f t="shared" si="70"/>
        <v>5</v>
      </c>
      <c r="DF121" s="36">
        <f t="shared" si="71"/>
        <v>0.66631020441963718</v>
      </c>
      <c r="DG121" s="37">
        <f t="shared" si="72"/>
        <v>1.0364825402083246</v>
      </c>
      <c r="DH121" s="37">
        <f t="shared" si="73"/>
        <v>0.37017233578868736</v>
      </c>
      <c r="DI121" s="2">
        <v>462.2</v>
      </c>
      <c r="DJ121">
        <v>12</v>
      </c>
      <c r="DK121">
        <v>18</v>
      </c>
      <c r="DL121">
        <v>-26.9</v>
      </c>
      <c r="DM121">
        <v>379</v>
      </c>
      <c r="DN121">
        <v>414</v>
      </c>
      <c r="DO121">
        <v>-8.8000000000000007</v>
      </c>
      <c r="DP121">
        <v>284</v>
      </c>
      <c r="DQ121">
        <v>309</v>
      </c>
      <c r="DR121">
        <v>-7.5</v>
      </c>
      <c r="DS121">
        <v>209</v>
      </c>
      <c r="DT121">
        <v>225</v>
      </c>
      <c r="DU121">
        <v>-5.8</v>
      </c>
      <c r="DV121" s="39">
        <v>-4.2</v>
      </c>
      <c r="DW121" s="39">
        <v>-4.2</v>
      </c>
      <c r="DX121" s="39">
        <v>0.9</v>
      </c>
      <c r="DY121" s="39">
        <v>-2.4</v>
      </c>
      <c r="DZ121" s="39">
        <v>0</v>
      </c>
      <c r="EA121" s="39">
        <v>-5.6</v>
      </c>
    </row>
    <row r="122" spans="1:131" x14ac:dyDescent="0.2">
      <c r="A122" s="12" t="s">
        <v>184</v>
      </c>
      <c r="B122" s="12" t="s">
        <v>767</v>
      </c>
      <c r="C122" t="s">
        <v>766</v>
      </c>
      <c r="D122" s="12" t="s">
        <v>199</v>
      </c>
      <c r="E122" s="12" t="s">
        <v>156</v>
      </c>
      <c r="F122">
        <v>57</v>
      </c>
      <c r="G122">
        <v>4</v>
      </c>
      <c r="H122">
        <v>1</v>
      </c>
      <c r="I122" s="31">
        <f t="shared" si="37"/>
        <v>5</v>
      </c>
      <c r="J122">
        <v>0</v>
      </c>
      <c r="K122">
        <v>1</v>
      </c>
      <c r="L122" s="16">
        <f t="shared" si="38"/>
        <v>0.57248266649707857</v>
      </c>
      <c r="M122" s="15">
        <v>4</v>
      </c>
      <c r="N122" s="15">
        <v>0</v>
      </c>
      <c r="O122" s="15">
        <v>1</v>
      </c>
      <c r="P122">
        <v>44</v>
      </c>
      <c r="Q122">
        <v>24</v>
      </c>
      <c r="R122">
        <v>32</v>
      </c>
      <c r="S122" s="13">
        <f t="shared" si="39"/>
        <v>9.0909090909090912E-2</v>
      </c>
      <c r="T122" s="13">
        <f t="shared" si="40"/>
        <v>0.04</v>
      </c>
      <c r="U122" s="2">
        <v>524.03333333329999</v>
      </c>
      <c r="V122" s="2">
        <v>9.1833333333000002</v>
      </c>
      <c r="W122">
        <v>9.19</v>
      </c>
      <c r="X122">
        <v>38.97</v>
      </c>
      <c r="Y122" s="32">
        <f t="shared" si="41"/>
        <v>0.19082225913621262</v>
      </c>
      <c r="Z122" s="15">
        <f t="shared" si="42"/>
        <v>0</v>
      </c>
      <c r="AA122">
        <v>21</v>
      </c>
      <c r="AB122">
        <v>112</v>
      </c>
      <c r="AC122">
        <v>72</v>
      </c>
      <c r="AD122" s="13">
        <f t="shared" si="43"/>
        <v>0.2857142857142857</v>
      </c>
      <c r="AE122" s="13">
        <f t="shared" si="44"/>
        <v>7.1428571428571425E-2</v>
      </c>
      <c r="AF122" s="13">
        <f t="shared" si="45"/>
        <v>0.3571428571428571</v>
      </c>
      <c r="AG122">
        <v>1</v>
      </c>
      <c r="AH122">
        <v>0</v>
      </c>
      <c r="AI122" s="17">
        <f t="shared" si="46"/>
        <v>1</v>
      </c>
      <c r="AJ122">
        <v>73</v>
      </c>
      <c r="AK122">
        <v>58</v>
      </c>
      <c r="AL122" s="32">
        <f t="shared" si="47"/>
        <v>0.28354978354978355</v>
      </c>
      <c r="AM122">
        <v>93</v>
      </c>
      <c r="AN122">
        <v>82</v>
      </c>
      <c r="AO122" s="33">
        <f t="shared" si="48"/>
        <v>0.37878787878787878</v>
      </c>
      <c r="AP122">
        <v>90</v>
      </c>
      <c r="AQ122">
        <v>66</v>
      </c>
      <c r="AR122" s="33">
        <f t="shared" si="49"/>
        <v>0.33766233766233766</v>
      </c>
      <c r="AS122" s="33">
        <f t="shared" si="50"/>
        <v>0.42810457516339867</v>
      </c>
      <c r="AT122">
        <v>4</v>
      </c>
      <c r="AU122">
        <v>190</v>
      </c>
      <c r="AV122">
        <v>195</v>
      </c>
      <c r="AW122">
        <v>158</v>
      </c>
      <c r="AX122" s="2">
        <v>27.5</v>
      </c>
      <c r="AY122" s="3">
        <v>14</v>
      </c>
      <c r="AZ122" s="2">
        <v>32.200000000000003</v>
      </c>
      <c r="BA122" s="2">
        <v>24.3</v>
      </c>
      <c r="BB122" s="21">
        <v>-0.64700000000000002</v>
      </c>
      <c r="BC122">
        <v>14</v>
      </c>
      <c r="BD122" s="21">
        <v>-0.40300000000000002</v>
      </c>
      <c r="BE122" s="2">
        <v>27.6</v>
      </c>
      <c r="BF122" s="2">
        <v>33</v>
      </c>
      <c r="BG122" s="2">
        <v>22.2</v>
      </c>
      <c r="BH122" s="21">
        <v>-4.2249999999999996</v>
      </c>
      <c r="BI122" s="21">
        <v>6.141</v>
      </c>
      <c r="BJ122" t="s">
        <v>606</v>
      </c>
      <c r="BK122" s="2">
        <v>40.700000000000003</v>
      </c>
      <c r="BL122" t="s">
        <v>2511</v>
      </c>
      <c r="BM122" s="2">
        <v>38.9</v>
      </c>
      <c r="BN122" t="s">
        <v>2637</v>
      </c>
      <c r="BO122" s="2">
        <v>18</v>
      </c>
      <c r="BP122" t="s">
        <v>2488</v>
      </c>
      <c r="BQ122" s="2">
        <v>19.3</v>
      </c>
      <c r="BR122" t="s">
        <v>1110</v>
      </c>
      <c r="BS122" s="2">
        <v>17.399999999999999</v>
      </c>
      <c r="BT122" s="32">
        <f t="shared" si="51"/>
        <v>5.5555555555555552E-2</v>
      </c>
      <c r="BU122" s="34">
        <f t="shared" si="52"/>
        <v>0.93801652892561982</v>
      </c>
      <c r="BV122" s="35">
        <f t="shared" si="53"/>
        <v>943.57208448117535</v>
      </c>
      <c r="BW122" s="32">
        <f t="shared" si="54"/>
        <v>-6.4279155188246284E-3</v>
      </c>
      <c r="BX122" s="36">
        <f t="shared" si="55"/>
        <v>1.6047377973121577</v>
      </c>
      <c r="BY122" s="37">
        <f t="shared" si="56"/>
        <v>1.7193619256915977</v>
      </c>
      <c r="BZ122" s="37">
        <f t="shared" si="57"/>
        <v>28.885280351618839</v>
      </c>
      <c r="CA122" s="37">
        <f t="shared" si="58"/>
        <v>27.739039067824443</v>
      </c>
      <c r="CB122" s="37">
        <f t="shared" si="59"/>
        <v>54.217212723475043</v>
      </c>
      <c r="CC122" s="37">
        <f t="shared" si="60"/>
        <v>53.529467953198406</v>
      </c>
      <c r="CD122" s="38">
        <f t="shared" si="61"/>
        <v>0.6877447702766375</v>
      </c>
      <c r="CE122" s="3">
        <v>14</v>
      </c>
      <c r="CF122" s="3">
        <v>15</v>
      </c>
      <c r="CG122" s="3">
        <v>238</v>
      </c>
      <c r="CH122" s="3">
        <v>227</v>
      </c>
      <c r="CI122" s="3">
        <v>113</v>
      </c>
      <c r="CJ122" s="3">
        <v>98</v>
      </c>
      <c r="CK122" s="3">
        <v>127</v>
      </c>
      <c r="CL122" s="3">
        <v>108</v>
      </c>
      <c r="CM122" s="20">
        <f t="shared" si="62"/>
        <v>-4.2207650336449305</v>
      </c>
      <c r="CN122" s="37">
        <f t="shared" si="63"/>
        <v>2.5660764690787787</v>
      </c>
      <c r="CO122" s="37">
        <f t="shared" si="64"/>
        <v>1.6206798752076497</v>
      </c>
      <c r="CP122" s="37">
        <f t="shared" si="65"/>
        <v>32.57566549167376</v>
      </c>
      <c r="CQ122" s="37">
        <f t="shared" si="66"/>
        <v>28.929135772456547</v>
      </c>
      <c r="CR122" s="37">
        <f t="shared" si="67"/>
        <v>61.558823926637224</v>
      </c>
      <c r="CS122" s="37">
        <f t="shared" si="68"/>
        <v>52.942209256783222</v>
      </c>
      <c r="CT122" s="22">
        <f t="shared" si="69"/>
        <v>-7.9288698995773643</v>
      </c>
      <c r="CU122" s="35">
        <v>95</v>
      </c>
      <c r="CV122" s="35">
        <v>60</v>
      </c>
      <c r="CW122" s="35">
        <v>1111</v>
      </c>
      <c r="CX122" s="35">
        <v>1011</v>
      </c>
      <c r="CY122" s="35">
        <v>492</v>
      </c>
      <c r="CZ122" s="35">
        <v>415</v>
      </c>
      <c r="DA122" s="35">
        <v>474</v>
      </c>
      <c r="DB122" s="35">
        <v>581</v>
      </c>
      <c r="DC122">
        <v>27</v>
      </c>
      <c r="DD122">
        <v>28</v>
      </c>
      <c r="DE122" s="35">
        <f t="shared" si="70"/>
        <v>1</v>
      </c>
      <c r="DF122" s="36">
        <f t="shared" si="71"/>
        <v>3.0948514662448758</v>
      </c>
      <c r="DG122" s="37">
        <f t="shared" si="72"/>
        <v>3.2094755946243154</v>
      </c>
      <c r="DH122" s="37">
        <f t="shared" si="73"/>
        <v>0.11462412837943985</v>
      </c>
      <c r="DI122" s="2">
        <v>335</v>
      </c>
      <c r="DJ122">
        <v>10</v>
      </c>
      <c r="DK122">
        <v>7</v>
      </c>
      <c r="DL122">
        <v>2.8</v>
      </c>
      <c r="DM122">
        <v>326</v>
      </c>
      <c r="DN122">
        <v>265</v>
      </c>
      <c r="DO122">
        <v>0.4</v>
      </c>
      <c r="DP122">
        <v>258</v>
      </c>
      <c r="DQ122">
        <v>194</v>
      </c>
      <c r="DR122">
        <v>2.7</v>
      </c>
      <c r="DS122">
        <v>179</v>
      </c>
      <c r="DT122">
        <v>136</v>
      </c>
      <c r="DU122">
        <v>2.5</v>
      </c>
      <c r="DV122" s="39">
        <v>0.8</v>
      </c>
      <c r="DW122" s="39">
        <v>0.8</v>
      </c>
      <c r="DX122" s="39">
        <v>0.9</v>
      </c>
      <c r="DY122" s="39">
        <v>-0.7</v>
      </c>
      <c r="DZ122" s="39">
        <v>-1.6</v>
      </c>
      <c r="EA122" s="39">
        <v>-0.60000000000000009</v>
      </c>
    </row>
    <row r="123" spans="1:131" x14ac:dyDescent="0.2">
      <c r="A123" s="12" t="s">
        <v>336</v>
      </c>
      <c r="B123" s="12" t="s">
        <v>772</v>
      </c>
      <c r="C123" t="s">
        <v>771</v>
      </c>
      <c r="D123" t="s">
        <v>442</v>
      </c>
      <c r="E123" s="12" t="s">
        <v>123</v>
      </c>
      <c r="F123">
        <v>2</v>
      </c>
      <c r="G123">
        <v>1</v>
      </c>
      <c r="H123">
        <v>0</v>
      </c>
      <c r="I123" s="31">
        <f t="shared" si="37"/>
        <v>1</v>
      </c>
      <c r="J123">
        <v>0</v>
      </c>
      <c r="K123">
        <v>0</v>
      </c>
      <c r="L123" s="16">
        <f t="shared" si="38"/>
        <v>3.2608695652173916</v>
      </c>
      <c r="M123" s="15">
        <v>1</v>
      </c>
      <c r="N123" s="15">
        <v>0</v>
      </c>
      <c r="O123" s="15">
        <v>0</v>
      </c>
      <c r="P123">
        <v>1</v>
      </c>
      <c r="Q123">
        <v>1</v>
      </c>
      <c r="R123">
        <v>0</v>
      </c>
      <c r="S123" s="13">
        <f t="shared" si="39"/>
        <v>1</v>
      </c>
      <c r="T123" s="13">
        <f t="shared" si="40"/>
        <v>0.5</v>
      </c>
      <c r="U123" s="2">
        <v>18.399999999999999</v>
      </c>
      <c r="V123" s="2">
        <v>9.1999999999999993</v>
      </c>
      <c r="W123">
        <v>9.1999999999999993</v>
      </c>
      <c r="X123">
        <v>39.15</v>
      </c>
      <c r="Y123" s="32">
        <f t="shared" si="41"/>
        <v>0.19027921406411583</v>
      </c>
      <c r="Z123" s="15">
        <f t="shared" si="42"/>
        <v>0</v>
      </c>
      <c r="AA123">
        <v>0</v>
      </c>
      <c r="AB123">
        <v>2</v>
      </c>
      <c r="AC123">
        <v>4</v>
      </c>
      <c r="AD123" s="13">
        <f t="shared" si="43"/>
        <v>1</v>
      </c>
      <c r="AE123" s="13">
        <f t="shared" si="44"/>
        <v>0</v>
      </c>
      <c r="AF123" s="13">
        <f t="shared" si="45"/>
        <v>1</v>
      </c>
      <c r="AG123">
        <v>10</v>
      </c>
      <c r="AH123">
        <v>10</v>
      </c>
      <c r="AI123" s="17">
        <f t="shared" si="46"/>
        <v>0.5</v>
      </c>
      <c r="AJ123">
        <v>1</v>
      </c>
      <c r="AK123">
        <v>3</v>
      </c>
      <c r="AL123" s="32">
        <f t="shared" si="47"/>
        <v>0.19047619047619047</v>
      </c>
      <c r="AM123">
        <v>4</v>
      </c>
      <c r="AN123">
        <v>3</v>
      </c>
      <c r="AO123" s="33">
        <f t="shared" si="48"/>
        <v>0.33333333333333331</v>
      </c>
      <c r="AP123">
        <v>6</v>
      </c>
      <c r="AQ123">
        <v>4</v>
      </c>
      <c r="AR123" s="33">
        <f t="shared" si="49"/>
        <v>0.47619047619047616</v>
      </c>
      <c r="AS123" s="33">
        <f t="shared" si="50"/>
        <v>0.36363636363636365</v>
      </c>
      <c r="AU123">
        <v>7</v>
      </c>
      <c r="AV123">
        <v>10</v>
      </c>
      <c r="AW123">
        <v>7</v>
      </c>
      <c r="AX123" s="2">
        <v>27.7</v>
      </c>
      <c r="AZ123" s="2">
        <v>32.700000000000003</v>
      </c>
      <c r="BA123" s="2">
        <v>24.4</v>
      </c>
      <c r="BB123" s="21">
        <v>1.671</v>
      </c>
      <c r="BD123" s="21">
        <v>1.609</v>
      </c>
      <c r="BE123" s="2">
        <v>24.9</v>
      </c>
      <c r="BF123" s="2">
        <v>28.9</v>
      </c>
      <c r="BG123" s="2">
        <v>21</v>
      </c>
      <c r="BH123" s="21">
        <v>-0.69300000000000006</v>
      </c>
      <c r="BI123" s="21">
        <v>10.108000000000001</v>
      </c>
      <c r="BJ123" t="s">
        <v>3036</v>
      </c>
      <c r="BK123" s="2">
        <v>89.9</v>
      </c>
      <c r="BL123" t="s">
        <v>2952</v>
      </c>
      <c r="BM123" s="2">
        <v>74.2</v>
      </c>
      <c r="BN123" t="s">
        <v>3160</v>
      </c>
      <c r="BO123" s="2">
        <v>14</v>
      </c>
      <c r="BP123" t="s">
        <v>664</v>
      </c>
      <c r="BQ123" s="2">
        <v>45.1</v>
      </c>
      <c r="BR123" t="s">
        <v>2208</v>
      </c>
      <c r="BS123" s="2">
        <v>44.4</v>
      </c>
      <c r="BT123" s="32">
        <f t="shared" si="51"/>
        <v>0.1</v>
      </c>
      <c r="BU123" s="34">
        <f t="shared" si="52"/>
        <v>0.83333333333333337</v>
      </c>
      <c r="BV123" s="35">
        <f t="shared" si="53"/>
        <v>843.33333333333337</v>
      </c>
      <c r="BW123" s="32">
        <f t="shared" si="54"/>
        <v>-6.6666666666666624E-2</v>
      </c>
      <c r="BX123" s="36">
        <f t="shared" si="55"/>
        <v>3.2608695652173916</v>
      </c>
      <c r="BY123" s="37">
        <f t="shared" si="56"/>
        <v>6.5217391304347831</v>
      </c>
      <c r="BZ123" s="37">
        <f t="shared" si="57"/>
        <v>32.608695652173921</v>
      </c>
      <c r="CA123" s="37">
        <f t="shared" si="58"/>
        <v>39.130434782608695</v>
      </c>
      <c r="CB123" s="37">
        <f t="shared" si="59"/>
        <v>52.173913043478265</v>
      </c>
      <c r="CC123" s="37">
        <f t="shared" si="60"/>
        <v>58.695652173913054</v>
      </c>
      <c r="CD123" s="38">
        <f t="shared" si="61"/>
        <v>-6.5217391304347885</v>
      </c>
      <c r="CE123" s="3">
        <v>1</v>
      </c>
      <c r="CF123" s="3">
        <v>2</v>
      </c>
      <c r="CG123" s="3">
        <v>9</v>
      </c>
      <c r="CH123" s="3">
        <v>10</v>
      </c>
      <c r="CI123" s="3">
        <v>2</v>
      </c>
      <c r="CJ123" s="3">
        <v>1</v>
      </c>
      <c r="CK123" s="3">
        <v>5</v>
      </c>
      <c r="CL123" s="3">
        <v>4</v>
      </c>
      <c r="CM123" s="20">
        <f t="shared" si="62"/>
        <v>-11.838011857707516</v>
      </c>
      <c r="CN123" s="37">
        <f t="shared" si="63"/>
        <v>3.8314176245210732</v>
      </c>
      <c r="CO123" s="37">
        <f t="shared" si="64"/>
        <v>6.1302681992337167</v>
      </c>
      <c r="CP123" s="37">
        <f t="shared" si="65"/>
        <v>37.547892720306514</v>
      </c>
      <c r="CQ123" s="37">
        <f t="shared" si="66"/>
        <v>28.35249042145594</v>
      </c>
      <c r="CR123" s="37">
        <f t="shared" si="67"/>
        <v>63.601532567049816</v>
      </c>
      <c r="CS123" s="37">
        <f t="shared" si="68"/>
        <v>49.808429118773951</v>
      </c>
      <c r="CT123" s="22">
        <f t="shared" si="69"/>
        <v>-20.314842578710653</v>
      </c>
      <c r="CU123" s="35">
        <v>5</v>
      </c>
      <c r="CV123" s="35">
        <v>8</v>
      </c>
      <c r="CW123" s="35">
        <v>44</v>
      </c>
      <c r="CX123" s="35">
        <v>29</v>
      </c>
      <c r="CY123" s="35">
        <v>13</v>
      </c>
      <c r="CZ123" s="35">
        <v>12</v>
      </c>
      <c r="DA123" s="35">
        <v>16</v>
      </c>
      <c r="DB123" s="35">
        <v>21</v>
      </c>
      <c r="DC123">
        <v>1</v>
      </c>
      <c r="DD123">
        <v>0</v>
      </c>
      <c r="DE123" s="35">
        <f t="shared" si="70"/>
        <v>-1</v>
      </c>
      <c r="DF123" s="36">
        <f t="shared" si="71"/>
        <v>3.2608695652173916</v>
      </c>
      <c r="DG123" s="37">
        <f t="shared" si="72"/>
        <v>0</v>
      </c>
      <c r="DH123" s="37">
        <f t="shared" si="73"/>
        <v>-3.2608695652173916</v>
      </c>
      <c r="DI123" s="2">
        <v>11.8</v>
      </c>
      <c r="DJ123">
        <v>1</v>
      </c>
      <c r="DK123">
        <v>1</v>
      </c>
      <c r="DL123">
        <v>16.7</v>
      </c>
      <c r="DM123">
        <v>10</v>
      </c>
      <c r="DN123">
        <v>10</v>
      </c>
      <c r="DO123">
        <v>-2.5</v>
      </c>
      <c r="DP123">
        <v>7</v>
      </c>
      <c r="DQ123">
        <v>6</v>
      </c>
      <c r="DR123">
        <v>3</v>
      </c>
      <c r="DS123">
        <v>5</v>
      </c>
      <c r="DT123">
        <v>5</v>
      </c>
      <c r="DU123">
        <v>0</v>
      </c>
      <c r="DV123" s="39">
        <v>-0.8</v>
      </c>
      <c r="DW123" s="39">
        <v>-0.8</v>
      </c>
      <c r="DX123" s="39">
        <v>0</v>
      </c>
      <c r="DY123" s="39">
        <v>0</v>
      </c>
      <c r="DZ123" s="39">
        <v>-0.1</v>
      </c>
      <c r="EA123" s="39">
        <v>-0.8</v>
      </c>
    </row>
    <row r="124" spans="1:131" x14ac:dyDescent="0.2">
      <c r="A124" s="12" t="s">
        <v>458</v>
      </c>
      <c r="B124" s="12" t="s">
        <v>772</v>
      </c>
      <c r="C124" t="s">
        <v>773</v>
      </c>
      <c r="D124" t="s">
        <v>330</v>
      </c>
      <c r="E124" s="12" t="s">
        <v>132</v>
      </c>
      <c r="F124">
        <v>12</v>
      </c>
      <c r="G124">
        <v>0</v>
      </c>
      <c r="H124">
        <v>0</v>
      </c>
      <c r="I124" s="31">
        <f t="shared" si="37"/>
        <v>0</v>
      </c>
      <c r="J124">
        <v>0</v>
      </c>
      <c r="K124">
        <v>0</v>
      </c>
      <c r="L124" s="16">
        <f t="shared" si="38"/>
        <v>0</v>
      </c>
      <c r="M124" s="15">
        <v>0</v>
      </c>
      <c r="N124" s="15">
        <v>0</v>
      </c>
      <c r="O124" s="15">
        <v>0</v>
      </c>
      <c r="P124">
        <v>5</v>
      </c>
      <c r="Q124">
        <v>2</v>
      </c>
      <c r="R124">
        <v>2</v>
      </c>
      <c r="S124" s="13">
        <f t="shared" si="39"/>
        <v>0</v>
      </c>
      <c r="T124" s="13">
        <f t="shared" si="40"/>
        <v>0</v>
      </c>
      <c r="U124" s="2">
        <v>73.433333333299998</v>
      </c>
      <c r="V124" s="2">
        <v>6.1166666666999996</v>
      </c>
      <c r="W124">
        <v>6.12</v>
      </c>
      <c r="X124">
        <v>43.19</v>
      </c>
      <c r="Y124" s="32">
        <f t="shared" si="41"/>
        <v>0.12411275603325898</v>
      </c>
      <c r="Z124" s="15">
        <f t="shared" si="42"/>
        <v>0</v>
      </c>
      <c r="AA124">
        <v>2</v>
      </c>
      <c r="AB124">
        <v>11</v>
      </c>
      <c r="AC124">
        <v>5</v>
      </c>
      <c r="AD124" s="13">
        <f t="shared" si="43"/>
        <v>0</v>
      </c>
      <c r="AE124" s="13">
        <f t="shared" si="44"/>
        <v>0</v>
      </c>
      <c r="AF124" s="13">
        <f t="shared" si="45"/>
        <v>0</v>
      </c>
      <c r="AG124">
        <v>0</v>
      </c>
      <c r="AH124">
        <v>0</v>
      </c>
      <c r="AI124" s="17" t="str">
        <f t="shared" si="46"/>
        <v xml:space="preserve"> </v>
      </c>
      <c r="AJ124">
        <v>16</v>
      </c>
      <c r="AK124">
        <v>20</v>
      </c>
      <c r="AL124" s="32">
        <f t="shared" si="47"/>
        <v>0.5625</v>
      </c>
      <c r="AM124">
        <v>5</v>
      </c>
      <c r="AN124">
        <v>4</v>
      </c>
      <c r="AO124" s="33">
        <f t="shared" si="48"/>
        <v>0.140625</v>
      </c>
      <c r="AP124">
        <v>8</v>
      </c>
      <c r="AQ124">
        <v>11</v>
      </c>
      <c r="AR124" s="33">
        <f t="shared" si="49"/>
        <v>0.296875</v>
      </c>
      <c r="AS124" s="33">
        <f t="shared" si="50"/>
        <v>0.8</v>
      </c>
      <c r="AU124">
        <v>33</v>
      </c>
      <c r="AV124">
        <v>16</v>
      </c>
      <c r="AW124">
        <v>16</v>
      </c>
      <c r="AX124" s="2">
        <v>25.2</v>
      </c>
      <c r="AZ124" s="2">
        <v>30.9</v>
      </c>
      <c r="BA124" s="2">
        <v>21.3</v>
      </c>
      <c r="BB124" s="21">
        <v>-1.913</v>
      </c>
      <c r="BD124" s="21">
        <v>-0.75700000000000001</v>
      </c>
      <c r="BE124" s="2">
        <v>24.1</v>
      </c>
      <c r="BF124" s="2">
        <v>30.5</v>
      </c>
      <c r="BG124" s="2">
        <v>14.6</v>
      </c>
      <c r="BH124" s="21">
        <v>-3.823</v>
      </c>
      <c r="BI124" s="21">
        <v>-10.624000000000001</v>
      </c>
      <c r="BJ124" t="s">
        <v>525</v>
      </c>
      <c r="BK124" s="2">
        <v>80.2</v>
      </c>
      <c r="BL124" t="s">
        <v>2327</v>
      </c>
      <c r="BM124" s="2">
        <v>78.7</v>
      </c>
      <c r="BN124" t="s">
        <v>849</v>
      </c>
      <c r="BO124" s="2">
        <v>8.5</v>
      </c>
      <c r="BP124" t="s">
        <v>329</v>
      </c>
      <c r="BQ124" s="2">
        <v>36.200000000000003</v>
      </c>
      <c r="BR124" t="s">
        <v>1627</v>
      </c>
      <c r="BS124" s="2">
        <v>31.2</v>
      </c>
      <c r="BT124" s="32">
        <f t="shared" si="51"/>
        <v>0.12</v>
      </c>
      <c r="BU124" s="34">
        <f t="shared" si="52"/>
        <v>0.97058823529411764</v>
      </c>
      <c r="BV124" s="35">
        <f t="shared" si="53"/>
        <v>982.58823529411768</v>
      </c>
      <c r="BW124" s="32">
        <f t="shared" si="54"/>
        <v>9.0588235294117636E-2</v>
      </c>
      <c r="BX124" s="36">
        <f t="shared" si="55"/>
        <v>2.4523160762809142</v>
      </c>
      <c r="BY124" s="37">
        <f t="shared" si="56"/>
        <v>0.81743869209363795</v>
      </c>
      <c r="BZ124" s="37">
        <f t="shared" si="57"/>
        <v>20.435967302340948</v>
      </c>
      <c r="CA124" s="37">
        <f t="shared" si="58"/>
        <v>27.792915531183692</v>
      </c>
      <c r="CB124" s="37">
        <f t="shared" si="59"/>
        <v>45.776566757243721</v>
      </c>
      <c r="CC124" s="37">
        <f t="shared" si="60"/>
        <v>53.133514986086468</v>
      </c>
      <c r="CD124" s="38">
        <f t="shared" si="61"/>
        <v>-7.3569482288427466</v>
      </c>
      <c r="CE124" s="3">
        <v>3</v>
      </c>
      <c r="CF124" s="3">
        <v>1</v>
      </c>
      <c r="CG124" s="3">
        <v>22</v>
      </c>
      <c r="CH124" s="3">
        <v>33</v>
      </c>
      <c r="CI124" s="3">
        <v>12</v>
      </c>
      <c r="CJ124" s="3">
        <v>14</v>
      </c>
      <c r="CK124" s="3">
        <v>17</v>
      </c>
      <c r="CL124" s="3">
        <v>19</v>
      </c>
      <c r="CM124" s="20">
        <f t="shared" si="62"/>
        <v>-4.7799482288427519</v>
      </c>
      <c r="CN124" s="37">
        <f t="shared" si="63"/>
        <v>2.8941884695531375</v>
      </c>
      <c r="CO124" s="37">
        <f t="shared" si="64"/>
        <v>3.2414910858995141</v>
      </c>
      <c r="CP124" s="37">
        <f t="shared" si="65"/>
        <v>31.257235471173889</v>
      </c>
      <c r="CQ124" s="37">
        <f t="shared" si="66"/>
        <v>31.257235471173889</v>
      </c>
      <c r="CR124" s="37">
        <f t="shared" si="67"/>
        <v>55.336883537855982</v>
      </c>
      <c r="CS124" s="37">
        <f t="shared" si="68"/>
        <v>58.115304468626995</v>
      </c>
      <c r="CT124" s="22">
        <f t="shared" si="69"/>
        <v>-4.5785272980717338</v>
      </c>
      <c r="CU124" s="35">
        <v>25</v>
      </c>
      <c r="CV124" s="35">
        <v>28</v>
      </c>
      <c r="CW124" s="35">
        <v>245</v>
      </c>
      <c r="CX124" s="35">
        <v>242</v>
      </c>
      <c r="CY124" s="35">
        <v>98</v>
      </c>
      <c r="CZ124" s="35">
        <v>126</v>
      </c>
      <c r="DA124" s="35">
        <v>106</v>
      </c>
      <c r="DB124" s="35">
        <v>110</v>
      </c>
      <c r="DC124">
        <v>0</v>
      </c>
      <c r="DD124">
        <v>0</v>
      </c>
      <c r="DE124" s="35">
        <f t="shared" si="70"/>
        <v>0</v>
      </c>
      <c r="DF124" s="36">
        <f t="shared" si="71"/>
        <v>0</v>
      </c>
      <c r="DG124" s="37">
        <f t="shared" si="72"/>
        <v>0</v>
      </c>
      <c r="DH124" s="37">
        <f t="shared" si="73"/>
        <v>0</v>
      </c>
      <c r="DI124" s="2">
        <v>50.2</v>
      </c>
      <c r="DJ124">
        <v>2</v>
      </c>
      <c r="DK124">
        <v>1</v>
      </c>
      <c r="DL124">
        <v>28</v>
      </c>
      <c r="DM124">
        <v>45</v>
      </c>
      <c r="DN124">
        <v>41</v>
      </c>
      <c r="DO124">
        <v>5.4</v>
      </c>
      <c r="DP124">
        <v>30</v>
      </c>
      <c r="DQ124">
        <v>32</v>
      </c>
      <c r="DR124">
        <v>3</v>
      </c>
      <c r="DS124">
        <v>20</v>
      </c>
      <c r="DT124">
        <v>25</v>
      </c>
      <c r="DU124">
        <v>-2</v>
      </c>
      <c r="DV124" s="39">
        <v>-1.2</v>
      </c>
      <c r="DW124" s="39">
        <v>-1.2</v>
      </c>
      <c r="DX124" s="39">
        <v>-0.5</v>
      </c>
      <c r="DY124" s="39">
        <v>-0.1</v>
      </c>
      <c r="DZ124" s="39">
        <v>0.5</v>
      </c>
      <c r="EA124" s="39">
        <v>-1.2</v>
      </c>
    </row>
    <row r="125" spans="1:131" x14ac:dyDescent="0.2">
      <c r="A125" s="12" t="s">
        <v>336</v>
      </c>
      <c r="B125" s="12" t="s">
        <v>777</v>
      </c>
      <c r="C125" t="s">
        <v>776</v>
      </c>
      <c r="D125" t="s">
        <v>300</v>
      </c>
      <c r="E125" s="12" t="s">
        <v>178</v>
      </c>
      <c r="F125">
        <v>53</v>
      </c>
      <c r="G125">
        <v>0</v>
      </c>
      <c r="H125">
        <v>3</v>
      </c>
      <c r="I125" s="31">
        <f t="shared" si="37"/>
        <v>3</v>
      </c>
      <c r="J125">
        <v>3</v>
      </c>
      <c r="K125">
        <v>0</v>
      </c>
      <c r="L125" s="16">
        <f t="shared" si="38"/>
        <v>0.29269879126238318</v>
      </c>
      <c r="M125" s="15">
        <v>0</v>
      </c>
      <c r="N125" s="15">
        <v>3</v>
      </c>
      <c r="O125" s="15">
        <v>0</v>
      </c>
      <c r="P125">
        <v>48</v>
      </c>
      <c r="Q125">
        <v>15</v>
      </c>
      <c r="R125">
        <v>24</v>
      </c>
      <c r="S125" s="13">
        <f t="shared" si="39"/>
        <v>0</v>
      </c>
      <c r="T125" s="13">
        <f t="shared" si="40"/>
        <v>0</v>
      </c>
      <c r="U125" s="2">
        <v>614.96666666670001</v>
      </c>
      <c r="V125" s="2">
        <v>11.6</v>
      </c>
      <c r="W125">
        <v>11.55</v>
      </c>
      <c r="X125">
        <v>36.54</v>
      </c>
      <c r="Y125" s="32">
        <f t="shared" si="41"/>
        <v>0.24017467248908297</v>
      </c>
      <c r="Z125" s="15">
        <f t="shared" si="42"/>
        <v>61.764705882352942</v>
      </c>
      <c r="AA125">
        <v>58</v>
      </c>
      <c r="AB125">
        <v>55</v>
      </c>
      <c r="AC125">
        <v>57</v>
      </c>
      <c r="AD125" s="13">
        <f t="shared" si="43"/>
        <v>0</v>
      </c>
      <c r="AE125" s="13">
        <f t="shared" si="44"/>
        <v>0.17647058823529413</v>
      </c>
      <c r="AF125" s="13">
        <f t="shared" si="45"/>
        <v>0.17647058823529413</v>
      </c>
      <c r="AI125" s="17" t="str">
        <f t="shared" si="46"/>
        <v xml:space="preserve"> </v>
      </c>
      <c r="AJ125">
        <v>85</v>
      </c>
      <c r="AK125">
        <v>121</v>
      </c>
      <c r="AL125" s="32">
        <f t="shared" si="47"/>
        <v>0.37184115523465705</v>
      </c>
      <c r="AM125">
        <v>89</v>
      </c>
      <c r="AN125">
        <v>83</v>
      </c>
      <c r="AO125" s="33">
        <f t="shared" si="48"/>
        <v>0.31046931407942241</v>
      </c>
      <c r="AP125">
        <v>80</v>
      </c>
      <c r="AQ125">
        <v>96</v>
      </c>
      <c r="AR125" s="33">
        <f t="shared" si="49"/>
        <v>0.3176895306859206</v>
      </c>
      <c r="AS125" s="33">
        <f t="shared" si="50"/>
        <v>0.544973544973545</v>
      </c>
      <c r="AT125">
        <v>8</v>
      </c>
      <c r="AU125">
        <v>266</v>
      </c>
      <c r="AV125">
        <v>272</v>
      </c>
      <c r="AW125">
        <v>163</v>
      </c>
      <c r="AX125" s="2">
        <v>27.4</v>
      </c>
      <c r="AY125" s="3">
        <v>8</v>
      </c>
      <c r="AZ125" s="2">
        <v>32.4</v>
      </c>
      <c r="BA125" s="2">
        <v>24</v>
      </c>
      <c r="BB125" s="21">
        <v>-0.77900000000000003</v>
      </c>
      <c r="BC125">
        <v>8</v>
      </c>
      <c r="BD125" s="21">
        <v>-0.17500000000000002</v>
      </c>
      <c r="BE125" s="2">
        <v>25.3</v>
      </c>
      <c r="BF125" s="2">
        <v>29.6</v>
      </c>
      <c r="BG125" s="2">
        <v>23.9</v>
      </c>
      <c r="BH125" s="21">
        <v>-0.245</v>
      </c>
      <c r="BI125" s="21">
        <v>-1.071</v>
      </c>
      <c r="BJ125" t="s">
        <v>834</v>
      </c>
      <c r="BK125" s="2">
        <v>28.6</v>
      </c>
      <c r="BL125" t="s">
        <v>1247</v>
      </c>
      <c r="BM125" s="2">
        <v>27.9</v>
      </c>
      <c r="BN125" t="s">
        <v>2391</v>
      </c>
      <c r="BO125" s="2">
        <v>24.1</v>
      </c>
      <c r="BP125" t="s">
        <v>2607</v>
      </c>
      <c r="BQ125" s="2">
        <v>26.5</v>
      </c>
      <c r="BR125" t="s">
        <v>1775</v>
      </c>
      <c r="BS125" s="2">
        <v>23.7</v>
      </c>
      <c r="BT125" s="32">
        <f t="shared" si="51"/>
        <v>4.8571428571428571E-2</v>
      </c>
      <c r="BU125" s="34">
        <f t="shared" si="52"/>
        <v>0.92024539877300615</v>
      </c>
      <c r="BV125" s="35">
        <f t="shared" si="53"/>
        <v>925.10254163014906</v>
      </c>
      <c r="BW125" s="32">
        <f t="shared" si="54"/>
        <v>-3.1183172655565278E-2</v>
      </c>
      <c r="BX125" s="36">
        <f t="shared" si="55"/>
        <v>1.6590761223162005</v>
      </c>
      <c r="BY125" s="37">
        <f t="shared" si="56"/>
        <v>2.5374105400130125</v>
      </c>
      <c r="BZ125" s="37">
        <f t="shared" si="57"/>
        <v>34.157449577098248</v>
      </c>
      <c r="CA125" s="37">
        <f t="shared" si="58"/>
        <v>31.815224463240082</v>
      </c>
      <c r="CB125" s="37">
        <f t="shared" si="59"/>
        <v>59.043591411841248</v>
      </c>
      <c r="CC125" s="37">
        <f t="shared" si="60"/>
        <v>60.214703968770337</v>
      </c>
      <c r="CD125" s="38">
        <f t="shared" si="61"/>
        <v>-1.1711125569290886</v>
      </c>
      <c r="CE125" s="3">
        <v>17</v>
      </c>
      <c r="CF125" s="3">
        <v>26</v>
      </c>
      <c r="CG125" s="3">
        <v>333</v>
      </c>
      <c r="CH125" s="3">
        <v>300</v>
      </c>
      <c r="CI125" s="3">
        <v>101</v>
      </c>
      <c r="CJ125" s="3">
        <v>125</v>
      </c>
      <c r="CK125" s="3">
        <v>166</v>
      </c>
      <c r="CL125" s="3">
        <v>154</v>
      </c>
      <c r="CM125" s="20">
        <f t="shared" si="62"/>
        <v>-1.4444776362941685</v>
      </c>
      <c r="CN125" s="37">
        <f t="shared" si="63"/>
        <v>2.3546178393283146</v>
      </c>
      <c r="CO125" s="37">
        <f t="shared" si="64"/>
        <v>2.8813086718096477</v>
      </c>
      <c r="CP125" s="37">
        <f t="shared" si="65"/>
        <v>29.463704805279303</v>
      </c>
      <c r="CQ125" s="37">
        <f t="shared" si="66"/>
        <v>29.494686618954674</v>
      </c>
      <c r="CR125" s="37">
        <f t="shared" si="67"/>
        <v>57.347337113114605</v>
      </c>
      <c r="CS125" s="37">
        <f t="shared" si="68"/>
        <v>57.099482603711628</v>
      </c>
      <c r="CT125" s="22">
        <f t="shared" si="69"/>
        <v>-1.4189670663320655</v>
      </c>
      <c r="CU125" s="35">
        <v>76</v>
      </c>
      <c r="CV125" s="35">
        <v>93</v>
      </c>
      <c r="CW125" s="35">
        <v>875</v>
      </c>
      <c r="CX125" s="35">
        <v>859</v>
      </c>
      <c r="CY125" s="35">
        <v>371</v>
      </c>
      <c r="CZ125" s="35">
        <v>394</v>
      </c>
      <c r="DA125" s="35">
        <v>497</v>
      </c>
      <c r="DB125" s="35">
        <v>529</v>
      </c>
      <c r="DC125">
        <v>39</v>
      </c>
      <c r="DD125">
        <v>22</v>
      </c>
      <c r="DE125" s="35">
        <f t="shared" si="70"/>
        <v>-17</v>
      </c>
      <c r="DF125" s="36">
        <f t="shared" si="71"/>
        <v>3.8061158100195187</v>
      </c>
      <c r="DG125" s="37">
        <f t="shared" si="72"/>
        <v>2.1470396877033182</v>
      </c>
      <c r="DH125" s="37">
        <f t="shared" si="73"/>
        <v>-1.6590761223162005</v>
      </c>
      <c r="DI125" s="2">
        <v>396.3</v>
      </c>
      <c r="DJ125">
        <v>14</v>
      </c>
      <c r="DK125">
        <v>19</v>
      </c>
      <c r="DL125">
        <v>-5.0999999999999996</v>
      </c>
      <c r="DM125">
        <v>405</v>
      </c>
      <c r="DN125">
        <v>366</v>
      </c>
      <c r="DO125">
        <v>3.3</v>
      </c>
      <c r="DP125">
        <v>303</v>
      </c>
      <c r="DQ125">
        <v>271</v>
      </c>
      <c r="DR125">
        <v>3.7</v>
      </c>
      <c r="DS125">
        <v>242</v>
      </c>
      <c r="DT125">
        <v>204</v>
      </c>
      <c r="DU125">
        <v>5.8</v>
      </c>
      <c r="DV125" s="39">
        <v>-3.2</v>
      </c>
      <c r="DW125" s="39">
        <v>-3.2</v>
      </c>
      <c r="DX125" s="39">
        <v>-0.30000000000000004</v>
      </c>
      <c r="DY125" s="39">
        <v>-1.1000000000000001</v>
      </c>
      <c r="DZ125" s="39">
        <v>0.5</v>
      </c>
      <c r="EA125" s="39">
        <v>-4</v>
      </c>
    </row>
    <row r="126" spans="1:131" x14ac:dyDescent="0.2">
      <c r="A126" s="12" t="s">
        <v>782</v>
      </c>
      <c r="B126" s="12" t="s">
        <v>783</v>
      </c>
      <c r="C126" t="s">
        <v>781</v>
      </c>
      <c r="D126" t="s">
        <v>271</v>
      </c>
      <c r="E126" s="12" t="s">
        <v>178</v>
      </c>
      <c r="F126">
        <v>82</v>
      </c>
      <c r="G126">
        <v>1</v>
      </c>
      <c r="H126">
        <v>23</v>
      </c>
      <c r="I126" s="31">
        <f t="shared" si="37"/>
        <v>24</v>
      </c>
      <c r="J126">
        <v>7</v>
      </c>
      <c r="K126">
        <v>13</v>
      </c>
      <c r="L126" s="16">
        <f t="shared" si="38"/>
        <v>0.95440084835630978</v>
      </c>
      <c r="M126" s="15">
        <v>1</v>
      </c>
      <c r="N126" s="15">
        <v>6</v>
      </c>
      <c r="O126" s="15">
        <v>15</v>
      </c>
      <c r="P126">
        <v>96</v>
      </c>
      <c r="Q126">
        <v>34</v>
      </c>
      <c r="R126">
        <v>53</v>
      </c>
      <c r="S126" s="13">
        <f t="shared" si="39"/>
        <v>1.0416666666666666E-2</v>
      </c>
      <c r="T126" s="13">
        <f t="shared" si="40"/>
        <v>5.4644808743169399E-3</v>
      </c>
      <c r="U126" s="2">
        <v>1508.8</v>
      </c>
      <c r="V126" s="2">
        <v>18.399999999999999</v>
      </c>
      <c r="W126">
        <v>17.5</v>
      </c>
      <c r="X126">
        <v>30.78</v>
      </c>
      <c r="Y126" s="32">
        <f t="shared" si="41"/>
        <v>0.36246893123446561</v>
      </c>
      <c r="Z126" s="15">
        <f t="shared" si="42"/>
        <v>80.33846153846153</v>
      </c>
      <c r="AA126">
        <v>117</v>
      </c>
      <c r="AB126">
        <v>40</v>
      </c>
      <c r="AC126">
        <v>91</v>
      </c>
      <c r="AD126" s="13">
        <f t="shared" si="43"/>
        <v>1.5384615384615385E-2</v>
      </c>
      <c r="AE126" s="13">
        <f t="shared" si="44"/>
        <v>0.32307692307692309</v>
      </c>
      <c r="AF126" s="13">
        <f t="shared" si="45"/>
        <v>0.33846153846153848</v>
      </c>
      <c r="AI126" s="17" t="str">
        <f t="shared" si="46"/>
        <v xml:space="preserve"> </v>
      </c>
      <c r="AJ126">
        <v>207</v>
      </c>
      <c r="AK126">
        <v>224</v>
      </c>
      <c r="AL126" s="32">
        <f t="shared" si="47"/>
        <v>0.31299927378358749</v>
      </c>
      <c r="AM126">
        <v>227</v>
      </c>
      <c r="AN126">
        <v>200</v>
      </c>
      <c r="AO126" s="33">
        <f t="shared" si="48"/>
        <v>0.31009440813362382</v>
      </c>
      <c r="AP126">
        <v>258</v>
      </c>
      <c r="AQ126">
        <v>261</v>
      </c>
      <c r="AR126" s="33">
        <f t="shared" si="49"/>
        <v>0.37690631808278868</v>
      </c>
      <c r="AS126" s="33">
        <f t="shared" si="50"/>
        <v>0.50233100233100236</v>
      </c>
      <c r="AT126">
        <v>3</v>
      </c>
      <c r="AU126">
        <v>554</v>
      </c>
      <c r="AV126">
        <v>533</v>
      </c>
      <c r="AW126">
        <v>500</v>
      </c>
      <c r="AX126" s="2">
        <v>29</v>
      </c>
      <c r="AY126" s="3">
        <v>3</v>
      </c>
      <c r="AZ126" s="2">
        <v>33.5</v>
      </c>
      <c r="BA126" s="2">
        <v>26</v>
      </c>
      <c r="BB126" s="21">
        <v>0.879</v>
      </c>
      <c r="BC126">
        <v>3</v>
      </c>
      <c r="BD126" s="21">
        <v>8.7000000000000008E-2</v>
      </c>
      <c r="BE126" s="2">
        <v>27.4</v>
      </c>
      <c r="BF126" s="2">
        <v>29.1</v>
      </c>
      <c r="BG126" s="2">
        <v>26.8</v>
      </c>
      <c r="BH126" s="21">
        <v>-0.20400000000000001</v>
      </c>
      <c r="BI126" s="21">
        <v>2.2189999999999999</v>
      </c>
      <c r="BJ126" t="s">
        <v>1316</v>
      </c>
      <c r="BK126" s="2">
        <v>30.1</v>
      </c>
      <c r="BL126" t="s">
        <v>727</v>
      </c>
      <c r="BM126" s="2">
        <v>30</v>
      </c>
      <c r="BN126" t="s">
        <v>1909</v>
      </c>
      <c r="BO126" s="2">
        <v>29.6</v>
      </c>
      <c r="BP126" t="s">
        <v>1618</v>
      </c>
      <c r="BQ126" s="2">
        <v>60.3</v>
      </c>
      <c r="BR126" t="s">
        <v>3386</v>
      </c>
      <c r="BS126" s="2">
        <v>11.3</v>
      </c>
      <c r="BT126" s="32">
        <f t="shared" si="51"/>
        <v>8.7131367292225204E-2</v>
      </c>
      <c r="BU126" s="34">
        <f t="shared" si="52"/>
        <v>0.92587601078167114</v>
      </c>
      <c r="BV126" s="35">
        <f t="shared" si="53"/>
        <v>934.58914751089367</v>
      </c>
      <c r="BW126" s="32">
        <f t="shared" si="54"/>
        <v>1.3007378073896347E-2</v>
      </c>
      <c r="BX126" s="36">
        <f t="shared" si="55"/>
        <v>2.5848356309650056</v>
      </c>
      <c r="BY126" s="37">
        <f t="shared" si="56"/>
        <v>2.1871686108165433</v>
      </c>
      <c r="BZ126" s="37">
        <f t="shared" si="57"/>
        <v>29.665959703075295</v>
      </c>
      <c r="CA126" s="37">
        <f t="shared" si="58"/>
        <v>29.506892895015906</v>
      </c>
      <c r="CB126" s="37">
        <f t="shared" si="59"/>
        <v>53.764581124072109</v>
      </c>
      <c r="CC126" s="37">
        <f t="shared" si="60"/>
        <v>58.178685047720045</v>
      </c>
      <c r="CD126" s="38">
        <f t="shared" si="61"/>
        <v>-4.4141039236479358</v>
      </c>
      <c r="CE126" s="3">
        <v>65</v>
      </c>
      <c r="CF126" s="3">
        <v>55</v>
      </c>
      <c r="CG126" s="3">
        <v>681</v>
      </c>
      <c r="CH126" s="3">
        <v>687</v>
      </c>
      <c r="CI126" s="3">
        <v>289</v>
      </c>
      <c r="CJ126" s="3">
        <v>329</v>
      </c>
      <c r="CK126" s="3">
        <v>392</v>
      </c>
      <c r="CL126" s="3">
        <v>317</v>
      </c>
      <c r="CM126" s="20">
        <f t="shared" si="62"/>
        <v>-6.692047979591992</v>
      </c>
      <c r="CN126" s="37">
        <f t="shared" si="63"/>
        <v>2.42476108971616</v>
      </c>
      <c r="CO126" s="37">
        <f t="shared" si="64"/>
        <v>2.1157229116150811</v>
      </c>
      <c r="CP126" s="37">
        <f t="shared" si="65"/>
        <v>30.428374459183189</v>
      </c>
      <c r="CQ126" s="37">
        <f t="shared" si="66"/>
        <v>27.005182332525077</v>
      </c>
      <c r="CR126" s="37">
        <f t="shared" si="67"/>
        <v>56.316264917035134</v>
      </c>
      <c r="CS126" s="37">
        <f t="shared" si="68"/>
        <v>50.420767365568388</v>
      </c>
      <c r="CT126" s="22">
        <f t="shared" si="69"/>
        <v>-10.309601475114683</v>
      </c>
      <c r="CU126" s="35">
        <v>102</v>
      </c>
      <c r="CV126" s="35">
        <v>89</v>
      </c>
      <c r="CW126" s="35">
        <v>1178</v>
      </c>
      <c r="CX126" s="35">
        <v>1047</v>
      </c>
      <c r="CY126" s="35">
        <v>530</v>
      </c>
      <c r="CZ126" s="35">
        <v>480</v>
      </c>
      <c r="DA126" s="35">
        <v>505</v>
      </c>
      <c r="DB126" s="35">
        <v>559</v>
      </c>
      <c r="DC126">
        <v>12</v>
      </c>
      <c r="DD126">
        <v>5</v>
      </c>
      <c r="DE126" s="35">
        <f t="shared" si="70"/>
        <v>-7</v>
      </c>
      <c r="DF126" s="36">
        <f t="shared" si="71"/>
        <v>0.47720042417815489</v>
      </c>
      <c r="DG126" s="37">
        <f t="shared" si="72"/>
        <v>0.19883351007423117</v>
      </c>
      <c r="DH126" s="37">
        <f t="shared" si="73"/>
        <v>-0.27836691410392367</v>
      </c>
      <c r="DI126" s="2">
        <v>907.9</v>
      </c>
      <c r="DJ126">
        <v>35</v>
      </c>
      <c r="DK126">
        <v>28</v>
      </c>
      <c r="DL126">
        <v>-0.30000000000000004</v>
      </c>
      <c r="DM126">
        <v>827</v>
      </c>
      <c r="DN126">
        <v>878</v>
      </c>
      <c r="DO126">
        <v>-4.8</v>
      </c>
      <c r="DP126">
        <v>643</v>
      </c>
      <c r="DQ126">
        <v>648</v>
      </c>
      <c r="DR126">
        <v>-3</v>
      </c>
      <c r="DS126">
        <v>465</v>
      </c>
      <c r="DT126">
        <v>451</v>
      </c>
      <c r="DU126">
        <v>-2.4</v>
      </c>
      <c r="DV126" s="39">
        <v>0.8</v>
      </c>
      <c r="DW126" s="39">
        <v>0.8</v>
      </c>
      <c r="DX126" s="39">
        <v>0.5</v>
      </c>
      <c r="DY126" s="39">
        <v>-0.4</v>
      </c>
      <c r="DZ126" s="39">
        <v>-3.5</v>
      </c>
      <c r="EA126" s="39">
        <v>-2.7</v>
      </c>
    </row>
    <row r="127" spans="1:131" x14ac:dyDescent="0.2">
      <c r="A127" s="12" t="s">
        <v>167</v>
      </c>
      <c r="B127" s="12" t="s">
        <v>787</v>
      </c>
      <c r="C127" t="s">
        <v>786</v>
      </c>
      <c r="D127" t="s">
        <v>210</v>
      </c>
      <c r="E127" s="12" t="s">
        <v>178</v>
      </c>
      <c r="F127">
        <v>82</v>
      </c>
      <c r="G127">
        <v>5</v>
      </c>
      <c r="H127">
        <v>9</v>
      </c>
      <c r="I127" s="31">
        <f t="shared" si="37"/>
        <v>14</v>
      </c>
      <c r="J127">
        <v>2</v>
      </c>
      <c r="K127">
        <v>5</v>
      </c>
      <c r="L127" s="16">
        <f t="shared" si="38"/>
        <v>0.58148925860118184</v>
      </c>
      <c r="M127" s="15">
        <v>5</v>
      </c>
      <c r="N127" s="15">
        <v>4</v>
      </c>
      <c r="O127" s="15">
        <v>4</v>
      </c>
      <c r="P127">
        <v>124</v>
      </c>
      <c r="Q127">
        <v>34</v>
      </c>
      <c r="R127">
        <v>88</v>
      </c>
      <c r="S127" s="13">
        <f t="shared" si="39"/>
        <v>4.0322580645161289E-2</v>
      </c>
      <c r="T127" s="13">
        <f t="shared" si="40"/>
        <v>2.032520325203252E-2</v>
      </c>
      <c r="U127" s="2">
        <v>1444.5666666667</v>
      </c>
      <c r="V127" s="2">
        <v>17.616666666699999</v>
      </c>
      <c r="W127">
        <v>16.47</v>
      </c>
      <c r="X127">
        <v>31.53</v>
      </c>
      <c r="Y127" s="32">
        <f t="shared" si="41"/>
        <v>0.34312499999999996</v>
      </c>
      <c r="Z127" s="15">
        <f t="shared" si="42"/>
        <v>25.018181818181816</v>
      </c>
      <c r="AA127">
        <v>123</v>
      </c>
      <c r="AB127">
        <v>55</v>
      </c>
      <c r="AC127">
        <v>98</v>
      </c>
      <c r="AD127" s="13">
        <f t="shared" si="43"/>
        <v>9.0909090909090912E-2</v>
      </c>
      <c r="AE127" s="13">
        <f t="shared" si="44"/>
        <v>0.14545454545454545</v>
      </c>
      <c r="AF127" s="13">
        <f t="shared" si="45"/>
        <v>0.23636363636363636</v>
      </c>
      <c r="AI127" s="17" t="str">
        <f t="shared" si="46"/>
        <v xml:space="preserve"> </v>
      </c>
      <c r="AJ127">
        <v>228</v>
      </c>
      <c r="AK127">
        <v>246</v>
      </c>
      <c r="AL127" s="32">
        <f t="shared" si="47"/>
        <v>0.31769436997319034</v>
      </c>
      <c r="AM127">
        <v>252</v>
      </c>
      <c r="AN127">
        <v>214</v>
      </c>
      <c r="AO127" s="33">
        <f t="shared" si="48"/>
        <v>0.31233243967828417</v>
      </c>
      <c r="AP127">
        <v>264</v>
      </c>
      <c r="AQ127">
        <v>288</v>
      </c>
      <c r="AR127" s="33">
        <f t="shared" si="49"/>
        <v>0.36997319034852549</v>
      </c>
      <c r="AS127" s="33">
        <f t="shared" si="50"/>
        <v>0.50425531914893618</v>
      </c>
      <c r="AT127">
        <v>5</v>
      </c>
      <c r="AU127">
        <v>535</v>
      </c>
      <c r="AV127">
        <v>507</v>
      </c>
      <c r="AW127">
        <v>471</v>
      </c>
      <c r="AX127" s="2">
        <v>29.6</v>
      </c>
      <c r="AY127" s="3">
        <v>1</v>
      </c>
      <c r="AZ127" s="2">
        <v>33.4</v>
      </c>
      <c r="BA127" s="2">
        <v>27</v>
      </c>
      <c r="BB127" s="21">
        <v>1.492</v>
      </c>
      <c r="BC127">
        <v>1</v>
      </c>
      <c r="BD127" s="21">
        <v>1.123</v>
      </c>
      <c r="BE127" s="2">
        <v>28</v>
      </c>
      <c r="BF127" s="2">
        <v>32.1</v>
      </c>
      <c r="BG127" s="2">
        <v>26.6</v>
      </c>
      <c r="BH127" s="21">
        <v>0.39100000000000001</v>
      </c>
      <c r="BI127" s="21">
        <v>-4.34</v>
      </c>
      <c r="BJ127" t="s">
        <v>288</v>
      </c>
      <c r="BK127" s="2">
        <v>31.6</v>
      </c>
      <c r="BL127" t="s">
        <v>673</v>
      </c>
      <c r="BM127" s="2">
        <v>30.8</v>
      </c>
      <c r="BN127" t="s">
        <v>827</v>
      </c>
      <c r="BO127" s="2">
        <v>29.1</v>
      </c>
      <c r="BP127" t="s">
        <v>209</v>
      </c>
      <c r="BQ127" s="2">
        <v>71.2</v>
      </c>
      <c r="BR127" t="s">
        <v>3097</v>
      </c>
      <c r="BS127" s="2">
        <v>7.1</v>
      </c>
      <c r="BT127" s="32">
        <f t="shared" si="51"/>
        <v>7.9941860465116282E-2</v>
      </c>
      <c r="BU127" s="34">
        <f t="shared" si="52"/>
        <v>0.92477302204928669</v>
      </c>
      <c r="BV127" s="35">
        <f t="shared" si="53"/>
        <v>932.76720809579831</v>
      </c>
      <c r="BW127" s="32">
        <f t="shared" si="54"/>
        <v>4.7148825144029682E-3</v>
      </c>
      <c r="BX127" s="36">
        <f t="shared" si="55"/>
        <v>2.2844220873575165</v>
      </c>
      <c r="BY127" s="37">
        <f t="shared" si="56"/>
        <v>2.4090269284861083</v>
      </c>
      <c r="BZ127" s="37">
        <f t="shared" si="57"/>
        <v>28.576043565490387</v>
      </c>
      <c r="CA127" s="37">
        <f t="shared" si="58"/>
        <v>32.023444170048094</v>
      </c>
      <c r="CB127" s="37">
        <f t="shared" si="59"/>
        <v>54.161570943894574</v>
      </c>
      <c r="CC127" s="37">
        <f t="shared" si="60"/>
        <v>60.931767311881387</v>
      </c>
      <c r="CD127" s="38">
        <f t="shared" si="61"/>
        <v>-6.7701963679868129</v>
      </c>
      <c r="CE127" s="3">
        <v>55</v>
      </c>
      <c r="CF127" s="3">
        <v>58</v>
      </c>
      <c r="CG127" s="3">
        <v>633</v>
      </c>
      <c r="CH127" s="3">
        <v>713</v>
      </c>
      <c r="CI127" s="3">
        <v>272</v>
      </c>
      <c r="CJ127" s="3">
        <v>318</v>
      </c>
      <c r="CK127" s="3">
        <v>378</v>
      </c>
      <c r="CL127" s="3">
        <v>344</v>
      </c>
      <c r="CM127" s="20">
        <f t="shared" si="62"/>
        <v>-1.4993240275612791</v>
      </c>
      <c r="CN127" s="37">
        <f t="shared" si="63"/>
        <v>2.1118098906964331</v>
      </c>
      <c r="CO127" s="37">
        <f t="shared" si="64"/>
        <v>2.436703720034346</v>
      </c>
      <c r="CP127" s="37">
        <f t="shared" si="65"/>
        <v>26.618087303613287</v>
      </c>
      <c r="CQ127" s="37">
        <f t="shared" si="66"/>
        <v>31.143394212248499</v>
      </c>
      <c r="CR127" s="37">
        <f t="shared" si="67"/>
        <v>51.51887865215474</v>
      </c>
      <c r="CS127" s="37">
        <f t="shared" si="68"/>
        <v>55.440811306305257</v>
      </c>
      <c r="CT127" s="22">
        <f t="shared" si="69"/>
        <v>-2.8482637138362961</v>
      </c>
      <c r="CU127" s="35">
        <v>91</v>
      </c>
      <c r="CV127" s="35">
        <v>105</v>
      </c>
      <c r="CW127" s="35">
        <v>1056</v>
      </c>
      <c r="CX127" s="35">
        <v>1237</v>
      </c>
      <c r="CY127" s="35">
        <v>474</v>
      </c>
      <c r="CZ127" s="35">
        <v>457</v>
      </c>
      <c r="DA127" s="35">
        <v>590</v>
      </c>
      <c r="DB127" s="35">
        <v>599</v>
      </c>
      <c r="DC127">
        <v>8</v>
      </c>
      <c r="DD127">
        <v>8</v>
      </c>
      <c r="DE127" s="35">
        <f t="shared" si="70"/>
        <v>0</v>
      </c>
      <c r="DF127" s="36">
        <f t="shared" si="71"/>
        <v>0.33227957634291144</v>
      </c>
      <c r="DG127" s="37">
        <f t="shared" si="72"/>
        <v>0.33227957634291144</v>
      </c>
      <c r="DH127" s="37">
        <f t="shared" si="73"/>
        <v>0</v>
      </c>
      <c r="DI127" s="2">
        <v>832.7</v>
      </c>
      <c r="DJ127">
        <v>25</v>
      </c>
      <c r="DK127">
        <v>33</v>
      </c>
      <c r="DL127">
        <v>-6.1</v>
      </c>
      <c r="DM127">
        <v>713</v>
      </c>
      <c r="DN127">
        <v>849</v>
      </c>
      <c r="DO127">
        <v>-3.1</v>
      </c>
      <c r="DP127">
        <v>536</v>
      </c>
      <c r="DQ127">
        <v>621</v>
      </c>
      <c r="DR127">
        <v>-1.8</v>
      </c>
      <c r="DS127">
        <v>392</v>
      </c>
      <c r="DT127">
        <v>445</v>
      </c>
      <c r="DU127">
        <v>-0.2</v>
      </c>
      <c r="DV127" s="39">
        <v>-5.6</v>
      </c>
      <c r="DW127" s="39">
        <v>-5.6</v>
      </c>
      <c r="DX127" s="39">
        <v>0</v>
      </c>
      <c r="DY127" s="39">
        <v>1.8</v>
      </c>
      <c r="DZ127" s="39">
        <v>4</v>
      </c>
      <c r="EA127" s="39">
        <v>0.2</v>
      </c>
    </row>
    <row r="128" spans="1:131" x14ac:dyDescent="0.2">
      <c r="A128" s="12" t="s">
        <v>791</v>
      </c>
      <c r="B128" s="12" t="s">
        <v>792</v>
      </c>
      <c r="C128" t="s">
        <v>790</v>
      </c>
      <c r="D128" t="s">
        <v>338</v>
      </c>
      <c r="E128" s="12" t="s">
        <v>546</v>
      </c>
      <c r="F128">
        <v>35</v>
      </c>
      <c r="G128">
        <v>1</v>
      </c>
      <c r="H128">
        <v>2</v>
      </c>
      <c r="I128" s="31">
        <f t="shared" si="37"/>
        <v>3</v>
      </c>
      <c r="J128">
        <v>2</v>
      </c>
      <c r="K128">
        <v>0</v>
      </c>
      <c r="L128" s="16">
        <f t="shared" si="38"/>
        <v>0.50545233303687875</v>
      </c>
      <c r="M128" s="15">
        <v>1</v>
      </c>
      <c r="N128" s="15">
        <v>2</v>
      </c>
      <c r="O128" s="15">
        <v>0</v>
      </c>
      <c r="P128">
        <v>50</v>
      </c>
      <c r="Q128">
        <v>13</v>
      </c>
      <c r="R128">
        <v>20</v>
      </c>
      <c r="S128" s="13">
        <f t="shared" si="39"/>
        <v>0.02</v>
      </c>
      <c r="T128" s="13">
        <f t="shared" si="40"/>
        <v>1.2048192771084338E-2</v>
      </c>
      <c r="U128" s="2">
        <v>356.11666666669998</v>
      </c>
      <c r="V128" s="2">
        <v>10.166666666699999</v>
      </c>
      <c r="W128">
        <v>10.15</v>
      </c>
      <c r="X128">
        <v>39.869999999999997</v>
      </c>
      <c r="Y128" s="32">
        <f t="shared" si="41"/>
        <v>0.20291883246701323</v>
      </c>
      <c r="Z128" s="15">
        <f t="shared" si="42"/>
        <v>46.571428571428569</v>
      </c>
      <c r="AA128">
        <v>8</v>
      </c>
      <c r="AB128">
        <v>46</v>
      </c>
      <c r="AC128">
        <v>37</v>
      </c>
      <c r="AD128" s="13">
        <f t="shared" si="43"/>
        <v>0.14285714285714285</v>
      </c>
      <c r="AE128" s="13">
        <f t="shared" si="44"/>
        <v>0.2857142857142857</v>
      </c>
      <c r="AF128" s="13">
        <f t="shared" si="45"/>
        <v>0.42857142857142855</v>
      </c>
      <c r="AG128">
        <v>1</v>
      </c>
      <c r="AH128">
        <v>3</v>
      </c>
      <c r="AI128" s="17">
        <f t="shared" si="46"/>
        <v>0.25</v>
      </c>
      <c r="AJ128">
        <v>45</v>
      </c>
      <c r="AK128">
        <v>60</v>
      </c>
      <c r="AL128" s="32">
        <f t="shared" si="47"/>
        <v>0.31914893617021278</v>
      </c>
      <c r="AM128">
        <v>55</v>
      </c>
      <c r="AN128">
        <v>46</v>
      </c>
      <c r="AO128" s="33">
        <f t="shared" si="48"/>
        <v>0.30699088145896658</v>
      </c>
      <c r="AP128">
        <v>64</v>
      </c>
      <c r="AQ128">
        <v>59</v>
      </c>
      <c r="AR128" s="33">
        <f t="shared" si="49"/>
        <v>0.37386018237082069</v>
      </c>
      <c r="AS128" s="33">
        <f t="shared" si="50"/>
        <v>0.50970873786407767</v>
      </c>
      <c r="AT128">
        <v>4</v>
      </c>
      <c r="AU128">
        <v>137</v>
      </c>
      <c r="AV128">
        <v>123</v>
      </c>
      <c r="AW128">
        <v>98</v>
      </c>
      <c r="AX128" s="2">
        <v>27.4</v>
      </c>
      <c r="AY128" s="3">
        <v>10</v>
      </c>
      <c r="AZ128" s="2">
        <v>32</v>
      </c>
      <c r="BA128" s="2">
        <v>24.4</v>
      </c>
      <c r="BB128" s="21">
        <v>-0.50800000000000001</v>
      </c>
      <c r="BC128">
        <v>10</v>
      </c>
      <c r="BD128" s="21">
        <v>-2.294</v>
      </c>
      <c r="BE128" s="2">
        <v>26.8</v>
      </c>
      <c r="BF128" s="2">
        <v>32.299999999999997</v>
      </c>
      <c r="BG128" s="2">
        <v>21.2</v>
      </c>
      <c r="BH128" s="21">
        <v>-5.1340000000000003</v>
      </c>
      <c r="BI128" s="21">
        <v>3.653</v>
      </c>
      <c r="BJ128" t="s">
        <v>757</v>
      </c>
      <c r="BK128" s="2">
        <v>54.6</v>
      </c>
      <c r="BL128" t="s">
        <v>1993</v>
      </c>
      <c r="BM128" s="2">
        <v>38.299999999999997</v>
      </c>
      <c r="BN128" t="s">
        <v>2735</v>
      </c>
      <c r="BO128" s="2">
        <v>20.9</v>
      </c>
      <c r="BP128" t="s">
        <v>337</v>
      </c>
      <c r="BQ128" s="2">
        <v>31.4</v>
      </c>
      <c r="BR128" t="s">
        <v>591</v>
      </c>
      <c r="BS128" s="2">
        <v>30</v>
      </c>
      <c r="BT128" s="32">
        <f t="shared" si="51"/>
        <v>4.2944785276073622E-2</v>
      </c>
      <c r="BU128" s="34">
        <f t="shared" si="52"/>
        <v>0.91666666666666663</v>
      </c>
      <c r="BV128" s="35">
        <f t="shared" si="53"/>
        <v>920.96114519427397</v>
      </c>
      <c r="BW128" s="32">
        <f t="shared" si="54"/>
        <v>-4.0388548057259749E-2</v>
      </c>
      <c r="BX128" s="36">
        <f t="shared" si="55"/>
        <v>1.1803278688485892</v>
      </c>
      <c r="BY128" s="37">
        <f t="shared" si="56"/>
        <v>2.529274004675548</v>
      </c>
      <c r="BZ128" s="37">
        <f t="shared" si="57"/>
        <v>27.484777517474292</v>
      </c>
      <c r="CA128" s="37">
        <f t="shared" si="58"/>
        <v>30.351288056106583</v>
      </c>
      <c r="CB128" s="37">
        <f t="shared" si="59"/>
        <v>51.765807962359553</v>
      </c>
      <c r="CC128" s="37">
        <f t="shared" si="60"/>
        <v>53.957845433078361</v>
      </c>
      <c r="CD128" s="38">
        <f t="shared" si="61"/>
        <v>-2.1920374707188088</v>
      </c>
      <c r="CE128" s="3">
        <v>7</v>
      </c>
      <c r="CF128" s="3">
        <v>15</v>
      </c>
      <c r="CG128" s="3">
        <v>156</v>
      </c>
      <c r="CH128" s="3">
        <v>165</v>
      </c>
      <c r="CI128" s="3">
        <v>61</v>
      </c>
      <c r="CJ128" s="3">
        <v>68</v>
      </c>
      <c r="CK128" s="3">
        <v>72</v>
      </c>
      <c r="CL128" s="3">
        <v>83</v>
      </c>
      <c r="CM128" s="20">
        <f t="shared" si="62"/>
        <v>-8.4620471794566736</v>
      </c>
      <c r="CN128" s="37">
        <f t="shared" si="63"/>
        <v>3.0957755562721707</v>
      </c>
      <c r="CO128" s="37">
        <f t="shared" si="64"/>
        <v>1.6768784263140923</v>
      </c>
      <c r="CP128" s="37">
        <f t="shared" si="65"/>
        <v>32.505643340857787</v>
      </c>
      <c r="CQ128" s="37">
        <f t="shared" si="66"/>
        <v>28.67892077824358</v>
      </c>
      <c r="CR128" s="37">
        <f t="shared" si="67"/>
        <v>59.8086638718693</v>
      </c>
      <c r="CS128" s="37">
        <f t="shared" si="68"/>
        <v>51.16629044394282</v>
      </c>
      <c r="CT128" s="22">
        <f t="shared" si="69"/>
        <v>-10.834410898645288</v>
      </c>
      <c r="CU128" s="35">
        <v>72</v>
      </c>
      <c r="CV128" s="35">
        <v>39</v>
      </c>
      <c r="CW128" s="35">
        <v>684</v>
      </c>
      <c r="CX128" s="35">
        <v>628</v>
      </c>
      <c r="CY128" s="35">
        <v>279</v>
      </c>
      <c r="CZ128" s="35">
        <v>214</v>
      </c>
      <c r="DA128" s="35">
        <v>309</v>
      </c>
      <c r="DB128" s="35">
        <v>356</v>
      </c>
      <c r="DC128">
        <v>12</v>
      </c>
      <c r="DD128">
        <v>6</v>
      </c>
      <c r="DE128" s="35">
        <f t="shared" si="70"/>
        <v>-6</v>
      </c>
      <c r="DF128" s="36">
        <f t="shared" si="71"/>
        <v>2.0234192037404388</v>
      </c>
      <c r="DG128" s="37">
        <f t="shared" si="72"/>
        <v>1.0117096018702194</v>
      </c>
      <c r="DH128" s="37">
        <f t="shared" si="73"/>
        <v>-1.0117096018702194</v>
      </c>
      <c r="DI128" s="2">
        <v>209</v>
      </c>
      <c r="DJ128">
        <v>6</v>
      </c>
      <c r="DK128">
        <v>9</v>
      </c>
      <c r="DL128">
        <v>-22.9</v>
      </c>
      <c r="DM128">
        <v>187</v>
      </c>
      <c r="DN128">
        <v>178</v>
      </c>
      <c r="DO128">
        <v>-3.5</v>
      </c>
      <c r="DP128">
        <v>139</v>
      </c>
      <c r="DQ128">
        <v>134</v>
      </c>
      <c r="DR128">
        <v>-3.2</v>
      </c>
      <c r="DS128">
        <v>103</v>
      </c>
      <c r="DT128">
        <v>93</v>
      </c>
      <c r="DU128">
        <v>0.4</v>
      </c>
      <c r="DV128" s="39">
        <v>-2.5</v>
      </c>
      <c r="DW128" s="39">
        <v>-2.5</v>
      </c>
      <c r="DX128" s="39">
        <v>0.30000000000000004</v>
      </c>
      <c r="DY128" s="39">
        <v>-1.1000000000000001</v>
      </c>
      <c r="DZ128" s="39">
        <v>-0.1</v>
      </c>
      <c r="EA128" s="39">
        <v>-3.4</v>
      </c>
    </row>
    <row r="129" spans="1:131" x14ac:dyDescent="0.2">
      <c r="A129" s="12" t="s">
        <v>796</v>
      </c>
      <c r="B129" s="12" t="s">
        <v>797</v>
      </c>
      <c r="C129" t="s">
        <v>795</v>
      </c>
      <c r="D129" t="s">
        <v>210</v>
      </c>
      <c r="E129" s="12" t="s">
        <v>178</v>
      </c>
      <c r="F129">
        <v>34</v>
      </c>
      <c r="G129">
        <v>1</v>
      </c>
      <c r="H129">
        <v>5</v>
      </c>
      <c r="I129" s="31">
        <f t="shared" si="37"/>
        <v>6</v>
      </c>
      <c r="J129">
        <v>0</v>
      </c>
      <c r="K129">
        <v>5</v>
      </c>
      <c r="L129" s="16">
        <f t="shared" si="38"/>
        <v>0.73230268510984531</v>
      </c>
      <c r="M129" s="15">
        <v>1</v>
      </c>
      <c r="N129" s="15">
        <v>0</v>
      </c>
      <c r="O129" s="15">
        <v>5</v>
      </c>
      <c r="P129">
        <v>20</v>
      </c>
      <c r="Q129">
        <v>15</v>
      </c>
      <c r="R129">
        <v>29</v>
      </c>
      <c r="S129" s="13">
        <f t="shared" si="39"/>
        <v>0.05</v>
      </c>
      <c r="T129" s="13">
        <f t="shared" si="40"/>
        <v>1.5625E-2</v>
      </c>
      <c r="U129" s="2">
        <v>491.6</v>
      </c>
      <c r="V129" s="2">
        <v>14.45</v>
      </c>
      <c r="W129">
        <v>14.19</v>
      </c>
      <c r="X129">
        <v>34.14</v>
      </c>
      <c r="Y129" s="32">
        <f t="shared" si="41"/>
        <v>0.29360645561762883</v>
      </c>
      <c r="Z129" s="15">
        <f t="shared" si="42"/>
        <v>0</v>
      </c>
      <c r="AA129">
        <v>48</v>
      </c>
      <c r="AB129">
        <v>24</v>
      </c>
      <c r="AC129">
        <v>92</v>
      </c>
      <c r="AD129" s="13">
        <f t="shared" si="43"/>
        <v>6.6666666666666666E-2</v>
      </c>
      <c r="AE129" s="13">
        <f t="shared" si="44"/>
        <v>0.33333333333333331</v>
      </c>
      <c r="AF129" s="13">
        <f t="shared" si="45"/>
        <v>0.39999999999999997</v>
      </c>
      <c r="AI129" s="17" t="str">
        <f t="shared" si="46"/>
        <v xml:space="preserve"> </v>
      </c>
      <c r="AJ129">
        <v>51</v>
      </c>
      <c r="AK129">
        <v>65</v>
      </c>
      <c r="AL129" s="32">
        <f t="shared" si="47"/>
        <v>0.29591836734693877</v>
      </c>
      <c r="AM129">
        <v>67</v>
      </c>
      <c r="AN129">
        <v>63</v>
      </c>
      <c r="AO129" s="33">
        <f t="shared" si="48"/>
        <v>0.33163265306122447</v>
      </c>
      <c r="AP129">
        <v>66</v>
      </c>
      <c r="AQ129">
        <v>80</v>
      </c>
      <c r="AR129" s="33">
        <f t="shared" si="49"/>
        <v>0.37244897959183676</v>
      </c>
      <c r="AS129" s="33">
        <f t="shared" si="50"/>
        <v>0.47154471544715448</v>
      </c>
      <c r="AT129">
        <v>1</v>
      </c>
      <c r="AU129">
        <v>151</v>
      </c>
      <c r="AV129">
        <v>170</v>
      </c>
      <c r="AW129">
        <v>133</v>
      </c>
      <c r="AX129" s="2">
        <v>27.5</v>
      </c>
      <c r="AY129" s="3">
        <v>8</v>
      </c>
      <c r="AZ129" s="2">
        <v>32.4</v>
      </c>
      <c r="BA129" s="2">
        <v>24.2</v>
      </c>
      <c r="BB129" s="21">
        <v>-0.46800000000000003</v>
      </c>
      <c r="BC129">
        <v>8</v>
      </c>
      <c r="BD129" s="21">
        <v>5.2000000000000005E-2</v>
      </c>
      <c r="BE129" s="2">
        <v>25.6</v>
      </c>
      <c r="BF129" s="2">
        <v>28.3</v>
      </c>
      <c r="BG129" s="2">
        <v>24.7</v>
      </c>
      <c r="BH129" s="21">
        <v>-0.99299999999999999</v>
      </c>
      <c r="BI129" s="21">
        <v>-6.2469999999999999</v>
      </c>
      <c r="BJ129" t="s">
        <v>288</v>
      </c>
      <c r="BK129" s="2">
        <v>27.2</v>
      </c>
      <c r="BL129" t="s">
        <v>1298</v>
      </c>
      <c r="BM129" s="2">
        <v>27</v>
      </c>
      <c r="BN129" t="s">
        <v>827</v>
      </c>
      <c r="BO129" s="2">
        <v>25.7</v>
      </c>
      <c r="BP129" t="s">
        <v>1267</v>
      </c>
      <c r="BQ129" s="2">
        <v>47</v>
      </c>
      <c r="BR129" t="s">
        <v>2691</v>
      </c>
      <c r="BS129" s="2">
        <v>23.9</v>
      </c>
      <c r="BT129" s="32">
        <f t="shared" si="51"/>
        <v>7.5376884422110546E-2</v>
      </c>
      <c r="BU129" s="34">
        <f t="shared" si="52"/>
        <v>0.91958041958041958</v>
      </c>
      <c r="BV129" s="35">
        <f t="shared" si="53"/>
        <v>927.11810802263074</v>
      </c>
      <c r="BW129" s="32">
        <f t="shared" si="54"/>
        <v>-5.0426959974698704E-3</v>
      </c>
      <c r="BX129" s="36">
        <f t="shared" si="55"/>
        <v>1.8318746183594548</v>
      </c>
      <c r="BY129" s="37">
        <f t="shared" si="56"/>
        <v>2.8088744148178306</v>
      </c>
      <c r="BZ129" s="37">
        <f t="shared" si="57"/>
        <v>24.302869936902098</v>
      </c>
      <c r="CA129" s="37">
        <f t="shared" si="58"/>
        <v>34.927742723386935</v>
      </c>
      <c r="CB129" s="37">
        <f t="shared" si="59"/>
        <v>48.849989822918793</v>
      </c>
      <c r="CC129" s="37">
        <f t="shared" si="60"/>
        <v>61.917362100549568</v>
      </c>
      <c r="CD129" s="38">
        <f t="shared" si="61"/>
        <v>-13.067372277630774</v>
      </c>
      <c r="CE129" s="3">
        <v>15</v>
      </c>
      <c r="CF129" s="3">
        <v>23</v>
      </c>
      <c r="CG129" s="3">
        <v>184</v>
      </c>
      <c r="CH129" s="3">
        <v>263</v>
      </c>
      <c r="CI129" s="3">
        <v>97</v>
      </c>
      <c r="CJ129" s="3">
        <v>105</v>
      </c>
      <c r="CK129" s="3">
        <v>116</v>
      </c>
      <c r="CL129" s="3">
        <v>104</v>
      </c>
      <c r="CM129" s="20">
        <f t="shared" si="62"/>
        <v>-6.1754454483624812</v>
      </c>
      <c r="CN129" s="37">
        <f t="shared" si="63"/>
        <v>2.2226816913056959</v>
      </c>
      <c r="CO129" s="37">
        <f t="shared" si="64"/>
        <v>2.1193011475240358</v>
      </c>
      <c r="CP129" s="37">
        <f t="shared" si="65"/>
        <v>27.034012198904168</v>
      </c>
      <c r="CQ129" s="37">
        <f t="shared" si="66"/>
        <v>28.533030083738243</v>
      </c>
      <c r="CR129" s="37">
        <f t="shared" si="67"/>
        <v>52.052103794065957</v>
      </c>
      <c r="CS129" s="37">
        <f t="shared" si="68"/>
        <v>55.411971466969916</v>
      </c>
      <c r="CT129" s="22">
        <f t="shared" si="69"/>
        <v>-9.7075046047268145</v>
      </c>
      <c r="CU129" s="35">
        <v>43</v>
      </c>
      <c r="CV129" s="35">
        <v>41</v>
      </c>
      <c r="CW129" s="35">
        <v>480</v>
      </c>
      <c r="CX129" s="35">
        <v>511</v>
      </c>
      <c r="CY129" s="35">
        <v>205</v>
      </c>
      <c r="CZ129" s="35">
        <v>232</v>
      </c>
      <c r="DA129" s="35">
        <v>288</v>
      </c>
      <c r="DB129" s="35">
        <v>279</v>
      </c>
      <c r="DC129">
        <v>8</v>
      </c>
      <c r="DD129">
        <v>7</v>
      </c>
      <c r="DE129" s="35">
        <f t="shared" si="70"/>
        <v>-1</v>
      </c>
      <c r="DF129" s="36">
        <f t="shared" si="71"/>
        <v>0.97699979645837587</v>
      </c>
      <c r="DG129" s="37">
        <f t="shared" si="72"/>
        <v>0.85487482190107877</v>
      </c>
      <c r="DH129" s="37">
        <f t="shared" si="73"/>
        <v>-0.12212497455729698</v>
      </c>
      <c r="DI129" s="2">
        <v>293.10000000000002</v>
      </c>
      <c r="DJ129">
        <v>8</v>
      </c>
      <c r="DK129">
        <v>11</v>
      </c>
      <c r="DL129">
        <v>-13</v>
      </c>
      <c r="DM129">
        <v>237</v>
      </c>
      <c r="DN129">
        <v>313</v>
      </c>
      <c r="DO129">
        <v>-8</v>
      </c>
      <c r="DP129">
        <v>177</v>
      </c>
      <c r="DQ129">
        <v>238</v>
      </c>
      <c r="DR129">
        <v>-8.9</v>
      </c>
      <c r="DS129">
        <v>118</v>
      </c>
      <c r="DT129">
        <v>169</v>
      </c>
      <c r="DU129">
        <v>-10.8</v>
      </c>
      <c r="DV129" s="39">
        <v>-4.2</v>
      </c>
      <c r="DW129" s="39">
        <v>-4.2</v>
      </c>
      <c r="DX129" s="39">
        <v>0.4</v>
      </c>
      <c r="DY129" s="39">
        <v>-0.30000000000000004</v>
      </c>
      <c r="DZ129" s="39">
        <v>2.1</v>
      </c>
      <c r="EA129" s="39">
        <v>-2</v>
      </c>
    </row>
    <row r="130" spans="1:131" x14ac:dyDescent="0.2">
      <c r="A130" s="12" t="s">
        <v>800</v>
      </c>
      <c r="B130" s="12" t="s">
        <v>252</v>
      </c>
      <c r="C130" t="s">
        <v>799</v>
      </c>
      <c r="D130" t="s">
        <v>684</v>
      </c>
      <c r="E130" s="12" t="s">
        <v>170</v>
      </c>
      <c r="F130">
        <v>72</v>
      </c>
      <c r="G130">
        <v>18</v>
      </c>
      <c r="H130">
        <v>17</v>
      </c>
      <c r="I130" s="31">
        <f t="shared" ref="I130:I193" si="74">G130+H130</f>
        <v>35</v>
      </c>
      <c r="J130">
        <v>11</v>
      </c>
      <c r="K130">
        <v>6</v>
      </c>
      <c r="L130" s="16">
        <f t="shared" ref="L130:L193" si="75">I130/U130*60</f>
        <v>2.0588235294117649</v>
      </c>
      <c r="M130" s="15">
        <v>16</v>
      </c>
      <c r="N130" s="15">
        <v>11</v>
      </c>
      <c r="O130" s="15">
        <v>5</v>
      </c>
      <c r="P130">
        <v>187</v>
      </c>
      <c r="Q130">
        <v>70</v>
      </c>
      <c r="R130">
        <v>78</v>
      </c>
      <c r="S130" s="13">
        <f t="shared" ref="S130:S193" si="76">IF(P130&gt;0,G130/P130,0)</f>
        <v>9.6256684491978606E-2</v>
      </c>
      <c r="T130" s="13">
        <f t="shared" ref="T130:T193" si="77">IF(SUM(P130:R130)&gt;0,G130/SUM(P130:R130),0)</f>
        <v>5.3731343283582089E-2</v>
      </c>
      <c r="U130" s="2">
        <v>1020</v>
      </c>
      <c r="V130" s="2">
        <v>14.166666666699999</v>
      </c>
      <c r="W130">
        <v>13.44</v>
      </c>
      <c r="X130">
        <v>33.549999999999997</v>
      </c>
      <c r="Y130" s="32">
        <f t="shared" ref="Y130:Y193" si="78">W130/(W130+X130)</f>
        <v>0.2860183017663333</v>
      </c>
      <c r="Z130" s="15">
        <f t="shared" ref="Z130:Z193" si="79">IF(BT130&gt;0,J130/BT130,0)</f>
        <v>151.79999999999998</v>
      </c>
      <c r="AA130">
        <v>24</v>
      </c>
      <c r="AB130">
        <v>60</v>
      </c>
      <c r="AC130">
        <v>69</v>
      </c>
      <c r="AD130" s="13">
        <f t="shared" ref="AD130:AD193" si="80">IF(M130&gt;0,G130/CE130,0)</f>
        <v>0.4</v>
      </c>
      <c r="AE130" s="13">
        <f t="shared" ref="AE130:AE193" si="81">IF(CE130&gt;0,(N130+O130)/CE130,0)</f>
        <v>0.35555555555555557</v>
      </c>
      <c r="AF130" s="13">
        <f t="shared" ref="AF130:AF193" si="82">AD130+AE130</f>
        <v>0.75555555555555554</v>
      </c>
      <c r="AG130">
        <v>248</v>
      </c>
      <c r="AH130">
        <v>225</v>
      </c>
      <c r="AI130" s="17">
        <f t="shared" ref="AI130:AI193" si="83">IF((AG130+AH130)&gt;0,AG130/(AG130+AH130)," ")</f>
        <v>0.52431289640591972</v>
      </c>
      <c r="AJ130">
        <v>195</v>
      </c>
      <c r="AK130">
        <v>169</v>
      </c>
      <c r="AL130" s="32">
        <f t="shared" ref="AL130:AL193" si="84">(AJ130+AK130)/(AJ130+AK130+AM130+AN130+AP130+AQ130)</f>
        <v>0.36363636363636365</v>
      </c>
      <c r="AM130">
        <v>165</v>
      </c>
      <c r="AN130">
        <v>134</v>
      </c>
      <c r="AO130" s="33">
        <f t="shared" ref="AO130:AO193" si="85">(AM130+AN130)/(AJ130+AK130+AM130+AN130+AP130+AQ130)</f>
        <v>0.29870129870129869</v>
      </c>
      <c r="AP130">
        <v>173</v>
      </c>
      <c r="AQ130">
        <v>165</v>
      </c>
      <c r="AR130" s="33">
        <f t="shared" ref="AR130:AR193" si="86">(AP130+AQ130)/(AJ130+AK130+AM130+AN130+AP130+AQ130)</f>
        <v>0.33766233766233766</v>
      </c>
      <c r="AS130" s="33">
        <f t="shared" ref="AS130:AS193" si="87">(AJ130+AK130)/(AJ130+AK130+AM130+AN130)</f>
        <v>0.5490196078431373</v>
      </c>
      <c r="AT130">
        <v>8</v>
      </c>
      <c r="AU130">
        <v>394</v>
      </c>
      <c r="AV130">
        <v>353</v>
      </c>
      <c r="AW130">
        <v>307</v>
      </c>
      <c r="AX130" s="2">
        <v>29.4</v>
      </c>
      <c r="AY130" s="3">
        <v>4</v>
      </c>
      <c r="AZ130" s="2">
        <v>33.9</v>
      </c>
      <c r="BA130" s="2">
        <v>26.4</v>
      </c>
      <c r="BB130" s="21">
        <v>0.84599999999999997</v>
      </c>
      <c r="BC130">
        <v>3</v>
      </c>
      <c r="BD130" s="21">
        <v>5.2000000000000005E-2</v>
      </c>
      <c r="BE130" s="2">
        <v>29.9</v>
      </c>
      <c r="BF130" s="2">
        <v>34</v>
      </c>
      <c r="BG130" s="2">
        <v>25.8</v>
      </c>
      <c r="BH130" s="21">
        <v>1.468</v>
      </c>
      <c r="BI130" s="21">
        <v>15.497</v>
      </c>
      <c r="BJ130" t="s">
        <v>2081</v>
      </c>
      <c r="BK130" s="2">
        <v>45.2</v>
      </c>
      <c r="BL130" t="s">
        <v>2024</v>
      </c>
      <c r="BM130" s="2">
        <v>44.5</v>
      </c>
      <c r="BN130" t="s">
        <v>2963</v>
      </c>
      <c r="BO130" s="2">
        <v>43.7</v>
      </c>
      <c r="BP130" t="s">
        <v>1110</v>
      </c>
      <c r="BQ130" s="2">
        <v>46</v>
      </c>
      <c r="BR130" t="s">
        <v>3595</v>
      </c>
      <c r="BS130" s="2">
        <v>35</v>
      </c>
      <c r="BT130" s="32">
        <f t="shared" ref="BT130:BT193" si="88">IF(CE130&gt;0,CE130/(CE130+CG130),0)</f>
        <v>7.2463768115942032E-2</v>
      </c>
      <c r="BU130" s="34">
        <f t="shared" ref="BU130:BU193" si="89">CH130/(CF130+CH130)</f>
        <v>0.92200000000000004</v>
      </c>
      <c r="BV130" s="35">
        <f t="shared" ref="BV130:BV193" si="90">BU130*1000+BT130*100</f>
        <v>929.24637681159425</v>
      </c>
      <c r="BW130" s="32">
        <f t="shared" ref="BW130:BW193" si="91">BT130-(1-BU130)</f>
        <v>-5.5362318840579267E-3</v>
      </c>
      <c r="BX130" s="36">
        <f t="shared" ref="BX130:BX193" si="92">CE130/(V130*F130)*60</f>
        <v>2.6470588235231838</v>
      </c>
      <c r="BY130" s="37">
        <f t="shared" ref="BY130:BY193" si="93">CF130/(V130*F130)*60</f>
        <v>2.2941176470534259</v>
      </c>
      <c r="BZ130" s="37">
        <f t="shared" ref="BZ130:BZ193" si="94">(CE130+CG130)/(V130*F130)*60</f>
        <v>36.529411764619937</v>
      </c>
      <c r="CA130" s="37">
        <f t="shared" ref="CA130:CA193" si="95">(CF130+CH130)/(V130*F130)*60</f>
        <v>29.411764705813152</v>
      </c>
      <c r="CB130" s="37">
        <f t="shared" ref="CB130:CB193" si="96">(CE130+CG130+CI130+CL130)/(V130*F130)*60</f>
        <v>69.117647058660907</v>
      </c>
      <c r="CC130" s="37">
        <f t="shared" ref="CC130:CC193" si="97">(CF130+CH130+CJ130+CK130)/(V130*F130)*60</f>
        <v>51.8823529410544</v>
      </c>
      <c r="CD130" s="38">
        <f t="shared" ref="CD130:CD193" si="98">CB130-CC130</f>
        <v>17.235294117606507</v>
      </c>
      <c r="CE130" s="3">
        <v>45</v>
      </c>
      <c r="CF130" s="3">
        <v>39</v>
      </c>
      <c r="CG130" s="3">
        <v>576</v>
      </c>
      <c r="CH130" s="3">
        <v>461</v>
      </c>
      <c r="CI130" s="3">
        <v>267</v>
      </c>
      <c r="CJ130" s="3">
        <v>190</v>
      </c>
      <c r="CK130" s="3">
        <v>192</v>
      </c>
      <c r="CL130" s="3">
        <v>287</v>
      </c>
      <c r="CM130" s="20">
        <f t="shared" ref="CM130:CM193" si="99">CD130-(-11.91+BI130-BD130+AS130*24)</f>
        <v>0.52382352937121368</v>
      </c>
      <c r="CN130" s="37">
        <f t="shared" ref="CN130:CN193" si="100">CU130/(X130*F130)*60</f>
        <v>2.0119225037257826</v>
      </c>
      <c r="CO130" s="37">
        <f t="shared" ref="CO130:CO193" si="101">CV130/(X130*F130)*60</f>
        <v>1.564828614008942</v>
      </c>
      <c r="CP130" s="37">
        <f t="shared" ref="CP130:CP193" si="102">(CU130+CW130)/(X130*F130)*60</f>
        <v>30.004967709885744</v>
      </c>
      <c r="CQ130" s="37">
        <f t="shared" ref="CQ130:CQ193" si="103">(CV130+CX130)/(X130*F130)*60</f>
        <v>23.969200198708396</v>
      </c>
      <c r="CR130" s="37">
        <f t="shared" ref="CR130:CR193" si="104">(CU130+CW130+CY130+DB130)/(X130*F130)*60</f>
        <v>59.513164431197218</v>
      </c>
      <c r="CS130" s="37">
        <f t="shared" ref="CS130:CS193" si="105">(CV130+CX130+CZ130+DA130)/(X130*F130)*60</f>
        <v>46.274217585692995</v>
      </c>
      <c r="CT130" s="22">
        <f t="shared" ref="CT130:CT193" si="106">CD130-(CR130-CS130)</f>
        <v>3.9963472721022839</v>
      </c>
      <c r="CU130" s="35">
        <v>81</v>
      </c>
      <c r="CV130" s="35">
        <v>63</v>
      </c>
      <c r="CW130" s="35">
        <v>1127</v>
      </c>
      <c r="CX130" s="35">
        <v>902</v>
      </c>
      <c r="CY130" s="35">
        <v>568</v>
      </c>
      <c r="CZ130" s="35">
        <v>439</v>
      </c>
      <c r="DA130" s="35">
        <v>459</v>
      </c>
      <c r="DB130" s="35">
        <v>620</v>
      </c>
      <c r="DC130">
        <v>11</v>
      </c>
      <c r="DD130">
        <v>11</v>
      </c>
      <c r="DE130" s="35">
        <f t="shared" ref="DE130:DE193" si="107">DD130-DC130</f>
        <v>0</v>
      </c>
      <c r="DF130" s="36">
        <f t="shared" ref="DF130:DF193" si="108">DC130/(V130*F130)*60</f>
        <v>0.64705882352788935</v>
      </c>
      <c r="DG130" s="37">
        <f t="shared" ref="DG130:DG193" si="109">DD130/(V130*F130)*60</f>
        <v>0.64705882352788935</v>
      </c>
      <c r="DH130" s="37">
        <f t="shared" ref="DH130:DH193" si="110">DE130/(V130*F130)*60</f>
        <v>0</v>
      </c>
      <c r="DI130" s="2">
        <v>578.20000000000005</v>
      </c>
      <c r="DJ130">
        <v>28</v>
      </c>
      <c r="DK130">
        <v>21</v>
      </c>
      <c r="DL130">
        <v>5.3</v>
      </c>
      <c r="DM130">
        <v>688</v>
      </c>
      <c r="DN130">
        <v>490</v>
      </c>
      <c r="DO130">
        <v>1.6</v>
      </c>
      <c r="DP130">
        <v>528</v>
      </c>
      <c r="DQ130">
        <v>386</v>
      </c>
      <c r="DR130">
        <v>1</v>
      </c>
      <c r="DS130">
        <v>369</v>
      </c>
      <c r="DT130">
        <v>280</v>
      </c>
      <c r="DU130">
        <v>0.60000000000000009</v>
      </c>
      <c r="DV130" s="39">
        <v>10.4</v>
      </c>
      <c r="DW130" s="39">
        <v>10.4</v>
      </c>
      <c r="DX130" s="39">
        <v>-0.30000000000000004</v>
      </c>
      <c r="DY130" s="39">
        <v>0.9</v>
      </c>
      <c r="DZ130" s="39">
        <v>-7</v>
      </c>
      <c r="EA130" s="39">
        <v>4</v>
      </c>
    </row>
    <row r="131" spans="1:131" x14ac:dyDescent="0.2">
      <c r="A131" s="12" t="s">
        <v>743</v>
      </c>
      <c r="B131" s="12" t="s">
        <v>252</v>
      </c>
      <c r="C131" t="s">
        <v>803</v>
      </c>
      <c r="D131" t="s">
        <v>432</v>
      </c>
      <c r="E131" s="12" t="s">
        <v>123</v>
      </c>
      <c r="F131">
        <v>62</v>
      </c>
      <c r="G131">
        <v>7</v>
      </c>
      <c r="H131">
        <v>2</v>
      </c>
      <c r="I131" s="31">
        <f t="shared" si="74"/>
        <v>9</v>
      </c>
      <c r="J131">
        <v>1</v>
      </c>
      <c r="K131">
        <v>1</v>
      </c>
      <c r="L131" s="16">
        <f t="shared" si="75"/>
        <v>0.84774588555434982</v>
      </c>
      <c r="M131" s="15">
        <v>7</v>
      </c>
      <c r="N131" s="15">
        <v>1</v>
      </c>
      <c r="O131" s="15">
        <v>1</v>
      </c>
      <c r="P131">
        <v>66</v>
      </c>
      <c r="Q131">
        <v>28</v>
      </c>
      <c r="R131">
        <v>17</v>
      </c>
      <c r="S131" s="13">
        <f t="shared" si="76"/>
        <v>0.10606060606060606</v>
      </c>
      <c r="T131" s="13">
        <f t="shared" si="77"/>
        <v>6.3063063063063057E-2</v>
      </c>
      <c r="U131" s="2">
        <v>636.98333333330004</v>
      </c>
      <c r="V131" s="2">
        <v>10.266666666700001</v>
      </c>
      <c r="W131">
        <v>10.25</v>
      </c>
      <c r="X131">
        <v>38.36</v>
      </c>
      <c r="Y131" s="32">
        <f t="shared" si="78"/>
        <v>0.21086196255914422</v>
      </c>
      <c r="Z131" s="15">
        <f t="shared" si="79"/>
        <v>20.666666666666668</v>
      </c>
      <c r="AA131">
        <v>18</v>
      </c>
      <c r="AB131">
        <v>71</v>
      </c>
      <c r="AC131">
        <v>74</v>
      </c>
      <c r="AD131" s="13">
        <f t="shared" si="80"/>
        <v>0.58333333333333337</v>
      </c>
      <c r="AE131" s="13">
        <f t="shared" si="81"/>
        <v>0.16666666666666666</v>
      </c>
      <c r="AF131" s="13">
        <f t="shared" si="82"/>
        <v>0.75</v>
      </c>
      <c r="AG131">
        <v>16</v>
      </c>
      <c r="AH131">
        <v>19</v>
      </c>
      <c r="AI131" s="17">
        <f t="shared" si="83"/>
        <v>0.45714285714285713</v>
      </c>
      <c r="AJ131">
        <v>48</v>
      </c>
      <c r="AK131">
        <v>87</v>
      </c>
      <c r="AL131" s="32">
        <f t="shared" si="84"/>
        <v>0.24545454545454545</v>
      </c>
      <c r="AM131">
        <v>63</v>
      </c>
      <c r="AN131">
        <v>92</v>
      </c>
      <c r="AO131" s="33">
        <f t="shared" si="85"/>
        <v>0.2818181818181818</v>
      </c>
      <c r="AP131">
        <v>132</v>
      </c>
      <c r="AQ131">
        <v>128</v>
      </c>
      <c r="AR131" s="33">
        <f t="shared" si="86"/>
        <v>0.47272727272727272</v>
      </c>
      <c r="AS131" s="33">
        <f t="shared" si="87"/>
        <v>0.46551724137931033</v>
      </c>
      <c r="AT131">
        <v>2</v>
      </c>
      <c r="AU131">
        <v>213</v>
      </c>
      <c r="AV131">
        <v>210</v>
      </c>
      <c r="AW131">
        <v>186</v>
      </c>
      <c r="AX131" s="2">
        <v>27.4</v>
      </c>
      <c r="AY131" s="3">
        <v>14</v>
      </c>
      <c r="AZ131" s="2">
        <v>32</v>
      </c>
      <c r="BA131" s="2">
        <v>24.3</v>
      </c>
      <c r="BB131" s="21">
        <v>-0.46800000000000003</v>
      </c>
      <c r="BC131">
        <v>14</v>
      </c>
      <c r="BD131" s="21">
        <v>-0.71599999999999997</v>
      </c>
      <c r="BE131" s="2">
        <v>26.9</v>
      </c>
      <c r="BF131" s="2">
        <v>32.5</v>
      </c>
      <c r="BG131" s="2">
        <v>21.2</v>
      </c>
      <c r="BH131" s="21">
        <v>-2.3039999999999998</v>
      </c>
      <c r="BI131" s="21">
        <v>5.8929999999999998</v>
      </c>
      <c r="BJ131" t="s">
        <v>1481</v>
      </c>
      <c r="BK131" s="2">
        <v>68.7</v>
      </c>
      <c r="BL131" t="s">
        <v>431</v>
      </c>
      <c r="BM131" s="2">
        <v>65.7</v>
      </c>
      <c r="BN131" t="s">
        <v>1947</v>
      </c>
      <c r="BO131" s="2">
        <v>10.9</v>
      </c>
      <c r="BP131" t="s">
        <v>3741</v>
      </c>
      <c r="BQ131" s="2">
        <v>35.1</v>
      </c>
      <c r="BR131" t="s">
        <v>1596</v>
      </c>
      <c r="BS131" s="2">
        <v>31.9</v>
      </c>
      <c r="BT131" s="32">
        <f t="shared" si="88"/>
        <v>4.8387096774193547E-2</v>
      </c>
      <c r="BU131" s="34">
        <f t="shared" si="89"/>
        <v>0.91880341880341876</v>
      </c>
      <c r="BV131" s="35">
        <f t="shared" si="90"/>
        <v>923.6421284808381</v>
      </c>
      <c r="BW131" s="32">
        <f t="shared" si="91"/>
        <v>-3.2809484422387694E-2</v>
      </c>
      <c r="BX131" s="36">
        <f t="shared" si="92"/>
        <v>1.131126937574878</v>
      </c>
      <c r="BY131" s="37">
        <f t="shared" si="93"/>
        <v>1.7909509844935569</v>
      </c>
      <c r="BZ131" s="37">
        <f t="shared" si="94"/>
        <v>23.376623376547478</v>
      </c>
      <c r="CA131" s="37">
        <f t="shared" si="95"/>
        <v>22.05697528271012</v>
      </c>
      <c r="CB131" s="37">
        <f t="shared" si="96"/>
        <v>42.70004189345164</v>
      </c>
      <c r="CC131" s="37">
        <f t="shared" si="97"/>
        <v>39.872224549514449</v>
      </c>
      <c r="CD131" s="38">
        <f t="shared" si="98"/>
        <v>2.8278173439371912</v>
      </c>
      <c r="CE131" s="3">
        <v>12</v>
      </c>
      <c r="CF131" s="3">
        <v>19</v>
      </c>
      <c r="CG131" s="3">
        <v>236</v>
      </c>
      <c r="CH131" s="3">
        <v>215</v>
      </c>
      <c r="CI131" s="3">
        <v>101</v>
      </c>
      <c r="CJ131" s="3">
        <v>82</v>
      </c>
      <c r="CK131" s="3">
        <v>107</v>
      </c>
      <c r="CL131" s="3">
        <v>104</v>
      </c>
      <c r="CM131" s="20">
        <f t="shared" si="99"/>
        <v>-3.043596449166257</v>
      </c>
      <c r="CN131" s="37">
        <f t="shared" si="100"/>
        <v>2.1443708163745838</v>
      </c>
      <c r="CO131" s="37">
        <f t="shared" si="101"/>
        <v>2.1191429244172357</v>
      </c>
      <c r="CP131" s="37">
        <f t="shared" si="102"/>
        <v>27.851592720912237</v>
      </c>
      <c r="CQ131" s="37">
        <f t="shared" si="103"/>
        <v>23.512395304248376</v>
      </c>
      <c r="CR131" s="37">
        <f t="shared" si="104"/>
        <v>51.439671701032658</v>
      </c>
      <c r="CS131" s="37">
        <f t="shared" si="105"/>
        <v>41.020552322647916</v>
      </c>
      <c r="CT131" s="22">
        <f t="shared" si="106"/>
        <v>-7.5913020344475513</v>
      </c>
      <c r="CU131" s="35">
        <v>85</v>
      </c>
      <c r="CV131" s="35">
        <v>84</v>
      </c>
      <c r="CW131" s="35">
        <v>1019</v>
      </c>
      <c r="CX131" s="35">
        <v>848</v>
      </c>
      <c r="CY131" s="35">
        <v>416</v>
      </c>
      <c r="CZ131" s="35">
        <v>317</v>
      </c>
      <c r="DA131" s="35">
        <v>377</v>
      </c>
      <c r="DB131" s="35">
        <v>519</v>
      </c>
      <c r="DC131">
        <v>14</v>
      </c>
      <c r="DD131">
        <v>20</v>
      </c>
      <c r="DE131" s="35">
        <f t="shared" si="107"/>
        <v>6</v>
      </c>
      <c r="DF131" s="36">
        <f t="shared" si="108"/>
        <v>1.3196480938373576</v>
      </c>
      <c r="DG131" s="37">
        <f t="shared" si="109"/>
        <v>1.8852115626247965</v>
      </c>
      <c r="DH131" s="37">
        <f t="shared" si="110"/>
        <v>0.56556346878743902</v>
      </c>
      <c r="DI131" s="2">
        <v>405.1</v>
      </c>
      <c r="DJ131">
        <v>10</v>
      </c>
      <c r="DK131">
        <v>15</v>
      </c>
      <c r="DL131">
        <v>-12.4</v>
      </c>
      <c r="DM131">
        <v>288</v>
      </c>
      <c r="DN131">
        <v>293</v>
      </c>
      <c r="DO131">
        <v>-6.6</v>
      </c>
      <c r="DP131">
        <v>221</v>
      </c>
      <c r="DQ131">
        <v>225</v>
      </c>
      <c r="DR131">
        <v>-6.2</v>
      </c>
      <c r="DS131">
        <v>160</v>
      </c>
      <c r="DT131">
        <v>171</v>
      </c>
      <c r="DU131">
        <v>-6.2</v>
      </c>
      <c r="DV131" s="39">
        <v>0.2</v>
      </c>
      <c r="DW131" s="39">
        <v>0.2</v>
      </c>
      <c r="DX131" s="39">
        <v>1.2</v>
      </c>
      <c r="DY131" s="39">
        <v>-1.5</v>
      </c>
      <c r="DZ131" s="39">
        <v>-2.5</v>
      </c>
      <c r="EA131" s="39">
        <v>-2.6</v>
      </c>
    </row>
    <row r="132" spans="1:131" x14ac:dyDescent="0.2">
      <c r="A132" s="12" t="s">
        <v>347</v>
      </c>
      <c r="B132" s="12" t="s">
        <v>806</v>
      </c>
      <c r="C132" t="s">
        <v>805</v>
      </c>
      <c r="D132" t="s">
        <v>529</v>
      </c>
      <c r="E132" s="12" t="s">
        <v>178</v>
      </c>
      <c r="F132">
        <v>49</v>
      </c>
      <c r="G132">
        <v>3</v>
      </c>
      <c r="H132">
        <v>6</v>
      </c>
      <c r="I132" s="31">
        <f t="shared" si="74"/>
        <v>9</v>
      </c>
      <c r="J132">
        <v>4</v>
      </c>
      <c r="K132">
        <v>2</v>
      </c>
      <c r="L132" s="16">
        <f t="shared" si="75"/>
        <v>0.78541646465629711</v>
      </c>
      <c r="M132" s="15">
        <v>2</v>
      </c>
      <c r="N132" s="15">
        <v>4</v>
      </c>
      <c r="O132" s="15">
        <v>2</v>
      </c>
      <c r="P132">
        <v>70</v>
      </c>
      <c r="Q132">
        <v>26</v>
      </c>
      <c r="R132">
        <v>45</v>
      </c>
      <c r="S132" s="13">
        <f t="shared" si="76"/>
        <v>4.2857142857142858E-2</v>
      </c>
      <c r="T132" s="13">
        <f t="shared" si="77"/>
        <v>2.1276595744680851E-2</v>
      </c>
      <c r="U132" s="2">
        <v>687.53333333329999</v>
      </c>
      <c r="V132" s="2">
        <v>14.016666666700001</v>
      </c>
      <c r="W132">
        <v>13.32</v>
      </c>
      <c r="X132">
        <v>34.24</v>
      </c>
      <c r="Y132" s="32">
        <f t="shared" si="78"/>
        <v>0.28006728343145498</v>
      </c>
      <c r="Z132" s="15">
        <f t="shared" si="79"/>
        <v>48.375</v>
      </c>
      <c r="AA132">
        <v>40</v>
      </c>
      <c r="AB132">
        <v>40</v>
      </c>
      <c r="AC132">
        <v>80</v>
      </c>
      <c r="AD132" s="13">
        <f t="shared" si="80"/>
        <v>9.375E-2</v>
      </c>
      <c r="AE132" s="13">
        <f t="shared" si="81"/>
        <v>0.1875</v>
      </c>
      <c r="AF132" s="13">
        <f t="shared" si="82"/>
        <v>0.28125</v>
      </c>
      <c r="AI132" s="17" t="str">
        <f t="shared" si="83"/>
        <v xml:space="preserve"> </v>
      </c>
      <c r="AJ132">
        <v>95</v>
      </c>
      <c r="AK132">
        <v>110</v>
      </c>
      <c r="AL132" s="32">
        <f t="shared" si="84"/>
        <v>0.34982935153583616</v>
      </c>
      <c r="AM132">
        <v>97</v>
      </c>
      <c r="AN132">
        <v>86</v>
      </c>
      <c r="AO132" s="33">
        <f t="shared" si="85"/>
        <v>0.3122866894197952</v>
      </c>
      <c r="AP132">
        <v>110</v>
      </c>
      <c r="AQ132">
        <v>88</v>
      </c>
      <c r="AR132" s="33">
        <f t="shared" si="86"/>
        <v>0.33788395904436858</v>
      </c>
      <c r="AS132" s="33">
        <f t="shared" si="87"/>
        <v>0.52835051546391754</v>
      </c>
      <c r="AT132">
        <v>6</v>
      </c>
      <c r="AU132">
        <v>249</v>
      </c>
      <c r="AV132">
        <v>243</v>
      </c>
      <c r="AW132">
        <v>219</v>
      </c>
      <c r="AX132" s="2">
        <v>27.8</v>
      </c>
      <c r="AY132" s="3">
        <v>7</v>
      </c>
      <c r="AZ132" s="2">
        <v>32.4</v>
      </c>
      <c r="BA132" s="2">
        <v>24.7</v>
      </c>
      <c r="BB132" s="21">
        <v>-0.315</v>
      </c>
      <c r="BC132">
        <v>7</v>
      </c>
      <c r="BD132" s="21">
        <v>-1.1400000000000001</v>
      </c>
      <c r="BE132" s="2">
        <v>26.2</v>
      </c>
      <c r="BF132" s="2">
        <v>31.5</v>
      </c>
      <c r="BG132" s="2">
        <v>24.4</v>
      </c>
      <c r="BH132" s="21">
        <v>-0.19800000000000001</v>
      </c>
      <c r="BI132" s="21">
        <v>4.8360000000000003</v>
      </c>
      <c r="BJ132" t="s">
        <v>3218</v>
      </c>
      <c r="BK132" s="2">
        <v>29</v>
      </c>
      <c r="BL132" t="s">
        <v>3500</v>
      </c>
      <c r="BM132" s="2">
        <v>26.5</v>
      </c>
      <c r="BN132" t="s">
        <v>1601</v>
      </c>
      <c r="BO132" s="2">
        <v>26.3</v>
      </c>
      <c r="BP132" t="s">
        <v>2828</v>
      </c>
      <c r="BQ132" s="2">
        <v>55.3</v>
      </c>
      <c r="BR132" t="s">
        <v>3664</v>
      </c>
      <c r="BS132" s="2">
        <v>21.2</v>
      </c>
      <c r="BT132" s="32">
        <f t="shared" si="88"/>
        <v>8.2687338501291993E-2</v>
      </c>
      <c r="BU132" s="34">
        <f t="shared" si="89"/>
        <v>0.90697674418604646</v>
      </c>
      <c r="BV132" s="35">
        <f t="shared" si="90"/>
        <v>915.24547803617565</v>
      </c>
      <c r="BW132" s="32">
        <f t="shared" si="91"/>
        <v>-1.0335917312661549E-2</v>
      </c>
      <c r="BX132" s="36">
        <f t="shared" si="92"/>
        <v>2.7955058360971154</v>
      </c>
      <c r="BY132" s="37">
        <f t="shared" si="93"/>
        <v>3.1449440656092551</v>
      </c>
      <c r="BZ132" s="37">
        <f t="shared" si="94"/>
        <v>33.808148705299487</v>
      </c>
      <c r="CA132" s="37">
        <f t="shared" si="95"/>
        <v>33.808148705299487</v>
      </c>
      <c r="CB132" s="37">
        <f t="shared" si="96"/>
        <v>61.326409279380471</v>
      </c>
      <c r="CC132" s="37">
        <f t="shared" si="97"/>
        <v>58.618263000661386</v>
      </c>
      <c r="CD132" s="38">
        <f t="shared" si="98"/>
        <v>2.7081462787190844</v>
      </c>
      <c r="CE132" s="3">
        <v>32</v>
      </c>
      <c r="CF132" s="3">
        <v>36</v>
      </c>
      <c r="CG132" s="3">
        <v>355</v>
      </c>
      <c r="CH132" s="3">
        <v>351</v>
      </c>
      <c r="CI132" s="3">
        <v>152</v>
      </c>
      <c r="CJ132" s="3">
        <v>129</v>
      </c>
      <c r="CK132" s="3">
        <v>155</v>
      </c>
      <c r="CL132" s="3">
        <v>163</v>
      </c>
      <c r="CM132" s="20">
        <f t="shared" si="99"/>
        <v>-4.0382660924149381</v>
      </c>
      <c r="CN132" s="37">
        <f t="shared" si="100"/>
        <v>2.4675758153728782</v>
      </c>
      <c r="CO132" s="37">
        <f t="shared" si="101"/>
        <v>2.5748617203890904</v>
      </c>
      <c r="CP132" s="37">
        <f t="shared" si="102"/>
        <v>32.865248903299637</v>
      </c>
      <c r="CQ132" s="37">
        <f t="shared" si="103"/>
        <v>33.187106618348274</v>
      </c>
      <c r="CR132" s="37">
        <f t="shared" si="104"/>
        <v>63.155636086210187</v>
      </c>
      <c r="CS132" s="37">
        <f t="shared" si="105"/>
        <v>55.395288956704178</v>
      </c>
      <c r="CT132" s="22">
        <f t="shared" si="106"/>
        <v>-5.0522008507869245</v>
      </c>
      <c r="CU132" s="35">
        <v>69</v>
      </c>
      <c r="CV132" s="35">
        <v>72</v>
      </c>
      <c r="CW132" s="35">
        <v>850</v>
      </c>
      <c r="CX132" s="35">
        <v>856</v>
      </c>
      <c r="CY132" s="35">
        <v>400</v>
      </c>
      <c r="CZ132" s="35">
        <v>319</v>
      </c>
      <c r="DA132" s="35">
        <v>302</v>
      </c>
      <c r="DB132" s="35">
        <v>447</v>
      </c>
      <c r="DC132">
        <v>7</v>
      </c>
      <c r="DD132">
        <v>4</v>
      </c>
      <c r="DE132" s="35">
        <f t="shared" si="107"/>
        <v>-3</v>
      </c>
      <c r="DF132" s="36">
        <f t="shared" si="108"/>
        <v>0.61151690164624406</v>
      </c>
      <c r="DG132" s="37">
        <f t="shared" si="109"/>
        <v>0.34943822951213943</v>
      </c>
      <c r="DH132" s="37">
        <f t="shared" si="110"/>
        <v>-0.26207867213410457</v>
      </c>
      <c r="DI132" s="2">
        <v>426.5</v>
      </c>
      <c r="DJ132">
        <v>21</v>
      </c>
      <c r="DK132">
        <v>16</v>
      </c>
      <c r="DL132">
        <v>3.8</v>
      </c>
      <c r="DM132">
        <v>450</v>
      </c>
      <c r="DN132">
        <v>421</v>
      </c>
      <c r="DO132">
        <v>-2.2999999999999998</v>
      </c>
      <c r="DP132">
        <v>347</v>
      </c>
      <c r="DQ132">
        <v>324</v>
      </c>
      <c r="DR132">
        <v>-0.2</v>
      </c>
      <c r="DS132">
        <v>244</v>
      </c>
      <c r="DT132">
        <v>240</v>
      </c>
      <c r="DU132">
        <v>1.1000000000000001</v>
      </c>
      <c r="DV132" s="39">
        <v>0.9</v>
      </c>
      <c r="DW132" s="39">
        <v>0.9</v>
      </c>
      <c r="DX132" s="39">
        <v>-0.30000000000000004</v>
      </c>
      <c r="DY132" s="39">
        <v>-0.4</v>
      </c>
      <c r="DZ132" s="39">
        <v>1.5</v>
      </c>
      <c r="EA132" s="39">
        <v>1.7000000000000002</v>
      </c>
    </row>
    <row r="133" spans="1:131" x14ac:dyDescent="0.2">
      <c r="A133" s="12" t="s">
        <v>566</v>
      </c>
      <c r="B133" s="12" t="s">
        <v>810</v>
      </c>
      <c r="C133" t="s">
        <v>809</v>
      </c>
      <c r="D133" t="s">
        <v>223</v>
      </c>
      <c r="E133" s="12" t="s">
        <v>170</v>
      </c>
      <c r="F133">
        <v>17</v>
      </c>
      <c r="G133">
        <v>0</v>
      </c>
      <c r="H133">
        <v>1</v>
      </c>
      <c r="I133" s="31">
        <f t="shared" si="74"/>
        <v>1</v>
      </c>
      <c r="J133">
        <v>1</v>
      </c>
      <c r="K133">
        <v>0</v>
      </c>
      <c r="L133" s="16">
        <f t="shared" si="75"/>
        <v>0.40567951318458417</v>
      </c>
      <c r="M133" s="15">
        <v>0</v>
      </c>
      <c r="N133" s="15">
        <v>1</v>
      </c>
      <c r="O133" s="15">
        <v>0</v>
      </c>
      <c r="P133">
        <v>6</v>
      </c>
      <c r="Q133">
        <v>3</v>
      </c>
      <c r="R133">
        <v>7</v>
      </c>
      <c r="S133" s="13">
        <f t="shared" si="76"/>
        <v>0</v>
      </c>
      <c r="T133" s="13">
        <f t="shared" si="77"/>
        <v>0</v>
      </c>
      <c r="U133" s="2">
        <v>147.9</v>
      </c>
      <c r="V133" s="2">
        <v>8.6999999999999993</v>
      </c>
      <c r="W133">
        <v>8.6999999999999993</v>
      </c>
      <c r="X133">
        <v>39.08</v>
      </c>
      <c r="Y133" s="32">
        <f t="shared" si="78"/>
        <v>0.18208455420678107</v>
      </c>
      <c r="Z133" s="15">
        <f t="shared" si="79"/>
        <v>7.8000000000000007</v>
      </c>
      <c r="AA133">
        <v>9</v>
      </c>
      <c r="AB133">
        <v>33</v>
      </c>
      <c r="AC133">
        <v>13</v>
      </c>
      <c r="AD133" s="13">
        <f t="shared" si="80"/>
        <v>0</v>
      </c>
      <c r="AE133" s="13">
        <f t="shared" si="81"/>
        <v>0.2</v>
      </c>
      <c r="AF133" s="13">
        <f t="shared" si="82"/>
        <v>0.2</v>
      </c>
      <c r="AG133">
        <v>42</v>
      </c>
      <c r="AH133">
        <v>54</v>
      </c>
      <c r="AI133" s="17">
        <f t="shared" si="83"/>
        <v>0.4375</v>
      </c>
      <c r="AJ133">
        <v>15</v>
      </c>
      <c r="AK133">
        <v>27</v>
      </c>
      <c r="AL133" s="32">
        <f t="shared" si="84"/>
        <v>0.31111111111111112</v>
      </c>
      <c r="AM133">
        <v>20</v>
      </c>
      <c r="AN133">
        <v>20</v>
      </c>
      <c r="AO133" s="33">
        <f t="shared" si="85"/>
        <v>0.29629629629629628</v>
      </c>
      <c r="AP133">
        <v>26</v>
      </c>
      <c r="AQ133">
        <v>27</v>
      </c>
      <c r="AR133" s="33">
        <f t="shared" si="86"/>
        <v>0.3925925925925926</v>
      </c>
      <c r="AS133" s="33">
        <f t="shared" si="87"/>
        <v>0.51219512195121952</v>
      </c>
      <c r="AU133">
        <v>63</v>
      </c>
      <c r="AV133">
        <v>60</v>
      </c>
      <c r="AW133">
        <v>51</v>
      </c>
      <c r="AX133" s="2">
        <v>27.2</v>
      </c>
      <c r="AZ133" s="2">
        <v>32.4</v>
      </c>
      <c r="BA133" s="2">
        <v>23.5</v>
      </c>
      <c r="BB133" s="21">
        <v>-1.3049999999999999</v>
      </c>
      <c r="BD133" s="21">
        <v>-3.34</v>
      </c>
      <c r="BE133" s="2">
        <v>26.4</v>
      </c>
      <c r="BF133" s="2">
        <v>31.8</v>
      </c>
      <c r="BG133" s="2">
        <v>20</v>
      </c>
      <c r="BH133" s="21">
        <v>-2.073</v>
      </c>
      <c r="BI133" s="21">
        <v>-3.101</v>
      </c>
      <c r="BJ133" t="s">
        <v>498</v>
      </c>
      <c r="BK133" s="2">
        <v>44.3</v>
      </c>
      <c r="BL133" t="s">
        <v>1343</v>
      </c>
      <c r="BM133" s="2">
        <v>19.399999999999999</v>
      </c>
      <c r="BN133" t="s">
        <v>3514</v>
      </c>
      <c r="BO133" s="2">
        <v>17.8</v>
      </c>
      <c r="BP133" t="s">
        <v>1909</v>
      </c>
      <c r="BQ133" s="2">
        <v>34.799999999999997</v>
      </c>
      <c r="BR133" t="s">
        <v>2630</v>
      </c>
      <c r="BS133" s="2">
        <v>33</v>
      </c>
      <c r="BT133" s="32">
        <f t="shared" si="88"/>
        <v>0.12820512820512819</v>
      </c>
      <c r="BU133" s="34">
        <f t="shared" si="89"/>
        <v>0.92771084337349397</v>
      </c>
      <c r="BV133" s="35">
        <f t="shared" si="90"/>
        <v>940.53135619400678</v>
      </c>
      <c r="BW133" s="32">
        <f t="shared" si="91"/>
        <v>5.5915971578622159E-2</v>
      </c>
      <c r="BX133" s="36">
        <f t="shared" si="92"/>
        <v>2.0283975659229214</v>
      </c>
      <c r="BY133" s="37">
        <f t="shared" si="93"/>
        <v>2.4340770791075053</v>
      </c>
      <c r="BZ133" s="37">
        <f t="shared" si="94"/>
        <v>15.821501014198784</v>
      </c>
      <c r="CA133" s="37">
        <f t="shared" si="95"/>
        <v>33.671399594320498</v>
      </c>
      <c r="CB133" s="37">
        <f t="shared" si="96"/>
        <v>35.294117647058833</v>
      </c>
      <c r="CC133" s="37">
        <f t="shared" si="97"/>
        <v>62.474645030425975</v>
      </c>
      <c r="CD133" s="38">
        <f t="shared" si="98"/>
        <v>-27.180527383367142</v>
      </c>
      <c r="CE133" s="3">
        <v>5</v>
      </c>
      <c r="CF133" s="3">
        <v>6</v>
      </c>
      <c r="CG133" s="3">
        <v>34</v>
      </c>
      <c r="CH133" s="3">
        <v>77</v>
      </c>
      <c r="CI133" s="3">
        <v>21</v>
      </c>
      <c r="CJ133" s="3">
        <v>30</v>
      </c>
      <c r="CK133" s="3">
        <v>41</v>
      </c>
      <c r="CL133" s="3">
        <v>27</v>
      </c>
      <c r="CM133" s="20">
        <f t="shared" si="99"/>
        <v>-27.802210310196411</v>
      </c>
      <c r="CN133" s="37">
        <f t="shared" si="100"/>
        <v>1.7159371425130954</v>
      </c>
      <c r="CO133" s="37">
        <f t="shared" si="101"/>
        <v>2.7996869167318921</v>
      </c>
      <c r="CP133" s="37">
        <f t="shared" si="102"/>
        <v>23.842495032813535</v>
      </c>
      <c r="CQ133" s="37">
        <f t="shared" si="103"/>
        <v>27.454994280209526</v>
      </c>
      <c r="CR133" s="37">
        <f t="shared" si="104"/>
        <v>49.852489614064666</v>
      </c>
      <c r="CS133" s="37">
        <f t="shared" si="105"/>
        <v>50.484676982358963</v>
      </c>
      <c r="CT133" s="22">
        <f t="shared" si="106"/>
        <v>-26.548340015072846</v>
      </c>
      <c r="CU133" s="35">
        <v>19</v>
      </c>
      <c r="CV133" s="35">
        <v>31</v>
      </c>
      <c r="CW133" s="35">
        <v>245</v>
      </c>
      <c r="CX133" s="35">
        <v>273</v>
      </c>
      <c r="CY133" s="35">
        <v>109</v>
      </c>
      <c r="CZ133" s="35">
        <v>106</v>
      </c>
      <c r="DA133" s="35">
        <v>149</v>
      </c>
      <c r="DB133" s="35">
        <v>179</v>
      </c>
      <c r="DC133">
        <v>1</v>
      </c>
      <c r="DD133">
        <v>3</v>
      </c>
      <c r="DE133" s="35">
        <f t="shared" si="107"/>
        <v>2</v>
      </c>
      <c r="DF133" s="36">
        <f t="shared" si="108"/>
        <v>0.40567951318458423</v>
      </c>
      <c r="DG133" s="37">
        <f t="shared" si="109"/>
        <v>1.2170385395537526</v>
      </c>
      <c r="DH133" s="37">
        <f t="shared" si="110"/>
        <v>0.81135902636916846</v>
      </c>
      <c r="DI133" s="2">
        <v>84.8</v>
      </c>
      <c r="DJ133">
        <v>3</v>
      </c>
      <c r="DK133">
        <v>3</v>
      </c>
      <c r="DL133">
        <v>11.5</v>
      </c>
      <c r="DM133">
        <v>38</v>
      </c>
      <c r="DN133">
        <v>91</v>
      </c>
      <c r="DO133">
        <v>-19.600000000000001</v>
      </c>
      <c r="DP133">
        <v>24</v>
      </c>
      <c r="DQ133">
        <v>64</v>
      </c>
      <c r="DR133">
        <v>-19.899999999999999</v>
      </c>
      <c r="DS133">
        <v>16</v>
      </c>
      <c r="DT133">
        <v>51</v>
      </c>
      <c r="DU133">
        <v>-22.5</v>
      </c>
      <c r="DV133" s="39">
        <v>-2.1</v>
      </c>
      <c r="DW133" s="39">
        <v>-2.1</v>
      </c>
      <c r="DX133" s="39">
        <v>0</v>
      </c>
      <c r="DY133" s="39">
        <v>-0.5</v>
      </c>
      <c r="DZ133" s="39">
        <v>0.60000000000000009</v>
      </c>
      <c r="EA133" s="39">
        <v>-2.1</v>
      </c>
    </row>
    <row r="134" spans="1:131" x14ac:dyDescent="0.2">
      <c r="A134" s="12" t="s">
        <v>815</v>
      </c>
      <c r="B134" s="12" t="s">
        <v>816</v>
      </c>
      <c r="C134" t="s">
        <v>814</v>
      </c>
      <c r="D134" t="s">
        <v>338</v>
      </c>
      <c r="E134" s="12" t="s">
        <v>178</v>
      </c>
      <c r="F134">
        <v>77</v>
      </c>
      <c r="G134">
        <v>7</v>
      </c>
      <c r="H134">
        <v>17</v>
      </c>
      <c r="I134" s="31">
        <f t="shared" si="74"/>
        <v>24</v>
      </c>
      <c r="J134">
        <v>9</v>
      </c>
      <c r="K134">
        <v>5</v>
      </c>
      <c r="L134" s="16">
        <f t="shared" si="75"/>
        <v>0.98255509814176578</v>
      </c>
      <c r="M134" s="15">
        <v>7</v>
      </c>
      <c r="N134" s="15">
        <v>10</v>
      </c>
      <c r="O134" s="15">
        <v>6</v>
      </c>
      <c r="P134">
        <v>123</v>
      </c>
      <c r="Q134">
        <v>52</v>
      </c>
      <c r="R134">
        <v>90</v>
      </c>
      <c r="S134" s="13">
        <f t="shared" si="76"/>
        <v>5.6910569105691054E-2</v>
      </c>
      <c r="T134" s="13">
        <f t="shared" si="77"/>
        <v>2.6415094339622643E-2</v>
      </c>
      <c r="U134" s="2">
        <v>1465.5666666667</v>
      </c>
      <c r="V134" s="2">
        <v>19.0333333333</v>
      </c>
      <c r="W134">
        <v>18.5</v>
      </c>
      <c r="X134">
        <v>30.94</v>
      </c>
      <c r="Y134" s="32">
        <f t="shared" si="78"/>
        <v>0.3741909385113269</v>
      </c>
      <c r="Z134" s="15">
        <f t="shared" si="79"/>
        <v>103.04347826086958</v>
      </c>
      <c r="AA134">
        <v>68</v>
      </c>
      <c r="AB134">
        <v>135</v>
      </c>
      <c r="AC134">
        <v>90</v>
      </c>
      <c r="AD134" s="13">
        <f t="shared" si="80"/>
        <v>0.10144927536231885</v>
      </c>
      <c r="AE134" s="13">
        <f t="shared" si="81"/>
        <v>0.2318840579710145</v>
      </c>
      <c r="AF134" s="13">
        <f t="shared" si="82"/>
        <v>0.33333333333333337</v>
      </c>
      <c r="AI134" s="17" t="str">
        <f t="shared" si="83"/>
        <v xml:space="preserve"> </v>
      </c>
      <c r="AJ134">
        <v>228</v>
      </c>
      <c r="AK134">
        <v>220</v>
      </c>
      <c r="AL134" s="32">
        <f t="shared" si="84"/>
        <v>0.30917874396135264</v>
      </c>
      <c r="AM134">
        <v>258</v>
      </c>
      <c r="AN134">
        <v>225</v>
      </c>
      <c r="AO134" s="33">
        <f t="shared" si="85"/>
        <v>0.33333333333333331</v>
      </c>
      <c r="AP134">
        <v>298</v>
      </c>
      <c r="AQ134">
        <v>220</v>
      </c>
      <c r="AR134" s="33">
        <f t="shared" si="86"/>
        <v>0.35748792270531399</v>
      </c>
      <c r="AS134" s="33">
        <f t="shared" si="87"/>
        <v>0.48120300751879697</v>
      </c>
      <c r="AT134">
        <v>2</v>
      </c>
      <c r="AU134">
        <v>543</v>
      </c>
      <c r="AV134">
        <v>475</v>
      </c>
      <c r="AW134">
        <v>474</v>
      </c>
      <c r="AX134" s="2">
        <v>29.9</v>
      </c>
      <c r="AY134" s="3">
        <v>1</v>
      </c>
      <c r="AZ134" s="2">
        <v>33.700000000000003</v>
      </c>
      <c r="BA134" s="2">
        <v>27.4</v>
      </c>
      <c r="BB134" s="21">
        <v>1.5</v>
      </c>
      <c r="BC134">
        <v>1</v>
      </c>
      <c r="BD134" s="21">
        <v>-0.34600000000000003</v>
      </c>
      <c r="BE134" s="2">
        <v>27.7</v>
      </c>
      <c r="BF134" s="2">
        <v>31.8</v>
      </c>
      <c r="BG134" s="2">
        <v>26.3</v>
      </c>
      <c r="BH134" s="21">
        <v>3.0619999999999998</v>
      </c>
      <c r="BI134" s="21">
        <v>10.214</v>
      </c>
      <c r="BJ134" t="s">
        <v>2104</v>
      </c>
      <c r="BK134" s="2">
        <v>35.700000000000003</v>
      </c>
      <c r="BL134" t="s">
        <v>419</v>
      </c>
      <c r="BM134" s="2">
        <v>35.299999999999997</v>
      </c>
      <c r="BN134" t="s">
        <v>1854</v>
      </c>
      <c r="BO134" s="2">
        <v>34.700000000000003</v>
      </c>
      <c r="BP134" t="s">
        <v>104</v>
      </c>
      <c r="BQ134" s="2">
        <v>45.5</v>
      </c>
      <c r="BR134" t="s">
        <v>591</v>
      </c>
      <c r="BS134" s="2">
        <v>28.1</v>
      </c>
      <c r="BT134" s="32">
        <f t="shared" si="88"/>
        <v>8.7341772151898728E-2</v>
      </c>
      <c r="BU134" s="34">
        <f t="shared" si="89"/>
        <v>0.93711656441717794</v>
      </c>
      <c r="BV134" s="35">
        <f t="shared" si="90"/>
        <v>945.85074163236789</v>
      </c>
      <c r="BW134" s="32">
        <f t="shared" si="91"/>
        <v>2.4458336569076672E-2</v>
      </c>
      <c r="BX134" s="36">
        <f t="shared" si="92"/>
        <v>2.8248459071625884</v>
      </c>
      <c r="BY134" s="37">
        <f t="shared" si="93"/>
        <v>1.678531625995161</v>
      </c>
      <c r="BZ134" s="37">
        <f t="shared" si="94"/>
        <v>32.34243864722383</v>
      </c>
      <c r="CA134" s="37">
        <f t="shared" si="95"/>
        <v>26.69274683289866</v>
      </c>
      <c r="CB134" s="37">
        <f t="shared" si="96"/>
        <v>59.935860986754044</v>
      </c>
      <c r="CC134" s="37">
        <f t="shared" si="97"/>
        <v>49.209634498687407</v>
      </c>
      <c r="CD134" s="38">
        <f t="shared" si="98"/>
        <v>10.726226488066636</v>
      </c>
      <c r="CE134" s="3">
        <v>69</v>
      </c>
      <c r="CF134" s="3">
        <v>41</v>
      </c>
      <c r="CG134" s="3">
        <v>721</v>
      </c>
      <c r="CH134" s="3">
        <v>611</v>
      </c>
      <c r="CI134" s="3">
        <v>303</v>
      </c>
      <c r="CJ134" s="3">
        <v>242</v>
      </c>
      <c r="CK134" s="3">
        <v>308</v>
      </c>
      <c r="CL134" s="3">
        <v>371</v>
      </c>
      <c r="CM134" s="20">
        <f t="shared" si="99"/>
        <v>0.52735430761550894</v>
      </c>
      <c r="CN134" s="37">
        <f t="shared" si="100"/>
        <v>2.8710785013306022</v>
      </c>
      <c r="CO134" s="37">
        <f t="shared" si="101"/>
        <v>1.7377580402790485</v>
      </c>
      <c r="CP134" s="37">
        <f t="shared" si="102"/>
        <v>30.675207145795383</v>
      </c>
      <c r="CQ134" s="37">
        <f t="shared" si="103"/>
        <v>28.635230315902582</v>
      </c>
      <c r="CR134" s="37">
        <f t="shared" si="104"/>
        <v>58.277856597184325</v>
      </c>
      <c r="CS134" s="37">
        <f t="shared" si="105"/>
        <v>51.125345242992296</v>
      </c>
      <c r="CT134" s="22">
        <f t="shared" si="106"/>
        <v>3.5737151338746074</v>
      </c>
      <c r="CU134" s="35">
        <v>114</v>
      </c>
      <c r="CV134" s="35">
        <v>69</v>
      </c>
      <c r="CW134" s="35">
        <v>1104</v>
      </c>
      <c r="CX134" s="35">
        <v>1068</v>
      </c>
      <c r="CY134" s="35">
        <v>473</v>
      </c>
      <c r="CZ134" s="35">
        <v>409</v>
      </c>
      <c r="DA134" s="35">
        <v>484</v>
      </c>
      <c r="DB134" s="35">
        <v>623</v>
      </c>
      <c r="DC134">
        <v>20</v>
      </c>
      <c r="DD134">
        <v>12</v>
      </c>
      <c r="DE134" s="35">
        <f t="shared" si="107"/>
        <v>-8</v>
      </c>
      <c r="DF134" s="36">
        <f t="shared" si="108"/>
        <v>0.81879591511959071</v>
      </c>
      <c r="DG134" s="37">
        <f t="shared" si="109"/>
        <v>0.49127754907175447</v>
      </c>
      <c r="DH134" s="37">
        <f t="shared" si="110"/>
        <v>-0.3275183660478363</v>
      </c>
      <c r="DI134" s="2">
        <v>854.8</v>
      </c>
      <c r="DJ134">
        <v>36</v>
      </c>
      <c r="DK134">
        <v>23</v>
      </c>
      <c r="DL134">
        <v>-4.4000000000000004</v>
      </c>
      <c r="DM134">
        <v>886</v>
      </c>
      <c r="DN134">
        <v>688</v>
      </c>
      <c r="DO134">
        <v>1.3</v>
      </c>
      <c r="DP134">
        <v>667</v>
      </c>
      <c r="DQ134">
        <v>519</v>
      </c>
      <c r="DR134">
        <v>2.9</v>
      </c>
      <c r="DS134">
        <v>464</v>
      </c>
      <c r="DT134">
        <v>376</v>
      </c>
      <c r="DU134">
        <v>3</v>
      </c>
      <c r="DV134" s="39">
        <v>9.1999999999999993</v>
      </c>
      <c r="DW134" s="39">
        <v>9.1999999999999993</v>
      </c>
      <c r="DX134" s="39">
        <v>1.4</v>
      </c>
      <c r="DY134" s="39">
        <v>0.60000000000000009</v>
      </c>
      <c r="DZ134" s="39">
        <v>-5.5</v>
      </c>
      <c r="EA134" s="39">
        <v>5.7</v>
      </c>
    </row>
    <row r="135" spans="1:131" x14ac:dyDescent="0.2">
      <c r="A135" s="12" t="s">
        <v>819</v>
      </c>
      <c r="B135" s="12" t="s">
        <v>820</v>
      </c>
      <c r="C135" t="s">
        <v>818</v>
      </c>
      <c r="D135" t="s">
        <v>169</v>
      </c>
      <c r="E135" s="12" t="s">
        <v>178</v>
      </c>
      <c r="F135">
        <v>1</v>
      </c>
      <c r="G135">
        <v>0</v>
      </c>
      <c r="H135">
        <v>0</v>
      </c>
      <c r="I135" s="31">
        <f t="shared" si="74"/>
        <v>0</v>
      </c>
      <c r="J135">
        <v>0</v>
      </c>
      <c r="K135">
        <v>0</v>
      </c>
      <c r="L135" s="16">
        <f t="shared" si="75"/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 s="13">
        <f t="shared" si="76"/>
        <v>0</v>
      </c>
      <c r="T135" s="13">
        <f t="shared" si="77"/>
        <v>0</v>
      </c>
      <c r="U135" s="2">
        <v>10.7833333333</v>
      </c>
      <c r="V135" s="2">
        <v>10.7833333333</v>
      </c>
      <c r="W135">
        <v>10.78</v>
      </c>
      <c r="X135">
        <v>46.53</v>
      </c>
      <c r="Y135" s="32">
        <f t="shared" si="78"/>
        <v>0.18809980806142032</v>
      </c>
      <c r="Z135" s="15">
        <f t="shared" si="79"/>
        <v>0</v>
      </c>
      <c r="AA135">
        <v>0</v>
      </c>
      <c r="AB135">
        <v>3</v>
      </c>
      <c r="AC135">
        <v>0</v>
      </c>
      <c r="AD135" s="13">
        <f t="shared" si="80"/>
        <v>0</v>
      </c>
      <c r="AE135" s="13">
        <f t="shared" si="81"/>
        <v>0</v>
      </c>
      <c r="AF135" s="13">
        <f t="shared" si="82"/>
        <v>0</v>
      </c>
      <c r="AI135" s="17" t="str">
        <f t="shared" si="83"/>
        <v xml:space="preserve"> </v>
      </c>
      <c r="AJ135">
        <v>2</v>
      </c>
      <c r="AK135">
        <v>3</v>
      </c>
      <c r="AL135" s="32">
        <f t="shared" si="84"/>
        <v>0.5</v>
      </c>
      <c r="AM135">
        <v>2</v>
      </c>
      <c r="AN135">
        <v>0</v>
      </c>
      <c r="AO135" s="33">
        <f t="shared" si="85"/>
        <v>0.2</v>
      </c>
      <c r="AP135">
        <v>2</v>
      </c>
      <c r="AQ135">
        <v>1</v>
      </c>
      <c r="AR135" s="33">
        <f t="shared" si="86"/>
        <v>0.3</v>
      </c>
      <c r="AS135" s="33">
        <f t="shared" si="87"/>
        <v>0.7142857142857143</v>
      </c>
      <c r="AU135">
        <v>4</v>
      </c>
      <c r="AV135">
        <v>0</v>
      </c>
      <c r="AW135">
        <v>4</v>
      </c>
      <c r="AX135" s="2">
        <v>25.9</v>
      </c>
      <c r="AZ135" s="2">
        <v>32.799999999999997</v>
      </c>
      <c r="BA135" s="2">
        <v>21.3</v>
      </c>
      <c r="BB135" s="21">
        <v>-2.2090000000000001</v>
      </c>
      <c r="BD135" s="21">
        <v>10.499000000000001</v>
      </c>
      <c r="BE135" s="2">
        <v>21.9</v>
      </c>
      <c r="BF135" s="2">
        <v>23.3</v>
      </c>
      <c r="BG135" s="2">
        <v>21.5</v>
      </c>
      <c r="BH135" s="21">
        <v>-1.5209999999999999</v>
      </c>
      <c r="BI135" s="21">
        <v>-0.86899999999999999</v>
      </c>
      <c r="BJ135" t="s">
        <v>2791</v>
      </c>
      <c r="BK135" s="2">
        <v>44.2</v>
      </c>
      <c r="BL135" t="s">
        <v>3700</v>
      </c>
      <c r="BM135" s="2">
        <v>40</v>
      </c>
      <c r="BN135" t="s">
        <v>3451</v>
      </c>
      <c r="BO135" s="2">
        <v>40</v>
      </c>
      <c r="BP135" t="s">
        <v>2758</v>
      </c>
      <c r="BQ135" s="2">
        <v>98.5</v>
      </c>
      <c r="BR135" t="s">
        <v>491</v>
      </c>
      <c r="BS135" s="2">
        <v>1.5</v>
      </c>
      <c r="BT135" s="32">
        <f t="shared" si="88"/>
        <v>0</v>
      </c>
      <c r="BU135" s="34">
        <f t="shared" si="89"/>
        <v>0.5714285714285714</v>
      </c>
      <c r="BV135" s="35">
        <f t="shared" si="90"/>
        <v>571.42857142857144</v>
      </c>
      <c r="BW135" s="32">
        <f t="shared" si="91"/>
        <v>-0.4285714285714286</v>
      </c>
      <c r="BX135" s="36">
        <f t="shared" si="92"/>
        <v>0</v>
      </c>
      <c r="BY135" s="37">
        <f t="shared" si="93"/>
        <v>16.692426584286533</v>
      </c>
      <c r="BZ135" s="37">
        <f t="shared" si="94"/>
        <v>11.128284389524353</v>
      </c>
      <c r="CA135" s="37">
        <f t="shared" si="95"/>
        <v>38.948995363335236</v>
      </c>
      <c r="CB135" s="37">
        <f t="shared" si="96"/>
        <v>44.513137558097412</v>
      </c>
      <c r="CC135" s="37">
        <f t="shared" si="97"/>
        <v>77.897990726670471</v>
      </c>
      <c r="CD135" s="38">
        <f t="shared" si="98"/>
        <v>-33.384853168573059</v>
      </c>
      <c r="CE135" s="3">
        <v>0</v>
      </c>
      <c r="CF135" s="3">
        <v>3</v>
      </c>
      <c r="CG135" s="3">
        <v>2</v>
      </c>
      <c r="CH135" s="3">
        <v>4</v>
      </c>
      <c r="CI135" s="3">
        <v>4</v>
      </c>
      <c r="CJ135" s="3">
        <v>1</v>
      </c>
      <c r="CK135" s="3">
        <v>6</v>
      </c>
      <c r="CL135" s="3">
        <v>2</v>
      </c>
      <c r="CM135" s="20">
        <f t="shared" si="99"/>
        <v>-27.249710311430203</v>
      </c>
      <c r="CN135" s="37">
        <f t="shared" si="100"/>
        <v>1.2894906511927788</v>
      </c>
      <c r="CO135" s="37">
        <f t="shared" si="101"/>
        <v>2.5789813023855577</v>
      </c>
      <c r="CP135" s="37">
        <f t="shared" si="102"/>
        <v>30.947775628626694</v>
      </c>
      <c r="CQ135" s="37">
        <f t="shared" si="103"/>
        <v>21.92134107027724</v>
      </c>
      <c r="CR135" s="37">
        <f t="shared" si="104"/>
        <v>60.606060606060609</v>
      </c>
      <c r="CS135" s="37">
        <f t="shared" si="105"/>
        <v>43.84268214055448</v>
      </c>
      <c r="CT135" s="22">
        <f t="shared" si="106"/>
        <v>-50.148231634079188</v>
      </c>
      <c r="CU135" s="35">
        <v>1</v>
      </c>
      <c r="CV135" s="35">
        <v>2</v>
      </c>
      <c r="CW135" s="35">
        <v>23</v>
      </c>
      <c r="CX135" s="35">
        <v>15</v>
      </c>
      <c r="CY135" s="35">
        <v>9</v>
      </c>
      <c r="CZ135" s="35">
        <v>6</v>
      </c>
      <c r="DA135" s="35">
        <v>11</v>
      </c>
      <c r="DB135" s="35">
        <v>14</v>
      </c>
      <c r="DC135">
        <v>0</v>
      </c>
      <c r="DD135">
        <v>0</v>
      </c>
      <c r="DE135" s="35">
        <f t="shared" si="107"/>
        <v>0</v>
      </c>
      <c r="DF135" s="36">
        <f t="shared" si="108"/>
        <v>0</v>
      </c>
      <c r="DG135" s="37">
        <f t="shared" si="109"/>
        <v>0</v>
      </c>
      <c r="DH135" s="37">
        <f t="shared" si="110"/>
        <v>0</v>
      </c>
      <c r="DI135" s="2">
        <v>3.8</v>
      </c>
      <c r="DJ135">
        <v>0</v>
      </c>
      <c r="DK135">
        <v>2</v>
      </c>
      <c r="DL135">
        <v>-50</v>
      </c>
      <c r="DM135">
        <v>3</v>
      </c>
      <c r="DN135">
        <v>5</v>
      </c>
      <c r="DO135">
        <v>-17</v>
      </c>
      <c r="DP135">
        <v>3</v>
      </c>
      <c r="DQ135">
        <v>4</v>
      </c>
      <c r="DR135">
        <v>-11.3</v>
      </c>
      <c r="DS135">
        <v>1</v>
      </c>
      <c r="DT135">
        <v>3</v>
      </c>
      <c r="DU135">
        <v>-32.9</v>
      </c>
      <c r="DV135" s="39">
        <v>-0.2</v>
      </c>
      <c r="DW135" s="39">
        <v>-0.2</v>
      </c>
      <c r="DX135" s="39">
        <v>-0.1</v>
      </c>
      <c r="DY135" s="39">
        <v>0.1</v>
      </c>
      <c r="DZ135" s="39">
        <v>0</v>
      </c>
      <c r="EA135" s="39">
        <v>-0.1</v>
      </c>
    </row>
    <row r="136" spans="1:131" x14ac:dyDescent="0.2">
      <c r="A136" s="12" t="s">
        <v>823</v>
      </c>
      <c r="B136" s="12" t="s">
        <v>824</v>
      </c>
      <c r="C136" t="s">
        <v>822</v>
      </c>
      <c r="D136" t="s">
        <v>393</v>
      </c>
      <c r="E136" s="12" t="s">
        <v>148</v>
      </c>
      <c r="F136">
        <v>79</v>
      </c>
      <c r="G136">
        <v>7</v>
      </c>
      <c r="H136">
        <v>15</v>
      </c>
      <c r="I136" s="31">
        <f t="shared" si="74"/>
        <v>22</v>
      </c>
      <c r="J136">
        <v>7</v>
      </c>
      <c r="K136">
        <v>7</v>
      </c>
      <c r="L136" s="16">
        <f t="shared" si="75"/>
        <v>1.4920311970159377</v>
      </c>
      <c r="M136" s="15">
        <v>7</v>
      </c>
      <c r="N136" s="15">
        <v>7</v>
      </c>
      <c r="O136" s="15">
        <v>7</v>
      </c>
      <c r="P136">
        <v>81</v>
      </c>
      <c r="Q136">
        <v>48</v>
      </c>
      <c r="R136">
        <v>48</v>
      </c>
      <c r="S136" s="13">
        <f t="shared" si="76"/>
        <v>8.6419753086419748E-2</v>
      </c>
      <c r="T136" s="13">
        <f t="shared" si="77"/>
        <v>3.954802259887006E-2</v>
      </c>
      <c r="U136" s="2">
        <v>884.7</v>
      </c>
      <c r="V136" s="2">
        <v>11.1833333333</v>
      </c>
      <c r="W136">
        <v>10.96</v>
      </c>
      <c r="X136">
        <v>36.840000000000003</v>
      </c>
      <c r="Y136" s="32">
        <f t="shared" si="78"/>
        <v>0.2292887029288703</v>
      </c>
      <c r="Z136" s="15">
        <f t="shared" si="79"/>
        <v>85.235294117647058</v>
      </c>
      <c r="AA136">
        <v>20</v>
      </c>
      <c r="AB136">
        <v>72</v>
      </c>
      <c r="AC136">
        <v>91</v>
      </c>
      <c r="AD136" s="13">
        <f t="shared" si="80"/>
        <v>0.20588235294117646</v>
      </c>
      <c r="AE136" s="13">
        <f t="shared" si="81"/>
        <v>0.41176470588235292</v>
      </c>
      <c r="AF136" s="13">
        <f t="shared" si="82"/>
        <v>0.61764705882352944</v>
      </c>
      <c r="AG136">
        <v>31</v>
      </c>
      <c r="AH136">
        <v>35</v>
      </c>
      <c r="AI136" s="17">
        <f t="shared" si="83"/>
        <v>0.46969696969696972</v>
      </c>
      <c r="AJ136">
        <v>145</v>
      </c>
      <c r="AK136">
        <v>168</v>
      </c>
      <c r="AL136" s="32">
        <f t="shared" si="84"/>
        <v>0.35689851767388825</v>
      </c>
      <c r="AM136">
        <v>136</v>
      </c>
      <c r="AN136">
        <v>113</v>
      </c>
      <c r="AO136" s="33">
        <f t="shared" si="85"/>
        <v>0.2839224629418472</v>
      </c>
      <c r="AP136">
        <v>141</v>
      </c>
      <c r="AQ136">
        <v>174</v>
      </c>
      <c r="AR136" s="33">
        <f t="shared" si="86"/>
        <v>0.35917901938426455</v>
      </c>
      <c r="AS136" s="33">
        <f t="shared" si="87"/>
        <v>0.55693950177935947</v>
      </c>
      <c r="AT136">
        <v>11</v>
      </c>
      <c r="AU136">
        <v>329</v>
      </c>
      <c r="AV136">
        <v>321</v>
      </c>
      <c r="AW136">
        <v>286</v>
      </c>
      <c r="AX136" s="2">
        <v>28.2</v>
      </c>
      <c r="AY136" s="3">
        <v>8</v>
      </c>
      <c r="AZ136" s="2">
        <v>32.700000000000003</v>
      </c>
      <c r="BA136" s="2">
        <v>25.2</v>
      </c>
      <c r="BB136" s="21">
        <v>0.113</v>
      </c>
      <c r="BC136">
        <v>7</v>
      </c>
      <c r="BD136" s="21">
        <v>5.5E-2</v>
      </c>
      <c r="BE136" s="2">
        <v>28.8</v>
      </c>
      <c r="BF136" s="2">
        <v>32.5</v>
      </c>
      <c r="BG136" s="2">
        <v>25.1</v>
      </c>
      <c r="BH136" s="21">
        <v>-0.26400000000000001</v>
      </c>
      <c r="BI136" s="21">
        <v>1.242</v>
      </c>
      <c r="BJ136" t="s">
        <v>1164</v>
      </c>
      <c r="BK136" s="2">
        <v>53.8</v>
      </c>
      <c r="BL136" t="s">
        <v>3652</v>
      </c>
      <c r="BM136" s="2">
        <v>46.7</v>
      </c>
      <c r="BN136" t="s">
        <v>892</v>
      </c>
      <c r="BO136" s="2">
        <v>23.4</v>
      </c>
      <c r="BP136" t="s">
        <v>1090</v>
      </c>
      <c r="BQ136" s="2">
        <v>36.200000000000003</v>
      </c>
      <c r="BR136" t="s">
        <v>1528</v>
      </c>
      <c r="BS136" s="2">
        <v>33.9</v>
      </c>
      <c r="BT136" s="32">
        <f t="shared" si="88"/>
        <v>8.2125603864734303E-2</v>
      </c>
      <c r="BU136" s="34">
        <f t="shared" si="89"/>
        <v>0.8787185354691075</v>
      </c>
      <c r="BV136" s="35">
        <f t="shared" si="90"/>
        <v>886.93109585558091</v>
      </c>
      <c r="BW136" s="32">
        <f t="shared" si="91"/>
        <v>-3.9155860666158199E-2</v>
      </c>
      <c r="BX136" s="36">
        <f t="shared" si="92"/>
        <v>2.3090418608229699</v>
      </c>
      <c r="BY136" s="37">
        <f t="shared" si="93"/>
        <v>3.599388783047571</v>
      </c>
      <c r="BZ136" s="37">
        <f t="shared" si="94"/>
        <v>28.115980305314988</v>
      </c>
      <c r="CA136" s="37">
        <f t="shared" si="95"/>
        <v>29.67797921116582</v>
      </c>
      <c r="CB136" s="37">
        <f t="shared" si="96"/>
        <v>55.892395631097187</v>
      </c>
      <c r="CC136" s="37">
        <f t="shared" si="97"/>
        <v>55.14535267612505</v>
      </c>
      <c r="CD136" s="38">
        <f t="shared" si="98"/>
        <v>0.74704295497213735</v>
      </c>
      <c r="CE136" s="3">
        <v>34</v>
      </c>
      <c r="CF136" s="3">
        <v>53</v>
      </c>
      <c r="CG136" s="3">
        <v>380</v>
      </c>
      <c r="CH136" s="3">
        <v>384</v>
      </c>
      <c r="CI136" s="3">
        <v>187</v>
      </c>
      <c r="CJ136" s="3">
        <v>181</v>
      </c>
      <c r="CK136" s="3">
        <v>194</v>
      </c>
      <c r="CL136" s="3">
        <v>222</v>
      </c>
      <c r="CM136" s="20">
        <f t="shared" si="99"/>
        <v>-1.8965050877324909</v>
      </c>
      <c r="CN136" s="37">
        <f t="shared" si="100"/>
        <v>2.5770007834082378</v>
      </c>
      <c r="CO136" s="37">
        <f t="shared" si="101"/>
        <v>2.1234486455283883</v>
      </c>
      <c r="CP136" s="37">
        <f t="shared" si="102"/>
        <v>30.985857419700658</v>
      </c>
      <c r="CQ136" s="37">
        <f t="shared" si="103"/>
        <v>28.924256792974063</v>
      </c>
      <c r="CR136" s="37">
        <f t="shared" si="104"/>
        <v>59.291634024656744</v>
      </c>
      <c r="CS136" s="37">
        <f t="shared" si="105"/>
        <v>57.023873335257491</v>
      </c>
      <c r="CT136" s="22">
        <f t="shared" si="106"/>
        <v>-1.5207177344271159</v>
      </c>
      <c r="CU136" s="35">
        <v>125</v>
      </c>
      <c r="CV136" s="35">
        <v>103</v>
      </c>
      <c r="CW136" s="35">
        <v>1378</v>
      </c>
      <c r="CX136" s="35">
        <v>1300</v>
      </c>
      <c r="CY136" s="35">
        <v>645</v>
      </c>
      <c r="CZ136" s="35">
        <v>597</v>
      </c>
      <c r="DA136" s="35">
        <v>766</v>
      </c>
      <c r="DB136" s="35">
        <v>728</v>
      </c>
      <c r="DC136">
        <v>12</v>
      </c>
      <c r="DD136">
        <v>8</v>
      </c>
      <c r="DE136" s="35">
        <f t="shared" si="107"/>
        <v>-4</v>
      </c>
      <c r="DF136" s="36">
        <f t="shared" si="108"/>
        <v>0.81495595087869543</v>
      </c>
      <c r="DG136" s="37">
        <f t="shared" si="109"/>
        <v>0.54330396725246355</v>
      </c>
      <c r="DH136" s="37">
        <f t="shared" si="110"/>
        <v>-0.27165198362623177</v>
      </c>
      <c r="DI136" s="2">
        <v>509.4</v>
      </c>
      <c r="DJ136">
        <v>20</v>
      </c>
      <c r="DK136">
        <v>34</v>
      </c>
      <c r="DL136">
        <v>-18.100000000000001</v>
      </c>
      <c r="DM136">
        <v>484</v>
      </c>
      <c r="DN136">
        <v>485</v>
      </c>
      <c r="DO136">
        <v>-1.9</v>
      </c>
      <c r="DP136">
        <v>362</v>
      </c>
      <c r="DQ136">
        <v>367</v>
      </c>
      <c r="DR136">
        <v>-2.9</v>
      </c>
      <c r="DS136">
        <v>251</v>
      </c>
      <c r="DT136">
        <v>262</v>
      </c>
      <c r="DU136">
        <v>-3.5</v>
      </c>
      <c r="DV136" s="39">
        <v>-2.9</v>
      </c>
      <c r="DW136" s="39">
        <v>-2.9</v>
      </c>
      <c r="DX136" s="39">
        <v>-0.7</v>
      </c>
      <c r="DY136" s="39">
        <v>-0.1</v>
      </c>
      <c r="DZ136" s="39">
        <v>-1.1000000000000001</v>
      </c>
      <c r="EA136" s="39">
        <v>-4.8</v>
      </c>
    </row>
    <row r="137" spans="1:131" x14ac:dyDescent="0.2">
      <c r="A137" s="12" t="s">
        <v>160</v>
      </c>
      <c r="B137" s="12" t="s">
        <v>827</v>
      </c>
      <c r="C137" t="s">
        <v>826</v>
      </c>
      <c r="D137" t="s">
        <v>210</v>
      </c>
      <c r="E137" s="12" t="s">
        <v>156</v>
      </c>
      <c r="F137">
        <v>82</v>
      </c>
      <c r="G137">
        <v>14</v>
      </c>
      <c r="H137">
        <v>22</v>
      </c>
      <c r="I137" s="31">
        <f t="shared" si="74"/>
        <v>36</v>
      </c>
      <c r="J137">
        <v>16</v>
      </c>
      <c r="K137">
        <v>6</v>
      </c>
      <c r="L137" s="16">
        <f t="shared" si="75"/>
        <v>2.0499193318781437</v>
      </c>
      <c r="M137" s="15">
        <v>14</v>
      </c>
      <c r="N137" s="15">
        <v>15</v>
      </c>
      <c r="O137" s="15">
        <v>7</v>
      </c>
      <c r="P137">
        <v>143</v>
      </c>
      <c r="Q137">
        <v>40</v>
      </c>
      <c r="R137">
        <v>39</v>
      </c>
      <c r="S137" s="13">
        <f t="shared" si="76"/>
        <v>9.7902097902097904E-2</v>
      </c>
      <c r="T137" s="13">
        <f t="shared" si="77"/>
        <v>6.3063063063063057E-2</v>
      </c>
      <c r="U137" s="2">
        <v>1053.7</v>
      </c>
      <c r="V137" s="2">
        <v>12.85</v>
      </c>
      <c r="W137">
        <v>12.68</v>
      </c>
      <c r="X137">
        <v>35.32</v>
      </c>
      <c r="Y137" s="32">
        <f t="shared" si="78"/>
        <v>0.26416666666666666</v>
      </c>
      <c r="Z137" s="15">
        <f t="shared" si="79"/>
        <v>163.84</v>
      </c>
      <c r="AA137">
        <v>18</v>
      </c>
      <c r="AB137">
        <v>134</v>
      </c>
      <c r="AC137">
        <v>97</v>
      </c>
      <c r="AD137" s="13">
        <f t="shared" si="80"/>
        <v>0.28000000000000003</v>
      </c>
      <c r="AE137" s="13">
        <f t="shared" si="81"/>
        <v>0.44</v>
      </c>
      <c r="AF137" s="13">
        <f t="shared" si="82"/>
        <v>0.72</v>
      </c>
      <c r="AG137">
        <v>14</v>
      </c>
      <c r="AH137">
        <v>17</v>
      </c>
      <c r="AI137" s="17">
        <f t="shared" si="83"/>
        <v>0.45161290322580644</v>
      </c>
      <c r="AJ137">
        <v>132</v>
      </c>
      <c r="AK137">
        <v>137</v>
      </c>
      <c r="AL137" s="32">
        <f t="shared" si="84"/>
        <v>0.26192794547224929</v>
      </c>
      <c r="AM137">
        <v>177</v>
      </c>
      <c r="AN137">
        <v>167</v>
      </c>
      <c r="AO137" s="33">
        <f t="shared" si="85"/>
        <v>0.3349561830574489</v>
      </c>
      <c r="AP137">
        <v>195</v>
      </c>
      <c r="AQ137">
        <v>219</v>
      </c>
      <c r="AR137" s="33">
        <f t="shared" si="86"/>
        <v>0.40311587147030187</v>
      </c>
      <c r="AS137" s="33">
        <f t="shared" si="87"/>
        <v>0.43882544861337686</v>
      </c>
      <c r="AT137">
        <v>1</v>
      </c>
      <c r="AU137">
        <v>345</v>
      </c>
      <c r="AV137">
        <v>396</v>
      </c>
      <c r="AW137">
        <v>337</v>
      </c>
      <c r="AX137" s="2">
        <v>28.4</v>
      </c>
      <c r="AY137" s="3">
        <v>9</v>
      </c>
      <c r="AZ137" s="2">
        <v>32.200000000000003</v>
      </c>
      <c r="BA137" s="2">
        <v>25.9</v>
      </c>
      <c r="BB137" s="21">
        <v>0.755</v>
      </c>
      <c r="BC137">
        <v>4</v>
      </c>
      <c r="BD137" s="21">
        <v>0.63500000000000001</v>
      </c>
      <c r="BE137" s="2">
        <v>28.7</v>
      </c>
      <c r="BF137" s="2">
        <v>32.299999999999997</v>
      </c>
      <c r="BG137" s="2">
        <v>25.2</v>
      </c>
      <c r="BH137" s="21">
        <v>0.63</v>
      </c>
      <c r="BI137" s="21">
        <v>-4.3879999999999999</v>
      </c>
      <c r="BJ137" t="s">
        <v>3603</v>
      </c>
      <c r="BK137" s="2">
        <v>81.3</v>
      </c>
      <c r="BL137" t="s">
        <v>1298</v>
      </c>
      <c r="BM137" s="2">
        <v>34.299999999999997</v>
      </c>
      <c r="BN137" t="s">
        <v>1565</v>
      </c>
      <c r="BO137" s="2">
        <v>23.5</v>
      </c>
      <c r="BP137" t="s">
        <v>787</v>
      </c>
      <c r="BQ137" s="2">
        <v>37.4</v>
      </c>
      <c r="BR137" t="s">
        <v>209</v>
      </c>
      <c r="BS137" s="2">
        <v>36</v>
      </c>
      <c r="BT137" s="32">
        <f t="shared" si="88"/>
        <v>9.765625E-2</v>
      </c>
      <c r="BU137" s="34">
        <f t="shared" si="89"/>
        <v>0.92160278745644597</v>
      </c>
      <c r="BV137" s="35">
        <f t="shared" si="90"/>
        <v>931.36841245644598</v>
      </c>
      <c r="BW137" s="32">
        <f t="shared" si="91"/>
        <v>1.9259037456445971E-2</v>
      </c>
      <c r="BX137" s="36">
        <f t="shared" si="92"/>
        <v>2.8471101831640886</v>
      </c>
      <c r="BY137" s="37">
        <f t="shared" si="93"/>
        <v>2.5623991648476796</v>
      </c>
      <c r="BZ137" s="37">
        <f t="shared" si="94"/>
        <v>29.154408275600264</v>
      </c>
      <c r="CA137" s="37">
        <f t="shared" si="95"/>
        <v>32.684824902723733</v>
      </c>
      <c r="CB137" s="37">
        <f t="shared" si="96"/>
        <v>53.070133814178611</v>
      </c>
      <c r="CC137" s="37">
        <f t="shared" si="97"/>
        <v>60.074024864762265</v>
      </c>
      <c r="CD137" s="38">
        <f t="shared" si="98"/>
        <v>-7.003891050583654</v>
      </c>
      <c r="CE137" s="3">
        <v>50</v>
      </c>
      <c r="CF137" s="3">
        <v>45</v>
      </c>
      <c r="CG137" s="3">
        <v>462</v>
      </c>
      <c r="CH137" s="3">
        <v>529</v>
      </c>
      <c r="CI137" s="3">
        <v>179</v>
      </c>
      <c r="CJ137" s="3">
        <v>209</v>
      </c>
      <c r="CK137" s="3">
        <v>272</v>
      </c>
      <c r="CL137" s="3">
        <v>241</v>
      </c>
      <c r="CM137" s="20">
        <f t="shared" si="99"/>
        <v>-0.60270181730469474</v>
      </c>
      <c r="CN137" s="37">
        <f t="shared" si="100"/>
        <v>1.9266359141507607</v>
      </c>
      <c r="CO137" s="37">
        <f t="shared" si="101"/>
        <v>2.3823992486810486</v>
      </c>
      <c r="CP137" s="37">
        <f t="shared" si="102"/>
        <v>26.620722039609973</v>
      </c>
      <c r="CQ137" s="37">
        <f t="shared" si="103"/>
        <v>31.074772808883242</v>
      </c>
      <c r="CR137" s="37">
        <f t="shared" si="104"/>
        <v>52.226334834129766</v>
      </c>
      <c r="CS137" s="37">
        <f t="shared" si="105"/>
        <v>56.369637875314197</v>
      </c>
      <c r="CT137" s="22">
        <f t="shared" si="106"/>
        <v>-2.8605880093992226</v>
      </c>
      <c r="CU137" s="35">
        <v>93</v>
      </c>
      <c r="CV137" s="35">
        <v>115</v>
      </c>
      <c r="CW137" s="35">
        <v>1192</v>
      </c>
      <c r="CX137" s="35">
        <v>1385</v>
      </c>
      <c r="CY137" s="35">
        <v>555</v>
      </c>
      <c r="CZ137" s="35">
        <v>545</v>
      </c>
      <c r="DA137" s="35">
        <v>676</v>
      </c>
      <c r="DB137" s="35">
        <v>681</v>
      </c>
      <c r="DC137">
        <v>13</v>
      </c>
      <c r="DD137">
        <v>13</v>
      </c>
      <c r="DE137" s="35">
        <f t="shared" si="107"/>
        <v>0</v>
      </c>
      <c r="DF137" s="36">
        <f t="shared" si="108"/>
        <v>0.74024864762266296</v>
      </c>
      <c r="DG137" s="37">
        <f t="shared" si="109"/>
        <v>0.74024864762266296</v>
      </c>
      <c r="DH137" s="37">
        <f t="shared" si="110"/>
        <v>0</v>
      </c>
      <c r="DI137" s="2">
        <v>649.29999999999995</v>
      </c>
      <c r="DJ137">
        <v>33</v>
      </c>
      <c r="DK137">
        <v>29</v>
      </c>
      <c r="DL137">
        <v>9.1999999999999993</v>
      </c>
      <c r="DM137">
        <v>570</v>
      </c>
      <c r="DN137">
        <v>674</v>
      </c>
      <c r="DO137">
        <v>-2.5</v>
      </c>
      <c r="DP137">
        <v>430</v>
      </c>
      <c r="DQ137">
        <v>492</v>
      </c>
      <c r="DR137">
        <v>-1.2</v>
      </c>
      <c r="DS137">
        <v>320</v>
      </c>
      <c r="DT137">
        <v>357</v>
      </c>
      <c r="DU137">
        <v>0.4</v>
      </c>
      <c r="DV137" s="39">
        <v>-1.9</v>
      </c>
      <c r="DW137" s="39">
        <v>-1.9</v>
      </c>
      <c r="DX137" s="39">
        <v>1.6</v>
      </c>
      <c r="DY137" s="39">
        <v>-0.4</v>
      </c>
      <c r="DZ137" s="39">
        <v>2.6</v>
      </c>
      <c r="EA137" s="39">
        <v>2</v>
      </c>
    </row>
    <row r="138" spans="1:131" x14ac:dyDescent="0.2">
      <c r="A138" s="12" t="s">
        <v>654</v>
      </c>
      <c r="B138" s="12" t="s">
        <v>831</v>
      </c>
      <c r="C138" t="s">
        <v>830</v>
      </c>
      <c r="D138" t="s">
        <v>460</v>
      </c>
      <c r="E138" s="12" t="s">
        <v>170</v>
      </c>
      <c r="F138">
        <v>80</v>
      </c>
      <c r="G138">
        <v>5</v>
      </c>
      <c r="H138">
        <v>15</v>
      </c>
      <c r="I138" s="31">
        <f t="shared" si="74"/>
        <v>20</v>
      </c>
      <c r="J138">
        <v>8</v>
      </c>
      <c r="K138">
        <v>7</v>
      </c>
      <c r="L138" s="16">
        <f t="shared" si="75"/>
        <v>1.5561847537120819</v>
      </c>
      <c r="M138" s="15">
        <v>5</v>
      </c>
      <c r="N138" s="15">
        <v>8</v>
      </c>
      <c r="O138" s="15">
        <v>7</v>
      </c>
      <c r="P138">
        <v>46</v>
      </c>
      <c r="Q138">
        <v>15</v>
      </c>
      <c r="R138">
        <v>24</v>
      </c>
      <c r="S138" s="13">
        <f t="shared" si="76"/>
        <v>0.10869565217391304</v>
      </c>
      <c r="T138" s="13">
        <f t="shared" si="77"/>
        <v>5.8823529411764705E-2</v>
      </c>
      <c r="U138" s="2">
        <v>771.11666666669998</v>
      </c>
      <c r="V138" s="2">
        <v>9.6333333332999995</v>
      </c>
      <c r="W138">
        <v>9.51</v>
      </c>
      <c r="X138">
        <v>38.99</v>
      </c>
      <c r="Y138" s="32">
        <f t="shared" si="78"/>
        <v>0.19608247422680411</v>
      </c>
      <c r="Z138" s="15">
        <f t="shared" si="79"/>
        <v>101.51724137931033</v>
      </c>
      <c r="AA138">
        <v>9</v>
      </c>
      <c r="AB138">
        <v>116</v>
      </c>
      <c r="AC138">
        <v>101</v>
      </c>
      <c r="AD138" s="13">
        <f t="shared" si="80"/>
        <v>0.17241379310344829</v>
      </c>
      <c r="AE138" s="13">
        <f t="shared" si="81"/>
        <v>0.51724137931034486</v>
      </c>
      <c r="AF138" s="13">
        <f t="shared" si="82"/>
        <v>0.68965517241379315</v>
      </c>
      <c r="AG138">
        <v>174</v>
      </c>
      <c r="AH138">
        <v>153</v>
      </c>
      <c r="AI138" s="17">
        <f t="shared" si="83"/>
        <v>0.5321100917431193</v>
      </c>
      <c r="AJ138">
        <v>83</v>
      </c>
      <c r="AK138">
        <v>89</v>
      </c>
      <c r="AL138" s="32">
        <f t="shared" si="84"/>
        <v>0.25</v>
      </c>
      <c r="AM138">
        <v>135</v>
      </c>
      <c r="AN138">
        <v>119</v>
      </c>
      <c r="AO138" s="33">
        <f t="shared" si="85"/>
        <v>0.3691860465116279</v>
      </c>
      <c r="AP138">
        <v>141</v>
      </c>
      <c r="AQ138">
        <v>121</v>
      </c>
      <c r="AR138" s="33">
        <f t="shared" si="86"/>
        <v>0.3808139534883721</v>
      </c>
      <c r="AS138" s="33">
        <f t="shared" si="87"/>
        <v>0.40375586854460094</v>
      </c>
      <c r="AT138">
        <v>2</v>
      </c>
      <c r="AU138">
        <v>236</v>
      </c>
      <c r="AV138">
        <v>264</v>
      </c>
      <c r="AW138">
        <v>252</v>
      </c>
      <c r="AX138" s="2">
        <v>27.5</v>
      </c>
      <c r="AY138" s="3">
        <v>13</v>
      </c>
      <c r="AZ138" s="2">
        <v>32.5</v>
      </c>
      <c r="BA138" s="2">
        <v>24.2</v>
      </c>
      <c r="BB138" s="21">
        <v>-0.66300000000000003</v>
      </c>
      <c r="BC138">
        <v>14</v>
      </c>
      <c r="BD138" s="21">
        <v>-0.63</v>
      </c>
      <c r="BE138" s="2">
        <v>27.6</v>
      </c>
      <c r="BF138" s="2">
        <v>33.200000000000003</v>
      </c>
      <c r="BG138" s="2">
        <v>21.9</v>
      </c>
      <c r="BH138" s="21">
        <v>-0.221</v>
      </c>
      <c r="BI138" s="21">
        <v>0.68</v>
      </c>
      <c r="BJ138" t="s">
        <v>1663</v>
      </c>
      <c r="BK138" s="2">
        <v>40.799999999999997</v>
      </c>
      <c r="BL138" t="s">
        <v>2534</v>
      </c>
      <c r="BM138" s="2">
        <v>22.4</v>
      </c>
      <c r="BN138" t="s">
        <v>2045</v>
      </c>
      <c r="BO138" s="2">
        <v>18.100000000000001</v>
      </c>
      <c r="BP138" t="s">
        <v>3710</v>
      </c>
      <c r="BQ138" s="2">
        <v>39.5</v>
      </c>
      <c r="BR138" t="s">
        <v>3333</v>
      </c>
      <c r="BS138" s="2">
        <v>29</v>
      </c>
      <c r="BT138" s="32">
        <f t="shared" si="88"/>
        <v>7.880434782608696E-2</v>
      </c>
      <c r="BU138" s="34">
        <f t="shared" si="89"/>
        <v>0.93121693121693117</v>
      </c>
      <c r="BV138" s="35">
        <f t="shared" si="90"/>
        <v>939.09736599953987</v>
      </c>
      <c r="BW138" s="32">
        <f t="shared" si="91"/>
        <v>1.0021279043018125E-2</v>
      </c>
      <c r="BX138" s="36">
        <f t="shared" si="92"/>
        <v>2.2577854671358404</v>
      </c>
      <c r="BY138" s="37">
        <f t="shared" si="93"/>
        <v>2.0242214532942016</v>
      </c>
      <c r="BZ138" s="37">
        <f t="shared" si="94"/>
        <v>28.650519031241004</v>
      </c>
      <c r="CA138" s="37">
        <f t="shared" si="95"/>
        <v>29.429065744046465</v>
      </c>
      <c r="CB138" s="37">
        <f t="shared" si="96"/>
        <v>54.653979238943442</v>
      </c>
      <c r="CC138" s="37">
        <f t="shared" si="97"/>
        <v>51.384083045160494</v>
      </c>
      <c r="CD138" s="38">
        <f t="shared" si="98"/>
        <v>3.269896193782948</v>
      </c>
      <c r="CE138" s="3">
        <v>29</v>
      </c>
      <c r="CF138" s="3">
        <v>26</v>
      </c>
      <c r="CG138" s="3">
        <v>339</v>
      </c>
      <c r="CH138" s="3">
        <v>352</v>
      </c>
      <c r="CI138" s="3">
        <v>134</v>
      </c>
      <c r="CJ138" s="3">
        <v>127</v>
      </c>
      <c r="CK138" s="3">
        <v>155</v>
      </c>
      <c r="CL138" s="3">
        <v>200</v>
      </c>
      <c r="CM138" s="20">
        <f t="shared" si="99"/>
        <v>4.1797553487125256</v>
      </c>
      <c r="CN138" s="37">
        <f t="shared" si="100"/>
        <v>2.2121056681200306</v>
      </c>
      <c r="CO138" s="37">
        <f t="shared" si="101"/>
        <v>2.3082841754295971</v>
      </c>
      <c r="CP138" s="37">
        <f t="shared" si="102"/>
        <v>29.507566042575018</v>
      </c>
      <c r="CQ138" s="37">
        <f t="shared" si="103"/>
        <v>29.815337265965628</v>
      </c>
      <c r="CR138" s="37">
        <f t="shared" si="104"/>
        <v>55.898948448320084</v>
      </c>
      <c r="CS138" s="37">
        <f t="shared" si="105"/>
        <v>55.822005642472426</v>
      </c>
      <c r="CT138" s="22">
        <f t="shared" si="106"/>
        <v>3.1929533879352903</v>
      </c>
      <c r="CU138" s="35">
        <v>115</v>
      </c>
      <c r="CV138" s="35">
        <v>120</v>
      </c>
      <c r="CW138" s="35">
        <v>1419</v>
      </c>
      <c r="CX138" s="35">
        <v>1430</v>
      </c>
      <c r="CY138" s="35">
        <v>629</v>
      </c>
      <c r="CZ138" s="35">
        <v>629</v>
      </c>
      <c r="DA138" s="35">
        <v>723</v>
      </c>
      <c r="DB138" s="35">
        <v>743</v>
      </c>
      <c r="DC138">
        <v>15</v>
      </c>
      <c r="DD138">
        <v>21</v>
      </c>
      <c r="DE138" s="35">
        <f t="shared" si="107"/>
        <v>6</v>
      </c>
      <c r="DF138" s="36">
        <f t="shared" si="108"/>
        <v>1.1678200692081933</v>
      </c>
      <c r="DG138" s="37">
        <f t="shared" si="109"/>
        <v>1.6349480968914705</v>
      </c>
      <c r="DH138" s="37">
        <f t="shared" si="110"/>
        <v>0.46712802768327727</v>
      </c>
      <c r="DI138" s="2">
        <v>457.1</v>
      </c>
      <c r="DJ138">
        <v>18</v>
      </c>
      <c r="DK138">
        <v>16</v>
      </c>
      <c r="DL138">
        <v>0.7</v>
      </c>
      <c r="DM138">
        <v>425</v>
      </c>
      <c r="DN138">
        <v>400</v>
      </c>
      <c r="DO138">
        <v>2.2000000000000002</v>
      </c>
      <c r="DP138">
        <v>308</v>
      </c>
      <c r="DQ138">
        <v>300</v>
      </c>
      <c r="DR138">
        <v>0.9</v>
      </c>
      <c r="DS138">
        <v>223</v>
      </c>
      <c r="DT138">
        <v>238</v>
      </c>
      <c r="DU138">
        <v>-1.8</v>
      </c>
      <c r="DV138" s="39">
        <v>-5.0999999999999996</v>
      </c>
      <c r="DW138" s="39">
        <v>-5.0999999999999996</v>
      </c>
      <c r="DX138" s="39">
        <v>1.7000000000000002</v>
      </c>
      <c r="DY138" s="39">
        <v>-1.2</v>
      </c>
      <c r="DZ138" s="39">
        <v>2.8</v>
      </c>
      <c r="EA138" s="39">
        <v>-1.8</v>
      </c>
    </row>
    <row r="139" spans="1:131" x14ac:dyDescent="0.2">
      <c r="A139" s="12" t="s">
        <v>833</v>
      </c>
      <c r="B139" s="12" t="s">
        <v>834</v>
      </c>
      <c r="C139" t="s">
        <v>832</v>
      </c>
      <c r="D139" t="s">
        <v>300</v>
      </c>
      <c r="E139" s="12" t="s">
        <v>170</v>
      </c>
      <c r="F139">
        <v>80</v>
      </c>
      <c r="G139">
        <v>5</v>
      </c>
      <c r="H139">
        <v>7</v>
      </c>
      <c r="I139" s="31">
        <f t="shared" si="74"/>
        <v>12</v>
      </c>
      <c r="J139">
        <v>6</v>
      </c>
      <c r="K139">
        <v>1</v>
      </c>
      <c r="L139" s="16">
        <f t="shared" si="75"/>
        <v>0.83947066710716234</v>
      </c>
      <c r="M139" s="15">
        <v>5</v>
      </c>
      <c r="N139" s="15">
        <v>6</v>
      </c>
      <c r="O139" s="15">
        <v>1</v>
      </c>
      <c r="P139">
        <v>70</v>
      </c>
      <c r="Q139">
        <v>33</v>
      </c>
      <c r="R139">
        <v>24</v>
      </c>
      <c r="S139" s="13">
        <f t="shared" si="76"/>
        <v>7.1428571428571425E-2</v>
      </c>
      <c r="T139" s="13">
        <f t="shared" si="77"/>
        <v>3.937007874015748E-2</v>
      </c>
      <c r="U139" s="2">
        <v>857.68333333329997</v>
      </c>
      <c r="V139" s="2">
        <v>10.7166666667</v>
      </c>
      <c r="W139">
        <v>10.57</v>
      </c>
      <c r="X139">
        <v>37.590000000000003</v>
      </c>
      <c r="Y139" s="32">
        <f t="shared" si="78"/>
        <v>0.21947674418604651</v>
      </c>
      <c r="Z139" s="15">
        <f t="shared" si="79"/>
        <v>132</v>
      </c>
      <c r="AA139">
        <v>26</v>
      </c>
      <c r="AB139">
        <v>125</v>
      </c>
      <c r="AC139">
        <v>93</v>
      </c>
      <c r="AD139" s="13">
        <f t="shared" si="80"/>
        <v>0.29411764705882354</v>
      </c>
      <c r="AE139" s="13">
        <f t="shared" si="81"/>
        <v>0.41176470588235292</v>
      </c>
      <c r="AF139" s="13">
        <f t="shared" si="82"/>
        <v>0.70588235294117641</v>
      </c>
      <c r="AG139">
        <v>398</v>
      </c>
      <c r="AH139">
        <v>380</v>
      </c>
      <c r="AI139" s="17">
        <f t="shared" si="83"/>
        <v>0.51156812339331614</v>
      </c>
      <c r="AJ139">
        <v>108</v>
      </c>
      <c r="AK139">
        <v>109</v>
      </c>
      <c r="AL139" s="32">
        <f t="shared" si="84"/>
        <v>0.26724137931034481</v>
      </c>
      <c r="AM139">
        <v>136</v>
      </c>
      <c r="AN139">
        <v>128</v>
      </c>
      <c r="AO139" s="33">
        <f t="shared" si="85"/>
        <v>0.3251231527093596</v>
      </c>
      <c r="AP139">
        <v>169</v>
      </c>
      <c r="AQ139">
        <v>162</v>
      </c>
      <c r="AR139" s="33">
        <f t="shared" si="86"/>
        <v>0.40763546798029554</v>
      </c>
      <c r="AS139" s="33">
        <f t="shared" si="87"/>
        <v>0.45114345114345117</v>
      </c>
      <c r="AT139">
        <v>2</v>
      </c>
      <c r="AU139">
        <v>282</v>
      </c>
      <c r="AV139">
        <v>326</v>
      </c>
      <c r="AW139">
        <v>262</v>
      </c>
      <c r="AX139" s="2">
        <v>27.3</v>
      </c>
      <c r="AY139" s="3">
        <v>12</v>
      </c>
      <c r="AZ139" s="2">
        <v>32</v>
      </c>
      <c r="BA139" s="2">
        <v>24.1</v>
      </c>
      <c r="BB139" s="21">
        <v>-0.42299999999999999</v>
      </c>
      <c r="BC139">
        <v>13</v>
      </c>
      <c r="BD139" s="21">
        <v>3.3000000000000002E-2</v>
      </c>
      <c r="BE139" s="2">
        <v>26</v>
      </c>
      <c r="BF139" s="2">
        <v>32.4</v>
      </c>
      <c r="BG139" s="2">
        <v>19.600000000000001</v>
      </c>
      <c r="BH139" s="21">
        <v>-3.669</v>
      </c>
      <c r="BI139" s="21">
        <v>-3.3540000000000001</v>
      </c>
      <c r="BJ139" t="s">
        <v>1247</v>
      </c>
      <c r="BK139" s="2">
        <v>73.3</v>
      </c>
      <c r="BL139" t="s">
        <v>2391</v>
      </c>
      <c r="BM139" s="2">
        <v>46.4</v>
      </c>
      <c r="BN139" t="s">
        <v>557</v>
      </c>
      <c r="BO139" s="2">
        <v>14.1</v>
      </c>
      <c r="BP139" t="s">
        <v>1775</v>
      </c>
      <c r="BQ139" s="2">
        <v>34.200000000000003</v>
      </c>
      <c r="BR139" t="s">
        <v>1682</v>
      </c>
      <c r="BS139" s="2">
        <v>31.2</v>
      </c>
      <c r="BT139" s="32">
        <f t="shared" si="88"/>
        <v>4.5454545454545456E-2</v>
      </c>
      <c r="BU139" s="34">
        <f t="shared" si="89"/>
        <v>0.91959798994974873</v>
      </c>
      <c r="BV139" s="35">
        <f t="shared" si="90"/>
        <v>924.1434444952032</v>
      </c>
      <c r="BW139" s="32">
        <f t="shared" si="91"/>
        <v>-3.4947464595705816E-2</v>
      </c>
      <c r="BX139" s="36">
        <f t="shared" si="92"/>
        <v>1.1897356143042308</v>
      </c>
      <c r="BY139" s="37">
        <f t="shared" si="93"/>
        <v>2.2395023328079642</v>
      </c>
      <c r="BZ139" s="37">
        <f t="shared" si="94"/>
        <v>26.17418351469308</v>
      </c>
      <c r="CA139" s="37">
        <f t="shared" si="95"/>
        <v>27.853810264299057</v>
      </c>
      <c r="CB139" s="37">
        <f t="shared" si="96"/>
        <v>46.959564541066996</v>
      </c>
      <c r="CC139" s="37">
        <f t="shared" si="97"/>
        <v>57.177293934503332</v>
      </c>
      <c r="CD139" s="38">
        <f t="shared" si="98"/>
        <v>-10.217729393436336</v>
      </c>
      <c r="CE139" s="3">
        <v>17</v>
      </c>
      <c r="CF139" s="3">
        <v>32</v>
      </c>
      <c r="CG139" s="3">
        <v>357</v>
      </c>
      <c r="CH139" s="3">
        <v>366</v>
      </c>
      <c r="CI139" s="3">
        <v>131</v>
      </c>
      <c r="CJ139" s="3">
        <v>190</v>
      </c>
      <c r="CK139" s="3">
        <v>229</v>
      </c>
      <c r="CL139" s="3">
        <v>166</v>
      </c>
      <c r="CM139" s="20">
        <f t="shared" si="99"/>
        <v>-5.7481722208791659</v>
      </c>
      <c r="CN139" s="37">
        <f t="shared" si="100"/>
        <v>2.6536312849162007</v>
      </c>
      <c r="CO139" s="37">
        <f t="shared" si="101"/>
        <v>3.0127693535514761</v>
      </c>
      <c r="CP139" s="37">
        <f t="shared" si="102"/>
        <v>31.045490822027134</v>
      </c>
      <c r="CQ139" s="37">
        <f t="shared" si="103"/>
        <v>30.007980845969669</v>
      </c>
      <c r="CR139" s="37">
        <f t="shared" si="104"/>
        <v>59.138068635275332</v>
      </c>
      <c r="CS139" s="37">
        <f t="shared" si="105"/>
        <v>56.504389465283317</v>
      </c>
      <c r="CT139" s="22">
        <f t="shared" si="106"/>
        <v>-12.85140856342835</v>
      </c>
      <c r="CU139" s="35">
        <v>133</v>
      </c>
      <c r="CV139" s="35">
        <v>151</v>
      </c>
      <c r="CW139" s="35">
        <v>1423</v>
      </c>
      <c r="CX139" s="35">
        <v>1353</v>
      </c>
      <c r="CY139" s="35">
        <v>591</v>
      </c>
      <c r="CZ139" s="35">
        <v>596</v>
      </c>
      <c r="DA139" s="35">
        <v>732</v>
      </c>
      <c r="DB139" s="35">
        <v>817</v>
      </c>
      <c r="DC139">
        <v>15</v>
      </c>
      <c r="DD139">
        <v>14</v>
      </c>
      <c r="DE139" s="35">
        <f t="shared" si="107"/>
        <v>-1</v>
      </c>
      <c r="DF139" s="36">
        <f t="shared" si="108"/>
        <v>1.0497667185037332</v>
      </c>
      <c r="DG139" s="37">
        <f t="shared" si="109"/>
        <v>0.97978227060348433</v>
      </c>
      <c r="DH139" s="37">
        <f t="shared" si="110"/>
        <v>-6.9984447900248881E-2</v>
      </c>
      <c r="DI139" s="2">
        <v>543</v>
      </c>
      <c r="DJ139">
        <v>8</v>
      </c>
      <c r="DK139">
        <v>20</v>
      </c>
      <c r="DL139">
        <v>-18.600000000000001</v>
      </c>
      <c r="DM139">
        <v>418</v>
      </c>
      <c r="DN139">
        <v>522</v>
      </c>
      <c r="DO139">
        <v>-6.7</v>
      </c>
      <c r="DP139">
        <v>315</v>
      </c>
      <c r="DQ139">
        <v>380</v>
      </c>
      <c r="DR139">
        <v>-5.7</v>
      </c>
      <c r="DS139">
        <v>228</v>
      </c>
      <c r="DT139">
        <v>274</v>
      </c>
      <c r="DU139">
        <v>-5.6</v>
      </c>
      <c r="DV139" s="39">
        <v>-3.4</v>
      </c>
      <c r="DW139" s="39">
        <v>-3.4</v>
      </c>
      <c r="DX139" s="39">
        <v>1</v>
      </c>
      <c r="DY139" s="39">
        <v>-1.1000000000000001</v>
      </c>
      <c r="DZ139" s="39">
        <v>1</v>
      </c>
      <c r="EA139" s="39">
        <v>-2.5</v>
      </c>
    </row>
    <row r="140" spans="1:131" x14ac:dyDescent="0.2">
      <c r="A140" s="12" t="s">
        <v>275</v>
      </c>
      <c r="B140" s="12" t="s">
        <v>838</v>
      </c>
      <c r="C140" t="s">
        <v>837</v>
      </c>
      <c r="D140" t="s">
        <v>112</v>
      </c>
      <c r="E140" s="12" t="s">
        <v>148</v>
      </c>
      <c r="F140">
        <v>60</v>
      </c>
      <c r="G140">
        <v>4</v>
      </c>
      <c r="H140">
        <v>5</v>
      </c>
      <c r="I140" s="31">
        <f t="shared" si="74"/>
        <v>9</v>
      </c>
      <c r="J140">
        <v>5</v>
      </c>
      <c r="K140">
        <v>0</v>
      </c>
      <c r="L140" s="16">
        <f t="shared" si="75"/>
        <v>0.64144443784522176</v>
      </c>
      <c r="M140" s="15">
        <v>4</v>
      </c>
      <c r="N140" s="15">
        <v>5</v>
      </c>
      <c r="O140" s="15">
        <v>0</v>
      </c>
      <c r="P140">
        <v>94</v>
      </c>
      <c r="Q140">
        <v>28</v>
      </c>
      <c r="R140">
        <v>37</v>
      </c>
      <c r="S140" s="13">
        <f t="shared" si="76"/>
        <v>4.2553191489361701E-2</v>
      </c>
      <c r="T140" s="13">
        <f t="shared" si="77"/>
        <v>2.5157232704402517E-2</v>
      </c>
      <c r="U140" s="2">
        <v>841.85</v>
      </c>
      <c r="V140" s="2">
        <v>14.016666666700001</v>
      </c>
      <c r="W140">
        <v>13.87</v>
      </c>
      <c r="X140">
        <v>35.21</v>
      </c>
      <c r="Y140" s="32">
        <f t="shared" si="78"/>
        <v>0.28259983700081498</v>
      </c>
      <c r="Z140" s="15">
        <f t="shared" si="79"/>
        <v>85.714285714285708</v>
      </c>
      <c r="AA140">
        <v>35</v>
      </c>
      <c r="AB140">
        <v>152</v>
      </c>
      <c r="AC140">
        <v>154</v>
      </c>
      <c r="AD140" s="13">
        <f t="shared" si="80"/>
        <v>0.19047619047619047</v>
      </c>
      <c r="AE140" s="13">
        <f t="shared" si="81"/>
        <v>0.23809523809523808</v>
      </c>
      <c r="AF140" s="13">
        <f t="shared" si="82"/>
        <v>0.42857142857142855</v>
      </c>
      <c r="AG140">
        <v>8</v>
      </c>
      <c r="AH140">
        <v>11</v>
      </c>
      <c r="AI140" s="17">
        <f t="shared" si="83"/>
        <v>0.42105263157894735</v>
      </c>
      <c r="AJ140">
        <v>98</v>
      </c>
      <c r="AK140">
        <v>106</v>
      </c>
      <c r="AL140" s="32">
        <f t="shared" si="84"/>
        <v>0.22466960352422907</v>
      </c>
      <c r="AM140">
        <v>186</v>
      </c>
      <c r="AN140">
        <v>171</v>
      </c>
      <c r="AO140" s="33">
        <f t="shared" si="85"/>
        <v>0.39317180616740088</v>
      </c>
      <c r="AP140">
        <v>166</v>
      </c>
      <c r="AQ140">
        <v>181</v>
      </c>
      <c r="AR140" s="33">
        <f t="shared" si="86"/>
        <v>0.38215859030837002</v>
      </c>
      <c r="AS140" s="33">
        <f t="shared" si="87"/>
        <v>0.36363636363636365</v>
      </c>
      <c r="AT140">
        <v>3</v>
      </c>
      <c r="AU140">
        <v>306</v>
      </c>
      <c r="AV140">
        <v>381</v>
      </c>
      <c r="AW140">
        <v>277</v>
      </c>
      <c r="AX140" s="2">
        <v>28.5</v>
      </c>
      <c r="AY140" s="3">
        <v>8</v>
      </c>
      <c r="AZ140" s="2">
        <v>32.700000000000003</v>
      </c>
      <c r="BA140" s="2">
        <v>25.7</v>
      </c>
      <c r="BB140" s="21">
        <v>0.23900000000000002</v>
      </c>
      <c r="BC140">
        <v>7</v>
      </c>
      <c r="BD140" s="21">
        <v>0.33200000000000002</v>
      </c>
      <c r="BE140" s="2">
        <v>29.1</v>
      </c>
      <c r="BF140" s="2">
        <v>32.4</v>
      </c>
      <c r="BG140" s="2">
        <v>25.8</v>
      </c>
      <c r="BH140" s="21">
        <v>0.22500000000000001</v>
      </c>
      <c r="BI140" s="21">
        <v>-15.558999999999999</v>
      </c>
      <c r="BJ140" t="s">
        <v>2932</v>
      </c>
      <c r="BK140" s="2">
        <v>38.200000000000003</v>
      </c>
      <c r="BL140" t="s">
        <v>1962</v>
      </c>
      <c r="BM140" s="2">
        <v>30.4</v>
      </c>
      <c r="BN140" t="s">
        <v>2288</v>
      </c>
      <c r="BO140" s="2">
        <v>26.7</v>
      </c>
      <c r="BP140" t="s">
        <v>1632</v>
      </c>
      <c r="BQ140" s="2">
        <v>36.1</v>
      </c>
      <c r="BR140" t="s">
        <v>2825</v>
      </c>
      <c r="BS140" s="2">
        <v>34.200000000000003</v>
      </c>
      <c r="BT140" s="32">
        <f t="shared" si="88"/>
        <v>5.8333333333333334E-2</v>
      </c>
      <c r="BU140" s="34">
        <f t="shared" si="89"/>
        <v>0.9298597194388778</v>
      </c>
      <c r="BV140" s="35">
        <f t="shared" si="90"/>
        <v>935.69305277221122</v>
      </c>
      <c r="BW140" s="32">
        <f t="shared" si="91"/>
        <v>-1.1806947227788869E-2</v>
      </c>
      <c r="BX140" s="36">
        <f t="shared" si="92"/>
        <v>1.4982164090332977</v>
      </c>
      <c r="BY140" s="37">
        <f t="shared" si="93"/>
        <v>2.4970273483888294</v>
      </c>
      <c r="BZ140" s="37">
        <f t="shared" si="94"/>
        <v>25.683709869142248</v>
      </c>
      <c r="CA140" s="37">
        <f t="shared" si="95"/>
        <v>35.600475624172169</v>
      </c>
      <c r="CB140" s="37">
        <f t="shared" si="96"/>
        <v>49.084423305471852</v>
      </c>
      <c r="CC140" s="37">
        <f t="shared" si="97"/>
        <v>66.278240190092077</v>
      </c>
      <c r="CD140" s="38">
        <f t="shared" si="98"/>
        <v>-17.193816884620226</v>
      </c>
      <c r="CE140" s="3">
        <v>21</v>
      </c>
      <c r="CF140" s="3">
        <v>35</v>
      </c>
      <c r="CG140" s="3">
        <v>339</v>
      </c>
      <c r="CH140" s="3">
        <v>464</v>
      </c>
      <c r="CI140" s="3">
        <v>147</v>
      </c>
      <c r="CJ140" s="3">
        <v>213</v>
      </c>
      <c r="CK140" s="3">
        <v>217</v>
      </c>
      <c r="CL140" s="3">
        <v>181</v>
      </c>
      <c r="CM140" s="20">
        <f t="shared" si="99"/>
        <v>1.8799103881070494</v>
      </c>
      <c r="CN140" s="37">
        <f t="shared" si="100"/>
        <v>2.3288838398182334</v>
      </c>
      <c r="CO140" s="37">
        <f t="shared" si="101"/>
        <v>2.6412950866231184</v>
      </c>
      <c r="CP140" s="37">
        <f t="shared" si="102"/>
        <v>26.924169270093724</v>
      </c>
      <c r="CQ140" s="37">
        <f t="shared" si="103"/>
        <v>35.643283158193697</v>
      </c>
      <c r="CR140" s="37">
        <f t="shared" si="104"/>
        <v>50.525418915080941</v>
      </c>
      <c r="CS140" s="37">
        <f t="shared" si="105"/>
        <v>67.622834422039205</v>
      </c>
      <c r="CT140" s="22">
        <f t="shared" si="106"/>
        <v>-9.6401377661962329E-2</v>
      </c>
      <c r="CU140" s="35">
        <v>82</v>
      </c>
      <c r="CV140" s="35">
        <v>93</v>
      </c>
      <c r="CW140" s="35">
        <v>866</v>
      </c>
      <c r="CX140" s="35">
        <v>1162</v>
      </c>
      <c r="CY140" s="35">
        <v>373</v>
      </c>
      <c r="CZ140" s="35">
        <v>563</v>
      </c>
      <c r="DA140" s="35">
        <v>563</v>
      </c>
      <c r="DB140" s="35">
        <v>458</v>
      </c>
      <c r="DC140">
        <v>25</v>
      </c>
      <c r="DD140">
        <v>19</v>
      </c>
      <c r="DE140" s="35">
        <f t="shared" si="107"/>
        <v>-6</v>
      </c>
      <c r="DF140" s="36">
        <f t="shared" si="108"/>
        <v>1.7835909631348783</v>
      </c>
      <c r="DG140" s="37">
        <f t="shared" si="109"/>
        <v>1.3555291319825076</v>
      </c>
      <c r="DH140" s="37">
        <f t="shared" si="110"/>
        <v>-0.42806183115237079</v>
      </c>
      <c r="DI140" s="2">
        <v>497.4</v>
      </c>
      <c r="DJ140">
        <v>9</v>
      </c>
      <c r="DK140">
        <v>16</v>
      </c>
      <c r="DL140">
        <v>-10.9</v>
      </c>
      <c r="DM140">
        <v>414</v>
      </c>
      <c r="DN140">
        <v>569</v>
      </c>
      <c r="DO140">
        <v>1.6</v>
      </c>
      <c r="DP140">
        <v>309</v>
      </c>
      <c r="DQ140">
        <v>427</v>
      </c>
      <c r="DR140">
        <v>2</v>
      </c>
      <c r="DS140">
        <v>226</v>
      </c>
      <c r="DT140">
        <v>304</v>
      </c>
      <c r="DU140">
        <v>0.8</v>
      </c>
      <c r="DV140" s="39">
        <v>-10.8</v>
      </c>
      <c r="DW140" s="39">
        <v>-10.8</v>
      </c>
      <c r="DX140" s="39">
        <v>0.8</v>
      </c>
      <c r="DY140" s="39">
        <v>0.2</v>
      </c>
      <c r="DZ140" s="39">
        <v>5.8</v>
      </c>
      <c r="EA140" s="39">
        <v>-4.0999999999999996</v>
      </c>
    </row>
    <row r="141" spans="1:131" x14ac:dyDescent="0.2">
      <c r="A141" s="12" t="s">
        <v>184</v>
      </c>
      <c r="B141" s="12" t="s">
        <v>843</v>
      </c>
      <c r="C141" t="s">
        <v>842</v>
      </c>
      <c r="D141" t="s">
        <v>122</v>
      </c>
      <c r="E141" s="12" t="s">
        <v>148</v>
      </c>
      <c r="F141">
        <v>52</v>
      </c>
      <c r="G141">
        <v>4</v>
      </c>
      <c r="H141">
        <v>3</v>
      </c>
      <c r="I141" s="31">
        <f t="shared" si="74"/>
        <v>7</v>
      </c>
      <c r="J141">
        <v>2</v>
      </c>
      <c r="K141">
        <v>0</v>
      </c>
      <c r="L141" s="16">
        <f t="shared" si="75"/>
        <v>0.74465884577874508</v>
      </c>
      <c r="M141" s="15">
        <v>4</v>
      </c>
      <c r="N141" s="15">
        <v>2</v>
      </c>
      <c r="O141" s="15">
        <v>1</v>
      </c>
      <c r="P141">
        <v>54</v>
      </c>
      <c r="Q141">
        <v>13</v>
      </c>
      <c r="R141">
        <v>20</v>
      </c>
      <c r="S141" s="13">
        <f t="shared" si="76"/>
        <v>7.407407407407407E-2</v>
      </c>
      <c r="T141" s="13">
        <f t="shared" si="77"/>
        <v>4.5977011494252873E-2</v>
      </c>
      <c r="U141" s="2">
        <v>564.01666666669996</v>
      </c>
      <c r="V141" s="2">
        <v>10.833333333300001</v>
      </c>
      <c r="W141">
        <v>10.77</v>
      </c>
      <c r="X141">
        <v>36.42</v>
      </c>
      <c r="Y141" s="32">
        <f t="shared" si="78"/>
        <v>0.22822631913541006</v>
      </c>
      <c r="Z141" s="15">
        <f t="shared" si="79"/>
        <v>41.166666666666664</v>
      </c>
      <c r="AA141">
        <v>11</v>
      </c>
      <c r="AB141">
        <v>48</v>
      </c>
      <c r="AC141">
        <v>83</v>
      </c>
      <c r="AD141" s="13">
        <f t="shared" si="80"/>
        <v>0.33333333333333331</v>
      </c>
      <c r="AE141" s="13">
        <f t="shared" si="81"/>
        <v>0.25</v>
      </c>
      <c r="AF141" s="13">
        <f t="shared" si="82"/>
        <v>0.58333333333333326</v>
      </c>
      <c r="AG141">
        <v>10</v>
      </c>
      <c r="AH141">
        <v>8</v>
      </c>
      <c r="AI141" s="17">
        <f t="shared" si="83"/>
        <v>0.55555555555555558</v>
      </c>
      <c r="AJ141">
        <v>109</v>
      </c>
      <c r="AK141">
        <v>83</v>
      </c>
      <c r="AL141" s="32">
        <f t="shared" si="84"/>
        <v>0.34163701067615659</v>
      </c>
      <c r="AM141">
        <v>87</v>
      </c>
      <c r="AN141">
        <v>90</v>
      </c>
      <c r="AO141" s="33">
        <f t="shared" si="85"/>
        <v>0.31494661921708184</v>
      </c>
      <c r="AP141">
        <v>90</v>
      </c>
      <c r="AQ141">
        <v>103</v>
      </c>
      <c r="AR141" s="33">
        <f t="shared" si="86"/>
        <v>0.34341637010676157</v>
      </c>
      <c r="AS141" s="33">
        <f t="shared" si="87"/>
        <v>0.52032520325203258</v>
      </c>
      <c r="AT141">
        <v>7</v>
      </c>
      <c r="AU141">
        <v>216</v>
      </c>
      <c r="AV141">
        <v>215</v>
      </c>
      <c r="AW141">
        <v>176</v>
      </c>
      <c r="AX141" s="2">
        <v>28.1</v>
      </c>
      <c r="AY141" s="3">
        <v>11</v>
      </c>
      <c r="AZ141" s="2">
        <v>32.299999999999997</v>
      </c>
      <c r="BA141" s="2">
        <v>25.2</v>
      </c>
      <c r="BB141" s="21">
        <v>-0.30199999999999999</v>
      </c>
      <c r="BC141">
        <v>16</v>
      </c>
      <c r="BD141" s="21">
        <v>2.5000000000000001E-2</v>
      </c>
      <c r="BE141" s="2">
        <v>27.7</v>
      </c>
      <c r="BF141" s="2">
        <v>31.8</v>
      </c>
      <c r="BG141" s="2">
        <v>23.5</v>
      </c>
      <c r="BH141" s="21">
        <v>-2.1040000000000001</v>
      </c>
      <c r="BI141" s="21">
        <v>0.52200000000000002</v>
      </c>
      <c r="BJ141" t="s">
        <v>1520</v>
      </c>
      <c r="BK141" s="2">
        <v>26.8</v>
      </c>
      <c r="BL141" t="s">
        <v>3625</v>
      </c>
      <c r="BM141" s="2">
        <v>22.8</v>
      </c>
      <c r="BN141" t="s">
        <v>185</v>
      </c>
      <c r="BO141" s="2">
        <v>22.5</v>
      </c>
      <c r="BP141" t="s">
        <v>2909</v>
      </c>
      <c r="BQ141" s="2">
        <v>42.8</v>
      </c>
      <c r="BR141" t="s">
        <v>3218</v>
      </c>
      <c r="BS141" s="2">
        <v>33.200000000000003</v>
      </c>
      <c r="BT141" s="32">
        <f t="shared" si="88"/>
        <v>4.8582995951417005E-2</v>
      </c>
      <c r="BU141" s="34">
        <f t="shared" si="89"/>
        <v>0.92079207920792083</v>
      </c>
      <c r="BV141" s="35">
        <f t="shared" si="90"/>
        <v>925.65037880306249</v>
      </c>
      <c r="BW141" s="32">
        <f t="shared" si="91"/>
        <v>-3.0624924840662163E-2</v>
      </c>
      <c r="BX141" s="36">
        <f t="shared" si="92"/>
        <v>1.2781065088796724</v>
      </c>
      <c r="BY141" s="37">
        <f t="shared" si="93"/>
        <v>2.5562130177593447</v>
      </c>
      <c r="BZ141" s="37">
        <f t="shared" si="94"/>
        <v>26.307692307773255</v>
      </c>
      <c r="CA141" s="37">
        <f t="shared" si="95"/>
        <v>32.272189349211729</v>
      </c>
      <c r="CB141" s="37">
        <f t="shared" si="96"/>
        <v>48.461538461687574</v>
      </c>
      <c r="CC141" s="37">
        <f t="shared" si="97"/>
        <v>55.704142012005718</v>
      </c>
      <c r="CD141" s="38">
        <f t="shared" si="98"/>
        <v>-7.2426035503181438</v>
      </c>
      <c r="CE141" s="3">
        <v>12</v>
      </c>
      <c r="CF141" s="3">
        <v>24</v>
      </c>
      <c r="CG141" s="3">
        <v>235</v>
      </c>
      <c r="CH141" s="3">
        <v>279</v>
      </c>
      <c r="CI141" s="3">
        <v>99</v>
      </c>
      <c r="CJ141" s="3">
        <v>91</v>
      </c>
      <c r="CK141" s="3">
        <v>129</v>
      </c>
      <c r="CL141" s="3">
        <v>109</v>
      </c>
      <c r="CM141" s="20">
        <f t="shared" si="99"/>
        <v>-8.3174084283669245</v>
      </c>
      <c r="CN141" s="37">
        <f t="shared" si="100"/>
        <v>2.7563046508680773</v>
      </c>
      <c r="CO141" s="37">
        <f t="shared" si="101"/>
        <v>2.3444430363705484</v>
      </c>
      <c r="CP141" s="37">
        <f t="shared" si="102"/>
        <v>29.654036243822077</v>
      </c>
      <c r="CQ141" s="37">
        <f t="shared" si="103"/>
        <v>28.957039665441641</v>
      </c>
      <c r="CR141" s="37">
        <f t="shared" si="104"/>
        <v>53.351919908756805</v>
      </c>
      <c r="CS141" s="37">
        <f t="shared" si="105"/>
        <v>50.057026992776578</v>
      </c>
      <c r="CT141" s="22">
        <f t="shared" si="106"/>
        <v>-10.537496466298371</v>
      </c>
      <c r="CU141" s="35">
        <v>87</v>
      </c>
      <c r="CV141" s="35">
        <v>74</v>
      </c>
      <c r="CW141" s="35">
        <v>849</v>
      </c>
      <c r="CX141" s="35">
        <v>840</v>
      </c>
      <c r="CY141" s="35">
        <v>357</v>
      </c>
      <c r="CZ141" s="35">
        <v>335</v>
      </c>
      <c r="DA141" s="35">
        <v>331</v>
      </c>
      <c r="DB141" s="35">
        <v>391</v>
      </c>
      <c r="DC141">
        <v>7</v>
      </c>
      <c r="DD141">
        <v>6</v>
      </c>
      <c r="DE141" s="35">
        <f t="shared" si="107"/>
        <v>-1</v>
      </c>
      <c r="DF141" s="36">
        <f t="shared" si="108"/>
        <v>0.74556213017980888</v>
      </c>
      <c r="DG141" s="37">
        <f t="shared" si="109"/>
        <v>0.63905325443983618</v>
      </c>
      <c r="DH141" s="37">
        <f t="shared" si="110"/>
        <v>-0.1065088757399727</v>
      </c>
      <c r="DI141" s="2">
        <v>357.3</v>
      </c>
      <c r="DJ141">
        <v>7</v>
      </c>
      <c r="DK141">
        <v>9</v>
      </c>
      <c r="DL141">
        <v>-13.9</v>
      </c>
      <c r="DM141">
        <v>293</v>
      </c>
      <c r="DN141">
        <v>315</v>
      </c>
      <c r="DO141">
        <v>-2.9</v>
      </c>
      <c r="DP141">
        <v>221</v>
      </c>
      <c r="DQ141">
        <v>240</v>
      </c>
      <c r="DR141">
        <v>-2.9</v>
      </c>
      <c r="DS141">
        <v>152</v>
      </c>
      <c r="DT141">
        <v>191</v>
      </c>
      <c r="DU141">
        <v>-5.5</v>
      </c>
      <c r="DV141" s="39">
        <v>-7.9</v>
      </c>
      <c r="DW141" s="39">
        <v>-7.9</v>
      </c>
      <c r="DX141" s="39">
        <v>0</v>
      </c>
      <c r="DY141" s="39">
        <v>-0.8</v>
      </c>
      <c r="DZ141" s="39">
        <v>0.7</v>
      </c>
      <c r="EA141" s="39">
        <v>-7.9</v>
      </c>
    </row>
    <row r="142" spans="1:131" x14ac:dyDescent="0.2">
      <c r="A142" s="12" t="s">
        <v>848</v>
      </c>
      <c r="B142" s="12" t="s">
        <v>849</v>
      </c>
      <c r="C142" t="s">
        <v>847</v>
      </c>
      <c r="D142" t="s">
        <v>330</v>
      </c>
      <c r="E142" s="12" t="s">
        <v>132</v>
      </c>
      <c r="F142">
        <v>76</v>
      </c>
      <c r="G142">
        <v>1</v>
      </c>
      <c r="H142">
        <v>5</v>
      </c>
      <c r="I142" s="31">
        <f t="shared" si="74"/>
        <v>6</v>
      </c>
      <c r="J142">
        <v>2</v>
      </c>
      <c r="K142">
        <v>2</v>
      </c>
      <c r="L142" s="16">
        <f t="shared" si="75"/>
        <v>0.59422283356261874</v>
      </c>
      <c r="M142" s="15">
        <v>1</v>
      </c>
      <c r="N142" s="15">
        <v>3</v>
      </c>
      <c r="O142" s="15">
        <v>2</v>
      </c>
      <c r="P142">
        <v>55</v>
      </c>
      <c r="Q142">
        <v>16</v>
      </c>
      <c r="R142">
        <v>16</v>
      </c>
      <c r="S142" s="13">
        <f t="shared" si="76"/>
        <v>1.8181818181818181E-2</v>
      </c>
      <c r="T142" s="13">
        <f t="shared" si="77"/>
        <v>1.1494252873563218E-2</v>
      </c>
      <c r="U142" s="2">
        <v>605.83333333329995</v>
      </c>
      <c r="V142" s="2">
        <v>7.9666666667000001</v>
      </c>
      <c r="W142">
        <v>7.94</v>
      </c>
      <c r="X142">
        <v>41.28</v>
      </c>
      <c r="Y142" s="32">
        <f t="shared" si="78"/>
        <v>0.16131653799268592</v>
      </c>
      <c r="Z142" s="15">
        <f t="shared" si="79"/>
        <v>44.6</v>
      </c>
      <c r="AA142">
        <v>28</v>
      </c>
      <c r="AB142">
        <v>25</v>
      </c>
      <c r="AC142">
        <v>29</v>
      </c>
      <c r="AD142" s="13">
        <f t="shared" si="80"/>
        <v>0.1</v>
      </c>
      <c r="AE142" s="13">
        <f t="shared" si="81"/>
        <v>0.5</v>
      </c>
      <c r="AF142" s="13">
        <f t="shared" si="82"/>
        <v>0.6</v>
      </c>
      <c r="AG142">
        <v>264</v>
      </c>
      <c r="AH142">
        <v>289</v>
      </c>
      <c r="AI142" s="17">
        <f t="shared" si="83"/>
        <v>0.47739602169981915</v>
      </c>
      <c r="AJ142">
        <v>101</v>
      </c>
      <c r="AK142">
        <v>116</v>
      </c>
      <c r="AL142" s="32">
        <f t="shared" si="84"/>
        <v>0.3438985736925515</v>
      </c>
      <c r="AM142">
        <v>117</v>
      </c>
      <c r="AN142">
        <v>84</v>
      </c>
      <c r="AO142" s="33">
        <f t="shared" si="85"/>
        <v>0.31854199683042789</v>
      </c>
      <c r="AP142">
        <v>93</v>
      </c>
      <c r="AQ142">
        <v>120</v>
      </c>
      <c r="AR142" s="33">
        <f t="shared" si="86"/>
        <v>0.33755942947702061</v>
      </c>
      <c r="AS142" s="33">
        <f t="shared" si="87"/>
        <v>0.51913875598086123</v>
      </c>
      <c r="AT142">
        <v>11</v>
      </c>
      <c r="AU142">
        <v>210</v>
      </c>
      <c r="AV142">
        <v>194</v>
      </c>
      <c r="AW142">
        <v>170</v>
      </c>
      <c r="AX142" s="2">
        <v>26.4</v>
      </c>
      <c r="AY142" s="3">
        <v>11</v>
      </c>
      <c r="AZ142" s="2">
        <v>31.3</v>
      </c>
      <c r="BA142" s="2">
        <v>22.9</v>
      </c>
      <c r="BB142" s="21">
        <v>-1.2370000000000001</v>
      </c>
      <c r="BC142">
        <v>11</v>
      </c>
      <c r="BD142" s="21">
        <v>-3.6999999999999998E-2</v>
      </c>
      <c r="BE142" s="2">
        <v>25.1</v>
      </c>
      <c r="BF142" s="2">
        <v>31.7</v>
      </c>
      <c r="BG142" s="2">
        <v>18.3</v>
      </c>
      <c r="BH142" s="21">
        <v>-3.907</v>
      </c>
      <c r="BI142" s="21">
        <v>-9.891</v>
      </c>
      <c r="BJ142" t="s">
        <v>2418</v>
      </c>
      <c r="BK142" s="2">
        <v>62.6</v>
      </c>
      <c r="BL142" t="s">
        <v>525</v>
      </c>
      <c r="BM142" s="2">
        <v>56.7</v>
      </c>
      <c r="BN142" t="s">
        <v>3403</v>
      </c>
      <c r="BO142" s="2">
        <v>31.6</v>
      </c>
      <c r="BP142" t="s">
        <v>408</v>
      </c>
      <c r="BQ142" s="2">
        <v>30.8</v>
      </c>
      <c r="BR142" t="s">
        <v>329</v>
      </c>
      <c r="BS142" s="2">
        <v>28.9</v>
      </c>
      <c r="BT142" s="32">
        <f t="shared" si="88"/>
        <v>4.4843049327354258E-2</v>
      </c>
      <c r="BU142" s="34">
        <f t="shared" si="89"/>
        <v>0.93</v>
      </c>
      <c r="BV142" s="35">
        <f t="shared" si="90"/>
        <v>934.48430493273543</v>
      </c>
      <c r="BW142" s="32">
        <f t="shared" si="91"/>
        <v>-2.5156950672645693E-2</v>
      </c>
      <c r="BX142" s="36">
        <f t="shared" si="92"/>
        <v>0.99097115172454797</v>
      </c>
      <c r="BY142" s="37">
        <f t="shared" si="93"/>
        <v>2.0810394186215504</v>
      </c>
      <c r="BZ142" s="37">
        <f t="shared" si="94"/>
        <v>22.098656683457417</v>
      </c>
      <c r="CA142" s="37">
        <f t="shared" si="95"/>
        <v>29.729134551736436</v>
      </c>
      <c r="CB142" s="37">
        <f t="shared" si="96"/>
        <v>39.044263377947182</v>
      </c>
      <c r="CC142" s="37">
        <f t="shared" si="97"/>
        <v>56.287161417954316</v>
      </c>
      <c r="CD142" s="38">
        <f t="shared" si="98"/>
        <v>-17.242898040007134</v>
      </c>
      <c r="CE142" s="3">
        <v>10</v>
      </c>
      <c r="CF142" s="3">
        <v>21</v>
      </c>
      <c r="CG142" s="3">
        <v>213</v>
      </c>
      <c r="CH142" s="3">
        <v>279</v>
      </c>
      <c r="CI142" s="3">
        <v>78</v>
      </c>
      <c r="CJ142" s="3">
        <v>110</v>
      </c>
      <c r="CK142" s="3">
        <v>158</v>
      </c>
      <c r="CL142" s="3">
        <v>93</v>
      </c>
      <c r="CM142" s="20">
        <f t="shared" si="99"/>
        <v>-7.9382281835477997</v>
      </c>
      <c r="CN142" s="37">
        <f t="shared" si="100"/>
        <v>3.0791003671970625</v>
      </c>
      <c r="CO142" s="37">
        <f t="shared" si="101"/>
        <v>2.5244798041615666</v>
      </c>
      <c r="CP142" s="37">
        <f t="shared" si="102"/>
        <v>30.083384332925334</v>
      </c>
      <c r="CQ142" s="37">
        <f t="shared" si="103"/>
        <v>31.517747858017135</v>
      </c>
      <c r="CR142" s="37">
        <f t="shared" si="104"/>
        <v>55.079559363525085</v>
      </c>
      <c r="CS142" s="37">
        <f t="shared" si="105"/>
        <v>59.325275397796815</v>
      </c>
      <c r="CT142" s="22">
        <f t="shared" si="106"/>
        <v>-12.997182005735404</v>
      </c>
      <c r="CU142" s="35">
        <v>161</v>
      </c>
      <c r="CV142" s="35">
        <v>132</v>
      </c>
      <c r="CW142" s="35">
        <v>1412</v>
      </c>
      <c r="CX142" s="35">
        <v>1516</v>
      </c>
      <c r="CY142" s="35">
        <v>565</v>
      </c>
      <c r="CZ142" s="35">
        <v>701</v>
      </c>
      <c r="DA142" s="35">
        <v>753</v>
      </c>
      <c r="DB142" s="35">
        <v>742</v>
      </c>
      <c r="DC142">
        <v>7</v>
      </c>
      <c r="DD142">
        <v>3</v>
      </c>
      <c r="DE142" s="35">
        <f t="shared" si="107"/>
        <v>-4</v>
      </c>
      <c r="DF142" s="36">
        <f t="shared" si="108"/>
        <v>0.6936798062071835</v>
      </c>
      <c r="DG142" s="37">
        <f t="shared" si="109"/>
        <v>0.29729134551736436</v>
      </c>
      <c r="DH142" s="37">
        <f t="shared" si="110"/>
        <v>-0.39638846068981914</v>
      </c>
      <c r="DI142" s="2">
        <v>387.1</v>
      </c>
      <c r="DJ142">
        <v>4</v>
      </c>
      <c r="DK142">
        <v>13</v>
      </c>
      <c r="DL142">
        <v>-34.6</v>
      </c>
      <c r="DM142">
        <v>246</v>
      </c>
      <c r="DN142">
        <v>353</v>
      </c>
      <c r="DO142">
        <v>-7.3</v>
      </c>
      <c r="DP142">
        <v>183</v>
      </c>
      <c r="DQ142">
        <v>248</v>
      </c>
      <c r="DR142">
        <v>-5.2</v>
      </c>
      <c r="DS142">
        <v>132</v>
      </c>
      <c r="DT142">
        <v>173</v>
      </c>
      <c r="DU142">
        <v>-5.9</v>
      </c>
      <c r="DV142" s="39">
        <v>-10.4</v>
      </c>
      <c r="DW142" s="39">
        <v>-10.4</v>
      </c>
      <c r="DX142" s="39">
        <v>-0.5</v>
      </c>
      <c r="DY142" s="39">
        <v>-1</v>
      </c>
      <c r="DZ142" s="39">
        <v>3.9</v>
      </c>
      <c r="EA142" s="39">
        <v>-8.1</v>
      </c>
    </row>
    <row r="143" spans="1:131" x14ac:dyDescent="0.2">
      <c r="A143" s="12" t="s">
        <v>654</v>
      </c>
      <c r="B143" s="12" t="s">
        <v>853</v>
      </c>
      <c r="C143" t="s">
        <v>852</v>
      </c>
      <c r="D143" t="s">
        <v>684</v>
      </c>
      <c r="E143" s="12" t="s">
        <v>156</v>
      </c>
      <c r="F143">
        <v>71</v>
      </c>
      <c r="G143">
        <v>3</v>
      </c>
      <c r="H143">
        <v>5</v>
      </c>
      <c r="I143" s="31">
        <f t="shared" si="74"/>
        <v>8</v>
      </c>
      <c r="J143">
        <v>3</v>
      </c>
      <c r="K143">
        <v>2</v>
      </c>
      <c r="L143" s="16">
        <f t="shared" si="75"/>
        <v>0.69683038954757792</v>
      </c>
      <c r="M143" s="15">
        <v>3</v>
      </c>
      <c r="N143" s="15">
        <v>3</v>
      </c>
      <c r="O143" s="15">
        <v>2</v>
      </c>
      <c r="P143">
        <v>72</v>
      </c>
      <c r="Q143">
        <v>26</v>
      </c>
      <c r="R143">
        <v>31</v>
      </c>
      <c r="S143" s="13">
        <f t="shared" si="76"/>
        <v>4.1666666666666664E-2</v>
      </c>
      <c r="T143" s="13">
        <f t="shared" si="77"/>
        <v>2.3255813953488372E-2</v>
      </c>
      <c r="U143" s="2">
        <v>688.83333333329995</v>
      </c>
      <c r="V143" s="2">
        <v>9.6999999999999993</v>
      </c>
      <c r="W143">
        <v>9.69</v>
      </c>
      <c r="X143">
        <v>37.4</v>
      </c>
      <c r="Y143" s="32">
        <f t="shared" si="78"/>
        <v>0.20577617328519857</v>
      </c>
      <c r="Z143" s="15">
        <f t="shared" si="79"/>
        <v>46.736842105263158</v>
      </c>
      <c r="AA143">
        <v>13</v>
      </c>
      <c r="AB143">
        <v>187</v>
      </c>
      <c r="AC143">
        <v>126</v>
      </c>
      <c r="AD143" s="13">
        <f t="shared" si="80"/>
        <v>0.15789473684210525</v>
      </c>
      <c r="AE143" s="13">
        <f t="shared" si="81"/>
        <v>0.26315789473684209</v>
      </c>
      <c r="AF143" s="13">
        <f t="shared" si="82"/>
        <v>0.42105263157894735</v>
      </c>
      <c r="AG143">
        <v>6</v>
      </c>
      <c r="AH143">
        <v>4</v>
      </c>
      <c r="AI143" s="17">
        <f t="shared" si="83"/>
        <v>0.6</v>
      </c>
      <c r="AJ143">
        <v>97</v>
      </c>
      <c r="AK143">
        <v>95</v>
      </c>
      <c r="AL143" s="32">
        <f t="shared" si="84"/>
        <v>0.35887850467289717</v>
      </c>
      <c r="AM143">
        <v>73</v>
      </c>
      <c r="AN143">
        <v>77</v>
      </c>
      <c r="AO143" s="33">
        <f t="shared" si="85"/>
        <v>0.28037383177570091</v>
      </c>
      <c r="AP143">
        <v>108</v>
      </c>
      <c r="AQ143">
        <v>85</v>
      </c>
      <c r="AR143" s="33">
        <f t="shared" si="86"/>
        <v>0.36074766355140186</v>
      </c>
      <c r="AS143" s="33">
        <f t="shared" si="87"/>
        <v>0.56140350877192979</v>
      </c>
      <c r="AT143">
        <v>11</v>
      </c>
      <c r="AU143">
        <v>258</v>
      </c>
      <c r="AV143">
        <v>213</v>
      </c>
      <c r="AW143">
        <v>199</v>
      </c>
      <c r="AX143" s="2">
        <v>27.3</v>
      </c>
      <c r="AY143" s="3">
        <v>12</v>
      </c>
      <c r="AZ143" s="2">
        <v>31.9</v>
      </c>
      <c r="BA143" s="2">
        <v>24.2</v>
      </c>
      <c r="BB143" s="21">
        <v>-0.41500000000000004</v>
      </c>
      <c r="BC143">
        <v>12</v>
      </c>
      <c r="BD143" s="21">
        <v>-1.361</v>
      </c>
      <c r="BE143" s="2">
        <v>27.4</v>
      </c>
      <c r="BF143" s="2">
        <v>33</v>
      </c>
      <c r="BG143" s="2">
        <v>21.8</v>
      </c>
      <c r="BH143" s="21">
        <v>-3.2690000000000001</v>
      </c>
      <c r="BI143" s="21">
        <v>12.138999999999999</v>
      </c>
      <c r="BJ143" t="s">
        <v>2253</v>
      </c>
      <c r="BK143" s="2">
        <v>42.1</v>
      </c>
      <c r="BL143" t="s">
        <v>2637</v>
      </c>
      <c r="BM143" s="2">
        <v>32.299999999999997</v>
      </c>
      <c r="BN143" t="s">
        <v>1381</v>
      </c>
      <c r="BO143" s="2">
        <v>23.8</v>
      </c>
      <c r="BP143" t="s">
        <v>3595</v>
      </c>
      <c r="BQ143" s="2">
        <v>35.4</v>
      </c>
      <c r="BR143" t="s">
        <v>2949</v>
      </c>
      <c r="BS143" s="2">
        <v>33.9</v>
      </c>
      <c r="BT143" s="32">
        <f t="shared" si="88"/>
        <v>6.4189189189189186E-2</v>
      </c>
      <c r="BU143" s="34">
        <f t="shared" si="89"/>
        <v>0.95167286245353155</v>
      </c>
      <c r="BV143" s="35">
        <f t="shared" si="90"/>
        <v>958.09178137245055</v>
      </c>
      <c r="BW143" s="32">
        <f t="shared" si="91"/>
        <v>1.586205164272074E-2</v>
      </c>
      <c r="BX143" s="36">
        <f t="shared" si="92"/>
        <v>1.6552925802236098</v>
      </c>
      <c r="BY143" s="37">
        <f t="shared" si="93"/>
        <v>1.1325686075214174</v>
      </c>
      <c r="BZ143" s="37">
        <f t="shared" si="94"/>
        <v>25.787715986641501</v>
      </c>
      <c r="CA143" s="37">
        <f t="shared" si="95"/>
        <v>23.435458109481633</v>
      </c>
      <c r="CB143" s="37">
        <f t="shared" si="96"/>
        <v>53.840569188325837</v>
      </c>
      <c r="CC143" s="37">
        <f t="shared" si="97"/>
        <v>46.086830259909974</v>
      </c>
      <c r="CD143" s="38">
        <f t="shared" si="98"/>
        <v>7.7537389284158635</v>
      </c>
      <c r="CE143" s="3">
        <v>19</v>
      </c>
      <c r="CF143" s="3">
        <v>13</v>
      </c>
      <c r="CG143" s="3">
        <v>277</v>
      </c>
      <c r="CH143" s="3">
        <v>256</v>
      </c>
      <c r="CI143" s="3">
        <v>148</v>
      </c>
      <c r="CJ143" s="3">
        <v>130</v>
      </c>
      <c r="CK143" s="3">
        <v>130</v>
      </c>
      <c r="CL143" s="3">
        <v>174</v>
      </c>
      <c r="CM143" s="20">
        <f t="shared" si="99"/>
        <v>-7.3099452821104514</v>
      </c>
      <c r="CN143" s="37">
        <f t="shared" si="100"/>
        <v>2.078782857573247</v>
      </c>
      <c r="CO143" s="37">
        <f t="shared" si="101"/>
        <v>1.8528281991413722</v>
      </c>
      <c r="CP143" s="37">
        <f t="shared" si="102"/>
        <v>33.170143857799204</v>
      </c>
      <c r="CQ143" s="37">
        <f t="shared" si="103"/>
        <v>25.962190253822399</v>
      </c>
      <c r="CR143" s="37">
        <f t="shared" si="104"/>
        <v>64.555245913986582</v>
      </c>
      <c r="CS143" s="37">
        <f t="shared" si="105"/>
        <v>47.947578519243805</v>
      </c>
      <c r="CT143" s="22">
        <f t="shared" si="106"/>
        <v>-8.8539284663269129</v>
      </c>
      <c r="CU143" s="35">
        <v>92</v>
      </c>
      <c r="CV143" s="35">
        <v>82</v>
      </c>
      <c r="CW143" s="35">
        <v>1376</v>
      </c>
      <c r="CX143" s="35">
        <v>1067</v>
      </c>
      <c r="CY143" s="35">
        <v>668</v>
      </c>
      <c r="CZ143" s="35">
        <v>482</v>
      </c>
      <c r="DA143" s="35">
        <v>491</v>
      </c>
      <c r="DB143" s="35">
        <v>721</v>
      </c>
      <c r="DC143">
        <v>27</v>
      </c>
      <c r="DD143">
        <v>14</v>
      </c>
      <c r="DE143" s="35">
        <f t="shared" si="107"/>
        <v>-13</v>
      </c>
      <c r="DF143" s="36">
        <f t="shared" si="108"/>
        <v>2.3522578771598668</v>
      </c>
      <c r="DG143" s="37">
        <f t="shared" si="109"/>
        <v>1.2196892696384494</v>
      </c>
      <c r="DH143" s="37">
        <f t="shared" si="110"/>
        <v>-1.1325686075214174</v>
      </c>
      <c r="DI143" s="2">
        <v>417.2</v>
      </c>
      <c r="DJ143">
        <v>12</v>
      </c>
      <c r="DK143">
        <v>8</v>
      </c>
      <c r="DL143">
        <v>9</v>
      </c>
      <c r="DM143">
        <v>393</v>
      </c>
      <c r="DN143">
        <v>329</v>
      </c>
      <c r="DO143">
        <v>-3.4</v>
      </c>
      <c r="DP143">
        <v>289</v>
      </c>
      <c r="DQ143">
        <v>242</v>
      </c>
      <c r="DR143">
        <v>-2.9</v>
      </c>
      <c r="DS143">
        <v>187</v>
      </c>
      <c r="DT143">
        <v>165</v>
      </c>
      <c r="DU143">
        <v>-3.3</v>
      </c>
      <c r="DV143" s="39">
        <v>0.5</v>
      </c>
      <c r="DW143" s="39">
        <v>0.5</v>
      </c>
      <c r="DX143" s="39">
        <v>-0.2</v>
      </c>
      <c r="DY143" s="39">
        <v>-1.4</v>
      </c>
      <c r="DZ143" s="39">
        <v>-3.1</v>
      </c>
      <c r="EA143" s="39">
        <v>-4.2</v>
      </c>
    </row>
    <row r="144" spans="1:131" x14ac:dyDescent="0.2">
      <c r="A144" s="12" t="s">
        <v>857</v>
      </c>
      <c r="B144" s="12" t="s">
        <v>858</v>
      </c>
      <c r="C144" t="s">
        <v>856</v>
      </c>
      <c r="D144" t="s">
        <v>169</v>
      </c>
      <c r="E144" s="12" t="s">
        <v>178</v>
      </c>
      <c r="F144">
        <v>32</v>
      </c>
      <c r="G144">
        <v>2</v>
      </c>
      <c r="H144">
        <v>8</v>
      </c>
      <c r="I144" s="31">
        <f t="shared" si="74"/>
        <v>10</v>
      </c>
      <c r="J144">
        <v>3</v>
      </c>
      <c r="K144">
        <v>5</v>
      </c>
      <c r="L144" s="16">
        <f t="shared" si="75"/>
        <v>1.107283464566861</v>
      </c>
      <c r="M144" s="15">
        <v>2</v>
      </c>
      <c r="N144" s="15">
        <v>3</v>
      </c>
      <c r="O144" s="15">
        <v>5</v>
      </c>
      <c r="P144">
        <v>30</v>
      </c>
      <c r="Q144">
        <v>18</v>
      </c>
      <c r="R144">
        <v>28</v>
      </c>
      <c r="S144" s="13">
        <f t="shared" si="76"/>
        <v>6.6666666666666666E-2</v>
      </c>
      <c r="T144" s="13">
        <f t="shared" si="77"/>
        <v>2.6315789473684209E-2</v>
      </c>
      <c r="U144" s="2">
        <v>541.86666666669998</v>
      </c>
      <c r="V144" s="2">
        <v>16.933333333299998</v>
      </c>
      <c r="W144">
        <v>15.98</v>
      </c>
      <c r="X144">
        <v>32.380000000000003</v>
      </c>
      <c r="Y144" s="32">
        <f t="shared" si="78"/>
        <v>0.33043837882547561</v>
      </c>
      <c r="Z144" s="15">
        <f t="shared" si="79"/>
        <v>34.200000000000003</v>
      </c>
      <c r="AA144">
        <v>40</v>
      </c>
      <c r="AB144">
        <v>46</v>
      </c>
      <c r="AC144">
        <v>47</v>
      </c>
      <c r="AD144" s="13">
        <f t="shared" si="80"/>
        <v>0.08</v>
      </c>
      <c r="AE144" s="13">
        <f t="shared" si="81"/>
        <v>0.32</v>
      </c>
      <c r="AF144" s="13">
        <f t="shared" si="82"/>
        <v>0.4</v>
      </c>
      <c r="AI144" s="17" t="str">
        <f t="shared" si="83"/>
        <v xml:space="preserve"> </v>
      </c>
      <c r="AJ144">
        <v>79</v>
      </c>
      <c r="AK144">
        <v>82</v>
      </c>
      <c r="AL144" s="32">
        <f t="shared" si="84"/>
        <v>0.32991803278688525</v>
      </c>
      <c r="AM144">
        <v>72</v>
      </c>
      <c r="AN144">
        <v>87</v>
      </c>
      <c r="AO144" s="33">
        <f t="shared" si="85"/>
        <v>0.32581967213114754</v>
      </c>
      <c r="AP144">
        <v>86</v>
      </c>
      <c r="AQ144">
        <v>82</v>
      </c>
      <c r="AR144" s="33">
        <f t="shared" si="86"/>
        <v>0.34426229508196721</v>
      </c>
      <c r="AS144" s="33">
        <f t="shared" si="87"/>
        <v>0.50312500000000004</v>
      </c>
      <c r="AT144">
        <v>4</v>
      </c>
      <c r="AU144">
        <v>184</v>
      </c>
      <c r="AV144">
        <v>197</v>
      </c>
      <c r="AW144">
        <v>179</v>
      </c>
      <c r="AX144" s="2">
        <v>28.8</v>
      </c>
      <c r="AY144" s="3">
        <v>5</v>
      </c>
      <c r="AZ144" s="2">
        <v>32.9</v>
      </c>
      <c r="BA144" s="2">
        <v>26.1</v>
      </c>
      <c r="BB144" s="21">
        <v>0.63</v>
      </c>
      <c r="BC144">
        <v>6</v>
      </c>
      <c r="BD144" s="21">
        <v>1.329</v>
      </c>
      <c r="BE144" s="2">
        <v>28.4</v>
      </c>
      <c r="BF144" s="2">
        <v>35.9</v>
      </c>
      <c r="BG144" s="2">
        <v>25.9</v>
      </c>
      <c r="BH144" s="21">
        <v>1.504</v>
      </c>
      <c r="BI144" s="21">
        <v>1.0660000000000001</v>
      </c>
      <c r="BJ144" t="s">
        <v>2146</v>
      </c>
      <c r="BK144" s="2">
        <v>33.299999999999997</v>
      </c>
      <c r="BL144" t="s">
        <v>2272</v>
      </c>
      <c r="BM144" s="2">
        <v>32.6</v>
      </c>
      <c r="BN144" t="s">
        <v>1924</v>
      </c>
      <c r="BO144" s="2">
        <v>29.7</v>
      </c>
      <c r="BP144" t="s">
        <v>731</v>
      </c>
      <c r="BQ144" s="2">
        <v>56.8</v>
      </c>
      <c r="BR144" t="s">
        <v>3497</v>
      </c>
      <c r="BS144" s="2">
        <v>19.899999999999999</v>
      </c>
      <c r="BT144" s="32">
        <f t="shared" si="88"/>
        <v>8.771929824561403E-2</v>
      </c>
      <c r="BU144" s="34">
        <f t="shared" si="89"/>
        <v>0.89508196721311473</v>
      </c>
      <c r="BV144" s="35">
        <f t="shared" si="90"/>
        <v>903.85389703767612</v>
      </c>
      <c r="BW144" s="32">
        <f t="shared" si="91"/>
        <v>-1.7198734541271243E-2</v>
      </c>
      <c r="BX144" s="36">
        <f t="shared" si="92"/>
        <v>2.7682086614227721</v>
      </c>
      <c r="BY144" s="37">
        <f t="shared" si="93"/>
        <v>3.5433070866211485</v>
      </c>
      <c r="BZ144" s="37">
        <f t="shared" si="94"/>
        <v>31.557578740219604</v>
      </c>
      <c r="CA144" s="37">
        <f t="shared" si="95"/>
        <v>33.772145669357819</v>
      </c>
      <c r="CB144" s="37">
        <f t="shared" si="96"/>
        <v>61.122047244214819</v>
      </c>
      <c r="CC144" s="37">
        <f t="shared" si="97"/>
        <v>57.578740157593664</v>
      </c>
      <c r="CD144" s="38">
        <f t="shared" si="98"/>
        <v>3.5433070866211551</v>
      </c>
      <c r="CE144" s="3">
        <v>25</v>
      </c>
      <c r="CF144" s="3">
        <v>32</v>
      </c>
      <c r="CG144" s="3">
        <v>260</v>
      </c>
      <c r="CH144" s="3">
        <v>273</v>
      </c>
      <c r="CI144" s="3">
        <v>118</v>
      </c>
      <c r="CJ144" s="3">
        <v>86</v>
      </c>
      <c r="CK144" s="3">
        <v>129</v>
      </c>
      <c r="CL144" s="3">
        <v>149</v>
      </c>
      <c r="CM144" s="20">
        <f t="shared" si="99"/>
        <v>3.6413070866211541</v>
      </c>
      <c r="CN144" s="37">
        <f t="shared" si="100"/>
        <v>2.0267140210006178</v>
      </c>
      <c r="CO144" s="37">
        <f t="shared" si="101"/>
        <v>2.0846201358863494</v>
      </c>
      <c r="CP144" s="37">
        <f t="shared" si="102"/>
        <v>29.010963557751698</v>
      </c>
      <c r="CQ144" s="37">
        <f t="shared" si="103"/>
        <v>28.779339098208766</v>
      </c>
      <c r="CR144" s="37">
        <f t="shared" si="104"/>
        <v>52.636658431130321</v>
      </c>
      <c r="CS144" s="37">
        <f t="shared" si="105"/>
        <v>55.1266213712168</v>
      </c>
      <c r="CT144" s="22">
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  <v>461</v>
      </c>
      <c r="CY144" s="35">
        <v>185</v>
      </c>
      <c r="CZ144" s="35">
        <v>193</v>
      </c>
      <c r="DA144" s="35">
        <v>262</v>
      </c>
      <c r="DB144" s="35">
        <v>223</v>
      </c>
      <c r="DC144">
        <v>9</v>
      </c>
      <c r="DD144">
        <v>3</v>
      </c>
      <c r="DE144" s="35">
        <f t="shared" si="107"/>
        <v>-6</v>
      </c>
      <c r="DF144" s="36">
        <f t="shared" si="108"/>
        <v>0.9965551181121981</v>
      </c>
      <c r="DG144" s="37">
        <f t="shared" si="109"/>
        <v>0.33218503937073268</v>
      </c>
      <c r="DH144" s="37">
        <f t="shared" si="110"/>
        <v>-0.66437007874146536</v>
      </c>
      <c r="DI144" s="2">
        <v>354.2</v>
      </c>
      <c r="DJ144">
        <v>13</v>
      </c>
      <c r="DK144">
        <v>20</v>
      </c>
      <c r="DL144">
        <v>-8.3000000000000007</v>
      </c>
      <c r="DM144">
        <v>355</v>
      </c>
      <c r="DN144">
        <v>356</v>
      </c>
      <c r="DO144">
        <v>2.2999999999999998</v>
      </c>
      <c r="DP144">
        <v>255</v>
      </c>
      <c r="DQ144">
        <v>267</v>
      </c>
      <c r="DR144">
        <v>0.7</v>
      </c>
      <c r="DS144">
        <v>186</v>
      </c>
      <c r="DT144">
        <v>207</v>
      </c>
      <c r="DU144">
        <v>-1.7000000000000002</v>
      </c>
      <c r="DV144" s="39">
        <v>-4.4000000000000004</v>
      </c>
      <c r="DW144" s="39">
        <v>-4.4000000000000004</v>
      </c>
      <c r="DX144" s="39">
        <v>0.1</v>
      </c>
      <c r="DY144" s="39">
        <v>0.7</v>
      </c>
      <c r="DZ144" s="39">
        <v>-0.30000000000000004</v>
      </c>
      <c r="EA144" s="39">
        <v>-4</v>
      </c>
    </row>
    <row r="145" spans="1:131" x14ac:dyDescent="0.2">
      <c r="A145" s="12" t="s">
        <v>861</v>
      </c>
      <c r="B145" s="12" t="s">
        <v>862</v>
      </c>
      <c r="C145" t="s">
        <v>860</v>
      </c>
      <c r="D145" t="s">
        <v>432</v>
      </c>
      <c r="E145" s="12" t="s">
        <v>156</v>
      </c>
      <c r="F145">
        <v>43</v>
      </c>
      <c r="G145">
        <v>4</v>
      </c>
      <c r="H145">
        <v>14</v>
      </c>
      <c r="I145" s="31">
        <f t="shared" si="74"/>
        <v>18</v>
      </c>
      <c r="J145">
        <v>8</v>
      </c>
      <c r="K145">
        <v>5</v>
      </c>
      <c r="L145" s="16">
        <f t="shared" si="75"/>
        <v>1.804159590166116</v>
      </c>
      <c r="M145" s="15">
        <v>4</v>
      </c>
      <c r="N145" s="15">
        <v>9</v>
      </c>
      <c r="O145" s="15">
        <v>5</v>
      </c>
      <c r="P145">
        <v>61</v>
      </c>
      <c r="Q145">
        <v>15</v>
      </c>
      <c r="R145">
        <v>15</v>
      </c>
      <c r="S145" s="13">
        <f t="shared" si="76"/>
        <v>6.5573770491803282E-2</v>
      </c>
      <c r="T145" s="13">
        <f t="shared" si="77"/>
        <v>4.3956043956043959E-2</v>
      </c>
      <c r="U145" s="2">
        <v>598.61666666669998</v>
      </c>
      <c r="V145" s="2">
        <v>13.916666666699999</v>
      </c>
      <c r="W145">
        <v>13.71</v>
      </c>
      <c r="X145">
        <v>34.869999999999997</v>
      </c>
      <c r="Y145" s="32">
        <f t="shared" si="78"/>
        <v>0.28221490325236726</v>
      </c>
      <c r="Z145" s="15">
        <f t="shared" si="79"/>
        <v>92.333333333333343</v>
      </c>
      <c r="AA145">
        <v>19</v>
      </c>
      <c r="AB145">
        <v>79</v>
      </c>
      <c r="AC145">
        <v>37</v>
      </c>
      <c r="AD145" s="13">
        <f t="shared" si="80"/>
        <v>0.16666666666666666</v>
      </c>
      <c r="AE145" s="13">
        <f t="shared" si="81"/>
        <v>0.58333333333333337</v>
      </c>
      <c r="AF145" s="13">
        <f t="shared" si="82"/>
        <v>0.75</v>
      </c>
      <c r="AG145">
        <v>1</v>
      </c>
      <c r="AH145">
        <v>2</v>
      </c>
      <c r="AI145" s="17">
        <f t="shared" si="83"/>
        <v>0.33333333333333331</v>
      </c>
      <c r="AJ145">
        <v>66</v>
      </c>
      <c r="AK145">
        <v>72</v>
      </c>
      <c r="AL145" s="32">
        <f t="shared" si="84"/>
        <v>0.28930817610062892</v>
      </c>
      <c r="AM145">
        <v>60</v>
      </c>
      <c r="AN145">
        <v>78</v>
      </c>
      <c r="AO145" s="33">
        <f t="shared" si="85"/>
        <v>0.28930817610062892</v>
      </c>
      <c r="AP145">
        <v>101</v>
      </c>
      <c r="AQ145">
        <v>100</v>
      </c>
      <c r="AR145" s="33">
        <f t="shared" si="86"/>
        <v>0.42138364779874216</v>
      </c>
      <c r="AS145" s="33">
        <f t="shared" si="87"/>
        <v>0.5</v>
      </c>
      <c r="AT145">
        <v>4</v>
      </c>
      <c r="AU145">
        <v>192</v>
      </c>
      <c r="AV145">
        <v>179</v>
      </c>
      <c r="AW145">
        <v>215</v>
      </c>
      <c r="AX145" s="2">
        <v>28.5</v>
      </c>
      <c r="AY145" s="3">
        <v>7</v>
      </c>
      <c r="AZ145" s="2">
        <v>32.799999999999997</v>
      </c>
      <c r="BA145" s="2">
        <v>25.6</v>
      </c>
      <c r="BB145" s="21">
        <v>0.501</v>
      </c>
      <c r="BC145">
        <v>4</v>
      </c>
      <c r="BD145" s="21">
        <v>-0.91800000000000004</v>
      </c>
      <c r="BE145" s="2">
        <v>29.8</v>
      </c>
      <c r="BF145" s="2">
        <v>33.1</v>
      </c>
      <c r="BG145" s="2">
        <v>26.5</v>
      </c>
      <c r="BH145" s="21">
        <v>-0.61</v>
      </c>
      <c r="BI145" s="21">
        <v>7.375</v>
      </c>
      <c r="BJ145" t="s">
        <v>3033</v>
      </c>
      <c r="BK145" s="2">
        <v>65.5</v>
      </c>
      <c r="BL145" t="s">
        <v>1767</v>
      </c>
      <c r="BM145" s="2">
        <v>52.9</v>
      </c>
      <c r="BN145" t="s">
        <v>2277</v>
      </c>
      <c r="BO145" s="2">
        <v>15.2</v>
      </c>
      <c r="BP145" t="s">
        <v>1596</v>
      </c>
      <c r="BQ145" s="2">
        <v>36</v>
      </c>
      <c r="BR145" t="s">
        <v>3741</v>
      </c>
      <c r="BS145" s="2">
        <v>35.6</v>
      </c>
      <c r="BT145" s="32">
        <f t="shared" si="88"/>
        <v>8.6642599277978335E-2</v>
      </c>
      <c r="BU145" s="34">
        <f t="shared" si="89"/>
        <v>0.8754448398576512</v>
      </c>
      <c r="BV145" s="35">
        <f t="shared" si="90"/>
        <v>884.10909978544908</v>
      </c>
      <c r="BW145" s="32">
        <f t="shared" si="91"/>
        <v>-3.7912560864370462E-2</v>
      </c>
      <c r="BX145" s="36">
        <f t="shared" si="92"/>
        <v>2.4063500905108777</v>
      </c>
      <c r="BY145" s="37">
        <f t="shared" si="93"/>
        <v>3.5092605486616959</v>
      </c>
      <c r="BZ145" s="37">
        <f t="shared" si="94"/>
        <v>27.773290627979712</v>
      </c>
      <c r="CA145" s="37">
        <f t="shared" si="95"/>
        <v>28.174348976398189</v>
      </c>
      <c r="CB145" s="37">
        <f t="shared" si="96"/>
        <v>52.438379055716204</v>
      </c>
      <c r="CC145" s="37">
        <f t="shared" si="97"/>
        <v>48.327530984426787</v>
      </c>
      <c r="CD145" s="38">
        <f t="shared" si="98"/>
        <v>4.1108480712894178</v>
      </c>
      <c r="CE145" s="3">
        <v>24</v>
      </c>
      <c r="CF145" s="3">
        <v>35</v>
      </c>
      <c r="CG145" s="3">
        <v>253</v>
      </c>
      <c r="CH145" s="3">
        <v>246</v>
      </c>
      <c r="CI145" s="3">
        <v>116</v>
      </c>
      <c r="CJ145" s="3">
        <v>85</v>
      </c>
      <c r="CK145" s="3">
        <v>116</v>
      </c>
      <c r="CL145" s="3">
        <v>130</v>
      </c>
      <c r="CM145" s="20">
        <f t="shared" si="99"/>
        <v>-4.2721519287105814</v>
      </c>
      <c r="CN145" s="37">
        <f t="shared" si="100"/>
        <v>1.7606925390653658</v>
      </c>
      <c r="CO145" s="37">
        <f t="shared" si="101"/>
        <v>1.9607712366864303</v>
      </c>
      <c r="CP145" s="37">
        <f t="shared" si="102"/>
        <v>26.370372346456275</v>
      </c>
      <c r="CQ145" s="37">
        <f t="shared" si="103"/>
        <v>23.569270579761376</v>
      </c>
      <c r="CR145" s="37">
        <f t="shared" si="104"/>
        <v>48.539092042870202</v>
      </c>
      <c r="CS145" s="37">
        <f t="shared" si="105"/>
        <v>40.776038575172905</v>
      </c>
      <c r="CT145" s="22">
        <f t="shared" si="106"/>
        <v>-3.6522053964078793</v>
      </c>
      <c r="CU145" s="35">
        <v>44</v>
      </c>
      <c r="CV145" s="35">
        <v>49</v>
      </c>
      <c r="CW145" s="35">
        <v>615</v>
      </c>
      <c r="CX145" s="35">
        <v>540</v>
      </c>
      <c r="CY145" s="35">
        <v>252</v>
      </c>
      <c r="CZ145" s="35">
        <v>200</v>
      </c>
      <c r="DA145" s="35">
        <v>230</v>
      </c>
      <c r="DB145" s="35">
        <v>302</v>
      </c>
      <c r="DC145">
        <v>7</v>
      </c>
      <c r="DD145">
        <v>7</v>
      </c>
      <c r="DE145" s="35">
        <f t="shared" si="107"/>
        <v>0</v>
      </c>
      <c r="DF145" s="36">
        <f t="shared" si="108"/>
        <v>0.70185210973233925</v>
      </c>
      <c r="DG145" s="37">
        <f t="shared" si="109"/>
        <v>0.70185210973233925</v>
      </c>
      <c r="DH145" s="37">
        <f t="shared" si="110"/>
        <v>0</v>
      </c>
      <c r="DI145" s="2">
        <v>377.2</v>
      </c>
      <c r="DJ145">
        <v>17</v>
      </c>
      <c r="DK145">
        <v>19</v>
      </c>
      <c r="DL145">
        <v>-9.1999999999999993</v>
      </c>
      <c r="DM145">
        <v>346</v>
      </c>
      <c r="DN145">
        <v>318</v>
      </c>
      <c r="DO145">
        <v>-3.2</v>
      </c>
      <c r="DP145">
        <v>267</v>
      </c>
      <c r="DQ145">
        <v>234</v>
      </c>
      <c r="DR145">
        <v>-0.8</v>
      </c>
      <c r="DS145">
        <v>188</v>
      </c>
      <c r="DT145">
        <v>179</v>
      </c>
      <c r="DU145">
        <v>-1.2</v>
      </c>
      <c r="DV145" s="39">
        <v>3.7</v>
      </c>
      <c r="DW145" s="39">
        <v>3.7</v>
      </c>
      <c r="DX145" s="39">
        <v>0.5</v>
      </c>
      <c r="DY145" s="39">
        <v>-0.60000000000000009</v>
      </c>
      <c r="DZ145" s="39">
        <v>-2.6</v>
      </c>
      <c r="EA145" s="39">
        <v>1</v>
      </c>
    </row>
    <row r="146" spans="1:131" x14ac:dyDescent="0.2">
      <c r="A146" s="12" t="s">
        <v>866</v>
      </c>
      <c r="B146" s="12" t="s">
        <v>867</v>
      </c>
      <c r="C146" t="s">
        <v>865</v>
      </c>
      <c r="D146" t="s">
        <v>343</v>
      </c>
      <c r="E146" s="12" t="s">
        <v>156</v>
      </c>
      <c r="F146">
        <v>58</v>
      </c>
      <c r="G146">
        <v>3</v>
      </c>
      <c r="H146">
        <v>4</v>
      </c>
      <c r="I146" s="31">
        <f t="shared" si="74"/>
        <v>7</v>
      </c>
      <c r="J146">
        <v>3</v>
      </c>
      <c r="K146">
        <v>1</v>
      </c>
      <c r="L146" s="16">
        <f t="shared" si="75"/>
        <v>0.87777352049885937</v>
      </c>
      <c r="M146" s="15">
        <v>3</v>
      </c>
      <c r="N146" s="15">
        <v>3</v>
      </c>
      <c r="O146" s="15">
        <v>1</v>
      </c>
      <c r="P146">
        <v>29</v>
      </c>
      <c r="Q146">
        <v>9</v>
      </c>
      <c r="R146">
        <v>13</v>
      </c>
      <c r="S146" s="13">
        <f t="shared" si="76"/>
        <v>0.10344827586206896</v>
      </c>
      <c r="T146" s="13">
        <f t="shared" si="77"/>
        <v>5.8823529411764705E-2</v>
      </c>
      <c r="U146" s="2">
        <v>478.48333333329998</v>
      </c>
      <c r="V146" s="2">
        <v>8.2333333332999992</v>
      </c>
      <c r="W146">
        <v>8.25</v>
      </c>
      <c r="X146">
        <v>41.33</v>
      </c>
      <c r="Y146" s="32">
        <f t="shared" si="78"/>
        <v>0.16639774102460669</v>
      </c>
      <c r="Z146" s="15">
        <f t="shared" si="79"/>
        <v>52.800000000000004</v>
      </c>
      <c r="AA146">
        <v>8</v>
      </c>
      <c r="AB146">
        <v>132</v>
      </c>
      <c r="AC146">
        <v>51</v>
      </c>
      <c r="AD146" s="13">
        <f t="shared" si="80"/>
        <v>0.3</v>
      </c>
      <c r="AE146" s="13">
        <f t="shared" si="81"/>
        <v>0.4</v>
      </c>
      <c r="AF146" s="13">
        <f t="shared" si="82"/>
        <v>0.7</v>
      </c>
      <c r="AG146">
        <v>0</v>
      </c>
      <c r="AH146">
        <v>0</v>
      </c>
      <c r="AI146" s="17" t="str">
        <f t="shared" si="83"/>
        <v xml:space="preserve"> </v>
      </c>
      <c r="AJ146">
        <v>60</v>
      </c>
      <c r="AK146">
        <v>66</v>
      </c>
      <c r="AL146" s="32">
        <f t="shared" si="84"/>
        <v>0.26694915254237289</v>
      </c>
      <c r="AM146">
        <v>102</v>
      </c>
      <c r="AN146">
        <v>71</v>
      </c>
      <c r="AO146" s="33">
        <f t="shared" si="85"/>
        <v>0.36652542372881358</v>
      </c>
      <c r="AP146">
        <v>107</v>
      </c>
      <c r="AQ146">
        <v>66</v>
      </c>
      <c r="AR146" s="33">
        <f t="shared" si="86"/>
        <v>0.36652542372881358</v>
      </c>
      <c r="AS146" s="33">
        <f t="shared" si="87"/>
        <v>0.42140468227424749</v>
      </c>
      <c r="AT146">
        <v>2</v>
      </c>
      <c r="AU146">
        <v>163</v>
      </c>
      <c r="AV146">
        <v>198</v>
      </c>
      <c r="AW146">
        <v>141</v>
      </c>
      <c r="AX146" s="2">
        <v>26.6</v>
      </c>
      <c r="AY146" s="3">
        <v>12</v>
      </c>
      <c r="AZ146" s="2">
        <v>31.7</v>
      </c>
      <c r="BA146" s="2">
        <v>23.1</v>
      </c>
      <c r="BB146" s="21">
        <v>-0.80800000000000005</v>
      </c>
      <c r="BC146">
        <v>12</v>
      </c>
      <c r="BD146" s="21">
        <v>-1.149</v>
      </c>
      <c r="BE146" s="2">
        <v>27.6</v>
      </c>
      <c r="BF146" s="2">
        <v>32.700000000000003</v>
      </c>
      <c r="BG146" s="2">
        <v>22.5</v>
      </c>
      <c r="BH146" s="21">
        <v>-2.5880000000000001</v>
      </c>
      <c r="BI146" s="21">
        <v>-5.5460000000000003</v>
      </c>
      <c r="BJ146" t="s">
        <v>1445</v>
      </c>
      <c r="BK146" s="2">
        <v>63.7</v>
      </c>
      <c r="BL146" t="s">
        <v>1763</v>
      </c>
      <c r="BM146" s="2">
        <v>32.5</v>
      </c>
      <c r="BN146" t="s">
        <v>3195</v>
      </c>
      <c r="BO146" s="2">
        <v>21.2</v>
      </c>
      <c r="BP146" t="s">
        <v>3613</v>
      </c>
      <c r="BQ146" s="2">
        <v>30.5</v>
      </c>
      <c r="BR146" t="s">
        <v>1219</v>
      </c>
      <c r="BS146" s="2">
        <v>29.7</v>
      </c>
      <c r="BT146" s="32">
        <f t="shared" si="88"/>
        <v>5.6818181818181816E-2</v>
      </c>
      <c r="BU146" s="34">
        <f t="shared" si="89"/>
        <v>0.919047619047619</v>
      </c>
      <c r="BV146" s="35">
        <f t="shared" si="90"/>
        <v>924.72943722943717</v>
      </c>
      <c r="BW146" s="32">
        <f t="shared" si="91"/>
        <v>-2.4134199134199182E-2</v>
      </c>
      <c r="BX146" s="36">
        <f t="shared" si="92"/>
        <v>1.2564567918520786</v>
      </c>
      <c r="BY146" s="37">
        <f t="shared" si="93"/>
        <v>2.1359765461485338</v>
      </c>
      <c r="BZ146" s="37">
        <f t="shared" si="94"/>
        <v>22.113639536596583</v>
      </c>
      <c r="CA146" s="37">
        <f t="shared" si="95"/>
        <v>26.385592628893647</v>
      </c>
      <c r="CB146" s="37">
        <f t="shared" si="96"/>
        <v>42.091302527044633</v>
      </c>
      <c r="CC146" s="37">
        <f t="shared" si="97"/>
        <v>47.117129694452942</v>
      </c>
      <c r="CD146" s="38">
        <f t="shared" si="98"/>
        <v>-5.025827167408309</v>
      </c>
      <c r="CE146" s="3">
        <v>10</v>
      </c>
      <c r="CF146" s="3">
        <v>17</v>
      </c>
      <c r="CG146" s="3">
        <v>166</v>
      </c>
      <c r="CH146" s="3">
        <v>193</v>
      </c>
      <c r="CI146" s="3">
        <v>70</v>
      </c>
      <c r="CJ146" s="3">
        <v>73</v>
      </c>
      <c r="CK146" s="3">
        <v>92</v>
      </c>
      <c r="CL146" s="3">
        <v>89</v>
      </c>
      <c r="CM146" s="20">
        <f t="shared" si="99"/>
        <v>1.1674604580097494</v>
      </c>
      <c r="CN146" s="37">
        <f t="shared" si="100"/>
        <v>2.753280993183544</v>
      </c>
      <c r="CO146" s="37">
        <f t="shared" si="101"/>
        <v>2.6531616843405059</v>
      </c>
      <c r="CP146" s="37">
        <f t="shared" si="102"/>
        <v>28.95951008284873</v>
      </c>
      <c r="CQ146" s="37">
        <f t="shared" si="103"/>
        <v>30.261061097808224</v>
      </c>
      <c r="CR146" s="37">
        <f t="shared" si="104"/>
        <v>52.43748800654113</v>
      </c>
      <c r="CS146" s="37">
        <f t="shared" si="105"/>
        <v>57.443453448693027</v>
      </c>
      <c r="CT146" s="22">
        <f t="shared" si="106"/>
        <v>-1.9861725256411944E-2</v>
      </c>
      <c r="CU146" s="35">
        <v>110</v>
      </c>
      <c r="CV146" s="35">
        <v>106</v>
      </c>
      <c r="CW146" s="35">
        <v>1047</v>
      </c>
      <c r="CX146" s="35">
        <v>1103</v>
      </c>
      <c r="CY146" s="35">
        <v>423</v>
      </c>
      <c r="CZ146" s="35">
        <v>463</v>
      </c>
      <c r="DA146" s="35">
        <v>623</v>
      </c>
      <c r="DB146" s="35">
        <v>515</v>
      </c>
      <c r="DC146">
        <v>45</v>
      </c>
      <c r="DD146">
        <v>32</v>
      </c>
      <c r="DE146" s="35">
        <f t="shared" si="107"/>
        <v>-13</v>
      </c>
      <c r="DF146" s="36">
        <f t="shared" si="108"/>
        <v>5.6540555633343539</v>
      </c>
      <c r="DG146" s="37">
        <f t="shared" si="109"/>
        <v>4.0206617339266515</v>
      </c>
      <c r="DH146" s="37">
        <f t="shared" si="110"/>
        <v>-1.6333938294077019</v>
      </c>
      <c r="DI146" s="2">
        <v>264.39999999999998</v>
      </c>
      <c r="DJ146">
        <v>5</v>
      </c>
      <c r="DK146">
        <v>8</v>
      </c>
      <c r="DL146">
        <v>-14.5</v>
      </c>
      <c r="DM146">
        <v>183</v>
      </c>
      <c r="DN146">
        <v>191</v>
      </c>
      <c r="DO146">
        <v>-0.2</v>
      </c>
      <c r="DP146">
        <v>136</v>
      </c>
      <c r="DQ146">
        <v>140</v>
      </c>
      <c r="DR146">
        <v>-0.8</v>
      </c>
      <c r="DS146">
        <v>98</v>
      </c>
      <c r="DT146">
        <v>105</v>
      </c>
      <c r="DU146">
        <v>-3.4</v>
      </c>
      <c r="DV146" s="39">
        <v>-4.4000000000000004</v>
      </c>
      <c r="DW146" s="39">
        <v>-4.4000000000000004</v>
      </c>
      <c r="DX146" s="39">
        <v>0.2</v>
      </c>
      <c r="DY146" s="39">
        <v>-1.5</v>
      </c>
      <c r="DZ146" s="39">
        <v>-0.1</v>
      </c>
      <c r="EA146" s="39">
        <v>-5.7</v>
      </c>
    </row>
    <row r="147" spans="1:131" x14ac:dyDescent="0.2">
      <c r="A147" s="12" t="s">
        <v>870</v>
      </c>
      <c r="B147" s="12" t="s">
        <v>871</v>
      </c>
      <c r="C147" t="s">
        <v>869</v>
      </c>
      <c r="D147" t="s">
        <v>300</v>
      </c>
      <c r="E147" s="12" t="s">
        <v>148</v>
      </c>
      <c r="F147">
        <v>73</v>
      </c>
      <c r="G147">
        <v>9</v>
      </c>
      <c r="H147">
        <v>6</v>
      </c>
      <c r="I147" s="31">
        <f t="shared" si="74"/>
        <v>15</v>
      </c>
      <c r="J147">
        <v>2</v>
      </c>
      <c r="K147">
        <v>4</v>
      </c>
      <c r="L147" s="16">
        <f t="shared" si="75"/>
        <v>1.0966025628007596</v>
      </c>
      <c r="M147" s="15">
        <v>9</v>
      </c>
      <c r="N147" s="15">
        <v>1</v>
      </c>
      <c r="O147" s="15">
        <v>4</v>
      </c>
      <c r="P147">
        <v>132</v>
      </c>
      <c r="Q147">
        <v>37</v>
      </c>
      <c r="R147">
        <v>42</v>
      </c>
      <c r="S147" s="13">
        <f t="shared" si="76"/>
        <v>6.8181818181818177E-2</v>
      </c>
      <c r="T147" s="13">
        <f t="shared" si="77"/>
        <v>4.2654028436018961E-2</v>
      </c>
      <c r="U147" s="2">
        <v>820.71666666670001</v>
      </c>
      <c r="V147" s="2">
        <v>11.233333333299999</v>
      </c>
      <c r="W147">
        <v>10.97</v>
      </c>
      <c r="X147">
        <v>37</v>
      </c>
      <c r="Y147" s="32">
        <f t="shared" si="78"/>
        <v>0.2286845945382531</v>
      </c>
      <c r="Z147" s="15">
        <f t="shared" si="79"/>
        <v>34.916666666666664</v>
      </c>
      <c r="AA147">
        <v>9</v>
      </c>
      <c r="AB147">
        <v>255</v>
      </c>
      <c r="AC147">
        <v>84</v>
      </c>
      <c r="AD147" s="13">
        <f t="shared" si="80"/>
        <v>0.375</v>
      </c>
      <c r="AE147" s="13">
        <f t="shared" si="81"/>
        <v>0.20833333333333334</v>
      </c>
      <c r="AF147" s="13">
        <f t="shared" si="82"/>
        <v>0.58333333333333337</v>
      </c>
      <c r="AG147">
        <v>6</v>
      </c>
      <c r="AH147">
        <v>7</v>
      </c>
      <c r="AI147" s="17">
        <f t="shared" si="83"/>
        <v>0.46153846153846156</v>
      </c>
      <c r="AJ147">
        <v>99</v>
      </c>
      <c r="AK147">
        <v>132</v>
      </c>
      <c r="AL147" s="32">
        <f t="shared" si="84"/>
        <v>0.29883570504527812</v>
      </c>
      <c r="AM147">
        <v>140</v>
      </c>
      <c r="AN147">
        <v>141</v>
      </c>
      <c r="AO147" s="33">
        <f t="shared" si="85"/>
        <v>0.36351875808538164</v>
      </c>
      <c r="AP147">
        <v>120</v>
      </c>
      <c r="AQ147">
        <v>141</v>
      </c>
      <c r="AR147" s="33">
        <f t="shared" si="86"/>
        <v>0.33764553686934023</v>
      </c>
      <c r="AS147" s="33">
        <f t="shared" si="87"/>
        <v>0.451171875</v>
      </c>
      <c r="AT147">
        <v>4</v>
      </c>
      <c r="AU147">
        <v>280</v>
      </c>
      <c r="AV147">
        <v>302</v>
      </c>
      <c r="AW147">
        <v>243</v>
      </c>
      <c r="AX147" s="2">
        <v>28.5</v>
      </c>
      <c r="AY147" s="3">
        <v>8</v>
      </c>
      <c r="AZ147" s="2">
        <v>32.4</v>
      </c>
      <c r="BA147" s="2">
        <v>25.8</v>
      </c>
      <c r="BB147" s="21">
        <v>0.78800000000000003</v>
      </c>
      <c r="BC147">
        <v>5</v>
      </c>
      <c r="BD147" s="21">
        <v>0.72</v>
      </c>
      <c r="BE147" s="2">
        <v>28.3</v>
      </c>
      <c r="BF147" s="2">
        <v>32.799999999999997</v>
      </c>
      <c r="BG147" s="2">
        <v>23.7</v>
      </c>
      <c r="BH147" s="21">
        <v>2.1469999999999998</v>
      </c>
      <c r="BI147" s="21">
        <v>1.0349999999999999</v>
      </c>
      <c r="BJ147" t="s">
        <v>2600</v>
      </c>
      <c r="BK147" s="2">
        <v>38.5</v>
      </c>
      <c r="BL147" t="s">
        <v>1559</v>
      </c>
      <c r="BM147" s="2">
        <v>37.6</v>
      </c>
      <c r="BN147" t="s">
        <v>2952</v>
      </c>
      <c r="BO147" s="2">
        <v>25.4</v>
      </c>
      <c r="BP147" t="s">
        <v>1682</v>
      </c>
      <c r="BQ147" s="2">
        <v>34.5</v>
      </c>
      <c r="BR147" t="s">
        <v>1775</v>
      </c>
      <c r="BS147" s="2">
        <v>31.2</v>
      </c>
      <c r="BT147" s="32">
        <f t="shared" si="88"/>
        <v>5.7279236276849645E-2</v>
      </c>
      <c r="BU147" s="34">
        <f t="shared" si="89"/>
        <v>0.90862944162436543</v>
      </c>
      <c r="BV147" s="35">
        <f t="shared" si="90"/>
        <v>914.35736525205039</v>
      </c>
      <c r="BW147" s="32">
        <f t="shared" si="91"/>
        <v>-3.4091322098784925E-2</v>
      </c>
      <c r="BX147" s="36">
        <f t="shared" si="92"/>
        <v>1.7560261778028614</v>
      </c>
      <c r="BY147" s="37">
        <f t="shared" si="93"/>
        <v>2.634039266704292</v>
      </c>
      <c r="BZ147" s="37">
        <f t="shared" si="94"/>
        <v>30.657290354141622</v>
      </c>
      <c r="CA147" s="37">
        <f t="shared" si="95"/>
        <v>28.828096418930308</v>
      </c>
      <c r="CB147" s="37">
        <f t="shared" si="96"/>
        <v>55.973334417466205</v>
      </c>
      <c r="CC147" s="37">
        <f t="shared" si="97"/>
        <v>58.461038169353593</v>
      </c>
      <c r="CD147" s="38">
        <f t="shared" si="98"/>
        <v>-2.4877037518873877</v>
      </c>
      <c r="CE147" s="3">
        <v>24</v>
      </c>
      <c r="CF147" s="3">
        <v>36</v>
      </c>
      <c r="CG147" s="3">
        <v>395</v>
      </c>
      <c r="CH147" s="3">
        <v>358</v>
      </c>
      <c r="CI147" s="3">
        <v>149</v>
      </c>
      <c r="CJ147" s="3">
        <v>167</v>
      </c>
      <c r="CK147" s="3">
        <v>238</v>
      </c>
      <c r="CL147" s="3">
        <v>197</v>
      </c>
      <c r="CM147" s="20">
        <f t="shared" si="99"/>
        <v>-1.720828751887387</v>
      </c>
      <c r="CN147" s="37">
        <f t="shared" si="100"/>
        <v>2.5768233987412072</v>
      </c>
      <c r="CO147" s="37">
        <f t="shared" si="101"/>
        <v>2.9988893002591634</v>
      </c>
      <c r="CP147" s="37">
        <f t="shared" si="102"/>
        <v>30.277674935209184</v>
      </c>
      <c r="CQ147" s="37">
        <f t="shared" si="103"/>
        <v>29.900037023324693</v>
      </c>
      <c r="CR147" s="37">
        <f t="shared" si="104"/>
        <v>56.890040725657165</v>
      </c>
      <c r="CS147" s="37">
        <f t="shared" si="105"/>
        <v>57.20103665309145</v>
      </c>
      <c r="CT147" s="22">
        <f t="shared" si="106"/>
        <v>-2.1767078244531035</v>
      </c>
      <c r="CU147" s="35">
        <v>116</v>
      </c>
      <c r="CV147" s="35">
        <v>135</v>
      </c>
      <c r="CW147" s="35">
        <v>1247</v>
      </c>
      <c r="CX147" s="35">
        <v>1211</v>
      </c>
      <c r="CY147" s="35">
        <v>491</v>
      </c>
      <c r="CZ147" s="35">
        <v>563</v>
      </c>
      <c r="DA147" s="35">
        <v>666</v>
      </c>
      <c r="DB147" s="35">
        <v>707</v>
      </c>
      <c r="DC147">
        <v>17</v>
      </c>
      <c r="DD147">
        <v>25</v>
      </c>
      <c r="DE147" s="35">
        <f t="shared" si="107"/>
        <v>8</v>
      </c>
      <c r="DF147" s="36">
        <f t="shared" si="108"/>
        <v>1.2438518759436936</v>
      </c>
      <c r="DG147" s="37">
        <f t="shared" si="109"/>
        <v>1.8291939352113138</v>
      </c>
      <c r="DH147" s="37">
        <f t="shared" si="110"/>
        <v>0.5853420592676204</v>
      </c>
      <c r="DI147" s="2">
        <v>492.2</v>
      </c>
      <c r="DJ147">
        <v>12</v>
      </c>
      <c r="DK147">
        <v>22</v>
      </c>
      <c r="DL147">
        <v>-11.7</v>
      </c>
      <c r="DM147">
        <v>448</v>
      </c>
      <c r="DN147">
        <v>469</v>
      </c>
      <c r="DO147">
        <v>-0.60000000000000009</v>
      </c>
      <c r="DP147">
        <v>328</v>
      </c>
      <c r="DQ147">
        <v>330</v>
      </c>
      <c r="DR147">
        <v>0.4</v>
      </c>
      <c r="DS147">
        <v>249</v>
      </c>
      <c r="DT147">
        <v>233</v>
      </c>
      <c r="DU147">
        <v>2</v>
      </c>
      <c r="DV147" s="39">
        <v>1</v>
      </c>
      <c r="DW147" s="39">
        <v>1</v>
      </c>
      <c r="DX147" s="39">
        <v>1.2</v>
      </c>
      <c r="DY147" s="39">
        <v>0.2</v>
      </c>
      <c r="DZ147" s="39">
        <v>-0.4</v>
      </c>
      <c r="EA147" s="39">
        <v>2</v>
      </c>
    </row>
    <row r="148" spans="1:131" x14ac:dyDescent="0.2">
      <c r="A148" s="12" t="s">
        <v>876</v>
      </c>
      <c r="B148" s="12" t="s">
        <v>877</v>
      </c>
      <c r="C148" t="s">
        <v>875</v>
      </c>
      <c r="D148" t="s">
        <v>162</v>
      </c>
      <c r="E148" s="12" t="s">
        <v>178</v>
      </c>
      <c r="F148">
        <v>82</v>
      </c>
      <c r="G148">
        <v>4</v>
      </c>
      <c r="H148">
        <v>12</v>
      </c>
      <c r="I148" s="31">
        <f t="shared" si="74"/>
        <v>16</v>
      </c>
      <c r="J148">
        <v>5</v>
      </c>
      <c r="K148">
        <v>5</v>
      </c>
      <c r="L148" s="16">
        <f t="shared" si="75"/>
        <v>0.64267065360496634</v>
      </c>
      <c r="M148" s="15">
        <v>4</v>
      </c>
      <c r="N148" s="15">
        <v>5</v>
      </c>
      <c r="O148" s="15">
        <v>6</v>
      </c>
      <c r="P148">
        <v>105</v>
      </c>
      <c r="Q148">
        <v>55</v>
      </c>
      <c r="R148">
        <v>86</v>
      </c>
      <c r="S148" s="13">
        <f t="shared" si="76"/>
        <v>3.8095238095238099E-2</v>
      </c>
      <c r="T148" s="13">
        <f t="shared" si="77"/>
        <v>1.6260162601626018E-2</v>
      </c>
      <c r="U148" s="2">
        <v>1493.7666666667001</v>
      </c>
      <c r="V148" s="2">
        <v>18.2166666667</v>
      </c>
      <c r="W148">
        <v>17.420000000000002</v>
      </c>
      <c r="X148">
        <v>29.13</v>
      </c>
      <c r="Y148" s="32">
        <f t="shared" si="78"/>
        <v>0.37422126745435025</v>
      </c>
      <c r="Z148" s="15">
        <f t="shared" si="79"/>
        <v>58.442622950819676</v>
      </c>
      <c r="AA148">
        <v>65</v>
      </c>
      <c r="AB148">
        <v>98</v>
      </c>
      <c r="AC148">
        <v>129</v>
      </c>
      <c r="AD148" s="13">
        <f t="shared" si="80"/>
        <v>6.5573770491803282E-2</v>
      </c>
      <c r="AE148" s="13">
        <f t="shared" si="81"/>
        <v>0.18032786885245902</v>
      </c>
      <c r="AF148" s="13">
        <f t="shared" si="82"/>
        <v>0.24590163934426229</v>
      </c>
      <c r="AI148" s="17" t="str">
        <f t="shared" si="83"/>
        <v xml:space="preserve"> </v>
      </c>
      <c r="AJ148">
        <v>214</v>
      </c>
      <c r="AK148">
        <v>247</v>
      </c>
      <c r="AL148" s="32">
        <f t="shared" si="84"/>
        <v>0.30249343832020997</v>
      </c>
      <c r="AM148">
        <v>270</v>
      </c>
      <c r="AN148">
        <v>221</v>
      </c>
      <c r="AO148" s="33">
        <f t="shared" si="85"/>
        <v>0.32217847769028873</v>
      </c>
      <c r="AP148">
        <v>271</v>
      </c>
      <c r="AQ148">
        <v>301</v>
      </c>
      <c r="AR148" s="33">
        <f t="shared" si="86"/>
        <v>0.37532808398950129</v>
      </c>
      <c r="AS148" s="33">
        <f t="shared" si="87"/>
        <v>0.4842436974789916</v>
      </c>
      <c r="AT148">
        <v>2</v>
      </c>
      <c r="AU148">
        <v>535</v>
      </c>
      <c r="AV148">
        <v>560</v>
      </c>
      <c r="AW148">
        <v>509</v>
      </c>
      <c r="AX148" s="2">
        <v>29.5</v>
      </c>
      <c r="AY148" s="3">
        <v>1</v>
      </c>
      <c r="AZ148" s="2">
        <v>33.299999999999997</v>
      </c>
      <c r="BA148" s="2">
        <v>26.9</v>
      </c>
      <c r="BB148" s="21">
        <v>1.43</v>
      </c>
      <c r="BC148">
        <v>1</v>
      </c>
      <c r="BD148" s="21">
        <v>0.7</v>
      </c>
      <c r="BE148" s="2">
        <v>28.4</v>
      </c>
      <c r="BF148" s="2">
        <v>32.799999999999997</v>
      </c>
      <c r="BG148" s="2">
        <v>26.9</v>
      </c>
      <c r="BH148" s="21">
        <v>2.8810000000000002</v>
      </c>
      <c r="BI148" s="21">
        <v>2.1629999999999998</v>
      </c>
      <c r="BJ148" t="s">
        <v>961</v>
      </c>
      <c r="BK148" s="2">
        <v>40.1</v>
      </c>
      <c r="BL148" t="s">
        <v>2936</v>
      </c>
      <c r="BM148" s="2">
        <v>35.9</v>
      </c>
      <c r="BN148" t="s">
        <v>1503</v>
      </c>
      <c r="BO148" s="2">
        <v>35.5</v>
      </c>
      <c r="BP148" t="s">
        <v>3461</v>
      </c>
      <c r="BQ148" s="2">
        <v>55.9</v>
      </c>
      <c r="BR148" t="s">
        <v>1609</v>
      </c>
      <c r="BS148" s="2">
        <v>26.1</v>
      </c>
      <c r="BT148" s="32">
        <f t="shared" si="88"/>
        <v>8.5553997194950909E-2</v>
      </c>
      <c r="BU148" s="34">
        <f t="shared" si="89"/>
        <v>0.90849673202614378</v>
      </c>
      <c r="BV148" s="35">
        <f t="shared" si="90"/>
        <v>917.05213174563892</v>
      </c>
      <c r="BW148" s="32">
        <f t="shared" si="91"/>
        <v>-5.9492707789053079E-3</v>
      </c>
      <c r="BX148" s="36">
        <f t="shared" si="92"/>
        <v>2.4501818668645057</v>
      </c>
      <c r="BY148" s="37">
        <f t="shared" si="93"/>
        <v>2.811684109516646</v>
      </c>
      <c r="BZ148" s="37">
        <f t="shared" si="94"/>
        <v>28.639011001219547</v>
      </c>
      <c r="CA148" s="37">
        <f t="shared" si="95"/>
        <v>30.727690625431915</v>
      </c>
      <c r="CB148" s="37">
        <f t="shared" si="96"/>
        <v>56.032847611081728</v>
      </c>
      <c r="CC148" s="37">
        <f t="shared" si="97"/>
        <v>54.82784013557459</v>
      </c>
      <c r="CD148" s="38">
        <f t="shared" si="98"/>
        <v>1.2050074755071378</v>
      </c>
      <c r="CE148" s="3">
        <v>61</v>
      </c>
      <c r="CF148" s="3">
        <v>70</v>
      </c>
      <c r="CG148" s="3">
        <v>652</v>
      </c>
      <c r="CH148" s="3">
        <v>695</v>
      </c>
      <c r="CI148" s="3">
        <v>311</v>
      </c>
      <c r="CJ148" s="3">
        <v>264</v>
      </c>
      <c r="CK148" s="3">
        <v>336</v>
      </c>
      <c r="CL148" s="3">
        <v>371</v>
      </c>
      <c r="CM148" s="20">
        <f t="shared" si="99"/>
        <v>3.0158736011339116E-2</v>
      </c>
      <c r="CN148" s="37">
        <f t="shared" si="100"/>
        <v>2.5872246364070235</v>
      </c>
      <c r="CO148" s="37">
        <f t="shared" si="101"/>
        <v>2.461631207455226</v>
      </c>
      <c r="CP148" s="37">
        <f t="shared" si="102"/>
        <v>29.489337117881995</v>
      </c>
      <c r="CQ148" s="37">
        <f t="shared" si="103"/>
        <v>31.272763808997517</v>
      </c>
      <c r="CR148" s="37">
        <f t="shared" si="104"/>
        <v>57.697621260455655</v>
      </c>
      <c r="CS148" s="37">
        <f t="shared" si="105"/>
        <v>57.973926804149606</v>
      </c>
      <c r="CT148" s="22">
        <f t="shared" si="106"/>
        <v>1.4813130192010888</v>
      </c>
      <c r="CU148" s="35">
        <v>103</v>
      </c>
      <c r="CV148" s="35">
        <v>98</v>
      </c>
      <c r="CW148" s="35">
        <v>1071</v>
      </c>
      <c r="CX148" s="35">
        <v>1147</v>
      </c>
      <c r="CY148" s="35">
        <v>470</v>
      </c>
      <c r="CZ148" s="35">
        <v>446</v>
      </c>
      <c r="DA148" s="35">
        <v>617</v>
      </c>
      <c r="DB148" s="35">
        <v>653</v>
      </c>
      <c r="DC148">
        <v>19</v>
      </c>
      <c r="DD148">
        <v>13</v>
      </c>
      <c r="DE148" s="35">
        <f t="shared" si="107"/>
        <v>-6</v>
      </c>
      <c r="DF148" s="36">
        <f t="shared" si="108"/>
        <v>0.76317140115451809</v>
      </c>
      <c r="DG148" s="37">
        <f t="shared" si="109"/>
        <v>0.52216990605309144</v>
      </c>
      <c r="DH148" s="37">
        <f t="shared" si="110"/>
        <v>-0.24100149510142677</v>
      </c>
      <c r="DI148" s="2">
        <v>835.8</v>
      </c>
      <c r="DJ148">
        <v>30</v>
      </c>
      <c r="DK148">
        <v>39</v>
      </c>
      <c r="DL148">
        <v>-2.5</v>
      </c>
      <c r="DM148">
        <v>784</v>
      </c>
      <c r="DN148">
        <v>755</v>
      </c>
      <c r="DO148">
        <v>2.7</v>
      </c>
      <c r="DP148">
        <v>561</v>
      </c>
      <c r="DQ148">
        <v>579</v>
      </c>
      <c r="DR148">
        <v>1.7000000000000002</v>
      </c>
      <c r="DS148">
        <v>388</v>
      </c>
      <c r="DT148">
        <v>439</v>
      </c>
      <c r="DU148">
        <v>0.1</v>
      </c>
      <c r="DV148" s="39">
        <v>-9.3000000000000007</v>
      </c>
      <c r="DW148" s="39">
        <v>-9.3000000000000007</v>
      </c>
      <c r="DX148" s="39">
        <v>0.8</v>
      </c>
      <c r="DY148" s="39">
        <v>1.7000000000000002</v>
      </c>
      <c r="DZ148" s="39">
        <v>3</v>
      </c>
      <c r="EA148" s="39">
        <v>-3.8</v>
      </c>
    </row>
    <row r="149" spans="1:131" x14ac:dyDescent="0.2">
      <c r="A149" s="12" t="s">
        <v>175</v>
      </c>
      <c r="B149" s="12" t="s">
        <v>880</v>
      </c>
      <c r="C149" t="s">
        <v>879</v>
      </c>
      <c r="D149" t="s">
        <v>192</v>
      </c>
      <c r="E149" s="12" t="s">
        <v>170</v>
      </c>
      <c r="F149">
        <v>82</v>
      </c>
      <c r="G149">
        <v>18</v>
      </c>
      <c r="H149">
        <v>19</v>
      </c>
      <c r="I149" s="31">
        <f t="shared" si="74"/>
        <v>37</v>
      </c>
      <c r="J149">
        <v>9</v>
      </c>
      <c r="K149">
        <v>8</v>
      </c>
      <c r="L149" s="16">
        <f t="shared" si="75"/>
        <v>1.9955654101994968</v>
      </c>
      <c r="M149" s="15">
        <v>19</v>
      </c>
      <c r="N149" s="15">
        <v>9</v>
      </c>
      <c r="O149" s="15">
        <v>8</v>
      </c>
      <c r="P149">
        <v>139</v>
      </c>
      <c r="Q149">
        <v>53</v>
      </c>
      <c r="R149">
        <v>43</v>
      </c>
      <c r="S149" s="13">
        <f t="shared" si="76"/>
        <v>0.12949640287769784</v>
      </c>
      <c r="T149" s="13">
        <f t="shared" si="77"/>
        <v>7.6595744680851063E-2</v>
      </c>
      <c r="U149" s="2">
        <v>1112.4666666666999</v>
      </c>
      <c r="V149" s="2">
        <v>13.5666666667</v>
      </c>
      <c r="W149">
        <v>13.03</v>
      </c>
      <c r="X149">
        <v>34.799999999999997</v>
      </c>
      <c r="Y149" s="32">
        <f t="shared" si="78"/>
        <v>0.27242316537737821</v>
      </c>
      <c r="Z149" s="15">
        <f t="shared" si="79"/>
        <v>97.085106382978722</v>
      </c>
      <c r="AA149">
        <v>28</v>
      </c>
      <c r="AB149">
        <v>87</v>
      </c>
      <c r="AC149">
        <v>53</v>
      </c>
      <c r="AD149" s="13">
        <f t="shared" si="80"/>
        <v>0.38297872340425532</v>
      </c>
      <c r="AE149" s="13">
        <f t="shared" si="81"/>
        <v>0.36170212765957449</v>
      </c>
      <c r="AF149" s="13">
        <f t="shared" si="82"/>
        <v>0.74468085106382986</v>
      </c>
      <c r="AG149">
        <v>8</v>
      </c>
      <c r="AH149">
        <v>7</v>
      </c>
      <c r="AI149" s="17">
        <f t="shared" si="83"/>
        <v>0.53333333333333333</v>
      </c>
      <c r="AJ149">
        <v>175</v>
      </c>
      <c r="AK149">
        <v>185</v>
      </c>
      <c r="AL149" s="32">
        <f t="shared" si="84"/>
        <v>0.30664395229982966</v>
      </c>
      <c r="AM149">
        <v>200</v>
      </c>
      <c r="AN149">
        <v>183</v>
      </c>
      <c r="AO149" s="33">
        <f t="shared" si="85"/>
        <v>0.32623509369676318</v>
      </c>
      <c r="AP149">
        <v>217</v>
      </c>
      <c r="AQ149">
        <v>214</v>
      </c>
      <c r="AR149" s="33">
        <f t="shared" si="86"/>
        <v>0.36712095400340716</v>
      </c>
      <c r="AS149" s="33">
        <f t="shared" si="87"/>
        <v>0.48452220726783313</v>
      </c>
      <c r="AT149">
        <v>3</v>
      </c>
      <c r="AU149">
        <v>442</v>
      </c>
      <c r="AV149">
        <v>416</v>
      </c>
      <c r="AW149">
        <v>349</v>
      </c>
      <c r="AX149" s="2">
        <v>29.2</v>
      </c>
      <c r="AY149" s="3">
        <v>4</v>
      </c>
      <c r="AZ149" s="2">
        <v>32.799999999999997</v>
      </c>
      <c r="BA149" s="2">
        <v>26.8</v>
      </c>
      <c r="BB149" s="21">
        <v>1.4550000000000001</v>
      </c>
      <c r="BC149">
        <v>1</v>
      </c>
      <c r="BD149" s="21">
        <v>1.244</v>
      </c>
      <c r="BE149" s="2">
        <v>28.7</v>
      </c>
      <c r="BF149" s="2">
        <v>33.1</v>
      </c>
      <c r="BG149" s="2">
        <v>24.3</v>
      </c>
      <c r="BH149" s="21">
        <v>-3.8449999999999998</v>
      </c>
      <c r="BI149" s="21">
        <v>-2.4969999999999999</v>
      </c>
      <c r="BJ149" t="s">
        <v>2057</v>
      </c>
      <c r="BK149" s="2">
        <v>68.400000000000006</v>
      </c>
      <c r="BL149" t="s">
        <v>3690</v>
      </c>
      <c r="BM149" s="2">
        <v>62.4</v>
      </c>
      <c r="BN149" t="s">
        <v>3180</v>
      </c>
      <c r="BO149" s="2">
        <v>14.2</v>
      </c>
      <c r="BP149" t="s">
        <v>2280</v>
      </c>
      <c r="BQ149" s="2">
        <v>43.1</v>
      </c>
      <c r="BR149" t="s">
        <v>1367</v>
      </c>
      <c r="BS149" s="2">
        <v>41</v>
      </c>
      <c r="BT149" s="32">
        <f t="shared" si="88"/>
        <v>9.270216962524655E-2</v>
      </c>
      <c r="BU149" s="34">
        <f t="shared" si="89"/>
        <v>0.92435424354243545</v>
      </c>
      <c r="BV149" s="35">
        <f t="shared" si="90"/>
        <v>933.6244605049601</v>
      </c>
      <c r="BW149" s="32">
        <f t="shared" si="91"/>
        <v>1.7056413167682E-2</v>
      </c>
      <c r="BX149" s="36">
        <f t="shared" si="92"/>
        <v>2.5349074129499654</v>
      </c>
      <c r="BY149" s="37">
        <f t="shared" si="93"/>
        <v>2.2113022112967782</v>
      </c>
      <c r="BZ149" s="37">
        <f t="shared" si="94"/>
        <v>27.344639539694306</v>
      </c>
      <c r="CA149" s="37">
        <f t="shared" si="95"/>
        <v>29.232336549337894</v>
      </c>
      <c r="CB149" s="37">
        <f t="shared" si="96"/>
        <v>52.585845268642899</v>
      </c>
      <c r="CC149" s="37">
        <f t="shared" si="97"/>
        <v>58.302870497849206</v>
      </c>
      <c r="CD149" s="38">
        <f t="shared" si="98"/>
        <v>-5.7170252292063068</v>
      </c>
      <c r="CE149" s="3">
        <v>47</v>
      </c>
      <c r="CF149" s="3">
        <v>41</v>
      </c>
      <c r="CG149" s="3">
        <v>460</v>
      </c>
      <c r="CH149" s="3">
        <v>501</v>
      </c>
      <c r="CI149" s="3">
        <v>221</v>
      </c>
      <c r="CJ149" s="3">
        <v>265</v>
      </c>
      <c r="CK149" s="3">
        <v>274</v>
      </c>
      <c r="CL149" s="3">
        <v>247</v>
      </c>
      <c r="CM149" s="20">
        <f t="shared" si="99"/>
        <v>-1.6945582036343012</v>
      </c>
      <c r="CN149" s="37">
        <f t="shared" si="100"/>
        <v>3.2380151387720773</v>
      </c>
      <c r="CO149" s="37">
        <f t="shared" si="101"/>
        <v>2.1656854499579481</v>
      </c>
      <c r="CP149" s="37">
        <f t="shared" si="102"/>
        <v>31.53910849453322</v>
      </c>
      <c r="CQ149" s="37">
        <f t="shared" si="103"/>
        <v>27.964676198486124</v>
      </c>
      <c r="CR149" s="37">
        <f t="shared" si="104"/>
        <v>57.127838519764509</v>
      </c>
      <c r="CS149" s="37">
        <f t="shared" si="105"/>
        <v>54.857022708158119</v>
      </c>
      <c r="CT149" s="22">
        <f t="shared" si="106"/>
        <v>-7.9878410408126967</v>
      </c>
      <c r="CU149" s="35">
        <v>154</v>
      </c>
      <c r="CV149" s="35">
        <v>103</v>
      </c>
      <c r="CW149" s="35">
        <v>1346</v>
      </c>
      <c r="CX149" s="35">
        <v>1227</v>
      </c>
      <c r="CY149" s="35">
        <v>561</v>
      </c>
      <c r="CZ149" s="35">
        <v>599</v>
      </c>
      <c r="DA149" s="35">
        <v>680</v>
      </c>
      <c r="DB149" s="35">
        <v>656</v>
      </c>
      <c r="DC149">
        <v>10</v>
      </c>
      <c r="DD149">
        <v>15</v>
      </c>
      <c r="DE149" s="35">
        <f t="shared" si="107"/>
        <v>5</v>
      </c>
      <c r="DF149" s="36">
        <f t="shared" si="108"/>
        <v>0.53934200275531174</v>
      </c>
      <c r="DG149" s="37">
        <f t="shared" si="109"/>
        <v>0.80901300413296762</v>
      </c>
      <c r="DH149" s="37">
        <f t="shared" si="110"/>
        <v>0.26967100137765587</v>
      </c>
      <c r="DI149" s="2">
        <v>604.9</v>
      </c>
      <c r="DJ149">
        <v>23</v>
      </c>
      <c r="DK149">
        <v>18</v>
      </c>
      <c r="DL149">
        <v>-6.3</v>
      </c>
      <c r="DM149">
        <v>553</v>
      </c>
      <c r="DN149">
        <v>580</v>
      </c>
      <c r="DO149">
        <v>-1.4</v>
      </c>
      <c r="DP149">
        <v>411</v>
      </c>
      <c r="DQ149">
        <v>443</v>
      </c>
      <c r="DR149">
        <v>-2.9</v>
      </c>
      <c r="DS149">
        <v>282</v>
      </c>
      <c r="DT149">
        <v>302</v>
      </c>
      <c r="DU149">
        <v>-4.5</v>
      </c>
      <c r="DV149" s="39">
        <v>-4</v>
      </c>
      <c r="DW149" s="39">
        <v>-4</v>
      </c>
      <c r="DX149" s="39">
        <v>0.7</v>
      </c>
      <c r="DY149" s="39">
        <v>0.7</v>
      </c>
      <c r="DZ149" s="39">
        <v>-0.1</v>
      </c>
      <c r="EA149" s="39">
        <v>-2.7</v>
      </c>
    </row>
    <row r="150" spans="1:131" x14ac:dyDescent="0.2">
      <c r="A150" s="12" t="s">
        <v>883</v>
      </c>
      <c r="B150" s="12" t="s">
        <v>884</v>
      </c>
      <c r="C150" t="s">
        <v>882</v>
      </c>
      <c r="D150" t="s">
        <v>265</v>
      </c>
      <c r="E150" s="12" t="s">
        <v>178</v>
      </c>
      <c r="F150">
        <v>25</v>
      </c>
      <c r="G150">
        <v>1</v>
      </c>
      <c r="H150">
        <v>2</v>
      </c>
      <c r="I150" s="31">
        <f t="shared" si="74"/>
        <v>3</v>
      </c>
      <c r="J150">
        <v>2</v>
      </c>
      <c r="K150">
        <v>0</v>
      </c>
      <c r="L150" s="16">
        <f t="shared" si="75"/>
        <v>0.51865725399798301</v>
      </c>
      <c r="M150" s="15">
        <v>1</v>
      </c>
      <c r="N150" s="15">
        <v>2</v>
      </c>
      <c r="O150" s="15">
        <v>0</v>
      </c>
      <c r="P150">
        <v>16</v>
      </c>
      <c r="Q150">
        <v>9</v>
      </c>
      <c r="R150">
        <v>19</v>
      </c>
      <c r="S150" s="13">
        <f t="shared" si="76"/>
        <v>6.25E-2</v>
      </c>
      <c r="T150" s="13">
        <f t="shared" si="77"/>
        <v>2.2727272727272728E-2</v>
      </c>
      <c r="U150" s="2">
        <v>347.05</v>
      </c>
      <c r="V150" s="2">
        <v>13.8666666667</v>
      </c>
      <c r="W150">
        <v>13.56</v>
      </c>
      <c r="X150">
        <v>34.03</v>
      </c>
      <c r="Y150" s="32">
        <f t="shared" si="78"/>
        <v>0.28493380962387055</v>
      </c>
      <c r="Z150" s="15">
        <f t="shared" si="79"/>
        <v>37.5</v>
      </c>
      <c r="AA150">
        <v>25</v>
      </c>
      <c r="AB150">
        <v>26</v>
      </c>
      <c r="AC150">
        <v>25</v>
      </c>
      <c r="AD150" s="13">
        <f t="shared" si="80"/>
        <v>0.125</v>
      </c>
      <c r="AE150" s="13">
        <f t="shared" si="81"/>
        <v>0.25</v>
      </c>
      <c r="AF150" s="13">
        <f t="shared" si="82"/>
        <v>0.375</v>
      </c>
      <c r="AI150" s="17" t="str">
        <f t="shared" si="83"/>
        <v xml:space="preserve"> </v>
      </c>
      <c r="AJ150">
        <v>54</v>
      </c>
      <c r="AK150">
        <v>54</v>
      </c>
      <c r="AL150" s="32">
        <f t="shared" si="84"/>
        <v>0.39560439560439559</v>
      </c>
      <c r="AM150">
        <v>39</v>
      </c>
      <c r="AN150">
        <v>30</v>
      </c>
      <c r="AO150" s="33">
        <f t="shared" si="85"/>
        <v>0.25274725274725274</v>
      </c>
      <c r="AP150">
        <v>47</v>
      </c>
      <c r="AQ150">
        <v>49</v>
      </c>
      <c r="AR150" s="33">
        <f t="shared" si="86"/>
        <v>0.35164835164835168</v>
      </c>
      <c r="AS150" s="33">
        <f t="shared" si="87"/>
        <v>0.61016949152542377</v>
      </c>
      <c r="AT150">
        <v>8</v>
      </c>
      <c r="AU150">
        <v>143</v>
      </c>
      <c r="AV150">
        <v>94</v>
      </c>
      <c r="AW150">
        <v>83</v>
      </c>
      <c r="AX150" s="2">
        <v>27.6</v>
      </c>
      <c r="AY150" s="3">
        <v>7</v>
      </c>
      <c r="AZ150" s="2">
        <v>32.299999999999997</v>
      </c>
      <c r="BA150" s="2">
        <v>24.5</v>
      </c>
      <c r="BB150" s="21">
        <v>-0.16700000000000001</v>
      </c>
      <c r="BC150">
        <v>4</v>
      </c>
      <c r="BD150" s="21">
        <v>-0.73399999999999999</v>
      </c>
      <c r="BE150" s="2">
        <v>25.5</v>
      </c>
      <c r="BF150" s="2">
        <v>30.4</v>
      </c>
      <c r="BG150" s="2">
        <v>23.8</v>
      </c>
      <c r="BH150" s="21">
        <v>-1.5</v>
      </c>
      <c r="BI150" s="21">
        <v>4.2110000000000003</v>
      </c>
      <c r="BJ150" t="s">
        <v>425</v>
      </c>
      <c r="BK150" s="2">
        <v>27.2</v>
      </c>
      <c r="BL150" t="s">
        <v>2528</v>
      </c>
      <c r="BM150" s="2">
        <v>26</v>
      </c>
      <c r="BN150" t="s">
        <v>3113</v>
      </c>
      <c r="BO150" s="2">
        <v>25.1</v>
      </c>
      <c r="BP150" t="s">
        <v>3164</v>
      </c>
      <c r="BQ150" s="2">
        <v>33.4</v>
      </c>
      <c r="BR150" t="s">
        <v>892</v>
      </c>
      <c r="BS150" s="2">
        <v>29.4</v>
      </c>
      <c r="BT150" s="32">
        <f t="shared" si="88"/>
        <v>5.3333333333333337E-2</v>
      </c>
      <c r="BU150" s="34">
        <f t="shared" si="89"/>
        <v>0.92700729927007297</v>
      </c>
      <c r="BV150" s="35">
        <f t="shared" si="90"/>
        <v>932.34063260340633</v>
      </c>
      <c r="BW150" s="32">
        <f t="shared" si="91"/>
        <v>-1.9659367396593692E-2</v>
      </c>
      <c r="BX150" s="36">
        <f t="shared" si="92"/>
        <v>1.3846153846120561</v>
      </c>
      <c r="BY150" s="37">
        <f t="shared" si="93"/>
        <v>1.7307692307650702</v>
      </c>
      <c r="BZ150" s="37">
        <f t="shared" si="94"/>
        <v>25.961538461476053</v>
      </c>
      <c r="CA150" s="37">
        <f t="shared" si="95"/>
        <v>23.711538461481464</v>
      </c>
      <c r="CB150" s="37">
        <f t="shared" si="96"/>
        <v>53.13461538448766</v>
      </c>
      <c r="CC150" s="37">
        <f t="shared" si="97"/>
        <v>49.326923076804505</v>
      </c>
      <c r="CD150" s="38">
        <f t="shared" si="98"/>
        <v>3.8076923076831548</v>
      </c>
      <c r="CE150" s="3">
        <v>8</v>
      </c>
      <c r="CF150" s="3">
        <v>10</v>
      </c>
      <c r="CG150" s="3">
        <v>142</v>
      </c>
      <c r="CH150" s="3">
        <v>127</v>
      </c>
      <c r="CI150" s="3">
        <v>75</v>
      </c>
      <c r="CJ150" s="3">
        <v>56</v>
      </c>
      <c r="CK150" s="3">
        <v>92</v>
      </c>
      <c r="CL150" s="3">
        <v>82</v>
      </c>
      <c r="CM150" s="20">
        <f t="shared" si="99"/>
        <v>-3.8713754889270149</v>
      </c>
      <c r="CN150" s="37">
        <f t="shared" si="100"/>
        <v>2.2568322068762861</v>
      </c>
      <c r="CO150" s="37">
        <f t="shared" si="101"/>
        <v>2.1863062004114018</v>
      </c>
      <c r="CP150" s="37">
        <f t="shared" si="102"/>
        <v>28.35145459888334</v>
      </c>
      <c r="CQ150" s="37">
        <f t="shared" si="103"/>
        <v>25.953570379077284</v>
      </c>
      <c r="CR150" s="37">
        <f t="shared" si="104"/>
        <v>57.760799294739932</v>
      </c>
      <c r="CS150" s="37">
        <f t="shared" si="105"/>
        <v>50.990302674111078</v>
      </c>
      <c r="CT150" s="22">
        <f t="shared" si="106"/>
        <v>-2.9628043129456998</v>
      </c>
      <c r="CU150" s="35">
        <v>32</v>
      </c>
      <c r="CV150" s="35">
        <v>31</v>
      </c>
      <c r="CW150" s="35">
        <v>370</v>
      </c>
      <c r="CX150" s="35">
        <v>337</v>
      </c>
      <c r="CY150" s="35">
        <v>218</v>
      </c>
      <c r="CZ150" s="35">
        <v>162</v>
      </c>
      <c r="DA150" s="35">
        <v>193</v>
      </c>
      <c r="DB150" s="35">
        <v>199</v>
      </c>
      <c r="DC150">
        <v>7</v>
      </c>
      <c r="DD150">
        <v>4</v>
      </c>
      <c r="DE150" s="35">
        <f t="shared" si="107"/>
        <v>-3</v>
      </c>
      <c r="DF150" s="36">
        <f t="shared" si="108"/>
        <v>1.2115384615355491</v>
      </c>
      <c r="DG150" s="37">
        <f t="shared" si="109"/>
        <v>0.69230769230602807</v>
      </c>
      <c r="DH150" s="37">
        <f t="shared" si="110"/>
        <v>-0.51923076922952105</v>
      </c>
      <c r="DI150" s="2">
        <v>210.5</v>
      </c>
      <c r="DJ150">
        <v>5</v>
      </c>
      <c r="DK150">
        <v>7</v>
      </c>
      <c r="DL150">
        <v>-5</v>
      </c>
      <c r="DM150">
        <v>193</v>
      </c>
      <c r="DN150">
        <v>187</v>
      </c>
      <c r="DO150">
        <v>-1.1000000000000001</v>
      </c>
      <c r="DP150">
        <v>141</v>
      </c>
      <c r="DQ150">
        <v>131</v>
      </c>
      <c r="DR150">
        <v>-0.30000000000000004</v>
      </c>
      <c r="DS150">
        <v>95</v>
      </c>
      <c r="DT150">
        <v>90</v>
      </c>
      <c r="DU150">
        <v>2.4</v>
      </c>
      <c r="DV150" s="39">
        <v>2.7</v>
      </c>
      <c r="DW150" s="39">
        <v>2.7</v>
      </c>
      <c r="DX150" s="39">
        <v>-0.60000000000000009</v>
      </c>
      <c r="DY150" s="39">
        <v>-0.30000000000000004</v>
      </c>
      <c r="DZ150" s="39">
        <v>-0.2</v>
      </c>
      <c r="EA150" s="39">
        <v>1.6</v>
      </c>
    </row>
    <row r="151" spans="1:131" x14ac:dyDescent="0.2">
      <c r="A151" s="12" t="s">
        <v>887</v>
      </c>
      <c r="B151" s="12" t="s">
        <v>888</v>
      </c>
      <c r="C151" t="s">
        <v>886</v>
      </c>
      <c r="D151" t="s">
        <v>155</v>
      </c>
      <c r="E151" s="12" t="s">
        <v>140</v>
      </c>
      <c r="F151">
        <v>80</v>
      </c>
      <c r="G151">
        <v>9</v>
      </c>
      <c r="H151">
        <v>15</v>
      </c>
      <c r="I151" s="31">
        <f t="shared" si="74"/>
        <v>24</v>
      </c>
      <c r="J151">
        <v>8</v>
      </c>
      <c r="K151">
        <v>7</v>
      </c>
      <c r="L151" s="16">
        <f t="shared" si="75"/>
        <v>1.4304635761588931</v>
      </c>
      <c r="M151" s="15">
        <v>9</v>
      </c>
      <c r="N151" s="15">
        <v>8</v>
      </c>
      <c r="O151" s="15">
        <v>7</v>
      </c>
      <c r="P151">
        <v>67</v>
      </c>
      <c r="Q151">
        <v>31</v>
      </c>
      <c r="R151">
        <v>22</v>
      </c>
      <c r="S151" s="13">
        <f t="shared" si="76"/>
        <v>0.13432835820895522</v>
      </c>
      <c r="T151" s="13">
        <f t="shared" si="77"/>
        <v>7.4999999999999997E-2</v>
      </c>
      <c r="U151" s="2">
        <v>1006.6666666667001</v>
      </c>
      <c r="V151" s="2">
        <v>12.583333333300001</v>
      </c>
      <c r="W151">
        <v>12.37</v>
      </c>
      <c r="X151">
        <v>37.08</v>
      </c>
      <c r="Y151" s="32">
        <f t="shared" si="78"/>
        <v>0.25015166835187058</v>
      </c>
      <c r="Z151" s="15">
        <f t="shared" si="79"/>
        <v>97.17647058823529</v>
      </c>
      <c r="AA151">
        <v>33</v>
      </c>
      <c r="AB151">
        <v>122</v>
      </c>
      <c r="AC151">
        <v>90</v>
      </c>
      <c r="AD151" s="13">
        <f t="shared" si="80"/>
        <v>0.26470588235294118</v>
      </c>
      <c r="AE151" s="13">
        <f t="shared" si="81"/>
        <v>0.44117647058823528</v>
      </c>
      <c r="AF151" s="13">
        <f t="shared" si="82"/>
        <v>0.70588235294117641</v>
      </c>
      <c r="AG151">
        <v>186</v>
      </c>
      <c r="AH151">
        <v>198</v>
      </c>
      <c r="AI151" s="17">
        <f t="shared" si="83"/>
        <v>0.484375</v>
      </c>
      <c r="AJ151">
        <v>124</v>
      </c>
      <c r="AK151">
        <v>164</v>
      </c>
      <c r="AL151" s="32">
        <f t="shared" si="84"/>
        <v>0.32616081540203851</v>
      </c>
      <c r="AM151">
        <v>141</v>
      </c>
      <c r="AN151">
        <v>138</v>
      </c>
      <c r="AO151" s="33">
        <f t="shared" si="85"/>
        <v>0.31596828992072479</v>
      </c>
      <c r="AP151">
        <v>153</v>
      </c>
      <c r="AQ151">
        <v>163</v>
      </c>
      <c r="AR151" s="33">
        <f t="shared" si="86"/>
        <v>0.35787089467723671</v>
      </c>
      <c r="AS151" s="33">
        <f t="shared" si="87"/>
        <v>0.50793650793650791</v>
      </c>
      <c r="AT151">
        <v>9</v>
      </c>
      <c r="AU151">
        <v>360</v>
      </c>
      <c r="AV151">
        <v>355</v>
      </c>
      <c r="AW151">
        <v>311</v>
      </c>
      <c r="AX151" s="2">
        <v>27.9</v>
      </c>
      <c r="AY151" s="3">
        <v>12</v>
      </c>
      <c r="AZ151" s="2">
        <v>32.6</v>
      </c>
      <c r="BA151" s="2">
        <v>24.8</v>
      </c>
      <c r="BB151" s="21">
        <v>0.20800000000000002</v>
      </c>
      <c r="BC151">
        <v>10</v>
      </c>
      <c r="BD151" s="21">
        <v>1.3260000000000001</v>
      </c>
      <c r="BE151" s="2">
        <v>29.5</v>
      </c>
      <c r="BF151" s="2">
        <v>33.9</v>
      </c>
      <c r="BG151" s="2">
        <v>25.2</v>
      </c>
      <c r="BH151" s="21">
        <v>-0.94</v>
      </c>
      <c r="BI151" s="21">
        <v>-8.3650000000000002</v>
      </c>
      <c r="BJ151" t="s">
        <v>2507</v>
      </c>
      <c r="BK151" s="2">
        <v>36.9</v>
      </c>
      <c r="BL151" t="s">
        <v>752</v>
      </c>
      <c r="BM151" s="2">
        <v>28</v>
      </c>
      <c r="BN151" t="s">
        <v>1411</v>
      </c>
      <c r="BO151" s="2">
        <v>25.2</v>
      </c>
      <c r="BP151" t="s">
        <v>725</v>
      </c>
      <c r="BQ151" s="2">
        <v>36.4</v>
      </c>
      <c r="BR151" t="s">
        <v>644</v>
      </c>
      <c r="BS151" s="2">
        <v>32.5</v>
      </c>
      <c r="BT151" s="32">
        <f t="shared" si="88"/>
        <v>8.2324455205811137E-2</v>
      </c>
      <c r="BU151" s="34">
        <f t="shared" si="89"/>
        <v>0.89890109890109893</v>
      </c>
      <c r="BV151" s="35">
        <f t="shared" si="90"/>
        <v>907.13354442168009</v>
      </c>
      <c r="BW151" s="32">
        <f t="shared" si="91"/>
        <v>-1.8774445893089936E-2</v>
      </c>
      <c r="BX151" s="36">
        <f t="shared" si="92"/>
        <v>2.0264900662305334</v>
      </c>
      <c r="BY151" s="37">
        <f t="shared" si="93"/>
        <v>2.7417218543118986</v>
      </c>
      <c r="BZ151" s="37">
        <f t="shared" si="94"/>
        <v>24.615894039800306</v>
      </c>
      <c r="CA151" s="37">
        <f t="shared" si="95"/>
        <v>27.119205298085085</v>
      </c>
      <c r="CB151" s="37">
        <f t="shared" si="96"/>
        <v>48.754966887546367</v>
      </c>
      <c r="CC151" s="37">
        <f t="shared" si="97"/>
        <v>57.754966887570205</v>
      </c>
      <c r="CD151" s="38">
        <f t="shared" si="98"/>
        <v>-9.0000000000238387</v>
      </c>
      <c r="CE151" s="3">
        <v>34</v>
      </c>
      <c r="CF151" s="3">
        <v>46</v>
      </c>
      <c r="CG151" s="3">
        <v>379</v>
      </c>
      <c r="CH151" s="3">
        <v>409</v>
      </c>
      <c r="CI151" s="3">
        <v>173</v>
      </c>
      <c r="CJ151" s="3">
        <v>215</v>
      </c>
      <c r="CK151" s="3">
        <v>299</v>
      </c>
      <c r="CL151" s="3">
        <v>232</v>
      </c>
      <c r="CM151" s="20">
        <f t="shared" si="99"/>
        <v>0.41052380949997058</v>
      </c>
      <c r="CN151" s="37">
        <f t="shared" si="100"/>
        <v>2.1440129449838188</v>
      </c>
      <c r="CO151" s="37">
        <f t="shared" si="101"/>
        <v>2.6294498381877025</v>
      </c>
      <c r="CP151" s="37">
        <f t="shared" si="102"/>
        <v>26.436084142394826</v>
      </c>
      <c r="CQ151" s="37">
        <f t="shared" si="103"/>
        <v>28.620550161812304</v>
      </c>
      <c r="CR151" s="37">
        <f t="shared" si="104"/>
        <v>50.829288025889973</v>
      </c>
      <c r="CS151" s="37">
        <f t="shared" si="105"/>
        <v>57.625404530744348</v>
      </c>
      <c r="CT151" s="22">
        <f t="shared" si="106"/>
        <v>-2.2038834951694639</v>
      </c>
      <c r="CU151" s="35">
        <v>106</v>
      </c>
      <c r="CV151" s="35">
        <v>130</v>
      </c>
      <c r="CW151" s="35">
        <v>1201</v>
      </c>
      <c r="CX151" s="35">
        <v>1285</v>
      </c>
      <c r="CY151" s="35">
        <v>544</v>
      </c>
      <c r="CZ151" s="35">
        <v>564</v>
      </c>
      <c r="DA151" s="35">
        <v>870</v>
      </c>
      <c r="DB151" s="35">
        <v>662</v>
      </c>
      <c r="DC151">
        <v>12</v>
      </c>
      <c r="DD151">
        <v>8</v>
      </c>
      <c r="DE151" s="35">
        <f t="shared" si="107"/>
        <v>-4</v>
      </c>
      <c r="DF151" s="36">
        <f t="shared" si="108"/>
        <v>0.71523178808136478</v>
      </c>
      <c r="DG151" s="37">
        <f t="shared" si="109"/>
        <v>0.47682119205424317</v>
      </c>
      <c r="DH151" s="37">
        <f t="shared" si="110"/>
        <v>-0.23841059602712159</v>
      </c>
      <c r="DI151" s="2">
        <v>593.6</v>
      </c>
      <c r="DJ151">
        <v>18</v>
      </c>
      <c r="DK151">
        <v>30</v>
      </c>
      <c r="DL151">
        <v>-8.8000000000000007</v>
      </c>
      <c r="DM151">
        <v>455</v>
      </c>
      <c r="DN151">
        <v>616</v>
      </c>
      <c r="DO151">
        <v>-4.4000000000000004</v>
      </c>
      <c r="DP151">
        <v>328</v>
      </c>
      <c r="DQ151">
        <v>418</v>
      </c>
      <c r="DR151">
        <v>-4.4000000000000004</v>
      </c>
      <c r="DS151">
        <v>238</v>
      </c>
      <c r="DT151">
        <v>289</v>
      </c>
      <c r="DU151">
        <v>-3.6</v>
      </c>
      <c r="DV151" s="39">
        <v>-4.9000000000000004</v>
      </c>
      <c r="DW151" s="39">
        <v>-4.9000000000000004</v>
      </c>
      <c r="DX151" s="39">
        <v>-0.2</v>
      </c>
      <c r="DY151" s="39">
        <v>0.30000000000000004</v>
      </c>
      <c r="DZ151" s="39">
        <v>3.5</v>
      </c>
      <c r="EA151" s="39">
        <v>-1.3</v>
      </c>
    </row>
    <row r="152" spans="1:131" x14ac:dyDescent="0.2">
      <c r="A152" s="12" t="s">
        <v>891</v>
      </c>
      <c r="B152" s="12" t="s">
        <v>892</v>
      </c>
      <c r="C152" t="s">
        <v>890</v>
      </c>
      <c r="D152" t="s">
        <v>393</v>
      </c>
      <c r="E152" s="12" t="s">
        <v>113</v>
      </c>
      <c r="F152">
        <v>75</v>
      </c>
      <c r="G152">
        <v>13</v>
      </c>
      <c r="H152">
        <v>9</v>
      </c>
      <c r="I152" s="31">
        <f t="shared" si="74"/>
        <v>22</v>
      </c>
      <c r="J152">
        <v>3</v>
      </c>
      <c r="K152">
        <v>4</v>
      </c>
      <c r="L152" s="16">
        <f t="shared" si="75"/>
        <v>1.3923561056222142</v>
      </c>
      <c r="M152" s="15">
        <v>13</v>
      </c>
      <c r="N152" s="15">
        <v>4</v>
      </c>
      <c r="O152" s="15">
        <v>4</v>
      </c>
      <c r="P152">
        <v>107</v>
      </c>
      <c r="Q152">
        <v>48</v>
      </c>
      <c r="R152">
        <v>49</v>
      </c>
      <c r="S152" s="13">
        <f t="shared" si="76"/>
        <v>0.12149532710280374</v>
      </c>
      <c r="T152" s="13">
        <f t="shared" si="77"/>
        <v>6.3725490196078427E-2</v>
      </c>
      <c r="U152" s="2">
        <v>948.03333333329999</v>
      </c>
      <c r="V152" s="2">
        <v>12.6333333333</v>
      </c>
      <c r="W152">
        <v>12.33</v>
      </c>
      <c r="X152">
        <v>35.46</v>
      </c>
      <c r="Y152" s="32">
        <f t="shared" si="78"/>
        <v>0.25800376647834278</v>
      </c>
      <c r="Z152" s="15">
        <f t="shared" si="79"/>
        <v>41.625</v>
      </c>
      <c r="AA152">
        <v>20</v>
      </c>
      <c r="AB152">
        <v>79</v>
      </c>
      <c r="AC152">
        <v>95</v>
      </c>
      <c r="AD152" s="13">
        <f t="shared" si="80"/>
        <v>0.40625</v>
      </c>
      <c r="AE152" s="13">
        <f t="shared" si="81"/>
        <v>0.25</v>
      </c>
      <c r="AF152" s="13">
        <f t="shared" si="82"/>
        <v>0.65625</v>
      </c>
      <c r="AG152">
        <v>5</v>
      </c>
      <c r="AH152">
        <v>13</v>
      </c>
      <c r="AI152" s="17">
        <f t="shared" si="83"/>
        <v>0.27777777777777779</v>
      </c>
      <c r="AJ152">
        <v>156</v>
      </c>
      <c r="AK152">
        <v>154</v>
      </c>
      <c r="AL152" s="32">
        <f t="shared" si="84"/>
        <v>0.34406215316315203</v>
      </c>
      <c r="AM152">
        <v>150</v>
      </c>
      <c r="AN152">
        <v>118</v>
      </c>
      <c r="AO152" s="33">
        <f t="shared" si="85"/>
        <v>0.29744728079911209</v>
      </c>
      <c r="AP152">
        <v>166</v>
      </c>
      <c r="AQ152">
        <v>157</v>
      </c>
      <c r="AR152" s="33">
        <f t="shared" si="86"/>
        <v>0.35849056603773582</v>
      </c>
      <c r="AS152" s="33">
        <f t="shared" si="87"/>
        <v>0.53633217993079585</v>
      </c>
      <c r="AT152">
        <v>9</v>
      </c>
      <c r="AU152">
        <v>350</v>
      </c>
      <c r="AV152">
        <v>337</v>
      </c>
      <c r="AW152">
        <v>298</v>
      </c>
      <c r="AX152" s="2">
        <v>28.2</v>
      </c>
      <c r="AY152" s="3">
        <v>9</v>
      </c>
      <c r="AZ152" s="2">
        <v>32.6</v>
      </c>
      <c r="BA152" s="2">
        <v>25.3</v>
      </c>
      <c r="BB152" s="21">
        <v>-6.9000000000000006E-2</v>
      </c>
      <c r="BC152">
        <v>9</v>
      </c>
      <c r="BD152" s="21">
        <v>-0.46200000000000002</v>
      </c>
      <c r="BE152" s="2">
        <v>28.8</v>
      </c>
      <c r="BF152" s="2">
        <v>32.299999999999997</v>
      </c>
      <c r="BG152" s="2">
        <v>25.4</v>
      </c>
      <c r="BH152" s="21">
        <v>-0.14699999999999999</v>
      </c>
      <c r="BI152" s="21">
        <v>1.175</v>
      </c>
      <c r="BJ152" t="s">
        <v>1164</v>
      </c>
      <c r="BK152" s="2">
        <v>33.6</v>
      </c>
      <c r="BL152" t="s">
        <v>2820</v>
      </c>
      <c r="BM152" s="2">
        <v>29.4</v>
      </c>
      <c r="BN152" t="s">
        <v>824</v>
      </c>
      <c r="BO152" s="2">
        <v>21.7</v>
      </c>
      <c r="BP152" t="s">
        <v>1090</v>
      </c>
      <c r="BQ152" s="2">
        <v>35.9</v>
      </c>
      <c r="BR152" t="s">
        <v>392</v>
      </c>
      <c r="BS152" s="2">
        <v>32.9</v>
      </c>
      <c r="BT152" s="32">
        <f t="shared" si="88"/>
        <v>7.2072072072072071E-2</v>
      </c>
      <c r="BU152" s="34">
        <f t="shared" si="89"/>
        <v>0.89890109890109893</v>
      </c>
      <c r="BV152" s="35">
        <f t="shared" si="90"/>
        <v>906.10830610830624</v>
      </c>
      <c r="BW152" s="32">
        <f t="shared" si="91"/>
        <v>-2.9026829026829001E-2</v>
      </c>
      <c r="BX152" s="36">
        <f t="shared" si="92"/>
        <v>2.0263852242797533</v>
      </c>
      <c r="BY152" s="37">
        <f t="shared" si="93"/>
        <v>2.9129287599021452</v>
      </c>
      <c r="BZ152" s="37">
        <f t="shared" si="94"/>
        <v>28.116094986881574</v>
      </c>
      <c r="CA152" s="37">
        <f t="shared" si="95"/>
        <v>28.81266490772774</v>
      </c>
      <c r="CB152" s="37">
        <f t="shared" si="96"/>
        <v>56.105540897245668</v>
      </c>
      <c r="CC152" s="37">
        <f t="shared" si="97"/>
        <v>56.992084432868054</v>
      </c>
      <c r="CD152" s="38">
        <f t="shared" si="98"/>
        <v>-0.88654353562238697</v>
      </c>
      <c r="CE152" s="3">
        <v>32</v>
      </c>
      <c r="CF152" s="3">
        <v>46</v>
      </c>
      <c r="CG152" s="3">
        <v>412</v>
      </c>
      <c r="CH152" s="3">
        <v>409</v>
      </c>
      <c r="CI152" s="3">
        <v>205</v>
      </c>
      <c r="CJ152" s="3">
        <v>213</v>
      </c>
      <c r="CK152" s="3">
        <v>232</v>
      </c>
      <c r="CL152" s="3">
        <v>237</v>
      </c>
      <c r="CM152" s="20">
        <f t="shared" si="99"/>
        <v>-3.4855158539614877</v>
      </c>
      <c r="CN152" s="37">
        <f t="shared" si="100"/>
        <v>2.6395939086294415</v>
      </c>
      <c r="CO152" s="37">
        <f t="shared" si="101"/>
        <v>2.3688663282571913</v>
      </c>
      <c r="CP152" s="37">
        <f t="shared" si="102"/>
        <v>30.637337845459673</v>
      </c>
      <c r="CQ152" s="37">
        <f t="shared" si="103"/>
        <v>28.674562887760857</v>
      </c>
      <c r="CR152" s="37">
        <f t="shared" si="104"/>
        <v>59.334461364918219</v>
      </c>
      <c r="CS152" s="37">
        <f t="shared" si="105"/>
        <v>56.288776085730404</v>
      </c>
      <c r="CT152" s="22">
        <f t="shared" si="106"/>
        <v>-3.9322288148102018</v>
      </c>
      <c r="CU152" s="35">
        <v>117</v>
      </c>
      <c r="CV152" s="35">
        <v>105</v>
      </c>
      <c r="CW152" s="35">
        <v>1241</v>
      </c>
      <c r="CX152" s="35">
        <v>1166</v>
      </c>
      <c r="CY152" s="35">
        <v>603</v>
      </c>
      <c r="CZ152" s="35">
        <v>541</v>
      </c>
      <c r="DA152" s="35">
        <v>683</v>
      </c>
      <c r="DB152" s="35">
        <v>669</v>
      </c>
      <c r="DC152">
        <v>7</v>
      </c>
      <c r="DD152">
        <v>16</v>
      </c>
      <c r="DE152" s="35">
        <f t="shared" si="107"/>
        <v>9</v>
      </c>
      <c r="DF152" s="36">
        <f t="shared" si="108"/>
        <v>0.44327176781119598</v>
      </c>
      <c r="DG152" s="37">
        <f t="shared" si="109"/>
        <v>1.0131926121398767</v>
      </c>
      <c r="DH152" s="37">
        <f t="shared" si="110"/>
        <v>0.56992084432868051</v>
      </c>
      <c r="DI152" s="2">
        <v>534.1</v>
      </c>
      <c r="DJ152">
        <v>17</v>
      </c>
      <c r="DK152">
        <v>31</v>
      </c>
      <c r="DL152">
        <v>-19.3</v>
      </c>
      <c r="DM152">
        <v>501</v>
      </c>
      <c r="DN152">
        <v>523</v>
      </c>
      <c r="DO152">
        <v>-3.3</v>
      </c>
      <c r="DP152">
        <v>374</v>
      </c>
      <c r="DQ152">
        <v>401</v>
      </c>
      <c r="DR152">
        <v>-4.8</v>
      </c>
      <c r="DS152">
        <v>260</v>
      </c>
      <c r="DT152">
        <v>279</v>
      </c>
      <c r="DU152">
        <v>-4.4000000000000004</v>
      </c>
      <c r="DV152" s="39">
        <v>-0.5</v>
      </c>
      <c r="DW152" s="39">
        <v>-0.5</v>
      </c>
      <c r="DX152" s="39">
        <v>-0.5</v>
      </c>
      <c r="DY152" s="39">
        <v>-0.7</v>
      </c>
      <c r="DZ152" s="39">
        <v>-1.5</v>
      </c>
      <c r="EA152" s="39">
        <v>-3.1</v>
      </c>
    </row>
    <row r="153" spans="1:131" x14ac:dyDescent="0.2">
      <c r="A153" s="12" t="s">
        <v>896</v>
      </c>
      <c r="B153" s="12" t="s">
        <v>892</v>
      </c>
      <c r="C153" t="s">
        <v>895</v>
      </c>
      <c r="D153" t="s">
        <v>265</v>
      </c>
      <c r="E153" s="12" t="s">
        <v>178</v>
      </c>
      <c r="F153">
        <v>46</v>
      </c>
      <c r="G153">
        <v>3</v>
      </c>
      <c r="H153">
        <v>6</v>
      </c>
      <c r="I153" s="31">
        <f t="shared" si="74"/>
        <v>9</v>
      </c>
      <c r="J153">
        <v>1</v>
      </c>
      <c r="K153">
        <v>5</v>
      </c>
      <c r="L153" s="16">
        <f t="shared" si="75"/>
        <v>0.826572784325731</v>
      </c>
      <c r="M153" s="15">
        <v>2</v>
      </c>
      <c r="N153" s="15">
        <v>1</v>
      </c>
      <c r="O153" s="15">
        <v>5</v>
      </c>
      <c r="P153">
        <v>44</v>
      </c>
      <c r="Q153">
        <v>26</v>
      </c>
      <c r="R153">
        <v>33</v>
      </c>
      <c r="S153" s="13">
        <f t="shared" si="76"/>
        <v>6.8181818181818177E-2</v>
      </c>
      <c r="T153" s="13">
        <f t="shared" si="77"/>
        <v>2.9126213592233011E-2</v>
      </c>
      <c r="U153" s="2">
        <v>653.29999999999995</v>
      </c>
      <c r="V153" s="2">
        <v>14.2</v>
      </c>
      <c r="W153">
        <v>13.91</v>
      </c>
      <c r="X153">
        <v>34.44</v>
      </c>
      <c r="Y153" s="32">
        <f t="shared" si="78"/>
        <v>0.28769389865563605</v>
      </c>
      <c r="Z153" s="15">
        <f t="shared" si="79"/>
        <v>10.851851851851853</v>
      </c>
      <c r="AA153">
        <v>64</v>
      </c>
      <c r="AB153">
        <v>24</v>
      </c>
      <c r="AC153">
        <v>69</v>
      </c>
      <c r="AD153" s="13">
        <f t="shared" si="80"/>
        <v>0.1111111111111111</v>
      </c>
      <c r="AE153" s="13">
        <f t="shared" si="81"/>
        <v>0.22222222222222221</v>
      </c>
      <c r="AF153" s="13">
        <f t="shared" si="82"/>
        <v>0.33333333333333331</v>
      </c>
      <c r="AI153" s="17" t="str">
        <f t="shared" si="83"/>
        <v xml:space="preserve"> </v>
      </c>
      <c r="AJ153">
        <v>95</v>
      </c>
      <c r="AK153">
        <v>91</v>
      </c>
      <c r="AL153" s="32">
        <f t="shared" si="84"/>
        <v>0.31472081218274112</v>
      </c>
      <c r="AM153">
        <v>100</v>
      </c>
      <c r="AN153">
        <v>86</v>
      </c>
      <c r="AO153" s="33">
        <f t="shared" si="85"/>
        <v>0.31472081218274112</v>
      </c>
      <c r="AP153">
        <v>123</v>
      </c>
      <c r="AQ153">
        <v>96</v>
      </c>
      <c r="AR153" s="33">
        <f t="shared" si="86"/>
        <v>0.37055837563451777</v>
      </c>
      <c r="AS153" s="33">
        <f t="shared" si="87"/>
        <v>0.5</v>
      </c>
      <c r="AT153">
        <v>2</v>
      </c>
      <c r="AU153">
        <v>276</v>
      </c>
      <c r="AV153">
        <v>237</v>
      </c>
      <c r="AW153">
        <v>179</v>
      </c>
      <c r="AX153" s="2">
        <v>27.3</v>
      </c>
      <c r="AY153" s="3">
        <v>8</v>
      </c>
      <c r="AZ153" s="2">
        <v>32.200000000000003</v>
      </c>
      <c r="BA153" s="2">
        <v>24</v>
      </c>
      <c r="BB153" s="21">
        <v>-0.623</v>
      </c>
      <c r="BC153">
        <v>8</v>
      </c>
      <c r="BD153" s="21">
        <v>-1.5750000000000002</v>
      </c>
      <c r="BE153" s="2">
        <v>25</v>
      </c>
      <c r="BF153" s="2">
        <v>28.8</v>
      </c>
      <c r="BG153" s="2">
        <v>23.7</v>
      </c>
      <c r="BH153" s="21">
        <v>-2.8719999999999999</v>
      </c>
      <c r="BI153" s="21">
        <v>3.7650000000000001</v>
      </c>
      <c r="BJ153" t="s">
        <v>3003</v>
      </c>
      <c r="BK153" s="2">
        <v>28.8</v>
      </c>
      <c r="BL153" t="s">
        <v>2528</v>
      </c>
      <c r="BM153" s="2">
        <v>27.4</v>
      </c>
      <c r="BN153" t="s">
        <v>3319</v>
      </c>
      <c r="BO153" s="2">
        <v>25.9</v>
      </c>
      <c r="BP153" t="s">
        <v>2852</v>
      </c>
      <c r="BQ153" s="2">
        <v>66.400000000000006</v>
      </c>
      <c r="BR153" t="s">
        <v>884</v>
      </c>
      <c r="BS153" s="2">
        <v>11.8</v>
      </c>
      <c r="BT153" s="32">
        <f t="shared" si="88"/>
        <v>9.2150170648464161E-2</v>
      </c>
      <c r="BU153" s="34">
        <f t="shared" si="89"/>
        <v>0.95862068965517244</v>
      </c>
      <c r="BV153" s="35">
        <f t="shared" si="90"/>
        <v>967.83570672001883</v>
      </c>
      <c r="BW153" s="32">
        <f t="shared" si="91"/>
        <v>5.0770860303636603E-2</v>
      </c>
      <c r="BX153" s="36">
        <f t="shared" si="92"/>
        <v>2.4800979791794249</v>
      </c>
      <c r="BY153" s="37">
        <f t="shared" si="93"/>
        <v>1.1022657685241886</v>
      </c>
      <c r="BZ153" s="37">
        <f t="shared" si="94"/>
        <v>26.913655848132276</v>
      </c>
      <c r="CA153" s="37">
        <f t="shared" si="95"/>
        <v>26.638089406001228</v>
      </c>
      <c r="CB153" s="37">
        <f t="shared" si="96"/>
        <v>50.70422535211268</v>
      </c>
      <c r="CC153" s="37">
        <f t="shared" si="97"/>
        <v>52.357624004898959</v>
      </c>
      <c r="CD153" s="38">
        <f t="shared" si="98"/>
        <v>-1.6533986527862794</v>
      </c>
      <c r="CE153" s="3">
        <v>27</v>
      </c>
      <c r="CF153" s="3">
        <v>12</v>
      </c>
      <c r="CG153" s="3">
        <v>266</v>
      </c>
      <c r="CH153" s="3">
        <v>278</v>
      </c>
      <c r="CI153" s="3">
        <v>119</v>
      </c>
      <c r="CJ153" s="3">
        <v>107</v>
      </c>
      <c r="CK153" s="3">
        <v>173</v>
      </c>
      <c r="CL153" s="3">
        <v>140</v>
      </c>
      <c r="CM153" s="20">
        <f t="shared" si="99"/>
        <v>-7.08339865278628</v>
      </c>
      <c r="CN153" s="37">
        <f t="shared" si="100"/>
        <v>3.1055900621118018</v>
      </c>
      <c r="CO153" s="37">
        <f t="shared" si="101"/>
        <v>2.2345099227389791</v>
      </c>
      <c r="CP153" s="37">
        <f t="shared" si="102"/>
        <v>29.503105590062116</v>
      </c>
      <c r="CQ153" s="37">
        <f t="shared" si="103"/>
        <v>24.541736100590825</v>
      </c>
      <c r="CR153" s="37">
        <f t="shared" si="104"/>
        <v>57.301923950916532</v>
      </c>
      <c r="CS153" s="37">
        <f t="shared" si="105"/>
        <v>47.757915467353442</v>
      </c>
      <c r="CT153" s="22">
        <f t="shared" si="106"/>
        <v>-11.197407136349369</v>
      </c>
      <c r="CU153" s="35">
        <v>82</v>
      </c>
      <c r="CV153" s="35">
        <v>59</v>
      </c>
      <c r="CW153" s="35">
        <v>697</v>
      </c>
      <c r="CX153" s="35">
        <v>589</v>
      </c>
      <c r="CY153" s="35">
        <v>325</v>
      </c>
      <c r="CZ153" s="35">
        <v>267</v>
      </c>
      <c r="DA153" s="35">
        <v>346</v>
      </c>
      <c r="DB153" s="35">
        <v>409</v>
      </c>
      <c r="DC153">
        <v>9</v>
      </c>
      <c r="DD153">
        <v>6</v>
      </c>
      <c r="DE153" s="35">
        <f t="shared" si="107"/>
        <v>-3</v>
      </c>
      <c r="DF153" s="36">
        <f t="shared" si="108"/>
        <v>0.82669932639314159</v>
      </c>
      <c r="DG153" s="37">
        <f t="shared" si="109"/>
        <v>0.55113288426209428</v>
      </c>
      <c r="DH153" s="37">
        <f t="shared" si="110"/>
        <v>-0.27556644213104714</v>
      </c>
      <c r="DI153" s="2">
        <v>350.4</v>
      </c>
      <c r="DJ153">
        <v>15</v>
      </c>
      <c r="DK153">
        <v>8</v>
      </c>
      <c r="DL153">
        <v>11.3</v>
      </c>
      <c r="DM153">
        <v>298</v>
      </c>
      <c r="DN153">
        <v>315</v>
      </c>
      <c r="DO153">
        <v>-6.6</v>
      </c>
      <c r="DP153">
        <v>225</v>
      </c>
      <c r="DQ153">
        <v>226</v>
      </c>
      <c r="DR153">
        <v>-4.9000000000000004</v>
      </c>
      <c r="DS153">
        <v>159</v>
      </c>
      <c r="DT153">
        <v>172</v>
      </c>
      <c r="DU153">
        <v>-6.1</v>
      </c>
      <c r="DV153" s="39">
        <v>0.30000000000000004</v>
      </c>
      <c r="DW153" s="39">
        <v>0.30000000000000004</v>
      </c>
      <c r="DX153" s="39">
        <v>0.1</v>
      </c>
      <c r="DY153" s="39">
        <v>-1.6</v>
      </c>
      <c r="DZ153" s="39">
        <v>-0.2</v>
      </c>
      <c r="EA153" s="39">
        <v>-1.4</v>
      </c>
    </row>
    <row r="154" spans="1:131" x14ac:dyDescent="0.2">
      <c r="A154" s="12" t="s">
        <v>412</v>
      </c>
      <c r="B154" s="12" t="s">
        <v>900</v>
      </c>
      <c r="C154" t="s">
        <v>899</v>
      </c>
      <c r="D154" t="s">
        <v>223</v>
      </c>
      <c r="E154" s="12" t="s">
        <v>901</v>
      </c>
      <c r="F154">
        <v>6</v>
      </c>
      <c r="G154">
        <v>0</v>
      </c>
      <c r="H154">
        <v>1</v>
      </c>
      <c r="I154" s="31">
        <f t="shared" si="74"/>
        <v>1</v>
      </c>
      <c r="J154">
        <v>0</v>
      </c>
      <c r="K154">
        <v>1</v>
      </c>
      <c r="L154" s="16">
        <f t="shared" si="75"/>
        <v>1.2299282541860128</v>
      </c>
      <c r="M154" s="15">
        <v>0</v>
      </c>
      <c r="N154" s="15">
        <v>0</v>
      </c>
      <c r="O154" s="15">
        <v>1</v>
      </c>
      <c r="P154">
        <v>6</v>
      </c>
      <c r="Q154">
        <v>0</v>
      </c>
      <c r="R154">
        <v>1</v>
      </c>
      <c r="S154" s="13">
        <f t="shared" si="76"/>
        <v>0</v>
      </c>
      <c r="T154" s="13">
        <f t="shared" si="77"/>
        <v>0</v>
      </c>
      <c r="U154" s="2">
        <v>48.7833333333</v>
      </c>
      <c r="V154" s="2">
        <v>8.1166666667000005</v>
      </c>
      <c r="W154">
        <v>8.1300000000000008</v>
      </c>
      <c r="X154">
        <v>39.82</v>
      </c>
      <c r="Y154" s="32">
        <f t="shared" si="78"/>
        <v>0.16955161626694473</v>
      </c>
      <c r="Z154" s="15">
        <f t="shared" si="79"/>
        <v>0</v>
      </c>
      <c r="AA154">
        <v>1</v>
      </c>
      <c r="AB154">
        <v>9</v>
      </c>
      <c r="AC154">
        <v>7</v>
      </c>
      <c r="AD154" s="13">
        <f t="shared" si="80"/>
        <v>0</v>
      </c>
      <c r="AE154" s="13">
        <f t="shared" si="81"/>
        <v>0.5</v>
      </c>
      <c r="AF154" s="13">
        <f t="shared" si="82"/>
        <v>0.5</v>
      </c>
      <c r="AG154">
        <v>0</v>
      </c>
      <c r="AH154">
        <v>0</v>
      </c>
      <c r="AI154" s="17" t="str">
        <f t="shared" si="83"/>
        <v xml:space="preserve"> </v>
      </c>
      <c r="AJ154">
        <v>5</v>
      </c>
      <c r="AK154">
        <v>8</v>
      </c>
      <c r="AL154" s="32">
        <f t="shared" si="84"/>
        <v>0.35135135135135137</v>
      </c>
      <c r="AM154">
        <v>6</v>
      </c>
      <c r="AN154">
        <v>4</v>
      </c>
      <c r="AO154" s="33">
        <f t="shared" si="85"/>
        <v>0.27027027027027029</v>
      </c>
      <c r="AP154">
        <v>9</v>
      </c>
      <c r="AQ154">
        <v>5</v>
      </c>
      <c r="AR154" s="33">
        <f t="shared" si="86"/>
        <v>0.3783783783783784</v>
      </c>
      <c r="AS154" s="33">
        <f t="shared" si="87"/>
        <v>0.56521739130434778</v>
      </c>
      <c r="AU154">
        <v>16</v>
      </c>
      <c r="AV154">
        <v>23</v>
      </c>
      <c r="AW154">
        <v>14</v>
      </c>
      <c r="AX154" s="2">
        <v>26.7</v>
      </c>
      <c r="AZ154" s="2">
        <v>31.9</v>
      </c>
      <c r="BA154" s="2">
        <v>23.2</v>
      </c>
      <c r="BB154" s="21">
        <v>-1.756</v>
      </c>
      <c r="BD154" s="21">
        <v>-5.0439999999999996</v>
      </c>
      <c r="BE154" s="2">
        <v>25.8</v>
      </c>
      <c r="BF154" s="2">
        <v>32.799999999999997</v>
      </c>
      <c r="BG154" s="2">
        <v>18.8</v>
      </c>
      <c r="BH154" s="21">
        <v>-4.08</v>
      </c>
      <c r="BI154" s="21">
        <v>-4.9459999999999997</v>
      </c>
      <c r="BJ154" t="s">
        <v>810</v>
      </c>
      <c r="BK154" s="2">
        <v>47.6</v>
      </c>
      <c r="BL154" t="s">
        <v>498</v>
      </c>
      <c r="BM154" s="2">
        <v>40</v>
      </c>
      <c r="BN154" t="s">
        <v>906</v>
      </c>
      <c r="BO154" s="2">
        <v>39.799999999999997</v>
      </c>
      <c r="BP154" t="s">
        <v>2630</v>
      </c>
      <c r="BQ154" s="2">
        <v>39.9</v>
      </c>
      <c r="BR154" t="s">
        <v>3509</v>
      </c>
      <c r="BS154" s="2">
        <v>31.1</v>
      </c>
      <c r="BT154" s="32">
        <f t="shared" si="88"/>
        <v>0.1111111111111111</v>
      </c>
      <c r="BU154" s="34">
        <f t="shared" si="89"/>
        <v>0.95652173913043481</v>
      </c>
      <c r="BV154" s="35">
        <f t="shared" si="90"/>
        <v>967.63285024154595</v>
      </c>
      <c r="BW154" s="32">
        <f t="shared" si="91"/>
        <v>6.7632850241545917E-2</v>
      </c>
      <c r="BX154" s="36">
        <f t="shared" si="92"/>
        <v>2.4640657084087718</v>
      </c>
      <c r="BY154" s="37">
        <f t="shared" si="93"/>
        <v>1.2320328542043859</v>
      </c>
      <c r="BZ154" s="37">
        <f t="shared" si="94"/>
        <v>22.176591375678942</v>
      </c>
      <c r="CA154" s="37">
        <f t="shared" si="95"/>
        <v>28.336755646700873</v>
      </c>
      <c r="CB154" s="37">
        <f t="shared" si="96"/>
        <v>45.585215605562276</v>
      </c>
      <c r="CC154" s="37">
        <f t="shared" si="97"/>
        <v>48.049281313971044</v>
      </c>
      <c r="CD154" s="38">
        <f t="shared" si="98"/>
        <v>-2.4640657084087678</v>
      </c>
      <c r="CE154" s="3">
        <v>2</v>
      </c>
      <c r="CF154" s="3">
        <v>1</v>
      </c>
      <c r="CG154" s="3">
        <v>16</v>
      </c>
      <c r="CH154" s="3">
        <v>22</v>
      </c>
      <c r="CI154" s="3">
        <v>4</v>
      </c>
      <c r="CJ154" s="3">
        <v>6</v>
      </c>
      <c r="CK154" s="3">
        <v>10</v>
      </c>
      <c r="CL154" s="3">
        <v>15</v>
      </c>
      <c r="CM154" s="20">
        <f t="shared" si="99"/>
        <v>-4.2172830997131143</v>
      </c>
      <c r="CN154" s="37">
        <f t="shared" si="100"/>
        <v>1.255650426921145</v>
      </c>
      <c r="CO154" s="37">
        <f t="shared" si="101"/>
        <v>2.7624309392265194</v>
      </c>
      <c r="CP154" s="37">
        <f t="shared" si="102"/>
        <v>26.117528879959817</v>
      </c>
      <c r="CQ154" s="37">
        <f t="shared" si="103"/>
        <v>29.88448016072325</v>
      </c>
      <c r="CR154" s="37">
        <f t="shared" si="104"/>
        <v>49.974886991461574</v>
      </c>
      <c r="CS154" s="37">
        <f t="shared" si="105"/>
        <v>53.490708186840777</v>
      </c>
      <c r="CT154" s="22">
        <f t="shared" si="106"/>
        <v>1.0517554869704355</v>
      </c>
      <c r="CU154" s="35">
        <v>5</v>
      </c>
      <c r="CV154" s="35">
        <v>11</v>
      </c>
      <c r="CW154" s="35">
        <v>99</v>
      </c>
      <c r="CX154" s="35">
        <v>108</v>
      </c>
      <c r="CY154" s="35">
        <v>42</v>
      </c>
      <c r="CZ154" s="35">
        <v>36</v>
      </c>
      <c r="DA154" s="35">
        <v>58</v>
      </c>
      <c r="DB154" s="35">
        <v>53</v>
      </c>
      <c r="DC154">
        <v>0</v>
      </c>
      <c r="DD154">
        <v>0</v>
      </c>
      <c r="DE154" s="35">
        <f t="shared" si="107"/>
        <v>0</v>
      </c>
      <c r="DF154" s="36">
        <f t="shared" si="108"/>
        <v>0</v>
      </c>
      <c r="DG154" s="37">
        <f t="shared" si="109"/>
        <v>0</v>
      </c>
      <c r="DH154" s="37">
        <f t="shared" si="110"/>
        <v>0</v>
      </c>
      <c r="DI154" s="2">
        <v>29.6</v>
      </c>
      <c r="DJ154">
        <v>1</v>
      </c>
      <c r="DK154">
        <v>0</v>
      </c>
      <c r="DL154">
        <v>70</v>
      </c>
      <c r="DM154">
        <v>15</v>
      </c>
      <c r="DN154">
        <v>25</v>
      </c>
      <c r="DO154">
        <v>-9.6</v>
      </c>
      <c r="DP154">
        <v>8</v>
      </c>
      <c r="DQ154">
        <v>19</v>
      </c>
      <c r="DR154">
        <v>-18.2</v>
      </c>
      <c r="DS154">
        <v>6</v>
      </c>
      <c r="DT154">
        <v>15</v>
      </c>
      <c r="DU154">
        <v>-18.100000000000001</v>
      </c>
      <c r="DV154" s="39">
        <v>-0.30000000000000004</v>
      </c>
      <c r="DW154" s="39">
        <v>-0.30000000000000004</v>
      </c>
      <c r="DX154" s="39">
        <v>-0.1</v>
      </c>
      <c r="DY154" s="39">
        <v>-0.2</v>
      </c>
      <c r="DZ154" s="39">
        <v>0.2</v>
      </c>
      <c r="EA154" s="39">
        <v>-0.4</v>
      </c>
    </row>
    <row r="155" spans="1:131" x14ac:dyDescent="0.2">
      <c r="A155" s="12" t="s">
        <v>905</v>
      </c>
      <c r="B155" s="12" t="s">
        <v>906</v>
      </c>
      <c r="C155" t="s">
        <v>904</v>
      </c>
      <c r="D155" t="s">
        <v>223</v>
      </c>
      <c r="E155" s="12" t="s">
        <v>113</v>
      </c>
      <c r="F155">
        <v>61</v>
      </c>
      <c r="G155">
        <v>5</v>
      </c>
      <c r="H155">
        <v>11</v>
      </c>
      <c r="I155" s="31">
        <f t="shared" si="74"/>
        <v>16</v>
      </c>
      <c r="J155">
        <v>6</v>
      </c>
      <c r="K155">
        <v>5</v>
      </c>
      <c r="L155" s="16">
        <f t="shared" si="75"/>
        <v>1.3678786007741162</v>
      </c>
      <c r="M155" s="15">
        <v>5</v>
      </c>
      <c r="N155" s="15">
        <v>6</v>
      </c>
      <c r="O155" s="15">
        <v>5</v>
      </c>
      <c r="P155">
        <v>105</v>
      </c>
      <c r="Q155">
        <v>32</v>
      </c>
      <c r="R155">
        <v>53</v>
      </c>
      <c r="S155" s="13">
        <f t="shared" si="76"/>
        <v>4.7619047619047616E-2</v>
      </c>
      <c r="T155" s="13">
        <f t="shared" si="77"/>
        <v>2.6315789473684209E-2</v>
      </c>
      <c r="U155" s="2">
        <v>701.81666666670003</v>
      </c>
      <c r="V155" s="2">
        <v>11.5</v>
      </c>
      <c r="W155">
        <v>11.45</v>
      </c>
      <c r="X155">
        <v>36.130000000000003</v>
      </c>
      <c r="Y155" s="32">
        <f t="shared" si="78"/>
        <v>0.24064733081126524</v>
      </c>
      <c r="Z155" s="15">
        <f t="shared" si="79"/>
        <v>78.960000000000008</v>
      </c>
      <c r="AA155">
        <v>16</v>
      </c>
      <c r="AB155">
        <v>194</v>
      </c>
      <c r="AC155">
        <v>73</v>
      </c>
      <c r="AD155" s="13">
        <f t="shared" si="80"/>
        <v>0.2</v>
      </c>
      <c r="AE155" s="13">
        <f t="shared" si="81"/>
        <v>0.44</v>
      </c>
      <c r="AF155" s="13">
        <f t="shared" si="82"/>
        <v>0.64</v>
      </c>
      <c r="AG155">
        <v>9</v>
      </c>
      <c r="AH155">
        <v>6</v>
      </c>
      <c r="AI155" s="17">
        <f t="shared" si="83"/>
        <v>0.6</v>
      </c>
      <c r="AJ155">
        <v>97</v>
      </c>
      <c r="AK155">
        <v>72</v>
      </c>
      <c r="AL155" s="32">
        <f t="shared" si="84"/>
        <v>0.26614173228346455</v>
      </c>
      <c r="AM155">
        <v>105</v>
      </c>
      <c r="AN155">
        <v>93</v>
      </c>
      <c r="AO155" s="33">
        <f t="shared" si="85"/>
        <v>0.31181102362204727</v>
      </c>
      <c r="AP155">
        <v>135</v>
      </c>
      <c r="AQ155">
        <v>133</v>
      </c>
      <c r="AR155" s="33">
        <f t="shared" si="86"/>
        <v>0.42204724409448818</v>
      </c>
      <c r="AS155" s="33">
        <f t="shared" si="87"/>
        <v>0.46049046321525888</v>
      </c>
      <c r="AT155">
        <v>6</v>
      </c>
      <c r="AU155">
        <v>213</v>
      </c>
      <c r="AV155">
        <v>272</v>
      </c>
      <c r="AW155">
        <v>212</v>
      </c>
      <c r="AX155" s="2">
        <v>28</v>
      </c>
      <c r="AY155" s="3">
        <v>10</v>
      </c>
      <c r="AZ155" s="2">
        <v>32.1</v>
      </c>
      <c r="BA155" s="2">
        <v>25.2</v>
      </c>
      <c r="BB155" s="21">
        <v>0.216</v>
      </c>
      <c r="BC155">
        <v>8</v>
      </c>
      <c r="BD155" s="21">
        <v>-0.70300000000000007</v>
      </c>
      <c r="BE155" s="2">
        <v>28.6</v>
      </c>
      <c r="BF155" s="2">
        <v>33</v>
      </c>
      <c r="BG155" s="2">
        <v>24.1</v>
      </c>
      <c r="BH155" s="21">
        <v>-0.90300000000000002</v>
      </c>
      <c r="BI155" s="21">
        <v>-1.4670000000000001</v>
      </c>
      <c r="BJ155" t="s">
        <v>2243</v>
      </c>
      <c r="BK155" s="2">
        <v>44.1</v>
      </c>
      <c r="BL155" t="s">
        <v>2310</v>
      </c>
      <c r="BM155" s="2">
        <v>34.1</v>
      </c>
      <c r="BN155" t="s">
        <v>222</v>
      </c>
      <c r="BO155" s="2">
        <v>23.2</v>
      </c>
      <c r="BP155" t="s">
        <v>1909</v>
      </c>
      <c r="BQ155" s="2">
        <v>33.1</v>
      </c>
      <c r="BR155" t="s">
        <v>3066</v>
      </c>
      <c r="BS155" s="2">
        <v>31.9</v>
      </c>
      <c r="BT155" s="32">
        <f t="shared" si="88"/>
        <v>7.598784194528875E-2</v>
      </c>
      <c r="BU155" s="34">
        <f t="shared" si="89"/>
        <v>0.91772151898734178</v>
      </c>
      <c r="BV155" s="35">
        <f t="shared" si="90"/>
        <v>925.32030318187071</v>
      </c>
      <c r="BW155" s="32">
        <f t="shared" si="91"/>
        <v>-6.2906390673694718E-3</v>
      </c>
      <c r="BX155" s="36">
        <f t="shared" si="92"/>
        <v>2.1382751247327159</v>
      </c>
      <c r="BY155" s="37">
        <f t="shared" si="93"/>
        <v>2.2238061297220244</v>
      </c>
      <c r="BZ155" s="37">
        <f t="shared" si="94"/>
        <v>28.139700641482538</v>
      </c>
      <c r="CA155" s="37">
        <f t="shared" si="95"/>
        <v>27.027797576621523</v>
      </c>
      <c r="CB155" s="37">
        <f t="shared" si="96"/>
        <v>52.68709907341411</v>
      </c>
      <c r="CC155" s="37">
        <f t="shared" si="97"/>
        <v>46.614397719173198</v>
      </c>
      <c r="CD155" s="38">
        <f t="shared" si="98"/>
        <v>6.0727013542409125</v>
      </c>
      <c r="CE155" s="3">
        <v>25</v>
      </c>
      <c r="CF155" s="3">
        <v>26</v>
      </c>
      <c r="CG155" s="3">
        <v>304</v>
      </c>
      <c r="CH155" s="3">
        <v>290</v>
      </c>
      <c r="CI155" s="3">
        <v>119</v>
      </c>
      <c r="CJ155" s="3">
        <v>96</v>
      </c>
      <c r="CK155" s="3">
        <v>133</v>
      </c>
      <c r="CL155" s="3">
        <v>168</v>
      </c>
      <c r="CM155" s="20">
        <f t="shared" si="99"/>
        <v>7.6949302370747006</v>
      </c>
      <c r="CN155" s="37">
        <f t="shared" si="100"/>
        <v>2.2595998965484378</v>
      </c>
      <c r="CO155" s="37">
        <f t="shared" si="101"/>
        <v>2.2868239916875761</v>
      </c>
      <c r="CP155" s="37">
        <f t="shared" si="102"/>
        <v>28.55807580095556</v>
      </c>
      <c r="CQ155" s="37">
        <f t="shared" si="103"/>
        <v>30.981020268338824</v>
      </c>
      <c r="CR155" s="37">
        <f t="shared" si="104"/>
        <v>51.644108478944425</v>
      </c>
      <c r="CS155" s="37">
        <f t="shared" si="105"/>
        <v>55.863843225510784</v>
      </c>
      <c r="CT155" s="22">
        <f t="shared" si="106"/>
        <v>10.292436100807272</v>
      </c>
      <c r="CU155" s="35">
        <v>83</v>
      </c>
      <c r="CV155" s="35">
        <v>84</v>
      </c>
      <c r="CW155" s="35">
        <v>966</v>
      </c>
      <c r="CX155" s="35">
        <v>1054</v>
      </c>
      <c r="CY155" s="35">
        <v>356</v>
      </c>
      <c r="CZ155" s="35">
        <v>389</v>
      </c>
      <c r="DA155" s="35">
        <v>525</v>
      </c>
      <c r="DB155" s="35">
        <v>492</v>
      </c>
      <c r="DC155">
        <v>15</v>
      </c>
      <c r="DD155">
        <v>11</v>
      </c>
      <c r="DE155" s="35">
        <f t="shared" si="107"/>
        <v>-4</v>
      </c>
      <c r="DF155" s="36">
        <f t="shared" si="108"/>
        <v>1.2829650748396295</v>
      </c>
      <c r="DG155" s="37">
        <f t="shared" si="109"/>
        <v>0.94084105488239489</v>
      </c>
      <c r="DH155" s="37">
        <f t="shared" si="110"/>
        <v>-0.34212401995723452</v>
      </c>
      <c r="DI155" s="2">
        <v>443.3</v>
      </c>
      <c r="DJ155">
        <v>15</v>
      </c>
      <c r="DK155">
        <v>14</v>
      </c>
      <c r="DL155">
        <v>1.7000000000000002</v>
      </c>
      <c r="DM155">
        <v>391</v>
      </c>
      <c r="DN155">
        <v>342</v>
      </c>
      <c r="DO155">
        <v>4.8</v>
      </c>
      <c r="DP155">
        <v>290</v>
      </c>
      <c r="DQ155">
        <v>257</v>
      </c>
      <c r="DR155">
        <v>4.3</v>
      </c>
      <c r="DS155">
        <v>210</v>
      </c>
      <c r="DT155">
        <v>196</v>
      </c>
      <c r="DU155">
        <v>2.9</v>
      </c>
      <c r="DV155" s="39">
        <v>1.1000000000000001</v>
      </c>
      <c r="DW155" s="39">
        <v>1.1000000000000001</v>
      </c>
      <c r="DX155" s="39">
        <v>0</v>
      </c>
      <c r="DY155" s="39">
        <v>-1</v>
      </c>
      <c r="DZ155" s="39">
        <v>1.5</v>
      </c>
      <c r="EA155" s="39">
        <v>1.6</v>
      </c>
    </row>
    <row r="156" spans="1:131" x14ac:dyDescent="0.2">
      <c r="A156" s="12" t="s">
        <v>910</v>
      </c>
      <c r="B156" s="12" t="s">
        <v>911</v>
      </c>
      <c r="C156" t="s">
        <v>909</v>
      </c>
      <c r="D156" s="12" t="s">
        <v>139</v>
      </c>
      <c r="E156" s="12" t="s">
        <v>140</v>
      </c>
      <c r="F156">
        <v>79</v>
      </c>
      <c r="G156">
        <v>6</v>
      </c>
      <c r="H156">
        <v>19</v>
      </c>
      <c r="I156" s="31">
        <f t="shared" si="74"/>
        <v>25</v>
      </c>
      <c r="J156">
        <v>10</v>
      </c>
      <c r="K156">
        <v>9</v>
      </c>
      <c r="L156" s="16">
        <f t="shared" si="75"/>
        <v>1.6536518144235794</v>
      </c>
      <c r="M156" s="15">
        <v>5</v>
      </c>
      <c r="N156" s="15">
        <v>10</v>
      </c>
      <c r="O156" s="15">
        <v>9</v>
      </c>
      <c r="P156">
        <v>90</v>
      </c>
      <c r="Q156">
        <v>27</v>
      </c>
      <c r="R156">
        <v>29</v>
      </c>
      <c r="S156" s="13">
        <f t="shared" si="76"/>
        <v>6.6666666666666666E-2</v>
      </c>
      <c r="T156" s="13">
        <f t="shared" si="77"/>
        <v>4.1095890410958902E-2</v>
      </c>
      <c r="U156" s="2">
        <v>907.08333333329995</v>
      </c>
      <c r="V156" s="2">
        <v>11.4666666667</v>
      </c>
      <c r="W156">
        <v>11.36</v>
      </c>
      <c r="X156">
        <v>35.979999999999997</v>
      </c>
      <c r="Y156" s="32">
        <f t="shared" si="78"/>
        <v>0.23996620194338827</v>
      </c>
      <c r="Z156" s="15">
        <f t="shared" si="79"/>
        <v>115.64102564102565</v>
      </c>
      <c r="AA156">
        <v>26</v>
      </c>
      <c r="AB156">
        <v>51</v>
      </c>
      <c r="AC156">
        <v>94</v>
      </c>
      <c r="AD156" s="13">
        <f t="shared" si="80"/>
        <v>0.15384615384615385</v>
      </c>
      <c r="AE156" s="13">
        <f t="shared" si="81"/>
        <v>0.48717948717948717</v>
      </c>
      <c r="AF156" s="13">
        <f t="shared" si="82"/>
        <v>0.64102564102564097</v>
      </c>
      <c r="AG156">
        <v>7</v>
      </c>
      <c r="AH156">
        <v>3</v>
      </c>
      <c r="AI156" s="17">
        <f t="shared" si="83"/>
        <v>0.7</v>
      </c>
      <c r="AJ156">
        <v>144</v>
      </c>
      <c r="AK156">
        <v>144</v>
      </c>
      <c r="AL156" s="32">
        <f t="shared" si="84"/>
        <v>0.34123222748815168</v>
      </c>
      <c r="AM156">
        <v>118</v>
      </c>
      <c r="AN156">
        <v>122</v>
      </c>
      <c r="AO156" s="33">
        <f t="shared" si="85"/>
        <v>0.28436018957345971</v>
      </c>
      <c r="AP156">
        <v>163</v>
      </c>
      <c r="AQ156">
        <v>153</v>
      </c>
      <c r="AR156" s="33">
        <f t="shared" si="86"/>
        <v>0.37440758293838861</v>
      </c>
      <c r="AS156" s="33">
        <f t="shared" si="87"/>
        <v>0.54545454545454541</v>
      </c>
      <c r="AT156">
        <v>14</v>
      </c>
      <c r="AU156">
        <v>334</v>
      </c>
      <c r="AV156">
        <v>315</v>
      </c>
      <c r="AW156">
        <v>300</v>
      </c>
      <c r="AX156" s="2">
        <v>28.2</v>
      </c>
      <c r="AY156" s="3">
        <v>7</v>
      </c>
      <c r="AZ156" s="2">
        <v>32.700000000000003</v>
      </c>
      <c r="BA156" s="2">
        <v>25.2</v>
      </c>
      <c r="BB156" s="21">
        <v>0.14300000000000002</v>
      </c>
      <c r="BC156">
        <v>9</v>
      </c>
      <c r="BD156" s="21">
        <v>-0.17500000000000002</v>
      </c>
      <c r="BE156" s="2">
        <v>29.3</v>
      </c>
      <c r="BF156" s="2">
        <v>32.9</v>
      </c>
      <c r="BG156" s="2">
        <v>25.7</v>
      </c>
      <c r="BH156" s="21">
        <v>0.22500000000000001</v>
      </c>
      <c r="BI156" s="21">
        <v>-0.22</v>
      </c>
      <c r="BJ156" t="s">
        <v>2464</v>
      </c>
      <c r="BK156" s="2">
        <v>35.799999999999997</v>
      </c>
      <c r="BL156" t="s">
        <v>3735</v>
      </c>
      <c r="BM156" s="2">
        <v>22.2</v>
      </c>
      <c r="BN156" t="s">
        <v>3260</v>
      </c>
      <c r="BO156" s="2">
        <v>21.7</v>
      </c>
      <c r="BP156" t="s">
        <v>1976</v>
      </c>
      <c r="BQ156" s="2">
        <v>28.6</v>
      </c>
      <c r="BR156" t="s">
        <v>964</v>
      </c>
      <c r="BS156" s="2">
        <v>26.7</v>
      </c>
      <c r="BT156" s="32">
        <f t="shared" si="88"/>
        <v>8.6474501108647447E-2</v>
      </c>
      <c r="BU156" s="34">
        <f t="shared" si="89"/>
        <v>0.92402464065708423</v>
      </c>
      <c r="BV156" s="35">
        <f t="shared" si="90"/>
        <v>932.67209076794893</v>
      </c>
      <c r="BW156" s="32">
        <f t="shared" si="91"/>
        <v>1.0499141765731676E-2</v>
      </c>
      <c r="BX156" s="36">
        <f t="shared" si="92"/>
        <v>2.5831616131805979</v>
      </c>
      <c r="BY156" s="37">
        <f t="shared" si="93"/>
        <v>2.4506917868636444</v>
      </c>
      <c r="BZ156" s="37">
        <f t="shared" si="94"/>
        <v>29.871945834473067</v>
      </c>
      <c r="CA156" s="37">
        <f t="shared" si="95"/>
        <v>32.256402708178236</v>
      </c>
      <c r="CB156" s="37">
        <f t="shared" si="96"/>
        <v>54.974977921535803</v>
      </c>
      <c r="CC156" s="37">
        <f t="shared" si="97"/>
        <v>56.233441271546866</v>
      </c>
      <c r="CD156" s="38">
        <f t="shared" si="98"/>
        <v>-1.2584633500110627</v>
      </c>
      <c r="CE156" s="3">
        <v>39</v>
      </c>
      <c r="CF156" s="3">
        <v>37</v>
      </c>
      <c r="CG156" s="3">
        <v>412</v>
      </c>
      <c r="CH156" s="3">
        <v>450</v>
      </c>
      <c r="CI156" s="3">
        <v>166</v>
      </c>
      <c r="CJ156" s="3">
        <v>175</v>
      </c>
      <c r="CK156" s="3">
        <v>187</v>
      </c>
      <c r="CL156" s="3">
        <v>213</v>
      </c>
      <c r="CM156" s="20">
        <f t="shared" si="99"/>
        <v>-2.3943724409201526</v>
      </c>
      <c r="CN156" s="37">
        <f t="shared" si="100"/>
        <v>2.2586387655589255</v>
      </c>
      <c r="CO156" s="37">
        <f t="shared" si="101"/>
        <v>2.9341195178756134</v>
      </c>
      <c r="CP156" s="37">
        <f t="shared" si="102"/>
        <v>30.861026871468681</v>
      </c>
      <c r="CQ156" s="37">
        <f t="shared" si="103"/>
        <v>33.541841107225537</v>
      </c>
      <c r="CR156" s="37">
        <f t="shared" si="104"/>
        <v>57.162558664799718</v>
      </c>
      <c r="CS156" s="37">
        <f t="shared" si="105"/>
        <v>59.231218468769583</v>
      </c>
      <c r="CT156" s="22">
        <f t="shared" si="106"/>
        <v>0.81019645395880246</v>
      </c>
      <c r="CU156" s="35">
        <v>107</v>
      </c>
      <c r="CV156" s="35">
        <v>139</v>
      </c>
      <c r="CW156" s="35">
        <v>1355</v>
      </c>
      <c r="CX156" s="35">
        <v>1450</v>
      </c>
      <c r="CY156" s="35">
        <v>564</v>
      </c>
      <c r="CZ156" s="35">
        <v>573</v>
      </c>
      <c r="DA156" s="35">
        <v>644</v>
      </c>
      <c r="DB156" s="35">
        <v>682</v>
      </c>
      <c r="DC156">
        <v>23</v>
      </c>
      <c r="DD156">
        <v>34</v>
      </c>
      <c r="DE156" s="35">
        <f t="shared" si="107"/>
        <v>11</v>
      </c>
      <c r="DF156" s="36">
        <f t="shared" si="108"/>
        <v>1.5234030026449681</v>
      </c>
      <c r="DG156" s="37">
        <f t="shared" si="109"/>
        <v>2.2519870473882135</v>
      </c>
      <c r="DH156" s="37">
        <f t="shared" si="110"/>
        <v>0.72858404474324556</v>
      </c>
      <c r="DI156" s="2">
        <v>542</v>
      </c>
      <c r="DJ156">
        <v>24</v>
      </c>
      <c r="DK156">
        <v>22</v>
      </c>
      <c r="DL156">
        <v>8.9</v>
      </c>
      <c r="DM156">
        <v>501</v>
      </c>
      <c r="DN156">
        <v>513</v>
      </c>
      <c r="DO156">
        <v>0.7</v>
      </c>
      <c r="DP156">
        <v>371</v>
      </c>
      <c r="DQ156">
        <v>398</v>
      </c>
      <c r="DR156">
        <v>0.2</v>
      </c>
      <c r="DS156">
        <v>275</v>
      </c>
      <c r="DT156">
        <v>295</v>
      </c>
      <c r="DU156">
        <v>0.60000000000000009</v>
      </c>
      <c r="DV156" s="39">
        <v>-1.8</v>
      </c>
      <c r="DW156" s="39">
        <v>-1.8</v>
      </c>
      <c r="DX156" s="39">
        <v>-1</v>
      </c>
      <c r="DY156" s="39">
        <v>-0.7</v>
      </c>
      <c r="DZ156" s="39">
        <v>3.8</v>
      </c>
      <c r="EA156" s="39">
        <v>0.30000000000000004</v>
      </c>
    </row>
    <row r="157" spans="1:131" x14ac:dyDescent="0.2">
      <c r="A157" s="12" t="s">
        <v>891</v>
      </c>
      <c r="B157" s="12" t="s">
        <v>915</v>
      </c>
      <c r="C157" t="s">
        <v>914</v>
      </c>
      <c r="D157" t="s">
        <v>529</v>
      </c>
      <c r="E157" s="12" t="s">
        <v>148</v>
      </c>
      <c r="F157">
        <v>76</v>
      </c>
      <c r="G157">
        <v>5</v>
      </c>
      <c r="H157">
        <v>9</v>
      </c>
      <c r="I157" s="31">
        <f t="shared" si="74"/>
        <v>14</v>
      </c>
      <c r="J157">
        <v>4</v>
      </c>
      <c r="K157">
        <v>3</v>
      </c>
      <c r="L157" s="16">
        <f t="shared" si="75"/>
        <v>1.2016307846362921</v>
      </c>
      <c r="M157" s="15">
        <v>5</v>
      </c>
      <c r="N157" s="15">
        <v>5</v>
      </c>
      <c r="O157" s="15">
        <v>4</v>
      </c>
      <c r="P157">
        <v>73</v>
      </c>
      <c r="Q157">
        <v>43</v>
      </c>
      <c r="R157">
        <v>42</v>
      </c>
      <c r="S157" s="13">
        <f t="shared" si="76"/>
        <v>6.8493150684931503E-2</v>
      </c>
      <c r="T157" s="13">
        <f t="shared" si="77"/>
        <v>3.1645569620253167E-2</v>
      </c>
      <c r="U157" s="2">
        <v>699.05</v>
      </c>
      <c r="V157" s="2">
        <v>9.1833333333000002</v>
      </c>
      <c r="W157">
        <v>9.1300000000000008</v>
      </c>
      <c r="X157">
        <v>37.86</v>
      </c>
      <c r="Y157" s="32">
        <f t="shared" si="78"/>
        <v>0.19429665886358802</v>
      </c>
      <c r="Z157" s="15">
        <f t="shared" si="79"/>
        <v>68</v>
      </c>
      <c r="AA157">
        <v>20</v>
      </c>
      <c r="AB157">
        <v>24</v>
      </c>
      <c r="AC157">
        <v>97</v>
      </c>
      <c r="AD157" s="13">
        <f t="shared" si="80"/>
        <v>0.22727272727272727</v>
      </c>
      <c r="AE157" s="13">
        <f t="shared" si="81"/>
        <v>0.40909090909090912</v>
      </c>
      <c r="AF157" s="13">
        <f t="shared" si="82"/>
        <v>0.63636363636363635</v>
      </c>
      <c r="AG157">
        <v>0</v>
      </c>
      <c r="AH157">
        <v>0</v>
      </c>
      <c r="AI157" s="17" t="str">
        <f t="shared" si="83"/>
        <v xml:space="preserve"> </v>
      </c>
      <c r="AJ157">
        <v>112</v>
      </c>
      <c r="AK157">
        <v>99</v>
      </c>
      <c r="AL157" s="32">
        <f t="shared" si="84"/>
        <v>0.31921331316187596</v>
      </c>
      <c r="AM157">
        <v>101</v>
      </c>
      <c r="AN157">
        <v>83</v>
      </c>
      <c r="AO157" s="33">
        <f t="shared" si="85"/>
        <v>0.2783661119515885</v>
      </c>
      <c r="AP157">
        <v>145</v>
      </c>
      <c r="AQ157">
        <v>121</v>
      </c>
      <c r="AR157" s="33">
        <f t="shared" si="86"/>
        <v>0.40242057488653554</v>
      </c>
      <c r="AS157" s="33">
        <f t="shared" si="87"/>
        <v>0.53417721518987338</v>
      </c>
      <c r="AT157">
        <v>10</v>
      </c>
      <c r="AU157">
        <v>286</v>
      </c>
      <c r="AV157">
        <v>241</v>
      </c>
      <c r="AW157">
        <v>222</v>
      </c>
      <c r="AX157" s="2">
        <v>27.5</v>
      </c>
      <c r="AY157" s="3">
        <v>12</v>
      </c>
      <c r="AZ157" s="2">
        <v>32.1</v>
      </c>
      <c r="BA157" s="2">
        <v>24.4</v>
      </c>
      <c r="BB157" s="21">
        <v>-4.8000000000000001E-2</v>
      </c>
      <c r="BC157">
        <v>11</v>
      </c>
      <c r="BD157" s="21">
        <v>-0.70300000000000007</v>
      </c>
      <c r="BE157" s="2">
        <v>27.5</v>
      </c>
      <c r="BF157" s="2">
        <v>33.1</v>
      </c>
      <c r="BG157" s="2">
        <v>22</v>
      </c>
      <c r="BH157" s="21">
        <v>-0.23</v>
      </c>
      <c r="BI157" s="21">
        <v>4.6129999999999995</v>
      </c>
      <c r="BJ157" t="s">
        <v>3218</v>
      </c>
      <c r="BK157" s="2">
        <v>27.4</v>
      </c>
      <c r="BL157" t="s">
        <v>1601</v>
      </c>
      <c r="BM157" s="2">
        <v>21.7</v>
      </c>
      <c r="BN157" t="s">
        <v>3735</v>
      </c>
      <c r="BO157" s="2">
        <v>20.3</v>
      </c>
      <c r="BP157" t="s">
        <v>1976</v>
      </c>
      <c r="BQ157" s="2">
        <v>34</v>
      </c>
      <c r="BR157" t="s">
        <v>964</v>
      </c>
      <c r="BS157" s="2">
        <v>31.1</v>
      </c>
      <c r="BT157" s="32">
        <f t="shared" si="88"/>
        <v>5.8823529411764705E-2</v>
      </c>
      <c r="BU157" s="34">
        <f t="shared" si="89"/>
        <v>0.93406593406593408</v>
      </c>
      <c r="BV157" s="35">
        <f t="shared" si="90"/>
        <v>939.94828700711059</v>
      </c>
      <c r="BW157" s="32">
        <f t="shared" si="91"/>
        <v>-7.1105365223012168E-3</v>
      </c>
      <c r="BX157" s="36">
        <f t="shared" si="92"/>
        <v>1.8912981182607576</v>
      </c>
      <c r="BY157" s="37">
        <f t="shared" si="93"/>
        <v>2.0632343108299169</v>
      </c>
      <c r="BZ157" s="37">
        <f t="shared" si="94"/>
        <v>32.152068010432878</v>
      </c>
      <c r="CA157" s="37">
        <f t="shared" si="95"/>
        <v>31.292387047587077</v>
      </c>
      <c r="CB157" s="37">
        <f t="shared" si="96"/>
        <v>62.842678384027892</v>
      </c>
      <c r="CC157" s="37">
        <f t="shared" si="97"/>
        <v>54.847645429561965</v>
      </c>
      <c r="CD157" s="38">
        <f t="shared" si="98"/>
        <v>7.9950329544659269</v>
      </c>
      <c r="CE157" s="3">
        <v>22</v>
      </c>
      <c r="CF157" s="3">
        <v>24</v>
      </c>
      <c r="CG157" s="3">
        <v>352</v>
      </c>
      <c r="CH157" s="3">
        <v>340</v>
      </c>
      <c r="CI157" s="3">
        <v>164</v>
      </c>
      <c r="CJ157" s="3">
        <v>144</v>
      </c>
      <c r="CK157" s="3">
        <v>130</v>
      </c>
      <c r="CL157" s="3">
        <v>193</v>
      </c>
      <c r="CM157" s="20">
        <f t="shared" si="99"/>
        <v>1.7687797899089661</v>
      </c>
      <c r="CN157" s="37">
        <f t="shared" si="100"/>
        <v>2.7525231462173658</v>
      </c>
      <c r="CO157" s="37">
        <f t="shared" si="101"/>
        <v>2.9819000750688129</v>
      </c>
      <c r="CP157" s="37">
        <f t="shared" si="102"/>
        <v>33.843523229627152</v>
      </c>
      <c r="CQ157" s="37">
        <f t="shared" si="103"/>
        <v>34.57335891233631</v>
      </c>
      <c r="CR157" s="37">
        <f t="shared" si="104"/>
        <v>62.640754024522479</v>
      </c>
      <c r="CS157" s="37">
        <f t="shared" si="105"/>
        <v>57.260822420552167</v>
      </c>
      <c r="CT157" s="22">
        <f t="shared" si="106"/>
        <v>2.615101350495614</v>
      </c>
      <c r="CU157" s="35">
        <v>132</v>
      </c>
      <c r="CV157" s="35">
        <v>143</v>
      </c>
      <c r="CW157" s="35">
        <v>1491</v>
      </c>
      <c r="CX157" s="35">
        <v>1515</v>
      </c>
      <c r="CY157" s="35">
        <v>657</v>
      </c>
      <c r="CZ157" s="35">
        <v>537</v>
      </c>
      <c r="DA157" s="35">
        <v>551</v>
      </c>
      <c r="DB157" s="35">
        <v>724</v>
      </c>
      <c r="DC157">
        <v>10</v>
      </c>
      <c r="DD157">
        <v>14</v>
      </c>
      <c r="DE157" s="35">
        <f t="shared" si="107"/>
        <v>4</v>
      </c>
      <c r="DF157" s="36">
        <f t="shared" si="108"/>
        <v>0.85968096284579887</v>
      </c>
      <c r="DG157" s="37">
        <f t="shared" si="109"/>
        <v>1.2035533479841185</v>
      </c>
      <c r="DH157" s="37">
        <f t="shared" si="110"/>
        <v>0.34387238513831953</v>
      </c>
      <c r="DI157" s="2">
        <v>446.6</v>
      </c>
      <c r="DJ157">
        <v>15</v>
      </c>
      <c r="DK157">
        <v>9</v>
      </c>
      <c r="DL157">
        <v>15.1</v>
      </c>
      <c r="DM157">
        <v>494</v>
      </c>
      <c r="DN157">
        <v>414</v>
      </c>
      <c r="DO157">
        <v>2.2000000000000002</v>
      </c>
      <c r="DP157">
        <v>363</v>
      </c>
      <c r="DQ157">
        <v>335</v>
      </c>
      <c r="DR157">
        <v>1</v>
      </c>
      <c r="DS157">
        <v>249</v>
      </c>
      <c r="DT157">
        <v>236</v>
      </c>
      <c r="DU157">
        <v>2.5</v>
      </c>
      <c r="DV157" s="39">
        <v>-2.2000000000000002</v>
      </c>
      <c r="DW157" s="39">
        <v>-2.2000000000000002</v>
      </c>
      <c r="DX157" s="39">
        <v>-0.7</v>
      </c>
      <c r="DY157" s="39">
        <v>-0.8</v>
      </c>
      <c r="DZ157" s="39">
        <v>1.6</v>
      </c>
      <c r="EA157" s="39">
        <v>-2.1</v>
      </c>
    </row>
    <row r="158" spans="1:131" x14ac:dyDescent="0.2">
      <c r="A158" s="12" t="s">
        <v>447</v>
      </c>
      <c r="B158" s="12" t="s">
        <v>919</v>
      </c>
      <c r="C158" t="s">
        <v>918</v>
      </c>
      <c r="D158" t="s">
        <v>393</v>
      </c>
      <c r="E158" s="12" t="s">
        <v>178</v>
      </c>
      <c r="F158">
        <v>36</v>
      </c>
      <c r="G158">
        <v>1</v>
      </c>
      <c r="H158">
        <v>5</v>
      </c>
      <c r="I158" s="31">
        <f t="shared" si="74"/>
        <v>6</v>
      </c>
      <c r="J158">
        <v>1</v>
      </c>
      <c r="K158">
        <v>3</v>
      </c>
      <c r="L158" s="16">
        <f t="shared" si="75"/>
        <v>0.69168694761107397</v>
      </c>
      <c r="M158" s="15">
        <v>0</v>
      </c>
      <c r="N158" s="15">
        <v>1</v>
      </c>
      <c r="O158" s="15">
        <v>4</v>
      </c>
      <c r="P158">
        <v>51</v>
      </c>
      <c r="Q158">
        <v>22</v>
      </c>
      <c r="R158">
        <v>37</v>
      </c>
      <c r="S158" s="13">
        <f t="shared" si="76"/>
        <v>1.9607843137254902E-2</v>
      </c>
      <c r="T158" s="13">
        <f t="shared" si="77"/>
        <v>9.0909090909090905E-3</v>
      </c>
      <c r="U158" s="2">
        <v>520.46666666670001</v>
      </c>
      <c r="V158" s="2">
        <v>14.45</v>
      </c>
      <c r="W158">
        <v>13.96</v>
      </c>
      <c r="X158">
        <v>33.380000000000003</v>
      </c>
      <c r="Y158" s="32">
        <f t="shared" si="78"/>
        <v>0.29488804393747359</v>
      </c>
      <c r="Z158" s="15">
        <f t="shared" si="79"/>
        <v>13.368421052631579</v>
      </c>
      <c r="AA158">
        <v>28</v>
      </c>
      <c r="AB158">
        <v>41</v>
      </c>
      <c r="AC158">
        <v>55</v>
      </c>
      <c r="AD158" s="13">
        <f t="shared" si="80"/>
        <v>0</v>
      </c>
      <c r="AE158" s="13">
        <f t="shared" si="81"/>
        <v>0.26315789473684209</v>
      </c>
      <c r="AF158" s="13">
        <f t="shared" si="82"/>
        <v>0.26315789473684209</v>
      </c>
      <c r="AI158" s="17" t="str">
        <f t="shared" si="83"/>
        <v xml:space="preserve"> </v>
      </c>
      <c r="AJ158">
        <v>91</v>
      </c>
      <c r="AK158">
        <v>82</v>
      </c>
      <c r="AL158" s="32">
        <f t="shared" si="84"/>
        <v>0.35378323108384457</v>
      </c>
      <c r="AM158">
        <v>76</v>
      </c>
      <c r="AN158">
        <v>59</v>
      </c>
      <c r="AO158" s="33">
        <f t="shared" si="85"/>
        <v>0.27607361963190186</v>
      </c>
      <c r="AP158">
        <v>91</v>
      </c>
      <c r="AQ158">
        <v>90</v>
      </c>
      <c r="AR158" s="33">
        <f t="shared" si="86"/>
        <v>0.37014314928425357</v>
      </c>
      <c r="AS158" s="33">
        <f t="shared" si="87"/>
        <v>0.56168831168831168</v>
      </c>
      <c r="AT158">
        <v>6</v>
      </c>
      <c r="AU158">
        <v>184</v>
      </c>
      <c r="AV158">
        <v>201</v>
      </c>
      <c r="AW158">
        <v>158</v>
      </c>
      <c r="AX158" s="2">
        <v>27.2</v>
      </c>
      <c r="AY158" s="3">
        <v>7</v>
      </c>
      <c r="AZ158" s="2">
        <v>32.5</v>
      </c>
      <c r="BA158" s="2">
        <v>23.8</v>
      </c>
      <c r="BB158" s="21">
        <v>-1.097</v>
      </c>
      <c r="BC158">
        <v>7</v>
      </c>
      <c r="BD158" s="21">
        <v>-0.52900000000000003</v>
      </c>
      <c r="BE158" s="2">
        <v>25.7</v>
      </c>
      <c r="BF158" s="2">
        <v>28.4</v>
      </c>
      <c r="BG158" s="2">
        <v>24.8</v>
      </c>
      <c r="BH158" s="21">
        <v>-0.11800000000000001</v>
      </c>
      <c r="BI158" s="21">
        <v>1.57</v>
      </c>
      <c r="BJ158" t="s">
        <v>2614</v>
      </c>
      <c r="BK158" s="2">
        <v>29.1</v>
      </c>
      <c r="BL158" t="s">
        <v>892</v>
      </c>
      <c r="BM158" s="2">
        <v>27</v>
      </c>
      <c r="BN158" t="s">
        <v>3130</v>
      </c>
      <c r="BO158" s="2">
        <v>26.1</v>
      </c>
      <c r="BP158" t="s">
        <v>1540</v>
      </c>
      <c r="BQ158" s="2">
        <v>52.8</v>
      </c>
      <c r="BR158" t="s">
        <v>1440</v>
      </c>
      <c r="BS158" s="2">
        <v>19.8</v>
      </c>
      <c r="BT158" s="32">
        <f t="shared" si="88"/>
        <v>7.4803149606299218E-2</v>
      </c>
      <c r="BU158" s="34">
        <f t="shared" si="89"/>
        <v>0.92057761732851984</v>
      </c>
      <c r="BV158" s="35">
        <f t="shared" si="90"/>
        <v>928.05793228914979</v>
      </c>
      <c r="BW158" s="32">
        <f t="shared" si="91"/>
        <v>-4.6192330651809443E-3</v>
      </c>
      <c r="BX158" s="36">
        <f t="shared" si="92"/>
        <v>2.1914648212226071</v>
      </c>
      <c r="BY158" s="37">
        <f t="shared" si="93"/>
        <v>2.5374855824682818</v>
      </c>
      <c r="BZ158" s="37">
        <f t="shared" si="94"/>
        <v>29.296424452133799</v>
      </c>
      <c r="CA158" s="37">
        <f t="shared" si="95"/>
        <v>31.949250288350637</v>
      </c>
      <c r="CB158" s="37">
        <f t="shared" si="96"/>
        <v>58.938869665513273</v>
      </c>
      <c r="CC158" s="37">
        <f t="shared" si="97"/>
        <v>59.284890426758942</v>
      </c>
      <c r="CD158" s="38">
        <f t="shared" si="98"/>
        <v>-0.3460207612456685</v>
      </c>
      <c r="CE158" s="3">
        <v>19</v>
      </c>
      <c r="CF158" s="3">
        <v>22</v>
      </c>
      <c r="CG158" s="3">
        <v>235</v>
      </c>
      <c r="CH158" s="3">
        <v>255</v>
      </c>
      <c r="CI158" s="3">
        <v>124</v>
      </c>
      <c r="CJ158" s="3">
        <v>110</v>
      </c>
      <c r="CK158" s="3">
        <v>127</v>
      </c>
      <c r="CL158" s="3">
        <v>133</v>
      </c>
      <c r="CM158" s="20">
        <f t="shared" si="99"/>
        <v>-4.015540241765148</v>
      </c>
      <c r="CN158" s="37">
        <f t="shared" si="100"/>
        <v>2.8460155781905332</v>
      </c>
      <c r="CO158" s="37">
        <f t="shared" si="101"/>
        <v>2.8460155781905332</v>
      </c>
      <c r="CP158" s="37">
        <f t="shared" si="102"/>
        <v>30.057918913521068</v>
      </c>
      <c r="CQ158" s="37">
        <f t="shared" si="103"/>
        <v>30.057918913521068</v>
      </c>
      <c r="CR158" s="37">
        <f t="shared" si="104"/>
        <v>58.418214499700419</v>
      </c>
      <c r="CS158" s="37">
        <f t="shared" si="105"/>
        <v>58.91751547833033</v>
      </c>
      <c r="CT158" s="22">
        <f t="shared" si="106"/>
        <v>0.15328021738424269</v>
      </c>
      <c r="CU158" s="35">
        <v>57</v>
      </c>
      <c r="CV158" s="35">
        <v>57</v>
      </c>
      <c r="CW158" s="35">
        <v>545</v>
      </c>
      <c r="CX158" s="35">
        <v>545</v>
      </c>
      <c r="CY158" s="35">
        <v>274</v>
      </c>
      <c r="CZ158" s="35">
        <v>262</v>
      </c>
      <c r="DA158" s="35">
        <v>316</v>
      </c>
      <c r="DB158" s="35">
        <v>294</v>
      </c>
      <c r="DC158">
        <v>6</v>
      </c>
      <c r="DD158">
        <v>2</v>
      </c>
      <c r="DE158" s="35">
        <f t="shared" si="107"/>
        <v>-4</v>
      </c>
      <c r="DF158" s="36">
        <f t="shared" si="108"/>
        <v>0.69204152249134965</v>
      </c>
      <c r="DG158" s="37">
        <f t="shared" si="109"/>
        <v>0.23068050749711652</v>
      </c>
      <c r="DH158" s="37">
        <f t="shared" si="110"/>
        <v>-0.46136101499423304</v>
      </c>
      <c r="DI158" s="2">
        <v>285.3</v>
      </c>
      <c r="DJ158">
        <v>11</v>
      </c>
      <c r="DK158">
        <v>12</v>
      </c>
      <c r="DL158">
        <v>-2.2000000000000002</v>
      </c>
      <c r="DM158">
        <v>284</v>
      </c>
      <c r="DN158">
        <v>279</v>
      </c>
      <c r="DO158">
        <v>0</v>
      </c>
      <c r="DP158">
        <v>213</v>
      </c>
      <c r="DQ158">
        <v>211</v>
      </c>
      <c r="DR158">
        <v>-0.5</v>
      </c>
      <c r="DS158">
        <v>146</v>
      </c>
      <c r="DT158">
        <v>154</v>
      </c>
      <c r="DU158">
        <v>-1.3</v>
      </c>
      <c r="DV158" s="39">
        <v>-2.1</v>
      </c>
      <c r="DW158" s="39">
        <v>-2.1</v>
      </c>
      <c r="DX158" s="39">
        <v>-0.8</v>
      </c>
      <c r="DY158" s="39">
        <v>-0.4</v>
      </c>
      <c r="DZ158" s="39">
        <v>-0.9</v>
      </c>
      <c r="EA158" s="39">
        <v>-4.0999999999999996</v>
      </c>
    </row>
    <row r="159" spans="1:131" x14ac:dyDescent="0.2">
      <c r="A159" s="12" t="s">
        <v>678</v>
      </c>
      <c r="B159" s="12" t="s">
        <v>923</v>
      </c>
      <c r="C159" t="s">
        <v>922</v>
      </c>
      <c r="D159" t="s">
        <v>147</v>
      </c>
      <c r="E159" s="12" t="s">
        <v>148</v>
      </c>
      <c r="F159">
        <v>19</v>
      </c>
      <c r="G159">
        <v>4</v>
      </c>
      <c r="H159">
        <v>1</v>
      </c>
      <c r="I159" s="31">
        <f t="shared" si="74"/>
        <v>5</v>
      </c>
      <c r="J159">
        <v>0</v>
      </c>
      <c r="K159">
        <v>1</v>
      </c>
      <c r="L159" s="16">
        <f t="shared" si="75"/>
        <v>1.3798390187809308</v>
      </c>
      <c r="M159" s="15">
        <v>4</v>
      </c>
      <c r="N159" s="15">
        <v>0</v>
      </c>
      <c r="O159" s="15">
        <v>1</v>
      </c>
      <c r="P159">
        <v>17</v>
      </c>
      <c r="Q159">
        <v>6</v>
      </c>
      <c r="R159">
        <v>7</v>
      </c>
      <c r="S159" s="13">
        <f t="shared" si="76"/>
        <v>0.23529411764705882</v>
      </c>
      <c r="T159" s="13">
        <f t="shared" si="77"/>
        <v>0.13333333333333333</v>
      </c>
      <c r="U159" s="2">
        <v>217.4166666667</v>
      </c>
      <c r="V159" s="2">
        <v>11.4333333333</v>
      </c>
      <c r="W159">
        <v>11.28</v>
      </c>
      <c r="X159">
        <v>36.82</v>
      </c>
      <c r="Y159" s="32">
        <f t="shared" si="78"/>
        <v>0.2345114345114345</v>
      </c>
      <c r="Z159" s="15">
        <f t="shared" si="79"/>
        <v>0</v>
      </c>
      <c r="AA159">
        <v>10</v>
      </c>
      <c r="AB159">
        <v>21</v>
      </c>
      <c r="AC159">
        <v>41</v>
      </c>
      <c r="AD159" s="13">
        <f t="shared" si="80"/>
        <v>0.5714285714285714</v>
      </c>
      <c r="AE159" s="13">
        <f t="shared" si="81"/>
        <v>0.14285714285714285</v>
      </c>
      <c r="AF159" s="13">
        <f t="shared" si="82"/>
        <v>0.71428571428571419</v>
      </c>
      <c r="AG159">
        <v>0</v>
      </c>
      <c r="AH159">
        <v>1</v>
      </c>
      <c r="AI159" s="17">
        <f t="shared" si="83"/>
        <v>0</v>
      </c>
      <c r="AJ159">
        <v>20</v>
      </c>
      <c r="AK159">
        <v>33</v>
      </c>
      <c r="AL159" s="32">
        <f t="shared" si="84"/>
        <v>0.26633165829145727</v>
      </c>
      <c r="AM159">
        <v>36</v>
      </c>
      <c r="AN159">
        <v>26</v>
      </c>
      <c r="AO159" s="33">
        <f t="shared" si="85"/>
        <v>0.31155778894472363</v>
      </c>
      <c r="AP159">
        <v>44</v>
      </c>
      <c r="AQ159">
        <v>40</v>
      </c>
      <c r="AR159" s="33">
        <f t="shared" si="86"/>
        <v>0.42211055276381909</v>
      </c>
      <c r="AS159" s="33">
        <f t="shared" si="87"/>
        <v>0.46086956521739131</v>
      </c>
      <c r="AU159">
        <v>70</v>
      </c>
      <c r="AV159">
        <v>82</v>
      </c>
      <c r="AW159">
        <v>65</v>
      </c>
      <c r="AX159" s="2">
        <v>27.7</v>
      </c>
      <c r="AZ159" s="2">
        <v>31.6</v>
      </c>
      <c r="BA159" s="2">
        <v>25.1</v>
      </c>
      <c r="BB159" s="21">
        <v>-4.9000000000000002E-2</v>
      </c>
      <c r="BD159" s="21">
        <v>0.10200000000000001</v>
      </c>
      <c r="BE159" s="2">
        <v>26.6</v>
      </c>
      <c r="BF159" s="2">
        <v>30.2</v>
      </c>
      <c r="BG159" s="2">
        <v>23</v>
      </c>
      <c r="BH159" s="21">
        <v>-3.423</v>
      </c>
      <c r="BI159" s="21">
        <v>-5.7590000000000003</v>
      </c>
      <c r="BJ159" t="s">
        <v>3393</v>
      </c>
      <c r="BK159" s="2">
        <v>60.2</v>
      </c>
      <c r="BL159" t="s">
        <v>3575</v>
      </c>
      <c r="BM159" s="2">
        <v>43.3</v>
      </c>
      <c r="BN159" t="s">
        <v>1170</v>
      </c>
      <c r="BO159" s="2">
        <v>20.6</v>
      </c>
      <c r="BP159" t="s">
        <v>2634</v>
      </c>
      <c r="BQ159" s="2">
        <v>35.4</v>
      </c>
      <c r="BR159" t="s">
        <v>1076</v>
      </c>
      <c r="BS159" s="2">
        <v>31.4</v>
      </c>
      <c r="BT159" s="32">
        <f t="shared" si="88"/>
        <v>9.3333333333333338E-2</v>
      </c>
      <c r="BU159" s="34">
        <f t="shared" si="89"/>
        <v>0.90909090909090906</v>
      </c>
      <c r="BV159" s="35">
        <f t="shared" si="90"/>
        <v>918.42424242424238</v>
      </c>
      <c r="BW159" s="32">
        <f t="shared" si="91"/>
        <v>2.4242424242423982E-3</v>
      </c>
      <c r="BX159" s="36">
        <f t="shared" si="92"/>
        <v>1.9334049409293748</v>
      </c>
      <c r="BY159" s="37">
        <f t="shared" si="93"/>
        <v>2.7620070584705352</v>
      </c>
      <c r="BZ159" s="37">
        <f t="shared" si="94"/>
        <v>20.715052938529013</v>
      </c>
      <c r="CA159" s="37">
        <f t="shared" si="95"/>
        <v>30.382077643175887</v>
      </c>
      <c r="CB159" s="37">
        <f t="shared" si="96"/>
        <v>39.220500230281601</v>
      </c>
      <c r="CC159" s="37">
        <f t="shared" si="97"/>
        <v>67.116771520834007</v>
      </c>
      <c r="CD159" s="38">
        <f t="shared" si="98"/>
        <v>-27.896271290552406</v>
      </c>
      <c r="CE159" s="3">
        <v>7</v>
      </c>
      <c r="CF159" s="3">
        <v>10</v>
      </c>
      <c r="CG159" s="3">
        <v>68</v>
      </c>
      <c r="CH159" s="3">
        <v>100</v>
      </c>
      <c r="CI159" s="3">
        <v>26</v>
      </c>
      <c r="CJ159" s="3">
        <v>57</v>
      </c>
      <c r="CK159" s="3">
        <v>76</v>
      </c>
      <c r="CL159" s="3">
        <v>41</v>
      </c>
      <c r="CM159" s="20">
        <f t="shared" si="99"/>
        <v>-21.186140855769796</v>
      </c>
      <c r="CN159" s="37">
        <f t="shared" si="100"/>
        <v>2.4872066096800935</v>
      </c>
      <c r="CO159" s="37">
        <f t="shared" si="101"/>
        <v>2.2299093741959459</v>
      </c>
      <c r="CP159" s="37">
        <f t="shared" si="102"/>
        <v>29.846479316161123</v>
      </c>
      <c r="CQ159" s="37">
        <f t="shared" si="103"/>
        <v>28.388461648417621</v>
      </c>
      <c r="CR159" s="37">
        <f t="shared" si="104"/>
        <v>55.661968609737272</v>
      </c>
      <c r="CS159" s="37">
        <f t="shared" si="105"/>
        <v>55.747734354898654</v>
      </c>
      <c r="CT159" s="22">
        <f t="shared" si="106"/>
        <v>-27.810505545391024</v>
      </c>
      <c r="CU159" s="35">
        <v>29</v>
      </c>
      <c r="CV159" s="35">
        <v>26</v>
      </c>
      <c r="CW159" s="35">
        <v>319</v>
      </c>
      <c r="CX159" s="35">
        <v>305</v>
      </c>
      <c r="CY159" s="35">
        <v>138</v>
      </c>
      <c r="CZ159" s="35">
        <v>135</v>
      </c>
      <c r="DA159" s="35">
        <v>184</v>
      </c>
      <c r="DB159" s="35">
        <v>163</v>
      </c>
      <c r="DC159">
        <v>1</v>
      </c>
      <c r="DD159">
        <v>2</v>
      </c>
      <c r="DE159" s="35">
        <f t="shared" si="107"/>
        <v>1</v>
      </c>
      <c r="DF159" s="36">
        <f t="shared" si="108"/>
        <v>0.27620070584705353</v>
      </c>
      <c r="DG159" s="37">
        <f t="shared" si="109"/>
        <v>0.55240141169410706</v>
      </c>
      <c r="DH159" s="37">
        <f t="shared" si="110"/>
        <v>0.27620070584705353</v>
      </c>
      <c r="DI159" s="2">
        <v>139.19999999999999</v>
      </c>
      <c r="DJ159">
        <v>5</v>
      </c>
      <c r="DK159">
        <v>3</v>
      </c>
      <c r="DL159">
        <v>12.5</v>
      </c>
      <c r="DM159">
        <v>91</v>
      </c>
      <c r="DN159">
        <v>146</v>
      </c>
      <c r="DO159">
        <v>-12</v>
      </c>
      <c r="DP159">
        <v>66</v>
      </c>
      <c r="DQ159">
        <v>96</v>
      </c>
      <c r="DR159">
        <v>-10.6</v>
      </c>
      <c r="DS159">
        <v>49</v>
      </c>
      <c r="DT159">
        <v>63</v>
      </c>
      <c r="DU159">
        <v>-7.9</v>
      </c>
      <c r="DV159" s="39">
        <v>-1.8</v>
      </c>
      <c r="DW159" s="39">
        <v>-1.8</v>
      </c>
      <c r="DX159" s="39">
        <v>0.1</v>
      </c>
      <c r="DY159" s="39">
        <v>-0.30000000000000004</v>
      </c>
      <c r="DZ159" s="39">
        <v>-0.2</v>
      </c>
      <c r="EA159" s="39">
        <v>-2.1</v>
      </c>
    </row>
    <row r="160" spans="1:131" x14ac:dyDescent="0.2">
      <c r="A160" s="12" t="s">
        <v>380</v>
      </c>
      <c r="B160" s="12" t="s">
        <v>927</v>
      </c>
      <c r="C160" t="s">
        <v>926</v>
      </c>
      <c r="D160" t="s">
        <v>271</v>
      </c>
      <c r="E160" s="12" t="s">
        <v>546</v>
      </c>
      <c r="F160">
        <v>11</v>
      </c>
      <c r="G160">
        <v>1</v>
      </c>
      <c r="H160">
        <v>0</v>
      </c>
      <c r="I160" s="31">
        <f t="shared" si="74"/>
        <v>1</v>
      </c>
      <c r="J160">
        <v>0</v>
      </c>
      <c r="K160">
        <v>0</v>
      </c>
      <c r="L160" s="16">
        <f t="shared" si="75"/>
        <v>0.50251256281407031</v>
      </c>
      <c r="M160" s="15">
        <v>1</v>
      </c>
      <c r="N160" s="15">
        <v>0</v>
      </c>
      <c r="O160" s="15">
        <v>0</v>
      </c>
      <c r="P160">
        <v>10</v>
      </c>
      <c r="Q160">
        <v>5</v>
      </c>
      <c r="R160">
        <v>1</v>
      </c>
      <c r="S160" s="13">
        <f t="shared" si="76"/>
        <v>0.1</v>
      </c>
      <c r="T160" s="13">
        <f t="shared" si="77"/>
        <v>6.25E-2</v>
      </c>
      <c r="U160" s="2">
        <v>119.4</v>
      </c>
      <c r="V160" s="2">
        <v>10.85</v>
      </c>
      <c r="W160">
        <v>10.76</v>
      </c>
      <c r="X160">
        <v>37.78</v>
      </c>
      <c r="Y160" s="32">
        <f t="shared" si="78"/>
        <v>0.22167284713638236</v>
      </c>
      <c r="Z160" s="15">
        <f t="shared" si="79"/>
        <v>0</v>
      </c>
      <c r="AA160">
        <v>1</v>
      </c>
      <c r="AB160">
        <v>9</v>
      </c>
      <c r="AC160">
        <v>12</v>
      </c>
      <c r="AD160" s="13">
        <f t="shared" si="80"/>
        <v>0.2</v>
      </c>
      <c r="AE160" s="13">
        <f t="shared" si="81"/>
        <v>0</v>
      </c>
      <c r="AF160" s="13">
        <f t="shared" si="82"/>
        <v>0.2</v>
      </c>
      <c r="AG160">
        <v>25</v>
      </c>
      <c r="AH160">
        <v>27</v>
      </c>
      <c r="AI160" s="17">
        <f t="shared" si="83"/>
        <v>0.48076923076923078</v>
      </c>
      <c r="AJ160">
        <v>22</v>
      </c>
      <c r="AK160">
        <v>21</v>
      </c>
      <c r="AL160" s="32">
        <f t="shared" si="84"/>
        <v>0.38053097345132741</v>
      </c>
      <c r="AM160">
        <v>12</v>
      </c>
      <c r="AN160">
        <v>9</v>
      </c>
      <c r="AO160" s="33">
        <f t="shared" si="85"/>
        <v>0.18584070796460178</v>
      </c>
      <c r="AP160">
        <v>17</v>
      </c>
      <c r="AQ160">
        <v>32</v>
      </c>
      <c r="AR160" s="33">
        <f t="shared" si="86"/>
        <v>0.4336283185840708</v>
      </c>
      <c r="AS160" s="33">
        <f t="shared" si="87"/>
        <v>0.671875</v>
      </c>
      <c r="AU160">
        <v>32</v>
      </c>
      <c r="AV160">
        <v>52</v>
      </c>
      <c r="AW160">
        <v>32</v>
      </c>
      <c r="AX160" s="2">
        <v>28</v>
      </c>
      <c r="AZ160" s="2">
        <v>32.200000000000003</v>
      </c>
      <c r="BA160" s="2">
        <v>25.1</v>
      </c>
      <c r="BB160" s="21">
        <v>0.254</v>
      </c>
      <c r="BD160" s="21">
        <v>1.2429999999999999</v>
      </c>
      <c r="BE160" s="2">
        <v>29.9</v>
      </c>
      <c r="BF160" s="2">
        <v>31.5</v>
      </c>
      <c r="BG160" s="2">
        <v>28.4</v>
      </c>
      <c r="BH160" s="21">
        <v>-0.26300000000000001</v>
      </c>
      <c r="BI160" s="21">
        <v>2.246</v>
      </c>
      <c r="BJ160" t="s">
        <v>2016</v>
      </c>
      <c r="BK160" s="2">
        <v>36.9</v>
      </c>
      <c r="BL160" t="s">
        <v>727</v>
      </c>
      <c r="BM160" s="2">
        <v>34.4</v>
      </c>
      <c r="BN160" t="s">
        <v>1316</v>
      </c>
      <c r="BO160" s="2">
        <v>27</v>
      </c>
      <c r="BP160" t="s">
        <v>1618</v>
      </c>
      <c r="BQ160" s="2">
        <v>39.799999999999997</v>
      </c>
      <c r="BR160" t="s">
        <v>1744</v>
      </c>
      <c r="BS160" s="2">
        <v>38.299999999999997</v>
      </c>
      <c r="BT160" s="32">
        <f t="shared" si="88"/>
        <v>8.3333333333333329E-2</v>
      </c>
      <c r="BU160" s="34">
        <f t="shared" si="89"/>
        <v>0.84905660377358494</v>
      </c>
      <c r="BV160" s="35">
        <f t="shared" si="90"/>
        <v>857.3899371069183</v>
      </c>
      <c r="BW160" s="32">
        <f t="shared" si="91"/>
        <v>-6.7610062893081732E-2</v>
      </c>
      <c r="BX160" s="36">
        <f t="shared" si="92"/>
        <v>2.5136154168412235</v>
      </c>
      <c r="BY160" s="37">
        <f t="shared" si="93"/>
        <v>4.0217846669459574</v>
      </c>
      <c r="BZ160" s="37">
        <f t="shared" si="94"/>
        <v>30.163385002094682</v>
      </c>
      <c r="CA160" s="37">
        <f t="shared" si="95"/>
        <v>26.644323418516969</v>
      </c>
      <c r="CB160" s="37">
        <f t="shared" si="96"/>
        <v>52.785923753665692</v>
      </c>
      <c r="CC160" s="37">
        <f t="shared" si="97"/>
        <v>51.277754503560956</v>
      </c>
      <c r="CD160" s="38">
        <f t="shared" si="98"/>
        <v>1.5081692501047357</v>
      </c>
      <c r="CE160" s="3">
        <v>5</v>
      </c>
      <c r="CF160" s="3">
        <v>8</v>
      </c>
      <c r="CG160" s="3">
        <v>55</v>
      </c>
      <c r="CH160" s="3">
        <v>45</v>
      </c>
      <c r="CI160" s="3">
        <v>23</v>
      </c>
      <c r="CJ160" s="3">
        <v>23</v>
      </c>
      <c r="CK160" s="3">
        <v>26</v>
      </c>
      <c r="CL160" s="3">
        <v>22</v>
      </c>
      <c r="CM160" s="20">
        <f t="shared" si="99"/>
        <v>-3.7098307498952643</v>
      </c>
      <c r="CN160" s="37">
        <f t="shared" si="100"/>
        <v>2.5987776120121273</v>
      </c>
      <c r="CO160" s="37">
        <f t="shared" si="101"/>
        <v>1.8768949420087586</v>
      </c>
      <c r="CP160" s="37">
        <f t="shared" si="102"/>
        <v>30.46344867414216</v>
      </c>
      <c r="CQ160" s="37">
        <f t="shared" si="103"/>
        <v>29.885942538139467</v>
      </c>
      <c r="CR160" s="37">
        <f t="shared" si="104"/>
        <v>58.905625872274889</v>
      </c>
      <c r="CS160" s="37">
        <f t="shared" si="105"/>
        <v>52.11992877424322</v>
      </c>
      <c r="CT160" s="22">
        <f t="shared" si="106"/>
        <v>-5.2775278479269332</v>
      </c>
      <c r="CU160" s="35">
        <v>18</v>
      </c>
      <c r="CV160" s="35">
        <v>13</v>
      </c>
      <c r="CW160" s="35">
        <v>193</v>
      </c>
      <c r="CX160" s="35">
        <v>194</v>
      </c>
      <c r="CY160" s="35">
        <v>101</v>
      </c>
      <c r="CZ160" s="35">
        <v>75</v>
      </c>
      <c r="DA160" s="35">
        <v>79</v>
      </c>
      <c r="DB160" s="35">
        <v>96</v>
      </c>
      <c r="DC160">
        <v>2</v>
      </c>
      <c r="DD160">
        <v>1</v>
      </c>
      <c r="DE160" s="35">
        <f t="shared" si="107"/>
        <v>-1</v>
      </c>
      <c r="DF160" s="36">
        <f t="shared" si="108"/>
        <v>1.0054461667364893</v>
      </c>
      <c r="DG160" s="37">
        <f t="shared" si="109"/>
        <v>0.50272308336824467</v>
      </c>
      <c r="DH160" s="37">
        <f t="shared" si="110"/>
        <v>-0.50272308336824467</v>
      </c>
      <c r="DI160" s="2">
        <v>61.1</v>
      </c>
      <c r="DJ160">
        <v>1</v>
      </c>
      <c r="DK160">
        <v>5</v>
      </c>
      <c r="DL160">
        <v>-50</v>
      </c>
      <c r="DM160">
        <v>54</v>
      </c>
      <c r="DN160">
        <v>59</v>
      </c>
      <c r="DO160">
        <v>-4.5999999999999996</v>
      </c>
      <c r="DP160">
        <v>43</v>
      </c>
      <c r="DQ160">
        <v>43</v>
      </c>
      <c r="DR160">
        <v>-1.3</v>
      </c>
      <c r="DS160">
        <v>33</v>
      </c>
      <c r="DT160">
        <v>31</v>
      </c>
      <c r="DU160">
        <v>1.6</v>
      </c>
      <c r="DV160" s="39">
        <v>0.5</v>
      </c>
      <c r="DW160" s="39">
        <v>0.5</v>
      </c>
      <c r="DX160" s="39">
        <v>-0.30000000000000004</v>
      </c>
      <c r="DY160" s="39">
        <v>0.1</v>
      </c>
      <c r="DZ160" s="39">
        <v>-0.30000000000000004</v>
      </c>
      <c r="EA160" s="39">
        <v>0</v>
      </c>
    </row>
    <row r="161" spans="1:131" x14ac:dyDescent="0.2">
      <c r="A161" s="12" t="s">
        <v>336</v>
      </c>
      <c r="B161" s="12" t="s">
        <v>931</v>
      </c>
      <c r="C161" t="s">
        <v>930</v>
      </c>
      <c r="D161" t="s">
        <v>305</v>
      </c>
      <c r="E161" s="12" t="s">
        <v>113</v>
      </c>
      <c r="F161">
        <v>82</v>
      </c>
      <c r="G161">
        <v>9</v>
      </c>
      <c r="H161">
        <v>15</v>
      </c>
      <c r="I161" s="31">
        <f t="shared" si="74"/>
        <v>24</v>
      </c>
      <c r="J161">
        <v>9</v>
      </c>
      <c r="K161">
        <v>5</v>
      </c>
      <c r="L161" s="16">
        <f t="shared" si="75"/>
        <v>1.3701671477052439</v>
      </c>
      <c r="M161" s="15">
        <v>9</v>
      </c>
      <c r="N161" s="15">
        <v>10</v>
      </c>
      <c r="O161" s="15">
        <v>5</v>
      </c>
      <c r="P161">
        <v>97</v>
      </c>
      <c r="Q161">
        <v>30</v>
      </c>
      <c r="R161">
        <v>44</v>
      </c>
      <c r="S161" s="13">
        <f t="shared" si="76"/>
        <v>9.2783505154639179E-2</v>
      </c>
      <c r="T161" s="13">
        <f t="shared" si="77"/>
        <v>5.2631578947368418E-2</v>
      </c>
      <c r="U161" s="2">
        <v>1050.9666666666999</v>
      </c>
      <c r="V161" s="2">
        <v>12.8166666667</v>
      </c>
      <c r="W161">
        <v>12.72</v>
      </c>
      <c r="X161">
        <v>35.99</v>
      </c>
      <c r="Y161" s="32">
        <f t="shared" si="78"/>
        <v>0.26113734346130157</v>
      </c>
      <c r="Z161" s="15">
        <f t="shared" si="79"/>
        <v>101.38235294117648</v>
      </c>
      <c r="AA161">
        <v>44</v>
      </c>
      <c r="AB161">
        <v>167</v>
      </c>
      <c r="AC161">
        <v>102</v>
      </c>
      <c r="AD161" s="13">
        <f t="shared" si="80"/>
        <v>0.26470588235294118</v>
      </c>
      <c r="AE161" s="13">
        <f t="shared" si="81"/>
        <v>0.44117647058823528</v>
      </c>
      <c r="AF161" s="13">
        <f t="shared" si="82"/>
        <v>0.70588235294117641</v>
      </c>
      <c r="AG161">
        <v>5</v>
      </c>
      <c r="AH161">
        <v>11</v>
      </c>
      <c r="AI161" s="17">
        <f t="shared" si="83"/>
        <v>0.3125</v>
      </c>
      <c r="AJ161">
        <v>123</v>
      </c>
      <c r="AK161">
        <v>112</v>
      </c>
      <c r="AL161" s="32">
        <f t="shared" si="84"/>
        <v>0.22190745986779981</v>
      </c>
      <c r="AM161">
        <v>219</v>
      </c>
      <c r="AN161">
        <v>233</v>
      </c>
      <c r="AO161" s="33">
        <f t="shared" si="85"/>
        <v>0.42681775259678945</v>
      </c>
      <c r="AP161">
        <v>185</v>
      </c>
      <c r="AQ161">
        <v>187</v>
      </c>
      <c r="AR161" s="33">
        <f t="shared" si="86"/>
        <v>0.35127478753541075</v>
      </c>
      <c r="AS161" s="33">
        <f t="shared" si="87"/>
        <v>0.34206695778748181</v>
      </c>
      <c r="AT161">
        <v>2</v>
      </c>
      <c r="AU161">
        <v>322</v>
      </c>
      <c r="AV161">
        <v>395</v>
      </c>
      <c r="AW161">
        <v>320</v>
      </c>
      <c r="AX161" s="2">
        <v>28.6</v>
      </c>
      <c r="AY161" s="3">
        <v>7</v>
      </c>
      <c r="AZ161" s="2">
        <v>32</v>
      </c>
      <c r="BA161" s="2">
        <v>26.3</v>
      </c>
      <c r="BB161" s="21">
        <v>1.1259999999999999</v>
      </c>
      <c r="BC161">
        <v>2</v>
      </c>
      <c r="BD161" s="21">
        <v>1.28</v>
      </c>
      <c r="BE161" s="2">
        <v>29.3</v>
      </c>
      <c r="BF161" s="2">
        <v>34.799999999999997</v>
      </c>
      <c r="BG161" s="2">
        <v>23.8</v>
      </c>
      <c r="BH161" s="21">
        <v>-3.7</v>
      </c>
      <c r="BI161" s="21">
        <v>-6.141</v>
      </c>
      <c r="BJ161" t="s">
        <v>655</v>
      </c>
      <c r="BK161" s="2">
        <v>83.6</v>
      </c>
      <c r="BL161" t="s">
        <v>1354</v>
      </c>
      <c r="BM161" s="2">
        <v>37</v>
      </c>
      <c r="BN161" t="s">
        <v>2619</v>
      </c>
      <c r="BO161" s="2">
        <v>18.5</v>
      </c>
      <c r="BP161" t="s">
        <v>3389</v>
      </c>
      <c r="BQ161" s="2">
        <v>44.6</v>
      </c>
      <c r="BR161" t="s">
        <v>649</v>
      </c>
      <c r="BS161" s="2">
        <v>41.7</v>
      </c>
      <c r="BT161" s="32">
        <f t="shared" si="88"/>
        <v>8.877284595300261E-2</v>
      </c>
      <c r="BU161" s="34">
        <f t="shared" si="89"/>
        <v>0.94226804123711339</v>
      </c>
      <c r="BV161" s="35">
        <f t="shared" si="90"/>
        <v>951.14532583241362</v>
      </c>
      <c r="BW161" s="32">
        <f t="shared" si="91"/>
        <v>3.1040887190115996E-2</v>
      </c>
      <c r="BX161" s="36">
        <f t="shared" si="92"/>
        <v>1.9410701259107752</v>
      </c>
      <c r="BY161" s="37">
        <f t="shared" si="93"/>
        <v>1.5985283389853442</v>
      </c>
      <c r="BZ161" s="37">
        <f t="shared" si="94"/>
        <v>21.865584065406676</v>
      </c>
      <c r="CA161" s="37">
        <f t="shared" si="95"/>
        <v>27.688794443139003</v>
      </c>
      <c r="CB161" s="37">
        <f t="shared" si="96"/>
        <v>43.559897237350633</v>
      </c>
      <c r="CC161" s="37">
        <f t="shared" si="97"/>
        <v>54.064512036397183</v>
      </c>
      <c r="CD161" s="38">
        <f t="shared" si="98"/>
        <v>-10.50461479904655</v>
      </c>
      <c r="CE161" s="3">
        <v>34</v>
      </c>
      <c r="CF161" s="3">
        <v>28</v>
      </c>
      <c r="CG161" s="3">
        <v>349</v>
      </c>
      <c r="CH161" s="3">
        <v>457</v>
      </c>
      <c r="CI161" s="3">
        <v>149</v>
      </c>
      <c r="CJ161" s="3">
        <v>201</v>
      </c>
      <c r="CK161" s="3">
        <v>261</v>
      </c>
      <c r="CL161" s="3">
        <v>231</v>
      </c>
      <c r="CM161" s="20">
        <f t="shared" si="99"/>
        <v>0.61677821405388933</v>
      </c>
      <c r="CN161" s="37">
        <f t="shared" si="100"/>
        <v>2.2160627274513924</v>
      </c>
      <c r="CO161" s="37">
        <f t="shared" si="101"/>
        <v>2.0330850710563233</v>
      </c>
      <c r="CP161" s="37">
        <f t="shared" si="102"/>
        <v>27.019700594338531</v>
      </c>
      <c r="CQ161" s="37">
        <f t="shared" si="103"/>
        <v>26.226797416626567</v>
      </c>
      <c r="CR161" s="37">
        <f t="shared" si="104"/>
        <v>50.11554700153836</v>
      </c>
      <c r="CS161" s="37">
        <f t="shared" si="105"/>
        <v>50.725472522855256</v>
      </c>
      <c r="CT161" s="22">
        <f t="shared" si="106"/>
        <v>-9.894689277729654</v>
      </c>
      <c r="CU161" s="35">
        <v>109</v>
      </c>
      <c r="CV161" s="35">
        <v>100</v>
      </c>
      <c r="CW161" s="35">
        <v>1220</v>
      </c>
      <c r="CX161" s="35">
        <v>1190</v>
      </c>
      <c r="CY161" s="35">
        <v>526</v>
      </c>
      <c r="CZ161" s="35">
        <v>556</v>
      </c>
      <c r="DA161" s="35">
        <v>649</v>
      </c>
      <c r="DB161" s="35">
        <v>610</v>
      </c>
      <c r="DC161">
        <v>19</v>
      </c>
      <c r="DD161">
        <v>23</v>
      </c>
      <c r="DE161" s="35">
        <f t="shared" si="107"/>
        <v>4</v>
      </c>
      <c r="DF161" s="36">
        <f t="shared" si="108"/>
        <v>1.084715658597198</v>
      </c>
      <c r="DG161" s="37">
        <f t="shared" si="109"/>
        <v>1.3130768498808187</v>
      </c>
      <c r="DH161" s="37">
        <f t="shared" si="110"/>
        <v>0.22836119128362062</v>
      </c>
      <c r="DI161" s="2">
        <v>641.5</v>
      </c>
      <c r="DJ161">
        <v>22</v>
      </c>
      <c r="DK161">
        <v>20</v>
      </c>
      <c r="DL161">
        <v>5</v>
      </c>
      <c r="DM161">
        <v>481</v>
      </c>
      <c r="DN161">
        <v>597</v>
      </c>
      <c r="DO161">
        <v>-4.8</v>
      </c>
      <c r="DP161">
        <v>336</v>
      </c>
      <c r="DQ161">
        <v>436</v>
      </c>
      <c r="DR161">
        <v>-6.8</v>
      </c>
      <c r="DS161">
        <v>241</v>
      </c>
      <c r="DT161">
        <v>308</v>
      </c>
      <c r="DU161">
        <v>-6.8</v>
      </c>
      <c r="DV161" s="39">
        <v>-6.6</v>
      </c>
      <c r="DW161" s="39">
        <v>-6.6</v>
      </c>
      <c r="DX161" s="39">
        <v>3.8</v>
      </c>
      <c r="DY161" s="39">
        <v>0.7</v>
      </c>
      <c r="DZ161" s="39">
        <v>0.60000000000000009</v>
      </c>
      <c r="EA161" s="39">
        <v>-1.5</v>
      </c>
    </row>
    <row r="162" spans="1:131" x14ac:dyDescent="0.2">
      <c r="A162" s="12" t="s">
        <v>418</v>
      </c>
      <c r="B162" s="12" t="s">
        <v>936</v>
      </c>
      <c r="C162" t="s">
        <v>935</v>
      </c>
      <c r="D162" t="s">
        <v>169</v>
      </c>
      <c r="E162" s="12" t="s">
        <v>170</v>
      </c>
      <c r="F162">
        <v>9</v>
      </c>
      <c r="G162">
        <v>0</v>
      </c>
      <c r="H162">
        <v>3</v>
      </c>
      <c r="I162" s="31">
        <f t="shared" si="74"/>
        <v>3</v>
      </c>
      <c r="J162">
        <v>1</v>
      </c>
      <c r="K162">
        <v>2</v>
      </c>
      <c r="L162" s="16">
        <f t="shared" si="75"/>
        <v>2.912621359223301</v>
      </c>
      <c r="M162" s="15">
        <v>0</v>
      </c>
      <c r="N162" s="15">
        <v>1</v>
      </c>
      <c r="O162" s="15">
        <v>2</v>
      </c>
      <c r="P162">
        <v>4</v>
      </c>
      <c r="Q162">
        <v>0</v>
      </c>
      <c r="R162">
        <v>4</v>
      </c>
      <c r="S162" s="13">
        <f t="shared" si="76"/>
        <v>0</v>
      </c>
      <c r="T162" s="13">
        <f t="shared" si="77"/>
        <v>0</v>
      </c>
      <c r="U162" s="2">
        <v>61.8</v>
      </c>
      <c r="V162" s="2">
        <v>6.8666666667000005</v>
      </c>
      <c r="W162">
        <v>6.87</v>
      </c>
      <c r="X162">
        <v>42.89</v>
      </c>
      <c r="Y162" s="32">
        <f t="shared" si="78"/>
        <v>0.13806270096463022</v>
      </c>
      <c r="Z162" s="15">
        <f t="shared" si="79"/>
        <v>11</v>
      </c>
      <c r="AA162">
        <v>3</v>
      </c>
      <c r="AB162">
        <v>20</v>
      </c>
      <c r="AC162">
        <v>7</v>
      </c>
      <c r="AD162" s="13">
        <f t="shared" si="80"/>
        <v>0</v>
      </c>
      <c r="AE162" s="13">
        <f t="shared" si="81"/>
        <v>1.5</v>
      </c>
      <c r="AF162" s="13">
        <f t="shared" si="82"/>
        <v>1.5</v>
      </c>
      <c r="AG162">
        <v>26</v>
      </c>
      <c r="AH162">
        <v>20</v>
      </c>
      <c r="AI162" s="17">
        <f t="shared" si="83"/>
        <v>0.56521739130434778</v>
      </c>
      <c r="AJ162">
        <v>7</v>
      </c>
      <c r="AK162">
        <v>13</v>
      </c>
      <c r="AL162" s="32">
        <f t="shared" si="84"/>
        <v>0.37735849056603776</v>
      </c>
      <c r="AM162">
        <v>13</v>
      </c>
      <c r="AN162">
        <v>8</v>
      </c>
      <c r="AO162" s="33">
        <f t="shared" si="85"/>
        <v>0.39622641509433965</v>
      </c>
      <c r="AP162">
        <v>8</v>
      </c>
      <c r="AQ162">
        <v>4</v>
      </c>
      <c r="AR162" s="33">
        <f t="shared" si="86"/>
        <v>0.22641509433962265</v>
      </c>
      <c r="AS162" s="33">
        <f t="shared" si="87"/>
        <v>0.48780487804878048</v>
      </c>
      <c r="AU162">
        <v>19</v>
      </c>
      <c r="AV162">
        <v>23</v>
      </c>
      <c r="AW162">
        <v>15</v>
      </c>
      <c r="AX162" s="2">
        <v>24.7</v>
      </c>
      <c r="AZ162" s="2">
        <v>30.2</v>
      </c>
      <c r="BA162" s="2">
        <v>21</v>
      </c>
      <c r="BB162" s="21">
        <v>-3.4060000000000001</v>
      </c>
      <c r="BD162" s="21">
        <v>-3.0449999999999999</v>
      </c>
      <c r="BE162" s="2">
        <v>22.1</v>
      </c>
      <c r="BF162" s="2">
        <v>29</v>
      </c>
      <c r="BG162" s="2">
        <v>15.2</v>
      </c>
      <c r="BH162" s="21">
        <v>-6.8469999999999995</v>
      </c>
      <c r="BI162" s="21">
        <v>-3.4889999999999999</v>
      </c>
      <c r="BJ162" t="s">
        <v>2791</v>
      </c>
      <c r="BK162" s="2">
        <v>84.6</v>
      </c>
      <c r="BL162" t="s">
        <v>1647</v>
      </c>
      <c r="BM162" s="2">
        <v>48.2</v>
      </c>
      <c r="BN162" t="s">
        <v>3700</v>
      </c>
      <c r="BO162" s="2">
        <v>20.8</v>
      </c>
      <c r="BP162" t="s">
        <v>2758</v>
      </c>
      <c r="BQ162" s="2">
        <v>48.7</v>
      </c>
      <c r="BR162" t="s">
        <v>2864</v>
      </c>
      <c r="BS162" s="2">
        <v>27</v>
      </c>
      <c r="BT162" s="32">
        <f t="shared" si="88"/>
        <v>9.0909090909090912E-2</v>
      </c>
      <c r="BU162" s="34">
        <f t="shared" si="89"/>
        <v>0.96875</v>
      </c>
      <c r="BV162" s="35">
        <f t="shared" si="90"/>
        <v>977.84090909090912</v>
      </c>
      <c r="BW162" s="32">
        <f t="shared" si="91"/>
        <v>5.9659090909090912E-2</v>
      </c>
      <c r="BX162" s="36">
        <f t="shared" si="92"/>
        <v>1.941747572806108</v>
      </c>
      <c r="BY162" s="37">
        <f t="shared" si="93"/>
        <v>0.970873786403054</v>
      </c>
      <c r="BZ162" s="37">
        <f t="shared" si="94"/>
        <v>21.359223300867185</v>
      </c>
      <c r="CA162" s="37">
        <f t="shared" si="95"/>
        <v>31.067961164897728</v>
      </c>
      <c r="CB162" s="37">
        <f t="shared" si="96"/>
        <v>42.718446601734371</v>
      </c>
      <c r="CC162" s="37">
        <f t="shared" si="97"/>
        <v>55.339805824974079</v>
      </c>
      <c r="CD162" s="38">
        <f t="shared" si="98"/>
        <v>-12.621359223239708</v>
      </c>
      <c r="CE162" s="3">
        <v>2</v>
      </c>
      <c r="CF162" s="3">
        <v>1</v>
      </c>
      <c r="CG162" s="3">
        <v>20</v>
      </c>
      <c r="CH162" s="3">
        <v>31</v>
      </c>
      <c r="CI162" s="3">
        <v>7</v>
      </c>
      <c r="CJ162" s="3">
        <v>14</v>
      </c>
      <c r="CK162" s="3">
        <v>11</v>
      </c>
      <c r="CL162" s="3">
        <v>15</v>
      </c>
      <c r="CM162" s="20">
        <f t="shared" si="99"/>
        <v>-11.974676296410438</v>
      </c>
      <c r="CN162" s="37">
        <f t="shared" si="100"/>
        <v>3.1087277531670168</v>
      </c>
      <c r="CO162" s="37">
        <f t="shared" si="101"/>
        <v>2.6424185901919639</v>
      </c>
      <c r="CP162" s="37">
        <f t="shared" si="102"/>
        <v>34.50687806015388</v>
      </c>
      <c r="CQ162" s="37">
        <f t="shared" si="103"/>
        <v>28.444858941478202</v>
      </c>
      <c r="CR162" s="37">
        <f t="shared" si="104"/>
        <v>62.951737001632083</v>
      </c>
      <c r="CS162" s="37">
        <f t="shared" si="105"/>
        <v>53.159244579155981</v>
      </c>
      <c r="CT162" s="22">
        <f t="shared" si="106"/>
        <v>-22.413851645715809</v>
      </c>
      <c r="CU162" s="35">
        <v>20</v>
      </c>
      <c r="CV162" s="35">
        <v>17</v>
      </c>
      <c r="CW162" s="35">
        <v>202</v>
      </c>
      <c r="CX162" s="35">
        <v>166</v>
      </c>
      <c r="CY162" s="35">
        <v>78</v>
      </c>
      <c r="CZ162" s="35">
        <v>71</v>
      </c>
      <c r="DA162" s="35">
        <v>88</v>
      </c>
      <c r="DB162" s="35">
        <v>105</v>
      </c>
      <c r="DC162">
        <v>2</v>
      </c>
      <c r="DD162">
        <v>2</v>
      </c>
      <c r="DE162" s="35">
        <f t="shared" si="107"/>
        <v>0</v>
      </c>
      <c r="DF162" s="36">
        <f t="shared" si="108"/>
        <v>1.941747572806108</v>
      </c>
      <c r="DG162" s="37">
        <f t="shared" si="109"/>
        <v>1.941747572806108</v>
      </c>
      <c r="DH162" s="37">
        <f t="shared" si="110"/>
        <v>0</v>
      </c>
      <c r="DI162" s="2">
        <v>45.8</v>
      </c>
      <c r="DJ162">
        <v>2</v>
      </c>
      <c r="DK162">
        <v>0</v>
      </c>
      <c r="DL162">
        <v>50</v>
      </c>
      <c r="DM162">
        <v>39</v>
      </c>
      <c r="DN162">
        <v>40</v>
      </c>
      <c r="DO162">
        <v>-2</v>
      </c>
      <c r="DP162">
        <v>26</v>
      </c>
      <c r="DQ162">
        <v>31</v>
      </c>
      <c r="DR162">
        <v>-5.7</v>
      </c>
      <c r="DS162">
        <v>20</v>
      </c>
      <c r="DT162">
        <v>20</v>
      </c>
      <c r="DU162">
        <v>-2.5</v>
      </c>
      <c r="DV162" s="39">
        <v>-0.8</v>
      </c>
      <c r="DW162" s="39">
        <v>-0.8</v>
      </c>
      <c r="DX162" s="39">
        <v>0</v>
      </c>
      <c r="DY162" s="39">
        <v>-0.4</v>
      </c>
      <c r="DZ162" s="39">
        <v>0.30000000000000004</v>
      </c>
      <c r="EA162" s="39">
        <v>-1</v>
      </c>
    </row>
    <row r="163" spans="1:131" x14ac:dyDescent="0.2">
      <c r="A163" s="12" t="s">
        <v>939</v>
      </c>
      <c r="B163" s="12" t="s">
        <v>940</v>
      </c>
      <c r="C163" t="s">
        <v>938</v>
      </c>
      <c r="D163" t="s">
        <v>177</v>
      </c>
      <c r="E163" s="12" t="s">
        <v>178</v>
      </c>
      <c r="F163">
        <v>15</v>
      </c>
      <c r="G163">
        <v>1</v>
      </c>
      <c r="H163">
        <v>0</v>
      </c>
      <c r="I163" s="31">
        <f t="shared" si="74"/>
        <v>1</v>
      </c>
      <c r="J163">
        <v>0</v>
      </c>
      <c r="K163">
        <v>0</v>
      </c>
      <c r="L163" s="16">
        <f t="shared" si="75"/>
        <v>0.34023249220300539</v>
      </c>
      <c r="M163" s="15">
        <v>1</v>
      </c>
      <c r="N163" s="15">
        <v>0</v>
      </c>
      <c r="O163" s="15">
        <v>0</v>
      </c>
      <c r="P163">
        <v>18</v>
      </c>
      <c r="Q163">
        <v>11</v>
      </c>
      <c r="R163">
        <v>11</v>
      </c>
      <c r="S163" s="13">
        <f t="shared" si="76"/>
        <v>5.5555555555555552E-2</v>
      </c>
      <c r="T163" s="13">
        <f t="shared" si="77"/>
        <v>2.5000000000000001E-2</v>
      </c>
      <c r="U163" s="2">
        <v>176.35</v>
      </c>
      <c r="V163" s="2">
        <v>11.75</v>
      </c>
      <c r="W163">
        <v>11.62</v>
      </c>
      <c r="X163">
        <v>37.97</v>
      </c>
      <c r="Y163" s="32">
        <f t="shared" si="78"/>
        <v>0.23432143577334141</v>
      </c>
      <c r="Z163" s="15">
        <f t="shared" si="79"/>
        <v>0</v>
      </c>
      <c r="AA163">
        <v>17</v>
      </c>
      <c r="AB163">
        <v>9</v>
      </c>
      <c r="AC163">
        <v>18</v>
      </c>
      <c r="AD163" s="13">
        <f t="shared" si="80"/>
        <v>0.16666666666666666</v>
      </c>
      <c r="AE163" s="13">
        <f t="shared" si="81"/>
        <v>0</v>
      </c>
      <c r="AF163" s="13">
        <f t="shared" si="82"/>
        <v>0.16666666666666666</v>
      </c>
      <c r="AI163" s="17" t="str">
        <f t="shared" si="83"/>
        <v xml:space="preserve"> </v>
      </c>
      <c r="AJ163">
        <v>31</v>
      </c>
      <c r="AK163">
        <v>24</v>
      </c>
      <c r="AL163" s="32">
        <f t="shared" si="84"/>
        <v>0.33742331288343558</v>
      </c>
      <c r="AM163">
        <v>24</v>
      </c>
      <c r="AN163">
        <v>27</v>
      </c>
      <c r="AO163" s="33">
        <f t="shared" si="85"/>
        <v>0.31288343558282211</v>
      </c>
      <c r="AP163">
        <v>32</v>
      </c>
      <c r="AQ163">
        <v>25</v>
      </c>
      <c r="AR163" s="33">
        <f t="shared" si="86"/>
        <v>0.34969325153374231</v>
      </c>
      <c r="AS163" s="33">
        <f t="shared" si="87"/>
        <v>0.51886792452830188</v>
      </c>
      <c r="AU163">
        <v>55</v>
      </c>
      <c r="AV163">
        <v>66</v>
      </c>
      <c r="AW163">
        <v>48</v>
      </c>
      <c r="AX163" s="2">
        <v>26.3</v>
      </c>
      <c r="AZ163" s="2">
        <v>31.1</v>
      </c>
      <c r="BA163" s="2">
        <v>23.1</v>
      </c>
      <c r="BB163" s="21">
        <v>-1.623</v>
      </c>
      <c r="BD163" s="21">
        <v>-2.7829999999999999</v>
      </c>
      <c r="BE163" s="2">
        <v>24.1</v>
      </c>
      <c r="BF163" s="2">
        <v>26.8</v>
      </c>
      <c r="BG163" s="2">
        <v>23.2</v>
      </c>
      <c r="BH163" s="21">
        <v>-3.3810000000000002</v>
      </c>
      <c r="BI163" s="21">
        <v>-0.248</v>
      </c>
      <c r="BJ163" t="s">
        <v>2968</v>
      </c>
      <c r="BK163" s="2">
        <v>29.3</v>
      </c>
      <c r="BL163" t="s">
        <v>1979</v>
      </c>
      <c r="BM163" s="2">
        <v>27.4</v>
      </c>
      <c r="BN163" t="s">
        <v>1700</v>
      </c>
      <c r="BO163" s="2">
        <v>27.3</v>
      </c>
      <c r="BP163" t="s">
        <v>3062</v>
      </c>
      <c r="BQ163" s="2">
        <v>27.4</v>
      </c>
      <c r="BR163" t="s">
        <v>3299</v>
      </c>
      <c r="BS163" s="2">
        <v>15.8</v>
      </c>
      <c r="BT163" s="32">
        <f t="shared" si="88"/>
        <v>6.1855670103092786E-2</v>
      </c>
      <c r="BU163" s="34">
        <f t="shared" si="89"/>
        <v>0.92307692307692313</v>
      </c>
      <c r="BV163" s="35">
        <f t="shared" si="90"/>
        <v>929.26249008723232</v>
      </c>
      <c r="BW163" s="32">
        <f t="shared" si="91"/>
        <v>-1.5067406819984086E-2</v>
      </c>
      <c r="BX163" s="36">
        <f t="shared" si="92"/>
        <v>2.0425531914893615</v>
      </c>
      <c r="BY163" s="37">
        <f t="shared" si="93"/>
        <v>2.3829787234042552</v>
      </c>
      <c r="BZ163" s="37">
        <f t="shared" si="94"/>
        <v>33.021276595744681</v>
      </c>
      <c r="CA163" s="37">
        <f t="shared" si="95"/>
        <v>30.978723404255316</v>
      </c>
      <c r="CB163" s="37">
        <f t="shared" si="96"/>
        <v>57.87234042553191</v>
      </c>
      <c r="CC163" s="37">
        <f t="shared" si="97"/>
        <v>60.595744680851055</v>
      </c>
      <c r="CD163" s="38">
        <f t="shared" si="98"/>
        <v>-2.7234042553191458</v>
      </c>
      <c r="CE163" s="3">
        <v>6</v>
      </c>
      <c r="CF163" s="3">
        <v>7</v>
      </c>
      <c r="CG163" s="3">
        <v>91</v>
      </c>
      <c r="CH163" s="3">
        <v>84</v>
      </c>
      <c r="CI163" s="3">
        <v>30</v>
      </c>
      <c r="CJ163" s="3">
        <v>35</v>
      </c>
      <c r="CK163" s="3">
        <v>52</v>
      </c>
      <c r="CL163" s="3">
        <v>43</v>
      </c>
      <c r="CM163" s="20">
        <f t="shared" si="99"/>
        <v>-5.8012344439983909</v>
      </c>
      <c r="CN163" s="37">
        <f t="shared" si="100"/>
        <v>1.8962338688438243</v>
      </c>
      <c r="CO163" s="37">
        <f t="shared" si="101"/>
        <v>3.2657361074532529</v>
      </c>
      <c r="CP163" s="37">
        <f t="shared" si="102"/>
        <v>29.813010271266791</v>
      </c>
      <c r="CQ163" s="37">
        <f t="shared" si="103"/>
        <v>32.446668422438769</v>
      </c>
      <c r="CR163" s="37">
        <f t="shared" si="104"/>
        <v>57.729786673689759</v>
      </c>
      <c r="CS163" s="37">
        <f t="shared" si="105"/>
        <v>59.731366868580466</v>
      </c>
      <c r="CT163" s="22">
        <f t="shared" si="106"/>
        <v>-0.72182406042843894</v>
      </c>
      <c r="CU163" s="35">
        <v>18</v>
      </c>
      <c r="CV163" s="35">
        <v>31</v>
      </c>
      <c r="CW163" s="35">
        <v>265</v>
      </c>
      <c r="CX163" s="35">
        <v>277</v>
      </c>
      <c r="CY163" s="35">
        <v>133</v>
      </c>
      <c r="CZ163" s="35">
        <v>114</v>
      </c>
      <c r="DA163" s="35">
        <v>145</v>
      </c>
      <c r="DB163" s="35">
        <v>132</v>
      </c>
      <c r="DC163">
        <v>2</v>
      </c>
      <c r="DD163">
        <v>1</v>
      </c>
      <c r="DE163" s="35">
        <f t="shared" si="107"/>
        <v>-1</v>
      </c>
      <c r="DF163" s="36">
        <f t="shared" si="108"/>
        <v>0.68085106382978733</v>
      </c>
      <c r="DG163" s="37">
        <f t="shared" si="109"/>
        <v>0.34042553191489366</v>
      </c>
      <c r="DH163" s="37">
        <f t="shared" si="110"/>
        <v>-0.34042553191489366</v>
      </c>
      <c r="DI163" s="2">
        <v>108.1</v>
      </c>
      <c r="DJ163">
        <v>2</v>
      </c>
      <c r="DK163">
        <v>5</v>
      </c>
      <c r="DL163">
        <v>-15.9</v>
      </c>
      <c r="DM163">
        <v>101</v>
      </c>
      <c r="DN163">
        <v>113</v>
      </c>
      <c r="DO163">
        <v>-1.9</v>
      </c>
      <c r="DP163">
        <v>77</v>
      </c>
      <c r="DQ163">
        <v>73</v>
      </c>
      <c r="DR163">
        <v>1.4</v>
      </c>
      <c r="DS163">
        <v>60</v>
      </c>
      <c r="DT163">
        <v>51</v>
      </c>
      <c r="DU163">
        <v>5.5</v>
      </c>
      <c r="DV163" s="39">
        <v>0.5</v>
      </c>
      <c r="DW163" s="39">
        <v>0.5</v>
      </c>
      <c r="DX163" s="39">
        <v>-0.2</v>
      </c>
      <c r="DY163" s="39">
        <v>-1</v>
      </c>
      <c r="DZ163" s="39">
        <v>0.30000000000000004</v>
      </c>
      <c r="EA163" s="39">
        <v>-0.4</v>
      </c>
    </row>
    <row r="164" spans="1:131" x14ac:dyDescent="0.2">
      <c r="A164" s="12" t="s">
        <v>887</v>
      </c>
      <c r="B164" s="12" t="s">
        <v>944</v>
      </c>
      <c r="C164" t="s">
        <v>943</v>
      </c>
      <c r="D164" t="s">
        <v>529</v>
      </c>
      <c r="E164" s="12" t="s">
        <v>178</v>
      </c>
      <c r="F164">
        <v>25</v>
      </c>
      <c r="G164">
        <v>3</v>
      </c>
      <c r="H164">
        <v>5</v>
      </c>
      <c r="I164" s="31">
        <f t="shared" si="74"/>
        <v>8</v>
      </c>
      <c r="J164">
        <v>2</v>
      </c>
      <c r="K164">
        <v>3</v>
      </c>
      <c r="L164" s="16">
        <f t="shared" si="75"/>
        <v>1.2458363974565252</v>
      </c>
      <c r="M164" s="15">
        <v>3</v>
      </c>
      <c r="N164" s="15">
        <v>2</v>
      </c>
      <c r="O164" s="15">
        <v>3</v>
      </c>
      <c r="P164">
        <v>39</v>
      </c>
      <c r="Q164">
        <v>16</v>
      </c>
      <c r="R164">
        <v>22</v>
      </c>
      <c r="S164" s="13">
        <f t="shared" si="76"/>
        <v>7.6923076923076927E-2</v>
      </c>
      <c r="T164" s="13">
        <f t="shared" si="77"/>
        <v>3.896103896103896E-2</v>
      </c>
      <c r="U164" s="2">
        <v>385.28333333329999</v>
      </c>
      <c r="V164" s="2">
        <v>15.4</v>
      </c>
      <c r="W164">
        <v>14.78</v>
      </c>
      <c r="X164">
        <v>33.229999999999997</v>
      </c>
      <c r="Y164" s="32">
        <f t="shared" si="78"/>
        <v>0.30785253072276608</v>
      </c>
      <c r="Z164" s="15">
        <f t="shared" si="79"/>
        <v>30.857142857142858</v>
      </c>
      <c r="AA164">
        <v>24</v>
      </c>
      <c r="AB164">
        <v>13</v>
      </c>
      <c r="AC164">
        <v>29</v>
      </c>
      <c r="AD164" s="13">
        <f t="shared" si="80"/>
        <v>0.21428571428571427</v>
      </c>
      <c r="AE164" s="13">
        <f t="shared" si="81"/>
        <v>0.35714285714285715</v>
      </c>
      <c r="AF164" s="13">
        <f t="shared" si="82"/>
        <v>0.5714285714285714</v>
      </c>
      <c r="AI164" s="17" t="str">
        <f t="shared" si="83"/>
        <v xml:space="preserve"> </v>
      </c>
      <c r="AJ164">
        <v>70</v>
      </c>
      <c r="AK164">
        <v>48</v>
      </c>
      <c r="AL164" s="32">
        <f t="shared" si="84"/>
        <v>0.30890052356020942</v>
      </c>
      <c r="AM164">
        <v>65</v>
      </c>
      <c r="AN164">
        <v>54</v>
      </c>
      <c r="AO164" s="33">
        <f t="shared" si="85"/>
        <v>0.31151832460732987</v>
      </c>
      <c r="AP164">
        <v>70</v>
      </c>
      <c r="AQ164">
        <v>75</v>
      </c>
      <c r="AR164" s="33">
        <f t="shared" si="86"/>
        <v>0.37958115183246072</v>
      </c>
      <c r="AS164" s="33">
        <f t="shared" si="87"/>
        <v>0.49789029535864981</v>
      </c>
      <c r="AT164">
        <v>3</v>
      </c>
      <c r="AU164">
        <v>135</v>
      </c>
      <c r="AV164">
        <v>133</v>
      </c>
      <c r="AW164">
        <v>136</v>
      </c>
      <c r="AX164" s="2">
        <v>27.9</v>
      </c>
      <c r="AY164" s="3">
        <v>6</v>
      </c>
      <c r="AZ164" s="2">
        <v>32.4</v>
      </c>
      <c r="BA164" s="2">
        <v>24.8</v>
      </c>
      <c r="BB164" s="21">
        <v>-5.5E-2</v>
      </c>
      <c r="BC164">
        <v>6</v>
      </c>
      <c r="BD164" s="21">
        <v>0.437</v>
      </c>
      <c r="BE164" s="2">
        <v>26.4</v>
      </c>
      <c r="BF164" s="2">
        <v>32.700000000000003</v>
      </c>
      <c r="BG164" s="2">
        <v>24.4</v>
      </c>
      <c r="BH164" s="21">
        <v>-0.55500000000000005</v>
      </c>
      <c r="BI164" s="21">
        <v>4.2670000000000003</v>
      </c>
      <c r="BJ164" t="s">
        <v>3218</v>
      </c>
      <c r="BK164" s="2">
        <v>31.7</v>
      </c>
      <c r="BL164" t="s">
        <v>1601</v>
      </c>
      <c r="BM164" s="2">
        <v>27.6</v>
      </c>
      <c r="BN164" t="s">
        <v>2464</v>
      </c>
      <c r="BO164" s="2">
        <v>26.5</v>
      </c>
      <c r="BP164" t="s">
        <v>2828</v>
      </c>
      <c r="BQ164" s="2">
        <v>46.4</v>
      </c>
      <c r="BR164" t="s">
        <v>964</v>
      </c>
      <c r="BS164" s="2">
        <v>16.5</v>
      </c>
      <c r="BT164" s="32">
        <f t="shared" si="88"/>
        <v>6.4814814814814811E-2</v>
      </c>
      <c r="BU164" s="34">
        <f t="shared" si="89"/>
        <v>0.90865384615384615</v>
      </c>
      <c r="BV164" s="35">
        <f t="shared" si="90"/>
        <v>915.13532763532771</v>
      </c>
      <c r="BW164" s="32">
        <f t="shared" si="91"/>
        <v>-2.6531339031339043E-2</v>
      </c>
      <c r="BX164" s="36">
        <f t="shared" si="92"/>
        <v>2.1818181818181817</v>
      </c>
      <c r="BY164" s="37">
        <f t="shared" si="93"/>
        <v>2.9610389610389611</v>
      </c>
      <c r="BZ164" s="37">
        <f t="shared" si="94"/>
        <v>33.662337662337663</v>
      </c>
      <c r="CA164" s="37">
        <f t="shared" si="95"/>
        <v>32.415584415584412</v>
      </c>
      <c r="CB164" s="37">
        <f t="shared" si="96"/>
        <v>60.467532467532465</v>
      </c>
      <c r="CC164" s="37">
        <f t="shared" si="97"/>
        <v>56.103896103896105</v>
      </c>
      <c r="CD164" s="38">
        <f t="shared" si="98"/>
        <v>4.3636363636363598</v>
      </c>
      <c r="CE164" s="3">
        <v>14</v>
      </c>
      <c r="CF164" s="3">
        <v>19</v>
      </c>
      <c r="CG164" s="3">
        <v>202</v>
      </c>
      <c r="CH164" s="3">
        <v>189</v>
      </c>
      <c r="CI164" s="3">
        <v>80</v>
      </c>
      <c r="CJ164" s="3">
        <v>80</v>
      </c>
      <c r="CK164" s="3">
        <v>72</v>
      </c>
      <c r="CL164" s="3">
        <v>92</v>
      </c>
      <c r="CM164" s="20">
        <f t="shared" si="99"/>
        <v>0.49426927502876516</v>
      </c>
      <c r="CN164" s="37">
        <f t="shared" si="100"/>
        <v>2.6722840806500154</v>
      </c>
      <c r="CO164" s="37">
        <f t="shared" si="101"/>
        <v>2.8889557628648816</v>
      </c>
      <c r="CP164" s="37">
        <f t="shared" si="102"/>
        <v>33.873006319590736</v>
      </c>
      <c r="CQ164" s="37">
        <f t="shared" si="103"/>
        <v>33.222991272946139</v>
      </c>
      <c r="CR164" s="37">
        <f t="shared" si="104"/>
        <v>62.762563948239546</v>
      </c>
      <c r="CS164" s="37">
        <f t="shared" si="105"/>
        <v>55.323502858862476</v>
      </c>
      <c r="CT164" s="22">
        <f t="shared" si="106"/>
        <v>-3.0754247257407101</v>
      </c>
      <c r="CU164" s="35">
        <v>37</v>
      </c>
      <c r="CV164" s="35">
        <v>40</v>
      </c>
      <c r="CW164" s="35">
        <v>432</v>
      </c>
      <c r="CX164" s="35">
        <v>420</v>
      </c>
      <c r="CY164" s="35">
        <v>195</v>
      </c>
      <c r="CZ164" s="35">
        <v>145</v>
      </c>
      <c r="DA164" s="35">
        <v>161</v>
      </c>
      <c r="DB164" s="35">
        <v>205</v>
      </c>
      <c r="DC164">
        <v>4</v>
      </c>
      <c r="DD164">
        <v>2</v>
      </c>
      <c r="DE164" s="35">
        <f t="shared" si="107"/>
        <v>-2</v>
      </c>
      <c r="DF164" s="36">
        <f t="shared" si="108"/>
        <v>0.62337662337662336</v>
      </c>
      <c r="DG164" s="37">
        <f t="shared" si="109"/>
        <v>0.31168831168831168</v>
      </c>
      <c r="DH164" s="37">
        <f t="shared" si="110"/>
        <v>-0.31168831168831168</v>
      </c>
      <c r="DI164" s="2">
        <v>218.6</v>
      </c>
      <c r="DJ164">
        <v>4</v>
      </c>
      <c r="DK164">
        <v>11</v>
      </c>
      <c r="DL164">
        <v>-21.3</v>
      </c>
      <c r="DM164">
        <v>207</v>
      </c>
      <c r="DN164">
        <v>208</v>
      </c>
      <c r="DO164">
        <v>-3.1</v>
      </c>
      <c r="DP164">
        <v>150</v>
      </c>
      <c r="DQ164">
        <v>171</v>
      </c>
      <c r="DR164">
        <v>-5.8</v>
      </c>
      <c r="DS164">
        <v>105</v>
      </c>
      <c r="DT164">
        <v>121</v>
      </c>
      <c r="DU164">
        <v>-3.9</v>
      </c>
      <c r="DV164" s="39">
        <v>0.2</v>
      </c>
      <c r="DW164" s="39">
        <v>0.2</v>
      </c>
      <c r="DX164" s="39">
        <v>-0.1</v>
      </c>
      <c r="DY164" s="39">
        <v>-0.2</v>
      </c>
      <c r="DZ164" s="39">
        <v>0.9</v>
      </c>
      <c r="EA164" s="39">
        <v>0.9</v>
      </c>
    </row>
    <row r="165" spans="1:131" x14ac:dyDescent="0.2">
      <c r="A165" s="12" t="s">
        <v>949</v>
      </c>
      <c r="B165" s="12" t="s">
        <v>950</v>
      </c>
      <c r="C165" t="s">
        <v>948</v>
      </c>
      <c r="D165" t="s">
        <v>271</v>
      </c>
      <c r="E165" s="12" t="s">
        <v>178</v>
      </c>
      <c r="F165">
        <v>19</v>
      </c>
      <c r="G165">
        <v>0</v>
      </c>
      <c r="H165">
        <v>4</v>
      </c>
      <c r="I165" s="31">
        <f t="shared" si="74"/>
        <v>4</v>
      </c>
      <c r="J165">
        <v>1</v>
      </c>
      <c r="K165">
        <v>3</v>
      </c>
      <c r="L165" s="16">
        <f t="shared" si="75"/>
        <v>1.3705148948317556</v>
      </c>
      <c r="M165" s="15">
        <v>0</v>
      </c>
      <c r="N165" s="15">
        <v>1</v>
      </c>
      <c r="O165" s="15">
        <v>3</v>
      </c>
      <c r="P165">
        <v>12</v>
      </c>
      <c r="Q165">
        <v>11</v>
      </c>
      <c r="R165">
        <v>10</v>
      </c>
      <c r="S165" s="13">
        <f t="shared" si="76"/>
        <v>0</v>
      </c>
      <c r="T165" s="13">
        <f t="shared" si="77"/>
        <v>0</v>
      </c>
      <c r="U165" s="2">
        <v>175.11666666670001</v>
      </c>
      <c r="V165" s="2">
        <v>9.2166666667000001</v>
      </c>
      <c r="W165">
        <v>9.1300000000000008</v>
      </c>
      <c r="X165">
        <v>40.049999999999997</v>
      </c>
      <c r="Y165" s="32">
        <f t="shared" si="78"/>
        <v>0.18564457096380643</v>
      </c>
      <c r="Z165" s="15">
        <f t="shared" si="79"/>
        <v>51</v>
      </c>
      <c r="AA165">
        <v>17</v>
      </c>
      <c r="AB165">
        <v>39</v>
      </c>
      <c r="AC165">
        <v>20</v>
      </c>
      <c r="AD165" s="13">
        <f t="shared" si="80"/>
        <v>0</v>
      </c>
      <c r="AE165" s="13">
        <f t="shared" si="81"/>
        <v>2</v>
      </c>
      <c r="AF165" s="13">
        <f t="shared" si="82"/>
        <v>2</v>
      </c>
      <c r="AI165" s="17" t="str">
        <f t="shared" si="83"/>
        <v xml:space="preserve"> </v>
      </c>
      <c r="AJ165">
        <v>23</v>
      </c>
      <c r="AK165">
        <v>30</v>
      </c>
      <c r="AL165" s="32">
        <f t="shared" si="84"/>
        <v>0.35810810810810811</v>
      </c>
      <c r="AM165">
        <v>19</v>
      </c>
      <c r="AN165">
        <v>19</v>
      </c>
      <c r="AO165" s="33">
        <f t="shared" si="85"/>
        <v>0.25675675675675674</v>
      </c>
      <c r="AP165">
        <v>31</v>
      </c>
      <c r="AQ165">
        <v>26</v>
      </c>
      <c r="AR165" s="33">
        <f t="shared" si="86"/>
        <v>0.38513513513513514</v>
      </c>
      <c r="AS165" s="33">
        <f t="shared" si="87"/>
        <v>0.58241758241758246</v>
      </c>
      <c r="AU165">
        <v>67</v>
      </c>
      <c r="AV165">
        <v>65</v>
      </c>
      <c r="AW165">
        <v>42</v>
      </c>
      <c r="AX165" s="2">
        <v>27.6</v>
      </c>
      <c r="AZ165" s="2">
        <v>32.9</v>
      </c>
      <c r="BA165" s="2">
        <v>24</v>
      </c>
      <c r="BB165" s="21">
        <v>-0.70599999999999996</v>
      </c>
      <c r="BD165" s="21">
        <v>-2.286</v>
      </c>
      <c r="BE165" s="2">
        <v>27.8</v>
      </c>
      <c r="BF165" s="2">
        <v>33</v>
      </c>
      <c r="BG165" s="2">
        <v>26</v>
      </c>
      <c r="BH165" s="21">
        <v>0.88200000000000001</v>
      </c>
      <c r="BI165" s="21">
        <v>2.8940000000000001</v>
      </c>
      <c r="BJ165" t="s">
        <v>727</v>
      </c>
      <c r="BK165" s="2">
        <v>32.200000000000003</v>
      </c>
      <c r="BL165" t="s">
        <v>3448</v>
      </c>
      <c r="BM165" s="2">
        <v>29.4</v>
      </c>
      <c r="BN165" t="s">
        <v>2117</v>
      </c>
      <c r="BO165" s="2">
        <v>28.1</v>
      </c>
      <c r="BP165" t="s">
        <v>1744</v>
      </c>
      <c r="BQ165" s="2">
        <v>28.7</v>
      </c>
      <c r="BR165" t="s">
        <v>634</v>
      </c>
      <c r="BS165" s="2">
        <v>25.6</v>
      </c>
      <c r="BT165" s="32">
        <f t="shared" si="88"/>
        <v>1.9607843137254902E-2</v>
      </c>
      <c r="BU165" s="34">
        <f t="shared" si="89"/>
        <v>0.97101449275362317</v>
      </c>
      <c r="BV165" s="35">
        <f t="shared" si="90"/>
        <v>972.97527706734866</v>
      </c>
      <c r="BW165" s="32">
        <f t="shared" si="91"/>
        <v>-9.3776641091219276E-3</v>
      </c>
      <c r="BX165" s="36">
        <f t="shared" si="92"/>
        <v>0.68525744741353001</v>
      </c>
      <c r="BY165" s="37">
        <f t="shared" si="93"/>
        <v>0.68525744741353001</v>
      </c>
      <c r="BZ165" s="37">
        <f t="shared" si="94"/>
        <v>34.948129818090031</v>
      </c>
      <c r="CA165" s="37">
        <f t="shared" si="95"/>
        <v>23.641381935766788</v>
      </c>
      <c r="CB165" s="37">
        <f t="shared" si="96"/>
        <v>65.784714951698888</v>
      </c>
      <c r="CC165" s="37">
        <f t="shared" si="97"/>
        <v>48.995907490067395</v>
      </c>
      <c r="CD165" s="38">
        <f t="shared" si="98"/>
        <v>16.788807461631492</v>
      </c>
      <c r="CE165" s="3">
        <v>2</v>
      </c>
      <c r="CF165" s="3">
        <v>2</v>
      </c>
      <c r="CG165" s="3">
        <v>100</v>
      </c>
      <c r="CH165" s="3">
        <v>67</v>
      </c>
      <c r="CI165" s="3">
        <v>46</v>
      </c>
      <c r="CJ165" s="3">
        <v>30</v>
      </c>
      <c r="CK165" s="3">
        <v>44</v>
      </c>
      <c r="CL165" s="3">
        <v>44</v>
      </c>
      <c r="CM165" s="20">
        <f t="shared" si="99"/>
        <v>9.5407854836095147</v>
      </c>
      <c r="CN165" s="37">
        <f t="shared" si="100"/>
        <v>3.1539522964715161</v>
      </c>
      <c r="CO165" s="37">
        <f t="shared" si="101"/>
        <v>2.2077666075300613</v>
      </c>
      <c r="CP165" s="37">
        <f t="shared" si="102"/>
        <v>32.722255075891979</v>
      </c>
      <c r="CQ165" s="37">
        <f t="shared" si="103"/>
        <v>29.3317563571851</v>
      </c>
      <c r="CR165" s="37">
        <f t="shared" si="104"/>
        <v>59.609698403311654</v>
      </c>
      <c r="CS165" s="37">
        <f t="shared" si="105"/>
        <v>56.534594914251933</v>
      </c>
      <c r="CT165" s="22">
        <f t="shared" si="106"/>
        <v>13.713703972571771</v>
      </c>
      <c r="CU165" s="35">
        <v>40</v>
      </c>
      <c r="CV165" s="35">
        <v>28</v>
      </c>
      <c r="CW165" s="35">
        <v>375</v>
      </c>
      <c r="CX165" s="35">
        <v>344</v>
      </c>
      <c r="CY165" s="35">
        <v>152</v>
      </c>
      <c r="CZ165" s="35">
        <v>174</v>
      </c>
      <c r="DA165" s="35">
        <v>171</v>
      </c>
      <c r="DB165" s="35">
        <v>189</v>
      </c>
      <c r="DC165">
        <v>7</v>
      </c>
      <c r="DD165">
        <v>4</v>
      </c>
      <c r="DE165" s="35">
        <f t="shared" si="107"/>
        <v>-3</v>
      </c>
      <c r="DF165" s="36">
        <f t="shared" si="108"/>
        <v>2.3984010659473554</v>
      </c>
      <c r="DG165" s="37">
        <f t="shared" si="109"/>
        <v>1.37051489482706</v>
      </c>
      <c r="DH165" s="37">
        <f t="shared" si="110"/>
        <v>-1.0278861711202951</v>
      </c>
      <c r="DI165" s="2">
        <v>109.4</v>
      </c>
      <c r="DJ165">
        <v>1</v>
      </c>
      <c r="DK165">
        <v>1</v>
      </c>
      <c r="DL165">
        <v>-6.8</v>
      </c>
      <c r="DM165">
        <v>126</v>
      </c>
      <c r="DN165">
        <v>86</v>
      </c>
      <c r="DO165">
        <v>7.4</v>
      </c>
      <c r="DP165">
        <v>93</v>
      </c>
      <c r="DQ165">
        <v>58</v>
      </c>
      <c r="DR165">
        <v>10.6</v>
      </c>
      <c r="DS165">
        <v>62</v>
      </c>
      <c r="DT165">
        <v>38</v>
      </c>
      <c r="DU165">
        <v>9.3000000000000007</v>
      </c>
      <c r="DV165" s="39">
        <v>4.4000000000000004</v>
      </c>
      <c r="DW165" s="39">
        <v>4.4000000000000004</v>
      </c>
      <c r="DX165" s="39">
        <v>-0.1</v>
      </c>
      <c r="DY165" s="39">
        <v>-0.5</v>
      </c>
      <c r="DZ165" s="39">
        <v>-0.60000000000000009</v>
      </c>
      <c r="EA165" s="39">
        <v>3.1</v>
      </c>
    </row>
    <row r="166" spans="1:131" x14ac:dyDescent="0.2">
      <c r="A166" s="12" t="s">
        <v>954</v>
      </c>
      <c r="B166" s="12" t="s">
        <v>955</v>
      </c>
      <c r="C166" t="s">
        <v>953</v>
      </c>
      <c r="D166" t="s">
        <v>610</v>
      </c>
      <c r="E166" s="12" t="s">
        <v>170</v>
      </c>
      <c r="F166">
        <v>65</v>
      </c>
      <c r="G166">
        <v>17</v>
      </c>
      <c r="H166">
        <v>20</v>
      </c>
      <c r="I166" s="31">
        <f t="shared" si="74"/>
        <v>37</v>
      </c>
      <c r="J166">
        <v>11</v>
      </c>
      <c r="K166">
        <v>6</v>
      </c>
      <c r="L166" s="16">
        <f t="shared" si="75"/>
        <v>2.408679927667182</v>
      </c>
      <c r="M166" s="15">
        <v>16</v>
      </c>
      <c r="N166" s="15">
        <v>12</v>
      </c>
      <c r="O166" s="15">
        <v>8</v>
      </c>
      <c r="P166">
        <v>152</v>
      </c>
      <c r="Q166">
        <v>61</v>
      </c>
      <c r="R166">
        <v>44</v>
      </c>
      <c r="S166" s="13">
        <f t="shared" si="76"/>
        <v>0.1118421052631579</v>
      </c>
      <c r="T166" s="13">
        <f t="shared" si="77"/>
        <v>6.6147859922178989E-2</v>
      </c>
      <c r="U166" s="2">
        <v>921.66666666670005</v>
      </c>
      <c r="V166" s="2">
        <v>14.166666666699999</v>
      </c>
      <c r="W166">
        <v>13.5</v>
      </c>
      <c r="X166">
        <v>35.1</v>
      </c>
      <c r="Y166" s="32">
        <f t="shared" si="78"/>
        <v>0.27777777777777779</v>
      </c>
      <c r="Z166" s="15">
        <f t="shared" si="79"/>
        <v>109.80357142857143</v>
      </c>
      <c r="AA166">
        <v>49</v>
      </c>
      <c r="AB166">
        <v>14</v>
      </c>
      <c r="AC166">
        <v>78</v>
      </c>
      <c r="AD166" s="13">
        <f t="shared" si="80"/>
        <v>0.30357142857142855</v>
      </c>
      <c r="AE166" s="13">
        <f t="shared" si="81"/>
        <v>0.35714285714285715</v>
      </c>
      <c r="AF166" s="13">
        <f t="shared" si="82"/>
        <v>0.6607142857142857</v>
      </c>
      <c r="AG166">
        <v>431</v>
      </c>
      <c r="AH166">
        <v>415</v>
      </c>
      <c r="AI166" s="17">
        <f t="shared" si="83"/>
        <v>0.50945626477541373</v>
      </c>
      <c r="AJ166">
        <v>132</v>
      </c>
      <c r="AK166">
        <v>169</v>
      </c>
      <c r="AL166" s="32">
        <f t="shared" si="84"/>
        <v>0.29251700680272108</v>
      </c>
      <c r="AM166">
        <v>188</v>
      </c>
      <c r="AN166">
        <v>165</v>
      </c>
      <c r="AO166" s="33">
        <f t="shared" si="85"/>
        <v>0.34305150631681242</v>
      </c>
      <c r="AP166">
        <v>191</v>
      </c>
      <c r="AQ166">
        <v>184</v>
      </c>
      <c r="AR166" s="33">
        <f t="shared" si="86"/>
        <v>0.36443148688046645</v>
      </c>
      <c r="AS166" s="33">
        <f t="shared" si="87"/>
        <v>0.46024464831804279</v>
      </c>
      <c r="AT166">
        <v>1</v>
      </c>
      <c r="AU166">
        <v>343</v>
      </c>
      <c r="AV166">
        <v>370</v>
      </c>
      <c r="AW166">
        <v>313</v>
      </c>
      <c r="AX166" s="2">
        <v>29.9</v>
      </c>
      <c r="AY166" s="3">
        <v>1</v>
      </c>
      <c r="AZ166" s="2">
        <v>33.6</v>
      </c>
      <c r="BA166" s="2">
        <v>27.4</v>
      </c>
      <c r="BB166" s="21">
        <v>1.6240000000000001</v>
      </c>
      <c r="BC166">
        <v>1</v>
      </c>
      <c r="BD166" s="21">
        <v>0.86399999999999999</v>
      </c>
      <c r="BE166" s="2">
        <v>30.5</v>
      </c>
      <c r="BF166" s="2">
        <v>32.799999999999997</v>
      </c>
      <c r="BG166" s="2">
        <v>28.2</v>
      </c>
      <c r="BH166" s="21">
        <v>-1.3000000000000001E-2</v>
      </c>
      <c r="BI166" s="21">
        <v>8</v>
      </c>
      <c r="BJ166" t="s">
        <v>2345</v>
      </c>
      <c r="BK166" s="2">
        <v>89.9</v>
      </c>
      <c r="BL166" t="s">
        <v>1997</v>
      </c>
      <c r="BM166" s="2">
        <v>27.5</v>
      </c>
      <c r="BN166" t="s">
        <v>2626</v>
      </c>
      <c r="BO166" s="2">
        <v>26.6</v>
      </c>
      <c r="BP166" t="s">
        <v>624</v>
      </c>
      <c r="BQ166" s="2">
        <v>49.1</v>
      </c>
      <c r="BR166" t="s">
        <v>3580</v>
      </c>
      <c r="BS166" s="2">
        <v>46</v>
      </c>
      <c r="BT166" s="32">
        <f t="shared" si="88"/>
        <v>0.1001788908765653</v>
      </c>
      <c r="BU166" s="34">
        <f t="shared" si="89"/>
        <v>0.91818181818181821</v>
      </c>
      <c r="BV166" s="35">
        <f t="shared" si="90"/>
        <v>928.19970726947474</v>
      </c>
      <c r="BW166" s="32">
        <f t="shared" si="91"/>
        <v>1.8360709058383509E-2</v>
      </c>
      <c r="BX166" s="36">
        <f t="shared" si="92"/>
        <v>3.6488687782719573</v>
      </c>
      <c r="BY166" s="37">
        <f t="shared" si="93"/>
        <v>2.3457013574605439</v>
      </c>
      <c r="BZ166" s="37">
        <f t="shared" si="94"/>
        <v>36.423529411678999</v>
      </c>
      <c r="CA166" s="37">
        <f t="shared" si="95"/>
        <v>28.669683257851094</v>
      </c>
      <c r="CB166" s="37">
        <f t="shared" si="96"/>
        <v>66.657013574503793</v>
      </c>
      <c r="CC166" s="37">
        <f t="shared" si="97"/>
        <v>57.013574660499337</v>
      </c>
      <c r="CD166" s="38">
        <f t="shared" si="98"/>
        <v>9.6434389140044559</v>
      </c>
      <c r="CE166" s="3">
        <v>56</v>
      </c>
      <c r="CF166" s="3">
        <v>36</v>
      </c>
      <c r="CG166" s="3">
        <v>503</v>
      </c>
      <c r="CH166" s="3">
        <v>404</v>
      </c>
      <c r="CI166" s="3">
        <v>218</v>
      </c>
      <c r="CJ166" s="3">
        <v>203</v>
      </c>
      <c r="CK166" s="3">
        <v>232</v>
      </c>
      <c r="CL166" s="3">
        <v>246</v>
      </c>
      <c r="CM166" s="20">
        <f t="shared" si="99"/>
        <v>3.371567354371428</v>
      </c>
      <c r="CN166" s="37">
        <f t="shared" si="100"/>
        <v>2.5772518080210389</v>
      </c>
      <c r="CO166" s="37">
        <f t="shared" si="101"/>
        <v>2.2879684418145958</v>
      </c>
      <c r="CP166" s="37">
        <f t="shared" si="102"/>
        <v>31.768573307034845</v>
      </c>
      <c r="CQ166" s="37">
        <f t="shared" si="103"/>
        <v>27.876397107166337</v>
      </c>
      <c r="CR166" s="37">
        <f t="shared" si="104"/>
        <v>61.170282708744246</v>
      </c>
      <c r="CS166" s="37">
        <f t="shared" si="105"/>
        <v>53.88560157790927</v>
      </c>
      <c r="CT166" s="22">
        <f t="shared" si="106"/>
        <v>2.3587577831694801</v>
      </c>
      <c r="CU166" s="35">
        <v>98</v>
      </c>
      <c r="CV166" s="35">
        <v>87</v>
      </c>
      <c r="CW166" s="35">
        <v>1110</v>
      </c>
      <c r="CX166" s="35">
        <v>973</v>
      </c>
      <c r="CY166" s="35">
        <v>506</v>
      </c>
      <c r="CZ166" s="35">
        <v>403</v>
      </c>
      <c r="DA166" s="35">
        <v>586</v>
      </c>
      <c r="DB166" s="35">
        <v>612</v>
      </c>
      <c r="DC166">
        <v>7</v>
      </c>
      <c r="DD166">
        <v>10</v>
      </c>
      <c r="DE166" s="35">
        <f t="shared" si="107"/>
        <v>3</v>
      </c>
      <c r="DF166" s="36">
        <f t="shared" si="108"/>
        <v>0.45610859728399467</v>
      </c>
      <c r="DG166" s="37">
        <f t="shared" si="109"/>
        <v>0.65158371040570662</v>
      </c>
      <c r="DH166" s="37">
        <f t="shared" si="110"/>
        <v>0.19547511312171201</v>
      </c>
      <c r="DI166" s="2">
        <v>497</v>
      </c>
      <c r="DJ166">
        <v>24</v>
      </c>
      <c r="DK166">
        <v>16</v>
      </c>
      <c r="DL166">
        <v>7.4</v>
      </c>
      <c r="DM166">
        <v>562</v>
      </c>
      <c r="DN166">
        <v>462</v>
      </c>
      <c r="DO166">
        <v>1.5</v>
      </c>
      <c r="DP166">
        <v>424</v>
      </c>
      <c r="DQ166">
        <v>345</v>
      </c>
      <c r="DR166">
        <v>1.3</v>
      </c>
      <c r="DS166">
        <v>313</v>
      </c>
      <c r="DT166">
        <v>240</v>
      </c>
      <c r="DU166">
        <v>3.5</v>
      </c>
      <c r="DV166" s="39">
        <v>14.4</v>
      </c>
      <c r="DW166" s="39">
        <v>14.4</v>
      </c>
      <c r="DX166" s="39">
        <v>0.7</v>
      </c>
      <c r="DY166" s="39">
        <v>1.5</v>
      </c>
      <c r="DZ166" s="39">
        <v>-6.8</v>
      </c>
      <c r="EA166" s="39">
        <v>9.6999999999999993</v>
      </c>
    </row>
    <row r="167" spans="1:131" x14ac:dyDescent="0.2">
      <c r="A167" s="12" t="s">
        <v>412</v>
      </c>
      <c r="B167" s="12" t="s">
        <v>961</v>
      </c>
      <c r="C167" t="s">
        <v>960</v>
      </c>
      <c r="D167" t="s">
        <v>162</v>
      </c>
      <c r="E167" s="12" t="s">
        <v>170</v>
      </c>
      <c r="F167">
        <v>82</v>
      </c>
      <c r="G167">
        <v>12</v>
      </c>
      <c r="H167">
        <v>19</v>
      </c>
      <c r="I167" s="31">
        <f t="shared" si="74"/>
        <v>31</v>
      </c>
      <c r="J167">
        <v>9</v>
      </c>
      <c r="K167">
        <v>8</v>
      </c>
      <c r="L167" s="16">
        <f t="shared" si="75"/>
        <v>1.578858015958305</v>
      </c>
      <c r="M167" s="15">
        <v>12</v>
      </c>
      <c r="N167" s="15">
        <v>10</v>
      </c>
      <c r="O167" s="15">
        <v>9</v>
      </c>
      <c r="P167">
        <v>131</v>
      </c>
      <c r="Q167">
        <v>45</v>
      </c>
      <c r="R167">
        <v>49</v>
      </c>
      <c r="S167" s="13">
        <f t="shared" si="76"/>
        <v>9.1603053435114504E-2</v>
      </c>
      <c r="T167" s="13">
        <f t="shared" si="77"/>
        <v>5.3333333333333337E-2</v>
      </c>
      <c r="U167" s="2">
        <v>1178.0666666667</v>
      </c>
      <c r="V167" s="2">
        <v>14.3666666667</v>
      </c>
      <c r="W167">
        <v>13.76</v>
      </c>
      <c r="X167">
        <v>32.79</v>
      </c>
      <c r="Y167" s="32">
        <f t="shared" si="78"/>
        <v>0.29559613319011818</v>
      </c>
      <c r="Z167" s="15">
        <f t="shared" si="79"/>
        <v>104.55319148936171</v>
      </c>
      <c r="AA167">
        <v>27</v>
      </c>
      <c r="AB167">
        <v>60</v>
      </c>
      <c r="AC167">
        <v>105</v>
      </c>
      <c r="AD167" s="13">
        <f t="shared" si="80"/>
        <v>0.25531914893617019</v>
      </c>
      <c r="AE167" s="13">
        <f t="shared" si="81"/>
        <v>0.40425531914893614</v>
      </c>
      <c r="AF167" s="13">
        <f t="shared" si="82"/>
        <v>0.65957446808510634</v>
      </c>
      <c r="AG167">
        <v>518</v>
      </c>
      <c r="AH167">
        <v>558</v>
      </c>
      <c r="AI167" s="17">
        <f t="shared" si="83"/>
        <v>0.48141263940520446</v>
      </c>
      <c r="AJ167">
        <v>156</v>
      </c>
      <c r="AK167">
        <v>157</v>
      </c>
      <c r="AL167" s="32">
        <f t="shared" si="84"/>
        <v>0.26480541455160744</v>
      </c>
      <c r="AM167">
        <v>227</v>
      </c>
      <c r="AN167">
        <v>195</v>
      </c>
      <c r="AO167" s="33">
        <f t="shared" si="85"/>
        <v>0.35702199661590522</v>
      </c>
      <c r="AP167">
        <v>216</v>
      </c>
      <c r="AQ167">
        <v>231</v>
      </c>
      <c r="AR167" s="33">
        <f t="shared" si="86"/>
        <v>0.37817258883248733</v>
      </c>
      <c r="AS167" s="33">
        <f t="shared" si="87"/>
        <v>0.42585034013605444</v>
      </c>
      <c r="AT167">
        <v>2</v>
      </c>
      <c r="AU167">
        <v>395</v>
      </c>
      <c r="AV167">
        <v>455</v>
      </c>
      <c r="AW167">
        <v>362</v>
      </c>
      <c r="AX167" s="2">
        <v>29.2</v>
      </c>
      <c r="AY167" s="3">
        <v>4</v>
      </c>
      <c r="AZ167" s="2">
        <v>32.5</v>
      </c>
      <c r="BA167" s="2">
        <v>27</v>
      </c>
      <c r="BB167" s="21">
        <v>1.5620000000000001</v>
      </c>
      <c r="BC167">
        <v>2</v>
      </c>
      <c r="BD167" s="21">
        <v>0.81500000000000006</v>
      </c>
      <c r="BE167" s="2">
        <v>29.5</v>
      </c>
      <c r="BF167" s="2">
        <v>33.1</v>
      </c>
      <c r="BG167" s="2">
        <v>25.9</v>
      </c>
      <c r="BH167" s="21">
        <v>-1.345</v>
      </c>
      <c r="BI167" s="21">
        <v>-0.90700000000000003</v>
      </c>
      <c r="BJ167" t="s">
        <v>2936</v>
      </c>
      <c r="BK167" s="2">
        <v>74.3</v>
      </c>
      <c r="BL167" t="s">
        <v>1118</v>
      </c>
      <c r="BM167" s="2">
        <v>41</v>
      </c>
      <c r="BN167" t="s">
        <v>2915</v>
      </c>
      <c r="BO167" s="2">
        <v>16.8</v>
      </c>
      <c r="BP167" t="s">
        <v>877</v>
      </c>
      <c r="BQ167" s="2">
        <v>51</v>
      </c>
      <c r="BR167" t="s">
        <v>1609</v>
      </c>
      <c r="BS167" s="2">
        <v>41.3</v>
      </c>
      <c r="BT167" s="32">
        <f t="shared" si="88"/>
        <v>8.608058608058608E-2</v>
      </c>
      <c r="BU167" s="34">
        <f t="shared" si="89"/>
        <v>0.91707317073170735</v>
      </c>
      <c r="BV167" s="35">
        <f t="shared" si="90"/>
        <v>925.68122933976599</v>
      </c>
      <c r="BW167" s="32">
        <f t="shared" si="91"/>
        <v>3.1537568122934345E-3</v>
      </c>
      <c r="BX167" s="36">
        <f t="shared" si="92"/>
        <v>2.3937524758022666</v>
      </c>
      <c r="BY167" s="37">
        <f t="shared" si="93"/>
        <v>2.5974760907641619</v>
      </c>
      <c r="BZ167" s="37">
        <f t="shared" si="94"/>
        <v>27.80827344229867</v>
      </c>
      <c r="CA167" s="37">
        <f t="shared" si="95"/>
        <v>31.322505800391358</v>
      </c>
      <c r="CB167" s="37">
        <f t="shared" si="96"/>
        <v>54.801652424749761</v>
      </c>
      <c r="CC167" s="37">
        <f t="shared" si="97"/>
        <v>57.551921226735345</v>
      </c>
      <c r="CD167" s="38">
        <f t="shared" si="98"/>
        <v>-2.7502688019855839</v>
      </c>
      <c r="CE167" s="3">
        <v>47</v>
      </c>
      <c r="CF167" s="3">
        <v>51</v>
      </c>
      <c r="CG167" s="3">
        <v>499</v>
      </c>
      <c r="CH167" s="3">
        <v>564</v>
      </c>
      <c r="CI167" s="3">
        <v>243</v>
      </c>
      <c r="CJ167" s="3">
        <v>234</v>
      </c>
      <c r="CK167" s="3">
        <v>281</v>
      </c>
      <c r="CL167" s="3">
        <v>287</v>
      </c>
      <c r="CM167" s="20">
        <f t="shared" si="99"/>
        <v>0.66132303474910969</v>
      </c>
      <c r="CN167" s="37">
        <f t="shared" si="100"/>
        <v>2.5885345770200616</v>
      </c>
      <c r="CO167" s="37">
        <f t="shared" si="101"/>
        <v>2.5885345770200616</v>
      </c>
      <c r="CP167" s="37">
        <f t="shared" si="102"/>
        <v>29.678887822730015</v>
      </c>
      <c r="CQ167" s="37">
        <f t="shared" si="103"/>
        <v>30.883895298239356</v>
      </c>
      <c r="CR167" s="37">
        <f t="shared" si="104"/>
        <v>57.974248543949308</v>
      </c>
      <c r="CS167" s="37">
        <f t="shared" si="105"/>
        <v>56.479146676187717</v>
      </c>
      <c r="CT167" s="22">
        <f t="shared" si="106"/>
        <v>-4.2453706697471745</v>
      </c>
      <c r="CU167" s="35">
        <v>116</v>
      </c>
      <c r="CV167" s="35">
        <v>116</v>
      </c>
      <c r="CW167" s="35">
        <v>1214</v>
      </c>
      <c r="CX167" s="35">
        <v>1268</v>
      </c>
      <c r="CY167" s="35">
        <v>533</v>
      </c>
      <c r="CZ167" s="35">
        <v>475</v>
      </c>
      <c r="DA167" s="35">
        <v>672</v>
      </c>
      <c r="DB167" s="35">
        <v>735</v>
      </c>
      <c r="DC167">
        <v>12</v>
      </c>
      <c r="DD167">
        <v>17</v>
      </c>
      <c r="DE167" s="35">
        <f t="shared" si="107"/>
        <v>5</v>
      </c>
      <c r="DF167" s="36">
        <f t="shared" si="108"/>
        <v>0.61117084488568507</v>
      </c>
      <c r="DG167" s="37">
        <f t="shared" si="109"/>
        <v>0.86582536358805395</v>
      </c>
      <c r="DH167" s="37">
        <f t="shared" si="110"/>
        <v>0.25465451870236883</v>
      </c>
      <c r="DI167" s="2">
        <v>658.8</v>
      </c>
      <c r="DJ167">
        <v>21</v>
      </c>
      <c r="DK167">
        <v>29</v>
      </c>
      <c r="DL167">
        <v>-4.2</v>
      </c>
      <c r="DM167">
        <v>601</v>
      </c>
      <c r="DN167">
        <v>613</v>
      </c>
      <c r="DO167">
        <v>0.4</v>
      </c>
      <c r="DP167">
        <v>437</v>
      </c>
      <c r="DQ167">
        <v>465</v>
      </c>
      <c r="DR167">
        <v>0.4</v>
      </c>
      <c r="DS167">
        <v>306</v>
      </c>
      <c r="DT167">
        <v>340</v>
      </c>
      <c r="DU167">
        <v>0.7</v>
      </c>
      <c r="DV167" s="39">
        <v>-9.6</v>
      </c>
      <c r="DW167" s="39">
        <v>-9.6</v>
      </c>
      <c r="DX167" s="39">
        <v>2.1</v>
      </c>
      <c r="DY167" s="39">
        <v>1</v>
      </c>
      <c r="DZ167" s="39">
        <v>3.7</v>
      </c>
      <c r="EA167" s="39">
        <v>-2.8</v>
      </c>
    </row>
    <row r="168" spans="1:131" x14ac:dyDescent="0.2">
      <c r="A168" s="12" t="s">
        <v>497</v>
      </c>
      <c r="B168" s="12" t="s">
        <v>964</v>
      </c>
      <c r="C168" t="s">
        <v>963</v>
      </c>
      <c r="D168" t="s">
        <v>529</v>
      </c>
      <c r="E168" s="12" t="s">
        <v>178</v>
      </c>
      <c r="F168">
        <v>68</v>
      </c>
      <c r="G168">
        <v>6</v>
      </c>
      <c r="H168">
        <v>8</v>
      </c>
      <c r="I168" s="31">
        <f t="shared" si="74"/>
        <v>14</v>
      </c>
      <c r="J168">
        <v>3</v>
      </c>
      <c r="K168">
        <v>4</v>
      </c>
      <c r="L168" s="16">
        <f t="shared" si="75"/>
        <v>0.7106198183971375</v>
      </c>
      <c r="M168" s="15">
        <v>6</v>
      </c>
      <c r="N168" s="15">
        <v>3</v>
      </c>
      <c r="O168" s="15">
        <v>5</v>
      </c>
      <c r="P168">
        <v>68</v>
      </c>
      <c r="Q168">
        <v>25</v>
      </c>
      <c r="R168">
        <v>31</v>
      </c>
      <c r="S168" s="13">
        <f t="shared" si="76"/>
        <v>8.8235294117647065E-2</v>
      </c>
      <c r="T168" s="13">
        <f t="shared" si="77"/>
        <v>4.8387096774193547E-2</v>
      </c>
      <c r="U168" s="2">
        <v>1182.0666666667</v>
      </c>
      <c r="V168" s="2">
        <v>17.383333333300001</v>
      </c>
      <c r="W168">
        <v>16.64</v>
      </c>
      <c r="X168">
        <v>30.29</v>
      </c>
      <c r="Y168" s="32">
        <f t="shared" si="78"/>
        <v>0.35457063711911357</v>
      </c>
      <c r="Z168" s="15">
        <f t="shared" si="79"/>
        <v>35.71153846153846</v>
      </c>
      <c r="AA168">
        <v>82</v>
      </c>
      <c r="AB168">
        <v>178</v>
      </c>
      <c r="AC168">
        <v>139</v>
      </c>
      <c r="AD168" s="13">
        <f t="shared" si="80"/>
        <v>0.11538461538461539</v>
      </c>
      <c r="AE168" s="13">
        <f t="shared" si="81"/>
        <v>0.15384615384615385</v>
      </c>
      <c r="AF168" s="13">
        <f t="shared" si="82"/>
        <v>0.26923076923076927</v>
      </c>
      <c r="AI168" s="17" t="str">
        <f t="shared" si="83"/>
        <v xml:space="preserve"> </v>
      </c>
      <c r="AJ168">
        <v>176</v>
      </c>
      <c r="AK168">
        <v>180</v>
      </c>
      <c r="AL168" s="32">
        <f t="shared" si="84"/>
        <v>0.31700801424755121</v>
      </c>
      <c r="AM168">
        <v>184</v>
      </c>
      <c r="AN168">
        <v>174</v>
      </c>
      <c r="AO168" s="33">
        <f t="shared" si="85"/>
        <v>0.31878895814781832</v>
      </c>
      <c r="AP168">
        <v>212</v>
      </c>
      <c r="AQ168">
        <v>197</v>
      </c>
      <c r="AR168" s="33">
        <f t="shared" si="86"/>
        <v>0.36420302760463047</v>
      </c>
      <c r="AS168" s="33">
        <f t="shared" si="87"/>
        <v>0.49859943977591037</v>
      </c>
      <c r="AT168">
        <v>4</v>
      </c>
      <c r="AU168">
        <v>431</v>
      </c>
      <c r="AV168">
        <v>383</v>
      </c>
      <c r="AW168">
        <v>411</v>
      </c>
      <c r="AX168" s="2">
        <v>28.6</v>
      </c>
      <c r="AY168" s="3">
        <v>3</v>
      </c>
      <c r="AZ168" s="2">
        <v>33</v>
      </c>
      <c r="BA168" s="2">
        <v>25.7</v>
      </c>
      <c r="BB168" s="21">
        <v>0.46200000000000002</v>
      </c>
      <c r="BC168">
        <v>4</v>
      </c>
      <c r="BD168" s="21">
        <v>-8.1000000000000003E-2</v>
      </c>
      <c r="BE168" s="2">
        <v>28.2</v>
      </c>
      <c r="BF168" s="2">
        <v>36.799999999999997</v>
      </c>
      <c r="BG168" s="2">
        <v>25.3</v>
      </c>
      <c r="BH168" s="21">
        <v>1.119</v>
      </c>
      <c r="BI168" s="21">
        <v>5.3550000000000004</v>
      </c>
      <c r="BJ168" t="s">
        <v>3500</v>
      </c>
      <c r="BK168" s="2">
        <v>36.299999999999997</v>
      </c>
      <c r="BL168" t="s">
        <v>2298</v>
      </c>
      <c r="BM168" s="2">
        <v>33</v>
      </c>
      <c r="BN168" t="s">
        <v>743</v>
      </c>
      <c r="BO168" s="2">
        <v>31</v>
      </c>
      <c r="BP168" t="s">
        <v>1976</v>
      </c>
      <c r="BQ168" s="2">
        <v>52.6</v>
      </c>
      <c r="BR168" t="s">
        <v>1613</v>
      </c>
      <c r="BS168" s="2">
        <v>21.2</v>
      </c>
      <c r="BT168" s="32">
        <f t="shared" si="88"/>
        <v>8.4006462035541199E-2</v>
      </c>
      <c r="BU168" s="34">
        <f t="shared" si="89"/>
        <v>0.92897727272727271</v>
      </c>
      <c r="BV168" s="35">
        <f t="shared" si="90"/>
        <v>937.37791893082692</v>
      </c>
      <c r="BW168" s="32">
        <f t="shared" si="91"/>
        <v>1.2983734762813906E-2</v>
      </c>
      <c r="BX168" s="36">
        <f t="shared" si="92"/>
        <v>2.6394450397659321</v>
      </c>
      <c r="BY168" s="37">
        <f t="shared" si="93"/>
        <v>2.5379279228518574</v>
      </c>
      <c r="BZ168" s="37">
        <f t="shared" si="94"/>
        <v>31.419547684905996</v>
      </c>
      <c r="CA168" s="37">
        <f t="shared" si="95"/>
        <v>35.734025153754153</v>
      </c>
      <c r="CB168" s="37">
        <f t="shared" si="96"/>
        <v>60.301167446960136</v>
      </c>
      <c r="CC168" s="37">
        <f t="shared" si="97"/>
        <v>59.489030511647542</v>
      </c>
      <c r="CD168" s="38">
        <f t="shared" si="98"/>
        <v>0.81213693531259423</v>
      </c>
      <c r="CE168" s="3">
        <v>52</v>
      </c>
      <c r="CF168" s="3">
        <v>50</v>
      </c>
      <c r="CG168" s="3">
        <v>567</v>
      </c>
      <c r="CH168" s="3">
        <v>654</v>
      </c>
      <c r="CI168" s="3">
        <v>270</v>
      </c>
      <c r="CJ168" s="3">
        <v>232</v>
      </c>
      <c r="CK168" s="3">
        <v>236</v>
      </c>
      <c r="CL168" s="3">
        <v>299</v>
      </c>
      <c r="CM168" s="20">
        <f t="shared" si="99"/>
        <v>-4.6802496193092553</v>
      </c>
      <c r="CN168" s="37">
        <f t="shared" si="100"/>
        <v>2.796496611189871</v>
      </c>
      <c r="CO168" s="37">
        <f t="shared" si="101"/>
        <v>2.9712776493892377</v>
      </c>
      <c r="CP168" s="37">
        <f t="shared" si="102"/>
        <v>33.587089507311674</v>
      </c>
      <c r="CQ168" s="37">
        <f t="shared" si="103"/>
        <v>33.266657603946172</v>
      </c>
      <c r="CR168" s="37">
        <f t="shared" si="104"/>
        <v>61.493795273143931</v>
      </c>
      <c r="CS168" s="37">
        <f t="shared" si="105"/>
        <v>56.978618452993615</v>
      </c>
      <c r="CT168" s="22">
        <f t="shared" si="106"/>
        <v>-3.7030398848377217</v>
      </c>
      <c r="CU168" s="35">
        <v>96</v>
      </c>
      <c r="CV168" s="35">
        <v>102</v>
      </c>
      <c r="CW168" s="35">
        <v>1057</v>
      </c>
      <c r="CX168" s="35">
        <v>1040</v>
      </c>
      <c r="CY168" s="35">
        <v>450</v>
      </c>
      <c r="CZ168" s="35">
        <v>409</v>
      </c>
      <c r="DA168" s="35">
        <v>405</v>
      </c>
      <c r="DB168" s="35">
        <v>508</v>
      </c>
      <c r="DC168">
        <v>19</v>
      </c>
      <c r="DD168">
        <v>5</v>
      </c>
      <c r="DE168" s="35">
        <f t="shared" si="107"/>
        <v>-14</v>
      </c>
      <c r="DF168" s="36">
        <f t="shared" si="108"/>
        <v>0.96441261068370576</v>
      </c>
      <c r="DG168" s="37">
        <f t="shared" si="109"/>
        <v>0.25379279228518575</v>
      </c>
      <c r="DH168" s="37">
        <f t="shared" si="110"/>
        <v>-0.71061981839852006</v>
      </c>
      <c r="DI168" s="2">
        <v>723.4</v>
      </c>
      <c r="DJ168">
        <v>25</v>
      </c>
      <c r="DK168">
        <v>23</v>
      </c>
      <c r="DL168">
        <v>3.8</v>
      </c>
      <c r="DM168">
        <v>760</v>
      </c>
      <c r="DN168">
        <v>715</v>
      </c>
      <c r="DO168">
        <v>-0.2</v>
      </c>
      <c r="DP168">
        <v>566</v>
      </c>
      <c r="DQ168">
        <v>564</v>
      </c>
      <c r="DR168">
        <v>-0.60000000000000009</v>
      </c>
      <c r="DS168">
        <v>387</v>
      </c>
      <c r="DT168">
        <v>434</v>
      </c>
      <c r="DU168">
        <v>-3.1</v>
      </c>
      <c r="DV168" s="39">
        <v>-6.9</v>
      </c>
      <c r="DW168" s="39">
        <v>-6.9</v>
      </c>
      <c r="DX168" s="39">
        <v>0.1</v>
      </c>
      <c r="DY168" s="39">
        <v>-0.1</v>
      </c>
      <c r="DZ168" s="39">
        <v>2.4</v>
      </c>
      <c r="EA168" s="39">
        <v>-4.5</v>
      </c>
    </row>
    <row r="169" spans="1:131" x14ac:dyDescent="0.2">
      <c r="A169" s="12" t="s">
        <v>968</v>
      </c>
      <c r="B169" s="12" t="s">
        <v>969</v>
      </c>
      <c r="C169" t="s">
        <v>967</v>
      </c>
      <c r="D169" t="s">
        <v>305</v>
      </c>
      <c r="E169" s="12" t="s">
        <v>132</v>
      </c>
      <c r="F169">
        <v>70</v>
      </c>
      <c r="G169">
        <v>10</v>
      </c>
      <c r="H169">
        <v>17</v>
      </c>
      <c r="I169" s="31">
        <f t="shared" si="74"/>
        <v>27</v>
      </c>
      <c r="J169">
        <v>7</v>
      </c>
      <c r="K169">
        <v>9</v>
      </c>
      <c r="L169" s="16">
        <f t="shared" si="75"/>
        <v>1.5743440233236152</v>
      </c>
      <c r="M169" s="15">
        <v>8</v>
      </c>
      <c r="N169" s="15">
        <v>9</v>
      </c>
      <c r="O169" s="15">
        <v>7</v>
      </c>
      <c r="P169">
        <v>126</v>
      </c>
      <c r="Q169">
        <v>31</v>
      </c>
      <c r="R169">
        <v>33</v>
      </c>
      <c r="S169" s="13">
        <f t="shared" si="76"/>
        <v>7.9365079365079361E-2</v>
      </c>
      <c r="T169" s="13">
        <f t="shared" si="77"/>
        <v>5.2631578947368418E-2</v>
      </c>
      <c r="U169" s="2">
        <v>1029</v>
      </c>
      <c r="V169" s="2">
        <v>14.7</v>
      </c>
      <c r="W169">
        <v>14.15</v>
      </c>
      <c r="X169">
        <v>35.11</v>
      </c>
      <c r="Y169" s="32">
        <f t="shared" si="78"/>
        <v>0.28725131952902966</v>
      </c>
      <c r="Z169" s="15">
        <f t="shared" si="79"/>
        <v>90.6111111111111</v>
      </c>
      <c r="AA169">
        <v>36</v>
      </c>
      <c r="AB169">
        <v>100</v>
      </c>
      <c r="AC169">
        <v>70</v>
      </c>
      <c r="AD169" s="13">
        <f t="shared" si="80"/>
        <v>0.27777777777777779</v>
      </c>
      <c r="AE169" s="13">
        <f t="shared" si="81"/>
        <v>0.44444444444444442</v>
      </c>
      <c r="AF169" s="13">
        <f t="shared" si="82"/>
        <v>0.72222222222222221</v>
      </c>
      <c r="AG169">
        <v>160</v>
      </c>
      <c r="AH169">
        <v>226</v>
      </c>
      <c r="AI169" s="17">
        <f t="shared" si="83"/>
        <v>0.41450777202072536</v>
      </c>
      <c r="AJ169">
        <v>163</v>
      </c>
      <c r="AK169">
        <v>155</v>
      </c>
      <c r="AL169" s="32">
        <f t="shared" si="84"/>
        <v>0.35451505016722407</v>
      </c>
      <c r="AM169">
        <v>107</v>
      </c>
      <c r="AN169">
        <v>146</v>
      </c>
      <c r="AO169" s="33">
        <f t="shared" si="85"/>
        <v>0.28205128205128205</v>
      </c>
      <c r="AP169">
        <v>162</v>
      </c>
      <c r="AQ169">
        <v>164</v>
      </c>
      <c r="AR169" s="33">
        <f t="shared" si="86"/>
        <v>0.36343366778149389</v>
      </c>
      <c r="AS169" s="33">
        <f t="shared" si="87"/>
        <v>0.5569176882661997</v>
      </c>
      <c r="AT169">
        <v>10</v>
      </c>
      <c r="AU169">
        <v>326</v>
      </c>
      <c r="AV169">
        <v>355</v>
      </c>
      <c r="AW169">
        <v>280</v>
      </c>
      <c r="AX169" s="2">
        <v>29</v>
      </c>
      <c r="AY169" s="3">
        <v>4</v>
      </c>
      <c r="AZ169" s="2">
        <v>33.4</v>
      </c>
      <c r="BA169" s="2">
        <v>26</v>
      </c>
      <c r="BB169" s="21">
        <v>0.68900000000000006</v>
      </c>
      <c r="BC169">
        <v>6</v>
      </c>
      <c r="BD169" s="21">
        <v>1.1950000000000001</v>
      </c>
      <c r="BE169" s="2">
        <v>31.7</v>
      </c>
      <c r="BF169" s="2">
        <v>35.4</v>
      </c>
      <c r="BG169" s="2">
        <v>27.9</v>
      </c>
      <c r="BH169" s="21">
        <v>2.37</v>
      </c>
      <c r="BI169" s="21">
        <v>-1.623</v>
      </c>
      <c r="BJ169" t="s">
        <v>2057</v>
      </c>
      <c r="BK169" s="2">
        <v>43.2</v>
      </c>
      <c r="BL169" t="s">
        <v>1740</v>
      </c>
      <c r="BM169" s="2">
        <v>36.1</v>
      </c>
      <c r="BN169" t="s">
        <v>2764</v>
      </c>
      <c r="BO169" s="2">
        <v>31.7</v>
      </c>
      <c r="BP169" t="s">
        <v>3389</v>
      </c>
      <c r="BQ169" s="2">
        <v>48.1</v>
      </c>
      <c r="BR169" t="s">
        <v>649</v>
      </c>
      <c r="BS169" s="2">
        <v>39.799999999999997</v>
      </c>
      <c r="BT169" s="32">
        <f t="shared" si="88"/>
        <v>7.7253218884120178E-2</v>
      </c>
      <c r="BU169" s="34">
        <f t="shared" si="89"/>
        <v>0.91134020618556699</v>
      </c>
      <c r="BV169" s="35">
        <f t="shared" si="90"/>
        <v>919.06552807397907</v>
      </c>
      <c r="BW169" s="32">
        <f t="shared" si="91"/>
        <v>-1.1406574930312829E-2</v>
      </c>
      <c r="BX169" s="36">
        <f t="shared" si="92"/>
        <v>2.0991253644314871</v>
      </c>
      <c r="BY169" s="37">
        <f t="shared" si="93"/>
        <v>2.5072886297376096</v>
      </c>
      <c r="BZ169" s="37">
        <f t="shared" si="94"/>
        <v>27.172011661807581</v>
      </c>
      <c r="CA169" s="37">
        <f t="shared" si="95"/>
        <v>28.279883381924197</v>
      </c>
      <c r="CB169" s="37">
        <f t="shared" si="96"/>
        <v>50.087463556851311</v>
      </c>
      <c r="CC169" s="37">
        <f t="shared" si="97"/>
        <v>52.76967930029155</v>
      </c>
      <c r="CD169" s="38">
        <f t="shared" si="98"/>
        <v>-2.6822157434402385</v>
      </c>
      <c r="CE169" s="3">
        <v>36</v>
      </c>
      <c r="CF169" s="3">
        <v>43</v>
      </c>
      <c r="CG169" s="3">
        <v>430</v>
      </c>
      <c r="CH169" s="3">
        <v>442</v>
      </c>
      <c r="CI169" s="3">
        <v>175</v>
      </c>
      <c r="CJ169" s="3">
        <v>182</v>
      </c>
      <c r="CK169" s="3">
        <v>238</v>
      </c>
      <c r="CL169" s="3">
        <v>218</v>
      </c>
      <c r="CM169" s="20">
        <f t="shared" si="99"/>
        <v>-1.3202402618290314</v>
      </c>
      <c r="CN169" s="37">
        <f t="shared" si="100"/>
        <v>2.1971762216706678</v>
      </c>
      <c r="CO169" s="37">
        <f t="shared" si="101"/>
        <v>1.9042193921145789</v>
      </c>
      <c r="CP169" s="37">
        <f t="shared" si="102"/>
        <v>24.706025959230175</v>
      </c>
      <c r="CQ169" s="37">
        <f t="shared" si="103"/>
        <v>27.000854457419539</v>
      </c>
      <c r="CR169" s="37">
        <f t="shared" si="104"/>
        <v>46.604548968547832</v>
      </c>
      <c r="CS169" s="37">
        <f t="shared" si="105"/>
        <v>52.195141799243203</v>
      </c>
      <c r="CT169" s="22">
        <f t="shared" si="106"/>
        <v>2.9083770872551327</v>
      </c>
      <c r="CU169" s="35">
        <v>90</v>
      </c>
      <c r="CV169" s="35">
        <v>78</v>
      </c>
      <c r="CW169" s="35">
        <v>922</v>
      </c>
      <c r="CX169" s="35">
        <v>1028</v>
      </c>
      <c r="CY169" s="35">
        <v>393</v>
      </c>
      <c r="CZ169" s="35">
        <v>471</v>
      </c>
      <c r="DA169" s="35">
        <v>561</v>
      </c>
      <c r="DB169" s="35">
        <v>504</v>
      </c>
      <c r="DC169">
        <v>13</v>
      </c>
      <c r="DD169">
        <v>16</v>
      </c>
      <c r="DE169" s="35">
        <f t="shared" si="107"/>
        <v>3</v>
      </c>
      <c r="DF169" s="36">
        <f t="shared" si="108"/>
        <v>0.7580174927113702</v>
      </c>
      <c r="DG169" s="37">
        <f t="shared" si="109"/>
        <v>0.93294460641399413</v>
      </c>
      <c r="DH169" s="37">
        <f t="shared" si="110"/>
        <v>0.1749271137026239</v>
      </c>
      <c r="DI169" s="2">
        <v>611.5</v>
      </c>
      <c r="DJ169">
        <v>18</v>
      </c>
      <c r="DK169">
        <v>26</v>
      </c>
      <c r="DL169">
        <v>-7.6</v>
      </c>
      <c r="DM169">
        <v>520</v>
      </c>
      <c r="DN169">
        <v>560</v>
      </c>
      <c r="DO169">
        <v>1.7000000000000002</v>
      </c>
      <c r="DP169">
        <v>396</v>
      </c>
      <c r="DQ169">
        <v>403</v>
      </c>
      <c r="DR169">
        <v>3.1</v>
      </c>
      <c r="DS169">
        <v>295</v>
      </c>
      <c r="DT169">
        <v>296</v>
      </c>
      <c r="DU169">
        <v>3.2</v>
      </c>
      <c r="DV169" s="39">
        <v>1</v>
      </c>
      <c r="DW169" s="39">
        <v>1</v>
      </c>
      <c r="DX169" s="39">
        <v>-1.2</v>
      </c>
      <c r="DY169" s="39">
        <v>1.5</v>
      </c>
      <c r="DZ169" s="39">
        <v>-1.6</v>
      </c>
      <c r="EA169" s="39">
        <v>-0.4</v>
      </c>
    </row>
    <row r="170" spans="1:131" x14ac:dyDescent="0.2">
      <c r="A170" s="12" t="s">
        <v>972</v>
      </c>
      <c r="B170" s="12" t="s">
        <v>973</v>
      </c>
      <c r="C170" t="s">
        <v>971</v>
      </c>
      <c r="D170" t="s">
        <v>317</v>
      </c>
      <c r="E170" s="12" t="s">
        <v>148</v>
      </c>
      <c r="F170">
        <v>9</v>
      </c>
      <c r="G170">
        <v>0</v>
      </c>
      <c r="H170">
        <v>1</v>
      </c>
      <c r="I170" s="31">
        <f t="shared" si="74"/>
        <v>1</v>
      </c>
      <c r="J170">
        <v>1</v>
      </c>
      <c r="K170">
        <v>0</v>
      </c>
      <c r="L170" s="16">
        <f t="shared" si="75"/>
        <v>0.54159771325426243</v>
      </c>
      <c r="M170" s="15">
        <v>0</v>
      </c>
      <c r="N170" s="15">
        <v>1</v>
      </c>
      <c r="O170" s="15">
        <v>0</v>
      </c>
      <c r="P170">
        <v>5</v>
      </c>
      <c r="Q170">
        <v>3</v>
      </c>
      <c r="R170">
        <v>3</v>
      </c>
      <c r="S170" s="13">
        <f t="shared" si="76"/>
        <v>0</v>
      </c>
      <c r="T170" s="13">
        <f t="shared" si="77"/>
        <v>0</v>
      </c>
      <c r="U170" s="2">
        <v>110.78333333330001</v>
      </c>
      <c r="V170" s="2">
        <v>12.3</v>
      </c>
      <c r="W170">
        <v>12.19</v>
      </c>
      <c r="X170">
        <v>37.07</v>
      </c>
      <c r="Y170" s="32">
        <f t="shared" si="78"/>
        <v>0.24746244417377183</v>
      </c>
      <c r="Z170" s="15">
        <f t="shared" si="79"/>
        <v>34</v>
      </c>
      <c r="AA170">
        <v>5</v>
      </c>
      <c r="AB170">
        <v>21</v>
      </c>
      <c r="AC170">
        <v>9</v>
      </c>
      <c r="AD170" s="13">
        <f t="shared" si="80"/>
        <v>0</v>
      </c>
      <c r="AE170" s="13">
        <f t="shared" si="81"/>
        <v>1</v>
      </c>
      <c r="AF170" s="13">
        <f t="shared" si="82"/>
        <v>1</v>
      </c>
      <c r="AG170">
        <v>7</v>
      </c>
      <c r="AH170">
        <v>3</v>
      </c>
      <c r="AI170" s="17">
        <f t="shared" si="83"/>
        <v>0.7</v>
      </c>
      <c r="AJ170">
        <v>13</v>
      </c>
      <c r="AK170">
        <v>12</v>
      </c>
      <c r="AL170" s="32">
        <f t="shared" si="84"/>
        <v>0.24752475247524752</v>
      </c>
      <c r="AM170">
        <v>12</v>
      </c>
      <c r="AN170">
        <v>24</v>
      </c>
      <c r="AO170" s="33">
        <f t="shared" si="85"/>
        <v>0.35643564356435642</v>
      </c>
      <c r="AP170">
        <v>16</v>
      </c>
      <c r="AQ170">
        <v>24</v>
      </c>
      <c r="AR170" s="33">
        <f t="shared" si="86"/>
        <v>0.39603960396039606</v>
      </c>
      <c r="AS170" s="33">
        <f t="shared" si="87"/>
        <v>0.4098360655737705</v>
      </c>
      <c r="AU170">
        <v>30</v>
      </c>
      <c r="AV170">
        <v>46</v>
      </c>
      <c r="AW170">
        <v>38</v>
      </c>
      <c r="AX170" s="2">
        <v>28.3</v>
      </c>
      <c r="AZ170" s="2">
        <v>32.4</v>
      </c>
      <c r="BA170" s="2">
        <v>25.5</v>
      </c>
      <c r="BB170" s="21">
        <v>0.39400000000000002</v>
      </c>
      <c r="BD170" s="21">
        <v>4.7969999999999997</v>
      </c>
      <c r="BE170" s="2">
        <v>28.9</v>
      </c>
      <c r="BF170" s="2">
        <v>33.799999999999997</v>
      </c>
      <c r="BG170" s="2">
        <v>24.1</v>
      </c>
      <c r="BH170" s="21">
        <v>-0.221</v>
      </c>
      <c r="BI170" s="21">
        <v>0.55700000000000005</v>
      </c>
      <c r="BJ170" t="s">
        <v>2839</v>
      </c>
      <c r="BK170" s="2">
        <v>34.1</v>
      </c>
      <c r="BL170" t="s">
        <v>1330</v>
      </c>
      <c r="BM170" s="2">
        <v>33.299999999999997</v>
      </c>
      <c r="BN170" t="s">
        <v>3489</v>
      </c>
      <c r="BO170" s="2">
        <v>31.8</v>
      </c>
      <c r="BP170" t="s">
        <v>757</v>
      </c>
      <c r="BQ170" s="2">
        <v>42.9</v>
      </c>
      <c r="BR170" t="s">
        <v>694</v>
      </c>
      <c r="BS170" s="2">
        <v>36.700000000000003</v>
      </c>
      <c r="BT170" s="32">
        <f t="shared" si="88"/>
        <v>2.9411764705882353E-2</v>
      </c>
      <c r="BU170" s="34">
        <f t="shared" si="89"/>
        <v>0.94230769230769229</v>
      </c>
      <c r="BV170" s="35">
        <f t="shared" si="90"/>
        <v>945.24886877828055</v>
      </c>
      <c r="BW170" s="32">
        <f t="shared" si="91"/>
        <v>-2.8280542986425357E-2</v>
      </c>
      <c r="BX170" s="36">
        <f t="shared" si="92"/>
        <v>0.54200542005420049</v>
      </c>
      <c r="BY170" s="37">
        <f t="shared" si="93"/>
        <v>1.6260162601626016</v>
      </c>
      <c r="BZ170" s="37">
        <f t="shared" si="94"/>
        <v>18.428184281842817</v>
      </c>
      <c r="CA170" s="37">
        <f t="shared" si="95"/>
        <v>28.184281842818429</v>
      </c>
      <c r="CB170" s="37">
        <f t="shared" si="96"/>
        <v>34.688346883468832</v>
      </c>
      <c r="CC170" s="37">
        <f t="shared" si="97"/>
        <v>59.078590785907856</v>
      </c>
      <c r="CD170" s="38">
        <f t="shared" si="98"/>
        <v>-24.390243902439025</v>
      </c>
      <c r="CE170" s="3">
        <v>1</v>
      </c>
      <c r="CF170" s="3">
        <v>3</v>
      </c>
      <c r="CG170" s="3">
        <v>33</v>
      </c>
      <c r="CH170" s="3">
        <v>49</v>
      </c>
      <c r="CI170" s="3">
        <v>12</v>
      </c>
      <c r="CJ170" s="3">
        <v>26</v>
      </c>
      <c r="CK170" s="3">
        <v>31</v>
      </c>
      <c r="CL170" s="3">
        <v>18</v>
      </c>
      <c r="CM170" s="20">
        <f t="shared" si="99"/>
        <v>-18.076309476209516</v>
      </c>
      <c r="CN170" s="37">
        <f t="shared" si="100"/>
        <v>2.5177591943170579</v>
      </c>
      <c r="CO170" s="37">
        <f t="shared" si="101"/>
        <v>3.5967988490243683</v>
      </c>
      <c r="CP170" s="37">
        <f t="shared" si="102"/>
        <v>27.695351137487638</v>
      </c>
      <c r="CQ170" s="37">
        <f t="shared" si="103"/>
        <v>31.831669813865659</v>
      </c>
      <c r="CR170" s="37">
        <f t="shared" si="104"/>
        <v>48.916464346731409</v>
      </c>
      <c r="CS170" s="37">
        <f t="shared" si="105"/>
        <v>59.347181008902076</v>
      </c>
      <c r="CT170" s="22">
        <f t="shared" si="106"/>
        <v>-13.959527240268358</v>
      </c>
      <c r="CU170" s="35">
        <v>14</v>
      </c>
      <c r="CV170" s="35">
        <v>20</v>
      </c>
      <c r="CW170" s="35">
        <v>140</v>
      </c>
      <c r="CX170" s="35">
        <v>157</v>
      </c>
      <c r="CY170" s="35">
        <v>68</v>
      </c>
      <c r="CZ170" s="35">
        <v>80</v>
      </c>
      <c r="DA170" s="35">
        <v>73</v>
      </c>
      <c r="DB170" s="35">
        <v>50</v>
      </c>
      <c r="DC170">
        <v>1</v>
      </c>
      <c r="DD170">
        <v>2</v>
      </c>
      <c r="DE170" s="35">
        <f t="shared" si="107"/>
        <v>1</v>
      </c>
      <c r="DF170" s="36">
        <f t="shared" si="108"/>
        <v>0.54200542005420049</v>
      </c>
      <c r="DG170" s="37">
        <f t="shared" si="109"/>
        <v>1.084010840108401</v>
      </c>
      <c r="DH170" s="37">
        <f t="shared" si="110"/>
        <v>0.54200542005420049</v>
      </c>
      <c r="DI170" s="2">
        <v>58.3</v>
      </c>
      <c r="DJ170">
        <v>1</v>
      </c>
      <c r="DK170">
        <v>1</v>
      </c>
      <c r="DL170">
        <v>25</v>
      </c>
      <c r="DM170">
        <v>30</v>
      </c>
      <c r="DN170">
        <v>57</v>
      </c>
      <c r="DO170">
        <v>-7.6</v>
      </c>
      <c r="DP170">
        <v>22</v>
      </c>
      <c r="DQ170">
        <v>39</v>
      </c>
      <c r="DR170">
        <v>-8.6</v>
      </c>
      <c r="DS170">
        <v>16</v>
      </c>
      <c r="DT170">
        <v>28</v>
      </c>
      <c r="DU170">
        <v>-9.9</v>
      </c>
      <c r="DV170" s="39">
        <v>-1.2</v>
      </c>
      <c r="DW170" s="39">
        <v>-1.2</v>
      </c>
      <c r="DX170" s="39">
        <v>0.30000000000000004</v>
      </c>
      <c r="DY170" s="39">
        <v>0.2</v>
      </c>
      <c r="DZ170" s="39">
        <v>0.30000000000000004</v>
      </c>
      <c r="EA170" s="39">
        <v>-0.5</v>
      </c>
    </row>
    <row r="171" spans="1:131" x14ac:dyDescent="0.2">
      <c r="A171" s="12" t="s">
        <v>138</v>
      </c>
      <c r="B171" s="12" t="s">
        <v>977</v>
      </c>
      <c r="C171" t="s">
        <v>976</v>
      </c>
      <c r="D171" t="s">
        <v>265</v>
      </c>
      <c r="E171" s="12" t="s">
        <v>148</v>
      </c>
      <c r="F171">
        <v>19</v>
      </c>
      <c r="G171">
        <v>0</v>
      </c>
      <c r="H171">
        <v>2</v>
      </c>
      <c r="I171" s="31">
        <f t="shared" si="74"/>
        <v>2</v>
      </c>
      <c r="J171">
        <v>1</v>
      </c>
      <c r="K171">
        <v>1</v>
      </c>
      <c r="L171" s="16">
        <f t="shared" si="75"/>
        <v>0.79443892750744782</v>
      </c>
      <c r="M171" s="15">
        <v>0</v>
      </c>
      <c r="N171" s="15">
        <v>1</v>
      </c>
      <c r="O171" s="15">
        <v>1</v>
      </c>
      <c r="P171">
        <v>16</v>
      </c>
      <c r="Q171">
        <v>7</v>
      </c>
      <c r="R171">
        <v>5</v>
      </c>
      <c r="S171" s="13">
        <f t="shared" si="76"/>
        <v>0</v>
      </c>
      <c r="T171" s="13">
        <f t="shared" si="77"/>
        <v>0</v>
      </c>
      <c r="U171" s="2">
        <v>151.05000000000001</v>
      </c>
      <c r="V171" s="2">
        <v>7.95</v>
      </c>
      <c r="W171">
        <v>7.95</v>
      </c>
      <c r="X171">
        <v>39.08</v>
      </c>
      <c r="Y171" s="32">
        <f t="shared" si="78"/>
        <v>0.16904103763555178</v>
      </c>
      <c r="Z171" s="15">
        <f t="shared" si="79"/>
        <v>11.5</v>
      </c>
      <c r="AA171">
        <v>8</v>
      </c>
      <c r="AB171">
        <v>33</v>
      </c>
      <c r="AC171">
        <v>26</v>
      </c>
      <c r="AD171" s="13">
        <f t="shared" si="80"/>
        <v>0</v>
      </c>
      <c r="AE171" s="13">
        <f t="shared" si="81"/>
        <v>0.33333333333333331</v>
      </c>
      <c r="AF171" s="13">
        <f t="shared" si="82"/>
        <v>0.33333333333333331</v>
      </c>
      <c r="AG171">
        <v>10</v>
      </c>
      <c r="AH171">
        <v>17</v>
      </c>
      <c r="AI171" s="17">
        <f t="shared" si="83"/>
        <v>0.37037037037037035</v>
      </c>
      <c r="AJ171">
        <v>15</v>
      </c>
      <c r="AK171">
        <v>19</v>
      </c>
      <c r="AL171" s="32">
        <f t="shared" si="84"/>
        <v>0.2982456140350877</v>
      </c>
      <c r="AM171">
        <v>11</v>
      </c>
      <c r="AN171">
        <v>17</v>
      </c>
      <c r="AO171" s="33">
        <f t="shared" si="85"/>
        <v>0.24561403508771928</v>
      </c>
      <c r="AP171">
        <v>26</v>
      </c>
      <c r="AQ171">
        <v>26</v>
      </c>
      <c r="AR171" s="33">
        <f t="shared" si="86"/>
        <v>0.45614035087719296</v>
      </c>
      <c r="AS171" s="33">
        <f t="shared" si="87"/>
        <v>0.54838709677419351</v>
      </c>
      <c r="AU171">
        <v>58</v>
      </c>
      <c r="AV171">
        <v>39</v>
      </c>
      <c r="AW171">
        <v>53</v>
      </c>
      <c r="AX171" s="2">
        <v>26.8</v>
      </c>
      <c r="AZ171" s="2">
        <v>31.7</v>
      </c>
      <c r="BA171" s="2">
        <v>23.5</v>
      </c>
      <c r="BB171" s="21">
        <v>-0.26800000000000002</v>
      </c>
      <c r="BD171" s="21">
        <v>-0.379</v>
      </c>
      <c r="BE171" s="2">
        <v>25.6</v>
      </c>
      <c r="BF171" s="2">
        <v>32</v>
      </c>
      <c r="BG171" s="2">
        <v>19</v>
      </c>
      <c r="BH171" s="21">
        <v>-5.327</v>
      </c>
      <c r="BI171" s="21">
        <v>1.2310000000000001</v>
      </c>
      <c r="BJ171" t="s">
        <v>2171</v>
      </c>
      <c r="BK171" s="2">
        <v>55.2</v>
      </c>
      <c r="BL171" t="s">
        <v>2940</v>
      </c>
      <c r="BM171" s="2">
        <v>44.5</v>
      </c>
      <c r="BN171" t="s">
        <v>2528</v>
      </c>
      <c r="BO171" s="2">
        <v>35.5</v>
      </c>
      <c r="BP171" t="s">
        <v>3164</v>
      </c>
      <c r="BQ171" s="2">
        <v>36.9</v>
      </c>
      <c r="BR171" t="s">
        <v>2832</v>
      </c>
      <c r="BS171" s="2">
        <v>31.7</v>
      </c>
      <c r="BT171" s="32">
        <f t="shared" si="88"/>
        <v>8.6956521739130432E-2</v>
      </c>
      <c r="BU171" s="34">
        <f t="shared" si="89"/>
        <v>0.91176470588235292</v>
      </c>
      <c r="BV171" s="35">
        <f t="shared" si="90"/>
        <v>920.46035805626593</v>
      </c>
      <c r="BW171" s="32">
        <f t="shared" si="91"/>
        <v>-1.278772378516646E-3</v>
      </c>
      <c r="BX171" s="36">
        <f t="shared" si="92"/>
        <v>2.3833167825223431</v>
      </c>
      <c r="BY171" s="37">
        <f t="shared" si="93"/>
        <v>2.3833167825223431</v>
      </c>
      <c r="BZ171" s="37">
        <f t="shared" si="94"/>
        <v>27.408142999006948</v>
      </c>
      <c r="CA171" s="37">
        <f t="shared" si="95"/>
        <v>27.010923535253227</v>
      </c>
      <c r="CB171" s="37">
        <f t="shared" si="96"/>
        <v>48.460774577954318</v>
      </c>
      <c r="CC171" s="37">
        <f t="shared" si="97"/>
        <v>50.844091360476661</v>
      </c>
      <c r="CD171" s="38">
        <f t="shared" si="98"/>
        <v>-2.3833167825223427</v>
      </c>
      <c r="CE171" s="3">
        <v>6</v>
      </c>
      <c r="CF171" s="3">
        <v>6</v>
      </c>
      <c r="CG171" s="3">
        <v>63</v>
      </c>
      <c r="CH171" s="3">
        <v>62</v>
      </c>
      <c r="CI171" s="3">
        <v>26</v>
      </c>
      <c r="CJ171" s="3">
        <v>28</v>
      </c>
      <c r="CK171" s="3">
        <v>32</v>
      </c>
      <c r="CL171" s="3">
        <v>27</v>
      </c>
      <c r="CM171" s="20">
        <f t="shared" si="99"/>
        <v>-5.2446071051029861</v>
      </c>
      <c r="CN171" s="37">
        <f t="shared" si="100"/>
        <v>2.7474007434143188</v>
      </c>
      <c r="CO171" s="37">
        <f t="shared" si="101"/>
        <v>2.424177126542046</v>
      </c>
      <c r="CP171" s="37">
        <f t="shared" si="102"/>
        <v>27.716425146797391</v>
      </c>
      <c r="CQ171" s="37">
        <f t="shared" si="103"/>
        <v>24.403383073856595</v>
      </c>
      <c r="CR171" s="37">
        <f t="shared" si="104"/>
        <v>54.624791251414102</v>
      </c>
      <c r="CS171" s="37">
        <f t="shared" si="105"/>
        <v>48.321930722404787</v>
      </c>
      <c r="CT171" s="22">
        <f t="shared" si="106"/>
        <v>-8.6861773115316581</v>
      </c>
      <c r="CU171" s="35">
        <v>34</v>
      </c>
      <c r="CV171" s="35">
        <v>30</v>
      </c>
      <c r="CW171" s="35">
        <v>309</v>
      </c>
      <c r="CX171" s="35">
        <v>272</v>
      </c>
      <c r="CY171" s="35">
        <v>137</v>
      </c>
      <c r="CZ171" s="35">
        <v>135</v>
      </c>
      <c r="DA171" s="35">
        <v>161</v>
      </c>
      <c r="DB171" s="35">
        <v>196</v>
      </c>
      <c r="DC171">
        <v>0</v>
      </c>
      <c r="DD171">
        <v>2</v>
      </c>
      <c r="DE171" s="35">
        <f t="shared" si="107"/>
        <v>2</v>
      </c>
      <c r="DF171" s="36">
        <f t="shared" si="108"/>
        <v>0</v>
      </c>
      <c r="DG171" s="37">
        <f t="shared" si="109"/>
        <v>0.79443892750744782</v>
      </c>
      <c r="DH171" s="37">
        <f t="shared" si="110"/>
        <v>0.79443892750744782</v>
      </c>
      <c r="DI171" s="2">
        <v>73.900000000000006</v>
      </c>
      <c r="DJ171">
        <v>4</v>
      </c>
      <c r="DK171">
        <v>3</v>
      </c>
      <c r="DL171">
        <v>7.1</v>
      </c>
      <c r="DM171">
        <v>74</v>
      </c>
      <c r="DN171">
        <v>63</v>
      </c>
      <c r="DO171">
        <v>1.2</v>
      </c>
      <c r="DP171">
        <v>62</v>
      </c>
      <c r="DQ171">
        <v>50</v>
      </c>
      <c r="DR171">
        <v>5.5</v>
      </c>
      <c r="DS171">
        <v>44</v>
      </c>
      <c r="DT171">
        <v>34</v>
      </c>
      <c r="DU171">
        <v>6.6</v>
      </c>
      <c r="DV171" s="39">
        <v>-0.4</v>
      </c>
      <c r="DW171" s="39">
        <v>-0.4</v>
      </c>
      <c r="DX171" s="39">
        <v>0</v>
      </c>
      <c r="DY171" s="39">
        <v>-0.4</v>
      </c>
      <c r="DZ171" s="39">
        <v>0.2</v>
      </c>
      <c r="EA171" s="39">
        <v>-0.60000000000000009</v>
      </c>
    </row>
    <row r="172" spans="1:131" x14ac:dyDescent="0.2">
      <c r="A172" s="12" t="s">
        <v>743</v>
      </c>
      <c r="B172" s="12" t="s">
        <v>145</v>
      </c>
      <c r="C172" t="s">
        <v>980</v>
      </c>
      <c r="D172" t="s">
        <v>223</v>
      </c>
      <c r="E172" s="12" t="s">
        <v>140</v>
      </c>
      <c r="F172">
        <v>6</v>
      </c>
      <c r="G172">
        <v>0</v>
      </c>
      <c r="H172">
        <v>0</v>
      </c>
      <c r="I172" s="31">
        <f t="shared" si="74"/>
        <v>0</v>
      </c>
      <c r="J172">
        <v>0</v>
      </c>
      <c r="K172">
        <v>0</v>
      </c>
      <c r="L172" s="16">
        <f t="shared" si="75"/>
        <v>0</v>
      </c>
      <c r="M172" s="15">
        <v>0</v>
      </c>
      <c r="N172" s="15">
        <v>0</v>
      </c>
      <c r="O172" s="15">
        <v>0</v>
      </c>
      <c r="P172">
        <v>4</v>
      </c>
      <c r="Q172">
        <v>0</v>
      </c>
      <c r="R172">
        <v>1</v>
      </c>
      <c r="S172" s="13">
        <f t="shared" si="76"/>
        <v>0</v>
      </c>
      <c r="T172" s="13">
        <f t="shared" si="77"/>
        <v>0</v>
      </c>
      <c r="U172" s="2">
        <v>42.133333333300001</v>
      </c>
      <c r="V172" s="2">
        <v>7.0166666666999999</v>
      </c>
      <c r="W172">
        <v>7.02</v>
      </c>
      <c r="X172">
        <v>41.84</v>
      </c>
      <c r="Y172" s="32">
        <f t="shared" si="78"/>
        <v>0.14367580843225541</v>
      </c>
      <c r="Z172" s="15">
        <f t="shared" si="79"/>
        <v>0</v>
      </c>
      <c r="AA172">
        <v>1</v>
      </c>
      <c r="AB172">
        <v>8</v>
      </c>
      <c r="AC172">
        <v>1</v>
      </c>
      <c r="AD172" s="13">
        <f t="shared" si="80"/>
        <v>0</v>
      </c>
      <c r="AE172" s="13">
        <f t="shared" si="81"/>
        <v>0</v>
      </c>
      <c r="AF172" s="13">
        <f t="shared" si="82"/>
        <v>0</v>
      </c>
      <c r="AG172">
        <v>0</v>
      </c>
      <c r="AH172">
        <v>0</v>
      </c>
      <c r="AI172" s="17" t="str">
        <f t="shared" si="83"/>
        <v xml:space="preserve"> </v>
      </c>
      <c r="AJ172">
        <v>5</v>
      </c>
      <c r="AK172">
        <v>8</v>
      </c>
      <c r="AL172" s="32">
        <f t="shared" si="84"/>
        <v>0.41935483870967744</v>
      </c>
      <c r="AM172">
        <v>2</v>
      </c>
      <c r="AN172">
        <v>5</v>
      </c>
      <c r="AO172" s="33">
        <f t="shared" si="85"/>
        <v>0.22580645161290322</v>
      </c>
      <c r="AP172">
        <v>4</v>
      </c>
      <c r="AQ172">
        <v>7</v>
      </c>
      <c r="AR172" s="33">
        <f t="shared" si="86"/>
        <v>0.35483870967741937</v>
      </c>
      <c r="AS172" s="33">
        <f t="shared" si="87"/>
        <v>0.65</v>
      </c>
      <c r="AU172">
        <v>18</v>
      </c>
      <c r="AV172">
        <v>16</v>
      </c>
      <c r="AW172">
        <v>10</v>
      </c>
      <c r="AX172" s="2">
        <v>26</v>
      </c>
      <c r="AZ172" s="2">
        <v>31.6</v>
      </c>
      <c r="BA172" s="2">
        <v>22.2</v>
      </c>
      <c r="BB172" s="21">
        <v>-3.2749999999999999</v>
      </c>
      <c r="BD172" s="21">
        <v>-1.26</v>
      </c>
      <c r="BE172" s="2">
        <v>26.7</v>
      </c>
      <c r="BF172" s="2">
        <v>34.200000000000003</v>
      </c>
      <c r="BG172" s="2">
        <v>19.100000000000001</v>
      </c>
      <c r="BH172" s="21">
        <v>-2.6470000000000002</v>
      </c>
      <c r="BI172" s="21">
        <v>-3.5640000000000001</v>
      </c>
      <c r="BJ172" t="s">
        <v>498</v>
      </c>
      <c r="BK172" s="2">
        <v>43</v>
      </c>
      <c r="BL172" t="s">
        <v>1892</v>
      </c>
      <c r="BM172" s="2">
        <v>37</v>
      </c>
      <c r="BN172" t="s">
        <v>2310</v>
      </c>
      <c r="BO172" s="2">
        <v>27.5</v>
      </c>
      <c r="BP172" t="s">
        <v>1909</v>
      </c>
      <c r="BQ172" s="2">
        <v>41.3</v>
      </c>
      <c r="BR172" t="s">
        <v>3066</v>
      </c>
      <c r="BS172" s="2">
        <v>39.299999999999997</v>
      </c>
      <c r="BT172" s="32">
        <f t="shared" si="88"/>
        <v>0</v>
      </c>
      <c r="BU172" s="34">
        <f t="shared" si="89"/>
        <v>0.90625</v>
      </c>
      <c r="BV172" s="35">
        <f t="shared" si="90"/>
        <v>906.25</v>
      </c>
      <c r="BW172" s="32">
        <f t="shared" si="91"/>
        <v>-9.375E-2</v>
      </c>
      <c r="BX172" s="36">
        <f t="shared" si="92"/>
        <v>0</v>
      </c>
      <c r="BY172" s="37">
        <f t="shared" si="93"/>
        <v>4.2755344417849148</v>
      </c>
      <c r="BZ172" s="37">
        <f t="shared" si="94"/>
        <v>14.251781472616383</v>
      </c>
      <c r="CA172" s="37">
        <f t="shared" si="95"/>
        <v>45.605700712372418</v>
      </c>
      <c r="CB172" s="37">
        <f t="shared" si="96"/>
        <v>29.928741092494402</v>
      </c>
      <c r="CC172" s="37">
        <f t="shared" si="97"/>
        <v>68.408551068558637</v>
      </c>
      <c r="CD172" s="38">
        <f t="shared" si="98"/>
        <v>-38.479809976064232</v>
      </c>
      <c r="CE172" s="3">
        <v>0</v>
      </c>
      <c r="CF172" s="3">
        <v>3</v>
      </c>
      <c r="CG172" s="3">
        <v>10</v>
      </c>
      <c r="CH172" s="3">
        <v>29</v>
      </c>
      <c r="CI172" s="3">
        <v>1</v>
      </c>
      <c r="CJ172" s="3">
        <v>9</v>
      </c>
      <c r="CK172" s="3">
        <v>7</v>
      </c>
      <c r="CL172" s="3">
        <v>10</v>
      </c>
      <c r="CM172" s="20">
        <f t="shared" si="99"/>
        <v>-39.865809976064234</v>
      </c>
      <c r="CN172" s="37">
        <f t="shared" si="100"/>
        <v>2.1510516252390053</v>
      </c>
      <c r="CO172" s="37">
        <f t="shared" si="101"/>
        <v>2.3900573613766731</v>
      </c>
      <c r="CP172" s="37">
        <f t="shared" si="102"/>
        <v>30.114722753346079</v>
      </c>
      <c r="CQ172" s="37">
        <f t="shared" si="103"/>
        <v>32.026768642447415</v>
      </c>
      <c r="CR172" s="37">
        <f t="shared" si="104"/>
        <v>53.298279158699799</v>
      </c>
      <c r="CS172" s="37">
        <f t="shared" si="105"/>
        <v>54.493307839388137</v>
      </c>
      <c r="CT172" s="22">
        <f t="shared" si="106"/>
        <v>-37.284781295375893</v>
      </c>
      <c r="CU172" s="35">
        <v>9</v>
      </c>
      <c r="CV172" s="35">
        <v>10</v>
      </c>
      <c r="CW172" s="35">
        <v>117</v>
      </c>
      <c r="CX172" s="35">
        <v>124</v>
      </c>
      <c r="CY172" s="35">
        <v>43</v>
      </c>
      <c r="CZ172" s="35">
        <v>47</v>
      </c>
      <c r="DA172" s="35">
        <v>47</v>
      </c>
      <c r="DB172" s="35">
        <v>54</v>
      </c>
      <c r="DC172">
        <v>0</v>
      </c>
      <c r="DD172">
        <v>0</v>
      </c>
      <c r="DE172" s="35">
        <f t="shared" si="107"/>
        <v>0</v>
      </c>
      <c r="DF172" s="36">
        <f t="shared" si="108"/>
        <v>0</v>
      </c>
      <c r="DG172" s="37">
        <f t="shared" si="109"/>
        <v>0</v>
      </c>
      <c r="DH172" s="37">
        <f t="shared" si="110"/>
        <v>0</v>
      </c>
      <c r="DI172" s="2">
        <v>24.4</v>
      </c>
      <c r="DJ172">
        <v>0</v>
      </c>
      <c r="DK172">
        <v>2</v>
      </c>
      <c r="DL172">
        <v>-53.8</v>
      </c>
      <c r="DM172">
        <v>12</v>
      </c>
      <c r="DN172">
        <v>30</v>
      </c>
      <c r="DO172">
        <v>-24.5</v>
      </c>
      <c r="DP172">
        <v>7</v>
      </c>
      <c r="DQ172">
        <v>25</v>
      </c>
      <c r="DR172">
        <v>-28.9</v>
      </c>
      <c r="DS172">
        <v>6</v>
      </c>
      <c r="DT172">
        <v>17</v>
      </c>
      <c r="DU172">
        <v>-27.5</v>
      </c>
      <c r="DV172" s="39">
        <v>-0.5</v>
      </c>
      <c r="DW172" s="39">
        <v>-0.5</v>
      </c>
      <c r="DX172" s="39">
        <v>-0.1</v>
      </c>
      <c r="DY172" s="39">
        <v>-0.2</v>
      </c>
      <c r="DZ172" s="39">
        <v>0.1</v>
      </c>
      <c r="EA172" s="39">
        <v>-0.7</v>
      </c>
    </row>
    <row r="173" spans="1:131" x14ac:dyDescent="0.2">
      <c r="A173" s="12" t="s">
        <v>985</v>
      </c>
      <c r="B173" s="12" t="s">
        <v>986</v>
      </c>
      <c r="C173" t="s">
        <v>984</v>
      </c>
      <c r="D173" t="s">
        <v>271</v>
      </c>
      <c r="E173" s="12" t="s">
        <v>148</v>
      </c>
      <c r="F173">
        <v>55</v>
      </c>
      <c r="G173">
        <v>3</v>
      </c>
      <c r="H173">
        <v>6</v>
      </c>
      <c r="I173" s="31">
        <f t="shared" si="74"/>
        <v>9</v>
      </c>
      <c r="J173">
        <v>0</v>
      </c>
      <c r="K173">
        <v>5</v>
      </c>
      <c r="L173" s="16">
        <f t="shared" si="75"/>
        <v>1.1354079058031958</v>
      </c>
      <c r="M173" s="15">
        <v>3</v>
      </c>
      <c r="N173" s="15">
        <v>1</v>
      </c>
      <c r="O173" s="15">
        <v>5</v>
      </c>
      <c r="P173">
        <v>58</v>
      </c>
      <c r="Q173">
        <v>22</v>
      </c>
      <c r="R173">
        <v>20</v>
      </c>
      <c r="S173" s="13">
        <f t="shared" si="76"/>
        <v>5.1724137931034482E-2</v>
      </c>
      <c r="T173" s="13">
        <f t="shared" si="77"/>
        <v>0.03</v>
      </c>
      <c r="U173" s="2">
        <v>475.6</v>
      </c>
      <c r="V173" s="2">
        <v>8.6333333332999995</v>
      </c>
      <c r="W173">
        <v>8.6300000000000008</v>
      </c>
      <c r="X173">
        <v>39.299999999999997</v>
      </c>
      <c r="Y173" s="32">
        <f t="shared" si="78"/>
        <v>0.18005424577508869</v>
      </c>
      <c r="Z173" s="15">
        <f t="shared" si="79"/>
        <v>0</v>
      </c>
      <c r="AA173">
        <v>10</v>
      </c>
      <c r="AB173">
        <v>54</v>
      </c>
      <c r="AC173">
        <v>50</v>
      </c>
      <c r="AD173" s="13">
        <f t="shared" si="80"/>
        <v>0.27272727272727271</v>
      </c>
      <c r="AE173" s="13">
        <f t="shared" si="81"/>
        <v>0.54545454545454541</v>
      </c>
      <c r="AF173" s="13">
        <f t="shared" si="82"/>
        <v>0.81818181818181812</v>
      </c>
      <c r="AG173">
        <v>3</v>
      </c>
      <c r="AH173">
        <v>5</v>
      </c>
      <c r="AI173" s="17">
        <f t="shared" si="83"/>
        <v>0.375</v>
      </c>
      <c r="AJ173">
        <v>71</v>
      </c>
      <c r="AK173">
        <v>52</v>
      </c>
      <c r="AL173" s="32">
        <f t="shared" si="84"/>
        <v>0.31297709923664124</v>
      </c>
      <c r="AM173">
        <v>71</v>
      </c>
      <c r="AN173">
        <v>62</v>
      </c>
      <c r="AO173" s="33">
        <f t="shared" si="85"/>
        <v>0.33842239185750639</v>
      </c>
      <c r="AP173">
        <v>68</v>
      </c>
      <c r="AQ173">
        <v>69</v>
      </c>
      <c r="AR173" s="33">
        <f t="shared" si="86"/>
        <v>0.34860050890585242</v>
      </c>
      <c r="AS173" s="33">
        <f t="shared" si="87"/>
        <v>0.48046875</v>
      </c>
      <c r="AT173">
        <v>2</v>
      </c>
      <c r="AU173">
        <v>176</v>
      </c>
      <c r="AV173">
        <v>199</v>
      </c>
      <c r="AW173">
        <v>124</v>
      </c>
      <c r="AX173" s="2">
        <v>27.1</v>
      </c>
      <c r="AY173" s="3">
        <v>14</v>
      </c>
      <c r="AZ173" s="2">
        <v>32.200000000000003</v>
      </c>
      <c r="BA173" s="2">
        <v>23.8</v>
      </c>
      <c r="BB173" s="21">
        <v>-0.45500000000000002</v>
      </c>
      <c r="BC173">
        <v>13</v>
      </c>
      <c r="BD173" s="21">
        <v>-1.208</v>
      </c>
      <c r="BE173" s="2">
        <v>25.7</v>
      </c>
      <c r="BF173" s="2">
        <v>30.1</v>
      </c>
      <c r="BG173" s="2">
        <v>21.4</v>
      </c>
      <c r="BH173" s="21">
        <v>-1.9380000000000002</v>
      </c>
      <c r="BI173" s="21">
        <v>0.24099999999999999</v>
      </c>
      <c r="BJ173" t="s">
        <v>3448</v>
      </c>
      <c r="BK173" s="2">
        <v>71.2</v>
      </c>
      <c r="BL173" t="s">
        <v>2327</v>
      </c>
      <c r="BM173" s="2">
        <v>46.2</v>
      </c>
      <c r="BN173" t="s">
        <v>2143</v>
      </c>
      <c r="BO173" s="2">
        <v>15.5</v>
      </c>
      <c r="BP173" t="s">
        <v>634</v>
      </c>
      <c r="BQ173" s="2">
        <v>34.4</v>
      </c>
      <c r="BR173" t="s">
        <v>783</v>
      </c>
      <c r="BS173" s="2">
        <v>34.4</v>
      </c>
      <c r="BT173" s="32">
        <f t="shared" si="88"/>
        <v>5.1401869158878503E-2</v>
      </c>
      <c r="BU173" s="34">
        <f t="shared" si="89"/>
        <v>0.93805309734513276</v>
      </c>
      <c r="BV173" s="35">
        <f t="shared" si="90"/>
        <v>943.19328426102061</v>
      </c>
      <c r="BW173" s="32">
        <f t="shared" si="91"/>
        <v>-1.0545033495988738E-2</v>
      </c>
      <c r="BX173" s="36">
        <f t="shared" si="92"/>
        <v>1.3899613899667567</v>
      </c>
      <c r="BY173" s="37">
        <f t="shared" si="93"/>
        <v>1.7690417690485993</v>
      </c>
      <c r="BZ173" s="37">
        <f t="shared" si="94"/>
        <v>27.041067041171448</v>
      </c>
      <c r="CA173" s="37">
        <f t="shared" si="95"/>
        <v>28.557388557498818</v>
      </c>
      <c r="CB173" s="37">
        <f t="shared" si="96"/>
        <v>50.417690417885076</v>
      </c>
      <c r="CC173" s="37">
        <f t="shared" si="97"/>
        <v>54.713934714145964</v>
      </c>
      <c r="CD173" s="38">
        <f t="shared" si="98"/>
        <v>-4.2962442962608876</v>
      </c>
      <c r="CE173" s="3">
        <v>11</v>
      </c>
      <c r="CF173" s="3">
        <v>14</v>
      </c>
      <c r="CG173" s="3">
        <v>203</v>
      </c>
      <c r="CH173" s="3">
        <v>212</v>
      </c>
      <c r="CI173" s="3">
        <v>86</v>
      </c>
      <c r="CJ173" s="3">
        <v>96</v>
      </c>
      <c r="CK173" s="3">
        <v>111</v>
      </c>
      <c r="CL173" s="3">
        <v>99</v>
      </c>
      <c r="CM173" s="20">
        <f t="shared" si="99"/>
        <v>-5.3664942962608873</v>
      </c>
      <c r="CN173" s="37">
        <f t="shared" si="100"/>
        <v>2.85912560721721</v>
      </c>
      <c r="CO173" s="37">
        <f t="shared" si="101"/>
        <v>2.0818875780707842</v>
      </c>
      <c r="CP173" s="37">
        <f t="shared" si="102"/>
        <v>30.367800138792504</v>
      </c>
      <c r="CQ173" s="37">
        <f t="shared" si="103"/>
        <v>27.286606523247745</v>
      </c>
      <c r="CR173" s="37">
        <f t="shared" si="104"/>
        <v>55.683553088133245</v>
      </c>
      <c r="CS173" s="37">
        <f t="shared" si="105"/>
        <v>51.880638445523942</v>
      </c>
      <c r="CT173" s="22">
        <f t="shared" si="106"/>
        <v>-8.0991589388701897</v>
      </c>
      <c r="CU173" s="35">
        <v>103</v>
      </c>
      <c r="CV173" s="35">
        <v>75</v>
      </c>
      <c r="CW173" s="35">
        <v>991</v>
      </c>
      <c r="CX173" s="35">
        <v>908</v>
      </c>
      <c r="CY173" s="35">
        <v>436</v>
      </c>
      <c r="CZ173" s="35">
        <v>421</v>
      </c>
      <c r="DA173" s="35">
        <v>465</v>
      </c>
      <c r="DB173" s="35">
        <v>476</v>
      </c>
      <c r="DC173">
        <v>20</v>
      </c>
      <c r="DD173">
        <v>18</v>
      </c>
      <c r="DE173" s="35">
        <f t="shared" si="107"/>
        <v>-2</v>
      </c>
      <c r="DF173" s="36">
        <f t="shared" si="108"/>
        <v>2.5272025272122849</v>
      </c>
      <c r="DG173" s="37">
        <f t="shared" si="109"/>
        <v>2.274482274491056</v>
      </c>
      <c r="DH173" s="37">
        <f t="shared" si="110"/>
        <v>-0.25272025272122844</v>
      </c>
      <c r="DI173" s="2">
        <v>296.39999999999998</v>
      </c>
      <c r="DJ173">
        <v>8</v>
      </c>
      <c r="DK173">
        <v>8</v>
      </c>
      <c r="DL173">
        <v>-10.6</v>
      </c>
      <c r="DM173">
        <v>239</v>
      </c>
      <c r="DN173">
        <v>259</v>
      </c>
      <c r="DO173">
        <v>-3.9</v>
      </c>
      <c r="DP173">
        <v>180</v>
      </c>
      <c r="DQ173">
        <v>190</v>
      </c>
      <c r="DR173">
        <v>-3.2</v>
      </c>
      <c r="DS173">
        <v>130</v>
      </c>
      <c r="DT173">
        <v>131</v>
      </c>
      <c r="DU173">
        <v>-2.5</v>
      </c>
      <c r="DV173" s="39">
        <v>-0.4</v>
      </c>
      <c r="DW173" s="39">
        <v>-0.4</v>
      </c>
      <c r="DX173" s="39">
        <v>0.2</v>
      </c>
      <c r="DY173" s="39">
        <v>-1.2</v>
      </c>
      <c r="DZ173" s="39">
        <v>-0.9</v>
      </c>
      <c r="EA173" s="39">
        <v>-2.2999999999999998</v>
      </c>
    </row>
    <row r="174" spans="1:131" x14ac:dyDescent="0.2">
      <c r="A174" s="12" t="s">
        <v>990</v>
      </c>
      <c r="B174" s="12" t="s">
        <v>991</v>
      </c>
      <c r="C174" t="s">
        <v>989</v>
      </c>
      <c r="D174" t="s">
        <v>147</v>
      </c>
      <c r="E174" s="12" t="s">
        <v>170</v>
      </c>
      <c r="F174">
        <v>80</v>
      </c>
      <c r="G174">
        <v>25</v>
      </c>
      <c r="H174">
        <v>41</v>
      </c>
      <c r="I174" s="31">
        <f t="shared" si="74"/>
        <v>66</v>
      </c>
      <c r="J174">
        <v>24</v>
      </c>
      <c r="K174">
        <v>12</v>
      </c>
      <c r="L174" s="16">
        <f t="shared" si="75"/>
        <v>2.8834951456311377</v>
      </c>
      <c r="M174" s="15">
        <v>23</v>
      </c>
      <c r="N174" s="15">
        <v>23</v>
      </c>
      <c r="O174" s="15">
        <v>16</v>
      </c>
      <c r="P174">
        <v>178</v>
      </c>
      <c r="Q174">
        <v>64</v>
      </c>
      <c r="R174">
        <v>52</v>
      </c>
      <c r="S174" s="13">
        <f t="shared" si="76"/>
        <v>0.1404494382022472</v>
      </c>
      <c r="T174" s="13">
        <f t="shared" si="77"/>
        <v>8.5034013605442174E-2</v>
      </c>
      <c r="U174" s="2">
        <v>1373.3333333333001</v>
      </c>
      <c r="V174" s="2">
        <v>17.166666666699999</v>
      </c>
      <c r="W174">
        <v>16.36</v>
      </c>
      <c r="X174">
        <v>31.92</v>
      </c>
      <c r="Y174" s="32">
        <f t="shared" si="78"/>
        <v>0.3388566694283347</v>
      </c>
      <c r="Z174" s="15">
        <f t="shared" si="79"/>
        <v>225.48148148148147</v>
      </c>
      <c r="AA174">
        <v>26</v>
      </c>
      <c r="AB174">
        <v>42</v>
      </c>
      <c r="AC174">
        <v>75</v>
      </c>
      <c r="AD174" s="13">
        <f t="shared" si="80"/>
        <v>0.30864197530864196</v>
      </c>
      <c r="AE174" s="13">
        <f t="shared" si="81"/>
        <v>0.48148148148148145</v>
      </c>
      <c r="AF174" s="13">
        <f t="shared" si="82"/>
        <v>0.79012345679012341</v>
      </c>
      <c r="AG174">
        <v>697</v>
      </c>
      <c r="AH174">
        <v>681</v>
      </c>
      <c r="AI174" s="17">
        <f t="shared" si="83"/>
        <v>0.50580551523947748</v>
      </c>
      <c r="AJ174">
        <v>208</v>
      </c>
      <c r="AK174">
        <v>215</v>
      </c>
      <c r="AL174" s="32">
        <f t="shared" si="84"/>
        <v>0.31379821958456972</v>
      </c>
      <c r="AM174">
        <v>195</v>
      </c>
      <c r="AN174">
        <v>205</v>
      </c>
      <c r="AO174" s="33">
        <f t="shared" si="85"/>
        <v>0.29673590504451036</v>
      </c>
      <c r="AP174">
        <v>276</v>
      </c>
      <c r="AQ174">
        <v>249</v>
      </c>
      <c r="AR174" s="33">
        <f t="shared" si="86"/>
        <v>0.38946587537091987</v>
      </c>
      <c r="AS174" s="33">
        <f t="shared" si="87"/>
        <v>0.5139732685297691</v>
      </c>
      <c r="AT174">
        <v>11</v>
      </c>
      <c r="AU174">
        <v>492</v>
      </c>
      <c r="AV174">
        <v>418</v>
      </c>
      <c r="AW174">
        <v>494</v>
      </c>
      <c r="AX174" s="2">
        <v>30</v>
      </c>
      <c r="AY174" s="3">
        <v>1</v>
      </c>
      <c r="AZ174" s="2">
        <v>34.700000000000003</v>
      </c>
      <c r="BA174" s="2">
        <v>26.8</v>
      </c>
      <c r="BB174" s="21">
        <v>1.054</v>
      </c>
      <c r="BC174">
        <v>3</v>
      </c>
      <c r="BD174" s="21">
        <v>0.63</v>
      </c>
      <c r="BE174" s="2">
        <v>30.4</v>
      </c>
      <c r="BF174" s="2">
        <v>32.799999999999997</v>
      </c>
      <c r="BG174" s="2">
        <v>28.1</v>
      </c>
      <c r="BH174" s="21">
        <v>3.4460000000000002</v>
      </c>
      <c r="BI174" s="21">
        <v>-0.186</v>
      </c>
      <c r="BJ174" t="s">
        <v>2129</v>
      </c>
      <c r="BK174" s="2">
        <v>80.8</v>
      </c>
      <c r="BL174" t="s">
        <v>1146</v>
      </c>
      <c r="BM174" s="2">
        <v>34.700000000000003</v>
      </c>
      <c r="BN174" t="s">
        <v>3313</v>
      </c>
      <c r="BO174" s="2">
        <v>14</v>
      </c>
      <c r="BP174" t="s">
        <v>2695</v>
      </c>
      <c r="BQ174" s="2">
        <v>35.299999999999997</v>
      </c>
      <c r="BR174" t="s">
        <v>2634</v>
      </c>
      <c r="BS174" s="2">
        <v>33.700000000000003</v>
      </c>
      <c r="BT174" s="32">
        <f t="shared" si="88"/>
        <v>0.10643889618922471</v>
      </c>
      <c r="BU174" s="34">
        <f t="shared" si="89"/>
        <v>0.90553745928338758</v>
      </c>
      <c r="BV174" s="35">
        <f t="shared" si="90"/>
        <v>916.18134890230999</v>
      </c>
      <c r="BW174" s="32">
        <f t="shared" si="91"/>
        <v>1.1976355472612291E-2</v>
      </c>
      <c r="BX174" s="36">
        <f t="shared" si="92"/>
        <v>3.5388349514494397</v>
      </c>
      <c r="BY174" s="37">
        <f t="shared" si="93"/>
        <v>2.5339805825193515</v>
      </c>
      <c r="BZ174" s="37">
        <f t="shared" si="94"/>
        <v>33.247572815469425</v>
      </c>
      <c r="CA174" s="37">
        <f t="shared" si="95"/>
        <v>26.825242718394517</v>
      </c>
      <c r="CB174" s="37">
        <f t="shared" si="96"/>
        <v>61.645631067841478</v>
      </c>
      <c r="CC174" s="37">
        <f t="shared" si="97"/>
        <v>53.825242718342089</v>
      </c>
      <c r="CD174" s="38">
        <f t="shared" si="98"/>
        <v>7.8203883494993889</v>
      </c>
      <c r="CE174" s="3">
        <v>81</v>
      </c>
      <c r="CF174" s="3">
        <v>58</v>
      </c>
      <c r="CG174" s="3">
        <v>680</v>
      </c>
      <c r="CH174" s="3">
        <v>556</v>
      </c>
      <c r="CI174" s="3">
        <v>300</v>
      </c>
      <c r="CJ174" s="3">
        <v>295</v>
      </c>
      <c r="CK174" s="3">
        <v>323</v>
      </c>
      <c r="CL174" s="3">
        <v>350</v>
      </c>
      <c r="CM174" s="20">
        <f t="shared" si="99"/>
        <v>8.2110299047849313</v>
      </c>
      <c r="CN174" s="37">
        <f t="shared" si="100"/>
        <v>1.9736842105263157</v>
      </c>
      <c r="CO174" s="37">
        <f t="shared" si="101"/>
        <v>2.208646616541353</v>
      </c>
      <c r="CP174" s="37">
        <f t="shared" si="102"/>
        <v>25.681390977443606</v>
      </c>
      <c r="CQ174" s="37">
        <f t="shared" si="103"/>
        <v>27.70206766917293</v>
      </c>
      <c r="CR174" s="37">
        <f t="shared" si="104"/>
        <v>46.381578947368411</v>
      </c>
      <c r="CS174" s="37">
        <f t="shared" si="105"/>
        <v>54.605263157894733</v>
      </c>
      <c r="CT174" s="22">
        <f t="shared" si="106"/>
        <v>16.044072560025711</v>
      </c>
      <c r="CU174" s="35">
        <v>84</v>
      </c>
      <c r="CV174" s="35">
        <v>94</v>
      </c>
      <c r="CW174" s="35">
        <v>1009</v>
      </c>
      <c r="CX174" s="35">
        <v>1085</v>
      </c>
      <c r="CY174" s="35">
        <v>362</v>
      </c>
      <c r="CZ174" s="35">
        <v>511</v>
      </c>
      <c r="DA174" s="35">
        <v>634</v>
      </c>
      <c r="DB174" s="35">
        <v>519</v>
      </c>
      <c r="DC174">
        <v>21</v>
      </c>
      <c r="DD174">
        <v>26</v>
      </c>
      <c r="DE174" s="35">
        <f t="shared" si="107"/>
        <v>5</v>
      </c>
      <c r="DF174" s="36">
        <f t="shared" si="108"/>
        <v>0.91747572815355838</v>
      </c>
      <c r="DG174" s="37">
        <f t="shared" si="109"/>
        <v>1.135922330094882</v>
      </c>
      <c r="DH174" s="37">
        <f t="shared" si="110"/>
        <v>0.21844660194132343</v>
      </c>
      <c r="DI174" s="2">
        <v>782.6</v>
      </c>
      <c r="DJ174">
        <v>43</v>
      </c>
      <c r="DK174">
        <v>29</v>
      </c>
      <c r="DL174">
        <v>11.2</v>
      </c>
      <c r="DM174">
        <v>839</v>
      </c>
      <c r="DN174">
        <v>709</v>
      </c>
      <c r="DO174">
        <v>7.1</v>
      </c>
      <c r="DP174">
        <v>629</v>
      </c>
      <c r="DQ174">
        <v>521</v>
      </c>
      <c r="DR174">
        <v>7.3</v>
      </c>
      <c r="DS174">
        <v>442</v>
      </c>
      <c r="DT174">
        <v>358</v>
      </c>
      <c r="DU174">
        <v>6.1</v>
      </c>
      <c r="DV174" s="39">
        <v>18.899999999999999</v>
      </c>
      <c r="DW174" s="39">
        <v>18.899999999999999</v>
      </c>
      <c r="DX174" s="39">
        <v>-0.5</v>
      </c>
      <c r="DY174" s="39">
        <v>1.5</v>
      </c>
      <c r="DZ174" s="39">
        <v>-6.8</v>
      </c>
      <c r="EA174" s="39">
        <v>13.1</v>
      </c>
    </row>
    <row r="175" spans="1:131" x14ac:dyDescent="0.2">
      <c r="A175" s="12" t="s">
        <v>336</v>
      </c>
      <c r="B175" s="12" t="s">
        <v>995</v>
      </c>
      <c r="C175" t="s">
        <v>994</v>
      </c>
      <c r="D175" t="s">
        <v>343</v>
      </c>
      <c r="E175" s="12" t="s">
        <v>170</v>
      </c>
      <c r="F175">
        <v>77</v>
      </c>
      <c r="G175">
        <v>9</v>
      </c>
      <c r="H175">
        <v>21</v>
      </c>
      <c r="I175" s="31">
        <f t="shared" si="74"/>
        <v>30</v>
      </c>
      <c r="J175">
        <v>13</v>
      </c>
      <c r="K175">
        <v>8</v>
      </c>
      <c r="L175" s="16">
        <f t="shared" si="75"/>
        <v>1.8260825456942724</v>
      </c>
      <c r="M175" s="15">
        <v>9</v>
      </c>
      <c r="N175" s="15">
        <v>12</v>
      </c>
      <c r="O175" s="15">
        <v>8</v>
      </c>
      <c r="P175">
        <v>108</v>
      </c>
      <c r="Q175">
        <v>31</v>
      </c>
      <c r="R175">
        <v>45</v>
      </c>
      <c r="S175" s="13">
        <f t="shared" si="76"/>
        <v>8.3333333333333329E-2</v>
      </c>
      <c r="T175" s="13">
        <f t="shared" si="77"/>
        <v>4.8913043478260872E-2</v>
      </c>
      <c r="U175" s="2">
        <v>985.71666666670001</v>
      </c>
      <c r="V175" s="2">
        <v>12.8</v>
      </c>
      <c r="W175">
        <v>12.48</v>
      </c>
      <c r="X175">
        <v>37.049999999999997</v>
      </c>
      <c r="Y175" s="32">
        <f t="shared" si="78"/>
        <v>0.25196850393700787</v>
      </c>
      <c r="Z175" s="15">
        <f t="shared" si="79"/>
        <v>141.64583333333331</v>
      </c>
      <c r="AA175">
        <v>22</v>
      </c>
      <c r="AB175">
        <v>16</v>
      </c>
      <c r="AC175">
        <v>61</v>
      </c>
      <c r="AD175" s="13">
        <f t="shared" si="80"/>
        <v>0.1875</v>
      </c>
      <c r="AE175" s="13">
        <f t="shared" si="81"/>
        <v>0.41666666666666669</v>
      </c>
      <c r="AF175" s="13">
        <f t="shared" si="82"/>
        <v>0.60416666666666674</v>
      </c>
      <c r="AG175">
        <v>362</v>
      </c>
      <c r="AH175">
        <v>283</v>
      </c>
      <c r="AI175" s="17">
        <f t="shared" si="83"/>
        <v>0.5612403100775194</v>
      </c>
      <c r="AJ175">
        <v>172</v>
      </c>
      <c r="AK175">
        <v>162</v>
      </c>
      <c r="AL175" s="32">
        <f t="shared" si="84"/>
        <v>0.35120925341745529</v>
      </c>
      <c r="AM175">
        <v>224</v>
      </c>
      <c r="AN175">
        <v>137</v>
      </c>
      <c r="AO175" s="33">
        <f t="shared" si="85"/>
        <v>0.37960042060988436</v>
      </c>
      <c r="AP175">
        <v>143</v>
      </c>
      <c r="AQ175">
        <v>113</v>
      </c>
      <c r="AR175" s="33">
        <f t="shared" si="86"/>
        <v>0.26919032597266035</v>
      </c>
      <c r="AS175" s="33">
        <f t="shared" si="87"/>
        <v>0.48057553956834531</v>
      </c>
      <c r="AT175">
        <v>5</v>
      </c>
      <c r="AU175">
        <v>394</v>
      </c>
      <c r="AV175">
        <v>365</v>
      </c>
      <c r="AW175">
        <v>293</v>
      </c>
      <c r="AX175" s="2">
        <v>28.2</v>
      </c>
      <c r="AY175" s="3">
        <v>7</v>
      </c>
      <c r="AZ175" s="2">
        <v>32.799999999999997</v>
      </c>
      <c r="BA175" s="2">
        <v>25.1</v>
      </c>
      <c r="BB175" s="21">
        <v>0.60299999999999998</v>
      </c>
      <c r="BC175">
        <v>7</v>
      </c>
      <c r="BD175" s="21">
        <v>0.83</v>
      </c>
      <c r="BE175" s="2">
        <v>29.2</v>
      </c>
      <c r="BF175" s="2">
        <v>32.9</v>
      </c>
      <c r="BG175" s="2">
        <v>25.5</v>
      </c>
      <c r="BH175" s="21">
        <v>0.86199999999999999</v>
      </c>
      <c r="BI175" s="21">
        <v>-2.79</v>
      </c>
      <c r="BJ175" t="s">
        <v>3218</v>
      </c>
      <c r="BK175" s="2">
        <v>40.700000000000003</v>
      </c>
      <c r="BL175" t="s">
        <v>573</v>
      </c>
      <c r="BM175" s="2">
        <v>36.4</v>
      </c>
      <c r="BN175" t="s">
        <v>3256</v>
      </c>
      <c r="BO175" s="2">
        <v>21.2</v>
      </c>
      <c r="BP175" t="s">
        <v>1219</v>
      </c>
      <c r="BQ175" s="2">
        <v>36</v>
      </c>
      <c r="BR175" t="s">
        <v>3613</v>
      </c>
      <c r="BS175" s="2">
        <v>31.6</v>
      </c>
      <c r="BT175" s="32">
        <f t="shared" si="88"/>
        <v>9.1778202676864248E-2</v>
      </c>
      <c r="BU175" s="34">
        <f t="shared" si="89"/>
        <v>0.90717299578059074</v>
      </c>
      <c r="BV175" s="35">
        <f t="shared" si="90"/>
        <v>916.35081604827724</v>
      </c>
      <c r="BW175" s="32">
        <f t="shared" si="91"/>
        <v>-1.0488015425450109E-3</v>
      </c>
      <c r="BX175" s="36">
        <f t="shared" si="92"/>
        <v>2.9220779220779223</v>
      </c>
      <c r="BY175" s="37">
        <f t="shared" si="93"/>
        <v>2.6785714285714288</v>
      </c>
      <c r="BZ175" s="37">
        <f t="shared" si="94"/>
        <v>31.838474025974023</v>
      </c>
      <c r="CA175" s="37">
        <f t="shared" si="95"/>
        <v>28.855519480519479</v>
      </c>
      <c r="CB175" s="37">
        <f t="shared" si="96"/>
        <v>56.067370129870127</v>
      </c>
      <c r="CC175" s="37">
        <f t="shared" si="97"/>
        <v>54.788961038961041</v>
      </c>
      <c r="CD175" s="38">
        <f t="shared" si="98"/>
        <v>1.2784090909090864</v>
      </c>
      <c r="CE175" s="3">
        <v>48</v>
      </c>
      <c r="CF175" s="3">
        <v>44</v>
      </c>
      <c r="CG175" s="3">
        <v>475</v>
      </c>
      <c r="CH175" s="3">
        <v>430</v>
      </c>
      <c r="CI175" s="3">
        <v>168</v>
      </c>
      <c r="CJ175" s="3">
        <v>209</v>
      </c>
      <c r="CK175" s="3">
        <v>217</v>
      </c>
      <c r="CL175" s="3">
        <v>230</v>
      </c>
      <c r="CM175" s="20">
        <f t="shared" si="99"/>
        <v>5.2745961412687983</v>
      </c>
      <c r="CN175" s="37">
        <f t="shared" si="100"/>
        <v>2.1241915978758081</v>
      </c>
      <c r="CO175" s="37">
        <f t="shared" si="101"/>
        <v>2.5868867974131136</v>
      </c>
      <c r="CP175" s="37">
        <f t="shared" si="102"/>
        <v>27.320048372679953</v>
      </c>
      <c r="CQ175" s="37">
        <f t="shared" si="103"/>
        <v>28.876386771123617</v>
      </c>
      <c r="CR175" s="37">
        <f t="shared" si="104"/>
        <v>49.424259950575745</v>
      </c>
      <c r="CS175" s="37">
        <f t="shared" si="105"/>
        <v>55.376202744623797</v>
      </c>
      <c r="CT175" s="22">
        <f t="shared" si="106"/>
        <v>7.2303518849571375</v>
      </c>
      <c r="CU175" s="35">
        <v>101</v>
      </c>
      <c r="CV175" s="35">
        <v>123</v>
      </c>
      <c r="CW175" s="35">
        <v>1198</v>
      </c>
      <c r="CX175" s="35">
        <v>1250</v>
      </c>
      <c r="CY175" s="35">
        <v>490</v>
      </c>
      <c r="CZ175" s="35">
        <v>528</v>
      </c>
      <c r="DA175" s="35">
        <v>732</v>
      </c>
      <c r="DB175" s="35">
        <v>561</v>
      </c>
      <c r="DC175">
        <v>12</v>
      </c>
      <c r="DD175">
        <v>10</v>
      </c>
      <c r="DE175" s="35">
        <f t="shared" si="107"/>
        <v>-2</v>
      </c>
      <c r="DF175" s="36">
        <f t="shared" si="108"/>
        <v>0.73051948051948057</v>
      </c>
      <c r="DG175" s="37">
        <f t="shared" si="109"/>
        <v>0.60876623376623373</v>
      </c>
      <c r="DH175" s="37">
        <f t="shared" si="110"/>
        <v>-0.12175324675324674</v>
      </c>
      <c r="DI175" s="2">
        <v>549.6</v>
      </c>
      <c r="DJ175">
        <v>26</v>
      </c>
      <c r="DK175">
        <v>19</v>
      </c>
      <c r="DL175">
        <v>10.5</v>
      </c>
      <c r="DM175">
        <v>492</v>
      </c>
      <c r="DN175">
        <v>467</v>
      </c>
      <c r="DO175">
        <v>2.7</v>
      </c>
      <c r="DP175">
        <v>357</v>
      </c>
      <c r="DQ175">
        <v>337</v>
      </c>
      <c r="DR175">
        <v>1.3</v>
      </c>
      <c r="DS175">
        <v>289</v>
      </c>
      <c r="DT175">
        <v>231</v>
      </c>
      <c r="DU175">
        <v>4.5999999999999996</v>
      </c>
      <c r="DV175" s="39">
        <v>5.5</v>
      </c>
      <c r="DW175" s="39">
        <v>5.5</v>
      </c>
      <c r="DX175" s="39">
        <v>-0.7</v>
      </c>
      <c r="DY175" s="39">
        <v>0.2</v>
      </c>
      <c r="DZ175" s="39">
        <v>-1.4</v>
      </c>
      <c r="EA175" s="39">
        <v>3.6</v>
      </c>
    </row>
    <row r="176" spans="1:131" x14ac:dyDescent="0.2">
      <c r="A176" s="12" t="s">
        <v>234</v>
      </c>
      <c r="B176" s="12" t="s">
        <v>999</v>
      </c>
      <c r="C176" t="s">
        <v>998</v>
      </c>
      <c r="D176" t="s">
        <v>155</v>
      </c>
      <c r="E176" s="12" t="s">
        <v>178</v>
      </c>
      <c r="F176">
        <v>4</v>
      </c>
      <c r="G176">
        <v>0</v>
      </c>
      <c r="H176">
        <v>0</v>
      </c>
      <c r="I176" s="31">
        <f t="shared" si="74"/>
        <v>0</v>
      </c>
      <c r="J176">
        <v>0</v>
      </c>
      <c r="K176">
        <v>0</v>
      </c>
      <c r="L176" s="16">
        <f t="shared" si="75"/>
        <v>0</v>
      </c>
      <c r="M176" s="15">
        <v>0</v>
      </c>
      <c r="N176" s="15">
        <v>0</v>
      </c>
      <c r="O176" s="15">
        <v>0</v>
      </c>
      <c r="P176">
        <v>6</v>
      </c>
      <c r="Q176">
        <v>2</v>
      </c>
      <c r="R176">
        <v>2</v>
      </c>
      <c r="S176" s="13">
        <f t="shared" si="76"/>
        <v>0</v>
      </c>
      <c r="T176" s="13">
        <f t="shared" si="77"/>
        <v>0</v>
      </c>
      <c r="U176" s="2">
        <v>42.383333333300001</v>
      </c>
      <c r="V176" s="2">
        <v>10.583333333300001</v>
      </c>
      <c r="W176">
        <v>10.6</v>
      </c>
      <c r="X176">
        <v>41.05</v>
      </c>
      <c r="Y176" s="32">
        <f t="shared" si="78"/>
        <v>0.20522749273959343</v>
      </c>
      <c r="Z176" s="15">
        <f t="shared" si="79"/>
        <v>0</v>
      </c>
      <c r="AA176">
        <v>4</v>
      </c>
      <c r="AB176">
        <v>10</v>
      </c>
      <c r="AC176">
        <v>4</v>
      </c>
      <c r="AD176" s="13">
        <f t="shared" si="80"/>
        <v>0</v>
      </c>
      <c r="AE176" s="13">
        <f t="shared" si="81"/>
        <v>0</v>
      </c>
      <c r="AF176" s="13">
        <f t="shared" si="82"/>
        <v>0</v>
      </c>
      <c r="AI176" s="17" t="str">
        <f t="shared" si="83"/>
        <v xml:space="preserve"> </v>
      </c>
      <c r="AJ176">
        <v>7</v>
      </c>
      <c r="AK176">
        <v>10</v>
      </c>
      <c r="AL176" s="32">
        <f t="shared" si="84"/>
        <v>0.4358974358974359</v>
      </c>
      <c r="AM176">
        <v>3</v>
      </c>
      <c r="AN176">
        <v>3</v>
      </c>
      <c r="AO176" s="33">
        <f t="shared" si="85"/>
        <v>0.15384615384615385</v>
      </c>
      <c r="AP176">
        <v>7</v>
      </c>
      <c r="AQ176">
        <v>9</v>
      </c>
      <c r="AR176" s="33">
        <f t="shared" si="86"/>
        <v>0.41025641025641024</v>
      </c>
      <c r="AS176" s="33">
        <f t="shared" si="87"/>
        <v>0.73913043478260865</v>
      </c>
      <c r="AU176">
        <v>17</v>
      </c>
      <c r="AV176">
        <v>13</v>
      </c>
      <c r="AW176">
        <v>9</v>
      </c>
      <c r="AX176" s="2">
        <v>24</v>
      </c>
      <c r="AZ176" s="2">
        <v>28.6</v>
      </c>
      <c r="BA176" s="2">
        <v>20.9</v>
      </c>
      <c r="BB176" s="21">
        <v>-4.3470000000000004</v>
      </c>
      <c r="BD176" s="21">
        <v>4.5739999999999998</v>
      </c>
      <c r="BE176" s="2">
        <v>20.3</v>
      </c>
      <c r="BF176" s="2">
        <v>21.3</v>
      </c>
      <c r="BG176" s="2">
        <v>19.899999999999999</v>
      </c>
      <c r="BH176" s="21">
        <v>-4.5869999999999997</v>
      </c>
      <c r="BI176" s="21">
        <v>-13.191000000000001</v>
      </c>
      <c r="BK176" s="2">
        <v>0</v>
      </c>
      <c r="BM176" s="2">
        <v>0</v>
      </c>
      <c r="BO176" s="2">
        <v>0</v>
      </c>
      <c r="BQ176" s="2">
        <v>0</v>
      </c>
      <c r="BS176" s="2">
        <v>0</v>
      </c>
      <c r="BT176" s="32">
        <f t="shared" si="88"/>
        <v>0</v>
      </c>
      <c r="BU176" s="34">
        <f t="shared" si="89"/>
        <v>0.78947368421052633</v>
      </c>
      <c r="BV176" s="35">
        <f t="shared" si="90"/>
        <v>789.47368421052636</v>
      </c>
      <c r="BW176" s="32">
        <f t="shared" si="91"/>
        <v>-0.21052631578947367</v>
      </c>
      <c r="BX176" s="36">
        <f t="shared" si="92"/>
        <v>0</v>
      </c>
      <c r="BY176" s="37">
        <f t="shared" si="93"/>
        <v>5.6692913386005328</v>
      </c>
      <c r="BZ176" s="37">
        <f t="shared" si="94"/>
        <v>29.763779527652797</v>
      </c>
      <c r="CA176" s="37">
        <f t="shared" si="95"/>
        <v>26.929133858352532</v>
      </c>
      <c r="CB176" s="37">
        <f t="shared" si="96"/>
        <v>58.110236220655466</v>
      </c>
      <c r="CC176" s="37">
        <f t="shared" si="97"/>
        <v>63.779527559255989</v>
      </c>
      <c r="CD176" s="38">
        <f t="shared" si="98"/>
        <v>-5.669291338600523</v>
      </c>
      <c r="CE176" s="3">
        <v>0</v>
      </c>
      <c r="CF176" s="3">
        <v>4</v>
      </c>
      <c r="CG176" s="3">
        <v>21</v>
      </c>
      <c r="CH176" s="3">
        <v>15</v>
      </c>
      <c r="CI176" s="3">
        <v>10</v>
      </c>
      <c r="CJ176" s="3">
        <v>11</v>
      </c>
      <c r="CK176" s="3">
        <v>15</v>
      </c>
      <c r="CL176" s="3">
        <v>10</v>
      </c>
      <c r="CM176" s="20">
        <f t="shared" si="99"/>
        <v>6.2665782266168648</v>
      </c>
      <c r="CN176" s="37">
        <f t="shared" si="100"/>
        <v>1.8270401948842876</v>
      </c>
      <c r="CO176" s="37">
        <f t="shared" si="101"/>
        <v>2.557856272838003</v>
      </c>
      <c r="CP176" s="37">
        <f t="shared" si="102"/>
        <v>22.289890377588307</v>
      </c>
      <c r="CQ176" s="37">
        <f t="shared" si="103"/>
        <v>33.617539585870894</v>
      </c>
      <c r="CR176" s="37">
        <f t="shared" si="104"/>
        <v>45.676004872107193</v>
      </c>
      <c r="CS176" s="37">
        <f t="shared" si="105"/>
        <v>62.850182704019495</v>
      </c>
      <c r="CT176" s="22">
        <f t="shared" si="106"/>
        <v>11.50488649331178</v>
      </c>
      <c r="CU176" s="35">
        <v>5</v>
      </c>
      <c r="CV176" s="35">
        <v>7</v>
      </c>
      <c r="CW176" s="35">
        <v>56</v>
      </c>
      <c r="CX176" s="35">
        <v>85</v>
      </c>
      <c r="CY176" s="35">
        <v>27</v>
      </c>
      <c r="CZ176" s="35">
        <v>27</v>
      </c>
      <c r="DA176" s="35">
        <v>53</v>
      </c>
      <c r="DB176" s="35">
        <v>37</v>
      </c>
      <c r="DC176">
        <v>0</v>
      </c>
      <c r="DD176">
        <v>0</v>
      </c>
      <c r="DE176" s="35">
        <f t="shared" si="107"/>
        <v>0</v>
      </c>
      <c r="DF176" s="36">
        <f t="shared" si="108"/>
        <v>0</v>
      </c>
      <c r="DG176" s="37">
        <f t="shared" si="109"/>
        <v>0</v>
      </c>
      <c r="DH176" s="37">
        <f t="shared" si="110"/>
        <v>0</v>
      </c>
      <c r="DI176" s="2">
        <v>23.7</v>
      </c>
      <c r="DJ176">
        <v>0</v>
      </c>
      <c r="DK176">
        <v>2</v>
      </c>
      <c r="DL176">
        <v>-40</v>
      </c>
      <c r="DM176">
        <v>21</v>
      </c>
      <c r="DN176">
        <v>23</v>
      </c>
      <c r="DO176">
        <v>8.1999999999999993</v>
      </c>
      <c r="DP176">
        <v>16</v>
      </c>
      <c r="DQ176">
        <v>13</v>
      </c>
      <c r="DR176">
        <v>17.600000000000001</v>
      </c>
      <c r="DS176">
        <v>11</v>
      </c>
      <c r="DT176">
        <v>9</v>
      </c>
      <c r="DU176">
        <v>19.399999999999999</v>
      </c>
      <c r="DV176" s="39">
        <v>-0.2</v>
      </c>
      <c r="DW176" s="39">
        <v>-0.2</v>
      </c>
      <c r="DX176" s="39">
        <v>-0.2</v>
      </c>
      <c r="DY176" s="39">
        <v>-0.1</v>
      </c>
      <c r="DZ176" s="39">
        <v>0.4</v>
      </c>
      <c r="EA176" s="39">
        <v>-0.2</v>
      </c>
    </row>
    <row r="177" spans="1:131" x14ac:dyDescent="0.2">
      <c r="A177" s="12" t="s">
        <v>145</v>
      </c>
      <c r="B177" s="12" t="s">
        <v>1003</v>
      </c>
      <c r="C177" t="s">
        <v>1002</v>
      </c>
      <c r="D177" t="s">
        <v>338</v>
      </c>
      <c r="E177" s="12" t="s">
        <v>229</v>
      </c>
      <c r="F177">
        <v>2</v>
      </c>
      <c r="G177">
        <v>0</v>
      </c>
      <c r="H177">
        <v>0</v>
      </c>
      <c r="I177" s="31">
        <f t="shared" si="74"/>
        <v>0</v>
      </c>
      <c r="J177">
        <v>0</v>
      </c>
      <c r="K177">
        <v>0</v>
      </c>
      <c r="L177" s="16">
        <f t="shared" si="75"/>
        <v>0</v>
      </c>
      <c r="M177" s="15">
        <v>0</v>
      </c>
      <c r="N177" s="15">
        <v>0</v>
      </c>
      <c r="O177" s="15">
        <v>0</v>
      </c>
      <c r="P177">
        <v>4</v>
      </c>
      <c r="Q177">
        <v>0</v>
      </c>
      <c r="R177">
        <v>0</v>
      </c>
      <c r="S177" s="13">
        <f t="shared" si="76"/>
        <v>0</v>
      </c>
      <c r="T177" s="13">
        <f t="shared" si="77"/>
        <v>0</v>
      </c>
      <c r="U177" s="2">
        <v>17.883333333300001</v>
      </c>
      <c r="V177" s="2">
        <v>8.9333333333000002</v>
      </c>
      <c r="W177">
        <v>8.8000000000000007</v>
      </c>
      <c r="X177">
        <v>43.58</v>
      </c>
      <c r="Y177" s="32">
        <f t="shared" si="78"/>
        <v>0.16800305460099277</v>
      </c>
      <c r="Z177" s="15">
        <f t="shared" si="79"/>
        <v>0</v>
      </c>
      <c r="AA177">
        <v>0</v>
      </c>
      <c r="AB177">
        <v>1</v>
      </c>
      <c r="AC177">
        <v>4</v>
      </c>
      <c r="AD177" s="13">
        <f t="shared" si="80"/>
        <v>0</v>
      </c>
      <c r="AE177" s="13">
        <f t="shared" si="81"/>
        <v>0</v>
      </c>
      <c r="AF177" s="13">
        <f t="shared" si="82"/>
        <v>0</v>
      </c>
      <c r="AG177">
        <v>2</v>
      </c>
      <c r="AH177">
        <v>4</v>
      </c>
      <c r="AI177" s="17">
        <f t="shared" si="83"/>
        <v>0.33333333333333331</v>
      </c>
      <c r="AJ177">
        <v>1</v>
      </c>
      <c r="AK177">
        <v>4</v>
      </c>
      <c r="AL177" s="32">
        <f t="shared" si="84"/>
        <v>0.35714285714285715</v>
      </c>
      <c r="AM177">
        <v>1</v>
      </c>
      <c r="AN177">
        <v>0</v>
      </c>
      <c r="AO177" s="33">
        <f t="shared" si="85"/>
        <v>7.1428571428571425E-2</v>
      </c>
      <c r="AP177">
        <v>2</v>
      </c>
      <c r="AQ177">
        <v>6</v>
      </c>
      <c r="AR177" s="33">
        <f t="shared" si="86"/>
        <v>0.5714285714285714</v>
      </c>
      <c r="AS177" s="33">
        <f t="shared" si="87"/>
        <v>0.83333333333333337</v>
      </c>
      <c r="AU177">
        <v>10</v>
      </c>
      <c r="AV177">
        <v>3</v>
      </c>
      <c r="AW177">
        <v>6</v>
      </c>
      <c r="AX177" s="2">
        <v>27.5</v>
      </c>
      <c r="AZ177" s="2">
        <v>32.5</v>
      </c>
      <c r="BA177" s="2">
        <v>24.2</v>
      </c>
      <c r="BB177" s="21">
        <v>-0.79800000000000004</v>
      </c>
      <c r="BD177" s="21">
        <v>3.5000000000000003E-2</v>
      </c>
      <c r="BE177" s="2">
        <v>26.2</v>
      </c>
      <c r="BF177" s="2">
        <v>30.5</v>
      </c>
      <c r="BG177" s="2">
        <v>19.100000000000001</v>
      </c>
      <c r="BH177" s="21">
        <v>-7.0259999999999998</v>
      </c>
      <c r="BI177" s="21">
        <v>0.34100000000000003</v>
      </c>
      <c r="BJ177" t="s">
        <v>792</v>
      </c>
      <c r="BK177" s="2">
        <v>91.8</v>
      </c>
      <c r="BL177" t="s">
        <v>757</v>
      </c>
      <c r="BM177" s="2">
        <v>90.3</v>
      </c>
      <c r="BN177" t="s">
        <v>2104</v>
      </c>
      <c r="BO177" s="2">
        <v>7</v>
      </c>
      <c r="BP177" t="s">
        <v>2475</v>
      </c>
      <c r="BQ177" s="2">
        <v>42.7</v>
      </c>
      <c r="BR177" t="s">
        <v>337</v>
      </c>
      <c r="BS177" s="2">
        <v>42.5</v>
      </c>
      <c r="BT177" s="32">
        <f t="shared" si="88"/>
        <v>0</v>
      </c>
      <c r="BU177" s="34">
        <f t="shared" si="89"/>
        <v>1</v>
      </c>
      <c r="BV177" s="35">
        <f t="shared" si="90"/>
        <v>1000</v>
      </c>
      <c r="BW177" s="32">
        <f t="shared" si="91"/>
        <v>0</v>
      </c>
      <c r="BX177" s="36">
        <f t="shared" si="92"/>
        <v>0</v>
      </c>
      <c r="BY177" s="37">
        <f t="shared" si="93"/>
        <v>0</v>
      </c>
      <c r="BZ177" s="37">
        <f t="shared" si="94"/>
        <v>33.58208955236411</v>
      </c>
      <c r="CA177" s="37">
        <f t="shared" si="95"/>
        <v>33.58208955236411</v>
      </c>
      <c r="CB177" s="37">
        <f t="shared" si="96"/>
        <v>53.731343283782579</v>
      </c>
      <c r="CC177" s="37">
        <f t="shared" si="97"/>
        <v>47.014925373309758</v>
      </c>
      <c r="CD177" s="38">
        <f t="shared" si="98"/>
        <v>6.7164179104728206</v>
      </c>
      <c r="CE177" s="3">
        <v>0</v>
      </c>
      <c r="CF177" s="3">
        <v>0</v>
      </c>
      <c r="CG177" s="3">
        <v>10</v>
      </c>
      <c r="CH177" s="3">
        <v>10</v>
      </c>
      <c r="CI177" s="3">
        <v>1</v>
      </c>
      <c r="CJ177" s="3">
        <v>3</v>
      </c>
      <c r="CK177" s="3">
        <v>1</v>
      </c>
      <c r="CL177" s="3">
        <v>5</v>
      </c>
      <c r="CM177" s="20">
        <f t="shared" si="99"/>
        <v>-1.6795820895271785</v>
      </c>
      <c r="CN177" s="37">
        <f t="shared" si="100"/>
        <v>0</v>
      </c>
      <c r="CO177" s="37">
        <f t="shared" si="101"/>
        <v>0.68838916934373573</v>
      </c>
      <c r="CP177" s="37">
        <f t="shared" si="102"/>
        <v>20.651675080312071</v>
      </c>
      <c r="CQ177" s="37">
        <f t="shared" si="103"/>
        <v>22.716842588343276</v>
      </c>
      <c r="CR177" s="37">
        <f t="shared" si="104"/>
        <v>35.107847636530522</v>
      </c>
      <c r="CS177" s="37">
        <f t="shared" si="105"/>
        <v>39.238182652592933</v>
      </c>
      <c r="CT177" s="22">
        <f t="shared" si="106"/>
        <v>10.846752926535231</v>
      </c>
      <c r="CU177" s="35">
        <v>0</v>
      </c>
      <c r="CV177" s="35">
        <v>1</v>
      </c>
      <c r="CW177" s="35">
        <v>30</v>
      </c>
      <c r="CX177" s="35">
        <v>32</v>
      </c>
      <c r="CY177" s="35">
        <v>15</v>
      </c>
      <c r="CZ177" s="35">
        <v>9</v>
      </c>
      <c r="DA177" s="35">
        <v>15</v>
      </c>
      <c r="DB177" s="35">
        <v>6</v>
      </c>
      <c r="DC177">
        <v>0</v>
      </c>
      <c r="DD177">
        <v>0</v>
      </c>
      <c r="DE177" s="35">
        <f t="shared" si="107"/>
        <v>0</v>
      </c>
      <c r="DF177" s="36">
        <f t="shared" si="108"/>
        <v>0</v>
      </c>
      <c r="DG177" s="37">
        <f t="shared" si="109"/>
        <v>0</v>
      </c>
      <c r="DH177" s="37">
        <f t="shared" si="110"/>
        <v>0</v>
      </c>
      <c r="DI177" s="2">
        <v>13.4</v>
      </c>
      <c r="DJ177">
        <v>0</v>
      </c>
      <c r="DK177">
        <v>0</v>
      </c>
      <c r="DL177">
        <v>0</v>
      </c>
      <c r="DM177">
        <v>13</v>
      </c>
      <c r="DN177">
        <v>12</v>
      </c>
      <c r="DO177">
        <v>3.9</v>
      </c>
      <c r="DP177">
        <v>9</v>
      </c>
      <c r="DQ177">
        <v>11</v>
      </c>
      <c r="DR177">
        <v>-6.6</v>
      </c>
      <c r="DS177">
        <v>8</v>
      </c>
      <c r="DT177">
        <v>9</v>
      </c>
      <c r="DU177">
        <v>2.2000000000000002</v>
      </c>
      <c r="DV177" s="39">
        <v>0</v>
      </c>
      <c r="DW177" s="39">
        <v>0</v>
      </c>
      <c r="DX177" s="39">
        <v>0</v>
      </c>
      <c r="DY177" s="39">
        <v>0</v>
      </c>
      <c r="DZ177" s="39">
        <v>0</v>
      </c>
      <c r="EA177" s="39">
        <v>0</v>
      </c>
    </row>
    <row r="178" spans="1:131" x14ac:dyDescent="0.2">
      <c r="A178" s="12" t="s">
        <v>447</v>
      </c>
      <c r="B178" s="12" t="s">
        <v>1007</v>
      </c>
      <c r="C178" t="s">
        <v>1006</v>
      </c>
      <c r="D178" t="s">
        <v>300</v>
      </c>
      <c r="E178" s="12" t="s">
        <v>178</v>
      </c>
      <c r="F178">
        <v>13</v>
      </c>
      <c r="G178">
        <v>0</v>
      </c>
      <c r="H178">
        <v>2</v>
      </c>
      <c r="I178" s="31">
        <f t="shared" si="74"/>
        <v>2</v>
      </c>
      <c r="J178">
        <v>2</v>
      </c>
      <c r="K178">
        <v>0</v>
      </c>
      <c r="L178" s="16">
        <f t="shared" si="75"/>
        <v>0.53317535545015793</v>
      </c>
      <c r="M178" s="15">
        <v>0</v>
      </c>
      <c r="N178" s="15">
        <v>2</v>
      </c>
      <c r="O178" s="15">
        <v>0</v>
      </c>
      <c r="P178">
        <v>21</v>
      </c>
      <c r="Q178">
        <v>12</v>
      </c>
      <c r="R178">
        <v>6</v>
      </c>
      <c r="S178" s="13">
        <f t="shared" si="76"/>
        <v>0</v>
      </c>
      <c r="T178" s="13">
        <f t="shared" si="77"/>
        <v>0</v>
      </c>
      <c r="U178" s="2">
        <v>225.0666666667</v>
      </c>
      <c r="V178" s="2">
        <v>17.3</v>
      </c>
      <c r="W178">
        <v>16.420000000000002</v>
      </c>
      <c r="X178">
        <v>31.87</v>
      </c>
      <c r="Y178" s="32">
        <f t="shared" si="78"/>
        <v>0.34002899150962934</v>
      </c>
      <c r="Z178" s="15">
        <f t="shared" si="79"/>
        <v>30.857142857142858</v>
      </c>
      <c r="AA178">
        <v>11</v>
      </c>
      <c r="AB178">
        <v>15</v>
      </c>
      <c r="AC178">
        <v>16</v>
      </c>
      <c r="AD178" s="13">
        <f t="shared" si="80"/>
        <v>0</v>
      </c>
      <c r="AE178" s="13">
        <f t="shared" si="81"/>
        <v>0.2857142857142857</v>
      </c>
      <c r="AF178" s="13">
        <f t="shared" si="82"/>
        <v>0.2857142857142857</v>
      </c>
      <c r="AI178" s="17" t="str">
        <f t="shared" si="83"/>
        <v xml:space="preserve"> </v>
      </c>
      <c r="AJ178">
        <v>30</v>
      </c>
      <c r="AK178">
        <v>32</v>
      </c>
      <c r="AL178" s="32">
        <f t="shared" si="84"/>
        <v>0.32291666666666669</v>
      </c>
      <c r="AM178">
        <v>30</v>
      </c>
      <c r="AN178">
        <v>29</v>
      </c>
      <c r="AO178" s="33">
        <f t="shared" si="85"/>
        <v>0.30729166666666669</v>
      </c>
      <c r="AP178">
        <v>28</v>
      </c>
      <c r="AQ178">
        <v>43</v>
      </c>
      <c r="AR178" s="33">
        <f t="shared" si="86"/>
        <v>0.36979166666666669</v>
      </c>
      <c r="AS178" s="33">
        <f t="shared" si="87"/>
        <v>0.51239669421487599</v>
      </c>
      <c r="AU178">
        <v>76</v>
      </c>
      <c r="AV178">
        <v>71</v>
      </c>
      <c r="AW178">
        <v>72</v>
      </c>
      <c r="AX178" s="2">
        <v>28.4</v>
      </c>
      <c r="AZ178" s="2">
        <v>33.299999999999997</v>
      </c>
      <c r="BA178" s="2">
        <v>25.1</v>
      </c>
      <c r="BB178" s="21">
        <v>0.27400000000000002</v>
      </c>
      <c r="BD178" s="21">
        <v>-0.04</v>
      </c>
      <c r="BE178" s="2">
        <v>25.3</v>
      </c>
      <c r="BF178" s="2">
        <v>32.299999999999997</v>
      </c>
      <c r="BG178" s="2">
        <v>22.9</v>
      </c>
      <c r="BH178" s="21">
        <v>1.675</v>
      </c>
      <c r="BI178" s="21">
        <v>1.474</v>
      </c>
      <c r="BJ178" t="s">
        <v>299</v>
      </c>
      <c r="BK178" s="2">
        <v>37.6</v>
      </c>
      <c r="BL178" t="s">
        <v>871</v>
      </c>
      <c r="BM178" s="2">
        <v>34.299999999999997</v>
      </c>
      <c r="BN178" t="s">
        <v>2600</v>
      </c>
      <c r="BO178" s="2">
        <v>33.200000000000003</v>
      </c>
      <c r="BP178" t="s">
        <v>1775</v>
      </c>
      <c r="BQ178" s="2">
        <v>69.599999999999994</v>
      </c>
      <c r="BR178" t="s">
        <v>1682</v>
      </c>
      <c r="BS178" s="2">
        <v>14.5</v>
      </c>
      <c r="BT178" s="32">
        <f t="shared" si="88"/>
        <v>6.4814814814814811E-2</v>
      </c>
      <c r="BU178" s="34">
        <f t="shared" si="89"/>
        <v>0.88495575221238942</v>
      </c>
      <c r="BV178" s="35">
        <f t="shared" si="90"/>
        <v>891.43723369387089</v>
      </c>
      <c r="BW178" s="32">
        <f t="shared" si="91"/>
        <v>-5.0229432972795765E-2</v>
      </c>
      <c r="BX178" s="36">
        <f t="shared" si="92"/>
        <v>1.8674966651845264</v>
      </c>
      <c r="BY178" s="37">
        <f t="shared" si="93"/>
        <v>3.4682080924855492</v>
      </c>
      <c r="BZ178" s="37">
        <f t="shared" si="94"/>
        <v>28.812805691418404</v>
      </c>
      <c r="CA178" s="37">
        <f t="shared" si="95"/>
        <v>30.146731880835926</v>
      </c>
      <c r="CB178" s="37">
        <f t="shared" si="96"/>
        <v>50.955980435749218</v>
      </c>
      <c r="CC178" s="37">
        <f t="shared" si="97"/>
        <v>58.159181858603823</v>
      </c>
      <c r="CD178" s="38">
        <f t="shared" si="98"/>
        <v>-7.2032014228546046</v>
      </c>
      <c r="CE178" s="3">
        <v>7</v>
      </c>
      <c r="CF178" s="3">
        <v>13</v>
      </c>
      <c r="CG178" s="3">
        <v>101</v>
      </c>
      <c r="CH178" s="3">
        <v>100</v>
      </c>
      <c r="CI178" s="3">
        <v>41</v>
      </c>
      <c r="CJ178" s="3">
        <v>58</v>
      </c>
      <c r="CK178" s="3">
        <v>47</v>
      </c>
      <c r="CL178" s="3">
        <v>42</v>
      </c>
      <c r="CM178" s="20">
        <f t="shared" si="99"/>
        <v>-9.1047220840116267</v>
      </c>
      <c r="CN178" s="37">
        <f t="shared" si="100"/>
        <v>1.5930100649272283</v>
      </c>
      <c r="CO178" s="37">
        <f t="shared" si="101"/>
        <v>1.4481909681156622</v>
      </c>
      <c r="CP178" s="37">
        <f t="shared" si="102"/>
        <v>30.846467620863606</v>
      </c>
      <c r="CQ178" s="37">
        <f t="shared" si="103"/>
        <v>26.936352006951314</v>
      </c>
      <c r="CR178" s="37">
        <f t="shared" si="104"/>
        <v>58.217276918249624</v>
      </c>
      <c r="CS178" s="37">
        <f t="shared" si="105"/>
        <v>52.858970336221667</v>
      </c>
      <c r="CT178" s="22">
        <f t="shared" si="106"/>
        <v>-12.561508004882562</v>
      </c>
      <c r="CU178" s="35">
        <v>11</v>
      </c>
      <c r="CV178" s="35">
        <v>10</v>
      </c>
      <c r="CW178" s="35">
        <v>202</v>
      </c>
      <c r="CX178" s="35">
        <v>176</v>
      </c>
      <c r="CY178" s="35">
        <v>83</v>
      </c>
      <c r="CZ178" s="35">
        <v>73</v>
      </c>
      <c r="DA178" s="35">
        <v>106</v>
      </c>
      <c r="DB178" s="35">
        <v>106</v>
      </c>
      <c r="DC178">
        <v>4</v>
      </c>
      <c r="DD178">
        <v>0</v>
      </c>
      <c r="DE178" s="35">
        <f t="shared" si="107"/>
        <v>-4</v>
      </c>
      <c r="DF178" s="36">
        <f t="shared" si="108"/>
        <v>1.0671409515340151</v>
      </c>
      <c r="DG178" s="37">
        <f t="shared" si="109"/>
        <v>0</v>
      </c>
      <c r="DH178" s="37">
        <f t="shared" si="110"/>
        <v>-1.0671409515340151</v>
      </c>
      <c r="DI178" s="2">
        <v>150.19999999999999</v>
      </c>
      <c r="DJ178">
        <v>5</v>
      </c>
      <c r="DK178">
        <v>9</v>
      </c>
      <c r="DL178">
        <v>-34.299999999999997</v>
      </c>
      <c r="DM178">
        <v>136</v>
      </c>
      <c r="DN178">
        <v>139</v>
      </c>
      <c r="DO178">
        <v>-4.5</v>
      </c>
      <c r="DP178">
        <v>107</v>
      </c>
      <c r="DQ178">
        <v>114</v>
      </c>
      <c r="DR178">
        <v>-6.7</v>
      </c>
      <c r="DS178">
        <v>75</v>
      </c>
      <c r="DT178">
        <v>78</v>
      </c>
      <c r="DU178">
        <v>-6.7</v>
      </c>
      <c r="DV178" s="39">
        <v>-1</v>
      </c>
      <c r="DW178" s="39">
        <v>-1</v>
      </c>
      <c r="DX178" s="39">
        <v>0</v>
      </c>
      <c r="DY178" s="39">
        <v>-0.4</v>
      </c>
      <c r="DZ178" s="39">
        <v>-0.1</v>
      </c>
      <c r="EA178" s="39">
        <v>-1.5</v>
      </c>
    </row>
    <row r="179" spans="1:131" x14ac:dyDescent="0.2">
      <c r="A179" s="12" t="s">
        <v>336</v>
      </c>
      <c r="B179" s="12" t="s">
        <v>1011</v>
      </c>
      <c r="C179" t="s">
        <v>1010</v>
      </c>
      <c r="D179" s="12" t="s">
        <v>139</v>
      </c>
      <c r="E179" s="12" t="s">
        <v>148</v>
      </c>
      <c r="F179">
        <v>57</v>
      </c>
      <c r="G179">
        <v>3</v>
      </c>
      <c r="H179">
        <v>7</v>
      </c>
      <c r="I179" s="31">
        <f t="shared" si="74"/>
        <v>10</v>
      </c>
      <c r="J179">
        <v>1</v>
      </c>
      <c r="K179">
        <v>3</v>
      </c>
      <c r="L179" s="16">
        <f t="shared" si="75"/>
        <v>0.81645612682288871</v>
      </c>
      <c r="M179" s="15">
        <v>2</v>
      </c>
      <c r="N179" s="15">
        <v>2</v>
      </c>
      <c r="O179" s="15">
        <v>4</v>
      </c>
      <c r="P179">
        <v>91</v>
      </c>
      <c r="Q179">
        <v>28</v>
      </c>
      <c r="R179">
        <v>42</v>
      </c>
      <c r="S179" s="13">
        <f t="shared" si="76"/>
        <v>3.2967032967032968E-2</v>
      </c>
      <c r="T179" s="13">
        <f t="shared" si="77"/>
        <v>1.8633540372670808E-2</v>
      </c>
      <c r="U179" s="2">
        <v>734.88333333330002</v>
      </c>
      <c r="V179" s="2">
        <v>12.8833333333</v>
      </c>
      <c r="W179">
        <v>12.65</v>
      </c>
      <c r="X179">
        <v>35.380000000000003</v>
      </c>
      <c r="Y179" s="32">
        <f t="shared" si="78"/>
        <v>0.2633770560066625</v>
      </c>
      <c r="Z179" s="15">
        <f t="shared" si="79"/>
        <v>22.5</v>
      </c>
      <c r="AA179">
        <v>39</v>
      </c>
      <c r="AB179">
        <v>54</v>
      </c>
      <c r="AC179">
        <v>80</v>
      </c>
      <c r="AD179" s="13">
        <f t="shared" si="80"/>
        <v>0.21428571428571427</v>
      </c>
      <c r="AE179" s="13">
        <f t="shared" si="81"/>
        <v>0.42857142857142855</v>
      </c>
      <c r="AF179" s="13">
        <f t="shared" si="82"/>
        <v>0.64285714285714279</v>
      </c>
      <c r="AG179">
        <v>2</v>
      </c>
      <c r="AH179">
        <v>5</v>
      </c>
      <c r="AI179" s="17">
        <f t="shared" si="83"/>
        <v>0.2857142857142857</v>
      </c>
      <c r="AJ179">
        <v>95</v>
      </c>
      <c r="AK179">
        <v>110</v>
      </c>
      <c r="AL179" s="32">
        <f t="shared" si="84"/>
        <v>0.3001464128843338</v>
      </c>
      <c r="AM179">
        <v>120</v>
      </c>
      <c r="AN179">
        <v>111</v>
      </c>
      <c r="AO179" s="33">
        <f t="shared" si="85"/>
        <v>0.33821376281112736</v>
      </c>
      <c r="AP179">
        <v>104</v>
      </c>
      <c r="AQ179">
        <v>143</v>
      </c>
      <c r="AR179" s="33">
        <f t="shared" si="86"/>
        <v>0.36163982430453878</v>
      </c>
      <c r="AS179" s="33">
        <f t="shared" si="87"/>
        <v>0.47018348623853212</v>
      </c>
      <c r="AT179">
        <v>11</v>
      </c>
      <c r="AU179">
        <v>257</v>
      </c>
      <c r="AV179">
        <v>257</v>
      </c>
      <c r="AW179">
        <v>207</v>
      </c>
      <c r="AX179" s="2">
        <v>28.2</v>
      </c>
      <c r="AY179" s="3">
        <v>8</v>
      </c>
      <c r="AZ179" s="2">
        <v>32.5</v>
      </c>
      <c r="BA179" s="2">
        <v>25.4</v>
      </c>
      <c r="BB179" s="21">
        <v>0.24099999999999999</v>
      </c>
      <c r="BC179">
        <v>7</v>
      </c>
      <c r="BD179" s="21">
        <v>0.26800000000000002</v>
      </c>
      <c r="BE179" s="2">
        <v>28.7</v>
      </c>
      <c r="BF179" s="2">
        <v>32.799999999999997</v>
      </c>
      <c r="BG179" s="2">
        <v>24.7</v>
      </c>
      <c r="BH179" s="21">
        <v>-6.0999999999999999E-2</v>
      </c>
      <c r="BI179" s="21">
        <v>-12.435</v>
      </c>
      <c r="BJ179" t="s">
        <v>1793</v>
      </c>
      <c r="BK179" s="2">
        <v>29.9</v>
      </c>
      <c r="BL179" t="s">
        <v>2709</v>
      </c>
      <c r="BM179" s="2">
        <v>26</v>
      </c>
      <c r="BN179" t="s">
        <v>1343</v>
      </c>
      <c r="BO179" s="2">
        <v>20.5</v>
      </c>
      <c r="BP179" t="s">
        <v>2371</v>
      </c>
      <c r="BQ179" s="2">
        <v>28.6</v>
      </c>
      <c r="BR179" t="s">
        <v>3613</v>
      </c>
      <c r="BS179" s="2">
        <v>27.8</v>
      </c>
      <c r="BT179" s="32">
        <f t="shared" si="88"/>
        <v>4.4444444444444446E-2</v>
      </c>
      <c r="BU179" s="34">
        <f t="shared" si="89"/>
        <v>0.91761363636363635</v>
      </c>
      <c r="BV179" s="35">
        <f t="shared" si="90"/>
        <v>922.05808080808083</v>
      </c>
      <c r="BW179" s="32">
        <f t="shared" si="91"/>
        <v>-3.79419191919192E-2</v>
      </c>
      <c r="BX179" s="36">
        <f t="shared" si="92"/>
        <v>1.1438687274490003</v>
      </c>
      <c r="BY179" s="37">
        <f t="shared" si="93"/>
        <v>2.3694423640015008</v>
      </c>
      <c r="BZ179" s="37">
        <f t="shared" si="94"/>
        <v>25.737046367602506</v>
      </c>
      <c r="CA179" s="37">
        <f t="shared" si="95"/>
        <v>28.760128004432008</v>
      </c>
      <c r="CB179" s="37">
        <f t="shared" si="96"/>
        <v>49.268060189410512</v>
      </c>
      <c r="CC179" s="37">
        <f t="shared" si="97"/>
        <v>55.150813644862509</v>
      </c>
      <c r="CD179" s="38">
        <f t="shared" si="98"/>
        <v>-5.8827534554519971</v>
      </c>
      <c r="CE179" s="3">
        <v>14</v>
      </c>
      <c r="CF179" s="3">
        <v>29</v>
      </c>
      <c r="CG179" s="3">
        <v>301</v>
      </c>
      <c r="CH179" s="3">
        <v>323</v>
      </c>
      <c r="CI179" s="3">
        <v>119</v>
      </c>
      <c r="CJ179" s="3">
        <v>132</v>
      </c>
      <c r="CK179" s="3">
        <v>191</v>
      </c>
      <c r="CL179" s="3">
        <v>169</v>
      </c>
      <c r="CM179" s="20">
        <f t="shared" si="99"/>
        <v>7.4458428748232315</v>
      </c>
      <c r="CN179" s="37">
        <f t="shared" si="100"/>
        <v>1.6363690458480855</v>
      </c>
      <c r="CO179" s="37">
        <f t="shared" si="101"/>
        <v>2.5884383088869711</v>
      </c>
      <c r="CP179" s="37">
        <f t="shared" si="102"/>
        <v>26.330665555919193</v>
      </c>
      <c r="CQ179" s="37">
        <f t="shared" si="103"/>
        <v>32.876141739311528</v>
      </c>
      <c r="CR179" s="37">
        <f t="shared" si="104"/>
        <v>48.019993454523814</v>
      </c>
      <c r="CS179" s="37">
        <f t="shared" si="105"/>
        <v>61.973758590937479</v>
      </c>
      <c r="CT179" s="22">
        <f t="shared" si="106"/>
        <v>8.0710116809616679</v>
      </c>
      <c r="CU179" s="35">
        <v>55</v>
      </c>
      <c r="CV179" s="35">
        <v>87</v>
      </c>
      <c r="CW179" s="35">
        <v>830</v>
      </c>
      <c r="CX179" s="35">
        <v>1018</v>
      </c>
      <c r="CY179" s="35">
        <v>319</v>
      </c>
      <c r="CZ179" s="35">
        <v>454</v>
      </c>
      <c r="DA179" s="35">
        <v>524</v>
      </c>
      <c r="DB179" s="35">
        <v>410</v>
      </c>
      <c r="DC179">
        <v>10</v>
      </c>
      <c r="DD179">
        <v>11</v>
      </c>
      <c r="DE179" s="35">
        <f t="shared" si="107"/>
        <v>1</v>
      </c>
      <c r="DF179" s="36">
        <f t="shared" si="108"/>
        <v>0.81704909103500023</v>
      </c>
      <c r="DG179" s="37">
        <f t="shared" si="109"/>
        <v>0.89875400013850026</v>
      </c>
      <c r="DH179" s="37">
        <f t="shared" si="110"/>
        <v>8.170490910350002E-2</v>
      </c>
      <c r="DI179" s="2">
        <v>491.5</v>
      </c>
      <c r="DJ179">
        <v>9</v>
      </c>
      <c r="DK179">
        <v>16</v>
      </c>
      <c r="DL179">
        <v>2.2999999999999998</v>
      </c>
      <c r="DM179">
        <v>404</v>
      </c>
      <c r="DN179">
        <v>457</v>
      </c>
      <c r="DO179">
        <v>4.7</v>
      </c>
      <c r="DP179">
        <v>287</v>
      </c>
      <c r="DQ179">
        <v>329</v>
      </c>
      <c r="DR179">
        <v>4.4000000000000004</v>
      </c>
      <c r="DS179">
        <v>205</v>
      </c>
      <c r="DT179">
        <v>230</v>
      </c>
      <c r="DU179">
        <v>4.0999999999999996</v>
      </c>
      <c r="DV179" s="39">
        <v>-5.9</v>
      </c>
      <c r="DW179" s="39">
        <v>-5.9</v>
      </c>
      <c r="DX179" s="39">
        <v>-0.2</v>
      </c>
      <c r="DY179" s="39">
        <v>-0.30000000000000004</v>
      </c>
      <c r="DZ179" s="39">
        <v>5</v>
      </c>
      <c r="EA179" s="39">
        <v>-1.4</v>
      </c>
    </row>
    <row r="180" spans="1:131" x14ac:dyDescent="0.2">
      <c r="A180" s="12" t="s">
        <v>1015</v>
      </c>
      <c r="B180" s="12" t="s">
        <v>1016</v>
      </c>
      <c r="C180" t="s">
        <v>1014</v>
      </c>
      <c r="D180" t="s">
        <v>112</v>
      </c>
      <c r="E180" s="12" t="s">
        <v>148</v>
      </c>
      <c r="F180">
        <v>22</v>
      </c>
      <c r="G180">
        <v>1</v>
      </c>
      <c r="H180">
        <v>2</v>
      </c>
      <c r="I180" s="31">
        <f t="shared" si="74"/>
        <v>3</v>
      </c>
      <c r="J180">
        <v>1</v>
      </c>
      <c r="K180">
        <v>1</v>
      </c>
      <c r="L180" s="16">
        <f t="shared" si="75"/>
        <v>1.1692107827216631</v>
      </c>
      <c r="M180" s="15">
        <v>1</v>
      </c>
      <c r="N180" s="15">
        <v>1</v>
      </c>
      <c r="O180" s="15">
        <v>1</v>
      </c>
      <c r="P180">
        <v>11</v>
      </c>
      <c r="Q180">
        <v>3</v>
      </c>
      <c r="R180">
        <v>5</v>
      </c>
      <c r="S180" s="13">
        <f t="shared" si="76"/>
        <v>9.0909090909090912E-2</v>
      </c>
      <c r="T180" s="13">
        <f t="shared" si="77"/>
        <v>5.2631578947368418E-2</v>
      </c>
      <c r="U180" s="2">
        <v>153.94999999999999</v>
      </c>
      <c r="V180" s="2">
        <v>6.9833333333000001</v>
      </c>
      <c r="W180">
        <v>7</v>
      </c>
      <c r="X180">
        <v>42.05</v>
      </c>
      <c r="Y180" s="32">
        <f t="shared" si="78"/>
        <v>0.14271151885830785</v>
      </c>
      <c r="Z180" s="15">
        <f t="shared" si="79"/>
        <v>9.7999999999999989</v>
      </c>
      <c r="AA180">
        <v>4</v>
      </c>
      <c r="AB180">
        <v>22</v>
      </c>
      <c r="AC180">
        <v>34</v>
      </c>
      <c r="AD180" s="13">
        <f t="shared" si="80"/>
        <v>0.2</v>
      </c>
      <c r="AE180" s="13">
        <f t="shared" si="81"/>
        <v>0.4</v>
      </c>
      <c r="AF180" s="13">
        <f t="shared" si="82"/>
        <v>0.60000000000000009</v>
      </c>
      <c r="AG180">
        <v>1</v>
      </c>
      <c r="AH180">
        <v>1</v>
      </c>
      <c r="AI180" s="17">
        <f t="shared" si="83"/>
        <v>0.5</v>
      </c>
      <c r="AJ180">
        <v>20</v>
      </c>
      <c r="AK180">
        <v>17</v>
      </c>
      <c r="AL180" s="32">
        <f t="shared" si="84"/>
        <v>0.22839506172839505</v>
      </c>
      <c r="AM180">
        <v>42</v>
      </c>
      <c r="AN180">
        <v>17</v>
      </c>
      <c r="AO180" s="33">
        <f t="shared" si="85"/>
        <v>0.36419753086419754</v>
      </c>
      <c r="AP180">
        <v>31</v>
      </c>
      <c r="AQ180">
        <v>35</v>
      </c>
      <c r="AR180" s="33">
        <f t="shared" si="86"/>
        <v>0.40740740740740738</v>
      </c>
      <c r="AS180" s="33">
        <f t="shared" si="87"/>
        <v>0.38541666666666669</v>
      </c>
      <c r="AT180">
        <v>4</v>
      </c>
      <c r="AU180">
        <v>48</v>
      </c>
      <c r="AV180">
        <v>59</v>
      </c>
      <c r="AW180">
        <v>43</v>
      </c>
      <c r="AX180" s="2">
        <v>27.7</v>
      </c>
      <c r="AY180" s="3">
        <v>13</v>
      </c>
      <c r="AZ180" s="2">
        <v>32.1</v>
      </c>
      <c r="BA180" s="2">
        <v>24.8</v>
      </c>
      <c r="BB180" s="21">
        <v>-0.38700000000000001</v>
      </c>
      <c r="BC180">
        <v>13</v>
      </c>
      <c r="BD180" s="21">
        <v>2.2599999999999998</v>
      </c>
      <c r="BE180" s="2">
        <v>26.7</v>
      </c>
      <c r="BF180" s="2">
        <v>32.299999999999997</v>
      </c>
      <c r="BG180" s="2">
        <v>21.2</v>
      </c>
      <c r="BH180" s="21">
        <v>-1.4279999999999999</v>
      </c>
      <c r="BI180" s="21">
        <v>-16.690000000000001</v>
      </c>
      <c r="BJ180" t="s">
        <v>2380</v>
      </c>
      <c r="BK180" s="2">
        <v>52</v>
      </c>
      <c r="BL180" t="s">
        <v>2122</v>
      </c>
      <c r="BM180" s="2">
        <v>40.4</v>
      </c>
      <c r="BN180" t="s">
        <v>2700</v>
      </c>
      <c r="BO180" s="2">
        <v>20.9</v>
      </c>
      <c r="BP180" t="s">
        <v>2825</v>
      </c>
      <c r="BQ180" s="2">
        <v>35</v>
      </c>
      <c r="BR180" t="s">
        <v>1428</v>
      </c>
      <c r="BS180" s="2">
        <v>31.6</v>
      </c>
      <c r="BT180" s="32">
        <f t="shared" si="88"/>
        <v>0.10204081632653061</v>
      </c>
      <c r="BU180" s="34">
        <f t="shared" si="89"/>
        <v>0.92682926829268297</v>
      </c>
      <c r="BV180" s="35">
        <f t="shared" si="90"/>
        <v>937.03334992533598</v>
      </c>
      <c r="BW180" s="32">
        <f t="shared" si="91"/>
        <v>2.8870084619213587E-2</v>
      </c>
      <c r="BX180" s="36">
        <f t="shared" si="92"/>
        <v>1.9527012367201042</v>
      </c>
      <c r="BY180" s="37">
        <f t="shared" si="93"/>
        <v>2.3432414840641247</v>
      </c>
      <c r="BZ180" s="37">
        <f t="shared" si="94"/>
        <v>19.136472119857018</v>
      </c>
      <c r="CA180" s="37">
        <f t="shared" si="95"/>
        <v>32.024300282209708</v>
      </c>
      <c r="CB180" s="37">
        <f t="shared" si="96"/>
        <v>36.710783250337954</v>
      </c>
      <c r="CC180" s="37">
        <f t="shared" si="97"/>
        <v>58.190496854259102</v>
      </c>
      <c r="CD180" s="38">
        <f t="shared" si="98"/>
        <v>-21.479713603921148</v>
      </c>
      <c r="CE180" s="3">
        <v>5</v>
      </c>
      <c r="CF180" s="3">
        <v>6</v>
      </c>
      <c r="CG180" s="3">
        <v>44</v>
      </c>
      <c r="CH180" s="3">
        <v>76</v>
      </c>
      <c r="CI180" s="3">
        <v>20</v>
      </c>
      <c r="CJ180" s="3">
        <v>32</v>
      </c>
      <c r="CK180" s="3">
        <v>35</v>
      </c>
      <c r="CL180" s="3">
        <v>25</v>
      </c>
      <c r="CM180" s="20">
        <f t="shared" si="99"/>
        <v>0.1302863960788514</v>
      </c>
      <c r="CN180" s="37">
        <f t="shared" si="100"/>
        <v>2.1403091557669445</v>
      </c>
      <c r="CO180" s="37">
        <f t="shared" si="101"/>
        <v>3.178034807047887</v>
      </c>
      <c r="CP180" s="37">
        <f t="shared" si="102"/>
        <v>28.472597557020865</v>
      </c>
      <c r="CQ180" s="37">
        <f t="shared" si="103"/>
        <v>34.958382877526759</v>
      </c>
      <c r="CR180" s="37">
        <f t="shared" si="104"/>
        <v>53.572586747378665</v>
      </c>
      <c r="CS180" s="37">
        <f t="shared" si="105"/>
        <v>66.933304507620804</v>
      </c>
      <c r="CT180" s="22">
        <f t="shared" si="106"/>
        <v>-8.1189958436790093</v>
      </c>
      <c r="CU180" s="35">
        <v>33</v>
      </c>
      <c r="CV180" s="35">
        <v>49</v>
      </c>
      <c r="CW180" s="35">
        <v>406</v>
      </c>
      <c r="CX180" s="35">
        <v>490</v>
      </c>
      <c r="CY180" s="35">
        <v>187</v>
      </c>
      <c r="CZ180" s="35">
        <v>259</v>
      </c>
      <c r="DA180" s="35">
        <v>234</v>
      </c>
      <c r="DB180" s="35">
        <v>200</v>
      </c>
      <c r="DC180">
        <v>0</v>
      </c>
      <c r="DD180">
        <v>6</v>
      </c>
      <c r="DE180" s="35">
        <f t="shared" si="107"/>
        <v>6</v>
      </c>
      <c r="DF180" s="36">
        <f t="shared" si="108"/>
        <v>0</v>
      </c>
      <c r="DG180" s="37">
        <f t="shared" si="109"/>
        <v>2.3432414840641247</v>
      </c>
      <c r="DH180" s="37">
        <f t="shared" si="110"/>
        <v>2.3432414840641247</v>
      </c>
      <c r="DI180" s="2">
        <v>102.4</v>
      </c>
      <c r="DJ180">
        <v>5</v>
      </c>
      <c r="DK180">
        <v>5</v>
      </c>
      <c r="DL180">
        <v>7.1</v>
      </c>
      <c r="DM180">
        <v>62</v>
      </c>
      <c r="DN180">
        <v>107</v>
      </c>
      <c r="DO180">
        <v>-6.9</v>
      </c>
      <c r="DP180">
        <v>46</v>
      </c>
      <c r="DQ180">
        <v>81</v>
      </c>
      <c r="DR180">
        <v>-6.8</v>
      </c>
      <c r="DS180">
        <v>35</v>
      </c>
      <c r="DT180">
        <v>59</v>
      </c>
      <c r="DU180">
        <v>-8</v>
      </c>
      <c r="DV180" s="39">
        <v>-1.4</v>
      </c>
      <c r="DW180" s="39">
        <v>-1.4</v>
      </c>
      <c r="DX180" s="39">
        <v>-0.1</v>
      </c>
      <c r="DY180" s="39">
        <v>0.1</v>
      </c>
      <c r="DZ180" s="39">
        <v>1.2</v>
      </c>
      <c r="EA180" s="39">
        <v>-0.30000000000000004</v>
      </c>
    </row>
    <row r="181" spans="1:131" x14ac:dyDescent="0.2">
      <c r="A181" s="12" t="s">
        <v>1021</v>
      </c>
      <c r="B181" s="12" t="s">
        <v>1022</v>
      </c>
      <c r="C181" t="s">
        <v>1020</v>
      </c>
      <c r="D181" t="s">
        <v>529</v>
      </c>
      <c r="E181" s="12" t="s">
        <v>170</v>
      </c>
      <c r="F181">
        <v>12</v>
      </c>
      <c r="G181">
        <v>2</v>
      </c>
      <c r="H181">
        <v>1</v>
      </c>
      <c r="I181" s="31">
        <f t="shared" si="74"/>
        <v>3</v>
      </c>
      <c r="J181">
        <v>1</v>
      </c>
      <c r="K181">
        <v>0</v>
      </c>
      <c r="L181" s="16">
        <f t="shared" si="75"/>
        <v>1.5479432420815673</v>
      </c>
      <c r="M181" s="15">
        <v>2</v>
      </c>
      <c r="N181" s="15">
        <v>1</v>
      </c>
      <c r="O181" s="15">
        <v>0</v>
      </c>
      <c r="P181">
        <v>18</v>
      </c>
      <c r="Q181">
        <v>8</v>
      </c>
      <c r="R181">
        <v>16</v>
      </c>
      <c r="S181" s="13">
        <f t="shared" si="76"/>
        <v>0.1111111111111111</v>
      </c>
      <c r="T181" s="13">
        <f t="shared" si="77"/>
        <v>4.7619047619047616E-2</v>
      </c>
      <c r="U181" s="2">
        <v>116.28333333330001</v>
      </c>
      <c r="V181" s="2">
        <v>9.6833333333000002</v>
      </c>
      <c r="W181">
        <v>9.39</v>
      </c>
      <c r="X181">
        <v>37.49</v>
      </c>
      <c r="Y181" s="32">
        <f t="shared" si="78"/>
        <v>0.20029863481228669</v>
      </c>
      <c r="Z181" s="15">
        <f t="shared" si="79"/>
        <v>9.6666666666666661</v>
      </c>
      <c r="AA181">
        <v>3</v>
      </c>
      <c r="AB181">
        <v>13</v>
      </c>
      <c r="AC181">
        <v>13</v>
      </c>
      <c r="AD181" s="13">
        <f t="shared" si="80"/>
        <v>0.33333333333333331</v>
      </c>
      <c r="AE181" s="13">
        <f t="shared" si="81"/>
        <v>0.16666666666666666</v>
      </c>
      <c r="AF181" s="13">
        <f t="shared" si="82"/>
        <v>0.5</v>
      </c>
      <c r="AG181">
        <v>30</v>
      </c>
      <c r="AH181">
        <v>42</v>
      </c>
      <c r="AI181" s="17">
        <f t="shared" si="83"/>
        <v>0.41666666666666669</v>
      </c>
      <c r="AJ181">
        <v>15</v>
      </c>
      <c r="AK181">
        <v>19</v>
      </c>
      <c r="AL181" s="32">
        <f t="shared" si="84"/>
        <v>0.39534883720930231</v>
      </c>
      <c r="AM181">
        <v>8</v>
      </c>
      <c r="AN181">
        <v>13</v>
      </c>
      <c r="AO181" s="33">
        <f t="shared" si="85"/>
        <v>0.2441860465116279</v>
      </c>
      <c r="AP181">
        <v>15</v>
      </c>
      <c r="AQ181">
        <v>16</v>
      </c>
      <c r="AR181" s="33">
        <f t="shared" si="86"/>
        <v>0.36046511627906974</v>
      </c>
      <c r="AS181" s="33">
        <f t="shared" si="87"/>
        <v>0.61818181818181817</v>
      </c>
      <c r="AU181">
        <v>39</v>
      </c>
      <c r="AV181">
        <v>50</v>
      </c>
      <c r="AW181">
        <v>29</v>
      </c>
      <c r="AX181" s="2">
        <v>27.1</v>
      </c>
      <c r="AZ181" s="2">
        <v>31.4</v>
      </c>
      <c r="BA181" s="2">
        <v>24.2</v>
      </c>
      <c r="BB181" s="21">
        <v>-0.13400000000000001</v>
      </c>
      <c r="BD181" s="21">
        <v>0.20600000000000002</v>
      </c>
      <c r="BE181" s="2">
        <v>27.8</v>
      </c>
      <c r="BF181" s="2">
        <v>33.299999999999997</v>
      </c>
      <c r="BG181" s="2">
        <v>22.4</v>
      </c>
      <c r="BH181" s="21">
        <v>-0.72499999999999998</v>
      </c>
      <c r="BI181" s="21">
        <v>3.694</v>
      </c>
      <c r="BJ181" t="s">
        <v>911</v>
      </c>
      <c r="BK181" s="2">
        <v>45.3</v>
      </c>
      <c r="BL181" t="s">
        <v>915</v>
      </c>
      <c r="BM181" s="2">
        <v>40.9</v>
      </c>
      <c r="BN181" t="s">
        <v>2595</v>
      </c>
      <c r="BO181" s="2">
        <v>27.5</v>
      </c>
      <c r="BP181" t="s">
        <v>1976</v>
      </c>
      <c r="BQ181" s="2">
        <v>38.5</v>
      </c>
      <c r="BR181" t="s">
        <v>3664</v>
      </c>
      <c r="BS181" s="2">
        <v>30.3</v>
      </c>
      <c r="BT181" s="32">
        <f t="shared" si="88"/>
        <v>0.10344827586206896</v>
      </c>
      <c r="BU181" s="34">
        <f t="shared" si="89"/>
        <v>0.92727272727272725</v>
      </c>
      <c r="BV181" s="35">
        <f t="shared" si="90"/>
        <v>937.61755485893411</v>
      </c>
      <c r="BW181" s="32">
        <f t="shared" si="91"/>
        <v>3.0721003134796213E-2</v>
      </c>
      <c r="BX181" s="36">
        <f t="shared" si="92"/>
        <v>3.0981067125752082</v>
      </c>
      <c r="BY181" s="37">
        <f t="shared" si="93"/>
        <v>2.0654044750501388</v>
      </c>
      <c r="BZ181" s="37">
        <f t="shared" si="94"/>
        <v>29.948364888227012</v>
      </c>
      <c r="CA181" s="37">
        <f t="shared" si="95"/>
        <v>28.399311531939407</v>
      </c>
      <c r="CB181" s="37">
        <f t="shared" si="96"/>
        <v>72.28915662675486</v>
      </c>
      <c r="CC181" s="37">
        <f t="shared" si="97"/>
        <v>46.987951807390658</v>
      </c>
      <c r="CD181" s="38">
        <f t="shared" si="98"/>
        <v>25.301204819364202</v>
      </c>
      <c r="CE181" s="3">
        <v>6</v>
      </c>
      <c r="CF181" s="3">
        <v>4</v>
      </c>
      <c r="CG181" s="3">
        <v>52</v>
      </c>
      <c r="CH181" s="3">
        <v>51</v>
      </c>
      <c r="CI181" s="3">
        <v>29</v>
      </c>
      <c r="CJ181" s="3">
        <v>16</v>
      </c>
      <c r="CK181" s="3">
        <v>20</v>
      </c>
      <c r="CL181" s="3">
        <v>53</v>
      </c>
      <c r="CM181" s="20">
        <f t="shared" si="99"/>
        <v>18.886841183000566</v>
      </c>
      <c r="CN181" s="37">
        <f t="shared" si="100"/>
        <v>2.2672712723392907</v>
      </c>
      <c r="CO181" s="37">
        <f t="shared" si="101"/>
        <v>2.4006401707121898</v>
      </c>
      <c r="CP181" s="37">
        <f t="shared" si="102"/>
        <v>30.408108829021071</v>
      </c>
      <c r="CQ181" s="37">
        <f t="shared" si="103"/>
        <v>39.877300613496935</v>
      </c>
      <c r="CR181" s="37">
        <f t="shared" si="104"/>
        <v>59.882635369431846</v>
      </c>
      <c r="CS181" s="37">
        <f t="shared" si="105"/>
        <v>63.216857828754328</v>
      </c>
      <c r="CT181" s="22">
        <f t="shared" si="106"/>
        <v>28.635427278686684</v>
      </c>
      <c r="CU181" s="35">
        <v>17</v>
      </c>
      <c r="CV181" s="35">
        <v>18</v>
      </c>
      <c r="CW181" s="35">
        <v>211</v>
      </c>
      <c r="CX181" s="35">
        <v>281</v>
      </c>
      <c r="CY181" s="35">
        <v>109</v>
      </c>
      <c r="CZ181" s="35">
        <v>91</v>
      </c>
      <c r="DA181" s="35">
        <v>84</v>
      </c>
      <c r="DB181" s="35">
        <v>112</v>
      </c>
      <c r="DC181">
        <v>0</v>
      </c>
      <c r="DD181">
        <v>0</v>
      </c>
      <c r="DE181" s="35">
        <f t="shared" si="107"/>
        <v>0</v>
      </c>
      <c r="DF181" s="36">
        <f t="shared" si="108"/>
        <v>0</v>
      </c>
      <c r="DG181" s="37">
        <f t="shared" si="109"/>
        <v>0</v>
      </c>
      <c r="DH181" s="37">
        <f t="shared" si="110"/>
        <v>0</v>
      </c>
      <c r="DI181" s="2">
        <v>69.3</v>
      </c>
      <c r="DJ181">
        <v>4</v>
      </c>
      <c r="DK181">
        <v>2</v>
      </c>
      <c r="DL181">
        <v>24.6</v>
      </c>
      <c r="DM181">
        <v>86</v>
      </c>
      <c r="DN181">
        <v>46</v>
      </c>
      <c r="DO181">
        <v>16.100000000000001</v>
      </c>
      <c r="DP181">
        <v>52</v>
      </c>
      <c r="DQ181">
        <v>38</v>
      </c>
      <c r="DR181">
        <v>10.3</v>
      </c>
      <c r="DS181">
        <v>32</v>
      </c>
      <c r="DT181">
        <v>31</v>
      </c>
      <c r="DU181">
        <v>5.8</v>
      </c>
      <c r="DV181" s="39">
        <v>-0.30000000000000004</v>
      </c>
      <c r="DW181" s="39">
        <v>-0.30000000000000004</v>
      </c>
      <c r="DX181" s="39">
        <v>-0.2</v>
      </c>
      <c r="DY181" s="39">
        <v>0</v>
      </c>
      <c r="DZ181" s="39">
        <v>0.30000000000000004</v>
      </c>
      <c r="EA181" s="39">
        <v>-0.2</v>
      </c>
    </row>
    <row r="182" spans="1:131" x14ac:dyDescent="0.2">
      <c r="A182" s="12" t="s">
        <v>1025</v>
      </c>
      <c r="B182" s="12" t="s">
        <v>1026</v>
      </c>
      <c r="C182" t="s">
        <v>1024</v>
      </c>
      <c r="D182" t="s">
        <v>393</v>
      </c>
      <c r="E182" s="12" t="s">
        <v>178</v>
      </c>
      <c r="F182">
        <v>67</v>
      </c>
      <c r="G182">
        <v>8</v>
      </c>
      <c r="H182">
        <v>13</v>
      </c>
      <c r="I182" s="31">
        <f t="shared" si="74"/>
        <v>21</v>
      </c>
      <c r="J182">
        <v>8</v>
      </c>
      <c r="K182">
        <v>4</v>
      </c>
      <c r="L182" s="16">
        <f t="shared" si="75"/>
        <v>1.0715652506697284</v>
      </c>
      <c r="M182" s="15">
        <v>7</v>
      </c>
      <c r="N182" s="15">
        <v>8</v>
      </c>
      <c r="O182" s="15">
        <v>4</v>
      </c>
      <c r="P182">
        <v>89</v>
      </c>
      <c r="Q182">
        <v>41</v>
      </c>
      <c r="R182">
        <v>61</v>
      </c>
      <c r="S182" s="13">
        <f t="shared" si="76"/>
        <v>8.98876404494382E-2</v>
      </c>
      <c r="T182" s="13">
        <f t="shared" si="77"/>
        <v>4.1884816753926704E-2</v>
      </c>
      <c r="U182" s="2">
        <v>1175.8499999999999</v>
      </c>
      <c r="V182" s="2">
        <v>17.55</v>
      </c>
      <c r="W182">
        <v>16.77</v>
      </c>
      <c r="X182">
        <v>31.37</v>
      </c>
      <c r="Y182" s="32">
        <f t="shared" si="78"/>
        <v>0.34835895305359366</v>
      </c>
      <c r="Z182" s="15">
        <f t="shared" si="79"/>
        <v>85.857142857142861</v>
      </c>
      <c r="AA182">
        <v>64</v>
      </c>
      <c r="AB182">
        <v>37</v>
      </c>
      <c r="AC182">
        <v>55</v>
      </c>
      <c r="AD182" s="13">
        <f t="shared" si="80"/>
        <v>0.14285714285714285</v>
      </c>
      <c r="AE182" s="13">
        <f t="shared" si="81"/>
        <v>0.21428571428571427</v>
      </c>
      <c r="AF182" s="13">
        <f t="shared" si="82"/>
        <v>0.3571428571428571</v>
      </c>
      <c r="AI182" s="17" t="str">
        <f t="shared" si="83"/>
        <v xml:space="preserve"> </v>
      </c>
      <c r="AJ182">
        <v>172</v>
      </c>
      <c r="AK182">
        <v>199</v>
      </c>
      <c r="AL182" s="32">
        <f t="shared" si="84"/>
        <v>0.31176470588235294</v>
      </c>
      <c r="AM182">
        <v>199</v>
      </c>
      <c r="AN182">
        <v>175</v>
      </c>
      <c r="AO182" s="33">
        <f t="shared" si="85"/>
        <v>0.31428571428571428</v>
      </c>
      <c r="AP182">
        <v>209</v>
      </c>
      <c r="AQ182">
        <v>236</v>
      </c>
      <c r="AR182" s="33">
        <f t="shared" si="86"/>
        <v>0.37394957983193278</v>
      </c>
      <c r="AS182" s="33">
        <f t="shared" si="87"/>
        <v>0.49798657718120803</v>
      </c>
      <c r="AT182">
        <v>4</v>
      </c>
      <c r="AU182">
        <v>458</v>
      </c>
      <c r="AV182">
        <v>403</v>
      </c>
      <c r="AW182">
        <v>399</v>
      </c>
      <c r="AX182" s="2">
        <v>29.3</v>
      </c>
      <c r="AY182" s="3">
        <v>2</v>
      </c>
      <c r="AZ182" s="2">
        <v>33.4</v>
      </c>
      <c r="BA182" s="2">
        <v>26.5</v>
      </c>
      <c r="BB182" s="21">
        <v>0.55100000000000005</v>
      </c>
      <c r="BC182">
        <v>3</v>
      </c>
      <c r="BD182" s="21">
        <v>0.35799999999999998</v>
      </c>
      <c r="BE182" s="2">
        <v>28.1</v>
      </c>
      <c r="BF182" s="2">
        <v>37</v>
      </c>
      <c r="BG182" s="2">
        <v>25.2</v>
      </c>
      <c r="BH182" s="21">
        <v>1.091</v>
      </c>
      <c r="BI182" s="21">
        <v>2.0760000000000001</v>
      </c>
      <c r="BJ182" t="s">
        <v>392</v>
      </c>
      <c r="BK182" s="2">
        <v>30.2</v>
      </c>
      <c r="BL182" t="s">
        <v>3130</v>
      </c>
      <c r="BM182" s="2">
        <v>29.9</v>
      </c>
      <c r="BN182" t="s">
        <v>1164</v>
      </c>
      <c r="BO182" s="2">
        <v>27.3</v>
      </c>
      <c r="BP182" t="s">
        <v>1528</v>
      </c>
      <c r="BQ182" s="2">
        <v>66.8</v>
      </c>
      <c r="BR182" t="s">
        <v>392</v>
      </c>
      <c r="BS182" s="2">
        <v>16.100000000000001</v>
      </c>
      <c r="BT182" s="32">
        <f t="shared" si="88"/>
        <v>9.3178036605657238E-2</v>
      </c>
      <c r="BU182" s="34">
        <f t="shared" si="89"/>
        <v>0.91482112436115848</v>
      </c>
      <c r="BV182" s="35">
        <f t="shared" si="90"/>
        <v>924.13892802172415</v>
      </c>
      <c r="BW182" s="32">
        <f t="shared" si="91"/>
        <v>7.999160966815716E-3</v>
      </c>
      <c r="BX182" s="36">
        <f t="shared" si="92"/>
        <v>2.857507335119275</v>
      </c>
      <c r="BY182" s="37">
        <f t="shared" si="93"/>
        <v>2.5513458349279241</v>
      </c>
      <c r="BZ182" s="37">
        <f t="shared" si="94"/>
        <v>30.667176935833652</v>
      </c>
      <c r="CA182" s="37">
        <f t="shared" si="95"/>
        <v>29.952800102053828</v>
      </c>
      <c r="CB182" s="37">
        <f t="shared" si="96"/>
        <v>59.956627120806218</v>
      </c>
      <c r="CC182" s="37">
        <f t="shared" si="97"/>
        <v>56.843985202194155</v>
      </c>
      <c r="CD182" s="38">
        <f t="shared" si="98"/>
        <v>3.1126419186120629</v>
      </c>
      <c r="CE182" s="3">
        <v>56</v>
      </c>
      <c r="CF182" s="3">
        <v>50</v>
      </c>
      <c r="CG182" s="3">
        <v>545</v>
      </c>
      <c r="CH182" s="3">
        <v>537</v>
      </c>
      <c r="CI182" s="3">
        <v>272</v>
      </c>
      <c r="CJ182" s="3">
        <v>223</v>
      </c>
      <c r="CK182" s="3">
        <v>304</v>
      </c>
      <c r="CL182" s="3">
        <v>302</v>
      </c>
      <c r="CM182" s="20">
        <f t="shared" si="99"/>
        <v>1.3529640662630698</v>
      </c>
      <c r="CN182" s="37">
        <f t="shared" si="100"/>
        <v>2.2837676456734499</v>
      </c>
      <c r="CO182" s="37">
        <f t="shared" si="101"/>
        <v>2.2552205501025315</v>
      </c>
      <c r="CP182" s="37">
        <f t="shared" si="102"/>
        <v>30.174280018460454</v>
      </c>
      <c r="CQ182" s="37">
        <f t="shared" si="103"/>
        <v>28.547095570918124</v>
      </c>
      <c r="CR182" s="37">
        <f t="shared" si="104"/>
        <v>56.951455663981655</v>
      </c>
      <c r="CS182" s="37">
        <f t="shared" si="105"/>
        <v>56.637437612701554</v>
      </c>
      <c r="CT182" s="22">
        <f t="shared" si="106"/>
        <v>2.7986238673319619</v>
      </c>
      <c r="CU182" s="35">
        <v>80</v>
      </c>
      <c r="CV182" s="35">
        <v>79</v>
      </c>
      <c r="CW182" s="35">
        <v>977</v>
      </c>
      <c r="CX182" s="35">
        <v>921</v>
      </c>
      <c r="CY182" s="35">
        <v>441</v>
      </c>
      <c r="CZ182" s="35">
        <v>452</v>
      </c>
      <c r="DA182" s="35">
        <v>532</v>
      </c>
      <c r="DB182" s="35">
        <v>497</v>
      </c>
      <c r="DC182">
        <v>17</v>
      </c>
      <c r="DD182">
        <v>3</v>
      </c>
      <c r="DE182" s="35">
        <f t="shared" si="107"/>
        <v>-14</v>
      </c>
      <c r="DF182" s="36">
        <f t="shared" si="108"/>
        <v>0.86745758387549421</v>
      </c>
      <c r="DG182" s="37">
        <f t="shared" si="109"/>
        <v>0.15308075009567546</v>
      </c>
      <c r="DH182" s="37">
        <f t="shared" si="110"/>
        <v>-0.71437683377981875</v>
      </c>
      <c r="DI182" s="2">
        <v>642.20000000000005</v>
      </c>
      <c r="DJ182">
        <v>29</v>
      </c>
      <c r="DK182">
        <v>29</v>
      </c>
      <c r="DL182">
        <v>0</v>
      </c>
      <c r="DM182">
        <v>642</v>
      </c>
      <c r="DN182">
        <v>623</v>
      </c>
      <c r="DO182">
        <v>-0.8</v>
      </c>
      <c r="DP182">
        <v>478</v>
      </c>
      <c r="DQ182">
        <v>461</v>
      </c>
      <c r="DR182">
        <v>-1.6</v>
      </c>
      <c r="DS182">
        <v>330</v>
      </c>
      <c r="DT182">
        <v>340</v>
      </c>
      <c r="DU182">
        <v>-3.8</v>
      </c>
      <c r="DV182" s="39">
        <v>3.9</v>
      </c>
      <c r="DW182" s="39">
        <v>3.9</v>
      </c>
      <c r="DX182" s="39">
        <v>0.60000000000000009</v>
      </c>
      <c r="DY182" s="39">
        <v>0.9</v>
      </c>
      <c r="DZ182" s="39">
        <v>-2.9</v>
      </c>
      <c r="EA182" s="39">
        <v>2.4</v>
      </c>
    </row>
    <row r="183" spans="1:131" x14ac:dyDescent="0.2">
      <c r="A183" s="12" t="s">
        <v>1030</v>
      </c>
      <c r="B183" s="12" t="s">
        <v>1031</v>
      </c>
      <c r="C183" t="s">
        <v>1029</v>
      </c>
      <c r="D183" t="s">
        <v>177</v>
      </c>
      <c r="E183" s="12" t="s">
        <v>170</v>
      </c>
      <c r="F183">
        <v>55</v>
      </c>
      <c r="G183">
        <v>3</v>
      </c>
      <c r="H183">
        <v>3</v>
      </c>
      <c r="I183" s="31">
        <f t="shared" si="74"/>
        <v>6</v>
      </c>
      <c r="J183">
        <v>0</v>
      </c>
      <c r="K183">
        <v>3</v>
      </c>
      <c r="L183" s="16">
        <f t="shared" si="75"/>
        <v>0.95414789292340307</v>
      </c>
      <c r="M183" s="15">
        <v>3</v>
      </c>
      <c r="N183" s="15">
        <v>0</v>
      </c>
      <c r="O183" s="15">
        <v>3</v>
      </c>
      <c r="P183">
        <v>49</v>
      </c>
      <c r="Q183">
        <v>29</v>
      </c>
      <c r="R183">
        <v>12</v>
      </c>
      <c r="S183" s="13">
        <f t="shared" si="76"/>
        <v>6.1224489795918366E-2</v>
      </c>
      <c r="T183" s="13">
        <f t="shared" si="77"/>
        <v>3.3333333333333333E-2</v>
      </c>
      <c r="U183" s="2">
        <v>377.3</v>
      </c>
      <c r="V183" s="2">
        <v>6.85</v>
      </c>
      <c r="W183">
        <v>6.84</v>
      </c>
      <c r="X183">
        <v>41.32</v>
      </c>
      <c r="Y183" s="32">
        <f t="shared" si="78"/>
        <v>0.14202657807308972</v>
      </c>
      <c r="Z183" s="15">
        <f t="shared" si="79"/>
        <v>0</v>
      </c>
      <c r="AA183">
        <v>9</v>
      </c>
      <c r="AB183">
        <v>36</v>
      </c>
      <c r="AC183">
        <v>43</v>
      </c>
      <c r="AD183" s="13">
        <f t="shared" si="80"/>
        <v>0.42857142857142855</v>
      </c>
      <c r="AE183" s="13">
        <f t="shared" si="81"/>
        <v>0.42857142857142855</v>
      </c>
      <c r="AF183" s="13">
        <f t="shared" si="82"/>
        <v>0.8571428571428571</v>
      </c>
      <c r="AG183">
        <v>98</v>
      </c>
      <c r="AH183">
        <v>121</v>
      </c>
      <c r="AI183" s="17">
        <f t="shared" si="83"/>
        <v>0.44748858447488582</v>
      </c>
      <c r="AJ183">
        <v>34</v>
      </c>
      <c r="AK183">
        <v>45</v>
      </c>
      <c r="AL183" s="32">
        <f t="shared" si="84"/>
        <v>0.23939393939393938</v>
      </c>
      <c r="AM183">
        <v>51</v>
      </c>
      <c r="AN183">
        <v>57</v>
      </c>
      <c r="AO183" s="33">
        <f t="shared" si="85"/>
        <v>0.32727272727272727</v>
      </c>
      <c r="AP183">
        <v>73</v>
      </c>
      <c r="AQ183">
        <v>70</v>
      </c>
      <c r="AR183" s="33">
        <f t="shared" si="86"/>
        <v>0.43333333333333335</v>
      </c>
      <c r="AS183" s="33">
        <f t="shared" si="87"/>
        <v>0.42245989304812837</v>
      </c>
      <c r="AT183">
        <v>2</v>
      </c>
      <c r="AU183">
        <v>134</v>
      </c>
      <c r="AV183">
        <v>145</v>
      </c>
      <c r="AW183">
        <v>113</v>
      </c>
      <c r="AX183" s="2">
        <v>26.9</v>
      </c>
      <c r="AY183" s="3">
        <v>13</v>
      </c>
      <c r="AZ183" s="2">
        <v>32.200000000000003</v>
      </c>
      <c r="BA183" s="2">
        <v>23.3</v>
      </c>
      <c r="BB183" s="21">
        <v>-0.91100000000000003</v>
      </c>
      <c r="BC183">
        <v>13</v>
      </c>
      <c r="BD183" s="21">
        <v>-0.69600000000000006</v>
      </c>
      <c r="BE183" s="2">
        <v>25.1</v>
      </c>
      <c r="BF183" s="2">
        <v>31.5</v>
      </c>
      <c r="BG183" s="2">
        <v>18.100000000000001</v>
      </c>
      <c r="BH183" s="21">
        <v>-4.2050000000000001</v>
      </c>
      <c r="BI183" s="21">
        <v>-1.645</v>
      </c>
      <c r="BJ183" t="s">
        <v>3151</v>
      </c>
      <c r="BK183" s="2">
        <v>48.3</v>
      </c>
      <c r="BL183" t="s">
        <v>3623</v>
      </c>
      <c r="BM183" s="2">
        <v>26.2</v>
      </c>
      <c r="BN183" t="s">
        <v>1979</v>
      </c>
      <c r="BO183" s="2">
        <v>13.3</v>
      </c>
      <c r="BP183" t="s">
        <v>1667</v>
      </c>
      <c r="BQ183" s="2">
        <v>32.6</v>
      </c>
      <c r="BR183" t="s">
        <v>1432</v>
      </c>
      <c r="BS183" s="2">
        <v>32.5</v>
      </c>
      <c r="BT183" s="32">
        <f t="shared" si="88"/>
        <v>4.72972972972973E-2</v>
      </c>
      <c r="BU183" s="34">
        <f t="shared" si="89"/>
        <v>0.93364928909952605</v>
      </c>
      <c r="BV183" s="35">
        <f t="shared" si="90"/>
        <v>938.37901882925576</v>
      </c>
      <c r="BW183" s="32">
        <f t="shared" si="91"/>
        <v>-1.9053413603176653E-2</v>
      </c>
      <c r="BX183" s="36">
        <f t="shared" si="92"/>
        <v>1.114797611147976</v>
      </c>
      <c r="BY183" s="37">
        <f t="shared" si="93"/>
        <v>2.2295952222959521</v>
      </c>
      <c r="BZ183" s="37">
        <f t="shared" si="94"/>
        <v>23.570006635700064</v>
      </c>
      <c r="CA183" s="37">
        <f t="shared" si="95"/>
        <v>33.603185136031854</v>
      </c>
      <c r="CB183" s="37">
        <f t="shared" si="96"/>
        <v>49.210351692103515</v>
      </c>
      <c r="CC183" s="37">
        <f t="shared" si="97"/>
        <v>60.517584605175841</v>
      </c>
      <c r="CD183" s="38">
        <f t="shared" si="98"/>
        <v>-11.307232913072326</v>
      </c>
      <c r="CE183" s="3">
        <v>7</v>
      </c>
      <c r="CF183" s="3">
        <v>14</v>
      </c>
      <c r="CG183" s="3">
        <v>141</v>
      </c>
      <c r="CH183" s="3">
        <v>197</v>
      </c>
      <c r="CI183" s="3">
        <v>76</v>
      </c>
      <c r="CJ183" s="3">
        <v>73</v>
      </c>
      <c r="CK183" s="3">
        <v>96</v>
      </c>
      <c r="CL183" s="3">
        <v>85</v>
      </c>
      <c r="CM183" s="20">
        <f t="shared" si="99"/>
        <v>-8.5872703462274078</v>
      </c>
      <c r="CN183" s="37">
        <f t="shared" si="100"/>
        <v>2.2441256710375783</v>
      </c>
      <c r="CO183" s="37">
        <f t="shared" si="101"/>
        <v>2.5609434128311186</v>
      </c>
      <c r="CP183" s="37">
        <f t="shared" si="102"/>
        <v>29.147232245005721</v>
      </c>
      <c r="CQ183" s="37">
        <f t="shared" si="103"/>
        <v>28.962421895626157</v>
      </c>
      <c r="CR183" s="37">
        <f t="shared" si="104"/>
        <v>57.02719352283728</v>
      </c>
      <c r="CS183" s="37">
        <f t="shared" si="105"/>
        <v>56.446360996215795</v>
      </c>
      <c r="CT183" s="22">
        <f t="shared" si="106"/>
        <v>-11.888065439693811</v>
      </c>
      <c r="CU183" s="35">
        <v>85</v>
      </c>
      <c r="CV183" s="35">
        <v>97</v>
      </c>
      <c r="CW183" s="35">
        <v>1019</v>
      </c>
      <c r="CX183" s="35">
        <v>1000</v>
      </c>
      <c r="CY183" s="35">
        <v>473</v>
      </c>
      <c r="CZ183" s="35">
        <v>443</v>
      </c>
      <c r="DA183" s="35">
        <v>598</v>
      </c>
      <c r="DB183" s="35">
        <v>583</v>
      </c>
      <c r="DC183">
        <v>2</v>
      </c>
      <c r="DD183">
        <v>6</v>
      </c>
      <c r="DE183" s="35">
        <f t="shared" si="107"/>
        <v>4</v>
      </c>
      <c r="DF183" s="36">
        <f t="shared" si="108"/>
        <v>0.31851360318513605</v>
      </c>
      <c r="DG183" s="37">
        <f t="shared" si="109"/>
        <v>0.95554080955540821</v>
      </c>
      <c r="DH183" s="37">
        <f t="shared" si="110"/>
        <v>0.6370272063702721</v>
      </c>
      <c r="DI183" s="2">
        <v>243.2</v>
      </c>
      <c r="DJ183">
        <v>7</v>
      </c>
      <c r="DK183">
        <v>8</v>
      </c>
      <c r="DL183">
        <v>-5.2</v>
      </c>
      <c r="DM183">
        <v>210</v>
      </c>
      <c r="DN183">
        <v>235</v>
      </c>
      <c r="DO183">
        <v>-4.5999999999999996</v>
      </c>
      <c r="DP183">
        <v>148</v>
      </c>
      <c r="DQ183">
        <v>176</v>
      </c>
      <c r="DR183">
        <v>-6.9</v>
      </c>
      <c r="DS183">
        <v>100</v>
      </c>
      <c r="DT183">
        <v>132</v>
      </c>
      <c r="DU183">
        <v>-8.5</v>
      </c>
      <c r="DV183" s="39">
        <v>-6.7</v>
      </c>
      <c r="DW183" s="39">
        <v>-6.7</v>
      </c>
      <c r="DX183" s="39">
        <v>0.5</v>
      </c>
      <c r="DY183" s="39">
        <v>-0.7</v>
      </c>
      <c r="DZ183" s="39">
        <v>1</v>
      </c>
      <c r="EA183" s="39">
        <v>-5.9</v>
      </c>
    </row>
    <row r="184" spans="1:131" x14ac:dyDescent="0.2">
      <c r="A184" s="12" t="s">
        <v>1035</v>
      </c>
      <c r="B184" s="12" t="s">
        <v>1036</v>
      </c>
      <c r="C184" t="s">
        <v>1034</v>
      </c>
      <c r="D184" t="s">
        <v>122</v>
      </c>
      <c r="E184" s="12" t="s">
        <v>170</v>
      </c>
      <c r="F184">
        <v>45</v>
      </c>
      <c r="G184">
        <v>11</v>
      </c>
      <c r="H184">
        <v>14</v>
      </c>
      <c r="I184" s="31">
        <f t="shared" si="74"/>
        <v>25</v>
      </c>
      <c r="J184">
        <v>7</v>
      </c>
      <c r="K184">
        <v>6</v>
      </c>
      <c r="L184" s="16">
        <f t="shared" si="75"/>
        <v>2.0341741253051264</v>
      </c>
      <c r="M184" s="15">
        <v>11</v>
      </c>
      <c r="N184" s="15">
        <v>8</v>
      </c>
      <c r="O184" s="15">
        <v>6</v>
      </c>
      <c r="P184">
        <v>89</v>
      </c>
      <c r="Q184">
        <v>32</v>
      </c>
      <c r="R184">
        <v>43</v>
      </c>
      <c r="S184" s="13">
        <f t="shared" si="76"/>
        <v>0.12359550561797752</v>
      </c>
      <c r="T184" s="13">
        <f t="shared" si="77"/>
        <v>6.7073170731707321E-2</v>
      </c>
      <c r="U184" s="2">
        <v>737.4</v>
      </c>
      <c r="V184" s="2">
        <v>16.383333333300001</v>
      </c>
      <c r="W184">
        <v>15.5</v>
      </c>
      <c r="X184">
        <v>32.31</v>
      </c>
      <c r="Y184" s="32">
        <f t="shared" si="78"/>
        <v>0.32419995816774733</v>
      </c>
      <c r="Z184" s="15">
        <f t="shared" si="79"/>
        <v>68.775000000000006</v>
      </c>
      <c r="AA184">
        <v>16</v>
      </c>
      <c r="AB184">
        <v>28</v>
      </c>
      <c r="AC184">
        <v>71</v>
      </c>
      <c r="AD184" s="13">
        <f t="shared" si="80"/>
        <v>0.27500000000000002</v>
      </c>
      <c r="AE184" s="13">
        <f t="shared" si="81"/>
        <v>0.35</v>
      </c>
      <c r="AF184" s="13">
        <f t="shared" si="82"/>
        <v>0.625</v>
      </c>
      <c r="AG184">
        <v>329</v>
      </c>
      <c r="AH184">
        <v>305</v>
      </c>
      <c r="AI184" s="17">
        <f t="shared" si="83"/>
        <v>0.51892744479495267</v>
      </c>
      <c r="AJ184">
        <v>128</v>
      </c>
      <c r="AK184">
        <v>110</v>
      </c>
      <c r="AL184" s="32">
        <f t="shared" si="84"/>
        <v>0.36615384615384616</v>
      </c>
      <c r="AM184">
        <v>95</v>
      </c>
      <c r="AN184">
        <v>89</v>
      </c>
      <c r="AO184" s="33">
        <f t="shared" si="85"/>
        <v>0.28307692307692306</v>
      </c>
      <c r="AP184">
        <v>115</v>
      </c>
      <c r="AQ184">
        <v>113</v>
      </c>
      <c r="AR184" s="33">
        <f t="shared" si="86"/>
        <v>0.35076923076923078</v>
      </c>
      <c r="AS184" s="33">
        <f t="shared" si="87"/>
        <v>0.56398104265402849</v>
      </c>
      <c r="AT184">
        <v>13</v>
      </c>
      <c r="AU184">
        <v>259</v>
      </c>
      <c r="AV184">
        <v>243</v>
      </c>
      <c r="AW184">
        <v>235</v>
      </c>
      <c r="AX184" s="2">
        <v>29.9</v>
      </c>
      <c r="AY184" s="3">
        <v>2</v>
      </c>
      <c r="AZ184" s="2">
        <v>34.4</v>
      </c>
      <c r="BA184" s="2">
        <v>26.8</v>
      </c>
      <c r="BB184" s="21">
        <v>0.77</v>
      </c>
      <c r="BC184">
        <v>5</v>
      </c>
      <c r="BD184" s="21">
        <v>-1.218</v>
      </c>
      <c r="BE184" s="2">
        <v>30.2</v>
      </c>
      <c r="BF184" s="2">
        <v>33.4</v>
      </c>
      <c r="BG184" s="2">
        <v>27</v>
      </c>
      <c r="BH184" s="21">
        <v>0.68200000000000005</v>
      </c>
      <c r="BI184" s="21">
        <v>2.6419999999999999</v>
      </c>
      <c r="BJ184" t="s">
        <v>3731</v>
      </c>
      <c r="BK184" s="2">
        <v>52.7</v>
      </c>
      <c r="BL184" t="s">
        <v>437</v>
      </c>
      <c r="BM184" s="2">
        <v>50.6</v>
      </c>
      <c r="BN184" t="s">
        <v>185</v>
      </c>
      <c r="BO184" s="2">
        <v>26.3</v>
      </c>
      <c r="BP184" t="s">
        <v>2107</v>
      </c>
      <c r="BQ184" s="2">
        <v>44.5</v>
      </c>
      <c r="BR184" t="s">
        <v>1045</v>
      </c>
      <c r="BS184" s="2">
        <v>33.299999999999997</v>
      </c>
      <c r="BT184" s="32">
        <f t="shared" si="88"/>
        <v>0.10178117048346055</v>
      </c>
      <c r="BU184" s="34">
        <f t="shared" si="89"/>
        <v>0.88821752265861031</v>
      </c>
      <c r="BV184" s="35">
        <f t="shared" si="90"/>
        <v>898.39563970695633</v>
      </c>
      <c r="BW184" s="32">
        <f t="shared" si="91"/>
        <v>-1.0001306857929132E-2</v>
      </c>
      <c r="BX184" s="36">
        <f t="shared" si="92"/>
        <v>3.2553407934959413</v>
      </c>
      <c r="BY184" s="37">
        <f t="shared" si="93"/>
        <v>3.0111902339837457</v>
      </c>
      <c r="BZ184" s="37">
        <f t="shared" si="94"/>
        <v>31.983723296097622</v>
      </c>
      <c r="CA184" s="37">
        <f t="shared" si="95"/>
        <v>26.937945066178916</v>
      </c>
      <c r="CB184" s="37">
        <f t="shared" si="96"/>
        <v>57.619532044878163</v>
      </c>
      <c r="CC184" s="37">
        <f t="shared" si="97"/>
        <v>45.818921668455381</v>
      </c>
      <c r="CD184" s="38">
        <f t="shared" si="98"/>
        <v>11.800610376422782</v>
      </c>
      <c r="CE184" s="3">
        <v>40</v>
      </c>
      <c r="CF184" s="3">
        <v>37</v>
      </c>
      <c r="CG184" s="3">
        <v>353</v>
      </c>
      <c r="CH184" s="3">
        <v>294</v>
      </c>
      <c r="CI184" s="3">
        <v>145</v>
      </c>
      <c r="CJ184" s="3">
        <v>109</v>
      </c>
      <c r="CK184" s="3">
        <v>123</v>
      </c>
      <c r="CL184" s="3">
        <v>170</v>
      </c>
      <c r="CM184" s="20">
        <f t="shared" si="99"/>
        <v>6.3150653527260978</v>
      </c>
      <c r="CN184" s="37">
        <f t="shared" si="100"/>
        <v>1.7744764262870112</v>
      </c>
      <c r="CO184" s="37">
        <f t="shared" si="101"/>
        <v>2.2696791499019908</v>
      </c>
      <c r="CP184" s="37">
        <f t="shared" si="102"/>
        <v>28.680491076034251</v>
      </c>
      <c r="CQ184" s="37">
        <f t="shared" si="103"/>
        <v>27.772619416073454</v>
      </c>
      <c r="CR184" s="37">
        <f t="shared" si="104"/>
        <v>51.459816362323323</v>
      </c>
      <c r="CS184" s="37">
        <f t="shared" si="105"/>
        <v>48.3647993397297</v>
      </c>
      <c r="CT184" s="22">
        <f t="shared" si="106"/>
        <v>8.7055933538291583</v>
      </c>
      <c r="CU184" s="35">
        <v>43</v>
      </c>
      <c r="CV184" s="35">
        <v>55</v>
      </c>
      <c r="CW184" s="35">
        <v>652</v>
      </c>
      <c r="CX184" s="35">
        <v>618</v>
      </c>
      <c r="CY184" s="35">
        <v>252</v>
      </c>
      <c r="CZ184" s="35">
        <v>218</v>
      </c>
      <c r="DA184" s="35">
        <v>281</v>
      </c>
      <c r="DB184" s="35">
        <v>300</v>
      </c>
      <c r="DC184">
        <v>3</v>
      </c>
      <c r="DD184">
        <v>14</v>
      </c>
      <c r="DE184" s="35">
        <f t="shared" si="107"/>
        <v>11</v>
      </c>
      <c r="DF184" s="36">
        <f t="shared" si="108"/>
        <v>0.24415055951219561</v>
      </c>
      <c r="DG184" s="37">
        <f t="shared" si="109"/>
        <v>1.1393692777235795</v>
      </c>
      <c r="DH184" s="37">
        <f t="shared" si="110"/>
        <v>0.89521871821138399</v>
      </c>
      <c r="DI184" s="2">
        <v>420.1</v>
      </c>
      <c r="DJ184">
        <v>26</v>
      </c>
      <c r="DK184">
        <v>20</v>
      </c>
      <c r="DL184">
        <v>8.1999999999999993</v>
      </c>
      <c r="DM184">
        <v>380</v>
      </c>
      <c r="DN184">
        <v>327</v>
      </c>
      <c r="DO184">
        <v>0.7</v>
      </c>
      <c r="DP184">
        <v>301</v>
      </c>
      <c r="DQ184">
        <v>252</v>
      </c>
      <c r="DR184">
        <v>1.7000000000000002</v>
      </c>
      <c r="DS184">
        <v>215</v>
      </c>
      <c r="DT184">
        <v>197</v>
      </c>
      <c r="DU184">
        <v>0.5</v>
      </c>
      <c r="DV184" s="39">
        <v>4.2</v>
      </c>
      <c r="DW184" s="39">
        <v>4.2</v>
      </c>
      <c r="DX184" s="39">
        <v>-0.8</v>
      </c>
      <c r="DY184" s="39">
        <v>0</v>
      </c>
      <c r="DZ184" s="39">
        <v>-0.4</v>
      </c>
      <c r="EA184" s="39">
        <v>3</v>
      </c>
    </row>
    <row r="185" spans="1:131" x14ac:dyDescent="0.2">
      <c r="A185" s="12" t="s">
        <v>1040</v>
      </c>
      <c r="B185" s="12" t="s">
        <v>1041</v>
      </c>
      <c r="C185" t="s">
        <v>1039</v>
      </c>
      <c r="D185" t="s">
        <v>300</v>
      </c>
      <c r="E185" s="12" t="s">
        <v>178</v>
      </c>
      <c r="F185">
        <v>51</v>
      </c>
      <c r="G185">
        <v>2</v>
      </c>
      <c r="H185">
        <v>11</v>
      </c>
      <c r="I185" s="31">
        <f t="shared" si="74"/>
        <v>13</v>
      </c>
      <c r="J185">
        <v>6</v>
      </c>
      <c r="K185">
        <v>5</v>
      </c>
      <c r="L185" s="16">
        <f t="shared" si="75"/>
        <v>0.84403404992067677</v>
      </c>
      <c r="M185" s="15">
        <v>2</v>
      </c>
      <c r="N185" s="15">
        <v>6</v>
      </c>
      <c r="O185" s="15">
        <v>4</v>
      </c>
      <c r="P185">
        <v>56</v>
      </c>
      <c r="Q185">
        <v>25</v>
      </c>
      <c r="R185">
        <v>47</v>
      </c>
      <c r="S185" s="13">
        <f t="shared" si="76"/>
        <v>3.5714285714285712E-2</v>
      </c>
      <c r="T185" s="13">
        <f t="shared" si="77"/>
        <v>1.5625E-2</v>
      </c>
      <c r="U185" s="2">
        <v>924.13333333330002</v>
      </c>
      <c r="V185" s="2">
        <v>18.116666666699999</v>
      </c>
      <c r="W185">
        <v>17.25</v>
      </c>
      <c r="X185">
        <v>30.62</v>
      </c>
      <c r="Y185" s="32">
        <f t="shared" si="78"/>
        <v>0.36035095049091287</v>
      </c>
      <c r="Z185" s="15">
        <f t="shared" si="79"/>
        <v>77.35135135135134</v>
      </c>
      <c r="AA185">
        <v>88</v>
      </c>
      <c r="AB185">
        <v>103</v>
      </c>
      <c r="AC185">
        <v>56</v>
      </c>
      <c r="AD185" s="13">
        <f t="shared" si="80"/>
        <v>5.4054054054054057E-2</v>
      </c>
      <c r="AE185" s="13">
        <f t="shared" si="81"/>
        <v>0.27027027027027029</v>
      </c>
      <c r="AF185" s="13">
        <f t="shared" si="82"/>
        <v>0.32432432432432434</v>
      </c>
      <c r="AI185" s="17" t="str">
        <f t="shared" si="83"/>
        <v xml:space="preserve"> </v>
      </c>
      <c r="AJ185">
        <v>129</v>
      </c>
      <c r="AK185">
        <v>148</v>
      </c>
      <c r="AL185" s="32">
        <f t="shared" si="84"/>
        <v>0.30076004343105323</v>
      </c>
      <c r="AM185">
        <v>147</v>
      </c>
      <c r="AN185">
        <v>148</v>
      </c>
      <c r="AO185" s="33">
        <f t="shared" si="85"/>
        <v>0.32030401737242126</v>
      </c>
      <c r="AP185">
        <v>164</v>
      </c>
      <c r="AQ185">
        <v>185</v>
      </c>
      <c r="AR185" s="33">
        <f t="shared" si="86"/>
        <v>0.37893593919652552</v>
      </c>
      <c r="AS185" s="33">
        <f t="shared" si="87"/>
        <v>0.48426573426573427</v>
      </c>
      <c r="AT185">
        <v>1</v>
      </c>
      <c r="AU185">
        <v>292</v>
      </c>
      <c r="AV185">
        <v>290</v>
      </c>
      <c r="AW185">
        <v>288</v>
      </c>
      <c r="AX185" s="2">
        <v>29</v>
      </c>
      <c r="AY185" s="3">
        <v>2</v>
      </c>
      <c r="AZ185" s="2">
        <v>33.200000000000003</v>
      </c>
      <c r="BA185" s="2">
        <v>26.1</v>
      </c>
      <c r="BB185" s="21">
        <v>0.81600000000000006</v>
      </c>
      <c r="BC185">
        <v>2</v>
      </c>
      <c r="BD185" s="21">
        <v>1.0169999999999999</v>
      </c>
      <c r="BE185" s="2">
        <v>28.5</v>
      </c>
      <c r="BF185" s="2">
        <v>36.4</v>
      </c>
      <c r="BG185" s="2">
        <v>25.9</v>
      </c>
      <c r="BH185" s="21">
        <v>1.5510000000000002</v>
      </c>
      <c r="BI185" s="21">
        <v>0.121</v>
      </c>
      <c r="BJ185" t="s">
        <v>2669</v>
      </c>
      <c r="BK185" s="2">
        <v>32.200000000000003</v>
      </c>
      <c r="BL185" t="s">
        <v>2623</v>
      </c>
      <c r="BM185" s="2">
        <v>26.7</v>
      </c>
      <c r="BN185" t="s">
        <v>3544</v>
      </c>
      <c r="BO185" s="2">
        <v>26.1</v>
      </c>
      <c r="BP185" t="s">
        <v>1682</v>
      </c>
      <c r="BQ185" s="2">
        <v>57.4</v>
      </c>
      <c r="BR185" t="s">
        <v>1100</v>
      </c>
      <c r="BS185" s="2">
        <v>20.100000000000001</v>
      </c>
      <c r="BT185" s="32">
        <f t="shared" si="88"/>
        <v>7.7568134171907763E-2</v>
      </c>
      <c r="BU185" s="34">
        <f t="shared" si="89"/>
        <v>0.90051020408163263</v>
      </c>
      <c r="BV185" s="35">
        <f t="shared" si="90"/>
        <v>908.26701749882341</v>
      </c>
      <c r="BW185" s="32">
        <f t="shared" si="91"/>
        <v>-2.1921661746459611E-2</v>
      </c>
      <c r="BX185" s="36">
        <f t="shared" si="92"/>
        <v>2.4027274203105318</v>
      </c>
      <c r="BY185" s="37">
        <f t="shared" si="93"/>
        <v>2.5326045781651549</v>
      </c>
      <c r="BZ185" s="37">
        <f t="shared" si="94"/>
        <v>30.975702148327667</v>
      </c>
      <c r="CA185" s="37">
        <f t="shared" si="95"/>
        <v>25.45592293950617</v>
      </c>
      <c r="CB185" s="37">
        <f t="shared" si="96"/>
        <v>57.535580929598133</v>
      </c>
      <c r="CC185" s="37">
        <f t="shared" si="97"/>
        <v>52.535310352195133</v>
      </c>
      <c r="CD185" s="38">
        <f t="shared" si="98"/>
        <v>5.0002705774030005</v>
      </c>
      <c r="CE185" s="3">
        <v>37</v>
      </c>
      <c r="CF185" s="3">
        <v>39</v>
      </c>
      <c r="CG185" s="3">
        <v>440</v>
      </c>
      <c r="CH185" s="3">
        <v>353</v>
      </c>
      <c r="CI185" s="3">
        <v>172</v>
      </c>
      <c r="CJ185" s="3">
        <v>174</v>
      </c>
      <c r="CK185" s="3">
        <v>243</v>
      </c>
      <c r="CL185" s="3">
        <v>237</v>
      </c>
      <c r="CM185" s="20">
        <f t="shared" si="99"/>
        <v>6.1838929550253763</v>
      </c>
      <c r="CN185" s="37">
        <f t="shared" si="100"/>
        <v>2.4589849002958464</v>
      </c>
      <c r="CO185" s="37">
        <f t="shared" si="101"/>
        <v>2.9200445691013179</v>
      </c>
      <c r="CP185" s="37">
        <f t="shared" si="102"/>
        <v>29.046759134744686</v>
      </c>
      <c r="CQ185" s="37">
        <f t="shared" si="103"/>
        <v>31.92838206477888</v>
      </c>
      <c r="CR185" s="37">
        <f t="shared" si="104"/>
        <v>53.86713797210588</v>
      </c>
      <c r="CS185" s="37">
        <f t="shared" si="105"/>
        <v>60.321973335382481</v>
      </c>
      <c r="CT185" s="22">
        <f t="shared" si="106"/>
        <v>11.455105940679601</v>
      </c>
      <c r="CU185" s="35">
        <v>64</v>
      </c>
      <c r="CV185" s="35">
        <v>76</v>
      </c>
      <c r="CW185" s="35">
        <v>692</v>
      </c>
      <c r="CX185" s="35">
        <v>755</v>
      </c>
      <c r="CY185" s="35">
        <v>271</v>
      </c>
      <c r="CZ185" s="35">
        <v>341</v>
      </c>
      <c r="DA185" s="35">
        <v>398</v>
      </c>
      <c r="DB185" s="35">
        <v>375</v>
      </c>
      <c r="DC185">
        <v>10</v>
      </c>
      <c r="DD185">
        <v>8</v>
      </c>
      <c r="DE185" s="35">
        <f t="shared" si="107"/>
        <v>-2</v>
      </c>
      <c r="DF185" s="36">
        <f t="shared" si="108"/>
        <v>0.64938578927311674</v>
      </c>
      <c r="DG185" s="37">
        <f t="shared" si="109"/>
        <v>0.51950863141849335</v>
      </c>
      <c r="DH185" s="37">
        <f t="shared" si="110"/>
        <v>-0.12987715785462334</v>
      </c>
      <c r="DI185" s="2">
        <v>549.29999999999995</v>
      </c>
      <c r="DJ185">
        <v>20</v>
      </c>
      <c r="DK185">
        <v>15</v>
      </c>
      <c r="DL185">
        <v>13.8</v>
      </c>
      <c r="DM185">
        <v>537</v>
      </c>
      <c r="DN185">
        <v>479</v>
      </c>
      <c r="DO185">
        <v>5.8</v>
      </c>
      <c r="DP185">
        <v>392</v>
      </c>
      <c r="DQ185">
        <v>328</v>
      </c>
      <c r="DR185">
        <v>7.2</v>
      </c>
      <c r="DS185">
        <v>285</v>
      </c>
      <c r="DT185">
        <v>225</v>
      </c>
      <c r="DU185">
        <v>8.6999999999999993</v>
      </c>
      <c r="DV185" s="39">
        <v>4.0999999999999996</v>
      </c>
      <c r="DW185" s="39">
        <v>4.0999999999999996</v>
      </c>
      <c r="DX185" s="39">
        <v>0.7</v>
      </c>
      <c r="DY185" s="39">
        <v>0.7</v>
      </c>
      <c r="DZ185" s="39">
        <v>-0.60000000000000009</v>
      </c>
      <c r="EA185" s="39">
        <v>5</v>
      </c>
    </row>
    <row r="186" spans="1:131" x14ac:dyDescent="0.2">
      <c r="A186" s="12" t="s">
        <v>1044</v>
      </c>
      <c r="B186" s="12" t="s">
        <v>1045</v>
      </c>
      <c r="C186" t="s">
        <v>1043</v>
      </c>
      <c r="D186" t="s">
        <v>122</v>
      </c>
      <c r="E186" s="12" t="s">
        <v>178</v>
      </c>
      <c r="F186">
        <v>65</v>
      </c>
      <c r="G186">
        <v>2</v>
      </c>
      <c r="H186">
        <v>16</v>
      </c>
      <c r="I186" s="31">
        <f t="shared" si="74"/>
        <v>18</v>
      </c>
      <c r="J186">
        <v>4</v>
      </c>
      <c r="K186">
        <v>11</v>
      </c>
      <c r="L186" s="16">
        <f t="shared" si="75"/>
        <v>0.93257537598045426</v>
      </c>
      <c r="M186" s="15">
        <v>2</v>
      </c>
      <c r="N186" s="15">
        <v>3</v>
      </c>
      <c r="O186" s="15">
        <v>9</v>
      </c>
      <c r="P186">
        <v>68</v>
      </c>
      <c r="Q186">
        <v>29</v>
      </c>
      <c r="R186">
        <v>48</v>
      </c>
      <c r="S186" s="13">
        <f t="shared" si="76"/>
        <v>2.9411764705882353E-2</v>
      </c>
      <c r="T186" s="13">
        <f t="shared" si="77"/>
        <v>1.3793103448275862E-2</v>
      </c>
      <c r="U186" s="2">
        <v>1158.0833333333001</v>
      </c>
      <c r="V186" s="2">
        <v>17.816666666700002</v>
      </c>
      <c r="W186">
        <v>16.88</v>
      </c>
      <c r="X186">
        <v>31</v>
      </c>
      <c r="Y186" s="32">
        <f t="shared" si="78"/>
        <v>0.35254803675856311</v>
      </c>
      <c r="Z186" s="15">
        <f t="shared" si="79"/>
        <v>50.926829268292686</v>
      </c>
      <c r="AA186">
        <v>91</v>
      </c>
      <c r="AB186">
        <v>57</v>
      </c>
      <c r="AC186">
        <v>104</v>
      </c>
      <c r="AD186" s="13">
        <f t="shared" si="80"/>
        <v>4.878048780487805E-2</v>
      </c>
      <c r="AE186" s="13">
        <f t="shared" si="81"/>
        <v>0.29268292682926828</v>
      </c>
      <c r="AF186" s="13">
        <f t="shared" si="82"/>
        <v>0.34146341463414631</v>
      </c>
      <c r="AI186" s="17" t="str">
        <f t="shared" si="83"/>
        <v xml:space="preserve"> </v>
      </c>
      <c r="AJ186">
        <v>192</v>
      </c>
      <c r="AK186">
        <v>162</v>
      </c>
      <c r="AL186" s="32">
        <f t="shared" si="84"/>
        <v>0.3127208480565371</v>
      </c>
      <c r="AM186">
        <v>170</v>
      </c>
      <c r="AN186">
        <v>169</v>
      </c>
      <c r="AO186" s="33">
        <f t="shared" si="85"/>
        <v>0.29946996466431097</v>
      </c>
      <c r="AP186">
        <v>229</v>
      </c>
      <c r="AQ186">
        <v>210</v>
      </c>
      <c r="AR186" s="33">
        <f t="shared" si="86"/>
        <v>0.38780918727915192</v>
      </c>
      <c r="AS186" s="33">
        <f t="shared" si="87"/>
        <v>0.51082251082251084</v>
      </c>
      <c r="AT186">
        <v>2</v>
      </c>
      <c r="AU186">
        <v>417</v>
      </c>
      <c r="AV186">
        <v>373</v>
      </c>
      <c r="AW186">
        <v>334</v>
      </c>
      <c r="AX186" s="2">
        <v>29.1</v>
      </c>
      <c r="AY186" s="3">
        <v>3</v>
      </c>
      <c r="AZ186" s="2">
        <v>33.1</v>
      </c>
      <c r="BA186" s="2">
        <v>26.5</v>
      </c>
      <c r="BB186" s="21">
        <v>0.84199999999999997</v>
      </c>
      <c r="BC186">
        <v>3</v>
      </c>
      <c r="BD186" s="21">
        <v>-0.29099999999999998</v>
      </c>
      <c r="BE186" s="2">
        <v>27.6</v>
      </c>
      <c r="BF186" s="2">
        <v>33.9</v>
      </c>
      <c r="BG186" s="2">
        <v>25.4</v>
      </c>
      <c r="BH186" s="21">
        <v>-4.5999999999999999E-2</v>
      </c>
      <c r="BI186" s="21">
        <v>2.319</v>
      </c>
      <c r="BJ186" t="s">
        <v>185</v>
      </c>
      <c r="BK186" s="2">
        <v>22.4</v>
      </c>
      <c r="BL186" t="s">
        <v>121</v>
      </c>
      <c r="BM186" s="2">
        <v>22.2</v>
      </c>
      <c r="BN186" t="s">
        <v>3731</v>
      </c>
      <c r="BO186" s="2">
        <v>22.1</v>
      </c>
      <c r="BP186" t="s">
        <v>2909</v>
      </c>
      <c r="BQ186" s="2">
        <v>65.5</v>
      </c>
      <c r="BR186" t="s">
        <v>2107</v>
      </c>
      <c r="BS186" s="2">
        <v>16.399999999999999</v>
      </c>
      <c r="BT186" s="32">
        <f t="shared" si="88"/>
        <v>7.8544061302681989E-2</v>
      </c>
      <c r="BU186" s="34">
        <f t="shared" si="89"/>
        <v>0.9378427787934186</v>
      </c>
      <c r="BV186" s="35">
        <f t="shared" si="90"/>
        <v>945.69718492368679</v>
      </c>
      <c r="BW186" s="32">
        <f t="shared" si="91"/>
        <v>1.6386840096100586E-2</v>
      </c>
      <c r="BX186" s="36">
        <f t="shared" si="92"/>
        <v>2.1241994675069993</v>
      </c>
      <c r="BY186" s="37">
        <f t="shared" si="93"/>
        <v>1.7615312657375115</v>
      </c>
      <c r="BZ186" s="37">
        <f t="shared" si="94"/>
        <v>27.044685903381794</v>
      </c>
      <c r="CA186" s="37">
        <f t="shared" si="95"/>
        <v>28.339929481129968</v>
      </c>
      <c r="CB186" s="37">
        <f t="shared" si="96"/>
        <v>48.234870835341859</v>
      </c>
      <c r="CC186" s="37">
        <f t="shared" si="97"/>
        <v>51.65431388059703</v>
      </c>
      <c r="CD186" s="38">
        <f t="shared" si="98"/>
        <v>-3.4194430452551714</v>
      </c>
      <c r="CE186" s="3">
        <v>41</v>
      </c>
      <c r="CF186" s="3">
        <v>34</v>
      </c>
      <c r="CG186" s="3">
        <v>481</v>
      </c>
      <c r="CH186" s="3">
        <v>513</v>
      </c>
      <c r="CI186" s="3">
        <v>193</v>
      </c>
      <c r="CJ186" s="3">
        <v>193</v>
      </c>
      <c r="CK186" s="3">
        <v>257</v>
      </c>
      <c r="CL186" s="3">
        <v>216</v>
      </c>
      <c r="CM186" s="20">
        <f t="shared" si="99"/>
        <v>-6.379183304995431</v>
      </c>
      <c r="CN186" s="37">
        <f t="shared" si="100"/>
        <v>2.4119106699751862</v>
      </c>
      <c r="CO186" s="37">
        <f t="shared" si="101"/>
        <v>2.8883374689826304</v>
      </c>
      <c r="CP186" s="37">
        <f t="shared" si="102"/>
        <v>30.699751861042181</v>
      </c>
      <c r="CQ186" s="37">
        <f t="shared" si="103"/>
        <v>29.002481389578165</v>
      </c>
      <c r="CR186" s="37">
        <f t="shared" si="104"/>
        <v>55.027295285359799</v>
      </c>
      <c r="CS186" s="37">
        <f t="shared" si="105"/>
        <v>48.089330024813897</v>
      </c>
      <c r="CT186" s="22">
        <f t="shared" si="106"/>
        <v>-10.357408305801073</v>
      </c>
      <c r="CU186" s="35">
        <v>81</v>
      </c>
      <c r="CV186" s="35">
        <v>97</v>
      </c>
      <c r="CW186" s="35">
        <v>950</v>
      </c>
      <c r="CX186" s="35">
        <v>877</v>
      </c>
      <c r="CY186" s="35">
        <v>390</v>
      </c>
      <c r="CZ186" s="35">
        <v>292</v>
      </c>
      <c r="DA186" s="35">
        <v>349</v>
      </c>
      <c r="DB186" s="35">
        <v>427</v>
      </c>
      <c r="DC186">
        <v>12</v>
      </c>
      <c r="DD186">
        <v>9</v>
      </c>
      <c r="DE186" s="35">
        <f t="shared" si="107"/>
        <v>-3</v>
      </c>
      <c r="DF186" s="36">
        <f t="shared" si="108"/>
        <v>0.62171691731912171</v>
      </c>
      <c r="DG186" s="37">
        <f t="shared" si="109"/>
        <v>0.46628768798934128</v>
      </c>
      <c r="DH186" s="37">
        <f t="shared" si="110"/>
        <v>-0.15542922932978043</v>
      </c>
      <c r="DI186" s="2">
        <v>691.7</v>
      </c>
      <c r="DJ186">
        <v>26</v>
      </c>
      <c r="DK186">
        <v>20</v>
      </c>
      <c r="DL186">
        <v>6.5</v>
      </c>
      <c r="DM186">
        <v>562</v>
      </c>
      <c r="DN186">
        <v>596</v>
      </c>
      <c r="DO186">
        <v>-4.3</v>
      </c>
      <c r="DP186">
        <v>426</v>
      </c>
      <c r="DQ186">
        <v>449</v>
      </c>
      <c r="DR186">
        <v>-4</v>
      </c>
      <c r="DS186">
        <v>318</v>
      </c>
      <c r="DT186">
        <v>342</v>
      </c>
      <c r="DU186">
        <v>-2.2999999999999998</v>
      </c>
      <c r="DV186" s="39">
        <v>0.9</v>
      </c>
      <c r="DW186" s="39">
        <v>0.9</v>
      </c>
      <c r="DX186" s="39">
        <v>0.30000000000000004</v>
      </c>
      <c r="DY186" s="39">
        <v>0.5</v>
      </c>
      <c r="DZ186" s="39">
        <v>0</v>
      </c>
      <c r="EA186" s="39">
        <v>1.7000000000000002</v>
      </c>
    </row>
    <row r="187" spans="1:131" x14ac:dyDescent="0.2">
      <c r="A187" s="12" t="s">
        <v>566</v>
      </c>
      <c r="B187" s="12" t="s">
        <v>1050</v>
      </c>
      <c r="C187" t="s">
        <v>1049</v>
      </c>
      <c r="D187" s="12" t="s">
        <v>343</v>
      </c>
      <c r="E187" s="12" t="s">
        <v>178</v>
      </c>
      <c r="F187">
        <v>67</v>
      </c>
      <c r="G187">
        <v>2</v>
      </c>
      <c r="H187">
        <v>9</v>
      </c>
      <c r="I187" s="31">
        <f t="shared" si="74"/>
        <v>11</v>
      </c>
      <c r="J187">
        <v>6</v>
      </c>
      <c r="K187">
        <v>3</v>
      </c>
      <c r="L187" s="16">
        <f t="shared" si="75"/>
        <v>0.63281025280447989</v>
      </c>
      <c r="M187" s="15">
        <v>2</v>
      </c>
      <c r="N187" s="15">
        <v>6</v>
      </c>
      <c r="O187" s="15">
        <v>2</v>
      </c>
      <c r="P187">
        <v>80</v>
      </c>
      <c r="Q187">
        <v>28</v>
      </c>
      <c r="R187">
        <v>62</v>
      </c>
      <c r="S187" s="13">
        <f t="shared" si="76"/>
        <v>2.5000000000000001E-2</v>
      </c>
      <c r="T187" s="13">
        <f t="shared" si="77"/>
        <v>1.1764705882352941E-2</v>
      </c>
      <c r="U187" s="2">
        <v>1042.9666666666999</v>
      </c>
      <c r="V187" s="2">
        <v>15.5666666667</v>
      </c>
      <c r="W187">
        <v>15.04</v>
      </c>
      <c r="X187">
        <v>33.770000000000003</v>
      </c>
      <c r="Y187" s="32">
        <f t="shared" si="78"/>
        <v>0.30813357918459328</v>
      </c>
      <c r="Z187" s="15">
        <f t="shared" si="79"/>
        <v>88.833333333333329</v>
      </c>
      <c r="AA187">
        <v>73</v>
      </c>
      <c r="AB187">
        <v>74</v>
      </c>
      <c r="AC187">
        <v>68</v>
      </c>
      <c r="AD187" s="13">
        <f t="shared" si="80"/>
        <v>5.5555555555555552E-2</v>
      </c>
      <c r="AE187" s="13">
        <f t="shared" si="81"/>
        <v>0.22222222222222221</v>
      </c>
      <c r="AF187" s="13">
        <f t="shared" si="82"/>
        <v>0.27777777777777779</v>
      </c>
      <c r="AI187" s="17" t="str">
        <f t="shared" si="83"/>
        <v xml:space="preserve"> </v>
      </c>
      <c r="AJ187">
        <v>142</v>
      </c>
      <c r="AK187">
        <v>174</v>
      </c>
      <c r="AL187" s="32">
        <f t="shared" si="84"/>
        <v>0.37002341920374709</v>
      </c>
      <c r="AM187">
        <v>128</v>
      </c>
      <c r="AN187">
        <v>118</v>
      </c>
      <c r="AO187" s="33">
        <f t="shared" si="85"/>
        <v>0.28805620608899296</v>
      </c>
      <c r="AP187">
        <v>153</v>
      </c>
      <c r="AQ187">
        <v>139</v>
      </c>
      <c r="AR187" s="33">
        <f t="shared" si="86"/>
        <v>0.34192037470725994</v>
      </c>
      <c r="AS187" s="33">
        <f t="shared" si="87"/>
        <v>0.56227758007117434</v>
      </c>
      <c r="AT187">
        <v>7</v>
      </c>
      <c r="AU187">
        <v>375</v>
      </c>
      <c r="AV187">
        <v>382</v>
      </c>
      <c r="AW187">
        <v>295</v>
      </c>
      <c r="AX187" s="2">
        <v>27.7</v>
      </c>
      <c r="AY187" s="3">
        <v>5</v>
      </c>
      <c r="AZ187" s="2">
        <v>32.9</v>
      </c>
      <c r="BA187" s="2">
        <v>24.2</v>
      </c>
      <c r="BB187" s="21">
        <v>-0.53400000000000003</v>
      </c>
      <c r="BC187">
        <v>6</v>
      </c>
      <c r="BD187" s="21">
        <v>-1.3660000000000001</v>
      </c>
      <c r="BE187" s="2">
        <v>25.6</v>
      </c>
      <c r="BF187" s="2">
        <v>28.5</v>
      </c>
      <c r="BG187" s="2">
        <v>24.7</v>
      </c>
      <c r="BH187" s="21">
        <v>0.83599999999999997</v>
      </c>
      <c r="BI187" s="21">
        <v>2.4300000000000002</v>
      </c>
      <c r="BJ187" t="s">
        <v>2963</v>
      </c>
      <c r="BK187" s="2">
        <v>19.600000000000001</v>
      </c>
      <c r="BL187" t="s">
        <v>3756</v>
      </c>
      <c r="BM187" s="2">
        <v>18.3</v>
      </c>
      <c r="BN187" t="s">
        <v>621</v>
      </c>
      <c r="BO187" s="2">
        <v>17.7</v>
      </c>
      <c r="BP187" t="s">
        <v>2511</v>
      </c>
      <c r="BQ187" s="2">
        <v>35.200000000000003</v>
      </c>
      <c r="BR187" t="s">
        <v>1219</v>
      </c>
      <c r="BS187" s="2">
        <v>15.6</v>
      </c>
      <c r="BT187" s="32">
        <f t="shared" si="88"/>
        <v>6.7542213883677302E-2</v>
      </c>
      <c r="BU187" s="34">
        <f t="shared" si="89"/>
        <v>0.92030360531309297</v>
      </c>
      <c r="BV187" s="35">
        <f t="shared" si="90"/>
        <v>927.05782670146061</v>
      </c>
      <c r="BW187" s="32">
        <f t="shared" si="91"/>
        <v>-1.2154180803229733E-2</v>
      </c>
      <c r="BX187" s="36">
        <f t="shared" si="92"/>
        <v>2.0710153728102929</v>
      </c>
      <c r="BY187" s="37">
        <f t="shared" si="93"/>
        <v>2.4161846016120077</v>
      </c>
      <c r="BZ187" s="37">
        <f t="shared" si="94"/>
        <v>30.662533158552389</v>
      </c>
      <c r="CA187" s="37">
        <f t="shared" si="95"/>
        <v>30.317363929750673</v>
      </c>
      <c r="CB187" s="37">
        <f t="shared" si="96"/>
        <v>57.010450957083329</v>
      </c>
      <c r="CC187" s="37">
        <f t="shared" si="97"/>
        <v>55.629774041876473</v>
      </c>
      <c r="CD187" s="38">
        <f t="shared" si="98"/>
        <v>1.3806769152068554</v>
      </c>
      <c r="CE187" s="3">
        <v>36</v>
      </c>
      <c r="CF187" s="3">
        <v>42</v>
      </c>
      <c r="CG187" s="3">
        <v>497</v>
      </c>
      <c r="CH187" s="3">
        <v>485</v>
      </c>
      <c r="CI187" s="3">
        <v>202</v>
      </c>
      <c r="CJ187" s="3">
        <v>216</v>
      </c>
      <c r="CK187" s="3">
        <v>224</v>
      </c>
      <c r="CL187" s="3">
        <v>256</v>
      </c>
      <c r="CM187" s="20">
        <f t="shared" si="99"/>
        <v>-3.999985006501328</v>
      </c>
      <c r="CN187" s="37">
        <f t="shared" si="100"/>
        <v>2.6518282145682601</v>
      </c>
      <c r="CO187" s="37">
        <f t="shared" si="101"/>
        <v>2.5457550859855296</v>
      </c>
      <c r="CP187" s="37">
        <f t="shared" si="102"/>
        <v>31.052908392594322</v>
      </c>
      <c r="CQ187" s="37">
        <f t="shared" si="103"/>
        <v>28.24197048515197</v>
      </c>
      <c r="CR187" s="37">
        <f t="shared" si="104"/>
        <v>56.749123791760766</v>
      </c>
      <c r="CS187" s="37">
        <f t="shared" si="105"/>
        <v>51.843241594809484</v>
      </c>
      <c r="CT187" s="22">
        <f t="shared" si="106"/>
        <v>-3.5252052817444266</v>
      </c>
      <c r="CU187" s="35">
        <v>100</v>
      </c>
      <c r="CV187" s="35">
        <v>96</v>
      </c>
      <c r="CW187" s="35">
        <v>1071</v>
      </c>
      <c r="CX187" s="35">
        <v>969</v>
      </c>
      <c r="CY187" s="35">
        <v>430</v>
      </c>
      <c r="CZ187" s="35">
        <v>385</v>
      </c>
      <c r="DA187" s="35">
        <v>505</v>
      </c>
      <c r="DB187" s="35">
        <v>539</v>
      </c>
      <c r="DC187">
        <v>8</v>
      </c>
      <c r="DD187">
        <v>5</v>
      </c>
      <c r="DE187" s="35">
        <f t="shared" si="107"/>
        <v>-3</v>
      </c>
      <c r="DF187" s="36">
        <f t="shared" si="108"/>
        <v>0.46022563840228725</v>
      </c>
      <c r="DG187" s="37">
        <f t="shared" si="109"/>
        <v>0.28764102400142949</v>
      </c>
      <c r="DH187" s="37">
        <f t="shared" si="110"/>
        <v>-0.17258461440085771</v>
      </c>
      <c r="DI187" s="2">
        <v>590.6</v>
      </c>
      <c r="DJ187">
        <v>18</v>
      </c>
      <c r="DK187">
        <v>22</v>
      </c>
      <c r="DL187">
        <v>-8.4</v>
      </c>
      <c r="DM187">
        <v>550</v>
      </c>
      <c r="DN187">
        <v>533</v>
      </c>
      <c r="DO187">
        <v>-2.7</v>
      </c>
      <c r="DP187">
        <v>411</v>
      </c>
      <c r="DQ187">
        <v>404</v>
      </c>
      <c r="DR187">
        <v>-4.2</v>
      </c>
      <c r="DS187">
        <v>297</v>
      </c>
      <c r="DT187">
        <v>289</v>
      </c>
      <c r="DU187">
        <v>-4.8</v>
      </c>
      <c r="DV187" s="39">
        <v>-2.1</v>
      </c>
      <c r="DW187" s="39">
        <v>-2.1</v>
      </c>
      <c r="DX187" s="39">
        <v>-1.2</v>
      </c>
      <c r="DY187" s="39">
        <v>-1.6</v>
      </c>
      <c r="DZ187" s="39">
        <v>-1.2</v>
      </c>
      <c r="EA187" s="39">
        <v>-6.2</v>
      </c>
    </row>
    <row r="188" spans="1:131" x14ac:dyDescent="0.2">
      <c r="A188" s="12" t="s">
        <v>160</v>
      </c>
      <c r="B188" s="12" t="s">
        <v>1054</v>
      </c>
      <c r="C188" t="s">
        <v>1053</v>
      </c>
      <c r="D188" t="s">
        <v>610</v>
      </c>
      <c r="E188" s="12" t="s">
        <v>178</v>
      </c>
      <c r="F188">
        <v>75</v>
      </c>
      <c r="G188">
        <v>4</v>
      </c>
      <c r="H188">
        <v>20</v>
      </c>
      <c r="I188" s="31">
        <f t="shared" si="74"/>
        <v>24</v>
      </c>
      <c r="J188">
        <v>9</v>
      </c>
      <c r="K188">
        <v>8</v>
      </c>
      <c r="L188" s="16">
        <f t="shared" si="75"/>
        <v>1.1900826446280992</v>
      </c>
      <c r="M188" s="15">
        <v>4</v>
      </c>
      <c r="N188" s="15">
        <v>10</v>
      </c>
      <c r="O188" s="15">
        <v>10</v>
      </c>
      <c r="P188">
        <v>81</v>
      </c>
      <c r="Q188">
        <v>40</v>
      </c>
      <c r="R188">
        <v>58</v>
      </c>
      <c r="S188" s="13">
        <f t="shared" si="76"/>
        <v>4.9382716049382713E-2</v>
      </c>
      <c r="T188" s="13">
        <f t="shared" si="77"/>
        <v>2.23463687150838E-2</v>
      </c>
      <c r="U188" s="2">
        <v>1210</v>
      </c>
      <c r="V188" s="2">
        <v>16.133333333300001</v>
      </c>
      <c r="W188">
        <v>15.53</v>
      </c>
      <c r="X188">
        <v>33.700000000000003</v>
      </c>
      <c r="Y188" s="32">
        <f t="shared" si="78"/>
        <v>0.3154580540320942</v>
      </c>
      <c r="Z188" s="15">
        <f t="shared" si="79"/>
        <v>96.822580645161295</v>
      </c>
      <c r="AA188">
        <v>90</v>
      </c>
      <c r="AB188">
        <v>63</v>
      </c>
      <c r="AC188">
        <v>112</v>
      </c>
      <c r="AD188" s="13">
        <f t="shared" si="80"/>
        <v>6.4516129032258063E-2</v>
      </c>
      <c r="AE188" s="13">
        <f t="shared" si="81"/>
        <v>0.32258064516129031</v>
      </c>
      <c r="AF188" s="13">
        <f t="shared" si="82"/>
        <v>0.38709677419354838</v>
      </c>
      <c r="AI188" s="17" t="str">
        <f t="shared" si="83"/>
        <v xml:space="preserve"> </v>
      </c>
      <c r="AJ188">
        <v>173</v>
      </c>
      <c r="AK188">
        <v>208</v>
      </c>
      <c r="AL188" s="32">
        <f t="shared" si="84"/>
        <v>0.33304195804195802</v>
      </c>
      <c r="AM188">
        <v>193</v>
      </c>
      <c r="AN188">
        <v>174</v>
      </c>
      <c r="AO188" s="33">
        <f t="shared" si="85"/>
        <v>0.32080419580419578</v>
      </c>
      <c r="AP188">
        <v>212</v>
      </c>
      <c r="AQ188">
        <v>184</v>
      </c>
      <c r="AR188" s="33">
        <f t="shared" si="86"/>
        <v>0.34615384615384615</v>
      </c>
      <c r="AS188" s="33">
        <f t="shared" si="87"/>
        <v>0.50935828877005351</v>
      </c>
      <c r="AT188">
        <v>6</v>
      </c>
      <c r="AU188">
        <v>441</v>
      </c>
      <c r="AV188">
        <v>428</v>
      </c>
      <c r="AW188">
        <v>394</v>
      </c>
      <c r="AX188" s="2">
        <v>28.5</v>
      </c>
      <c r="AY188" s="3">
        <v>4</v>
      </c>
      <c r="AZ188" s="2">
        <v>32.9</v>
      </c>
      <c r="BA188" s="2">
        <v>25.5</v>
      </c>
      <c r="BB188" s="21">
        <v>0.32200000000000001</v>
      </c>
      <c r="BC188">
        <v>4</v>
      </c>
      <c r="BD188" s="21">
        <v>-0.86</v>
      </c>
      <c r="BE188" s="2">
        <v>27</v>
      </c>
      <c r="BF188" s="2">
        <v>31.7</v>
      </c>
      <c r="BG188" s="2">
        <v>25.4</v>
      </c>
      <c r="BH188" s="21">
        <v>0.86199999999999999</v>
      </c>
      <c r="BI188" s="21">
        <v>8.5299999999999994</v>
      </c>
      <c r="BJ188" t="s">
        <v>2774</v>
      </c>
      <c r="BK188" s="2">
        <v>30.3</v>
      </c>
      <c r="BL188" t="s">
        <v>3455</v>
      </c>
      <c r="BM188" s="2">
        <v>29.1</v>
      </c>
      <c r="BN188" t="s">
        <v>2626</v>
      </c>
      <c r="BO188" s="2">
        <v>25.1</v>
      </c>
      <c r="BP188" t="s">
        <v>3580</v>
      </c>
      <c r="BQ188" s="2">
        <v>42</v>
      </c>
      <c r="BR188" t="s">
        <v>1691</v>
      </c>
      <c r="BS188" s="2">
        <v>35.9</v>
      </c>
      <c r="BT188" s="32">
        <f t="shared" si="88"/>
        <v>9.2953523238380811E-2</v>
      </c>
      <c r="BU188" s="34">
        <f t="shared" si="89"/>
        <v>0.9050279329608939</v>
      </c>
      <c r="BV188" s="35">
        <f t="shared" si="90"/>
        <v>914.32328528473192</v>
      </c>
      <c r="BW188" s="32">
        <f t="shared" si="91"/>
        <v>-2.0185438007252893E-3</v>
      </c>
      <c r="BX188" s="36">
        <f t="shared" si="92"/>
        <v>3.074380165295608</v>
      </c>
      <c r="BY188" s="37">
        <f t="shared" si="93"/>
        <v>2.5289256198399355</v>
      </c>
      <c r="BZ188" s="37">
        <f t="shared" si="94"/>
        <v>33.074380165357589</v>
      </c>
      <c r="CA188" s="37">
        <f t="shared" si="95"/>
        <v>26.628099173608735</v>
      </c>
      <c r="CB188" s="37">
        <f t="shared" si="96"/>
        <v>64.561983471207782</v>
      </c>
      <c r="CC188" s="37">
        <f t="shared" si="97"/>
        <v>53.25619834721747</v>
      </c>
      <c r="CD188" s="38">
        <f t="shared" si="98"/>
        <v>11.305785123990312</v>
      </c>
      <c r="CE188" s="3">
        <v>62</v>
      </c>
      <c r="CF188" s="3">
        <v>51</v>
      </c>
      <c r="CG188" s="3">
        <v>605</v>
      </c>
      <c r="CH188" s="3">
        <v>486</v>
      </c>
      <c r="CI188" s="3">
        <v>302</v>
      </c>
      <c r="CJ188" s="3">
        <v>212</v>
      </c>
      <c r="CK188" s="3">
        <v>325</v>
      </c>
      <c r="CL188" s="3">
        <v>333</v>
      </c>
      <c r="CM188" s="20">
        <f t="shared" si="99"/>
        <v>1.6011861935090277</v>
      </c>
      <c r="CN188" s="37">
        <f t="shared" si="100"/>
        <v>2.5163204747774479</v>
      </c>
      <c r="CO188" s="37">
        <f t="shared" si="101"/>
        <v>2.0890207715133533</v>
      </c>
      <c r="CP188" s="37">
        <f t="shared" si="102"/>
        <v>32.807121661721069</v>
      </c>
      <c r="CQ188" s="37">
        <f t="shared" si="103"/>
        <v>28.083086053412465</v>
      </c>
      <c r="CR188" s="37">
        <f t="shared" si="104"/>
        <v>61.910979228486646</v>
      </c>
      <c r="CS188" s="37">
        <f t="shared" si="105"/>
        <v>54.789317507418396</v>
      </c>
      <c r="CT188" s="22">
        <f t="shared" si="106"/>
        <v>4.1841234029220615</v>
      </c>
      <c r="CU188" s="35">
        <v>106</v>
      </c>
      <c r="CV188" s="35">
        <v>88</v>
      </c>
      <c r="CW188" s="35">
        <v>1276</v>
      </c>
      <c r="CX188" s="35">
        <v>1095</v>
      </c>
      <c r="CY188" s="35">
        <v>556</v>
      </c>
      <c r="CZ188" s="35">
        <v>480</v>
      </c>
      <c r="DA188" s="35">
        <v>645</v>
      </c>
      <c r="DB188" s="35">
        <v>670</v>
      </c>
      <c r="DC188">
        <v>12</v>
      </c>
      <c r="DD188">
        <v>12</v>
      </c>
      <c r="DE188" s="35">
        <f t="shared" si="107"/>
        <v>0</v>
      </c>
      <c r="DF188" s="36">
        <f t="shared" si="108"/>
        <v>0.59504132231527895</v>
      </c>
      <c r="DG188" s="37">
        <f t="shared" si="109"/>
        <v>0.59504132231527895</v>
      </c>
      <c r="DH188" s="37">
        <f t="shared" si="110"/>
        <v>0</v>
      </c>
      <c r="DI188" s="2">
        <v>700.5</v>
      </c>
      <c r="DJ188">
        <v>33</v>
      </c>
      <c r="DK188">
        <v>27</v>
      </c>
      <c r="DL188">
        <v>2.1</v>
      </c>
      <c r="DM188">
        <v>746</v>
      </c>
      <c r="DN188">
        <v>590</v>
      </c>
      <c r="DO188">
        <v>2.4</v>
      </c>
      <c r="DP188">
        <v>554</v>
      </c>
      <c r="DQ188">
        <v>417</v>
      </c>
      <c r="DR188">
        <v>3</v>
      </c>
      <c r="DS188">
        <v>377</v>
      </c>
      <c r="DT188">
        <v>300</v>
      </c>
      <c r="DU188">
        <v>1.3</v>
      </c>
      <c r="DV188" s="39">
        <v>11.3</v>
      </c>
      <c r="DW188" s="39">
        <v>11.3</v>
      </c>
      <c r="DX188" s="39">
        <v>-0.5</v>
      </c>
      <c r="DY188" s="39">
        <v>-1.1000000000000001</v>
      </c>
      <c r="DZ188" s="39">
        <v>-8.3000000000000007</v>
      </c>
      <c r="EA188" s="39">
        <v>1.4</v>
      </c>
    </row>
    <row r="189" spans="1:131" x14ac:dyDescent="0.2">
      <c r="A189" s="12" t="s">
        <v>1059</v>
      </c>
      <c r="B189" s="12" t="s">
        <v>1060</v>
      </c>
      <c r="C189" t="s">
        <v>1058</v>
      </c>
      <c r="D189" t="s">
        <v>210</v>
      </c>
      <c r="E189" s="12" t="s">
        <v>170</v>
      </c>
      <c r="F189">
        <v>3</v>
      </c>
      <c r="G189">
        <v>0</v>
      </c>
      <c r="H189">
        <v>0</v>
      </c>
      <c r="I189" s="31">
        <f t="shared" si="74"/>
        <v>0</v>
      </c>
      <c r="J189">
        <v>0</v>
      </c>
      <c r="K189">
        <v>0</v>
      </c>
      <c r="L189" s="16">
        <f t="shared" si="75"/>
        <v>0</v>
      </c>
      <c r="M189" s="15">
        <v>0</v>
      </c>
      <c r="N189" s="15">
        <v>0</v>
      </c>
      <c r="O189" s="15">
        <v>0</v>
      </c>
      <c r="P189">
        <v>2</v>
      </c>
      <c r="Q189">
        <v>0</v>
      </c>
      <c r="R189">
        <v>1</v>
      </c>
      <c r="S189" s="13">
        <f t="shared" si="76"/>
        <v>0</v>
      </c>
      <c r="T189" s="13">
        <f t="shared" si="77"/>
        <v>0</v>
      </c>
      <c r="U189" s="2">
        <v>20.45</v>
      </c>
      <c r="V189" s="2">
        <v>6.8166666666999998</v>
      </c>
      <c r="W189">
        <v>6.82</v>
      </c>
      <c r="X189">
        <v>38.14</v>
      </c>
      <c r="Y189" s="32">
        <f t="shared" si="78"/>
        <v>0.15169039145907473</v>
      </c>
      <c r="Z189" s="15">
        <f t="shared" si="79"/>
        <v>0</v>
      </c>
      <c r="AA189">
        <v>0</v>
      </c>
      <c r="AB189">
        <v>1</v>
      </c>
      <c r="AC189">
        <v>1</v>
      </c>
      <c r="AD189" s="13">
        <f t="shared" si="80"/>
        <v>0</v>
      </c>
      <c r="AE189" s="13">
        <f t="shared" si="81"/>
        <v>0</v>
      </c>
      <c r="AF189" s="13">
        <f t="shared" si="82"/>
        <v>0</v>
      </c>
      <c r="AG189">
        <v>0</v>
      </c>
      <c r="AH189">
        <v>0</v>
      </c>
      <c r="AI189" s="17" t="str">
        <f t="shared" si="83"/>
        <v xml:space="preserve"> </v>
      </c>
      <c r="AJ189">
        <v>2</v>
      </c>
      <c r="AK189">
        <v>2</v>
      </c>
      <c r="AL189" s="32">
        <f t="shared" si="84"/>
        <v>0.33333333333333331</v>
      </c>
      <c r="AM189">
        <v>0</v>
      </c>
      <c r="AN189">
        <v>1</v>
      </c>
      <c r="AO189" s="33">
        <f t="shared" si="85"/>
        <v>8.3333333333333329E-2</v>
      </c>
      <c r="AP189">
        <v>4</v>
      </c>
      <c r="AQ189">
        <v>3</v>
      </c>
      <c r="AR189" s="33">
        <f t="shared" si="86"/>
        <v>0.58333333333333337</v>
      </c>
      <c r="AS189" s="33">
        <f t="shared" si="87"/>
        <v>0.8</v>
      </c>
      <c r="AU189">
        <v>8</v>
      </c>
      <c r="AV189">
        <v>2</v>
      </c>
      <c r="AW189">
        <v>3</v>
      </c>
      <c r="AX189" s="2">
        <v>26.6</v>
      </c>
      <c r="AZ189" s="2">
        <v>32.700000000000003</v>
      </c>
      <c r="BA189" s="2">
        <v>22.6</v>
      </c>
      <c r="BB189" s="21">
        <v>-1.9790000000000001</v>
      </c>
      <c r="BD189" s="21">
        <v>1.5209999999999999</v>
      </c>
      <c r="BE189" s="2">
        <v>24.7</v>
      </c>
      <c r="BF189" s="2">
        <v>32</v>
      </c>
      <c r="BG189" s="2">
        <v>17.399999999999999</v>
      </c>
      <c r="BH189" s="21">
        <v>-2.8849999999999998</v>
      </c>
      <c r="BI189" s="21">
        <v>-7.282</v>
      </c>
      <c r="BJ189" t="s">
        <v>3672</v>
      </c>
      <c r="BK189" s="2">
        <v>85.3</v>
      </c>
      <c r="BL189" t="s">
        <v>354</v>
      </c>
      <c r="BM189" s="2">
        <v>80.400000000000006</v>
      </c>
      <c r="BN189" t="s">
        <v>1298</v>
      </c>
      <c r="BO189" s="2">
        <v>11.2</v>
      </c>
      <c r="BP189" t="s">
        <v>797</v>
      </c>
      <c r="BQ189" s="2">
        <v>38.299999999999997</v>
      </c>
      <c r="BR189" t="s">
        <v>209</v>
      </c>
      <c r="BS189" s="2">
        <v>38.200000000000003</v>
      </c>
      <c r="BT189" s="32">
        <f t="shared" si="88"/>
        <v>0</v>
      </c>
      <c r="BU189" s="34">
        <f t="shared" si="89"/>
        <v>0.9285714285714286</v>
      </c>
      <c r="BV189" s="35">
        <f t="shared" si="90"/>
        <v>928.57142857142856</v>
      </c>
      <c r="BW189" s="32">
        <f t="shared" si="91"/>
        <v>-7.1428571428571397E-2</v>
      </c>
      <c r="BX189" s="36">
        <f t="shared" si="92"/>
        <v>0</v>
      </c>
      <c r="BY189" s="37">
        <f t="shared" si="93"/>
        <v>2.9339853300590031</v>
      </c>
      <c r="BZ189" s="37">
        <f t="shared" si="94"/>
        <v>17.603911980354017</v>
      </c>
      <c r="CA189" s="37">
        <f t="shared" si="95"/>
        <v>41.075794620826038</v>
      </c>
      <c r="CB189" s="37">
        <f t="shared" si="96"/>
        <v>38.141809290767036</v>
      </c>
      <c r="CC189" s="37">
        <f t="shared" si="97"/>
        <v>67.481662591357065</v>
      </c>
      <c r="CD189" s="38">
        <f t="shared" si="98"/>
        <v>-29.339853300590029</v>
      </c>
      <c r="CE189" s="3">
        <v>0</v>
      </c>
      <c r="CF189" s="3">
        <v>1</v>
      </c>
      <c r="CG189" s="3">
        <v>6</v>
      </c>
      <c r="CH189" s="3">
        <v>13</v>
      </c>
      <c r="CI189" s="3">
        <v>4</v>
      </c>
      <c r="CJ189" s="3">
        <v>4</v>
      </c>
      <c r="CK189" s="3">
        <v>5</v>
      </c>
      <c r="CL189" s="3">
        <v>3</v>
      </c>
      <c r="CM189" s="20">
        <f t="shared" si="99"/>
        <v>-27.826853300590031</v>
      </c>
      <c r="CN189" s="37">
        <f t="shared" si="100"/>
        <v>4.7194546407970632</v>
      </c>
      <c r="CO189" s="37">
        <f t="shared" si="101"/>
        <v>2.097535395909806</v>
      </c>
      <c r="CP189" s="37">
        <f t="shared" si="102"/>
        <v>27.792343995804927</v>
      </c>
      <c r="CQ189" s="37">
        <f t="shared" si="103"/>
        <v>29.365495542737285</v>
      </c>
      <c r="CR189" s="37">
        <f t="shared" si="104"/>
        <v>40.377556371263765</v>
      </c>
      <c r="CS189" s="37">
        <f t="shared" si="105"/>
        <v>58.730991085474571</v>
      </c>
      <c r="CT189" s="22">
        <f t="shared" si="106"/>
        <v>-10.986418586379223</v>
      </c>
      <c r="CU189" s="35">
        <v>9</v>
      </c>
      <c r="CV189" s="35">
        <v>4</v>
      </c>
      <c r="CW189" s="35">
        <v>44</v>
      </c>
      <c r="CX189" s="35">
        <v>52</v>
      </c>
      <c r="CY189" s="35">
        <v>7</v>
      </c>
      <c r="CZ189" s="35">
        <v>30</v>
      </c>
      <c r="DA189" s="35">
        <v>26</v>
      </c>
      <c r="DB189" s="35">
        <v>17</v>
      </c>
      <c r="DC189">
        <v>0</v>
      </c>
      <c r="DD189">
        <v>0</v>
      </c>
      <c r="DE189" s="35">
        <f t="shared" si="107"/>
        <v>0</v>
      </c>
      <c r="DF189" s="36">
        <f t="shared" si="108"/>
        <v>0</v>
      </c>
      <c r="DG189" s="37">
        <f t="shared" si="109"/>
        <v>0</v>
      </c>
      <c r="DH189" s="37">
        <f t="shared" si="110"/>
        <v>0</v>
      </c>
      <c r="DI189" s="2">
        <v>12.6</v>
      </c>
      <c r="DJ189">
        <v>0</v>
      </c>
      <c r="DK189">
        <v>0</v>
      </c>
      <c r="DL189">
        <v>-87.5</v>
      </c>
      <c r="DM189">
        <v>9</v>
      </c>
      <c r="DN189">
        <v>9</v>
      </c>
      <c r="DO189">
        <v>0.5</v>
      </c>
      <c r="DP189">
        <v>7</v>
      </c>
      <c r="DQ189">
        <v>6</v>
      </c>
      <c r="DR189">
        <v>2.6</v>
      </c>
      <c r="DS189">
        <v>4</v>
      </c>
      <c r="DT189">
        <v>4</v>
      </c>
      <c r="DU189">
        <v>-7.4</v>
      </c>
      <c r="DV189" s="39">
        <v>-0.7</v>
      </c>
      <c r="DW189" s="39">
        <v>-0.7</v>
      </c>
      <c r="DX189" s="39">
        <v>-0.1</v>
      </c>
      <c r="DY189" s="39">
        <v>-0.1</v>
      </c>
      <c r="DZ189" s="39">
        <v>0.1</v>
      </c>
      <c r="EA189" s="39">
        <v>-0.7</v>
      </c>
    </row>
    <row r="190" spans="1:131" x14ac:dyDescent="0.2">
      <c r="A190" s="12" t="s">
        <v>275</v>
      </c>
      <c r="B190" s="12" t="s">
        <v>1064</v>
      </c>
      <c r="C190" t="s">
        <v>1063</v>
      </c>
      <c r="D190" t="s">
        <v>367</v>
      </c>
      <c r="E190" s="12" t="s">
        <v>170</v>
      </c>
      <c r="F190">
        <v>79</v>
      </c>
      <c r="G190">
        <v>13</v>
      </c>
      <c r="H190">
        <v>24</v>
      </c>
      <c r="I190" s="31">
        <f t="shared" si="74"/>
        <v>37</v>
      </c>
      <c r="J190">
        <v>16</v>
      </c>
      <c r="K190">
        <v>8</v>
      </c>
      <c r="L190" s="16">
        <f t="shared" si="75"/>
        <v>1.9560045816322962</v>
      </c>
      <c r="M190" s="15">
        <v>12</v>
      </c>
      <c r="N190" s="15">
        <v>15</v>
      </c>
      <c r="O190" s="15">
        <v>7</v>
      </c>
      <c r="P190">
        <v>78</v>
      </c>
      <c r="Q190">
        <v>24</v>
      </c>
      <c r="R190">
        <v>30</v>
      </c>
      <c r="S190" s="13">
        <f t="shared" si="76"/>
        <v>0.16666666666666666</v>
      </c>
      <c r="T190" s="13">
        <f t="shared" si="77"/>
        <v>9.8484848484848481E-2</v>
      </c>
      <c r="U190" s="2">
        <v>1134.9666666666999</v>
      </c>
      <c r="V190" s="2">
        <v>14.3666666667</v>
      </c>
      <c r="W190">
        <v>13.8</v>
      </c>
      <c r="X190">
        <v>33.33</v>
      </c>
      <c r="Y190" s="32">
        <f t="shared" si="78"/>
        <v>0.29280712921705926</v>
      </c>
      <c r="Z190" s="15">
        <f t="shared" si="79"/>
        <v>171.77358490566039</v>
      </c>
      <c r="AA190">
        <v>31</v>
      </c>
      <c r="AB190">
        <v>22</v>
      </c>
      <c r="AC190">
        <v>62</v>
      </c>
      <c r="AD190" s="13">
        <f t="shared" si="80"/>
        <v>0.24528301886792453</v>
      </c>
      <c r="AE190" s="13">
        <f t="shared" si="81"/>
        <v>0.41509433962264153</v>
      </c>
      <c r="AF190" s="13">
        <f t="shared" si="82"/>
        <v>0.66037735849056611</v>
      </c>
      <c r="AG190">
        <v>490</v>
      </c>
      <c r="AH190">
        <v>490</v>
      </c>
      <c r="AI190" s="17">
        <f t="shared" si="83"/>
        <v>0.5</v>
      </c>
      <c r="AJ190">
        <v>161</v>
      </c>
      <c r="AK190">
        <v>207</v>
      </c>
      <c r="AL190" s="32">
        <f t="shared" si="84"/>
        <v>0.32740213523131673</v>
      </c>
      <c r="AM190">
        <v>165</v>
      </c>
      <c r="AN190">
        <v>163</v>
      </c>
      <c r="AO190" s="33">
        <f t="shared" si="85"/>
        <v>0.29181494661921709</v>
      </c>
      <c r="AP190">
        <v>228</v>
      </c>
      <c r="AQ190">
        <v>200</v>
      </c>
      <c r="AR190" s="33">
        <f t="shared" si="86"/>
        <v>0.38078291814946619</v>
      </c>
      <c r="AS190" s="33">
        <f t="shared" si="87"/>
        <v>0.52873563218390807</v>
      </c>
      <c r="AT190">
        <v>14</v>
      </c>
      <c r="AU190">
        <v>443</v>
      </c>
      <c r="AV190">
        <v>426</v>
      </c>
      <c r="AW190">
        <v>396</v>
      </c>
      <c r="AX190" s="2">
        <v>28.7</v>
      </c>
      <c r="AY190" s="3">
        <v>6</v>
      </c>
      <c r="AZ190" s="2">
        <v>33.200000000000003</v>
      </c>
      <c r="BA190" s="2">
        <v>25.6</v>
      </c>
      <c r="BB190" s="21">
        <v>0.12</v>
      </c>
      <c r="BC190">
        <v>10</v>
      </c>
      <c r="BD190" s="21">
        <v>-0.217</v>
      </c>
      <c r="BE190" s="2">
        <v>30.4</v>
      </c>
      <c r="BF190" s="2">
        <v>34</v>
      </c>
      <c r="BG190" s="2">
        <v>26.9</v>
      </c>
      <c r="BH190" s="21">
        <v>5.2190000000000003</v>
      </c>
      <c r="BI190" s="21">
        <v>-3.625</v>
      </c>
      <c r="BJ190" t="s">
        <v>2728</v>
      </c>
      <c r="BK190" s="2">
        <v>72.8</v>
      </c>
      <c r="BL190" t="s">
        <v>1416</v>
      </c>
      <c r="BM190" s="2">
        <v>52.9</v>
      </c>
      <c r="BN190" t="s">
        <v>573</v>
      </c>
      <c r="BO190" s="2">
        <v>20.5</v>
      </c>
      <c r="BP190" t="s">
        <v>3371</v>
      </c>
      <c r="BQ190" s="2">
        <v>40.1</v>
      </c>
      <c r="BR190" t="s">
        <v>2341</v>
      </c>
      <c r="BS190" s="2">
        <v>37.6</v>
      </c>
      <c r="BT190" s="32">
        <f t="shared" si="88"/>
        <v>9.3145869947275917E-2</v>
      </c>
      <c r="BU190" s="34">
        <f t="shared" si="89"/>
        <v>0.93357271095152605</v>
      </c>
      <c r="BV190" s="35">
        <f t="shared" si="90"/>
        <v>942.88729794625363</v>
      </c>
      <c r="BW190" s="32">
        <f t="shared" si="91"/>
        <v>2.6718580898801969E-2</v>
      </c>
      <c r="BX190" s="36">
        <f t="shared" si="92"/>
        <v>2.8018444007101131</v>
      </c>
      <c r="BY190" s="37">
        <f t="shared" si="93"/>
        <v>1.9560045816278149</v>
      </c>
      <c r="BZ190" s="37">
        <f t="shared" si="94"/>
        <v>30.080178566114235</v>
      </c>
      <c r="CA190" s="37">
        <f t="shared" si="95"/>
        <v>29.445798701802509</v>
      </c>
      <c r="CB190" s="37">
        <f t="shared" si="96"/>
        <v>59.578842256609391</v>
      </c>
      <c r="CC190" s="37">
        <f t="shared" si="97"/>
        <v>57.46424270890364</v>
      </c>
      <c r="CD190" s="38">
        <f t="shared" si="98"/>
        <v>2.1145995477057511</v>
      </c>
      <c r="CE190" s="3">
        <v>53</v>
      </c>
      <c r="CF190" s="3">
        <v>37</v>
      </c>
      <c r="CG190" s="3">
        <v>516</v>
      </c>
      <c r="CH190" s="3">
        <v>520</v>
      </c>
      <c r="CI190" s="3">
        <v>257</v>
      </c>
      <c r="CJ190" s="3">
        <v>227</v>
      </c>
      <c r="CK190" s="3">
        <v>303</v>
      </c>
      <c r="CL190" s="3">
        <v>301</v>
      </c>
      <c r="CM190" s="20">
        <f t="shared" si="99"/>
        <v>4.7429443752919571</v>
      </c>
      <c r="CN190" s="37">
        <f t="shared" si="100"/>
        <v>1.9596896398500612</v>
      </c>
      <c r="CO190" s="37">
        <f t="shared" si="101"/>
        <v>2.3014959723820483</v>
      </c>
      <c r="CP190" s="37">
        <f t="shared" si="102"/>
        <v>26.660893937495018</v>
      </c>
      <c r="CQ190" s="37">
        <f t="shared" si="103"/>
        <v>30.990440816233527</v>
      </c>
      <c r="CR190" s="37">
        <f t="shared" si="104"/>
        <v>50.951930636101594</v>
      </c>
      <c r="CS190" s="37">
        <f t="shared" si="105"/>
        <v>61.684649477605987</v>
      </c>
      <c r="CT190" s="22">
        <f t="shared" si="106"/>
        <v>12.847318389210145</v>
      </c>
      <c r="CU190" s="35">
        <v>86</v>
      </c>
      <c r="CV190" s="35">
        <v>101</v>
      </c>
      <c r="CW190" s="35">
        <v>1084</v>
      </c>
      <c r="CX190" s="35">
        <v>1259</v>
      </c>
      <c r="CY190" s="35">
        <v>474</v>
      </c>
      <c r="CZ190" s="35">
        <v>522</v>
      </c>
      <c r="DA190" s="35">
        <v>825</v>
      </c>
      <c r="DB190" s="35">
        <v>592</v>
      </c>
      <c r="DC190">
        <v>11</v>
      </c>
      <c r="DD190">
        <v>10</v>
      </c>
      <c r="DE190" s="35">
        <f t="shared" si="107"/>
        <v>-1</v>
      </c>
      <c r="DF190" s="36">
        <f t="shared" si="108"/>
        <v>0.58151487561908</v>
      </c>
      <c r="DG190" s="37">
        <f t="shared" si="109"/>
        <v>0.52864988692643644</v>
      </c>
      <c r="DH190" s="37">
        <f t="shared" si="110"/>
        <v>-5.2864988692643645E-2</v>
      </c>
      <c r="DI190" s="2">
        <v>663.9</v>
      </c>
      <c r="DJ190">
        <v>34</v>
      </c>
      <c r="DK190">
        <v>20</v>
      </c>
      <c r="DL190">
        <v>13.9</v>
      </c>
      <c r="DM190">
        <v>663</v>
      </c>
      <c r="DN190">
        <v>673</v>
      </c>
      <c r="DO190">
        <v>2.9</v>
      </c>
      <c r="DP190">
        <v>482</v>
      </c>
      <c r="DQ190">
        <v>496</v>
      </c>
      <c r="DR190">
        <v>1</v>
      </c>
      <c r="DS190">
        <v>347</v>
      </c>
      <c r="DT190">
        <v>346</v>
      </c>
      <c r="DU190">
        <v>2.2000000000000002</v>
      </c>
      <c r="DV190" s="39">
        <v>-0.5</v>
      </c>
      <c r="DW190" s="39">
        <v>-0.5</v>
      </c>
      <c r="DX190" s="39">
        <v>-1.8</v>
      </c>
      <c r="DY190" s="39">
        <v>-0.1</v>
      </c>
      <c r="DZ190" s="39">
        <v>2.6</v>
      </c>
      <c r="EA190" s="39">
        <v>0.30000000000000004</v>
      </c>
    </row>
    <row r="191" spans="1:131" x14ac:dyDescent="0.2">
      <c r="A191" s="12" t="s">
        <v>175</v>
      </c>
      <c r="B191" s="12" t="s">
        <v>1068</v>
      </c>
      <c r="C191" t="s">
        <v>1067</v>
      </c>
      <c r="D191" t="s">
        <v>610</v>
      </c>
      <c r="E191" s="12" t="s">
        <v>170</v>
      </c>
      <c r="F191">
        <v>81</v>
      </c>
      <c r="G191">
        <v>3</v>
      </c>
      <c r="H191">
        <v>14</v>
      </c>
      <c r="I191" s="31">
        <f t="shared" si="74"/>
        <v>17</v>
      </c>
      <c r="J191">
        <v>5</v>
      </c>
      <c r="K191">
        <v>9</v>
      </c>
      <c r="L191" s="16">
        <f t="shared" si="75"/>
        <v>1.2755580566497844</v>
      </c>
      <c r="M191" s="15">
        <v>3</v>
      </c>
      <c r="N191" s="15">
        <v>5</v>
      </c>
      <c r="O191" s="15">
        <v>9</v>
      </c>
      <c r="P191">
        <v>87</v>
      </c>
      <c r="Q191">
        <v>26</v>
      </c>
      <c r="R191">
        <v>36</v>
      </c>
      <c r="S191" s="13">
        <f t="shared" si="76"/>
        <v>3.4482758620689655E-2</v>
      </c>
      <c r="T191" s="13">
        <f t="shared" si="77"/>
        <v>2.0134228187919462E-2</v>
      </c>
      <c r="U191" s="2">
        <v>799.65</v>
      </c>
      <c r="V191" s="2">
        <v>9.8666666667000005</v>
      </c>
      <c r="W191">
        <v>9.7799999999999994</v>
      </c>
      <c r="X191">
        <v>39.119999999999997</v>
      </c>
      <c r="Y191" s="32">
        <f t="shared" si="78"/>
        <v>0.19999999999999998</v>
      </c>
      <c r="Z191" s="15">
        <f t="shared" si="79"/>
        <v>99.444444444444443</v>
      </c>
      <c r="AA191">
        <v>34</v>
      </c>
      <c r="AB191">
        <v>102</v>
      </c>
      <c r="AC191">
        <v>104</v>
      </c>
      <c r="AD191" s="13">
        <f t="shared" si="80"/>
        <v>0.16666666666666666</v>
      </c>
      <c r="AE191" s="13">
        <f t="shared" si="81"/>
        <v>0.77777777777777779</v>
      </c>
      <c r="AF191" s="13">
        <f t="shared" si="82"/>
        <v>0.94444444444444442</v>
      </c>
      <c r="AG191">
        <v>347</v>
      </c>
      <c r="AH191">
        <v>276</v>
      </c>
      <c r="AI191" s="17">
        <f t="shared" si="83"/>
        <v>0.5569823434991974</v>
      </c>
      <c r="AJ191">
        <v>97</v>
      </c>
      <c r="AK191">
        <v>131</v>
      </c>
      <c r="AL191" s="32">
        <f t="shared" si="84"/>
        <v>0.31275720164609055</v>
      </c>
      <c r="AM191">
        <v>121</v>
      </c>
      <c r="AN191">
        <v>90</v>
      </c>
      <c r="AO191" s="33">
        <f t="shared" si="85"/>
        <v>0.28943758573388201</v>
      </c>
      <c r="AP191">
        <v>176</v>
      </c>
      <c r="AQ191">
        <v>114</v>
      </c>
      <c r="AR191" s="33">
        <f t="shared" si="86"/>
        <v>0.39780521262002744</v>
      </c>
      <c r="AS191" s="33">
        <f t="shared" si="87"/>
        <v>0.51936218678815493</v>
      </c>
      <c r="AT191">
        <v>12</v>
      </c>
      <c r="AU191">
        <v>304</v>
      </c>
      <c r="AV191">
        <v>297</v>
      </c>
      <c r="AW191">
        <v>237</v>
      </c>
      <c r="AX191" s="2">
        <v>26.9</v>
      </c>
      <c r="AY191" s="3">
        <v>13</v>
      </c>
      <c r="AZ191" s="2">
        <v>32</v>
      </c>
      <c r="BA191" s="2">
        <v>23.4</v>
      </c>
      <c r="BB191" s="21">
        <v>-0.91500000000000004</v>
      </c>
      <c r="BC191">
        <v>13</v>
      </c>
      <c r="BD191" s="21">
        <v>-1.327</v>
      </c>
      <c r="BE191" s="2">
        <v>26.1</v>
      </c>
      <c r="BF191" s="2">
        <v>32.4</v>
      </c>
      <c r="BG191" s="2">
        <v>19.7</v>
      </c>
      <c r="BH191" s="21">
        <v>-3.4529999999999998</v>
      </c>
      <c r="BI191" s="21">
        <v>5.1879999999999997</v>
      </c>
      <c r="BJ191" t="s">
        <v>3173</v>
      </c>
      <c r="BK191" s="2">
        <v>33</v>
      </c>
      <c r="BL191" t="s">
        <v>1997</v>
      </c>
      <c r="BM191" s="2">
        <v>32.9</v>
      </c>
      <c r="BN191" t="s">
        <v>679</v>
      </c>
      <c r="BO191" s="2">
        <v>30.5</v>
      </c>
      <c r="BP191" t="s">
        <v>606</v>
      </c>
      <c r="BQ191" s="2">
        <v>32.5</v>
      </c>
      <c r="BR191" t="s">
        <v>624</v>
      </c>
      <c r="BS191" s="2">
        <v>31.5</v>
      </c>
      <c r="BT191" s="32">
        <f t="shared" si="88"/>
        <v>5.027932960893855E-2</v>
      </c>
      <c r="BU191" s="34">
        <f t="shared" si="89"/>
        <v>0.92957746478873238</v>
      </c>
      <c r="BV191" s="35">
        <f t="shared" si="90"/>
        <v>934.60539774962626</v>
      </c>
      <c r="BW191" s="32">
        <f t="shared" si="91"/>
        <v>-2.0143205602329073E-2</v>
      </c>
      <c r="BX191" s="36">
        <f t="shared" si="92"/>
        <v>1.3513513513467861</v>
      </c>
      <c r="BY191" s="37">
        <f t="shared" si="93"/>
        <v>1.8768768768705364</v>
      </c>
      <c r="BZ191" s="37">
        <f t="shared" si="94"/>
        <v>26.876876876786078</v>
      </c>
      <c r="CA191" s="37">
        <f t="shared" si="95"/>
        <v>26.651651651561611</v>
      </c>
      <c r="CB191" s="37">
        <f t="shared" si="96"/>
        <v>51.876876876701616</v>
      </c>
      <c r="CC191" s="37">
        <f t="shared" si="97"/>
        <v>52.252252252075721</v>
      </c>
      <c r="CD191" s="38">
        <f t="shared" si="98"/>
        <v>-0.37537537537410515</v>
      </c>
      <c r="CE191" s="3">
        <v>18</v>
      </c>
      <c r="CF191" s="3">
        <v>25</v>
      </c>
      <c r="CG191" s="3">
        <v>340</v>
      </c>
      <c r="CH191" s="3">
        <v>330</v>
      </c>
      <c r="CI191" s="3">
        <v>156</v>
      </c>
      <c r="CJ191" s="3">
        <v>128</v>
      </c>
      <c r="CK191" s="3">
        <v>213</v>
      </c>
      <c r="CL191" s="3">
        <v>177</v>
      </c>
      <c r="CM191" s="20">
        <f t="shared" si="99"/>
        <v>-7.445067858289824</v>
      </c>
      <c r="CN191" s="37">
        <f t="shared" si="100"/>
        <v>2.9538741195182916</v>
      </c>
      <c r="CO191" s="37">
        <f t="shared" si="101"/>
        <v>2.3479512232068469</v>
      </c>
      <c r="CP191" s="37">
        <f t="shared" si="102"/>
        <v>34.253578732106341</v>
      </c>
      <c r="CQ191" s="37">
        <f t="shared" si="103"/>
        <v>28.042869044914038</v>
      </c>
      <c r="CR191" s="37">
        <f t="shared" si="104"/>
        <v>65.363932439597065</v>
      </c>
      <c r="CS191" s="37">
        <f t="shared" si="105"/>
        <v>55.138983564341444</v>
      </c>
      <c r="CT191" s="22">
        <f t="shared" si="106"/>
        <v>-10.600324250629725</v>
      </c>
      <c r="CU191" s="35">
        <v>156</v>
      </c>
      <c r="CV191" s="35">
        <v>124</v>
      </c>
      <c r="CW191" s="35">
        <v>1653</v>
      </c>
      <c r="CX191" s="35">
        <v>1357</v>
      </c>
      <c r="CY191" s="35">
        <v>750</v>
      </c>
      <c r="CZ191" s="35">
        <v>618</v>
      </c>
      <c r="DA191" s="35">
        <v>813</v>
      </c>
      <c r="DB191" s="35">
        <v>893</v>
      </c>
      <c r="DC191">
        <v>22</v>
      </c>
      <c r="DD191">
        <v>22</v>
      </c>
      <c r="DE191" s="35">
        <f t="shared" si="107"/>
        <v>0</v>
      </c>
      <c r="DF191" s="36">
        <f t="shared" si="108"/>
        <v>1.6516516516460718</v>
      </c>
      <c r="DG191" s="37">
        <f t="shared" si="109"/>
        <v>1.6516516516460718</v>
      </c>
      <c r="DH191" s="37">
        <f t="shared" si="110"/>
        <v>0</v>
      </c>
      <c r="DI191" s="2">
        <v>487.1</v>
      </c>
      <c r="DJ191">
        <v>10</v>
      </c>
      <c r="DK191">
        <v>14</v>
      </c>
      <c r="DL191">
        <v>-12.9</v>
      </c>
      <c r="DM191">
        <v>432</v>
      </c>
      <c r="DN191">
        <v>431</v>
      </c>
      <c r="DO191">
        <v>-4.5</v>
      </c>
      <c r="DP191">
        <v>329</v>
      </c>
      <c r="DQ191">
        <v>290</v>
      </c>
      <c r="DR191">
        <v>-1.6</v>
      </c>
      <c r="DS191">
        <v>225</v>
      </c>
      <c r="DT191">
        <v>211</v>
      </c>
      <c r="DU191">
        <v>-3.3</v>
      </c>
      <c r="DV191" s="39">
        <v>-0.7</v>
      </c>
      <c r="DW191" s="39">
        <v>-0.7</v>
      </c>
      <c r="DX191" s="39">
        <v>-0.7</v>
      </c>
      <c r="DY191" s="39">
        <v>-2.1</v>
      </c>
      <c r="DZ191" s="39">
        <v>-4.3</v>
      </c>
      <c r="EA191" s="39">
        <v>-7.8</v>
      </c>
    </row>
    <row r="192" spans="1:131" x14ac:dyDescent="0.2">
      <c r="A192" s="12" t="s">
        <v>1059</v>
      </c>
      <c r="B192" s="12" t="s">
        <v>1071</v>
      </c>
      <c r="C192" t="s">
        <v>1070</v>
      </c>
      <c r="D192" t="s">
        <v>139</v>
      </c>
      <c r="E192" s="12" t="s">
        <v>461</v>
      </c>
      <c r="F192">
        <v>17</v>
      </c>
      <c r="G192">
        <v>1</v>
      </c>
      <c r="H192">
        <v>0</v>
      </c>
      <c r="I192" s="31">
        <f t="shared" si="74"/>
        <v>1</v>
      </c>
      <c r="J192">
        <v>0</v>
      </c>
      <c r="K192">
        <v>0</v>
      </c>
      <c r="L192" s="16">
        <f t="shared" si="75"/>
        <v>0.31066620642048859</v>
      </c>
      <c r="M192" s="15">
        <v>1</v>
      </c>
      <c r="N192" s="15">
        <v>0</v>
      </c>
      <c r="O192" s="15">
        <v>0</v>
      </c>
      <c r="P192">
        <v>27</v>
      </c>
      <c r="Q192">
        <v>10</v>
      </c>
      <c r="R192">
        <v>6</v>
      </c>
      <c r="S192" s="13">
        <f t="shared" si="76"/>
        <v>3.7037037037037035E-2</v>
      </c>
      <c r="T192" s="13">
        <f t="shared" si="77"/>
        <v>2.3255813953488372E-2</v>
      </c>
      <c r="U192" s="2">
        <v>193.13333333329999</v>
      </c>
      <c r="V192" s="2">
        <v>11.35</v>
      </c>
      <c r="W192">
        <v>11.36</v>
      </c>
      <c r="X192">
        <v>36.44</v>
      </c>
      <c r="Y192" s="32">
        <f t="shared" si="78"/>
        <v>0.23765690376569037</v>
      </c>
      <c r="Z192" s="15">
        <f t="shared" si="79"/>
        <v>0</v>
      </c>
      <c r="AA192">
        <v>3</v>
      </c>
      <c r="AB192">
        <v>51</v>
      </c>
      <c r="AC192">
        <v>10</v>
      </c>
      <c r="AD192" s="13">
        <f t="shared" si="80"/>
        <v>1</v>
      </c>
      <c r="AE192" s="13">
        <f t="shared" si="81"/>
        <v>0</v>
      </c>
      <c r="AF192" s="13">
        <f t="shared" si="82"/>
        <v>1</v>
      </c>
      <c r="AG192">
        <v>0</v>
      </c>
      <c r="AH192">
        <v>1</v>
      </c>
      <c r="AI192" s="17">
        <f t="shared" si="83"/>
        <v>0</v>
      </c>
      <c r="AJ192">
        <v>21</v>
      </c>
      <c r="AK192">
        <v>36</v>
      </c>
      <c r="AL192" s="32">
        <f t="shared" si="84"/>
        <v>0.32571428571428573</v>
      </c>
      <c r="AM192">
        <v>32</v>
      </c>
      <c r="AN192">
        <v>32</v>
      </c>
      <c r="AO192" s="33">
        <f t="shared" si="85"/>
        <v>0.36571428571428571</v>
      </c>
      <c r="AP192">
        <v>19</v>
      </c>
      <c r="AQ192">
        <v>35</v>
      </c>
      <c r="AR192" s="33">
        <f t="shared" si="86"/>
        <v>0.30857142857142855</v>
      </c>
      <c r="AS192" s="33">
        <f t="shared" si="87"/>
        <v>0.47107438016528924</v>
      </c>
      <c r="AU192">
        <v>83</v>
      </c>
      <c r="AV192">
        <v>67</v>
      </c>
      <c r="AW192">
        <v>56</v>
      </c>
      <c r="AX192" s="2">
        <v>26.9</v>
      </c>
      <c r="AZ192" s="2">
        <v>30.6</v>
      </c>
      <c r="BA192" s="2">
        <v>24.5</v>
      </c>
      <c r="BB192" s="21">
        <v>0.17899999999999999</v>
      </c>
      <c r="BD192" s="21">
        <v>-0.69900000000000007</v>
      </c>
      <c r="BE192" s="2">
        <v>27.7</v>
      </c>
      <c r="BF192" s="2">
        <v>32.6</v>
      </c>
      <c r="BG192" s="2">
        <v>23</v>
      </c>
      <c r="BH192" s="21">
        <v>1.143</v>
      </c>
      <c r="BI192" s="21">
        <v>-13.435</v>
      </c>
      <c r="BJ192" t="s">
        <v>1011</v>
      </c>
      <c r="BK192" s="2">
        <v>49.4</v>
      </c>
      <c r="BL192" t="s">
        <v>1338</v>
      </c>
      <c r="BM192" s="2">
        <v>46.1</v>
      </c>
      <c r="BN192" t="s">
        <v>2220</v>
      </c>
      <c r="BO192" s="2">
        <v>34</v>
      </c>
      <c r="BP192" t="s">
        <v>1185</v>
      </c>
      <c r="BQ192" s="2">
        <v>40.700000000000003</v>
      </c>
      <c r="BR192" t="s">
        <v>2371</v>
      </c>
      <c r="BS192" s="2">
        <v>34.700000000000003</v>
      </c>
      <c r="BT192" s="32">
        <f t="shared" si="88"/>
        <v>1.1494252873563218E-2</v>
      </c>
      <c r="BU192" s="34">
        <f t="shared" si="89"/>
        <v>0.89690721649484539</v>
      </c>
      <c r="BV192" s="35">
        <f t="shared" si="90"/>
        <v>898.05664178220172</v>
      </c>
      <c r="BW192" s="32">
        <f t="shared" si="91"/>
        <v>-9.1598530631591388E-2</v>
      </c>
      <c r="BX192" s="36">
        <f t="shared" si="92"/>
        <v>0.31096138896087072</v>
      </c>
      <c r="BY192" s="37">
        <f t="shared" si="93"/>
        <v>3.1096138896087071</v>
      </c>
      <c r="BZ192" s="37">
        <f t="shared" si="94"/>
        <v>27.053640839595751</v>
      </c>
      <c r="CA192" s="37">
        <f t="shared" si="95"/>
        <v>30.163254729204457</v>
      </c>
      <c r="CB192" s="37">
        <f t="shared" si="96"/>
        <v>49.131899455817575</v>
      </c>
      <c r="CC192" s="37">
        <f t="shared" si="97"/>
        <v>57.527856957761081</v>
      </c>
      <c r="CD192" s="38">
        <f t="shared" si="98"/>
        <v>-8.3959575019435064</v>
      </c>
      <c r="CE192" s="3">
        <v>1</v>
      </c>
      <c r="CF192" s="3">
        <v>10</v>
      </c>
      <c r="CG192" s="3">
        <v>86</v>
      </c>
      <c r="CH192" s="3">
        <v>87</v>
      </c>
      <c r="CI192" s="3">
        <v>29</v>
      </c>
      <c r="CJ192" s="3">
        <v>33</v>
      </c>
      <c r="CK192" s="3">
        <v>55</v>
      </c>
      <c r="CL192" s="3">
        <v>42</v>
      </c>
      <c r="CM192" s="20">
        <f t="shared" si="99"/>
        <v>4.944257374089549</v>
      </c>
      <c r="CN192" s="37">
        <f t="shared" si="100"/>
        <v>1.5496868341189385</v>
      </c>
      <c r="CO192" s="37">
        <f t="shared" si="101"/>
        <v>3.002518241105443</v>
      </c>
      <c r="CP192" s="37">
        <f t="shared" si="102"/>
        <v>25.27926648156518</v>
      </c>
      <c r="CQ192" s="37">
        <f t="shared" si="103"/>
        <v>34.867953767676113</v>
      </c>
      <c r="CR192" s="37">
        <f t="shared" si="104"/>
        <v>46.878026732097887</v>
      </c>
      <c r="CS192" s="37">
        <f t="shared" si="105"/>
        <v>66.152256731452184</v>
      </c>
      <c r="CT192" s="22">
        <f t="shared" si="106"/>
        <v>10.878272497410791</v>
      </c>
      <c r="CU192" s="35">
        <v>16</v>
      </c>
      <c r="CV192" s="35">
        <v>31</v>
      </c>
      <c r="CW192" s="35">
        <v>245</v>
      </c>
      <c r="CX192" s="35">
        <v>329</v>
      </c>
      <c r="CY192" s="35">
        <v>85</v>
      </c>
      <c r="CZ192" s="35">
        <v>144</v>
      </c>
      <c r="DA192" s="35">
        <v>179</v>
      </c>
      <c r="DB192" s="35">
        <v>138</v>
      </c>
      <c r="DC192">
        <v>6</v>
      </c>
      <c r="DD192">
        <v>3</v>
      </c>
      <c r="DE192" s="35">
        <f t="shared" si="107"/>
        <v>-3</v>
      </c>
      <c r="DF192" s="36">
        <f t="shared" si="108"/>
        <v>1.8657683337652242</v>
      </c>
      <c r="DG192" s="37">
        <f t="shared" si="109"/>
        <v>0.93288416688261211</v>
      </c>
      <c r="DH192" s="37">
        <f t="shared" si="110"/>
        <v>-0.93288416688261211</v>
      </c>
      <c r="DI192" s="2">
        <v>108.4</v>
      </c>
      <c r="DJ192">
        <v>0</v>
      </c>
      <c r="DK192">
        <v>5</v>
      </c>
      <c r="DL192">
        <v>-37.9</v>
      </c>
      <c r="DM192">
        <v>79</v>
      </c>
      <c r="DN192">
        <v>124</v>
      </c>
      <c r="DO192">
        <v>-0.7</v>
      </c>
      <c r="DP192">
        <v>58</v>
      </c>
      <c r="DQ192">
        <v>82</v>
      </c>
      <c r="DR192">
        <v>3</v>
      </c>
      <c r="DS192">
        <v>41</v>
      </c>
      <c r="DT192">
        <v>61</v>
      </c>
      <c r="DU192">
        <v>-1.5</v>
      </c>
      <c r="DV192" s="39">
        <v>-3.3</v>
      </c>
      <c r="DW192" s="39">
        <v>-3.3</v>
      </c>
      <c r="DX192" s="39">
        <v>0.1</v>
      </c>
      <c r="DY192" s="39">
        <v>-0.30000000000000004</v>
      </c>
      <c r="DZ192" s="39">
        <v>1.7000000000000002</v>
      </c>
      <c r="EA192" s="39">
        <v>-1.9</v>
      </c>
    </row>
    <row r="193" spans="1:131" x14ac:dyDescent="0.2">
      <c r="A193" s="12" t="s">
        <v>1075</v>
      </c>
      <c r="B193" s="12" t="s">
        <v>1076</v>
      </c>
      <c r="C193" t="s">
        <v>1074</v>
      </c>
      <c r="D193" t="s">
        <v>147</v>
      </c>
      <c r="E193" s="12" t="s">
        <v>178</v>
      </c>
      <c r="F193">
        <v>34</v>
      </c>
      <c r="G193">
        <v>0</v>
      </c>
      <c r="H193">
        <v>4</v>
      </c>
      <c r="I193" s="31">
        <f t="shared" si="74"/>
        <v>4</v>
      </c>
      <c r="J193">
        <v>2</v>
      </c>
      <c r="K193">
        <v>2</v>
      </c>
      <c r="L193" s="16">
        <f t="shared" si="75"/>
        <v>0.46393247205126042</v>
      </c>
      <c r="M193" s="15">
        <v>0</v>
      </c>
      <c r="N193" s="15">
        <v>2</v>
      </c>
      <c r="O193" s="15">
        <v>1</v>
      </c>
      <c r="P193">
        <v>37</v>
      </c>
      <c r="Q193">
        <v>8</v>
      </c>
      <c r="R193">
        <v>26</v>
      </c>
      <c r="S193" s="13">
        <f t="shared" si="76"/>
        <v>0</v>
      </c>
      <c r="T193" s="13">
        <f t="shared" si="77"/>
        <v>0</v>
      </c>
      <c r="U193" s="2">
        <v>517.31666666670003</v>
      </c>
      <c r="V193" s="2">
        <v>15.2</v>
      </c>
      <c r="W193">
        <v>14.65</v>
      </c>
      <c r="X193">
        <v>33.22</v>
      </c>
      <c r="Y193" s="32">
        <f t="shared" si="78"/>
        <v>0.30603718404010866</v>
      </c>
      <c r="Z193" s="15">
        <f t="shared" si="79"/>
        <v>25.368421052631579</v>
      </c>
      <c r="AA193">
        <v>40</v>
      </c>
      <c r="AB193">
        <v>67</v>
      </c>
      <c r="AC193">
        <v>60</v>
      </c>
      <c r="AD193" s="13">
        <f t="shared" si="80"/>
        <v>0</v>
      </c>
      <c r="AE193" s="13">
        <f t="shared" si="81"/>
        <v>0.15789473684210525</v>
      </c>
      <c r="AF193" s="13">
        <f t="shared" si="82"/>
        <v>0.15789473684210525</v>
      </c>
      <c r="AI193" s="17" t="str">
        <f t="shared" si="83"/>
        <v xml:space="preserve"> </v>
      </c>
      <c r="AJ193">
        <v>57</v>
      </c>
      <c r="AK193">
        <v>77</v>
      </c>
      <c r="AL193" s="32">
        <f t="shared" si="84"/>
        <v>0.33250620347394538</v>
      </c>
      <c r="AM193">
        <v>65</v>
      </c>
      <c r="AN193">
        <v>55</v>
      </c>
      <c r="AO193" s="33">
        <f t="shared" si="85"/>
        <v>0.29776674937965258</v>
      </c>
      <c r="AP193">
        <v>70</v>
      </c>
      <c r="AQ193">
        <v>79</v>
      </c>
      <c r="AR193" s="33">
        <f t="shared" si="86"/>
        <v>0.36972704714640198</v>
      </c>
      <c r="AS193" s="33">
        <f t="shared" si="87"/>
        <v>0.52755905511811019</v>
      </c>
      <c r="AT193">
        <v>8</v>
      </c>
      <c r="AU193">
        <v>187</v>
      </c>
      <c r="AV193">
        <v>168</v>
      </c>
      <c r="AW193">
        <v>145</v>
      </c>
      <c r="AX193" s="2">
        <v>28</v>
      </c>
      <c r="AY193" s="3">
        <v>8</v>
      </c>
      <c r="AZ193" s="2">
        <v>32.799999999999997</v>
      </c>
      <c r="BA193" s="2">
        <v>24.8</v>
      </c>
      <c r="BB193" s="21">
        <v>-0.23600000000000002</v>
      </c>
      <c r="BC193">
        <v>8</v>
      </c>
      <c r="BD193" s="21">
        <v>0.46900000000000003</v>
      </c>
      <c r="BE193" s="2">
        <v>26.5</v>
      </c>
      <c r="BF193" s="2">
        <v>29.5</v>
      </c>
      <c r="BG193" s="2">
        <v>25.5</v>
      </c>
      <c r="BH193" s="21">
        <v>-0.27600000000000002</v>
      </c>
      <c r="BI193" s="21">
        <v>-3.7829999999999999</v>
      </c>
      <c r="BJ193" t="s">
        <v>991</v>
      </c>
      <c r="BK193" s="2">
        <v>30.9</v>
      </c>
      <c r="BL193" t="s">
        <v>2129</v>
      </c>
      <c r="BM193" s="2">
        <v>27.8</v>
      </c>
      <c r="BN193" t="s">
        <v>1924</v>
      </c>
      <c r="BO193" s="2">
        <v>26.8</v>
      </c>
      <c r="BP193" t="s">
        <v>2634</v>
      </c>
      <c r="BQ193" s="2">
        <v>26.7</v>
      </c>
      <c r="BR193" t="s">
        <v>535</v>
      </c>
      <c r="BS193" s="2">
        <v>24.2</v>
      </c>
      <c r="BT193" s="32">
        <f t="shared" si="88"/>
        <v>7.8838174273858919E-2</v>
      </c>
      <c r="BU193" s="34">
        <f t="shared" si="89"/>
        <v>0.93421052631578949</v>
      </c>
      <c r="BV193" s="35">
        <f t="shared" si="90"/>
        <v>942.09434374317539</v>
      </c>
      <c r="BW193" s="32">
        <f t="shared" si="91"/>
        <v>1.304870058964841E-2</v>
      </c>
      <c r="BX193" s="36">
        <f t="shared" si="92"/>
        <v>2.2058823529411766</v>
      </c>
      <c r="BY193" s="37">
        <f t="shared" si="93"/>
        <v>1.7414860681114552</v>
      </c>
      <c r="BZ193" s="37">
        <f t="shared" si="94"/>
        <v>27.979876160990717</v>
      </c>
      <c r="CA193" s="37">
        <f t="shared" si="95"/>
        <v>26.47058823529412</v>
      </c>
      <c r="CB193" s="37">
        <f t="shared" si="96"/>
        <v>55.611455108359138</v>
      </c>
      <c r="CC193" s="37">
        <f t="shared" si="97"/>
        <v>51.431888544891649</v>
      </c>
      <c r="CD193" s="38">
        <f t="shared" si="98"/>
        <v>4.179566563467489</v>
      </c>
      <c r="CE193" s="3">
        <v>19</v>
      </c>
      <c r="CF193" s="3">
        <v>15</v>
      </c>
      <c r="CG193" s="3">
        <v>222</v>
      </c>
      <c r="CH193" s="3">
        <v>213</v>
      </c>
      <c r="CI193" s="3">
        <v>100</v>
      </c>
      <c r="CJ193" s="3">
        <v>102</v>
      </c>
      <c r="CK193" s="3">
        <v>113</v>
      </c>
      <c r="CL193" s="3">
        <v>138</v>
      </c>
      <c r="CM193" s="20">
        <f t="shared" si="99"/>
        <v>7.6801492406328435</v>
      </c>
      <c r="CN193" s="37">
        <f t="shared" si="100"/>
        <v>2.337358784573432</v>
      </c>
      <c r="CO193" s="37">
        <f t="shared" si="101"/>
        <v>2.6029677373658675</v>
      </c>
      <c r="CP193" s="37">
        <f t="shared" si="102"/>
        <v>26.454651698126572</v>
      </c>
      <c r="CQ193" s="37">
        <f t="shared" si="103"/>
        <v>29.907568084428231</v>
      </c>
      <c r="CR193" s="37">
        <f t="shared" si="104"/>
        <v>49.243899847717529</v>
      </c>
      <c r="CS193" s="37">
        <f t="shared" si="105"/>
        <v>58.540213195452772</v>
      </c>
      <c r="CT193" s="22">
        <f t="shared" si="106"/>
        <v>13.475879911202732</v>
      </c>
      <c r="CU193" s="35">
        <v>44</v>
      </c>
      <c r="CV193" s="35">
        <v>49</v>
      </c>
      <c r="CW193" s="35">
        <v>454</v>
      </c>
      <c r="CX193" s="35">
        <v>514</v>
      </c>
      <c r="CY193" s="35">
        <v>184</v>
      </c>
      <c r="CZ193" s="35">
        <v>247</v>
      </c>
      <c r="DA193" s="35">
        <v>292</v>
      </c>
      <c r="DB193" s="35">
        <v>245</v>
      </c>
      <c r="DC193">
        <v>13</v>
      </c>
      <c r="DD193">
        <v>6</v>
      </c>
      <c r="DE193" s="35">
        <f t="shared" si="107"/>
        <v>-7</v>
      </c>
      <c r="DF193" s="36">
        <f t="shared" si="108"/>
        <v>1.5092879256965945</v>
      </c>
      <c r="DG193" s="37">
        <f t="shared" si="109"/>
        <v>0.69659442724458209</v>
      </c>
      <c r="DH193" s="37">
        <f t="shared" si="110"/>
        <v>-0.81269349845201255</v>
      </c>
      <c r="DI193" s="2">
        <v>288.39999999999998</v>
      </c>
      <c r="DJ193">
        <v>8</v>
      </c>
      <c r="DK193">
        <v>3</v>
      </c>
      <c r="DL193">
        <v>21.8</v>
      </c>
      <c r="DM193">
        <v>270</v>
      </c>
      <c r="DN193">
        <v>238</v>
      </c>
      <c r="DO193">
        <v>6.1</v>
      </c>
      <c r="DP193">
        <v>183</v>
      </c>
      <c r="DQ193">
        <v>176</v>
      </c>
      <c r="DR193">
        <v>3.5</v>
      </c>
      <c r="DS193">
        <v>129</v>
      </c>
      <c r="DT193">
        <v>122</v>
      </c>
      <c r="DU193">
        <v>2.2999999999999998</v>
      </c>
      <c r="DV193" s="39">
        <v>2.8</v>
      </c>
      <c r="DW193" s="39">
        <v>2.8</v>
      </c>
      <c r="DX193" s="39">
        <v>-0.30000000000000004</v>
      </c>
      <c r="DY193" s="39">
        <v>0.30000000000000004</v>
      </c>
      <c r="DZ193" s="39">
        <v>-1</v>
      </c>
      <c r="EA193" s="39">
        <v>1.8</v>
      </c>
    </row>
    <row r="194" spans="1:131" x14ac:dyDescent="0.2">
      <c r="A194" s="12" t="s">
        <v>391</v>
      </c>
      <c r="B194" s="12" t="s">
        <v>1079</v>
      </c>
      <c r="C194" t="s">
        <v>1078</v>
      </c>
      <c r="D194" t="s">
        <v>112</v>
      </c>
      <c r="E194" s="12" t="s">
        <v>156</v>
      </c>
      <c r="F194">
        <v>2</v>
      </c>
      <c r="G194">
        <v>0</v>
      </c>
      <c r="H194">
        <v>0</v>
      </c>
      <c r="I194" s="31">
        <f t="shared" ref="I194:I257" si="111">G194+H194</f>
        <v>0</v>
      </c>
      <c r="J194">
        <v>0</v>
      </c>
      <c r="K194">
        <v>0</v>
      </c>
      <c r="L194" s="16">
        <f t="shared" ref="L194:L257" si="112">I194/U194*60</f>
        <v>0</v>
      </c>
      <c r="M194" s="15">
        <v>0</v>
      </c>
      <c r="N194" s="15">
        <v>0</v>
      </c>
      <c r="O194" s="15">
        <v>0</v>
      </c>
      <c r="P194">
        <v>1</v>
      </c>
      <c r="Q194">
        <v>0</v>
      </c>
      <c r="R194">
        <v>0</v>
      </c>
      <c r="S194" s="13">
        <f t="shared" ref="S194:S257" si="113">IF(P194&gt;0,G194/P194,0)</f>
        <v>0</v>
      </c>
      <c r="T194" s="13">
        <f t="shared" ref="T194:T257" si="114">IF(SUM(P194:R194)&gt;0,G194/SUM(P194:R194),0)</f>
        <v>0</v>
      </c>
      <c r="U194" s="2">
        <v>11.7166666667</v>
      </c>
      <c r="V194" s="2">
        <v>5.85</v>
      </c>
      <c r="W194">
        <v>5.86</v>
      </c>
      <c r="X194">
        <v>43.63</v>
      </c>
      <c r="Y194" s="32">
        <f t="shared" ref="Y194:Y257" si="115">W194/(W194+X194)</f>
        <v>0.11840775914326127</v>
      </c>
      <c r="Z194" s="15">
        <f t="shared" ref="Z194:Z257" si="116">IF(BT194&gt;0,J194/BT194,0)</f>
        <v>0</v>
      </c>
      <c r="AA194">
        <v>0</v>
      </c>
      <c r="AB194">
        <v>2</v>
      </c>
      <c r="AC194">
        <v>1</v>
      </c>
      <c r="AD194" s="13">
        <f t="shared" ref="AD194:AD257" si="117">IF(M194&gt;0,G194/CE194,0)</f>
        <v>0</v>
      </c>
      <c r="AE194" s="13">
        <f t="shared" ref="AE194:AE257" si="118">IF(CE194&gt;0,(N194+O194)/CE194,0)</f>
        <v>0</v>
      </c>
      <c r="AF194" s="13">
        <f t="shared" ref="AF194:AF257" si="119">AD194+AE194</f>
        <v>0</v>
      </c>
      <c r="AG194">
        <v>0</v>
      </c>
      <c r="AH194">
        <v>0</v>
      </c>
      <c r="AI194" s="17" t="str">
        <f t="shared" ref="AI194:AI257" si="120">IF((AG194+AH194)&gt;0,AG194/(AG194+AH194)," ")</f>
        <v xml:space="preserve"> </v>
      </c>
      <c r="AJ194">
        <v>1</v>
      </c>
      <c r="AK194">
        <v>2</v>
      </c>
      <c r="AL194" s="32">
        <f t="shared" ref="AL194:AL257" si="121">(AJ194+AK194)/(AJ194+AK194+AM194+AN194+AP194+AQ194)</f>
        <v>0.23076923076923078</v>
      </c>
      <c r="AM194">
        <v>3</v>
      </c>
      <c r="AN194">
        <v>2</v>
      </c>
      <c r="AO194" s="33">
        <f t="shared" ref="AO194:AO257" si="122">(AM194+AN194)/(AJ194+AK194+AM194+AN194+AP194+AQ194)</f>
        <v>0.38461538461538464</v>
      </c>
      <c r="AP194">
        <v>1</v>
      </c>
      <c r="AQ194">
        <v>4</v>
      </c>
      <c r="AR194" s="33">
        <f t="shared" ref="AR194:AR257" si="123">(AP194+AQ194)/(AJ194+AK194+AM194+AN194+AP194+AQ194)</f>
        <v>0.38461538461538464</v>
      </c>
      <c r="AS194" s="33">
        <f t="shared" ref="AS194:AS257" si="124">(AJ194+AK194)/(AJ194+AK194+AM194+AN194)</f>
        <v>0.375</v>
      </c>
      <c r="AU194">
        <v>7</v>
      </c>
      <c r="AV194">
        <v>5</v>
      </c>
      <c r="AW194">
        <v>2</v>
      </c>
      <c r="AX194" s="2">
        <v>25.3</v>
      </c>
      <c r="AZ194" s="2">
        <v>32.700000000000003</v>
      </c>
      <c r="BA194" s="2">
        <v>20.3</v>
      </c>
      <c r="BB194" s="21">
        <v>-2.11</v>
      </c>
      <c r="BD194" s="21">
        <v>-1.627</v>
      </c>
      <c r="BE194" s="2">
        <v>24.7</v>
      </c>
      <c r="BF194" s="2">
        <v>31.7</v>
      </c>
      <c r="BG194" s="2">
        <v>17.7</v>
      </c>
      <c r="BH194" s="21">
        <v>1.137</v>
      </c>
      <c r="BI194" s="21">
        <v>-15.637</v>
      </c>
      <c r="BJ194" t="s">
        <v>2700</v>
      </c>
      <c r="BK194" s="2">
        <v>49.5</v>
      </c>
      <c r="BL194" t="s">
        <v>2380</v>
      </c>
      <c r="BM194" s="2">
        <v>47.2</v>
      </c>
      <c r="BN194" t="s">
        <v>479</v>
      </c>
      <c r="BO194" s="2">
        <v>42.1</v>
      </c>
      <c r="BP194" t="s">
        <v>1428</v>
      </c>
      <c r="BQ194" s="2">
        <v>69.400000000000006</v>
      </c>
      <c r="BR194" t="s">
        <v>2923</v>
      </c>
      <c r="BS194" s="2">
        <v>68.7</v>
      </c>
      <c r="BT194" s="32">
        <f t="shared" ref="BT194:BT257" si="125">IF(CE194&gt;0,CE194/(CE194+CG194),0)</f>
        <v>0</v>
      </c>
      <c r="BU194" s="34">
        <f t="shared" ref="BU194:BU257" si="126">CH194/(CF194+CH194)</f>
        <v>0.83333333333333337</v>
      </c>
      <c r="BV194" s="35">
        <f t="shared" ref="BV194:BV257" si="127">BU194*1000+BT194*100</f>
        <v>833.33333333333337</v>
      </c>
      <c r="BW194" s="32">
        <f t="shared" ref="BW194:BW257" si="128">BT194-(1-BU194)</f>
        <v>-0.16666666666666663</v>
      </c>
      <c r="BX194" s="36">
        <f t="shared" ref="BX194:BX257" si="129">CE194/(V194*F194)*60</f>
        <v>0</v>
      </c>
      <c r="BY194" s="37">
        <f t="shared" ref="BY194:BY257" si="130">CF194/(V194*F194)*60</f>
        <v>5.1282051282051286</v>
      </c>
      <c r="BZ194" s="37">
        <f t="shared" ref="BZ194:BZ257" si="131">(CE194+CG194)/(V194*F194)*60</f>
        <v>15.384615384615387</v>
      </c>
      <c r="CA194" s="37">
        <f t="shared" ref="CA194:CA257" si="132">(CF194+CH194)/(V194*F194)*60</f>
        <v>30.769230769230774</v>
      </c>
      <c r="CB194" s="37">
        <f t="shared" ref="CB194:CB257" si="133">(CE194+CG194+CI194+CL194)/(V194*F194)*60</f>
        <v>30.769230769230774</v>
      </c>
      <c r="CC194" s="37">
        <f t="shared" ref="CC194:CC257" si="134">(CF194+CH194+CJ194+CK194)/(V194*F194)*60</f>
        <v>56.410256410256416</v>
      </c>
      <c r="CD194" s="38">
        <f t="shared" ref="CD194:CD257" si="135">CB194-CC194</f>
        <v>-25.641025641025642</v>
      </c>
      <c r="CE194" s="3">
        <v>0</v>
      </c>
      <c r="CF194" s="3">
        <v>1</v>
      </c>
      <c r="CG194" s="3">
        <v>3</v>
      </c>
      <c r="CH194" s="3">
        <v>5</v>
      </c>
      <c r="CI194" s="3">
        <v>1</v>
      </c>
      <c r="CJ194" s="3">
        <v>3</v>
      </c>
      <c r="CK194" s="3">
        <v>2</v>
      </c>
      <c r="CL194" s="3">
        <v>2</v>
      </c>
      <c r="CM194" s="20">
        <f t="shared" ref="CM194:CM257" si="136">CD194-(-11.91+BI194-BD194+AS194*24)</f>
        <v>-8.7210256410256406</v>
      </c>
      <c r="CN194" s="37">
        <f t="shared" ref="CN194:CN257" si="137">CU194/(X194*F194)*60</f>
        <v>2.06280082512033</v>
      </c>
      <c r="CO194" s="37">
        <f t="shared" ref="CO194:CO257" si="138">CV194/(X194*F194)*60</f>
        <v>3.43800137520055</v>
      </c>
      <c r="CP194" s="37">
        <f t="shared" ref="CP194:CP257" si="139">(CU194+CW194)/(X194*F194)*60</f>
        <v>33.00481320192528</v>
      </c>
      <c r="CQ194" s="37">
        <f t="shared" ref="CQ194:CQ257" si="140">(CV194+CX194)/(X194*F194)*60</f>
        <v>37.130414852165941</v>
      </c>
      <c r="CR194" s="37">
        <f t="shared" ref="CR194:CR257" si="141">(CU194+CW194+CY194+DB194)/(X194*F194)*60</f>
        <v>68.072427228970881</v>
      </c>
      <c r="CS194" s="37">
        <f t="shared" ref="CS194:CS257" si="142">(CV194+CX194+CZ194+DA194)/(X194*F194)*60</f>
        <v>64.634425853770338</v>
      </c>
      <c r="CT194" s="22">
        <f t="shared" ref="CT194:CT257" si="143">CD194-(CR194-CS194)</f>
        <v>-29.079027016226185</v>
      </c>
      <c r="CU194" s="35">
        <v>3</v>
      </c>
      <c r="CV194" s="35">
        <v>5</v>
      </c>
      <c r="CW194" s="35">
        <v>45</v>
      </c>
      <c r="CX194" s="35">
        <v>49</v>
      </c>
      <c r="CY194" s="35">
        <v>24</v>
      </c>
      <c r="CZ194" s="35">
        <v>19</v>
      </c>
      <c r="DA194" s="35">
        <v>21</v>
      </c>
      <c r="DB194" s="35">
        <v>27</v>
      </c>
      <c r="DC194">
        <v>0</v>
      </c>
      <c r="DD194">
        <v>0</v>
      </c>
      <c r="DE194" s="35">
        <f t="shared" ref="DE194:DE257" si="144">DD194-DC194</f>
        <v>0</v>
      </c>
      <c r="DF194" s="36">
        <f t="shared" ref="DF194:DF257" si="145">DC194/(V194*F194)*60</f>
        <v>0</v>
      </c>
      <c r="DG194" s="37">
        <f t="shared" ref="DG194:DG257" si="146">DD194/(V194*F194)*60</f>
        <v>0</v>
      </c>
      <c r="DH194" s="37">
        <f t="shared" ref="DH194:DH257" si="147">DE194/(V194*F194)*60</f>
        <v>0</v>
      </c>
      <c r="DI194" s="2">
        <v>8.6999999999999993</v>
      </c>
      <c r="DJ194">
        <v>0</v>
      </c>
      <c r="DK194">
        <v>1</v>
      </c>
      <c r="DL194">
        <v>-28.6</v>
      </c>
      <c r="DM194">
        <v>6</v>
      </c>
      <c r="DN194">
        <v>11</v>
      </c>
      <c r="DO194">
        <v>-13.1</v>
      </c>
      <c r="DP194">
        <v>4</v>
      </c>
      <c r="DQ194">
        <v>9</v>
      </c>
      <c r="DR194">
        <v>-17.5</v>
      </c>
      <c r="DS194">
        <v>3</v>
      </c>
      <c r="DT194">
        <v>6</v>
      </c>
      <c r="DU194">
        <v>-13</v>
      </c>
      <c r="DV194" s="39">
        <v>-0.4</v>
      </c>
      <c r="DW194" s="39">
        <v>-0.4</v>
      </c>
      <c r="DX194" s="39">
        <v>0</v>
      </c>
      <c r="DY194" s="39">
        <v>-0.1</v>
      </c>
      <c r="DZ194" s="39">
        <v>0.1</v>
      </c>
      <c r="EA194" s="39">
        <v>-0.4</v>
      </c>
    </row>
    <row r="195" spans="1:131" x14ac:dyDescent="0.2">
      <c r="A195" s="12" t="s">
        <v>1083</v>
      </c>
      <c r="B195" s="12" t="s">
        <v>1084</v>
      </c>
      <c r="C195" t="s">
        <v>1082</v>
      </c>
      <c r="D195" s="12" t="s">
        <v>199</v>
      </c>
      <c r="E195" s="12" t="s">
        <v>178</v>
      </c>
      <c r="F195">
        <v>63</v>
      </c>
      <c r="G195">
        <v>2</v>
      </c>
      <c r="H195">
        <v>8</v>
      </c>
      <c r="I195" s="31">
        <f t="shared" si="111"/>
        <v>10</v>
      </c>
      <c r="J195">
        <v>7</v>
      </c>
      <c r="K195">
        <v>1</v>
      </c>
      <c r="L195" s="16">
        <f t="shared" si="112"/>
        <v>0.66209331837490437</v>
      </c>
      <c r="M195" s="15">
        <v>2</v>
      </c>
      <c r="N195" s="15">
        <v>6</v>
      </c>
      <c r="O195" s="15">
        <v>1</v>
      </c>
      <c r="P195">
        <v>54</v>
      </c>
      <c r="Q195">
        <v>38</v>
      </c>
      <c r="R195">
        <v>51</v>
      </c>
      <c r="S195" s="13">
        <f t="shared" si="113"/>
        <v>3.7037037037037035E-2</v>
      </c>
      <c r="T195" s="13">
        <f t="shared" si="114"/>
        <v>1.3986013986013986E-2</v>
      </c>
      <c r="U195" s="2">
        <v>906.21666666670001</v>
      </c>
      <c r="V195" s="2">
        <v>14.3833333333</v>
      </c>
      <c r="W195">
        <v>13.92</v>
      </c>
      <c r="X195">
        <v>34.14</v>
      </c>
      <c r="Y195" s="32">
        <f t="shared" si="115"/>
        <v>0.28963795255930086</v>
      </c>
      <c r="Z195" s="15">
        <f t="shared" si="116"/>
        <v>125.08695652173913</v>
      </c>
      <c r="AA195">
        <v>102</v>
      </c>
      <c r="AB195">
        <v>30</v>
      </c>
      <c r="AC195">
        <v>47</v>
      </c>
      <c r="AD195" s="13">
        <f t="shared" si="117"/>
        <v>8.6956521739130432E-2</v>
      </c>
      <c r="AE195" s="13">
        <f t="shared" si="118"/>
        <v>0.30434782608695654</v>
      </c>
      <c r="AF195" s="13">
        <f t="shared" si="119"/>
        <v>0.39130434782608697</v>
      </c>
      <c r="AI195" s="17" t="str">
        <f t="shared" si="120"/>
        <v xml:space="preserve"> </v>
      </c>
      <c r="AJ195">
        <v>127</v>
      </c>
      <c r="AK195">
        <v>148</v>
      </c>
      <c r="AL195" s="32">
        <f t="shared" si="121"/>
        <v>0.33783783783783783</v>
      </c>
      <c r="AM195">
        <v>134</v>
      </c>
      <c r="AN195">
        <v>136</v>
      </c>
      <c r="AO195" s="33">
        <f t="shared" si="122"/>
        <v>0.33169533169533172</v>
      </c>
      <c r="AP195">
        <v>139</v>
      </c>
      <c r="AQ195">
        <v>130</v>
      </c>
      <c r="AR195" s="33">
        <f t="shared" si="123"/>
        <v>0.33046683046683045</v>
      </c>
      <c r="AS195" s="33">
        <f t="shared" si="124"/>
        <v>0.50458715596330272</v>
      </c>
      <c r="AT195">
        <v>5</v>
      </c>
      <c r="AU195">
        <v>291</v>
      </c>
      <c r="AV195">
        <v>313</v>
      </c>
      <c r="AW195">
        <v>262</v>
      </c>
      <c r="AX195" s="2">
        <v>28.3</v>
      </c>
      <c r="AY195" s="3">
        <v>5</v>
      </c>
      <c r="AZ195" s="2">
        <v>32.9</v>
      </c>
      <c r="BA195" s="2">
        <v>25.1</v>
      </c>
      <c r="BB195" s="21">
        <v>-0.05</v>
      </c>
      <c r="BC195">
        <v>5</v>
      </c>
      <c r="BD195" s="21">
        <v>-0.998</v>
      </c>
      <c r="BE195" s="2">
        <v>26.6</v>
      </c>
      <c r="BF195" s="2">
        <v>31.5</v>
      </c>
      <c r="BG195" s="2">
        <v>24.9</v>
      </c>
      <c r="BH195" s="21">
        <v>-1.4550000000000001</v>
      </c>
      <c r="BI195" s="21">
        <v>-5.8810000000000002</v>
      </c>
      <c r="BJ195" t="s">
        <v>1481</v>
      </c>
      <c r="BK195" s="2">
        <v>24.8</v>
      </c>
      <c r="BL195" t="s">
        <v>1206</v>
      </c>
      <c r="BM195" s="2">
        <v>24.7</v>
      </c>
      <c r="BN195" t="s">
        <v>2849</v>
      </c>
      <c r="BO195" s="2">
        <v>24.2</v>
      </c>
      <c r="BP195" t="s">
        <v>1550</v>
      </c>
      <c r="BQ195" s="2">
        <v>34.799999999999997</v>
      </c>
      <c r="BR195" t="s">
        <v>2557</v>
      </c>
      <c r="BS195" s="2">
        <v>19.600000000000001</v>
      </c>
      <c r="BT195" s="32">
        <f t="shared" si="125"/>
        <v>5.5961070559610707E-2</v>
      </c>
      <c r="BU195" s="34">
        <f t="shared" si="126"/>
        <v>0.92602739726027394</v>
      </c>
      <c r="BV195" s="35">
        <f t="shared" si="127"/>
        <v>931.62350431623497</v>
      </c>
      <c r="BW195" s="32">
        <f t="shared" si="128"/>
        <v>-1.801153218011535E-2</v>
      </c>
      <c r="BX195" s="36">
        <f t="shared" si="129"/>
        <v>1.5229266677737661</v>
      </c>
      <c r="BY195" s="37">
        <f t="shared" si="130"/>
        <v>1.7877834795605081</v>
      </c>
      <c r="BZ195" s="37">
        <f t="shared" si="131"/>
        <v>27.214037411087734</v>
      </c>
      <c r="CA195" s="37">
        <f t="shared" si="132"/>
        <v>24.168184075540204</v>
      </c>
      <c r="CB195" s="37">
        <f t="shared" si="133"/>
        <v>54.163218010388725</v>
      </c>
      <c r="CC195" s="37">
        <f t="shared" si="134"/>
        <v>53.8321469956553</v>
      </c>
      <c r="CD195" s="38">
        <f t="shared" si="135"/>
        <v>0.33107101473342482</v>
      </c>
      <c r="CE195" s="3">
        <v>23</v>
      </c>
      <c r="CF195" s="3">
        <v>27</v>
      </c>
      <c r="CG195" s="3">
        <v>388</v>
      </c>
      <c r="CH195" s="3">
        <v>338</v>
      </c>
      <c r="CI195" s="3">
        <v>199</v>
      </c>
      <c r="CJ195" s="3">
        <v>160</v>
      </c>
      <c r="CK195" s="3">
        <v>288</v>
      </c>
      <c r="CL195" s="3">
        <v>208</v>
      </c>
      <c r="CM195" s="20">
        <f t="shared" si="136"/>
        <v>5.0139792716141578</v>
      </c>
      <c r="CN195" s="37">
        <f t="shared" si="137"/>
        <v>1.9806399419756184</v>
      </c>
      <c r="CO195" s="37">
        <f t="shared" si="138"/>
        <v>2.2038106396630122</v>
      </c>
      <c r="CP195" s="37">
        <f t="shared" si="139"/>
        <v>29.291154071470412</v>
      </c>
      <c r="CQ195" s="37">
        <f t="shared" si="140"/>
        <v>30.490696571540155</v>
      </c>
      <c r="CR195" s="37">
        <f t="shared" si="141"/>
        <v>55.987948782324878</v>
      </c>
      <c r="CS195" s="37">
        <f t="shared" si="142"/>
        <v>59.614472619745023</v>
      </c>
      <c r="CT195" s="22">
        <f t="shared" si="143"/>
        <v>3.9575948521535693</v>
      </c>
      <c r="CU195" s="35">
        <v>71</v>
      </c>
      <c r="CV195" s="35">
        <v>79</v>
      </c>
      <c r="CW195" s="35">
        <v>979</v>
      </c>
      <c r="CX195" s="35">
        <v>1014</v>
      </c>
      <c r="CY195" s="35">
        <v>423</v>
      </c>
      <c r="CZ195" s="35">
        <v>445</v>
      </c>
      <c r="DA195" s="35">
        <v>599</v>
      </c>
      <c r="DB195" s="35">
        <v>534</v>
      </c>
      <c r="DC195">
        <v>8</v>
      </c>
      <c r="DD195">
        <v>4</v>
      </c>
      <c r="DE195" s="35">
        <f t="shared" si="144"/>
        <v>-4</v>
      </c>
      <c r="DF195" s="36">
        <f t="shared" si="145"/>
        <v>0.52971362357348384</v>
      </c>
      <c r="DG195" s="37">
        <f t="shared" si="146"/>
        <v>0.26485681178674192</v>
      </c>
      <c r="DH195" s="37">
        <f t="shared" si="147"/>
        <v>-0.26485681178674192</v>
      </c>
      <c r="DI195" s="2">
        <v>535.20000000000005</v>
      </c>
      <c r="DJ195">
        <v>12</v>
      </c>
      <c r="DK195">
        <v>11</v>
      </c>
      <c r="DL195">
        <v>1.6</v>
      </c>
      <c r="DM195">
        <v>488</v>
      </c>
      <c r="DN195">
        <v>476</v>
      </c>
      <c r="DO195">
        <v>1.6</v>
      </c>
      <c r="DP195">
        <v>365</v>
      </c>
      <c r="DQ195">
        <v>314</v>
      </c>
      <c r="DR195">
        <v>4.5999999999999996</v>
      </c>
      <c r="DS195">
        <v>242</v>
      </c>
      <c r="DT195">
        <v>217</v>
      </c>
      <c r="DU195">
        <v>2.6</v>
      </c>
      <c r="DV195" s="39">
        <v>-2.7</v>
      </c>
      <c r="DW195" s="39">
        <v>-2.7</v>
      </c>
      <c r="DX195" s="39">
        <v>-0.5</v>
      </c>
      <c r="DY195" s="39">
        <v>-1</v>
      </c>
      <c r="DZ195" s="39">
        <v>2.2999999999999998</v>
      </c>
      <c r="EA195" s="39">
        <v>-1.9</v>
      </c>
    </row>
    <row r="196" spans="1:131" x14ac:dyDescent="0.2">
      <c r="A196" s="12" t="s">
        <v>1089</v>
      </c>
      <c r="B196" s="12" t="s">
        <v>1090</v>
      </c>
      <c r="C196" t="s">
        <v>1088</v>
      </c>
      <c r="D196" t="s">
        <v>393</v>
      </c>
      <c r="E196" s="12" t="s">
        <v>178</v>
      </c>
      <c r="F196">
        <v>80</v>
      </c>
      <c r="G196">
        <v>4</v>
      </c>
      <c r="H196">
        <v>11</v>
      </c>
      <c r="I196" s="31">
        <f t="shared" si="111"/>
        <v>15</v>
      </c>
      <c r="J196">
        <v>5</v>
      </c>
      <c r="K196">
        <v>6</v>
      </c>
      <c r="L196" s="16">
        <f t="shared" si="112"/>
        <v>0.60592459605028293</v>
      </c>
      <c r="M196" s="15">
        <v>4</v>
      </c>
      <c r="N196" s="15">
        <v>5</v>
      </c>
      <c r="O196" s="15">
        <v>6</v>
      </c>
      <c r="P196">
        <v>91</v>
      </c>
      <c r="Q196">
        <v>40</v>
      </c>
      <c r="R196">
        <v>64</v>
      </c>
      <c r="S196" s="13">
        <f t="shared" si="113"/>
        <v>4.3956043956043959E-2</v>
      </c>
      <c r="T196" s="13">
        <f t="shared" si="114"/>
        <v>2.0512820512820513E-2</v>
      </c>
      <c r="U196" s="2">
        <v>1485.3333333333001</v>
      </c>
      <c r="V196" s="2">
        <v>18.566666666700002</v>
      </c>
      <c r="W196">
        <v>17.82</v>
      </c>
      <c r="X196">
        <v>29.99</v>
      </c>
      <c r="Y196" s="32">
        <f t="shared" si="115"/>
        <v>0.37272537126124239</v>
      </c>
      <c r="Z196" s="15">
        <f t="shared" si="116"/>
        <v>59.307692307692307</v>
      </c>
      <c r="AA196">
        <v>124</v>
      </c>
      <c r="AB196">
        <v>141</v>
      </c>
      <c r="AC196">
        <v>123</v>
      </c>
      <c r="AD196" s="13">
        <f t="shared" si="117"/>
        <v>6.1538461538461542E-2</v>
      </c>
      <c r="AE196" s="13">
        <f t="shared" si="118"/>
        <v>0.16923076923076924</v>
      </c>
      <c r="AF196" s="13">
        <f t="shared" si="119"/>
        <v>0.23076923076923078</v>
      </c>
      <c r="AI196" s="17" t="str">
        <f t="shared" si="120"/>
        <v xml:space="preserve"> </v>
      </c>
      <c r="AJ196">
        <v>202</v>
      </c>
      <c r="AK196">
        <v>203</v>
      </c>
      <c r="AL196" s="32">
        <f t="shared" si="121"/>
        <v>0.29626920263350404</v>
      </c>
      <c r="AM196">
        <v>240</v>
      </c>
      <c r="AN196">
        <v>201</v>
      </c>
      <c r="AO196" s="33">
        <f t="shared" si="122"/>
        <v>0.32260424286759326</v>
      </c>
      <c r="AP196">
        <v>265</v>
      </c>
      <c r="AQ196">
        <v>256</v>
      </c>
      <c r="AR196" s="33">
        <f t="shared" si="123"/>
        <v>0.3811265544989027</v>
      </c>
      <c r="AS196" s="33">
        <f t="shared" si="124"/>
        <v>0.47872340425531917</v>
      </c>
      <c r="AT196">
        <v>1</v>
      </c>
      <c r="AU196">
        <v>515</v>
      </c>
      <c r="AV196">
        <v>537</v>
      </c>
      <c r="AW196">
        <v>485</v>
      </c>
      <c r="AX196" s="2">
        <v>29</v>
      </c>
      <c r="AY196" s="3">
        <v>3</v>
      </c>
      <c r="AZ196" s="2">
        <v>33.299999999999997</v>
      </c>
      <c r="BA196" s="2">
        <v>26.1</v>
      </c>
      <c r="BB196" s="21">
        <v>0.875</v>
      </c>
      <c r="BC196">
        <v>1</v>
      </c>
      <c r="BD196" s="21">
        <v>0.89300000000000002</v>
      </c>
      <c r="BE196" s="2">
        <v>27.2</v>
      </c>
      <c r="BF196" s="2">
        <v>33.4</v>
      </c>
      <c r="BG196" s="2">
        <v>25.2</v>
      </c>
      <c r="BH196" s="21">
        <v>0.89600000000000002</v>
      </c>
      <c r="BI196" s="21">
        <v>1.9350000000000001</v>
      </c>
      <c r="BJ196" t="s">
        <v>3130</v>
      </c>
      <c r="BK196" s="2">
        <v>30.4</v>
      </c>
      <c r="BL196" t="s">
        <v>392</v>
      </c>
      <c r="BM196" s="2">
        <v>30</v>
      </c>
      <c r="BN196" t="s">
        <v>1164</v>
      </c>
      <c r="BO196" s="2">
        <v>27.3</v>
      </c>
      <c r="BP196" t="s">
        <v>392</v>
      </c>
      <c r="BQ196" s="2">
        <v>38</v>
      </c>
      <c r="BR196" t="s">
        <v>2988</v>
      </c>
      <c r="BS196" s="2">
        <v>27.4</v>
      </c>
      <c r="BT196" s="32">
        <f t="shared" si="125"/>
        <v>8.4306095979247736E-2</v>
      </c>
      <c r="BU196" s="34">
        <f t="shared" si="126"/>
        <v>0.92189679218967924</v>
      </c>
      <c r="BV196" s="35">
        <f t="shared" si="127"/>
        <v>930.327401787604</v>
      </c>
      <c r="BW196" s="32">
        <f t="shared" si="128"/>
        <v>6.2028881689269733E-3</v>
      </c>
      <c r="BX196" s="36">
        <f t="shared" si="129"/>
        <v>2.6256732495464528</v>
      </c>
      <c r="BY196" s="37">
        <f t="shared" si="130"/>
        <v>2.2621184919169441</v>
      </c>
      <c r="BZ196" s="37">
        <f t="shared" si="131"/>
        <v>31.144524236927921</v>
      </c>
      <c r="CA196" s="37">
        <f t="shared" si="132"/>
        <v>28.963195691150872</v>
      </c>
      <c r="CB196" s="37">
        <f t="shared" si="133"/>
        <v>57.764811490021955</v>
      </c>
      <c r="CC196" s="37">
        <f t="shared" si="134"/>
        <v>56.835727109413213</v>
      </c>
      <c r="CD196" s="38">
        <f t="shared" si="135"/>
        <v>0.92908438060874232</v>
      </c>
      <c r="CE196" s="3">
        <v>65</v>
      </c>
      <c r="CF196" s="3">
        <v>56</v>
      </c>
      <c r="CG196" s="3">
        <v>706</v>
      </c>
      <c r="CH196" s="3">
        <v>661</v>
      </c>
      <c r="CI196" s="3">
        <v>307</v>
      </c>
      <c r="CJ196" s="3">
        <v>309</v>
      </c>
      <c r="CK196" s="3">
        <v>381</v>
      </c>
      <c r="CL196" s="3">
        <v>352</v>
      </c>
      <c r="CM196" s="20">
        <f t="shared" si="136"/>
        <v>0.30772267848108292</v>
      </c>
      <c r="CN196" s="37">
        <f t="shared" si="137"/>
        <v>2.5758586195398472</v>
      </c>
      <c r="CO196" s="37">
        <f t="shared" si="138"/>
        <v>2.4758252750916974</v>
      </c>
      <c r="CP196" s="37">
        <f t="shared" si="139"/>
        <v>29.884961653884631</v>
      </c>
      <c r="CQ196" s="37">
        <f t="shared" si="140"/>
        <v>29.284761587195732</v>
      </c>
      <c r="CR196" s="37">
        <f t="shared" si="141"/>
        <v>58.694564854951658</v>
      </c>
      <c r="CS196" s="37">
        <f t="shared" si="142"/>
        <v>57.194064688229417</v>
      </c>
      <c r="CT196" s="22">
        <f t="shared" si="143"/>
        <v>-0.57141578611349786</v>
      </c>
      <c r="CU196" s="35">
        <v>103</v>
      </c>
      <c r="CV196" s="35">
        <v>99</v>
      </c>
      <c r="CW196" s="35">
        <v>1092</v>
      </c>
      <c r="CX196" s="35">
        <v>1072</v>
      </c>
      <c r="CY196" s="35">
        <v>540</v>
      </c>
      <c r="CZ196" s="35">
        <v>504</v>
      </c>
      <c r="DA196" s="35">
        <v>612</v>
      </c>
      <c r="DB196" s="35">
        <v>612</v>
      </c>
      <c r="DC196">
        <v>23</v>
      </c>
      <c r="DD196">
        <v>19</v>
      </c>
      <c r="DE196" s="35">
        <f t="shared" si="144"/>
        <v>-4</v>
      </c>
      <c r="DF196" s="36">
        <f t="shared" si="145"/>
        <v>0.92908438060874488</v>
      </c>
      <c r="DG196" s="37">
        <f t="shared" si="146"/>
        <v>0.76750448832896312</v>
      </c>
      <c r="DH196" s="37">
        <f t="shared" si="147"/>
        <v>-0.1615798922797817</v>
      </c>
      <c r="DI196" s="2">
        <v>850</v>
      </c>
      <c r="DJ196">
        <v>38</v>
      </c>
      <c r="DK196">
        <v>30</v>
      </c>
      <c r="DL196">
        <v>5.9</v>
      </c>
      <c r="DM196">
        <v>875</v>
      </c>
      <c r="DN196">
        <v>790</v>
      </c>
      <c r="DO196">
        <v>1.4</v>
      </c>
      <c r="DP196">
        <v>669</v>
      </c>
      <c r="DQ196">
        <v>572</v>
      </c>
      <c r="DR196">
        <v>2.7</v>
      </c>
      <c r="DS196">
        <v>484</v>
      </c>
      <c r="DT196">
        <v>402</v>
      </c>
      <c r="DU196">
        <v>4.3</v>
      </c>
      <c r="DV196" s="39">
        <v>2.4</v>
      </c>
      <c r="DW196" s="39">
        <v>2.4</v>
      </c>
      <c r="DX196" s="39">
        <v>0.60000000000000009</v>
      </c>
      <c r="DY196" s="39">
        <v>1.3</v>
      </c>
      <c r="DZ196" s="39">
        <v>-3.6</v>
      </c>
      <c r="EA196" s="39">
        <v>0.8</v>
      </c>
    </row>
    <row r="197" spans="1:131" x14ac:dyDescent="0.2">
      <c r="A197" s="12" t="s">
        <v>1094</v>
      </c>
      <c r="B197" s="12" t="s">
        <v>1095</v>
      </c>
      <c r="C197" t="s">
        <v>1093</v>
      </c>
      <c r="D197" t="s">
        <v>460</v>
      </c>
      <c r="E197" s="12" t="s">
        <v>148</v>
      </c>
      <c r="F197">
        <v>69</v>
      </c>
      <c r="G197">
        <v>13</v>
      </c>
      <c r="H197">
        <v>15</v>
      </c>
      <c r="I197" s="31">
        <f t="shared" si="111"/>
        <v>28</v>
      </c>
      <c r="J197">
        <v>9</v>
      </c>
      <c r="K197">
        <v>6</v>
      </c>
      <c r="L197" s="16">
        <f t="shared" si="112"/>
        <v>1.5201556349816765</v>
      </c>
      <c r="M197" s="15">
        <v>13</v>
      </c>
      <c r="N197" s="15">
        <v>8</v>
      </c>
      <c r="O197" s="15">
        <v>5</v>
      </c>
      <c r="P197">
        <v>131</v>
      </c>
      <c r="Q197">
        <v>56</v>
      </c>
      <c r="R197">
        <v>64</v>
      </c>
      <c r="S197" s="13">
        <f t="shared" si="113"/>
        <v>9.9236641221374045E-2</v>
      </c>
      <c r="T197" s="13">
        <f t="shared" si="114"/>
        <v>5.1792828685258967E-2</v>
      </c>
      <c r="U197" s="2">
        <v>1105.1500000000001</v>
      </c>
      <c r="V197" s="2">
        <v>16.016666666700001</v>
      </c>
      <c r="W197">
        <v>15.46</v>
      </c>
      <c r="X197">
        <v>32.869999999999997</v>
      </c>
      <c r="Y197" s="32">
        <f t="shared" si="115"/>
        <v>0.31988412993999588</v>
      </c>
      <c r="Z197" s="15">
        <f t="shared" si="116"/>
        <v>103.5</v>
      </c>
      <c r="AA197">
        <v>21</v>
      </c>
      <c r="AB197">
        <v>122</v>
      </c>
      <c r="AC197">
        <v>103</v>
      </c>
      <c r="AD197" s="13">
        <f t="shared" si="117"/>
        <v>0.28260869565217389</v>
      </c>
      <c r="AE197" s="13">
        <f t="shared" si="118"/>
        <v>0.28260869565217389</v>
      </c>
      <c r="AF197" s="13">
        <f t="shared" si="119"/>
        <v>0.56521739130434778</v>
      </c>
      <c r="AG197">
        <v>4</v>
      </c>
      <c r="AH197">
        <v>5</v>
      </c>
      <c r="AI197" s="17">
        <f t="shared" si="120"/>
        <v>0.44444444444444442</v>
      </c>
      <c r="AJ197">
        <v>166</v>
      </c>
      <c r="AK197">
        <v>194</v>
      </c>
      <c r="AL197" s="32">
        <f t="shared" si="121"/>
        <v>0.35785288270377735</v>
      </c>
      <c r="AM197">
        <v>150</v>
      </c>
      <c r="AN197">
        <v>143</v>
      </c>
      <c r="AO197" s="33">
        <f t="shared" si="122"/>
        <v>0.29125248508946322</v>
      </c>
      <c r="AP197">
        <v>190</v>
      </c>
      <c r="AQ197">
        <v>163</v>
      </c>
      <c r="AR197" s="33">
        <f t="shared" si="123"/>
        <v>0.35089463220675943</v>
      </c>
      <c r="AS197" s="33">
        <f t="shared" si="124"/>
        <v>0.55130168453292494</v>
      </c>
      <c r="AT197">
        <v>14</v>
      </c>
      <c r="AU197">
        <v>420</v>
      </c>
      <c r="AV197">
        <v>387</v>
      </c>
      <c r="AW197">
        <v>359</v>
      </c>
      <c r="AX197" s="2">
        <v>29</v>
      </c>
      <c r="AY197" s="3">
        <v>6</v>
      </c>
      <c r="AZ197" s="2">
        <v>33.700000000000003</v>
      </c>
      <c r="BA197" s="2">
        <v>25.8</v>
      </c>
      <c r="BB197" s="21">
        <v>0.50600000000000001</v>
      </c>
      <c r="BC197">
        <v>8</v>
      </c>
      <c r="BD197" s="21">
        <v>1.157</v>
      </c>
      <c r="BE197" s="2">
        <v>30.5</v>
      </c>
      <c r="BF197" s="2">
        <v>34.1</v>
      </c>
      <c r="BG197" s="2">
        <v>27</v>
      </c>
      <c r="BH197" s="21">
        <v>0.68200000000000005</v>
      </c>
      <c r="BI197" s="21">
        <v>1.25</v>
      </c>
      <c r="BJ197" t="s">
        <v>2959</v>
      </c>
      <c r="BK197" s="2">
        <v>52.8</v>
      </c>
      <c r="BL197" t="s">
        <v>3560</v>
      </c>
      <c r="BM197" s="2">
        <v>28.3</v>
      </c>
      <c r="BN197" t="s">
        <v>485</v>
      </c>
      <c r="BO197" s="2">
        <v>27.5</v>
      </c>
      <c r="BP197" t="s">
        <v>3710</v>
      </c>
      <c r="BQ197" s="2">
        <v>39.9</v>
      </c>
      <c r="BR197" t="s">
        <v>1196</v>
      </c>
      <c r="BS197" s="2">
        <v>36.200000000000003</v>
      </c>
      <c r="BT197" s="32">
        <f t="shared" si="125"/>
        <v>8.6956521739130432E-2</v>
      </c>
      <c r="BU197" s="34">
        <f t="shared" si="126"/>
        <v>0.90659340659340659</v>
      </c>
      <c r="BV197" s="35">
        <f t="shared" si="127"/>
        <v>915.2890587673196</v>
      </c>
      <c r="BW197" s="32">
        <f t="shared" si="128"/>
        <v>-6.4500716674629754E-3</v>
      </c>
      <c r="BX197" s="36">
        <f t="shared" si="129"/>
        <v>2.4973985431789858</v>
      </c>
      <c r="BY197" s="37">
        <f t="shared" si="130"/>
        <v>2.7688549065680057</v>
      </c>
      <c r="BZ197" s="37">
        <f t="shared" si="131"/>
        <v>28.720083246558335</v>
      </c>
      <c r="CA197" s="37">
        <f t="shared" si="132"/>
        <v>29.643034882081004</v>
      </c>
      <c r="CB197" s="37">
        <f t="shared" si="133"/>
        <v>56.191467221527184</v>
      </c>
      <c r="CC197" s="37">
        <f t="shared" si="134"/>
        <v>54.345563950481846</v>
      </c>
      <c r="CD197" s="38">
        <f t="shared" si="135"/>
        <v>1.8459032710453371</v>
      </c>
      <c r="CE197" s="3">
        <v>46</v>
      </c>
      <c r="CF197" s="3">
        <v>51</v>
      </c>
      <c r="CG197" s="3">
        <v>483</v>
      </c>
      <c r="CH197" s="3">
        <v>495</v>
      </c>
      <c r="CI197" s="3">
        <v>228</v>
      </c>
      <c r="CJ197" s="3">
        <v>214</v>
      </c>
      <c r="CK197" s="3">
        <v>241</v>
      </c>
      <c r="CL197" s="3">
        <v>278</v>
      </c>
      <c r="CM197" s="20">
        <f t="shared" si="136"/>
        <v>0.43166284225513962</v>
      </c>
      <c r="CN197" s="37">
        <f t="shared" si="137"/>
        <v>2.0370100924590946</v>
      </c>
      <c r="CO197" s="37">
        <f t="shared" si="138"/>
        <v>2.2221928281371941</v>
      </c>
      <c r="CP197" s="37">
        <f t="shared" si="139"/>
        <v>28.623960000529095</v>
      </c>
      <c r="CQ197" s="37">
        <f t="shared" si="140"/>
        <v>30.026057856377566</v>
      </c>
      <c r="CR197" s="37">
        <f t="shared" si="141"/>
        <v>53.941085435377843</v>
      </c>
      <c r="CS197" s="37">
        <f t="shared" si="142"/>
        <v>55.634184733006187</v>
      </c>
      <c r="CT197" s="22">
        <f t="shared" si="143"/>
        <v>3.5390025686736806</v>
      </c>
      <c r="CU197" s="35">
        <v>77</v>
      </c>
      <c r="CV197" s="35">
        <v>84</v>
      </c>
      <c r="CW197" s="35">
        <v>1005</v>
      </c>
      <c r="CX197" s="35">
        <v>1051</v>
      </c>
      <c r="CY197" s="35">
        <v>435</v>
      </c>
      <c r="CZ197" s="35">
        <v>450</v>
      </c>
      <c r="DA197" s="35">
        <v>518</v>
      </c>
      <c r="DB197" s="35">
        <v>522</v>
      </c>
      <c r="DC197">
        <v>10</v>
      </c>
      <c r="DD197">
        <v>13</v>
      </c>
      <c r="DE197" s="35">
        <f t="shared" si="144"/>
        <v>3</v>
      </c>
      <c r="DF197" s="36">
        <f t="shared" si="145"/>
        <v>0.54291272677804037</v>
      </c>
      <c r="DG197" s="37">
        <f t="shared" si="146"/>
        <v>0.70578654481145242</v>
      </c>
      <c r="DH197" s="37">
        <f t="shared" si="147"/>
        <v>0.16287381803341211</v>
      </c>
      <c r="DI197" s="2">
        <v>623.6</v>
      </c>
      <c r="DJ197">
        <v>29</v>
      </c>
      <c r="DK197">
        <v>24</v>
      </c>
      <c r="DL197">
        <v>6.3</v>
      </c>
      <c r="DM197">
        <v>579</v>
      </c>
      <c r="DN197">
        <v>587</v>
      </c>
      <c r="DO197">
        <v>0.2</v>
      </c>
      <c r="DP197">
        <v>444</v>
      </c>
      <c r="DQ197">
        <v>448</v>
      </c>
      <c r="DR197">
        <v>0</v>
      </c>
      <c r="DS197">
        <v>310</v>
      </c>
      <c r="DT197">
        <v>317</v>
      </c>
      <c r="DU197">
        <v>0.1</v>
      </c>
      <c r="DV197" s="39">
        <v>-4.4000000000000004</v>
      </c>
      <c r="DW197" s="39">
        <v>-4.4000000000000004</v>
      </c>
      <c r="DX197" s="39">
        <v>-0.7</v>
      </c>
      <c r="DY197" s="39">
        <v>1.4</v>
      </c>
      <c r="DZ197" s="39">
        <v>4.0999999999999996</v>
      </c>
      <c r="EA197" s="39">
        <v>0.4</v>
      </c>
    </row>
    <row r="198" spans="1:131" x14ac:dyDescent="0.2">
      <c r="A198" s="12" t="s">
        <v>336</v>
      </c>
      <c r="B198" s="12" t="s">
        <v>1100</v>
      </c>
      <c r="C198" t="s">
        <v>1099</v>
      </c>
      <c r="D198" t="s">
        <v>300</v>
      </c>
      <c r="E198" s="12" t="s">
        <v>178</v>
      </c>
      <c r="F198">
        <v>52</v>
      </c>
      <c r="G198">
        <v>1</v>
      </c>
      <c r="H198">
        <v>9</v>
      </c>
      <c r="I198" s="31">
        <f t="shared" si="111"/>
        <v>10</v>
      </c>
      <c r="J198">
        <v>3</v>
      </c>
      <c r="K198">
        <v>6</v>
      </c>
      <c r="L198" s="16">
        <f t="shared" si="112"/>
        <v>0.73823438941864039</v>
      </c>
      <c r="M198" s="15">
        <v>1</v>
      </c>
      <c r="N198" s="15">
        <v>2</v>
      </c>
      <c r="O198" s="15">
        <v>5</v>
      </c>
      <c r="P198">
        <v>67</v>
      </c>
      <c r="Q198">
        <v>28</v>
      </c>
      <c r="R198">
        <v>35</v>
      </c>
      <c r="S198" s="13">
        <f t="shared" si="113"/>
        <v>1.4925373134328358E-2</v>
      </c>
      <c r="T198" s="13">
        <f t="shared" si="114"/>
        <v>7.6923076923076927E-3</v>
      </c>
      <c r="U198" s="2">
        <v>812.75</v>
      </c>
      <c r="V198" s="2">
        <v>15.6166666667</v>
      </c>
      <c r="W198">
        <v>14.76</v>
      </c>
      <c r="X198">
        <v>33.53</v>
      </c>
      <c r="Y198" s="32">
        <f t="shared" si="115"/>
        <v>0.30565334437771796</v>
      </c>
      <c r="Z198" s="15">
        <f t="shared" si="116"/>
        <v>43.645161290322577</v>
      </c>
      <c r="AA198">
        <v>63</v>
      </c>
      <c r="AB198">
        <v>64</v>
      </c>
      <c r="AC198">
        <v>80</v>
      </c>
      <c r="AD198" s="13">
        <f t="shared" si="117"/>
        <v>3.2258064516129031E-2</v>
      </c>
      <c r="AE198" s="13">
        <f t="shared" si="118"/>
        <v>0.22580645161290322</v>
      </c>
      <c r="AF198" s="13">
        <f t="shared" si="119"/>
        <v>0.25806451612903225</v>
      </c>
      <c r="AI198" s="17" t="str">
        <f t="shared" si="120"/>
        <v xml:space="preserve"> </v>
      </c>
      <c r="AJ198">
        <v>110</v>
      </c>
      <c r="AK198">
        <v>121</v>
      </c>
      <c r="AL198" s="32">
        <f t="shared" si="121"/>
        <v>0.3452914798206278</v>
      </c>
      <c r="AM198">
        <v>103</v>
      </c>
      <c r="AN198">
        <v>95</v>
      </c>
      <c r="AO198" s="33">
        <f t="shared" si="122"/>
        <v>0.29596412556053814</v>
      </c>
      <c r="AP198">
        <v>125</v>
      </c>
      <c r="AQ198">
        <v>115</v>
      </c>
      <c r="AR198" s="33">
        <f t="shared" si="123"/>
        <v>0.35874439461883406</v>
      </c>
      <c r="AS198" s="33">
        <f t="shared" si="124"/>
        <v>0.53846153846153844</v>
      </c>
      <c r="AT198">
        <v>6</v>
      </c>
      <c r="AU198">
        <v>289</v>
      </c>
      <c r="AV198">
        <v>272</v>
      </c>
      <c r="AW198">
        <v>245</v>
      </c>
      <c r="AX198" s="2">
        <v>28.5</v>
      </c>
      <c r="AY198" s="3">
        <v>4</v>
      </c>
      <c r="AZ198" s="2">
        <v>33.200000000000003</v>
      </c>
      <c r="BA198" s="2">
        <v>25.4</v>
      </c>
      <c r="BB198" s="21">
        <v>0.50900000000000001</v>
      </c>
      <c r="BC198">
        <v>3</v>
      </c>
      <c r="BD198" s="21">
        <v>0.54100000000000004</v>
      </c>
      <c r="BE198" s="2">
        <v>26.2</v>
      </c>
      <c r="BF198" s="2">
        <v>29.4</v>
      </c>
      <c r="BG198" s="2">
        <v>25.2</v>
      </c>
      <c r="BH198" s="21">
        <v>0.65</v>
      </c>
      <c r="BI198" s="21">
        <v>-0.38200000000000001</v>
      </c>
      <c r="BJ198" t="s">
        <v>2669</v>
      </c>
      <c r="BK198" s="2">
        <v>31.3</v>
      </c>
      <c r="BL198" t="s">
        <v>3433</v>
      </c>
      <c r="BM198" s="2">
        <v>28.7</v>
      </c>
      <c r="BN198" t="s">
        <v>299</v>
      </c>
      <c r="BO198" s="2">
        <v>25.1</v>
      </c>
      <c r="BP198" t="s">
        <v>1041</v>
      </c>
      <c r="BQ198" s="2">
        <v>25.7</v>
      </c>
      <c r="BR198" t="s">
        <v>1775</v>
      </c>
      <c r="BS198" s="2">
        <v>20.9</v>
      </c>
      <c r="BT198" s="32">
        <f t="shared" si="125"/>
        <v>6.8736141906873618E-2</v>
      </c>
      <c r="BU198" s="34">
        <f t="shared" si="126"/>
        <v>0.88888888888888884</v>
      </c>
      <c r="BV198" s="35">
        <f t="shared" si="127"/>
        <v>895.76250307957616</v>
      </c>
      <c r="BW198" s="32">
        <f t="shared" si="128"/>
        <v>-4.2374969204237542E-2</v>
      </c>
      <c r="BX198" s="36">
        <f t="shared" si="129"/>
        <v>2.2904523438092479</v>
      </c>
      <c r="BY198" s="37">
        <f t="shared" si="130"/>
        <v>3.1770790575418597</v>
      </c>
      <c r="BZ198" s="37">
        <f t="shared" si="131"/>
        <v>33.322387324450673</v>
      </c>
      <c r="CA198" s="37">
        <f t="shared" si="132"/>
        <v>28.593711517876738</v>
      </c>
      <c r="CB198" s="37">
        <f t="shared" si="133"/>
        <v>62.359412199193713</v>
      </c>
      <c r="CC198" s="37">
        <f t="shared" si="134"/>
        <v>53.197602823956721</v>
      </c>
      <c r="CD198" s="38">
        <f t="shared" si="135"/>
        <v>9.1618093752369916</v>
      </c>
      <c r="CE198" s="3">
        <v>31</v>
      </c>
      <c r="CF198" s="3">
        <v>43</v>
      </c>
      <c r="CG198" s="3">
        <v>420</v>
      </c>
      <c r="CH198" s="3">
        <v>344</v>
      </c>
      <c r="CI198" s="3">
        <v>183</v>
      </c>
      <c r="CJ198" s="3">
        <v>165</v>
      </c>
      <c r="CK198" s="3">
        <v>168</v>
      </c>
      <c r="CL198" s="3">
        <v>210</v>
      </c>
      <c r="CM198" s="20">
        <f t="shared" si="136"/>
        <v>9.0717324521600684</v>
      </c>
      <c r="CN198" s="37">
        <f t="shared" si="137"/>
        <v>2.5121016770286082</v>
      </c>
      <c r="CO198" s="37">
        <f t="shared" si="138"/>
        <v>2.4088646218082541</v>
      </c>
      <c r="CP198" s="37">
        <f t="shared" si="139"/>
        <v>29.525797793021173</v>
      </c>
      <c r="CQ198" s="37">
        <f t="shared" si="140"/>
        <v>29.112849572139758</v>
      </c>
      <c r="CR198" s="37">
        <f t="shared" si="141"/>
        <v>55.644772763770682</v>
      </c>
      <c r="CS198" s="37">
        <f t="shared" si="142"/>
        <v>56.918029778155045</v>
      </c>
      <c r="CT198" s="22">
        <f t="shared" si="143"/>
        <v>10.435066389621355</v>
      </c>
      <c r="CU198" s="35">
        <v>73</v>
      </c>
      <c r="CV198" s="35">
        <v>70</v>
      </c>
      <c r="CW198" s="35">
        <v>785</v>
      </c>
      <c r="CX198" s="35">
        <v>776</v>
      </c>
      <c r="CY198" s="35">
        <v>317</v>
      </c>
      <c r="CZ198" s="35">
        <v>369</v>
      </c>
      <c r="DA198" s="35">
        <v>439</v>
      </c>
      <c r="DB198" s="35">
        <v>442</v>
      </c>
      <c r="DC198">
        <v>10</v>
      </c>
      <c r="DD198">
        <v>3</v>
      </c>
      <c r="DE198" s="35">
        <f t="shared" si="144"/>
        <v>-7</v>
      </c>
      <c r="DF198" s="36">
        <f t="shared" si="145"/>
        <v>0.73885559477717666</v>
      </c>
      <c r="DG198" s="37">
        <f t="shared" si="146"/>
        <v>0.22165667843315301</v>
      </c>
      <c r="DH198" s="37">
        <f t="shared" si="147"/>
        <v>-0.51719891634402371</v>
      </c>
      <c r="DI198" s="2">
        <v>499.1</v>
      </c>
      <c r="DJ198">
        <v>18</v>
      </c>
      <c r="DK198">
        <v>28</v>
      </c>
      <c r="DL198">
        <v>-8.5</v>
      </c>
      <c r="DM198">
        <v>495</v>
      </c>
      <c r="DN198">
        <v>444</v>
      </c>
      <c r="DO198">
        <v>3.4</v>
      </c>
      <c r="DP198">
        <v>379</v>
      </c>
      <c r="DQ198">
        <v>334</v>
      </c>
      <c r="DR198">
        <v>4.4000000000000004</v>
      </c>
      <c r="DS198">
        <v>276</v>
      </c>
      <c r="DT198">
        <v>232</v>
      </c>
      <c r="DU198">
        <v>5</v>
      </c>
      <c r="DV198" s="39">
        <v>-0.8</v>
      </c>
      <c r="DW198" s="39">
        <v>-0.8</v>
      </c>
      <c r="DX198" s="39">
        <v>-0.5</v>
      </c>
      <c r="DY198" s="39">
        <v>-0.2</v>
      </c>
      <c r="DZ198" s="39">
        <v>0.1</v>
      </c>
      <c r="EA198" s="39">
        <v>-1.5</v>
      </c>
    </row>
    <row r="199" spans="1:131" x14ac:dyDescent="0.2">
      <c r="A199" s="12" t="s">
        <v>1104</v>
      </c>
      <c r="B199" s="12" t="s">
        <v>1105</v>
      </c>
      <c r="C199" t="s">
        <v>1103</v>
      </c>
      <c r="D199" t="s">
        <v>199</v>
      </c>
      <c r="E199" s="12" t="s">
        <v>148</v>
      </c>
      <c r="F199">
        <v>51</v>
      </c>
      <c r="G199">
        <v>4</v>
      </c>
      <c r="H199">
        <v>4</v>
      </c>
      <c r="I199" s="31">
        <f t="shared" si="111"/>
        <v>8</v>
      </c>
      <c r="J199">
        <v>4</v>
      </c>
      <c r="K199">
        <v>0</v>
      </c>
      <c r="L199" s="16">
        <f t="shared" si="112"/>
        <v>0.92586639233594326</v>
      </c>
      <c r="M199" s="15">
        <v>4</v>
      </c>
      <c r="N199" s="15">
        <v>4</v>
      </c>
      <c r="O199" s="15">
        <v>0</v>
      </c>
      <c r="P199">
        <v>65</v>
      </c>
      <c r="Q199">
        <v>15</v>
      </c>
      <c r="R199">
        <v>24</v>
      </c>
      <c r="S199" s="13">
        <f t="shared" si="113"/>
        <v>6.1538461538461542E-2</v>
      </c>
      <c r="T199" s="13">
        <f t="shared" si="114"/>
        <v>3.8461538461538464E-2</v>
      </c>
      <c r="U199" s="2">
        <v>518.43333333329997</v>
      </c>
      <c r="V199" s="2">
        <v>10.15</v>
      </c>
      <c r="W199">
        <v>10.16</v>
      </c>
      <c r="X199">
        <v>37.950000000000003</v>
      </c>
      <c r="Y199" s="32">
        <f t="shared" si="115"/>
        <v>0.21118270629806693</v>
      </c>
      <c r="Z199" s="15">
        <f t="shared" si="116"/>
        <v>88</v>
      </c>
      <c r="AA199">
        <v>19</v>
      </c>
      <c r="AB199">
        <v>102</v>
      </c>
      <c r="AC199">
        <v>77</v>
      </c>
      <c r="AD199" s="13">
        <f t="shared" si="117"/>
        <v>0.33333333333333331</v>
      </c>
      <c r="AE199" s="13">
        <f t="shared" si="118"/>
        <v>0.33333333333333331</v>
      </c>
      <c r="AF199" s="13">
        <f t="shared" si="119"/>
        <v>0.66666666666666663</v>
      </c>
      <c r="AG199">
        <v>0</v>
      </c>
      <c r="AH199">
        <v>2</v>
      </c>
      <c r="AI199" s="17">
        <f t="shared" si="120"/>
        <v>0</v>
      </c>
      <c r="AJ199">
        <v>53</v>
      </c>
      <c r="AK199">
        <v>42</v>
      </c>
      <c r="AL199" s="32">
        <f t="shared" si="121"/>
        <v>0.20518358531317496</v>
      </c>
      <c r="AM199">
        <v>106</v>
      </c>
      <c r="AN199">
        <v>86</v>
      </c>
      <c r="AO199" s="33">
        <f t="shared" si="122"/>
        <v>0.41468682505399568</v>
      </c>
      <c r="AP199">
        <v>95</v>
      </c>
      <c r="AQ199">
        <v>81</v>
      </c>
      <c r="AR199" s="33">
        <f t="shared" si="123"/>
        <v>0.38012958963282939</v>
      </c>
      <c r="AS199" s="33">
        <f t="shared" si="124"/>
        <v>0.33101045296167247</v>
      </c>
      <c r="AT199">
        <v>3</v>
      </c>
      <c r="AU199">
        <v>180</v>
      </c>
      <c r="AV199">
        <v>207</v>
      </c>
      <c r="AW199">
        <v>146</v>
      </c>
      <c r="AX199" s="2">
        <v>27.9</v>
      </c>
      <c r="AY199" s="3">
        <v>11</v>
      </c>
      <c r="AZ199" s="2">
        <v>32.200000000000003</v>
      </c>
      <c r="BA199" s="2">
        <v>25</v>
      </c>
      <c r="BB199" s="21">
        <v>-0.246</v>
      </c>
      <c r="BC199">
        <v>12</v>
      </c>
      <c r="BD199" s="21">
        <v>-1.26</v>
      </c>
      <c r="BE199" s="2">
        <v>27.2</v>
      </c>
      <c r="BF199" s="2">
        <v>33</v>
      </c>
      <c r="BG199" s="2">
        <v>21.4</v>
      </c>
      <c r="BH199" s="21">
        <v>-4.4969999999999999</v>
      </c>
      <c r="BI199" s="21">
        <v>1.149</v>
      </c>
      <c r="BJ199" t="s">
        <v>606</v>
      </c>
      <c r="BK199" s="2">
        <v>61.4</v>
      </c>
      <c r="BL199" t="s">
        <v>2511</v>
      </c>
      <c r="BM199" s="2">
        <v>47.1</v>
      </c>
      <c r="BN199" t="s">
        <v>621</v>
      </c>
      <c r="BO199" s="2">
        <v>20.7</v>
      </c>
      <c r="BP199" t="s">
        <v>1491</v>
      </c>
      <c r="BQ199" s="2">
        <v>37.9</v>
      </c>
      <c r="BR199" t="s">
        <v>2387</v>
      </c>
      <c r="BS199" s="2">
        <v>36.700000000000003</v>
      </c>
      <c r="BT199" s="32">
        <f t="shared" si="125"/>
        <v>4.5454545454545456E-2</v>
      </c>
      <c r="BU199" s="34">
        <f t="shared" si="126"/>
        <v>0.94222222222222218</v>
      </c>
      <c r="BV199" s="35">
        <f t="shared" si="127"/>
        <v>946.76767676767668</v>
      </c>
      <c r="BW199" s="32">
        <f t="shared" si="128"/>
        <v>-1.2323232323232361E-2</v>
      </c>
      <c r="BX199" s="36">
        <f t="shared" si="129"/>
        <v>1.3909011880614315</v>
      </c>
      <c r="BY199" s="37">
        <f t="shared" si="130"/>
        <v>1.5068096203998842</v>
      </c>
      <c r="BZ199" s="37">
        <f t="shared" si="131"/>
        <v>30.599826137351496</v>
      </c>
      <c r="CA199" s="37">
        <f t="shared" si="132"/>
        <v>26.079397276151841</v>
      </c>
      <c r="CB199" s="37">
        <f t="shared" si="133"/>
        <v>52.622428281657491</v>
      </c>
      <c r="CC199" s="37">
        <f t="shared" si="134"/>
        <v>52.738336713995949</v>
      </c>
      <c r="CD199" s="38">
        <f t="shared" si="135"/>
        <v>-0.1159084323384576</v>
      </c>
      <c r="CE199" s="3">
        <v>12</v>
      </c>
      <c r="CF199" s="3">
        <v>13</v>
      </c>
      <c r="CG199" s="3">
        <v>252</v>
      </c>
      <c r="CH199" s="3">
        <v>212</v>
      </c>
      <c r="CI199" s="3">
        <v>74</v>
      </c>
      <c r="CJ199" s="3">
        <v>102</v>
      </c>
      <c r="CK199" s="3">
        <v>128</v>
      </c>
      <c r="CL199" s="3">
        <v>116</v>
      </c>
      <c r="CM199" s="20">
        <f t="shared" si="136"/>
        <v>1.440840696581402</v>
      </c>
      <c r="CN199" s="37">
        <f t="shared" si="137"/>
        <v>1.9840347206076108</v>
      </c>
      <c r="CO199" s="37">
        <f t="shared" si="138"/>
        <v>2.4180423157405255</v>
      </c>
      <c r="CP199" s="37">
        <f t="shared" si="139"/>
        <v>32.395566922421146</v>
      </c>
      <c r="CQ199" s="37">
        <f t="shared" si="140"/>
        <v>28.210493683639463</v>
      </c>
      <c r="CR199" s="37">
        <f t="shared" si="141"/>
        <v>61.81508176393087</v>
      </c>
      <c r="CS199" s="37">
        <f t="shared" si="142"/>
        <v>51.708904905835851</v>
      </c>
      <c r="CT199" s="22">
        <f t="shared" si="143"/>
        <v>-10.222085290433476</v>
      </c>
      <c r="CU199" s="35">
        <v>64</v>
      </c>
      <c r="CV199" s="35">
        <v>78</v>
      </c>
      <c r="CW199" s="35">
        <v>981</v>
      </c>
      <c r="CX199" s="35">
        <v>832</v>
      </c>
      <c r="CY199" s="35">
        <v>423</v>
      </c>
      <c r="CZ199" s="35">
        <v>345</v>
      </c>
      <c r="DA199" s="35">
        <v>413</v>
      </c>
      <c r="DB199" s="35">
        <v>526</v>
      </c>
      <c r="DC199">
        <v>28</v>
      </c>
      <c r="DD199">
        <v>26</v>
      </c>
      <c r="DE199" s="35">
        <f t="shared" si="144"/>
        <v>-2</v>
      </c>
      <c r="DF199" s="36">
        <f t="shared" si="145"/>
        <v>3.2454361054766734</v>
      </c>
      <c r="DG199" s="37">
        <f t="shared" si="146"/>
        <v>3.0136192407997684</v>
      </c>
      <c r="DH199" s="37">
        <f t="shared" si="147"/>
        <v>-0.23181686467690527</v>
      </c>
      <c r="DI199" s="2">
        <v>314.2</v>
      </c>
      <c r="DJ199">
        <v>5</v>
      </c>
      <c r="DK199">
        <v>10</v>
      </c>
      <c r="DL199">
        <v>-10</v>
      </c>
      <c r="DM199">
        <v>287</v>
      </c>
      <c r="DN199">
        <v>278</v>
      </c>
      <c r="DO199">
        <v>-3.5</v>
      </c>
      <c r="DP199">
        <v>212</v>
      </c>
      <c r="DQ199">
        <v>199</v>
      </c>
      <c r="DR199">
        <v>-2.5</v>
      </c>
      <c r="DS199">
        <v>165</v>
      </c>
      <c r="DT199">
        <v>136</v>
      </c>
      <c r="DU199">
        <v>0.30000000000000004</v>
      </c>
      <c r="DV199" s="39">
        <v>2.9</v>
      </c>
      <c r="DW199" s="39">
        <v>2.9</v>
      </c>
      <c r="DX199" s="39">
        <v>1.6</v>
      </c>
      <c r="DY199" s="39">
        <v>-1</v>
      </c>
      <c r="DZ199" s="39">
        <v>-0.5</v>
      </c>
      <c r="EA199" s="39">
        <v>3.1</v>
      </c>
    </row>
    <row r="200" spans="1:131" x14ac:dyDescent="0.2">
      <c r="A200" s="12" t="s">
        <v>1109</v>
      </c>
      <c r="B200" s="12" t="s">
        <v>1110</v>
      </c>
      <c r="C200" t="s">
        <v>1108</v>
      </c>
      <c r="D200" t="s">
        <v>684</v>
      </c>
      <c r="E200" s="12" t="s">
        <v>178</v>
      </c>
      <c r="F200">
        <v>78</v>
      </c>
      <c r="G200">
        <v>4</v>
      </c>
      <c r="H200">
        <v>16</v>
      </c>
      <c r="I200" s="31">
        <f t="shared" si="111"/>
        <v>20</v>
      </c>
      <c r="J200">
        <v>10</v>
      </c>
      <c r="K200">
        <v>3</v>
      </c>
      <c r="L200" s="16">
        <f t="shared" si="112"/>
        <v>0.80058709720461663</v>
      </c>
      <c r="M200" s="15">
        <v>4</v>
      </c>
      <c r="N200" s="15">
        <v>10</v>
      </c>
      <c r="O200" s="15">
        <v>2</v>
      </c>
      <c r="P200">
        <v>107</v>
      </c>
      <c r="Q200">
        <v>76</v>
      </c>
      <c r="R200">
        <v>94</v>
      </c>
      <c r="S200" s="13">
        <f t="shared" si="113"/>
        <v>3.7383177570093455E-2</v>
      </c>
      <c r="T200" s="13">
        <f t="shared" si="114"/>
        <v>1.444043321299639E-2</v>
      </c>
      <c r="U200" s="2">
        <v>1498.9</v>
      </c>
      <c r="V200" s="2">
        <v>19.2166666667</v>
      </c>
      <c r="W200">
        <v>18.32</v>
      </c>
      <c r="X200">
        <v>28.64</v>
      </c>
      <c r="Y200" s="32">
        <f t="shared" si="115"/>
        <v>0.3901192504258944</v>
      </c>
      <c r="Z200" s="15">
        <f t="shared" si="116"/>
        <v>124.375</v>
      </c>
      <c r="AA200">
        <v>63</v>
      </c>
      <c r="AB200">
        <v>153</v>
      </c>
      <c r="AC200">
        <v>128</v>
      </c>
      <c r="AD200" s="13">
        <f t="shared" si="117"/>
        <v>6.25E-2</v>
      </c>
      <c r="AE200" s="13">
        <f t="shared" si="118"/>
        <v>0.1875</v>
      </c>
      <c r="AF200" s="13">
        <f t="shared" si="119"/>
        <v>0.25</v>
      </c>
      <c r="AI200" s="17" t="str">
        <f t="shared" si="120"/>
        <v xml:space="preserve"> </v>
      </c>
      <c r="AJ200">
        <v>273</v>
      </c>
      <c r="AK200">
        <v>274</v>
      </c>
      <c r="AL200" s="32">
        <f t="shared" si="121"/>
        <v>0.35658409387222945</v>
      </c>
      <c r="AM200">
        <v>240</v>
      </c>
      <c r="AN200">
        <v>209</v>
      </c>
      <c r="AO200" s="33">
        <f t="shared" si="122"/>
        <v>0.2926988265971317</v>
      </c>
      <c r="AP200">
        <v>279</v>
      </c>
      <c r="AQ200">
        <v>259</v>
      </c>
      <c r="AR200" s="33">
        <f t="shared" si="123"/>
        <v>0.35071707953063885</v>
      </c>
      <c r="AS200" s="33">
        <f t="shared" si="124"/>
        <v>0.54919678714859432</v>
      </c>
      <c r="AT200">
        <v>3</v>
      </c>
      <c r="AU200">
        <v>577</v>
      </c>
      <c r="AV200">
        <v>480</v>
      </c>
      <c r="AW200">
        <v>454</v>
      </c>
      <c r="AX200" s="2">
        <v>29</v>
      </c>
      <c r="AY200" s="3">
        <v>1</v>
      </c>
      <c r="AZ200" s="2">
        <v>33.4</v>
      </c>
      <c r="BA200" s="2">
        <v>26.1</v>
      </c>
      <c r="BB200" s="21">
        <v>0.69600000000000006</v>
      </c>
      <c r="BC200">
        <v>1</v>
      </c>
      <c r="BD200" s="21">
        <v>-0.17200000000000001</v>
      </c>
      <c r="BE200" s="2">
        <v>26.9</v>
      </c>
      <c r="BF200" s="2">
        <v>31.4</v>
      </c>
      <c r="BG200" s="2">
        <v>25.4</v>
      </c>
      <c r="BH200" s="21">
        <v>2.4769999999999999</v>
      </c>
      <c r="BI200" s="21">
        <v>15.981</v>
      </c>
      <c r="BJ200" t="s">
        <v>2081</v>
      </c>
      <c r="BK200" s="2">
        <v>37.299999999999997</v>
      </c>
      <c r="BL200" t="s">
        <v>2024</v>
      </c>
      <c r="BM200" s="2">
        <v>31.6</v>
      </c>
      <c r="BN200" t="s">
        <v>3668</v>
      </c>
      <c r="BO200" s="2">
        <v>29.8</v>
      </c>
      <c r="BP200" t="s">
        <v>2563</v>
      </c>
      <c r="BQ200" s="2">
        <v>62.2</v>
      </c>
      <c r="BR200" t="s">
        <v>2949</v>
      </c>
      <c r="BS200" s="2">
        <v>22</v>
      </c>
      <c r="BT200" s="32">
        <f t="shared" si="125"/>
        <v>8.0402010050251257E-2</v>
      </c>
      <c r="BU200" s="34">
        <f t="shared" si="126"/>
        <v>0.92823712948517945</v>
      </c>
      <c r="BV200" s="35">
        <f t="shared" si="127"/>
        <v>936.27733049020458</v>
      </c>
      <c r="BW200" s="32">
        <f t="shared" si="128"/>
        <v>8.6391395354307038E-3</v>
      </c>
      <c r="BX200" s="36">
        <f t="shared" si="129"/>
        <v>2.5618787110503298</v>
      </c>
      <c r="BY200" s="37">
        <f t="shared" si="130"/>
        <v>1.8413503235674242</v>
      </c>
      <c r="BZ200" s="37">
        <f t="shared" si="131"/>
        <v>31.863366468688469</v>
      </c>
      <c r="CA200" s="37">
        <f t="shared" si="132"/>
        <v>25.658816465363458</v>
      </c>
      <c r="CB200" s="37">
        <f t="shared" si="133"/>
        <v>63.766762292237104</v>
      </c>
      <c r="CC200" s="37">
        <f t="shared" si="134"/>
        <v>46.434051637787221</v>
      </c>
      <c r="CD200" s="38">
        <f t="shared" si="135"/>
        <v>17.332710654449883</v>
      </c>
      <c r="CE200" s="3">
        <v>64</v>
      </c>
      <c r="CF200" s="3">
        <v>46</v>
      </c>
      <c r="CG200" s="3">
        <v>732</v>
      </c>
      <c r="CH200" s="3">
        <v>595</v>
      </c>
      <c r="CI200" s="3">
        <v>387</v>
      </c>
      <c r="CJ200" s="3">
        <v>257</v>
      </c>
      <c r="CK200" s="3">
        <v>262</v>
      </c>
      <c r="CL200" s="3">
        <v>410</v>
      </c>
      <c r="CM200" s="20">
        <f t="shared" si="136"/>
        <v>-9.1012237116380845E-2</v>
      </c>
      <c r="CN200" s="37">
        <f t="shared" si="137"/>
        <v>1.8532445208422861</v>
      </c>
      <c r="CO200" s="37">
        <f t="shared" si="138"/>
        <v>1.5309411259131929</v>
      </c>
      <c r="CP200" s="37">
        <f t="shared" si="139"/>
        <v>30.860550064460678</v>
      </c>
      <c r="CQ200" s="37">
        <f t="shared" si="140"/>
        <v>25.032230339492905</v>
      </c>
      <c r="CR200" s="37">
        <f t="shared" si="141"/>
        <v>59.975290073055433</v>
      </c>
      <c r="CS200" s="37">
        <f t="shared" si="142"/>
        <v>47.432316287064893</v>
      </c>
      <c r="CT200" s="22">
        <f t="shared" si="143"/>
        <v>4.7897368684593431</v>
      </c>
      <c r="CU200" s="35">
        <v>69</v>
      </c>
      <c r="CV200" s="35">
        <v>57</v>
      </c>
      <c r="CW200" s="35">
        <v>1080</v>
      </c>
      <c r="CX200" s="35">
        <v>875</v>
      </c>
      <c r="CY200" s="35">
        <v>518</v>
      </c>
      <c r="CZ200" s="35">
        <v>417</v>
      </c>
      <c r="DA200" s="35">
        <v>417</v>
      </c>
      <c r="DB200" s="35">
        <v>566</v>
      </c>
      <c r="DC200">
        <v>26</v>
      </c>
      <c r="DD200">
        <v>15</v>
      </c>
      <c r="DE200" s="35">
        <f t="shared" si="144"/>
        <v>-11</v>
      </c>
      <c r="DF200" s="36">
        <f t="shared" si="145"/>
        <v>1.0407632263641962</v>
      </c>
      <c r="DG200" s="37">
        <f t="shared" si="146"/>
        <v>0.600440322902421</v>
      </c>
      <c r="DH200" s="37">
        <f t="shared" si="147"/>
        <v>-0.44032290346177538</v>
      </c>
      <c r="DI200" s="2">
        <v>859</v>
      </c>
      <c r="DJ200">
        <v>32</v>
      </c>
      <c r="DK200">
        <v>26</v>
      </c>
      <c r="DL200">
        <v>-0.1</v>
      </c>
      <c r="DM200">
        <v>921</v>
      </c>
      <c r="DN200">
        <v>629</v>
      </c>
      <c r="DO200">
        <v>3.6</v>
      </c>
      <c r="DP200">
        <v>695</v>
      </c>
      <c r="DQ200">
        <v>492</v>
      </c>
      <c r="DR200">
        <v>3.2</v>
      </c>
      <c r="DS200">
        <v>465</v>
      </c>
      <c r="DT200">
        <v>354</v>
      </c>
      <c r="DU200">
        <v>1.1000000000000001</v>
      </c>
      <c r="DV200" s="39">
        <v>13.9</v>
      </c>
      <c r="DW200" s="39">
        <v>13.9</v>
      </c>
      <c r="DX200" s="39">
        <v>-0.1</v>
      </c>
      <c r="DY200" s="39">
        <v>0.60000000000000009</v>
      </c>
      <c r="DZ200" s="39">
        <v>-10.8</v>
      </c>
      <c r="EA200" s="39">
        <v>3.6</v>
      </c>
    </row>
    <row r="201" spans="1:131" x14ac:dyDescent="0.2">
      <c r="A201" s="12" t="s">
        <v>1114</v>
      </c>
      <c r="B201" s="12" t="s">
        <v>1115</v>
      </c>
      <c r="C201" t="s">
        <v>1113</v>
      </c>
      <c r="D201" t="s">
        <v>305</v>
      </c>
      <c r="E201" s="12" t="s">
        <v>170</v>
      </c>
      <c r="F201">
        <v>1</v>
      </c>
      <c r="G201">
        <v>0</v>
      </c>
      <c r="H201">
        <v>0</v>
      </c>
      <c r="I201" s="31">
        <f t="shared" si="111"/>
        <v>0</v>
      </c>
      <c r="J201">
        <v>0</v>
      </c>
      <c r="K201">
        <v>0</v>
      </c>
      <c r="L201" s="16">
        <f t="shared" si="112"/>
        <v>0</v>
      </c>
      <c r="M201" s="15">
        <v>0</v>
      </c>
      <c r="N201" s="15">
        <v>0</v>
      </c>
      <c r="O201" s="15">
        <v>0</v>
      </c>
      <c r="P201">
        <v>1</v>
      </c>
      <c r="Q201">
        <v>1</v>
      </c>
      <c r="R201">
        <v>0</v>
      </c>
      <c r="S201" s="13">
        <f t="shared" si="113"/>
        <v>0</v>
      </c>
      <c r="T201" s="13">
        <f t="shared" si="114"/>
        <v>0</v>
      </c>
      <c r="U201" s="2">
        <v>6.1833333333000002</v>
      </c>
      <c r="V201" s="2">
        <v>6.1833333333000002</v>
      </c>
      <c r="W201">
        <v>6.18</v>
      </c>
      <c r="X201">
        <v>49.82</v>
      </c>
      <c r="Y201" s="32">
        <f t="shared" si="115"/>
        <v>0.11035714285714285</v>
      </c>
      <c r="Z201" s="15">
        <f t="shared" si="116"/>
        <v>0</v>
      </c>
      <c r="AA201">
        <v>0</v>
      </c>
      <c r="AB201">
        <v>3</v>
      </c>
      <c r="AC201">
        <v>2</v>
      </c>
      <c r="AD201" s="13">
        <f t="shared" si="117"/>
        <v>0</v>
      </c>
      <c r="AE201" s="13">
        <f t="shared" si="118"/>
        <v>0</v>
      </c>
      <c r="AF201" s="13">
        <f t="shared" si="119"/>
        <v>0</v>
      </c>
      <c r="AG201">
        <v>2</v>
      </c>
      <c r="AH201">
        <v>2</v>
      </c>
      <c r="AI201" s="17">
        <f t="shared" si="120"/>
        <v>0.5</v>
      </c>
      <c r="AJ201">
        <v>0</v>
      </c>
      <c r="AK201">
        <v>1</v>
      </c>
      <c r="AL201" s="32">
        <f t="shared" si="121"/>
        <v>0.2</v>
      </c>
      <c r="AM201">
        <v>1</v>
      </c>
      <c r="AN201">
        <v>0</v>
      </c>
      <c r="AO201" s="33">
        <f t="shared" si="122"/>
        <v>0.2</v>
      </c>
      <c r="AP201">
        <v>2</v>
      </c>
      <c r="AQ201">
        <v>1</v>
      </c>
      <c r="AR201" s="33">
        <f t="shared" si="123"/>
        <v>0.6</v>
      </c>
      <c r="AS201" s="33">
        <f t="shared" si="124"/>
        <v>0.5</v>
      </c>
      <c r="AU201">
        <v>1</v>
      </c>
      <c r="AV201">
        <v>0</v>
      </c>
      <c r="AW201">
        <v>1</v>
      </c>
      <c r="AX201" s="2">
        <v>24</v>
      </c>
      <c r="AZ201" s="2">
        <v>28.2</v>
      </c>
      <c r="BA201" s="2">
        <v>21.2</v>
      </c>
      <c r="BB201" s="21">
        <v>5.2709999999999999</v>
      </c>
      <c r="BD201" s="21">
        <v>13.794</v>
      </c>
      <c r="BE201" s="2">
        <v>26.3</v>
      </c>
      <c r="BF201" s="2">
        <v>32.700000000000003</v>
      </c>
      <c r="BG201" s="2">
        <v>19.8</v>
      </c>
      <c r="BH201" s="21">
        <v>-5.1379999999999999</v>
      </c>
      <c r="BI201" s="21">
        <v>-7.6150000000000002</v>
      </c>
      <c r="BK201" s="2">
        <v>0</v>
      </c>
      <c r="BM201" s="2">
        <v>0</v>
      </c>
      <c r="BO201" s="2">
        <v>0</v>
      </c>
      <c r="BQ201" s="2">
        <v>0</v>
      </c>
      <c r="BS201" s="2">
        <v>0</v>
      </c>
      <c r="BT201" s="32">
        <f t="shared" si="125"/>
        <v>0</v>
      </c>
      <c r="BU201" s="34">
        <f t="shared" si="126"/>
        <v>0.66666666666666663</v>
      </c>
      <c r="BV201" s="35">
        <f t="shared" si="127"/>
        <v>666.66666666666663</v>
      </c>
      <c r="BW201" s="32">
        <f t="shared" si="128"/>
        <v>-0.33333333333333337</v>
      </c>
      <c r="BX201" s="36">
        <f t="shared" si="129"/>
        <v>0</v>
      </c>
      <c r="BY201" s="37">
        <f t="shared" si="130"/>
        <v>9.7035040431789934</v>
      </c>
      <c r="BZ201" s="37">
        <f t="shared" si="131"/>
        <v>19.407008086357987</v>
      </c>
      <c r="CA201" s="37">
        <f t="shared" si="132"/>
        <v>29.110512129536982</v>
      </c>
      <c r="CB201" s="37">
        <f t="shared" si="133"/>
        <v>48.517520215894976</v>
      </c>
      <c r="CC201" s="37">
        <f t="shared" si="134"/>
        <v>48.517520215894976</v>
      </c>
      <c r="CD201" s="38">
        <f t="shared" si="135"/>
        <v>0</v>
      </c>
      <c r="CE201" s="3">
        <v>0</v>
      </c>
      <c r="CF201" s="3">
        <v>1</v>
      </c>
      <c r="CG201" s="3">
        <v>2</v>
      </c>
      <c r="CH201" s="3">
        <v>2</v>
      </c>
      <c r="CI201" s="3">
        <v>1</v>
      </c>
      <c r="CJ201" s="3">
        <v>1</v>
      </c>
      <c r="CK201" s="3">
        <v>1</v>
      </c>
      <c r="CL201" s="3">
        <v>2</v>
      </c>
      <c r="CM201" s="20">
        <f t="shared" si="136"/>
        <v>21.319000000000003</v>
      </c>
      <c r="CN201" s="37">
        <f t="shared" si="137"/>
        <v>2.4086712163789641</v>
      </c>
      <c r="CO201" s="37">
        <f t="shared" si="138"/>
        <v>1.204335608189482</v>
      </c>
      <c r="CP201" s="37">
        <f t="shared" si="139"/>
        <v>25.291047771979123</v>
      </c>
      <c r="CQ201" s="37">
        <f t="shared" si="140"/>
        <v>24.086712163789642</v>
      </c>
      <c r="CR201" s="37">
        <f t="shared" si="141"/>
        <v>50.582095543958246</v>
      </c>
      <c r="CS201" s="37">
        <f t="shared" si="142"/>
        <v>48.173424327579283</v>
      </c>
      <c r="CT201" s="22">
        <f t="shared" si="143"/>
        <v>-2.4086712163789628</v>
      </c>
      <c r="CU201" s="35">
        <v>2</v>
      </c>
      <c r="CV201" s="35">
        <v>1</v>
      </c>
      <c r="CW201" s="35">
        <v>19</v>
      </c>
      <c r="CX201" s="35">
        <v>19</v>
      </c>
      <c r="CY201" s="35">
        <v>8</v>
      </c>
      <c r="CZ201" s="35">
        <v>6</v>
      </c>
      <c r="DA201" s="35">
        <v>14</v>
      </c>
      <c r="DB201" s="35">
        <v>13</v>
      </c>
      <c r="DC201">
        <v>0</v>
      </c>
      <c r="DD201">
        <v>0</v>
      </c>
      <c r="DE201" s="35">
        <f t="shared" si="144"/>
        <v>0</v>
      </c>
      <c r="DF201" s="36">
        <f t="shared" si="145"/>
        <v>0</v>
      </c>
      <c r="DG201" s="37">
        <f t="shared" si="146"/>
        <v>0</v>
      </c>
      <c r="DH201" s="37">
        <f t="shared" si="147"/>
        <v>0</v>
      </c>
      <c r="DI201" s="2">
        <v>4.9000000000000004</v>
      </c>
      <c r="DJ201">
        <v>0</v>
      </c>
      <c r="DK201">
        <v>1</v>
      </c>
      <c r="DL201">
        <v>-50</v>
      </c>
      <c r="DM201">
        <v>3</v>
      </c>
      <c r="DN201">
        <v>4</v>
      </c>
      <c r="DO201">
        <v>-5.4</v>
      </c>
      <c r="DP201">
        <v>3</v>
      </c>
      <c r="DQ201">
        <v>3</v>
      </c>
      <c r="DR201">
        <v>-1.2</v>
      </c>
      <c r="DS201">
        <v>2</v>
      </c>
      <c r="DT201">
        <v>3</v>
      </c>
      <c r="DU201">
        <v>-8.4</v>
      </c>
      <c r="DV201" s="39">
        <v>-0.60000000000000009</v>
      </c>
      <c r="DW201" s="39">
        <v>-0.60000000000000009</v>
      </c>
      <c r="DX201" s="39">
        <v>0</v>
      </c>
      <c r="DY201" s="39">
        <v>0.1</v>
      </c>
      <c r="DZ201" s="39">
        <v>0</v>
      </c>
      <c r="EA201" s="39">
        <v>-0.5</v>
      </c>
    </row>
    <row r="202" spans="1:131" x14ac:dyDescent="0.2">
      <c r="A202" s="12" t="s">
        <v>430</v>
      </c>
      <c r="B202" s="12" t="s">
        <v>1118</v>
      </c>
      <c r="C202" t="s">
        <v>1117</v>
      </c>
      <c r="D202" s="12" t="s">
        <v>162</v>
      </c>
      <c r="E202" s="12" t="s">
        <v>229</v>
      </c>
      <c r="F202">
        <v>62</v>
      </c>
      <c r="G202">
        <v>1</v>
      </c>
      <c r="H202">
        <v>17</v>
      </c>
      <c r="I202" s="31">
        <f t="shared" si="111"/>
        <v>18</v>
      </c>
      <c r="J202">
        <v>9</v>
      </c>
      <c r="K202">
        <v>7</v>
      </c>
      <c r="L202" s="16">
        <f t="shared" si="112"/>
        <v>1.4121646653736968</v>
      </c>
      <c r="M202" s="15">
        <v>1</v>
      </c>
      <c r="N202" s="15">
        <v>10</v>
      </c>
      <c r="O202" s="15">
        <v>7</v>
      </c>
      <c r="P202">
        <v>72</v>
      </c>
      <c r="Q202">
        <v>26</v>
      </c>
      <c r="R202">
        <v>35</v>
      </c>
      <c r="S202" s="13">
        <f t="shared" si="113"/>
        <v>1.3888888888888888E-2</v>
      </c>
      <c r="T202" s="13">
        <f t="shared" si="114"/>
        <v>7.5187969924812026E-3</v>
      </c>
      <c r="U202" s="2">
        <v>764.78333333329999</v>
      </c>
      <c r="V202" s="2">
        <v>12.333333333300001</v>
      </c>
      <c r="W202">
        <v>12.34</v>
      </c>
      <c r="X202">
        <v>34.42</v>
      </c>
      <c r="Y202" s="32">
        <f t="shared" si="115"/>
        <v>0.2639007698887938</v>
      </c>
      <c r="Z202" s="15">
        <f t="shared" si="116"/>
        <v>93.342857142857142</v>
      </c>
      <c r="AA202">
        <v>18</v>
      </c>
      <c r="AB202">
        <v>69</v>
      </c>
      <c r="AC202">
        <v>69</v>
      </c>
      <c r="AD202" s="13">
        <f t="shared" si="117"/>
        <v>2.8571428571428571E-2</v>
      </c>
      <c r="AE202" s="13">
        <f t="shared" si="118"/>
        <v>0.48571428571428571</v>
      </c>
      <c r="AF202" s="13">
        <f t="shared" si="119"/>
        <v>0.51428571428571423</v>
      </c>
      <c r="AG202">
        <v>4</v>
      </c>
      <c r="AH202">
        <v>3</v>
      </c>
      <c r="AI202" s="17">
        <f t="shared" si="120"/>
        <v>0.5714285714285714</v>
      </c>
      <c r="AJ202">
        <v>101</v>
      </c>
      <c r="AK202">
        <v>98</v>
      </c>
      <c r="AL202" s="32">
        <f t="shared" si="121"/>
        <v>0.2818696883852691</v>
      </c>
      <c r="AM202">
        <v>105</v>
      </c>
      <c r="AN202">
        <v>103</v>
      </c>
      <c r="AO202" s="33">
        <f t="shared" si="122"/>
        <v>0.29461756373937675</v>
      </c>
      <c r="AP202">
        <v>137</v>
      </c>
      <c r="AQ202">
        <v>162</v>
      </c>
      <c r="AR202" s="33">
        <f t="shared" si="123"/>
        <v>0.42351274787535409</v>
      </c>
      <c r="AS202" s="33">
        <f t="shared" si="124"/>
        <v>0.48894348894348894</v>
      </c>
      <c r="AT202">
        <v>6</v>
      </c>
      <c r="AU202">
        <v>275</v>
      </c>
      <c r="AV202">
        <v>296</v>
      </c>
      <c r="AW202">
        <v>242</v>
      </c>
      <c r="AX202" s="2">
        <v>29.1</v>
      </c>
      <c r="AY202" s="3">
        <v>5</v>
      </c>
      <c r="AZ202" s="2">
        <v>32.9</v>
      </c>
      <c r="BA202" s="2">
        <v>26.5</v>
      </c>
      <c r="BB202" s="21">
        <v>0.879</v>
      </c>
      <c r="BC202">
        <v>3</v>
      </c>
      <c r="BD202" s="21">
        <v>-3.2000000000000001E-2</v>
      </c>
      <c r="BE202" s="2">
        <v>30.9</v>
      </c>
      <c r="BF202" s="2">
        <v>32.700000000000003</v>
      </c>
      <c r="BG202" s="2">
        <v>29.2</v>
      </c>
      <c r="BH202" s="21">
        <v>-0.51300000000000001</v>
      </c>
      <c r="BI202" s="21">
        <v>-1.581</v>
      </c>
      <c r="BJ202" t="s">
        <v>961</v>
      </c>
      <c r="BK202" s="2">
        <v>56.9</v>
      </c>
      <c r="BL202" t="s">
        <v>2936</v>
      </c>
      <c r="BM202" s="2">
        <v>48.5</v>
      </c>
      <c r="BN202" t="s">
        <v>2663</v>
      </c>
      <c r="BO202" s="2">
        <v>18.7</v>
      </c>
      <c r="BP202" t="s">
        <v>877</v>
      </c>
      <c r="BQ202" s="2">
        <v>36.9</v>
      </c>
      <c r="BR202" t="s">
        <v>1609</v>
      </c>
      <c r="BS202" s="2">
        <v>30.7</v>
      </c>
      <c r="BT202" s="32">
        <f t="shared" si="125"/>
        <v>9.6418732782369149E-2</v>
      </c>
      <c r="BU202" s="34">
        <f t="shared" si="126"/>
        <v>0.9185750636132316</v>
      </c>
      <c r="BV202" s="35">
        <f t="shared" si="127"/>
        <v>928.21693689146855</v>
      </c>
      <c r="BW202" s="32">
        <f t="shared" si="128"/>
        <v>1.499379639560075E-2</v>
      </c>
      <c r="BX202" s="36">
        <f t="shared" si="129"/>
        <v>2.746294681785975</v>
      </c>
      <c r="BY202" s="37">
        <f t="shared" si="130"/>
        <v>2.5108979947757484</v>
      </c>
      <c r="BZ202" s="37">
        <f t="shared" si="131"/>
        <v>28.482999128237399</v>
      </c>
      <c r="CA202" s="37">
        <f t="shared" si="132"/>
        <v>30.836965998339661</v>
      </c>
      <c r="CB202" s="37">
        <f t="shared" si="133"/>
        <v>55.239755885066472</v>
      </c>
      <c r="CC202" s="37">
        <f t="shared" si="134"/>
        <v>55.867480383760409</v>
      </c>
      <c r="CD202" s="38">
        <f t="shared" si="135"/>
        <v>-0.62772449869393654</v>
      </c>
      <c r="CE202" s="3">
        <v>35</v>
      </c>
      <c r="CF202" s="3">
        <v>32</v>
      </c>
      <c r="CG202" s="3">
        <v>328</v>
      </c>
      <c r="CH202" s="3">
        <v>361</v>
      </c>
      <c r="CI202" s="3">
        <v>149</v>
      </c>
      <c r="CJ202" s="3">
        <v>158</v>
      </c>
      <c r="CK202" s="3">
        <v>161</v>
      </c>
      <c r="CL202" s="3">
        <v>192</v>
      </c>
      <c r="CM202" s="20">
        <f t="shared" si="136"/>
        <v>1.0966317666623286</v>
      </c>
      <c r="CN202" s="37">
        <f t="shared" si="137"/>
        <v>2.9240314145939159</v>
      </c>
      <c r="CO202" s="37">
        <f t="shared" si="138"/>
        <v>2.1649078742666492</v>
      </c>
      <c r="CP202" s="37">
        <f t="shared" si="139"/>
        <v>29.718280819478547</v>
      </c>
      <c r="CQ202" s="37">
        <f t="shared" si="140"/>
        <v>30.674214166557327</v>
      </c>
      <c r="CR202" s="37">
        <f t="shared" si="141"/>
        <v>56.315720417611665</v>
      </c>
      <c r="CS202" s="37">
        <f t="shared" si="142"/>
        <v>57.384116511405601</v>
      </c>
      <c r="CT202" s="22">
        <f t="shared" si="143"/>
        <v>0.44067159509999954</v>
      </c>
      <c r="CU202" s="35">
        <v>104</v>
      </c>
      <c r="CV202" s="35">
        <v>77</v>
      </c>
      <c r="CW202" s="35">
        <v>953</v>
      </c>
      <c r="CX202" s="35">
        <v>1014</v>
      </c>
      <c r="CY202" s="35">
        <v>405</v>
      </c>
      <c r="CZ202" s="35">
        <v>381</v>
      </c>
      <c r="DA202" s="35">
        <v>569</v>
      </c>
      <c r="DB202" s="35">
        <v>541</v>
      </c>
      <c r="DC202">
        <v>29</v>
      </c>
      <c r="DD202">
        <v>22</v>
      </c>
      <c r="DE202" s="35">
        <f t="shared" si="144"/>
        <v>-7</v>
      </c>
      <c r="DF202" s="36">
        <f t="shared" si="145"/>
        <v>2.2755013077655222</v>
      </c>
      <c r="DG202" s="37">
        <f t="shared" si="146"/>
        <v>1.7262423714083273</v>
      </c>
      <c r="DH202" s="37">
        <f t="shared" si="147"/>
        <v>-0.54925893635719503</v>
      </c>
      <c r="DI202" s="2">
        <v>442.1</v>
      </c>
      <c r="DJ202">
        <v>21</v>
      </c>
      <c r="DK202">
        <v>20</v>
      </c>
      <c r="DL202">
        <v>-1.8</v>
      </c>
      <c r="DM202">
        <v>427</v>
      </c>
      <c r="DN202">
        <v>397</v>
      </c>
      <c r="DO202">
        <v>2.4</v>
      </c>
      <c r="DP202">
        <v>309</v>
      </c>
      <c r="DQ202">
        <v>307</v>
      </c>
      <c r="DR202">
        <v>1.7000000000000002</v>
      </c>
      <c r="DS202">
        <v>230</v>
      </c>
      <c r="DT202">
        <v>218</v>
      </c>
      <c r="DU202">
        <v>3.6</v>
      </c>
      <c r="DV202" s="39">
        <v>-6.3</v>
      </c>
      <c r="DW202" s="39">
        <v>-6.3</v>
      </c>
      <c r="DX202" s="39">
        <v>0.2</v>
      </c>
      <c r="DY202" s="39">
        <v>0.1</v>
      </c>
      <c r="DZ202" s="39">
        <v>2</v>
      </c>
      <c r="EA202" s="39">
        <v>-4</v>
      </c>
    </row>
    <row r="203" spans="1:131" x14ac:dyDescent="0.2">
      <c r="A203" s="12" t="s">
        <v>464</v>
      </c>
      <c r="B203" s="12" t="s">
        <v>1122</v>
      </c>
      <c r="C203" t="s">
        <v>1121</v>
      </c>
      <c r="D203" t="s">
        <v>147</v>
      </c>
      <c r="E203" s="12" t="s">
        <v>170</v>
      </c>
      <c r="F203">
        <v>1</v>
      </c>
      <c r="G203">
        <v>0</v>
      </c>
      <c r="H203">
        <v>0</v>
      </c>
      <c r="I203" s="31">
        <f t="shared" si="111"/>
        <v>0</v>
      </c>
      <c r="J203">
        <v>0</v>
      </c>
      <c r="K203">
        <v>0</v>
      </c>
      <c r="L203" s="16">
        <f t="shared" si="112"/>
        <v>0</v>
      </c>
      <c r="M203" s="15">
        <v>0</v>
      </c>
      <c r="N203" s="15">
        <v>0</v>
      </c>
      <c r="O203" s="15">
        <v>0</v>
      </c>
      <c r="P203">
        <v>3</v>
      </c>
      <c r="Q203">
        <v>0</v>
      </c>
      <c r="R203">
        <v>0</v>
      </c>
      <c r="S203" s="13">
        <f t="shared" si="113"/>
        <v>0</v>
      </c>
      <c r="T203" s="13">
        <f t="shared" si="114"/>
        <v>0</v>
      </c>
      <c r="U203" s="2">
        <v>9.5833333333000006</v>
      </c>
      <c r="V203" s="2">
        <v>9.5833333333000006</v>
      </c>
      <c r="W203">
        <v>9.58</v>
      </c>
      <c r="X203">
        <v>40.07</v>
      </c>
      <c r="Y203" s="32">
        <f t="shared" si="115"/>
        <v>0.19295065458207453</v>
      </c>
      <c r="Z203" s="15">
        <f t="shared" si="116"/>
        <v>0</v>
      </c>
      <c r="AA203">
        <v>0</v>
      </c>
      <c r="AB203">
        <v>1</v>
      </c>
      <c r="AC203">
        <v>0</v>
      </c>
      <c r="AD203" s="13">
        <f t="shared" si="117"/>
        <v>0</v>
      </c>
      <c r="AE203" s="13">
        <f t="shared" si="118"/>
        <v>0</v>
      </c>
      <c r="AF203" s="13">
        <f t="shared" si="119"/>
        <v>0</v>
      </c>
      <c r="AG203">
        <v>2</v>
      </c>
      <c r="AH203">
        <v>1</v>
      </c>
      <c r="AI203" s="17">
        <f t="shared" si="120"/>
        <v>0.66666666666666663</v>
      </c>
      <c r="AJ203">
        <v>0</v>
      </c>
      <c r="AK203">
        <v>0</v>
      </c>
      <c r="AL203" s="32">
        <f t="shared" si="121"/>
        <v>0</v>
      </c>
      <c r="AM203">
        <v>2</v>
      </c>
      <c r="AN203">
        <v>0</v>
      </c>
      <c r="AO203" s="33">
        <f t="shared" si="122"/>
        <v>0.66666666666666663</v>
      </c>
      <c r="AP203">
        <v>0</v>
      </c>
      <c r="AQ203">
        <v>1</v>
      </c>
      <c r="AR203" s="33">
        <f t="shared" si="123"/>
        <v>0.33333333333333331</v>
      </c>
      <c r="AS203" s="33">
        <f t="shared" si="124"/>
        <v>0</v>
      </c>
      <c r="AU203">
        <v>4</v>
      </c>
      <c r="AV203">
        <v>2</v>
      </c>
      <c r="AW203">
        <v>3</v>
      </c>
      <c r="AX203" s="2">
        <v>28.6</v>
      </c>
      <c r="AZ203" s="2">
        <v>31.9</v>
      </c>
      <c r="BA203" s="2">
        <v>26.4</v>
      </c>
      <c r="BB203" s="21">
        <v>1.389</v>
      </c>
      <c r="BD203" s="21">
        <v>-3.72</v>
      </c>
      <c r="BE203" s="2">
        <v>27.1</v>
      </c>
      <c r="BF203" s="2">
        <v>33.200000000000003</v>
      </c>
      <c r="BG203" s="2">
        <v>21</v>
      </c>
      <c r="BH203" s="21">
        <v>-9.3010000000000002</v>
      </c>
      <c r="BI203" s="21">
        <v>-10.08</v>
      </c>
      <c r="BJ203" t="s">
        <v>1507</v>
      </c>
      <c r="BK203" s="2">
        <v>80.7</v>
      </c>
      <c r="BL203" t="s">
        <v>146</v>
      </c>
      <c r="BM203" s="2">
        <v>80.2</v>
      </c>
      <c r="BN203" t="s">
        <v>3393</v>
      </c>
      <c r="BO203" s="2">
        <v>15.3</v>
      </c>
      <c r="BP203" t="s">
        <v>2238</v>
      </c>
      <c r="BQ203" s="2">
        <v>38.9</v>
      </c>
      <c r="BR203" t="s">
        <v>2634</v>
      </c>
      <c r="BS203" s="2">
        <v>34.4</v>
      </c>
      <c r="BT203" s="32">
        <f t="shared" si="125"/>
        <v>0</v>
      </c>
      <c r="BU203" s="34">
        <f t="shared" si="126"/>
        <v>0.66666666666666663</v>
      </c>
      <c r="BV203" s="35">
        <f t="shared" si="127"/>
        <v>666.66666666666663</v>
      </c>
      <c r="BW203" s="32">
        <f t="shared" si="128"/>
        <v>-0.33333333333333337</v>
      </c>
      <c r="BX203" s="36">
        <f t="shared" si="129"/>
        <v>0</v>
      </c>
      <c r="BY203" s="37">
        <f t="shared" si="130"/>
        <v>6.2608695652391679</v>
      </c>
      <c r="BZ203" s="37">
        <f t="shared" si="131"/>
        <v>31.304347826195841</v>
      </c>
      <c r="CA203" s="37">
        <f t="shared" si="132"/>
        <v>18.782608695717503</v>
      </c>
      <c r="CB203" s="37">
        <f t="shared" si="133"/>
        <v>43.826086956674175</v>
      </c>
      <c r="CC203" s="37">
        <f t="shared" si="134"/>
        <v>25.043478260956672</v>
      </c>
      <c r="CD203" s="38">
        <f t="shared" si="135"/>
        <v>18.782608695717503</v>
      </c>
      <c r="CE203" s="3">
        <v>0</v>
      </c>
      <c r="CF203" s="3">
        <v>1</v>
      </c>
      <c r="CG203" s="3">
        <v>5</v>
      </c>
      <c r="CH203" s="3">
        <v>2</v>
      </c>
      <c r="CI203" s="3">
        <v>1</v>
      </c>
      <c r="CJ203" s="3">
        <v>1</v>
      </c>
      <c r="CK203" s="3">
        <v>0</v>
      </c>
      <c r="CL203" s="3">
        <v>1</v>
      </c>
      <c r="CM203" s="20">
        <f t="shared" si="136"/>
        <v>37.05260869571751</v>
      </c>
      <c r="CN203" s="37">
        <f t="shared" si="137"/>
        <v>4.4921387571749438</v>
      </c>
      <c r="CO203" s="37">
        <f t="shared" si="138"/>
        <v>0</v>
      </c>
      <c r="CP203" s="37">
        <f t="shared" si="139"/>
        <v>29.947591714499623</v>
      </c>
      <c r="CQ203" s="37">
        <f t="shared" si="140"/>
        <v>28.450212128774645</v>
      </c>
      <c r="CR203" s="37">
        <f t="shared" si="141"/>
        <v>50.910905914649362</v>
      </c>
      <c r="CS203" s="37">
        <f t="shared" si="142"/>
        <v>70.376840529074116</v>
      </c>
      <c r="CT203" s="22">
        <f t="shared" si="143"/>
        <v>38.248543310142253</v>
      </c>
      <c r="CU203" s="35">
        <v>3</v>
      </c>
      <c r="CV203" s="35">
        <v>0</v>
      </c>
      <c r="CW203" s="35">
        <v>17</v>
      </c>
      <c r="CX203" s="35">
        <v>19</v>
      </c>
      <c r="CY203" s="35">
        <v>6</v>
      </c>
      <c r="CZ203" s="35">
        <v>14</v>
      </c>
      <c r="DA203" s="35">
        <v>14</v>
      </c>
      <c r="DB203" s="35">
        <v>8</v>
      </c>
      <c r="DC203">
        <v>1</v>
      </c>
      <c r="DD203">
        <v>0</v>
      </c>
      <c r="DE203" s="35">
        <f t="shared" si="144"/>
        <v>-1</v>
      </c>
      <c r="DF203" s="36">
        <f t="shared" si="145"/>
        <v>6.2608695652391679</v>
      </c>
      <c r="DG203" s="37">
        <f t="shared" si="146"/>
        <v>0</v>
      </c>
      <c r="DH203" s="37">
        <f t="shared" si="147"/>
        <v>-6.2608695652391679</v>
      </c>
      <c r="DI203" s="2">
        <v>9.1999999999999993</v>
      </c>
      <c r="DJ203">
        <v>0</v>
      </c>
      <c r="DK203">
        <v>1</v>
      </c>
      <c r="DL203">
        <v>-100</v>
      </c>
      <c r="DM203">
        <v>7</v>
      </c>
      <c r="DN203">
        <v>4</v>
      </c>
      <c r="DO203">
        <v>19.5</v>
      </c>
      <c r="DP203">
        <v>6</v>
      </c>
      <c r="DQ203">
        <v>4</v>
      </c>
      <c r="DR203">
        <v>12.7</v>
      </c>
      <c r="DS203">
        <v>5</v>
      </c>
      <c r="DT203">
        <v>3</v>
      </c>
      <c r="DU203">
        <v>8.4</v>
      </c>
      <c r="DV203" s="39">
        <v>0</v>
      </c>
      <c r="DW203" s="39">
        <v>0</v>
      </c>
      <c r="DX203" s="39">
        <v>0</v>
      </c>
      <c r="DY203" s="39">
        <v>0</v>
      </c>
      <c r="DZ203" s="39">
        <v>0</v>
      </c>
      <c r="EA203" s="39">
        <v>0.1</v>
      </c>
    </row>
    <row r="204" spans="1:131" x14ac:dyDescent="0.2">
      <c r="A204" s="12" t="s">
        <v>510</v>
      </c>
      <c r="B204" s="12" t="s">
        <v>1125</v>
      </c>
      <c r="C204" t="s">
        <v>1124</v>
      </c>
      <c r="D204" t="s">
        <v>223</v>
      </c>
      <c r="E204" s="12" t="s">
        <v>170</v>
      </c>
      <c r="F204">
        <v>76</v>
      </c>
      <c r="G204">
        <v>10</v>
      </c>
      <c r="H204">
        <v>26</v>
      </c>
      <c r="I204" s="31">
        <f t="shared" si="111"/>
        <v>36</v>
      </c>
      <c r="J204">
        <v>16</v>
      </c>
      <c r="K204">
        <v>7</v>
      </c>
      <c r="L204" s="16">
        <f t="shared" si="112"/>
        <v>2.027661305463357</v>
      </c>
      <c r="M204" s="15">
        <v>9</v>
      </c>
      <c r="N204" s="15">
        <v>19</v>
      </c>
      <c r="O204" s="15">
        <v>7</v>
      </c>
      <c r="P204">
        <v>135</v>
      </c>
      <c r="Q204">
        <v>53</v>
      </c>
      <c r="R204">
        <v>56</v>
      </c>
      <c r="S204" s="13">
        <f t="shared" si="113"/>
        <v>7.407407407407407E-2</v>
      </c>
      <c r="T204" s="13">
        <f t="shared" si="114"/>
        <v>4.0983606557377046E-2</v>
      </c>
      <c r="U204" s="2">
        <v>1065.2666666667001</v>
      </c>
      <c r="V204" s="2">
        <v>14.016666666700001</v>
      </c>
      <c r="W204">
        <v>13.41</v>
      </c>
      <c r="X204">
        <v>34.229999999999997</v>
      </c>
      <c r="Y204" s="32">
        <f t="shared" si="115"/>
        <v>0.28148614609571787</v>
      </c>
      <c r="Z204" s="15">
        <f t="shared" si="116"/>
        <v>180.57142857142858</v>
      </c>
      <c r="AA204">
        <v>25</v>
      </c>
      <c r="AB204">
        <v>218</v>
      </c>
      <c r="AC204">
        <v>70</v>
      </c>
      <c r="AD204" s="13">
        <f t="shared" si="117"/>
        <v>0.20408163265306123</v>
      </c>
      <c r="AE204" s="13">
        <f t="shared" si="118"/>
        <v>0.53061224489795922</v>
      </c>
      <c r="AF204" s="13">
        <f t="shared" si="119"/>
        <v>0.73469387755102045</v>
      </c>
      <c r="AG204">
        <v>459</v>
      </c>
      <c r="AH204">
        <v>393</v>
      </c>
      <c r="AI204" s="17">
        <f t="shared" si="120"/>
        <v>0.53873239436619713</v>
      </c>
      <c r="AJ204">
        <v>148</v>
      </c>
      <c r="AK204">
        <v>153</v>
      </c>
      <c r="AL204" s="32">
        <f t="shared" si="121"/>
        <v>0.28998073217726394</v>
      </c>
      <c r="AM204">
        <v>187</v>
      </c>
      <c r="AN204">
        <v>173</v>
      </c>
      <c r="AO204" s="33">
        <f t="shared" si="122"/>
        <v>0.34682080924855491</v>
      </c>
      <c r="AP204">
        <v>210</v>
      </c>
      <c r="AQ204">
        <v>167</v>
      </c>
      <c r="AR204" s="33">
        <f t="shared" si="123"/>
        <v>0.36319845857418109</v>
      </c>
      <c r="AS204" s="33">
        <f t="shared" si="124"/>
        <v>0.45537065052950076</v>
      </c>
      <c r="AT204">
        <v>3</v>
      </c>
      <c r="AU204">
        <v>372</v>
      </c>
      <c r="AV204">
        <v>379</v>
      </c>
      <c r="AW204">
        <v>307</v>
      </c>
      <c r="AX204" s="2">
        <v>28.9</v>
      </c>
      <c r="AY204" s="3">
        <v>5</v>
      </c>
      <c r="AZ204" s="2">
        <v>33.5</v>
      </c>
      <c r="BA204" s="2">
        <v>25.9</v>
      </c>
      <c r="BB204" s="21">
        <v>0.48499999999999999</v>
      </c>
      <c r="BC204">
        <v>6</v>
      </c>
      <c r="BD204" s="21">
        <v>0.66500000000000004</v>
      </c>
      <c r="BE204" s="2">
        <v>29.8</v>
      </c>
      <c r="BF204" s="2">
        <v>33.9</v>
      </c>
      <c r="BG204" s="2">
        <v>25.7</v>
      </c>
      <c r="BH204" s="21">
        <v>1.6480000000000001</v>
      </c>
      <c r="BI204" s="21">
        <v>0.69500000000000006</v>
      </c>
      <c r="BJ204" t="s">
        <v>259</v>
      </c>
      <c r="BK204" s="2">
        <v>68.2</v>
      </c>
      <c r="BL204" t="s">
        <v>747</v>
      </c>
      <c r="BM204" s="2">
        <v>45.6</v>
      </c>
      <c r="BN204" t="s">
        <v>1892</v>
      </c>
      <c r="BO204" s="2">
        <v>13.1</v>
      </c>
      <c r="BP204" t="s">
        <v>1909</v>
      </c>
      <c r="BQ204" s="2">
        <v>38.700000000000003</v>
      </c>
      <c r="BR204" t="s">
        <v>3694</v>
      </c>
      <c r="BS204" s="2">
        <v>34.200000000000003</v>
      </c>
      <c r="BT204" s="32">
        <f t="shared" si="125"/>
        <v>8.8607594936708861E-2</v>
      </c>
      <c r="BU204" s="34">
        <f t="shared" si="126"/>
        <v>0.92307692307692313</v>
      </c>
      <c r="BV204" s="35">
        <f t="shared" si="127"/>
        <v>931.93768257059401</v>
      </c>
      <c r="BW204" s="32">
        <f t="shared" si="128"/>
        <v>1.1684518013631989E-2</v>
      </c>
      <c r="BX204" s="36">
        <f t="shared" si="129"/>
        <v>2.7598723324297594</v>
      </c>
      <c r="BY204" s="37">
        <f t="shared" si="130"/>
        <v>2.3656048563683649</v>
      </c>
      <c r="BZ204" s="37">
        <f t="shared" si="131"/>
        <v>31.147130608850141</v>
      </c>
      <c r="CA204" s="37">
        <f t="shared" si="132"/>
        <v>30.752863132788747</v>
      </c>
      <c r="CB204" s="37">
        <f t="shared" si="133"/>
        <v>57.957318981024947</v>
      </c>
      <c r="CC204" s="37">
        <f t="shared" si="134"/>
        <v>55.141122723443559</v>
      </c>
      <c r="CD204" s="38">
        <f t="shared" si="135"/>
        <v>2.8161962575813888</v>
      </c>
      <c r="CE204" s="3">
        <v>49</v>
      </c>
      <c r="CF204" s="3">
        <v>42</v>
      </c>
      <c r="CG204" s="3">
        <v>504</v>
      </c>
      <c r="CH204" s="3">
        <v>504</v>
      </c>
      <c r="CI204" s="3">
        <v>208</v>
      </c>
      <c r="CJ204" s="3">
        <v>188</v>
      </c>
      <c r="CK204" s="3">
        <v>245</v>
      </c>
      <c r="CL204" s="3">
        <v>268</v>
      </c>
      <c r="CM204" s="20">
        <f t="shared" si="136"/>
        <v>3.7673006448733695</v>
      </c>
      <c r="CN204" s="37">
        <f t="shared" si="137"/>
        <v>2.3063794455463817</v>
      </c>
      <c r="CO204" s="37">
        <f t="shared" si="138"/>
        <v>2.1910604732690624</v>
      </c>
      <c r="CP204" s="37">
        <f t="shared" si="139"/>
        <v>29.014253424973482</v>
      </c>
      <c r="CQ204" s="37">
        <f t="shared" si="140"/>
        <v>29.798422436459251</v>
      </c>
      <c r="CR204" s="37">
        <f t="shared" si="141"/>
        <v>51.524516813506168</v>
      </c>
      <c r="CS204" s="37">
        <f t="shared" si="142"/>
        <v>52.493196180635643</v>
      </c>
      <c r="CT204" s="22">
        <f t="shared" si="143"/>
        <v>3.7848756247108639</v>
      </c>
      <c r="CU204" s="35">
        <v>100</v>
      </c>
      <c r="CV204" s="35">
        <v>95</v>
      </c>
      <c r="CW204" s="35">
        <v>1158</v>
      </c>
      <c r="CX204" s="35">
        <v>1197</v>
      </c>
      <c r="CY204" s="35">
        <v>434</v>
      </c>
      <c r="CZ204" s="35">
        <v>412</v>
      </c>
      <c r="DA204" s="35">
        <v>572</v>
      </c>
      <c r="DB204" s="35">
        <v>542</v>
      </c>
      <c r="DC204">
        <v>28</v>
      </c>
      <c r="DD204">
        <v>18</v>
      </c>
      <c r="DE204" s="35">
        <f t="shared" si="144"/>
        <v>-10</v>
      </c>
      <c r="DF204" s="36">
        <f t="shared" si="145"/>
        <v>1.5770699042455767</v>
      </c>
      <c r="DG204" s="37">
        <f t="shared" si="146"/>
        <v>1.0138306527292993</v>
      </c>
      <c r="DH204" s="37">
        <f t="shared" si="147"/>
        <v>-0.56323925151627741</v>
      </c>
      <c r="DI204" s="2">
        <v>636.5</v>
      </c>
      <c r="DJ204">
        <v>31</v>
      </c>
      <c r="DK204">
        <v>21</v>
      </c>
      <c r="DL204">
        <v>9.1999999999999993</v>
      </c>
      <c r="DM204">
        <v>638</v>
      </c>
      <c r="DN204">
        <v>551</v>
      </c>
      <c r="DO204">
        <v>3.7</v>
      </c>
      <c r="DP204">
        <v>474</v>
      </c>
      <c r="DQ204">
        <v>413</v>
      </c>
      <c r="DR204">
        <v>3</v>
      </c>
      <c r="DS204">
        <v>340</v>
      </c>
      <c r="DT204">
        <v>299</v>
      </c>
      <c r="DU204">
        <v>2.9</v>
      </c>
      <c r="DV204" s="39">
        <v>4.5</v>
      </c>
      <c r="DW204" s="39">
        <v>4.4000000000000004</v>
      </c>
      <c r="DX204" s="39">
        <v>0.1</v>
      </c>
      <c r="DY204" s="39">
        <v>0.4</v>
      </c>
      <c r="DZ204" s="39">
        <v>0.30000000000000004</v>
      </c>
      <c r="EA204" s="39">
        <v>5.3</v>
      </c>
    </row>
    <row r="205" spans="1:131" x14ac:dyDescent="0.2">
      <c r="A205" s="12" t="s">
        <v>336</v>
      </c>
      <c r="B205" s="12" t="s">
        <v>1129</v>
      </c>
      <c r="C205" t="s">
        <v>1128</v>
      </c>
      <c r="D205" t="s">
        <v>330</v>
      </c>
      <c r="E205" s="12" t="s">
        <v>170</v>
      </c>
      <c r="F205">
        <v>71</v>
      </c>
      <c r="G205">
        <v>18</v>
      </c>
      <c r="H205">
        <v>35</v>
      </c>
      <c r="I205" s="31">
        <f t="shared" si="111"/>
        <v>53</v>
      </c>
      <c r="J205">
        <v>23</v>
      </c>
      <c r="K205">
        <v>10</v>
      </c>
      <c r="L205" s="16">
        <f t="shared" si="112"/>
        <v>2.8927060749858886</v>
      </c>
      <c r="M205" s="15">
        <v>17</v>
      </c>
      <c r="N205" s="15">
        <v>22</v>
      </c>
      <c r="O205" s="15">
        <v>11</v>
      </c>
      <c r="P205">
        <v>172</v>
      </c>
      <c r="Q205">
        <v>60</v>
      </c>
      <c r="R205">
        <v>69</v>
      </c>
      <c r="S205" s="13">
        <f t="shared" si="113"/>
        <v>0.10465116279069768</v>
      </c>
      <c r="T205" s="13">
        <f t="shared" si="114"/>
        <v>5.9800664451827246E-2</v>
      </c>
      <c r="U205" s="2">
        <v>1099.3166666667</v>
      </c>
      <c r="V205" s="2">
        <v>15.483333333299999</v>
      </c>
      <c r="W205">
        <v>14.99</v>
      </c>
      <c r="X205">
        <v>34.090000000000003</v>
      </c>
      <c r="Y205" s="32">
        <f t="shared" si="115"/>
        <v>0.30541972290138547</v>
      </c>
      <c r="Z205" s="15">
        <f t="shared" si="116"/>
        <v>232.22580645161293</v>
      </c>
      <c r="AA205">
        <v>42</v>
      </c>
      <c r="AB205">
        <v>48</v>
      </c>
      <c r="AC205">
        <v>88</v>
      </c>
      <c r="AD205" s="13">
        <f t="shared" si="117"/>
        <v>0.29032258064516131</v>
      </c>
      <c r="AE205" s="13">
        <f t="shared" si="118"/>
        <v>0.532258064516129</v>
      </c>
      <c r="AF205" s="13">
        <f t="shared" si="119"/>
        <v>0.82258064516129026</v>
      </c>
      <c r="AG205">
        <v>466</v>
      </c>
      <c r="AH205">
        <v>476</v>
      </c>
      <c r="AI205" s="17">
        <f t="shared" si="120"/>
        <v>0.49469214437367304</v>
      </c>
      <c r="AJ205">
        <v>143</v>
      </c>
      <c r="AK205">
        <v>194</v>
      </c>
      <c r="AL205" s="32">
        <f t="shared" si="121"/>
        <v>0.32435033686236764</v>
      </c>
      <c r="AM205">
        <v>168</v>
      </c>
      <c r="AN205">
        <v>172</v>
      </c>
      <c r="AO205" s="33">
        <f t="shared" si="122"/>
        <v>0.32723772858517808</v>
      </c>
      <c r="AP205">
        <v>194</v>
      </c>
      <c r="AQ205">
        <v>168</v>
      </c>
      <c r="AR205" s="33">
        <f t="shared" si="123"/>
        <v>0.34841193455245428</v>
      </c>
      <c r="AS205" s="33">
        <f t="shared" si="124"/>
        <v>0.49778434268833088</v>
      </c>
      <c r="AT205">
        <v>7</v>
      </c>
      <c r="AU205">
        <v>433</v>
      </c>
      <c r="AV205">
        <v>383</v>
      </c>
      <c r="AW205">
        <v>347</v>
      </c>
      <c r="AX205" s="2">
        <v>29.8</v>
      </c>
      <c r="AY205" s="3">
        <v>1</v>
      </c>
      <c r="AZ205" s="2">
        <v>34.6</v>
      </c>
      <c r="BA205" s="2">
        <v>26.6</v>
      </c>
      <c r="BB205" s="21">
        <v>0.97899999999999998</v>
      </c>
      <c r="BC205">
        <v>5</v>
      </c>
      <c r="BD205" s="21">
        <v>0.94200000000000006</v>
      </c>
      <c r="BE205" s="2">
        <v>30.7</v>
      </c>
      <c r="BF205" s="2">
        <v>32.700000000000003</v>
      </c>
      <c r="BG205" s="2">
        <v>28.6</v>
      </c>
      <c r="BH205" s="21">
        <v>1.597</v>
      </c>
      <c r="BI205" s="21">
        <v>-5.3650000000000002</v>
      </c>
      <c r="BJ205" t="s">
        <v>2663</v>
      </c>
      <c r="BK205" s="2">
        <v>78.5</v>
      </c>
      <c r="BL205" t="s">
        <v>2395</v>
      </c>
      <c r="BM205" s="2">
        <v>35.9</v>
      </c>
      <c r="BN205" t="s">
        <v>2761</v>
      </c>
      <c r="BO205" s="2">
        <v>24.3</v>
      </c>
      <c r="BP205" t="s">
        <v>1909</v>
      </c>
      <c r="BQ205" s="2">
        <v>39</v>
      </c>
      <c r="BR205" t="s">
        <v>1748</v>
      </c>
      <c r="BS205" s="2">
        <v>36.4</v>
      </c>
      <c r="BT205" s="32">
        <f t="shared" si="125"/>
        <v>9.9041533546325874E-2</v>
      </c>
      <c r="BU205" s="34">
        <f t="shared" si="126"/>
        <v>0.90604026845637586</v>
      </c>
      <c r="BV205" s="35">
        <f t="shared" si="127"/>
        <v>915.94442181100851</v>
      </c>
      <c r="BW205" s="32">
        <f t="shared" si="128"/>
        <v>5.081802002701738E-3</v>
      </c>
      <c r="BX205" s="36">
        <f t="shared" si="129"/>
        <v>3.3839203141418239</v>
      </c>
      <c r="BY205" s="37">
        <f t="shared" si="130"/>
        <v>3.056444154708744</v>
      </c>
      <c r="BZ205" s="37">
        <f t="shared" si="131"/>
        <v>34.166679300851314</v>
      </c>
      <c r="CA205" s="37">
        <f t="shared" si="132"/>
        <v>32.529298503685915</v>
      </c>
      <c r="CB205" s="37">
        <f t="shared" si="133"/>
        <v>60.310192695592178</v>
      </c>
      <c r="CC205" s="37">
        <f t="shared" si="134"/>
        <v>59.600661016820503</v>
      </c>
      <c r="CD205" s="38">
        <f t="shared" si="135"/>
        <v>0.70953167877167544</v>
      </c>
      <c r="CE205" s="3">
        <v>62</v>
      </c>
      <c r="CF205" s="3">
        <v>56</v>
      </c>
      <c r="CG205" s="3">
        <v>564</v>
      </c>
      <c r="CH205" s="3">
        <v>540</v>
      </c>
      <c r="CI205" s="3">
        <v>213</v>
      </c>
      <c r="CJ205" s="3">
        <v>247</v>
      </c>
      <c r="CK205" s="3">
        <v>249</v>
      </c>
      <c r="CL205" s="3">
        <v>266</v>
      </c>
      <c r="CM205" s="20">
        <f t="shared" si="136"/>
        <v>6.9797074542517326</v>
      </c>
      <c r="CN205" s="37">
        <f t="shared" si="137"/>
        <v>2.4789393444858057</v>
      </c>
      <c r="CO205" s="37">
        <f t="shared" si="138"/>
        <v>2.1814666231475091</v>
      </c>
      <c r="CP205" s="37">
        <f t="shared" si="139"/>
        <v>26.475072199108403</v>
      </c>
      <c r="CQ205" s="37">
        <f t="shared" si="140"/>
        <v>31.3833721011903</v>
      </c>
      <c r="CR205" s="37">
        <f t="shared" si="141"/>
        <v>49.479629315936684</v>
      </c>
      <c r="CS205" s="37">
        <f t="shared" si="142"/>
        <v>59.370597300435051</v>
      </c>
      <c r="CT205" s="22">
        <f t="shared" si="143"/>
        <v>10.600499663270043</v>
      </c>
      <c r="CU205" s="35">
        <v>100</v>
      </c>
      <c r="CV205" s="35">
        <v>88</v>
      </c>
      <c r="CW205" s="35">
        <v>968</v>
      </c>
      <c r="CX205" s="35">
        <v>1178</v>
      </c>
      <c r="CY205" s="35">
        <v>391</v>
      </c>
      <c r="CZ205" s="35">
        <v>496</v>
      </c>
      <c r="DA205" s="35">
        <v>633</v>
      </c>
      <c r="DB205" s="35">
        <v>537</v>
      </c>
      <c r="DC205">
        <v>4</v>
      </c>
      <c r="DD205">
        <v>24</v>
      </c>
      <c r="DE205" s="35">
        <f t="shared" si="144"/>
        <v>20</v>
      </c>
      <c r="DF205" s="36">
        <f t="shared" si="145"/>
        <v>0.21831743962205313</v>
      </c>
      <c r="DG205" s="37">
        <f t="shared" si="146"/>
        <v>1.3099046377323187</v>
      </c>
      <c r="DH205" s="37">
        <f t="shared" si="147"/>
        <v>1.0915871981102656</v>
      </c>
      <c r="DI205" s="2">
        <v>646.4</v>
      </c>
      <c r="DJ205">
        <v>36</v>
      </c>
      <c r="DK205">
        <v>21</v>
      </c>
      <c r="DL205">
        <v>12.2</v>
      </c>
      <c r="DM205">
        <v>644</v>
      </c>
      <c r="DN205">
        <v>619</v>
      </c>
      <c r="DO205">
        <v>5.5</v>
      </c>
      <c r="DP205">
        <v>478</v>
      </c>
      <c r="DQ205">
        <v>470</v>
      </c>
      <c r="DR205">
        <v>5.5</v>
      </c>
      <c r="DS205">
        <v>365</v>
      </c>
      <c r="DT205">
        <v>332</v>
      </c>
      <c r="DU205">
        <v>6.3</v>
      </c>
      <c r="DV205" s="39">
        <v>5.0999999999999996</v>
      </c>
      <c r="DW205" s="39">
        <v>5.0999999999999996</v>
      </c>
      <c r="DX205" s="39">
        <v>0.4</v>
      </c>
      <c r="DY205" s="39">
        <v>1.6</v>
      </c>
      <c r="DZ205" s="39">
        <v>1.6</v>
      </c>
      <c r="EA205" s="39">
        <v>8.8000000000000007</v>
      </c>
    </row>
    <row r="206" spans="1:131" x14ac:dyDescent="0.2">
      <c r="A206" s="12" t="s">
        <v>336</v>
      </c>
      <c r="B206" s="12" t="s">
        <v>1133</v>
      </c>
      <c r="C206" t="s">
        <v>1132</v>
      </c>
      <c r="D206" t="s">
        <v>305</v>
      </c>
      <c r="E206" s="12" t="s">
        <v>178</v>
      </c>
      <c r="F206">
        <v>13</v>
      </c>
      <c r="G206">
        <v>0</v>
      </c>
      <c r="H206">
        <v>0</v>
      </c>
      <c r="I206" s="31">
        <f t="shared" si="111"/>
        <v>0</v>
      </c>
      <c r="J206">
        <v>0</v>
      </c>
      <c r="K206">
        <v>0</v>
      </c>
      <c r="L206" s="16">
        <f t="shared" si="112"/>
        <v>0</v>
      </c>
      <c r="M206" s="15">
        <v>0</v>
      </c>
      <c r="N206" s="15">
        <v>0</v>
      </c>
      <c r="O206" s="15">
        <v>0</v>
      </c>
      <c r="P206">
        <v>9</v>
      </c>
      <c r="Q206">
        <v>4</v>
      </c>
      <c r="R206">
        <v>11</v>
      </c>
      <c r="S206" s="13">
        <f t="shared" si="113"/>
        <v>0</v>
      </c>
      <c r="T206" s="13">
        <f t="shared" si="114"/>
        <v>0</v>
      </c>
      <c r="U206" s="2">
        <v>139.85</v>
      </c>
      <c r="V206" s="2">
        <v>10.75</v>
      </c>
      <c r="W206">
        <v>10.48</v>
      </c>
      <c r="X206">
        <v>36.18</v>
      </c>
      <c r="Y206" s="32">
        <f t="shared" si="115"/>
        <v>0.22460351478782686</v>
      </c>
      <c r="Z206" s="15">
        <f t="shared" si="116"/>
        <v>0</v>
      </c>
      <c r="AA206">
        <v>3</v>
      </c>
      <c r="AB206">
        <v>9</v>
      </c>
      <c r="AC206">
        <v>11</v>
      </c>
      <c r="AD206" s="13">
        <f t="shared" si="117"/>
        <v>0</v>
      </c>
      <c r="AE206" s="13">
        <f t="shared" si="118"/>
        <v>0</v>
      </c>
      <c r="AF206" s="13">
        <f t="shared" si="119"/>
        <v>0</v>
      </c>
      <c r="AI206" s="17" t="str">
        <f t="shared" si="120"/>
        <v xml:space="preserve"> </v>
      </c>
      <c r="AJ206">
        <v>20</v>
      </c>
      <c r="AK206">
        <v>19</v>
      </c>
      <c r="AL206" s="32">
        <f t="shared" si="121"/>
        <v>0.42391304347826086</v>
      </c>
      <c r="AM206">
        <v>11</v>
      </c>
      <c r="AN206">
        <v>13</v>
      </c>
      <c r="AO206" s="33">
        <f t="shared" si="122"/>
        <v>0.2608695652173913</v>
      </c>
      <c r="AP206">
        <v>14</v>
      </c>
      <c r="AQ206">
        <v>15</v>
      </c>
      <c r="AR206" s="33">
        <f t="shared" si="123"/>
        <v>0.31521739130434784</v>
      </c>
      <c r="AS206" s="33">
        <f t="shared" si="124"/>
        <v>0.61904761904761907</v>
      </c>
      <c r="AU206">
        <v>46</v>
      </c>
      <c r="AV206">
        <v>51</v>
      </c>
      <c r="AW206">
        <v>41</v>
      </c>
      <c r="AX206" s="2">
        <v>27.5</v>
      </c>
      <c r="AZ206" s="2">
        <v>32.700000000000003</v>
      </c>
      <c r="BA206" s="2">
        <v>24</v>
      </c>
      <c r="BB206" s="21">
        <v>6.9000000000000006E-2</v>
      </c>
      <c r="BD206" s="21">
        <v>1.206</v>
      </c>
      <c r="BE206" s="2">
        <v>25.1</v>
      </c>
      <c r="BF206" s="2">
        <v>26.4</v>
      </c>
      <c r="BG206" s="2">
        <v>24.6</v>
      </c>
      <c r="BH206" s="21">
        <v>-1.4259999999999999</v>
      </c>
      <c r="BI206" s="21">
        <v>-4.8650000000000002</v>
      </c>
      <c r="BJ206" t="s">
        <v>2619</v>
      </c>
      <c r="BK206" s="2">
        <v>32.1</v>
      </c>
      <c r="BL206" t="s">
        <v>1576</v>
      </c>
      <c r="BM206" s="2">
        <v>31.2</v>
      </c>
      <c r="BN206" t="s">
        <v>1740</v>
      </c>
      <c r="BO206" s="2">
        <v>30.7</v>
      </c>
      <c r="BP206" t="s">
        <v>3338</v>
      </c>
      <c r="BQ206" s="2">
        <v>65.900000000000006</v>
      </c>
      <c r="BR206" t="s">
        <v>304</v>
      </c>
      <c r="BS206" s="2">
        <v>8.6</v>
      </c>
      <c r="BT206" s="32">
        <f t="shared" si="125"/>
        <v>1.5384615384615385E-2</v>
      </c>
      <c r="BU206" s="34">
        <f t="shared" si="126"/>
        <v>0.9242424242424242</v>
      </c>
      <c r="BV206" s="35">
        <f t="shared" si="127"/>
        <v>925.7808857808858</v>
      </c>
      <c r="BW206" s="32">
        <f t="shared" si="128"/>
        <v>-6.0372960372960416E-2</v>
      </c>
      <c r="BX206" s="36">
        <f t="shared" si="129"/>
        <v>0.42933810375670839</v>
      </c>
      <c r="BY206" s="37">
        <f t="shared" si="130"/>
        <v>2.1466905187835419</v>
      </c>
      <c r="BZ206" s="37">
        <f t="shared" si="131"/>
        <v>27.906976744186046</v>
      </c>
      <c r="CA206" s="37">
        <f t="shared" si="132"/>
        <v>28.336314847942752</v>
      </c>
      <c r="CB206" s="37">
        <f t="shared" si="133"/>
        <v>55.813953488372093</v>
      </c>
      <c r="CC206" s="37">
        <f t="shared" si="134"/>
        <v>48.51520572450805</v>
      </c>
      <c r="CD206" s="38">
        <f t="shared" si="135"/>
        <v>7.2987477638640428</v>
      </c>
      <c r="CE206" s="3">
        <v>1</v>
      </c>
      <c r="CF206" s="3">
        <v>5</v>
      </c>
      <c r="CG206" s="3">
        <v>64</v>
      </c>
      <c r="CH206" s="3">
        <v>61</v>
      </c>
      <c r="CI206" s="3">
        <v>30</v>
      </c>
      <c r="CJ206" s="3">
        <v>26</v>
      </c>
      <c r="CK206" s="3">
        <v>21</v>
      </c>
      <c r="CL206" s="3">
        <v>35</v>
      </c>
      <c r="CM206" s="20">
        <f t="shared" si="136"/>
        <v>10.422604906721183</v>
      </c>
      <c r="CN206" s="37">
        <f t="shared" si="137"/>
        <v>2.6789131266743209</v>
      </c>
      <c r="CO206" s="37">
        <f t="shared" si="138"/>
        <v>1.2756729174639623</v>
      </c>
      <c r="CP206" s="37">
        <f t="shared" si="139"/>
        <v>27.554535017221585</v>
      </c>
      <c r="CQ206" s="37">
        <f t="shared" si="140"/>
        <v>25.896160224518436</v>
      </c>
      <c r="CR206" s="37">
        <f t="shared" si="141"/>
        <v>52.175022324276057</v>
      </c>
      <c r="CS206" s="37">
        <f t="shared" si="142"/>
        <v>52.557724199515249</v>
      </c>
      <c r="CT206" s="22">
        <f t="shared" si="143"/>
        <v>7.681449639103235</v>
      </c>
      <c r="CU206" s="35">
        <v>21</v>
      </c>
      <c r="CV206" s="35">
        <v>10</v>
      </c>
      <c r="CW206" s="35">
        <v>195</v>
      </c>
      <c r="CX206" s="35">
        <v>193</v>
      </c>
      <c r="CY206" s="35">
        <v>88</v>
      </c>
      <c r="CZ206" s="35">
        <v>98</v>
      </c>
      <c r="DA206" s="35">
        <v>111</v>
      </c>
      <c r="DB206" s="35">
        <v>105</v>
      </c>
      <c r="DC206">
        <v>1</v>
      </c>
      <c r="DD206">
        <v>0</v>
      </c>
      <c r="DE206" s="35">
        <f t="shared" si="144"/>
        <v>-1</v>
      </c>
      <c r="DF206" s="36">
        <f t="shared" si="145"/>
        <v>0.42933810375670839</v>
      </c>
      <c r="DG206" s="37">
        <f t="shared" si="146"/>
        <v>0</v>
      </c>
      <c r="DH206" s="37">
        <f t="shared" si="147"/>
        <v>-0.42933810375670839</v>
      </c>
      <c r="DI206" s="2">
        <v>94.9</v>
      </c>
      <c r="DJ206">
        <v>1</v>
      </c>
      <c r="DK206">
        <v>4</v>
      </c>
      <c r="DL206">
        <v>-50</v>
      </c>
      <c r="DM206">
        <v>88</v>
      </c>
      <c r="DN206">
        <v>72</v>
      </c>
      <c r="DO206">
        <v>5.0999999999999996</v>
      </c>
      <c r="DP206">
        <v>66</v>
      </c>
      <c r="DQ206">
        <v>57</v>
      </c>
      <c r="DR206">
        <v>3.8</v>
      </c>
      <c r="DS206">
        <v>47</v>
      </c>
      <c r="DT206">
        <v>43</v>
      </c>
      <c r="DU206">
        <v>1.2</v>
      </c>
      <c r="DV206" s="39">
        <v>-0.4</v>
      </c>
      <c r="DW206" s="39">
        <v>-0.4</v>
      </c>
      <c r="DX206" s="39">
        <v>-0.30000000000000004</v>
      </c>
      <c r="DY206" s="39">
        <v>-0.1</v>
      </c>
      <c r="DZ206" s="39">
        <v>0</v>
      </c>
      <c r="EA206" s="39">
        <v>-0.8</v>
      </c>
    </row>
    <row r="207" spans="1:131" x14ac:dyDescent="0.2">
      <c r="A207" s="12" t="s">
        <v>572</v>
      </c>
      <c r="B207" s="12" t="s">
        <v>1137</v>
      </c>
      <c r="C207" t="s">
        <v>1136</v>
      </c>
      <c r="D207" t="s">
        <v>367</v>
      </c>
      <c r="E207" s="12" t="s">
        <v>170</v>
      </c>
      <c r="F207">
        <v>2</v>
      </c>
      <c r="G207">
        <v>0</v>
      </c>
      <c r="H207">
        <v>0</v>
      </c>
      <c r="I207" s="31">
        <f t="shared" si="111"/>
        <v>0</v>
      </c>
      <c r="J207">
        <v>0</v>
      </c>
      <c r="K207">
        <v>0</v>
      </c>
      <c r="L207" s="16">
        <f t="shared" si="112"/>
        <v>0</v>
      </c>
      <c r="M207" s="15">
        <v>0</v>
      </c>
      <c r="N207" s="15">
        <v>0</v>
      </c>
      <c r="O207" s="15">
        <v>0</v>
      </c>
      <c r="P207">
        <v>1</v>
      </c>
      <c r="Q207">
        <v>0</v>
      </c>
      <c r="R207">
        <v>0</v>
      </c>
      <c r="S207" s="13">
        <f t="shared" si="113"/>
        <v>0</v>
      </c>
      <c r="T207" s="13">
        <f t="shared" si="114"/>
        <v>0</v>
      </c>
      <c r="U207" s="2">
        <v>13.1</v>
      </c>
      <c r="V207" s="2">
        <v>6.55</v>
      </c>
      <c r="W207">
        <v>6.55</v>
      </c>
      <c r="X207">
        <v>41.85</v>
      </c>
      <c r="Y207" s="32">
        <f t="shared" si="115"/>
        <v>0.13533057851239669</v>
      </c>
      <c r="Z207" s="15">
        <f t="shared" si="116"/>
        <v>0</v>
      </c>
      <c r="AA207">
        <v>0</v>
      </c>
      <c r="AB207">
        <v>3</v>
      </c>
      <c r="AC207">
        <v>3</v>
      </c>
      <c r="AD207" s="13">
        <f t="shared" si="117"/>
        <v>0</v>
      </c>
      <c r="AE207" s="13">
        <f t="shared" si="118"/>
        <v>0</v>
      </c>
      <c r="AF207" s="13">
        <f t="shared" si="119"/>
        <v>0</v>
      </c>
      <c r="AG207">
        <v>3</v>
      </c>
      <c r="AH207">
        <v>5</v>
      </c>
      <c r="AI207" s="17">
        <f t="shared" si="120"/>
        <v>0.375</v>
      </c>
      <c r="AJ207">
        <v>1</v>
      </c>
      <c r="AK207">
        <v>1</v>
      </c>
      <c r="AL207" s="32">
        <f t="shared" si="121"/>
        <v>0.2</v>
      </c>
      <c r="AM207">
        <v>3</v>
      </c>
      <c r="AN207">
        <v>3</v>
      </c>
      <c r="AO207" s="33">
        <f t="shared" si="122"/>
        <v>0.6</v>
      </c>
      <c r="AP207">
        <v>0</v>
      </c>
      <c r="AQ207">
        <v>2</v>
      </c>
      <c r="AR207" s="33">
        <f t="shared" si="123"/>
        <v>0.2</v>
      </c>
      <c r="AS207" s="33">
        <f t="shared" si="124"/>
        <v>0.25</v>
      </c>
      <c r="AU207">
        <v>4</v>
      </c>
      <c r="AV207">
        <v>4</v>
      </c>
      <c r="AW207">
        <v>4</v>
      </c>
      <c r="AX207" s="2">
        <v>25.6</v>
      </c>
      <c r="AZ207" s="2">
        <v>30.6</v>
      </c>
      <c r="BA207" s="2">
        <v>22.3</v>
      </c>
      <c r="BB207" s="21">
        <v>-2.742</v>
      </c>
      <c r="BD207" s="21">
        <v>-1.6139999999999999</v>
      </c>
      <c r="BE207" s="2">
        <v>25.9</v>
      </c>
      <c r="BF207" s="2">
        <v>32.4</v>
      </c>
      <c r="BG207" s="2">
        <v>19.399999999999999</v>
      </c>
      <c r="BH207" s="21">
        <v>-6.0819999999999999</v>
      </c>
      <c r="BI207" s="21">
        <v>-12.321999999999999</v>
      </c>
      <c r="BJ207" t="s">
        <v>3648</v>
      </c>
      <c r="BK207" s="2">
        <v>89.5</v>
      </c>
      <c r="BL207" t="s">
        <v>2502</v>
      </c>
      <c r="BM207" s="2">
        <v>49.2</v>
      </c>
      <c r="BN207" t="s">
        <v>1407</v>
      </c>
      <c r="BO207" s="2">
        <v>20.5</v>
      </c>
      <c r="BP207" t="s">
        <v>551</v>
      </c>
      <c r="BQ207" s="2">
        <v>51.1</v>
      </c>
      <c r="BR207" t="s">
        <v>2557</v>
      </c>
      <c r="BS207" s="2">
        <v>40.9</v>
      </c>
      <c r="BT207" s="32">
        <f t="shared" si="125"/>
        <v>0</v>
      </c>
      <c r="BU207" s="34">
        <f t="shared" si="126"/>
        <v>1</v>
      </c>
      <c r="BV207" s="35">
        <f t="shared" si="127"/>
        <v>1000</v>
      </c>
      <c r="BW207" s="32">
        <f t="shared" si="128"/>
        <v>0</v>
      </c>
      <c r="BX207" s="36">
        <f t="shared" si="129"/>
        <v>0</v>
      </c>
      <c r="BY207" s="37">
        <f t="shared" si="130"/>
        <v>0</v>
      </c>
      <c r="BZ207" s="37">
        <f t="shared" si="131"/>
        <v>27.480916030534349</v>
      </c>
      <c r="CA207" s="37">
        <f t="shared" si="132"/>
        <v>41.221374045801525</v>
      </c>
      <c r="CB207" s="37">
        <f t="shared" si="133"/>
        <v>36.641221374045806</v>
      </c>
      <c r="CC207" s="37">
        <f t="shared" si="134"/>
        <v>68.702290076335885</v>
      </c>
      <c r="CD207" s="38">
        <f t="shared" si="135"/>
        <v>-32.061068702290079</v>
      </c>
      <c r="CE207" s="3">
        <v>0</v>
      </c>
      <c r="CF207" s="3">
        <v>0</v>
      </c>
      <c r="CG207" s="3">
        <v>6</v>
      </c>
      <c r="CH207" s="3">
        <v>9</v>
      </c>
      <c r="CI207" s="3">
        <v>0</v>
      </c>
      <c r="CJ207" s="3">
        <v>3</v>
      </c>
      <c r="CK207" s="3">
        <v>3</v>
      </c>
      <c r="CL207" s="3">
        <v>2</v>
      </c>
      <c r="CM207" s="20">
        <f t="shared" si="136"/>
        <v>-15.443068702290081</v>
      </c>
      <c r="CN207" s="37">
        <f t="shared" si="137"/>
        <v>2.150537634408602</v>
      </c>
      <c r="CO207" s="37">
        <f t="shared" si="138"/>
        <v>0.7168458781362006</v>
      </c>
      <c r="CP207" s="37">
        <f t="shared" si="139"/>
        <v>25.806451612903228</v>
      </c>
      <c r="CQ207" s="37">
        <f t="shared" si="140"/>
        <v>31.541218637992827</v>
      </c>
      <c r="CR207" s="37">
        <f t="shared" si="141"/>
        <v>58.781362007168454</v>
      </c>
      <c r="CS207" s="37">
        <f t="shared" si="142"/>
        <v>65.949820788530474</v>
      </c>
      <c r="CT207" s="22">
        <f t="shared" si="143"/>
        <v>-24.892609920928059</v>
      </c>
      <c r="CU207" s="35">
        <v>3</v>
      </c>
      <c r="CV207" s="35">
        <v>1</v>
      </c>
      <c r="CW207" s="35">
        <v>33</v>
      </c>
      <c r="CX207" s="35">
        <v>43</v>
      </c>
      <c r="CY207" s="35">
        <v>26</v>
      </c>
      <c r="CZ207" s="35">
        <v>14</v>
      </c>
      <c r="DA207" s="35">
        <v>34</v>
      </c>
      <c r="DB207" s="35">
        <v>20</v>
      </c>
      <c r="DC207">
        <v>0</v>
      </c>
      <c r="DD207">
        <v>0</v>
      </c>
      <c r="DE207" s="35">
        <f t="shared" si="144"/>
        <v>0</v>
      </c>
      <c r="DF207" s="36">
        <f t="shared" si="145"/>
        <v>0</v>
      </c>
      <c r="DG207" s="37">
        <f t="shared" si="146"/>
        <v>0</v>
      </c>
      <c r="DH207" s="37">
        <f t="shared" si="147"/>
        <v>0</v>
      </c>
      <c r="DI207" s="2">
        <v>9.1999999999999993</v>
      </c>
      <c r="DJ207">
        <v>0</v>
      </c>
      <c r="DK207">
        <v>0</v>
      </c>
      <c r="DL207">
        <v>-50</v>
      </c>
      <c r="DM207">
        <v>5</v>
      </c>
      <c r="DN207">
        <v>13</v>
      </c>
      <c r="DO207">
        <v>-18.600000000000001</v>
      </c>
      <c r="DP207">
        <v>4</v>
      </c>
      <c r="DQ207">
        <v>10</v>
      </c>
      <c r="DR207">
        <v>-18.7</v>
      </c>
      <c r="DS207">
        <v>4</v>
      </c>
      <c r="DT207">
        <v>8</v>
      </c>
      <c r="DU207">
        <v>-0.7</v>
      </c>
      <c r="DV207" s="39">
        <v>-0.4</v>
      </c>
      <c r="DW207" s="39">
        <v>-0.4</v>
      </c>
      <c r="DX207" s="39">
        <v>0.1</v>
      </c>
      <c r="DY207" s="39">
        <v>0</v>
      </c>
      <c r="DZ207" s="39">
        <v>0.1</v>
      </c>
      <c r="EA207" s="39">
        <v>-0.2</v>
      </c>
    </row>
    <row r="208" spans="1:131" x14ac:dyDescent="0.2">
      <c r="A208" s="12" t="s">
        <v>605</v>
      </c>
      <c r="B208" s="12" t="s">
        <v>1142</v>
      </c>
      <c r="C208" t="s">
        <v>1141</v>
      </c>
      <c r="D208" t="s">
        <v>147</v>
      </c>
      <c r="E208" s="12" t="s">
        <v>178</v>
      </c>
      <c r="F208">
        <v>6</v>
      </c>
      <c r="G208">
        <v>0</v>
      </c>
      <c r="H208">
        <v>1</v>
      </c>
      <c r="I208" s="31">
        <f t="shared" si="111"/>
        <v>1</v>
      </c>
      <c r="J208">
        <v>1</v>
      </c>
      <c r="K208">
        <v>0</v>
      </c>
      <c r="L208" s="16">
        <f t="shared" si="112"/>
        <v>0.64701653486723476</v>
      </c>
      <c r="M208" s="15">
        <v>0</v>
      </c>
      <c r="N208" s="15">
        <v>1</v>
      </c>
      <c r="O208" s="15">
        <v>0</v>
      </c>
      <c r="P208">
        <v>3</v>
      </c>
      <c r="Q208">
        <v>4</v>
      </c>
      <c r="R208">
        <v>3</v>
      </c>
      <c r="S208" s="13">
        <f t="shared" si="113"/>
        <v>0</v>
      </c>
      <c r="T208" s="13">
        <f t="shared" si="114"/>
        <v>0</v>
      </c>
      <c r="U208" s="2">
        <v>92.733333333299996</v>
      </c>
      <c r="V208" s="2">
        <v>15.45</v>
      </c>
      <c r="W208">
        <v>14.25</v>
      </c>
      <c r="X208">
        <v>31.65</v>
      </c>
      <c r="Y208" s="32">
        <f t="shared" si="115"/>
        <v>0.31045751633986929</v>
      </c>
      <c r="Z208" s="15">
        <f t="shared" si="116"/>
        <v>7.5</v>
      </c>
      <c r="AA208">
        <v>8</v>
      </c>
      <c r="AB208">
        <v>1</v>
      </c>
      <c r="AC208">
        <v>8</v>
      </c>
      <c r="AD208" s="13">
        <f t="shared" si="117"/>
        <v>0</v>
      </c>
      <c r="AE208" s="13">
        <f t="shared" si="118"/>
        <v>0.25</v>
      </c>
      <c r="AF208" s="13">
        <f t="shared" si="119"/>
        <v>0.25</v>
      </c>
      <c r="AI208" s="17" t="str">
        <f t="shared" si="120"/>
        <v xml:space="preserve"> </v>
      </c>
      <c r="AJ208">
        <v>12</v>
      </c>
      <c r="AK208">
        <v>18</v>
      </c>
      <c r="AL208" s="32">
        <f t="shared" si="121"/>
        <v>0.30303030303030304</v>
      </c>
      <c r="AM208">
        <v>18</v>
      </c>
      <c r="AN208">
        <v>9</v>
      </c>
      <c r="AO208" s="33">
        <f t="shared" si="122"/>
        <v>0.27272727272727271</v>
      </c>
      <c r="AP208">
        <v>17</v>
      </c>
      <c r="AQ208">
        <v>25</v>
      </c>
      <c r="AR208" s="33">
        <f t="shared" si="123"/>
        <v>0.42424242424242425</v>
      </c>
      <c r="AS208" s="33">
        <f t="shared" si="124"/>
        <v>0.52631578947368418</v>
      </c>
      <c r="AU208">
        <v>19</v>
      </c>
      <c r="AV208">
        <v>31</v>
      </c>
      <c r="AW208">
        <v>31</v>
      </c>
      <c r="AX208" s="2">
        <v>28.2</v>
      </c>
      <c r="AZ208" s="2">
        <v>33.5</v>
      </c>
      <c r="BA208" s="2">
        <v>24.7</v>
      </c>
      <c r="BB208" s="21">
        <v>6.0999999999999999E-2</v>
      </c>
      <c r="BD208" s="21">
        <v>-2.5579999999999998</v>
      </c>
      <c r="BE208" s="2">
        <v>24.8</v>
      </c>
      <c r="BF208" s="2">
        <v>26.5</v>
      </c>
      <c r="BG208" s="2">
        <v>24.3</v>
      </c>
      <c r="BH208" s="21">
        <v>-3.7</v>
      </c>
      <c r="BI208" s="21">
        <v>-6.7789999999999999</v>
      </c>
      <c r="BJ208" t="s">
        <v>2129</v>
      </c>
      <c r="BK208" s="2">
        <v>30.9</v>
      </c>
      <c r="BL208" t="s">
        <v>991</v>
      </c>
      <c r="BM208" s="2">
        <v>29.7</v>
      </c>
      <c r="BN208" t="s">
        <v>923</v>
      </c>
      <c r="BO208" s="2">
        <v>27.8</v>
      </c>
      <c r="BP208" t="s">
        <v>535</v>
      </c>
      <c r="BQ208" s="2">
        <v>78.8</v>
      </c>
      <c r="BR208" t="s">
        <v>2634</v>
      </c>
      <c r="BS208" s="2">
        <v>10.4</v>
      </c>
      <c r="BT208" s="32">
        <f t="shared" si="125"/>
        <v>0.13333333333333333</v>
      </c>
      <c r="BU208" s="34">
        <f t="shared" si="126"/>
        <v>0.90909090909090906</v>
      </c>
      <c r="BV208" s="35">
        <f t="shared" si="127"/>
        <v>922.42424242424238</v>
      </c>
      <c r="BW208" s="32">
        <f t="shared" si="128"/>
        <v>4.2424242424242392E-2</v>
      </c>
      <c r="BX208" s="36">
        <f t="shared" si="129"/>
        <v>2.5889967637540456</v>
      </c>
      <c r="BY208" s="37">
        <f t="shared" si="130"/>
        <v>1.9417475728155342</v>
      </c>
      <c r="BZ208" s="37">
        <f t="shared" si="131"/>
        <v>19.417475728155342</v>
      </c>
      <c r="CA208" s="37">
        <f t="shared" si="132"/>
        <v>21.359223300970875</v>
      </c>
      <c r="CB208" s="37">
        <f t="shared" si="133"/>
        <v>40.12944983818771</v>
      </c>
      <c r="CC208" s="37">
        <f t="shared" si="134"/>
        <v>53.721682847896446</v>
      </c>
      <c r="CD208" s="38">
        <f t="shared" si="135"/>
        <v>-13.592233009708735</v>
      </c>
      <c r="CE208" s="3">
        <v>4</v>
      </c>
      <c r="CF208" s="3">
        <v>3</v>
      </c>
      <c r="CG208" s="3">
        <v>26</v>
      </c>
      <c r="CH208" s="3">
        <v>30</v>
      </c>
      <c r="CI208" s="3">
        <v>16</v>
      </c>
      <c r="CJ208" s="3">
        <v>27</v>
      </c>
      <c r="CK208" s="3">
        <v>23</v>
      </c>
      <c r="CL208" s="3">
        <v>16</v>
      </c>
      <c r="CM208" s="20">
        <f t="shared" si="136"/>
        <v>-10.092811957077156</v>
      </c>
      <c r="CN208" s="37">
        <f t="shared" si="137"/>
        <v>2.2116903633491316</v>
      </c>
      <c r="CO208" s="37">
        <f t="shared" si="138"/>
        <v>2.5276461295418642</v>
      </c>
      <c r="CP208" s="37">
        <f t="shared" si="139"/>
        <v>30.015797788309641</v>
      </c>
      <c r="CQ208" s="37">
        <f t="shared" si="140"/>
        <v>28.751974723538709</v>
      </c>
      <c r="CR208" s="37">
        <f t="shared" si="141"/>
        <v>51.816745655608223</v>
      </c>
      <c r="CS208" s="37">
        <f t="shared" si="142"/>
        <v>52.448657187993689</v>
      </c>
      <c r="CT208" s="22">
        <f t="shared" si="143"/>
        <v>-12.960321477323269</v>
      </c>
      <c r="CU208" s="35">
        <v>7</v>
      </c>
      <c r="CV208" s="35">
        <v>8</v>
      </c>
      <c r="CW208" s="35">
        <v>88</v>
      </c>
      <c r="CX208" s="35">
        <v>83</v>
      </c>
      <c r="CY208" s="35">
        <v>29</v>
      </c>
      <c r="CZ208" s="35">
        <v>28</v>
      </c>
      <c r="DA208" s="35">
        <v>47</v>
      </c>
      <c r="DB208" s="35">
        <v>40</v>
      </c>
      <c r="DC208">
        <v>2</v>
      </c>
      <c r="DD208">
        <v>1</v>
      </c>
      <c r="DE208" s="35">
        <f t="shared" si="144"/>
        <v>-1</v>
      </c>
      <c r="DF208" s="36">
        <f t="shared" si="145"/>
        <v>1.2944983818770228</v>
      </c>
      <c r="DG208" s="37">
        <f t="shared" si="146"/>
        <v>0.64724919093851141</v>
      </c>
      <c r="DH208" s="37">
        <f t="shared" si="147"/>
        <v>-0.64724919093851141</v>
      </c>
      <c r="DI208" s="2">
        <v>51.2</v>
      </c>
      <c r="DJ208">
        <v>4</v>
      </c>
      <c r="DK208">
        <v>1</v>
      </c>
      <c r="DL208">
        <v>0</v>
      </c>
      <c r="DM208">
        <v>43</v>
      </c>
      <c r="DN208">
        <v>43</v>
      </c>
      <c r="DO208">
        <v>-2.2999999999999998</v>
      </c>
      <c r="DP208">
        <v>34</v>
      </c>
      <c r="DQ208">
        <v>29</v>
      </c>
      <c r="DR208">
        <v>1.6</v>
      </c>
      <c r="DS208">
        <v>22</v>
      </c>
      <c r="DT208">
        <v>19</v>
      </c>
      <c r="DU208">
        <v>1</v>
      </c>
      <c r="DV208" s="39">
        <v>0.1</v>
      </c>
      <c r="DW208" s="39">
        <v>0.1</v>
      </c>
      <c r="DX208" s="39">
        <v>-0.1</v>
      </c>
      <c r="DY208" s="39">
        <v>-0.2</v>
      </c>
      <c r="DZ208" s="39">
        <v>-0.1</v>
      </c>
      <c r="EA208" s="39">
        <v>-0.4</v>
      </c>
    </row>
    <row r="209" spans="1:131" x14ac:dyDescent="0.2">
      <c r="A209" s="12" t="s">
        <v>1145</v>
      </c>
      <c r="B209" s="12" t="s">
        <v>1146</v>
      </c>
      <c r="C209" t="s">
        <v>1144</v>
      </c>
      <c r="D209" t="s">
        <v>147</v>
      </c>
      <c r="E209" s="12" t="s">
        <v>229</v>
      </c>
      <c r="F209">
        <v>39</v>
      </c>
      <c r="G209">
        <v>7</v>
      </c>
      <c r="H209">
        <v>13</v>
      </c>
      <c r="I209" s="31">
        <f t="shared" si="111"/>
        <v>20</v>
      </c>
      <c r="J209">
        <v>11</v>
      </c>
      <c r="K209">
        <v>2</v>
      </c>
      <c r="L209" s="16">
        <f t="shared" si="112"/>
        <v>1.9936866589134408</v>
      </c>
      <c r="M209" s="15">
        <v>7</v>
      </c>
      <c r="N209" s="15">
        <v>11</v>
      </c>
      <c r="O209" s="15">
        <v>2</v>
      </c>
      <c r="P209">
        <v>93</v>
      </c>
      <c r="Q209">
        <v>33</v>
      </c>
      <c r="R209">
        <v>29</v>
      </c>
      <c r="S209" s="13">
        <f t="shared" si="113"/>
        <v>7.5268817204301078E-2</v>
      </c>
      <c r="T209" s="13">
        <f t="shared" si="114"/>
        <v>4.5161290322580643E-2</v>
      </c>
      <c r="U209" s="2">
        <v>601.9</v>
      </c>
      <c r="V209" s="2">
        <v>15.4333333333</v>
      </c>
      <c r="W209">
        <v>15.04</v>
      </c>
      <c r="X209">
        <v>33.5</v>
      </c>
      <c r="Y209" s="32">
        <f t="shared" si="115"/>
        <v>0.30984754841367945</v>
      </c>
      <c r="Z209" s="15">
        <f t="shared" si="116"/>
        <v>125.03333333333333</v>
      </c>
      <c r="AA209">
        <v>22</v>
      </c>
      <c r="AB209">
        <v>65</v>
      </c>
      <c r="AC209">
        <v>33</v>
      </c>
      <c r="AD209" s="13">
        <f t="shared" si="117"/>
        <v>0.23333333333333334</v>
      </c>
      <c r="AE209" s="13">
        <f t="shared" si="118"/>
        <v>0.43333333333333335</v>
      </c>
      <c r="AF209" s="13">
        <f t="shared" si="119"/>
        <v>0.66666666666666674</v>
      </c>
      <c r="AG209">
        <v>1</v>
      </c>
      <c r="AH209">
        <v>2</v>
      </c>
      <c r="AI209" s="17">
        <f t="shared" si="120"/>
        <v>0.33333333333333331</v>
      </c>
      <c r="AJ209">
        <v>74</v>
      </c>
      <c r="AK209">
        <v>78</v>
      </c>
      <c r="AL209" s="32">
        <f t="shared" si="121"/>
        <v>0.25460636515912899</v>
      </c>
      <c r="AM209">
        <v>91</v>
      </c>
      <c r="AN209">
        <v>86</v>
      </c>
      <c r="AO209" s="33">
        <f t="shared" si="122"/>
        <v>0.29648241206030151</v>
      </c>
      <c r="AP209">
        <v>148</v>
      </c>
      <c r="AQ209">
        <v>120</v>
      </c>
      <c r="AR209" s="33">
        <f t="shared" si="123"/>
        <v>0.4489112227805695</v>
      </c>
      <c r="AS209" s="33">
        <f t="shared" si="124"/>
        <v>0.46200607902735563</v>
      </c>
      <c r="AT209">
        <v>9</v>
      </c>
      <c r="AU209">
        <v>195</v>
      </c>
      <c r="AV209">
        <v>206</v>
      </c>
      <c r="AW209">
        <v>221</v>
      </c>
      <c r="AX209" s="2">
        <v>30</v>
      </c>
      <c r="AY209" s="3">
        <v>3</v>
      </c>
      <c r="AZ209" s="2">
        <v>34.299999999999997</v>
      </c>
      <c r="BA209" s="2">
        <v>27.1</v>
      </c>
      <c r="BB209" s="21">
        <v>1.071</v>
      </c>
      <c r="BC209">
        <v>2</v>
      </c>
      <c r="BD209" s="21">
        <v>6.0000000000000001E-3</v>
      </c>
      <c r="BE209" s="2">
        <v>32.299999999999997</v>
      </c>
      <c r="BF209" s="2">
        <v>33.4</v>
      </c>
      <c r="BG209" s="2">
        <v>31.1</v>
      </c>
      <c r="BH209" s="21">
        <v>4.0620000000000003</v>
      </c>
      <c r="BI209" s="21">
        <v>4.1000000000000002E-2</v>
      </c>
      <c r="BJ209" t="s">
        <v>991</v>
      </c>
      <c r="BK209" s="2">
        <v>72.8</v>
      </c>
      <c r="BL209" t="s">
        <v>2129</v>
      </c>
      <c r="BM209" s="2">
        <v>69</v>
      </c>
      <c r="BN209" t="s">
        <v>2322</v>
      </c>
      <c r="BO209" s="2">
        <v>9.6</v>
      </c>
      <c r="BP209" t="s">
        <v>2695</v>
      </c>
      <c r="BQ209" s="2">
        <v>39.200000000000003</v>
      </c>
      <c r="BR209" t="s">
        <v>2293</v>
      </c>
      <c r="BS209" s="2">
        <v>30.3</v>
      </c>
      <c r="BT209" s="32">
        <f t="shared" si="125"/>
        <v>8.797653958944282E-2</v>
      </c>
      <c r="BU209" s="34">
        <f t="shared" si="126"/>
        <v>0.90980392156862744</v>
      </c>
      <c r="BV209" s="35">
        <f t="shared" si="127"/>
        <v>918.60157552757164</v>
      </c>
      <c r="BW209" s="32">
        <f t="shared" si="128"/>
        <v>-2.2195388419297413E-3</v>
      </c>
      <c r="BX209" s="36">
        <f t="shared" si="129"/>
        <v>2.9905299883766201</v>
      </c>
      <c r="BY209" s="37">
        <f t="shared" si="130"/>
        <v>2.2927396577554089</v>
      </c>
      <c r="BZ209" s="37">
        <f t="shared" si="131"/>
        <v>33.99235753454758</v>
      </c>
      <c r="CA209" s="37">
        <f t="shared" si="132"/>
        <v>25.419504901201272</v>
      </c>
      <c r="CB209" s="37">
        <f t="shared" si="133"/>
        <v>60.60807443109951</v>
      </c>
      <c r="CC209" s="37">
        <f t="shared" si="134"/>
        <v>53.231433793103847</v>
      </c>
      <c r="CD209" s="38">
        <f t="shared" si="135"/>
        <v>7.3766406379956635</v>
      </c>
      <c r="CE209" s="3">
        <v>30</v>
      </c>
      <c r="CF209" s="3">
        <v>23</v>
      </c>
      <c r="CG209" s="3">
        <v>311</v>
      </c>
      <c r="CH209" s="3">
        <v>232</v>
      </c>
      <c r="CI209" s="3">
        <v>126</v>
      </c>
      <c r="CJ209" s="3">
        <v>118</v>
      </c>
      <c r="CK209" s="3">
        <v>161</v>
      </c>
      <c r="CL209" s="3">
        <v>141</v>
      </c>
      <c r="CM209" s="20">
        <f t="shared" si="136"/>
        <v>8.1634947413391288</v>
      </c>
      <c r="CN209" s="37">
        <f t="shared" si="137"/>
        <v>2.2502870264064296</v>
      </c>
      <c r="CO209" s="37">
        <f t="shared" si="138"/>
        <v>2.1584385763490239</v>
      </c>
      <c r="CP209" s="37">
        <f t="shared" si="139"/>
        <v>27.738231917336396</v>
      </c>
      <c r="CQ209" s="37">
        <f t="shared" si="140"/>
        <v>25.763490241102179</v>
      </c>
      <c r="CR209" s="37">
        <f t="shared" si="141"/>
        <v>50.10332950631458</v>
      </c>
      <c r="CS209" s="37">
        <f t="shared" si="142"/>
        <v>52.353616532721013</v>
      </c>
      <c r="CT209" s="22">
        <f t="shared" si="143"/>
        <v>9.6269276644020962</v>
      </c>
      <c r="CU209" s="35">
        <v>49</v>
      </c>
      <c r="CV209" s="35">
        <v>47</v>
      </c>
      <c r="CW209" s="35">
        <v>555</v>
      </c>
      <c r="CX209" s="35">
        <v>514</v>
      </c>
      <c r="CY209" s="35">
        <v>213</v>
      </c>
      <c r="CZ209" s="35">
        <v>244</v>
      </c>
      <c r="DA209" s="35">
        <v>335</v>
      </c>
      <c r="DB209" s="35">
        <v>274</v>
      </c>
      <c r="DC209">
        <v>3</v>
      </c>
      <c r="DD209">
        <v>6</v>
      </c>
      <c r="DE209" s="35">
        <f t="shared" si="144"/>
        <v>3</v>
      </c>
      <c r="DF209" s="36">
        <f t="shared" si="145"/>
        <v>0.29905299883766201</v>
      </c>
      <c r="DG209" s="37">
        <f t="shared" si="146"/>
        <v>0.59810599767532402</v>
      </c>
      <c r="DH209" s="37">
        <f t="shared" si="147"/>
        <v>0.29905299883766201</v>
      </c>
      <c r="DI209" s="2">
        <v>358.9</v>
      </c>
      <c r="DJ209">
        <v>21</v>
      </c>
      <c r="DK209">
        <v>10</v>
      </c>
      <c r="DL209">
        <v>16.7</v>
      </c>
      <c r="DM209">
        <v>395</v>
      </c>
      <c r="DN209">
        <v>316</v>
      </c>
      <c r="DO209">
        <v>5.2</v>
      </c>
      <c r="DP209">
        <v>297</v>
      </c>
      <c r="DQ209">
        <v>218</v>
      </c>
      <c r="DR209">
        <v>5.6</v>
      </c>
      <c r="DS209">
        <v>220</v>
      </c>
      <c r="DT209">
        <v>156</v>
      </c>
      <c r="DU209">
        <v>5.7</v>
      </c>
      <c r="DV209" s="39">
        <v>10.4</v>
      </c>
      <c r="DW209" s="39">
        <v>10.4</v>
      </c>
      <c r="DX209" s="39">
        <v>0.1</v>
      </c>
      <c r="DY209" s="39">
        <v>0.30000000000000004</v>
      </c>
      <c r="DZ209" s="39">
        <v>-3.3</v>
      </c>
      <c r="EA209" s="39">
        <v>7.6</v>
      </c>
    </row>
    <row r="210" spans="1:131" x14ac:dyDescent="0.2">
      <c r="A210" s="12" t="s">
        <v>1151</v>
      </c>
      <c r="B210" s="12" t="s">
        <v>1152</v>
      </c>
      <c r="C210" t="s">
        <v>1150</v>
      </c>
      <c r="D210" t="s">
        <v>382</v>
      </c>
      <c r="E210" s="12" t="s">
        <v>148</v>
      </c>
      <c r="F210">
        <v>60</v>
      </c>
      <c r="G210">
        <v>4</v>
      </c>
      <c r="H210">
        <v>5</v>
      </c>
      <c r="I210" s="31">
        <f t="shared" si="111"/>
        <v>9</v>
      </c>
      <c r="J210">
        <v>4</v>
      </c>
      <c r="K210">
        <v>1</v>
      </c>
      <c r="L210" s="16">
        <f t="shared" si="112"/>
        <v>0.94367099667973098</v>
      </c>
      <c r="M210" s="15">
        <v>4</v>
      </c>
      <c r="N210" s="15">
        <v>4</v>
      </c>
      <c r="O210" s="15">
        <v>1</v>
      </c>
      <c r="P210">
        <v>51</v>
      </c>
      <c r="Q210">
        <v>19</v>
      </c>
      <c r="R210">
        <v>21</v>
      </c>
      <c r="S210" s="13">
        <f t="shared" si="113"/>
        <v>7.8431372549019607E-2</v>
      </c>
      <c r="T210" s="13">
        <f t="shared" si="114"/>
        <v>4.3956043956043959E-2</v>
      </c>
      <c r="U210" s="2">
        <v>572.23333333330004</v>
      </c>
      <c r="V210" s="2">
        <v>9.5333333332999999</v>
      </c>
      <c r="W210">
        <v>9.44</v>
      </c>
      <c r="X210">
        <v>39.4</v>
      </c>
      <c r="Y210" s="32">
        <f t="shared" si="115"/>
        <v>0.1932841932841933</v>
      </c>
      <c r="Z210" s="15">
        <f t="shared" si="116"/>
        <v>41.636363636363633</v>
      </c>
      <c r="AA210">
        <v>22</v>
      </c>
      <c r="AB210">
        <v>16</v>
      </c>
      <c r="AC210">
        <v>57</v>
      </c>
      <c r="AD210" s="13">
        <f t="shared" si="117"/>
        <v>0.18181818181818182</v>
      </c>
      <c r="AE210" s="13">
        <f t="shared" si="118"/>
        <v>0.22727272727272727</v>
      </c>
      <c r="AF210" s="13">
        <f t="shared" si="119"/>
        <v>0.40909090909090906</v>
      </c>
      <c r="AG210">
        <v>4</v>
      </c>
      <c r="AH210">
        <v>5</v>
      </c>
      <c r="AI210" s="17">
        <f t="shared" si="120"/>
        <v>0.44444444444444442</v>
      </c>
      <c r="AJ210">
        <v>60</v>
      </c>
      <c r="AK210">
        <v>51</v>
      </c>
      <c r="AL210" s="32">
        <f t="shared" si="121"/>
        <v>0.21764705882352942</v>
      </c>
      <c r="AM210">
        <v>136</v>
      </c>
      <c r="AN210">
        <v>104</v>
      </c>
      <c r="AO210" s="33">
        <f t="shared" si="122"/>
        <v>0.47058823529411764</v>
      </c>
      <c r="AP210">
        <v>83</v>
      </c>
      <c r="AQ210">
        <v>76</v>
      </c>
      <c r="AR210" s="33">
        <f t="shared" si="123"/>
        <v>0.31176470588235294</v>
      </c>
      <c r="AS210" s="33">
        <f t="shared" si="124"/>
        <v>0.31623931623931623</v>
      </c>
      <c r="AT210">
        <v>2</v>
      </c>
      <c r="AU210">
        <v>206</v>
      </c>
      <c r="AV210">
        <v>210</v>
      </c>
      <c r="AW210">
        <v>164</v>
      </c>
      <c r="AX210" s="2">
        <v>27.5</v>
      </c>
      <c r="AY210" s="3">
        <v>13</v>
      </c>
      <c r="AZ210" s="2">
        <v>32</v>
      </c>
      <c r="BA210" s="2">
        <v>24.5</v>
      </c>
      <c r="BB210" s="21">
        <v>-0.46900000000000003</v>
      </c>
      <c r="BC210">
        <v>13</v>
      </c>
      <c r="BD210" s="21">
        <v>-1.2</v>
      </c>
      <c r="BE210" s="2">
        <v>26.8</v>
      </c>
      <c r="BF210" s="2">
        <v>32.1</v>
      </c>
      <c r="BG210" s="2">
        <v>21.4</v>
      </c>
      <c r="BH210" s="21">
        <v>-4.3629999999999995</v>
      </c>
      <c r="BI210" s="21">
        <v>-3.8340000000000001</v>
      </c>
      <c r="BJ210" t="s">
        <v>2318</v>
      </c>
      <c r="BK210" s="2">
        <v>52.1</v>
      </c>
      <c r="BL210" t="s">
        <v>586</v>
      </c>
      <c r="BM210" s="2">
        <v>38.4</v>
      </c>
      <c r="BN210" t="s">
        <v>2576</v>
      </c>
      <c r="BO210" s="2">
        <v>24.2</v>
      </c>
      <c r="BP210" t="s">
        <v>1645</v>
      </c>
      <c r="BQ210" s="2">
        <v>36.9</v>
      </c>
      <c r="BR210" t="s">
        <v>1286</v>
      </c>
      <c r="BS210" s="2">
        <v>29.2</v>
      </c>
      <c r="BT210" s="32">
        <f t="shared" si="125"/>
        <v>9.606986899563319E-2</v>
      </c>
      <c r="BU210" s="34">
        <f t="shared" si="126"/>
        <v>0.93979933110367897</v>
      </c>
      <c r="BV210" s="35">
        <f t="shared" si="127"/>
        <v>949.40631800324229</v>
      </c>
      <c r="BW210" s="32">
        <f t="shared" si="128"/>
        <v>3.586920009931216E-2</v>
      </c>
      <c r="BX210" s="36">
        <f t="shared" si="129"/>
        <v>2.3076923077003766</v>
      </c>
      <c r="BY210" s="37">
        <f t="shared" si="130"/>
        <v>1.8881118881184897</v>
      </c>
      <c r="BZ210" s="37">
        <f t="shared" si="131"/>
        <v>24.02097902106301</v>
      </c>
      <c r="CA210" s="37">
        <f t="shared" si="132"/>
        <v>31.363636363746028</v>
      </c>
      <c r="CB210" s="37">
        <f t="shared" si="133"/>
        <v>45.314685314843757</v>
      </c>
      <c r="CC210" s="37">
        <f t="shared" si="134"/>
        <v>60.524475524687141</v>
      </c>
      <c r="CD210" s="38">
        <f t="shared" si="135"/>
        <v>-15.209790209843383</v>
      </c>
      <c r="CE210" s="3">
        <v>22</v>
      </c>
      <c r="CF210" s="3">
        <v>18</v>
      </c>
      <c r="CG210" s="3">
        <v>207</v>
      </c>
      <c r="CH210" s="3">
        <v>281</v>
      </c>
      <c r="CI210" s="3">
        <v>79</v>
      </c>
      <c r="CJ210" s="3">
        <v>135</v>
      </c>
      <c r="CK210" s="3">
        <v>143</v>
      </c>
      <c r="CL210" s="3">
        <v>124</v>
      </c>
      <c r="CM210" s="20">
        <f t="shared" si="136"/>
        <v>-8.2555337995869724</v>
      </c>
      <c r="CN210" s="37">
        <f t="shared" si="137"/>
        <v>2.4365482233502536</v>
      </c>
      <c r="CO210" s="37">
        <f t="shared" si="138"/>
        <v>2.5380710659898478</v>
      </c>
      <c r="CP210" s="37">
        <f t="shared" si="139"/>
        <v>32.335025380710661</v>
      </c>
      <c r="CQ210" s="37">
        <f t="shared" si="140"/>
        <v>31.142131979695435</v>
      </c>
      <c r="CR210" s="37">
        <f t="shared" si="141"/>
        <v>61.92893401015229</v>
      </c>
      <c r="CS210" s="37">
        <f t="shared" si="142"/>
        <v>57.741116751269033</v>
      </c>
      <c r="CT210" s="22">
        <f t="shared" si="143"/>
        <v>-19.39760746872664</v>
      </c>
      <c r="CU210" s="35">
        <v>96</v>
      </c>
      <c r="CV210" s="35">
        <v>100</v>
      </c>
      <c r="CW210" s="35">
        <v>1178</v>
      </c>
      <c r="CX210" s="35">
        <v>1127</v>
      </c>
      <c r="CY210" s="35">
        <v>532</v>
      </c>
      <c r="CZ210" s="35">
        <v>500</v>
      </c>
      <c r="DA210" s="35">
        <v>548</v>
      </c>
      <c r="DB210" s="35">
        <v>634</v>
      </c>
      <c r="DC210">
        <v>11</v>
      </c>
      <c r="DD210">
        <v>2</v>
      </c>
      <c r="DE210" s="35">
        <f t="shared" si="144"/>
        <v>-9</v>
      </c>
      <c r="DF210" s="36">
        <f t="shared" si="145"/>
        <v>1.1538461538501883</v>
      </c>
      <c r="DG210" s="37">
        <f t="shared" si="146"/>
        <v>0.20979020979094332</v>
      </c>
      <c r="DH210" s="37">
        <f t="shared" si="147"/>
        <v>-0.94405594405924487</v>
      </c>
      <c r="DI210" s="2">
        <v>361.4</v>
      </c>
      <c r="DJ210">
        <v>15</v>
      </c>
      <c r="DK210">
        <v>11</v>
      </c>
      <c r="DL210">
        <v>8.9</v>
      </c>
      <c r="DM210">
        <v>272</v>
      </c>
      <c r="DN210">
        <v>384</v>
      </c>
      <c r="DO210">
        <v>-10.3</v>
      </c>
      <c r="DP210">
        <v>192</v>
      </c>
      <c r="DQ210">
        <v>283</v>
      </c>
      <c r="DR210">
        <v>-10.199999999999999</v>
      </c>
      <c r="DS210">
        <v>144</v>
      </c>
      <c r="DT210">
        <v>187</v>
      </c>
      <c r="DU210">
        <v>-6.7</v>
      </c>
      <c r="DV210" s="39">
        <v>-4</v>
      </c>
      <c r="DW210" s="39">
        <v>-4</v>
      </c>
      <c r="DX210" s="39">
        <v>2.1</v>
      </c>
      <c r="DY210" s="39">
        <v>-0.9</v>
      </c>
      <c r="DZ210" s="39">
        <v>1.4</v>
      </c>
      <c r="EA210" s="39">
        <v>-1.4</v>
      </c>
    </row>
    <row r="211" spans="1:131" x14ac:dyDescent="0.2">
      <c r="A211" s="12" t="s">
        <v>524</v>
      </c>
      <c r="B211" s="12" t="s">
        <v>1157</v>
      </c>
      <c r="C211" t="s">
        <v>1156</v>
      </c>
      <c r="D211" t="s">
        <v>382</v>
      </c>
      <c r="E211" s="12" t="s">
        <v>148</v>
      </c>
      <c r="F211">
        <v>75</v>
      </c>
      <c r="G211">
        <v>6</v>
      </c>
      <c r="H211">
        <v>14</v>
      </c>
      <c r="I211" s="31">
        <f t="shared" si="111"/>
        <v>20</v>
      </c>
      <c r="J211">
        <v>7</v>
      </c>
      <c r="K211">
        <v>6</v>
      </c>
      <c r="L211" s="16">
        <f t="shared" si="112"/>
        <v>1.2544209627680452</v>
      </c>
      <c r="M211" s="15">
        <v>6</v>
      </c>
      <c r="N211" s="15">
        <v>8</v>
      </c>
      <c r="O211" s="15">
        <v>6</v>
      </c>
      <c r="P211">
        <v>126</v>
      </c>
      <c r="Q211">
        <v>52</v>
      </c>
      <c r="R211">
        <v>39</v>
      </c>
      <c r="S211" s="13">
        <f t="shared" si="113"/>
        <v>4.7619047619047616E-2</v>
      </c>
      <c r="T211" s="13">
        <f t="shared" si="114"/>
        <v>2.7649769585253458E-2</v>
      </c>
      <c r="U211" s="2">
        <v>956.61666666669998</v>
      </c>
      <c r="V211" s="2">
        <v>12.75</v>
      </c>
      <c r="W211">
        <v>12.5</v>
      </c>
      <c r="X211">
        <v>36.1</v>
      </c>
      <c r="Y211" s="32">
        <f t="shared" si="115"/>
        <v>0.25720164609053497</v>
      </c>
      <c r="Z211" s="15">
        <f t="shared" si="116"/>
        <v>152.40909090909091</v>
      </c>
      <c r="AA211">
        <v>36</v>
      </c>
      <c r="AB211">
        <v>99</v>
      </c>
      <c r="AC211">
        <v>97</v>
      </c>
      <c r="AD211" s="13">
        <f t="shared" si="117"/>
        <v>0.27272727272727271</v>
      </c>
      <c r="AE211" s="13">
        <f t="shared" si="118"/>
        <v>0.63636363636363635</v>
      </c>
      <c r="AF211" s="13">
        <f t="shared" si="119"/>
        <v>0.90909090909090906</v>
      </c>
      <c r="AG211">
        <v>8</v>
      </c>
      <c r="AH211">
        <v>13</v>
      </c>
      <c r="AI211" s="17">
        <f t="shared" si="120"/>
        <v>0.38095238095238093</v>
      </c>
      <c r="AJ211">
        <v>126</v>
      </c>
      <c r="AK211">
        <v>102</v>
      </c>
      <c r="AL211" s="32">
        <f t="shared" si="121"/>
        <v>0.24945295404814005</v>
      </c>
      <c r="AM211">
        <v>169</v>
      </c>
      <c r="AN211">
        <v>160</v>
      </c>
      <c r="AO211" s="33">
        <f t="shared" si="122"/>
        <v>0.35995623632385121</v>
      </c>
      <c r="AP211">
        <v>190</v>
      </c>
      <c r="AQ211">
        <v>167</v>
      </c>
      <c r="AR211" s="33">
        <f t="shared" si="123"/>
        <v>0.39059080962800874</v>
      </c>
      <c r="AS211" s="33">
        <f t="shared" si="124"/>
        <v>0.40933572710951527</v>
      </c>
      <c r="AT211">
        <v>4</v>
      </c>
      <c r="AU211">
        <v>307</v>
      </c>
      <c r="AV211">
        <v>370</v>
      </c>
      <c r="AW211">
        <v>275</v>
      </c>
      <c r="AX211" s="2">
        <v>28.6</v>
      </c>
      <c r="AY211" s="3">
        <v>7</v>
      </c>
      <c r="AZ211" s="2">
        <v>32.5</v>
      </c>
      <c r="BA211" s="2">
        <v>26.1</v>
      </c>
      <c r="BB211" s="21">
        <v>0.83100000000000007</v>
      </c>
      <c r="BC211">
        <v>5</v>
      </c>
      <c r="BD211" s="21">
        <v>0.66100000000000003</v>
      </c>
      <c r="BE211" s="2">
        <v>29.5</v>
      </c>
      <c r="BF211" s="2">
        <v>33</v>
      </c>
      <c r="BG211" s="2">
        <v>25.9</v>
      </c>
      <c r="BH211" s="21">
        <v>1.2230000000000001</v>
      </c>
      <c r="BI211" s="21">
        <v>0.36599999999999999</v>
      </c>
      <c r="BJ211" t="s">
        <v>1457</v>
      </c>
      <c r="BK211" s="2">
        <v>56.4</v>
      </c>
      <c r="BL211" t="s">
        <v>3278</v>
      </c>
      <c r="BM211" s="2">
        <v>50.9</v>
      </c>
      <c r="BN211" t="s">
        <v>2576</v>
      </c>
      <c r="BO211" s="2">
        <v>23.8</v>
      </c>
      <c r="BP211" t="s">
        <v>1645</v>
      </c>
      <c r="BQ211" s="2">
        <v>40.200000000000003</v>
      </c>
      <c r="BR211" t="s">
        <v>3138</v>
      </c>
      <c r="BS211" s="2">
        <v>32.799999999999997</v>
      </c>
      <c r="BT211" s="32">
        <f t="shared" si="125"/>
        <v>4.5929018789144051E-2</v>
      </c>
      <c r="BU211" s="34">
        <f t="shared" si="126"/>
        <v>0.94268774703557312</v>
      </c>
      <c r="BV211" s="35">
        <f t="shared" si="127"/>
        <v>947.28064891448753</v>
      </c>
      <c r="BW211" s="32">
        <f t="shared" si="128"/>
        <v>-1.1383234175282829E-2</v>
      </c>
      <c r="BX211" s="36">
        <f t="shared" si="129"/>
        <v>1.3803921568627451</v>
      </c>
      <c r="BY211" s="37">
        <f t="shared" si="130"/>
        <v>1.8196078431372549</v>
      </c>
      <c r="BZ211" s="37">
        <f t="shared" si="131"/>
        <v>30.054901960784314</v>
      </c>
      <c r="CA211" s="37">
        <f t="shared" si="132"/>
        <v>31.749019607843138</v>
      </c>
      <c r="CB211" s="37">
        <f t="shared" si="133"/>
        <v>53.458823529411767</v>
      </c>
      <c r="CC211" s="37">
        <f t="shared" si="134"/>
        <v>58.792156862745102</v>
      </c>
      <c r="CD211" s="38">
        <f t="shared" si="135"/>
        <v>-5.3333333333333357</v>
      </c>
      <c r="CE211" s="3">
        <v>22</v>
      </c>
      <c r="CF211" s="3">
        <v>29</v>
      </c>
      <c r="CG211" s="3">
        <v>457</v>
      </c>
      <c r="CH211" s="3">
        <v>477</v>
      </c>
      <c r="CI211" s="3">
        <v>185</v>
      </c>
      <c r="CJ211" s="3">
        <v>206</v>
      </c>
      <c r="CK211" s="3">
        <v>225</v>
      </c>
      <c r="CL211" s="3">
        <v>188</v>
      </c>
      <c r="CM211" s="20">
        <f t="shared" si="136"/>
        <v>-2.9523907839617021</v>
      </c>
      <c r="CN211" s="37">
        <f t="shared" si="137"/>
        <v>2.3047091412742384</v>
      </c>
      <c r="CO211" s="37">
        <f t="shared" si="138"/>
        <v>2.6371191135734073</v>
      </c>
      <c r="CP211" s="37">
        <f t="shared" si="139"/>
        <v>30.204986149584489</v>
      </c>
      <c r="CQ211" s="37">
        <f t="shared" si="140"/>
        <v>31.534626038781166</v>
      </c>
      <c r="CR211" s="37">
        <f t="shared" si="141"/>
        <v>59.81163434903047</v>
      </c>
      <c r="CS211" s="37">
        <f t="shared" si="142"/>
        <v>58.32686980609418</v>
      </c>
      <c r="CT211" s="22">
        <f t="shared" si="143"/>
        <v>-6.8180978762696256</v>
      </c>
      <c r="CU211" s="35">
        <v>104</v>
      </c>
      <c r="CV211" s="35">
        <v>119</v>
      </c>
      <c r="CW211" s="35">
        <v>1259</v>
      </c>
      <c r="CX211" s="35">
        <v>1304</v>
      </c>
      <c r="CY211" s="35">
        <v>596</v>
      </c>
      <c r="CZ211" s="35">
        <v>582</v>
      </c>
      <c r="DA211" s="35">
        <v>627</v>
      </c>
      <c r="DB211" s="35">
        <v>740</v>
      </c>
      <c r="DC211">
        <v>6</v>
      </c>
      <c r="DD211">
        <v>19</v>
      </c>
      <c r="DE211" s="35">
        <f t="shared" si="144"/>
        <v>13</v>
      </c>
      <c r="DF211" s="36">
        <f t="shared" si="145"/>
        <v>0.37647058823529411</v>
      </c>
      <c r="DG211" s="37">
        <f t="shared" si="146"/>
        <v>1.192156862745098</v>
      </c>
      <c r="DH211" s="37">
        <f t="shared" si="147"/>
        <v>0.81568627450980391</v>
      </c>
      <c r="DI211" s="2">
        <v>587</v>
      </c>
      <c r="DJ211">
        <v>15</v>
      </c>
      <c r="DK211">
        <v>18</v>
      </c>
      <c r="DL211">
        <v>-2.8</v>
      </c>
      <c r="DM211">
        <v>529</v>
      </c>
      <c r="DN211">
        <v>567</v>
      </c>
      <c r="DO211">
        <v>-1.4</v>
      </c>
      <c r="DP211">
        <v>399</v>
      </c>
      <c r="DQ211">
        <v>440</v>
      </c>
      <c r="DR211">
        <v>-0.9</v>
      </c>
      <c r="DS211">
        <v>287</v>
      </c>
      <c r="DT211">
        <v>312</v>
      </c>
      <c r="DU211">
        <v>-0.2</v>
      </c>
      <c r="DV211" s="39">
        <v>-2.7</v>
      </c>
      <c r="DW211" s="39">
        <v>-2.7</v>
      </c>
      <c r="DX211" s="39">
        <v>1.7000000000000002</v>
      </c>
      <c r="DY211" s="39">
        <v>1.2</v>
      </c>
      <c r="DZ211" s="39">
        <v>0.60000000000000009</v>
      </c>
      <c r="EA211" s="39">
        <v>0.9</v>
      </c>
    </row>
    <row r="212" spans="1:131" x14ac:dyDescent="0.2">
      <c r="A212" s="12" t="s">
        <v>819</v>
      </c>
      <c r="B212" s="12" t="s">
        <v>1161</v>
      </c>
      <c r="C212" t="s">
        <v>1160</v>
      </c>
      <c r="D212" t="s">
        <v>131</v>
      </c>
      <c r="E212" s="12" t="s">
        <v>156</v>
      </c>
      <c r="F212">
        <v>7</v>
      </c>
      <c r="G212">
        <v>0</v>
      </c>
      <c r="H212">
        <v>1</v>
      </c>
      <c r="I212" s="31">
        <f t="shared" si="111"/>
        <v>1</v>
      </c>
      <c r="J212">
        <v>1</v>
      </c>
      <c r="K212">
        <v>0</v>
      </c>
      <c r="L212" s="16">
        <f t="shared" si="112"/>
        <v>1.1928429423459246</v>
      </c>
      <c r="M212" s="15">
        <v>0</v>
      </c>
      <c r="N212" s="15">
        <v>1</v>
      </c>
      <c r="O212" s="15">
        <v>0</v>
      </c>
      <c r="P212">
        <v>4</v>
      </c>
      <c r="Q212">
        <v>3</v>
      </c>
      <c r="R212">
        <v>4</v>
      </c>
      <c r="S212" s="13">
        <f t="shared" si="113"/>
        <v>0</v>
      </c>
      <c r="T212" s="13">
        <f t="shared" si="114"/>
        <v>0</v>
      </c>
      <c r="U212" s="2">
        <v>50.3</v>
      </c>
      <c r="V212" s="2">
        <v>7.1833333333000002</v>
      </c>
      <c r="W212">
        <v>7.19</v>
      </c>
      <c r="X212">
        <v>41.72</v>
      </c>
      <c r="Y212" s="32">
        <f t="shared" si="115"/>
        <v>0.14700470251482317</v>
      </c>
      <c r="Z212" s="15">
        <f t="shared" si="116"/>
        <v>18</v>
      </c>
      <c r="AA212">
        <v>2</v>
      </c>
      <c r="AB212">
        <v>9</v>
      </c>
      <c r="AC212">
        <v>3</v>
      </c>
      <c r="AD212" s="13">
        <f t="shared" si="117"/>
        <v>0</v>
      </c>
      <c r="AE212" s="13">
        <f t="shared" si="118"/>
        <v>1</v>
      </c>
      <c r="AF212" s="13">
        <f t="shared" si="119"/>
        <v>1</v>
      </c>
      <c r="AG212">
        <v>1</v>
      </c>
      <c r="AH212">
        <v>1</v>
      </c>
      <c r="AI212" s="17">
        <f t="shared" si="120"/>
        <v>0.5</v>
      </c>
      <c r="AJ212">
        <v>3</v>
      </c>
      <c r="AK212">
        <v>7</v>
      </c>
      <c r="AL212" s="32">
        <f t="shared" si="121"/>
        <v>0.23809523809523808</v>
      </c>
      <c r="AM212">
        <v>8</v>
      </c>
      <c r="AN212">
        <v>4</v>
      </c>
      <c r="AO212" s="33">
        <f t="shared" si="122"/>
        <v>0.2857142857142857</v>
      </c>
      <c r="AP212">
        <v>7</v>
      </c>
      <c r="AQ212">
        <v>13</v>
      </c>
      <c r="AR212" s="33">
        <f t="shared" si="123"/>
        <v>0.47619047619047616</v>
      </c>
      <c r="AS212" s="33">
        <f t="shared" si="124"/>
        <v>0.45454545454545453</v>
      </c>
      <c r="AU212">
        <v>18</v>
      </c>
      <c r="AV212">
        <v>24</v>
      </c>
      <c r="AW212">
        <v>15</v>
      </c>
      <c r="AX212" s="2">
        <v>25.9</v>
      </c>
      <c r="AZ212" s="2">
        <v>31.6</v>
      </c>
      <c r="BA212" s="2">
        <v>22</v>
      </c>
      <c r="BB212" s="21">
        <v>-1.038</v>
      </c>
      <c r="BD212" s="21">
        <v>-3.919</v>
      </c>
      <c r="BE212" s="2">
        <v>23.3</v>
      </c>
      <c r="BF212" s="2">
        <v>31.4</v>
      </c>
      <c r="BG212" s="2">
        <v>15.3</v>
      </c>
      <c r="BH212" s="21">
        <v>-7.1219999999999999</v>
      </c>
      <c r="BI212" s="21">
        <v>-16.198</v>
      </c>
      <c r="BJ212" t="s">
        <v>130</v>
      </c>
      <c r="BK212" s="2">
        <v>71.599999999999994</v>
      </c>
      <c r="BL212" t="s">
        <v>1448</v>
      </c>
      <c r="BM212" s="2">
        <v>71</v>
      </c>
      <c r="BN212" t="s">
        <v>1545</v>
      </c>
      <c r="BO212" s="2">
        <v>16.100000000000001</v>
      </c>
      <c r="BP212" t="s">
        <v>1301</v>
      </c>
      <c r="BQ212" s="2">
        <v>43</v>
      </c>
      <c r="BR212" t="s">
        <v>3105</v>
      </c>
      <c r="BS212" s="2">
        <v>33</v>
      </c>
      <c r="BT212" s="32">
        <f t="shared" si="125"/>
        <v>5.5555555555555552E-2</v>
      </c>
      <c r="BU212" s="34">
        <f t="shared" si="126"/>
        <v>1</v>
      </c>
      <c r="BV212" s="35">
        <f t="shared" si="127"/>
        <v>1005.5555555555555</v>
      </c>
      <c r="BW212" s="32">
        <f t="shared" si="128"/>
        <v>5.5555555555555552E-2</v>
      </c>
      <c r="BX212" s="36">
        <f t="shared" si="129"/>
        <v>1.1932383162136908</v>
      </c>
      <c r="BY212" s="37">
        <f t="shared" si="130"/>
        <v>0</v>
      </c>
      <c r="BZ212" s="37">
        <f t="shared" si="131"/>
        <v>21.478289691846435</v>
      </c>
      <c r="CA212" s="37">
        <f t="shared" si="132"/>
        <v>23.864766324273816</v>
      </c>
      <c r="CB212" s="37">
        <f t="shared" si="133"/>
        <v>42.956579383692869</v>
      </c>
      <c r="CC212" s="37">
        <f t="shared" si="134"/>
        <v>53.69572422961609</v>
      </c>
      <c r="CD212" s="38">
        <f t="shared" si="135"/>
        <v>-10.739144845923221</v>
      </c>
      <c r="CE212" s="3">
        <v>1</v>
      </c>
      <c r="CF212" s="3">
        <v>0</v>
      </c>
      <c r="CG212" s="3">
        <v>17</v>
      </c>
      <c r="CH212" s="3">
        <v>20</v>
      </c>
      <c r="CI212" s="3">
        <v>10</v>
      </c>
      <c r="CJ212" s="3">
        <v>7</v>
      </c>
      <c r="CK212" s="3">
        <v>18</v>
      </c>
      <c r="CL212" s="3">
        <v>8</v>
      </c>
      <c r="CM212" s="20">
        <f t="shared" si="136"/>
        <v>2.5407642449858709</v>
      </c>
      <c r="CN212" s="37">
        <f t="shared" si="137"/>
        <v>1.849061772359951</v>
      </c>
      <c r="CO212" s="37">
        <f t="shared" si="138"/>
        <v>4.3144774688398853</v>
      </c>
      <c r="CP212" s="37">
        <f t="shared" si="139"/>
        <v>26.2977674291193</v>
      </c>
      <c r="CQ212" s="37">
        <f t="shared" si="140"/>
        <v>31.023147514039177</v>
      </c>
      <c r="CR212" s="37">
        <f t="shared" si="141"/>
        <v>49.719216545678684</v>
      </c>
      <c r="CS212" s="37">
        <f t="shared" si="142"/>
        <v>56.499109710998496</v>
      </c>
      <c r="CT212" s="22">
        <f t="shared" si="143"/>
        <v>-3.9592516806034084</v>
      </c>
      <c r="CU212" s="35">
        <v>9</v>
      </c>
      <c r="CV212" s="35">
        <v>21</v>
      </c>
      <c r="CW212" s="35">
        <v>119</v>
      </c>
      <c r="CX212" s="35">
        <v>130</v>
      </c>
      <c r="CY212" s="35">
        <v>42</v>
      </c>
      <c r="CZ212" s="35">
        <v>54</v>
      </c>
      <c r="DA212" s="35">
        <v>70</v>
      </c>
      <c r="DB212" s="35">
        <v>72</v>
      </c>
      <c r="DC212">
        <v>1</v>
      </c>
      <c r="DD212">
        <v>1</v>
      </c>
      <c r="DE212" s="35">
        <f t="shared" si="144"/>
        <v>0</v>
      </c>
      <c r="DF212" s="36">
        <f t="shared" si="145"/>
        <v>1.1932383162136908</v>
      </c>
      <c r="DG212" s="37">
        <f t="shared" si="146"/>
        <v>1.1932383162136908</v>
      </c>
      <c r="DH212" s="37">
        <f t="shared" si="147"/>
        <v>0</v>
      </c>
      <c r="DI212" s="2">
        <v>24.6</v>
      </c>
      <c r="DJ212">
        <v>0</v>
      </c>
      <c r="DK212">
        <v>0</v>
      </c>
      <c r="DL212">
        <v>-33.299999999999997</v>
      </c>
      <c r="DM212">
        <v>23</v>
      </c>
      <c r="DN212">
        <v>22</v>
      </c>
      <c r="DO212">
        <v>9.6999999999999993</v>
      </c>
      <c r="DP212">
        <v>19</v>
      </c>
      <c r="DQ212">
        <v>13</v>
      </c>
      <c r="DR212">
        <v>19.2</v>
      </c>
      <c r="DS212">
        <v>13</v>
      </c>
      <c r="DT212">
        <v>9</v>
      </c>
      <c r="DU212">
        <v>19.100000000000001</v>
      </c>
      <c r="DV212" s="39">
        <v>0.30000000000000004</v>
      </c>
      <c r="DW212" s="39">
        <v>0.30000000000000004</v>
      </c>
      <c r="DX212" s="39">
        <v>0</v>
      </c>
      <c r="DY212" s="39">
        <v>-0.30000000000000004</v>
      </c>
      <c r="DZ212" s="39">
        <v>0.5</v>
      </c>
      <c r="EA212" s="39">
        <v>0.5</v>
      </c>
    </row>
    <row r="213" spans="1:131" x14ac:dyDescent="0.2">
      <c r="A213" s="12" t="s">
        <v>347</v>
      </c>
      <c r="B213" s="12" t="s">
        <v>1164</v>
      </c>
      <c r="C213" t="s">
        <v>1163</v>
      </c>
      <c r="D213" t="s">
        <v>393</v>
      </c>
      <c r="E213" s="12" t="s">
        <v>170</v>
      </c>
      <c r="F213">
        <v>81</v>
      </c>
      <c r="G213">
        <v>12</v>
      </c>
      <c r="H213">
        <v>16</v>
      </c>
      <c r="I213" s="31">
        <f t="shared" si="111"/>
        <v>28</v>
      </c>
      <c r="J213">
        <v>7</v>
      </c>
      <c r="K213">
        <v>7</v>
      </c>
      <c r="L213" s="16">
        <f t="shared" si="112"/>
        <v>1.5139226818058935</v>
      </c>
      <c r="M213" s="15">
        <v>11</v>
      </c>
      <c r="N213" s="15">
        <v>8</v>
      </c>
      <c r="O213" s="15">
        <v>7</v>
      </c>
      <c r="P213">
        <v>109</v>
      </c>
      <c r="Q213">
        <v>50</v>
      </c>
      <c r="R213">
        <v>67</v>
      </c>
      <c r="S213" s="13">
        <f t="shared" si="113"/>
        <v>0.11009174311926606</v>
      </c>
      <c r="T213" s="13">
        <f t="shared" si="114"/>
        <v>5.3097345132743362E-2</v>
      </c>
      <c r="U213" s="2">
        <v>1109.7</v>
      </c>
      <c r="V213" s="2">
        <v>13.7</v>
      </c>
      <c r="W213">
        <v>13.1</v>
      </c>
      <c r="X213">
        <v>34.64</v>
      </c>
      <c r="Y213" s="32">
        <f t="shared" si="115"/>
        <v>0.27440301633850017</v>
      </c>
      <c r="Z213" s="15">
        <f t="shared" si="116"/>
        <v>93.45</v>
      </c>
      <c r="AA213">
        <v>49</v>
      </c>
      <c r="AB213">
        <v>84</v>
      </c>
      <c r="AC213">
        <v>120</v>
      </c>
      <c r="AD213" s="13">
        <f t="shared" si="117"/>
        <v>0.3</v>
      </c>
      <c r="AE213" s="13">
        <f t="shared" si="118"/>
        <v>0.375</v>
      </c>
      <c r="AF213" s="13">
        <f t="shared" si="119"/>
        <v>0.67500000000000004</v>
      </c>
      <c r="AG213">
        <v>481</v>
      </c>
      <c r="AH213">
        <v>531</v>
      </c>
      <c r="AI213" s="17">
        <f t="shared" si="120"/>
        <v>0.47529644268774701</v>
      </c>
      <c r="AJ213">
        <v>160</v>
      </c>
      <c r="AK213">
        <v>178</v>
      </c>
      <c r="AL213" s="32">
        <f t="shared" si="121"/>
        <v>0.30952380952380953</v>
      </c>
      <c r="AM213">
        <v>176</v>
      </c>
      <c r="AN213">
        <v>172</v>
      </c>
      <c r="AO213" s="33">
        <f t="shared" si="122"/>
        <v>0.31868131868131866</v>
      </c>
      <c r="AP213">
        <v>193</v>
      </c>
      <c r="AQ213">
        <v>213</v>
      </c>
      <c r="AR213" s="33">
        <f t="shared" si="123"/>
        <v>0.37179487179487181</v>
      </c>
      <c r="AS213" s="33">
        <f t="shared" si="124"/>
        <v>0.49271137026239065</v>
      </c>
      <c r="AT213">
        <v>5</v>
      </c>
      <c r="AU213">
        <v>397</v>
      </c>
      <c r="AV213">
        <v>440</v>
      </c>
      <c r="AW213">
        <v>357</v>
      </c>
      <c r="AX213" s="2">
        <v>28.7</v>
      </c>
      <c r="AY213" s="3">
        <v>5</v>
      </c>
      <c r="AZ213" s="2">
        <v>32.799999999999997</v>
      </c>
      <c r="BA213" s="2">
        <v>25.9</v>
      </c>
      <c r="BB213" s="21">
        <v>0.501</v>
      </c>
      <c r="BC213">
        <v>4</v>
      </c>
      <c r="BD213" s="21">
        <v>0.66600000000000004</v>
      </c>
      <c r="BE213" s="2">
        <v>28.3</v>
      </c>
      <c r="BF213" s="2">
        <v>33</v>
      </c>
      <c r="BG213" s="2">
        <v>23.7</v>
      </c>
      <c r="BH213" s="21">
        <v>0.26400000000000001</v>
      </c>
      <c r="BI213" s="21">
        <v>1.454</v>
      </c>
      <c r="BJ213" t="s">
        <v>824</v>
      </c>
      <c r="BK213" s="2">
        <v>44.1</v>
      </c>
      <c r="BL213" t="s">
        <v>3652</v>
      </c>
      <c r="BM213" s="2">
        <v>30.7</v>
      </c>
      <c r="BN213" t="s">
        <v>3000</v>
      </c>
      <c r="BO213" s="2">
        <v>30.3</v>
      </c>
      <c r="BP213" t="s">
        <v>1528</v>
      </c>
      <c r="BQ213" s="2">
        <v>38.9</v>
      </c>
      <c r="BR213" t="s">
        <v>1090</v>
      </c>
      <c r="BS213" s="2">
        <v>37.6</v>
      </c>
      <c r="BT213" s="32">
        <f t="shared" si="125"/>
        <v>7.4906367041198504E-2</v>
      </c>
      <c r="BU213" s="34">
        <f t="shared" si="126"/>
        <v>0.90036900369003692</v>
      </c>
      <c r="BV213" s="35">
        <f t="shared" si="127"/>
        <v>907.85964039415683</v>
      </c>
      <c r="BW213" s="32">
        <f t="shared" si="128"/>
        <v>-2.4724629268764578E-2</v>
      </c>
      <c r="BX213" s="36">
        <f t="shared" si="129"/>
        <v>2.1627466882941335</v>
      </c>
      <c r="BY213" s="37">
        <f t="shared" si="130"/>
        <v>2.9197080291970803</v>
      </c>
      <c r="BZ213" s="37">
        <f t="shared" si="131"/>
        <v>28.872668288726683</v>
      </c>
      <c r="CA213" s="37">
        <f t="shared" si="132"/>
        <v>29.30521762638551</v>
      </c>
      <c r="CB213" s="37">
        <f t="shared" si="133"/>
        <v>59.042984590429846</v>
      </c>
      <c r="CC213" s="37">
        <f t="shared" si="134"/>
        <v>56.123276561232764</v>
      </c>
      <c r="CD213" s="38">
        <f t="shared" si="135"/>
        <v>2.9197080291970821</v>
      </c>
      <c r="CE213" s="3">
        <v>40</v>
      </c>
      <c r="CF213" s="3">
        <v>54</v>
      </c>
      <c r="CG213" s="3">
        <v>494</v>
      </c>
      <c r="CH213" s="3">
        <v>488</v>
      </c>
      <c r="CI213" s="3">
        <v>253</v>
      </c>
      <c r="CJ213" s="3">
        <v>222</v>
      </c>
      <c r="CK213" s="3">
        <v>274</v>
      </c>
      <c r="CL213" s="3">
        <v>305</v>
      </c>
      <c r="CM213" s="20">
        <f t="shared" si="136"/>
        <v>2.2166351428997064</v>
      </c>
      <c r="CN213" s="37">
        <f t="shared" si="137"/>
        <v>2.6943802925327174</v>
      </c>
      <c r="CO213" s="37">
        <f t="shared" si="138"/>
        <v>2.2453169104439308</v>
      </c>
      <c r="CP213" s="37">
        <f t="shared" si="139"/>
        <v>30.899837481823624</v>
      </c>
      <c r="CQ213" s="37">
        <f t="shared" si="140"/>
        <v>29.039432041741509</v>
      </c>
      <c r="CR213" s="37">
        <f t="shared" si="141"/>
        <v>58.185783936361297</v>
      </c>
      <c r="CS213" s="37">
        <f t="shared" si="142"/>
        <v>56.924129672397562</v>
      </c>
      <c r="CT213" s="22">
        <f t="shared" si="143"/>
        <v>1.6580537652333476</v>
      </c>
      <c r="CU213" s="35">
        <v>126</v>
      </c>
      <c r="CV213" s="35">
        <v>105</v>
      </c>
      <c r="CW213" s="35">
        <v>1319</v>
      </c>
      <c r="CX213" s="35">
        <v>1253</v>
      </c>
      <c r="CY213" s="35">
        <v>603</v>
      </c>
      <c r="CZ213" s="35">
        <v>589</v>
      </c>
      <c r="DA213" s="35">
        <v>715</v>
      </c>
      <c r="DB213" s="35">
        <v>673</v>
      </c>
      <c r="DC213">
        <v>11</v>
      </c>
      <c r="DD213">
        <v>19</v>
      </c>
      <c r="DE213" s="35">
        <f t="shared" si="144"/>
        <v>8</v>
      </c>
      <c r="DF213" s="36">
        <f t="shared" si="145"/>
        <v>0.59475533928088664</v>
      </c>
      <c r="DG213" s="37">
        <f t="shared" si="146"/>
        <v>1.0273046769397134</v>
      </c>
      <c r="DH213" s="37">
        <f t="shared" si="147"/>
        <v>0.43254933765882669</v>
      </c>
      <c r="DI213" s="2">
        <v>613.1</v>
      </c>
      <c r="DJ213">
        <v>20</v>
      </c>
      <c r="DK213">
        <v>32</v>
      </c>
      <c r="DL213">
        <v>-16.5</v>
      </c>
      <c r="DM213">
        <v>614</v>
      </c>
      <c r="DN213">
        <v>549</v>
      </c>
      <c r="DO213">
        <v>1.6</v>
      </c>
      <c r="DP213">
        <v>452</v>
      </c>
      <c r="DQ213">
        <v>402</v>
      </c>
      <c r="DR213">
        <v>1.1000000000000001</v>
      </c>
      <c r="DS213">
        <v>305</v>
      </c>
      <c r="DT213">
        <v>292</v>
      </c>
      <c r="DU213">
        <v>-1</v>
      </c>
      <c r="DV213" s="39">
        <v>1.1000000000000001</v>
      </c>
      <c r="DW213" s="39">
        <v>1.1000000000000001</v>
      </c>
      <c r="DX213" s="39">
        <v>0.7</v>
      </c>
      <c r="DY213" s="39">
        <v>0.60000000000000009</v>
      </c>
      <c r="DZ213" s="39">
        <v>-1.7000000000000002</v>
      </c>
      <c r="EA213" s="39">
        <v>0.7</v>
      </c>
    </row>
    <row r="214" spans="1:131" x14ac:dyDescent="0.2">
      <c r="A214" s="12" t="s">
        <v>524</v>
      </c>
      <c r="B214" s="12" t="s">
        <v>1166</v>
      </c>
      <c r="C214" t="s">
        <v>1165</v>
      </c>
      <c r="D214" s="12" t="s">
        <v>343</v>
      </c>
      <c r="E214" s="12" t="s">
        <v>148</v>
      </c>
      <c r="F214">
        <v>30</v>
      </c>
      <c r="G214">
        <v>1</v>
      </c>
      <c r="H214">
        <v>1</v>
      </c>
      <c r="I214" s="31">
        <f t="shared" si="111"/>
        <v>2</v>
      </c>
      <c r="J214">
        <v>0</v>
      </c>
      <c r="K214">
        <v>1</v>
      </c>
      <c r="L214" s="16">
        <f t="shared" si="112"/>
        <v>0.43980208905992302</v>
      </c>
      <c r="M214" s="15">
        <v>1</v>
      </c>
      <c r="N214" s="15">
        <v>0</v>
      </c>
      <c r="O214" s="15">
        <v>1</v>
      </c>
      <c r="P214">
        <v>45</v>
      </c>
      <c r="Q214">
        <v>18</v>
      </c>
      <c r="R214">
        <v>15</v>
      </c>
      <c r="S214" s="13">
        <f t="shared" si="113"/>
        <v>2.2222222222222223E-2</v>
      </c>
      <c r="T214" s="13">
        <f t="shared" si="114"/>
        <v>1.282051282051282E-2</v>
      </c>
      <c r="U214" s="2">
        <v>272.85000000000002</v>
      </c>
      <c r="V214" s="2">
        <v>9.0833333333000006</v>
      </c>
      <c r="W214">
        <v>9.0500000000000007</v>
      </c>
      <c r="X214">
        <v>38.22</v>
      </c>
      <c r="Y214" s="32">
        <f t="shared" si="115"/>
        <v>0.19145335307806222</v>
      </c>
      <c r="Z214" s="15">
        <f t="shared" si="116"/>
        <v>0</v>
      </c>
      <c r="AA214">
        <v>2</v>
      </c>
      <c r="AB214">
        <v>42</v>
      </c>
      <c r="AC214">
        <v>25</v>
      </c>
      <c r="AD214" s="13">
        <f t="shared" si="117"/>
        <v>0.16666666666666666</v>
      </c>
      <c r="AE214" s="13">
        <f t="shared" si="118"/>
        <v>0.16666666666666666</v>
      </c>
      <c r="AF214" s="13">
        <f t="shared" si="119"/>
        <v>0.33333333333333331</v>
      </c>
      <c r="AG214">
        <v>5</v>
      </c>
      <c r="AH214">
        <v>7</v>
      </c>
      <c r="AI214" s="17">
        <f t="shared" si="120"/>
        <v>0.41666666666666669</v>
      </c>
      <c r="AJ214">
        <v>51</v>
      </c>
      <c r="AK214">
        <v>37</v>
      </c>
      <c r="AL214" s="32">
        <f t="shared" si="121"/>
        <v>0.3188405797101449</v>
      </c>
      <c r="AM214">
        <v>43</v>
      </c>
      <c r="AN214">
        <v>41</v>
      </c>
      <c r="AO214" s="33">
        <f t="shared" si="122"/>
        <v>0.30434782608695654</v>
      </c>
      <c r="AP214">
        <v>47</v>
      </c>
      <c r="AQ214">
        <v>57</v>
      </c>
      <c r="AR214" s="33">
        <f t="shared" si="123"/>
        <v>0.37681159420289856</v>
      </c>
      <c r="AS214" s="33">
        <f t="shared" si="124"/>
        <v>0.51162790697674421</v>
      </c>
      <c r="AT214">
        <v>8</v>
      </c>
      <c r="AU214">
        <v>101</v>
      </c>
      <c r="AV214">
        <v>101</v>
      </c>
      <c r="AW214">
        <v>71</v>
      </c>
      <c r="AX214" s="2">
        <v>28</v>
      </c>
      <c r="AY214" s="3">
        <v>9</v>
      </c>
      <c r="AZ214" s="2">
        <v>31.8</v>
      </c>
      <c r="BA214" s="2">
        <v>25.4</v>
      </c>
      <c r="BB214" s="21">
        <v>-0.375</v>
      </c>
      <c r="BC214">
        <v>11</v>
      </c>
      <c r="BD214" s="21">
        <v>0.193</v>
      </c>
      <c r="BE214" s="2">
        <v>27.8</v>
      </c>
      <c r="BF214" s="2">
        <v>32.4</v>
      </c>
      <c r="BG214" s="2">
        <v>23.1</v>
      </c>
      <c r="BH214" s="21">
        <v>-4.3629999999999995</v>
      </c>
      <c r="BI214" s="21">
        <v>-1.9500000000000002</v>
      </c>
      <c r="BJ214" t="s">
        <v>1520</v>
      </c>
      <c r="BK214" s="2">
        <v>65.900000000000006</v>
      </c>
      <c r="BL214" t="s">
        <v>843</v>
      </c>
      <c r="BM214" s="2">
        <v>42.5</v>
      </c>
      <c r="BN214" t="s">
        <v>2475</v>
      </c>
      <c r="BO214" s="2">
        <v>29.9</v>
      </c>
      <c r="BP214" t="s">
        <v>2909</v>
      </c>
      <c r="BQ214" s="2">
        <v>38.799999999999997</v>
      </c>
      <c r="BR214" t="s">
        <v>1045</v>
      </c>
      <c r="BS214" s="2">
        <v>26.3</v>
      </c>
      <c r="BT214" s="32">
        <f t="shared" si="125"/>
        <v>4.9586776859504134E-2</v>
      </c>
      <c r="BU214" s="34">
        <f t="shared" si="126"/>
        <v>0.91489361702127658</v>
      </c>
      <c r="BV214" s="35">
        <f t="shared" si="127"/>
        <v>919.85229470722697</v>
      </c>
      <c r="BW214" s="32">
        <f t="shared" si="128"/>
        <v>-3.5519606119219282E-2</v>
      </c>
      <c r="BX214" s="36">
        <f t="shared" si="129"/>
        <v>1.3211009174360406</v>
      </c>
      <c r="BY214" s="37">
        <f t="shared" si="130"/>
        <v>2.6422018348720813</v>
      </c>
      <c r="BZ214" s="37">
        <f t="shared" si="131"/>
        <v>26.642201834960154</v>
      </c>
      <c r="CA214" s="37">
        <f t="shared" si="132"/>
        <v>31.045871559746956</v>
      </c>
      <c r="CB214" s="37">
        <f t="shared" si="133"/>
        <v>54.385321101117007</v>
      </c>
      <c r="CC214" s="37">
        <f t="shared" si="134"/>
        <v>51.302752293766247</v>
      </c>
      <c r="CD214" s="38">
        <f t="shared" si="135"/>
        <v>3.0825688073507607</v>
      </c>
      <c r="CE214" s="3">
        <v>6</v>
      </c>
      <c r="CF214" s="3">
        <v>12</v>
      </c>
      <c r="CG214" s="3">
        <v>115</v>
      </c>
      <c r="CH214" s="3">
        <v>129</v>
      </c>
      <c r="CI214" s="3">
        <v>60</v>
      </c>
      <c r="CJ214" s="3">
        <v>40</v>
      </c>
      <c r="CK214" s="3">
        <v>52</v>
      </c>
      <c r="CL214" s="3">
        <v>66</v>
      </c>
      <c r="CM214" s="20">
        <f t="shared" si="136"/>
        <v>4.8564990399088988</v>
      </c>
      <c r="CN214" s="37">
        <f t="shared" si="137"/>
        <v>2.5117739403453694</v>
      </c>
      <c r="CO214" s="37">
        <f t="shared" si="138"/>
        <v>2.5117739403453694</v>
      </c>
      <c r="CP214" s="37">
        <f t="shared" si="139"/>
        <v>28.937728937728942</v>
      </c>
      <c r="CQ214" s="37">
        <f t="shared" si="140"/>
        <v>28.833071690214549</v>
      </c>
      <c r="CR214" s="37">
        <f t="shared" si="141"/>
        <v>55.677655677655679</v>
      </c>
      <c r="CS214" s="37">
        <f t="shared" si="142"/>
        <v>49.816849816849818</v>
      </c>
      <c r="CT214" s="22">
        <f t="shared" si="143"/>
        <v>-2.7782370534551006</v>
      </c>
      <c r="CU214" s="35">
        <v>48</v>
      </c>
      <c r="CV214" s="35">
        <v>48</v>
      </c>
      <c r="CW214" s="35">
        <v>505</v>
      </c>
      <c r="CX214" s="35">
        <v>503</v>
      </c>
      <c r="CY214" s="35">
        <v>247</v>
      </c>
      <c r="CZ214" s="35">
        <v>206</v>
      </c>
      <c r="DA214" s="35">
        <v>195</v>
      </c>
      <c r="DB214" s="35">
        <v>264</v>
      </c>
      <c r="DC214">
        <v>1</v>
      </c>
      <c r="DD214">
        <v>3</v>
      </c>
      <c r="DE214" s="35">
        <f t="shared" si="144"/>
        <v>2</v>
      </c>
      <c r="DF214" s="36">
        <f t="shared" si="145"/>
        <v>0.22018348623934011</v>
      </c>
      <c r="DG214" s="37">
        <f t="shared" si="146"/>
        <v>0.66055045871802032</v>
      </c>
      <c r="DH214" s="37">
        <f t="shared" si="147"/>
        <v>0.44036697247868023</v>
      </c>
      <c r="DI214" s="2">
        <v>180.6</v>
      </c>
      <c r="DJ214">
        <v>3</v>
      </c>
      <c r="DK214">
        <v>7</v>
      </c>
      <c r="DL214">
        <v>-23.2</v>
      </c>
      <c r="DM214">
        <v>165</v>
      </c>
      <c r="DN214">
        <v>158</v>
      </c>
      <c r="DO214">
        <v>-1.9</v>
      </c>
      <c r="DP214">
        <v>128</v>
      </c>
      <c r="DQ214">
        <v>120</v>
      </c>
      <c r="DR214">
        <v>0.1</v>
      </c>
      <c r="DS214">
        <v>87</v>
      </c>
      <c r="DT214">
        <v>93</v>
      </c>
      <c r="DU214">
        <v>-2.2999999999999998</v>
      </c>
      <c r="DV214" s="39">
        <v>-2.9</v>
      </c>
      <c r="DW214" s="39">
        <v>-2.9</v>
      </c>
      <c r="DX214" s="39">
        <v>0</v>
      </c>
      <c r="DY214" s="39">
        <v>-0.2</v>
      </c>
      <c r="DZ214" s="39">
        <v>0.60000000000000009</v>
      </c>
      <c r="EA214" s="39">
        <v>-2.4</v>
      </c>
    </row>
    <row r="215" spans="1:131" x14ac:dyDescent="0.2">
      <c r="A215" s="12" t="s">
        <v>175</v>
      </c>
      <c r="B215" s="12" t="s">
        <v>1170</v>
      </c>
      <c r="C215" t="s">
        <v>1169</v>
      </c>
      <c r="D215" t="s">
        <v>147</v>
      </c>
      <c r="E215" s="12" t="s">
        <v>170</v>
      </c>
      <c r="F215">
        <v>9</v>
      </c>
      <c r="G215">
        <v>0</v>
      </c>
      <c r="H215">
        <v>1</v>
      </c>
      <c r="I215" s="31">
        <f t="shared" si="111"/>
        <v>1</v>
      </c>
      <c r="J215">
        <v>1</v>
      </c>
      <c r="K215">
        <v>0</v>
      </c>
      <c r="L215" s="16">
        <f t="shared" si="112"/>
        <v>0.66176470588210967</v>
      </c>
      <c r="M215" s="15">
        <v>0</v>
      </c>
      <c r="N215" s="15">
        <v>1</v>
      </c>
      <c r="O215" s="15">
        <v>0</v>
      </c>
      <c r="P215">
        <v>8</v>
      </c>
      <c r="Q215">
        <v>4</v>
      </c>
      <c r="R215">
        <v>4</v>
      </c>
      <c r="S215" s="13">
        <f t="shared" si="113"/>
        <v>0</v>
      </c>
      <c r="T215" s="13">
        <f t="shared" si="114"/>
        <v>0</v>
      </c>
      <c r="U215" s="2">
        <v>90.666666666699996</v>
      </c>
      <c r="V215" s="2">
        <v>10.0666666667</v>
      </c>
      <c r="W215">
        <v>9.99</v>
      </c>
      <c r="X215">
        <v>39.229999999999997</v>
      </c>
      <c r="Y215" s="32">
        <f t="shared" si="115"/>
        <v>0.20296627387240959</v>
      </c>
      <c r="Z215" s="15">
        <f t="shared" si="116"/>
        <v>27</v>
      </c>
      <c r="AA215">
        <v>6</v>
      </c>
      <c r="AB215">
        <v>10</v>
      </c>
      <c r="AC215">
        <v>13</v>
      </c>
      <c r="AD215" s="13">
        <f t="shared" si="117"/>
        <v>0</v>
      </c>
      <c r="AE215" s="13">
        <f t="shared" si="118"/>
        <v>1</v>
      </c>
      <c r="AF215" s="13">
        <f t="shared" si="119"/>
        <v>1</v>
      </c>
      <c r="AG215">
        <v>15</v>
      </c>
      <c r="AH215">
        <v>20</v>
      </c>
      <c r="AI215" s="17">
        <f t="shared" si="120"/>
        <v>0.42857142857142855</v>
      </c>
      <c r="AJ215">
        <v>9</v>
      </c>
      <c r="AK215">
        <v>17</v>
      </c>
      <c r="AL215" s="32">
        <f t="shared" si="121"/>
        <v>0.31325301204819278</v>
      </c>
      <c r="AM215">
        <v>16</v>
      </c>
      <c r="AN215">
        <v>12</v>
      </c>
      <c r="AO215" s="33">
        <f t="shared" si="122"/>
        <v>0.33734939759036142</v>
      </c>
      <c r="AP215">
        <v>14</v>
      </c>
      <c r="AQ215">
        <v>15</v>
      </c>
      <c r="AR215" s="33">
        <f t="shared" si="123"/>
        <v>0.3493975903614458</v>
      </c>
      <c r="AS215" s="33">
        <f t="shared" si="124"/>
        <v>0.48148148148148145</v>
      </c>
      <c r="AU215">
        <v>28</v>
      </c>
      <c r="AV215">
        <v>30</v>
      </c>
      <c r="AW215">
        <v>24</v>
      </c>
      <c r="AX215" s="2">
        <v>27.3</v>
      </c>
      <c r="AZ215" s="2">
        <v>31.6</v>
      </c>
      <c r="BA215" s="2">
        <v>24.4</v>
      </c>
      <c r="BB215" s="21">
        <v>-0.27600000000000002</v>
      </c>
      <c r="BD215" s="21">
        <v>-1.8439999999999999</v>
      </c>
      <c r="BE215" s="2">
        <v>27.2</v>
      </c>
      <c r="BF215" s="2">
        <v>31.8</v>
      </c>
      <c r="BG215" s="2">
        <v>22.7</v>
      </c>
      <c r="BH215" s="21">
        <v>-5.4340000000000002</v>
      </c>
      <c r="BI215" s="21">
        <v>-8.0280000000000005</v>
      </c>
      <c r="BJ215" t="s">
        <v>923</v>
      </c>
      <c r="BK215" s="2">
        <v>67.8</v>
      </c>
      <c r="BL215" t="s">
        <v>3393</v>
      </c>
      <c r="BM215" s="2">
        <v>66</v>
      </c>
      <c r="BN215" t="s">
        <v>146</v>
      </c>
      <c r="BO215" s="2">
        <v>17.8</v>
      </c>
      <c r="BP215" t="s">
        <v>2634</v>
      </c>
      <c r="BQ215" s="2">
        <v>43</v>
      </c>
      <c r="BR215" t="s">
        <v>1076</v>
      </c>
      <c r="BS215" s="2">
        <v>33.700000000000003</v>
      </c>
      <c r="BT215" s="32">
        <f t="shared" si="125"/>
        <v>3.7037037037037035E-2</v>
      </c>
      <c r="BU215" s="34">
        <f t="shared" si="126"/>
        <v>0.89583333333333337</v>
      </c>
      <c r="BV215" s="35">
        <f t="shared" si="127"/>
        <v>899.53703703703707</v>
      </c>
      <c r="BW215" s="32">
        <f t="shared" si="128"/>
        <v>-6.7129629629629595E-2</v>
      </c>
      <c r="BX215" s="36">
        <f t="shared" si="129"/>
        <v>0.66225165562694621</v>
      </c>
      <c r="BY215" s="37">
        <f t="shared" si="130"/>
        <v>3.3112582781347308</v>
      </c>
      <c r="BZ215" s="37">
        <f t="shared" si="131"/>
        <v>17.880794701927549</v>
      </c>
      <c r="CA215" s="37">
        <f t="shared" si="132"/>
        <v>31.788079470093415</v>
      </c>
      <c r="CB215" s="37">
        <f t="shared" si="133"/>
        <v>37.748344370735936</v>
      </c>
      <c r="CC215" s="37">
        <f t="shared" si="134"/>
        <v>59.60264900642516</v>
      </c>
      <c r="CD215" s="38">
        <f t="shared" si="135"/>
        <v>-21.854304635689225</v>
      </c>
      <c r="CE215" s="3">
        <v>1</v>
      </c>
      <c r="CF215" s="3">
        <v>5</v>
      </c>
      <c r="CG215" s="3">
        <v>26</v>
      </c>
      <c r="CH215" s="3">
        <v>43</v>
      </c>
      <c r="CI215" s="3">
        <v>14</v>
      </c>
      <c r="CJ215" s="3">
        <v>16</v>
      </c>
      <c r="CK215" s="3">
        <v>26</v>
      </c>
      <c r="CL215" s="3">
        <v>16</v>
      </c>
      <c r="CM215" s="20">
        <f t="shared" si="136"/>
        <v>-15.315860191244779</v>
      </c>
      <c r="CN215" s="37">
        <f t="shared" si="137"/>
        <v>2.2091936443198232</v>
      </c>
      <c r="CO215" s="37">
        <f t="shared" si="138"/>
        <v>2.0392556716798369</v>
      </c>
      <c r="CP215" s="37">
        <f t="shared" si="139"/>
        <v>31.098648993117514</v>
      </c>
      <c r="CQ215" s="37">
        <f t="shared" si="140"/>
        <v>26.680261704477864</v>
      </c>
      <c r="CR215" s="37">
        <f t="shared" si="141"/>
        <v>63.046987849434956</v>
      </c>
      <c r="CS215" s="37">
        <f t="shared" si="142"/>
        <v>53.360523408955729</v>
      </c>
      <c r="CT215" s="22">
        <f t="shared" si="143"/>
        <v>-31.540769076168452</v>
      </c>
      <c r="CU215" s="35">
        <v>13</v>
      </c>
      <c r="CV215" s="35">
        <v>12</v>
      </c>
      <c r="CW215" s="35">
        <v>170</v>
      </c>
      <c r="CX215" s="35">
        <v>145</v>
      </c>
      <c r="CY215" s="35">
        <v>82</v>
      </c>
      <c r="CZ215" s="35">
        <v>70</v>
      </c>
      <c r="DA215" s="35">
        <v>87</v>
      </c>
      <c r="DB215" s="35">
        <v>106</v>
      </c>
      <c r="DC215">
        <v>0</v>
      </c>
      <c r="DD215">
        <v>1</v>
      </c>
      <c r="DE215" s="35">
        <f t="shared" si="144"/>
        <v>1</v>
      </c>
      <c r="DF215" s="36">
        <f t="shared" si="145"/>
        <v>0</v>
      </c>
      <c r="DG215" s="37">
        <f t="shared" si="146"/>
        <v>0.66225165562694621</v>
      </c>
      <c r="DH215" s="37">
        <f t="shared" si="147"/>
        <v>0.66225165562694621</v>
      </c>
      <c r="DI215" s="2">
        <v>42</v>
      </c>
      <c r="DJ215">
        <v>1</v>
      </c>
      <c r="DK215">
        <v>2</v>
      </c>
      <c r="DL215">
        <v>-8.3000000000000007</v>
      </c>
      <c r="DM215">
        <v>27</v>
      </c>
      <c r="DN215">
        <v>43</v>
      </c>
      <c r="DO215">
        <v>-15.1</v>
      </c>
      <c r="DP215">
        <v>19</v>
      </c>
      <c r="DQ215">
        <v>28</v>
      </c>
      <c r="DR215">
        <v>-13.5</v>
      </c>
      <c r="DS215">
        <v>15</v>
      </c>
      <c r="DT215">
        <v>21</v>
      </c>
      <c r="DU215">
        <v>-13.3</v>
      </c>
      <c r="DV215" s="39">
        <v>-1.5</v>
      </c>
      <c r="DW215" s="39">
        <v>-1.5</v>
      </c>
      <c r="DX215" s="39">
        <v>0.1</v>
      </c>
      <c r="DY215" s="39">
        <v>-0.1</v>
      </c>
      <c r="DZ215" s="39">
        <v>0</v>
      </c>
      <c r="EA215" s="39">
        <v>-1.5</v>
      </c>
    </row>
    <row r="216" spans="1:131" x14ac:dyDescent="0.2">
      <c r="A216" s="12" t="s">
        <v>791</v>
      </c>
      <c r="B216" s="12" t="s">
        <v>1173</v>
      </c>
      <c r="C216" t="s">
        <v>1172</v>
      </c>
      <c r="D216" t="s">
        <v>131</v>
      </c>
      <c r="E216" s="12" t="s">
        <v>546</v>
      </c>
      <c r="F216">
        <v>80</v>
      </c>
      <c r="G216">
        <v>20</v>
      </c>
      <c r="H216">
        <v>24</v>
      </c>
      <c r="I216" s="31">
        <f t="shared" si="111"/>
        <v>44</v>
      </c>
      <c r="J216">
        <v>13</v>
      </c>
      <c r="K216">
        <v>10</v>
      </c>
      <c r="L216" s="16">
        <f t="shared" si="112"/>
        <v>2.0864067439410454</v>
      </c>
      <c r="M216" s="15">
        <v>19</v>
      </c>
      <c r="N216" s="15">
        <v>14</v>
      </c>
      <c r="O216" s="15">
        <v>8</v>
      </c>
      <c r="P216">
        <v>142</v>
      </c>
      <c r="Q216">
        <v>53</v>
      </c>
      <c r="R216">
        <v>63</v>
      </c>
      <c r="S216" s="13">
        <f t="shared" si="113"/>
        <v>0.14084507042253522</v>
      </c>
      <c r="T216" s="13">
        <f t="shared" si="114"/>
        <v>7.7519379844961239E-2</v>
      </c>
      <c r="U216" s="2">
        <v>1265.3333333333001</v>
      </c>
      <c r="V216" s="2">
        <v>15.8166666667</v>
      </c>
      <c r="W216">
        <v>15.12</v>
      </c>
      <c r="X216">
        <v>32.6</v>
      </c>
      <c r="Y216" s="32">
        <f t="shared" si="115"/>
        <v>0.31684828164291701</v>
      </c>
      <c r="Z216" s="15">
        <f t="shared" si="116"/>
        <v>137.05084745762713</v>
      </c>
      <c r="AA216">
        <v>33</v>
      </c>
      <c r="AB216">
        <v>49</v>
      </c>
      <c r="AC216">
        <v>115</v>
      </c>
      <c r="AD216" s="13">
        <f t="shared" si="117"/>
        <v>0.33898305084745761</v>
      </c>
      <c r="AE216" s="13">
        <f t="shared" si="118"/>
        <v>0.3728813559322034</v>
      </c>
      <c r="AF216" s="13">
        <f t="shared" si="119"/>
        <v>0.71186440677966101</v>
      </c>
      <c r="AG216">
        <v>8</v>
      </c>
      <c r="AH216">
        <v>9</v>
      </c>
      <c r="AI216" s="17">
        <f t="shared" si="120"/>
        <v>0.47058823529411764</v>
      </c>
      <c r="AJ216">
        <v>165</v>
      </c>
      <c r="AK216">
        <v>181</v>
      </c>
      <c r="AL216" s="32">
        <f t="shared" si="121"/>
        <v>0.32066728452270621</v>
      </c>
      <c r="AM216">
        <v>142</v>
      </c>
      <c r="AN216">
        <v>132</v>
      </c>
      <c r="AO216" s="33">
        <f t="shared" si="122"/>
        <v>0.25393883225208524</v>
      </c>
      <c r="AP216">
        <v>195</v>
      </c>
      <c r="AQ216">
        <v>264</v>
      </c>
      <c r="AR216" s="33">
        <f t="shared" si="123"/>
        <v>0.42539388322520855</v>
      </c>
      <c r="AS216" s="33">
        <f t="shared" si="124"/>
        <v>0.5580645161290323</v>
      </c>
      <c r="AT216">
        <v>12</v>
      </c>
      <c r="AU216">
        <v>391</v>
      </c>
      <c r="AV216">
        <v>438</v>
      </c>
      <c r="AW216">
        <v>386</v>
      </c>
      <c r="AX216" s="2">
        <v>29.4</v>
      </c>
      <c r="AY216" s="3">
        <v>3</v>
      </c>
      <c r="AZ216" s="2">
        <v>34.200000000000003</v>
      </c>
      <c r="BA216" s="2">
        <v>26.2</v>
      </c>
      <c r="BB216" s="21">
        <v>0.63200000000000001</v>
      </c>
      <c r="BC216">
        <v>5</v>
      </c>
      <c r="BD216" s="21">
        <v>1.4969999999999999</v>
      </c>
      <c r="BE216" s="2">
        <v>30.8</v>
      </c>
      <c r="BF216" s="2">
        <v>31.8</v>
      </c>
      <c r="BG216" s="2">
        <v>29.8</v>
      </c>
      <c r="BH216" s="21">
        <v>0.79900000000000004</v>
      </c>
      <c r="BI216" s="21">
        <v>-11.371</v>
      </c>
      <c r="BJ216" t="s">
        <v>2643</v>
      </c>
      <c r="BK216" s="2">
        <v>63.7</v>
      </c>
      <c r="BL216" t="s">
        <v>1652</v>
      </c>
      <c r="BM216" s="2">
        <v>40.4</v>
      </c>
      <c r="BN216" t="s">
        <v>2804</v>
      </c>
      <c r="BO216" s="2">
        <v>18.8</v>
      </c>
      <c r="BP216" t="s">
        <v>3105</v>
      </c>
      <c r="BQ216" s="2">
        <v>35.700000000000003</v>
      </c>
      <c r="BR216" t="s">
        <v>2817</v>
      </c>
      <c r="BS216" s="2">
        <v>34.299999999999997</v>
      </c>
      <c r="BT216" s="32">
        <f t="shared" si="125"/>
        <v>9.4855305466237938E-2</v>
      </c>
      <c r="BU216" s="34">
        <f t="shared" si="126"/>
        <v>0.90584878744650499</v>
      </c>
      <c r="BV216" s="35">
        <f t="shared" si="127"/>
        <v>915.33431799312871</v>
      </c>
      <c r="BW216" s="32">
        <f t="shared" si="128"/>
        <v>7.0409291274292629E-4</v>
      </c>
      <c r="BX216" s="36">
        <f t="shared" si="129"/>
        <v>2.7976817702786141</v>
      </c>
      <c r="BY216" s="37">
        <f t="shared" si="130"/>
        <v>3.1296101159048901</v>
      </c>
      <c r="BZ216" s="37">
        <f t="shared" si="131"/>
        <v>29.494204425649116</v>
      </c>
      <c r="CA216" s="37">
        <f t="shared" si="132"/>
        <v>33.240252897717092</v>
      </c>
      <c r="CB216" s="37">
        <f t="shared" si="133"/>
        <v>55.100105373961853</v>
      </c>
      <c r="CC216" s="37">
        <f t="shared" si="134"/>
        <v>62.639620653187279</v>
      </c>
      <c r="CD216" s="38">
        <f t="shared" si="135"/>
        <v>-7.5395152792254265</v>
      </c>
      <c r="CE216" s="3">
        <v>59</v>
      </c>
      <c r="CF216" s="3">
        <v>66</v>
      </c>
      <c r="CG216" s="3">
        <v>563</v>
      </c>
      <c r="CH216" s="3">
        <v>635</v>
      </c>
      <c r="CI216" s="3">
        <v>234</v>
      </c>
      <c r="CJ216" s="3">
        <v>316</v>
      </c>
      <c r="CK216" s="3">
        <v>304</v>
      </c>
      <c r="CL216" s="3">
        <v>306</v>
      </c>
      <c r="CM216" s="20">
        <f t="shared" si="136"/>
        <v>3.8449363336777971</v>
      </c>
      <c r="CN216" s="37">
        <f t="shared" si="137"/>
        <v>1.7714723926380367</v>
      </c>
      <c r="CO216" s="37">
        <f t="shared" si="138"/>
        <v>2.8067484662576687</v>
      </c>
      <c r="CP216" s="37">
        <f t="shared" si="139"/>
        <v>24.570552147239265</v>
      </c>
      <c r="CQ216" s="37">
        <f t="shared" si="140"/>
        <v>31.70245398773006</v>
      </c>
      <c r="CR216" s="37">
        <f t="shared" si="141"/>
        <v>46.380368098159508</v>
      </c>
      <c r="CS216" s="37">
        <f t="shared" si="142"/>
        <v>60.598159509202461</v>
      </c>
      <c r="CT216" s="22">
        <f t="shared" si="143"/>
        <v>6.6782761318175261</v>
      </c>
      <c r="CU216" s="35">
        <v>77</v>
      </c>
      <c r="CV216" s="35">
        <v>122</v>
      </c>
      <c r="CW216" s="35">
        <v>991</v>
      </c>
      <c r="CX216" s="35">
        <v>1256</v>
      </c>
      <c r="CY216" s="35">
        <v>426</v>
      </c>
      <c r="CZ216" s="35">
        <v>552</v>
      </c>
      <c r="DA216" s="35">
        <v>704</v>
      </c>
      <c r="DB216" s="35">
        <v>522</v>
      </c>
      <c r="DC216">
        <v>6</v>
      </c>
      <c r="DD216">
        <v>17</v>
      </c>
      <c r="DE216" s="35">
        <f t="shared" si="144"/>
        <v>11</v>
      </c>
      <c r="DF216" s="36">
        <f t="shared" si="145"/>
        <v>0.28451001053680824</v>
      </c>
      <c r="DG216" s="37">
        <f t="shared" si="146"/>
        <v>0.8061116965209566</v>
      </c>
      <c r="DH216" s="37">
        <f t="shared" si="147"/>
        <v>0.52160168598414836</v>
      </c>
      <c r="DI216" s="2">
        <v>651.70000000000005</v>
      </c>
      <c r="DJ216">
        <v>29</v>
      </c>
      <c r="DK216">
        <v>34</v>
      </c>
      <c r="DL216">
        <v>5.9</v>
      </c>
      <c r="DM216">
        <v>584</v>
      </c>
      <c r="DN216">
        <v>698</v>
      </c>
      <c r="DO216">
        <v>3.2</v>
      </c>
      <c r="DP216">
        <v>434</v>
      </c>
      <c r="DQ216">
        <v>531</v>
      </c>
      <c r="DR216">
        <v>2.1</v>
      </c>
      <c r="DS216">
        <v>318</v>
      </c>
      <c r="DT216">
        <v>376</v>
      </c>
      <c r="DU216">
        <v>3.7</v>
      </c>
      <c r="DV216" s="39">
        <v>-4.0999999999999996</v>
      </c>
      <c r="DW216" s="39">
        <v>-4.0999999999999996</v>
      </c>
      <c r="DX216" s="39">
        <v>-2.2000000000000002</v>
      </c>
      <c r="DY216" s="39">
        <v>1.9</v>
      </c>
      <c r="DZ216" s="39">
        <v>5.8</v>
      </c>
      <c r="EA216" s="39">
        <v>1.3</v>
      </c>
    </row>
    <row r="217" spans="1:131" x14ac:dyDescent="0.2">
      <c r="A217" s="12" t="s">
        <v>1178</v>
      </c>
      <c r="B217" s="12" t="s">
        <v>1179</v>
      </c>
      <c r="C217" t="s">
        <v>1177</v>
      </c>
      <c r="D217" t="s">
        <v>177</v>
      </c>
      <c r="E217" s="12" t="s">
        <v>178</v>
      </c>
      <c r="F217">
        <v>63</v>
      </c>
      <c r="G217">
        <v>3</v>
      </c>
      <c r="H217">
        <v>7</v>
      </c>
      <c r="I217" s="31">
        <f t="shared" si="111"/>
        <v>10</v>
      </c>
      <c r="J217">
        <v>1</v>
      </c>
      <c r="K217">
        <v>6</v>
      </c>
      <c r="L217" s="16">
        <f t="shared" si="112"/>
        <v>0.52232958997127188</v>
      </c>
      <c r="M217" s="15">
        <v>3</v>
      </c>
      <c r="N217" s="15">
        <v>1</v>
      </c>
      <c r="O217" s="15">
        <v>5</v>
      </c>
      <c r="P217">
        <v>132</v>
      </c>
      <c r="Q217">
        <v>49</v>
      </c>
      <c r="R217">
        <v>112</v>
      </c>
      <c r="S217" s="13">
        <f t="shared" si="113"/>
        <v>2.2727272727272728E-2</v>
      </c>
      <c r="T217" s="13">
        <f t="shared" si="114"/>
        <v>1.0238907849829351E-2</v>
      </c>
      <c r="U217" s="2">
        <v>1148.7</v>
      </c>
      <c r="V217" s="2">
        <v>18.233333333299999</v>
      </c>
      <c r="W217">
        <v>17.28</v>
      </c>
      <c r="X217">
        <v>30.1</v>
      </c>
      <c r="Y217" s="32">
        <f t="shared" si="115"/>
        <v>0.36471084845926549</v>
      </c>
      <c r="Z217" s="15">
        <f t="shared" si="116"/>
        <v>28.4</v>
      </c>
      <c r="AA217">
        <v>113</v>
      </c>
      <c r="AB217">
        <v>100</v>
      </c>
      <c r="AC217">
        <v>148</v>
      </c>
      <c r="AD217" s="13">
        <f t="shared" si="117"/>
        <v>0.15</v>
      </c>
      <c r="AE217" s="13">
        <f t="shared" si="118"/>
        <v>0.3</v>
      </c>
      <c r="AF217" s="13">
        <f t="shared" si="119"/>
        <v>0.44999999999999996</v>
      </c>
      <c r="AI217" s="17" t="str">
        <f t="shared" si="120"/>
        <v xml:space="preserve"> </v>
      </c>
      <c r="AJ217">
        <v>179</v>
      </c>
      <c r="AK217">
        <v>181</v>
      </c>
      <c r="AL217" s="32">
        <f t="shared" si="121"/>
        <v>0.33488372093023255</v>
      </c>
      <c r="AM217">
        <v>177</v>
      </c>
      <c r="AN217">
        <v>174</v>
      </c>
      <c r="AO217" s="33">
        <f t="shared" si="122"/>
        <v>0.32651162790697674</v>
      </c>
      <c r="AP217">
        <v>195</v>
      </c>
      <c r="AQ217">
        <v>169</v>
      </c>
      <c r="AR217" s="33">
        <f t="shared" si="123"/>
        <v>0.3386046511627907</v>
      </c>
      <c r="AS217" s="33">
        <f t="shared" si="124"/>
        <v>0.50632911392405067</v>
      </c>
      <c r="AT217">
        <v>6</v>
      </c>
      <c r="AU217">
        <v>432</v>
      </c>
      <c r="AV217">
        <v>431</v>
      </c>
      <c r="AW217">
        <v>353</v>
      </c>
      <c r="AX217" s="2">
        <v>28.8</v>
      </c>
      <c r="AY217" s="3">
        <v>3</v>
      </c>
      <c r="AZ217" s="2">
        <v>33.299999999999997</v>
      </c>
      <c r="BA217" s="2">
        <v>25.9</v>
      </c>
      <c r="BB217" s="21">
        <v>0.70699999999999996</v>
      </c>
      <c r="BC217">
        <v>3</v>
      </c>
      <c r="BD217" s="21">
        <v>0.64300000000000002</v>
      </c>
      <c r="BE217" s="2">
        <v>28.9</v>
      </c>
      <c r="BF217" s="2">
        <v>34.1</v>
      </c>
      <c r="BG217" s="2">
        <v>27.1</v>
      </c>
      <c r="BH217" s="21">
        <v>1.1519999999999999</v>
      </c>
      <c r="BI217" s="21">
        <v>3.198</v>
      </c>
      <c r="BJ217" t="s">
        <v>2004</v>
      </c>
      <c r="BK217" s="2">
        <v>34.200000000000003</v>
      </c>
      <c r="BL217" t="s">
        <v>1779</v>
      </c>
      <c r="BM217" s="2">
        <v>32.5</v>
      </c>
      <c r="BN217" t="s">
        <v>3123</v>
      </c>
      <c r="BO217" s="2">
        <v>29.4</v>
      </c>
      <c r="BP217" t="s">
        <v>448</v>
      </c>
      <c r="BQ217" s="2">
        <v>41.7</v>
      </c>
      <c r="BR217" t="s">
        <v>1432</v>
      </c>
      <c r="BS217" s="2">
        <v>40</v>
      </c>
      <c r="BT217" s="32">
        <f t="shared" si="125"/>
        <v>3.5211267605633804E-2</v>
      </c>
      <c r="BU217" s="34">
        <f t="shared" si="126"/>
        <v>0.90213523131672602</v>
      </c>
      <c r="BV217" s="35">
        <f t="shared" si="127"/>
        <v>905.65635807728938</v>
      </c>
      <c r="BW217" s="32">
        <f t="shared" si="128"/>
        <v>-6.2653501077640172E-2</v>
      </c>
      <c r="BX217" s="36">
        <f t="shared" si="129"/>
        <v>1.0446591799444536</v>
      </c>
      <c r="BY217" s="37">
        <f t="shared" si="130"/>
        <v>2.8728127448472471</v>
      </c>
      <c r="BZ217" s="37">
        <f t="shared" si="131"/>
        <v>29.668320710422478</v>
      </c>
      <c r="CA217" s="37">
        <f t="shared" si="132"/>
        <v>29.354922956439143</v>
      </c>
      <c r="CB217" s="37">
        <f t="shared" si="133"/>
        <v>61.948289370706092</v>
      </c>
      <c r="CC217" s="37">
        <f t="shared" si="134"/>
        <v>56.881692347975495</v>
      </c>
      <c r="CD217" s="38">
        <f t="shared" si="135"/>
        <v>5.0665970227305976</v>
      </c>
      <c r="CE217" s="3">
        <v>20</v>
      </c>
      <c r="CF217" s="3">
        <v>55</v>
      </c>
      <c r="CG217" s="3">
        <v>548</v>
      </c>
      <c r="CH217" s="3">
        <v>507</v>
      </c>
      <c r="CI217" s="3">
        <v>270</v>
      </c>
      <c r="CJ217" s="3">
        <v>230</v>
      </c>
      <c r="CK217" s="3">
        <v>297</v>
      </c>
      <c r="CL217" s="3">
        <v>348</v>
      </c>
      <c r="CM217" s="20">
        <f t="shared" si="136"/>
        <v>2.2696982885533821</v>
      </c>
      <c r="CN217" s="37">
        <f t="shared" si="137"/>
        <v>2.6261667457680744</v>
      </c>
      <c r="CO217" s="37">
        <f t="shared" si="138"/>
        <v>2.3414016769498494</v>
      </c>
      <c r="CP217" s="37">
        <f t="shared" si="139"/>
        <v>30.533143489954121</v>
      </c>
      <c r="CQ217" s="37">
        <f t="shared" si="140"/>
        <v>26.230026894478719</v>
      </c>
      <c r="CR217" s="37">
        <f t="shared" si="141"/>
        <v>57.237778832463214</v>
      </c>
      <c r="CS217" s="37">
        <f t="shared" si="142"/>
        <v>51.226071824078467</v>
      </c>
      <c r="CT217" s="22">
        <f t="shared" si="143"/>
        <v>-0.94510998565414894</v>
      </c>
      <c r="CU217" s="35">
        <v>83</v>
      </c>
      <c r="CV217" s="35">
        <v>74</v>
      </c>
      <c r="CW217" s="35">
        <v>882</v>
      </c>
      <c r="CX217" s="35">
        <v>755</v>
      </c>
      <c r="CY217" s="35">
        <v>379</v>
      </c>
      <c r="CZ217" s="35">
        <v>338</v>
      </c>
      <c r="DA217" s="35">
        <v>452</v>
      </c>
      <c r="DB217" s="35">
        <v>465</v>
      </c>
      <c r="DC217">
        <v>18</v>
      </c>
      <c r="DD217">
        <v>11</v>
      </c>
      <c r="DE217" s="35">
        <f t="shared" si="144"/>
        <v>-7</v>
      </c>
      <c r="DF217" s="36">
        <f t="shared" si="145"/>
        <v>0.94019326195000807</v>
      </c>
      <c r="DG217" s="37">
        <f t="shared" si="146"/>
        <v>0.57456254896944947</v>
      </c>
      <c r="DH217" s="37">
        <f t="shared" si="147"/>
        <v>-0.36563071298055871</v>
      </c>
      <c r="DI217" s="2">
        <v>707.9</v>
      </c>
      <c r="DJ217">
        <v>17</v>
      </c>
      <c r="DK217">
        <v>27</v>
      </c>
      <c r="DL217">
        <v>-14.4</v>
      </c>
      <c r="DM217">
        <v>749</v>
      </c>
      <c r="DN217">
        <v>670</v>
      </c>
      <c r="DO217">
        <v>0.2</v>
      </c>
      <c r="DP217">
        <v>534</v>
      </c>
      <c r="DQ217">
        <v>482</v>
      </c>
      <c r="DR217">
        <v>-0.2</v>
      </c>
      <c r="DS217">
        <v>353</v>
      </c>
      <c r="DT217">
        <v>342</v>
      </c>
      <c r="DU217">
        <v>-2.2999999999999998</v>
      </c>
      <c r="DV217" s="39">
        <v>-4.5999999999999996</v>
      </c>
      <c r="DW217" s="39">
        <v>-4.5999999999999996</v>
      </c>
      <c r="DX217" s="39">
        <v>-0.7</v>
      </c>
      <c r="DY217" s="39">
        <v>1.2</v>
      </c>
      <c r="DZ217" s="39">
        <v>0</v>
      </c>
      <c r="EA217" s="39">
        <v>-4</v>
      </c>
    </row>
    <row r="218" spans="1:131" x14ac:dyDescent="0.2">
      <c r="A218" s="12" t="s">
        <v>1184</v>
      </c>
      <c r="B218" s="12" t="s">
        <v>1185</v>
      </c>
      <c r="C218" t="s">
        <v>1183</v>
      </c>
      <c r="D218" t="s">
        <v>139</v>
      </c>
      <c r="E218" s="12" t="s">
        <v>178</v>
      </c>
      <c r="F218">
        <v>79</v>
      </c>
      <c r="G218">
        <v>4</v>
      </c>
      <c r="H218">
        <v>14</v>
      </c>
      <c r="I218" s="31">
        <f t="shared" si="111"/>
        <v>18</v>
      </c>
      <c r="J218">
        <v>7</v>
      </c>
      <c r="K218">
        <v>7</v>
      </c>
      <c r="L218" s="16">
        <f t="shared" si="112"/>
        <v>0.76516153410162568</v>
      </c>
      <c r="M218" s="15">
        <v>3</v>
      </c>
      <c r="N218" s="15">
        <v>7</v>
      </c>
      <c r="O218" s="15">
        <v>6</v>
      </c>
      <c r="P218">
        <v>110</v>
      </c>
      <c r="Q218">
        <v>54</v>
      </c>
      <c r="R218">
        <v>72</v>
      </c>
      <c r="S218" s="13">
        <f t="shared" si="113"/>
        <v>3.6363636363636362E-2</v>
      </c>
      <c r="T218" s="13">
        <f t="shared" si="114"/>
        <v>1.6949152542372881E-2</v>
      </c>
      <c r="U218" s="2">
        <v>1411.4666666666999</v>
      </c>
      <c r="V218" s="2">
        <v>17.866666666699999</v>
      </c>
      <c r="W218">
        <v>17.23</v>
      </c>
      <c r="X218">
        <v>30.86</v>
      </c>
      <c r="Y218" s="32">
        <f t="shared" si="115"/>
        <v>0.3582865460594718</v>
      </c>
      <c r="Z218" s="15">
        <f t="shared" si="116"/>
        <v>99.489361702127667</v>
      </c>
      <c r="AA218">
        <v>93</v>
      </c>
      <c r="AB218">
        <v>38</v>
      </c>
      <c r="AC218">
        <v>76</v>
      </c>
      <c r="AD218" s="13">
        <f t="shared" si="117"/>
        <v>8.5106382978723402E-2</v>
      </c>
      <c r="AE218" s="13">
        <f t="shared" si="118"/>
        <v>0.27659574468085107</v>
      </c>
      <c r="AF218" s="13">
        <f t="shared" si="119"/>
        <v>0.36170212765957449</v>
      </c>
      <c r="AI218" s="17" t="str">
        <f t="shared" si="120"/>
        <v xml:space="preserve"> </v>
      </c>
      <c r="AJ218">
        <v>187</v>
      </c>
      <c r="AK218">
        <v>212</v>
      </c>
      <c r="AL218" s="32">
        <f t="shared" si="121"/>
        <v>0.30158730158730157</v>
      </c>
      <c r="AM218">
        <v>201</v>
      </c>
      <c r="AN218">
        <v>248</v>
      </c>
      <c r="AO218" s="33">
        <f t="shared" si="122"/>
        <v>0.33938019652305368</v>
      </c>
      <c r="AP218">
        <v>227</v>
      </c>
      <c r="AQ218">
        <v>248</v>
      </c>
      <c r="AR218" s="33">
        <f t="shared" si="123"/>
        <v>0.35903250188964475</v>
      </c>
      <c r="AS218" s="33">
        <f t="shared" si="124"/>
        <v>0.47051886792452829</v>
      </c>
      <c r="AT218">
        <v>8</v>
      </c>
      <c r="AU218">
        <v>508</v>
      </c>
      <c r="AV218">
        <v>519</v>
      </c>
      <c r="AW218">
        <v>458</v>
      </c>
      <c r="AX218" s="2">
        <v>28.7</v>
      </c>
      <c r="AY218" s="3">
        <v>2</v>
      </c>
      <c r="AZ218" s="2">
        <v>33.299999999999997</v>
      </c>
      <c r="BA218" s="2">
        <v>25.7</v>
      </c>
      <c r="BB218" s="21">
        <v>0.55400000000000005</v>
      </c>
      <c r="BC218">
        <v>2</v>
      </c>
      <c r="BD218" s="21">
        <v>0.41600000000000004</v>
      </c>
      <c r="BE218" s="2">
        <v>27</v>
      </c>
      <c r="BF218" s="2">
        <v>31.6</v>
      </c>
      <c r="BG218" s="2">
        <v>25.5</v>
      </c>
      <c r="BH218" s="21">
        <v>0.25</v>
      </c>
      <c r="BI218" s="21">
        <v>-12.787000000000001</v>
      </c>
      <c r="BJ218" t="s">
        <v>1238</v>
      </c>
      <c r="BK218" s="2">
        <v>33.299999999999997</v>
      </c>
      <c r="BL218" t="s">
        <v>1793</v>
      </c>
      <c r="BM218" s="2">
        <v>27.1</v>
      </c>
      <c r="BN218" t="s">
        <v>3283</v>
      </c>
      <c r="BO218" s="2">
        <v>27.1</v>
      </c>
      <c r="BP218" t="s">
        <v>2907</v>
      </c>
      <c r="BQ218" s="2">
        <v>37.6</v>
      </c>
      <c r="BR218" t="s">
        <v>3375</v>
      </c>
      <c r="BS218" s="2">
        <v>18.100000000000001</v>
      </c>
      <c r="BT218" s="32">
        <f t="shared" si="125"/>
        <v>7.0359281437125748E-2</v>
      </c>
      <c r="BU218" s="34">
        <f t="shared" si="126"/>
        <v>0.90065359477124185</v>
      </c>
      <c r="BV218" s="35">
        <f t="shared" si="127"/>
        <v>907.68952291495441</v>
      </c>
      <c r="BW218" s="32">
        <f t="shared" si="128"/>
        <v>-2.8987123791632402E-2</v>
      </c>
      <c r="BX218" s="36">
        <f t="shared" si="129"/>
        <v>1.9979217834838978</v>
      </c>
      <c r="BY218" s="37">
        <f t="shared" si="130"/>
        <v>3.2306820328675796</v>
      </c>
      <c r="BZ218" s="37">
        <f t="shared" si="131"/>
        <v>28.395994709941355</v>
      </c>
      <c r="CA218" s="37">
        <f t="shared" si="132"/>
        <v>32.519365199259191</v>
      </c>
      <c r="CB218" s="37">
        <f t="shared" si="133"/>
        <v>51.010768940014415</v>
      </c>
      <c r="CC218" s="37">
        <f t="shared" si="134"/>
        <v>59.597581711583508</v>
      </c>
      <c r="CD218" s="38">
        <f t="shared" si="135"/>
        <v>-8.5868127715690932</v>
      </c>
      <c r="CE218" s="3">
        <v>47</v>
      </c>
      <c r="CF218" s="3">
        <v>76</v>
      </c>
      <c r="CG218" s="3">
        <v>621</v>
      </c>
      <c r="CH218" s="3">
        <v>689</v>
      </c>
      <c r="CI218" s="3">
        <v>245</v>
      </c>
      <c r="CJ218" s="3">
        <v>289</v>
      </c>
      <c r="CK218" s="3">
        <v>348</v>
      </c>
      <c r="CL218" s="3">
        <v>287</v>
      </c>
      <c r="CM218" s="20">
        <f t="shared" si="136"/>
        <v>5.2337343982422304</v>
      </c>
      <c r="CN218" s="37">
        <f t="shared" si="137"/>
        <v>1.3043799273156846</v>
      </c>
      <c r="CO218" s="37">
        <f t="shared" si="138"/>
        <v>2.4610942024824238</v>
      </c>
      <c r="CP218" s="37">
        <f t="shared" si="139"/>
        <v>23.798780938005038</v>
      </c>
      <c r="CQ218" s="37">
        <f t="shared" si="140"/>
        <v>33.569324921860257</v>
      </c>
      <c r="CR218" s="37">
        <f t="shared" si="141"/>
        <v>44.20125187658433</v>
      </c>
      <c r="CS218" s="37">
        <f t="shared" si="142"/>
        <v>62.364127090904617</v>
      </c>
      <c r="CT218" s="22">
        <f t="shared" si="143"/>
        <v>9.5760624427511942</v>
      </c>
      <c r="CU218" s="35">
        <v>53</v>
      </c>
      <c r="CV218" s="35">
        <v>100</v>
      </c>
      <c r="CW218" s="35">
        <v>914</v>
      </c>
      <c r="CX218" s="35">
        <v>1264</v>
      </c>
      <c r="CY218" s="35">
        <v>337</v>
      </c>
      <c r="CZ218" s="35">
        <v>536</v>
      </c>
      <c r="DA218" s="35">
        <v>634</v>
      </c>
      <c r="DB218" s="35">
        <v>492</v>
      </c>
      <c r="DC218">
        <v>15</v>
      </c>
      <c r="DD218">
        <v>12</v>
      </c>
      <c r="DE218" s="35">
        <f t="shared" si="144"/>
        <v>-3</v>
      </c>
      <c r="DF218" s="36">
        <f t="shared" si="145"/>
        <v>0.63763461175018021</v>
      </c>
      <c r="DG218" s="37">
        <f t="shared" si="146"/>
        <v>0.51010768940014406</v>
      </c>
      <c r="DH218" s="37">
        <f t="shared" si="147"/>
        <v>-0.12752692235003601</v>
      </c>
      <c r="DI218" s="2">
        <v>866.1</v>
      </c>
      <c r="DJ218">
        <v>26</v>
      </c>
      <c r="DK218">
        <v>43</v>
      </c>
      <c r="DL218">
        <v>7.7</v>
      </c>
      <c r="DM218">
        <v>708</v>
      </c>
      <c r="DN218">
        <v>917</v>
      </c>
      <c r="DO218">
        <v>4.4000000000000004</v>
      </c>
      <c r="DP218">
        <v>536</v>
      </c>
      <c r="DQ218">
        <v>683</v>
      </c>
      <c r="DR218">
        <v>5.4</v>
      </c>
      <c r="DS218">
        <v>391</v>
      </c>
      <c r="DT218">
        <v>492</v>
      </c>
      <c r="DU218">
        <v>5</v>
      </c>
      <c r="DV218" s="39">
        <v>-6.9</v>
      </c>
      <c r="DW218" s="39">
        <v>-6.9</v>
      </c>
      <c r="DX218" s="39">
        <v>0.30000000000000004</v>
      </c>
      <c r="DY218" s="39">
        <v>0.2</v>
      </c>
      <c r="DZ218" s="39">
        <v>10.4</v>
      </c>
      <c r="EA218" s="39">
        <v>4</v>
      </c>
    </row>
    <row r="219" spans="1:131" x14ac:dyDescent="0.2">
      <c r="A219" s="12" t="s">
        <v>1190</v>
      </c>
      <c r="B219" s="12" t="s">
        <v>1191</v>
      </c>
      <c r="C219" t="s">
        <v>1189</v>
      </c>
      <c r="D219" t="s">
        <v>343</v>
      </c>
      <c r="E219" s="12" t="s">
        <v>178</v>
      </c>
      <c r="F219">
        <v>62</v>
      </c>
      <c r="G219">
        <v>1</v>
      </c>
      <c r="H219">
        <v>7</v>
      </c>
      <c r="I219" s="31">
        <f t="shared" si="111"/>
        <v>8</v>
      </c>
      <c r="J219">
        <v>3</v>
      </c>
      <c r="K219">
        <v>4</v>
      </c>
      <c r="L219" s="16">
        <f t="shared" si="112"/>
        <v>0.50649830287896824</v>
      </c>
      <c r="M219" s="15">
        <v>1</v>
      </c>
      <c r="N219" s="15">
        <v>3</v>
      </c>
      <c r="O219" s="15">
        <v>4</v>
      </c>
      <c r="P219">
        <v>58</v>
      </c>
      <c r="Q219">
        <v>17</v>
      </c>
      <c r="R219">
        <v>42</v>
      </c>
      <c r="S219" s="13">
        <f t="shared" si="113"/>
        <v>1.7241379310344827E-2</v>
      </c>
      <c r="T219" s="13">
        <f t="shared" si="114"/>
        <v>8.5470085470085479E-3</v>
      </c>
      <c r="U219" s="2">
        <v>947.68333333329997</v>
      </c>
      <c r="V219" s="2">
        <v>15.2833333333</v>
      </c>
      <c r="W219">
        <v>14.86</v>
      </c>
      <c r="X219">
        <v>34.93</v>
      </c>
      <c r="Y219" s="32">
        <f t="shared" si="115"/>
        <v>0.29845350471982324</v>
      </c>
      <c r="Z219" s="15">
        <f t="shared" si="116"/>
        <v>38.416666666666664</v>
      </c>
      <c r="AA219">
        <v>47</v>
      </c>
      <c r="AB219">
        <v>38</v>
      </c>
      <c r="AC219">
        <v>79</v>
      </c>
      <c r="AD219" s="13">
        <f t="shared" si="117"/>
        <v>2.7777777777777776E-2</v>
      </c>
      <c r="AE219" s="13">
        <f t="shared" si="118"/>
        <v>0.19444444444444445</v>
      </c>
      <c r="AF219" s="13">
        <f t="shared" si="119"/>
        <v>0.22222222222222221</v>
      </c>
      <c r="AI219" s="17" t="str">
        <f t="shared" si="120"/>
        <v xml:space="preserve"> </v>
      </c>
      <c r="AJ219">
        <v>128</v>
      </c>
      <c r="AK219">
        <v>132</v>
      </c>
      <c r="AL219" s="32">
        <f t="shared" si="121"/>
        <v>0.3337612323491656</v>
      </c>
      <c r="AM219">
        <v>148</v>
      </c>
      <c r="AN219">
        <v>110</v>
      </c>
      <c r="AO219" s="33">
        <f t="shared" si="122"/>
        <v>0.33119383825417203</v>
      </c>
      <c r="AP219">
        <v>129</v>
      </c>
      <c r="AQ219">
        <v>132</v>
      </c>
      <c r="AR219" s="33">
        <f t="shared" si="123"/>
        <v>0.33504492939666236</v>
      </c>
      <c r="AS219" s="33">
        <f t="shared" si="124"/>
        <v>0.50193050193050193</v>
      </c>
      <c r="AT219">
        <v>4</v>
      </c>
      <c r="AU219">
        <v>338</v>
      </c>
      <c r="AV219">
        <v>323</v>
      </c>
      <c r="AW219">
        <v>280</v>
      </c>
      <c r="AX219" s="2">
        <v>27.9</v>
      </c>
      <c r="AY219" s="3">
        <v>4</v>
      </c>
      <c r="AZ219" s="2">
        <v>32.9</v>
      </c>
      <c r="BA219" s="2">
        <v>24.5</v>
      </c>
      <c r="BB219" s="21">
        <v>-0.153</v>
      </c>
      <c r="BC219">
        <v>4</v>
      </c>
      <c r="BD219" s="21">
        <v>0.16400000000000001</v>
      </c>
      <c r="BE219" s="2">
        <v>26</v>
      </c>
      <c r="BF219" s="2">
        <v>29.6</v>
      </c>
      <c r="BG219" s="2">
        <v>24.8</v>
      </c>
      <c r="BH219" s="21">
        <v>0.73599999999999999</v>
      </c>
      <c r="BI219" s="21">
        <v>-3.0070000000000001</v>
      </c>
      <c r="BJ219" t="s">
        <v>3672</v>
      </c>
      <c r="BK219" s="2">
        <v>27.5</v>
      </c>
      <c r="BL219" t="s">
        <v>1818</v>
      </c>
      <c r="BM219" s="2">
        <v>26.5</v>
      </c>
      <c r="BN219" t="s">
        <v>995</v>
      </c>
      <c r="BO219" s="2">
        <v>26.4</v>
      </c>
      <c r="BP219" t="s">
        <v>1933</v>
      </c>
      <c r="BQ219" s="2">
        <v>37</v>
      </c>
      <c r="BR219" t="s">
        <v>1219</v>
      </c>
      <c r="BS219" s="2">
        <v>27.6</v>
      </c>
      <c r="BT219" s="32">
        <f t="shared" si="125"/>
        <v>7.8091106290672452E-2</v>
      </c>
      <c r="BU219" s="34">
        <f t="shared" si="126"/>
        <v>0.89397590361445778</v>
      </c>
      <c r="BV219" s="35">
        <f t="shared" si="127"/>
        <v>901.7850142435251</v>
      </c>
      <c r="BW219" s="32">
        <f t="shared" si="128"/>
        <v>-2.793299009486977E-2</v>
      </c>
      <c r="BX219" s="36">
        <f t="shared" si="129"/>
        <v>2.2795229887128903</v>
      </c>
      <c r="BY219" s="37">
        <f t="shared" si="130"/>
        <v>2.7860836528713104</v>
      </c>
      <c r="BZ219" s="37">
        <f t="shared" si="131"/>
        <v>29.190558272128953</v>
      </c>
      <c r="CA219" s="37">
        <f t="shared" si="132"/>
        <v>26.277834453218041</v>
      </c>
      <c r="CB219" s="37">
        <f t="shared" si="133"/>
        <v>49.832905336584574</v>
      </c>
      <c r="CC219" s="37">
        <f t="shared" si="134"/>
        <v>49.57962500450536</v>
      </c>
      <c r="CD219" s="38">
        <f t="shared" si="135"/>
        <v>0.25328033207921408</v>
      </c>
      <c r="CE219" s="3">
        <v>36</v>
      </c>
      <c r="CF219" s="3">
        <v>44</v>
      </c>
      <c r="CG219" s="3">
        <v>425</v>
      </c>
      <c r="CH219" s="3">
        <v>371</v>
      </c>
      <c r="CI219" s="3">
        <v>133</v>
      </c>
      <c r="CJ219" s="3">
        <v>160</v>
      </c>
      <c r="CK219" s="3">
        <v>208</v>
      </c>
      <c r="CL219" s="3">
        <v>193</v>
      </c>
      <c r="CM219" s="20">
        <f t="shared" si="136"/>
        <v>3.2879482857471665</v>
      </c>
      <c r="CN219" s="37">
        <f t="shared" si="137"/>
        <v>2.3549402953372183</v>
      </c>
      <c r="CO219" s="37">
        <f t="shared" si="138"/>
        <v>2.8536335343498056</v>
      </c>
      <c r="CP219" s="37">
        <f t="shared" si="139"/>
        <v>28.757976783059206</v>
      </c>
      <c r="CQ219" s="37">
        <f t="shared" si="140"/>
        <v>28.453219803662627</v>
      </c>
      <c r="CR219" s="37">
        <f t="shared" si="141"/>
        <v>52.667547075718261</v>
      </c>
      <c r="CS219" s="37">
        <f t="shared" si="142"/>
        <v>55.438065070232632</v>
      </c>
      <c r="CT219" s="22">
        <f t="shared" si="143"/>
        <v>3.0237983265935853</v>
      </c>
      <c r="CU219" s="35">
        <v>85</v>
      </c>
      <c r="CV219" s="35">
        <v>103</v>
      </c>
      <c r="CW219" s="35">
        <v>953</v>
      </c>
      <c r="CX219" s="35">
        <v>924</v>
      </c>
      <c r="CY219" s="35">
        <v>415</v>
      </c>
      <c r="CZ219" s="35">
        <v>433</v>
      </c>
      <c r="DA219" s="35">
        <v>541</v>
      </c>
      <c r="DB219" s="35">
        <v>448</v>
      </c>
      <c r="DC219">
        <v>5</v>
      </c>
      <c r="DD219">
        <v>2</v>
      </c>
      <c r="DE219" s="35">
        <f t="shared" si="144"/>
        <v>-3</v>
      </c>
      <c r="DF219" s="36">
        <f t="shared" si="145"/>
        <v>0.31660041509901254</v>
      </c>
      <c r="DG219" s="37">
        <f t="shared" si="146"/>
        <v>0.12664016603960501</v>
      </c>
      <c r="DH219" s="37">
        <f t="shared" si="147"/>
        <v>-0.18996024905940753</v>
      </c>
      <c r="DI219" s="2">
        <v>560.29999999999995</v>
      </c>
      <c r="DJ219">
        <v>25</v>
      </c>
      <c r="DK219">
        <v>29</v>
      </c>
      <c r="DL219">
        <v>-3.2</v>
      </c>
      <c r="DM219">
        <v>465</v>
      </c>
      <c r="DN219">
        <v>437</v>
      </c>
      <c r="DO219">
        <v>2.1</v>
      </c>
      <c r="DP219">
        <v>349</v>
      </c>
      <c r="DQ219">
        <v>313</v>
      </c>
      <c r="DR219">
        <v>1.4</v>
      </c>
      <c r="DS219">
        <v>278</v>
      </c>
      <c r="DT219">
        <v>225</v>
      </c>
      <c r="DU219">
        <v>2.8</v>
      </c>
      <c r="DV219" s="39">
        <v>6.9</v>
      </c>
      <c r="DW219" s="39">
        <v>6.9</v>
      </c>
      <c r="DX219" s="39">
        <v>-0.7</v>
      </c>
      <c r="DY219" s="39">
        <v>-0.8</v>
      </c>
      <c r="DZ219" s="39">
        <v>-0.9</v>
      </c>
      <c r="EA219" s="39">
        <v>4.5</v>
      </c>
    </row>
    <row r="220" spans="1:131" x14ac:dyDescent="0.2">
      <c r="A220" s="12" t="s">
        <v>1195</v>
      </c>
      <c r="B220" s="12" t="s">
        <v>1196</v>
      </c>
      <c r="C220" t="s">
        <v>1194</v>
      </c>
      <c r="D220" t="s">
        <v>460</v>
      </c>
      <c r="E220" s="12" t="s">
        <v>178</v>
      </c>
      <c r="F220">
        <v>80</v>
      </c>
      <c r="G220">
        <v>7</v>
      </c>
      <c r="H220">
        <v>15</v>
      </c>
      <c r="I220" s="31">
        <f t="shared" si="111"/>
        <v>22</v>
      </c>
      <c r="J220">
        <v>6</v>
      </c>
      <c r="K220">
        <v>8</v>
      </c>
      <c r="L220" s="16">
        <f t="shared" si="112"/>
        <v>0.87147887323941742</v>
      </c>
      <c r="M220" s="15">
        <v>6</v>
      </c>
      <c r="N220" s="15">
        <v>6</v>
      </c>
      <c r="O220" s="15">
        <v>9</v>
      </c>
      <c r="P220">
        <v>121</v>
      </c>
      <c r="Q220">
        <v>40</v>
      </c>
      <c r="R220">
        <v>87</v>
      </c>
      <c r="S220" s="13">
        <f t="shared" si="113"/>
        <v>5.7851239669421489E-2</v>
      </c>
      <c r="T220" s="13">
        <f t="shared" si="114"/>
        <v>2.8225806451612902E-2</v>
      </c>
      <c r="U220" s="2">
        <v>1514.6666666666999</v>
      </c>
      <c r="V220" s="2">
        <v>18.933333333299998</v>
      </c>
      <c r="W220">
        <v>18.03</v>
      </c>
      <c r="X220">
        <v>30.35</v>
      </c>
      <c r="Y220" s="32">
        <f t="shared" si="115"/>
        <v>0.37267465894997931</v>
      </c>
      <c r="Z220" s="15">
        <f t="shared" si="116"/>
        <v>80.823529411764696</v>
      </c>
      <c r="AA220">
        <v>66</v>
      </c>
      <c r="AB220">
        <v>114</v>
      </c>
      <c r="AC220">
        <v>114</v>
      </c>
      <c r="AD220" s="13">
        <f t="shared" si="117"/>
        <v>0.13725490196078433</v>
      </c>
      <c r="AE220" s="13">
        <f t="shared" si="118"/>
        <v>0.29411764705882354</v>
      </c>
      <c r="AF220" s="13">
        <f t="shared" si="119"/>
        <v>0.43137254901960786</v>
      </c>
      <c r="AI220" s="17" t="str">
        <f t="shared" si="120"/>
        <v xml:space="preserve"> </v>
      </c>
      <c r="AJ220">
        <v>213</v>
      </c>
      <c r="AK220">
        <v>208</v>
      </c>
      <c r="AL220" s="32">
        <f t="shared" si="121"/>
        <v>0.28523035230352306</v>
      </c>
      <c r="AM220">
        <v>225</v>
      </c>
      <c r="AN220">
        <v>218</v>
      </c>
      <c r="AO220" s="33">
        <f t="shared" si="122"/>
        <v>0.30013550135501355</v>
      </c>
      <c r="AP220">
        <v>337</v>
      </c>
      <c r="AQ220">
        <v>275</v>
      </c>
      <c r="AR220" s="33">
        <f t="shared" si="123"/>
        <v>0.41463414634146339</v>
      </c>
      <c r="AS220" s="33">
        <f t="shared" si="124"/>
        <v>0.48726851851851855</v>
      </c>
      <c r="AT220">
        <v>2</v>
      </c>
      <c r="AU220">
        <v>531</v>
      </c>
      <c r="AV220">
        <v>492</v>
      </c>
      <c r="AW220">
        <v>528</v>
      </c>
      <c r="AX220" s="2">
        <v>29.8</v>
      </c>
      <c r="AY220" s="3">
        <v>1</v>
      </c>
      <c r="AZ220" s="2">
        <v>33.700000000000003</v>
      </c>
      <c r="BA220" s="2">
        <v>27.1</v>
      </c>
      <c r="BB220" s="21">
        <v>1.579</v>
      </c>
      <c r="BC220">
        <v>2</v>
      </c>
      <c r="BD220" s="21">
        <v>1.1950000000000001</v>
      </c>
      <c r="BE220" s="2">
        <v>27.7</v>
      </c>
      <c r="BF220" s="2">
        <v>32.4</v>
      </c>
      <c r="BG220" s="2">
        <v>26.1</v>
      </c>
      <c r="BH220" s="21">
        <v>-0.51500000000000001</v>
      </c>
      <c r="BI220" s="21">
        <v>0.17</v>
      </c>
      <c r="BJ220" t="s">
        <v>3560</v>
      </c>
      <c r="BK220" s="2">
        <v>35.700000000000003</v>
      </c>
      <c r="BL220" t="s">
        <v>485</v>
      </c>
      <c r="BM220" s="2">
        <v>35.5</v>
      </c>
      <c r="BN220" t="s">
        <v>3599</v>
      </c>
      <c r="BO220" s="2">
        <v>30.3</v>
      </c>
      <c r="BP220" t="s">
        <v>2464</v>
      </c>
      <c r="BQ220" s="2">
        <v>58.4</v>
      </c>
      <c r="BR220" t="s">
        <v>3333</v>
      </c>
      <c r="BS220" s="2">
        <v>17.8</v>
      </c>
      <c r="BT220" s="32">
        <f t="shared" si="125"/>
        <v>7.4235807860262015E-2</v>
      </c>
      <c r="BU220" s="34">
        <f t="shared" si="126"/>
        <v>0.92040520984081042</v>
      </c>
      <c r="BV220" s="35">
        <f t="shared" si="127"/>
        <v>927.82879062683662</v>
      </c>
      <c r="BW220" s="32">
        <f t="shared" si="128"/>
        <v>-5.3589822989275615E-3</v>
      </c>
      <c r="BX220" s="36">
        <f t="shared" si="129"/>
        <v>2.0202464788767962</v>
      </c>
      <c r="BY220" s="37">
        <f t="shared" si="130"/>
        <v>2.1786971831024275</v>
      </c>
      <c r="BZ220" s="37">
        <f t="shared" si="131"/>
        <v>27.213908450752136</v>
      </c>
      <c r="CA220" s="37">
        <f t="shared" si="132"/>
        <v>27.372359154977772</v>
      </c>
      <c r="CB220" s="37">
        <f t="shared" si="133"/>
        <v>50.625000000089138</v>
      </c>
      <c r="CC220" s="37">
        <f t="shared" si="134"/>
        <v>52.367957746571072</v>
      </c>
      <c r="CD220" s="38">
        <f t="shared" si="135"/>
        <v>-1.7429577464819346</v>
      </c>
      <c r="CE220" s="3">
        <v>51</v>
      </c>
      <c r="CF220" s="3">
        <v>55</v>
      </c>
      <c r="CG220" s="3">
        <v>636</v>
      </c>
      <c r="CH220" s="3">
        <v>636</v>
      </c>
      <c r="CI220" s="3">
        <v>250</v>
      </c>
      <c r="CJ220" s="3">
        <v>303</v>
      </c>
      <c r="CK220" s="3">
        <v>328</v>
      </c>
      <c r="CL220" s="3">
        <v>341</v>
      </c>
      <c r="CM220" s="20">
        <f t="shared" si="136"/>
        <v>-0.50240219092637872</v>
      </c>
      <c r="CN220" s="37">
        <f t="shared" si="137"/>
        <v>2.1499176276771004</v>
      </c>
      <c r="CO220" s="37">
        <f t="shared" si="138"/>
        <v>2.3970345963756174</v>
      </c>
      <c r="CP220" s="37">
        <f t="shared" si="139"/>
        <v>30.543657331136735</v>
      </c>
      <c r="CQ220" s="37">
        <f t="shared" si="140"/>
        <v>31.285008237232287</v>
      </c>
      <c r="CR220" s="37">
        <f t="shared" si="141"/>
        <v>58.640856672158158</v>
      </c>
      <c r="CS220" s="37">
        <f t="shared" si="142"/>
        <v>56.466227347611202</v>
      </c>
      <c r="CT220" s="22">
        <f t="shared" si="143"/>
        <v>-3.9175870710288905</v>
      </c>
      <c r="CU220" s="35">
        <v>87</v>
      </c>
      <c r="CV220" s="35">
        <v>97</v>
      </c>
      <c r="CW220" s="35">
        <v>1149</v>
      </c>
      <c r="CX220" s="35">
        <v>1169</v>
      </c>
      <c r="CY220" s="35">
        <v>522</v>
      </c>
      <c r="CZ220" s="35">
        <v>461</v>
      </c>
      <c r="DA220" s="35">
        <v>558</v>
      </c>
      <c r="DB220" s="35">
        <v>615</v>
      </c>
      <c r="DC220">
        <v>19</v>
      </c>
      <c r="DD220">
        <v>16</v>
      </c>
      <c r="DE220" s="35">
        <f t="shared" si="144"/>
        <v>-3</v>
      </c>
      <c r="DF220" s="36">
        <f t="shared" si="145"/>
        <v>0.75264084507174767</v>
      </c>
      <c r="DG220" s="37">
        <f t="shared" si="146"/>
        <v>0.63380281690252427</v>
      </c>
      <c r="DH220" s="37">
        <f t="shared" si="147"/>
        <v>-0.11883802816922331</v>
      </c>
      <c r="DI220" s="2">
        <v>857.8</v>
      </c>
      <c r="DJ220">
        <v>28</v>
      </c>
      <c r="DK220">
        <v>27</v>
      </c>
      <c r="DL220">
        <v>1.8</v>
      </c>
      <c r="DM220">
        <v>700</v>
      </c>
      <c r="DN220">
        <v>770</v>
      </c>
      <c r="DO220">
        <v>-3.1</v>
      </c>
      <c r="DP220">
        <v>534</v>
      </c>
      <c r="DQ220">
        <v>573</v>
      </c>
      <c r="DR220">
        <v>-2.2999999999999998</v>
      </c>
      <c r="DS220">
        <v>400</v>
      </c>
      <c r="DT220">
        <v>398</v>
      </c>
      <c r="DU220">
        <v>0.9</v>
      </c>
      <c r="DV220" s="39">
        <v>-7.9</v>
      </c>
      <c r="DW220" s="39">
        <v>-7.9</v>
      </c>
      <c r="DX220" s="39">
        <v>0.4</v>
      </c>
      <c r="DY220" s="39">
        <v>2.8</v>
      </c>
      <c r="DZ220" s="39">
        <v>4.3</v>
      </c>
      <c r="EA220" s="39">
        <v>-0.30000000000000004</v>
      </c>
    </row>
    <row r="221" spans="1:131" x14ac:dyDescent="0.2">
      <c r="A221" s="12" t="s">
        <v>424</v>
      </c>
      <c r="B221" s="12" t="s">
        <v>1200</v>
      </c>
      <c r="C221" t="s">
        <v>1199</v>
      </c>
      <c r="D221" t="s">
        <v>432</v>
      </c>
      <c r="E221" s="12" t="s">
        <v>156</v>
      </c>
      <c r="F221">
        <v>65</v>
      </c>
      <c r="G221">
        <v>12</v>
      </c>
      <c r="H221">
        <v>18</v>
      </c>
      <c r="I221" s="31">
        <f t="shared" si="111"/>
        <v>30</v>
      </c>
      <c r="J221">
        <v>10</v>
      </c>
      <c r="K221">
        <v>6</v>
      </c>
      <c r="L221" s="16">
        <f t="shared" si="112"/>
        <v>2.0432101101062452</v>
      </c>
      <c r="M221" s="15">
        <v>12</v>
      </c>
      <c r="N221" s="15">
        <v>11</v>
      </c>
      <c r="O221" s="15">
        <v>4</v>
      </c>
      <c r="P221">
        <v>92</v>
      </c>
      <c r="Q221">
        <v>24</v>
      </c>
      <c r="R221">
        <v>34</v>
      </c>
      <c r="S221" s="13">
        <f t="shared" si="113"/>
        <v>0.13043478260869565</v>
      </c>
      <c r="T221" s="13">
        <f t="shared" si="114"/>
        <v>0.08</v>
      </c>
      <c r="U221" s="2">
        <v>880.96666666670001</v>
      </c>
      <c r="V221" s="2">
        <v>13.55</v>
      </c>
      <c r="W221">
        <v>12.94</v>
      </c>
      <c r="X221">
        <v>36.44</v>
      </c>
      <c r="Y221" s="32">
        <f t="shared" si="115"/>
        <v>0.26204941271769949</v>
      </c>
      <c r="Z221" s="15">
        <f t="shared" si="116"/>
        <v>101.05263157894737</v>
      </c>
      <c r="AA221">
        <v>16</v>
      </c>
      <c r="AB221">
        <v>23</v>
      </c>
      <c r="AC221">
        <v>52</v>
      </c>
      <c r="AD221" s="13">
        <f t="shared" si="117"/>
        <v>0.31578947368421051</v>
      </c>
      <c r="AE221" s="13">
        <f t="shared" si="118"/>
        <v>0.39473684210526316</v>
      </c>
      <c r="AF221" s="13">
        <f t="shared" si="119"/>
        <v>0.71052631578947367</v>
      </c>
      <c r="AG221">
        <v>226</v>
      </c>
      <c r="AH221">
        <v>337</v>
      </c>
      <c r="AI221" s="17">
        <f t="shared" si="120"/>
        <v>0.40142095914742454</v>
      </c>
      <c r="AJ221">
        <v>107</v>
      </c>
      <c r="AK221">
        <v>178</v>
      </c>
      <c r="AL221" s="32">
        <f t="shared" si="121"/>
        <v>0.34503631961259079</v>
      </c>
      <c r="AM221">
        <v>103</v>
      </c>
      <c r="AN221">
        <v>109</v>
      </c>
      <c r="AO221" s="33">
        <f t="shared" si="122"/>
        <v>0.2566585956416465</v>
      </c>
      <c r="AP221">
        <v>139</v>
      </c>
      <c r="AQ221">
        <v>190</v>
      </c>
      <c r="AR221" s="33">
        <f t="shared" si="123"/>
        <v>0.39830508474576271</v>
      </c>
      <c r="AS221" s="33">
        <f t="shared" si="124"/>
        <v>0.57344064386317906</v>
      </c>
      <c r="AT221">
        <v>9</v>
      </c>
      <c r="AU221">
        <v>307</v>
      </c>
      <c r="AV221">
        <v>251</v>
      </c>
      <c r="AW221">
        <v>295</v>
      </c>
      <c r="AX221" s="2">
        <v>28.9</v>
      </c>
      <c r="AY221" s="3">
        <v>4</v>
      </c>
      <c r="AZ221" s="2">
        <v>33.6</v>
      </c>
      <c r="BA221" s="2">
        <v>25.8</v>
      </c>
      <c r="BB221" s="21">
        <v>0.5</v>
      </c>
      <c r="BC221">
        <v>5</v>
      </c>
      <c r="BD221" s="21">
        <v>0.377</v>
      </c>
      <c r="BE221" s="2">
        <v>29.3</v>
      </c>
      <c r="BF221" s="2">
        <v>32.700000000000003</v>
      </c>
      <c r="BG221" s="2">
        <v>25.8</v>
      </c>
      <c r="BH221" s="21">
        <v>0.21299999999999999</v>
      </c>
      <c r="BI221" s="21">
        <v>8.0690000000000008</v>
      </c>
      <c r="BJ221" t="s">
        <v>699</v>
      </c>
      <c r="BK221" s="2">
        <v>35.9</v>
      </c>
      <c r="BL221" t="s">
        <v>1767</v>
      </c>
      <c r="BM221" s="2">
        <v>35.200000000000003</v>
      </c>
      <c r="BN221" t="s">
        <v>431</v>
      </c>
      <c r="BO221" s="2">
        <v>25.3</v>
      </c>
      <c r="BP221" t="s">
        <v>3741</v>
      </c>
      <c r="BQ221" s="2">
        <v>37</v>
      </c>
      <c r="BR221" t="s">
        <v>1596</v>
      </c>
      <c r="BS221" s="2">
        <v>34.6</v>
      </c>
      <c r="BT221" s="32">
        <f t="shared" si="125"/>
        <v>9.8958333333333329E-2</v>
      </c>
      <c r="BU221" s="34">
        <f t="shared" si="126"/>
        <v>0.86834733893557425</v>
      </c>
      <c r="BV221" s="35">
        <f t="shared" si="127"/>
        <v>878.24317226890764</v>
      </c>
      <c r="BW221" s="32">
        <f t="shared" si="128"/>
        <v>-3.2694327731092418E-2</v>
      </c>
      <c r="BX221" s="36">
        <f t="shared" si="129"/>
        <v>2.5887028101050245</v>
      </c>
      <c r="BY221" s="37">
        <f t="shared" si="130"/>
        <v>3.2018166335509508</v>
      </c>
      <c r="BZ221" s="37">
        <f t="shared" si="131"/>
        <v>26.159523133692876</v>
      </c>
      <c r="CA221" s="37">
        <f t="shared" si="132"/>
        <v>24.320181663355093</v>
      </c>
      <c r="CB221" s="37">
        <f t="shared" si="133"/>
        <v>51.024694862333241</v>
      </c>
      <c r="CC221" s="37">
        <f t="shared" si="134"/>
        <v>41.827987510644341</v>
      </c>
      <c r="CD221" s="38">
        <f t="shared" si="135"/>
        <v>9.1967073516889002</v>
      </c>
      <c r="CE221" s="3">
        <v>38</v>
      </c>
      <c r="CF221" s="3">
        <v>47</v>
      </c>
      <c r="CG221" s="3">
        <v>346</v>
      </c>
      <c r="CH221" s="3">
        <v>310</v>
      </c>
      <c r="CI221" s="3">
        <v>161</v>
      </c>
      <c r="CJ221" s="3">
        <v>119</v>
      </c>
      <c r="CK221" s="3">
        <v>138</v>
      </c>
      <c r="CL221" s="3">
        <v>204</v>
      </c>
      <c r="CM221" s="20">
        <f t="shared" si="136"/>
        <v>-0.34786810102739807</v>
      </c>
      <c r="CN221" s="37">
        <f t="shared" si="137"/>
        <v>1.8238621970784432</v>
      </c>
      <c r="CO221" s="37">
        <f t="shared" si="138"/>
        <v>2.0771763911171157</v>
      </c>
      <c r="CP221" s="37">
        <f t="shared" si="139"/>
        <v>26.116693405387149</v>
      </c>
      <c r="CQ221" s="37">
        <f t="shared" si="140"/>
        <v>24.064848433673902</v>
      </c>
      <c r="CR221" s="37">
        <f t="shared" si="141"/>
        <v>48.534999577809678</v>
      </c>
      <c r="CS221" s="37">
        <f t="shared" si="142"/>
        <v>41.771510596977123</v>
      </c>
      <c r="CT221" s="22">
        <f t="shared" si="143"/>
        <v>2.4332183708563448</v>
      </c>
      <c r="CU221" s="35">
        <v>72</v>
      </c>
      <c r="CV221" s="35">
        <v>82</v>
      </c>
      <c r="CW221" s="35">
        <v>959</v>
      </c>
      <c r="CX221" s="35">
        <v>868</v>
      </c>
      <c r="CY221" s="35">
        <v>403</v>
      </c>
      <c r="CZ221" s="35">
        <v>324</v>
      </c>
      <c r="DA221" s="35">
        <v>375</v>
      </c>
      <c r="DB221" s="35">
        <v>482</v>
      </c>
      <c r="DC221">
        <v>4</v>
      </c>
      <c r="DD221">
        <v>8</v>
      </c>
      <c r="DE221" s="35">
        <f t="shared" si="144"/>
        <v>4</v>
      </c>
      <c r="DF221" s="36">
        <f t="shared" si="145"/>
        <v>0.27249503264263408</v>
      </c>
      <c r="DG221" s="37">
        <f t="shared" si="146"/>
        <v>0.54499006528526817</v>
      </c>
      <c r="DH221" s="37">
        <f t="shared" si="147"/>
        <v>0.27249503264263408</v>
      </c>
      <c r="DI221" s="2">
        <v>546.79999999999995</v>
      </c>
      <c r="DJ221">
        <v>23</v>
      </c>
      <c r="DK221">
        <v>30</v>
      </c>
      <c r="DL221">
        <v>-3.5</v>
      </c>
      <c r="DM221">
        <v>470</v>
      </c>
      <c r="DN221">
        <v>400</v>
      </c>
      <c r="DO221">
        <v>0.2</v>
      </c>
      <c r="DP221">
        <v>345</v>
      </c>
      <c r="DQ221">
        <v>316</v>
      </c>
      <c r="DR221">
        <v>-1.1000000000000001</v>
      </c>
      <c r="DS221">
        <v>238</v>
      </c>
      <c r="DT221">
        <v>242</v>
      </c>
      <c r="DU221">
        <v>-2.7</v>
      </c>
      <c r="DV221" s="39">
        <v>3.3</v>
      </c>
      <c r="DW221" s="39">
        <v>3.3</v>
      </c>
      <c r="DX221" s="39">
        <v>0</v>
      </c>
      <c r="DY221" s="39">
        <v>0.1</v>
      </c>
      <c r="DZ221" s="39">
        <v>-3.8</v>
      </c>
      <c r="EA221" s="39">
        <v>-0.30000000000000004</v>
      </c>
    </row>
    <row r="222" spans="1:131" x14ac:dyDescent="0.2">
      <c r="A222" s="12" t="s">
        <v>1205</v>
      </c>
      <c r="B222" s="12" t="s">
        <v>1206</v>
      </c>
      <c r="C222" t="s">
        <v>1204</v>
      </c>
      <c r="D222" t="s">
        <v>367</v>
      </c>
      <c r="E222" s="12" t="s">
        <v>140</v>
      </c>
      <c r="F222">
        <v>77</v>
      </c>
      <c r="G222">
        <v>9</v>
      </c>
      <c r="H222">
        <v>12</v>
      </c>
      <c r="I222" s="31">
        <f t="shared" si="111"/>
        <v>21</v>
      </c>
      <c r="J222">
        <v>7</v>
      </c>
      <c r="K222">
        <v>5</v>
      </c>
      <c r="L222" s="16">
        <f t="shared" si="112"/>
        <v>1.2181367020076306</v>
      </c>
      <c r="M222" s="15">
        <v>7</v>
      </c>
      <c r="N222" s="15">
        <v>6</v>
      </c>
      <c r="O222" s="15">
        <v>5</v>
      </c>
      <c r="P222">
        <v>120</v>
      </c>
      <c r="Q222">
        <v>37</v>
      </c>
      <c r="R222">
        <v>58</v>
      </c>
      <c r="S222" s="13">
        <f t="shared" si="113"/>
        <v>7.4999999999999997E-2</v>
      </c>
      <c r="T222" s="13">
        <f t="shared" si="114"/>
        <v>4.1860465116279069E-2</v>
      </c>
      <c r="U222" s="2">
        <v>1034.3666666667</v>
      </c>
      <c r="V222" s="2">
        <v>13.4333333333</v>
      </c>
      <c r="W222">
        <v>12.97</v>
      </c>
      <c r="X222">
        <v>34.35</v>
      </c>
      <c r="Y222" s="32">
        <f t="shared" si="115"/>
        <v>0.27409129332206256</v>
      </c>
      <c r="Z222" s="15">
        <f t="shared" si="116"/>
        <v>117.31034482758621</v>
      </c>
      <c r="AA222">
        <v>49</v>
      </c>
      <c r="AB222">
        <v>123</v>
      </c>
      <c r="AC222">
        <v>149</v>
      </c>
      <c r="AD222" s="13">
        <f t="shared" si="117"/>
        <v>0.31034482758620691</v>
      </c>
      <c r="AE222" s="13">
        <f t="shared" si="118"/>
        <v>0.37931034482758619</v>
      </c>
      <c r="AF222" s="13">
        <f t="shared" si="119"/>
        <v>0.68965517241379315</v>
      </c>
      <c r="AG222">
        <v>430</v>
      </c>
      <c r="AH222">
        <v>379</v>
      </c>
      <c r="AI222" s="17">
        <f t="shared" si="120"/>
        <v>0.53152039555006181</v>
      </c>
      <c r="AJ222">
        <v>137</v>
      </c>
      <c r="AK222">
        <v>129</v>
      </c>
      <c r="AL222" s="32">
        <f t="shared" si="121"/>
        <v>0.28267800212539851</v>
      </c>
      <c r="AM222">
        <v>176</v>
      </c>
      <c r="AN222">
        <v>167</v>
      </c>
      <c r="AO222" s="33">
        <f t="shared" si="122"/>
        <v>0.36450584484590859</v>
      </c>
      <c r="AP222">
        <v>188</v>
      </c>
      <c r="AQ222">
        <v>144</v>
      </c>
      <c r="AR222" s="33">
        <f t="shared" si="123"/>
        <v>0.3528161530286929</v>
      </c>
      <c r="AS222" s="33">
        <f t="shared" si="124"/>
        <v>0.43678160919540232</v>
      </c>
      <c r="AT222">
        <v>9</v>
      </c>
      <c r="AU222">
        <v>360</v>
      </c>
      <c r="AV222">
        <v>411</v>
      </c>
      <c r="AW222">
        <v>349</v>
      </c>
      <c r="AX222" s="2">
        <v>28.3</v>
      </c>
      <c r="AY222" s="3">
        <v>9</v>
      </c>
      <c r="AZ222" s="2">
        <v>32.799999999999997</v>
      </c>
      <c r="BA222" s="2">
        <v>25.4</v>
      </c>
      <c r="BB222" s="21">
        <v>0.224</v>
      </c>
      <c r="BC222">
        <v>9</v>
      </c>
      <c r="BD222" s="21">
        <v>-0.26300000000000001</v>
      </c>
      <c r="BE222" s="2">
        <v>28.6</v>
      </c>
      <c r="BF222" s="2">
        <v>33.799999999999997</v>
      </c>
      <c r="BG222" s="2">
        <v>23.4</v>
      </c>
      <c r="BH222" s="21">
        <v>0.12</v>
      </c>
      <c r="BI222" s="21">
        <v>-7.1379999999999999</v>
      </c>
      <c r="BJ222" t="s">
        <v>1407</v>
      </c>
      <c r="BK222" s="2">
        <v>46.2</v>
      </c>
      <c r="BL222" t="s">
        <v>1416</v>
      </c>
      <c r="BM222" s="2">
        <v>29.1</v>
      </c>
      <c r="BN222" t="s">
        <v>573</v>
      </c>
      <c r="BO222" s="2">
        <v>27.5</v>
      </c>
      <c r="BP222" t="s">
        <v>3371</v>
      </c>
      <c r="BQ222" s="2">
        <v>39.1</v>
      </c>
      <c r="BR222" t="s">
        <v>2341</v>
      </c>
      <c r="BS222" s="2">
        <v>35.799999999999997</v>
      </c>
      <c r="BT222" s="32">
        <f t="shared" si="125"/>
        <v>5.9670781893004114E-2</v>
      </c>
      <c r="BU222" s="34">
        <f t="shared" si="126"/>
        <v>0.90540540540540537</v>
      </c>
      <c r="BV222" s="35">
        <f t="shared" si="127"/>
        <v>911.37248359470584</v>
      </c>
      <c r="BW222" s="32">
        <f t="shared" si="128"/>
        <v>-3.4923812701590513E-2</v>
      </c>
      <c r="BX222" s="36">
        <f t="shared" si="129"/>
        <v>1.6821887789671468</v>
      </c>
      <c r="BY222" s="37">
        <f t="shared" si="130"/>
        <v>2.8423189713582824</v>
      </c>
      <c r="BZ222" s="37">
        <f t="shared" si="131"/>
        <v>28.191163675104598</v>
      </c>
      <c r="CA222" s="37">
        <f t="shared" si="132"/>
        <v>30.047371982930414</v>
      </c>
      <c r="CB222" s="37">
        <f t="shared" si="133"/>
        <v>55.164190648198499</v>
      </c>
      <c r="CC222" s="37">
        <f t="shared" si="134"/>
        <v>59.224646321567477</v>
      </c>
      <c r="CD222" s="38">
        <f t="shared" si="135"/>
        <v>-4.0604556733689776</v>
      </c>
      <c r="CE222" s="3">
        <v>29</v>
      </c>
      <c r="CF222" s="3">
        <v>49</v>
      </c>
      <c r="CG222" s="3">
        <v>457</v>
      </c>
      <c r="CH222" s="3">
        <v>469</v>
      </c>
      <c r="CI222" s="3">
        <v>191</v>
      </c>
      <c r="CJ222" s="3">
        <v>172</v>
      </c>
      <c r="CK222" s="3">
        <v>331</v>
      </c>
      <c r="CL222" s="3">
        <v>274</v>
      </c>
      <c r="CM222" s="20">
        <f t="shared" si="136"/>
        <v>4.2417857059413677</v>
      </c>
      <c r="CN222" s="37">
        <f t="shared" si="137"/>
        <v>2.4499517949299605</v>
      </c>
      <c r="CO222" s="37">
        <f t="shared" si="138"/>
        <v>2.0643112346169112</v>
      </c>
      <c r="CP222" s="37">
        <f t="shared" si="139"/>
        <v>27.652696648329833</v>
      </c>
      <c r="CQ222" s="37">
        <f t="shared" si="140"/>
        <v>30.556343220098675</v>
      </c>
      <c r="CR222" s="37">
        <f t="shared" si="141"/>
        <v>53.059604151307198</v>
      </c>
      <c r="CS222" s="37">
        <f t="shared" si="142"/>
        <v>61.067316962513459</v>
      </c>
      <c r="CT222" s="22">
        <f t="shared" si="143"/>
        <v>3.9472571378372834</v>
      </c>
      <c r="CU222" s="35">
        <v>108</v>
      </c>
      <c r="CV222" s="35">
        <v>91</v>
      </c>
      <c r="CW222" s="35">
        <v>1111</v>
      </c>
      <c r="CX222" s="35">
        <v>1256</v>
      </c>
      <c r="CY222" s="35">
        <v>520</v>
      </c>
      <c r="CZ222" s="35">
        <v>560</v>
      </c>
      <c r="DA222" s="35">
        <v>785</v>
      </c>
      <c r="DB222" s="35">
        <v>600</v>
      </c>
      <c r="DC222">
        <v>24</v>
      </c>
      <c r="DD222">
        <v>21</v>
      </c>
      <c r="DE222" s="35">
        <f t="shared" si="144"/>
        <v>-3</v>
      </c>
      <c r="DF222" s="36">
        <f t="shared" si="145"/>
        <v>1.3921562308693629</v>
      </c>
      <c r="DG222" s="37">
        <f t="shared" si="146"/>
        <v>1.2181367020106924</v>
      </c>
      <c r="DH222" s="37">
        <f t="shared" si="147"/>
        <v>-0.17401952885867036</v>
      </c>
      <c r="DI222" s="2">
        <v>588.6</v>
      </c>
      <c r="DJ222">
        <v>16</v>
      </c>
      <c r="DK222">
        <v>24</v>
      </c>
      <c r="DL222">
        <v>-16.2</v>
      </c>
      <c r="DM222">
        <v>557</v>
      </c>
      <c r="DN222">
        <v>583</v>
      </c>
      <c r="DO222">
        <v>1.8</v>
      </c>
      <c r="DP222">
        <v>394</v>
      </c>
      <c r="DQ222">
        <v>384</v>
      </c>
      <c r="DR222">
        <v>2.7</v>
      </c>
      <c r="DS222">
        <v>284</v>
      </c>
      <c r="DT222">
        <v>285</v>
      </c>
      <c r="DU222">
        <v>1.8</v>
      </c>
      <c r="DV222" s="39">
        <v>-2.6</v>
      </c>
      <c r="DW222" s="39">
        <v>-2.7</v>
      </c>
      <c r="DX222" s="39">
        <v>0</v>
      </c>
      <c r="DY222" s="39">
        <v>-0.5</v>
      </c>
      <c r="DZ222" s="39">
        <v>3.4</v>
      </c>
      <c r="EA222" s="39">
        <v>0.2</v>
      </c>
    </row>
    <row r="223" spans="1:131" x14ac:dyDescent="0.2">
      <c r="A223" s="12" t="s">
        <v>1211</v>
      </c>
      <c r="B223" s="12" t="s">
        <v>1212</v>
      </c>
      <c r="C223" t="s">
        <v>1210</v>
      </c>
      <c r="D223" t="s">
        <v>169</v>
      </c>
      <c r="E223" s="12" t="s">
        <v>178</v>
      </c>
      <c r="F223">
        <v>51</v>
      </c>
      <c r="G223">
        <v>1</v>
      </c>
      <c r="H223">
        <v>4</v>
      </c>
      <c r="I223" s="31">
        <f t="shared" si="111"/>
        <v>5</v>
      </c>
      <c r="J223">
        <v>2</v>
      </c>
      <c r="K223">
        <v>2</v>
      </c>
      <c r="L223" s="16">
        <f t="shared" si="112"/>
        <v>0.43125134766046147</v>
      </c>
      <c r="M223" s="15">
        <v>1</v>
      </c>
      <c r="N223" s="15">
        <v>2</v>
      </c>
      <c r="O223" s="15">
        <v>2</v>
      </c>
      <c r="P223">
        <v>32</v>
      </c>
      <c r="Q223">
        <v>11</v>
      </c>
      <c r="R223">
        <v>39</v>
      </c>
      <c r="S223" s="13">
        <f t="shared" si="113"/>
        <v>3.125E-2</v>
      </c>
      <c r="T223" s="13">
        <f t="shared" si="114"/>
        <v>1.2195121951219513E-2</v>
      </c>
      <c r="U223" s="2">
        <v>695.65</v>
      </c>
      <c r="V223" s="2">
        <v>13.6333333333</v>
      </c>
      <c r="W223">
        <v>13.35</v>
      </c>
      <c r="X223">
        <v>34.950000000000003</v>
      </c>
      <c r="Y223" s="32">
        <f t="shared" si="115"/>
        <v>0.27639751552795028</v>
      </c>
      <c r="Z223" s="15">
        <f t="shared" si="116"/>
        <v>25.76</v>
      </c>
      <c r="AA223">
        <v>45</v>
      </c>
      <c r="AB223">
        <v>75</v>
      </c>
      <c r="AC223">
        <v>101</v>
      </c>
      <c r="AD223" s="13">
        <f t="shared" si="117"/>
        <v>0.04</v>
      </c>
      <c r="AE223" s="13">
        <f t="shared" si="118"/>
        <v>0.16</v>
      </c>
      <c r="AF223" s="13">
        <f t="shared" si="119"/>
        <v>0.2</v>
      </c>
      <c r="AI223" s="17" t="str">
        <f t="shared" si="120"/>
        <v xml:space="preserve"> </v>
      </c>
      <c r="AJ223">
        <v>88</v>
      </c>
      <c r="AK223">
        <v>117</v>
      </c>
      <c r="AL223" s="32">
        <f t="shared" si="121"/>
        <v>0.33606557377049179</v>
      </c>
      <c r="AM223">
        <v>81</v>
      </c>
      <c r="AN223">
        <v>93</v>
      </c>
      <c r="AO223" s="33">
        <f t="shared" si="122"/>
        <v>0.28524590163934427</v>
      </c>
      <c r="AP223">
        <v>113</v>
      </c>
      <c r="AQ223">
        <v>118</v>
      </c>
      <c r="AR223" s="33">
        <f t="shared" si="123"/>
        <v>0.37868852459016394</v>
      </c>
      <c r="AS223" s="33">
        <f t="shared" si="124"/>
        <v>0.54089709762532978</v>
      </c>
      <c r="AT223">
        <v>7</v>
      </c>
      <c r="AU223">
        <v>240</v>
      </c>
      <c r="AV223">
        <v>229</v>
      </c>
      <c r="AW223">
        <v>182</v>
      </c>
      <c r="AX223" s="2">
        <v>27.9</v>
      </c>
      <c r="AY223" s="3">
        <v>7</v>
      </c>
      <c r="AZ223" s="2">
        <v>32.700000000000003</v>
      </c>
      <c r="BA223" s="2">
        <v>24.5</v>
      </c>
      <c r="BB223" s="21">
        <v>-0.16500000000000001</v>
      </c>
      <c r="BC223">
        <v>7</v>
      </c>
      <c r="BD223" s="21">
        <v>0.41600000000000004</v>
      </c>
      <c r="BE223" s="2">
        <v>26.5</v>
      </c>
      <c r="BF223" s="2">
        <v>30.8</v>
      </c>
      <c r="BG223" s="2">
        <v>24.8</v>
      </c>
      <c r="BH223" s="21">
        <v>0.94</v>
      </c>
      <c r="BI223" s="21">
        <v>0.96799999999999997</v>
      </c>
      <c r="BJ223" t="s">
        <v>1924</v>
      </c>
      <c r="BK223" s="2">
        <v>30.9</v>
      </c>
      <c r="BL223" t="s">
        <v>3157</v>
      </c>
      <c r="BM223" s="2">
        <v>28.5</v>
      </c>
      <c r="BN223" t="s">
        <v>1393</v>
      </c>
      <c r="BO223" s="2">
        <v>27</v>
      </c>
      <c r="BP223" t="s">
        <v>2758</v>
      </c>
      <c r="BQ223" s="2">
        <v>46.4</v>
      </c>
      <c r="BR223" t="s">
        <v>731</v>
      </c>
      <c r="BS223" s="2">
        <v>29.6</v>
      </c>
      <c r="BT223" s="32">
        <f t="shared" si="125"/>
        <v>7.7639751552795025E-2</v>
      </c>
      <c r="BU223" s="34">
        <f t="shared" si="126"/>
        <v>0.93548387096774188</v>
      </c>
      <c r="BV223" s="35">
        <f t="shared" si="127"/>
        <v>943.2478461230213</v>
      </c>
      <c r="BW223" s="32">
        <f t="shared" si="128"/>
        <v>1.3123622520536907E-2</v>
      </c>
      <c r="BX223" s="36">
        <f t="shared" si="129"/>
        <v>2.1573421544709732</v>
      </c>
      <c r="BY223" s="37">
        <f t="shared" si="130"/>
        <v>1.8984610959344563</v>
      </c>
      <c r="BZ223" s="37">
        <f t="shared" si="131"/>
        <v>27.786566949586131</v>
      </c>
      <c r="CA223" s="37">
        <f t="shared" si="132"/>
        <v>29.426146986984072</v>
      </c>
      <c r="CB223" s="37">
        <f t="shared" si="133"/>
        <v>51.517330648766837</v>
      </c>
      <c r="CC223" s="37">
        <f t="shared" si="134"/>
        <v>56.436070760960654</v>
      </c>
      <c r="CD223" s="38">
        <f t="shared" si="135"/>
        <v>-4.9187401121938166</v>
      </c>
      <c r="CE223" s="3">
        <v>25</v>
      </c>
      <c r="CF223" s="3">
        <v>22</v>
      </c>
      <c r="CG223" s="3">
        <v>297</v>
      </c>
      <c r="CH223" s="3">
        <v>319</v>
      </c>
      <c r="CI223" s="3">
        <v>107</v>
      </c>
      <c r="CJ223" s="3">
        <v>129</v>
      </c>
      <c r="CK223" s="3">
        <v>184</v>
      </c>
      <c r="CL223" s="3">
        <v>168</v>
      </c>
      <c r="CM223" s="20">
        <f t="shared" si="136"/>
        <v>-6.5422704552017308</v>
      </c>
      <c r="CN223" s="37">
        <f t="shared" si="137"/>
        <v>2.7939072624758059</v>
      </c>
      <c r="CO223" s="37">
        <f t="shared" si="138"/>
        <v>2.5582765294959184</v>
      </c>
      <c r="CP223" s="37">
        <f t="shared" si="139"/>
        <v>31.305225953042161</v>
      </c>
      <c r="CQ223" s="37">
        <f t="shared" si="140"/>
        <v>29.65581082218295</v>
      </c>
      <c r="CR223" s="37">
        <f t="shared" si="141"/>
        <v>58.503744845577714</v>
      </c>
      <c r="CS223" s="37">
        <f t="shared" si="142"/>
        <v>57.325591180678281</v>
      </c>
      <c r="CT223" s="22">
        <f t="shared" si="143"/>
        <v>-6.0968937770932499</v>
      </c>
      <c r="CU223" s="35">
        <v>83</v>
      </c>
      <c r="CV223" s="35">
        <v>76</v>
      </c>
      <c r="CW223" s="35">
        <v>847</v>
      </c>
      <c r="CX223" s="35">
        <v>805</v>
      </c>
      <c r="CY223" s="35">
        <v>374</v>
      </c>
      <c r="CZ223" s="35">
        <v>356</v>
      </c>
      <c r="DA223" s="35">
        <v>466</v>
      </c>
      <c r="DB223" s="35">
        <v>434</v>
      </c>
      <c r="DC223">
        <v>0</v>
      </c>
      <c r="DD223">
        <v>6</v>
      </c>
      <c r="DE223" s="35">
        <f t="shared" si="144"/>
        <v>6</v>
      </c>
      <c r="DF223" s="36">
        <f t="shared" si="145"/>
        <v>0</v>
      </c>
      <c r="DG223" s="37">
        <f t="shared" si="146"/>
        <v>0.51776211707303355</v>
      </c>
      <c r="DH223" s="37">
        <f t="shared" si="147"/>
        <v>0.51776211707303355</v>
      </c>
      <c r="DI223" s="2">
        <v>474</v>
      </c>
      <c r="DJ223">
        <v>18</v>
      </c>
      <c r="DK223">
        <v>15</v>
      </c>
      <c r="DL223">
        <v>1.7000000000000002</v>
      </c>
      <c r="DM223">
        <v>431</v>
      </c>
      <c r="DN223">
        <v>440</v>
      </c>
      <c r="DO223">
        <v>-0.1</v>
      </c>
      <c r="DP223">
        <v>311</v>
      </c>
      <c r="DQ223">
        <v>321</v>
      </c>
      <c r="DR223">
        <v>-1.1000000000000001</v>
      </c>
      <c r="DS223">
        <v>226</v>
      </c>
      <c r="DT223">
        <v>227</v>
      </c>
      <c r="DU223">
        <v>-0.8</v>
      </c>
      <c r="DV223" s="39">
        <v>1.7000000000000002</v>
      </c>
      <c r="DW223" s="39">
        <v>1.7000000000000002</v>
      </c>
      <c r="DX223" s="39">
        <v>0</v>
      </c>
      <c r="DY223" s="39">
        <v>-0.1</v>
      </c>
      <c r="DZ223" s="39">
        <v>-0.4</v>
      </c>
      <c r="EA223" s="39">
        <v>1.1000000000000001</v>
      </c>
    </row>
    <row r="224" spans="1:131" x14ac:dyDescent="0.2">
      <c r="A224" s="12" t="s">
        <v>1215</v>
      </c>
      <c r="B224" s="12" t="s">
        <v>1216</v>
      </c>
      <c r="C224" t="s">
        <v>1214</v>
      </c>
      <c r="D224" t="s">
        <v>330</v>
      </c>
      <c r="E224" s="12" t="s">
        <v>178</v>
      </c>
      <c r="F224">
        <v>1</v>
      </c>
      <c r="G224">
        <v>1</v>
      </c>
      <c r="H224">
        <v>0</v>
      </c>
      <c r="I224" s="31">
        <f t="shared" si="111"/>
        <v>1</v>
      </c>
      <c r="J224">
        <v>0</v>
      </c>
      <c r="K224">
        <v>0</v>
      </c>
      <c r="L224" s="16">
        <f t="shared" si="112"/>
        <v>3.7974683544303791</v>
      </c>
      <c r="M224" s="15">
        <v>1</v>
      </c>
      <c r="N224" s="15">
        <v>0</v>
      </c>
      <c r="O224" s="15">
        <v>0</v>
      </c>
      <c r="P224">
        <v>1</v>
      </c>
      <c r="Q224">
        <v>0</v>
      </c>
      <c r="R224">
        <v>1</v>
      </c>
      <c r="S224" s="13">
        <f t="shared" si="113"/>
        <v>1</v>
      </c>
      <c r="T224" s="13">
        <f t="shared" si="114"/>
        <v>0.5</v>
      </c>
      <c r="U224" s="2">
        <v>15.8</v>
      </c>
      <c r="V224" s="2">
        <v>15.8</v>
      </c>
      <c r="W224">
        <v>15.8</v>
      </c>
      <c r="X224">
        <v>38.200000000000003</v>
      </c>
      <c r="Y224" s="32">
        <f t="shared" si="115"/>
        <v>0.29259259259259263</v>
      </c>
      <c r="Z224" s="15">
        <f t="shared" si="116"/>
        <v>0</v>
      </c>
      <c r="AA224">
        <v>0</v>
      </c>
      <c r="AB224">
        <v>2</v>
      </c>
      <c r="AC224">
        <v>1</v>
      </c>
      <c r="AD224" s="13">
        <f t="shared" si="117"/>
        <v>1</v>
      </c>
      <c r="AE224" s="13">
        <f t="shared" si="118"/>
        <v>0</v>
      </c>
      <c r="AF224" s="13">
        <f t="shared" si="119"/>
        <v>1</v>
      </c>
      <c r="AI224" s="17" t="str">
        <f t="shared" si="120"/>
        <v xml:space="preserve"> </v>
      </c>
      <c r="AJ224">
        <v>2</v>
      </c>
      <c r="AK224">
        <v>4</v>
      </c>
      <c r="AL224" s="32">
        <f t="shared" si="121"/>
        <v>0.46153846153846156</v>
      </c>
      <c r="AM224">
        <v>2</v>
      </c>
      <c r="AN224">
        <v>1</v>
      </c>
      <c r="AO224" s="33">
        <f t="shared" si="122"/>
        <v>0.23076923076923078</v>
      </c>
      <c r="AP224">
        <v>0</v>
      </c>
      <c r="AQ224">
        <v>4</v>
      </c>
      <c r="AR224" s="33">
        <f t="shared" si="123"/>
        <v>0.30769230769230771</v>
      </c>
      <c r="AS224" s="33">
        <f t="shared" si="124"/>
        <v>0.66666666666666663</v>
      </c>
      <c r="AU224">
        <v>12</v>
      </c>
      <c r="AV224">
        <v>6</v>
      </c>
      <c r="AW224">
        <v>4</v>
      </c>
      <c r="AX224" s="2">
        <v>26.3</v>
      </c>
      <c r="AZ224" s="2">
        <v>32</v>
      </c>
      <c r="BA224" s="2">
        <v>22.6</v>
      </c>
      <c r="BB224" s="21">
        <v>-1.335</v>
      </c>
      <c r="BD224" s="21">
        <v>-0.41899999999999998</v>
      </c>
      <c r="BE224" s="2">
        <v>24.4</v>
      </c>
      <c r="BF224" s="2">
        <v>27.5</v>
      </c>
      <c r="BG224" s="2">
        <v>23.1</v>
      </c>
      <c r="BH224" s="21">
        <v>-2.4510000000000001</v>
      </c>
      <c r="BI224" s="21">
        <v>-8.7259999999999991</v>
      </c>
      <c r="BK224" s="2">
        <v>0</v>
      </c>
      <c r="BM224" s="2">
        <v>0</v>
      </c>
      <c r="BO224" s="2">
        <v>0</v>
      </c>
      <c r="BQ224" s="2">
        <v>0</v>
      </c>
      <c r="BS224" s="2">
        <v>0</v>
      </c>
      <c r="BT224" s="32">
        <f t="shared" si="125"/>
        <v>0.1111111111111111</v>
      </c>
      <c r="BU224" s="34">
        <f t="shared" si="126"/>
        <v>0.90909090909090906</v>
      </c>
      <c r="BV224" s="35">
        <f t="shared" si="127"/>
        <v>920.20202020202009</v>
      </c>
      <c r="BW224" s="32">
        <f t="shared" si="128"/>
        <v>2.0202020202020166E-2</v>
      </c>
      <c r="BX224" s="36">
        <f t="shared" si="129"/>
        <v>3.7974683544303791</v>
      </c>
      <c r="BY224" s="37">
        <f t="shared" si="130"/>
        <v>3.7974683544303791</v>
      </c>
      <c r="BZ224" s="37">
        <f t="shared" si="131"/>
        <v>34.177215189873415</v>
      </c>
      <c r="CA224" s="37">
        <f t="shared" si="132"/>
        <v>41.772151898734172</v>
      </c>
      <c r="CB224" s="37">
        <f t="shared" si="133"/>
        <v>53.164556962025316</v>
      </c>
      <c r="CC224" s="37">
        <f t="shared" si="134"/>
        <v>68.35443037974683</v>
      </c>
      <c r="CD224" s="38">
        <f t="shared" si="135"/>
        <v>-15.189873417721515</v>
      </c>
      <c r="CE224" s="3">
        <v>1</v>
      </c>
      <c r="CF224" s="3">
        <v>1</v>
      </c>
      <c r="CG224" s="3">
        <v>8</v>
      </c>
      <c r="CH224" s="3">
        <v>10</v>
      </c>
      <c r="CI224" s="3">
        <v>3</v>
      </c>
      <c r="CJ224" s="3">
        <v>7</v>
      </c>
      <c r="CK224" s="3">
        <v>0</v>
      </c>
      <c r="CL224" s="3">
        <v>2</v>
      </c>
      <c r="CM224" s="20">
        <f t="shared" si="136"/>
        <v>-10.972873417721516</v>
      </c>
      <c r="CN224" s="37">
        <f t="shared" si="137"/>
        <v>1.5706806282722512</v>
      </c>
      <c r="CO224" s="37">
        <f t="shared" si="138"/>
        <v>1.5706806282722512</v>
      </c>
      <c r="CP224" s="37">
        <f t="shared" si="139"/>
        <v>31.413612565445025</v>
      </c>
      <c r="CQ224" s="37">
        <f t="shared" si="140"/>
        <v>28.272251308900522</v>
      </c>
      <c r="CR224" s="37">
        <f t="shared" si="141"/>
        <v>59.685863874345543</v>
      </c>
      <c r="CS224" s="37">
        <f t="shared" si="142"/>
        <v>62.827225130890049</v>
      </c>
      <c r="CT224" s="22">
        <f t="shared" si="143"/>
        <v>-12.048512161177008</v>
      </c>
      <c r="CU224" s="35">
        <v>1</v>
      </c>
      <c r="CV224" s="35">
        <v>1</v>
      </c>
      <c r="CW224" s="35">
        <v>19</v>
      </c>
      <c r="CX224" s="35">
        <v>17</v>
      </c>
      <c r="CY224" s="35">
        <v>6</v>
      </c>
      <c r="CZ224" s="35">
        <v>17</v>
      </c>
      <c r="DA224" s="35">
        <v>5</v>
      </c>
      <c r="DB224" s="35">
        <v>12</v>
      </c>
      <c r="DC224">
        <v>0</v>
      </c>
      <c r="DD224">
        <v>0</v>
      </c>
      <c r="DE224" s="35">
        <f t="shared" si="144"/>
        <v>0</v>
      </c>
      <c r="DF224" s="36">
        <f t="shared" si="145"/>
        <v>0</v>
      </c>
      <c r="DG224" s="37">
        <f t="shared" si="146"/>
        <v>0</v>
      </c>
      <c r="DH224" s="37">
        <f t="shared" si="147"/>
        <v>0</v>
      </c>
      <c r="DI224" s="2">
        <v>12.8</v>
      </c>
      <c r="DJ224">
        <v>1</v>
      </c>
      <c r="DK224">
        <v>0</v>
      </c>
      <c r="DL224">
        <v>0</v>
      </c>
      <c r="DM224">
        <v>11</v>
      </c>
      <c r="DN224">
        <v>12</v>
      </c>
      <c r="DO224">
        <v>-2.9</v>
      </c>
      <c r="DP224">
        <v>9</v>
      </c>
      <c r="DQ224">
        <v>12</v>
      </c>
      <c r="DR224">
        <v>-1.6</v>
      </c>
      <c r="DS224">
        <v>7</v>
      </c>
      <c r="DT224">
        <v>6</v>
      </c>
      <c r="DU224">
        <v>-2</v>
      </c>
      <c r="DV224" s="39">
        <v>0.1</v>
      </c>
      <c r="DW224" s="39">
        <v>0.1</v>
      </c>
      <c r="DX224" s="39">
        <v>0</v>
      </c>
      <c r="DY224" s="39">
        <v>0</v>
      </c>
      <c r="DZ224" s="39">
        <v>0.1</v>
      </c>
      <c r="EA224" s="39">
        <v>0.1</v>
      </c>
    </row>
    <row r="225" spans="1:131" x14ac:dyDescent="0.2">
      <c r="A225" s="12" t="s">
        <v>336</v>
      </c>
      <c r="B225" s="12" t="s">
        <v>1219</v>
      </c>
      <c r="C225" t="s">
        <v>1218</v>
      </c>
      <c r="D225" t="s">
        <v>139</v>
      </c>
      <c r="E225" s="12" t="s">
        <v>123</v>
      </c>
      <c r="F225">
        <v>50</v>
      </c>
      <c r="G225">
        <v>4</v>
      </c>
      <c r="H225">
        <v>2</v>
      </c>
      <c r="I225" s="31">
        <f t="shared" si="111"/>
        <v>6</v>
      </c>
      <c r="J225">
        <v>1</v>
      </c>
      <c r="K225">
        <v>0</v>
      </c>
      <c r="L225" s="16">
        <f t="shared" si="112"/>
        <v>0.8972708013125994</v>
      </c>
      <c r="M225" s="15">
        <v>5</v>
      </c>
      <c r="N225" s="15">
        <v>1</v>
      </c>
      <c r="O225" s="15">
        <v>0</v>
      </c>
      <c r="P225">
        <v>67</v>
      </c>
      <c r="Q225">
        <v>20</v>
      </c>
      <c r="R225">
        <v>12</v>
      </c>
      <c r="S225" s="13">
        <f t="shared" si="113"/>
        <v>5.9701492537313432E-2</v>
      </c>
      <c r="T225" s="13">
        <f t="shared" si="114"/>
        <v>4.0404040404040407E-2</v>
      </c>
      <c r="U225" s="2">
        <v>401.21666666670001</v>
      </c>
      <c r="V225" s="2">
        <v>8.0166666667000008</v>
      </c>
      <c r="W225">
        <v>7.99</v>
      </c>
      <c r="X225">
        <v>39.880000000000003</v>
      </c>
      <c r="Y225" s="32">
        <f t="shared" si="115"/>
        <v>0.16691038228535615</v>
      </c>
      <c r="Z225" s="15">
        <f t="shared" si="116"/>
        <v>19</v>
      </c>
      <c r="AA225">
        <v>13</v>
      </c>
      <c r="AB225">
        <v>35</v>
      </c>
      <c r="AC225">
        <v>39</v>
      </c>
      <c r="AD225" s="13">
        <f t="shared" si="117"/>
        <v>0.5</v>
      </c>
      <c r="AE225" s="13">
        <f t="shared" si="118"/>
        <v>0.125</v>
      </c>
      <c r="AF225" s="13">
        <f t="shared" si="119"/>
        <v>0.625</v>
      </c>
      <c r="AG225">
        <v>54</v>
      </c>
      <c r="AH225">
        <v>75</v>
      </c>
      <c r="AI225" s="17">
        <f t="shared" si="120"/>
        <v>0.41860465116279072</v>
      </c>
      <c r="AJ225">
        <v>40</v>
      </c>
      <c r="AK225">
        <v>53</v>
      </c>
      <c r="AL225" s="32">
        <f t="shared" si="121"/>
        <v>0.26956521739130435</v>
      </c>
      <c r="AM225">
        <v>70</v>
      </c>
      <c r="AN225">
        <v>69</v>
      </c>
      <c r="AO225" s="33">
        <f t="shared" si="122"/>
        <v>0.40289855072463771</v>
      </c>
      <c r="AP225">
        <v>55</v>
      </c>
      <c r="AQ225">
        <v>58</v>
      </c>
      <c r="AR225" s="33">
        <f t="shared" si="123"/>
        <v>0.32753623188405795</v>
      </c>
      <c r="AS225" s="33">
        <f t="shared" si="124"/>
        <v>0.40086206896551724</v>
      </c>
      <c r="AT225">
        <v>3</v>
      </c>
      <c r="AU225">
        <v>134</v>
      </c>
      <c r="AV225">
        <v>149</v>
      </c>
      <c r="AW225">
        <v>98</v>
      </c>
      <c r="AX225" s="2">
        <v>27.3</v>
      </c>
      <c r="AY225" s="3">
        <v>13</v>
      </c>
      <c r="AZ225" s="2">
        <v>31.9</v>
      </c>
      <c r="BA225" s="2">
        <v>24.2</v>
      </c>
      <c r="BB225" s="21">
        <v>-1.0999999999999999E-2</v>
      </c>
      <c r="BC225">
        <v>11</v>
      </c>
      <c r="BD225" s="21">
        <v>-0.63800000000000001</v>
      </c>
      <c r="BE225" s="2">
        <v>26</v>
      </c>
      <c r="BF225" s="2">
        <v>32.6</v>
      </c>
      <c r="BG225" s="2">
        <v>19.600000000000001</v>
      </c>
      <c r="BH225" s="21">
        <v>-1.5310000000000001</v>
      </c>
      <c r="BI225" s="21">
        <v>-14.551</v>
      </c>
      <c r="BJ225" t="s">
        <v>1533</v>
      </c>
      <c r="BK225" s="2">
        <v>45</v>
      </c>
      <c r="BL225" t="s">
        <v>2069</v>
      </c>
      <c r="BM225" s="2">
        <v>29.4</v>
      </c>
      <c r="BN225" t="s">
        <v>1011</v>
      </c>
      <c r="BO225" s="2">
        <v>21.9</v>
      </c>
      <c r="BP225" t="s">
        <v>3613</v>
      </c>
      <c r="BQ225" s="2">
        <v>33.299999999999997</v>
      </c>
      <c r="BR225" t="s">
        <v>1185</v>
      </c>
      <c r="BS225" s="2">
        <v>32.299999999999997</v>
      </c>
      <c r="BT225" s="32">
        <f t="shared" si="125"/>
        <v>5.2631578947368418E-2</v>
      </c>
      <c r="BU225" s="34">
        <f t="shared" si="126"/>
        <v>0.9285714285714286</v>
      </c>
      <c r="BV225" s="35">
        <f t="shared" si="127"/>
        <v>933.83458646616543</v>
      </c>
      <c r="BW225" s="32">
        <f t="shared" si="128"/>
        <v>-1.8796992481202979E-2</v>
      </c>
      <c r="BX225" s="36">
        <f t="shared" si="129"/>
        <v>1.1975051975002182</v>
      </c>
      <c r="BY225" s="37">
        <f t="shared" si="130"/>
        <v>2.0956340956253818</v>
      </c>
      <c r="BZ225" s="37">
        <f t="shared" si="131"/>
        <v>22.752598752504145</v>
      </c>
      <c r="CA225" s="37">
        <f t="shared" si="132"/>
        <v>29.338877338755346</v>
      </c>
      <c r="CB225" s="37">
        <f t="shared" si="133"/>
        <v>42.511434511257747</v>
      </c>
      <c r="CC225" s="37">
        <f t="shared" si="134"/>
        <v>57.330561330322944</v>
      </c>
      <c r="CD225" s="38">
        <f t="shared" si="135"/>
        <v>-14.819126819065197</v>
      </c>
      <c r="CE225" s="3">
        <v>8</v>
      </c>
      <c r="CF225" s="3">
        <v>14</v>
      </c>
      <c r="CG225" s="3">
        <v>144</v>
      </c>
      <c r="CH225" s="3">
        <v>182</v>
      </c>
      <c r="CI225" s="3">
        <v>58</v>
      </c>
      <c r="CJ225" s="3">
        <v>63</v>
      </c>
      <c r="CK225" s="3">
        <v>124</v>
      </c>
      <c r="CL225" s="3">
        <v>74</v>
      </c>
      <c r="CM225" s="20">
        <f t="shared" si="136"/>
        <v>1.3831835257623872</v>
      </c>
      <c r="CN225" s="37">
        <f t="shared" si="137"/>
        <v>1.8054162487462384</v>
      </c>
      <c r="CO225" s="37">
        <f t="shared" si="138"/>
        <v>2.9488465396188559</v>
      </c>
      <c r="CP225" s="37">
        <f t="shared" si="139"/>
        <v>26.419257773319956</v>
      </c>
      <c r="CQ225" s="37">
        <f t="shared" si="140"/>
        <v>34.633901705115342</v>
      </c>
      <c r="CR225" s="37">
        <f t="shared" si="141"/>
        <v>47.693079237713135</v>
      </c>
      <c r="CS225" s="37">
        <f t="shared" si="142"/>
        <v>64.543630892678038</v>
      </c>
      <c r="CT225" s="22">
        <f t="shared" si="143"/>
        <v>2.0314248358997062</v>
      </c>
      <c r="CU225" s="35">
        <v>60</v>
      </c>
      <c r="CV225" s="35">
        <v>98</v>
      </c>
      <c r="CW225" s="35">
        <v>818</v>
      </c>
      <c r="CX225" s="35">
        <v>1053</v>
      </c>
      <c r="CY225" s="35">
        <v>312</v>
      </c>
      <c r="CZ225" s="35">
        <v>459</v>
      </c>
      <c r="DA225" s="35">
        <v>535</v>
      </c>
      <c r="DB225" s="35">
        <v>395</v>
      </c>
      <c r="DC225">
        <v>2</v>
      </c>
      <c r="DD225">
        <v>0</v>
      </c>
      <c r="DE225" s="35">
        <f t="shared" si="144"/>
        <v>-2</v>
      </c>
      <c r="DF225" s="36">
        <f t="shared" si="145"/>
        <v>0.29937629937505456</v>
      </c>
      <c r="DG225" s="37">
        <f t="shared" si="146"/>
        <v>0</v>
      </c>
      <c r="DH225" s="37">
        <f t="shared" si="147"/>
        <v>-0.29937629937505456</v>
      </c>
      <c r="DI225" s="2">
        <v>254.8</v>
      </c>
      <c r="DJ225">
        <v>5</v>
      </c>
      <c r="DK225">
        <v>8</v>
      </c>
      <c r="DL225">
        <v>0.7</v>
      </c>
      <c r="DM225">
        <v>190</v>
      </c>
      <c r="DN225">
        <v>239</v>
      </c>
      <c r="DO225">
        <v>3.6</v>
      </c>
      <c r="DP225">
        <v>140</v>
      </c>
      <c r="DQ225">
        <v>156</v>
      </c>
      <c r="DR225">
        <v>6.8</v>
      </c>
      <c r="DS225">
        <v>97</v>
      </c>
      <c r="DT225">
        <v>121</v>
      </c>
      <c r="DU225">
        <v>2.7</v>
      </c>
      <c r="DV225" s="39">
        <v>-3.1</v>
      </c>
      <c r="DW225" s="39">
        <v>-3.1</v>
      </c>
      <c r="DX225" s="39">
        <v>0.30000000000000004</v>
      </c>
      <c r="DY225" s="39">
        <v>-0.7</v>
      </c>
      <c r="DZ225" s="39">
        <v>3.6</v>
      </c>
      <c r="EA225" s="39">
        <v>0.1</v>
      </c>
    </row>
    <row r="226" spans="1:131" x14ac:dyDescent="0.2">
      <c r="A226" s="12" t="s">
        <v>743</v>
      </c>
      <c r="B226" s="12" t="s">
        <v>1219</v>
      </c>
      <c r="C226" t="s">
        <v>1221</v>
      </c>
      <c r="D226" t="s">
        <v>343</v>
      </c>
      <c r="E226" s="12" t="s">
        <v>178</v>
      </c>
      <c r="F226">
        <v>80</v>
      </c>
      <c r="G226">
        <v>6</v>
      </c>
      <c r="H226">
        <v>15</v>
      </c>
      <c r="I226" s="31">
        <f t="shared" si="111"/>
        <v>21</v>
      </c>
      <c r="J226">
        <v>6</v>
      </c>
      <c r="K226">
        <v>9</v>
      </c>
      <c r="L226" s="16">
        <f t="shared" si="112"/>
        <v>1.1065573770491481</v>
      </c>
      <c r="M226" s="15">
        <v>6</v>
      </c>
      <c r="N226" s="15">
        <v>4</v>
      </c>
      <c r="O226" s="15">
        <v>9</v>
      </c>
      <c r="P226">
        <v>93</v>
      </c>
      <c r="Q226">
        <v>29</v>
      </c>
      <c r="R226">
        <v>59</v>
      </c>
      <c r="S226" s="13">
        <f t="shared" si="113"/>
        <v>6.4516129032258063E-2</v>
      </c>
      <c r="T226" s="13">
        <f t="shared" si="114"/>
        <v>3.3149171270718231E-2</v>
      </c>
      <c r="U226" s="2">
        <v>1138.6666666666999</v>
      </c>
      <c r="V226" s="2">
        <v>14.233333333299999</v>
      </c>
      <c r="W226">
        <v>13.82</v>
      </c>
      <c r="X226">
        <v>35.869999999999997</v>
      </c>
      <c r="Y226" s="32">
        <f t="shared" si="115"/>
        <v>0.27812437110082511</v>
      </c>
      <c r="Z226" s="15">
        <f t="shared" si="116"/>
        <v>62.111111111111114</v>
      </c>
      <c r="AA226">
        <v>90</v>
      </c>
      <c r="AB226">
        <v>54</v>
      </c>
      <c r="AC226">
        <v>118</v>
      </c>
      <c r="AD226" s="13">
        <f t="shared" si="117"/>
        <v>0.1111111111111111</v>
      </c>
      <c r="AE226" s="13">
        <f t="shared" si="118"/>
        <v>0.24074074074074073</v>
      </c>
      <c r="AF226" s="13">
        <f t="shared" si="119"/>
        <v>0.35185185185185186</v>
      </c>
      <c r="AI226" s="17" t="str">
        <f t="shared" si="120"/>
        <v xml:space="preserve"> </v>
      </c>
      <c r="AJ226">
        <v>155</v>
      </c>
      <c r="AK226">
        <v>159</v>
      </c>
      <c r="AL226" s="32">
        <f t="shared" si="121"/>
        <v>0.36725146198830411</v>
      </c>
      <c r="AM226">
        <v>153</v>
      </c>
      <c r="AN226">
        <v>123</v>
      </c>
      <c r="AO226" s="33">
        <f t="shared" si="122"/>
        <v>0.32280701754385965</v>
      </c>
      <c r="AP226">
        <v>139</v>
      </c>
      <c r="AQ226">
        <v>126</v>
      </c>
      <c r="AR226" s="33">
        <f t="shared" si="123"/>
        <v>0.30994152046783624</v>
      </c>
      <c r="AS226" s="33">
        <f t="shared" si="124"/>
        <v>0.53220338983050852</v>
      </c>
      <c r="AT226">
        <v>6</v>
      </c>
      <c r="AU226">
        <v>402</v>
      </c>
      <c r="AV226">
        <v>427</v>
      </c>
      <c r="AW226">
        <v>313</v>
      </c>
      <c r="AX226" s="2">
        <v>27.5</v>
      </c>
      <c r="AY226" s="3">
        <v>6</v>
      </c>
      <c r="AZ226" s="2">
        <v>32.700000000000003</v>
      </c>
      <c r="BA226" s="2">
        <v>24</v>
      </c>
      <c r="BB226" s="21">
        <v>-0.432</v>
      </c>
      <c r="BC226">
        <v>5</v>
      </c>
      <c r="BD226" s="21">
        <v>-0.03</v>
      </c>
      <c r="BE226" s="2">
        <v>25.5</v>
      </c>
      <c r="BF226" s="2">
        <v>28.5</v>
      </c>
      <c r="BG226" s="2">
        <v>24.5</v>
      </c>
      <c r="BH226" s="21">
        <v>-0.17400000000000002</v>
      </c>
      <c r="BI226" s="21">
        <v>-3.5019999999999998</v>
      </c>
      <c r="BJ226" t="s">
        <v>995</v>
      </c>
      <c r="BK226" s="2">
        <v>30.9</v>
      </c>
      <c r="BL226" t="s">
        <v>3672</v>
      </c>
      <c r="BM226" s="2">
        <v>26</v>
      </c>
      <c r="BN226" t="s">
        <v>3218</v>
      </c>
      <c r="BO226" s="2">
        <v>26</v>
      </c>
      <c r="BP226" t="s">
        <v>342</v>
      </c>
      <c r="BQ226" s="2">
        <v>27.4</v>
      </c>
      <c r="BR226" t="s">
        <v>1191</v>
      </c>
      <c r="BS226" s="2">
        <v>22.7</v>
      </c>
      <c r="BT226" s="32">
        <f t="shared" si="125"/>
        <v>9.6601073345259386E-2</v>
      </c>
      <c r="BU226" s="34">
        <f t="shared" si="126"/>
        <v>0.9168278529980658</v>
      </c>
      <c r="BV226" s="35">
        <f t="shared" si="127"/>
        <v>926.4879603325918</v>
      </c>
      <c r="BW226" s="32">
        <f t="shared" si="128"/>
        <v>1.3428926343325182E-2</v>
      </c>
      <c r="BX226" s="36">
        <f t="shared" si="129"/>
        <v>2.8454332552759851</v>
      </c>
      <c r="BY226" s="37">
        <f t="shared" si="130"/>
        <v>2.2658079625345806</v>
      </c>
      <c r="BZ226" s="37">
        <f t="shared" si="131"/>
        <v>29.455503512949548</v>
      </c>
      <c r="CA226" s="37">
        <f t="shared" si="132"/>
        <v>27.242388758846001</v>
      </c>
      <c r="CB226" s="37">
        <f t="shared" si="133"/>
        <v>52.218969555157422</v>
      </c>
      <c r="CC226" s="37">
        <f t="shared" si="134"/>
        <v>52.060889929864317</v>
      </c>
      <c r="CD226" s="38">
        <f t="shared" si="135"/>
        <v>0.15807962529310515</v>
      </c>
      <c r="CE226" s="3">
        <v>54</v>
      </c>
      <c r="CF226" s="3">
        <v>43</v>
      </c>
      <c r="CG226" s="3">
        <v>505</v>
      </c>
      <c r="CH226" s="3">
        <v>474</v>
      </c>
      <c r="CI226" s="3">
        <v>163</v>
      </c>
      <c r="CJ226" s="3">
        <v>211</v>
      </c>
      <c r="CK226" s="3">
        <v>260</v>
      </c>
      <c r="CL226" s="3">
        <v>269</v>
      </c>
      <c r="CM226" s="20">
        <f t="shared" si="136"/>
        <v>2.7671982693609003</v>
      </c>
      <c r="CN226" s="37">
        <f t="shared" si="137"/>
        <v>2.1745190967382215</v>
      </c>
      <c r="CO226" s="37">
        <f t="shared" si="138"/>
        <v>2.780875383328687</v>
      </c>
      <c r="CP226" s="37">
        <f t="shared" si="139"/>
        <v>28.268748257596876</v>
      </c>
      <c r="CQ226" s="37">
        <f t="shared" si="140"/>
        <v>29.188737106216898</v>
      </c>
      <c r="CR226" s="37">
        <f t="shared" si="141"/>
        <v>50.975745748536383</v>
      </c>
      <c r="CS226" s="37">
        <f t="shared" si="142"/>
        <v>56.182046278226935</v>
      </c>
      <c r="CT226" s="22">
        <f t="shared" si="143"/>
        <v>5.3643801549836567</v>
      </c>
      <c r="CU226" s="35">
        <v>104</v>
      </c>
      <c r="CV226" s="35">
        <v>133</v>
      </c>
      <c r="CW226" s="35">
        <v>1248</v>
      </c>
      <c r="CX226" s="35">
        <v>1263</v>
      </c>
      <c r="CY226" s="35">
        <v>531</v>
      </c>
      <c r="CZ226" s="35">
        <v>550</v>
      </c>
      <c r="DA226" s="35">
        <v>741</v>
      </c>
      <c r="DB226" s="35">
        <v>555</v>
      </c>
      <c r="DC226">
        <v>11</v>
      </c>
      <c r="DD226">
        <v>12</v>
      </c>
      <c r="DE226" s="35">
        <f t="shared" si="144"/>
        <v>1</v>
      </c>
      <c r="DF226" s="36">
        <f t="shared" si="145"/>
        <v>0.57962529274140429</v>
      </c>
      <c r="DG226" s="37">
        <f t="shared" si="146"/>
        <v>0.63231850117244104</v>
      </c>
      <c r="DH226" s="37">
        <f t="shared" si="147"/>
        <v>5.269320843103676E-2</v>
      </c>
      <c r="DI226" s="2">
        <v>650.9</v>
      </c>
      <c r="DJ226">
        <v>34</v>
      </c>
      <c r="DK226">
        <v>22</v>
      </c>
      <c r="DL226">
        <v>14.8</v>
      </c>
      <c r="DM226">
        <v>563</v>
      </c>
      <c r="DN226">
        <v>535</v>
      </c>
      <c r="DO226">
        <v>2.5</v>
      </c>
      <c r="DP226">
        <v>405</v>
      </c>
      <c r="DQ226">
        <v>389</v>
      </c>
      <c r="DR226">
        <v>0.2</v>
      </c>
      <c r="DS226">
        <v>314</v>
      </c>
      <c r="DT226">
        <v>280</v>
      </c>
      <c r="DU226">
        <v>0.4</v>
      </c>
      <c r="DV226" s="39">
        <v>9</v>
      </c>
      <c r="DW226" s="39">
        <v>9</v>
      </c>
      <c r="DX226" s="39">
        <v>-1.4</v>
      </c>
      <c r="DY226" s="39">
        <v>-1.2</v>
      </c>
      <c r="DZ226" s="39">
        <v>-0.8</v>
      </c>
      <c r="EA226" s="39">
        <v>5.5</v>
      </c>
    </row>
    <row r="227" spans="1:131" x14ac:dyDescent="0.2">
      <c r="A227" s="12" t="s">
        <v>1225</v>
      </c>
      <c r="B227" s="12" t="s">
        <v>1226</v>
      </c>
      <c r="C227" t="s">
        <v>1224</v>
      </c>
      <c r="D227" t="s">
        <v>367</v>
      </c>
      <c r="E227" s="12" t="s">
        <v>178</v>
      </c>
      <c r="F227">
        <v>59</v>
      </c>
      <c r="G227">
        <v>2</v>
      </c>
      <c r="H227">
        <v>12</v>
      </c>
      <c r="I227" s="31">
        <f t="shared" si="111"/>
        <v>14</v>
      </c>
      <c r="J227">
        <v>2</v>
      </c>
      <c r="K227">
        <v>9</v>
      </c>
      <c r="L227" s="16">
        <f t="shared" si="112"/>
        <v>0.84071460741630388</v>
      </c>
      <c r="M227" s="15">
        <v>2</v>
      </c>
      <c r="N227" s="15">
        <v>3</v>
      </c>
      <c r="O227" s="15">
        <v>9</v>
      </c>
      <c r="P227">
        <v>52</v>
      </c>
      <c r="Q227">
        <v>30</v>
      </c>
      <c r="R227">
        <v>39</v>
      </c>
      <c r="S227" s="13">
        <f t="shared" si="113"/>
        <v>3.8461538461538464E-2</v>
      </c>
      <c r="T227" s="13">
        <f t="shared" si="114"/>
        <v>1.6528925619834711E-2</v>
      </c>
      <c r="U227" s="2">
        <v>999.15</v>
      </c>
      <c r="V227" s="2">
        <v>16.933333333299998</v>
      </c>
      <c r="W227">
        <v>16.28</v>
      </c>
      <c r="X227">
        <v>31.06</v>
      </c>
      <c r="Y227" s="32">
        <f t="shared" si="115"/>
        <v>0.34389522602450356</v>
      </c>
      <c r="Z227" s="15">
        <f t="shared" si="116"/>
        <v>25.333333333333336</v>
      </c>
      <c r="AA227">
        <v>104</v>
      </c>
      <c r="AB227">
        <v>171</v>
      </c>
      <c r="AC227">
        <v>96</v>
      </c>
      <c r="AD227" s="13">
        <f t="shared" si="117"/>
        <v>5.5555555555555552E-2</v>
      </c>
      <c r="AE227" s="13">
        <f t="shared" si="118"/>
        <v>0.33333333333333331</v>
      </c>
      <c r="AF227" s="13">
        <f t="shared" si="119"/>
        <v>0.38888888888888884</v>
      </c>
      <c r="AI227" s="17" t="str">
        <f t="shared" si="120"/>
        <v xml:space="preserve"> </v>
      </c>
      <c r="AJ227">
        <v>114</v>
      </c>
      <c r="AK227">
        <v>122</v>
      </c>
      <c r="AL227" s="32">
        <f t="shared" si="121"/>
        <v>0.23694779116465864</v>
      </c>
      <c r="AM227">
        <v>193</v>
      </c>
      <c r="AN227">
        <v>163</v>
      </c>
      <c r="AO227" s="33">
        <f t="shared" si="122"/>
        <v>0.35742971887550201</v>
      </c>
      <c r="AP227">
        <v>195</v>
      </c>
      <c r="AQ227">
        <v>209</v>
      </c>
      <c r="AR227" s="33">
        <f t="shared" si="123"/>
        <v>0.40562248995983935</v>
      </c>
      <c r="AS227" s="33">
        <f t="shared" si="124"/>
        <v>0.39864864864864863</v>
      </c>
      <c r="AT227">
        <v>1</v>
      </c>
      <c r="AU227">
        <v>320</v>
      </c>
      <c r="AV227">
        <v>414</v>
      </c>
      <c r="AW227">
        <v>311</v>
      </c>
      <c r="AX227" s="2">
        <v>28.8</v>
      </c>
      <c r="AY227" s="3">
        <v>4</v>
      </c>
      <c r="AZ227" s="2">
        <v>33</v>
      </c>
      <c r="BA227" s="2">
        <v>26</v>
      </c>
      <c r="BB227" s="21">
        <v>0.86899999999999999</v>
      </c>
      <c r="BC227">
        <v>2</v>
      </c>
      <c r="BD227" s="21">
        <v>0.77600000000000002</v>
      </c>
      <c r="BE227" s="2">
        <v>28.8</v>
      </c>
      <c r="BF227" s="2">
        <v>38.4</v>
      </c>
      <c r="BG227" s="2">
        <v>25.5</v>
      </c>
      <c r="BH227" s="21">
        <v>2.1429999999999998</v>
      </c>
      <c r="BI227" s="21">
        <v>-5.96</v>
      </c>
      <c r="BJ227" t="s">
        <v>1481</v>
      </c>
      <c r="BK227" s="2">
        <v>32.299999999999997</v>
      </c>
      <c r="BL227" t="s">
        <v>2849</v>
      </c>
      <c r="BM227" s="2">
        <v>32.299999999999997</v>
      </c>
      <c r="BN227" t="s">
        <v>1064</v>
      </c>
      <c r="BO227" s="2">
        <v>29.8</v>
      </c>
      <c r="BP227" t="s">
        <v>2341</v>
      </c>
      <c r="BQ227" s="2">
        <v>62.2</v>
      </c>
      <c r="BR227" t="s">
        <v>1550</v>
      </c>
      <c r="BS227" s="2">
        <v>25.9</v>
      </c>
      <c r="BT227" s="32">
        <f t="shared" si="125"/>
        <v>7.8947368421052627E-2</v>
      </c>
      <c r="BU227" s="34">
        <f t="shared" si="126"/>
        <v>0.9358490566037736</v>
      </c>
      <c r="BV227" s="35">
        <f t="shared" si="127"/>
        <v>943.74379344587896</v>
      </c>
      <c r="BW227" s="32">
        <f t="shared" si="128"/>
        <v>1.4796425024826226E-2</v>
      </c>
      <c r="BX227" s="36">
        <f t="shared" si="129"/>
        <v>2.1620178833620565</v>
      </c>
      <c r="BY227" s="37">
        <f t="shared" si="130"/>
        <v>2.0419057787308317</v>
      </c>
      <c r="BZ227" s="37">
        <f t="shared" si="131"/>
        <v>27.385559855919386</v>
      </c>
      <c r="CA227" s="37">
        <f t="shared" si="132"/>
        <v>31.829707727274723</v>
      </c>
      <c r="CB227" s="37">
        <f t="shared" si="133"/>
        <v>52.0685973576362</v>
      </c>
      <c r="CC227" s="37">
        <f t="shared" si="134"/>
        <v>65.521153076333434</v>
      </c>
      <c r="CD227" s="38">
        <f t="shared" si="135"/>
        <v>-13.452555718697234</v>
      </c>
      <c r="CE227" s="3">
        <v>36</v>
      </c>
      <c r="CF227" s="3">
        <v>34</v>
      </c>
      <c r="CG227" s="3">
        <v>420</v>
      </c>
      <c r="CH227" s="3">
        <v>496</v>
      </c>
      <c r="CI227" s="3">
        <v>185</v>
      </c>
      <c r="CJ227" s="3">
        <v>238</v>
      </c>
      <c r="CK227" s="3">
        <v>323</v>
      </c>
      <c r="CL227" s="3">
        <v>226</v>
      </c>
      <c r="CM227" s="20">
        <f t="shared" si="136"/>
        <v>-4.3741232862647994</v>
      </c>
      <c r="CN227" s="37">
        <f t="shared" si="137"/>
        <v>2.3573837406004783</v>
      </c>
      <c r="CO227" s="37">
        <f t="shared" si="138"/>
        <v>2.3573837406004783</v>
      </c>
      <c r="CP227" s="37">
        <f t="shared" si="139"/>
        <v>26.84798149017211</v>
      </c>
      <c r="CQ227" s="37">
        <f t="shared" si="140"/>
        <v>30.056642692656094</v>
      </c>
      <c r="CR227" s="37">
        <f t="shared" si="141"/>
        <v>51.436803562268764</v>
      </c>
      <c r="CS227" s="37">
        <f t="shared" si="142"/>
        <v>58.247023257336807</v>
      </c>
      <c r="CT227" s="22">
        <f t="shared" si="143"/>
        <v>-6.6423360236291913</v>
      </c>
      <c r="CU227" s="35">
        <v>72</v>
      </c>
      <c r="CV227" s="35">
        <v>72</v>
      </c>
      <c r="CW227" s="35">
        <v>748</v>
      </c>
      <c r="CX227" s="35">
        <v>846</v>
      </c>
      <c r="CY227" s="35">
        <v>342</v>
      </c>
      <c r="CZ227" s="35">
        <v>348</v>
      </c>
      <c r="DA227" s="35">
        <v>513</v>
      </c>
      <c r="DB227" s="35">
        <v>409</v>
      </c>
      <c r="DC227">
        <v>19</v>
      </c>
      <c r="DD227">
        <v>17</v>
      </c>
      <c r="DE227" s="35">
        <f t="shared" si="144"/>
        <v>-2</v>
      </c>
      <c r="DF227" s="36">
        <f t="shared" si="145"/>
        <v>1.1410649939966409</v>
      </c>
      <c r="DG227" s="37">
        <f t="shared" si="146"/>
        <v>1.0209528893654158</v>
      </c>
      <c r="DH227" s="37">
        <f t="shared" si="147"/>
        <v>-0.12011210463122536</v>
      </c>
      <c r="DI227" s="2">
        <v>587.29999999999995</v>
      </c>
      <c r="DJ227">
        <v>24</v>
      </c>
      <c r="DK227">
        <v>21</v>
      </c>
      <c r="DL227">
        <v>-1.1000000000000001</v>
      </c>
      <c r="DM227">
        <v>517</v>
      </c>
      <c r="DN227">
        <v>654</v>
      </c>
      <c r="DO227">
        <v>-3.3</v>
      </c>
      <c r="DP227">
        <v>389</v>
      </c>
      <c r="DQ227">
        <v>463</v>
      </c>
      <c r="DR227">
        <v>-2.8</v>
      </c>
      <c r="DS227">
        <v>279</v>
      </c>
      <c r="DT227">
        <v>321</v>
      </c>
      <c r="DU227">
        <v>-1.9</v>
      </c>
      <c r="DV227" s="39">
        <v>-3.9</v>
      </c>
      <c r="DW227" s="39">
        <v>-3.9</v>
      </c>
      <c r="DX227" s="39">
        <v>0.8</v>
      </c>
      <c r="DY227" s="39">
        <v>0.7</v>
      </c>
      <c r="DZ227" s="39">
        <v>2.5</v>
      </c>
      <c r="EA227" s="39">
        <v>0.1</v>
      </c>
    </row>
    <row r="228" spans="1:131" x14ac:dyDescent="0.2">
      <c r="A228" s="12" t="s">
        <v>910</v>
      </c>
      <c r="B228" s="12" t="s">
        <v>1230</v>
      </c>
      <c r="C228" t="s">
        <v>1229</v>
      </c>
      <c r="D228" t="s">
        <v>122</v>
      </c>
      <c r="E228" s="12" t="s">
        <v>170</v>
      </c>
      <c r="F228">
        <v>18</v>
      </c>
      <c r="G228">
        <v>0</v>
      </c>
      <c r="H228">
        <v>2</v>
      </c>
      <c r="I228" s="31">
        <f t="shared" si="111"/>
        <v>2</v>
      </c>
      <c r="J228">
        <v>1</v>
      </c>
      <c r="K228">
        <v>1</v>
      </c>
      <c r="L228" s="16">
        <f t="shared" si="112"/>
        <v>0.88680872028553104</v>
      </c>
      <c r="M228" s="15">
        <v>0</v>
      </c>
      <c r="N228" s="15">
        <v>1</v>
      </c>
      <c r="O228" s="15">
        <v>1</v>
      </c>
      <c r="P228">
        <v>19</v>
      </c>
      <c r="Q228">
        <v>2</v>
      </c>
      <c r="R228">
        <v>4</v>
      </c>
      <c r="S228" s="13">
        <f t="shared" si="113"/>
        <v>0</v>
      </c>
      <c r="T228" s="13">
        <f t="shared" si="114"/>
        <v>0</v>
      </c>
      <c r="U228" s="2">
        <v>135.3166666667</v>
      </c>
      <c r="V228" s="2">
        <v>7.5166666666999999</v>
      </c>
      <c r="W228">
        <v>7.51</v>
      </c>
      <c r="X228">
        <v>39.79</v>
      </c>
      <c r="Y228" s="32">
        <f t="shared" si="115"/>
        <v>0.15877378435517972</v>
      </c>
      <c r="Z228" s="15">
        <f t="shared" si="116"/>
        <v>30.5</v>
      </c>
      <c r="AA228">
        <v>4</v>
      </c>
      <c r="AB228">
        <v>7</v>
      </c>
      <c r="AC228">
        <v>15</v>
      </c>
      <c r="AD228" s="13">
        <f t="shared" si="117"/>
        <v>0</v>
      </c>
      <c r="AE228" s="13">
        <f t="shared" si="118"/>
        <v>1</v>
      </c>
      <c r="AF228" s="13">
        <f t="shared" si="119"/>
        <v>1</v>
      </c>
      <c r="AG228">
        <v>51</v>
      </c>
      <c r="AH228">
        <v>45</v>
      </c>
      <c r="AI228" s="17">
        <f t="shared" si="120"/>
        <v>0.53125</v>
      </c>
      <c r="AJ228">
        <v>13</v>
      </c>
      <c r="AK228">
        <v>16</v>
      </c>
      <c r="AL228" s="32">
        <f t="shared" si="121"/>
        <v>0.25438596491228072</v>
      </c>
      <c r="AM228">
        <v>21</v>
      </c>
      <c r="AN228">
        <v>19</v>
      </c>
      <c r="AO228" s="33">
        <f t="shared" si="122"/>
        <v>0.35087719298245612</v>
      </c>
      <c r="AP228">
        <v>27</v>
      </c>
      <c r="AQ228">
        <v>18</v>
      </c>
      <c r="AR228" s="33">
        <f t="shared" si="123"/>
        <v>0.39473684210526316</v>
      </c>
      <c r="AS228" s="33">
        <f t="shared" si="124"/>
        <v>0.42028985507246375</v>
      </c>
      <c r="AU228">
        <v>51</v>
      </c>
      <c r="AV228">
        <v>49</v>
      </c>
      <c r="AW228">
        <v>35</v>
      </c>
      <c r="AX228" s="2">
        <v>26.6</v>
      </c>
      <c r="AZ228" s="2">
        <v>32.1</v>
      </c>
      <c r="BA228" s="2">
        <v>22.9</v>
      </c>
      <c r="BB228" s="21">
        <v>-1.3169999999999999</v>
      </c>
      <c r="BD228" s="21">
        <v>-0.36199999999999999</v>
      </c>
      <c r="BE228" s="2">
        <v>26.4</v>
      </c>
      <c r="BF228" s="2">
        <v>31.7</v>
      </c>
      <c r="BG228" s="2">
        <v>20.9</v>
      </c>
      <c r="BH228" s="21">
        <v>-1.738</v>
      </c>
      <c r="BI228" s="21">
        <v>0.22</v>
      </c>
      <c r="BJ228" t="s">
        <v>2475</v>
      </c>
      <c r="BK228" s="2">
        <v>47</v>
      </c>
      <c r="BL228" t="s">
        <v>3050</v>
      </c>
      <c r="BM228" s="2">
        <v>38.1</v>
      </c>
      <c r="BN228" t="s">
        <v>843</v>
      </c>
      <c r="BO228" s="2">
        <v>23.2</v>
      </c>
      <c r="BP228" t="s">
        <v>2909</v>
      </c>
      <c r="BQ228" s="2">
        <v>36.6</v>
      </c>
      <c r="BR228" t="s">
        <v>3218</v>
      </c>
      <c r="BS228" s="2">
        <v>35.4</v>
      </c>
      <c r="BT228" s="32">
        <f t="shared" si="125"/>
        <v>3.2786885245901641E-2</v>
      </c>
      <c r="BU228" s="34">
        <f t="shared" si="126"/>
        <v>0.9375</v>
      </c>
      <c r="BV228" s="35">
        <f t="shared" si="127"/>
        <v>940.77868852459017</v>
      </c>
      <c r="BW228" s="32">
        <f t="shared" si="128"/>
        <v>-2.9713114754098359E-2</v>
      </c>
      <c r="BX228" s="36">
        <f t="shared" si="129"/>
        <v>0.88691796008475865</v>
      </c>
      <c r="BY228" s="37">
        <f t="shared" si="130"/>
        <v>1.7738359201695173</v>
      </c>
      <c r="BZ228" s="37">
        <f t="shared" si="131"/>
        <v>27.050997782585139</v>
      </c>
      <c r="CA228" s="37">
        <f t="shared" si="132"/>
        <v>28.381374722712277</v>
      </c>
      <c r="CB228" s="37">
        <f t="shared" si="133"/>
        <v>47.006651884492214</v>
      </c>
      <c r="CC228" s="37">
        <f t="shared" si="134"/>
        <v>46.563192904449835</v>
      </c>
      <c r="CD228" s="38">
        <f t="shared" si="135"/>
        <v>0.44345898004237938</v>
      </c>
      <c r="CE228" s="3">
        <v>2</v>
      </c>
      <c r="CF228" s="3">
        <v>4</v>
      </c>
      <c r="CG228" s="3">
        <v>59</v>
      </c>
      <c r="CH228" s="3">
        <v>60</v>
      </c>
      <c r="CI228" s="3">
        <v>23</v>
      </c>
      <c r="CJ228" s="3">
        <v>16</v>
      </c>
      <c r="CK228" s="3">
        <v>25</v>
      </c>
      <c r="CL228" s="3">
        <v>22</v>
      </c>
      <c r="CM228" s="20">
        <f t="shared" si="136"/>
        <v>1.6845024583032497</v>
      </c>
      <c r="CN228" s="37">
        <f t="shared" si="137"/>
        <v>1.9267822736030826</v>
      </c>
      <c r="CO228" s="37">
        <f t="shared" si="138"/>
        <v>2.0943285582642206</v>
      </c>
      <c r="CP228" s="37">
        <f t="shared" si="139"/>
        <v>27.72891011141828</v>
      </c>
      <c r="CQ228" s="37">
        <f t="shared" si="140"/>
        <v>32.168886654938426</v>
      </c>
      <c r="CR228" s="37">
        <f t="shared" si="141"/>
        <v>51.185389963977549</v>
      </c>
      <c r="CS228" s="37">
        <f t="shared" si="142"/>
        <v>54.284996230208591</v>
      </c>
      <c r="CT228" s="22">
        <f t="shared" si="143"/>
        <v>3.5430652462734216</v>
      </c>
      <c r="CU228" s="35">
        <v>23</v>
      </c>
      <c r="CV228" s="35">
        <v>25</v>
      </c>
      <c r="CW228" s="35">
        <v>308</v>
      </c>
      <c r="CX228" s="35">
        <v>359</v>
      </c>
      <c r="CY228" s="35">
        <v>146</v>
      </c>
      <c r="CZ228" s="35">
        <v>123</v>
      </c>
      <c r="DA228" s="35">
        <v>141</v>
      </c>
      <c r="DB228" s="35">
        <v>134</v>
      </c>
      <c r="DC228">
        <v>0</v>
      </c>
      <c r="DD228">
        <v>1</v>
      </c>
      <c r="DE228" s="35">
        <f t="shared" si="144"/>
        <v>1</v>
      </c>
      <c r="DF228" s="36">
        <f t="shared" si="145"/>
        <v>0</v>
      </c>
      <c r="DG228" s="37">
        <f t="shared" si="146"/>
        <v>0.44345898004237932</v>
      </c>
      <c r="DH228" s="37">
        <f t="shared" si="147"/>
        <v>0.44345898004237932</v>
      </c>
      <c r="DI228" s="2">
        <v>103.7</v>
      </c>
      <c r="DJ228">
        <v>2</v>
      </c>
      <c r="DK228">
        <v>4</v>
      </c>
      <c r="DL228">
        <v>-26.7</v>
      </c>
      <c r="DM228">
        <v>83</v>
      </c>
      <c r="DN228">
        <v>75</v>
      </c>
      <c r="DO228">
        <v>5.8</v>
      </c>
      <c r="DP228">
        <v>67</v>
      </c>
      <c r="DQ228">
        <v>58</v>
      </c>
      <c r="DR228">
        <v>7.5</v>
      </c>
      <c r="DS228">
        <v>48</v>
      </c>
      <c r="DT228">
        <v>47</v>
      </c>
      <c r="DU228">
        <v>6.5</v>
      </c>
      <c r="DV228" s="39">
        <v>-0.2</v>
      </c>
      <c r="DW228" s="39">
        <v>-0.2</v>
      </c>
      <c r="DX228" s="39">
        <v>0.30000000000000004</v>
      </c>
      <c r="DY228" s="39">
        <v>-0.2</v>
      </c>
      <c r="DZ228" s="39">
        <v>0.2</v>
      </c>
      <c r="EA228" s="39">
        <v>0.1</v>
      </c>
    </row>
    <row r="229" spans="1:131" x14ac:dyDescent="0.2">
      <c r="A229" s="12" t="s">
        <v>1234</v>
      </c>
      <c r="B229" s="12" t="s">
        <v>1235</v>
      </c>
      <c r="C229" t="s">
        <v>1233</v>
      </c>
      <c r="D229" t="s">
        <v>147</v>
      </c>
      <c r="E229" s="12" t="s">
        <v>178</v>
      </c>
      <c r="F229">
        <v>56</v>
      </c>
      <c r="G229">
        <v>6</v>
      </c>
      <c r="H229">
        <v>5</v>
      </c>
      <c r="I229" s="31">
        <f t="shared" si="111"/>
        <v>11</v>
      </c>
      <c r="J229">
        <v>0</v>
      </c>
      <c r="K229">
        <v>5</v>
      </c>
      <c r="L229" s="16">
        <f t="shared" si="112"/>
        <v>0.98505012313121632</v>
      </c>
      <c r="M229" s="15">
        <v>6</v>
      </c>
      <c r="N229" s="15">
        <v>0</v>
      </c>
      <c r="O229" s="15">
        <v>4</v>
      </c>
      <c r="P229">
        <v>56</v>
      </c>
      <c r="Q229">
        <v>11</v>
      </c>
      <c r="R229">
        <v>19</v>
      </c>
      <c r="S229" s="13">
        <f t="shared" si="113"/>
        <v>0.10714285714285714</v>
      </c>
      <c r="T229" s="13">
        <f t="shared" si="114"/>
        <v>6.9767441860465115E-2</v>
      </c>
      <c r="U229" s="2">
        <v>670.01666666669996</v>
      </c>
      <c r="V229" s="2">
        <v>11.95</v>
      </c>
      <c r="W229">
        <v>11.81</v>
      </c>
      <c r="X229">
        <v>36.79</v>
      </c>
      <c r="Y229" s="32">
        <f t="shared" si="115"/>
        <v>0.24300411522633744</v>
      </c>
      <c r="Z229" s="15">
        <f t="shared" si="116"/>
        <v>0</v>
      </c>
      <c r="AA229">
        <v>46</v>
      </c>
      <c r="AB229">
        <v>111</v>
      </c>
      <c r="AC229">
        <v>109</v>
      </c>
      <c r="AD229" s="13">
        <f t="shared" si="117"/>
        <v>0.27272727272727271</v>
      </c>
      <c r="AE229" s="13">
        <f t="shared" si="118"/>
        <v>0.18181818181818182</v>
      </c>
      <c r="AF229" s="13">
        <f t="shared" si="119"/>
        <v>0.45454545454545453</v>
      </c>
      <c r="AI229" s="17" t="str">
        <f t="shared" si="120"/>
        <v xml:space="preserve"> </v>
      </c>
      <c r="AJ229">
        <v>61</v>
      </c>
      <c r="AK229">
        <v>81</v>
      </c>
      <c r="AL229" s="32">
        <f t="shared" si="121"/>
        <v>0.26893939393939392</v>
      </c>
      <c r="AM229">
        <v>83</v>
      </c>
      <c r="AN229">
        <v>84</v>
      </c>
      <c r="AO229" s="33">
        <f t="shared" si="122"/>
        <v>0.31628787878787878</v>
      </c>
      <c r="AP229">
        <v>109</v>
      </c>
      <c r="AQ229">
        <v>110</v>
      </c>
      <c r="AR229" s="33">
        <f t="shared" si="123"/>
        <v>0.41477272727272729</v>
      </c>
      <c r="AS229" s="33">
        <f t="shared" si="124"/>
        <v>0.45954692556634302</v>
      </c>
      <c r="AT229">
        <v>3</v>
      </c>
      <c r="AU229">
        <v>210</v>
      </c>
      <c r="AV229">
        <v>226</v>
      </c>
      <c r="AW229">
        <v>220</v>
      </c>
      <c r="AX229" s="2">
        <v>27.9</v>
      </c>
      <c r="AY229" s="3">
        <v>9</v>
      </c>
      <c r="AZ229" s="2">
        <v>32.700000000000003</v>
      </c>
      <c r="BA229" s="2">
        <v>24.7</v>
      </c>
      <c r="BB229" s="21">
        <v>-0.26300000000000001</v>
      </c>
      <c r="BC229">
        <v>9</v>
      </c>
      <c r="BD229" s="21">
        <v>0.372</v>
      </c>
      <c r="BE229" s="2">
        <v>27.5</v>
      </c>
      <c r="BF229" s="2">
        <v>33.299999999999997</v>
      </c>
      <c r="BG229" s="2">
        <v>24.9</v>
      </c>
      <c r="BH229" s="21">
        <v>-0.85299999999999998</v>
      </c>
      <c r="BI229" s="21">
        <v>-3.8639999999999999</v>
      </c>
      <c r="BJ229" t="s">
        <v>146</v>
      </c>
      <c r="BK229" s="2">
        <v>29.7</v>
      </c>
      <c r="BL229" t="s">
        <v>991</v>
      </c>
      <c r="BM229" s="2">
        <v>25.4</v>
      </c>
      <c r="BN229" t="s">
        <v>3575</v>
      </c>
      <c r="BO229" s="2">
        <v>22.3</v>
      </c>
      <c r="BP229" t="s">
        <v>2695</v>
      </c>
      <c r="BQ229" s="2">
        <v>36.299999999999997</v>
      </c>
      <c r="BR229" t="s">
        <v>2634</v>
      </c>
      <c r="BS229" s="2">
        <v>25.4</v>
      </c>
      <c r="BT229" s="32">
        <f t="shared" si="125"/>
        <v>7.3089700996677748E-2</v>
      </c>
      <c r="BU229" s="34">
        <f t="shared" si="126"/>
        <v>0.92173913043478262</v>
      </c>
      <c r="BV229" s="35">
        <f t="shared" si="127"/>
        <v>929.04810053445044</v>
      </c>
      <c r="BW229" s="32">
        <f t="shared" si="128"/>
        <v>-5.1711685685396358E-3</v>
      </c>
      <c r="BX229" s="36">
        <f t="shared" si="129"/>
        <v>1.972504482964734</v>
      </c>
      <c r="BY229" s="37">
        <f t="shared" si="130"/>
        <v>2.4208009563658099</v>
      </c>
      <c r="BZ229" s="37">
        <f t="shared" si="131"/>
        <v>26.987447698744774</v>
      </c>
      <c r="CA229" s="37">
        <f t="shared" si="132"/>
        <v>30.932456664674241</v>
      </c>
      <c r="CB229" s="37">
        <f t="shared" si="133"/>
        <v>45.72624028690975</v>
      </c>
      <c r="CC229" s="37">
        <f t="shared" si="134"/>
        <v>59.444112372982673</v>
      </c>
      <c r="CD229" s="38">
        <f t="shared" si="135"/>
        <v>-13.717872086072923</v>
      </c>
      <c r="CE229" s="3">
        <v>22</v>
      </c>
      <c r="CF229" s="3">
        <v>27</v>
      </c>
      <c r="CG229" s="3">
        <v>279</v>
      </c>
      <c r="CH229" s="3">
        <v>318</v>
      </c>
      <c r="CI229" s="3">
        <v>89</v>
      </c>
      <c r="CJ229" s="3">
        <v>147</v>
      </c>
      <c r="CK229" s="3">
        <v>171</v>
      </c>
      <c r="CL229" s="3">
        <v>120</v>
      </c>
      <c r="CM229" s="20">
        <f t="shared" si="136"/>
        <v>-8.6009982996651537</v>
      </c>
      <c r="CN229" s="37">
        <f t="shared" si="137"/>
        <v>2.8540364229410171</v>
      </c>
      <c r="CO229" s="37">
        <f t="shared" si="138"/>
        <v>2.2133343688114007</v>
      </c>
      <c r="CP229" s="37">
        <f t="shared" si="139"/>
        <v>29.26843474546655</v>
      </c>
      <c r="CQ229" s="37">
        <f t="shared" si="140"/>
        <v>27.404574224362214</v>
      </c>
      <c r="CR229" s="37">
        <f t="shared" si="141"/>
        <v>52.857919465693321</v>
      </c>
      <c r="CS229" s="37">
        <f t="shared" si="142"/>
        <v>54.809148448724429</v>
      </c>
      <c r="CT229" s="22">
        <f t="shared" si="143"/>
        <v>-11.766643103041815</v>
      </c>
      <c r="CU229" s="35">
        <v>98</v>
      </c>
      <c r="CV229" s="35">
        <v>76</v>
      </c>
      <c r="CW229" s="35">
        <v>907</v>
      </c>
      <c r="CX229" s="35">
        <v>865</v>
      </c>
      <c r="CY229" s="35">
        <v>364</v>
      </c>
      <c r="CZ229" s="35">
        <v>440</v>
      </c>
      <c r="DA229" s="35">
        <v>501</v>
      </c>
      <c r="DB229" s="35">
        <v>446</v>
      </c>
      <c r="DC229">
        <v>15</v>
      </c>
      <c r="DD229">
        <v>11</v>
      </c>
      <c r="DE229" s="35">
        <f t="shared" si="144"/>
        <v>-4</v>
      </c>
      <c r="DF229" s="36">
        <f t="shared" si="145"/>
        <v>1.3448894202032278</v>
      </c>
      <c r="DG229" s="37">
        <f t="shared" si="146"/>
        <v>0.98625224148236701</v>
      </c>
      <c r="DH229" s="37">
        <f t="shared" si="147"/>
        <v>-0.35863717872086076</v>
      </c>
      <c r="DI229" s="2">
        <v>404.6</v>
      </c>
      <c r="DJ229">
        <v>17</v>
      </c>
      <c r="DK229">
        <v>19</v>
      </c>
      <c r="DL229">
        <v>-7.1</v>
      </c>
      <c r="DM229">
        <v>323</v>
      </c>
      <c r="DN229">
        <v>419</v>
      </c>
      <c r="DO229">
        <v>-6.7</v>
      </c>
      <c r="DP229">
        <v>246</v>
      </c>
      <c r="DQ229">
        <v>310</v>
      </c>
      <c r="DR229">
        <v>-6.3</v>
      </c>
      <c r="DS229">
        <v>192</v>
      </c>
      <c r="DT229">
        <v>212</v>
      </c>
      <c r="DU229">
        <v>-4.3</v>
      </c>
      <c r="DV229" s="39">
        <v>-1.8</v>
      </c>
      <c r="DW229" s="39">
        <v>-1.8</v>
      </c>
      <c r="DX229" s="39">
        <v>0.5</v>
      </c>
      <c r="DY229" s="39">
        <v>-0.5</v>
      </c>
      <c r="DZ229" s="39">
        <v>-1.6</v>
      </c>
      <c r="EA229" s="39">
        <v>-3.3</v>
      </c>
    </row>
    <row r="230" spans="1:131" x14ac:dyDescent="0.2">
      <c r="A230" s="12" t="s">
        <v>614</v>
      </c>
      <c r="B230" s="12" t="s">
        <v>1238</v>
      </c>
      <c r="C230" t="s">
        <v>1237</v>
      </c>
      <c r="D230" t="s">
        <v>139</v>
      </c>
      <c r="E230" s="12" t="s">
        <v>170</v>
      </c>
      <c r="F230">
        <v>80</v>
      </c>
      <c r="G230">
        <v>15</v>
      </c>
      <c r="H230">
        <v>12</v>
      </c>
      <c r="I230" s="31">
        <f t="shared" si="111"/>
        <v>27</v>
      </c>
      <c r="J230">
        <v>7</v>
      </c>
      <c r="K230">
        <v>5</v>
      </c>
      <c r="L230" s="16">
        <f t="shared" si="112"/>
        <v>1.3008565310492854</v>
      </c>
      <c r="M230" s="15">
        <v>14</v>
      </c>
      <c r="N230" s="15">
        <v>7</v>
      </c>
      <c r="O230" s="15">
        <v>6</v>
      </c>
      <c r="P230">
        <v>155</v>
      </c>
      <c r="Q230">
        <v>46</v>
      </c>
      <c r="R230">
        <v>62</v>
      </c>
      <c r="S230" s="13">
        <f t="shared" si="113"/>
        <v>9.6774193548387094E-2</v>
      </c>
      <c r="T230" s="13">
        <f t="shared" si="114"/>
        <v>5.7034220532319393E-2</v>
      </c>
      <c r="U230" s="2">
        <v>1245.3333333333001</v>
      </c>
      <c r="V230" s="2">
        <v>15.5666666667</v>
      </c>
      <c r="W230">
        <v>15.02</v>
      </c>
      <c r="X230">
        <v>33.229999999999997</v>
      </c>
      <c r="Y230" s="32">
        <f t="shared" si="115"/>
        <v>0.31129533678756477</v>
      </c>
      <c r="Z230" s="15">
        <f t="shared" si="116"/>
        <v>96.409090909090907</v>
      </c>
      <c r="AA230">
        <v>52</v>
      </c>
      <c r="AB230">
        <v>82</v>
      </c>
      <c r="AC230">
        <v>86</v>
      </c>
      <c r="AD230" s="13">
        <f t="shared" si="117"/>
        <v>0.34090909090909088</v>
      </c>
      <c r="AE230" s="13">
        <f t="shared" si="118"/>
        <v>0.29545454545454547</v>
      </c>
      <c r="AF230" s="13">
        <f t="shared" si="119"/>
        <v>0.63636363636363635</v>
      </c>
      <c r="AG230">
        <v>214</v>
      </c>
      <c r="AH230">
        <v>344</v>
      </c>
      <c r="AI230" s="17">
        <f t="shared" si="120"/>
        <v>0.38351254480286739</v>
      </c>
      <c r="AJ230">
        <v>159</v>
      </c>
      <c r="AK230">
        <v>191</v>
      </c>
      <c r="AL230" s="32">
        <f t="shared" si="121"/>
        <v>0.3125</v>
      </c>
      <c r="AM230">
        <v>144</v>
      </c>
      <c r="AN230">
        <v>223</v>
      </c>
      <c r="AO230" s="33">
        <f t="shared" si="122"/>
        <v>0.32767857142857143</v>
      </c>
      <c r="AP230">
        <v>170</v>
      </c>
      <c r="AQ230">
        <v>233</v>
      </c>
      <c r="AR230" s="33">
        <f t="shared" si="123"/>
        <v>0.35982142857142857</v>
      </c>
      <c r="AS230" s="33">
        <f t="shared" si="124"/>
        <v>0.48814504881450488</v>
      </c>
      <c r="AT230">
        <v>13</v>
      </c>
      <c r="AU230">
        <v>456</v>
      </c>
      <c r="AV230">
        <v>447</v>
      </c>
      <c r="AW230">
        <v>367</v>
      </c>
      <c r="AX230" s="2">
        <v>29.1</v>
      </c>
      <c r="AY230" s="3">
        <v>1</v>
      </c>
      <c r="AZ230" s="2">
        <v>33.6</v>
      </c>
      <c r="BA230" s="2">
        <v>26.1</v>
      </c>
      <c r="BB230" s="21">
        <v>0.92900000000000005</v>
      </c>
      <c r="BC230">
        <v>3</v>
      </c>
      <c r="BD230" s="21">
        <v>0.50800000000000001</v>
      </c>
      <c r="BE230" s="2">
        <v>29.7</v>
      </c>
      <c r="BF230" s="2">
        <v>33.1</v>
      </c>
      <c r="BG230" s="2">
        <v>26.3</v>
      </c>
      <c r="BH230" s="21">
        <v>0.68300000000000005</v>
      </c>
      <c r="BI230" s="21">
        <v>-12.683999999999999</v>
      </c>
      <c r="BJ230" t="s">
        <v>3283</v>
      </c>
      <c r="BK230" s="2">
        <v>39.200000000000003</v>
      </c>
      <c r="BL230" t="s">
        <v>2542</v>
      </c>
      <c r="BM230" s="2">
        <v>37.799999999999997</v>
      </c>
      <c r="BN230" t="s">
        <v>1497</v>
      </c>
      <c r="BO230" s="2">
        <v>29.8</v>
      </c>
      <c r="BP230" t="s">
        <v>1185</v>
      </c>
      <c r="BQ230" s="2">
        <v>38.299999999999997</v>
      </c>
      <c r="BR230" t="s">
        <v>2371</v>
      </c>
      <c r="BS230" s="2">
        <v>27</v>
      </c>
      <c r="BT230" s="32">
        <f t="shared" si="125"/>
        <v>7.2607260726072612E-2</v>
      </c>
      <c r="BU230" s="34">
        <f t="shared" si="126"/>
        <v>0.90756302521008403</v>
      </c>
      <c r="BV230" s="35">
        <f t="shared" si="127"/>
        <v>914.82375128269121</v>
      </c>
      <c r="BW230" s="32">
        <f t="shared" si="128"/>
        <v>-1.9829714063843359E-2</v>
      </c>
      <c r="BX230" s="36">
        <f t="shared" si="129"/>
        <v>2.1199143468905359</v>
      </c>
      <c r="BY230" s="37">
        <f t="shared" si="130"/>
        <v>3.1798715203358037</v>
      </c>
      <c r="BZ230" s="37">
        <f t="shared" si="131"/>
        <v>29.197002141265102</v>
      </c>
      <c r="CA230" s="37">
        <f t="shared" si="132"/>
        <v>34.400428265450962</v>
      </c>
      <c r="CB230" s="37">
        <f t="shared" si="133"/>
        <v>51.793361884257408</v>
      </c>
      <c r="CC230" s="37">
        <f t="shared" si="134"/>
        <v>64.223768736479187</v>
      </c>
      <c r="CD230" s="38">
        <f t="shared" si="135"/>
        <v>-12.430406852221779</v>
      </c>
      <c r="CE230" s="3">
        <v>44</v>
      </c>
      <c r="CF230" s="3">
        <v>66</v>
      </c>
      <c r="CG230" s="3">
        <v>562</v>
      </c>
      <c r="CH230" s="3">
        <v>648</v>
      </c>
      <c r="CI230" s="3">
        <v>199</v>
      </c>
      <c r="CJ230" s="3">
        <v>295</v>
      </c>
      <c r="CK230" s="3">
        <v>324</v>
      </c>
      <c r="CL230" s="3">
        <v>270</v>
      </c>
      <c r="CM230" s="20">
        <f t="shared" si="136"/>
        <v>0.95611197623010469</v>
      </c>
      <c r="CN230" s="37">
        <f t="shared" si="137"/>
        <v>1.2639181462533855</v>
      </c>
      <c r="CO230" s="37">
        <f t="shared" si="138"/>
        <v>2.527836292506771</v>
      </c>
      <c r="CP230" s="37">
        <f t="shared" si="139"/>
        <v>24.465844116761964</v>
      </c>
      <c r="CQ230" s="37">
        <f t="shared" si="140"/>
        <v>32.816731868793262</v>
      </c>
      <c r="CR230" s="37">
        <f t="shared" si="141"/>
        <v>45.252783629250679</v>
      </c>
      <c r="CS230" s="37">
        <f t="shared" si="142"/>
        <v>60.126391814625343</v>
      </c>
      <c r="CT230" s="22">
        <f t="shared" si="143"/>
        <v>2.443201333152885</v>
      </c>
      <c r="CU230" s="35">
        <v>56</v>
      </c>
      <c r="CV230" s="35">
        <v>112</v>
      </c>
      <c r="CW230" s="35">
        <v>1028</v>
      </c>
      <c r="CX230" s="35">
        <v>1342</v>
      </c>
      <c r="CY230" s="35">
        <v>394</v>
      </c>
      <c r="CZ230" s="35">
        <v>545</v>
      </c>
      <c r="DA230" s="35">
        <v>665</v>
      </c>
      <c r="DB230" s="35">
        <v>527</v>
      </c>
      <c r="DC230">
        <v>11</v>
      </c>
      <c r="DD230">
        <v>11</v>
      </c>
      <c r="DE230" s="35">
        <f t="shared" si="144"/>
        <v>0</v>
      </c>
      <c r="DF230" s="36">
        <f t="shared" si="145"/>
        <v>0.52997858672263398</v>
      </c>
      <c r="DG230" s="37">
        <f t="shared" si="146"/>
        <v>0.52997858672263398</v>
      </c>
      <c r="DH230" s="37">
        <f t="shared" si="147"/>
        <v>0</v>
      </c>
      <c r="DI230" s="2">
        <v>758.8</v>
      </c>
      <c r="DJ230">
        <v>24</v>
      </c>
      <c r="DK230">
        <v>47</v>
      </c>
      <c r="DL230">
        <v>0.1</v>
      </c>
      <c r="DM230">
        <v>608</v>
      </c>
      <c r="DN230">
        <v>884</v>
      </c>
      <c r="DO230">
        <v>-0.8</v>
      </c>
      <c r="DP230">
        <v>461</v>
      </c>
      <c r="DQ230">
        <v>671</v>
      </c>
      <c r="DR230">
        <v>-0.60000000000000009</v>
      </c>
      <c r="DS230">
        <v>351</v>
      </c>
      <c r="DT230">
        <v>481</v>
      </c>
      <c r="DU230">
        <v>0.5</v>
      </c>
      <c r="DV230" s="39">
        <v>-9.8000000000000007</v>
      </c>
      <c r="DW230" s="39">
        <v>-9.8000000000000007</v>
      </c>
      <c r="DX230" s="39">
        <v>0.1</v>
      </c>
      <c r="DY230" s="39">
        <v>0.5</v>
      </c>
      <c r="DZ230" s="39">
        <v>8.5</v>
      </c>
      <c r="EA230" s="39">
        <v>-0.7</v>
      </c>
    </row>
    <row r="231" spans="1:131" x14ac:dyDescent="0.2">
      <c r="A231" s="12" t="s">
        <v>1243</v>
      </c>
      <c r="B231" s="12" t="s">
        <v>1244</v>
      </c>
      <c r="C231" t="s">
        <v>1242</v>
      </c>
      <c r="D231" t="s">
        <v>169</v>
      </c>
      <c r="E231" s="12" t="s">
        <v>178</v>
      </c>
      <c r="F231">
        <v>82</v>
      </c>
      <c r="G231">
        <v>6</v>
      </c>
      <c r="H231">
        <v>11</v>
      </c>
      <c r="I231" s="31">
        <f t="shared" si="111"/>
        <v>17</v>
      </c>
      <c r="J231">
        <v>4</v>
      </c>
      <c r="K231">
        <v>6</v>
      </c>
      <c r="L231" s="16">
        <f t="shared" si="112"/>
        <v>0.66816603707664979</v>
      </c>
      <c r="M231" s="15">
        <v>6</v>
      </c>
      <c r="N231" s="15">
        <v>5</v>
      </c>
      <c r="O231" s="15">
        <v>4</v>
      </c>
      <c r="P231">
        <v>74</v>
      </c>
      <c r="Q231">
        <v>36</v>
      </c>
      <c r="R231">
        <v>44</v>
      </c>
      <c r="S231" s="13">
        <f t="shared" si="113"/>
        <v>8.1081081081081086E-2</v>
      </c>
      <c r="T231" s="13">
        <f t="shared" si="114"/>
        <v>3.896103896103896E-2</v>
      </c>
      <c r="U231" s="2">
        <v>1526.5666666667</v>
      </c>
      <c r="V231" s="2">
        <v>18.616666666699999</v>
      </c>
      <c r="W231">
        <v>17.53</v>
      </c>
      <c r="X231">
        <v>30.54</v>
      </c>
      <c r="Y231" s="32">
        <f t="shared" si="115"/>
        <v>0.36467651341793222</v>
      </c>
      <c r="Z231" s="15">
        <f t="shared" si="116"/>
        <v>50.688524590163937</v>
      </c>
      <c r="AA231">
        <v>112</v>
      </c>
      <c r="AB231">
        <v>31</v>
      </c>
      <c r="AC231">
        <v>152</v>
      </c>
      <c r="AD231" s="13">
        <f t="shared" si="117"/>
        <v>9.8360655737704916E-2</v>
      </c>
      <c r="AE231" s="13">
        <f t="shared" si="118"/>
        <v>0.14754098360655737</v>
      </c>
      <c r="AF231" s="13">
        <f t="shared" si="119"/>
        <v>0.24590163934426229</v>
      </c>
      <c r="AI231" s="17" t="str">
        <f t="shared" si="120"/>
        <v xml:space="preserve"> </v>
      </c>
      <c r="AJ231">
        <v>204</v>
      </c>
      <c r="AK231">
        <v>279</v>
      </c>
      <c r="AL231" s="32">
        <f t="shared" si="121"/>
        <v>0.3190224570673712</v>
      </c>
      <c r="AM231">
        <v>224</v>
      </c>
      <c r="AN231">
        <v>230</v>
      </c>
      <c r="AO231" s="33">
        <f t="shared" si="122"/>
        <v>0.29986789960369881</v>
      </c>
      <c r="AP231">
        <v>263</v>
      </c>
      <c r="AQ231">
        <v>314</v>
      </c>
      <c r="AR231" s="33">
        <f t="shared" si="123"/>
        <v>0.38110964332892999</v>
      </c>
      <c r="AS231" s="33">
        <f t="shared" si="124"/>
        <v>0.51547491995731054</v>
      </c>
      <c r="AT231">
        <v>6</v>
      </c>
      <c r="AU231">
        <v>538</v>
      </c>
      <c r="AV231">
        <v>500</v>
      </c>
      <c r="AW231">
        <v>461</v>
      </c>
      <c r="AX231" s="2">
        <v>29.2</v>
      </c>
      <c r="AY231" s="3">
        <v>1</v>
      </c>
      <c r="AZ231" s="2">
        <v>33.4</v>
      </c>
      <c r="BA231" s="2">
        <v>26.5</v>
      </c>
      <c r="BB231" s="21">
        <v>1.1000000000000001</v>
      </c>
      <c r="BC231">
        <v>1</v>
      </c>
      <c r="BD231" s="21">
        <v>1.0089999999999999</v>
      </c>
      <c r="BE231" s="2">
        <v>29.1</v>
      </c>
      <c r="BF231" s="2">
        <v>35.200000000000003</v>
      </c>
      <c r="BG231" s="2">
        <v>26.7</v>
      </c>
      <c r="BH231" s="21">
        <v>1.4690000000000001</v>
      </c>
      <c r="BI231" s="21">
        <v>1.2810000000000001</v>
      </c>
      <c r="BJ231" t="s">
        <v>2272</v>
      </c>
      <c r="BK231" s="2">
        <v>35.5</v>
      </c>
      <c r="BL231" t="s">
        <v>3645</v>
      </c>
      <c r="BM231" s="2">
        <v>33.5</v>
      </c>
      <c r="BN231" t="s">
        <v>2146</v>
      </c>
      <c r="BO231" s="2">
        <v>33.299999999999997</v>
      </c>
      <c r="BP231" t="s">
        <v>491</v>
      </c>
      <c r="BQ231" s="2">
        <v>51.3</v>
      </c>
      <c r="BR231" t="s">
        <v>731</v>
      </c>
      <c r="BS231" s="2">
        <v>34.5</v>
      </c>
      <c r="BT231" s="32">
        <f t="shared" si="125"/>
        <v>7.8913324708926258E-2</v>
      </c>
      <c r="BU231" s="34">
        <f t="shared" si="126"/>
        <v>0.92234332425068122</v>
      </c>
      <c r="BV231" s="35">
        <f t="shared" si="127"/>
        <v>930.23465672157386</v>
      </c>
      <c r="BW231" s="32">
        <f t="shared" si="128"/>
        <v>1.2566489596074759E-3</v>
      </c>
      <c r="BX231" s="36">
        <f t="shared" si="129"/>
        <v>2.3975369565649149</v>
      </c>
      <c r="BY231" s="37">
        <f t="shared" si="130"/>
        <v>2.2403214184295108</v>
      </c>
      <c r="BZ231" s="37">
        <f t="shared" si="131"/>
        <v>30.381902744666871</v>
      </c>
      <c r="CA231" s="37">
        <f t="shared" si="132"/>
        <v>28.849051247846685</v>
      </c>
      <c r="CB231" s="37">
        <f t="shared" si="133"/>
        <v>55.890123807136213</v>
      </c>
      <c r="CC231" s="37">
        <f t="shared" si="134"/>
        <v>54.082145118579064</v>
      </c>
      <c r="CD231" s="38">
        <f t="shared" si="135"/>
        <v>1.8079786885571494</v>
      </c>
      <c r="CE231" s="3">
        <v>61</v>
      </c>
      <c r="CF231" s="3">
        <v>57</v>
      </c>
      <c r="CG231" s="3">
        <v>712</v>
      </c>
      <c r="CH231" s="3">
        <v>677</v>
      </c>
      <c r="CI231" s="3">
        <v>295</v>
      </c>
      <c r="CJ231" s="3">
        <v>293</v>
      </c>
      <c r="CK231" s="3">
        <v>349</v>
      </c>
      <c r="CL231" s="3">
        <v>354</v>
      </c>
      <c r="CM231" s="20">
        <f t="shared" si="136"/>
        <v>1.0745806095816963</v>
      </c>
      <c r="CN231" s="37">
        <f t="shared" si="137"/>
        <v>2.5396521155781304</v>
      </c>
      <c r="CO231" s="37">
        <f t="shared" si="138"/>
        <v>2.6594470266903065</v>
      </c>
      <c r="CP231" s="37">
        <f t="shared" si="139"/>
        <v>29.948727778043992</v>
      </c>
      <c r="CQ231" s="37">
        <f t="shared" si="140"/>
        <v>29.948727778043992</v>
      </c>
      <c r="CR231" s="37">
        <f t="shared" si="141"/>
        <v>57.238008529397682</v>
      </c>
      <c r="CS231" s="37">
        <f t="shared" si="142"/>
        <v>57.645311227179072</v>
      </c>
      <c r="CT231" s="22">
        <f t="shared" si="143"/>
        <v>2.215281386338539</v>
      </c>
      <c r="CU231" s="35">
        <v>106</v>
      </c>
      <c r="CV231" s="35">
        <v>111</v>
      </c>
      <c r="CW231" s="35">
        <v>1144</v>
      </c>
      <c r="CX231" s="35">
        <v>1139</v>
      </c>
      <c r="CY231" s="35">
        <v>505</v>
      </c>
      <c r="CZ231" s="35">
        <v>484</v>
      </c>
      <c r="DA231" s="35">
        <v>672</v>
      </c>
      <c r="DB231" s="35">
        <v>634</v>
      </c>
      <c r="DC231">
        <v>21</v>
      </c>
      <c r="DD231">
        <v>11</v>
      </c>
      <c r="DE231" s="35">
        <f t="shared" si="144"/>
        <v>-10</v>
      </c>
      <c r="DF231" s="36">
        <f t="shared" si="145"/>
        <v>0.82538157521087241</v>
      </c>
      <c r="DG231" s="37">
        <f t="shared" si="146"/>
        <v>0.43234272987236172</v>
      </c>
      <c r="DH231" s="37">
        <f t="shared" si="147"/>
        <v>-0.39303884533851063</v>
      </c>
      <c r="DI231" s="2">
        <v>913.7</v>
      </c>
      <c r="DJ231">
        <v>37</v>
      </c>
      <c r="DK231">
        <v>36</v>
      </c>
      <c r="DL231">
        <v>0.7</v>
      </c>
      <c r="DM231">
        <v>830</v>
      </c>
      <c r="DN231">
        <v>847</v>
      </c>
      <c r="DO231">
        <v>0.1</v>
      </c>
      <c r="DP231">
        <v>627</v>
      </c>
      <c r="DQ231">
        <v>632</v>
      </c>
      <c r="DR231">
        <v>0.30000000000000004</v>
      </c>
      <c r="DS231">
        <v>454</v>
      </c>
      <c r="DT231">
        <v>452</v>
      </c>
      <c r="DU231">
        <v>0.5</v>
      </c>
      <c r="DV231" s="39">
        <v>-0.2</v>
      </c>
      <c r="DW231" s="39">
        <v>-0.2</v>
      </c>
      <c r="DX231" s="39">
        <v>0.7</v>
      </c>
      <c r="DY231" s="39">
        <v>1.9</v>
      </c>
      <c r="DZ231" s="39">
        <v>-1</v>
      </c>
      <c r="EA231" s="39">
        <v>1.4</v>
      </c>
    </row>
    <row r="232" spans="1:131" x14ac:dyDescent="0.2">
      <c r="A232" s="12" t="s">
        <v>1247</v>
      </c>
      <c r="B232" s="12" t="s">
        <v>1248</v>
      </c>
      <c r="C232" t="s">
        <v>1246</v>
      </c>
      <c r="D232" s="12" t="s">
        <v>460</v>
      </c>
      <c r="E232" s="12" t="s">
        <v>148</v>
      </c>
      <c r="F232">
        <v>70</v>
      </c>
      <c r="G232">
        <v>3</v>
      </c>
      <c r="H232">
        <v>22</v>
      </c>
      <c r="I232" s="31">
        <f t="shared" si="111"/>
        <v>25</v>
      </c>
      <c r="J232">
        <v>12</v>
      </c>
      <c r="K232">
        <v>8</v>
      </c>
      <c r="L232" s="16">
        <f t="shared" si="112"/>
        <v>1.7129805862199574</v>
      </c>
      <c r="M232" s="15">
        <v>3</v>
      </c>
      <c r="N232" s="15">
        <v>12</v>
      </c>
      <c r="O232" s="15">
        <v>9</v>
      </c>
      <c r="P232">
        <v>43</v>
      </c>
      <c r="Q232">
        <v>32</v>
      </c>
      <c r="R232">
        <v>19</v>
      </c>
      <c r="S232" s="13">
        <f t="shared" si="113"/>
        <v>6.9767441860465115E-2</v>
      </c>
      <c r="T232" s="13">
        <f t="shared" si="114"/>
        <v>3.1914893617021274E-2</v>
      </c>
      <c r="U232" s="2">
        <v>875.66666666670005</v>
      </c>
      <c r="V232" s="2">
        <v>12.5</v>
      </c>
      <c r="W232">
        <v>12.16</v>
      </c>
      <c r="X232">
        <v>35.68</v>
      </c>
      <c r="Y232" s="32">
        <f t="shared" si="115"/>
        <v>0.25418060200668896</v>
      </c>
      <c r="Z232" s="15">
        <f t="shared" si="116"/>
        <v>138</v>
      </c>
      <c r="AA232">
        <v>20</v>
      </c>
      <c r="AB232">
        <v>72</v>
      </c>
      <c r="AC232">
        <v>100</v>
      </c>
      <c r="AD232" s="13">
        <f t="shared" si="117"/>
        <v>8.8235294117647065E-2</v>
      </c>
      <c r="AE232" s="13">
        <f t="shared" si="118"/>
        <v>0.61764705882352944</v>
      </c>
      <c r="AF232" s="13">
        <f t="shared" si="119"/>
        <v>0.70588235294117652</v>
      </c>
      <c r="AG232">
        <v>80</v>
      </c>
      <c r="AH232">
        <v>101</v>
      </c>
      <c r="AI232" s="17">
        <f t="shared" si="120"/>
        <v>0.44198895027624308</v>
      </c>
      <c r="AJ232">
        <v>96</v>
      </c>
      <c r="AK232">
        <v>147</v>
      </c>
      <c r="AL232" s="32">
        <f t="shared" si="121"/>
        <v>0.29312424607961401</v>
      </c>
      <c r="AM232">
        <v>144</v>
      </c>
      <c r="AN232">
        <v>109</v>
      </c>
      <c r="AO232" s="33">
        <f t="shared" si="122"/>
        <v>0.30518697225572977</v>
      </c>
      <c r="AP232">
        <v>163</v>
      </c>
      <c r="AQ232">
        <v>170</v>
      </c>
      <c r="AR232" s="33">
        <f t="shared" si="123"/>
        <v>0.40168878166465621</v>
      </c>
      <c r="AS232" s="33">
        <f t="shared" si="124"/>
        <v>0.48991935483870969</v>
      </c>
      <c r="AT232">
        <v>5</v>
      </c>
      <c r="AU232">
        <v>290</v>
      </c>
      <c r="AV232">
        <v>314</v>
      </c>
      <c r="AW232">
        <v>267</v>
      </c>
      <c r="AX232" s="2">
        <v>28.7</v>
      </c>
      <c r="AY232" s="3">
        <v>7</v>
      </c>
      <c r="AZ232" s="2">
        <v>33</v>
      </c>
      <c r="BA232" s="2">
        <v>25.8</v>
      </c>
      <c r="BB232" s="21">
        <v>0.53</v>
      </c>
      <c r="BC232">
        <v>7</v>
      </c>
      <c r="BD232" s="21">
        <v>0.17200000000000001</v>
      </c>
      <c r="BE232" s="2">
        <v>29.7</v>
      </c>
      <c r="BF232" s="2">
        <v>33</v>
      </c>
      <c r="BG232" s="2">
        <v>26.4</v>
      </c>
      <c r="BH232" s="21">
        <v>0.10300000000000001</v>
      </c>
      <c r="BI232" s="21">
        <v>-3.177</v>
      </c>
      <c r="BJ232" t="s">
        <v>673</v>
      </c>
      <c r="BK232" s="2">
        <v>23.9</v>
      </c>
      <c r="BL232" t="s">
        <v>3603</v>
      </c>
      <c r="BM232" s="2">
        <v>21.7</v>
      </c>
      <c r="BN232" t="s">
        <v>288</v>
      </c>
      <c r="BO232" s="2">
        <v>21.5</v>
      </c>
      <c r="BP232" t="s">
        <v>209</v>
      </c>
      <c r="BQ232" s="2">
        <v>30.6</v>
      </c>
      <c r="BR232" t="s">
        <v>787</v>
      </c>
      <c r="BS232" s="2">
        <v>29.7</v>
      </c>
      <c r="BT232" s="32">
        <f t="shared" si="125"/>
        <v>8.6956521739130432E-2</v>
      </c>
      <c r="BU232" s="34">
        <f t="shared" si="126"/>
        <v>0.93364928909952605</v>
      </c>
      <c r="BV232" s="35">
        <f t="shared" si="127"/>
        <v>942.34494127343908</v>
      </c>
      <c r="BW232" s="32">
        <f t="shared" si="128"/>
        <v>2.060581083865648E-2</v>
      </c>
      <c r="BX232" s="36">
        <f t="shared" si="129"/>
        <v>2.3314285714285714</v>
      </c>
      <c r="BY232" s="37">
        <f t="shared" si="130"/>
        <v>1.92</v>
      </c>
      <c r="BZ232" s="37">
        <f t="shared" si="131"/>
        <v>26.811428571428571</v>
      </c>
      <c r="CA232" s="37">
        <f t="shared" si="132"/>
        <v>28.937142857142856</v>
      </c>
      <c r="CB232" s="37">
        <f t="shared" si="133"/>
        <v>51.702857142857148</v>
      </c>
      <c r="CC232" s="37">
        <f t="shared" si="134"/>
        <v>51.702857142857148</v>
      </c>
      <c r="CD232" s="38">
        <f t="shared" si="135"/>
        <v>0</v>
      </c>
      <c r="CE232" s="3">
        <v>34</v>
      </c>
      <c r="CF232" s="3">
        <v>28</v>
      </c>
      <c r="CG232" s="3">
        <v>357</v>
      </c>
      <c r="CH232" s="3">
        <v>394</v>
      </c>
      <c r="CI232" s="3">
        <v>185</v>
      </c>
      <c r="CJ232" s="3">
        <v>147</v>
      </c>
      <c r="CK232" s="3">
        <v>185</v>
      </c>
      <c r="CL232" s="3">
        <v>178</v>
      </c>
      <c r="CM232" s="20">
        <f t="shared" si="136"/>
        <v>3.5009354838709683</v>
      </c>
      <c r="CN232" s="37">
        <f t="shared" si="137"/>
        <v>2.1380525304292122</v>
      </c>
      <c r="CO232" s="37">
        <f t="shared" si="138"/>
        <v>2.5464445868033314</v>
      </c>
      <c r="CP232" s="37">
        <f t="shared" si="139"/>
        <v>27.626521460602181</v>
      </c>
      <c r="CQ232" s="37">
        <f t="shared" si="140"/>
        <v>30.437219730941706</v>
      </c>
      <c r="CR232" s="37">
        <f t="shared" si="141"/>
        <v>52.51441383728379</v>
      </c>
      <c r="CS232" s="37">
        <f t="shared" si="142"/>
        <v>55.829596412556057</v>
      </c>
      <c r="CT232" s="22">
        <f t="shared" si="143"/>
        <v>3.3151825752722672</v>
      </c>
      <c r="CU232" s="35">
        <v>89</v>
      </c>
      <c r="CV232" s="35">
        <v>106</v>
      </c>
      <c r="CW232" s="35">
        <v>1061</v>
      </c>
      <c r="CX232" s="35">
        <v>1161</v>
      </c>
      <c r="CY232" s="35">
        <v>445</v>
      </c>
      <c r="CZ232" s="35">
        <v>466</v>
      </c>
      <c r="DA232" s="35">
        <v>591</v>
      </c>
      <c r="DB232" s="35">
        <v>591</v>
      </c>
      <c r="DC232">
        <v>13</v>
      </c>
      <c r="DD232">
        <v>10</v>
      </c>
      <c r="DE232" s="35">
        <f t="shared" si="144"/>
        <v>-3</v>
      </c>
      <c r="DF232" s="36">
        <f t="shared" si="145"/>
        <v>0.89142857142857146</v>
      </c>
      <c r="DG232" s="37">
        <f t="shared" si="146"/>
        <v>0.68571428571428572</v>
      </c>
      <c r="DH232" s="37">
        <f t="shared" si="147"/>
        <v>-0.20571428571428571</v>
      </c>
      <c r="DI232" s="2">
        <v>529.20000000000005</v>
      </c>
      <c r="DJ232">
        <v>24</v>
      </c>
      <c r="DK232">
        <v>19</v>
      </c>
      <c r="DL232">
        <v>7.6</v>
      </c>
      <c r="DM232">
        <v>485</v>
      </c>
      <c r="DN232">
        <v>457</v>
      </c>
      <c r="DO232">
        <v>3.2</v>
      </c>
      <c r="DP232">
        <v>384</v>
      </c>
      <c r="DQ232">
        <v>342</v>
      </c>
      <c r="DR232">
        <v>5</v>
      </c>
      <c r="DS232">
        <v>261</v>
      </c>
      <c r="DT232">
        <v>255</v>
      </c>
      <c r="DU232">
        <v>2.5</v>
      </c>
      <c r="DV232" s="39">
        <v>-2.4</v>
      </c>
      <c r="DW232" s="39">
        <v>-2.4</v>
      </c>
      <c r="DX232" s="39">
        <v>0.4</v>
      </c>
      <c r="DY232" s="39">
        <v>0.2</v>
      </c>
      <c r="DZ232" s="39">
        <v>3</v>
      </c>
      <c r="EA232" s="39">
        <v>1.2</v>
      </c>
    </row>
    <row r="233" spans="1:131" x14ac:dyDescent="0.2">
      <c r="A233" s="12" t="s">
        <v>1251</v>
      </c>
      <c r="B233" s="12" t="s">
        <v>1252</v>
      </c>
      <c r="C233" t="s">
        <v>1250</v>
      </c>
      <c r="D233" t="s">
        <v>122</v>
      </c>
      <c r="E233" s="12" t="s">
        <v>178</v>
      </c>
      <c r="F233">
        <v>48</v>
      </c>
      <c r="G233">
        <v>1</v>
      </c>
      <c r="H233">
        <v>9</v>
      </c>
      <c r="I233" s="31">
        <f t="shared" si="111"/>
        <v>10</v>
      </c>
      <c r="J233">
        <v>3</v>
      </c>
      <c r="K233">
        <v>6</v>
      </c>
      <c r="L233" s="16">
        <f t="shared" si="112"/>
        <v>0.70230198985566539</v>
      </c>
      <c r="M233" s="15">
        <v>1</v>
      </c>
      <c r="N233" s="15">
        <v>3</v>
      </c>
      <c r="O233" s="15">
        <v>6</v>
      </c>
      <c r="P233">
        <v>61</v>
      </c>
      <c r="Q233">
        <v>25</v>
      </c>
      <c r="R233">
        <v>32</v>
      </c>
      <c r="S233" s="13">
        <f t="shared" si="113"/>
        <v>1.6393442622950821E-2</v>
      </c>
      <c r="T233" s="13">
        <f t="shared" si="114"/>
        <v>8.4745762711864406E-3</v>
      </c>
      <c r="U233" s="2">
        <v>854.33333333329995</v>
      </c>
      <c r="V233" s="2">
        <v>17.7833333333</v>
      </c>
      <c r="W233">
        <v>16.84</v>
      </c>
      <c r="X233">
        <v>30.77</v>
      </c>
      <c r="Y233" s="32">
        <f t="shared" si="115"/>
        <v>0.35370720436883007</v>
      </c>
      <c r="Z233" s="15">
        <f t="shared" si="116"/>
        <v>31.285714285714288</v>
      </c>
      <c r="AA233">
        <v>30</v>
      </c>
      <c r="AB233">
        <v>71</v>
      </c>
      <c r="AC233">
        <v>29</v>
      </c>
      <c r="AD233" s="13">
        <f t="shared" si="117"/>
        <v>2.3809523809523808E-2</v>
      </c>
      <c r="AE233" s="13">
        <f t="shared" si="118"/>
        <v>0.21428571428571427</v>
      </c>
      <c r="AF233" s="13">
        <f t="shared" si="119"/>
        <v>0.23809523809523808</v>
      </c>
      <c r="AI233" s="17" t="str">
        <f t="shared" si="120"/>
        <v xml:space="preserve"> </v>
      </c>
      <c r="AJ233">
        <v>128</v>
      </c>
      <c r="AK233">
        <v>135</v>
      </c>
      <c r="AL233" s="32">
        <f t="shared" si="121"/>
        <v>0.31995133819951338</v>
      </c>
      <c r="AM233">
        <v>138</v>
      </c>
      <c r="AN233">
        <v>112</v>
      </c>
      <c r="AO233" s="33">
        <f t="shared" si="122"/>
        <v>0.30413625304136255</v>
      </c>
      <c r="AP233">
        <v>162</v>
      </c>
      <c r="AQ233">
        <v>147</v>
      </c>
      <c r="AR233" s="33">
        <f t="shared" si="123"/>
        <v>0.37591240875912407</v>
      </c>
      <c r="AS233" s="33">
        <f t="shared" si="124"/>
        <v>0.51267056530214428</v>
      </c>
      <c r="AT233">
        <v>3</v>
      </c>
      <c r="AU233">
        <v>297</v>
      </c>
      <c r="AV233">
        <v>283</v>
      </c>
      <c r="AW233">
        <v>258</v>
      </c>
      <c r="AX233" s="2">
        <v>29.5</v>
      </c>
      <c r="AY233" s="3">
        <v>2</v>
      </c>
      <c r="AZ233" s="2">
        <v>33.200000000000003</v>
      </c>
      <c r="BA233" s="2">
        <v>27.1</v>
      </c>
      <c r="BB233" s="21">
        <v>1.127</v>
      </c>
      <c r="BC233">
        <v>2</v>
      </c>
      <c r="BD233" s="21">
        <v>0.29599999999999999</v>
      </c>
      <c r="BE233" s="2">
        <v>28.9</v>
      </c>
      <c r="BF233" s="2">
        <v>38</v>
      </c>
      <c r="BG233" s="2">
        <v>25.9</v>
      </c>
      <c r="BH233" s="21">
        <v>1.512</v>
      </c>
      <c r="BI233" s="21">
        <v>3.2389999999999999</v>
      </c>
      <c r="BJ233" t="s">
        <v>121</v>
      </c>
      <c r="BK233" s="2">
        <v>29</v>
      </c>
      <c r="BL233" t="s">
        <v>3731</v>
      </c>
      <c r="BM233" s="2">
        <v>25.6</v>
      </c>
      <c r="BN233" t="s">
        <v>1377</v>
      </c>
      <c r="BO233" s="2">
        <v>24.8</v>
      </c>
      <c r="BP233" t="s">
        <v>2107</v>
      </c>
      <c r="BQ233" s="2">
        <v>78.5</v>
      </c>
      <c r="BR233" t="s">
        <v>2909</v>
      </c>
      <c r="BS233" s="2">
        <v>10.9</v>
      </c>
      <c r="BT233" s="32">
        <f t="shared" si="125"/>
        <v>9.5890410958904104E-2</v>
      </c>
      <c r="BU233" s="34">
        <f t="shared" si="126"/>
        <v>0.90660592255125283</v>
      </c>
      <c r="BV233" s="35">
        <f t="shared" si="127"/>
        <v>916.19496364714314</v>
      </c>
      <c r="BW233" s="32">
        <f t="shared" si="128"/>
        <v>2.4963335101569339E-3</v>
      </c>
      <c r="BX233" s="36">
        <f t="shared" si="129"/>
        <v>2.9522024367440527</v>
      </c>
      <c r="BY233" s="37">
        <f t="shared" si="130"/>
        <v>2.8819119025358613</v>
      </c>
      <c r="BZ233" s="37">
        <f t="shared" si="131"/>
        <v>30.787253983187981</v>
      </c>
      <c r="CA233" s="37">
        <f t="shared" si="132"/>
        <v>30.857544517396171</v>
      </c>
      <c r="CB233" s="37">
        <f t="shared" si="133"/>
        <v>53.561387066642098</v>
      </c>
      <c r="CC233" s="37">
        <f t="shared" si="134"/>
        <v>50.609184629898053</v>
      </c>
      <c r="CD233" s="38">
        <f t="shared" si="135"/>
        <v>2.9522024367440451</v>
      </c>
      <c r="CE233" s="3">
        <v>42</v>
      </c>
      <c r="CF233" s="3">
        <v>41</v>
      </c>
      <c r="CG233" s="3">
        <v>396</v>
      </c>
      <c r="CH233" s="3">
        <v>398</v>
      </c>
      <c r="CI233" s="3">
        <v>159</v>
      </c>
      <c r="CJ233" s="3">
        <v>127</v>
      </c>
      <c r="CK233" s="3">
        <v>154</v>
      </c>
      <c r="CL233" s="3">
        <v>165</v>
      </c>
      <c r="CM233" s="20">
        <f t="shared" si="136"/>
        <v>-0.38489113050741963</v>
      </c>
      <c r="CN233" s="37">
        <f t="shared" si="137"/>
        <v>2.1936951576210597</v>
      </c>
      <c r="CO233" s="37">
        <f t="shared" si="138"/>
        <v>2.2749431264218392</v>
      </c>
      <c r="CP233" s="37">
        <f t="shared" si="139"/>
        <v>29.005524861878452</v>
      </c>
      <c r="CQ233" s="37">
        <f t="shared" si="140"/>
        <v>26.893077673058173</v>
      </c>
      <c r="CR233" s="37">
        <f t="shared" si="141"/>
        <v>51.389340266493335</v>
      </c>
      <c r="CS233" s="37">
        <f t="shared" si="142"/>
        <v>48.098797530061752</v>
      </c>
      <c r="CT233" s="22">
        <f t="shared" si="143"/>
        <v>-0.33834029968753754</v>
      </c>
      <c r="CU233" s="35">
        <v>54</v>
      </c>
      <c r="CV233" s="35">
        <v>56</v>
      </c>
      <c r="CW233" s="35">
        <v>660</v>
      </c>
      <c r="CX233" s="35">
        <v>606</v>
      </c>
      <c r="CY233" s="35">
        <v>268</v>
      </c>
      <c r="CZ233" s="35">
        <v>234</v>
      </c>
      <c r="DA233" s="35">
        <v>288</v>
      </c>
      <c r="DB233" s="35">
        <v>283</v>
      </c>
      <c r="DC233">
        <v>11</v>
      </c>
      <c r="DD233">
        <v>2</v>
      </c>
      <c r="DE233" s="35">
        <f t="shared" si="144"/>
        <v>-9</v>
      </c>
      <c r="DF233" s="36">
        <f t="shared" si="145"/>
        <v>0.77319587629010911</v>
      </c>
      <c r="DG233" s="37">
        <f t="shared" si="146"/>
        <v>0.14058106841638346</v>
      </c>
      <c r="DH233" s="37">
        <f t="shared" si="147"/>
        <v>-0.6326148078737257</v>
      </c>
      <c r="DI233" s="2">
        <v>545.29999999999995</v>
      </c>
      <c r="DJ233">
        <v>26</v>
      </c>
      <c r="DK233">
        <v>20</v>
      </c>
      <c r="DL233">
        <v>1.1000000000000001</v>
      </c>
      <c r="DM233">
        <v>490</v>
      </c>
      <c r="DN233">
        <v>451</v>
      </c>
      <c r="DO233">
        <v>-0.60000000000000009</v>
      </c>
      <c r="DP233">
        <v>385</v>
      </c>
      <c r="DQ233">
        <v>351</v>
      </c>
      <c r="DR233">
        <v>-0.4</v>
      </c>
      <c r="DS233">
        <v>280</v>
      </c>
      <c r="DT233">
        <v>278</v>
      </c>
      <c r="DU233">
        <v>-1.7000000000000002</v>
      </c>
      <c r="DV233" s="39">
        <v>0.8</v>
      </c>
      <c r="DW233" s="39">
        <v>0.8</v>
      </c>
      <c r="DX233" s="39">
        <v>0.1</v>
      </c>
      <c r="DY233" s="39">
        <v>0.2</v>
      </c>
      <c r="DZ233" s="39">
        <v>-0.4</v>
      </c>
      <c r="EA233" s="39">
        <v>0.7</v>
      </c>
    </row>
    <row r="234" spans="1:131" x14ac:dyDescent="0.2">
      <c r="A234" s="12" t="s">
        <v>1257</v>
      </c>
      <c r="B234" s="12" t="s">
        <v>1258</v>
      </c>
      <c r="C234" t="s">
        <v>1256</v>
      </c>
      <c r="D234" t="s">
        <v>338</v>
      </c>
      <c r="E234" s="12" t="s">
        <v>229</v>
      </c>
      <c r="F234">
        <v>61</v>
      </c>
      <c r="G234">
        <v>8</v>
      </c>
      <c r="H234">
        <v>17</v>
      </c>
      <c r="I234" s="31">
        <f t="shared" si="111"/>
        <v>25</v>
      </c>
      <c r="J234">
        <v>6</v>
      </c>
      <c r="K234">
        <v>9</v>
      </c>
      <c r="L234" s="16">
        <f t="shared" si="112"/>
        <v>1.8716466331157455</v>
      </c>
      <c r="M234" s="15">
        <v>8</v>
      </c>
      <c r="N234" s="15">
        <v>8</v>
      </c>
      <c r="O234" s="15">
        <v>8</v>
      </c>
      <c r="P234">
        <v>89</v>
      </c>
      <c r="Q234">
        <v>35</v>
      </c>
      <c r="R234">
        <v>18</v>
      </c>
      <c r="S234" s="13">
        <f t="shared" si="113"/>
        <v>8.98876404494382E-2</v>
      </c>
      <c r="T234" s="13">
        <f t="shared" si="114"/>
        <v>5.6338028169014086E-2</v>
      </c>
      <c r="U234" s="2">
        <v>801.43333333329997</v>
      </c>
      <c r="V234" s="2">
        <v>13.1333333333</v>
      </c>
      <c r="W234">
        <v>12.73</v>
      </c>
      <c r="X234">
        <v>36.39</v>
      </c>
      <c r="Y234" s="32">
        <f t="shared" si="115"/>
        <v>0.25916123778501626</v>
      </c>
      <c r="Z234" s="15">
        <f t="shared" si="116"/>
        <v>68.92307692307692</v>
      </c>
      <c r="AA234">
        <v>9</v>
      </c>
      <c r="AB234">
        <v>10</v>
      </c>
      <c r="AC234">
        <v>81</v>
      </c>
      <c r="AD234" s="13">
        <f t="shared" si="117"/>
        <v>0.20512820512820512</v>
      </c>
      <c r="AE234" s="13">
        <f t="shared" si="118"/>
        <v>0.41025641025641024</v>
      </c>
      <c r="AF234" s="13">
        <f t="shared" si="119"/>
        <v>0.61538461538461542</v>
      </c>
      <c r="AG234">
        <v>0</v>
      </c>
      <c r="AH234">
        <v>0</v>
      </c>
      <c r="AI234" s="17" t="str">
        <f t="shared" si="120"/>
        <v xml:space="preserve"> </v>
      </c>
      <c r="AJ234">
        <v>140</v>
      </c>
      <c r="AK234">
        <v>143</v>
      </c>
      <c r="AL234" s="32">
        <f t="shared" si="121"/>
        <v>0.37384412153236457</v>
      </c>
      <c r="AM234">
        <v>106</v>
      </c>
      <c r="AN234">
        <v>89</v>
      </c>
      <c r="AO234" s="33">
        <f t="shared" si="122"/>
        <v>0.25759577278731838</v>
      </c>
      <c r="AP234">
        <v>160</v>
      </c>
      <c r="AQ234">
        <v>119</v>
      </c>
      <c r="AR234" s="33">
        <f t="shared" si="123"/>
        <v>0.36856010568031705</v>
      </c>
      <c r="AS234" s="33">
        <f t="shared" si="124"/>
        <v>0.59205020920502094</v>
      </c>
      <c r="AT234">
        <v>11</v>
      </c>
      <c r="AU234">
        <v>305</v>
      </c>
      <c r="AV234">
        <v>244</v>
      </c>
      <c r="AW234">
        <v>235</v>
      </c>
      <c r="AX234" s="2">
        <v>28.5</v>
      </c>
      <c r="AY234" s="3">
        <v>7</v>
      </c>
      <c r="AZ234" s="2">
        <v>32.9</v>
      </c>
      <c r="BA234" s="2">
        <v>25.5</v>
      </c>
      <c r="BB234" s="21">
        <v>0.10400000000000001</v>
      </c>
      <c r="BC234">
        <v>7</v>
      </c>
      <c r="BD234" s="21">
        <v>-0.61199999999999999</v>
      </c>
      <c r="BE234" s="2">
        <v>29.2</v>
      </c>
      <c r="BF234" s="2">
        <v>33.1</v>
      </c>
      <c r="BG234" s="2">
        <v>25.3</v>
      </c>
      <c r="BH234" s="21">
        <v>1.988</v>
      </c>
      <c r="BI234" s="21">
        <v>9.3469999999999995</v>
      </c>
      <c r="BJ234" t="s">
        <v>3251</v>
      </c>
      <c r="BK234" s="2">
        <v>50.4</v>
      </c>
      <c r="BL234" t="s">
        <v>419</v>
      </c>
      <c r="BM234" s="2">
        <v>43.6</v>
      </c>
      <c r="BN234" t="s">
        <v>1993</v>
      </c>
      <c r="BO234" s="2">
        <v>37.6</v>
      </c>
      <c r="BP234" t="s">
        <v>816</v>
      </c>
      <c r="BQ234" s="2">
        <v>36.6</v>
      </c>
      <c r="BR234" t="s">
        <v>591</v>
      </c>
      <c r="BS234" s="2">
        <v>34.700000000000003</v>
      </c>
      <c r="BT234" s="32">
        <f t="shared" si="125"/>
        <v>8.7053571428571425E-2</v>
      </c>
      <c r="BU234" s="34">
        <f t="shared" si="126"/>
        <v>0.93575418994413406</v>
      </c>
      <c r="BV234" s="35">
        <f t="shared" si="127"/>
        <v>944.45954708699117</v>
      </c>
      <c r="BW234" s="32">
        <f t="shared" si="128"/>
        <v>2.2807761372705487E-2</v>
      </c>
      <c r="BX234" s="36">
        <f t="shared" si="129"/>
        <v>2.9208621120154024</v>
      </c>
      <c r="BY234" s="37">
        <f t="shared" si="130"/>
        <v>1.7225597070860066</v>
      </c>
      <c r="BZ234" s="37">
        <f t="shared" si="131"/>
        <v>33.552467338023085</v>
      </c>
      <c r="CA234" s="37">
        <f t="shared" si="132"/>
        <v>26.812016310295231</v>
      </c>
      <c r="CB234" s="37">
        <f t="shared" si="133"/>
        <v>62.087043355404326</v>
      </c>
      <c r="CC234" s="37">
        <f t="shared" si="134"/>
        <v>44.262295082079561</v>
      </c>
      <c r="CD234" s="38">
        <f t="shared" si="135"/>
        <v>17.824748273324765</v>
      </c>
      <c r="CE234" s="3">
        <v>39</v>
      </c>
      <c r="CF234" s="3">
        <v>23</v>
      </c>
      <c r="CG234" s="3">
        <v>409</v>
      </c>
      <c r="CH234" s="3">
        <v>335</v>
      </c>
      <c r="CI234" s="3">
        <v>166</v>
      </c>
      <c r="CJ234" s="3">
        <v>99</v>
      </c>
      <c r="CK234" s="3">
        <v>134</v>
      </c>
      <c r="CL234" s="3">
        <v>215</v>
      </c>
      <c r="CM234" s="20">
        <f t="shared" si="136"/>
        <v>5.5665432524042622</v>
      </c>
      <c r="CN234" s="37">
        <f t="shared" si="137"/>
        <v>2.9732542267511795</v>
      </c>
      <c r="CO234" s="37">
        <f t="shared" si="138"/>
        <v>1.6488046166529267</v>
      </c>
      <c r="CP234" s="37">
        <f t="shared" si="139"/>
        <v>30.678577703296259</v>
      </c>
      <c r="CQ234" s="37">
        <f t="shared" si="140"/>
        <v>27.137702215074402</v>
      </c>
      <c r="CR234" s="37">
        <f t="shared" si="141"/>
        <v>57.464895327936432</v>
      </c>
      <c r="CS234" s="37">
        <f t="shared" si="142"/>
        <v>50.437203519251817</v>
      </c>
      <c r="CT234" s="22">
        <f t="shared" si="143"/>
        <v>10.79705646464015</v>
      </c>
      <c r="CU234" s="35">
        <v>110</v>
      </c>
      <c r="CV234" s="35">
        <v>61</v>
      </c>
      <c r="CW234" s="35">
        <v>1025</v>
      </c>
      <c r="CX234" s="35">
        <v>943</v>
      </c>
      <c r="CY234" s="35">
        <v>440</v>
      </c>
      <c r="CZ234" s="35">
        <v>403</v>
      </c>
      <c r="DA234" s="35">
        <v>459</v>
      </c>
      <c r="DB234" s="35">
        <v>551</v>
      </c>
      <c r="DC234">
        <v>2</v>
      </c>
      <c r="DD234">
        <v>8</v>
      </c>
      <c r="DE234" s="35">
        <f t="shared" si="144"/>
        <v>6</v>
      </c>
      <c r="DF234" s="36">
        <f t="shared" si="145"/>
        <v>0.14978780061617447</v>
      </c>
      <c r="DG234" s="37">
        <f t="shared" si="146"/>
        <v>0.59915120246469789</v>
      </c>
      <c r="DH234" s="37">
        <f t="shared" si="147"/>
        <v>0.44936340184852341</v>
      </c>
      <c r="DI234" s="2">
        <v>480.8</v>
      </c>
      <c r="DJ234">
        <v>23</v>
      </c>
      <c r="DK234">
        <v>12</v>
      </c>
      <c r="DL234">
        <v>0.1</v>
      </c>
      <c r="DM234">
        <v>509</v>
      </c>
      <c r="DN234">
        <v>365</v>
      </c>
      <c r="DO234">
        <v>3.4</v>
      </c>
      <c r="DP234">
        <v>368</v>
      </c>
      <c r="DQ234">
        <v>283</v>
      </c>
      <c r="DR234">
        <v>2.8</v>
      </c>
      <c r="DS234">
        <v>272</v>
      </c>
      <c r="DT234">
        <v>224</v>
      </c>
      <c r="DU234">
        <v>1.4</v>
      </c>
      <c r="DV234" s="39">
        <v>4.0999999999999996</v>
      </c>
      <c r="DW234" s="39">
        <v>4.0999999999999996</v>
      </c>
      <c r="DX234" s="39">
        <v>-1.3</v>
      </c>
      <c r="DY234" s="39">
        <v>-0.9</v>
      </c>
      <c r="DZ234" s="39">
        <v>-2.2999999999999998</v>
      </c>
      <c r="EA234" s="39">
        <v>-0.4</v>
      </c>
    </row>
    <row r="235" spans="1:131" x14ac:dyDescent="0.2">
      <c r="A235" s="12" t="s">
        <v>1263</v>
      </c>
      <c r="B235" s="12" t="s">
        <v>1264</v>
      </c>
      <c r="C235" t="s">
        <v>1262</v>
      </c>
      <c r="D235" t="s">
        <v>223</v>
      </c>
      <c r="E235" s="12" t="s">
        <v>178</v>
      </c>
      <c r="F235">
        <v>2</v>
      </c>
      <c r="G235">
        <v>0</v>
      </c>
      <c r="H235">
        <v>0</v>
      </c>
      <c r="I235" s="31">
        <f t="shared" si="111"/>
        <v>0</v>
      </c>
      <c r="J235">
        <v>0</v>
      </c>
      <c r="K235">
        <v>0</v>
      </c>
      <c r="L235" s="16">
        <f t="shared" si="112"/>
        <v>0</v>
      </c>
      <c r="M235" s="15">
        <v>0</v>
      </c>
      <c r="N235" s="15">
        <v>0</v>
      </c>
      <c r="O235" s="15">
        <v>0</v>
      </c>
      <c r="P235">
        <v>1</v>
      </c>
      <c r="Q235">
        <v>1</v>
      </c>
      <c r="R235">
        <v>1</v>
      </c>
      <c r="S235" s="13">
        <f t="shared" si="113"/>
        <v>0</v>
      </c>
      <c r="T235" s="13">
        <f t="shared" si="114"/>
        <v>0</v>
      </c>
      <c r="U235" s="2">
        <v>26.866666666699999</v>
      </c>
      <c r="V235" s="2">
        <v>13.4333333333</v>
      </c>
      <c r="W235">
        <v>13.43</v>
      </c>
      <c r="X235">
        <v>33.270000000000003</v>
      </c>
      <c r="Y235" s="32">
        <f t="shared" si="115"/>
        <v>0.28758029978586719</v>
      </c>
      <c r="Z235" s="15">
        <f t="shared" si="116"/>
        <v>0</v>
      </c>
      <c r="AA235">
        <v>1</v>
      </c>
      <c r="AB235">
        <v>1</v>
      </c>
      <c r="AC235">
        <v>2</v>
      </c>
      <c r="AD235" s="13">
        <f t="shared" si="117"/>
        <v>0</v>
      </c>
      <c r="AE235" s="13">
        <f t="shared" si="118"/>
        <v>0</v>
      </c>
      <c r="AF235" s="13">
        <f t="shared" si="119"/>
        <v>0</v>
      </c>
      <c r="AI235" s="17" t="str">
        <f t="shared" si="120"/>
        <v xml:space="preserve"> </v>
      </c>
      <c r="AJ235">
        <v>3</v>
      </c>
      <c r="AK235">
        <v>5</v>
      </c>
      <c r="AL235" s="32">
        <f t="shared" si="121"/>
        <v>0.32</v>
      </c>
      <c r="AM235">
        <v>2</v>
      </c>
      <c r="AN235">
        <v>7</v>
      </c>
      <c r="AO235" s="33">
        <f t="shared" si="122"/>
        <v>0.36</v>
      </c>
      <c r="AP235">
        <v>5</v>
      </c>
      <c r="AQ235">
        <v>3</v>
      </c>
      <c r="AR235" s="33">
        <f t="shared" si="123"/>
        <v>0.32</v>
      </c>
      <c r="AS235" s="33">
        <f t="shared" si="124"/>
        <v>0.47058823529411764</v>
      </c>
      <c r="AU235">
        <v>11</v>
      </c>
      <c r="AV235">
        <v>11</v>
      </c>
      <c r="AW235">
        <v>8</v>
      </c>
      <c r="AX235" s="2">
        <v>29</v>
      </c>
      <c r="AZ235" s="2">
        <v>33.1</v>
      </c>
      <c r="BA235" s="2">
        <v>26.2</v>
      </c>
      <c r="BB235" s="21">
        <v>-3.0000000000000001E-3</v>
      </c>
      <c r="BD235" s="21">
        <v>1.2909999999999999</v>
      </c>
      <c r="BE235" s="2">
        <v>25.1</v>
      </c>
      <c r="BF235" s="2">
        <v>29.9</v>
      </c>
      <c r="BG235" s="2">
        <v>23.5</v>
      </c>
      <c r="BH235" s="21">
        <v>-1.5779999999999998</v>
      </c>
      <c r="BI235" s="21">
        <v>-2.359</v>
      </c>
      <c r="BJ235" t="s">
        <v>1892</v>
      </c>
      <c r="BK235" s="2">
        <v>31</v>
      </c>
      <c r="BL235" t="s">
        <v>1903</v>
      </c>
      <c r="BM235" s="2">
        <v>30.9</v>
      </c>
      <c r="BN235" t="s">
        <v>3514</v>
      </c>
      <c r="BO235" s="2">
        <v>30.2</v>
      </c>
      <c r="BP235" t="s">
        <v>2630</v>
      </c>
      <c r="BQ235" s="2">
        <v>47.9</v>
      </c>
      <c r="BR235" t="s">
        <v>3066</v>
      </c>
      <c r="BS235" s="2">
        <v>35.5</v>
      </c>
      <c r="BT235" s="32">
        <f t="shared" si="125"/>
        <v>0.27272727272727271</v>
      </c>
      <c r="BU235" s="34">
        <f t="shared" si="126"/>
        <v>0.9285714285714286</v>
      </c>
      <c r="BV235" s="35">
        <f t="shared" si="127"/>
        <v>955.84415584415581</v>
      </c>
      <c r="BW235" s="32">
        <f t="shared" si="128"/>
        <v>0.20129870129870131</v>
      </c>
      <c r="BX235" s="36">
        <f t="shared" si="129"/>
        <v>6.6997518610588083</v>
      </c>
      <c r="BY235" s="37">
        <f t="shared" si="130"/>
        <v>2.2332506203529361</v>
      </c>
      <c r="BZ235" s="37">
        <f t="shared" si="131"/>
        <v>24.565756823882296</v>
      </c>
      <c r="CA235" s="37">
        <f t="shared" si="132"/>
        <v>31.265508684941103</v>
      </c>
      <c r="CB235" s="37">
        <f t="shared" si="133"/>
        <v>58.06451612917634</v>
      </c>
      <c r="CC235" s="37">
        <f t="shared" si="134"/>
        <v>62.531017369882207</v>
      </c>
      <c r="CD235" s="38">
        <f t="shared" si="135"/>
        <v>-4.4665012407058668</v>
      </c>
      <c r="CE235" s="3">
        <v>3</v>
      </c>
      <c r="CF235" s="3">
        <v>1</v>
      </c>
      <c r="CG235" s="3">
        <v>8</v>
      </c>
      <c r="CH235" s="3">
        <v>13</v>
      </c>
      <c r="CI235" s="3">
        <v>10</v>
      </c>
      <c r="CJ235" s="3">
        <v>7</v>
      </c>
      <c r="CK235" s="3">
        <v>7</v>
      </c>
      <c r="CL235" s="3">
        <v>5</v>
      </c>
      <c r="CM235" s="20">
        <f t="shared" si="136"/>
        <v>-0.20061888776468884</v>
      </c>
      <c r="CN235" s="37">
        <f t="shared" si="137"/>
        <v>1.8034265103697023</v>
      </c>
      <c r="CO235" s="37">
        <f t="shared" si="138"/>
        <v>9.0171325518485119</v>
      </c>
      <c r="CP235" s="37">
        <f t="shared" si="139"/>
        <v>18.034265103697024</v>
      </c>
      <c r="CQ235" s="37">
        <f t="shared" si="140"/>
        <v>39.675383228133448</v>
      </c>
      <c r="CR235" s="37">
        <f t="shared" si="141"/>
        <v>33.363390441839492</v>
      </c>
      <c r="CS235" s="37">
        <f t="shared" si="142"/>
        <v>75.743913435527503</v>
      </c>
      <c r="CT235" s="22">
        <f t="shared" si="143"/>
        <v>37.914021752982144</v>
      </c>
      <c r="CU235" s="35">
        <v>2</v>
      </c>
      <c r="CV235" s="35">
        <v>10</v>
      </c>
      <c r="CW235" s="35">
        <v>18</v>
      </c>
      <c r="CX235" s="35">
        <v>34</v>
      </c>
      <c r="CY235" s="35">
        <v>5</v>
      </c>
      <c r="CZ235" s="35">
        <v>16</v>
      </c>
      <c r="DA235" s="35">
        <v>24</v>
      </c>
      <c r="DB235" s="35">
        <v>12</v>
      </c>
      <c r="DC235">
        <v>0</v>
      </c>
      <c r="DD235">
        <v>0</v>
      </c>
      <c r="DE235" s="35">
        <f t="shared" si="144"/>
        <v>0</v>
      </c>
      <c r="DF235" s="36">
        <f t="shared" si="145"/>
        <v>0</v>
      </c>
      <c r="DG235" s="37">
        <f t="shared" si="146"/>
        <v>0</v>
      </c>
      <c r="DH235" s="37">
        <f t="shared" si="147"/>
        <v>0</v>
      </c>
      <c r="DI235" s="2">
        <v>12.7</v>
      </c>
      <c r="DJ235">
        <v>2</v>
      </c>
      <c r="DK235">
        <v>0</v>
      </c>
      <c r="DL235">
        <v>100</v>
      </c>
      <c r="DM235">
        <v>12</v>
      </c>
      <c r="DN235">
        <v>12</v>
      </c>
      <c r="DO235">
        <v>27.4</v>
      </c>
      <c r="DP235">
        <v>11</v>
      </c>
      <c r="DQ235">
        <v>8</v>
      </c>
      <c r="DR235">
        <v>32.9</v>
      </c>
      <c r="DS235">
        <v>7</v>
      </c>
      <c r="DT235">
        <v>7</v>
      </c>
      <c r="DU235">
        <v>25</v>
      </c>
      <c r="DV235" s="39">
        <v>-0.5</v>
      </c>
      <c r="DW235" s="39">
        <v>-0.5</v>
      </c>
      <c r="DX235" s="39">
        <v>0</v>
      </c>
      <c r="DY235" s="39">
        <v>0</v>
      </c>
      <c r="DZ235" s="39">
        <v>0.1</v>
      </c>
      <c r="EA235" s="39">
        <v>-0.5</v>
      </c>
    </row>
    <row r="236" spans="1:131" x14ac:dyDescent="0.2">
      <c r="A236" s="12" t="s">
        <v>167</v>
      </c>
      <c r="B236" s="12" t="s">
        <v>1267</v>
      </c>
      <c r="C236" t="s">
        <v>1266</v>
      </c>
      <c r="D236" t="s">
        <v>210</v>
      </c>
      <c r="E236" s="12" t="s">
        <v>178</v>
      </c>
      <c r="F236">
        <v>37</v>
      </c>
      <c r="G236">
        <v>1</v>
      </c>
      <c r="H236">
        <v>3</v>
      </c>
      <c r="I236" s="31">
        <f t="shared" si="111"/>
        <v>4</v>
      </c>
      <c r="J236">
        <v>2</v>
      </c>
      <c r="K236">
        <v>1</v>
      </c>
      <c r="L236" s="16">
        <f t="shared" si="112"/>
        <v>0.48011202613946452</v>
      </c>
      <c r="M236" s="15">
        <v>1</v>
      </c>
      <c r="N236" s="15">
        <v>2</v>
      </c>
      <c r="O236" s="15">
        <v>1</v>
      </c>
      <c r="P236">
        <v>37</v>
      </c>
      <c r="Q236">
        <v>12</v>
      </c>
      <c r="R236">
        <v>27</v>
      </c>
      <c r="S236" s="13">
        <f t="shared" si="113"/>
        <v>2.7027027027027029E-2</v>
      </c>
      <c r="T236" s="13">
        <f t="shared" si="114"/>
        <v>1.3157894736842105E-2</v>
      </c>
      <c r="U236" s="2">
        <v>499.88333333330002</v>
      </c>
      <c r="V236" s="2">
        <v>13.5</v>
      </c>
      <c r="W236">
        <v>13.48</v>
      </c>
      <c r="X236">
        <v>33.619999999999997</v>
      </c>
      <c r="Y236" s="32">
        <f t="shared" si="115"/>
        <v>0.28619957537154994</v>
      </c>
      <c r="Z236" s="15">
        <f t="shared" si="116"/>
        <v>21.333333333333332</v>
      </c>
      <c r="AA236">
        <v>49</v>
      </c>
      <c r="AB236">
        <v>62</v>
      </c>
      <c r="AC236">
        <v>44</v>
      </c>
      <c r="AD236" s="13">
        <f t="shared" si="117"/>
        <v>4.7619047619047616E-2</v>
      </c>
      <c r="AE236" s="13">
        <f t="shared" si="118"/>
        <v>0.14285714285714285</v>
      </c>
      <c r="AF236" s="13">
        <f t="shared" si="119"/>
        <v>0.19047619047619047</v>
      </c>
      <c r="AI236" s="17" t="str">
        <f t="shared" si="120"/>
        <v xml:space="preserve"> </v>
      </c>
      <c r="AJ236">
        <v>60</v>
      </c>
      <c r="AK236">
        <v>65</v>
      </c>
      <c r="AL236" s="32">
        <f t="shared" si="121"/>
        <v>0.28538812785388129</v>
      </c>
      <c r="AM236">
        <v>68</v>
      </c>
      <c r="AN236">
        <v>68</v>
      </c>
      <c r="AO236" s="33">
        <f t="shared" si="122"/>
        <v>0.31050228310502281</v>
      </c>
      <c r="AP236">
        <v>93</v>
      </c>
      <c r="AQ236">
        <v>84</v>
      </c>
      <c r="AR236" s="33">
        <f t="shared" si="123"/>
        <v>0.4041095890410959</v>
      </c>
      <c r="AS236" s="33">
        <f t="shared" si="124"/>
        <v>0.47892720306513409</v>
      </c>
      <c r="AT236">
        <v>2</v>
      </c>
      <c r="AU236">
        <v>184</v>
      </c>
      <c r="AV236">
        <v>173</v>
      </c>
      <c r="AW236">
        <v>164</v>
      </c>
      <c r="AX236" s="2">
        <v>27.7</v>
      </c>
      <c r="AY236" s="3">
        <v>7</v>
      </c>
      <c r="AZ236" s="2">
        <v>32.799999999999997</v>
      </c>
      <c r="BA236" s="2">
        <v>24.3</v>
      </c>
      <c r="BB236" s="21">
        <v>-0.35899999999999999</v>
      </c>
      <c r="BC236">
        <v>7</v>
      </c>
      <c r="BD236" s="21">
        <v>-1.042</v>
      </c>
      <c r="BE236" s="2">
        <v>25.7</v>
      </c>
      <c r="BF236" s="2">
        <v>28.6</v>
      </c>
      <c r="BG236" s="2">
        <v>24.7</v>
      </c>
      <c r="BH236" s="21">
        <v>-1.254</v>
      </c>
      <c r="BI236" s="21">
        <v>-5.9729999999999999</v>
      </c>
      <c r="BJ236" t="s">
        <v>827</v>
      </c>
      <c r="BK236" s="2">
        <v>29.3</v>
      </c>
      <c r="BL236" t="s">
        <v>3603</v>
      </c>
      <c r="BM236" s="2">
        <v>27.2</v>
      </c>
      <c r="BN236" t="s">
        <v>1298</v>
      </c>
      <c r="BO236" s="2">
        <v>27</v>
      </c>
      <c r="BP236" t="s">
        <v>797</v>
      </c>
      <c r="BQ236" s="2">
        <v>39.4</v>
      </c>
      <c r="BR236" t="s">
        <v>2676</v>
      </c>
      <c r="BS236" s="2">
        <v>31</v>
      </c>
      <c r="BT236" s="32">
        <f t="shared" si="125"/>
        <v>9.375E-2</v>
      </c>
      <c r="BU236" s="34">
        <f t="shared" si="126"/>
        <v>0.90298507462686572</v>
      </c>
      <c r="BV236" s="35">
        <f t="shared" si="127"/>
        <v>912.36007462686575</v>
      </c>
      <c r="BW236" s="32">
        <f t="shared" si="128"/>
        <v>-3.2649253731342753E-3</v>
      </c>
      <c r="BX236" s="36">
        <f t="shared" si="129"/>
        <v>2.5225225225225225</v>
      </c>
      <c r="BY236" s="37">
        <f t="shared" si="130"/>
        <v>3.1231231231231229</v>
      </c>
      <c r="BZ236" s="37">
        <f t="shared" si="131"/>
        <v>26.906906906906908</v>
      </c>
      <c r="CA236" s="37">
        <f t="shared" si="132"/>
        <v>32.192192192192195</v>
      </c>
      <c r="CB236" s="37">
        <f t="shared" si="133"/>
        <v>50.570570570570567</v>
      </c>
      <c r="CC236" s="37">
        <f t="shared" si="134"/>
        <v>59.93993993993994</v>
      </c>
      <c r="CD236" s="38">
        <f t="shared" si="135"/>
        <v>-9.3693693693693731</v>
      </c>
      <c r="CE236" s="3">
        <v>21</v>
      </c>
      <c r="CF236" s="3">
        <v>26</v>
      </c>
      <c r="CG236" s="3">
        <v>203</v>
      </c>
      <c r="CH236" s="3">
        <v>242</v>
      </c>
      <c r="CI236" s="3">
        <v>75</v>
      </c>
      <c r="CJ236" s="3">
        <v>102</v>
      </c>
      <c r="CK236" s="3">
        <v>129</v>
      </c>
      <c r="CL236" s="3">
        <v>122</v>
      </c>
      <c r="CM236" s="20">
        <f t="shared" si="136"/>
        <v>-4.0226222429325933</v>
      </c>
      <c r="CN236" s="37">
        <f t="shared" si="137"/>
        <v>2.1222888563757096</v>
      </c>
      <c r="CO236" s="37">
        <f t="shared" si="138"/>
        <v>2.7975625834043445</v>
      </c>
      <c r="CP236" s="37">
        <f t="shared" si="139"/>
        <v>28.940302586941495</v>
      </c>
      <c r="CQ236" s="37">
        <f t="shared" si="140"/>
        <v>29.904979339839546</v>
      </c>
      <c r="CR236" s="37">
        <f t="shared" si="141"/>
        <v>54.841873402254137</v>
      </c>
      <c r="CS236" s="37">
        <f t="shared" si="142"/>
        <v>53.732495136421377</v>
      </c>
      <c r="CT236" s="22">
        <f t="shared" si="143"/>
        <v>-10.478747635202133</v>
      </c>
      <c r="CU236" s="35">
        <v>44</v>
      </c>
      <c r="CV236" s="35">
        <v>58</v>
      </c>
      <c r="CW236" s="35">
        <v>556</v>
      </c>
      <c r="CX236" s="35">
        <v>562</v>
      </c>
      <c r="CY236" s="35">
        <v>228</v>
      </c>
      <c r="CZ236" s="35">
        <v>222</v>
      </c>
      <c r="DA236" s="35">
        <v>272</v>
      </c>
      <c r="DB236" s="35">
        <v>309</v>
      </c>
      <c r="DC236">
        <v>17</v>
      </c>
      <c r="DD236">
        <v>9</v>
      </c>
      <c r="DE236" s="35">
        <f t="shared" si="144"/>
        <v>-8</v>
      </c>
      <c r="DF236" s="36">
        <f t="shared" si="145"/>
        <v>2.0420420420420422</v>
      </c>
      <c r="DG236" s="37">
        <f t="shared" si="146"/>
        <v>1.0810810810810811</v>
      </c>
      <c r="DH236" s="37">
        <f t="shared" si="147"/>
        <v>-0.96096096096096095</v>
      </c>
      <c r="DI236" s="2">
        <v>336.7</v>
      </c>
      <c r="DJ236">
        <v>13</v>
      </c>
      <c r="DK236">
        <v>15</v>
      </c>
      <c r="DL236">
        <v>-1.8</v>
      </c>
      <c r="DM236">
        <v>291</v>
      </c>
      <c r="DN236">
        <v>334</v>
      </c>
      <c r="DO236">
        <v>-4.4000000000000004</v>
      </c>
      <c r="DP236">
        <v>204</v>
      </c>
      <c r="DQ236">
        <v>248</v>
      </c>
      <c r="DR236">
        <v>-6.1</v>
      </c>
      <c r="DS236">
        <v>155</v>
      </c>
      <c r="DT236">
        <v>181</v>
      </c>
      <c r="DU236">
        <v>-4.5</v>
      </c>
      <c r="DV236" s="39">
        <v>-3.4</v>
      </c>
      <c r="DW236" s="39">
        <v>-3.4</v>
      </c>
      <c r="DX236" s="39">
        <v>0.30000000000000004</v>
      </c>
      <c r="DY236" s="39">
        <v>-0.5</v>
      </c>
      <c r="DZ236" s="39">
        <v>2.1</v>
      </c>
      <c r="EA236" s="39">
        <v>-1.6</v>
      </c>
    </row>
    <row r="237" spans="1:131" x14ac:dyDescent="0.2">
      <c r="A237" s="12" t="s">
        <v>1271</v>
      </c>
      <c r="B237" s="12" t="s">
        <v>1272</v>
      </c>
      <c r="C237" t="s">
        <v>1270</v>
      </c>
      <c r="D237" t="s">
        <v>192</v>
      </c>
      <c r="E237" s="12" t="s">
        <v>1273</v>
      </c>
      <c r="F237">
        <v>29</v>
      </c>
      <c r="G237">
        <v>5</v>
      </c>
      <c r="H237">
        <v>4</v>
      </c>
      <c r="I237" s="31">
        <f t="shared" si="111"/>
        <v>9</v>
      </c>
      <c r="J237">
        <v>2</v>
      </c>
      <c r="K237">
        <v>2</v>
      </c>
      <c r="L237" s="16">
        <f t="shared" si="112"/>
        <v>1.6729488304850182</v>
      </c>
      <c r="M237" s="15">
        <v>4</v>
      </c>
      <c r="N237" s="15">
        <v>2</v>
      </c>
      <c r="O237" s="15">
        <v>2</v>
      </c>
      <c r="P237">
        <v>36</v>
      </c>
      <c r="Q237">
        <v>16</v>
      </c>
      <c r="R237">
        <v>18</v>
      </c>
      <c r="S237" s="13">
        <f t="shared" si="113"/>
        <v>0.1388888888888889</v>
      </c>
      <c r="T237" s="13">
        <f t="shared" si="114"/>
        <v>7.1428571428571425E-2</v>
      </c>
      <c r="U237" s="2">
        <v>322.78333333329999</v>
      </c>
      <c r="V237" s="2">
        <v>11.1166666667</v>
      </c>
      <c r="W237">
        <v>10.94</v>
      </c>
      <c r="X237">
        <v>37.39</v>
      </c>
      <c r="Y237" s="32">
        <f t="shared" si="115"/>
        <v>0.22636043865094144</v>
      </c>
      <c r="Z237" s="15">
        <f t="shared" si="116"/>
        <v>26</v>
      </c>
      <c r="AA237">
        <v>10</v>
      </c>
      <c r="AB237">
        <v>50</v>
      </c>
      <c r="AC237">
        <v>48</v>
      </c>
      <c r="AD237" s="13">
        <f t="shared" si="117"/>
        <v>0.45454545454545453</v>
      </c>
      <c r="AE237" s="13">
        <f t="shared" si="118"/>
        <v>0.36363636363636365</v>
      </c>
      <c r="AF237" s="13">
        <f t="shared" si="119"/>
        <v>0.81818181818181812</v>
      </c>
      <c r="AG237">
        <v>0</v>
      </c>
      <c r="AH237">
        <v>1</v>
      </c>
      <c r="AI237" s="17">
        <f t="shared" si="120"/>
        <v>0</v>
      </c>
      <c r="AJ237">
        <v>54</v>
      </c>
      <c r="AK237">
        <v>47</v>
      </c>
      <c r="AL237" s="32">
        <f t="shared" si="121"/>
        <v>0.34006734006734007</v>
      </c>
      <c r="AM237">
        <v>47</v>
      </c>
      <c r="AN237">
        <v>38</v>
      </c>
      <c r="AO237" s="33">
        <f t="shared" si="122"/>
        <v>0.28619528619528617</v>
      </c>
      <c r="AP237">
        <v>53</v>
      </c>
      <c r="AQ237">
        <v>58</v>
      </c>
      <c r="AR237" s="33">
        <f t="shared" si="123"/>
        <v>0.37373737373737376</v>
      </c>
      <c r="AS237" s="33">
        <f t="shared" si="124"/>
        <v>0.543010752688172</v>
      </c>
      <c r="AT237">
        <v>11</v>
      </c>
      <c r="AU237">
        <v>120</v>
      </c>
      <c r="AV237">
        <v>100</v>
      </c>
      <c r="AW237">
        <v>96</v>
      </c>
      <c r="AX237" s="2">
        <v>27.7</v>
      </c>
      <c r="AY237" s="3">
        <v>12</v>
      </c>
      <c r="AZ237" s="2">
        <v>32.200000000000003</v>
      </c>
      <c r="BA237" s="2">
        <v>24.7</v>
      </c>
      <c r="BB237" s="21">
        <v>0.10400000000000001</v>
      </c>
      <c r="BC237">
        <v>8</v>
      </c>
      <c r="BD237" s="21">
        <v>0.56400000000000006</v>
      </c>
      <c r="BE237" s="2">
        <v>28.2</v>
      </c>
      <c r="BF237" s="2">
        <v>32.6</v>
      </c>
      <c r="BG237" s="2">
        <v>23.7</v>
      </c>
      <c r="BH237" s="21">
        <v>-0.64500000000000002</v>
      </c>
      <c r="BI237" s="21">
        <v>-0.2</v>
      </c>
      <c r="BJ237" t="s">
        <v>515</v>
      </c>
      <c r="BK237" s="2">
        <v>43.7</v>
      </c>
      <c r="BL237" t="s">
        <v>3142</v>
      </c>
      <c r="BM237" s="2">
        <v>27.6</v>
      </c>
      <c r="BN237" t="s">
        <v>2800</v>
      </c>
      <c r="BO237" s="2">
        <v>26.5</v>
      </c>
      <c r="BP237" t="s">
        <v>2264</v>
      </c>
      <c r="BQ237" s="2">
        <v>40.5</v>
      </c>
      <c r="BR237" t="s">
        <v>361</v>
      </c>
      <c r="BS237" s="2">
        <v>30.8</v>
      </c>
      <c r="BT237" s="32">
        <f t="shared" si="125"/>
        <v>7.6923076923076927E-2</v>
      </c>
      <c r="BU237" s="34">
        <f t="shared" si="126"/>
        <v>0.93710691823899372</v>
      </c>
      <c r="BV237" s="35">
        <f t="shared" si="127"/>
        <v>944.79922593130141</v>
      </c>
      <c r="BW237" s="32">
        <f t="shared" si="128"/>
        <v>1.4029995162070652E-2</v>
      </c>
      <c r="BX237" s="36">
        <f t="shared" si="129"/>
        <v>2.0472522359448511</v>
      </c>
      <c r="BY237" s="37">
        <f t="shared" si="130"/>
        <v>1.8611383963135013</v>
      </c>
      <c r="BZ237" s="37">
        <f t="shared" si="131"/>
        <v>26.614279067283064</v>
      </c>
      <c r="CA237" s="37">
        <f t="shared" si="132"/>
        <v>29.592100501384671</v>
      </c>
      <c r="CB237" s="37">
        <f t="shared" si="133"/>
        <v>51.739647417515336</v>
      </c>
      <c r="CC237" s="37">
        <f t="shared" si="134"/>
        <v>56.950834927193142</v>
      </c>
      <c r="CD237" s="38">
        <f t="shared" si="135"/>
        <v>-5.2111875096778064</v>
      </c>
      <c r="CE237" s="3">
        <v>11</v>
      </c>
      <c r="CF237" s="3">
        <v>10</v>
      </c>
      <c r="CG237" s="3">
        <v>132</v>
      </c>
      <c r="CH237" s="3">
        <v>149</v>
      </c>
      <c r="CI237" s="3">
        <v>69</v>
      </c>
      <c r="CJ237" s="3">
        <v>59</v>
      </c>
      <c r="CK237" s="3">
        <v>88</v>
      </c>
      <c r="CL237" s="3">
        <v>66</v>
      </c>
      <c r="CM237" s="20">
        <f t="shared" si="136"/>
        <v>-5.569445574193935</v>
      </c>
      <c r="CN237" s="37">
        <f t="shared" si="137"/>
        <v>3.0987448238972251</v>
      </c>
      <c r="CO237" s="37">
        <f t="shared" si="138"/>
        <v>2.1027197019302597</v>
      </c>
      <c r="CP237" s="37">
        <f t="shared" si="139"/>
        <v>30.323431490994274</v>
      </c>
      <c r="CQ237" s="37">
        <f t="shared" si="140"/>
        <v>27.778033957078698</v>
      </c>
      <c r="CR237" s="37">
        <f t="shared" si="141"/>
        <v>54.615377521188591</v>
      </c>
      <c r="CS237" s="37">
        <f t="shared" si="142"/>
        <v>54.062030231206947</v>
      </c>
      <c r="CT237" s="22">
        <f t="shared" si="143"/>
        <v>-5.7645347996594509</v>
      </c>
      <c r="CU237" s="35">
        <v>56</v>
      </c>
      <c r="CV237" s="35">
        <v>38</v>
      </c>
      <c r="CW237" s="35">
        <v>492</v>
      </c>
      <c r="CX237" s="35">
        <v>464</v>
      </c>
      <c r="CY237" s="35">
        <v>193</v>
      </c>
      <c r="CZ237" s="35">
        <v>226</v>
      </c>
      <c r="DA237" s="35">
        <v>249</v>
      </c>
      <c r="DB237" s="35">
        <v>246</v>
      </c>
      <c r="DC237">
        <v>2</v>
      </c>
      <c r="DD237">
        <v>2</v>
      </c>
      <c r="DE237" s="35">
        <f t="shared" si="144"/>
        <v>0</v>
      </c>
      <c r="DF237" s="36">
        <f t="shared" si="145"/>
        <v>0.37222767926270023</v>
      </c>
      <c r="DG237" s="37">
        <f t="shared" si="146"/>
        <v>0.37222767926270023</v>
      </c>
      <c r="DH237" s="37">
        <f t="shared" si="147"/>
        <v>0</v>
      </c>
      <c r="DI237" s="2">
        <v>186</v>
      </c>
      <c r="DJ237">
        <v>7</v>
      </c>
      <c r="DK237">
        <v>5</v>
      </c>
      <c r="DL237">
        <v>-4.8</v>
      </c>
      <c r="DM237">
        <v>151</v>
      </c>
      <c r="DN237">
        <v>178</v>
      </c>
      <c r="DO237">
        <v>-4.3</v>
      </c>
      <c r="DP237">
        <v>111</v>
      </c>
      <c r="DQ237">
        <v>127</v>
      </c>
      <c r="DR237">
        <v>-4.0999999999999996</v>
      </c>
      <c r="DS237">
        <v>70</v>
      </c>
      <c r="DT237">
        <v>93</v>
      </c>
      <c r="DU237">
        <v>-10.6</v>
      </c>
      <c r="DV237" s="39">
        <v>-1.3</v>
      </c>
      <c r="DW237" s="39">
        <v>-1.3</v>
      </c>
      <c r="DX237" s="39">
        <v>-0.4</v>
      </c>
      <c r="DY237" s="39">
        <v>-0.5</v>
      </c>
      <c r="DZ237" s="39">
        <v>-0.2</v>
      </c>
      <c r="EA237" s="39">
        <v>-2.4</v>
      </c>
    </row>
    <row r="238" spans="1:131" x14ac:dyDescent="0.2">
      <c r="A238" s="12" t="s">
        <v>120</v>
      </c>
      <c r="B238" s="12" t="s">
        <v>1277</v>
      </c>
      <c r="C238" t="s">
        <v>1276</v>
      </c>
      <c r="D238" t="s">
        <v>199</v>
      </c>
      <c r="E238" s="12" t="s">
        <v>178</v>
      </c>
      <c r="F238">
        <v>21</v>
      </c>
      <c r="G238">
        <v>0</v>
      </c>
      <c r="H238">
        <v>2</v>
      </c>
      <c r="I238" s="31">
        <f t="shared" si="111"/>
        <v>2</v>
      </c>
      <c r="J238">
        <v>0</v>
      </c>
      <c r="K238">
        <v>2</v>
      </c>
      <c r="L238" s="16">
        <f t="shared" si="112"/>
        <v>0.50948202660635578</v>
      </c>
      <c r="M238" s="15">
        <v>0</v>
      </c>
      <c r="N238" s="15">
        <v>0</v>
      </c>
      <c r="O238" s="15">
        <v>2</v>
      </c>
      <c r="P238">
        <v>10</v>
      </c>
      <c r="Q238">
        <v>5</v>
      </c>
      <c r="R238">
        <v>9</v>
      </c>
      <c r="S238" s="13">
        <f t="shared" si="113"/>
        <v>0</v>
      </c>
      <c r="T238" s="13">
        <f t="shared" si="114"/>
        <v>0</v>
      </c>
      <c r="U238" s="2">
        <v>235.53333333329999</v>
      </c>
      <c r="V238" s="2">
        <v>11.2</v>
      </c>
      <c r="W238">
        <v>11.14</v>
      </c>
      <c r="X238">
        <v>37.67</v>
      </c>
      <c r="Y238" s="32">
        <f t="shared" si="115"/>
        <v>0.22823191968858841</v>
      </c>
      <c r="Z238" s="15">
        <f t="shared" si="116"/>
        <v>0</v>
      </c>
      <c r="AA238">
        <v>26</v>
      </c>
      <c r="AB238">
        <v>38</v>
      </c>
      <c r="AC238">
        <v>34</v>
      </c>
      <c r="AD238" s="13">
        <f t="shared" si="117"/>
        <v>0</v>
      </c>
      <c r="AE238" s="13">
        <f t="shared" si="118"/>
        <v>0.66666666666666663</v>
      </c>
      <c r="AF238" s="13">
        <f t="shared" si="119"/>
        <v>0.66666666666666663</v>
      </c>
      <c r="AI238" s="17" t="str">
        <f t="shared" si="120"/>
        <v xml:space="preserve"> </v>
      </c>
      <c r="AJ238">
        <v>44</v>
      </c>
      <c r="AK238">
        <v>44</v>
      </c>
      <c r="AL238" s="32">
        <f t="shared" si="121"/>
        <v>0.42307692307692307</v>
      </c>
      <c r="AM238">
        <v>36</v>
      </c>
      <c r="AN238">
        <v>22</v>
      </c>
      <c r="AO238" s="33">
        <f t="shared" si="122"/>
        <v>0.27884615384615385</v>
      </c>
      <c r="AP238">
        <v>32</v>
      </c>
      <c r="AQ238">
        <v>30</v>
      </c>
      <c r="AR238" s="33">
        <f t="shared" si="123"/>
        <v>0.29807692307692307</v>
      </c>
      <c r="AS238" s="33">
        <f t="shared" si="124"/>
        <v>0.60273972602739723</v>
      </c>
      <c r="AT238">
        <v>7</v>
      </c>
      <c r="AU238">
        <v>80</v>
      </c>
      <c r="AV238">
        <v>94</v>
      </c>
      <c r="AW238">
        <v>61</v>
      </c>
      <c r="AX238" s="2">
        <v>27.2</v>
      </c>
      <c r="AY238" s="3">
        <v>8</v>
      </c>
      <c r="AZ238" s="2">
        <v>32.700000000000003</v>
      </c>
      <c r="BA238" s="2">
        <v>23.5</v>
      </c>
      <c r="BB238" s="21">
        <v>-1.0620000000000001</v>
      </c>
      <c r="BC238">
        <v>8</v>
      </c>
      <c r="BD238" s="21">
        <v>-0.95500000000000007</v>
      </c>
      <c r="BE238" s="2">
        <v>25.8</v>
      </c>
      <c r="BF238" s="2">
        <v>28.1</v>
      </c>
      <c r="BG238" s="2">
        <v>25</v>
      </c>
      <c r="BH238" s="21">
        <v>0.57799999999999996</v>
      </c>
      <c r="BI238" s="21">
        <v>5.3739999999999997</v>
      </c>
      <c r="BJ238" t="s">
        <v>3756</v>
      </c>
      <c r="BK238" s="2">
        <v>29.8</v>
      </c>
      <c r="BL238" t="s">
        <v>3316</v>
      </c>
      <c r="BM238" s="2">
        <v>28</v>
      </c>
      <c r="BN238" t="s">
        <v>621</v>
      </c>
      <c r="BO238" s="2">
        <v>27.2</v>
      </c>
      <c r="BP238" t="s">
        <v>2511</v>
      </c>
      <c r="BQ238" s="2">
        <v>54.3</v>
      </c>
      <c r="BR238" t="s">
        <v>1050</v>
      </c>
      <c r="BS238" s="2">
        <v>25.4</v>
      </c>
      <c r="BT238" s="32">
        <f t="shared" si="125"/>
        <v>3.2608695652173912E-2</v>
      </c>
      <c r="BU238" s="34">
        <f t="shared" si="126"/>
        <v>0.92372881355932202</v>
      </c>
      <c r="BV238" s="35">
        <f t="shared" si="127"/>
        <v>926.9896831245394</v>
      </c>
      <c r="BW238" s="32">
        <f t="shared" si="128"/>
        <v>-4.3662490788504073E-2</v>
      </c>
      <c r="BX238" s="36">
        <f t="shared" si="129"/>
        <v>0.76530612244897966</v>
      </c>
      <c r="BY238" s="37">
        <f t="shared" si="130"/>
        <v>2.295918367346939</v>
      </c>
      <c r="BZ238" s="37">
        <f t="shared" si="131"/>
        <v>23.469387755102044</v>
      </c>
      <c r="CA238" s="37">
        <f t="shared" si="132"/>
        <v>30.102040816326536</v>
      </c>
      <c r="CB238" s="37">
        <f t="shared" si="133"/>
        <v>47.704081632653065</v>
      </c>
      <c r="CC238" s="37">
        <f t="shared" si="134"/>
        <v>58.418367346938773</v>
      </c>
      <c r="CD238" s="38">
        <f t="shared" si="135"/>
        <v>-10.714285714285708</v>
      </c>
      <c r="CE238" s="3">
        <v>3</v>
      </c>
      <c r="CF238" s="3">
        <v>9</v>
      </c>
      <c r="CG238" s="3">
        <v>89</v>
      </c>
      <c r="CH238" s="3">
        <v>109</v>
      </c>
      <c r="CI238" s="3">
        <v>30</v>
      </c>
      <c r="CJ238" s="3">
        <v>42</v>
      </c>
      <c r="CK238" s="3">
        <v>69</v>
      </c>
      <c r="CL238" s="3">
        <v>65</v>
      </c>
      <c r="CM238" s="20">
        <f t="shared" si="136"/>
        <v>-19.59903913894324</v>
      </c>
      <c r="CN238" s="37">
        <f t="shared" si="137"/>
        <v>1.7444726762486251</v>
      </c>
      <c r="CO238" s="37">
        <f t="shared" si="138"/>
        <v>2.1995525048352231</v>
      </c>
      <c r="CP238" s="37">
        <f t="shared" si="139"/>
        <v>32.462361105843982</v>
      </c>
      <c r="CQ238" s="37">
        <f t="shared" si="140"/>
        <v>27.228943077098108</v>
      </c>
      <c r="CR238" s="37">
        <f t="shared" si="141"/>
        <v>57.946831506693457</v>
      </c>
      <c r="CS238" s="37">
        <f t="shared" si="142"/>
        <v>50.28632105881907</v>
      </c>
      <c r="CT238" s="22">
        <f t="shared" si="143"/>
        <v>-18.374796162160095</v>
      </c>
      <c r="CU238" s="35">
        <v>23</v>
      </c>
      <c r="CV238" s="35">
        <v>29</v>
      </c>
      <c r="CW238" s="35">
        <v>405</v>
      </c>
      <c r="CX238" s="35">
        <v>330</v>
      </c>
      <c r="CY238" s="35">
        <v>144</v>
      </c>
      <c r="CZ238" s="35">
        <v>133</v>
      </c>
      <c r="DA238" s="35">
        <v>171</v>
      </c>
      <c r="DB238" s="35">
        <v>192</v>
      </c>
      <c r="DC238">
        <v>7</v>
      </c>
      <c r="DD238">
        <v>3</v>
      </c>
      <c r="DE238" s="35">
        <f t="shared" si="144"/>
        <v>-4</v>
      </c>
      <c r="DF238" s="36">
        <f t="shared" si="145"/>
        <v>1.7857142857142858</v>
      </c>
      <c r="DG238" s="37">
        <f t="shared" si="146"/>
        <v>0.76530612244897966</v>
      </c>
      <c r="DH238" s="37">
        <f t="shared" si="147"/>
        <v>-1.0204081632653061</v>
      </c>
      <c r="DI238" s="2">
        <v>163.5</v>
      </c>
      <c r="DJ238">
        <v>3</v>
      </c>
      <c r="DK238">
        <v>6</v>
      </c>
      <c r="DL238">
        <v>-8</v>
      </c>
      <c r="DM238">
        <v>148</v>
      </c>
      <c r="DN238">
        <v>157</v>
      </c>
      <c r="DO238">
        <v>-5.7</v>
      </c>
      <c r="DP238">
        <v>98</v>
      </c>
      <c r="DQ238">
        <v>107</v>
      </c>
      <c r="DR238">
        <v>-7</v>
      </c>
      <c r="DS238">
        <v>75</v>
      </c>
      <c r="DT238">
        <v>77</v>
      </c>
      <c r="DU238">
        <v>-6</v>
      </c>
      <c r="DV238" s="39">
        <v>-2.5</v>
      </c>
      <c r="DW238" s="39">
        <v>-2.5</v>
      </c>
      <c r="DX238" s="39">
        <v>-0.5</v>
      </c>
      <c r="DY238" s="39">
        <v>-0.2</v>
      </c>
      <c r="DZ238" s="39">
        <v>-0.30000000000000004</v>
      </c>
      <c r="EA238" s="39">
        <v>-3.4</v>
      </c>
    </row>
    <row r="239" spans="1:131" x14ac:dyDescent="0.2">
      <c r="A239" s="12" t="s">
        <v>1281</v>
      </c>
      <c r="B239" s="12" t="s">
        <v>1282</v>
      </c>
      <c r="C239" t="s">
        <v>1280</v>
      </c>
      <c r="D239" t="s">
        <v>199</v>
      </c>
      <c r="E239" s="12" t="s">
        <v>148</v>
      </c>
      <c r="F239">
        <v>11</v>
      </c>
      <c r="G239">
        <v>0</v>
      </c>
      <c r="H239">
        <v>0</v>
      </c>
      <c r="I239" s="31">
        <f t="shared" si="111"/>
        <v>0</v>
      </c>
      <c r="J239">
        <v>0</v>
      </c>
      <c r="K239">
        <v>0</v>
      </c>
      <c r="L239" s="16">
        <f t="shared" si="112"/>
        <v>0</v>
      </c>
      <c r="M239" s="15">
        <v>0</v>
      </c>
      <c r="N239" s="15">
        <v>0</v>
      </c>
      <c r="O239" s="15">
        <v>0</v>
      </c>
      <c r="P239">
        <v>7</v>
      </c>
      <c r="Q239">
        <v>3</v>
      </c>
      <c r="R239">
        <v>4</v>
      </c>
      <c r="S239" s="13">
        <f t="shared" si="113"/>
        <v>0</v>
      </c>
      <c r="T239" s="13">
        <f t="shared" si="114"/>
        <v>0</v>
      </c>
      <c r="U239" s="2">
        <v>105.1666666667</v>
      </c>
      <c r="V239" s="2">
        <v>9.5500000000000007</v>
      </c>
      <c r="W239">
        <v>9.56</v>
      </c>
      <c r="X239">
        <v>37.21</v>
      </c>
      <c r="Y239" s="32">
        <f t="shared" si="115"/>
        <v>0.20440453282018387</v>
      </c>
      <c r="Z239" s="15">
        <f t="shared" si="116"/>
        <v>0</v>
      </c>
      <c r="AA239">
        <v>3</v>
      </c>
      <c r="AB239">
        <v>20</v>
      </c>
      <c r="AC239">
        <v>14</v>
      </c>
      <c r="AD239" s="13">
        <f t="shared" si="117"/>
        <v>0</v>
      </c>
      <c r="AE239" s="13">
        <f t="shared" si="118"/>
        <v>0</v>
      </c>
      <c r="AF239" s="13">
        <f t="shared" si="119"/>
        <v>0</v>
      </c>
      <c r="AG239">
        <v>0</v>
      </c>
      <c r="AH239">
        <v>0</v>
      </c>
      <c r="AI239" s="17" t="str">
        <f t="shared" si="120"/>
        <v xml:space="preserve"> </v>
      </c>
      <c r="AJ239">
        <v>7</v>
      </c>
      <c r="AK239">
        <v>16</v>
      </c>
      <c r="AL239" s="32">
        <f t="shared" si="121"/>
        <v>0.27058823529411763</v>
      </c>
      <c r="AM239">
        <v>14</v>
      </c>
      <c r="AN239">
        <v>14</v>
      </c>
      <c r="AO239" s="33">
        <f t="shared" si="122"/>
        <v>0.32941176470588235</v>
      </c>
      <c r="AP239">
        <v>9</v>
      </c>
      <c r="AQ239">
        <v>25</v>
      </c>
      <c r="AR239" s="33">
        <f t="shared" si="123"/>
        <v>0.4</v>
      </c>
      <c r="AS239" s="33">
        <f t="shared" si="124"/>
        <v>0.45098039215686275</v>
      </c>
      <c r="AU239">
        <v>29</v>
      </c>
      <c r="AV239">
        <v>44</v>
      </c>
      <c r="AW239">
        <v>23</v>
      </c>
      <c r="AX239" s="2">
        <v>27.8</v>
      </c>
      <c r="AZ239" s="2">
        <v>32.4</v>
      </c>
      <c r="BA239" s="2">
        <v>24.7</v>
      </c>
      <c r="BB239" s="21">
        <v>-0.84799999999999998</v>
      </c>
      <c r="BD239" s="21">
        <v>-2.2599999999999998</v>
      </c>
      <c r="BE239" s="2">
        <v>28.3</v>
      </c>
      <c r="BF239" s="2">
        <v>32.4</v>
      </c>
      <c r="BG239" s="2">
        <v>24.2</v>
      </c>
      <c r="BH239" s="21">
        <v>-1.633</v>
      </c>
      <c r="BI239" s="21">
        <v>2.8839999999999999</v>
      </c>
      <c r="BJ239" t="s">
        <v>606</v>
      </c>
      <c r="BK239" s="2">
        <v>50.7</v>
      </c>
      <c r="BL239" t="s">
        <v>2900</v>
      </c>
      <c r="BM239" s="2">
        <v>41.5</v>
      </c>
      <c r="BN239" t="s">
        <v>2511</v>
      </c>
      <c r="BO239" s="2">
        <v>29.1</v>
      </c>
      <c r="BP239" t="s">
        <v>1491</v>
      </c>
      <c r="BQ239" s="2">
        <v>39.4</v>
      </c>
      <c r="BR239" t="s">
        <v>3351</v>
      </c>
      <c r="BS239" s="2">
        <v>35.6</v>
      </c>
      <c r="BT239" s="32">
        <f t="shared" si="125"/>
        <v>1.9230769230769232E-2</v>
      </c>
      <c r="BU239" s="34">
        <f t="shared" si="126"/>
        <v>0.8571428571428571</v>
      </c>
      <c r="BV239" s="35">
        <f t="shared" si="127"/>
        <v>859.06593406593402</v>
      </c>
      <c r="BW239" s="32">
        <f t="shared" si="128"/>
        <v>-0.12362637362637367</v>
      </c>
      <c r="BX239" s="36">
        <f t="shared" si="129"/>
        <v>0.57115659209900049</v>
      </c>
      <c r="BY239" s="37">
        <f t="shared" si="130"/>
        <v>3.4269395525940025</v>
      </c>
      <c r="BZ239" s="37">
        <f t="shared" si="131"/>
        <v>29.700142789148021</v>
      </c>
      <c r="CA239" s="37">
        <f t="shared" si="132"/>
        <v>23.988576868158017</v>
      </c>
      <c r="CB239" s="37">
        <f t="shared" si="133"/>
        <v>54.83103284150404</v>
      </c>
      <c r="CC239" s="37">
        <f t="shared" si="134"/>
        <v>38.267491670633028</v>
      </c>
      <c r="CD239" s="38">
        <f t="shared" si="135"/>
        <v>16.563541170871012</v>
      </c>
      <c r="CE239" s="3">
        <v>1</v>
      </c>
      <c r="CF239" s="3">
        <v>6</v>
      </c>
      <c r="CG239" s="3">
        <v>51</v>
      </c>
      <c r="CH239" s="3">
        <v>36</v>
      </c>
      <c r="CI239" s="3">
        <v>14</v>
      </c>
      <c r="CJ239" s="3">
        <v>12</v>
      </c>
      <c r="CK239" s="3">
        <v>13</v>
      </c>
      <c r="CL239" s="3">
        <v>30</v>
      </c>
      <c r="CM239" s="20">
        <f t="shared" si="136"/>
        <v>12.506011759106306</v>
      </c>
      <c r="CN239" s="37">
        <f t="shared" si="137"/>
        <v>1.0261171239402898</v>
      </c>
      <c r="CO239" s="37">
        <f t="shared" si="138"/>
        <v>1.7590579267547823</v>
      </c>
      <c r="CP239" s="37">
        <f t="shared" si="139"/>
        <v>31.369866360460289</v>
      </c>
      <c r="CQ239" s="37">
        <f t="shared" si="140"/>
        <v>26.385868901321736</v>
      </c>
      <c r="CR239" s="37">
        <f t="shared" si="141"/>
        <v>56.729618137841733</v>
      </c>
      <c r="CS239" s="37">
        <f t="shared" si="142"/>
        <v>50.426327233637096</v>
      </c>
      <c r="CT239" s="22">
        <f t="shared" si="143"/>
        <v>10.260250266666375</v>
      </c>
      <c r="CU239" s="35">
        <v>7</v>
      </c>
      <c r="CV239" s="35">
        <v>12</v>
      </c>
      <c r="CW239" s="35">
        <v>207</v>
      </c>
      <c r="CX239" s="35">
        <v>168</v>
      </c>
      <c r="CY239" s="35">
        <v>71</v>
      </c>
      <c r="CZ239" s="35">
        <v>72</v>
      </c>
      <c r="DA239" s="35">
        <v>92</v>
      </c>
      <c r="DB239" s="35">
        <v>102</v>
      </c>
      <c r="DC239">
        <v>1</v>
      </c>
      <c r="DD239">
        <v>2</v>
      </c>
      <c r="DE239" s="35">
        <f t="shared" si="144"/>
        <v>1</v>
      </c>
      <c r="DF239" s="36">
        <f t="shared" si="145"/>
        <v>0.57115659209900049</v>
      </c>
      <c r="DG239" s="37">
        <f t="shared" si="146"/>
        <v>1.142313184198001</v>
      </c>
      <c r="DH239" s="37">
        <f t="shared" si="147"/>
        <v>0.57115659209900049</v>
      </c>
      <c r="DI239" s="2">
        <v>66.400000000000006</v>
      </c>
      <c r="DJ239">
        <v>0</v>
      </c>
      <c r="DK239">
        <v>5</v>
      </c>
      <c r="DL239">
        <v>-41.7</v>
      </c>
      <c r="DM239">
        <v>57</v>
      </c>
      <c r="DN239">
        <v>44</v>
      </c>
      <c r="DO239">
        <v>3.3</v>
      </c>
      <c r="DP239">
        <v>37</v>
      </c>
      <c r="DQ239">
        <v>35</v>
      </c>
      <c r="DR239">
        <v>-2.4</v>
      </c>
      <c r="DS239">
        <v>28</v>
      </c>
      <c r="DT239">
        <v>28</v>
      </c>
      <c r="DU239">
        <v>-4.8</v>
      </c>
      <c r="DV239" s="39">
        <v>1.1000000000000001</v>
      </c>
      <c r="DW239" s="39">
        <v>1.1000000000000001</v>
      </c>
      <c r="DX239" s="39">
        <v>0.30000000000000004</v>
      </c>
      <c r="DY239" s="39">
        <v>-0.30000000000000004</v>
      </c>
      <c r="DZ239" s="39">
        <v>-0.1</v>
      </c>
      <c r="EA239" s="39">
        <v>1</v>
      </c>
    </row>
    <row r="240" spans="1:131" x14ac:dyDescent="0.2">
      <c r="A240" s="12" t="s">
        <v>120</v>
      </c>
      <c r="B240" s="12" t="s">
        <v>1286</v>
      </c>
      <c r="C240" t="s">
        <v>1285</v>
      </c>
      <c r="D240" t="s">
        <v>382</v>
      </c>
      <c r="E240" s="12" t="s">
        <v>178</v>
      </c>
      <c r="F240">
        <v>76</v>
      </c>
      <c r="G240">
        <v>3</v>
      </c>
      <c r="H240">
        <v>20</v>
      </c>
      <c r="I240" s="31">
        <f t="shared" si="111"/>
        <v>23</v>
      </c>
      <c r="J240">
        <v>5</v>
      </c>
      <c r="K240">
        <v>13</v>
      </c>
      <c r="L240" s="16">
        <f t="shared" si="112"/>
        <v>0.96243258322482417</v>
      </c>
      <c r="M240" s="15">
        <v>3</v>
      </c>
      <c r="N240" s="15">
        <v>5</v>
      </c>
      <c r="O240" s="15">
        <v>14</v>
      </c>
      <c r="P240">
        <v>114</v>
      </c>
      <c r="Q240">
        <v>51</v>
      </c>
      <c r="R240">
        <v>88</v>
      </c>
      <c r="S240" s="13">
        <f t="shared" si="113"/>
        <v>2.6315789473684209E-2</v>
      </c>
      <c r="T240" s="13">
        <f t="shared" si="114"/>
        <v>1.1857707509881422E-2</v>
      </c>
      <c r="U240" s="2">
        <v>1433.8666666667</v>
      </c>
      <c r="V240" s="2">
        <v>18.866666666699999</v>
      </c>
      <c r="W240">
        <v>18.09</v>
      </c>
      <c r="X240">
        <v>30.63</v>
      </c>
      <c r="Y240" s="32">
        <f t="shared" si="115"/>
        <v>0.37130541871921185</v>
      </c>
      <c r="Z240" s="15">
        <f t="shared" si="116"/>
        <v>55.447761194029852</v>
      </c>
      <c r="AA240">
        <v>79</v>
      </c>
      <c r="AB240">
        <v>82</v>
      </c>
      <c r="AC240">
        <v>87</v>
      </c>
      <c r="AD240" s="13">
        <f t="shared" si="117"/>
        <v>4.4776119402985072E-2</v>
      </c>
      <c r="AE240" s="13">
        <f t="shared" si="118"/>
        <v>0.28358208955223879</v>
      </c>
      <c r="AF240" s="13">
        <f t="shared" si="119"/>
        <v>0.32835820895522388</v>
      </c>
      <c r="AI240" s="17" t="str">
        <f t="shared" si="120"/>
        <v xml:space="preserve"> </v>
      </c>
      <c r="AJ240">
        <v>242</v>
      </c>
      <c r="AK240">
        <v>226</v>
      </c>
      <c r="AL240" s="32">
        <f t="shared" si="121"/>
        <v>0.3295774647887324</v>
      </c>
      <c r="AM240">
        <v>208</v>
      </c>
      <c r="AN240">
        <v>233</v>
      </c>
      <c r="AO240" s="33">
        <f t="shared" si="122"/>
        <v>0.31056338028169012</v>
      </c>
      <c r="AP240">
        <v>260</v>
      </c>
      <c r="AQ240">
        <v>251</v>
      </c>
      <c r="AR240" s="33">
        <f t="shared" si="123"/>
        <v>0.35985915492957748</v>
      </c>
      <c r="AS240" s="33">
        <f t="shared" si="124"/>
        <v>0.51485148514851486</v>
      </c>
      <c r="AT240">
        <v>4</v>
      </c>
      <c r="AU240">
        <v>524</v>
      </c>
      <c r="AV240">
        <v>503</v>
      </c>
      <c r="AW240">
        <v>458</v>
      </c>
      <c r="AX240" s="2">
        <v>29.3</v>
      </c>
      <c r="AY240" s="3">
        <v>1</v>
      </c>
      <c r="AZ240" s="2">
        <v>33.299999999999997</v>
      </c>
      <c r="BA240" s="2">
        <v>26.6</v>
      </c>
      <c r="BB240" s="21">
        <v>1.0189999999999999</v>
      </c>
      <c r="BC240">
        <v>1</v>
      </c>
      <c r="BD240" s="21">
        <v>0.20899999999999999</v>
      </c>
      <c r="BE240" s="2">
        <v>28.9</v>
      </c>
      <c r="BF240" s="2">
        <v>37.200000000000003</v>
      </c>
      <c r="BG240" s="2">
        <v>26.1</v>
      </c>
      <c r="BH240" s="21">
        <v>1.8639999999999999</v>
      </c>
      <c r="BI240" s="21">
        <v>1.508</v>
      </c>
      <c r="BJ240" t="s">
        <v>3278</v>
      </c>
      <c r="BK240" s="2">
        <v>34.200000000000003</v>
      </c>
      <c r="BL240" t="s">
        <v>3278</v>
      </c>
      <c r="BM240" s="2">
        <v>32.799999999999997</v>
      </c>
      <c r="BN240" t="s">
        <v>1457</v>
      </c>
      <c r="BO240" s="2">
        <v>31.1</v>
      </c>
      <c r="BP240" t="s">
        <v>3138</v>
      </c>
      <c r="BQ240" s="2">
        <v>84</v>
      </c>
      <c r="BR240" t="s">
        <v>1645</v>
      </c>
      <c r="BS240" s="2">
        <v>7.4</v>
      </c>
      <c r="BT240" s="32">
        <f t="shared" si="125"/>
        <v>9.0174966352624494E-2</v>
      </c>
      <c r="BU240" s="34">
        <f t="shared" si="126"/>
        <v>0.89883268482490275</v>
      </c>
      <c r="BV240" s="35">
        <f t="shared" si="127"/>
        <v>907.85018146016523</v>
      </c>
      <c r="BW240" s="32">
        <f t="shared" si="128"/>
        <v>-1.0992348822472756E-2</v>
      </c>
      <c r="BX240" s="36">
        <f t="shared" si="129"/>
        <v>2.8036079598239474</v>
      </c>
      <c r="BY240" s="37">
        <f t="shared" si="130"/>
        <v>3.2639018039741479</v>
      </c>
      <c r="BZ240" s="37">
        <f t="shared" si="131"/>
        <v>31.090756927599898</v>
      </c>
      <c r="CA240" s="37">
        <f t="shared" si="132"/>
        <v>32.262413985436766</v>
      </c>
      <c r="CB240" s="37">
        <f t="shared" si="133"/>
        <v>61.260926166899395</v>
      </c>
      <c r="CC240" s="37">
        <f t="shared" si="134"/>
        <v>58.164403942616225</v>
      </c>
      <c r="CD240" s="38">
        <f t="shared" si="135"/>
        <v>3.09652222428317</v>
      </c>
      <c r="CE240" s="3">
        <v>67</v>
      </c>
      <c r="CF240" s="3">
        <v>78</v>
      </c>
      <c r="CG240" s="3">
        <v>676</v>
      </c>
      <c r="CH240" s="3">
        <v>693</v>
      </c>
      <c r="CI240" s="3">
        <v>339</v>
      </c>
      <c r="CJ240" s="3">
        <v>320</v>
      </c>
      <c r="CK240" s="3">
        <v>299</v>
      </c>
      <c r="CL240" s="3">
        <v>382</v>
      </c>
      <c r="CM240" s="20">
        <f t="shared" si="136"/>
        <v>1.3510865807188139</v>
      </c>
      <c r="CN240" s="37">
        <f t="shared" si="137"/>
        <v>1.7784421877416361</v>
      </c>
      <c r="CO240" s="37">
        <f t="shared" si="138"/>
        <v>2.061961956801897</v>
      </c>
      <c r="CP240" s="37">
        <f t="shared" si="139"/>
        <v>29.769575751327388</v>
      </c>
      <c r="CQ240" s="37">
        <f t="shared" si="140"/>
        <v>29.949997422547554</v>
      </c>
      <c r="CR240" s="37">
        <f t="shared" si="141"/>
        <v>56.884375483272329</v>
      </c>
      <c r="CS240" s="37">
        <f t="shared" si="142"/>
        <v>57.245218825712662</v>
      </c>
      <c r="CT240" s="22">
        <f t="shared" si="143"/>
        <v>3.457365566723503</v>
      </c>
      <c r="CU240" s="35">
        <v>69</v>
      </c>
      <c r="CV240" s="35">
        <v>80</v>
      </c>
      <c r="CW240" s="35">
        <v>1086</v>
      </c>
      <c r="CX240" s="35">
        <v>1082</v>
      </c>
      <c r="CY240" s="35">
        <v>462</v>
      </c>
      <c r="CZ240" s="35">
        <v>493</v>
      </c>
      <c r="DA240" s="35">
        <v>566</v>
      </c>
      <c r="DB240" s="35">
        <v>590</v>
      </c>
      <c r="DC240">
        <v>10</v>
      </c>
      <c r="DD240">
        <v>3</v>
      </c>
      <c r="DE240" s="35">
        <f t="shared" si="144"/>
        <v>-7</v>
      </c>
      <c r="DF240" s="36">
        <f t="shared" si="145"/>
        <v>0.4184489492274549</v>
      </c>
      <c r="DG240" s="37">
        <f t="shared" si="146"/>
        <v>0.12553468476823645</v>
      </c>
      <c r="DH240" s="37">
        <f t="shared" si="147"/>
        <v>-0.29291426445921842</v>
      </c>
      <c r="DI240" s="2">
        <v>826.3</v>
      </c>
      <c r="DJ240">
        <v>35</v>
      </c>
      <c r="DK240">
        <v>43</v>
      </c>
      <c r="DL240">
        <v>-1.1000000000000001</v>
      </c>
      <c r="DM240">
        <v>847</v>
      </c>
      <c r="DN240">
        <v>803</v>
      </c>
      <c r="DO240">
        <v>2.9</v>
      </c>
      <c r="DP240">
        <v>616</v>
      </c>
      <c r="DQ240">
        <v>634</v>
      </c>
      <c r="DR240">
        <v>1.6</v>
      </c>
      <c r="DS240">
        <v>420</v>
      </c>
      <c r="DT240">
        <v>446</v>
      </c>
      <c r="DU240">
        <v>0.30000000000000004</v>
      </c>
      <c r="DV240" s="39">
        <v>-6.2</v>
      </c>
      <c r="DW240" s="39">
        <v>-6.2</v>
      </c>
      <c r="DX240" s="39">
        <v>-0.1</v>
      </c>
      <c r="DY240" s="39">
        <v>1.7000000000000002</v>
      </c>
      <c r="DZ240" s="39">
        <v>2.6</v>
      </c>
      <c r="EA240" s="39">
        <v>-2.1</v>
      </c>
    </row>
    <row r="241" spans="1:131" x14ac:dyDescent="0.2">
      <c r="A241" s="12" t="s">
        <v>234</v>
      </c>
      <c r="B241" s="12" t="s">
        <v>1292</v>
      </c>
      <c r="C241" t="s">
        <v>1291</v>
      </c>
      <c r="D241" t="s">
        <v>432</v>
      </c>
      <c r="E241" s="12" t="s">
        <v>178</v>
      </c>
      <c r="F241">
        <v>72</v>
      </c>
      <c r="G241">
        <v>3</v>
      </c>
      <c r="H241">
        <v>7</v>
      </c>
      <c r="I241" s="31">
        <f t="shared" si="111"/>
        <v>10</v>
      </c>
      <c r="J241">
        <v>3</v>
      </c>
      <c r="K241">
        <v>4</v>
      </c>
      <c r="L241" s="16">
        <f t="shared" si="112"/>
        <v>0.51229508196721307</v>
      </c>
      <c r="M241" s="15">
        <v>3</v>
      </c>
      <c r="N241" s="15">
        <v>3</v>
      </c>
      <c r="O241" s="15">
        <v>4</v>
      </c>
      <c r="P241">
        <v>83</v>
      </c>
      <c r="Q241">
        <v>31</v>
      </c>
      <c r="R241">
        <v>68</v>
      </c>
      <c r="S241" s="13">
        <f t="shared" si="113"/>
        <v>3.614457831325301E-2</v>
      </c>
      <c r="T241" s="13">
        <f t="shared" si="114"/>
        <v>1.6483516483516484E-2</v>
      </c>
      <c r="U241" s="2">
        <v>1171.2</v>
      </c>
      <c r="V241" s="2">
        <v>16.266666666700001</v>
      </c>
      <c r="W241">
        <v>16.03</v>
      </c>
      <c r="X241">
        <v>33.090000000000003</v>
      </c>
      <c r="Y241" s="32">
        <f t="shared" si="115"/>
        <v>0.32634364820846906</v>
      </c>
      <c r="Z241" s="15">
        <f t="shared" si="116"/>
        <v>41.270270270270267</v>
      </c>
      <c r="AA241">
        <v>66</v>
      </c>
      <c r="AB241">
        <v>73</v>
      </c>
      <c r="AC241">
        <v>110</v>
      </c>
      <c r="AD241" s="13">
        <f t="shared" si="117"/>
        <v>8.1081081081081086E-2</v>
      </c>
      <c r="AE241" s="13">
        <f t="shared" si="118"/>
        <v>0.1891891891891892</v>
      </c>
      <c r="AF241" s="13">
        <f t="shared" si="119"/>
        <v>0.27027027027027029</v>
      </c>
      <c r="AI241" s="17" t="str">
        <f t="shared" si="120"/>
        <v xml:space="preserve"> </v>
      </c>
      <c r="AJ241">
        <v>142</v>
      </c>
      <c r="AK241">
        <v>178</v>
      </c>
      <c r="AL241" s="32">
        <f t="shared" si="121"/>
        <v>0.28243601059135037</v>
      </c>
      <c r="AM241">
        <v>171</v>
      </c>
      <c r="AN241">
        <v>181</v>
      </c>
      <c r="AO241" s="33">
        <f t="shared" si="122"/>
        <v>0.31067961165048541</v>
      </c>
      <c r="AP241">
        <v>236</v>
      </c>
      <c r="AQ241">
        <v>225</v>
      </c>
      <c r="AR241" s="33">
        <f t="shared" si="123"/>
        <v>0.40688437775816416</v>
      </c>
      <c r="AS241" s="33">
        <f t="shared" si="124"/>
        <v>0.47619047619047616</v>
      </c>
      <c r="AT241">
        <v>1</v>
      </c>
      <c r="AU241">
        <v>370</v>
      </c>
      <c r="AV241">
        <v>351</v>
      </c>
      <c r="AW241">
        <v>361</v>
      </c>
      <c r="AX241" s="2">
        <v>28.9</v>
      </c>
      <c r="AY241" s="3">
        <v>2</v>
      </c>
      <c r="AZ241" s="2">
        <v>33</v>
      </c>
      <c r="BA241" s="2">
        <v>26.1</v>
      </c>
      <c r="BB241" s="21">
        <v>1.018</v>
      </c>
      <c r="BC241">
        <v>2</v>
      </c>
      <c r="BD241" s="21">
        <v>0.30599999999999999</v>
      </c>
      <c r="BE241" s="2">
        <v>28.8</v>
      </c>
      <c r="BF241" s="2">
        <v>38</v>
      </c>
      <c r="BG241" s="2">
        <v>25.7</v>
      </c>
      <c r="BH241" s="21">
        <v>1.4330000000000001</v>
      </c>
      <c r="BI241" s="21">
        <v>8.6329999999999991</v>
      </c>
      <c r="BJ241" t="s">
        <v>1871</v>
      </c>
      <c r="BK241" s="2">
        <v>32.9</v>
      </c>
      <c r="BL241" t="s">
        <v>3751</v>
      </c>
      <c r="BM241" s="2">
        <v>32.799999999999997</v>
      </c>
      <c r="BN241" t="s">
        <v>3723</v>
      </c>
      <c r="BO241" s="2">
        <v>32.6</v>
      </c>
      <c r="BP241" t="s">
        <v>1596</v>
      </c>
      <c r="BQ241" s="2">
        <v>78</v>
      </c>
      <c r="BR241" t="s">
        <v>1714</v>
      </c>
      <c r="BS241" s="2">
        <v>6</v>
      </c>
      <c r="BT241" s="32">
        <f t="shared" si="125"/>
        <v>7.269155206286837E-2</v>
      </c>
      <c r="BU241" s="34">
        <f t="shared" si="126"/>
        <v>0.88863109048723898</v>
      </c>
      <c r="BV241" s="35">
        <f t="shared" si="127"/>
        <v>895.9002456935259</v>
      </c>
      <c r="BW241" s="32">
        <f t="shared" si="128"/>
        <v>-3.8677357449892646E-2</v>
      </c>
      <c r="BX241" s="36">
        <f t="shared" si="129"/>
        <v>1.8954918032748043</v>
      </c>
      <c r="BY241" s="37">
        <f t="shared" si="130"/>
        <v>2.4590163934375839</v>
      </c>
      <c r="BZ241" s="37">
        <f t="shared" si="131"/>
        <v>26.075819672077714</v>
      </c>
      <c r="CA241" s="37">
        <f t="shared" si="132"/>
        <v>22.079918032741638</v>
      </c>
      <c r="CB241" s="37">
        <f t="shared" si="133"/>
        <v>49.180327868751682</v>
      </c>
      <c r="CC241" s="37">
        <f t="shared" si="134"/>
        <v>40.4713114753269</v>
      </c>
      <c r="CD241" s="38">
        <f t="shared" si="135"/>
        <v>8.7090163934247826</v>
      </c>
      <c r="CE241" s="3">
        <v>37</v>
      </c>
      <c r="CF241" s="3">
        <v>48</v>
      </c>
      <c r="CG241" s="3">
        <v>472</v>
      </c>
      <c r="CH241" s="3">
        <v>383</v>
      </c>
      <c r="CI241" s="3">
        <v>207</v>
      </c>
      <c r="CJ241" s="3">
        <v>168</v>
      </c>
      <c r="CK241" s="3">
        <v>191</v>
      </c>
      <c r="CL241" s="3">
        <v>244</v>
      </c>
      <c r="CM241" s="20">
        <f t="shared" si="136"/>
        <v>0.86344496485335664</v>
      </c>
      <c r="CN241" s="37">
        <f t="shared" si="137"/>
        <v>1.9643396796615287</v>
      </c>
      <c r="CO241" s="37">
        <f t="shared" si="138"/>
        <v>1.9895235217084712</v>
      </c>
      <c r="CP241" s="37">
        <f t="shared" si="139"/>
        <v>26.065276518585669</v>
      </c>
      <c r="CQ241" s="37">
        <f t="shared" si="140"/>
        <v>24.680165206003824</v>
      </c>
      <c r="CR241" s="37">
        <f t="shared" si="141"/>
        <v>49.058124307444331</v>
      </c>
      <c r="CS241" s="37">
        <f t="shared" si="142"/>
        <v>41.880729324065669</v>
      </c>
      <c r="CT241" s="22">
        <f t="shared" si="143"/>
        <v>1.531621410046121</v>
      </c>
      <c r="CU241" s="35">
        <v>78</v>
      </c>
      <c r="CV241" s="35">
        <v>79</v>
      </c>
      <c r="CW241" s="35">
        <v>957</v>
      </c>
      <c r="CX241" s="35">
        <v>901</v>
      </c>
      <c r="CY241" s="35">
        <v>425</v>
      </c>
      <c r="CZ241" s="35">
        <v>310</v>
      </c>
      <c r="DA241" s="35">
        <v>373</v>
      </c>
      <c r="DB241" s="35">
        <v>488</v>
      </c>
      <c r="DC241">
        <v>14</v>
      </c>
      <c r="DD241">
        <v>5</v>
      </c>
      <c r="DE241" s="35">
        <f t="shared" si="144"/>
        <v>-9</v>
      </c>
      <c r="DF241" s="36">
        <f t="shared" si="145"/>
        <v>0.71721311475262861</v>
      </c>
      <c r="DG241" s="37">
        <f t="shared" si="146"/>
        <v>0.25614754098308168</v>
      </c>
      <c r="DH241" s="37">
        <f t="shared" si="147"/>
        <v>-0.46106557376954704</v>
      </c>
      <c r="DI241" s="2">
        <v>783.4</v>
      </c>
      <c r="DJ241">
        <v>26</v>
      </c>
      <c r="DK241">
        <v>30</v>
      </c>
      <c r="DL241">
        <v>-1.6</v>
      </c>
      <c r="DM241">
        <v>679</v>
      </c>
      <c r="DN241">
        <v>534</v>
      </c>
      <c r="DO241">
        <v>2.2999999999999998</v>
      </c>
      <c r="DP241">
        <v>508</v>
      </c>
      <c r="DQ241">
        <v>397</v>
      </c>
      <c r="DR241">
        <v>3.2</v>
      </c>
      <c r="DS241">
        <v>364</v>
      </c>
      <c r="DT241">
        <v>293</v>
      </c>
      <c r="DU241">
        <v>4.8</v>
      </c>
      <c r="DV241" s="39">
        <v>10.9</v>
      </c>
      <c r="DW241" s="39">
        <v>10.9</v>
      </c>
      <c r="DX241" s="39">
        <v>1.7000000000000002</v>
      </c>
      <c r="DY241" s="39">
        <v>0.1</v>
      </c>
      <c r="DZ241" s="39">
        <v>-6.4</v>
      </c>
      <c r="EA241" s="39">
        <v>6.3</v>
      </c>
    </row>
    <row r="242" spans="1:131" x14ac:dyDescent="0.2">
      <c r="A242" s="12" t="s">
        <v>371</v>
      </c>
      <c r="B242" s="12" t="s">
        <v>1294</v>
      </c>
      <c r="C242" t="s">
        <v>1293</v>
      </c>
      <c r="D242" t="s">
        <v>131</v>
      </c>
      <c r="E242" s="12" t="s">
        <v>178</v>
      </c>
      <c r="F242">
        <v>4</v>
      </c>
      <c r="G242">
        <v>2</v>
      </c>
      <c r="H242">
        <v>0</v>
      </c>
      <c r="I242" s="31">
        <f t="shared" si="111"/>
        <v>2</v>
      </c>
      <c r="J242">
        <v>0</v>
      </c>
      <c r="K242">
        <v>0</v>
      </c>
      <c r="L242" s="16">
        <f t="shared" si="112"/>
        <v>2.7355623100283162</v>
      </c>
      <c r="M242" s="15">
        <v>2</v>
      </c>
      <c r="N242" s="15">
        <v>0</v>
      </c>
      <c r="O242" s="15">
        <v>0</v>
      </c>
      <c r="P242">
        <v>6</v>
      </c>
      <c r="Q242">
        <v>2</v>
      </c>
      <c r="R242">
        <v>2</v>
      </c>
      <c r="S242" s="13">
        <f t="shared" si="113"/>
        <v>0.33333333333333331</v>
      </c>
      <c r="T242" s="13">
        <f t="shared" si="114"/>
        <v>0.2</v>
      </c>
      <c r="U242" s="2">
        <v>43.866666666699999</v>
      </c>
      <c r="V242" s="2">
        <v>10.9666666667</v>
      </c>
      <c r="W242">
        <v>10.62</v>
      </c>
      <c r="X242">
        <v>38.31</v>
      </c>
      <c r="Y242" s="32">
        <f t="shared" si="115"/>
        <v>0.21704475781728999</v>
      </c>
      <c r="Z242" s="15">
        <f t="shared" si="116"/>
        <v>0</v>
      </c>
      <c r="AA242">
        <v>2</v>
      </c>
      <c r="AB242">
        <v>1</v>
      </c>
      <c r="AC242">
        <v>2</v>
      </c>
      <c r="AD242" s="13">
        <f t="shared" si="117"/>
        <v>0.66666666666666663</v>
      </c>
      <c r="AE242" s="13">
        <f t="shared" si="118"/>
        <v>0</v>
      </c>
      <c r="AF242" s="13">
        <f t="shared" si="119"/>
        <v>0.66666666666666663</v>
      </c>
      <c r="AI242" s="17" t="str">
        <f t="shared" si="120"/>
        <v xml:space="preserve"> </v>
      </c>
      <c r="AJ242">
        <v>5</v>
      </c>
      <c r="AK242">
        <v>7</v>
      </c>
      <c r="AL242" s="32">
        <f t="shared" si="121"/>
        <v>0.36363636363636365</v>
      </c>
      <c r="AM242">
        <v>5</v>
      </c>
      <c r="AN242">
        <v>7</v>
      </c>
      <c r="AO242" s="33">
        <f t="shared" si="122"/>
        <v>0.36363636363636365</v>
      </c>
      <c r="AP242">
        <v>0</v>
      </c>
      <c r="AQ242">
        <v>9</v>
      </c>
      <c r="AR242" s="33">
        <f t="shared" si="123"/>
        <v>0.27272727272727271</v>
      </c>
      <c r="AS242" s="33">
        <f t="shared" si="124"/>
        <v>0.5</v>
      </c>
      <c r="AU242">
        <v>11</v>
      </c>
      <c r="AV242">
        <v>14</v>
      </c>
      <c r="AW242">
        <v>14</v>
      </c>
      <c r="AX242" s="2">
        <v>28.2</v>
      </c>
      <c r="AZ242" s="2">
        <v>31.9</v>
      </c>
      <c r="BA242" s="2">
        <v>25.6</v>
      </c>
      <c r="BB242" s="21">
        <v>-0.378</v>
      </c>
      <c r="BD242" s="21">
        <v>3.8220000000000001</v>
      </c>
      <c r="BE242" s="2">
        <v>26.8</v>
      </c>
      <c r="BF242" s="2">
        <v>28</v>
      </c>
      <c r="BG242" s="2">
        <v>26.4</v>
      </c>
      <c r="BH242" s="21">
        <v>-0.90200000000000002</v>
      </c>
      <c r="BI242" s="21">
        <v>-11.795999999999999</v>
      </c>
      <c r="BJ242" t="s">
        <v>235</v>
      </c>
      <c r="BK242" s="2">
        <v>33.6</v>
      </c>
      <c r="BL242" t="s">
        <v>3242</v>
      </c>
      <c r="BM242" s="2">
        <v>33.299999999999997</v>
      </c>
      <c r="BN242" t="s">
        <v>1402</v>
      </c>
      <c r="BO242" s="2">
        <v>29.3</v>
      </c>
      <c r="BP242" t="s">
        <v>3105</v>
      </c>
      <c r="BQ242" s="2">
        <v>87.9</v>
      </c>
      <c r="BR242" t="s">
        <v>1301</v>
      </c>
      <c r="BS242" s="2">
        <v>8</v>
      </c>
      <c r="BT242" s="32">
        <f t="shared" si="125"/>
        <v>0.12</v>
      </c>
      <c r="BU242" s="34">
        <f t="shared" si="126"/>
        <v>0.80769230769230771</v>
      </c>
      <c r="BV242" s="35">
        <f t="shared" si="127"/>
        <v>819.69230769230774</v>
      </c>
      <c r="BW242" s="32">
        <f t="shared" si="128"/>
        <v>-7.2307692307692295E-2</v>
      </c>
      <c r="BX242" s="36">
        <f t="shared" si="129"/>
        <v>4.1033434650331211</v>
      </c>
      <c r="BY242" s="37">
        <f t="shared" si="130"/>
        <v>6.8389057750552</v>
      </c>
      <c r="BZ242" s="37">
        <f t="shared" si="131"/>
        <v>34.194528875276006</v>
      </c>
      <c r="CA242" s="37">
        <f t="shared" si="132"/>
        <v>35.562310030287044</v>
      </c>
      <c r="CB242" s="37">
        <f t="shared" si="133"/>
        <v>51.975683890419525</v>
      </c>
      <c r="CC242" s="37">
        <f t="shared" si="134"/>
        <v>61.550151975496803</v>
      </c>
      <c r="CD242" s="38">
        <f t="shared" si="135"/>
        <v>-9.5744680850772781</v>
      </c>
      <c r="CE242" s="3">
        <v>3</v>
      </c>
      <c r="CF242" s="3">
        <v>5</v>
      </c>
      <c r="CG242" s="3">
        <v>22</v>
      </c>
      <c r="CH242" s="3">
        <v>21</v>
      </c>
      <c r="CI242" s="3">
        <v>7</v>
      </c>
      <c r="CJ242" s="3">
        <v>8</v>
      </c>
      <c r="CK242" s="3">
        <v>11</v>
      </c>
      <c r="CL242" s="3">
        <v>6</v>
      </c>
      <c r="CM242" s="20">
        <f t="shared" si="136"/>
        <v>5.9535319149227206</v>
      </c>
      <c r="CN242" s="37">
        <f t="shared" si="137"/>
        <v>0.78308535630383702</v>
      </c>
      <c r="CO242" s="37">
        <f t="shared" si="138"/>
        <v>3.523884103367267</v>
      </c>
      <c r="CP242" s="37">
        <f t="shared" si="139"/>
        <v>24.66718872357087</v>
      </c>
      <c r="CQ242" s="37">
        <f t="shared" si="140"/>
        <v>27.799530148786218</v>
      </c>
      <c r="CR242" s="37">
        <f t="shared" si="141"/>
        <v>41.111981205951444</v>
      </c>
      <c r="CS242" s="37">
        <f t="shared" si="142"/>
        <v>56.382145653876272</v>
      </c>
      <c r="CT242" s="22">
        <f t="shared" si="143"/>
        <v>5.6956963628475492</v>
      </c>
      <c r="CU242" s="35">
        <v>2</v>
      </c>
      <c r="CV242" s="35">
        <v>9</v>
      </c>
      <c r="CW242" s="35">
        <v>61</v>
      </c>
      <c r="CX242" s="35">
        <v>62</v>
      </c>
      <c r="CY242" s="35">
        <v>15</v>
      </c>
      <c r="CZ242" s="35">
        <v>29</v>
      </c>
      <c r="DA242" s="35">
        <v>44</v>
      </c>
      <c r="DB242" s="35">
        <v>27</v>
      </c>
      <c r="DC242">
        <v>0</v>
      </c>
      <c r="DD242">
        <v>0</v>
      </c>
      <c r="DE242" s="35">
        <f t="shared" si="144"/>
        <v>0</v>
      </c>
      <c r="DF242" s="36">
        <f t="shared" si="145"/>
        <v>0</v>
      </c>
      <c r="DG242" s="37">
        <f t="shared" si="146"/>
        <v>0</v>
      </c>
      <c r="DH242" s="37">
        <f t="shared" si="147"/>
        <v>0</v>
      </c>
      <c r="DI242" s="2">
        <v>27.2</v>
      </c>
      <c r="DJ242">
        <v>3</v>
      </c>
      <c r="DK242">
        <v>3</v>
      </c>
      <c r="DL242">
        <v>37.5</v>
      </c>
      <c r="DM242">
        <v>26</v>
      </c>
      <c r="DN242">
        <v>30</v>
      </c>
      <c r="DO242">
        <v>6.4</v>
      </c>
      <c r="DP242">
        <v>23</v>
      </c>
      <c r="DQ242">
        <v>19</v>
      </c>
      <c r="DR242">
        <v>10.6</v>
      </c>
      <c r="DS242">
        <v>19</v>
      </c>
      <c r="DT242">
        <v>15</v>
      </c>
      <c r="DU242">
        <v>9.9</v>
      </c>
      <c r="DV242" s="39">
        <v>-0.30000000000000004</v>
      </c>
      <c r="DW242" s="39">
        <v>-0.30000000000000004</v>
      </c>
      <c r="DX242" s="39">
        <v>0</v>
      </c>
      <c r="DY242" s="39">
        <v>0.1</v>
      </c>
      <c r="DZ242" s="39">
        <v>0.2</v>
      </c>
      <c r="EA242" s="39">
        <v>0</v>
      </c>
    </row>
    <row r="243" spans="1:131" x14ac:dyDescent="0.2">
      <c r="A243" s="12" t="s">
        <v>556</v>
      </c>
      <c r="B243" s="12" t="s">
        <v>1298</v>
      </c>
      <c r="C243" t="s">
        <v>1297</v>
      </c>
      <c r="D243" t="s">
        <v>210</v>
      </c>
      <c r="E243" s="12" t="s">
        <v>148</v>
      </c>
      <c r="F243">
        <v>73</v>
      </c>
      <c r="G243">
        <v>13</v>
      </c>
      <c r="H243">
        <v>16</v>
      </c>
      <c r="I243" s="31">
        <f t="shared" si="111"/>
        <v>29</v>
      </c>
      <c r="J243">
        <v>12</v>
      </c>
      <c r="K243">
        <v>4</v>
      </c>
      <c r="L243" s="16">
        <f t="shared" si="112"/>
        <v>1.8135390067226014</v>
      </c>
      <c r="M243" s="15">
        <v>12</v>
      </c>
      <c r="N243" s="15">
        <v>11</v>
      </c>
      <c r="O243" s="15">
        <v>3</v>
      </c>
      <c r="P243">
        <v>123</v>
      </c>
      <c r="Q243">
        <v>34</v>
      </c>
      <c r="R243">
        <v>54</v>
      </c>
      <c r="S243" s="13">
        <f t="shared" si="113"/>
        <v>0.10569105691056911</v>
      </c>
      <c r="T243" s="13">
        <f t="shared" si="114"/>
        <v>6.1611374407582936E-2</v>
      </c>
      <c r="U243" s="2">
        <v>959.45</v>
      </c>
      <c r="V243" s="2">
        <v>13.1333333333</v>
      </c>
      <c r="W243">
        <v>12.62</v>
      </c>
      <c r="X243">
        <v>35.409999999999997</v>
      </c>
      <c r="Y243" s="32">
        <f t="shared" si="115"/>
        <v>0.26275244638767437</v>
      </c>
      <c r="Z243" s="15">
        <f t="shared" si="116"/>
        <v>156</v>
      </c>
      <c r="AA243">
        <v>29</v>
      </c>
      <c r="AB243">
        <v>74</v>
      </c>
      <c r="AC243">
        <v>73</v>
      </c>
      <c r="AD243" s="13">
        <f t="shared" si="117"/>
        <v>0.37142857142857144</v>
      </c>
      <c r="AE243" s="13">
        <f t="shared" si="118"/>
        <v>0.4</v>
      </c>
      <c r="AF243" s="13">
        <f t="shared" si="119"/>
        <v>0.77142857142857146</v>
      </c>
      <c r="AG243">
        <v>187</v>
      </c>
      <c r="AH243">
        <v>224</v>
      </c>
      <c r="AI243" s="17">
        <f t="shared" si="120"/>
        <v>0.45498783454987834</v>
      </c>
      <c r="AJ243">
        <v>115</v>
      </c>
      <c r="AK243">
        <v>131</v>
      </c>
      <c r="AL243" s="32">
        <f t="shared" si="121"/>
        <v>0.28704784130688449</v>
      </c>
      <c r="AM243">
        <v>146</v>
      </c>
      <c r="AN243">
        <v>129</v>
      </c>
      <c r="AO243" s="33">
        <f t="shared" si="122"/>
        <v>0.32088681446907819</v>
      </c>
      <c r="AP243">
        <v>167</v>
      </c>
      <c r="AQ243">
        <v>169</v>
      </c>
      <c r="AR243" s="33">
        <f t="shared" si="123"/>
        <v>0.39206534422403733</v>
      </c>
      <c r="AS243" s="33">
        <f t="shared" si="124"/>
        <v>0.47216890595009597</v>
      </c>
      <c r="AT243">
        <v>3</v>
      </c>
      <c r="AU243">
        <v>331</v>
      </c>
      <c r="AV243">
        <v>357</v>
      </c>
      <c r="AW243">
        <v>303</v>
      </c>
      <c r="AX243" s="2">
        <v>28.3</v>
      </c>
      <c r="AY243" s="3">
        <v>10</v>
      </c>
      <c r="AZ243" s="2">
        <v>32.299999999999997</v>
      </c>
      <c r="BA243" s="2">
        <v>25.6</v>
      </c>
      <c r="BB243" s="21">
        <v>0.372</v>
      </c>
      <c r="BC243">
        <v>10</v>
      </c>
      <c r="BD243" s="21">
        <v>0.51500000000000001</v>
      </c>
      <c r="BE243" s="2">
        <v>28.9</v>
      </c>
      <c r="BF243" s="2">
        <v>32.299999999999997</v>
      </c>
      <c r="BG243" s="2">
        <v>25.5</v>
      </c>
      <c r="BH243" s="21">
        <v>0.35599999999999998</v>
      </c>
      <c r="BI243" s="21">
        <v>-4.7960000000000003</v>
      </c>
      <c r="BJ243" t="s">
        <v>827</v>
      </c>
      <c r="BK243" s="2">
        <v>39</v>
      </c>
      <c r="BL243" t="s">
        <v>3603</v>
      </c>
      <c r="BM243" s="2">
        <v>37.1</v>
      </c>
      <c r="BN243" t="s">
        <v>1565</v>
      </c>
      <c r="BO243" s="2">
        <v>31.9</v>
      </c>
      <c r="BP243" t="s">
        <v>787</v>
      </c>
      <c r="BQ243" s="2">
        <v>35</v>
      </c>
      <c r="BR243" t="s">
        <v>1591</v>
      </c>
      <c r="BS243" s="2">
        <v>34.4</v>
      </c>
      <c r="BT243" s="32">
        <f t="shared" si="125"/>
        <v>7.6923076923076927E-2</v>
      </c>
      <c r="BU243" s="34">
        <f t="shared" si="126"/>
        <v>0.92531120331950212</v>
      </c>
      <c r="BV243" s="35">
        <f t="shared" si="127"/>
        <v>933.00351101180991</v>
      </c>
      <c r="BW243" s="32">
        <f t="shared" si="128"/>
        <v>2.2342802425790453E-3</v>
      </c>
      <c r="BX243" s="36">
        <f t="shared" si="129"/>
        <v>2.1903900980515925</v>
      </c>
      <c r="BY243" s="37">
        <f t="shared" si="130"/>
        <v>2.2529726722816381</v>
      </c>
      <c r="BZ243" s="37">
        <f t="shared" si="131"/>
        <v>28.4750712746707</v>
      </c>
      <c r="CA243" s="37">
        <f t="shared" si="132"/>
        <v>30.164800778881926</v>
      </c>
      <c r="CB243" s="37">
        <f t="shared" si="133"/>
        <v>54.071344134759308</v>
      </c>
      <c r="CC243" s="37">
        <f t="shared" si="134"/>
        <v>55.385578193590263</v>
      </c>
      <c r="CD243" s="38">
        <f t="shared" si="135"/>
        <v>-1.3142340588309551</v>
      </c>
      <c r="CE243" s="3">
        <v>35</v>
      </c>
      <c r="CF243" s="3">
        <v>36</v>
      </c>
      <c r="CG243" s="3">
        <v>420</v>
      </c>
      <c r="CH243" s="3">
        <v>446</v>
      </c>
      <c r="CI243" s="3">
        <v>165</v>
      </c>
      <c r="CJ243" s="3">
        <v>182</v>
      </c>
      <c r="CK243" s="3">
        <v>221</v>
      </c>
      <c r="CL243" s="3">
        <v>244</v>
      </c>
      <c r="CM243" s="20">
        <f t="shared" si="136"/>
        <v>4.5747121983667416</v>
      </c>
      <c r="CN243" s="37">
        <f t="shared" si="137"/>
        <v>2.1818772655352374</v>
      </c>
      <c r="CO243" s="37">
        <f t="shared" si="138"/>
        <v>2.5300491696100087</v>
      </c>
      <c r="CP243" s="37">
        <f t="shared" si="139"/>
        <v>26.878870994572388</v>
      </c>
      <c r="CQ243" s="37">
        <f t="shared" si="140"/>
        <v>31.730066191347547</v>
      </c>
      <c r="CR243" s="37">
        <f t="shared" si="141"/>
        <v>51.877613707141009</v>
      </c>
      <c r="CS243" s="37">
        <f t="shared" si="142"/>
        <v>58.33039966266012</v>
      </c>
      <c r="CT243" s="22">
        <f t="shared" si="143"/>
        <v>5.1385518966881563</v>
      </c>
      <c r="CU243" s="35">
        <v>94</v>
      </c>
      <c r="CV243" s="35">
        <v>109</v>
      </c>
      <c r="CW243" s="35">
        <v>1064</v>
      </c>
      <c r="CX243" s="35">
        <v>1258</v>
      </c>
      <c r="CY243" s="35">
        <v>491</v>
      </c>
      <c r="CZ243" s="35">
        <v>513</v>
      </c>
      <c r="DA243" s="35">
        <v>633</v>
      </c>
      <c r="DB243" s="35">
        <v>586</v>
      </c>
      <c r="DC243">
        <v>13</v>
      </c>
      <c r="DD243">
        <v>14</v>
      </c>
      <c r="DE243" s="35">
        <f t="shared" si="144"/>
        <v>1</v>
      </c>
      <c r="DF243" s="36">
        <f t="shared" si="145"/>
        <v>0.81357346499059147</v>
      </c>
      <c r="DG243" s="37">
        <f t="shared" si="146"/>
        <v>0.87615603922063701</v>
      </c>
      <c r="DH243" s="37">
        <f t="shared" si="147"/>
        <v>6.2582574230045498E-2</v>
      </c>
      <c r="DI243" s="2">
        <v>588.29999999999995</v>
      </c>
      <c r="DJ243">
        <v>20</v>
      </c>
      <c r="DK243">
        <v>23</v>
      </c>
      <c r="DL243">
        <v>-1.8</v>
      </c>
      <c r="DM243">
        <v>543</v>
      </c>
      <c r="DN243">
        <v>545</v>
      </c>
      <c r="DO243">
        <v>3</v>
      </c>
      <c r="DP243">
        <v>400</v>
      </c>
      <c r="DQ243">
        <v>404</v>
      </c>
      <c r="DR243">
        <v>2.9</v>
      </c>
      <c r="DS243">
        <v>284</v>
      </c>
      <c r="DT243">
        <v>290</v>
      </c>
      <c r="DU243">
        <v>3.2</v>
      </c>
      <c r="DV243" s="39">
        <v>-1.7000000000000002</v>
      </c>
      <c r="DW243" s="39">
        <v>-1.7000000000000002</v>
      </c>
      <c r="DX243" s="39">
        <v>0.7</v>
      </c>
      <c r="DY243" s="39">
        <v>-0.2</v>
      </c>
      <c r="DZ243" s="39">
        <v>2.6</v>
      </c>
      <c r="EA243" s="39">
        <v>1.5</v>
      </c>
    </row>
    <row r="244" spans="1:131" x14ac:dyDescent="0.2">
      <c r="A244" s="12" t="s">
        <v>175</v>
      </c>
      <c r="B244" s="12" t="s">
        <v>1301</v>
      </c>
      <c r="C244" t="s">
        <v>1300</v>
      </c>
      <c r="D244" t="s">
        <v>131</v>
      </c>
      <c r="E244" s="12" t="s">
        <v>178</v>
      </c>
      <c r="F244">
        <v>71</v>
      </c>
      <c r="G244">
        <v>3</v>
      </c>
      <c r="H244">
        <v>13</v>
      </c>
      <c r="I244" s="31">
        <f t="shared" si="111"/>
        <v>16</v>
      </c>
      <c r="J244">
        <v>4</v>
      </c>
      <c r="K244">
        <v>9</v>
      </c>
      <c r="L244" s="16">
        <f t="shared" si="112"/>
        <v>0.75961386295299893</v>
      </c>
      <c r="M244" s="15">
        <v>2</v>
      </c>
      <c r="N244" s="15">
        <v>3</v>
      </c>
      <c r="O244" s="15">
        <v>8</v>
      </c>
      <c r="P244">
        <v>75</v>
      </c>
      <c r="Q244">
        <v>21</v>
      </c>
      <c r="R244">
        <v>45</v>
      </c>
      <c r="S244" s="13">
        <f t="shared" si="113"/>
        <v>0.04</v>
      </c>
      <c r="T244" s="13">
        <f t="shared" si="114"/>
        <v>2.1276595744680851E-2</v>
      </c>
      <c r="U244" s="2">
        <v>1263.8</v>
      </c>
      <c r="V244" s="2">
        <v>17.8</v>
      </c>
      <c r="W244">
        <v>17.09</v>
      </c>
      <c r="X244">
        <v>30.5</v>
      </c>
      <c r="Y244" s="32">
        <f t="shared" si="115"/>
        <v>0.35910905652447989</v>
      </c>
      <c r="Z244" s="15">
        <f t="shared" si="116"/>
        <v>48.454545454545453</v>
      </c>
      <c r="AA244">
        <v>86</v>
      </c>
      <c r="AB244">
        <v>120</v>
      </c>
      <c r="AC244">
        <v>131</v>
      </c>
      <c r="AD244" s="13">
        <f t="shared" si="117"/>
        <v>6.8181818181818177E-2</v>
      </c>
      <c r="AE244" s="13">
        <f t="shared" si="118"/>
        <v>0.25</v>
      </c>
      <c r="AF244" s="13">
        <f t="shared" si="119"/>
        <v>0.31818181818181818</v>
      </c>
      <c r="AI244" s="17" t="str">
        <f t="shared" si="120"/>
        <v xml:space="preserve"> </v>
      </c>
      <c r="AJ244">
        <v>162</v>
      </c>
      <c r="AK244">
        <v>188</v>
      </c>
      <c r="AL244" s="32">
        <f t="shared" si="121"/>
        <v>0.27755749405233943</v>
      </c>
      <c r="AM244">
        <v>218</v>
      </c>
      <c r="AN244">
        <v>199</v>
      </c>
      <c r="AO244" s="33">
        <f t="shared" si="122"/>
        <v>0.33068992862807295</v>
      </c>
      <c r="AP244">
        <v>233</v>
      </c>
      <c r="AQ244">
        <v>261</v>
      </c>
      <c r="AR244" s="33">
        <f t="shared" si="123"/>
        <v>0.39175257731958762</v>
      </c>
      <c r="AS244" s="33">
        <f t="shared" si="124"/>
        <v>0.45632333767926986</v>
      </c>
      <c r="AT244">
        <v>4</v>
      </c>
      <c r="AU244">
        <v>435</v>
      </c>
      <c r="AV244">
        <v>488</v>
      </c>
      <c r="AW244">
        <v>412</v>
      </c>
      <c r="AX244" s="2">
        <v>28.9</v>
      </c>
      <c r="AY244" s="3">
        <v>2</v>
      </c>
      <c r="AZ244" s="2">
        <v>33.299999999999997</v>
      </c>
      <c r="BA244" s="2">
        <v>25.8</v>
      </c>
      <c r="BB244" s="21">
        <v>0.62</v>
      </c>
      <c r="BC244">
        <v>3</v>
      </c>
      <c r="BD244" s="21">
        <v>1.1559999999999999</v>
      </c>
      <c r="BE244" s="2">
        <v>28.4</v>
      </c>
      <c r="BF244" s="2">
        <v>33.700000000000003</v>
      </c>
      <c r="BG244" s="2">
        <v>26.6</v>
      </c>
      <c r="BH244" s="21">
        <v>0.66</v>
      </c>
      <c r="BI244" s="21">
        <v>-11.336</v>
      </c>
      <c r="BJ244" t="s">
        <v>2804</v>
      </c>
      <c r="BK244" s="2">
        <v>32</v>
      </c>
      <c r="BL244" t="s">
        <v>2643</v>
      </c>
      <c r="BM244" s="2">
        <v>32</v>
      </c>
      <c r="BN244" t="s">
        <v>1173</v>
      </c>
      <c r="BO244" s="2">
        <v>30.6</v>
      </c>
      <c r="BP244" t="s">
        <v>3105</v>
      </c>
      <c r="BQ244" s="2">
        <v>38.6</v>
      </c>
      <c r="BR244" t="s">
        <v>2817</v>
      </c>
      <c r="BS244" s="2">
        <v>26.7</v>
      </c>
      <c r="BT244" s="32">
        <f t="shared" si="125"/>
        <v>8.2551594746716694E-2</v>
      </c>
      <c r="BU244" s="34">
        <f t="shared" si="126"/>
        <v>0.91678224687933429</v>
      </c>
      <c r="BV244" s="35">
        <f t="shared" si="127"/>
        <v>925.03740635400595</v>
      </c>
      <c r="BW244" s="32">
        <f t="shared" si="128"/>
        <v>-6.6615837394901067E-4</v>
      </c>
      <c r="BX244" s="36">
        <f t="shared" si="129"/>
        <v>2.0889381231207467</v>
      </c>
      <c r="BY244" s="37">
        <f t="shared" si="130"/>
        <v>2.8485519860737458</v>
      </c>
      <c r="BZ244" s="37">
        <f t="shared" si="131"/>
        <v>25.304636809621776</v>
      </c>
      <c r="CA244" s="37">
        <f t="shared" si="132"/>
        <v>34.230099699319517</v>
      </c>
      <c r="CB244" s="37">
        <f t="shared" si="133"/>
        <v>48.23548029751543</v>
      </c>
      <c r="CC244" s="37">
        <f t="shared" si="134"/>
        <v>64.234847285962971</v>
      </c>
      <c r="CD244" s="38">
        <f t="shared" si="135"/>
        <v>-15.999366988447541</v>
      </c>
      <c r="CE244" s="3">
        <v>44</v>
      </c>
      <c r="CF244" s="3">
        <v>60</v>
      </c>
      <c r="CG244" s="3">
        <v>489</v>
      </c>
      <c r="CH244" s="3">
        <v>661</v>
      </c>
      <c r="CI244" s="3">
        <v>209</v>
      </c>
      <c r="CJ244" s="3">
        <v>303</v>
      </c>
      <c r="CK244" s="3">
        <v>329</v>
      </c>
      <c r="CL244" s="3">
        <v>274</v>
      </c>
      <c r="CM244" s="20">
        <f t="shared" si="136"/>
        <v>-2.549127092750016</v>
      </c>
      <c r="CN244" s="37">
        <f t="shared" si="137"/>
        <v>1.9949203417224659</v>
      </c>
      <c r="CO244" s="37">
        <f t="shared" si="138"/>
        <v>3.1309166474255368</v>
      </c>
      <c r="CP244" s="37">
        <f t="shared" si="139"/>
        <v>26.792888478411452</v>
      </c>
      <c r="CQ244" s="37">
        <f t="shared" si="140"/>
        <v>30.228584622489034</v>
      </c>
      <c r="CR244" s="37">
        <f t="shared" si="141"/>
        <v>49.983837450935113</v>
      </c>
      <c r="CS244" s="37">
        <f t="shared" si="142"/>
        <v>58.046640498730085</v>
      </c>
      <c r="CT244" s="22">
        <f t="shared" si="143"/>
        <v>-7.9365639406525688</v>
      </c>
      <c r="CU244" s="35">
        <v>72</v>
      </c>
      <c r="CV244" s="35">
        <v>113</v>
      </c>
      <c r="CW244" s="35">
        <v>895</v>
      </c>
      <c r="CX244" s="35">
        <v>978</v>
      </c>
      <c r="CY244" s="35">
        <v>379</v>
      </c>
      <c r="CZ244" s="35">
        <v>455</v>
      </c>
      <c r="DA244" s="35">
        <v>549</v>
      </c>
      <c r="DB244" s="35">
        <v>458</v>
      </c>
      <c r="DC244">
        <v>23</v>
      </c>
      <c r="DD244">
        <v>12</v>
      </c>
      <c r="DE244" s="35">
        <f t="shared" si="144"/>
        <v>-11</v>
      </c>
      <c r="DF244" s="36">
        <f t="shared" si="145"/>
        <v>1.0919449279949358</v>
      </c>
      <c r="DG244" s="37">
        <f t="shared" si="146"/>
        <v>0.56971039721474914</v>
      </c>
      <c r="DH244" s="37">
        <f t="shared" si="147"/>
        <v>-0.52223453078018667</v>
      </c>
      <c r="DI244" s="2">
        <v>706.1</v>
      </c>
      <c r="DJ244">
        <v>23</v>
      </c>
      <c r="DK244">
        <v>33</v>
      </c>
      <c r="DL244">
        <v>0.5</v>
      </c>
      <c r="DM244">
        <v>573</v>
      </c>
      <c r="DN244">
        <v>803</v>
      </c>
      <c r="DO244">
        <v>-3</v>
      </c>
      <c r="DP244">
        <v>425</v>
      </c>
      <c r="DQ244">
        <v>596</v>
      </c>
      <c r="DR244">
        <v>-3.7</v>
      </c>
      <c r="DS244">
        <v>300</v>
      </c>
      <c r="DT244">
        <v>422</v>
      </c>
      <c r="DU244">
        <v>-3.2</v>
      </c>
      <c r="DV244" s="39">
        <v>-18.3</v>
      </c>
      <c r="DW244" s="39">
        <v>-18.3</v>
      </c>
      <c r="DX244" s="39">
        <v>-0.4</v>
      </c>
      <c r="DY244" s="39">
        <v>1.2</v>
      </c>
      <c r="DZ244" s="39">
        <v>6.5</v>
      </c>
      <c r="EA244" s="39">
        <v>-10.9</v>
      </c>
    </row>
    <row r="245" spans="1:131" x14ac:dyDescent="0.2">
      <c r="A245" s="12" t="s">
        <v>1304</v>
      </c>
      <c r="B245" s="12" t="s">
        <v>1305</v>
      </c>
      <c r="C245" t="s">
        <v>1303</v>
      </c>
      <c r="D245" t="s">
        <v>122</v>
      </c>
      <c r="E245" s="12" t="s">
        <v>132</v>
      </c>
      <c r="F245">
        <v>4</v>
      </c>
      <c r="G245">
        <v>0</v>
      </c>
      <c r="H245">
        <v>0</v>
      </c>
      <c r="I245" s="31">
        <f t="shared" si="111"/>
        <v>0</v>
      </c>
      <c r="J245">
        <v>0</v>
      </c>
      <c r="K245">
        <v>0</v>
      </c>
      <c r="L245" s="16">
        <f t="shared" si="112"/>
        <v>0</v>
      </c>
      <c r="M245" s="15">
        <v>0</v>
      </c>
      <c r="N245" s="15">
        <v>0</v>
      </c>
      <c r="O245" s="15">
        <v>0</v>
      </c>
      <c r="P245">
        <v>2</v>
      </c>
      <c r="Q245">
        <v>0</v>
      </c>
      <c r="R245">
        <v>0</v>
      </c>
      <c r="S245" s="13">
        <f t="shared" si="113"/>
        <v>0</v>
      </c>
      <c r="T245" s="13">
        <f t="shared" si="114"/>
        <v>0</v>
      </c>
      <c r="U245" s="2">
        <v>30.616666666699999</v>
      </c>
      <c r="V245" s="2">
        <v>7.65</v>
      </c>
      <c r="W245">
        <v>7.65</v>
      </c>
      <c r="X245">
        <v>39.92</v>
      </c>
      <c r="Y245" s="32">
        <f t="shared" si="115"/>
        <v>0.1608156401093126</v>
      </c>
      <c r="Z245" s="15">
        <f t="shared" si="116"/>
        <v>0</v>
      </c>
      <c r="AA245">
        <v>2</v>
      </c>
      <c r="AB245">
        <v>7</v>
      </c>
      <c r="AC245">
        <v>2</v>
      </c>
      <c r="AD245" s="13">
        <f t="shared" si="117"/>
        <v>0</v>
      </c>
      <c r="AE245" s="13">
        <f t="shared" si="118"/>
        <v>0</v>
      </c>
      <c r="AF245" s="13">
        <f t="shared" si="119"/>
        <v>0</v>
      </c>
      <c r="AG245">
        <v>0</v>
      </c>
      <c r="AH245">
        <v>0</v>
      </c>
      <c r="AI245" s="17" t="str">
        <f t="shared" si="120"/>
        <v xml:space="preserve"> </v>
      </c>
      <c r="AJ245">
        <v>4</v>
      </c>
      <c r="AK245">
        <v>5</v>
      </c>
      <c r="AL245" s="32">
        <f t="shared" si="121"/>
        <v>0.33333333333333331</v>
      </c>
      <c r="AM245">
        <v>5</v>
      </c>
      <c r="AN245">
        <v>4</v>
      </c>
      <c r="AO245" s="33">
        <f t="shared" si="122"/>
        <v>0.33333333333333331</v>
      </c>
      <c r="AP245">
        <v>6</v>
      </c>
      <c r="AQ245">
        <v>3</v>
      </c>
      <c r="AR245" s="33">
        <f t="shared" si="123"/>
        <v>0.33333333333333331</v>
      </c>
      <c r="AS245" s="33">
        <f t="shared" si="124"/>
        <v>0.5</v>
      </c>
      <c r="AU245">
        <v>10</v>
      </c>
      <c r="AV245">
        <v>14</v>
      </c>
      <c r="AW245">
        <v>6</v>
      </c>
      <c r="AX245" s="2">
        <v>27.7</v>
      </c>
      <c r="AZ245" s="2">
        <v>31.8</v>
      </c>
      <c r="BA245" s="2">
        <v>25</v>
      </c>
      <c r="BB245" s="21">
        <v>0.44700000000000001</v>
      </c>
      <c r="BD245" s="21">
        <v>-6.2359999999999998</v>
      </c>
      <c r="BE245" s="2">
        <v>25.8</v>
      </c>
      <c r="BF245" s="2">
        <v>31.8</v>
      </c>
      <c r="BG245" s="2">
        <v>19</v>
      </c>
      <c r="BH245" s="21">
        <v>0.83399999999999996</v>
      </c>
      <c r="BI245" s="21">
        <v>2.2650000000000001</v>
      </c>
      <c r="BJ245" t="s">
        <v>1230</v>
      </c>
      <c r="BK245" s="2">
        <v>78</v>
      </c>
      <c r="BL245" t="s">
        <v>1752</v>
      </c>
      <c r="BM245" s="2">
        <v>28.4</v>
      </c>
      <c r="BN245" t="s">
        <v>215</v>
      </c>
      <c r="BO245" s="2">
        <v>18.8</v>
      </c>
      <c r="BP245" t="s">
        <v>3218</v>
      </c>
      <c r="BQ245" s="2">
        <v>38.799999999999997</v>
      </c>
      <c r="BR245" t="s">
        <v>2107</v>
      </c>
      <c r="BS245" s="2">
        <v>36.6</v>
      </c>
      <c r="BT245" s="32">
        <f t="shared" si="125"/>
        <v>0</v>
      </c>
      <c r="BU245" s="34">
        <f t="shared" si="126"/>
        <v>1</v>
      </c>
      <c r="BV245" s="35">
        <f t="shared" si="127"/>
        <v>1000</v>
      </c>
      <c r="BW245" s="32">
        <f t="shared" si="128"/>
        <v>0</v>
      </c>
      <c r="BX245" s="36">
        <f t="shared" si="129"/>
        <v>0</v>
      </c>
      <c r="BY245" s="37">
        <f t="shared" si="130"/>
        <v>0</v>
      </c>
      <c r="BZ245" s="37">
        <f t="shared" si="131"/>
        <v>17.647058823529413</v>
      </c>
      <c r="CA245" s="37">
        <f t="shared" si="132"/>
        <v>37.254901960784316</v>
      </c>
      <c r="CB245" s="37">
        <f t="shared" si="133"/>
        <v>27.450980392156861</v>
      </c>
      <c r="CC245" s="37">
        <f t="shared" si="134"/>
        <v>56.862745098039213</v>
      </c>
      <c r="CD245" s="38">
        <f t="shared" si="135"/>
        <v>-29.411764705882351</v>
      </c>
      <c r="CE245" s="3">
        <v>0</v>
      </c>
      <c r="CF245" s="3">
        <v>0</v>
      </c>
      <c r="CG245" s="3">
        <v>9</v>
      </c>
      <c r="CH245" s="3">
        <v>19</v>
      </c>
      <c r="CI245" s="3">
        <v>4</v>
      </c>
      <c r="CJ245" s="3">
        <v>3</v>
      </c>
      <c r="CK245" s="3">
        <v>7</v>
      </c>
      <c r="CL245" s="3">
        <v>1</v>
      </c>
      <c r="CM245" s="20">
        <f t="shared" si="136"/>
        <v>-38.002764705882356</v>
      </c>
      <c r="CN245" s="37">
        <f t="shared" si="137"/>
        <v>3.0060120240480961</v>
      </c>
      <c r="CO245" s="37">
        <f t="shared" si="138"/>
        <v>2.2545090180360718</v>
      </c>
      <c r="CP245" s="37">
        <f t="shared" si="139"/>
        <v>24.799599198396795</v>
      </c>
      <c r="CQ245" s="37">
        <f t="shared" si="140"/>
        <v>28.932865731462925</v>
      </c>
      <c r="CR245" s="37">
        <f t="shared" si="141"/>
        <v>48.84769539078156</v>
      </c>
      <c r="CS245" s="37">
        <f t="shared" si="142"/>
        <v>53.356713426853709</v>
      </c>
      <c r="CT245" s="22">
        <f t="shared" si="143"/>
        <v>-24.902746669810202</v>
      </c>
      <c r="CU245" s="35">
        <v>8</v>
      </c>
      <c r="CV245" s="35">
        <v>6</v>
      </c>
      <c r="CW245" s="35">
        <v>58</v>
      </c>
      <c r="CX245" s="35">
        <v>71</v>
      </c>
      <c r="CY245" s="35">
        <v>35</v>
      </c>
      <c r="CZ245" s="35">
        <v>29</v>
      </c>
      <c r="DA245" s="35">
        <v>36</v>
      </c>
      <c r="DB245" s="35">
        <v>29</v>
      </c>
      <c r="DC245">
        <v>0</v>
      </c>
      <c r="DD245">
        <v>0</v>
      </c>
      <c r="DE245" s="35">
        <f t="shared" si="144"/>
        <v>0</v>
      </c>
      <c r="DF245" s="36">
        <f t="shared" si="145"/>
        <v>0</v>
      </c>
      <c r="DG245" s="37">
        <f t="shared" si="146"/>
        <v>0</v>
      </c>
      <c r="DH245" s="37">
        <f t="shared" si="147"/>
        <v>0</v>
      </c>
      <c r="DI245" s="2">
        <v>20.399999999999999</v>
      </c>
      <c r="DJ245">
        <v>0</v>
      </c>
      <c r="DK245">
        <v>0</v>
      </c>
      <c r="DL245">
        <v>-71.400000000000006</v>
      </c>
      <c r="DM245">
        <v>11</v>
      </c>
      <c r="DN245">
        <v>20</v>
      </c>
      <c r="DO245">
        <v>-12.4</v>
      </c>
      <c r="DP245">
        <v>11</v>
      </c>
      <c r="DQ245">
        <v>16</v>
      </c>
      <c r="DR245">
        <v>-4.5999999999999996</v>
      </c>
      <c r="DS245">
        <v>7</v>
      </c>
      <c r="DT245">
        <v>14</v>
      </c>
      <c r="DU245">
        <v>-9.4</v>
      </c>
      <c r="DV245" s="39">
        <v>-0.9</v>
      </c>
      <c r="DW245" s="39">
        <v>-0.9</v>
      </c>
      <c r="DX245" s="39">
        <v>0</v>
      </c>
      <c r="DY245" s="39">
        <v>0</v>
      </c>
      <c r="DZ245" s="39">
        <v>0</v>
      </c>
      <c r="EA245" s="39">
        <v>-0.9</v>
      </c>
    </row>
    <row r="246" spans="1:131" x14ac:dyDescent="0.2">
      <c r="A246" s="12" t="s">
        <v>392</v>
      </c>
      <c r="B246" s="12" t="s">
        <v>1308</v>
      </c>
      <c r="C246" t="s">
        <v>1307</v>
      </c>
      <c r="D246" t="s">
        <v>177</v>
      </c>
      <c r="E246" s="12" t="s">
        <v>546</v>
      </c>
      <c r="F246">
        <v>2</v>
      </c>
      <c r="G246">
        <v>0</v>
      </c>
      <c r="H246">
        <v>0</v>
      </c>
      <c r="I246" s="31">
        <f t="shared" si="111"/>
        <v>0</v>
      </c>
      <c r="J246">
        <v>0</v>
      </c>
      <c r="K246">
        <v>0</v>
      </c>
      <c r="L246" s="16">
        <f t="shared" si="112"/>
        <v>0</v>
      </c>
      <c r="M246" s="15">
        <v>0</v>
      </c>
      <c r="N246" s="15">
        <v>0</v>
      </c>
      <c r="O246" s="15">
        <v>0</v>
      </c>
      <c r="P246">
        <v>0</v>
      </c>
      <c r="Q246">
        <v>0</v>
      </c>
      <c r="R246">
        <v>0</v>
      </c>
      <c r="S246" s="13">
        <f t="shared" si="113"/>
        <v>0</v>
      </c>
      <c r="T246" s="13">
        <f t="shared" si="114"/>
        <v>0</v>
      </c>
      <c r="U246" s="2">
        <v>8.7166666667000001</v>
      </c>
      <c r="V246" s="2">
        <v>4.3499999999999996</v>
      </c>
      <c r="W246">
        <v>4.3600000000000003</v>
      </c>
      <c r="X246">
        <v>47.59</v>
      </c>
      <c r="Y246" s="32">
        <f t="shared" si="115"/>
        <v>8.392685274302214E-2</v>
      </c>
      <c r="Z246" s="15">
        <f t="shared" si="116"/>
        <v>0</v>
      </c>
      <c r="AA246">
        <v>0</v>
      </c>
      <c r="AB246">
        <v>1</v>
      </c>
      <c r="AC246">
        <v>1</v>
      </c>
      <c r="AD246" s="13">
        <f t="shared" si="117"/>
        <v>0</v>
      </c>
      <c r="AE246" s="13">
        <f t="shared" si="118"/>
        <v>0</v>
      </c>
      <c r="AF246" s="13">
        <f t="shared" si="119"/>
        <v>0</v>
      </c>
      <c r="AG246">
        <v>0</v>
      </c>
      <c r="AH246">
        <v>0</v>
      </c>
      <c r="AI246" s="17" t="str">
        <f t="shared" si="120"/>
        <v xml:space="preserve"> </v>
      </c>
      <c r="AJ246">
        <v>0</v>
      </c>
      <c r="AK246">
        <v>2</v>
      </c>
      <c r="AL246" s="32">
        <f t="shared" si="121"/>
        <v>0.5</v>
      </c>
      <c r="AM246">
        <v>0</v>
      </c>
      <c r="AN246">
        <v>1</v>
      </c>
      <c r="AO246" s="33">
        <f t="shared" si="122"/>
        <v>0.25</v>
      </c>
      <c r="AP246">
        <v>1</v>
      </c>
      <c r="AQ246">
        <v>0</v>
      </c>
      <c r="AR246" s="33">
        <f t="shared" si="123"/>
        <v>0.25</v>
      </c>
      <c r="AS246" s="33">
        <f t="shared" si="124"/>
        <v>0.66666666666666663</v>
      </c>
      <c r="AU246">
        <v>1</v>
      </c>
      <c r="AV246">
        <v>2</v>
      </c>
      <c r="AW246">
        <v>2</v>
      </c>
      <c r="AX246" s="2">
        <v>27.4</v>
      </c>
      <c r="AZ246" s="2">
        <v>32.6</v>
      </c>
      <c r="BA246" s="2">
        <v>23.5</v>
      </c>
      <c r="BB246" s="21">
        <v>-2.7030000000000003</v>
      </c>
      <c r="BD246" s="21">
        <v>-3.512</v>
      </c>
      <c r="BE246" s="2">
        <v>20.5</v>
      </c>
      <c r="BF246" s="2">
        <v>26.7</v>
      </c>
      <c r="BG246" s="2">
        <v>14.3</v>
      </c>
      <c r="BH246" s="21">
        <v>-5.423</v>
      </c>
      <c r="BI246" s="21">
        <v>-4.4470000000000001</v>
      </c>
      <c r="BJ246" t="s">
        <v>1031</v>
      </c>
      <c r="BK246" s="2">
        <v>152.4</v>
      </c>
      <c r="BL246" t="s">
        <v>228</v>
      </c>
      <c r="BM246" s="2">
        <v>64.7</v>
      </c>
      <c r="BN246" t="s">
        <v>3623</v>
      </c>
      <c r="BO246" s="2">
        <v>59.9</v>
      </c>
      <c r="BP246" t="s">
        <v>940</v>
      </c>
      <c r="BQ246" s="2">
        <v>100.6</v>
      </c>
      <c r="BR246" t="s">
        <v>3613</v>
      </c>
      <c r="BS246" s="2">
        <v>85.4</v>
      </c>
      <c r="BT246" s="32">
        <f t="shared" si="125"/>
        <v>0</v>
      </c>
      <c r="BU246" s="34">
        <f t="shared" si="126"/>
        <v>1</v>
      </c>
      <c r="BV246" s="35">
        <f t="shared" si="127"/>
        <v>1000</v>
      </c>
      <c r="BW246" s="32">
        <f t="shared" si="128"/>
        <v>0</v>
      </c>
      <c r="BX246" s="36">
        <f t="shared" si="129"/>
        <v>0</v>
      </c>
      <c r="BY246" s="37">
        <f t="shared" si="130"/>
        <v>0</v>
      </c>
      <c r="BZ246" s="37">
        <f t="shared" si="131"/>
        <v>0</v>
      </c>
      <c r="CA246" s="37">
        <f t="shared" si="132"/>
        <v>41.379310344827587</v>
      </c>
      <c r="CB246" s="37">
        <f t="shared" si="133"/>
        <v>13.793103448275863</v>
      </c>
      <c r="CC246" s="37">
        <f t="shared" si="134"/>
        <v>75.862068965517238</v>
      </c>
      <c r="CD246" s="38">
        <f t="shared" si="135"/>
        <v>-62.068965517241374</v>
      </c>
      <c r="CE246" s="3">
        <v>0</v>
      </c>
      <c r="CF246" s="3">
        <v>0</v>
      </c>
      <c r="CG246" s="3">
        <v>0</v>
      </c>
      <c r="CH246" s="3">
        <v>6</v>
      </c>
      <c r="CI246" s="3">
        <v>2</v>
      </c>
      <c r="CJ246" s="3">
        <v>2</v>
      </c>
      <c r="CK246" s="3">
        <v>3</v>
      </c>
      <c r="CL246" s="3">
        <v>0</v>
      </c>
      <c r="CM246" s="20">
        <f t="shared" si="136"/>
        <v>-65.223965517241368</v>
      </c>
      <c r="CN246" s="37">
        <f t="shared" si="137"/>
        <v>3.1519226728304264</v>
      </c>
      <c r="CO246" s="37">
        <f t="shared" si="138"/>
        <v>4.4126917419625968</v>
      </c>
      <c r="CP246" s="37">
        <f t="shared" si="139"/>
        <v>23.954612313511241</v>
      </c>
      <c r="CQ246" s="37">
        <f t="shared" si="140"/>
        <v>39.714225677663372</v>
      </c>
      <c r="CR246" s="37">
        <f t="shared" si="141"/>
        <v>49.800378230720732</v>
      </c>
      <c r="CS246" s="37">
        <f t="shared" si="142"/>
        <v>72.494221475099806</v>
      </c>
      <c r="CT246" s="22">
        <f t="shared" si="143"/>
        <v>-39.375122272862299</v>
      </c>
      <c r="CU246" s="35">
        <v>5</v>
      </c>
      <c r="CV246" s="35">
        <v>7</v>
      </c>
      <c r="CW246" s="35">
        <v>33</v>
      </c>
      <c r="CX246" s="35">
        <v>56</v>
      </c>
      <c r="CY246" s="35">
        <v>27</v>
      </c>
      <c r="CZ246" s="35">
        <v>24</v>
      </c>
      <c r="DA246" s="35">
        <v>28</v>
      </c>
      <c r="DB246" s="35">
        <v>14</v>
      </c>
      <c r="DC246">
        <v>0</v>
      </c>
      <c r="DD246">
        <v>0</v>
      </c>
      <c r="DE246" s="35">
        <f t="shared" si="144"/>
        <v>0</v>
      </c>
      <c r="DF246" s="36">
        <f t="shared" si="145"/>
        <v>0</v>
      </c>
      <c r="DG246" s="37">
        <f t="shared" si="146"/>
        <v>0</v>
      </c>
      <c r="DH246" s="37">
        <f t="shared" si="147"/>
        <v>0</v>
      </c>
      <c r="DI246" s="2">
        <v>4.5</v>
      </c>
      <c r="DJ246">
        <v>0</v>
      </c>
      <c r="DK246">
        <v>0</v>
      </c>
      <c r="DL246">
        <v>-40</v>
      </c>
      <c r="DM246">
        <v>1</v>
      </c>
      <c r="DN246">
        <v>3</v>
      </c>
      <c r="DO246">
        <v>-21.6</v>
      </c>
      <c r="DP246">
        <v>1</v>
      </c>
      <c r="DQ246">
        <v>2</v>
      </c>
      <c r="DR246">
        <v>-16.7</v>
      </c>
      <c r="DS246">
        <v>0</v>
      </c>
      <c r="DT246">
        <v>2</v>
      </c>
      <c r="DU246">
        <v>-46</v>
      </c>
      <c r="DV246" s="39">
        <v>-0.4</v>
      </c>
      <c r="DW246" s="39">
        <v>-0.4</v>
      </c>
      <c r="DX246" s="39">
        <v>0</v>
      </c>
      <c r="DY246" s="39">
        <v>0</v>
      </c>
      <c r="DZ246" s="39">
        <v>0</v>
      </c>
      <c r="EA246" s="39">
        <v>-0.4</v>
      </c>
    </row>
    <row r="247" spans="1:131" x14ac:dyDescent="0.2">
      <c r="A247" s="12" t="s">
        <v>632</v>
      </c>
      <c r="B247" s="12" t="s">
        <v>1311</v>
      </c>
      <c r="C247" t="s">
        <v>1310</v>
      </c>
      <c r="D247" t="s">
        <v>393</v>
      </c>
      <c r="E247" s="12" t="s">
        <v>140</v>
      </c>
      <c r="F247">
        <v>76</v>
      </c>
      <c r="G247">
        <v>6</v>
      </c>
      <c r="H247">
        <v>14</v>
      </c>
      <c r="I247" s="31">
        <f t="shared" si="111"/>
        <v>20</v>
      </c>
      <c r="J247">
        <v>7</v>
      </c>
      <c r="K247">
        <v>7</v>
      </c>
      <c r="L247" s="16">
        <f t="shared" si="112"/>
        <v>1.428911645629912</v>
      </c>
      <c r="M247" s="15">
        <v>5</v>
      </c>
      <c r="N247" s="15">
        <v>7</v>
      </c>
      <c r="O247" s="15">
        <v>7</v>
      </c>
      <c r="P247">
        <v>96</v>
      </c>
      <c r="Q247">
        <v>34</v>
      </c>
      <c r="R247">
        <v>35</v>
      </c>
      <c r="S247" s="13">
        <f t="shared" si="113"/>
        <v>6.25E-2</v>
      </c>
      <c r="T247" s="13">
        <f t="shared" si="114"/>
        <v>3.6363636363636362E-2</v>
      </c>
      <c r="U247" s="2">
        <v>839.8</v>
      </c>
      <c r="V247" s="2">
        <v>11.05</v>
      </c>
      <c r="W247">
        <v>10.84</v>
      </c>
      <c r="X247">
        <v>37.21</v>
      </c>
      <c r="Y247" s="32">
        <f t="shared" si="115"/>
        <v>0.22559833506763788</v>
      </c>
      <c r="Z247" s="15">
        <f t="shared" si="116"/>
        <v>86.84375</v>
      </c>
      <c r="AA247">
        <v>38</v>
      </c>
      <c r="AB247">
        <v>44</v>
      </c>
      <c r="AC247">
        <v>108</v>
      </c>
      <c r="AD247" s="13">
        <f t="shared" si="117"/>
        <v>0.1875</v>
      </c>
      <c r="AE247" s="13">
        <f t="shared" si="118"/>
        <v>0.4375</v>
      </c>
      <c r="AF247" s="13">
        <f t="shared" si="119"/>
        <v>0.625</v>
      </c>
      <c r="AG247">
        <v>414</v>
      </c>
      <c r="AH247">
        <v>335</v>
      </c>
      <c r="AI247" s="17">
        <f t="shared" si="120"/>
        <v>0.55273698264352467</v>
      </c>
      <c r="AJ247">
        <v>128</v>
      </c>
      <c r="AK247">
        <v>125</v>
      </c>
      <c r="AL247" s="32">
        <f t="shared" si="121"/>
        <v>0.28017718715393136</v>
      </c>
      <c r="AM247">
        <v>191</v>
      </c>
      <c r="AN247">
        <v>143</v>
      </c>
      <c r="AO247" s="33">
        <f t="shared" si="122"/>
        <v>0.3698781838316722</v>
      </c>
      <c r="AP247">
        <v>170</v>
      </c>
      <c r="AQ247">
        <v>146</v>
      </c>
      <c r="AR247" s="33">
        <f t="shared" si="123"/>
        <v>0.34994462901439644</v>
      </c>
      <c r="AS247" s="33">
        <f t="shared" si="124"/>
        <v>0.43100511073253833</v>
      </c>
      <c r="AT247">
        <v>2</v>
      </c>
      <c r="AU247">
        <v>322</v>
      </c>
      <c r="AV247">
        <v>326</v>
      </c>
      <c r="AW247">
        <v>292</v>
      </c>
      <c r="AX247" s="2">
        <v>27.9</v>
      </c>
      <c r="AY247" s="3">
        <v>11</v>
      </c>
      <c r="AZ247" s="2">
        <v>32.1</v>
      </c>
      <c r="BA247" s="2">
        <v>25.1</v>
      </c>
      <c r="BB247" s="21">
        <v>-7.1000000000000008E-2</v>
      </c>
      <c r="BC247">
        <v>10</v>
      </c>
      <c r="BD247" s="21">
        <v>7.0000000000000007E-2</v>
      </c>
      <c r="BE247" s="2">
        <v>27.5</v>
      </c>
      <c r="BF247" s="2">
        <v>32.4</v>
      </c>
      <c r="BG247" s="2">
        <v>22.5</v>
      </c>
      <c r="BH247" s="21">
        <v>0.14599999999999999</v>
      </c>
      <c r="BI247" s="21">
        <v>1.286</v>
      </c>
      <c r="BJ247" t="s">
        <v>3000</v>
      </c>
      <c r="BK247" s="2">
        <v>46.1</v>
      </c>
      <c r="BL247" t="s">
        <v>1424</v>
      </c>
      <c r="BM247" s="2">
        <v>40.5</v>
      </c>
      <c r="BN247" t="s">
        <v>1813</v>
      </c>
      <c r="BO247" s="2">
        <v>24.2</v>
      </c>
      <c r="BP247" t="s">
        <v>1090</v>
      </c>
      <c r="BQ247" s="2">
        <v>36.4</v>
      </c>
      <c r="BR247" t="s">
        <v>1528</v>
      </c>
      <c r="BS247" s="2">
        <v>33.1</v>
      </c>
      <c r="BT247" s="32">
        <f t="shared" si="125"/>
        <v>8.0604534005037781E-2</v>
      </c>
      <c r="BU247" s="34">
        <f t="shared" si="126"/>
        <v>0.91733333333333333</v>
      </c>
      <c r="BV247" s="35">
        <f t="shared" si="127"/>
        <v>925.39378673383715</v>
      </c>
      <c r="BW247" s="32">
        <f t="shared" si="128"/>
        <v>-2.0621326616288849E-3</v>
      </c>
      <c r="BX247" s="36">
        <f t="shared" si="129"/>
        <v>2.2862586330078587</v>
      </c>
      <c r="BY247" s="37">
        <f t="shared" si="130"/>
        <v>2.2148130507263635</v>
      </c>
      <c r="BZ247" s="37">
        <f t="shared" si="131"/>
        <v>28.363896165753751</v>
      </c>
      <c r="CA247" s="37">
        <f t="shared" si="132"/>
        <v>26.792093355560844</v>
      </c>
      <c r="CB247" s="37">
        <f t="shared" si="133"/>
        <v>54.227196951655152</v>
      </c>
      <c r="CC247" s="37">
        <f t="shared" si="134"/>
        <v>57.370802572040958</v>
      </c>
      <c r="CD247" s="38">
        <f t="shared" si="135"/>
        <v>-3.1436056203858058</v>
      </c>
      <c r="CE247" s="3">
        <v>32</v>
      </c>
      <c r="CF247" s="3">
        <v>31</v>
      </c>
      <c r="CG247" s="3">
        <v>365</v>
      </c>
      <c r="CH247" s="3">
        <v>344</v>
      </c>
      <c r="CI247" s="3">
        <v>160</v>
      </c>
      <c r="CJ247" s="3">
        <v>186</v>
      </c>
      <c r="CK247" s="3">
        <v>242</v>
      </c>
      <c r="CL247" s="3">
        <v>202</v>
      </c>
      <c r="CM247" s="20">
        <f t="shared" si="136"/>
        <v>-2.793728277966725</v>
      </c>
      <c r="CN247" s="37">
        <f t="shared" si="137"/>
        <v>2.5672216014370783</v>
      </c>
      <c r="CO247" s="37">
        <f t="shared" si="138"/>
        <v>2.4399213567377189</v>
      </c>
      <c r="CP247" s="37">
        <f t="shared" si="139"/>
        <v>30.976392876844084</v>
      </c>
      <c r="CQ247" s="37">
        <f t="shared" si="140"/>
        <v>29.533656770251344</v>
      </c>
      <c r="CR247" s="37">
        <f t="shared" si="141"/>
        <v>59.385564152251092</v>
      </c>
      <c r="CS247" s="37">
        <f t="shared" si="142"/>
        <v>56.733475721014443</v>
      </c>
      <c r="CT247" s="22">
        <f t="shared" si="143"/>
        <v>-5.7956940516224549</v>
      </c>
      <c r="CU247" s="35">
        <v>121</v>
      </c>
      <c r="CV247" s="35">
        <v>115</v>
      </c>
      <c r="CW247" s="35">
        <v>1339</v>
      </c>
      <c r="CX247" s="35">
        <v>1277</v>
      </c>
      <c r="CY247" s="35">
        <v>646</v>
      </c>
      <c r="CZ247" s="35">
        <v>589</v>
      </c>
      <c r="DA247" s="35">
        <v>693</v>
      </c>
      <c r="DB247" s="35">
        <v>693</v>
      </c>
      <c r="DC247">
        <v>16</v>
      </c>
      <c r="DD247">
        <v>14</v>
      </c>
      <c r="DE247" s="35">
        <f t="shared" si="144"/>
        <v>-2</v>
      </c>
      <c r="DF247" s="36">
        <f t="shared" si="145"/>
        <v>1.1431293165039293</v>
      </c>
      <c r="DG247" s="37">
        <f t="shared" si="146"/>
        <v>1.0002381519409382</v>
      </c>
      <c r="DH247" s="37">
        <f t="shared" si="147"/>
        <v>-0.14289116456299117</v>
      </c>
      <c r="DI247" s="2">
        <v>481.5</v>
      </c>
      <c r="DJ247">
        <v>21</v>
      </c>
      <c r="DK247">
        <v>17</v>
      </c>
      <c r="DL247">
        <v>6</v>
      </c>
      <c r="DM247">
        <v>427</v>
      </c>
      <c r="DN247">
        <v>466</v>
      </c>
      <c r="DO247">
        <v>-4.3</v>
      </c>
      <c r="DP247">
        <v>319</v>
      </c>
      <c r="DQ247">
        <v>328</v>
      </c>
      <c r="DR247">
        <v>-3.2</v>
      </c>
      <c r="DS247">
        <v>233</v>
      </c>
      <c r="DT247">
        <v>211</v>
      </c>
      <c r="DU247">
        <v>0.9</v>
      </c>
      <c r="DV247" s="39">
        <v>-0.4</v>
      </c>
      <c r="DW247" s="39">
        <v>-0.4</v>
      </c>
      <c r="DX247" s="39">
        <v>1.4</v>
      </c>
      <c r="DY247" s="39">
        <v>-0.4</v>
      </c>
      <c r="DZ247" s="39">
        <v>-1.6</v>
      </c>
      <c r="EA247" s="39">
        <v>-1</v>
      </c>
    </row>
    <row r="248" spans="1:131" x14ac:dyDescent="0.2">
      <c r="A248" s="12" t="s">
        <v>1315</v>
      </c>
      <c r="B248" s="12" t="s">
        <v>1316</v>
      </c>
      <c r="C248" t="s">
        <v>1314</v>
      </c>
      <c r="D248" t="s">
        <v>271</v>
      </c>
      <c r="E248" s="12" t="s">
        <v>170</v>
      </c>
      <c r="F248">
        <v>75</v>
      </c>
      <c r="G248">
        <v>19</v>
      </c>
      <c r="H248">
        <v>19</v>
      </c>
      <c r="I248" s="31">
        <f t="shared" si="111"/>
        <v>38</v>
      </c>
      <c r="J248">
        <v>9</v>
      </c>
      <c r="K248">
        <v>8</v>
      </c>
      <c r="L248" s="16">
        <f t="shared" si="112"/>
        <v>1.9570815450643777</v>
      </c>
      <c r="M248" s="15">
        <v>19</v>
      </c>
      <c r="N248" s="15">
        <v>11</v>
      </c>
      <c r="O248" s="15">
        <v>6</v>
      </c>
      <c r="P248">
        <v>100</v>
      </c>
      <c r="Q248">
        <v>24</v>
      </c>
      <c r="R248">
        <v>29</v>
      </c>
      <c r="S248" s="13">
        <f t="shared" si="113"/>
        <v>0.19</v>
      </c>
      <c r="T248" s="13">
        <f t="shared" si="114"/>
        <v>0.12418300653594772</v>
      </c>
      <c r="U248" s="2">
        <v>1165</v>
      </c>
      <c r="V248" s="2">
        <v>15.5333333333</v>
      </c>
      <c r="W248">
        <v>15</v>
      </c>
      <c r="X248">
        <v>33.14</v>
      </c>
      <c r="Y248" s="32">
        <f t="shared" si="115"/>
        <v>0.31159119235562943</v>
      </c>
      <c r="Z248" s="15">
        <f t="shared" si="116"/>
        <v>100.83333333333334</v>
      </c>
      <c r="AA248">
        <v>28</v>
      </c>
      <c r="AB248">
        <v>28</v>
      </c>
      <c r="AC248">
        <v>89</v>
      </c>
      <c r="AD248" s="13">
        <f t="shared" si="117"/>
        <v>0.35185185185185186</v>
      </c>
      <c r="AE248" s="13">
        <f t="shared" si="118"/>
        <v>0.31481481481481483</v>
      </c>
      <c r="AF248" s="13">
        <f t="shared" si="119"/>
        <v>0.66666666666666674</v>
      </c>
      <c r="AG248">
        <v>526</v>
      </c>
      <c r="AH248">
        <v>506</v>
      </c>
      <c r="AI248" s="17">
        <f t="shared" si="120"/>
        <v>0.50968992248062017</v>
      </c>
      <c r="AJ248">
        <v>185</v>
      </c>
      <c r="AK248">
        <v>193</v>
      </c>
      <c r="AL248" s="32">
        <f t="shared" si="121"/>
        <v>0.34115523465703973</v>
      </c>
      <c r="AM248">
        <v>175</v>
      </c>
      <c r="AN248">
        <v>166</v>
      </c>
      <c r="AO248" s="33">
        <f t="shared" si="122"/>
        <v>0.30776173285198555</v>
      </c>
      <c r="AP248">
        <v>194</v>
      </c>
      <c r="AQ248">
        <v>195</v>
      </c>
      <c r="AR248" s="33">
        <f t="shared" si="123"/>
        <v>0.35108303249097472</v>
      </c>
      <c r="AS248" s="33">
        <f t="shared" si="124"/>
        <v>0.52573018080667588</v>
      </c>
      <c r="AT248">
        <v>10</v>
      </c>
      <c r="AU248">
        <v>418</v>
      </c>
      <c r="AV248">
        <v>413</v>
      </c>
      <c r="AW248">
        <v>373</v>
      </c>
      <c r="AX248" s="2">
        <v>29.1</v>
      </c>
      <c r="AY248" s="3">
        <v>3</v>
      </c>
      <c r="AZ248" s="2">
        <v>33.4</v>
      </c>
      <c r="BA248" s="2">
        <v>26.2</v>
      </c>
      <c r="BB248" s="21">
        <v>1.0880000000000001</v>
      </c>
      <c r="BC248">
        <v>2</v>
      </c>
      <c r="BD248" s="21">
        <v>0.58799999999999997</v>
      </c>
      <c r="BE248" s="2">
        <v>28.8</v>
      </c>
      <c r="BF248" s="2">
        <v>30.8</v>
      </c>
      <c r="BG248" s="2">
        <v>26.8</v>
      </c>
      <c r="BH248" s="21">
        <v>0.36299999999999999</v>
      </c>
      <c r="BI248" s="21">
        <v>2.766</v>
      </c>
      <c r="BJ248" t="s">
        <v>2016</v>
      </c>
      <c r="BK248" s="2">
        <v>50.4</v>
      </c>
      <c r="BL248" t="s">
        <v>2897</v>
      </c>
      <c r="BM248" s="2">
        <v>49.8</v>
      </c>
      <c r="BN248" t="s">
        <v>2741</v>
      </c>
      <c r="BO248" s="2">
        <v>19.100000000000001</v>
      </c>
      <c r="BP248" t="s">
        <v>783</v>
      </c>
      <c r="BQ248" s="2">
        <v>37.299999999999997</v>
      </c>
      <c r="BR248" t="s">
        <v>1744</v>
      </c>
      <c r="BS248" s="2">
        <v>33.6</v>
      </c>
      <c r="BT248" s="32">
        <f t="shared" si="125"/>
        <v>8.9256198347107435E-2</v>
      </c>
      <c r="BU248" s="34">
        <f t="shared" si="126"/>
        <v>0.9146567717996289</v>
      </c>
      <c r="BV248" s="35">
        <f t="shared" si="127"/>
        <v>923.58239163433973</v>
      </c>
      <c r="BW248" s="32">
        <f t="shared" si="128"/>
        <v>3.9129701467363331E-3</v>
      </c>
      <c r="BX248" s="36">
        <f t="shared" si="129"/>
        <v>2.7811158798342941</v>
      </c>
      <c r="BY248" s="37">
        <f t="shared" si="130"/>
        <v>2.3690987124514358</v>
      </c>
      <c r="BZ248" s="37">
        <f t="shared" si="131"/>
        <v>31.158798283328665</v>
      </c>
      <c r="CA248" s="37">
        <f t="shared" si="132"/>
        <v>27.759656652420087</v>
      </c>
      <c r="CB248" s="37">
        <f t="shared" si="133"/>
        <v>57.167381974371608</v>
      </c>
      <c r="CC248" s="37">
        <f t="shared" si="134"/>
        <v>51.038626609551578</v>
      </c>
      <c r="CD248" s="38">
        <f t="shared" si="135"/>
        <v>6.1287553648200301</v>
      </c>
      <c r="CE248" s="3">
        <v>54</v>
      </c>
      <c r="CF248" s="3">
        <v>46</v>
      </c>
      <c r="CG248" s="3">
        <v>551</v>
      </c>
      <c r="CH248" s="3">
        <v>493</v>
      </c>
      <c r="CI248" s="3">
        <v>231</v>
      </c>
      <c r="CJ248" s="3">
        <v>219</v>
      </c>
      <c r="CK248" s="3">
        <v>233</v>
      </c>
      <c r="CL248" s="3">
        <v>274</v>
      </c>
      <c r="CM248" s="20">
        <f t="shared" si="136"/>
        <v>3.2432310254598082</v>
      </c>
      <c r="CN248" s="37">
        <f t="shared" si="137"/>
        <v>2.3898611949305972</v>
      </c>
      <c r="CO248" s="37">
        <f t="shared" si="138"/>
        <v>2.0760410380205188</v>
      </c>
      <c r="CP248" s="37">
        <f t="shared" si="139"/>
        <v>29.981894990947495</v>
      </c>
      <c r="CQ248" s="37">
        <f t="shared" si="140"/>
        <v>27.785153892576947</v>
      </c>
      <c r="CR248" s="37">
        <f t="shared" si="141"/>
        <v>55.087507543753773</v>
      </c>
      <c r="CS248" s="37">
        <f t="shared" si="142"/>
        <v>53.566686783343393</v>
      </c>
      <c r="CT248" s="22">
        <f t="shared" si="143"/>
        <v>4.6079346044096496</v>
      </c>
      <c r="CU248" s="35">
        <v>99</v>
      </c>
      <c r="CV248" s="35">
        <v>86</v>
      </c>
      <c r="CW248" s="35">
        <v>1143</v>
      </c>
      <c r="CX248" s="35">
        <v>1065</v>
      </c>
      <c r="CY248" s="35">
        <v>514</v>
      </c>
      <c r="CZ248" s="35">
        <v>505</v>
      </c>
      <c r="DA248" s="35">
        <v>563</v>
      </c>
      <c r="DB248" s="35">
        <v>526</v>
      </c>
      <c r="DC248">
        <v>5</v>
      </c>
      <c r="DD248">
        <v>19</v>
      </c>
      <c r="DE248" s="35">
        <f t="shared" si="144"/>
        <v>14</v>
      </c>
      <c r="DF248" s="36">
        <f t="shared" si="145"/>
        <v>0.2575107296142865</v>
      </c>
      <c r="DG248" s="37">
        <f t="shared" si="146"/>
        <v>0.97854077253428862</v>
      </c>
      <c r="DH248" s="37">
        <f t="shared" si="147"/>
        <v>0.72103004292000217</v>
      </c>
      <c r="DI248" s="2">
        <v>703</v>
      </c>
      <c r="DJ248">
        <v>28</v>
      </c>
      <c r="DK248">
        <v>22</v>
      </c>
      <c r="DL248">
        <v>1.9</v>
      </c>
      <c r="DM248">
        <v>681</v>
      </c>
      <c r="DN248">
        <v>590</v>
      </c>
      <c r="DO248">
        <v>3.1</v>
      </c>
      <c r="DP248">
        <v>506</v>
      </c>
      <c r="DQ248">
        <v>448</v>
      </c>
      <c r="DR248">
        <v>2.1</v>
      </c>
      <c r="DS248">
        <v>366</v>
      </c>
      <c r="DT248">
        <v>318</v>
      </c>
      <c r="DU248">
        <v>1.9</v>
      </c>
      <c r="DV248" s="39">
        <v>5.6</v>
      </c>
      <c r="DW248" s="39">
        <v>5.6</v>
      </c>
      <c r="DX248" s="39">
        <v>0</v>
      </c>
      <c r="DY248" s="39">
        <v>-0.1</v>
      </c>
      <c r="DZ248" s="39">
        <v>-3.3</v>
      </c>
      <c r="EA248" s="39">
        <v>2.2999999999999998</v>
      </c>
    </row>
    <row r="249" spans="1:131" x14ac:dyDescent="0.2">
      <c r="A249" s="12" t="s">
        <v>474</v>
      </c>
      <c r="B249" s="12" t="s">
        <v>1320</v>
      </c>
      <c r="C249" t="s">
        <v>1319</v>
      </c>
      <c r="D249" t="s">
        <v>343</v>
      </c>
      <c r="E249" s="12" t="s">
        <v>170</v>
      </c>
      <c r="F249">
        <v>75</v>
      </c>
      <c r="G249">
        <v>16</v>
      </c>
      <c r="H249">
        <v>22</v>
      </c>
      <c r="I249" s="31">
        <f t="shared" si="111"/>
        <v>38</v>
      </c>
      <c r="J249">
        <v>11</v>
      </c>
      <c r="K249">
        <v>10</v>
      </c>
      <c r="L249" s="16">
        <f t="shared" si="112"/>
        <v>1.9570815450643777</v>
      </c>
      <c r="M249" s="15">
        <v>15</v>
      </c>
      <c r="N249" s="15">
        <v>10</v>
      </c>
      <c r="O249" s="15">
        <v>11</v>
      </c>
      <c r="P249">
        <v>133</v>
      </c>
      <c r="Q249">
        <v>37</v>
      </c>
      <c r="R249">
        <v>38</v>
      </c>
      <c r="S249" s="13">
        <f t="shared" si="113"/>
        <v>0.12030075187969924</v>
      </c>
      <c r="T249" s="13">
        <f t="shared" si="114"/>
        <v>7.6923076923076927E-2</v>
      </c>
      <c r="U249" s="2">
        <v>1165</v>
      </c>
      <c r="V249" s="2">
        <v>15.5333333333</v>
      </c>
      <c r="W249">
        <v>15.02</v>
      </c>
      <c r="X249">
        <v>34.78</v>
      </c>
      <c r="Y249" s="32">
        <f t="shared" si="115"/>
        <v>0.30160642570281126</v>
      </c>
      <c r="Z249" s="15">
        <f t="shared" si="116"/>
        <v>117.33333333333333</v>
      </c>
      <c r="AA249">
        <v>62</v>
      </c>
      <c r="AB249">
        <v>135</v>
      </c>
      <c r="AC249">
        <v>72</v>
      </c>
      <c r="AD249" s="13">
        <f t="shared" si="117"/>
        <v>0.29629629629629628</v>
      </c>
      <c r="AE249" s="13">
        <f t="shared" si="118"/>
        <v>0.3888888888888889</v>
      </c>
      <c r="AF249" s="13">
        <f t="shared" si="119"/>
        <v>0.68518518518518512</v>
      </c>
      <c r="AG249">
        <v>491</v>
      </c>
      <c r="AH249">
        <v>460</v>
      </c>
      <c r="AI249" s="17">
        <f t="shared" si="120"/>
        <v>0.51629863301787593</v>
      </c>
      <c r="AJ249">
        <v>159</v>
      </c>
      <c r="AK249">
        <v>190</v>
      </c>
      <c r="AL249" s="32">
        <f t="shared" si="121"/>
        <v>0.30506993006993005</v>
      </c>
      <c r="AM249">
        <v>238</v>
      </c>
      <c r="AN249">
        <v>198</v>
      </c>
      <c r="AO249" s="33">
        <f t="shared" si="122"/>
        <v>0.38111888111888109</v>
      </c>
      <c r="AP249">
        <v>190</v>
      </c>
      <c r="AQ249">
        <v>169</v>
      </c>
      <c r="AR249" s="33">
        <f t="shared" si="123"/>
        <v>0.3138111888111888</v>
      </c>
      <c r="AS249" s="33">
        <f t="shared" si="124"/>
        <v>0.44458598726114651</v>
      </c>
      <c r="AT249">
        <v>3</v>
      </c>
      <c r="AU249">
        <v>404</v>
      </c>
      <c r="AV249">
        <v>415</v>
      </c>
      <c r="AW249">
        <v>359</v>
      </c>
      <c r="AX249" s="2">
        <v>29.7</v>
      </c>
      <c r="AY249" s="3">
        <v>1</v>
      </c>
      <c r="AZ249" s="2">
        <v>33.9</v>
      </c>
      <c r="BA249" s="2">
        <v>26.8</v>
      </c>
      <c r="BB249" s="21">
        <v>1.7170000000000001</v>
      </c>
      <c r="BC249">
        <v>1</v>
      </c>
      <c r="BD249" s="21">
        <v>1.762</v>
      </c>
      <c r="BE249" s="2">
        <v>30.5</v>
      </c>
      <c r="BF249" s="2">
        <v>35.6</v>
      </c>
      <c r="BG249" s="2">
        <v>25.3</v>
      </c>
      <c r="BH249" s="21">
        <v>1.365</v>
      </c>
      <c r="BI249" s="21">
        <v>-2.3780000000000001</v>
      </c>
      <c r="BJ249" t="s">
        <v>1818</v>
      </c>
      <c r="BK249" s="2">
        <v>58.3</v>
      </c>
      <c r="BL249" t="s">
        <v>3672</v>
      </c>
      <c r="BM249" s="2">
        <v>45.3</v>
      </c>
      <c r="BN249" t="s">
        <v>2652</v>
      </c>
      <c r="BO249" s="2">
        <v>27</v>
      </c>
      <c r="BP249" t="s">
        <v>3613</v>
      </c>
      <c r="BQ249" s="2">
        <v>48.2</v>
      </c>
      <c r="BR249" t="s">
        <v>1950</v>
      </c>
      <c r="BS249" s="2">
        <v>44.8</v>
      </c>
      <c r="BT249" s="32">
        <f t="shared" si="125"/>
        <v>9.375E-2</v>
      </c>
      <c r="BU249" s="34">
        <f t="shared" si="126"/>
        <v>0.90235690235690236</v>
      </c>
      <c r="BV249" s="35">
        <f t="shared" si="127"/>
        <v>911.73190235690231</v>
      </c>
      <c r="BW249" s="32">
        <f t="shared" si="128"/>
        <v>-3.8930976430976427E-3</v>
      </c>
      <c r="BX249" s="36">
        <f t="shared" si="129"/>
        <v>2.7811158798342941</v>
      </c>
      <c r="BY249" s="37">
        <f t="shared" si="130"/>
        <v>2.9871244635257233</v>
      </c>
      <c r="BZ249" s="37">
        <f t="shared" si="131"/>
        <v>29.665236051565806</v>
      </c>
      <c r="CA249" s="37">
        <f t="shared" si="132"/>
        <v>30.592274678177237</v>
      </c>
      <c r="CB249" s="37">
        <f t="shared" si="133"/>
        <v>50.575107296245868</v>
      </c>
      <c r="CC249" s="37">
        <f t="shared" si="134"/>
        <v>58.763948497980181</v>
      </c>
      <c r="CD249" s="38">
        <f t="shared" si="135"/>
        <v>-8.1888412017343128</v>
      </c>
      <c r="CE249" s="3">
        <v>54</v>
      </c>
      <c r="CF249" s="3">
        <v>58</v>
      </c>
      <c r="CG249" s="3">
        <v>522</v>
      </c>
      <c r="CH249" s="3">
        <v>536</v>
      </c>
      <c r="CI249" s="3">
        <v>190</v>
      </c>
      <c r="CJ249" s="3">
        <v>217</v>
      </c>
      <c r="CK249" s="3">
        <v>330</v>
      </c>
      <c r="CL249" s="3">
        <v>216</v>
      </c>
      <c r="CM249" s="20">
        <f t="shared" si="136"/>
        <v>-2.8089048960018275</v>
      </c>
      <c r="CN249" s="37">
        <f t="shared" si="137"/>
        <v>2.2541690626797011</v>
      </c>
      <c r="CO249" s="37">
        <f t="shared" si="138"/>
        <v>2.4151811385853938</v>
      </c>
      <c r="CP249" s="37">
        <f t="shared" si="139"/>
        <v>28.246118458884414</v>
      </c>
      <c r="CQ249" s="37">
        <f t="shared" si="140"/>
        <v>27.717078780908569</v>
      </c>
      <c r="CR249" s="37">
        <f t="shared" si="141"/>
        <v>51.63887291546866</v>
      </c>
      <c r="CS249" s="37">
        <f t="shared" si="142"/>
        <v>52.512938470385279</v>
      </c>
      <c r="CT249" s="22">
        <f t="shared" si="143"/>
        <v>-7.3147756468176937</v>
      </c>
      <c r="CU249" s="35">
        <v>98</v>
      </c>
      <c r="CV249" s="35">
        <v>105</v>
      </c>
      <c r="CW249" s="35">
        <v>1130</v>
      </c>
      <c r="CX249" s="35">
        <v>1100</v>
      </c>
      <c r="CY249" s="35">
        <v>465</v>
      </c>
      <c r="CZ249" s="35">
        <v>491</v>
      </c>
      <c r="DA249" s="35">
        <v>587</v>
      </c>
      <c r="DB249" s="35">
        <v>552</v>
      </c>
      <c r="DC249">
        <v>17</v>
      </c>
      <c r="DD249">
        <v>8</v>
      </c>
      <c r="DE249" s="35">
        <f t="shared" si="144"/>
        <v>-9</v>
      </c>
      <c r="DF249" s="36">
        <f t="shared" si="145"/>
        <v>0.87553648068857415</v>
      </c>
      <c r="DG249" s="37">
        <f t="shared" si="146"/>
        <v>0.41201716738285843</v>
      </c>
      <c r="DH249" s="37">
        <f t="shared" si="147"/>
        <v>-0.46351931330571572</v>
      </c>
      <c r="DI249" s="2">
        <v>650.1</v>
      </c>
      <c r="DJ249">
        <v>29</v>
      </c>
      <c r="DK249">
        <v>34</v>
      </c>
      <c r="DL249">
        <v>-7</v>
      </c>
      <c r="DM249">
        <v>545</v>
      </c>
      <c r="DN249">
        <v>605</v>
      </c>
      <c r="DO249">
        <v>-3.6</v>
      </c>
      <c r="DP249">
        <v>426</v>
      </c>
      <c r="DQ249">
        <v>427</v>
      </c>
      <c r="DR249">
        <v>-1.8</v>
      </c>
      <c r="DS249">
        <v>332</v>
      </c>
      <c r="DT249">
        <v>308</v>
      </c>
      <c r="DU249">
        <v>-1.7000000000000002</v>
      </c>
      <c r="DV249" s="39">
        <v>1.8</v>
      </c>
      <c r="DW249" s="39">
        <v>1.8</v>
      </c>
      <c r="DX249" s="39">
        <v>0.60000000000000009</v>
      </c>
      <c r="DY249" s="39">
        <v>2.4</v>
      </c>
      <c r="DZ249" s="39">
        <v>-1.8</v>
      </c>
      <c r="EA249" s="39">
        <v>2.9</v>
      </c>
    </row>
    <row r="250" spans="1:131" x14ac:dyDescent="0.2">
      <c r="A250" s="12" t="s">
        <v>234</v>
      </c>
      <c r="B250" s="12" t="s">
        <v>1324</v>
      </c>
      <c r="C250" t="s">
        <v>1323</v>
      </c>
      <c r="D250" t="s">
        <v>192</v>
      </c>
      <c r="E250" s="12" t="s">
        <v>178</v>
      </c>
      <c r="F250">
        <v>34</v>
      </c>
      <c r="G250">
        <v>1</v>
      </c>
      <c r="H250">
        <v>3</v>
      </c>
      <c r="I250" s="31">
        <f t="shared" si="111"/>
        <v>4</v>
      </c>
      <c r="J250">
        <v>1</v>
      </c>
      <c r="K250">
        <v>2</v>
      </c>
      <c r="L250" s="16">
        <f t="shared" si="112"/>
        <v>0.51746442432082795</v>
      </c>
      <c r="M250" s="15">
        <v>0</v>
      </c>
      <c r="N250" s="15">
        <v>2</v>
      </c>
      <c r="O250" s="15">
        <v>2</v>
      </c>
      <c r="P250">
        <v>21</v>
      </c>
      <c r="Q250">
        <v>11</v>
      </c>
      <c r="R250">
        <v>12</v>
      </c>
      <c r="S250" s="13">
        <f t="shared" si="113"/>
        <v>4.7619047619047616E-2</v>
      </c>
      <c r="T250" s="13">
        <f t="shared" si="114"/>
        <v>2.2727272727272728E-2</v>
      </c>
      <c r="U250" s="2">
        <v>463.8</v>
      </c>
      <c r="V250" s="2">
        <v>13.6333333333</v>
      </c>
      <c r="W250">
        <v>13.54</v>
      </c>
      <c r="X250">
        <v>33.75</v>
      </c>
      <c r="Y250" s="32">
        <f t="shared" si="115"/>
        <v>0.28631846056248678</v>
      </c>
      <c r="Z250" s="15">
        <f t="shared" si="116"/>
        <v>9.1363636363636367</v>
      </c>
      <c r="AA250">
        <v>32</v>
      </c>
      <c r="AB250">
        <v>130</v>
      </c>
      <c r="AC250">
        <v>52</v>
      </c>
      <c r="AD250" s="13">
        <f t="shared" si="117"/>
        <v>0</v>
      </c>
      <c r="AE250" s="13">
        <f t="shared" si="118"/>
        <v>0.18181818181818182</v>
      </c>
      <c r="AF250" s="13">
        <f t="shared" si="119"/>
        <v>0.18181818181818182</v>
      </c>
      <c r="AI250" s="17" t="str">
        <f t="shared" si="120"/>
        <v xml:space="preserve"> </v>
      </c>
      <c r="AJ250">
        <v>84</v>
      </c>
      <c r="AK250">
        <v>75</v>
      </c>
      <c r="AL250" s="32">
        <f t="shared" si="121"/>
        <v>0.33757961783439489</v>
      </c>
      <c r="AM250">
        <v>79</v>
      </c>
      <c r="AN250">
        <v>80</v>
      </c>
      <c r="AO250" s="33">
        <f t="shared" si="122"/>
        <v>0.33757961783439489</v>
      </c>
      <c r="AP250">
        <v>82</v>
      </c>
      <c r="AQ250">
        <v>71</v>
      </c>
      <c r="AR250" s="33">
        <f t="shared" si="123"/>
        <v>0.32484076433121017</v>
      </c>
      <c r="AS250" s="33">
        <f t="shared" si="124"/>
        <v>0.5</v>
      </c>
      <c r="AT250">
        <v>5</v>
      </c>
      <c r="AU250">
        <v>182</v>
      </c>
      <c r="AV250">
        <v>160</v>
      </c>
      <c r="AW250">
        <v>147</v>
      </c>
      <c r="AX250" s="2">
        <v>27.5</v>
      </c>
      <c r="AY250" s="3">
        <v>9</v>
      </c>
      <c r="AZ250" s="2">
        <v>32.6</v>
      </c>
      <c r="BA250" s="2">
        <v>24.1</v>
      </c>
      <c r="BB250" s="21">
        <v>-0.85599999999999998</v>
      </c>
      <c r="BC250">
        <v>9</v>
      </c>
      <c r="BD250" s="21">
        <v>1.2290000000000001</v>
      </c>
      <c r="BE250" s="2">
        <v>26.2</v>
      </c>
      <c r="BF250" s="2">
        <v>30.7</v>
      </c>
      <c r="BG250" s="2">
        <v>24.7</v>
      </c>
      <c r="BH250" s="21">
        <v>1.1870000000000001</v>
      </c>
      <c r="BI250" s="21">
        <v>0.90200000000000002</v>
      </c>
      <c r="BJ250" t="s">
        <v>2808</v>
      </c>
      <c r="BK250" s="2">
        <v>27.9</v>
      </c>
      <c r="BL250" t="s">
        <v>515</v>
      </c>
      <c r="BM250" s="2">
        <v>27.8</v>
      </c>
      <c r="BN250" t="s">
        <v>3690</v>
      </c>
      <c r="BO250" s="2">
        <v>25.8</v>
      </c>
      <c r="BP250" t="s">
        <v>191</v>
      </c>
      <c r="BQ250" s="2">
        <v>29.6</v>
      </c>
      <c r="BR250" t="s">
        <v>3552</v>
      </c>
      <c r="BS250" s="2">
        <v>27.5</v>
      </c>
      <c r="BT250" s="32">
        <f t="shared" si="125"/>
        <v>0.10945273631840796</v>
      </c>
      <c r="BU250" s="34">
        <f t="shared" si="126"/>
        <v>0.92473118279569888</v>
      </c>
      <c r="BV250" s="35">
        <f t="shared" si="127"/>
        <v>935.67645642753962</v>
      </c>
      <c r="BW250" s="32">
        <f t="shared" si="128"/>
        <v>3.4183919114106842E-2</v>
      </c>
      <c r="BX250" s="36">
        <f t="shared" si="129"/>
        <v>2.8476916439016846</v>
      </c>
      <c r="BY250" s="37">
        <f t="shared" si="130"/>
        <v>1.8121674097556173</v>
      </c>
      <c r="BZ250" s="37">
        <f t="shared" si="131"/>
        <v>26.017546382919939</v>
      </c>
      <c r="CA250" s="37">
        <f t="shared" si="132"/>
        <v>24.07593844389606</v>
      </c>
      <c r="CB250" s="37">
        <f t="shared" si="133"/>
        <v>50.999568531693804</v>
      </c>
      <c r="CC250" s="37">
        <f t="shared" si="134"/>
        <v>55.14166546827807</v>
      </c>
      <c r="CD250" s="38">
        <f t="shared" si="135"/>
        <v>-4.1420969365842666</v>
      </c>
      <c r="CE250" s="3">
        <v>22</v>
      </c>
      <c r="CF250" s="3">
        <v>14</v>
      </c>
      <c r="CG250" s="3">
        <v>179</v>
      </c>
      <c r="CH250" s="3">
        <v>172</v>
      </c>
      <c r="CI250" s="3">
        <v>103</v>
      </c>
      <c r="CJ250" s="3">
        <v>105</v>
      </c>
      <c r="CK250" s="3">
        <v>135</v>
      </c>
      <c r="CL250" s="3">
        <v>90</v>
      </c>
      <c r="CM250" s="20">
        <f t="shared" si="136"/>
        <v>-3.9050969365842647</v>
      </c>
      <c r="CN250" s="37">
        <f t="shared" si="137"/>
        <v>2.6143790849673203</v>
      </c>
      <c r="CO250" s="37">
        <f t="shared" si="138"/>
        <v>2.3529411764705883</v>
      </c>
      <c r="CP250" s="37">
        <f t="shared" si="139"/>
        <v>29.908496732026144</v>
      </c>
      <c r="CQ250" s="37">
        <f t="shared" si="140"/>
        <v>29.542483660130721</v>
      </c>
      <c r="CR250" s="37">
        <f t="shared" si="141"/>
        <v>54.745098039215684</v>
      </c>
      <c r="CS250" s="37">
        <f t="shared" si="142"/>
        <v>59.137254901960787</v>
      </c>
      <c r="CT250" s="22">
        <f t="shared" si="143"/>
        <v>0.25005992616083716</v>
      </c>
      <c r="CU250" s="35">
        <v>50</v>
      </c>
      <c r="CV250" s="35">
        <v>45</v>
      </c>
      <c r="CW250" s="35">
        <v>522</v>
      </c>
      <c r="CX250" s="35">
        <v>520</v>
      </c>
      <c r="CY250" s="35">
        <v>207</v>
      </c>
      <c r="CZ250" s="35">
        <v>291</v>
      </c>
      <c r="DA250" s="35">
        <v>275</v>
      </c>
      <c r="DB250" s="35">
        <v>268</v>
      </c>
      <c r="DC250">
        <v>13</v>
      </c>
      <c r="DD250">
        <v>3</v>
      </c>
      <c r="DE250" s="35">
        <f t="shared" si="144"/>
        <v>-10</v>
      </c>
      <c r="DF250" s="36">
        <f t="shared" si="145"/>
        <v>1.682726880487359</v>
      </c>
      <c r="DG250" s="37">
        <f t="shared" si="146"/>
        <v>0.38832158780477516</v>
      </c>
      <c r="DH250" s="37">
        <f t="shared" si="147"/>
        <v>-1.2944052926825838</v>
      </c>
      <c r="DI250" s="2">
        <v>260.7</v>
      </c>
      <c r="DJ250">
        <v>12</v>
      </c>
      <c r="DK250">
        <v>8</v>
      </c>
      <c r="DL250">
        <v>4.0999999999999996</v>
      </c>
      <c r="DM250">
        <v>228</v>
      </c>
      <c r="DN250">
        <v>228</v>
      </c>
      <c r="DO250">
        <v>4.9000000000000004</v>
      </c>
      <c r="DP250">
        <v>171</v>
      </c>
      <c r="DQ250">
        <v>161</v>
      </c>
      <c r="DR250">
        <v>5.9</v>
      </c>
      <c r="DS250">
        <v>116</v>
      </c>
      <c r="DT250">
        <v>98</v>
      </c>
      <c r="DU250">
        <v>5.6</v>
      </c>
      <c r="DV250" s="39">
        <v>-0.4</v>
      </c>
      <c r="DW250" s="39">
        <v>-0.4</v>
      </c>
      <c r="DX250" s="39">
        <v>0</v>
      </c>
      <c r="DY250" s="39">
        <v>0</v>
      </c>
      <c r="DZ250" s="39">
        <v>-0.8</v>
      </c>
      <c r="EA250" s="39">
        <v>-1.1000000000000001</v>
      </c>
    </row>
    <row r="251" spans="1:131" x14ac:dyDescent="0.2">
      <c r="A251" s="12" t="s">
        <v>1329</v>
      </c>
      <c r="B251" s="12" t="s">
        <v>1330</v>
      </c>
      <c r="C251" t="s">
        <v>1328</v>
      </c>
      <c r="D251" t="s">
        <v>317</v>
      </c>
      <c r="E251" s="12" t="s">
        <v>156</v>
      </c>
      <c r="F251">
        <v>80</v>
      </c>
      <c r="G251">
        <v>6</v>
      </c>
      <c r="H251">
        <v>14</v>
      </c>
      <c r="I251" s="31">
        <f t="shared" si="111"/>
        <v>20</v>
      </c>
      <c r="J251">
        <v>10</v>
      </c>
      <c r="K251">
        <v>4</v>
      </c>
      <c r="L251" s="16">
        <f t="shared" si="112"/>
        <v>1.1138613861386484</v>
      </c>
      <c r="M251" s="15">
        <v>6</v>
      </c>
      <c r="N251" s="15">
        <v>9</v>
      </c>
      <c r="O251" s="15">
        <v>3</v>
      </c>
      <c r="P251">
        <v>131</v>
      </c>
      <c r="Q251">
        <v>51</v>
      </c>
      <c r="R251">
        <v>71</v>
      </c>
      <c r="S251" s="13">
        <f t="shared" si="113"/>
        <v>4.5801526717557252E-2</v>
      </c>
      <c r="T251" s="13">
        <f t="shared" si="114"/>
        <v>2.3715415019762844E-2</v>
      </c>
      <c r="U251" s="2">
        <v>1077.3333333333001</v>
      </c>
      <c r="V251" s="2">
        <v>13.4666666667</v>
      </c>
      <c r="W251">
        <v>13.11</v>
      </c>
      <c r="X251">
        <v>35.24</v>
      </c>
      <c r="Y251" s="32">
        <f t="shared" si="115"/>
        <v>0.27114788004136503</v>
      </c>
      <c r="Z251" s="15">
        <f t="shared" si="116"/>
        <v>140.78947368421052</v>
      </c>
      <c r="AA251">
        <v>9</v>
      </c>
      <c r="AB251">
        <v>52</v>
      </c>
      <c r="AC251">
        <v>73</v>
      </c>
      <c r="AD251" s="13">
        <f t="shared" si="117"/>
        <v>0.15789473684210525</v>
      </c>
      <c r="AE251" s="13">
        <f t="shared" si="118"/>
        <v>0.31578947368421051</v>
      </c>
      <c r="AF251" s="13">
        <f t="shared" si="119"/>
        <v>0.47368421052631576</v>
      </c>
      <c r="AG251">
        <v>4</v>
      </c>
      <c r="AH251">
        <v>11</v>
      </c>
      <c r="AI251" s="17">
        <f t="shared" si="120"/>
        <v>0.26666666666666666</v>
      </c>
      <c r="AJ251">
        <v>163</v>
      </c>
      <c r="AK251">
        <v>193</v>
      </c>
      <c r="AL251" s="32">
        <f t="shared" si="121"/>
        <v>0.34066985645933012</v>
      </c>
      <c r="AM251">
        <v>181</v>
      </c>
      <c r="AN251">
        <v>147</v>
      </c>
      <c r="AO251" s="33">
        <f t="shared" si="122"/>
        <v>0.31387559808612442</v>
      </c>
      <c r="AP251">
        <v>176</v>
      </c>
      <c r="AQ251">
        <v>185</v>
      </c>
      <c r="AR251" s="33">
        <f t="shared" si="123"/>
        <v>0.34545454545454546</v>
      </c>
      <c r="AS251" s="33">
        <f t="shared" si="124"/>
        <v>0.52046783625730997</v>
      </c>
      <c r="AT251">
        <v>11</v>
      </c>
      <c r="AU251">
        <v>366</v>
      </c>
      <c r="AV251">
        <v>407</v>
      </c>
      <c r="AW251">
        <v>339</v>
      </c>
      <c r="AX251" s="2">
        <v>29</v>
      </c>
      <c r="AY251" s="3">
        <v>3</v>
      </c>
      <c r="AZ251" s="2">
        <v>33.4</v>
      </c>
      <c r="BA251" s="2">
        <v>26.2</v>
      </c>
      <c r="BB251" s="21">
        <v>0.88700000000000001</v>
      </c>
      <c r="BC251">
        <v>3</v>
      </c>
      <c r="BD251" s="21">
        <v>0.47400000000000003</v>
      </c>
      <c r="BE251" s="2">
        <v>30.1</v>
      </c>
      <c r="BF251" s="2">
        <v>34</v>
      </c>
      <c r="BG251" s="2">
        <v>26.2</v>
      </c>
      <c r="BH251" s="21">
        <v>0.69100000000000006</v>
      </c>
      <c r="BI251" s="21">
        <v>1.927</v>
      </c>
      <c r="BJ251" t="s">
        <v>465</v>
      </c>
      <c r="BK251" s="2">
        <v>32.5</v>
      </c>
      <c r="BL251" t="s">
        <v>3519</v>
      </c>
      <c r="BM251" s="2">
        <v>26.8</v>
      </c>
      <c r="BN251" t="s">
        <v>1525</v>
      </c>
      <c r="BO251" s="2">
        <v>23.8</v>
      </c>
      <c r="BP251" t="s">
        <v>757</v>
      </c>
      <c r="BQ251" s="2">
        <v>42.7</v>
      </c>
      <c r="BR251" t="s">
        <v>694</v>
      </c>
      <c r="BS251" s="2">
        <v>35.4</v>
      </c>
      <c r="BT251" s="32">
        <f t="shared" si="125"/>
        <v>7.1028037383177575E-2</v>
      </c>
      <c r="BU251" s="34">
        <f t="shared" si="126"/>
        <v>0.89617486338797814</v>
      </c>
      <c r="BV251" s="35">
        <f t="shared" si="127"/>
        <v>903.27766712629591</v>
      </c>
      <c r="BW251" s="32">
        <f t="shared" si="128"/>
        <v>-3.2797099228844287E-2</v>
      </c>
      <c r="BX251" s="36">
        <f t="shared" si="129"/>
        <v>2.1163366336581277</v>
      </c>
      <c r="BY251" s="37">
        <f t="shared" si="130"/>
        <v>3.1745049504871914</v>
      </c>
      <c r="BZ251" s="37">
        <f t="shared" si="131"/>
        <v>29.795792079134166</v>
      </c>
      <c r="CA251" s="37">
        <f t="shared" si="132"/>
        <v>30.575495049429268</v>
      </c>
      <c r="CB251" s="37">
        <f t="shared" si="133"/>
        <v>55.525990098872455</v>
      </c>
      <c r="CC251" s="37">
        <f t="shared" si="134"/>
        <v>52.518564356305639</v>
      </c>
      <c r="CD251" s="38">
        <f t="shared" si="135"/>
        <v>3.0074257425668165</v>
      </c>
      <c r="CE251" s="3">
        <v>38</v>
      </c>
      <c r="CF251" s="3">
        <v>57</v>
      </c>
      <c r="CG251" s="3">
        <v>497</v>
      </c>
      <c r="CH251" s="3">
        <v>492</v>
      </c>
      <c r="CI251" s="3">
        <v>212</v>
      </c>
      <c r="CJ251" s="3">
        <v>189</v>
      </c>
      <c r="CK251" s="3">
        <v>205</v>
      </c>
      <c r="CL251" s="3">
        <v>250</v>
      </c>
      <c r="CM251" s="20">
        <f t="shared" si="136"/>
        <v>0.97319767239137889</v>
      </c>
      <c r="CN251" s="37">
        <f t="shared" si="137"/>
        <v>2.2772417707150963</v>
      </c>
      <c r="CO251" s="37">
        <f t="shared" si="138"/>
        <v>2.6816118047673094</v>
      </c>
      <c r="CP251" s="37">
        <f t="shared" si="139"/>
        <v>29.987230419977298</v>
      </c>
      <c r="CQ251" s="37">
        <f t="shared" si="140"/>
        <v>29.774404086265605</v>
      </c>
      <c r="CR251" s="37">
        <f t="shared" si="141"/>
        <v>53.887627695800226</v>
      </c>
      <c r="CS251" s="37">
        <f t="shared" si="142"/>
        <v>52.78093076049943</v>
      </c>
      <c r="CT251" s="22">
        <f t="shared" si="143"/>
        <v>1.9007288072660202</v>
      </c>
      <c r="CU251" s="35">
        <v>107</v>
      </c>
      <c r="CV251" s="35">
        <v>126</v>
      </c>
      <c r="CW251" s="35">
        <v>1302</v>
      </c>
      <c r="CX251" s="35">
        <v>1273</v>
      </c>
      <c r="CY251" s="35">
        <v>540</v>
      </c>
      <c r="CZ251" s="35">
        <v>498</v>
      </c>
      <c r="DA251" s="35">
        <v>583</v>
      </c>
      <c r="DB251" s="35">
        <v>583</v>
      </c>
      <c r="DC251">
        <v>10</v>
      </c>
      <c r="DD251">
        <v>8</v>
      </c>
      <c r="DE251" s="35">
        <f t="shared" si="144"/>
        <v>-2</v>
      </c>
      <c r="DF251" s="36">
        <f t="shared" si="145"/>
        <v>0.55693069306792831</v>
      </c>
      <c r="DG251" s="37">
        <f t="shared" si="146"/>
        <v>0.44554455445434266</v>
      </c>
      <c r="DH251" s="37">
        <f t="shared" si="147"/>
        <v>-0.11138613861358566</v>
      </c>
      <c r="DI251" s="2">
        <v>583.9</v>
      </c>
      <c r="DJ251">
        <v>14</v>
      </c>
      <c r="DK251">
        <v>33</v>
      </c>
      <c r="DL251">
        <v>-9.4</v>
      </c>
      <c r="DM251">
        <v>491</v>
      </c>
      <c r="DN251">
        <v>516</v>
      </c>
      <c r="DO251">
        <v>-1.1000000000000001</v>
      </c>
      <c r="DP251">
        <v>377</v>
      </c>
      <c r="DQ251">
        <v>415</v>
      </c>
      <c r="DR251">
        <v>-2.5</v>
      </c>
      <c r="DS251">
        <v>282</v>
      </c>
      <c r="DT251">
        <v>309</v>
      </c>
      <c r="DU251">
        <v>-2.2000000000000002</v>
      </c>
      <c r="DV251" s="39">
        <v>-3.9</v>
      </c>
      <c r="DW251" s="39">
        <v>-3.9</v>
      </c>
      <c r="DX251" s="39">
        <v>-0.7</v>
      </c>
      <c r="DY251" s="39">
        <v>0.60000000000000009</v>
      </c>
      <c r="DZ251" s="39">
        <v>0.2</v>
      </c>
      <c r="EA251" s="39">
        <v>-3.8</v>
      </c>
    </row>
    <row r="252" spans="1:131" x14ac:dyDescent="0.2">
      <c r="A252" s="12" t="s">
        <v>120</v>
      </c>
      <c r="B252" s="12" t="s">
        <v>1334</v>
      </c>
      <c r="C252" t="s">
        <v>1333</v>
      </c>
      <c r="D252" t="s">
        <v>338</v>
      </c>
      <c r="E252" s="12" t="s">
        <v>156</v>
      </c>
      <c r="F252">
        <v>4</v>
      </c>
      <c r="G252">
        <v>1</v>
      </c>
      <c r="H252">
        <v>1</v>
      </c>
      <c r="I252" s="31">
        <f t="shared" si="111"/>
        <v>2</v>
      </c>
      <c r="J252">
        <v>1</v>
      </c>
      <c r="K252">
        <v>0</v>
      </c>
      <c r="L252" s="16">
        <f t="shared" si="112"/>
        <v>2.7522935779816513</v>
      </c>
      <c r="M252" s="15">
        <v>1</v>
      </c>
      <c r="N252" s="15">
        <v>1</v>
      </c>
      <c r="O252" s="15">
        <v>0</v>
      </c>
      <c r="P252">
        <v>5</v>
      </c>
      <c r="Q252">
        <v>2</v>
      </c>
      <c r="R252">
        <v>1</v>
      </c>
      <c r="S252" s="13">
        <f t="shared" si="113"/>
        <v>0.2</v>
      </c>
      <c r="T252" s="13">
        <f t="shared" si="114"/>
        <v>0.125</v>
      </c>
      <c r="U252" s="2">
        <v>43.6</v>
      </c>
      <c r="V252" s="2">
        <v>10.9</v>
      </c>
      <c r="W252">
        <v>10.72</v>
      </c>
      <c r="X252">
        <v>39.31</v>
      </c>
      <c r="Y252" s="32">
        <f t="shared" si="115"/>
        <v>0.21427143713771737</v>
      </c>
      <c r="Z252" s="15">
        <f t="shared" si="116"/>
        <v>6.3333333333333339</v>
      </c>
      <c r="AA252">
        <v>0</v>
      </c>
      <c r="AB252">
        <v>4</v>
      </c>
      <c r="AC252">
        <v>6</v>
      </c>
      <c r="AD252" s="13">
        <f t="shared" si="117"/>
        <v>0.33333333333333331</v>
      </c>
      <c r="AE252" s="13">
        <f t="shared" si="118"/>
        <v>0.33333333333333331</v>
      </c>
      <c r="AF252" s="13">
        <f t="shared" si="119"/>
        <v>0.66666666666666663</v>
      </c>
      <c r="AG252">
        <v>0</v>
      </c>
      <c r="AH252">
        <v>0</v>
      </c>
      <c r="AI252" s="17" t="str">
        <f t="shared" si="120"/>
        <v xml:space="preserve"> </v>
      </c>
      <c r="AJ252">
        <v>6</v>
      </c>
      <c r="AK252">
        <v>6</v>
      </c>
      <c r="AL252" s="32">
        <f t="shared" si="121"/>
        <v>0.26666666666666666</v>
      </c>
      <c r="AM252">
        <v>4</v>
      </c>
      <c r="AN252">
        <v>13</v>
      </c>
      <c r="AO252" s="33">
        <f t="shared" si="122"/>
        <v>0.37777777777777777</v>
      </c>
      <c r="AP252">
        <v>10</v>
      </c>
      <c r="AQ252">
        <v>6</v>
      </c>
      <c r="AR252" s="33">
        <f t="shared" si="123"/>
        <v>0.35555555555555557</v>
      </c>
      <c r="AS252" s="33">
        <f t="shared" si="124"/>
        <v>0.41379310344827586</v>
      </c>
      <c r="AU252">
        <v>14</v>
      </c>
      <c r="AV252">
        <v>19</v>
      </c>
      <c r="AW252">
        <v>12</v>
      </c>
      <c r="AX252" s="2">
        <v>28.1</v>
      </c>
      <c r="AZ252" s="2">
        <v>32.5</v>
      </c>
      <c r="BA252" s="2">
        <v>25.1</v>
      </c>
      <c r="BB252" s="21">
        <v>1.02</v>
      </c>
      <c r="BD252" s="21">
        <v>5.8860000000000001</v>
      </c>
      <c r="BE252" s="2">
        <v>26.4</v>
      </c>
      <c r="BF252" s="2">
        <v>32.1</v>
      </c>
      <c r="BG252" s="2">
        <v>20.6</v>
      </c>
      <c r="BH252" s="21">
        <v>-5.476</v>
      </c>
      <c r="BI252" s="21">
        <v>3.4929999999999999</v>
      </c>
      <c r="BJ252" t="s">
        <v>757</v>
      </c>
      <c r="BK252" s="2">
        <v>96.1</v>
      </c>
      <c r="BL252" t="s">
        <v>2735</v>
      </c>
      <c r="BM252" s="2">
        <v>93.7</v>
      </c>
      <c r="BN252" t="s">
        <v>3218</v>
      </c>
      <c r="BO252" s="2">
        <v>5.0999999999999996</v>
      </c>
      <c r="BP252" t="s">
        <v>591</v>
      </c>
      <c r="BQ252" s="2">
        <v>43.3</v>
      </c>
      <c r="BR252" t="s">
        <v>337</v>
      </c>
      <c r="BS252" s="2">
        <v>37.299999999999997</v>
      </c>
      <c r="BT252" s="32">
        <f t="shared" si="125"/>
        <v>0.15789473684210525</v>
      </c>
      <c r="BU252" s="34">
        <f t="shared" si="126"/>
        <v>0.88888888888888884</v>
      </c>
      <c r="BV252" s="35">
        <f t="shared" si="127"/>
        <v>904.67836257309932</v>
      </c>
      <c r="BW252" s="32">
        <f t="shared" si="128"/>
        <v>4.6783625730994094E-2</v>
      </c>
      <c r="BX252" s="36">
        <f t="shared" si="129"/>
        <v>4.1284403669724776</v>
      </c>
      <c r="BY252" s="37">
        <f t="shared" si="130"/>
        <v>2.7522935779816513</v>
      </c>
      <c r="BZ252" s="37">
        <f t="shared" si="131"/>
        <v>26.146788990825687</v>
      </c>
      <c r="CA252" s="37">
        <f t="shared" si="132"/>
        <v>24.77064220183486</v>
      </c>
      <c r="CB252" s="37">
        <f t="shared" si="133"/>
        <v>44.036697247706421</v>
      </c>
      <c r="CC252" s="37">
        <f t="shared" si="134"/>
        <v>49.541284403669721</v>
      </c>
      <c r="CD252" s="38">
        <f t="shared" si="135"/>
        <v>-5.5045871559632999</v>
      </c>
      <c r="CE252" s="3">
        <v>3</v>
      </c>
      <c r="CF252" s="3">
        <v>2</v>
      </c>
      <c r="CG252" s="3">
        <v>16</v>
      </c>
      <c r="CH252" s="3">
        <v>16</v>
      </c>
      <c r="CI252" s="3">
        <v>9</v>
      </c>
      <c r="CJ252" s="3">
        <v>8</v>
      </c>
      <c r="CK252" s="3">
        <v>10</v>
      </c>
      <c r="CL252" s="3">
        <v>4</v>
      </c>
      <c r="CM252" s="20">
        <f t="shared" si="136"/>
        <v>-1.1326216387219201</v>
      </c>
      <c r="CN252" s="37">
        <f t="shared" si="137"/>
        <v>1.9079114729076572</v>
      </c>
      <c r="CO252" s="37">
        <f t="shared" si="138"/>
        <v>1.5263291783261255</v>
      </c>
      <c r="CP252" s="37">
        <f t="shared" si="139"/>
        <v>26.329178326125668</v>
      </c>
      <c r="CQ252" s="37">
        <f t="shared" si="140"/>
        <v>33.197659628593236</v>
      </c>
      <c r="CR252" s="37">
        <f t="shared" si="141"/>
        <v>50.368862884762144</v>
      </c>
      <c r="CS252" s="37">
        <f t="shared" si="142"/>
        <v>54.566268125158985</v>
      </c>
      <c r="CT252" s="22">
        <f t="shared" si="143"/>
        <v>-1.3071819155664599</v>
      </c>
      <c r="CU252" s="35">
        <v>5</v>
      </c>
      <c r="CV252" s="35">
        <v>4</v>
      </c>
      <c r="CW252" s="35">
        <v>64</v>
      </c>
      <c r="CX252" s="35">
        <v>83</v>
      </c>
      <c r="CY252" s="35">
        <v>35</v>
      </c>
      <c r="CZ252" s="35">
        <v>28</v>
      </c>
      <c r="DA252" s="35">
        <v>28</v>
      </c>
      <c r="DB252" s="35">
        <v>28</v>
      </c>
      <c r="DC252">
        <v>0</v>
      </c>
      <c r="DD252">
        <v>0</v>
      </c>
      <c r="DE252" s="35">
        <f t="shared" si="144"/>
        <v>0</v>
      </c>
      <c r="DF252" s="36">
        <f t="shared" si="145"/>
        <v>0</v>
      </c>
      <c r="DG252" s="37">
        <f t="shared" si="146"/>
        <v>0</v>
      </c>
      <c r="DH252" s="37">
        <f t="shared" si="147"/>
        <v>0</v>
      </c>
      <c r="DI252" s="2">
        <v>21.8</v>
      </c>
      <c r="DJ252">
        <v>1</v>
      </c>
      <c r="DK252">
        <v>2</v>
      </c>
      <c r="DL252">
        <v>-33.299999999999997</v>
      </c>
      <c r="DM252">
        <v>15</v>
      </c>
      <c r="DN252">
        <v>15</v>
      </c>
      <c r="DO252">
        <v>-0.4</v>
      </c>
      <c r="DP252">
        <v>15</v>
      </c>
      <c r="DQ252">
        <v>10</v>
      </c>
      <c r="DR252">
        <v>10.9</v>
      </c>
      <c r="DS252">
        <v>10</v>
      </c>
      <c r="DT252">
        <v>9</v>
      </c>
      <c r="DU252">
        <v>9.4</v>
      </c>
      <c r="DV252" s="39">
        <v>-0.1</v>
      </c>
      <c r="DW252" s="39">
        <v>-0.1</v>
      </c>
      <c r="DX252" s="39">
        <v>0.2</v>
      </c>
      <c r="DY252" s="39">
        <v>0.2</v>
      </c>
      <c r="DZ252" s="39">
        <v>0</v>
      </c>
      <c r="EA252" s="39">
        <v>0.30000000000000004</v>
      </c>
    </row>
    <row r="253" spans="1:131" x14ac:dyDescent="0.2">
      <c r="A253" s="12" t="s">
        <v>605</v>
      </c>
      <c r="B253" s="12" t="s">
        <v>1338</v>
      </c>
      <c r="C253" t="s">
        <v>1337</v>
      </c>
      <c r="D253" t="s">
        <v>139</v>
      </c>
      <c r="E253" s="12" t="s">
        <v>170</v>
      </c>
      <c r="F253">
        <v>79</v>
      </c>
      <c r="G253">
        <v>5</v>
      </c>
      <c r="H253">
        <v>7</v>
      </c>
      <c r="I253" s="31">
        <f t="shared" si="111"/>
        <v>12</v>
      </c>
      <c r="J253">
        <v>4</v>
      </c>
      <c r="K253">
        <v>2</v>
      </c>
      <c r="L253" s="16">
        <f t="shared" si="112"/>
        <v>0.76111277506653607</v>
      </c>
      <c r="M253" s="15">
        <v>5</v>
      </c>
      <c r="N253" s="15">
        <v>4</v>
      </c>
      <c r="O253" s="15">
        <v>2</v>
      </c>
      <c r="P253">
        <v>92</v>
      </c>
      <c r="Q253">
        <v>19</v>
      </c>
      <c r="R253">
        <v>28</v>
      </c>
      <c r="S253" s="13">
        <f t="shared" si="113"/>
        <v>5.434782608695652E-2</v>
      </c>
      <c r="T253" s="13">
        <f t="shared" si="114"/>
        <v>3.5971223021582732E-2</v>
      </c>
      <c r="U253" s="2">
        <v>945.98333333330004</v>
      </c>
      <c r="V253" s="2">
        <v>11.9666666667</v>
      </c>
      <c r="W253">
        <v>11.75</v>
      </c>
      <c r="X253">
        <v>36.53</v>
      </c>
      <c r="Y253" s="32">
        <f t="shared" si="115"/>
        <v>0.24337199668599835</v>
      </c>
      <c r="Z253" s="15">
        <f t="shared" si="116"/>
        <v>87.777777777777771</v>
      </c>
      <c r="AA253">
        <v>35</v>
      </c>
      <c r="AB253">
        <v>49</v>
      </c>
      <c r="AC253">
        <v>60</v>
      </c>
      <c r="AD253" s="13">
        <f t="shared" si="117"/>
        <v>0.27777777777777779</v>
      </c>
      <c r="AE253" s="13">
        <f t="shared" si="118"/>
        <v>0.33333333333333331</v>
      </c>
      <c r="AF253" s="13">
        <f t="shared" si="119"/>
        <v>0.61111111111111116</v>
      </c>
      <c r="AG253">
        <v>152</v>
      </c>
      <c r="AH253">
        <v>160</v>
      </c>
      <c r="AI253" s="17">
        <f t="shared" si="120"/>
        <v>0.48717948717948717</v>
      </c>
      <c r="AJ253">
        <v>118</v>
      </c>
      <c r="AK253">
        <v>138</v>
      </c>
      <c r="AL253" s="32">
        <f t="shared" si="121"/>
        <v>0.30295857988165681</v>
      </c>
      <c r="AM253">
        <v>156</v>
      </c>
      <c r="AN253">
        <v>150</v>
      </c>
      <c r="AO253" s="33">
        <f t="shared" si="122"/>
        <v>0.36213017751479287</v>
      </c>
      <c r="AP253">
        <v>128</v>
      </c>
      <c r="AQ253">
        <v>155</v>
      </c>
      <c r="AR253" s="33">
        <f t="shared" si="123"/>
        <v>0.33491124260355032</v>
      </c>
      <c r="AS253" s="33">
        <f t="shared" si="124"/>
        <v>0.45551601423487542</v>
      </c>
      <c r="AT253">
        <v>8</v>
      </c>
      <c r="AU253">
        <v>306</v>
      </c>
      <c r="AV253">
        <v>356</v>
      </c>
      <c r="AW253">
        <v>242</v>
      </c>
      <c r="AX253" s="2">
        <v>28.1</v>
      </c>
      <c r="AY253" s="3">
        <v>9</v>
      </c>
      <c r="AZ253" s="2">
        <v>32.4</v>
      </c>
      <c r="BA253" s="2">
        <v>25.2</v>
      </c>
      <c r="BB253" s="21">
        <v>0.38500000000000001</v>
      </c>
      <c r="BC253">
        <v>6</v>
      </c>
      <c r="BD253" s="21">
        <v>0.22600000000000001</v>
      </c>
      <c r="BE253" s="2">
        <v>28.1</v>
      </c>
      <c r="BF253" s="2">
        <v>32.9</v>
      </c>
      <c r="BG253" s="2">
        <v>23.4</v>
      </c>
      <c r="BH253" s="21">
        <v>0.61399999999999999</v>
      </c>
      <c r="BI253" s="21">
        <v>-13.332000000000001</v>
      </c>
      <c r="BJ253" t="s">
        <v>1497</v>
      </c>
      <c r="BK253" s="2">
        <v>41.1</v>
      </c>
      <c r="BL253" t="s">
        <v>1343</v>
      </c>
      <c r="BM253" s="2">
        <v>36.4</v>
      </c>
      <c r="BN253" t="s">
        <v>2181</v>
      </c>
      <c r="BO253" s="2">
        <v>14.4</v>
      </c>
      <c r="BP253" t="s">
        <v>1185</v>
      </c>
      <c r="BQ253" s="2">
        <v>32.700000000000003</v>
      </c>
      <c r="BR253" t="s">
        <v>2371</v>
      </c>
      <c r="BS253" s="2">
        <v>29.4</v>
      </c>
      <c r="BT253" s="32">
        <f t="shared" si="125"/>
        <v>4.5569620253164557E-2</v>
      </c>
      <c r="BU253" s="34">
        <f t="shared" si="126"/>
        <v>0.93798449612403101</v>
      </c>
      <c r="BV253" s="35">
        <f t="shared" si="127"/>
        <v>942.54145814934748</v>
      </c>
      <c r="BW253" s="32">
        <f t="shared" si="128"/>
        <v>-1.6445883622804434E-2</v>
      </c>
      <c r="BX253" s="36">
        <f t="shared" si="129"/>
        <v>1.1424138782098567</v>
      </c>
      <c r="BY253" s="37">
        <f t="shared" si="130"/>
        <v>2.0309580057064118</v>
      </c>
      <c r="BZ253" s="37">
        <f t="shared" si="131"/>
        <v>25.069637882938522</v>
      </c>
      <c r="CA253" s="37">
        <f t="shared" si="132"/>
        <v>32.749197842015896</v>
      </c>
      <c r="CB253" s="37">
        <f t="shared" si="133"/>
        <v>43.475194809652884</v>
      </c>
      <c r="CC253" s="37">
        <f t="shared" si="134"/>
        <v>61.055675046549013</v>
      </c>
      <c r="CD253" s="38">
        <f t="shared" si="135"/>
        <v>-17.580480236896129</v>
      </c>
      <c r="CE253" s="3">
        <v>18</v>
      </c>
      <c r="CF253" s="3">
        <v>32</v>
      </c>
      <c r="CG253" s="3">
        <v>377</v>
      </c>
      <c r="CH253" s="3">
        <v>484</v>
      </c>
      <c r="CI253" s="3">
        <v>128</v>
      </c>
      <c r="CJ253" s="3">
        <v>205</v>
      </c>
      <c r="CK253" s="3">
        <v>241</v>
      </c>
      <c r="CL253" s="3">
        <v>162</v>
      </c>
      <c r="CM253" s="20">
        <f t="shared" si="136"/>
        <v>-3.0448645785331401</v>
      </c>
      <c r="CN253" s="37">
        <f t="shared" si="137"/>
        <v>1.7048585002096424</v>
      </c>
      <c r="CO253" s="37">
        <f t="shared" si="138"/>
        <v>2.9523159393874292</v>
      </c>
      <c r="CP253" s="37">
        <f t="shared" si="139"/>
        <v>25.406549844587595</v>
      </c>
      <c r="CQ253" s="37">
        <f t="shared" si="140"/>
        <v>33.556605113882469</v>
      </c>
      <c r="CR253" s="37">
        <f t="shared" si="141"/>
        <v>47.507337475354049</v>
      </c>
      <c r="CS253" s="37">
        <f t="shared" si="142"/>
        <v>61.749143239300459</v>
      </c>
      <c r="CT253" s="22">
        <f t="shared" si="143"/>
        <v>-3.3386744729497195</v>
      </c>
      <c r="CU253" s="35">
        <v>82</v>
      </c>
      <c r="CV253" s="35">
        <v>142</v>
      </c>
      <c r="CW253" s="35">
        <v>1140</v>
      </c>
      <c r="CX253" s="35">
        <v>1472</v>
      </c>
      <c r="CY253" s="35">
        <v>452</v>
      </c>
      <c r="CZ253" s="35">
        <v>620</v>
      </c>
      <c r="DA253" s="35">
        <v>736</v>
      </c>
      <c r="DB253" s="35">
        <v>611</v>
      </c>
      <c r="DC253">
        <v>6</v>
      </c>
      <c r="DD253">
        <v>8</v>
      </c>
      <c r="DE253" s="35">
        <f t="shared" si="144"/>
        <v>2</v>
      </c>
      <c r="DF253" s="36">
        <f t="shared" si="145"/>
        <v>0.3808046260699523</v>
      </c>
      <c r="DG253" s="37">
        <f t="shared" si="146"/>
        <v>0.50773950142660296</v>
      </c>
      <c r="DH253" s="37">
        <f t="shared" si="147"/>
        <v>0.12693487535665074</v>
      </c>
      <c r="DI253" s="2">
        <v>579.5</v>
      </c>
      <c r="DJ253">
        <v>12</v>
      </c>
      <c r="DK253">
        <v>21</v>
      </c>
      <c r="DL253">
        <v>3.3</v>
      </c>
      <c r="DM253">
        <v>421</v>
      </c>
      <c r="DN253">
        <v>631</v>
      </c>
      <c r="DO253">
        <v>-1.1000000000000001</v>
      </c>
      <c r="DP253">
        <v>315</v>
      </c>
      <c r="DQ253">
        <v>470</v>
      </c>
      <c r="DR253">
        <v>-0.8</v>
      </c>
      <c r="DS253">
        <v>242</v>
      </c>
      <c r="DT253">
        <v>328</v>
      </c>
      <c r="DU253">
        <v>1.6</v>
      </c>
      <c r="DV253" s="39">
        <v>-12.6</v>
      </c>
      <c r="DW253" s="39">
        <v>-12.6</v>
      </c>
      <c r="DX253" s="39">
        <v>0</v>
      </c>
      <c r="DY253" s="39">
        <v>-0.5</v>
      </c>
      <c r="DZ253" s="39">
        <v>7.2</v>
      </c>
      <c r="EA253" s="39">
        <v>-6</v>
      </c>
    </row>
    <row r="254" spans="1:131" x14ac:dyDescent="0.2">
      <c r="A254" s="12" t="s">
        <v>1342</v>
      </c>
      <c r="B254" s="12" t="s">
        <v>1343</v>
      </c>
      <c r="C254" t="s">
        <v>1341</v>
      </c>
      <c r="D254" t="s">
        <v>139</v>
      </c>
      <c r="E254" s="12" t="s">
        <v>156</v>
      </c>
      <c r="F254">
        <v>74</v>
      </c>
      <c r="G254">
        <v>6</v>
      </c>
      <c r="H254">
        <v>11</v>
      </c>
      <c r="I254" s="31">
        <f t="shared" si="111"/>
        <v>17</v>
      </c>
      <c r="J254">
        <v>6</v>
      </c>
      <c r="K254">
        <v>5</v>
      </c>
      <c r="L254" s="16">
        <f t="shared" si="112"/>
        <v>1.0738349241998502</v>
      </c>
      <c r="M254" s="15">
        <v>6</v>
      </c>
      <c r="N254" s="15">
        <v>6</v>
      </c>
      <c r="O254" s="15">
        <v>5</v>
      </c>
      <c r="P254">
        <v>73</v>
      </c>
      <c r="Q254">
        <v>22</v>
      </c>
      <c r="R254">
        <v>19</v>
      </c>
      <c r="S254" s="13">
        <f t="shared" si="113"/>
        <v>8.2191780821917804E-2</v>
      </c>
      <c r="T254" s="13">
        <f t="shared" si="114"/>
        <v>5.2631578947368418E-2</v>
      </c>
      <c r="U254" s="2">
        <v>949.86666666669998</v>
      </c>
      <c r="V254" s="2">
        <v>12.833333333300001</v>
      </c>
      <c r="W254">
        <v>12.66</v>
      </c>
      <c r="X254">
        <v>35.72</v>
      </c>
      <c r="Y254" s="32">
        <f t="shared" si="115"/>
        <v>0.26167837949565936</v>
      </c>
      <c r="Z254" s="15">
        <f t="shared" si="116"/>
        <v>97.5</v>
      </c>
      <c r="AA254">
        <v>35</v>
      </c>
      <c r="AB254">
        <v>193</v>
      </c>
      <c r="AC254">
        <v>62</v>
      </c>
      <c r="AD254" s="13">
        <f t="shared" si="117"/>
        <v>0.25</v>
      </c>
      <c r="AE254" s="13">
        <f t="shared" si="118"/>
        <v>0.45833333333333331</v>
      </c>
      <c r="AF254" s="13">
        <f t="shared" si="119"/>
        <v>0.70833333333333326</v>
      </c>
      <c r="AG254">
        <v>123</v>
      </c>
      <c r="AH254">
        <v>138</v>
      </c>
      <c r="AI254" s="17">
        <f t="shared" si="120"/>
        <v>0.47126436781609193</v>
      </c>
      <c r="AJ254">
        <v>106</v>
      </c>
      <c r="AK254">
        <v>138</v>
      </c>
      <c r="AL254" s="32">
        <f t="shared" si="121"/>
        <v>0.28078250863060988</v>
      </c>
      <c r="AM254">
        <v>156</v>
      </c>
      <c r="AN254">
        <v>155</v>
      </c>
      <c r="AO254" s="33">
        <f t="shared" si="122"/>
        <v>0.35788262370540852</v>
      </c>
      <c r="AP254">
        <v>151</v>
      </c>
      <c r="AQ254">
        <v>163</v>
      </c>
      <c r="AR254" s="33">
        <f t="shared" si="123"/>
        <v>0.3613348676639816</v>
      </c>
      <c r="AS254" s="33">
        <f t="shared" si="124"/>
        <v>0.43963963963963965</v>
      </c>
      <c r="AT254">
        <v>5</v>
      </c>
      <c r="AU254">
        <v>325</v>
      </c>
      <c r="AV254">
        <v>324</v>
      </c>
      <c r="AW254">
        <v>273</v>
      </c>
      <c r="AX254" s="2">
        <v>28.7</v>
      </c>
      <c r="AY254" s="3">
        <v>4</v>
      </c>
      <c r="AZ254" s="2">
        <v>33</v>
      </c>
      <c r="BA254" s="2">
        <v>25.9</v>
      </c>
      <c r="BB254" s="21">
        <v>0.93300000000000005</v>
      </c>
      <c r="BC254">
        <v>2</v>
      </c>
      <c r="BD254" s="21">
        <v>1.0529999999999999</v>
      </c>
      <c r="BE254" s="2">
        <v>29</v>
      </c>
      <c r="BF254" s="2">
        <v>33</v>
      </c>
      <c r="BG254" s="2">
        <v>25.1</v>
      </c>
      <c r="BH254" s="21">
        <v>-0.18</v>
      </c>
      <c r="BI254" s="21">
        <v>-13.542</v>
      </c>
      <c r="BJ254" t="s">
        <v>1338</v>
      </c>
      <c r="BK254" s="2">
        <v>36.6</v>
      </c>
      <c r="BL254" t="s">
        <v>3283</v>
      </c>
      <c r="BM254" s="2">
        <v>22</v>
      </c>
      <c r="BN254" t="s">
        <v>2709</v>
      </c>
      <c r="BO254" s="2">
        <v>21.5</v>
      </c>
      <c r="BP254" t="s">
        <v>1185</v>
      </c>
      <c r="BQ254" s="2">
        <v>31.9</v>
      </c>
      <c r="BR254" t="s">
        <v>2566</v>
      </c>
      <c r="BS254" s="2">
        <v>30.5</v>
      </c>
      <c r="BT254" s="32">
        <f t="shared" si="125"/>
        <v>6.1538461538461542E-2</v>
      </c>
      <c r="BU254" s="34">
        <f t="shared" si="126"/>
        <v>0.92100192678227355</v>
      </c>
      <c r="BV254" s="35">
        <f t="shared" si="127"/>
        <v>927.15577293611977</v>
      </c>
      <c r="BW254" s="32">
        <f t="shared" si="128"/>
        <v>-1.7459611679264908E-2</v>
      </c>
      <c r="BX254" s="36">
        <f t="shared" si="129"/>
        <v>1.5163215163254546</v>
      </c>
      <c r="BY254" s="37">
        <f t="shared" si="130"/>
        <v>2.5903825903893183</v>
      </c>
      <c r="BZ254" s="37">
        <f t="shared" si="131"/>
        <v>24.64022464028864</v>
      </c>
      <c r="CA254" s="37">
        <f t="shared" si="132"/>
        <v>32.790452790537955</v>
      </c>
      <c r="CB254" s="37">
        <f t="shared" si="133"/>
        <v>45.742365742484552</v>
      </c>
      <c r="CC254" s="37">
        <f t="shared" si="134"/>
        <v>60.589680589837961</v>
      </c>
      <c r="CD254" s="38">
        <f t="shared" si="135"/>
        <v>-14.84731484735341</v>
      </c>
      <c r="CE254" s="3">
        <v>24</v>
      </c>
      <c r="CF254" s="3">
        <v>41</v>
      </c>
      <c r="CG254" s="3">
        <v>366</v>
      </c>
      <c r="CH254" s="3">
        <v>478</v>
      </c>
      <c r="CI254" s="3">
        <v>144</v>
      </c>
      <c r="CJ254" s="3">
        <v>193</v>
      </c>
      <c r="CK254" s="3">
        <v>247</v>
      </c>
      <c r="CL254" s="3">
        <v>190</v>
      </c>
      <c r="CM254" s="20">
        <f t="shared" si="136"/>
        <v>1.1063338012952375</v>
      </c>
      <c r="CN254" s="37">
        <f t="shared" si="137"/>
        <v>1.6116340304470205</v>
      </c>
      <c r="CO254" s="37">
        <f t="shared" si="138"/>
        <v>2.7465875730153448</v>
      </c>
      <c r="CP254" s="37">
        <f t="shared" si="139"/>
        <v>26.013135195665992</v>
      </c>
      <c r="CQ254" s="37">
        <f t="shared" si="140"/>
        <v>32.93635180533277</v>
      </c>
      <c r="CR254" s="37">
        <f t="shared" si="141"/>
        <v>47.509155291910055</v>
      </c>
      <c r="CS254" s="37">
        <f t="shared" si="142"/>
        <v>60.924306165067648</v>
      </c>
      <c r="CT254" s="22">
        <f t="shared" si="143"/>
        <v>-1.4321639741958165</v>
      </c>
      <c r="CU254" s="35">
        <v>71</v>
      </c>
      <c r="CV254" s="35">
        <v>121</v>
      </c>
      <c r="CW254" s="35">
        <v>1075</v>
      </c>
      <c r="CX254" s="35">
        <v>1330</v>
      </c>
      <c r="CY254" s="35">
        <v>414</v>
      </c>
      <c r="CZ254" s="35">
        <v>577</v>
      </c>
      <c r="DA254" s="35">
        <v>656</v>
      </c>
      <c r="DB254" s="35">
        <v>533</v>
      </c>
      <c r="DC254">
        <v>20</v>
      </c>
      <c r="DD254">
        <v>16</v>
      </c>
      <c r="DE254" s="35">
        <f t="shared" si="144"/>
        <v>-4</v>
      </c>
      <c r="DF254" s="36">
        <f t="shared" si="145"/>
        <v>1.2636012636045455</v>
      </c>
      <c r="DG254" s="37">
        <f t="shared" si="146"/>
        <v>1.0108810108836366</v>
      </c>
      <c r="DH254" s="37">
        <f t="shared" si="147"/>
        <v>-0.25272025272090914</v>
      </c>
      <c r="DI254" s="2">
        <v>589.5</v>
      </c>
      <c r="DJ254">
        <v>14</v>
      </c>
      <c r="DK254">
        <v>22</v>
      </c>
      <c r="DL254">
        <v>3.1</v>
      </c>
      <c r="DM254">
        <v>450</v>
      </c>
      <c r="DN254">
        <v>628</v>
      </c>
      <c r="DO254">
        <v>0.8</v>
      </c>
      <c r="DP254">
        <v>333</v>
      </c>
      <c r="DQ254">
        <v>455</v>
      </c>
      <c r="DR254">
        <v>1.7000000000000002</v>
      </c>
      <c r="DS254">
        <v>243</v>
      </c>
      <c r="DT254">
        <v>331</v>
      </c>
      <c r="DU254">
        <v>0.9</v>
      </c>
      <c r="DV254" s="39">
        <v>-13.5</v>
      </c>
      <c r="DW254" s="39">
        <v>-13.5</v>
      </c>
      <c r="DX254" s="39">
        <v>0.30000000000000004</v>
      </c>
      <c r="DY254" s="39">
        <v>0.4</v>
      </c>
      <c r="DZ254" s="39">
        <v>7.7</v>
      </c>
      <c r="EA254" s="39">
        <v>-5</v>
      </c>
    </row>
    <row r="255" spans="1:131" x14ac:dyDescent="0.2">
      <c r="A255" s="12" t="s">
        <v>464</v>
      </c>
      <c r="B255" s="12" t="s">
        <v>1343</v>
      </c>
      <c r="C255" t="s">
        <v>1346</v>
      </c>
      <c r="D255" t="s">
        <v>223</v>
      </c>
      <c r="E255" s="12" t="s">
        <v>156</v>
      </c>
      <c r="F255">
        <v>70</v>
      </c>
      <c r="G255">
        <v>15</v>
      </c>
      <c r="H255">
        <v>18</v>
      </c>
      <c r="I255" s="31">
        <f t="shared" si="111"/>
        <v>33</v>
      </c>
      <c r="J255">
        <v>10</v>
      </c>
      <c r="K255">
        <v>8</v>
      </c>
      <c r="L255" s="16">
        <f t="shared" si="112"/>
        <v>2.0040485829959516</v>
      </c>
      <c r="M255" s="15">
        <v>15</v>
      </c>
      <c r="N255" s="15">
        <v>10</v>
      </c>
      <c r="O255" s="15">
        <v>8</v>
      </c>
      <c r="P255">
        <v>97</v>
      </c>
      <c r="Q255">
        <v>41</v>
      </c>
      <c r="R255">
        <v>25</v>
      </c>
      <c r="S255" s="13">
        <f t="shared" si="113"/>
        <v>0.15463917525773196</v>
      </c>
      <c r="T255" s="13">
        <f t="shared" si="114"/>
        <v>9.202453987730061E-2</v>
      </c>
      <c r="U255" s="2">
        <v>988</v>
      </c>
      <c r="V255" s="2">
        <v>14.1</v>
      </c>
      <c r="W255">
        <v>13.79</v>
      </c>
      <c r="X255">
        <v>33.78</v>
      </c>
      <c r="Y255" s="32">
        <f t="shared" si="115"/>
        <v>0.28988858524280009</v>
      </c>
      <c r="Z255" s="15">
        <f t="shared" si="116"/>
        <v>102.91666666666667</v>
      </c>
      <c r="AA255">
        <v>39</v>
      </c>
      <c r="AB255">
        <v>197</v>
      </c>
      <c r="AC255">
        <v>103</v>
      </c>
      <c r="AD255" s="13">
        <f t="shared" si="117"/>
        <v>0.3125</v>
      </c>
      <c r="AE255" s="13">
        <f t="shared" si="118"/>
        <v>0.375</v>
      </c>
      <c r="AF255" s="13">
        <f t="shared" si="119"/>
        <v>0.6875</v>
      </c>
      <c r="AG255">
        <v>4</v>
      </c>
      <c r="AH255">
        <v>4</v>
      </c>
      <c r="AI255" s="17">
        <f t="shared" si="120"/>
        <v>0.5</v>
      </c>
      <c r="AJ255">
        <v>119</v>
      </c>
      <c r="AK255">
        <v>141</v>
      </c>
      <c r="AL255" s="32">
        <f t="shared" si="121"/>
        <v>0.30552291421856637</v>
      </c>
      <c r="AM255">
        <v>144</v>
      </c>
      <c r="AN255">
        <v>138</v>
      </c>
      <c r="AO255" s="33">
        <f t="shared" si="122"/>
        <v>0.33137485311398357</v>
      </c>
      <c r="AP255">
        <v>155</v>
      </c>
      <c r="AQ255">
        <v>154</v>
      </c>
      <c r="AR255" s="33">
        <f t="shared" si="123"/>
        <v>0.36310223266745006</v>
      </c>
      <c r="AS255" s="33">
        <f t="shared" si="124"/>
        <v>0.47970479704797048</v>
      </c>
      <c r="AT255">
        <v>8</v>
      </c>
      <c r="AU255">
        <v>348</v>
      </c>
      <c r="AV255">
        <v>333</v>
      </c>
      <c r="AW255">
        <v>323</v>
      </c>
      <c r="AX255" s="2">
        <v>29.2</v>
      </c>
      <c r="AY255" s="3">
        <v>2</v>
      </c>
      <c r="AZ255" s="2">
        <v>33.4</v>
      </c>
      <c r="BA255" s="2">
        <v>26.3</v>
      </c>
      <c r="BB255" s="21">
        <v>0.80900000000000005</v>
      </c>
      <c r="BC255">
        <v>4</v>
      </c>
      <c r="BD255" s="21">
        <v>0.18</v>
      </c>
      <c r="BE255" s="2">
        <v>30.1</v>
      </c>
      <c r="BF255" s="2">
        <v>33.700000000000003</v>
      </c>
      <c r="BG255" s="2">
        <v>26.6</v>
      </c>
      <c r="BH255" s="21">
        <v>-0.67300000000000004</v>
      </c>
      <c r="BI255" s="21">
        <v>-1.129</v>
      </c>
      <c r="BJ255" t="s">
        <v>1903</v>
      </c>
      <c r="BK255" s="2">
        <v>56.3</v>
      </c>
      <c r="BL255" t="s">
        <v>3514</v>
      </c>
      <c r="BM255" s="2">
        <v>53.5</v>
      </c>
      <c r="BN255" t="s">
        <v>222</v>
      </c>
      <c r="BO255" s="2">
        <v>26.6</v>
      </c>
      <c r="BP255" t="s">
        <v>1909</v>
      </c>
      <c r="BQ255" s="2">
        <v>38.299999999999997</v>
      </c>
      <c r="BR255" t="s">
        <v>3694</v>
      </c>
      <c r="BS255" s="2">
        <v>30.4</v>
      </c>
      <c r="BT255" s="32">
        <f t="shared" si="125"/>
        <v>9.7165991902834009E-2</v>
      </c>
      <c r="BU255" s="34">
        <f t="shared" si="126"/>
        <v>0.90985324947589097</v>
      </c>
      <c r="BV255" s="35">
        <f t="shared" si="127"/>
        <v>919.56984866617438</v>
      </c>
      <c r="BW255" s="32">
        <f t="shared" si="128"/>
        <v>7.0192413787249774E-3</v>
      </c>
      <c r="BX255" s="36">
        <f t="shared" si="129"/>
        <v>2.9179331306990881</v>
      </c>
      <c r="BY255" s="37">
        <f t="shared" si="130"/>
        <v>2.6139817629179332</v>
      </c>
      <c r="BZ255" s="37">
        <f t="shared" si="131"/>
        <v>30.030395136778115</v>
      </c>
      <c r="CA255" s="37">
        <f t="shared" si="132"/>
        <v>28.996960486322187</v>
      </c>
      <c r="CB255" s="37">
        <f t="shared" si="133"/>
        <v>53.556231003039514</v>
      </c>
      <c r="CC255" s="37">
        <f t="shared" si="134"/>
        <v>51.306990881458972</v>
      </c>
      <c r="CD255" s="38">
        <f t="shared" si="135"/>
        <v>2.2492401215805415</v>
      </c>
      <c r="CE255" s="3">
        <v>48</v>
      </c>
      <c r="CF255" s="3">
        <v>43</v>
      </c>
      <c r="CG255" s="3">
        <v>446</v>
      </c>
      <c r="CH255" s="3">
        <v>434</v>
      </c>
      <c r="CI255" s="3">
        <v>176</v>
      </c>
      <c r="CJ255" s="3">
        <v>150</v>
      </c>
      <c r="CK255" s="3">
        <v>217</v>
      </c>
      <c r="CL255" s="3">
        <v>211</v>
      </c>
      <c r="CM255" s="20">
        <f t="shared" si="136"/>
        <v>3.9553249924292491</v>
      </c>
      <c r="CN255" s="37">
        <f t="shared" si="137"/>
        <v>2.3851814260340016</v>
      </c>
      <c r="CO255" s="37">
        <f t="shared" si="138"/>
        <v>2.1568129916264911</v>
      </c>
      <c r="CP255" s="37">
        <f t="shared" si="139"/>
        <v>27.886323268206041</v>
      </c>
      <c r="CQ255" s="37">
        <f t="shared" si="140"/>
        <v>29.865516366404467</v>
      </c>
      <c r="CR255" s="37">
        <f t="shared" si="141"/>
        <v>52.194874397361076</v>
      </c>
      <c r="CS255" s="37">
        <f t="shared" si="142"/>
        <v>53.666582085765036</v>
      </c>
      <c r="CT255" s="22">
        <f t="shared" si="143"/>
        <v>3.7209478099845015</v>
      </c>
      <c r="CU255" s="35">
        <v>94</v>
      </c>
      <c r="CV255" s="35">
        <v>85</v>
      </c>
      <c r="CW255" s="35">
        <v>1005</v>
      </c>
      <c r="CX255" s="35">
        <v>1092</v>
      </c>
      <c r="CY255" s="35">
        <v>418</v>
      </c>
      <c r="CZ255" s="35">
        <v>398</v>
      </c>
      <c r="DA255" s="35">
        <v>540</v>
      </c>
      <c r="DB255" s="35">
        <v>540</v>
      </c>
      <c r="DC255">
        <v>25</v>
      </c>
      <c r="DD255">
        <v>21</v>
      </c>
      <c r="DE255" s="35">
        <f t="shared" si="144"/>
        <v>-4</v>
      </c>
      <c r="DF255" s="36">
        <f t="shared" si="145"/>
        <v>1.519756838905775</v>
      </c>
      <c r="DG255" s="37">
        <f t="shared" si="146"/>
        <v>1.2765957446808511</v>
      </c>
      <c r="DH255" s="37">
        <f t="shared" si="147"/>
        <v>-0.24316109422492402</v>
      </c>
      <c r="DI255" s="2">
        <v>583.9</v>
      </c>
      <c r="DJ255">
        <v>25</v>
      </c>
      <c r="DK255">
        <v>17</v>
      </c>
      <c r="DL255">
        <v>4.7</v>
      </c>
      <c r="DM255">
        <v>548</v>
      </c>
      <c r="DN255">
        <v>471</v>
      </c>
      <c r="DO255">
        <v>3.7</v>
      </c>
      <c r="DP255">
        <v>420</v>
      </c>
      <c r="DQ255">
        <v>343</v>
      </c>
      <c r="DR255">
        <v>5.2</v>
      </c>
      <c r="DS255">
        <v>311</v>
      </c>
      <c r="DT255">
        <v>251</v>
      </c>
      <c r="DU255">
        <v>6.1</v>
      </c>
      <c r="DV255" s="39">
        <v>3.9</v>
      </c>
      <c r="DW255" s="39">
        <v>3.9</v>
      </c>
      <c r="DX255" s="39">
        <v>0.2</v>
      </c>
      <c r="DY255" s="39">
        <v>1.2</v>
      </c>
      <c r="DZ255" s="39">
        <v>1.1000000000000001</v>
      </c>
      <c r="EA255" s="39">
        <v>6.4</v>
      </c>
    </row>
    <row r="256" spans="1:131" x14ac:dyDescent="0.2">
      <c r="A256" s="12" t="s">
        <v>1184</v>
      </c>
      <c r="B256" s="12" t="s">
        <v>1350</v>
      </c>
      <c r="C256" t="s">
        <v>1349</v>
      </c>
      <c r="D256" t="s">
        <v>305</v>
      </c>
      <c r="E256" s="12" t="s">
        <v>178</v>
      </c>
      <c r="F256">
        <v>1</v>
      </c>
      <c r="G256">
        <v>0</v>
      </c>
      <c r="H256">
        <v>1</v>
      </c>
      <c r="I256" s="31">
        <f t="shared" si="111"/>
        <v>1</v>
      </c>
      <c r="J256">
        <v>1</v>
      </c>
      <c r="K256">
        <v>0</v>
      </c>
      <c r="L256" s="16">
        <f t="shared" si="112"/>
        <v>4.0540540540540535</v>
      </c>
      <c r="M256" s="15">
        <v>0</v>
      </c>
      <c r="N256" s="15">
        <v>1</v>
      </c>
      <c r="O256" s="15">
        <v>0</v>
      </c>
      <c r="P256">
        <v>0</v>
      </c>
      <c r="Q256">
        <v>0</v>
      </c>
      <c r="R256">
        <v>0</v>
      </c>
      <c r="S256" s="13">
        <f t="shared" si="113"/>
        <v>0</v>
      </c>
      <c r="T256" s="13">
        <f t="shared" si="114"/>
        <v>0</v>
      </c>
      <c r="U256" s="2">
        <v>14.8</v>
      </c>
      <c r="V256" s="2">
        <v>14.8</v>
      </c>
      <c r="W256">
        <v>14.8</v>
      </c>
      <c r="X256">
        <v>28.35</v>
      </c>
      <c r="Y256" s="32">
        <f t="shared" si="115"/>
        <v>0.34298957126303592</v>
      </c>
      <c r="Z256" s="15">
        <f t="shared" si="116"/>
        <v>1</v>
      </c>
      <c r="AA256">
        <v>0</v>
      </c>
      <c r="AB256">
        <v>1</v>
      </c>
      <c r="AC256">
        <v>3</v>
      </c>
      <c r="AD256" s="13">
        <f t="shared" si="117"/>
        <v>0</v>
      </c>
      <c r="AE256" s="13">
        <f t="shared" si="118"/>
        <v>0.5</v>
      </c>
      <c r="AF256" s="13">
        <f t="shared" si="119"/>
        <v>0.5</v>
      </c>
      <c r="AI256" s="17" t="str">
        <f t="shared" si="120"/>
        <v xml:space="preserve"> </v>
      </c>
      <c r="AJ256">
        <v>0</v>
      </c>
      <c r="AK256">
        <v>1</v>
      </c>
      <c r="AL256" s="32">
        <f t="shared" si="121"/>
        <v>9.0909090909090912E-2</v>
      </c>
      <c r="AM256">
        <v>1</v>
      </c>
      <c r="AN256">
        <v>4</v>
      </c>
      <c r="AO256" s="33">
        <f t="shared" si="122"/>
        <v>0.45454545454545453</v>
      </c>
      <c r="AP256">
        <v>1</v>
      </c>
      <c r="AQ256">
        <v>4</v>
      </c>
      <c r="AR256" s="33">
        <f t="shared" si="123"/>
        <v>0.45454545454545453</v>
      </c>
      <c r="AS256" s="33">
        <f t="shared" si="124"/>
        <v>0.16666666666666666</v>
      </c>
      <c r="AU256">
        <v>3</v>
      </c>
      <c r="AV256">
        <v>3</v>
      </c>
      <c r="AW256">
        <v>6</v>
      </c>
      <c r="AX256" s="2">
        <v>29</v>
      </c>
      <c r="AZ256" s="2">
        <v>34.299999999999997</v>
      </c>
      <c r="BA256" s="2">
        <v>25.4</v>
      </c>
      <c r="BB256" s="21">
        <v>1.464</v>
      </c>
      <c r="BD256" s="21">
        <v>7.0039999999999996</v>
      </c>
      <c r="BE256" s="2">
        <v>25.6</v>
      </c>
      <c r="BF256" s="2">
        <v>32.6</v>
      </c>
      <c r="BG256" s="2">
        <v>23.3</v>
      </c>
      <c r="BH256" s="21">
        <v>-2.5230000000000001</v>
      </c>
      <c r="BI256" s="21">
        <v>-6.72</v>
      </c>
      <c r="BK256" s="2">
        <v>0</v>
      </c>
      <c r="BM256" s="2">
        <v>0</v>
      </c>
      <c r="BO256" s="2">
        <v>0</v>
      </c>
      <c r="BQ256" s="2">
        <v>0</v>
      </c>
      <c r="BS256" s="2">
        <v>0</v>
      </c>
      <c r="BT256" s="32">
        <f t="shared" si="125"/>
        <v>1</v>
      </c>
      <c r="BU256" s="34">
        <f t="shared" si="126"/>
        <v>1</v>
      </c>
      <c r="BV256" s="35">
        <f t="shared" si="127"/>
        <v>1100</v>
      </c>
      <c r="BW256" s="32">
        <f t="shared" si="128"/>
        <v>1</v>
      </c>
      <c r="BX256" s="36">
        <f t="shared" si="129"/>
        <v>8.108108108108107</v>
      </c>
      <c r="BY256" s="37">
        <f t="shared" si="130"/>
        <v>0</v>
      </c>
      <c r="BZ256" s="37">
        <f t="shared" si="131"/>
        <v>8.108108108108107</v>
      </c>
      <c r="CA256" s="37">
        <f t="shared" si="132"/>
        <v>36.486486486486484</v>
      </c>
      <c r="CB256" s="37">
        <f t="shared" si="133"/>
        <v>16.216216216216214</v>
      </c>
      <c r="CC256" s="37">
        <f t="shared" si="134"/>
        <v>48.648648648648646</v>
      </c>
      <c r="CD256" s="38">
        <f t="shared" si="135"/>
        <v>-32.432432432432435</v>
      </c>
      <c r="CE256" s="3">
        <v>2</v>
      </c>
      <c r="CF256" s="3">
        <v>0</v>
      </c>
      <c r="CG256" s="3">
        <v>0</v>
      </c>
      <c r="CH256" s="3">
        <v>9</v>
      </c>
      <c r="CI256" s="3">
        <v>2</v>
      </c>
      <c r="CJ256" s="3">
        <v>2</v>
      </c>
      <c r="CK256" s="3">
        <v>1</v>
      </c>
      <c r="CL256" s="3">
        <v>0</v>
      </c>
      <c r="CM256" s="20">
        <f t="shared" si="136"/>
        <v>-10.798432432432435</v>
      </c>
      <c r="CN256" s="37">
        <f t="shared" si="137"/>
        <v>2.1164021164021163</v>
      </c>
      <c r="CO256" s="37">
        <f t="shared" si="138"/>
        <v>0</v>
      </c>
      <c r="CP256" s="37">
        <f t="shared" si="139"/>
        <v>16.93121693121693</v>
      </c>
      <c r="CQ256" s="37">
        <f t="shared" si="140"/>
        <v>50.793650793650791</v>
      </c>
      <c r="CR256" s="37">
        <f t="shared" si="141"/>
        <v>27.513227513227513</v>
      </c>
      <c r="CS256" s="37">
        <f t="shared" si="142"/>
        <v>84.656084656084658</v>
      </c>
      <c r="CT256" s="22">
        <f t="shared" si="143"/>
        <v>24.710424710424711</v>
      </c>
      <c r="CU256" s="35">
        <v>1</v>
      </c>
      <c r="CV256" s="35">
        <v>0</v>
      </c>
      <c r="CW256" s="35">
        <v>7</v>
      </c>
      <c r="CX256" s="35">
        <v>24</v>
      </c>
      <c r="CY256" s="35">
        <v>3</v>
      </c>
      <c r="CZ256" s="35">
        <v>11</v>
      </c>
      <c r="DA256" s="35">
        <v>5</v>
      </c>
      <c r="DB256" s="35">
        <v>2</v>
      </c>
      <c r="DC256">
        <v>0</v>
      </c>
      <c r="DD256">
        <v>0</v>
      </c>
      <c r="DE256" s="35">
        <f t="shared" si="144"/>
        <v>0</v>
      </c>
      <c r="DF256" s="36">
        <f t="shared" si="145"/>
        <v>0</v>
      </c>
      <c r="DG256" s="37">
        <f t="shared" si="146"/>
        <v>0</v>
      </c>
      <c r="DH256" s="37">
        <f t="shared" si="147"/>
        <v>0</v>
      </c>
      <c r="DI256" s="2">
        <v>7.6</v>
      </c>
      <c r="DJ256">
        <v>1</v>
      </c>
      <c r="DK256">
        <v>0</v>
      </c>
      <c r="DL256">
        <v>0</v>
      </c>
      <c r="DM256">
        <v>2</v>
      </c>
      <c r="DN256">
        <v>3</v>
      </c>
      <c r="DO256">
        <v>11.9</v>
      </c>
      <c r="DP256">
        <v>2</v>
      </c>
      <c r="DQ256">
        <v>2</v>
      </c>
      <c r="DR256">
        <v>21.4</v>
      </c>
      <c r="DS256">
        <v>1</v>
      </c>
      <c r="DT256">
        <v>2</v>
      </c>
      <c r="DU256">
        <v>3.3</v>
      </c>
      <c r="DV256" s="39">
        <v>-0.5</v>
      </c>
      <c r="DW256" s="39">
        <v>-0.5</v>
      </c>
      <c r="DX256" s="39">
        <v>0.1</v>
      </c>
      <c r="DY256" s="39">
        <v>0.1</v>
      </c>
      <c r="DZ256" s="39">
        <v>0</v>
      </c>
      <c r="EA256" s="39">
        <v>-0.30000000000000004</v>
      </c>
    </row>
    <row r="257" spans="1:131" x14ac:dyDescent="0.2">
      <c r="A257" s="12" t="s">
        <v>120</v>
      </c>
      <c r="B257" s="12" t="s">
        <v>1354</v>
      </c>
      <c r="C257" t="s">
        <v>1353</v>
      </c>
      <c r="D257" t="s">
        <v>305</v>
      </c>
      <c r="E257" s="12" t="s">
        <v>229</v>
      </c>
      <c r="F257">
        <v>66</v>
      </c>
      <c r="G257">
        <v>12</v>
      </c>
      <c r="H257">
        <v>7</v>
      </c>
      <c r="I257" s="31">
        <f t="shared" si="111"/>
        <v>19</v>
      </c>
      <c r="J257">
        <v>5</v>
      </c>
      <c r="K257">
        <v>2</v>
      </c>
      <c r="L257" s="16">
        <f t="shared" si="112"/>
        <v>1.5324297076284739</v>
      </c>
      <c r="M257" s="15">
        <v>12</v>
      </c>
      <c r="N257" s="15">
        <v>5</v>
      </c>
      <c r="O257" s="15">
        <v>2</v>
      </c>
      <c r="P257">
        <v>72</v>
      </c>
      <c r="Q257">
        <v>29</v>
      </c>
      <c r="R257">
        <v>26</v>
      </c>
      <c r="S257" s="13">
        <f t="shared" si="113"/>
        <v>0.16666666666666666</v>
      </c>
      <c r="T257" s="13">
        <f t="shared" si="114"/>
        <v>9.4488188976377951E-2</v>
      </c>
      <c r="U257" s="2">
        <v>743.91666666670005</v>
      </c>
      <c r="V257" s="2">
        <v>11.266666666700001</v>
      </c>
      <c r="W257">
        <v>11.24</v>
      </c>
      <c r="X257">
        <v>37.369999999999997</v>
      </c>
      <c r="Y257" s="32">
        <f t="shared" si="115"/>
        <v>0.23122814235753961</v>
      </c>
      <c r="Z257" s="15">
        <f t="shared" si="116"/>
        <v>56</v>
      </c>
      <c r="AA257">
        <v>21</v>
      </c>
      <c r="AB257">
        <v>9</v>
      </c>
      <c r="AC257">
        <v>46</v>
      </c>
      <c r="AD257" s="13">
        <f t="shared" si="117"/>
        <v>0.48</v>
      </c>
      <c r="AE257" s="13">
        <f t="shared" si="118"/>
        <v>0.28000000000000003</v>
      </c>
      <c r="AF257" s="13">
        <f t="shared" si="119"/>
        <v>0.76</v>
      </c>
      <c r="AG257">
        <v>2</v>
      </c>
      <c r="AH257">
        <v>0</v>
      </c>
      <c r="AI257" s="17">
        <f t="shared" si="120"/>
        <v>1</v>
      </c>
      <c r="AJ257">
        <v>87</v>
      </c>
      <c r="AK257">
        <v>93</v>
      </c>
      <c r="AL257" s="32">
        <f t="shared" si="121"/>
        <v>0.26470588235294118</v>
      </c>
      <c r="AM257">
        <v>128</v>
      </c>
      <c r="AN257">
        <v>126</v>
      </c>
      <c r="AO257" s="33">
        <f t="shared" si="122"/>
        <v>0.37352941176470589</v>
      </c>
      <c r="AP257">
        <v>125</v>
      </c>
      <c r="AQ257">
        <v>121</v>
      </c>
      <c r="AR257" s="33">
        <f t="shared" si="123"/>
        <v>0.36176470588235293</v>
      </c>
      <c r="AS257" s="33">
        <f t="shared" si="124"/>
        <v>0.41474654377880182</v>
      </c>
      <c r="AT257">
        <v>4</v>
      </c>
      <c r="AU257">
        <v>234</v>
      </c>
      <c r="AV257">
        <v>267</v>
      </c>
      <c r="AW257">
        <v>205</v>
      </c>
      <c r="AX257" s="2">
        <v>28.3</v>
      </c>
      <c r="AY257" s="3">
        <v>10</v>
      </c>
      <c r="AZ257" s="2">
        <v>32.299999999999997</v>
      </c>
      <c r="BA257" s="2">
        <v>25.6</v>
      </c>
      <c r="BB257" s="21">
        <v>0.71399999999999997</v>
      </c>
      <c r="BC257">
        <v>5</v>
      </c>
      <c r="BD257" s="21">
        <v>0.97</v>
      </c>
      <c r="BE257" s="2">
        <v>29.9</v>
      </c>
      <c r="BF257" s="2">
        <v>34.799999999999997</v>
      </c>
      <c r="BG257" s="2">
        <v>25.1</v>
      </c>
      <c r="BH257" s="21">
        <v>-2.9260000000000002</v>
      </c>
      <c r="BI257" s="21">
        <v>-5.6050000000000004</v>
      </c>
      <c r="BJ257" t="s">
        <v>655</v>
      </c>
      <c r="BK257" s="2">
        <v>55.3</v>
      </c>
      <c r="BL257" t="s">
        <v>931</v>
      </c>
      <c r="BM257" s="2">
        <v>52.4</v>
      </c>
      <c r="BN257" t="s">
        <v>2057</v>
      </c>
      <c r="BO257" s="2">
        <v>13.9</v>
      </c>
      <c r="BP257" t="s">
        <v>3389</v>
      </c>
      <c r="BQ257" s="2">
        <v>44.9</v>
      </c>
      <c r="BR257" t="s">
        <v>649</v>
      </c>
      <c r="BS257" s="2">
        <v>39.9</v>
      </c>
      <c r="BT257" s="32">
        <f t="shared" si="125"/>
        <v>8.9285714285714288E-2</v>
      </c>
      <c r="BU257" s="34">
        <f t="shared" si="126"/>
        <v>0.94512195121951215</v>
      </c>
      <c r="BV257" s="35">
        <f t="shared" si="127"/>
        <v>954.05052264808364</v>
      </c>
      <c r="BW257" s="32">
        <f t="shared" si="128"/>
        <v>3.4407665505226434E-2</v>
      </c>
      <c r="BX257" s="36">
        <f t="shared" si="129"/>
        <v>2.0172135556691257</v>
      </c>
      <c r="BY257" s="37">
        <f t="shared" si="130"/>
        <v>1.4523937600817707</v>
      </c>
      <c r="BZ257" s="37">
        <f t="shared" si="131"/>
        <v>22.59279182349421</v>
      </c>
      <c r="CA257" s="37">
        <f t="shared" si="132"/>
        <v>26.465841850378929</v>
      </c>
      <c r="CB257" s="37">
        <f t="shared" si="133"/>
        <v>44.055944055813704</v>
      </c>
      <c r="CC257" s="37">
        <f t="shared" si="134"/>
        <v>52.366863905170511</v>
      </c>
      <c r="CD257" s="38">
        <f t="shared" si="135"/>
        <v>-8.3109198493568073</v>
      </c>
      <c r="CE257" s="3">
        <v>25</v>
      </c>
      <c r="CF257" s="3">
        <v>18</v>
      </c>
      <c r="CG257" s="3">
        <v>255</v>
      </c>
      <c r="CH257" s="3">
        <v>310</v>
      </c>
      <c r="CI257" s="3">
        <v>116</v>
      </c>
      <c r="CJ257" s="3">
        <v>146</v>
      </c>
      <c r="CK257" s="3">
        <v>175</v>
      </c>
      <c r="CL257" s="3">
        <v>150</v>
      </c>
      <c r="CM257" s="20">
        <f t="shared" si="136"/>
        <v>0.22016309995194838</v>
      </c>
      <c r="CN257" s="37">
        <f t="shared" si="137"/>
        <v>2.2623884010022626</v>
      </c>
      <c r="CO257" s="37">
        <f t="shared" si="138"/>
        <v>1.9947940740019952</v>
      </c>
      <c r="CP257" s="37">
        <f t="shared" si="139"/>
        <v>26.856739728026859</v>
      </c>
      <c r="CQ257" s="37">
        <f t="shared" si="140"/>
        <v>26.005303233026009</v>
      </c>
      <c r="CR257" s="37">
        <f t="shared" si="141"/>
        <v>50.137446177050144</v>
      </c>
      <c r="CS257" s="37">
        <f t="shared" si="142"/>
        <v>51.524071326051534</v>
      </c>
      <c r="CT257" s="22">
        <f t="shared" si="143"/>
        <v>-6.9242947003554178</v>
      </c>
      <c r="CU257" s="35">
        <v>93</v>
      </c>
      <c r="CV257" s="35">
        <v>82</v>
      </c>
      <c r="CW257" s="35">
        <v>1011</v>
      </c>
      <c r="CX257" s="35">
        <v>987</v>
      </c>
      <c r="CY257" s="35">
        <v>423</v>
      </c>
      <c r="CZ257" s="35">
        <v>469</v>
      </c>
      <c r="DA257" s="35">
        <v>580</v>
      </c>
      <c r="DB257" s="35">
        <v>534</v>
      </c>
      <c r="DC257">
        <v>9</v>
      </c>
      <c r="DD257">
        <v>7</v>
      </c>
      <c r="DE257" s="35">
        <f t="shared" si="144"/>
        <v>-2</v>
      </c>
      <c r="DF257" s="36">
        <f t="shared" si="145"/>
        <v>0.72619688004088534</v>
      </c>
      <c r="DG257" s="37">
        <f t="shared" si="146"/>
        <v>0.56481979558735518</v>
      </c>
      <c r="DH257" s="37">
        <f t="shared" si="147"/>
        <v>-0.16137708445353008</v>
      </c>
      <c r="DI257" s="2">
        <v>460.3</v>
      </c>
      <c r="DJ257">
        <v>16</v>
      </c>
      <c r="DK257">
        <v>14</v>
      </c>
      <c r="DL257">
        <v>1.8</v>
      </c>
      <c r="DM257">
        <v>335</v>
      </c>
      <c r="DN257">
        <v>403</v>
      </c>
      <c r="DO257">
        <v>-3.6</v>
      </c>
      <c r="DP257">
        <v>243</v>
      </c>
      <c r="DQ257">
        <v>291</v>
      </c>
      <c r="DR257">
        <v>-4.0999999999999996</v>
      </c>
      <c r="DS257">
        <v>172</v>
      </c>
      <c r="DT257">
        <v>197</v>
      </c>
      <c r="DU257">
        <v>-3.5</v>
      </c>
      <c r="DV257" s="39">
        <v>-1.8</v>
      </c>
      <c r="DW257" s="39">
        <v>-1.8</v>
      </c>
      <c r="DX257" s="39">
        <v>1.2</v>
      </c>
      <c r="DY257" s="39">
        <v>0.2</v>
      </c>
      <c r="DZ257" s="39">
        <v>0.2</v>
      </c>
      <c r="EA257" s="39">
        <v>-0.2</v>
      </c>
    </row>
    <row r="258" spans="1:131" x14ac:dyDescent="0.2">
      <c r="A258" s="12" t="s">
        <v>1358</v>
      </c>
      <c r="B258" s="12" t="s">
        <v>1359</v>
      </c>
      <c r="C258" t="s">
        <v>1357</v>
      </c>
      <c r="D258" t="s">
        <v>343</v>
      </c>
      <c r="E258" s="12" t="s">
        <v>132</v>
      </c>
      <c r="F258">
        <v>13</v>
      </c>
      <c r="G258">
        <v>0</v>
      </c>
      <c r="H258">
        <v>1</v>
      </c>
      <c r="I258" s="31">
        <f t="shared" ref="I258:I321" si="148">G258+H258</f>
        <v>1</v>
      </c>
      <c r="J258">
        <v>1</v>
      </c>
      <c r="K258">
        <v>0</v>
      </c>
      <c r="L258" s="16">
        <f t="shared" ref="L258:L321" si="149">I258/U258*60</f>
        <v>0.48740861088545906</v>
      </c>
      <c r="M258" s="15">
        <v>0</v>
      </c>
      <c r="N258" s="15">
        <v>1</v>
      </c>
      <c r="O258" s="15">
        <v>0</v>
      </c>
      <c r="P258">
        <v>16</v>
      </c>
      <c r="Q258">
        <v>8</v>
      </c>
      <c r="R258">
        <v>7</v>
      </c>
      <c r="S258" s="13">
        <f t="shared" ref="S258:S321" si="150">IF(P258&gt;0,G258/P258,0)</f>
        <v>0</v>
      </c>
      <c r="T258" s="13">
        <f t="shared" ref="T258:T321" si="151">IF(SUM(P258:R258)&gt;0,G258/SUM(P258:R258),0)</f>
        <v>0</v>
      </c>
      <c r="U258" s="2">
        <v>123.1</v>
      </c>
      <c r="V258" s="2">
        <v>9.4666666667000001</v>
      </c>
      <c r="W258">
        <v>9.4700000000000006</v>
      </c>
      <c r="X258">
        <v>39.33</v>
      </c>
      <c r="Y258" s="32">
        <f t="shared" ref="Y258:Y321" si="152">W258/(W258+X258)</f>
        <v>0.19405737704918036</v>
      </c>
      <c r="Z258" s="15">
        <f t="shared" ref="Z258:Z321" si="153">IF(BT258&gt;0,J258/BT258,0)</f>
        <v>49.000000000000007</v>
      </c>
      <c r="AA258">
        <v>2</v>
      </c>
      <c r="AB258">
        <v>6</v>
      </c>
      <c r="AC258">
        <v>7</v>
      </c>
      <c r="AD258" s="13">
        <f t="shared" ref="AD258:AD321" si="154">IF(M258&gt;0,G258/CE258,0)</f>
        <v>0</v>
      </c>
      <c r="AE258" s="13">
        <f t="shared" ref="AE258:AE321" si="155">IF(CE258&gt;0,(N258+O258)/CE258,0)</f>
        <v>1</v>
      </c>
      <c r="AF258" s="13">
        <f t="shared" ref="AF258:AF321" si="156">AD258+AE258</f>
        <v>1</v>
      </c>
      <c r="AG258">
        <v>0</v>
      </c>
      <c r="AH258">
        <v>0</v>
      </c>
      <c r="AI258" s="17" t="str">
        <f t="shared" ref="AI258:AI321" si="157">IF((AG258+AH258)&gt;0,AG258/(AG258+AH258)," ")</f>
        <v xml:space="preserve"> </v>
      </c>
      <c r="AJ258">
        <v>16</v>
      </c>
      <c r="AK258">
        <v>14</v>
      </c>
      <c r="AL258" s="32">
        <f t="shared" ref="AL258:AL321" si="158">(AJ258+AK258)/(AJ258+AK258+AM258+AN258+AP258+AQ258)</f>
        <v>0.3</v>
      </c>
      <c r="AM258">
        <v>22</v>
      </c>
      <c r="AN258">
        <v>9</v>
      </c>
      <c r="AO258" s="33">
        <f t="shared" ref="AO258:AO321" si="159">(AM258+AN258)/(AJ258+AK258+AM258+AN258+AP258+AQ258)</f>
        <v>0.31</v>
      </c>
      <c r="AP258">
        <v>20</v>
      </c>
      <c r="AQ258">
        <v>19</v>
      </c>
      <c r="AR258" s="33">
        <f t="shared" ref="AR258:AR321" si="160">(AP258+AQ258)/(AJ258+AK258+AM258+AN258+AP258+AQ258)</f>
        <v>0.39</v>
      </c>
      <c r="AS258" s="33">
        <f t="shared" ref="AS258:AS321" si="161">(AJ258+AK258)/(AJ258+AK258+AM258+AN258)</f>
        <v>0.49180327868852458</v>
      </c>
      <c r="AU258">
        <v>45</v>
      </c>
      <c r="AV258">
        <v>38</v>
      </c>
      <c r="AW258">
        <v>42</v>
      </c>
      <c r="AX258" s="2">
        <v>27.3</v>
      </c>
      <c r="AZ258" s="2">
        <v>32</v>
      </c>
      <c r="BA258" s="2">
        <v>24.2</v>
      </c>
      <c r="BB258" s="21">
        <v>-0.49199999999999999</v>
      </c>
      <c r="BD258" s="21">
        <v>0.129</v>
      </c>
      <c r="BE258" s="2">
        <v>28.3</v>
      </c>
      <c r="BF258" s="2">
        <v>31.4</v>
      </c>
      <c r="BG258" s="2">
        <v>25.2</v>
      </c>
      <c r="BH258" s="21">
        <v>-2.4079999999999999</v>
      </c>
      <c r="BI258" s="21">
        <v>-5.0880000000000001</v>
      </c>
      <c r="BJ258" t="s">
        <v>2652</v>
      </c>
      <c r="BK258" s="2">
        <v>60</v>
      </c>
      <c r="BL258" t="s">
        <v>2215</v>
      </c>
      <c r="BM258" s="2">
        <v>54.9</v>
      </c>
      <c r="BN258" t="s">
        <v>3256</v>
      </c>
      <c r="BO258" s="2">
        <v>21.1</v>
      </c>
      <c r="BP258" t="s">
        <v>2031</v>
      </c>
      <c r="BQ258" s="2">
        <v>35.299999999999997</v>
      </c>
      <c r="BR258" t="s">
        <v>1191</v>
      </c>
      <c r="BS258" s="2">
        <v>32.700000000000003</v>
      </c>
      <c r="BT258" s="32">
        <f t="shared" ref="BT258:BT321" si="162">IF(CE258&gt;0,CE258/(CE258+CG258),0)</f>
        <v>2.0408163265306121E-2</v>
      </c>
      <c r="BU258" s="34">
        <f t="shared" ref="BU258:BU321" si="163">CH258/(CF258+CH258)</f>
        <v>0.87323943661971826</v>
      </c>
      <c r="BV258" s="35">
        <f t="shared" ref="BV258:BV321" si="164">BU258*1000+BT258*100</f>
        <v>875.28025294624888</v>
      </c>
      <c r="BW258" s="32">
        <f t="shared" ref="BW258:BW321" si="165">BT258-(1-BU258)</f>
        <v>-0.10635240011497563</v>
      </c>
      <c r="BX258" s="36">
        <f t="shared" ref="BX258:BX321" si="166">CE258/(V258*F258)*60</f>
        <v>0.48754062838398216</v>
      </c>
      <c r="BY258" s="37">
        <f t="shared" ref="BY258:BY321" si="167">CF258/(V258*F258)*60</f>
        <v>4.3878656554558386</v>
      </c>
      <c r="BZ258" s="37">
        <f t="shared" ref="BZ258:BZ321" si="168">(CE258+CG258)/(V258*F258)*60</f>
        <v>23.889490790815124</v>
      </c>
      <c r="CA258" s="37">
        <f t="shared" ref="CA258:CA321" si="169">(CF258+CH258)/(V258*F258)*60</f>
        <v>34.615384615262727</v>
      </c>
      <c r="CB258" s="37">
        <f t="shared" ref="CB258:CB321" si="170">(CE258+CG258+CI258+CL258)/(V258*F258)*60</f>
        <v>45.828819068094319</v>
      </c>
      <c r="CC258" s="37">
        <f t="shared" ref="CC258:CC321" si="171">(CF258+CH258+CJ258+CK258)/(V258*F258)*60</f>
        <v>52.654387865470063</v>
      </c>
      <c r="CD258" s="38">
        <f t="shared" ref="CD258:CD321" si="172">CB258-CC258</f>
        <v>-6.8255687973757446</v>
      </c>
      <c r="CE258" s="3">
        <v>1</v>
      </c>
      <c r="CF258" s="3">
        <v>9</v>
      </c>
      <c r="CG258" s="3">
        <v>48</v>
      </c>
      <c r="CH258" s="3">
        <v>62</v>
      </c>
      <c r="CI258" s="3">
        <v>20</v>
      </c>
      <c r="CJ258" s="3">
        <v>15</v>
      </c>
      <c r="CK258" s="3">
        <v>22</v>
      </c>
      <c r="CL258" s="3">
        <v>25</v>
      </c>
      <c r="CM258" s="20">
        <f t="shared" ref="CM258:CM321" si="173">CD258-(-11.91+BI258-BD258+AS258*24)</f>
        <v>-1.5018474859003312</v>
      </c>
      <c r="CN258" s="37">
        <f t="shared" ref="CN258:CN321" si="174">CU258/(X258*F258)*60</f>
        <v>2.1123041718007394</v>
      </c>
      <c r="CO258" s="37">
        <f t="shared" ref="CO258:CO321" si="175">CV258/(X258*F258)*60</f>
        <v>1.877603708267324</v>
      </c>
      <c r="CP258" s="37">
        <f t="shared" ref="CP258:CP321" si="176">(CU258+CW258)/(X258*F258)*60</f>
        <v>27.694654696943029</v>
      </c>
      <c r="CQ258" s="37">
        <f t="shared" ref="CQ258:CQ321" si="177">(CV258+CX258)/(X258*F258)*60</f>
        <v>29.572258405210352</v>
      </c>
      <c r="CR258" s="37">
        <f t="shared" ref="CR258:CR321" si="178">(CU258+CW258+CY258+DB258)/(X258*F258)*60</f>
        <v>47.409493633749932</v>
      </c>
      <c r="CS258" s="37">
        <f t="shared" ref="CS258:CS321" si="179">(CV258+CX258+CZ258+DA258)/(X258*F258)*60</f>
        <v>57.853664260986918</v>
      </c>
      <c r="CT258" s="22">
        <f t="shared" ref="CT258:CT321" si="180">CD258-(CR258-CS258)</f>
        <v>3.618601829861241</v>
      </c>
      <c r="CU258" s="35">
        <v>18</v>
      </c>
      <c r="CV258" s="35">
        <v>16</v>
      </c>
      <c r="CW258" s="35">
        <v>218</v>
      </c>
      <c r="CX258" s="35">
        <v>236</v>
      </c>
      <c r="CY258" s="35">
        <v>75</v>
      </c>
      <c r="CZ258" s="35">
        <v>100</v>
      </c>
      <c r="DA258" s="35">
        <v>141</v>
      </c>
      <c r="DB258" s="35">
        <v>93</v>
      </c>
      <c r="DC258">
        <v>2</v>
      </c>
      <c r="DD258">
        <v>1</v>
      </c>
      <c r="DE258" s="35">
        <f t="shared" ref="DE258:DE321" si="181">DD258-DC258</f>
        <v>-1</v>
      </c>
      <c r="DF258" s="36">
        <f t="shared" ref="DF258:DF321" si="182">DC258/(V258*F258)*60</f>
        <v>0.97508125676796431</v>
      </c>
      <c r="DG258" s="37">
        <f t="shared" ref="DG258:DG321" si="183">DD258/(V258*F258)*60</f>
        <v>0.48754062838398216</v>
      </c>
      <c r="DH258" s="37">
        <f t="shared" ref="DH258:DH321" si="184">DE258/(V258*F258)*60</f>
        <v>-0.48754062838398216</v>
      </c>
      <c r="DI258" s="2">
        <v>87.8</v>
      </c>
      <c r="DJ258">
        <v>1</v>
      </c>
      <c r="DK258">
        <v>5</v>
      </c>
      <c r="DL258">
        <v>-47.3</v>
      </c>
      <c r="DM258">
        <v>69</v>
      </c>
      <c r="DN258">
        <v>68</v>
      </c>
      <c r="DO258">
        <v>0.7</v>
      </c>
      <c r="DP258">
        <v>50</v>
      </c>
      <c r="DQ258">
        <v>54</v>
      </c>
      <c r="DR258">
        <v>-4</v>
      </c>
      <c r="DS258">
        <v>36</v>
      </c>
      <c r="DT258">
        <v>46</v>
      </c>
      <c r="DU258">
        <v>-9.5</v>
      </c>
      <c r="DV258" s="39">
        <v>-1.3</v>
      </c>
      <c r="DW258" s="39">
        <v>-1.3</v>
      </c>
      <c r="DX258" s="39">
        <v>-0.1</v>
      </c>
      <c r="DY258" s="39">
        <v>-0.1</v>
      </c>
      <c r="DZ258" s="39">
        <v>0</v>
      </c>
      <c r="EA258" s="39">
        <v>-1.5</v>
      </c>
    </row>
    <row r="259" spans="1:131" x14ac:dyDescent="0.2">
      <c r="A259" s="12" t="s">
        <v>1363</v>
      </c>
      <c r="B259" s="12" t="s">
        <v>1364</v>
      </c>
      <c r="C259" t="s">
        <v>1362</v>
      </c>
      <c r="D259" t="s">
        <v>393</v>
      </c>
      <c r="E259" s="12" t="s">
        <v>178</v>
      </c>
      <c r="F259">
        <v>1</v>
      </c>
      <c r="G259">
        <v>0</v>
      </c>
      <c r="H259">
        <v>1</v>
      </c>
      <c r="I259" s="31">
        <f t="shared" si="148"/>
        <v>1</v>
      </c>
      <c r="J259">
        <v>0</v>
      </c>
      <c r="K259">
        <v>1</v>
      </c>
      <c r="L259" s="16">
        <f t="shared" si="149"/>
        <v>3.9430449068916906</v>
      </c>
      <c r="M259" s="15">
        <v>0</v>
      </c>
      <c r="N259" s="15">
        <v>0</v>
      </c>
      <c r="O259" s="15">
        <v>1</v>
      </c>
      <c r="P259">
        <v>0</v>
      </c>
      <c r="Q259">
        <v>1</v>
      </c>
      <c r="R259">
        <v>1</v>
      </c>
      <c r="S259" s="13">
        <f t="shared" si="150"/>
        <v>0</v>
      </c>
      <c r="T259" s="13">
        <f t="shared" si="151"/>
        <v>0</v>
      </c>
      <c r="U259" s="2">
        <v>15.2166666667</v>
      </c>
      <c r="V259" s="2">
        <v>15.2166666667</v>
      </c>
      <c r="W259">
        <v>15.22</v>
      </c>
      <c r="X259">
        <v>35.17</v>
      </c>
      <c r="Y259" s="32">
        <f t="shared" si="152"/>
        <v>0.302044056360389</v>
      </c>
      <c r="Z259" s="15">
        <f t="shared" si="153"/>
        <v>0</v>
      </c>
      <c r="AA259">
        <v>1</v>
      </c>
      <c r="AB259">
        <v>0</v>
      </c>
      <c r="AC259">
        <v>2</v>
      </c>
      <c r="AD259" s="13">
        <f t="shared" si="154"/>
        <v>0</v>
      </c>
      <c r="AE259" s="13">
        <f t="shared" si="155"/>
        <v>1</v>
      </c>
      <c r="AF259" s="13">
        <f t="shared" si="156"/>
        <v>1</v>
      </c>
      <c r="AI259" s="17" t="str">
        <f t="shared" si="157"/>
        <v xml:space="preserve"> </v>
      </c>
      <c r="AJ259">
        <v>2</v>
      </c>
      <c r="AK259">
        <v>1</v>
      </c>
      <c r="AL259" s="32">
        <f t="shared" si="158"/>
        <v>0.27272727272727271</v>
      </c>
      <c r="AM259">
        <v>1</v>
      </c>
      <c r="AN259">
        <v>2</v>
      </c>
      <c r="AO259" s="33">
        <f t="shared" si="159"/>
        <v>0.27272727272727271</v>
      </c>
      <c r="AP259">
        <v>4</v>
      </c>
      <c r="AQ259">
        <v>1</v>
      </c>
      <c r="AR259" s="33">
        <f t="shared" si="160"/>
        <v>0.45454545454545453</v>
      </c>
      <c r="AS259" s="33">
        <f t="shared" si="161"/>
        <v>0.5</v>
      </c>
      <c r="AU259">
        <v>3</v>
      </c>
      <c r="AV259">
        <v>4</v>
      </c>
      <c r="AW259">
        <v>5</v>
      </c>
      <c r="AX259" s="2">
        <v>26.4</v>
      </c>
      <c r="AZ259" s="2">
        <v>32.200000000000003</v>
      </c>
      <c r="BA259" s="2">
        <v>22.5</v>
      </c>
      <c r="BB259" s="21">
        <v>-0.89200000000000002</v>
      </c>
      <c r="BD259" s="21">
        <v>13.576000000000001</v>
      </c>
      <c r="BE259" s="2">
        <v>26.9</v>
      </c>
      <c r="BF259" s="2">
        <v>31.4</v>
      </c>
      <c r="BG259" s="2">
        <v>25.5</v>
      </c>
      <c r="BH259" s="21">
        <v>1.016</v>
      </c>
      <c r="BI259" s="21">
        <v>1.7330000000000001</v>
      </c>
      <c r="BJ259" t="s">
        <v>892</v>
      </c>
      <c r="BK259" s="2">
        <v>38.4</v>
      </c>
      <c r="BL259" t="s">
        <v>3130</v>
      </c>
      <c r="BM259" s="2">
        <v>36.1</v>
      </c>
      <c r="BN259" t="s">
        <v>3078</v>
      </c>
      <c r="BO259" s="2">
        <v>35.4</v>
      </c>
      <c r="BP259" t="s">
        <v>392</v>
      </c>
      <c r="BQ259" s="2">
        <v>94.1</v>
      </c>
      <c r="BR259" t="s">
        <v>1090</v>
      </c>
      <c r="BS259" s="2">
        <v>5.4</v>
      </c>
      <c r="BT259" s="32">
        <f t="shared" si="162"/>
        <v>0.2</v>
      </c>
      <c r="BU259" s="34">
        <f t="shared" si="163"/>
        <v>1</v>
      </c>
      <c r="BV259" s="35">
        <f t="shared" si="164"/>
        <v>1020</v>
      </c>
      <c r="BW259" s="32">
        <f t="shared" si="165"/>
        <v>0.2</v>
      </c>
      <c r="BX259" s="36">
        <f t="shared" si="166"/>
        <v>3.9430449068916906</v>
      </c>
      <c r="BY259" s="37">
        <f t="shared" si="167"/>
        <v>0</v>
      </c>
      <c r="BZ259" s="37">
        <f t="shared" si="168"/>
        <v>19.715224534458457</v>
      </c>
      <c r="CA259" s="37">
        <f t="shared" si="169"/>
        <v>31.544359255133525</v>
      </c>
      <c r="CB259" s="37">
        <f t="shared" si="170"/>
        <v>51.259583789591986</v>
      </c>
      <c r="CC259" s="37">
        <f t="shared" si="171"/>
        <v>67.031763417158743</v>
      </c>
      <c r="CD259" s="38">
        <f t="shared" si="172"/>
        <v>-15.772179627566757</v>
      </c>
      <c r="CE259" s="3">
        <v>1</v>
      </c>
      <c r="CF259" s="3">
        <v>0</v>
      </c>
      <c r="CG259" s="3">
        <v>4</v>
      </c>
      <c r="CH259" s="3">
        <v>8</v>
      </c>
      <c r="CI259" s="3">
        <v>5</v>
      </c>
      <c r="CJ259" s="3">
        <v>5</v>
      </c>
      <c r="CK259" s="3">
        <v>4</v>
      </c>
      <c r="CL259" s="3">
        <v>3</v>
      </c>
      <c r="CM259" s="20">
        <f t="shared" si="173"/>
        <v>-4.0191796275667571</v>
      </c>
      <c r="CN259" s="37">
        <f t="shared" si="174"/>
        <v>5.1179982940005679</v>
      </c>
      <c r="CO259" s="37">
        <f t="shared" si="175"/>
        <v>1.7059994313335229</v>
      </c>
      <c r="CP259" s="37">
        <f t="shared" si="176"/>
        <v>22.177992607335799</v>
      </c>
      <c r="CQ259" s="37">
        <f t="shared" si="177"/>
        <v>27.295990901336367</v>
      </c>
      <c r="CR259" s="37">
        <f t="shared" si="178"/>
        <v>40.943986352004544</v>
      </c>
      <c r="CS259" s="37">
        <f t="shared" si="179"/>
        <v>66.533977822007387</v>
      </c>
      <c r="CT259" s="22">
        <f t="shared" si="180"/>
        <v>9.8178118424360861</v>
      </c>
      <c r="CU259" s="35">
        <v>3</v>
      </c>
      <c r="CV259" s="35">
        <v>1</v>
      </c>
      <c r="CW259" s="35">
        <v>10</v>
      </c>
      <c r="CX259" s="35">
        <v>15</v>
      </c>
      <c r="CY259" s="35">
        <v>5</v>
      </c>
      <c r="CZ259" s="35">
        <v>15</v>
      </c>
      <c r="DA259" s="35">
        <v>8</v>
      </c>
      <c r="DB259" s="35">
        <v>6</v>
      </c>
      <c r="DC259">
        <v>0</v>
      </c>
      <c r="DD259">
        <v>0</v>
      </c>
      <c r="DE259" s="35">
        <f t="shared" si="181"/>
        <v>0</v>
      </c>
      <c r="DF259" s="36">
        <f t="shared" si="182"/>
        <v>0</v>
      </c>
      <c r="DG259" s="37">
        <f t="shared" si="183"/>
        <v>0</v>
      </c>
      <c r="DH259" s="37">
        <f t="shared" si="184"/>
        <v>0</v>
      </c>
      <c r="DI259" s="2">
        <v>9.4</v>
      </c>
      <c r="DJ259">
        <v>1</v>
      </c>
      <c r="DK259">
        <v>0</v>
      </c>
      <c r="DL259">
        <v>0</v>
      </c>
      <c r="DM259">
        <v>11</v>
      </c>
      <c r="DN259">
        <v>10</v>
      </c>
      <c r="DO259">
        <v>15.8</v>
      </c>
      <c r="DP259">
        <v>9</v>
      </c>
      <c r="DQ259">
        <v>9</v>
      </c>
      <c r="DR259">
        <v>15.6</v>
      </c>
      <c r="DS259">
        <v>4</v>
      </c>
      <c r="DT259">
        <v>6</v>
      </c>
      <c r="DU259">
        <v>-2.1</v>
      </c>
      <c r="DV259" s="39">
        <v>0.1</v>
      </c>
      <c r="DW259" s="39">
        <v>0.1</v>
      </c>
      <c r="DX259" s="39">
        <v>0</v>
      </c>
      <c r="DY259" s="39">
        <v>0.1</v>
      </c>
      <c r="DZ259" s="39">
        <v>0</v>
      </c>
      <c r="EA259" s="39">
        <v>0.1</v>
      </c>
    </row>
    <row r="260" spans="1:131" x14ac:dyDescent="0.2">
      <c r="A260" s="12" t="s">
        <v>258</v>
      </c>
      <c r="B260" s="12" t="s">
        <v>1367</v>
      </c>
      <c r="C260" t="s">
        <v>1366</v>
      </c>
      <c r="D260" t="s">
        <v>192</v>
      </c>
      <c r="E260" s="12" t="s">
        <v>178</v>
      </c>
      <c r="F260">
        <v>70</v>
      </c>
      <c r="G260">
        <v>1</v>
      </c>
      <c r="H260">
        <v>19</v>
      </c>
      <c r="I260" s="31">
        <f t="shared" si="148"/>
        <v>20</v>
      </c>
      <c r="J260">
        <v>6</v>
      </c>
      <c r="K260">
        <v>12</v>
      </c>
      <c r="L260" s="16">
        <f t="shared" si="149"/>
        <v>0.96398446913913405</v>
      </c>
      <c r="M260" s="15">
        <v>1</v>
      </c>
      <c r="N260" s="15">
        <v>6</v>
      </c>
      <c r="O260" s="15">
        <v>9</v>
      </c>
      <c r="P260">
        <v>60</v>
      </c>
      <c r="Q260">
        <v>26</v>
      </c>
      <c r="R260">
        <v>48</v>
      </c>
      <c r="S260" s="13">
        <f t="shared" si="150"/>
        <v>1.6666666666666666E-2</v>
      </c>
      <c r="T260" s="13">
        <f t="shared" si="151"/>
        <v>7.462686567164179E-3</v>
      </c>
      <c r="U260" s="2">
        <v>1244.8333333333001</v>
      </c>
      <c r="V260" s="2">
        <v>17.7833333333</v>
      </c>
      <c r="W260">
        <v>16.899999999999999</v>
      </c>
      <c r="X260">
        <v>30.7</v>
      </c>
      <c r="Y260" s="32">
        <f t="shared" si="152"/>
        <v>0.3550420168067227</v>
      </c>
      <c r="Z260" s="15">
        <f t="shared" si="153"/>
        <v>67.527272727272731</v>
      </c>
      <c r="AA260">
        <v>84</v>
      </c>
      <c r="AB260">
        <v>37</v>
      </c>
      <c r="AC260">
        <v>71</v>
      </c>
      <c r="AD260" s="13">
        <f t="shared" si="154"/>
        <v>1.8181818181818181E-2</v>
      </c>
      <c r="AE260" s="13">
        <f t="shared" si="155"/>
        <v>0.27272727272727271</v>
      </c>
      <c r="AF260" s="13">
        <f t="shared" si="156"/>
        <v>0.29090909090909089</v>
      </c>
      <c r="AI260" s="17" t="str">
        <f t="shared" si="157"/>
        <v xml:space="preserve"> </v>
      </c>
      <c r="AJ260">
        <v>191</v>
      </c>
      <c r="AK260">
        <v>213</v>
      </c>
      <c r="AL260" s="32">
        <f t="shared" si="158"/>
        <v>0.31513260530421217</v>
      </c>
      <c r="AM260">
        <v>208</v>
      </c>
      <c r="AN260">
        <v>208</v>
      </c>
      <c r="AO260" s="33">
        <f t="shared" si="159"/>
        <v>0.32449297971918878</v>
      </c>
      <c r="AP260">
        <v>220</v>
      </c>
      <c r="AQ260">
        <v>242</v>
      </c>
      <c r="AR260" s="33">
        <f t="shared" si="160"/>
        <v>0.36037441497659906</v>
      </c>
      <c r="AS260" s="33">
        <f t="shared" si="161"/>
        <v>0.49268292682926829</v>
      </c>
      <c r="AT260">
        <v>3</v>
      </c>
      <c r="AU260">
        <v>460</v>
      </c>
      <c r="AV260">
        <v>473</v>
      </c>
      <c r="AW260">
        <v>373</v>
      </c>
      <c r="AX260" s="2">
        <v>29.4</v>
      </c>
      <c r="AY260" s="3">
        <v>2</v>
      </c>
      <c r="AZ260" s="2">
        <v>33.299999999999997</v>
      </c>
      <c r="BA260" s="2">
        <v>26.8</v>
      </c>
      <c r="BB260" s="21">
        <v>1.3940000000000001</v>
      </c>
      <c r="BC260">
        <v>1</v>
      </c>
      <c r="BD260" s="21">
        <v>1.65</v>
      </c>
      <c r="BE260" s="2">
        <v>26.9</v>
      </c>
      <c r="BF260" s="2">
        <v>31.7</v>
      </c>
      <c r="BG260" s="2">
        <v>25.3</v>
      </c>
      <c r="BH260" s="21">
        <v>-1.165</v>
      </c>
      <c r="BI260" s="21">
        <v>-0.98699999999999999</v>
      </c>
      <c r="BJ260" t="s">
        <v>880</v>
      </c>
      <c r="BK260" s="2">
        <v>35.9</v>
      </c>
      <c r="BL260" t="s">
        <v>3690</v>
      </c>
      <c r="BM260" s="2">
        <v>31.7</v>
      </c>
      <c r="BN260" t="s">
        <v>2808</v>
      </c>
      <c r="BO260" s="2">
        <v>31.5</v>
      </c>
      <c r="BP260" t="s">
        <v>2280</v>
      </c>
      <c r="BQ260" s="2">
        <v>83.8</v>
      </c>
      <c r="BR260" t="s">
        <v>361</v>
      </c>
      <c r="BS260" s="2">
        <v>4.5</v>
      </c>
      <c r="BT260" s="32">
        <f t="shared" si="162"/>
        <v>8.8852988691437804E-2</v>
      </c>
      <c r="BU260" s="34">
        <f t="shared" si="163"/>
        <v>0.92991452991452994</v>
      </c>
      <c r="BV260" s="35">
        <f t="shared" si="164"/>
        <v>938.79982878367366</v>
      </c>
      <c r="BW260" s="32">
        <f t="shared" si="165"/>
        <v>1.8767518605967745E-2</v>
      </c>
      <c r="BX260" s="36">
        <f t="shared" si="166"/>
        <v>2.6509572901375171</v>
      </c>
      <c r="BY260" s="37">
        <f t="shared" si="167"/>
        <v>1.9761681617388764</v>
      </c>
      <c r="BZ260" s="37">
        <f t="shared" si="168"/>
        <v>29.835319319911328</v>
      </c>
      <c r="CA260" s="37">
        <f t="shared" si="169"/>
        <v>28.19654572237177</v>
      </c>
      <c r="CB260" s="37">
        <f t="shared" si="170"/>
        <v>54.947114741032173</v>
      </c>
      <c r="CC260" s="37">
        <f t="shared" si="171"/>
        <v>55.573704645973763</v>
      </c>
      <c r="CD260" s="38">
        <f t="shared" si="172"/>
        <v>-0.62658990494158928</v>
      </c>
      <c r="CE260" s="3">
        <v>55</v>
      </c>
      <c r="CF260" s="3">
        <v>41</v>
      </c>
      <c r="CG260" s="3">
        <v>564</v>
      </c>
      <c r="CH260" s="3">
        <v>544</v>
      </c>
      <c r="CI260" s="3">
        <v>237</v>
      </c>
      <c r="CJ260" s="3">
        <v>259</v>
      </c>
      <c r="CK260" s="3">
        <v>309</v>
      </c>
      <c r="CL260" s="3">
        <v>284</v>
      </c>
      <c r="CM260" s="20">
        <f t="shared" si="173"/>
        <v>2.0960198511559724</v>
      </c>
      <c r="CN260" s="37">
        <f t="shared" si="174"/>
        <v>3.2945556072591904</v>
      </c>
      <c r="CO260" s="37">
        <f t="shared" si="175"/>
        <v>2.2615169846440204</v>
      </c>
      <c r="CP260" s="37">
        <f t="shared" si="176"/>
        <v>30.684039087947884</v>
      </c>
      <c r="CQ260" s="37">
        <f t="shared" si="177"/>
        <v>27.55700325732899</v>
      </c>
      <c r="CR260" s="37">
        <f t="shared" si="178"/>
        <v>55.78408562121917</v>
      </c>
      <c r="CS260" s="37">
        <f t="shared" si="179"/>
        <v>55.476966030711957</v>
      </c>
      <c r="CT260" s="22">
        <f t="shared" si="180"/>
        <v>-0.93370949544880233</v>
      </c>
      <c r="CU260" s="35">
        <v>118</v>
      </c>
      <c r="CV260" s="35">
        <v>81</v>
      </c>
      <c r="CW260" s="35">
        <v>981</v>
      </c>
      <c r="CX260" s="35">
        <v>906</v>
      </c>
      <c r="CY260" s="35">
        <v>419</v>
      </c>
      <c r="CZ260" s="35">
        <v>491</v>
      </c>
      <c r="DA260" s="35">
        <v>509</v>
      </c>
      <c r="DB260" s="35">
        <v>480</v>
      </c>
      <c r="DC260">
        <v>6</v>
      </c>
      <c r="DD260">
        <v>1</v>
      </c>
      <c r="DE260" s="35">
        <f t="shared" si="181"/>
        <v>-5</v>
      </c>
      <c r="DF260" s="36">
        <f t="shared" si="182"/>
        <v>0.28919534074227454</v>
      </c>
      <c r="DG260" s="37">
        <f t="shared" si="183"/>
        <v>4.8199223457045762E-2</v>
      </c>
      <c r="DH260" s="37">
        <f t="shared" si="184"/>
        <v>-0.24099611728522879</v>
      </c>
      <c r="DI260" s="2">
        <v>661.2</v>
      </c>
      <c r="DJ260">
        <v>24</v>
      </c>
      <c r="DK260">
        <v>21</v>
      </c>
      <c r="DL260">
        <v>-11.7</v>
      </c>
      <c r="DM260">
        <v>588</v>
      </c>
      <c r="DN260">
        <v>618</v>
      </c>
      <c r="DO260">
        <v>-1.8</v>
      </c>
      <c r="DP260">
        <v>443</v>
      </c>
      <c r="DQ260">
        <v>447</v>
      </c>
      <c r="DR260">
        <v>-1.4</v>
      </c>
      <c r="DS260">
        <v>311</v>
      </c>
      <c r="DT260">
        <v>320</v>
      </c>
      <c r="DU260">
        <v>-5</v>
      </c>
      <c r="DV260" s="39">
        <v>1.8</v>
      </c>
      <c r="DW260" s="39">
        <v>1.8</v>
      </c>
      <c r="DX260" s="39">
        <v>0.7</v>
      </c>
      <c r="DY260" s="39">
        <v>1.7000000000000002</v>
      </c>
      <c r="DZ260" s="39">
        <v>-2.2000000000000002</v>
      </c>
      <c r="EA260" s="39">
        <v>2</v>
      </c>
    </row>
    <row r="261" spans="1:131" x14ac:dyDescent="0.2">
      <c r="A261" s="12" t="s">
        <v>347</v>
      </c>
      <c r="B261" s="12" t="s">
        <v>1371</v>
      </c>
      <c r="C261" t="s">
        <v>1370</v>
      </c>
      <c r="D261" t="s">
        <v>112</v>
      </c>
      <c r="E261" s="12" t="s">
        <v>178</v>
      </c>
      <c r="F261">
        <v>79</v>
      </c>
      <c r="G261">
        <v>4</v>
      </c>
      <c r="H261">
        <v>11</v>
      </c>
      <c r="I261" s="31">
        <f t="shared" si="148"/>
        <v>15</v>
      </c>
      <c r="J261">
        <v>6</v>
      </c>
      <c r="K261">
        <v>5</v>
      </c>
      <c r="L261" s="16">
        <f t="shared" si="149"/>
        <v>0.70614080970814685</v>
      </c>
      <c r="M261" s="15">
        <v>4</v>
      </c>
      <c r="N261" s="15">
        <v>5</v>
      </c>
      <c r="O261" s="15">
        <v>5</v>
      </c>
      <c r="P261">
        <v>71</v>
      </c>
      <c r="Q261">
        <v>45</v>
      </c>
      <c r="R261">
        <v>65</v>
      </c>
      <c r="S261" s="13">
        <f t="shared" si="150"/>
        <v>5.6338028169014086E-2</v>
      </c>
      <c r="T261" s="13">
        <f t="shared" si="151"/>
        <v>2.2099447513812154E-2</v>
      </c>
      <c r="U261" s="2">
        <v>1274.5333333333001</v>
      </c>
      <c r="V261" s="2">
        <v>16.133333333300001</v>
      </c>
      <c r="W261">
        <v>15.55</v>
      </c>
      <c r="X261">
        <v>33.01</v>
      </c>
      <c r="Y261" s="32">
        <f t="shared" si="152"/>
        <v>0.32022240527182866</v>
      </c>
      <c r="Z261" s="15">
        <f t="shared" si="153"/>
        <v>70</v>
      </c>
      <c r="AA261">
        <v>92</v>
      </c>
      <c r="AB261">
        <v>242</v>
      </c>
      <c r="AC261">
        <v>85</v>
      </c>
      <c r="AD261" s="13">
        <f t="shared" si="154"/>
        <v>7.8431372549019607E-2</v>
      </c>
      <c r="AE261" s="13">
        <f t="shared" si="155"/>
        <v>0.19607843137254902</v>
      </c>
      <c r="AF261" s="13">
        <f t="shared" si="156"/>
        <v>0.27450980392156865</v>
      </c>
      <c r="AI261" s="17" t="str">
        <f t="shared" si="157"/>
        <v xml:space="preserve"> </v>
      </c>
      <c r="AJ261">
        <v>169</v>
      </c>
      <c r="AK261">
        <v>198</v>
      </c>
      <c r="AL261" s="32">
        <f t="shared" si="158"/>
        <v>0.27719033232628398</v>
      </c>
      <c r="AM261">
        <v>257</v>
      </c>
      <c r="AN261">
        <v>242</v>
      </c>
      <c r="AO261" s="33">
        <f t="shared" si="159"/>
        <v>0.37688821752265861</v>
      </c>
      <c r="AP261">
        <v>229</v>
      </c>
      <c r="AQ261">
        <v>229</v>
      </c>
      <c r="AR261" s="33">
        <f t="shared" si="160"/>
        <v>0.34592145015105741</v>
      </c>
      <c r="AS261" s="33">
        <f t="shared" si="161"/>
        <v>0.4237875288683603</v>
      </c>
      <c r="AT261">
        <v>5</v>
      </c>
      <c r="AU261">
        <v>490</v>
      </c>
      <c r="AV261">
        <v>525</v>
      </c>
      <c r="AW261">
        <v>424</v>
      </c>
      <c r="AX261" s="2">
        <v>28.5</v>
      </c>
      <c r="AY261" s="3">
        <v>4</v>
      </c>
      <c r="AZ261" s="2">
        <v>33.200000000000003</v>
      </c>
      <c r="BA261" s="2">
        <v>25.3</v>
      </c>
      <c r="BB261" s="21">
        <v>-6.8000000000000005E-2</v>
      </c>
      <c r="BC261">
        <v>4</v>
      </c>
      <c r="BD261" s="21">
        <v>-0.17200000000000001</v>
      </c>
      <c r="BE261" s="2">
        <v>28.2</v>
      </c>
      <c r="BF261" s="2">
        <v>32.1</v>
      </c>
      <c r="BG261" s="2">
        <v>26.9</v>
      </c>
      <c r="BH261" s="21">
        <v>2.2240000000000002</v>
      </c>
      <c r="BI261" s="21">
        <v>-14.369</v>
      </c>
      <c r="BJ261" t="s">
        <v>2009</v>
      </c>
      <c r="BK261" s="2">
        <v>33.1</v>
      </c>
      <c r="BL261" t="s">
        <v>3537</v>
      </c>
      <c r="BM261" s="2">
        <v>32</v>
      </c>
      <c r="BN261" t="s">
        <v>2288</v>
      </c>
      <c r="BO261" s="2">
        <v>30.9</v>
      </c>
      <c r="BP261" t="s">
        <v>1428</v>
      </c>
      <c r="BQ261" s="2">
        <v>50.5</v>
      </c>
      <c r="BR261" t="s">
        <v>2972</v>
      </c>
      <c r="BS261" s="2">
        <v>17.2</v>
      </c>
      <c r="BT261" s="32">
        <f t="shared" si="162"/>
        <v>8.5714285714285715E-2</v>
      </c>
      <c r="BU261" s="34">
        <f t="shared" si="163"/>
        <v>0.91095890410958902</v>
      </c>
      <c r="BV261" s="35">
        <f t="shared" si="164"/>
        <v>919.53033268101763</v>
      </c>
      <c r="BW261" s="32">
        <f t="shared" si="165"/>
        <v>-3.3268101761252666E-3</v>
      </c>
      <c r="BX261" s="36">
        <f t="shared" si="166"/>
        <v>2.4008787530125972</v>
      </c>
      <c r="BY261" s="37">
        <f t="shared" si="167"/>
        <v>3.0599435087415454</v>
      </c>
      <c r="BZ261" s="37">
        <f t="shared" si="168"/>
        <v>28.010252118480299</v>
      </c>
      <c r="CA261" s="37">
        <f t="shared" si="169"/>
        <v>34.365519405866593</v>
      </c>
      <c r="CB261" s="37">
        <f t="shared" si="170"/>
        <v>53.713777591909285</v>
      </c>
      <c r="CC261" s="37">
        <f t="shared" si="171"/>
        <v>63.176064442017747</v>
      </c>
      <c r="CD261" s="38">
        <f t="shared" si="172"/>
        <v>-9.4622868501084625</v>
      </c>
      <c r="CE261" s="3">
        <v>51</v>
      </c>
      <c r="CF261" s="3">
        <v>65</v>
      </c>
      <c r="CG261" s="3">
        <v>544</v>
      </c>
      <c r="CH261" s="3">
        <v>665</v>
      </c>
      <c r="CI261" s="3">
        <v>242</v>
      </c>
      <c r="CJ261" s="3">
        <v>300</v>
      </c>
      <c r="CK261" s="3">
        <v>312</v>
      </c>
      <c r="CL261" s="3">
        <v>304</v>
      </c>
      <c r="CM261" s="20">
        <f t="shared" si="173"/>
        <v>6.4738124570508901</v>
      </c>
      <c r="CN261" s="37">
        <f t="shared" si="174"/>
        <v>2.461854673880949</v>
      </c>
      <c r="CO261" s="37">
        <f t="shared" si="175"/>
        <v>2.3007987606364009</v>
      </c>
      <c r="CP261" s="37">
        <f t="shared" si="176"/>
        <v>26.45918574731861</v>
      </c>
      <c r="CQ261" s="37">
        <f t="shared" si="177"/>
        <v>34.696045310396926</v>
      </c>
      <c r="CR261" s="37">
        <f t="shared" si="178"/>
        <v>49.651237254533534</v>
      </c>
      <c r="CS261" s="37">
        <f t="shared" si="179"/>
        <v>67.505435637072011</v>
      </c>
      <c r="CT261" s="22">
        <f t="shared" si="180"/>
        <v>8.3919115324300151</v>
      </c>
      <c r="CU261" s="35">
        <v>107</v>
      </c>
      <c r="CV261" s="35">
        <v>100</v>
      </c>
      <c r="CW261" s="35">
        <v>1043</v>
      </c>
      <c r="CX261" s="35">
        <v>1408</v>
      </c>
      <c r="CY261" s="35">
        <v>452</v>
      </c>
      <c r="CZ261" s="35">
        <v>713</v>
      </c>
      <c r="DA261" s="35">
        <v>713</v>
      </c>
      <c r="DB261" s="35">
        <v>556</v>
      </c>
      <c r="DC261">
        <v>13</v>
      </c>
      <c r="DD261">
        <v>9</v>
      </c>
      <c r="DE261" s="35">
        <f t="shared" si="181"/>
        <v>-4</v>
      </c>
      <c r="DF261" s="36">
        <f t="shared" si="182"/>
        <v>0.61198870174830911</v>
      </c>
      <c r="DG261" s="37">
        <f t="shared" si="183"/>
        <v>0.42368448582575241</v>
      </c>
      <c r="DH261" s="37">
        <f t="shared" si="184"/>
        <v>-0.18830421592255664</v>
      </c>
      <c r="DI261" s="2">
        <v>739</v>
      </c>
      <c r="DJ261">
        <v>30</v>
      </c>
      <c r="DK261">
        <v>39</v>
      </c>
      <c r="DL261">
        <v>-8.9</v>
      </c>
      <c r="DM261">
        <v>626</v>
      </c>
      <c r="DN261">
        <v>789</v>
      </c>
      <c r="DO261">
        <v>2.5</v>
      </c>
      <c r="DP261">
        <v>461</v>
      </c>
      <c r="DQ261">
        <v>599</v>
      </c>
      <c r="DR261">
        <v>2.2999999999999998</v>
      </c>
      <c r="DS261">
        <v>330</v>
      </c>
      <c r="DT261">
        <v>421</v>
      </c>
      <c r="DU261">
        <v>0.7</v>
      </c>
      <c r="DV261" s="39">
        <v>-10.7</v>
      </c>
      <c r="DW261" s="39">
        <v>-10.7</v>
      </c>
      <c r="DX261" s="39">
        <v>0.1</v>
      </c>
      <c r="DY261" s="39">
        <v>-0.9</v>
      </c>
      <c r="DZ261" s="39">
        <v>7.9</v>
      </c>
      <c r="EA261" s="39">
        <v>-3.6</v>
      </c>
    </row>
    <row r="262" spans="1:131" x14ac:dyDescent="0.2">
      <c r="A262" s="12" t="s">
        <v>1376</v>
      </c>
      <c r="B262" s="12" t="s">
        <v>1377</v>
      </c>
      <c r="C262" t="s">
        <v>1375</v>
      </c>
      <c r="D262" t="s">
        <v>122</v>
      </c>
      <c r="E262" s="12" t="s">
        <v>546</v>
      </c>
      <c r="F262">
        <v>54</v>
      </c>
      <c r="G262">
        <v>9</v>
      </c>
      <c r="H262">
        <v>15</v>
      </c>
      <c r="I262" s="31">
        <f t="shared" si="148"/>
        <v>24</v>
      </c>
      <c r="J262">
        <v>12</v>
      </c>
      <c r="K262">
        <v>2</v>
      </c>
      <c r="L262" s="16">
        <f t="shared" si="149"/>
        <v>1.8486028499293146</v>
      </c>
      <c r="M262" s="15">
        <v>9</v>
      </c>
      <c r="N262" s="15">
        <v>11</v>
      </c>
      <c r="O262" s="15">
        <v>2</v>
      </c>
      <c r="P262">
        <v>105</v>
      </c>
      <c r="Q262">
        <v>36</v>
      </c>
      <c r="R262">
        <v>33</v>
      </c>
      <c r="S262" s="13">
        <f t="shared" si="150"/>
        <v>8.5714285714285715E-2</v>
      </c>
      <c r="T262" s="13">
        <f t="shared" si="151"/>
        <v>5.1724137931034482E-2</v>
      </c>
      <c r="U262" s="2">
        <v>778.96666666670001</v>
      </c>
      <c r="V262" s="2">
        <v>14.416666666699999</v>
      </c>
      <c r="W262">
        <v>13.71</v>
      </c>
      <c r="X262">
        <v>34.19</v>
      </c>
      <c r="Y262" s="32">
        <f t="shared" si="152"/>
        <v>0.28622129436325683</v>
      </c>
      <c r="Z262" s="15">
        <f t="shared" si="153"/>
        <v>135.66666666666669</v>
      </c>
      <c r="AA262">
        <v>19</v>
      </c>
      <c r="AB262">
        <v>61</v>
      </c>
      <c r="AC262">
        <v>45</v>
      </c>
      <c r="AD262" s="13">
        <f t="shared" si="154"/>
        <v>0.25</v>
      </c>
      <c r="AE262" s="13">
        <f t="shared" si="155"/>
        <v>0.3611111111111111</v>
      </c>
      <c r="AF262" s="13">
        <f t="shared" si="156"/>
        <v>0.61111111111111116</v>
      </c>
      <c r="AG262">
        <v>79</v>
      </c>
      <c r="AH262">
        <v>72</v>
      </c>
      <c r="AI262" s="17">
        <f t="shared" si="157"/>
        <v>0.52317880794701987</v>
      </c>
      <c r="AJ262">
        <v>143</v>
      </c>
      <c r="AK262">
        <v>118</v>
      </c>
      <c r="AL262" s="32">
        <f t="shared" si="158"/>
        <v>0.33808290155440412</v>
      </c>
      <c r="AM262">
        <v>120</v>
      </c>
      <c r="AN262">
        <v>104</v>
      </c>
      <c r="AO262" s="33">
        <f t="shared" si="159"/>
        <v>0.29015544041450775</v>
      </c>
      <c r="AP262">
        <v>136</v>
      </c>
      <c r="AQ262">
        <v>151</v>
      </c>
      <c r="AR262" s="33">
        <f t="shared" si="160"/>
        <v>0.37176165803108807</v>
      </c>
      <c r="AS262" s="33">
        <f t="shared" si="161"/>
        <v>0.53814432989690719</v>
      </c>
      <c r="AT262">
        <v>11</v>
      </c>
      <c r="AU262">
        <v>319</v>
      </c>
      <c r="AV262">
        <v>235</v>
      </c>
      <c r="AW262">
        <v>227</v>
      </c>
      <c r="AX262" s="2">
        <v>29.4</v>
      </c>
      <c r="AY262" s="3">
        <v>3</v>
      </c>
      <c r="AZ262" s="2">
        <v>33.5</v>
      </c>
      <c r="BA262" s="2">
        <v>26.7</v>
      </c>
      <c r="BB262" s="21">
        <v>0.95100000000000007</v>
      </c>
      <c r="BC262">
        <v>3</v>
      </c>
      <c r="BD262" s="21">
        <v>6.0000000000000001E-3</v>
      </c>
      <c r="BE262" s="2">
        <v>30.2</v>
      </c>
      <c r="BF262" s="2">
        <v>33.4</v>
      </c>
      <c r="BG262" s="2">
        <v>26.9</v>
      </c>
      <c r="BH262" s="21">
        <v>0.64200000000000002</v>
      </c>
      <c r="BI262" s="21">
        <v>2.5220000000000002</v>
      </c>
      <c r="BJ262" t="s">
        <v>2648</v>
      </c>
      <c r="BK262" s="2">
        <v>42.4</v>
      </c>
      <c r="BL262" t="s">
        <v>185</v>
      </c>
      <c r="BM262" s="2">
        <v>26.7</v>
      </c>
      <c r="BN262" t="s">
        <v>2215</v>
      </c>
      <c r="BO262" s="2">
        <v>25.5</v>
      </c>
      <c r="BP262" t="s">
        <v>2107</v>
      </c>
      <c r="BQ262" s="2">
        <v>40.799999999999997</v>
      </c>
      <c r="BR262" t="s">
        <v>2909</v>
      </c>
      <c r="BS262" s="2">
        <v>35.799999999999997</v>
      </c>
      <c r="BT262" s="32">
        <f t="shared" si="162"/>
        <v>8.8452088452088448E-2</v>
      </c>
      <c r="BU262" s="34">
        <f t="shared" si="163"/>
        <v>0.92708333333333337</v>
      </c>
      <c r="BV262" s="35">
        <f t="shared" si="164"/>
        <v>935.92854217854222</v>
      </c>
      <c r="BW262" s="32">
        <f t="shared" si="165"/>
        <v>1.5535421785421819E-2</v>
      </c>
      <c r="BX262" s="36">
        <f t="shared" si="166"/>
        <v>2.7745664739820244</v>
      </c>
      <c r="BY262" s="37">
        <f t="shared" si="167"/>
        <v>2.1579961464304631</v>
      </c>
      <c r="BZ262" s="37">
        <f t="shared" si="168"/>
        <v>31.368015414185663</v>
      </c>
      <c r="CA262" s="37">
        <f t="shared" si="169"/>
        <v>29.595375722474923</v>
      </c>
      <c r="CB262" s="37">
        <f t="shared" si="170"/>
        <v>52.177263969050841</v>
      </c>
      <c r="CC262" s="37">
        <f t="shared" si="171"/>
        <v>49.325626204124873</v>
      </c>
      <c r="CD262" s="38">
        <f t="shared" si="172"/>
        <v>2.8516377649259681</v>
      </c>
      <c r="CE262" s="3">
        <v>36</v>
      </c>
      <c r="CF262" s="3">
        <v>28</v>
      </c>
      <c r="CG262" s="3">
        <v>371</v>
      </c>
      <c r="CH262" s="3">
        <v>356</v>
      </c>
      <c r="CI262" s="3">
        <v>125</v>
      </c>
      <c r="CJ262" s="3">
        <v>126</v>
      </c>
      <c r="CK262" s="3">
        <v>130</v>
      </c>
      <c r="CL262" s="3">
        <v>145</v>
      </c>
      <c r="CM262" s="20">
        <f t="shared" si="173"/>
        <v>-0.66982615259980527</v>
      </c>
      <c r="CN262" s="37">
        <f t="shared" si="174"/>
        <v>2.1448766695914987</v>
      </c>
      <c r="CO262" s="37">
        <f t="shared" si="175"/>
        <v>2.5023561145234154</v>
      </c>
      <c r="CP262" s="37">
        <f t="shared" si="176"/>
        <v>28.143381755549061</v>
      </c>
      <c r="CQ262" s="37">
        <f t="shared" si="177"/>
        <v>28.110883624191612</v>
      </c>
      <c r="CR262" s="37">
        <f t="shared" si="178"/>
        <v>49.754639108251283</v>
      </c>
      <c r="CS262" s="37">
        <f t="shared" si="179"/>
        <v>49.202170875174687</v>
      </c>
      <c r="CT262" s="22">
        <f t="shared" si="180"/>
        <v>2.2991695318493726</v>
      </c>
      <c r="CU262" s="35">
        <v>66</v>
      </c>
      <c r="CV262" s="35">
        <v>77</v>
      </c>
      <c r="CW262" s="35">
        <v>800</v>
      </c>
      <c r="CX262" s="35">
        <v>788</v>
      </c>
      <c r="CY262" s="35">
        <v>314</v>
      </c>
      <c r="CZ262" s="35">
        <v>274</v>
      </c>
      <c r="DA262" s="35">
        <v>375</v>
      </c>
      <c r="DB262" s="35">
        <v>351</v>
      </c>
      <c r="DC262">
        <v>9</v>
      </c>
      <c r="DD262">
        <v>8</v>
      </c>
      <c r="DE262" s="35">
        <f t="shared" si="181"/>
        <v>-1</v>
      </c>
      <c r="DF262" s="36">
        <f t="shared" si="182"/>
        <v>0.6936416184955061</v>
      </c>
      <c r="DG262" s="37">
        <f t="shared" si="183"/>
        <v>0.61657032755156094</v>
      </c>
      <c r="DH262" s="37">
        <f t="shared" si="184"/>
        <v>-7.7071290943945117E-2</v>
      </c>
      <c r="DI262" s="2">
        <v>475.4</v>
      </c>
      <c r="DJ262">
        <v>23</v>
      </c>
      <c r="DK262">
        <v>17</v>
      </c>
      <c r="DL262">
        <v>3.6</v>
      </c>
      <c r="DM262">
        <v>400</v>
      </c>
      <c r="DN262">
        <v>390</v>
      </c>
      <c r="DO262">
        <v>-0.4</v>
      </c>
      <c r="DP262">
        <v>316</v>
      </c>
      <c r="DQ262">
        <v>320</v>
      </c>
      <c r="DR262">
        <v>-1.9</v>
      </c>
      <c r="DS262">
        <v>243</v>
      </c>
      <c r="DT262">
        <v>252</v>
      </c>
      <c r="DU262">
        <v>-1.6</v>
      </c>
      <c r="DV262" s="39">
        <v>0.60000000000000009</v>
      </c>
      <c r="DW262" s="39">
        <v>0.60000000000000009</v>
      </c>
      <c r="DX262" s="39">
        <v>-0.1</v>
      </c>
      <c r="DY262" s="39">
        <v>0</v>
      </c>
      <c r="DZ262" s="39">
        <v>-0.4</v>
      </c>
      <c r="EA262" s="39">
        <v>0</v>
      </c>
    </row>
    <row r="263" spans="1:131" x14ac:dyDescent="0.2">
      <c r="A263" s="12" t="s">
        <v>1380</v>
      </c>
      <c r="B263" s="12" t="s">
        <v>1381</v>
      </c>
      <c r="C263" t="s">
        <v>1379</v>
      </c>
      <c r="D263" t="s">
        <v>684</v>
      </c>
      <c r="E263" s="12" t="s">
        <v>170</v>
      </c>
      <c r="F263">
        <v>33</v>
      </c>
      <c r="G263">
        <v>0</v>
      </c>
      <c r="H263">
        <v>2</v>
      </c>
      <c r="I263" s="31">
        <f t="shared" si="148"/>
        <v>2</v>
      </c>
      <c r="J263">
        <v>2</v>
      </c>
      <c r="K263">
        <v>0</v>
      </c>
      <c r="L263" s="16">
        <f t="shared" si="149"/>
        <v>0.43905116165614505</v>
      </c>
      <c r="M263" s="15">
        <v>0</v>
      </c>
      <c r="N263" s="15">
        <v>2</v>
      </c>
      <c r="O263" s="15">
        <v>0</v>
      </c>
      <c r="P263">
        <v>20</v>
      </c>
      <c r="Q263">
        <v>11</v>
      </c>
      <c r="R263">
        <v>8</v>
      </c>
      <c r="S263" s="13">
        <f t="shared" si="150"/>
        <v>0</v>
      </c>
      <c r="T263" s="13">
        <f t="shared" si="151"/>
        <v>0</v>
      </c>
      <c r="U263" s="2">
        <v>273.31666666669997</v>
      </c>
      <c r="V263" s="2">
        <v>8.2666666667000008</v>
      </c>
      <c r="W263">
        <v>8.27</v>
      </c>
      <c r="X263">
        <v>38.35</v>
      </c>
      <c r="Y263" s="32">
        <f t="shared" si="152"/>
        <v>0.17739167739167735</v>
      </c>
      <c r="Z263" s="15">
        <f t="shared" si="153"/>
        <v>116.99999999999999</v>
      </c>
      <c r="AA263">
        <v>15</v>
      </c>
      <c r="AB263">
        <v>57</v>
      </c>
      <c r="AC263">
        <v>27</v>
      </c>
      <c r="AD263" s="13">
        <f t="shared" si="154"/>
        <v>0</v>
      </c>
      <c r="AE263" s="13">
        <f t="shared" si="155"/>
        <v>1</v>
      </c>
      <c r="AF263" s="13">
        <f t="shared" si="156"/>
        <v>1</v>
      </c>
      <c r="AG263">
        <v>80</v>
      </c>
      <c r="AH263">
        <v>82</v>
      </c>
      <c r="AI263" s="17">
        <f t="shared" si="157"/>
        <v>0.49382716049382713</v>
      </c>
      <c r="AJ263">
        <v>33</v>
      </c>
      <c r="AK263">
        <v>30</v>
      </c>
      <c r="AL263" s="32">
        <f t="shared" si="158"/>
        <v>0.33510638297872342</v>
      </c>
      <c r="AM263">
        <v>22</v>
      </c>
      <c r="AN263">
        <v>30</v>
      </c>
      <c r="AO263" s="33">
        <f t="shared" si="159"/>
        <v>0.27659574468085107</v>
      </c>
      <c r="AP263">
        <v>36</v>
      </c>
      <c r="AQ263">
        <v>37</v>
      </c>
      <c r="AR263" s="33">
        <f t="shared" si="160"/>
        <v>0.38829787234042551</v>
      </c>
      <c r="AS263" s="33">
        <f t="shared" si="161"/>
        <v>0.54782608695652169</v>
      </c>
      <c r="AT263">
        <v>7</v>
      </c>
      <c r="AU263">
        <v>106</v>
      </c>
      <c r="AV263">
        <v>100</v>
      </c>
      <c r="AW263">
        <v>64</v>
      </c>
      <c r="AX263" s="2">
        <v>26.5</v>
      </c>
      <c r="AY263" s="3">
        <v>14</v>
      </c>
      <c r="AZ263" s="2">
        <v>31.7</v>
      </c>
      <c r="BA263" s="2">
        <v>22.9</v>
      </c>
      <c r="BB263" s="21">
        <v>-0.94100000000000006</v>
      </c>
      <c r="BC263">
        <v>14</v>
      </c>
      <c r="BD263" s="21">
        <v>-0.59299999999999997</v>
      </c>
      <c r="BE263" s="2">
        <v>25.7</v>
      </c>
      <c r="BF263" s="2">
        <v>33.1</v>
      </c>
      <c r="BG263" s="2">
        <v>18.3</v>
      </c>
      <c r="BH263" s="21">
        <v>-3.577</v>
      </c>
      <c r="BI263" s="21">
        <v>11.423</v>
      </c>
      <c r="BJ263" t="s">
        <v>2637</v>
      </c>
      <c r="BK263" s="2">
        <v>56.9</v>
      </c>
      <c r="BL263" t="s">
        <v>853</v>
      </c>
      <c r="BM263" s="2">
        <v>53.9</v>
      </c>
      <c r="BN263" t="s">
        <v>1390</v>
      </c>
      <c r="BO263" s="2">
        <v>20.2</v>
      </c>
      <c r="BP263" t="s">
        <v>2949</v>
      </c>
      <c r="BQ263" s="2">
        <v>37.700000000000003</v>
      </c>
      <c r="BR263" t="s">
        <v>3595</v>
      </c>
      <c r="BS263" s="2">
        <v>34.799999999999997</v>
      </c>
      <c r="BT263" s="32">
        <f t="shared" si="162"/>
        <v>1.7094017094017096E-2</v>
      </c>
      <c r="BU263" s="34">
        <f t="shared" si="163"/>
        <v>0.94230769230769229</v>
      </c>
      <c r="BV263" s="35">
        <f t="shared" si="164"/>
        <v>944.017094017094</v>
      </c>
      <c r="BW263" s="32">
        <f t="shared" si="165"/>
        <v>-4.0598290598290614E-2</v>
      </c>
      <c r="BX263" s="36">
        <f t="shared" si="166"/>
        <v>0.43988269794544027</v>
      </c>
      <c r="BY263" s="37">
        <f t="shared" si="167"/>
        <v>1.3196480938363209</v>
      </c>
      <c r="BZ263" s="37">
        <f t="shared" si="168"/>
        <v>25.733137829808257</v>
      </c>
      <c r="CA263" s="37">
        <f t="shared" si="169"/>
        <v>22.873900293162894</v>
      </c>
      <c r="CB263" s="37">
        <f t="shared" si="170"/>
        <v>52.346041055507392</v>
      </c>
      <c r="CC263" s="37">
        <f t="shared" si="171"/>
        <v>47.727272727080269</v>
      </c>
      <c r="CD263" s="38">
        <f t="shared" si="172"/>
        <v>4.618768328427123</v>
      </c>
      <c r="CE263" s="3">
        <v>2</v>
      </c>
      <c r="CF263" s="3">
        <v>6</v>
      </c>
      <c r="CG263" s="3">
        <v>115</v>
      </c>
      <c r="CH263" s="3">
        <v>98</v>
      </c>
      <c r="CI263" s="3">
        <v>57</v>
      </c>
      <c r="CJ263" s="3">
        <v>58</v>
      </c>
      <c r="CK263" s="3">
        <v>55</v>
      </c>
      <c r="CL263" s="3">
        <v>64</v>
      </c>
      <c r="CM263" s="20">
        <f t="shared" si="173"/>
        <v>-8.6350577585293973</v>
      </c>
      <c r="CN263" s="37">
        <f t="shared" si="174"/>
        <v>2.3705108450871162</v>
      </c>
      <c r="CO263" s="37">
        <f t="shared" si="175"/>
        <v>1.9912291098731776</v>
      </c>
      <c r="CP263" s="37">
        <f t="shared" si="176"/>
        <v>33.18715183121963</v>
      </c>
      <c r="CQ263" s="37">
        <f t="shared" si="177"/>
        <v>25.411876259333887</v>
      </c>
      <c r="CR263" s="37">
        <f t="shared" si="178"/>
        <v>64.999407372288729</v>
      </c>
      <c r="CS263" s="37">
        <f t="shared" si="179"/>
        <v>45.987910394690061</v>
      </c>
      <c r="CT263" s="22">
        <f t="shared" si="180"/>
        <v>-14.392728649171545</v>
      </c>
      <c r="CU263" s="35">
        <v>50</v>
      </c>
      <c r="CV263" s="35">
        <v>42</v>
      </c>
      <c r="CW263" s="35">
        <v>650</v>
      </c>
      <c r="CX263" s="35">
        <v>494</v>
      </c>
      <c r="CY263" s="35">
        <v>329</v>
      </c>
      <c r="CZ263" s="35">
        <v>219</v>
      </c>
      <c r="DA263" s="35">
        <v>215</v>
      </c>
      <c r="DB263" s="35">
        <v>342</v>
      </c>
      <c r="DC263">
        <v>11</v>
      </c>
      <c r="DD263">
        <v>14</v>
      </c>
      <c r="DE263" s="35">
        <f t="shared" si="181"/>
        <v>3</v>
      </c>
      <c r="DF263" s="36">
        <f t="shared" si="182"/>
        <v>2.4193548386999213</v>
      </c>
      <c r="DG263" s="37">
        <f t="shared" si="183"/>
        <v>3.0791788856180822</v>
      </c>
      <c r="DH263" s="37">
        <f t="shared" si="184"/>
        <v>0.65982404691816043</v>
      </c>
      <c r="DI263" s="2">
        <v>174.2</v>
      </c>
      <c r="DJ263">
        <v>1</v>
      </c>
      <c r="DK263">
        <v>4</v>
      </c>
      <c r="DL263">
        <v>-29</v>
      </c>
      <c r="DM263">
        <v>158</v>
      </c>
      <c r="DN263">
        <v>137</v>
      </c>
      <c r="DO263">
        <v>-5.2</v>
      </c>
      <c r="DP263">
        <v>110</v>
      </c>
      <c r="DQ263">
        <v>103</v>
      </c>
      <c r="DR263">
        <v>-6.4</v>
      </c>
      <c r="DS263">
        <v>77</v>
      </c>
      <c r="DT263">
        <v>68</v>
      </c>
      <c r="DU263">
        <v>-4.4000000000000004</v>
      </c>
      <c r="DV263" s="39">
        <v>0.7</v>
      </c>
      <c r="DW263" s="39">
        <v>0.7</v>
      </c>
      <c r="DX263" s="39">
        <v>0.1</v>
      </c>
      <c r="DY263" s="39">
        <v>-0.2</v>
      </c>
      <c r="DZ263" s="39">
        <v>-1.1000000000000001</v>
      </c>
      <c r="EA263" s="39">
        <v>-0.60000000000000009</v>
      </c>
    </row>
    <row r="264" spans="1:131" x14ac:dyDescent="0.2">
      <c r="A264" s="12" t="s">
        <v>234</v>
      </c>
      <c r="B264" s="12" t="s">
        <v>1381</v>
      </c>
      <c r="C264" t="s">
        <v>1383</v>
      </c>
      <c r="D264" s="12" t="s">
        <v>131</v>
      </c>
      <c r="E264" s="12" t="s">
        <v>178</v>
      </c>
      <c r="F264">
        <v>42</v>
      </c>
      <c r="G264">
        <v>1</v>
      </c>
      <c r="H264">
        <v>1</v>
      </c>
      <c r="I264" s="31">
        <f t="shared" si="148"/>
        <v>2</v>
      </c>
      <c r="J264">
        <v>1</v>
      </c>
      <c r="K264">
        <v>0</v>
      </c>
      <c r="L264" s="16">
        <f t="shared" si="149"/>
        <v>0.21705706792077414</v>
      </c>
      <c r="M264" s="15">
        <v>1</v>
      </c>
      <c r="N264" s="15">
        <v>1</v>
      </c>
      <c r="O264" s="15">
        <v>0</v>
      </c>
      <c r="P264">
        <v>11</v>
      </c>
      <c r="Q264">
        <v>12</v>
      </c>
      <c r="R264">
        <v>14</v>
      </c>
      <c r="S264" s="13">
        <f t="shared" si="150"/>
        <v>9.0909090909090912E-2</v>
      </c>
      <c r="T264" s="13">
        <f t="shared" si="151"/>
        <v>2.7027027027027029E-2</v>
      </c>
      <c r="U264" s="2">
        <v>552.85</v>
      </c>
      <c r="V264" s="2">
        <v>13.15</v>
      </c>
      <c r="W264">
        <v>13.12</v>
      </c>
      <c r="X264">
        <v>34.549999999999997</v>
      </c>
      <c r="Y264" s="32">
        <f t="shared" si="152"/>
        <v>0.27522550870568491</v>
      </c>
      <c r="Z264" s="15">
        <f t="shared" si="153"/>
        <v>16.928571428571427</v>
      </c>
      <c r="AA264">
        <v>75</v>
      </c>
      <c r="AB264">
        <v>108</v>
      </c>
      <c r="AC264">
        <v>58</v>
      </c>
      <c r="AD264" s="13">
        <f t="shared" si="154"/>
        <v>7.1428571428571425E-2</v>
      </c>
      <c r="AE264" s="13">
        <f t="shared" si="155"/>
        <v>7.1428571428571425E-2</v>
      </c>
      <c r="AF264" s="13">
        <f t="shared" si="156"/>
        <v>0.14285714285714285</v>
      </c>
      <c r="AI264" s="17" t="str">
        <f t="shared" si="157"/>
        <v xml:space="preserve"> </v>
      </c>
      <c r="AJ264">
        <v>57</v>
      </c>
      <c r="AK264">
        <v>75</v>
      </c>
      <c r="AL264" s="32">
        <f t="shared" si="158"/>
        <v>0.26666666666666666</v>
      </c>
      <c r="AM264">
        <v>101</v>
      </c>
      <c r="AN264">
        <v>81</v>
      </c>
      <c r="AO264" s="33">
        <f t="shared" si="159"/>
        <v>0.36767676767676766</v>
      </c>
      <c r="AP264">
        <v>78</v>
      </c>
      <c r="AQ264">
        <v>103</v>
      </c>
      <c r="AR264" s="33">
        <f t="shared" si="160"/>
        <v>0.36565656565656568</v>
      </c>
      <c r="AS264" s="33">
        <f t="shared" si="161"/>
        <v>0.42038216560509556</v>
      </c>
      <c r="AT264">
        <v>1</v>
      </c>
      <c r="AU264">
        <v>182</v>
      </c>
      <c r="AV264">
        <v>209</v>
      </c>
      <c r="AW264">
        <v>179</v>
      </c>
      <c r="AX264" s="2">
        <v>27.8</v>
      </c>
      <c r="AY264" s="3">
        <v>7</v>
      </c>
      <c r="AZ264" s="2">
        <v>32.799999999999997</v>
      </c>
      <c r="BA264" s="2">
        <v>24.4</v>
      </c>
      <c r="BB264" s="21">
        <v>-0.503</v>
      </c>
      <c r="BC264">
        <v>7</v>
      </c>
      <c r="BD264" s="21">
        <v>0.432</v>
      </c>
      <c r="BE264" s="2">
        <v>26.6</v>
      </c>
      <c r="BF264" s="2">
        <v>30.8</v>
      </c>
      <c r="BG264" s="2">
        <v>25.1</v>
      </c>
      <c r="BH264" s="21">
        <v>-7.1000000000000008E-2</v>
      </c>
      <c r="BI264" s="21">
        <v>-13.935</v>
      </c>
      <c r="BJ264" t="s">
        <v>838</v>
      </c>
      <c r="BK264" s="2">
        <v>15.4</v>
      </c>
      <c r="BL264" t="s">
        <v>1402</v>
      </c>
      <c r="BM264" s="2">
        <v>15.1</v>
      </c>
      <c r="BN264" t="s">
        <v>2932</v>
      </c>
      <c r="BO264" s="2">
        <v>14.6</v>
      </c>
      <c r="BP264" t="s">
        <v>2923</v>
      </c>
      <c r="BQ264" s="2">
        <v>20.9</v>
      </c>
      <c r="BR264" t="s">
        <v>1301</v>
      </c>
      <c r="BS264" s="2">
        <v>16.5</v>
      </c>
      <c r="BT264" s="32">
        <f t="shared" si="162"/>
        <v>5.9071729957805907E-2</v>
      </c>
      <c r="BU264" s="34">
        <f t="shared" si="163"/>
        <v>0.90759075907590758</v>
      </c>
      <c r="BV264" s="35">
        <f t="shared" si="164"/>
        <v>913.49793207168818</v>
      </c>
      <c r="BW264" s="32">
        <f t="shared" si="165"/>
        <v>-3.333751096628651E-2</v>
      </c>
      <c r="BX264" s="36">
        <f t="shared" si="166"/>
        <v>1.5209125475285168</v>
      </c>
      <c r="BY264" s="37">
        <f t="shared" si="167"/>
        <v>3.0418250950570336</v>
      </c>
      <c r="BZ264" s="37">
        <f t="shared" si="168"/>
        <v>25.746876697447039</v>
      </c>
      <c r="CA264" s="37">
        <f t="shared" si="169"/>
        <v>32.916892992938614</v>
      </c>
      <c r="CB264" s="37">
        <f t="shared" si="170"/>
        <v>49.53829440521455</v>
      </c>
      <c r="CC264" s="37">
        <f t="shared" si="171"/>
        <v>66.159695817490487</v>
      </c>
      <c r="CD264" s="38">
        <f t="shared" si="172"/>
        <v>-16.621401412275937</v>
      </c>
      <c r="CE264" s="3">
        <v>14</v>
      </c>
      <c r="CF264" s="3">
        <v>28</v>
      </c>
      <c r="CG264" s="3">
        <v>223</v>
      </c>
      <c r="CH264" s="3">
        <v>275</v>
      </c>
      <c r="CI264" s="3">
        <v>92</v>
      </c>
      <c r="CJ264" s="3">
        <v>137</v>
      </c>
      <c r="CK264" s="3">
        <v>169</v>
      </c>
      <c r="CL264" s="3">
        <v>127</v>
      </c>
      <c r="CM264" s="20">
        <f t="shared" si="173"/>
        <v>-0.43357338679823343</v>
      </c>
      <c r="CN264" s="37">
        <f t="shared" si="174"/>
        <v>1.7366136034732274</v>
      </c>
      <c r="CO264" s="37">
        <f t="shared" si="175"/>
        <v>2.2741368616911313</v>
      </c>
      <c r="CP264" s="37">
        <f t="shared" si="176"/>
        <v>26.628075253256153</v>
      </c>
      <c r="CQ264" s="37">
        <f t="shared" si="177"/>
        <v>33.781269381848261</v>
      </c>
      <c r="CR264" s="37">
        <f t="shared" si="178"/>
        <v>51.023361587761009</v>
      </c>
      <c r="CS264" s="37">
        <f t="shared" si="179"/>
        <v>64.089311556750062</v>
      </c>
      <c r="CT264" s="22">
        <f t="shared" si="180"/>
        <v>-3.5554514432868842</v>
      </c>
      <c r="CU264" s="35">
        <v>42</v>
      </c>
      <c r="CV264" s="35">
        <v>55</v>
      </c>
      <c r="CW264" s="35">
        <v>602</v>
      </c>
      <c r="CX264" s="35">
        <v>762</v>
      </c>
      <c r="CY264" s="35">
        <v>278</v>
      </c>
      <c r="CZ264" s="35">
        <v>363</v>
      </c>
      <c r="DA264" s="35">
        <v>370</v>
      </c>
      <c r="DB264" s="35">
        <v>312</v>
      </c>
      <c r="DC264">
        <v>22</v>
      </c>
      <c r="DD264">
        <v>10</v>
      </c>
      <c r="DE264" s="35">
        <f t="shared" si="181"/>
        <v>-12</v>
      </c>
      <c r="DF264" s="36">
        <f t="shared" si="182"/>
        <v>2.3900054318305264</v>
      </c>
      <c r="DG264" s="37">
        <f t="shared" si="183"/>
        <v>1.0863661053775122</v>
      </c>
      <c r="DH264" s="37">
        <f t="shared" si="184"/>
        <v>-1.3036393264530146</v>
      </c>
      <c r="DI264" s="2">
        <v>353</v>
      </c>
      <c r="DJ264">
        <v>7</v>
      </c>
      <c r="DK264">
        <v>16</v>
      </c>
      <c r="DL264">
        <v>-19.600000000000001</v>
      </c>
      <c r="DM264">
        <v>293</v>
      </c>
      <c r="DN264">
        <v>400</v>
      </c>
      <c r="DO264">
        <v>-1.6</v>
      </c>
      <c r="DP264">
        <v>215</v>
      </c>
      <c r="DQ264">
        <v>276</v>
      </c>
      <c r="DR264">
        <v>0.1</v>
      </c>
      <c r="DS264">
        <v>154</v>
      </c>
      <c r="DT264">
        <v>193</v>
      </c>
      <c r="DU264">
        <v>0.1</v>
      </c>
      <c r="DV264" s="39">
        <v>-5.5</v>
      </c>
      <c r="DW264" s="39">
        <v>-5.5</v>
      </c>
      <c r="DX264" s="39">
        <v>0.1</v>
      </c>
      <c r="DY264" s="39">
        <v>-0.4</v>
      </c>
      <c r="DZ264" s="39">
        <v>3.6</v>
      </c>
      <c r="EA264" s="39">
        <v>-2.2000000000000002</v>
      </c>
    </row>
    <row r="265" spans="1:131" x14ac:dyDescent="0.2">
      <c r="A265" s="12" t="s">
        <v>336</v>
      </c>
      <c r="B265" s="12" t="s">
        <v>1381</v>
      </c>
      <c r="C265" t="s">
        <v>1387</v>
      </c>
      <c r="D265" t="s">
        <v>338</v>
      </c>
      <c r="E265" s="12" t="s">
        <v>229</v>
      </c>
      <c r="F265">
        <v>14</v>
      </c>
      <c r="G265">
        <v>2</v>
      </c>
      <c r="H265">
        <v>0</v>
      </c>
      <c r="I265" s="31">
        <f t="shared" si="148"/>
        <v>2</v>
      </c>
      <c r="J265">
        <v>0</v>
      </c>
      <c r="K265">
        <v>0</v>
      </c>
      <c r="L265" s="16">
        <f t="shared" si="149"/>
        <v>0.90623033354288074</v>
      </c>
      <c r="M265" s="15">
        <v>2</v>
      </c>
      <c r="N265" s="15">
        <v>0</v>
      </c>
      <c r="O265" s="15">
        <v>0</v>
      </c>
      <c r="P265">
        <v>13</v>
      </c>
      <c r="Q265">
        <v>4</v>
      </c>
      <c r="R265">
        <v>3</v>
      </c>
      <c r="S265" s="13">
        <f t="shared" si="150"/>
        <v>0.15384615384615385</v>
      </c>
      <c r="T265" s="13">
        <f t="shared" si="151"/>
        <v>0.1</v>
      </c>
      <c r="U265" s="2">
        <v>132.4166666667</v>
      </c>
      <c r="V265" s="2">
        <v>9.4499999999999993</v>
      </c>
      <c r="W265">
        <v>9.4600000000000009</v>
      </c>
      <c r="X265">
        <v>40.22</v>
      </c>
      <c r="Y265" s="32">
        <f t="shared" si="152"/>
        <v>0.19041867954911434</v>
      </c>
      <c r="Z265" s="15">
        <f t="shared" si="153"/>
        <v>0</v>
      </c>
      <c r="AA265">
        <v>5</v>
      </c>
      <c r="AB265">
        <v>10</v>
      </c>
      <c r="AC265">
        <v>15</v>
      </c>
      <c r="AD265" s="13">
        <f t="shared" si="154"/>
        <v>0.4</v>
      </c>
      <c r="AE265" s="13">
        <f t="shared" si="155"/>
        <v>0</v>
      </c>
      <c r="AF265" s="13">
        <f t="shared" si="156"/>
        <v>0.4</v>
      </c>
      <c r="AG265">
        <v>1</v>
      </c>
      <c r="AH265">
        <v>1</v>
      </c>
      <c r="AI265" s="17">
        <f t="shared" si="157"/>
        <v>0.5</v>
      </c>
      <c r="AJ265">
        <v>19</v>
      </c>
      <c r="AK265">
        <v>29</v>
      </c>
      <c r="AL265" s="32">
        <f t="shared" si="158"/>
        <v>0.4</v>
      </c>
      <c r="AM265">
        <v>8</v>
      </c>
      <c r="AN265">
        <v>17</v>
      </c>
      <c r="AO265" s="33">
        <f t="shared" si="159"/>
        <v>0.20833333333333334</v>
      </c>
      <c r="AP265">
        <v>21</v>
      </c>
      <c r="AQ265">
        <v>26</v>
      </c>
      <c r="AR265" s="33">
        <f t="shared" si="160"/>
        <v>0.39166666666666666</v>
      </c>
      <c r="AS265" s="33">
        <f t="shared" si="161"/>
        <v>0.65753424657534243</v>
      </c>
      <c r="AU265">
        <v>42</v>
      </c>
      <c r="AV265">
        <v>46</v>
      </c>
      <c r="AW265">
        <v>44</v>
      </c>
      <c r="AX265" s="2">
        <v>27.2</v>
      </c>
      <c r="AZ265" s="2">
        <v>32.299999999999997</v>
      </c>
      <c r="BA265" s="2">
        <v>23.8</v>
      </c>
      <c r="BB265" s="21">
        <v>-0.44</v>
      </c>
      <c r="BD265" s="21">
        <v>-3.7490000000000001</v>
      </c>
      <c r="BE265" s="2">
        <v>27.1</v>
      </c>
      <c r="BF265" s="2">
        <v>32.299999999999997</v>
      </c>
      <c r="BG265" s="2">
        <v>21.9</v>
      </c>
      <c r="BH265" s="21">
        <v>-2.0699999999999998</v>
      </c>
      <c r="BI265" s="21">
        <v>5.9240000000000004</v>
      </c>
      <c r="BJ265" t="s">
        <v>3264</v>
      </c>
      <c r="BK265" s="2">
        <v>90.4</v>
      </c>
      <c r="BL265" t="s">
        <v>3251</v>
      </c>
      <c r="BM265" s="2">
        <v>76.7</v>
      </c>
      <c r="BN265" t="s">
        <v>1909</v>
      </c>
      <c r="BO265" s="2">
        <v>11.6</v>
      </c>
      <c r="BP265" t="s">
        <v>337</v>
      </c>
      <c r="BQ265" s="2">
        <v>39.700000000000003</v>
      </c>
      <c r="BR265" t="s">
        <v>591</v>
      </c>
      <c r="BS265" s="2">
        <v>33.6</v>
      </c>
      <c r="BT265" s="32">
        <f t="shared" si="162"/>
        <v>7.575757575757576E-2</v>
      </c>
      <c r="BU265" s="34">
        <f t="shared" si="163"/>
        <v>0.93846153846153846</v>
      </c>
      <c r="BV265" s="35">
        <f t="shared" si="164"/>
        <v>946.03729603729607</v>
      </c>
      <c r="BW265" s="32">
        <f t="shared" si="165"/>
        <v>1.4219114219114218E-2</v>
      </c>
      <c r="BX265" s="36">
        <f t="shared" si="166"/>
        <v>2.2675736961451247</v>
      </c>
      <c r="BY265" s="37">
        <f t="shared" si="167"/>
        <v>1.8140589569161001</v>
      </c>
      <c r="BZ265" s="37">
        <f t="shared" si="168"/>
        <v>29.931972789115651</v>
      </c>
      <c r="CA265" s="37">
        <f t="shared" si="169"/>
        <v>29.478458049886626</v>
      </c>
      <c r="CB265" s="37">
        <f t="shared" si="170"/>
        <v>56.235827664399096</v>
      </c>
      <c r="CC265" s="37">
        <f t="shared" si="171"/>
        <v>49.886621315192748</v>
      </c>
      <c r="CD265" s="38">
        <f t="shared" si="172"/>
        <v>6.349206349206348</v>
      </c>
      <c r="CE265" s="3">
        <v>5</v>
      </c>
      <c r="CF265" s="3">
        <v>4</v>
      </c>
      <c r="CG265" s="3">
        <v>61</v>
      </c>
      <c r="CH265" s="3">
        <v>61</v>
      </c>
      <c r="CI265" s="3">
        <v>27</v>
      </c>
      <c r="CJ265" s="3">
        <v>20</v>
      </c>
      <c r="CK265" s="3">
        <v>25</v>
      </c>
      <c r="CL265" s="3">
        <v>31</v>
      </c>
      <c r="CM265" s="20">
        <f t="shared" si="173"/>
        <v>-7.1946155686018702</v>
      </c>
      <c r="CN265" s="37">
        <f t="shared" si="174"/>
        <v>3.0901470483767852</v>
      </c>
      <c r="CO265" s="37">
        <f t="shared" si="175"/>
        <v>2.237692690203879</v>
      </c>
      <c r="CP265" s="37">
        <f t="shared" si="176"/>
        <v>34.950628685089157</v>
      </c>
      <c r="CQ265" s="37">
        <f t="shared" si="177"/>
        <v>32.499822405342051</v>
      </c>
      <c r="CR265" s="37">
        <f t="shared" si="178"/>
        <v>64.040633657739576</v>
      </c>
      <c r="CS265" s="37">
        <f t="shared" si="179"/>
        <v>59.245577893016986</v>
      </c>
      <c r="CT265" s="22">
        <f t="shared" si="180"/>
        <v>1.5541505844837573</v>
      </c>
      <c r="CU265" s="35">
        <v>29</v>
      </c>
      <c r="CV265" s="35">
        <v>21</v>
      </c>
      <c r="CW265" s="35">
        <v>299</v>
      </c>
      <c r="CX265" s="35">
        <v>284</v>
      </c>
      <c r="CY265" s="35">
        <v>128</v>
      </c>
      <c r="CZ265" s="35">
        <v>102</v>
      </c>
      <c r="DA265" s="35">
        <v>149</v>
      </c>
      <c r="DB265" s="35">
        <v>145</v>
      </c>
      <c r="DC265">
        <v>2</v>
      </c>
      <c r="DD265">
        <v>3</v>
      </c>
      <c r="DE265" s="35">
        <f t="shared" si="181"/>
        <v>1</v>
      </c>
      <c r="DF265" s="36">
        <f t="shared" si="182"/>
        <v>0.90702947845805004</v>
      </c>
      <c r="DG265" s="37">
        <f t="shared" si="183"/>
        <v>1.360544217687075</v>
      </c>
      <c r="DH265" s="37">
        <f t="shared" si="184"/>
        <v>0.45351473922902502</v>
      </c>
      <c r="DI265" s="2">
        <v>76.5</v>
      </c>
      <c r="DJ265">
        <v>3</v>
      </c>
      <c r="DK265">
        <v>3</v>
      </c>
      <c r="DL265">
        <v>-2</v>
      </c>
      <c r="DM265">
        <v>80</v>
      </c>
      <c r="DN265">
        <v>57</v>
      </c>
      <c r="DO265">
        <v>4.5999999999999996</v>
      </c>
      <c r="DP265">
        <v>59</v>
      </c>
      <c r="DQ265">
        <v>46</v>
      </c>
      <c r="DR265">
        <v>1.3</v>
      </c>
      <c r="DS265">
        <v>40</v>
      </c>
      <c r="DT265">
        <v>35</v>
      </c>
      <c r="DU265">
        <v>1</v>
      </c>
      <c r="DV265" s="39">
        <v>0.1</v>
      </c>
      <c r="DW265" s="39">
        <v>0.1</v>
      </c>
      <c r="DX265" s="39">
        <v>-0.1</v>
      </c>
      <c r="DY265" s="39">
        <v>-0.5</v>
      </c>
      <c r="DZ265" s="39">
        <v>0</v>
      </c>
      <c r="EA265" s="39">
        <v>-0.5</v>
      </c>
    </row>
    <row r="266" spans="1:131" x14ac:dyDescent="0.2">
      <c r="A266" s="12" t="s">
        <v>336</v>
      </c>
      <c r="B266" s="12" t="s">
        <v>1390</v>
      </c>
      <c r="C266" t="s">
        <v>1389</v>
      </c>
      <c r="D266" s="12" t="s">
        <v>223</v>
      </c>
      <c r="E266" s="12" t="s">
        <v>148</v>
      </c>
      <c r="F266">
        <v>44</v>
      </c>
      <c r="G266">
        <v>1</v>
      </c>
      <c r="H266">
        <v>4</v>
      </c>
      <c r="I266" s="31">
        <f t="shared" si="148"/>
        <v>5</v>
      </c>
      <c r="J266">
        <v>3</v>
      </c>
      <c r="K266">
        <v>1</v>
      </c>
      <c r="L266" s="16">
        <f t="shared" si="149"/>
        <v>0.62796539212954428</v>
      </c>
      <c r="M266" s="15">
        <v>1</v>
      </c>
      <c r="N266" s="15">
        <v>3</v>
      </c>
      <c r="O266" s="15">
        <v>1</v>
      </c>
      <c r="P266">
        <v>54</v>
      </c>
      <c r="Q266">
        <v>22</v>
      </c>
      <c r="R266">
        <v>17</v>
      </c>
      <c r="S266" s="13">
        <f t="shared" si="150"/>
        <v>1.8518518518518517E-2</v>
      </c>
      <c r="T266" s="13">
        <f t="shared" si="151"/>
        <v>1.0752688172043012E-2</v>
      </c>
      <c r="U266" s="2">
        <v>477.73333333329998</v>
      </c>
      <c r="V266" s="2">
        <v>10.85</v>
      </c>
      <c r="W266">
        <v>10.81</v>
      </c>
      <c r="X266">
        <v>35.909999999999997</v>
      </c>
      <c r="Y266" s="32">
        <f t="shared" si="152"/>
        <v>0.23137842465753428</v>
      </c>
      <c r="Z266" s="15">
        <f t="shared" si="153"/>
        <v>58.363636363636367</v>
      </c>
      <c r="AA266">
        <v>11</v>
      </c>
      <c r="AB266">
        <v>84</v>
      </c>
      <c r="AC266">
        <v>72</v>
      </c>
      <c r="AD266" s="13">
        <f t="shared" si="154"/>
        <v>9.0909090909090912E-2</v>
      </c>
      <c r="AE266" s="13">
        <f t="shared" si="155"/>
        <v>0.36363636363636365</v>
      </c>
      <c r="AF266" s="13">
        <f t="shared" si="156"/>
        <v>0.45454545454545459</v>
      </c>
      <c r="AG266">
        <v>2</v>
      </c>
      <c r="AH266">
        <v>2</v>
      </c>
      <c r="AI266" s="17">
        <f t="shared" si="157"/>
        <v>0.5</v>
      </c>
      <c r="AJ266">
        <v>73</v>
      </c>
      <c r="AK266">
        <v>81</v>
      </c>
      <c r="AL266" s="32">
        <f t="shared" si="158"/>
        <v>0.36666666666666664</v>
      </c>
      <c r="AM266">
        <v>73</v>
      </c>
      <c r="AN266">
        <v>42</v>
      </c>
      <c r="AO266" s="33">
        <f t="shared" si="159"/>
        <v>0.27380952380952384</v>
      </c>
      <c r="AP266">
        <v>77</v>
      </c>
      <c r="AQ266">
        <v>74</v>
      </c>
      <c r="AR266" s="33">
        <f t="shared" si="160"/>
        <v>0.35952380952380952</v>
      </c>
      <c r="AS266" s="33">
        <f t="shared" si="161"/>
        <v>0.57249070631970256</v>
      </c>
      <c r="AT266">
        <v>15</v>
      </c>
      <c r="AU266">
        <v>170</v>
      </c>
      <c r="AV266">
        <v>171</v>
      </c>
      <c r="AW266">
        <v>134</v>
      </c>
      <c r="AX266" s="2">
        <v>27.5</v>
      </c>
      <c r="AY266" s="3">
        <v>12</v>
      </c>
      <c r="AZ266" s="2">
        <v>32.200000000000003</v>
      </c>
      <c r="BA266" s="2">
        <v>24.3</v>
      </c>
      <c r="BB266" s="21">
        <v>-0.42599999999999999</v>
      </c>
      <c r="BC266">
        <v>12</v>
      </c>
      <c r="BD266" s="21">
        <v>0.90200000000000002</v>
      </c>
      <c r="BE266" s="2">
        <v>28.3</v>
      </c>
      <c r="BF266" s="2">
        <v>33.299999999999997</v>
      </c>
      <c r="BG266" s="2">
        <v>23.4</v>
      </c>
      <c r="BH266" s="21">
        <v>-1.915</v>
      </c>
      <c r="BI266" s="21">
        <v>11.358000000000001</v>
      </c>
      <c r="BJ266" t="s">
        <v>2963</v>
      </c>
      <c r="BK266" s="2">
        <v>37.4</v>
      </c>
      <c r="BL266" t="s">
        <v>252</v>
      </c>
      <c r="BM266" s="2">
        <v>20.8</v>
      </c>
      <c r="BN266" t="s">
        <v>853</v>
      </c>
      <c r="BO266" s="2">
        <v>19.399999999999999</v>
      </c>
      <c r="BP266" t="s">
        <v>2949</v>
      </c>
      <c r="BQ266" s="2">
        <v>33.799999999999997</v>
      </c>
      <c r="BR266" t="s">
        <v>1110</v>
      </c>
      <c r="BS266" s="2">
        <v>33.200000000000003</v>
      </c>
      <c r="BT266" s="32">
        <f t="shared" si="162"/>
        <v>5.1401869158878503E-2</v>
      </c>
      <c r="BU266" s="34">
        <f t="shared" si="163"/>
        <v>0.93577981651376152</v>
      </c>
      <c r="BV266" s="35">
        <f t="shared" si="164"/>
        <v>940.92000342964934</v>
      </c>
      <c r="BW266" s="32">
        <f t="shared" si="165"/>
        <v>-1.2818314327359977E-2</v>
      </c>
      <c r="BX266" s="36">
        <f t="shared" si="166"/>
        <v>1.3824884792626728</v>
      </c>
      <c r="BY266" s="37">
        <f t="shared" si="167"/>
        <v>1.7595307917888565</v>
      </c>
      <c r="BZ266" s="37">
        <f t="shared" si="168"/>
        <v>26.895684960201091</v>
      </c>
      <c r="CA266" s="37">
        <f t="shared" si="169"/>
        <v>27.398408043569336</v>
      </c>
      <c r="CB266" s="37">
        <f t="shared" si="170"/>
        <v>54.042731462086302</v>
      </c>
      <c r="CC266" s="37">
        <f t="shared" si="171"/>
        <v>48.387096774193552</v>
      </c>
      <c r="CD266" s="38">
        <f t="shared" si="172"/>
        <v>5.6556346878927499</v>
      </c>
      <c r="CE266" s="3">
        <v>11</v>
      </c>
      <c r="CF266" s="3">
        <v>14</v>
      </c>
      <c r="CG266" s="3">
        <v>203</v>
      </c>
      <c r="CH266" s="3">
        <v>204</v>
      </c>
      <c r="CI266" s="3">
        <v>104</v>
      </c>
      <c r="CJ266" s="3">
        <v>81</v>
      </c>
      <c r="CK266" s="3">
        <v>86</v>
      </c>
      <c r="CL266" s="3">
        <v>112</v>
      </c>
      <c r="CM266" s="20">
        <f t="shared" si="173"/>
        <v>-6.6301422637801117</v>
      </c>
      <c r="CN266" s="37">
        <f t="shared" si="174"/>
        <v>2.0505809979494192</v>
      </c>
      <c r="CO266" s="37">
        <f t="shared" si="175"/>
        <v>2.0126072757651703</v>
      </c>
      <c r="CP266" s="37">
        <f t="shared" si="176"/>
        <v>32.961190855927697</v>
      </c>
      <c r="CQ266" s="37">
        <f t="shared" si="177"/>
        <v>24.303182197919039</v>
      </c>
      <c r="CR266" s="37">
        <f t="shared" si="178"/>
        <v>62.656641604010026</v>
      </c>
      <c r="CS266" s="37">
        <f t="shared" si="179"/>
        <v>44.733044733044729</v>
      </c>
      <c r="CT266" s="22">
        <f t="shared" si="180"/>
        <v>-12.267962183072548</v>
      </c>
      <c r="CU266" s="35">
        <v>54</v>
      </c>
      <c r="CV266" s="35">
        <v>53</v>
      </c>
      <c r="CW266" s="35">
        <v>814</v>
      </c>
      <c r="CX266" s="35">
        <v>587</v>
      </c>
      <c r="CY266" s="35">
        <v>379</v>
      </c>
      <c r="CZ266" s="35">
        <v>269</v>
      </c>
      <c r="DA266" s="35">
        <v>269</v>
      </c>
      <c r="DB266" s="35">
        <v>403</v>
      </c>
      <c r="DC266">
        <v>3</v>
      </c>
      <c r="DD266">
        <v>12</v>
      </c>
      <c r="DE266" s="35">
        <f t="shared" si="181"/>
        <v>9</v>
      </c>
      <c r="DF266" s="36">
        <f t="shared" si="182"/>
        <v>0.37704231252618348</v>
      </c>
      <c r="DG266" s="37">
        <f t="shared" si="183"/>
        <v>1.5081692501047339</v>
      </c>
      <c r="DH266" s="37">
        <f t="shared" si="184"/>
        <v>1.1311269375785507</v>
      </c>
      <c r="DI266" s="2">
        <v>312.3</v>
      </c>
      <c r="DJ266">
        <v>4</v>
      </c>
      <c r="DK266">
        <v>8</v>
      </c>
      <c r="DL266">
        <v>-16.7</v>
      </c>
      <c r="DM266">
        <v>277</v>
      </c>
      <c r="DN266">
        <v>260</v>
      </c>
      <c r="DO266">
        <v>-6.4</v>
      </c>
      <c r="DP266">
        <v>209</v>
      </c>
      <c r="DQ266">
        <v>196</v>
      </c>
      <c r="DR266">
        <v>-6.2</v>
      </c>
      <c r="DS266">
        <v>150</v>
      </c>
      <c r="DT266">
        <v>139</v>
      </c>
      <c r="DU266">
        <v>-5.6</v>
      </c>
      <c r="DV266" s="39">
        <v>1.5</v>
      </c>
      <c r="DW266" s="39">
        <v>1.5</v>
      </c>
      <c r="DX266" s="39">
        <v>-0.5</v>
      </c>
      <c r="DY266" s="39">
        <v>-0.2</v>
      </c>
      <c r="DZ266" s="39">
        <v>-2.2999999999999998</v>
      </c>
      <c r="EA266" s="39">
        <v>-1.5</v>
      </c>
    </row>
    <row r="267" spans="1:131" x14ac:dyDescent="0.2">
      <c r="A267" s="12" t="s">
        <v>566</v>
      </c>
      <c r="B267" s="12" t="s">
        <v>1393</v>
      </c>
      <c r="C267" t="s">
        <v>1392</v>
      </c>
      <c r="D267" t="s">
        <v>169</v>
      </c>
      <c r="E267" s="12" t="s">
        <v>229</v>
      </c>
      <c r="F267">
        <v>81</v>
      </c>
      <c r="G267">
        <v>14</v>
      </c>
      <c r="H267">
        <v>25</v>
      </c>
      <c r="I267" s="31">
        <f t="shared" si="148"/>
        <v>39</v>
      </c>
      <c r="J267">
        <v>15</v>
      </c>
      <c r="K267">
        <v>9</v>
      </c>
      <c r="L267" s="16">
        <f t="shared" si="149"/>
        <v>2.0108275328692962</v>
      </c>
      <c r="M267" s="15">
        <v>14</v>
      </c>
      <c r="N267" s="15">
        <v>15</v>
      </c>
      <c r="O267" s="15">
        <v>9</v>
      </c>
      <c r="P267">
        <v>170</v>
      </c>
      <c r="Q267">
        <v>63</v>
      </c>
      <c r="R267">
        <v>78</v>
      </c>
      <c r="S267" s="13">
        <f t="shared" si="150"/>
        <v>8.2352941176470587E-2</v>
      </c>
      <c r="T267" s="13">
        <f t="shared" si="151"/>
        <v>4.5016077170418008E-2</v>
      </c>
      <c r="U267" s="2">
        <v>1163.7</v>
      </c>
      <c r="V267" s="2">
        <v>14.3666666667</v>
      </c>
      <c r="W267">
        <v>14.09</v>
      </c>
      <c r="X267">
        <v>33.89</v>
      </c>
      <c r="Y267" s="32">
        <f t="shared" si="152"/>
        <v>0.29366402667778241</v>
      </c>
      <c r="Z267" s="15">
        <f t="shared" si="153"/>
        <v>162.89473684210526</v>
      </c>
      <c r="AA267">
        <v>42</v>
      </c>
      <c r="AB267">
        <v>40</v>
      </c>
      <c r="AC267">
        <v>128</v>
      </c>
      <c r="AD267" s="13">
        <f t="shared" si="154"/>
        <v>0.24561403508771928</v>
      </c>
      <c r="AE267" s="13">
        <f t="shared" si="155"/>
        <v>0.42105263157894735</v>
      </c>
      <c r="AF267" s="13">
        <f t="shared" si="156"/>
        <v>0.66666666666666663</v>
      </c>
      <c r="AG267">
        <v>37</v>
      </c>
      <c r="AH267">
        <v>18</v>
      </c>
      <c r="AI267" s="17">
        <f t="shared" si="157"/>
        <v>0.67272727272727273</v>
      </c>
      <c r="AJ267">
        <v>123</v>
      </c>
      <c r="AK267">
        <v>195</v>
      </c>
      <c r="AL267" s="32">
        <f t="shared" si="158"/>
        <v>0.29915333960489182</v>
      </c>
      <c r="AM267">
        <v>150</v>
      </c>
      <c r="AN267">
        <v>150</v>
      </c>
      <c r="AO267" s="33">
        <f t="shared" si="159"/>
        <v>0.28222013170272814</v>
      </c>
      <c r="AP267">
        <v>202</v>
      </c>
      <c r="AQ267">
        <v>243</v>
      </c>
      <c r="AR267" s="33">
        <f t="shared" si="160"/>
        <v>0.41862652869238004</v>
      </c>
      <c r="AS267" s="33">
        <f t="shared" si="161"/>
        <v>0.5145631067961165</v>
      </c>
      <c r="AT267">
        <v>6</v>
      </c>
      <c r="AU267">
        <v>376</v>
      </c>
      <c r="AV267">
        <v>426</v>
      </c>
      <c r="AW267">
        <v>374</v>
      </c>
      <c r="AX267" s="2">
        <v>29</v>
      </c>
      <c r="AY267" s="3">
        <v>5</v>
      </c>
      <c r="AZ267" s="2">
        <v>33</v>
      </c>
      <c r="BA267" s="2">
        <v>26.3</v>
      </c>
      <c r="BB267" s="21">
        <v>0.99099999999999999</v>
      </c>
      <c r="BC267">
        <v>3</v>
      </c>
      <c r="BD267" s="21">
        <v>0.88700000000000001</v>
      </c>
      <c r="BE267" s="2">
        <v>30.6</v>
      </c>
      <c r="BF267" s="2">
        <v>33.4</v>
      </c>
      <c r="BG267" s="2">
        <v>27.8</v>
      </c>
      <c r="BH267" s="21">
        <v>0.91700000000000004</v>
      </c>
      <c r="BI267" s="21">
        <v>0.73099999999999998</v>
      </c>
      <c r="BJ267" t="s">
        <v>3081</v>
      </c>
      <c r="BK267" s="2">
        <v>44.3</v>
      </c>
      <c r="BL267" t="s">
        <v>2146</v>
      </c>
      <c r="BM267" s="2">
        <v>38</v>
      </c>
      <c r="BN267" t="s">
        <v>2272</v>
      </c>
      <c r="BO267" s="2">
        <v>36.799999999999997</v>
      </c>
      <c r="BP267" t="s">
        <v>1244</v>
      </c>
      <c r="BQ267" s="2">
        <v>38.200000000000003</v>
      </c>
      <c r="BR267" t="s">
        <v>491</v>
      </c>
      <c r="BS267" s="2">
        <v>32</v>
      </c>
      <c r="BT267" s="32">
        <f t="shared" si="162"/>
        <v>9.2084006462035545E-2</v>
      </c>
      <c r="BU267" s="34">
        <f t="shared" si="163"/>
        <v>0.92006802721088432</v>
      </c>
      <c r="BV267" s="35">
        <f t="shared" si="164"/>
        <v>929.27642785708792</v>
      </c>
      <c r="BW267" s="32">
        <f t="shared" si="165"/>
        <v>1.2152033672919865E-2</v>
      </c>
      <c r="BX267" s="36">
        <f t="shared" si="166"/>
        <v>2.9389017788021521</v>
      </c>
      <c r="BY267" s="37">
        <f t="shared" si="167"/>
        <v>2.423304975503529</v>
      </c>
      <c r="BZ267" s="37">
        <f t="shared" si="168"/>
        <v>31.915442124184779</v>
      </c>
      <c r="CA267" s="37">
        <f t="shared" si="169"/>
        <v>30.317092033959046</v>
      </c>
      <c r="CB267" s="37">
        <f t="shared" si="170"/>
        <v>62.541892240122991</v>
      </c>
      <c r="CC267" s="37">
        <f t="shared" si="171"/>
        <v>55.220417633282544</v>
      </c>
      <c r="CD267" s="38">
        <f t="shared" si="172"/>
        <v>7.3214746068404466</v>
      </c>
      <c r="CE267" s="3">
        <v>57</v>
      </c>
      <c r="CF267" s="3">
        <v>47</v>
      </c>
      <c r="CG267" s="3">
        <v>562</v>
      </c>
      <c r="CH267" s="3">
        <v>541</v>
      </c>
      <c r="CI267" s="3">
        <v>266</v>
      </c>
      <c r="CJ267" s="3">
        <v>211</v>
      </c>
      <c r="CK267" s="3">
        <v>272</v>
      </c>
      <c r="CL267" s="3">
        <v>328</v>
      </c>
      <c r="CM267" s="20">
        <f t="shared" si="173"/>
        <v>7.0379600437336514</v>
      </c>
      <c r="CN267" s="37">
        <f t="shared" si="174"/>
        <v>2.2950067210911116</v>
      </c>
      <c r="CO267" s="37">
        <f t="shared" si="175"/>
        <v>2.4917215828989212</v>
      </c>
      <c r="CP267" s="37">
        <f t="shared" si="176"/>
        <v>29.397943236833761</v>
      </c>
      <c r="CQ267" s="37">
        <f t="shared" si="177"/>
        <v>29.288657202496093</v>
      </c>
      <c r="CR267" s="37">
        <f t="shared" si="178"/>
        <v>54.599302755100922</v>
      </c>
      <c r="CS267" s="37">
        <f t="shared" si="179"/>
        <v>56.981738303662169</v>
      </c>
      <c r="CT267" s="22">
        <f t="shared" si="180"/>
        <v>9.7039101554016938</v>
      </c>
      <c r="CU267" s="35">
        <v>105</v>
      </c>
      <c r="CV267" s="35">
        <v>114</v>
      </c>
      <c r="CW267" s="35">
        <v>1240</v>
      </c>
      <c r="CX267" s="35">
        <v>1226</v>
      </c>
      <c r="CY267" s="35">
        <v>517</v>
      </c>
      <c r="CZ267" s="35">
        <v>549</v>
      </c>
      <c r="DA267" s="35">
        <v>718</v>
      </c>
      <c r="DB267" s="35">
        <v>636</v>
      </c>
      <c r="DC267">
        <v>4</v>
      </c>
      <c r="DD267">
        <v>10</v>
      </c>
      <c r="DE267" s="35">
        <f t="shared" si="181"/>
        <v>6</v>
      </c>
      <c r="DF267" s="36">
        <f t="shared" si="182"/>
        <v>0.20623872131944929</v>
      </c>
      <c r="DG267" s="37">
        <f t="shared" si="183"/>
        <v>0.51559680329862323</v>
      </c>
      <c r="DH267" s="37">
        <f t="shared" si="184"/>
        <v>0.30935808197917392</v>
      </c>
      <c r="DI267" s="2">
        <v>735.9</v>
      </c>
      <c r="DJ267">
        <v>42</v>
      </c>
      <c r="DK267">
        <v>32</v>
      </c>
      <c r="DL267">
        <v>9.1999999999999993</v>
      </c>
      <c r="DM267">
        <v>786</v>
      </c>
      <c r="DN267">
        <v>720</v>
      </c>
      <c r="DO267">
        <v>4</v>
      </c>
      <c r="DP267">
        <v>578</v>
      </c>
      <c r="DQ267">
        <v>548</v>
      </c>
      <c r="DR267">
        <v>2.6</v>
      </c>
      <c r="DS267">
        <v>405</v>
      </c>
      <c r="DT267">
        <v>398</v>
      </c>
      <c r="DU267">
        <v>1.1000000000000001</v>
      </c>
      <c r="DV267" s="39">
        <v>-1.2</v>
      </c>
      <c r="DW267" s="39">
        <v>-1.2</v>
      </c>
      <c r="DX267" s="39">
        <v>0.5</v>
      </c>
      <c r="DY267" s="39">
        <v>1.3</v>
      </c>
      <c r="DZ267" s="39">
        <v>-0.4</v>
      </c>
      <c r="EA267" s="39">
        <v>0.2</v>
      </c>
    </row>
    <row r="268" spans="1:131" x14ac:dyDescent="0.2">
      <c r="A268" s="12" t="s">
        <v>1396</v>
      </c>
      <c r="B268" s="12" t="s">
        <v>1397</v>
      </c>
      <c r="C268" t="s">
        <v>1395</v>
      </c>
      <c r="D268" s="12" t="s">
        <v>684</v>
      </c>
      <c r="E268" s="12" t="s">
        <v>229</v>
      </c>
      <c r="F268">
        <v>41</v>
      </c>
      <c r="G268">
        <v>10</v>
      </c>
      <c r="H268">
        <v>13</v>
      </c>
      <c r="I268" s="31">
        <f t="shared" si="148"/>
        <v>23</v>
      </c>
      <c r="J268">
        <v>7</v>
      </c>
      <c r="K268">
        <v>6</v>
      </c>
      <c r="L268" s="16">
        <f t="shared" si="149"/>
        <v>2.3836941501613533</v>
      </c>
      <c r="M268" s="15">
        <v>10</v>
      </c>
      <c r="N268" s="15">
        <v>7</v>
      </c>
      <c r="O268" s="15">
        <v>6</v>
      </c>
      <c r="P268">
        <v>84</v>
      </c>
      <c r="Q268">
        <v>28</v>
      </c>
      <c r="R268">
        <v>25</v>
      </c>
      <c r="S268" s="13">
        <f t="shared" si="150"/>
        <v>0.11904761904761904</v>
      </c>
      <c r="T268" s="13">
        <f t="shared" si="151"/>
        <v>7.2992700729927001E-2</v>
      </c>
      <c r="U268" s="2">
        <v>578.93333333329997</v>
      </c>
      <c r="V268" s="2">
        <v>14.1166666667</v>
      </c>
      <c r="W268">
        <v>13.62</v>
      </c>
      <c r="X268">
        <v>35.06</v>
      </c>
      <c r="Y268" s="32">
        <f t="shared" si="152"/>
        <v>0.27978635990139689</v>
      </c>
      <c r="Z268" s="15">
        <f t="shared" si="153"/>
        <v>70.65625</v>
      </c>
      <c r="AA268">
        <v>8</v>
      </c>
      <c r="AB268">
        <v>15</v>
      </c>
      <c r="AC268">
        <v>40</v>
      </c>
      <c r="AD268" s="13">
        <f t="shared" si="154"/>
        <v>0.3125</v>
      </c>
      <c r="AE268" s="13">
        <f t="shared" si="155"/>
        <v>0.40625</v>
      </c>
      <c r="AF268" s="13">
        <f t="shared" si="156"/>
        <v>0.71875</v>
      </c>
      <c r="AG268">
        <v>0</v>
      </c>
      <c r="AH268">
        <v>0</v>
      </c>
      <c r="AI268" s="17" t="str">
        <f t="shared" si="157"/>
        <v xml:space="preserve"> </v>
      </c>
      <c r="AJ268">
        <v>85</v>
      </c>
      <c r="AK268">
        <v>104</v>
      </c>
      <c r="AL268" s="32">
        <f t="shared" si="158"/>
        <v>0.35459662288930582</v>
      </c>
      <c r="AM268">
        <v>96</v>
      </c>
      <c r="AN268">
        <v>63</v>
      </c>
      <c r="AO268" s="33">
        <f t="shared" si="159"/>
        <v>0.29831144465290804</v>
      </c>
      <c r="AP268">
        <v>92</v>
      </c>
      <c r="AQ268">
        <v>93</v>
      </c>
      <c r="AR268" s="33">
        <f t="shared" si="160"/>
        <v>0.34709193245778613</v>
      </c>
      <c r="AS268" s="33">
        <f t="shared" si="161"/>
        <v>0.5431034482758621</v>
      </c>
      <c r="AT268">
        <v>6</v>
      </c>
      <c r="AU268">
        <v>206</v>
      </c>
      <c r="AV268">
        <v>180</v>
      </c>
      <c r="AW268">
        <v>187</v>
      </c>
      <c r="AX268" s="2">
        <v>29.7</v>
      </c>
      <c r="AY268" s="3">
        <v>2</v>
      </c>
      <c r="AZ268" s="2">
        <v>34.5</v>
      </c>
      <c r="BA268" s="2">
        <v>26.5</v>
      </c>
      <c r="BB268" s="21">
        <v>0.65</v>
      </c>
      <c r="BC268">
        <v>4</v>
      </c>
      <c r="BD268" s="21">
        <v>-1.629</v>
      </c>
      <c r="BE268" s="2">
        <v>31.1</v>
      </c>
      <c r="BF268" s="2">
        <v>33.6</v>
      </c>
      <c r="BG268" s="2">
        <v>28.6</v>
      </c>
      <c r="BH268" s="21">
        <v>3.6189999999999998</v>
      </c>
      <c r="BI268" s="21">
        <v>9.1340000000000003</v>
      </c>
      <c r="BJ268" t="s">
        <v>2081</v>
      </c>
      <c r="BK268" s="2">
        <v>34.799999999999997</v>
      </c>
      <c r="BL268" t="s">
        <v>3668</v>
      </c>
      <c r="BM268" s="2">
        <v>31.9</v>
      </c>
      <c r="BN268" t="s">
        <v>222</v>
      </c>
      <c r="BO268" s="2">
        <v>30.9</v>
      </c>
      <c r="BP268" t="s">
        <v>3694</v>
      </c>
      <c r="BQ268" s="2">
        <v>23.4</v>
      </c>
      <c r="BR268" t="s">
        <v>1909</v>
      </c>
      <c r="BS268" s="2">
        <v>20.7</v>
      </c>
      <c r="BT268" s="32">
        <f t="shared" si="162"/>
        <v>9.9071207430340563E-2</v>
      </c>
      <c r="BU268" s="34">
        <f t="shared" si="163"/>
        <v>0.91821561338289959</v>
      </c>
      <c r="BV268" s="35">
        <f t="shared" si="164"/>
        <v>928.12273412593368</v>
      </c>
      <c r="BW268" s="32">
        <f t="shared" si="165"/>
        <v>1.728682081324015E-2</v>
      </c>
      <c r="BX268" s="36">
        <f t="shared" si="166"/>
        <v>3.3173035390251959</v>
      </c>
      <c r="BY268" s="37">
        <f t="shared" si="167"/>
        <v>2.2806461830798224</v>
      </c>
      <c r="BZ268" s="37">
        <f t="shared" si="168"/>
        <v>33.484032597035565</v>
      </c>
      <c r="CA268" s="37">
        <f t="shared" si="169"/>
        <v>27.886082874930551</v>
      </c>
      <c r="CB268" s="37">
        <f t="shared" si="170"/>
        <v>60.955452529587973</v>
      </c>
      <c r="CC268" s="37">
        <f t="shared" si="171"/>
        <v>50.485213234539692</v>
      </c>
      <c r="CD268" s="38">
        <f t="shared" si="172"/>
        <v>10.47023929504828</v>
      </c>
      <c r="CE268" s="3">
        <v>32</v>
      </c>
      <c r="CF268" s="3">
        <v>22</v>
      </c>
      <c r="CG268" s="3">
        <v>291</v>
      </c>
      <c r="CH268" s="3">
        <v>247</v>
      </c>
      <c r="CI268" s="3">
        <v>115</v>
      </c>
      <c r="CJ268" s="3">
        <v>97</v>
      </c>
      <c r="CK268" s="3">
        <v>121</v>
      </c>
      <c r="CL268" s="3">
        <v>150</v>
      </c>
      <c r="CM268" s="20">
        <f t="shared" si="173"/>
        <v>-1.4172434635724098</v>
      </c>
      <c r="CN268" s="37">
        <f t="shared" si="174"/>
        <v>2.1704951789962847</v>
      </c>
      <c r="CO268" s="37">
        <f t="shared" si="175"/>
        <v>2.0452743032849607</v>
      </c>
      <c r="CP268" s="37">
        <f t="shared" si="176"/>
        <v>30.261711630236668</v>
      </c>
      <c r="CQ268" s="37">
        <f t="shared" si="177"/>
        <v>26.46334506699317</v>
      </c>
      <c r="CR268" s="37">
        <f t="shared" si="178"/>
        <v>56.76679698913361</v>
      </c>
      <c r="CS268" s="37">
        <f t="shared" si="179"/>
        <v>50.130090576433432</v>
      </c>
      <c r="CT268" s="22">
        <f t="shared" si="180"/>
        <v>3.8335328823481021</v>
      </c>
      <c r="CU268" s="35">
        <v>52</v>
      </c>
      <c r="CV268" s="35">
        <v>49</v>
      </c>
      <c r="CW268" s="35">
        <v>673</v>
      </c>
      <c r="CX268" s="35">
        <v>585</v>
      </c>
      <c r="CY268" s="35">
        <v>283</v>
      </c>
      <c r="CZ268" s="35">
        <v>256</v>
      </c>
      <c r="DA268" s="35">
        <v>311</v>
      </c>
      <c r="DB268" s="35">
        <v>352</v>
      </c>
      <c r="DC268">
        <v>4</v>
      </c>
      <c r="DD268">
        <v>6</v>
      </c>
      <c r="DE268" s="35">
        <f t="shared" si="181"/>
        <v>2</v>
      </c>
      <c r="DF268" s="36">
        <f t="shared" si="182"/>
        <v>0.41466294237814949</v>
      </c>
      <c r="DG268" s="37">
        <f t="shared" si="183"/>
        <v>0.62199441356722418</v>
      </c>
      <c r="DH268" s="37">
        <f t="shared" si="184"/>
        <v>0.20733147118907475</v>
      </c>
      <c r="DI268" s="2">
        <v>318.89999999999998</v>
      </c>
      <c r="DJ268">
        <v>18</v>
      </c>
      <c r="DK268">
        <v>12</v>
      </c>
      <c r="DL268">
        <v>13.3</v>
      </c>
      <c r="DM268">
        <v>321</v>
      </c>
      <c r="DN268">
        <v>265</v>
      </c>
      <c r="DO268">
        <v>2.2999999999999998</v>
      </c>
      <c r="DP268">
        <v>247</v>
      </c>
      <c r="DQ268">
        <v>201</v>
      </c>
      <c r="DR268">
        <v>2.4</v>
      </c>
      <c r="DS268">
        <v>190</v>
      </c>
      <c r="DT268">
        <v>146</v>
      </c>
      <c r="DU268">
        <v>4.3</v>
      </c>
      <c r="DV268" s="39">
        <v>8.4</v>
      </c>
      <c r="DW268" s="39">
        <v>8.4</v>
      </c>
      <c r="DX268" s="39">
        <v>-0.30000000000000004</v>
      </c>
      <c r="DY268" s="39">
        <v>-0.30000000000000004</v>
      </c>
      <c r="DZ268" s="39">
        <v>-2.7</v>
      </c>
      <c r="EA268" s="39">
        <v>5.0999999999999996</v>
      </c>
    </row>
    <row r="269" spans="1:131" x14ac:dyDescent="0.2">
      <c r="A269" s="12" t="s">
        <v>1401</v>
      </c>
      <c r="B269" s="12" t="s">
        <v>1402</v>
      </c>
      <c r="C269" t="s">
        <v>1400</v>
      </c>
      <c r="D269" t="s">
        <v>131</v>
      </c>
      <c r="E269" s="12" t="s">
        <v>170</v>
      </c>
      <c r="F269">
        <v>67</v>
      </c>
      <c r="G269">
        <v>9</v>
      </c>
      <c r="H269">
        <v>20</v>
      </c>
      <c r="I269" s="31">
        <f t="shared" si="148"/>
        <v>29</v>
      </c>
      <c r="J269">
        <v>11</v>
      </c>
      <c r="K269">
        <v>9</v>
      </c>
      <c r="L269" s="16">
        <f t="shared" si="149"/>
        <v>1.6918664008945501</v>
      </c>
      <c r="M269" s="15">
        <v>7</v>
      </c>
      <c r="N269" s="15">
        <v>9</v>
      </c>
      <c r="O269" s="15">
        <v>8</v>
      </c>
      <c r="P269">
        <v>115</v>
      </c>
      <c r="Q269">
        <v>41</v>
      </c>
      <c r="R269">
        <v>39</v>
      </c>
      <c r="S269" s="13">
        <f t="shared" si="150"/>
        <v>7.8260869565217397E-2</v>
      </c>
      <c r="T269" s="13">
        <f t="shared" si="151"/>
        <v>4.6153846153846156E-2</v>
      </c>
      <c r="U269" s="2">
        <v>1028.45</v>
      </c>
      <c r="V269" s="2">
        <v>15.35</v>
      </c>
      <c r="W269">
        <v>14.67</v>
      </c>
      <c r="X269">
        <v>33.14</v>
      </c>
      <c r="Y269" s="32">
        <f t="shared" si="152"/>
        <v>0.3068395733110228</v>
      </c>
      <c r="Z269" s="15">
        <f t="shared" si="153"/>
        <v>138.94736842105263</v>
      </c>
      <c r="AA269">
        <v>32</v>
      </c>
      <c r="AB269">
        <v>31</v>
      </c>
      <c r="AC269">
        <v>64</v>
      </c>
      <c r="AD269" s="13">
        <f t="shared" si="154"/>
        <v>0.23684210526315788</v>
      </c>
      <c r="AE269" s="13">
        <f t="shared" si="155"/>
        <v>0.44736842105263158</v>
      </c>
      <c r="AF269" s="13">
        <f t="shared" si="156"/>
        <v>0.68421052631578949</v>
      </c>
      <c r="AG269">
        <v>375</v>
      </c>
      <c r="AH269">
        <v>444</v>
      </c>
      <c r="AI269" s="17">
        <f t="shared" si="157"/>
        <v>0.45787545787545786</v>
      </c>
      <c r="AJ269">
        <v>161</v>
      </c>
      <c r="AK269">
        <v>156</v>
      </c>
      <c r="AL269" s="32">
        <f t="shared" si="158"/>
        <v>0.35900339750849375</v>
      </c>
      <c r="AM269">
        <v>116</v>
      </c>
      <c r="AN269">
        <v>137</v>
      </c>
      <c r="AO269" s="33">
        <f t="shared" si="159"/>
        <v>0.28652321630804078</v>
      </c>
      <c r="AP269">
        <v>134</v>
      </c>
      <c r="AQ269">
        <v>179</v>
      </c>
      <c r="AR269" s="33">
        <f t="shared" si="160"/>
        <v>0.35447338618346547</v>
      </c>
      <c r="AS269" s="33">
        <f t="shared" si="161"/>
        <v>0.55614035087719293</v>
      </c>
      <c r="AT269">
        <v>11</v>
      </c>
      <c r="AU269">
        <v>350</v>
      </c>
      <c r="AV269">
        <v>386</v>
      </c>
      <c r="AW269">
        <v>302</v>
      </c>
      <c r="AX269" s="2">
        <v>29</v>
      </c>
      <c r="AY269" s="3">
        <v>5</v>
      </c>
      <c r="AZ269" s="2">
        <v>33.6</v>
      </c>
      <c r="BA269" s="2">
        <v>25.8</v>
      </c>
      <c r="BB269" s="21">
        <v>0.67300000000000004</v>
      </c>
      <c r="BC269">
        <v>4</v>
      </c>
      <c r="BD269" s="21">
        <v>1.5859999999999999</v>
      </c>
      <c r="BE269" s="2">
        <v>29.6</v>
      </c>
      <c r="BF269" s="2">
        <v>31.5</v>
      </c>
      <c r="BG269" s="2">
        <v>27.8</v>
      </c>
      <c r="BH269" s="21">
        <v>1.538</v>
      </c>
      <c r="BI269" s="21">
        <v>-10.843999999999999</v>
      </c>
      <c r="BJ269" t="s">
        <v>2804</v>
      </c>
      <c r="BK269" s="2">
        <v>44.6</v>
      </c>
      <c r="BL269" t="s">
        <v>1652</v>
      </c>
      <c r="BM269" s="2">
        <v>36.700000000000003</v>
      </c>
      <c r="BN269" t="s">
        <v>3706</v>
      </c>
      <c r="BO269" s="2">
        <v>35.799999999999997</v>
      </c>
      <c r="BP269" t="s">
        <v>3105</v>
      </c>
      <c r="BQ269" s="2">
        <v>33.700000000000003</v>
      </c>
      <c r="BR269" t="s">
        <v>2817</v>
      </c>
      <c r="BS269" s="2">
        <v>32.200000000000003</v>
      </c>
      <c r="BT269" s="32">
        <f t="shared" si="162"/>
        <v>7.9166666666666663E-2</v>
      </c>
      <c r="BU269" s="34">
        <f t="shared" si="163"/>
        <v>0.88475177304964536</v>
      </c>
      <c r="BV269" s="35">
        <f t="shared" si="164"/>
        <v>892.66843971631204</v>
      </c>
      <c r="BW269" s="32">
        <f t="shared" si="165"/>
        <v>-3.6081560283687975E-2</v>
      </c>
      <c r="BX269" s="36">
        <f t="shared" si="166"/>
        <v>2.2169283873790655</v>
      </c>
      <c r="BY269" s="37">
        <f t="shared" si="167"/>
        <v>3.7921143468326122</v>
      </c>
      <c r="BZ269" s="37">
        <f t="shared" si="168"/>
        <v>28.003305945840829</v>
      </c>
      <c r="CA269" s="37">
        <f t="shared" si="169"/>
        <v>32.903884486362969</v>
      </c>
      <c r="CB269" s="37">
        <f t="shared" si="170"/>
        <v>51.10603335115951</v>
      </c>
      <c r="CC269" s="37">
        <f t="shared" si="171"/>
        <v>62.890757936700858</v>
      </c>
      <c r="CD269" s="38">
        <f t="shared" si="172"/>
        <v>-11.784724585541348</v>
      </c>
      <c r="CE269" s="3">
        <v>38</v>
      </c>
      <c r="CF269" s="3">
        <v>65</v>
      </c>
      <c r="CG269" s="3">
        <v>442</v>
      </c>
      <c r="CH269" s="3">
        <v>499</v>
      </c>
      <c r="CI269" s="3">
        <v>182</v>
      </c>
      <c r="CJ269" s="3">
        <v>233</v>
      </c>
      <c r="CK269" s="3">
        <v>281</v>
      </c>
      <c r="CL269" s="3">
        <v>214</v>
      </c>
      <c r="CM269" s="20">
        <f t="shared" si="173"/>
        <v>-0.79209300659398174</v>
      </c>
      <c r="CN269" s="37">
        <f t="shared" si="174"/>
        <v>1.8375233068213548</v>
      </c>
      <c r="CO269" s="37">
        <f t="shared" si="175"/>
        <v>2.5671281492357165</v>
      </c>
      <c r="CP269" s="37">
        <f t="shared" si="176"/>
        <v>25.644259090786264</v>
      </c>
      <c r="CQ269" s="37">
        <f t="shared" si="177"/>
        <v>32.372837081940929</v>
      </c>
      <c r="CR269" s="37">
        <f t="shared" si="178"/>
        <v>48.559255622911394</v>
      </c>
      <c r="CS269" s="37">
        <f t="shared" si="179"/>
        <v>61.070627550239152</v>
      </c>
      <c r="CT269" s="22">
        <f t="shared" si="180"/>
        <v>0.72664734178641055</v>
      </c>
      <c r="CU269" s="35">
        <v>68</v>
      </c>
      <c r="CV269" s="35">
        <v>95</v>
      </c>
      <c r="CW269" s="35">
        <v>881</v>
      </c>
      <c r="CX269" s="35">
        <v>1103</v>
      </c>
      <c r="CY269" s="35">
        <v>385</v>
      </c>
      <c r="CZ269" s="35">
        <v>507</v>
      </c>
      <c r="DA269" s="35">
        <v>555</v>
      </c>
      <c r="DB269" s="35">
        <v>463</v>
      </c>
      <c r="DC269">
        <v>10</v>
      </c>
      <c r="DD269">
        <v>4</v>
      </c>
      <c r="DE269" s="35">
        <f t="shared" si="181"/>
        <v>-6</v>
      </c>
      <c r="DF269" s="36">
        <f t="shared" si="182"/>
        <v>0.58340220720501723</v>
      </c>
      <c r="DG269" s="37">
        <f t="shared" si="183"/>
        <v>0.2333608828820069</v>
      </c>
      <c r="DH269" s="37">
        <f t="shared" si="184"/>
        <v>-0.35004132432301038</v>
      </c>
      <c r="DI269" s="2">
        <v>537.1</v>
      </c>
      <c r="DJ269">
        <v>19</v>
      </c>
      <c r="DK269">
        <v>31</v>
      </c>
      <c r="DL269">
        <v>-3.1</v>
      </c>
      <c r="DM269">
        <v>447</v>
      </c>
      <c r="DN269">
        <v>584</v>
      </c>
      <c r="DO269">
        <v>0.1</v>
      </c>
      <c r="DP269">
        <v>340</v>
      </c>
      <c r="DQ269">
        <v>418</v>
      </c>
      <c r="DR269">
        <v>1.9</v>
      </c>
      <c r="DS269">
        <v>243</v>
      </c>
      <c r="DT269">
        <v>307</v>
      </c>
      <c r="DU269">
        <v>1.2</v>
      </c>
      <c r="DV269" s="39">
        <v>-8.1999999999999993</v>
      </c>
      <c r="DW269" s="39">
        <v>-8.1999999999999993</v>
      </c>
      <c r="DX269" s="39">
        <v>-1.9</v>
      </c>
      <c r="DY269" s="39">
        <v>1.3</v>
      </c>
      <c r="DZ269" s="39">
        <v>4.9000000000000004</v>
      </c>
      <c r="EA269" s="39">
        <v>-3.8</v>
      </c>
    </row>
    <row r="270" spans="1:131" x14ac:dyDescent="0.2">
      <c r="A270" s="12" t="s">
        <v>823</v>
      </c>
      <c r="B270" s="12" t="s">
        <v>1407</v>
      </c>
      <c r="C270" t="s">
        <v>1406</v>
      </c>
      <c r="D270" t="s">
        <v>367</v>
      </c>
      <c r="E270" s="12" t="s">
        <v>170</v>
      </c>
      <c r="F270">
        <v>65</v>
      </c>
      <c r="G270">
        <v>10</v>
      </c>
      <c r="H270">
        <v>11</v>
      </c>
      <c r="I270" s="31">
        <f t="shared" si="148"/>
        <v>21</v>
      </c>
      <c r="J270">
        <v>8</v>
      </c>
      <c r="K270">
        <v>3</v>
      </c>
      <c r="L270" s="16">
        <f t="shared" si="149"/>
        <v>1.5709090909091563</v>
      </c>
      <c r="M270" s="15">
        <v>9</v>
      </c>
      <c r="N270" s="15">
        <v>8</v>
      </c>
      <c r="O270" s="15">
        <v>2</v>
      </c>
      <c r="P270">
        <v>84</v>
      </c>
      <c r="Q270">
        <v>28</v>
      </c>
      <c r="R270">
        <v>37</v>
      </c>
      <c r="S270" s="13">
        <f t="shared" si="150"/>
        <v>0.11904761904761904</v>
      </c>
      <c r="T270" s="13">
        <f t="shared" si="151"/>
        <v>6.7114093959731544E-2</v>
      </c>
      <c r="U270" s="2">
        <v>802.08333333329995</v>
      </c>
      <c r="V270" s="2">
        <v>12.333333333300001</v>
      </c>
      <c r="W270">
        <v>12.13</v>
      </c>
      <c r="X270">
        <v>34.69</v>
      </c>
      <c r="Y270" s="32">
        <f t="shared" si="152"/>
        <v>0.25907731738573259</v>
      </c>
      <c r="Z270" s="15">
        <f t="shared" si="153"/>
        <v>119.07692307692307</v>
      </c>
      <c r="AA270">
        <v>25</v>
      </c>
      <c r="AB270">
        <v>46</v>
      </c>
      <c r="AC270">
        <v>66</v>
      </c>
      <c r="AD270" s="13">
        <f t="shared" si="154"/>
        <v>0.38461538461538464</v>
      </c>
      <c r="AE270" s="13">
        <f t="shared" si="155"/>
        <v>0.38461538461538464</v>
      </c>
      <c r="AF270" s="13">
        <f t="shared" si="156"/>
        <v>0.76923076923076927</v>
      </c>
      <c r="AG270">
        <v>5</v>
      </c>
      <c r="AH270">
        <v>10</v>
      </c>
      <c r="AI270" s="17">
        <f t="shared" si="157"/>
        <v>0.33333333333333331</v>
      </c>
      <c r="AJ270">
        <v>120</v>
      </c>
      <c r="AK270">
        <v>127</v>
      </c>
      <c r="AL270" s="32">
        <f t="shared" si="158"/>
        <v>0.31545338441890164</v>
      </c>
      <c r="AM270">
        <v>120</v>
      </c>
      <c r="AN270">
        <v>122</v>
      </c>
      <c r="AO270" s="33">
        <f t="shared" si="159"/>
        <v>0.30906768837803322</v>
      </c>
      <c r="AP270">
        <v>153</v>
      </c>
      <c r="AQ270">
        <v>141</v>
      </c>
      <c r="AR270" s="33">
        <f t="shared" si="160"/>
        <v>0.37547892720306514</v>
      </c>
      <c r="AS270" s="33">
        <f t="shared" si="161"/>
        <v>0.50511247443762786</v>
      </c>
      <c r="AT270">
        <v>13</v>
      </c>
      <c r="AU270">
        <v>302</v>
      </c>
      <c r="AV270">
        <v>323</v>
      </c>
      <c r="AW270">
        <v>267</v>
      </c>
      <c r="AX270" s="2">
        <v>28.7</v>
      </c>
      <c r="AY270" s="3">
        <v>7</v>
      </c>
      <c r="AZ270" s="2">
        <v>33.4</v>
      </c>
      <c r="BA270" s="2">
        <v>25.5</v>
      </c>
      <c r="BB270" s="21">
        <v>0.67300000000000004</v>
      </c>
      <c r="BC270">
        <v>4</v>
      </c>
      <c r="BD270" s="21">
        <v>-0.11800000000000001</v>
      </c>
      <c r="BE270" s="2">
        <v>30.4</v>
      </c>
      <c r="BF270" s="2">
        <v>34.1</v>
      </c>
      <c r="BG270" s="2">
        <v>26.8</v>
      </c>
      <c r="BH270" s="21">
        <v>1.9540000000000002</v>
      </c>
      <c r="BI270" s="21">
        <v>-5.6850000000000005</v>
      </c>
      <c r="BJ270" t="s">
        <v>1206</v>
      </c>
      <c r="BK270" s="2">
        <v>59</v>
      </c>
      <c r="BL270" t="s">
        <v>1416</v>
      </c>
      <c r="BM270" s="2">
        <v>42.9</v>
      </c>
      <c r="BN270" t="s">
        <v>2849</v>
      </c>
      <c r="BO270" s="2">
        <v>30.7</v>
      </c>
      <c r="BP270" t="s">
        <v>3371</v>
      </c>
      <c r="BQ270" s="2">
        <v>41.1</v>
      </c>
      <c r="BR270" t="s">
        <v>2341</v>
      </c>
      <c r="BS270" s="2">
        <v>37.700000000000003</v>
      </c>
      <c r="BT270" s="32">
        <f t="shared" si="162"/>
        <v>6.7183462532299745E-2</v>
      </c>
      <c r="BU270" s="34">
        <f t="shared" si="163"/>
        <v>0.90255220417633408</v>
      </c>
      <c r="BV270" s="35">
        <f t="shared" si="164"/>
        <v>909.27055042956397</v>
      </c>
      <c r="BW270" s="32">
        <f t="shared" si="165"/>
        <v>-3.0264333291366172E-2</v>
      </c>
      <c r="BX270" s="36">
        <f t="shared" si="166"/>
        <v>1.9459459459512052</v>
      </c>
      <c r="BY270" s="37">
        <f t="shared" si="167"/>
        <v>3.1434511434596395</v>
      </c>
      <c r="BZ270" s="37">
        <f t="shared" si="168"/>
        <v>28.964656964735248</v>
      </c>
      <c r="CA270" s="37">
        <f t="shared" si="169"/>
        <v>32.257796257883442</v>
      </c>
      <c r="CB270" s="37">
        <f t="shared" si="170"/>
        <v>56.507276507429232</v>
      </c>
      <c r="CC270" s="37">
        <f t="shared" si="171"/>
        <v>62.794178794348511</v>
      </c>
      <c r="CD270" s="38">
        <f t="shared" si="172"/>
        <v>-6.286902286919279</v>
      </c>
      <c r="CE270" s="3">
        <v>26</v>
      </c>
      <c r="CF270" s="3">
        <v>42</v>
      </c>
      <c r="CG270" s="3">
        <v>361</v>
      </c>
      <c r="CH270" s="3">
        <v>389</v>
      </c>
      <c r="CI270" s="3">
        <v>168</v>
      </c>
      <c r="CJ270" s="3">
        <v>158</v>
      </c>
      <c r="CK270" s="3">
        <v>250</v>
      </c>
      <c r="CL270" s="3">
        <v>200</v>
      </c>
      <c r="CM270" s="20">
        <f t="shared" si="173"/>
        <v>-0.93260167342234723</v>
      </c>
      <c r="CN270" s="37">
        <f t="shared" si="174"/>
        <v>2.4480564117347052</v>
      </c>
      <c r="CO270" s="37">
        <f t="shared" si="175"/>
        <v>1.9158702352706389</v>
      </c>
      <c r="CP270" s="37">
        <f t="shared" si="176"/>
        <v>27.540634632015433</v>
      </c>
      <c r="CQ270" s="37">
        <f t="shared" si="177"/>
        <v>29.004146617291617</v>
      </c>
      <c r="CR270" s="37">
        <f t="shared" si="178"/>
        <v>52.340510455240924</v>
      </c>
      <c r="CS270" s="37">
        <f t="shared" si="179"/>
        <v>59.312149366920195</v>
      </c>
      <c r="CT270" s="22">
        <f t="shared" si="180"/>
        <v>0.6847366247599922</v>
      </c>
      <c r="CU270" s="35">
        <v>92</v>
      </c>
      <c r="CV270" s="35">
        <v>72</v>
      </c>
      <c r="CW270" s="35">
        <v>943</v>
      </c>
      <c r="CX270" s="35">
        <v>1018</v>
      </c>
      <c r="CY270" s="35">
        <v>428</v>
      </c>
      <c r="CZ270" s="35">
        <v>451</v>
      </c>
      <c r="DA270" s="35">
        <v>688</v>
      </c>
      <c r="DB270" s="35">
        <v>504</v>
      </c>
      <c r="DC270">
        <v>11</v>
      </c>
      <c r="DD270">
        <v>15</v>
      </c>
      <c r="DE270" s="35">
        <f t="shared" si="181"/>
        <v>4</v>
      </c>
      <c r="DF270" s="36">
        <f t="shared" si="182"/>
        <v>0.82328482328704844</v>
      </c>
      <c r="DG270" s="37">
        <f t="shared" si="183"/>
        <v>1.122661122664157</v>
      </c>
      <c r="DH270" s="37">
        <f t="shared" si="184"/>
        <v>0.29937629937710847</v>
      </c>
      <c r="DI270" s="2">
        <v>468.4</v>
      </c>
      <c r="DJ270">
        <v>13</v>
      </c>
      <c r="DK270">
        <v>20</v>
      </c>
      <c r="DL270">
        <v>-22.9</v>
      </c>
      <c r="DM270">
        <v>454</v>
      </c>
      <c r="DN270">
        <v>483</v>
      </c>
      <c r="DO270">
        <v>0.2</v>
      </c>
      <c r="DP270">
        <v>336</v>
      </c>
      <c r="DQ270">
        <v>319</v>
      </c>
      <c r="DR270">
        <v>1.7000000000000002</v>
      </c>
      <c r="DS270">
        <v>239</v>
      </c>
      <c r="DT270">
        <v>228</v>
      </c>
      <c r="DU270">
        <v>1.4</v>
      </c>
      <c r="DV270" s="39">
        <v>-2.6</v>
      </c>
      <c r="DW270" s="39">
        <v>-2.6</v>
      </c>
      <c r="DX270" s="39">
        <v>-0.9</v>
      </c>
      <c r="DY270" s="39">
        <v>0</v>
      </c>
      <c r="DZ270" s="39">
        <v>2.2999999999999998</v>
      </c>
      <c r="EA270" s="39">
        <v>-1.2</v>
      </c>
    </row>
    <row r="271" spans="1:131" x14ac:dyDescent="0.2">
      <c r="A271" s="12" t="s">
        <v>643</v>
      </c>
      <c r="B271" s="12" t="s">
        <v>1411</v>
      </c>
      <c r="C271" t="s">
        <v>1410</v>
      </c>
      <c r="D271" t="s">
        <v>155</v>
      </c>
      <c r="E271" s="12" t="s">
        <v>156</v>
      </c>
      <c r="F271">
        <v>62</v>
      </c>
      <c r="G271">
        <v>3</v>
      </c>
      <c r="H271">
        <v>12</v>
      </c>
      <c r="I271" s="31">
        <f t="shared" si="148"/>
        <v>15</v>
      </c>
      <c r="J271">
        <v>8</v>
      </c>
      <c r="K271">
        <v>4</v>
      </c>
      <c r="L271" s="16">
        <f t="shared" si="149"/>
        <v>1.0871972457669337</v>
      </c>
      <c r="M271" s="15">
        <v>3</v>
      </c>
      <c r="N271" s="15">
        <v>8</v>
      </c>
      <c r="O271" s="15">
        <v>4</v>
      </c>
      <c r="P271">
        <v>92</v>
      </c>
      <c r="Q271">
        <v>46</v>
      </c>
      <c r="R271">
        <v>32</v>
      </c>
      <c r="S271" s="13">
        <f t="shared" si="150"/>
        <v>3.2608695652173912E-2</v>
      </c>
      <c r="T271" s="13">
        <f t="shared" si="151"/>
        <v>1.7647058823529412E-2</v>
      </c>
      <c r="U271" s="2">
        <v>827.81666666670003</v>
      </c>
      <c r="V271" s="2">
        <v>13.35</v>
      </c>
      <c r="W271">
        <v>13.22</v>
      </c>
      <c r="X271">
        <v>36.26</v>
      </c>
      <c r="Y271" s="32">
        <f t="shared" si="152"/>
        <v>0.26717865804365404</v>
      </c>
      <c r="Z271" s="15">
        <f t="shared" si="153"/>
        <v>114.46153846153847</v>
      </c>
      <c r="AA271">
        <v>34</v>
      </c>
      <c r="AB271">
        <v>75</v>
      </c>
      <c r="AC271">
        <v>82</v>
      </c>
      <c r="AD271" s="13">
        <f t="shared" si="154"/>
        <v>0.11538461538461539</v>
      </c>
      <c r="AE271" s="13">
        <f t="shared" si="155"/>
        <v>0.46153846153846156</v>
      </c>
      <c r="AF271" s="13">
        <f t="shared" si="156"/>
        <v>0.57692307692307698</v>
      </c>
      <c r="AG271">
        <v>59</v>
      </c>
      <c r="AH271">
        <v>81</v>
      </c>
      <c r="AI271" s="17">
        <f t="shared" si="157"/>
        <v>0.42142857142857143</v>
      </c>
      <c r="AJ271">
        <v>101</v>
      </c>
      <c r="AK271">
        <v>136</v>
      </c>
      <c r="AL271" s="32">
        <f t="shared" si="158"/>
        <v>0.31726907630522089</v>
      </c>
      <c r="AM271">
        <v>107</v>
      </c>
      <c r="AN271">
        <v>129</v>
      </c>
      <c r="AO271" s="33">
        <f t="shared" si="159"/>
        <v>0.31593038821954483</v>
      </c>
      <c r="AP271">
        <v>132</v>
      </c>
      <c r="AQ271">
        <v>142</v>
      </c>
      <c r="AR271" s="33">
        <f t="shared" si="160"/>
        <v>0.36680053547523428</v>
      </c>
      <c r="AS271" s="33">
        <f t="shared" si="161"/>
        <v>0.5010570824524313</v>
      </c>
      <c r="AT271">
        <v>8</v>
      </c>
      <c r="AU271">
        <v>311</v>
      </c>
      <c r="AV271">
        <v>303</v>
      </c>
      <c r="AW271">
        <v>259</v>
      </c>
      <c r="AX271" s="2">
        <v>28.4</v>
      </c>
      <c r="AY271" s="3">
        <v>8</v>
      </c>
      <c r="AZ271" s="2">
        <v>32.700000000000003</v>
      </c>
      <c r="BA271" s="2">
        <v>25.5</v>
      </c>
      <c r="BB271" s="21">
        <v>0.629</v>
      </c>
      <c r="BC271">
        <v>7</v>
      </c>
      <c r="BD271" s="21">
        <v>1.3980000000000001</v>
      </c>
      <c r="BE271" s="2">
        <v>29.7</v>
      </c>
      <c r="BF271" s="2">
        <v>34.4</v>
      </c>
      <c r="BG271" s="2">
        <v>25</v>
      </c>
      <c r="BH271" s="21">
        <v>-0.497</v>
      </c>
      <c r="BI271" s="21">
        <v>-8.2460000000000004</v>
      </c>
      <c r="BJ271" t="s">
        <v>888</v>
      </c>
      <c r="BK271" s="2">
        <v>30.2</v>
      </c>
      <c r="BL271" t="s">
        <v>282</v>
      </c>
      <c r="BM271" s="2">
        <v>25.1</v>
      </c>
      <c r="BN271" t="s">
        <v>3287</v>
      </c>
      <c r="BO271" s="2">
        <v>23.3</v>
      </c>
      <c r="BP271" t="s">
        <v>644</v>
      </c>
      <c r="BQ271" s="2">
        <v>35.9</v>
      </c>
      <c r="BR271" t="s">
        <v>725</v>
      </c>
      <c r="BS271" s="2">
        <v>33.9</v>
      </c>
      <c r="BT271" s="32">
        <f t="shared" si="162"/>
        <v>6.9892473118279563E-2</v>
      </c>
      <c r="BU271" s="34">
        <f t="shared" si="163"/>
        <v>0.88736263736263732</v>
      </c>
      <c r="BV271" s="35">
        <f t="shared" si="164"/>
        <v>894.35188467446528</v>
      </c>
      <c r="BW271" s="32">
        <f t="shared" si="165"/>
        <v>-4.2744889519083118E-2</v>
      </c>
      <c r="BX271" s="36">
        <f t="shared" si="166"/>
        <v>1.8847408481333818</v>
      </c>
      <c r="BY271" s="37">
        <f t="shared" si="167"/>
        <v>2.972091337441102</v>
      </c>
      <c r="BZ271" s="37">
        <f t="shared" si="168"/>
        <v>26.966292134831463</v>
      </c>
      <c r="CA271" s="37">
        <f t="shared" si="169"/>
        <v>26.386371873867343</v>
      </c>
      <c r="CB271" s="37">
        <f t="shared" si="170"/>
        <v>52.990213845596237</v>
      </c>
      <c r="CC271" s="37">
        <f t="shared" si="171"/>
        <v>53.787604204421896</v>
      </c>
      <c r="CD271" s="38">
        <f t="shared" si="172"/>
        <v>-0.79739035882565901</v>
      </c>
      <c r="CE271" s="3">
        <v>26</v>
      </c>
      <c r="CF271" s="3">
        <v>41</v>
      </c>
      <c r="CG271" s="3">
        <v>346</v>
      </c>
      <c r="CH271" s="3">
        <v>323</v>
      </c>
      <c r="CI271" s="3">
        <v>174</v>
      </c>
      <c r="CJ271" s="3">
        <v>155</v>
      </c>
      <c r="CK271" s="3">
        <v>223</v>
      </c>
      <c r="CL271" s="3">
        <v>185</v>
      </c>
      <c r="CM271" s="20">
        <f t="shared" si="173"/>
        <v>8.7312396623159891</v>
      </c>
      <c r="CN271" s="37">
        <f t="shared" si="174"/>
        <v>2.1084283757094822</v>
      </c>
      <c r="CO271" s="37">
        <f t="shared" si="175"/>
        <v>2.6688966781132684</v>
      </c>
      <c r="CP271" s="37">
        <f t="shared" si="176"/>
        <v>26.902478515381745</v>
      </c>
      <c r="CQ271" s="37">
        <f t="shared" si="177"/>
        <v>28.557194455811967</v>
      </c>
      <c r="CR271" s="37">
        <f t="shared" si="178"/>
        <v>51.803284522178537</v>
      </c>
      <c r="CS271" s="37">
        <f t="shared" si="179"/>
        <v>57.568101346903191</v>
      </c>
      <c r="CT271" s="22">
        <f t="shared" si="180"/>
        <v>4.9674264658989955</v>
      </c>
      <c r="CU271" s="35">
        <v>79</v>
      </c>
      <c r="CV271" s="35">
        <v>100</v>
      </c>
      <c r="CW271" s="35">
        <v>929</v>
      </c>
      <c r="CX271" s="35">
        <v>970</v>
      </c>
      <c r="CY271" s="35">
        <v>393</v>
      </c>
      <c r="CZ271" s="35">
        <v>431</v>
      </c>
      <c r="DA271" s="35">
        <v>656</v>
      </c>
      <c r="DB271" s="35">
        <v>540</v>
      </c>
      <c r="DC271">
        <v>6</v>
      </c>
      <c r="DD271">
        <v>19</v>
      </c>
      <c r="DE271" s="35">
        <f t="shared" si="181"/>
        <v>13</v>
      </c>
      <c r="DF271" s="36">
        <f t="shared" si="182"/>
        <v>0.43494019572308812</v>
      </c>
      <c r="DG271" s="37">
        <f t="shared" si="183"/>
        <v>1.3773106197897791</v>
      </c>
      <c r="DH271" s="37">
        <f t="shared" si="184"/>
        <v>0.94237042406669091</v>
      </c>
      <c r="DI271" s="2">
        <v>496.1</v>
      </c>
      <c r="DJ271">
        <v>16</v>
      </c>
      <c r="DK271">
        <v>23</v>
      </c>
      <c r="DL271">
        <v>-2.1</v>
      </c>
      <c r="DM271">
        <v>428</v>
      </c>
      <c r="DN271">
        <v>446</v>
      </c>
      <c r="DO271">
        <v>2.1</v>
      </c>
      <c r="DP271">
        <v>313</v>
      </c>
      <c r="DQ271">
        <v>307</v>
      </c>
      <c r="DR271">
        <v>2.2999999999999998</v>
      </c>
      <c r="DS271">
        <v>221</v>
      </c>
      <c r="DT271">
        <v>214</v>
      </c>
      <c r="DU271">
        <v>2.4</v>
      </c>
      <c r="DV271" s="39">
        <v>0.7</v>
      </c>
      <c r="DW271" s="39">
        <v>0.7</v>
      </c>
      <c r="DX271" s="39">
        <v>0.1</v>
      </c>
      <c r="DY271" s="39">
        <v>0.5</v>
      </c>
      <c r="DZ271" s="39">
        <v>2.9</v>
      </c>
      <c r="EA271" s="39">
        <v>4.2</v>
      </c>
    </row>
    <row r="272" spans="1:131" x14ac:dyDescent="0.2">
      <c r="A272" s="12" t="s">
        <v>1415</v>
      </c>
      <c r="B272" s="12" t="s">
        <v>1416</v>
      </c>
      <c r="C272" t="s">
        <v>1414</v>
      </c>
      <c r="D272" t="s">
        <v>367</v>
      </c>
      <c r="E272" s="12" t="s">
        <v>148</v>
      </c>
      <c r="F272">
        <v>81</v>
      </c>
      <c r="G272">
        <v>11</v>
      </c>
      <c r="H272">
        <v>21</v>
      </c>
      <c r="I272" s="31">
        <f t="shared" si="148"/>
        <v>32</v>
      </c>
      <c r="J272">
        <v>7</v>
      </c>
      <c r="K272">
        <v>13</v>
      </c>
      <c r="L272" s="16">
        <f t="shared" si="149"/>
        <v>1.764543700027571</v>
      </c>
      <c r="M272" s="15">
        <v>11</v>
      </c>
      <c r="N272" s="15">
        <v>8</v>
      </c>
      <c r="O272" s="15">
        <v>13</v>
      </c>
      <c r="P272">
        <v>178</v>
      </c>
      <c r="Q272">
        <v>66</v>
      </c>
      <c r="R272">
        <v>91</v>
      </c>
      <c r="S272" s="13">
        <f t="shared" si="150"/>
        <v>6.1797752808988762E-2</v>
      </c>
      <c r="T272" s="13">
        <f t="shared" si="151"/>
        <v>3.2835820895522387E-2</v>
      </c>
      <c r="U272" s="2">
        <v>1088.0999999999999</v>
      </c>
      <c r="V272" s="2">
        <v>13.4333333333</v>
      </c>
      <c r="W272">
        <v>13.17</v>
      </c>
      <c r="X272">
        <v>34.06</v>
      </c>
      <c r="Y272" s="32">
        <f t="shared" si="152"/>
        <v>0.27884818970993008</v>
      </c>
      <c r="Z272" s="15">
        <f t="shared" si="153"/>
        <v>85.3125</v>
      </c>
      <c r="AA272">
        <v>36</v>
      </c>
      <c r="AB272">
        <v>37</v>
      </c>
      <c r="AC272">
        <v>134</v>
      </c>
      <c r="AD272" s="13">
        <f t="shared" si="154"/>
        <v>0.22916666666666666</v>
      </c>
      <c r="AE272" s="13">
        <f t="shared" si="155"/>
        <v>0.4375</v>
      </c>
      <c r="AF272" s="13">
        <f t="shared" si="156"/>
        <v>0.66666666666666663</v>
      </c>
      <c r="AG272">
        <v>28</v>
      </c>
      <c r="AH272">
        <v>60</v>
      </c>
      <c r="AI272" s="17">
        <f t="shared" si="157"/>
        <v>0.31818181818181818</v>
      </c>
      <c r="AJ272">
        <v>147</v>
      </c>
      <c r="AK272">
        <v>209</v>
      </c>
      <c r="AL272" s="32">
        <f t="shared" si="158"/>
        <v>0.31310466138962179</v>
      </c>
      <c r="AM272">
        <v>179</v>
      </c>
      <c r="AN272">
        <v>174</v>
      </c>
      <c r="AO272" s="33">
        <f t="shared" si="159"/>
        <v>0.31046613896218117</v>
      </c>
      <c r="AP272">
        <v>228</v>
      </c>
      <c r="AQ272">
        <v>200</v>
      </c>
      <c r="AR272" s="33">
        <f t="shared" si="160"/>
        <v>0.37642919964819699</v>
      </c>
      <c r="AS272" s="33">
        <f t="shared" si="161"/>
        <v>0.50211565585331452</v>
      </c>
      <c r="AT272">
        <v>12</v>
      </c>
      <c r="AU272">
        <v>423</v>
      </c>
      <c r="AV272">
        <v>435</v>
      </c>
      <c r="AW272">
        <v>399</v>
      </c>
      <c r="AX272" s="2">
        <v>28.9</v>
      </c>
      <c r="AY272" s="3">
        <v>4</v>
      </c>
      <c r="AZ272" s="2">
        <v>33.6</v>
      </c>
      <c r="BA272" s="2">
        <v>25.8</v>
      </c>
      <c r="BB272" s="21">
        <v>0.55900000000000005</v>
      </c>
      <c r="BC272">
        <v>6</v>
      </c>
      <c r="BD272" s="21">
        <v>0.379</v>
      </c>
      <c r="BE272" s="2">
        <v>30.8</v>
      </c>
      <c r="BF272" s="2">
        <v>34.299999999999997</v>
      </c>
      <c r="BG272" s="2">
        <v>27.4</v>
      </c>
      <c r="BH272" s="21">
        <v>4.3179999999999996</v>
      </c>
      <c r="BI272" s="21">
        <v>-4.1849999999999996</v>
      </c>
      <c r="BJ272" t="s">
        <v>2728</v>
      </c>
      <c r="BK272" s="2">
        <v>54.9</v>
      </c>
      <c r="BL272" t="s">
        <v>1064</v>
      </c>
      <c r="BM272" s="2">
        <v>53.5</v>
      </c>
      <c r="BN272" t="s">
        <v>1407</v>
      </c>
      <c r="BO272" s="2">
        <v>32.5</v>
      </c>
      <c r="BP272" t="s">
        <v>3371</v>
      </c>
      <c r="BQ272" s="2">
        <v>42.3</v>
      </c>
      <c r="BR272" t="s">
        <v>2341</v>
      </c>
      <c r="BS272" s="2">
        <v>40.5</v>
      </c>
      <c r="BT272" s="32">
        <f t="shared" si="162"/>
        <v>8.2051282051282051E-2</v>
      </c>
      <c r="BU272" s="34">
        <f t="shared" si="163"/>
        <v>0.91932457786116317</v>
      </c>
      <c r="BV272" s="35">
        <f t="shared" si="164"/>
        <v>927.5297060662914</v>
      </c>
      <c r="BW272" s="32">
        <f t="shared" si="165"/>
        <v>1.3758599124452237E-3</v>
      </c>
      <c r="BX272" s="36">
        <f t="shared" si="166"/>
        <v>2.6468155500479242</v>
      </c>
      <c r="BY272" s="37">
        <f t="shared" si="167"/>
        <v>2.371105596917932</v>
      </c>
      <c r="BZ272" s="37">
        <f t="shared" si="168"/>
        <v>32.258064516209075</v>
      </c>
      <c r="CA272" s="37">
        <f t="shared" si="169"/>
        <v>29.390681003657157</v>
      </c>
      <c r="CB272" s="37">
        <f t="shared" si="170"/>
        <v>63.468431210524187</v>
      </c>
      <c r="CC272" s="37">
        <f t="shared" si="171"/>
        <v>58.06451612917634</v>
      </c>
      <c r="CD272" s="38">
        <f t="shared" si="172"/>
        <v>5.4039150813478471</v>
      </c>
      <c r="CE272" s="3">
        <v>48</v>
      </c>
      <c r="CF272" s="3">
        <v>43</v>
      </c>
      <c r="CG272" s="3">
        <v>537</v>
      </c>
      <c r="CH272" s="3">
        <v>490</v>
      </c>
      <c r="CI272" s="3">
        <v>241</v>
      </c>
      <c r="CJ272" s="3">
        <v>203</v>
      </c>
      <c r="CK272" s="3">
        <v>317</v>
      </c>
      <c r="CL272" s="3">
        <v>325</v>
      </c>
      <c r="CM272" s="20">
        <f t="shared" si="173"/>
        <v>9.8271393408682997</v>
      </c>
      <c r="CN272" s="37">
        <f t="shared" si="174"/>
        <v>2.0443226550096778</v>
      </c>
      <c r="CO272" s="37">
        <f t="shared" si="175"/>
        <v>2.1313151084143449</v>
      </c>
      <c r="CP272" s="37">
        <f t="shared" si="176"/>
        <v>25.641025641025639</v>
      </c>
      <c r="CQ272" s="37">
        <f t="shared" si="177"/>
        <v>31.121550205519668</v>
      </c>
      <c r="CR272" s="37">
        <f t="shared" si="178"/>
        <v>49.237728627041605</v>
      </c>
      <c r="CS272" s="37">
        <f t="shared" si="179"/>
        <v>62.025619277527667</v>
      </c>
      <c r="CT272" s="22">
        <f t="shared" si="180"/>
        <v>18.191805731833909</v>
      </c>
      <c r="CU272" s="35">
        <v>94</v>
      </c>
      <c r="CV272" s="35">
        <v>98</v>
      </c>
      <c r="CW272" s="35">
        <v>1085</v>
      </c>
      <c r="CX272" s="35">
        <v>1333</v>
      </c>
      <c r="CY272" s="35">
        <v>506</v>
      </c>
      <c r="CZ272" s="35">
        <v>566</v>
      </c>
      <c r="DA272" s="35">
        <v>855</v>
      </c>
      <c r="DB272" s="35">
        <v>579</v>
      </c>
      <c r="DC272">
        <v>25</v>
      </c>
      <c r="DD272">
        <v>27</v>
      </c>
      <c r="DE272" s="35">
        <f t="shared" si="181"/>
        <v>2</v>
      </c>
      <c r="DF272" s="36">
        <f t="shared" si="182"/>
        <v>1.3785497656499606</v>
      </c>
      <c r="DG272" s="37">
        <f t="shared" si="183"/>
        <v>1.4888337469019572</v>
      </c>
      <c r="DH272" s="37">
        <f t="shared" si="184"/>
        <v>0.11028398125199684</v>
      </c>
      <c r="DI272" s="2">
        <v>646.20000000000005</v>
      </c>
      <c r="DJ272">
        <v>29</v>
      </c>
      <c r="DK272">
        <v>23</v>
      </c>
      <c r="DL272">
        <v>2.7</v>
      </c>
      <c r="DM272">
        <v>690</v>
      </c>
      <c r="DN272">
        <v>641</v>
      </c>
      <c r="DO272">
        <v>6.9</v>
      </c>
      <c r="DP272">
        <v>498</v>
      </c>
      <c r="DQ272">
        <v>454</v>
      </c>
      <c r="DR272">
        <v>5.8</v>
      </c>
      <c r="DS272">
        <v>368</v>
      </c>
      <c r="DT272">
        <v>321</v>
      </c>
      <c r="DU272">
        <v>7.7</v>
      </c>
      <c r="DV272" s="39">
        <v>4.5</v>
      </c>
      <c r="DW272" s="39">
        <v>4.5</v>
      </c>
      <c r="DX272" s="39">
        <v>-1</v>
      </c>
      <c r="DY272" s="39">
        <v>0.60000000000000009</v>
      </c>
      <c r="DZ272" s="39">
        <v>3</v>
      </c>
      <c r="EA272" s="39">
        <v>7</v>
      </c>
    </row>
    <row r="273" spans="1:131" x14ac:dyDescent="0.2">
      <c r="A273" s="12" t="s">
        <v>380</v>
      </c>
      <c r="B273" s="12" t="s">
        <v>1421</v>
      </c>
      <c r="C273" t="s">
        <v>1420</v>
      </c>
      <c r="D273" t="s">
        <v>300</v>
      </c>
      <c r="E273" s="12" t="s">
        <v>156</v>
      </c>
      <c r="F273">
        <v>4</v>
      </c>
      <c r="G273">
        <v>0</v>
      </c>
      <c r="H273">
        <v>0</v>
      </c>
      <c r="I273" s="31">
        <f t="shared" si="148"/>
        <v>0</v>
      </c>
      <c r="J273">
        <v>0</v>
      </c>
      <c r="K273">
        <v>0</v>
      </c>
      <c r="L273" s="16">
        <f t="shared" si="149"/>
        <v>0</v>
      </c>
      <c r="M273" s="15">
        <v>0</v>
      </c>
      <c r="N273" s="15">
        <v>0</v>
      </c>
      <c r="O273" s="15">
        <v>0</v>
      </c>
      <c r="P273">
        <v>3</v>
      </c>
      <c r="Q273">
        <v>2</v>
      </c>
      <c r="R273">
        <v>1</v>
      </c>
      <c r="S273" s="13">
        <f t="shared" si="150"/>
        <v>0</v>
      </c>
      <c r="T273" s="13">
        <f t="shared" si="151"/>
        <v>0</v>
      </c>
      <c r="U273" s="2">
        <v>27.5333333333</v>
      </c>
      <c r="V273" s="2">
        <v>6.8833333333000004</v>
      </c>
      <c r="W273">
        <v>6.88</v>
      </c>
      <c r="X273">
        <v>42.85</v>
      </c>
      <c r="Y273" s="32">
        <f t="shared" si="152"/>
        <v>0.13834707420068368</v>
      </c>
      <c r="Z273" s="15">
        <f t="shared" si="153"/>
        <v>0</v>
      </c>
      <c r="AA273">
        <v>0</v>
      </c>
      <c r="AB273">
        <v>9</v>
      </c>
      <c r="AC273">
        <v>0</v>
      </c>
      <c r="AD273" s="13">
        <f t="shared" si="154"/>
        <v>0</v>
      </c>
      <c r="AE273" s="13">
        <f t="shared" si="155"/>
        <v>0</v>
      </c>
      <c r="AF273" s="13">
        <f t="shared" si="156"/>
        <v>0</v>
      </c>
      <c r="AG273">
        <v>0</v>
      </c>
      <c r="AH273">
        <v>0</v>
      </c>
      <c r="AI273" s="17" t="str">
        <f t="shared" si="157"/>
        <v xml:space="preserve"> </v>
      </c>
      <c r="AJ273">
        <v>2</v>
      </c>
      <c r="AK273">
        <v>17</v>
      </c>
      <c r="AL273" s="32">
        <f t="shared" si="158"/>
        <v>0.61290322580645162</v>
      </c>
      <c r="AM273">
        <v>4</v>
      </c>
      <c r="AN273">
        <v>2</v>
      </c>
      <c r="AO273" s="33">
        <f t="shared" si="159"/>
        <v>0.19354838709677419</v>
      </c>
      <c r="AP273">
        <v>4</v>
      </c>
      <c r="AQ273">
        <v>2</v>
      </c>
      <c r="AR273" s="33">
        <f t="shared" si="160"/>
        <v>0.19354838709677419</v>
      </c>
      <c r="AS273" s="33">
        <f t="shared" si="161"/>
        <v>0.76</v>
      </c>
      <c r="AU273">
        <v>16</v>
      </c>
      <c r="AV273">
        <v>12</v>
      </c>
      <c r="AW273">
        <v>5</v>
      </c>
      <c r="AX273" s="2">
        <v>25.6</v>
      </c>
      <c r="AZ273" s="2">
        <v>31.9</v>
      </c>
      <c r="BA273" s="2">
        <v>21.3</v>
      </c>
      <c r="BB273" s="21">
        <v>-1.7970000000000002</v>
      </c>
      <c r="BD273" s="21">
        <v>-3.3319999999999999</v>
      </c>
      <c r="BE273" s="2">
        <v>23.4</v>
      </c>
      <c r="BF273" s="2">
        <v>30.6</v>
      </c>
      <c r="BG273" s="2">
        <v>16.100000000000001</v>
      </c>
      <c r="BH273" s="21">
        <v>2.306</v>
      </c>
      <c r="BI273" s="21">
        <v>2.1509999999999998</v>
      </c>
      <c r="BK273" s="2">
        <v>0</v>
      </c>
      <c r="BM273" s="2">
        <v>0</v>
      </c>
      <c r="BO273" s="2">
        <v>0</v>
      </c>
      <c r="BQ273" s="2">
        <v>0</v>
      </c>
      <c r="BS273" s="2">
        <v>0</v>
      </c>
      <c r="BT273" s="32">
        <f t="shared" si="162"/>
        <v>0</v>
      </c>
      <c r="BU273" s="34">
        <f t="shared" si="163"/>
        <v>1</v>
      </c>
      <c r="BV273" s="35">
        <f t="shared" si="164"/>
        <v>1000</v>
      </c>
      <c r="BW273" s="32">
        <f t="shared" si="165"/>
        <v>0</v>
      </c>
      <c r="BX273" s="36">
        <f t="shared" si="166"/>
        <v>0</v>
      </c>
      <c r="BY273" s="37">
        <f t="shared" si="167"/>
        <v>0</v>
      </c>
      <c r="BZ273" s="37">
        <f t="shared" si="168"/>
        <v>41.404358353711402</v>
      </c>
      <c r="CA273" s="37">
        <f t="shared" si="169"/>
        <v>39.225181598252902</v>
      </c>
      <c r="CB273" s="37">
        <f t="shared" si="170"/>
        <v>58.837772397379361</v>
      </c>
      <c r="CC273" s="37">
        <f t="shared" si="171"/>
        <v>54.479418886462362</v>
      </c>
      <c r="CD273" s="38">
        <f t="shared" si="172"/>
        <v>4.3583535109169986</v>
      </c>
      <c r="CE273" s="3">
        <v>0</v>
      </c>
      <c r="CF273" s="3">
        <v>0</v>
      </c>
      <c r="CG273" s="3">
        <v>19</v>
      </c>
      <c r="CH273" s="3">
        <v>18</v>
      </c>
      <c r="CI273" s="3">
        <v>5</v>
      </c>
      <c r="CJ273" s="3">
        <v>5</v>
      </c>
      <c r="CK273" s="3">
        <v>2</v>
      </c>
      <c r="CL273" s="3">
        <v>3</v>
      </c>
      <c r="CM273" s="20">
        <f t="shared" si="173"/>
        <v>-7.4546464890830038</v>
      </c>
      <c r="CN273" s="37">
        <f t="shared" si="174"/>
        <v>1.4002333722287048</v>
      </c>
      <c r="CO273" s="37">
        <f t="shared" si="175"/>
        <v>2.8004667444574096</v>
      </c>
      <c r="CP273" s="37">
        <f t="shared" si="176"/>
        <v>29.054842473745623</v>
      </c>
      <c r="CQ273" s="37">
        <f t="shared" si="177"/>
        <v>29.054842473745623</v>
      </c>
      <c r="CR273" s="37">
        <f t="shared" si="178"/>
        <v>58.109684947491246</v>
      </c>
      <c r="CS273" s="37">
        <f t="shared" si="179"/>
        <v>50.058343057176195</v>
      </c>
      <c r="CT273" s="22">
        <f t="shared" si="180"/>
        <v>-3.6929883793980522</v>
      </c>
      <c r="CU273" s="35">
        <v>4</v>
      </c>
      <c r="CV273" s="35">
        <v>8</v>
      </c>
      <c r="CW273" s="35">
        <v>79</v>
      </c>
      <c r="CX273" s="35">
        <v>75</v>
      </c>
      <c r="CY273" s="35">
        <v>38</v>
      </c>
      <c r="CZ273" s="35">
        <v>31</v>
      </c>
      <c r="DA273" s="35">
        <v>29</v>
      </c>
      <c r="DB273" s="35">
        <v>45</v>
      </c>
      <c r="DC273">
        <v>4</v>
      </c>
      <c r="DD273">
        <v>4</v>
      </c>
      <c r="DE273" s="35">
        <f t="shared" si="181"/>
        <v>0</v>
      </c>
      <c r="DF273" s="36">
        <f t="shared" si="182"/>
        <v>8.7167070218339777</v>
      </c>
      <c r="DG273" s="37">
        <f t="shared" si="183"/>
        <v>8.7167070218339777</v>
      </c>
      <c r="DH273" s="37">
        <f t="shared" si="184"/>
        <v>0</v>
      </c>
      <c r="DI273" s="2">
        <v>22.5</v>
      </c>
      <c r="DJ273">
        <v>0</v>
      </c>
      <c r="DK273">
        <v>0</v>
      </c>
      <c r="DL273">
        <v>-14.3</v>
      </c>
      <c r="DM273">
        <v>25</v>
      </c>
      <c r="DN273">
        <v>22</v>
      </c>
      <c r="DO273">
        <v>-0.60000000000000009</v>
      </c>
      <c r="DP273">
        <v>23</v>
      </c>
      <c r="DQ273">
        <v>22</v>
      </c>
      <c r="DR273">
        <v>1.1000000000000001</v>
      </c>
      <c r="DS273">
        <v>18</v>
      </c>
      <c r="DT273">
        <v>18</v>
      </c>
      <c r="DU273">
        <v>2.2999999999999998</v>
      </c>
      <c r="DV273" s="39">
        <v>-0.2</v>
      </c>
      <c r="DW273" s="39">
        <v>-0.2</v>
      </c>
      <c r="DX273" s="39">
        <v>-0.1</v>
      </c>
      <c r="DY273" s="39">
        <v>-0.1</v>
      </c>
      <c r="DZ273" s="39">
        <v>0.1</v>
      </c>
      <c r="EA273" s="39">
        <v>-0.30000000000000004</v>
      </c>
    </row>
    <row r="274" spans="1:131" x14ac:dyDescent="0.2">
      <c r="A274" s="12" t="s">
        <v>743</v>
      </c>
      <c r="B274" s="12" t="s">
        <v>1424</v>
      </c>
      <c r="C274" t="s">
        <v>1423</v>
      </c>
      <c r="D274" t="s">
        <v>393</v>
      </c>
      <c r="E274" s="12" t="s">
        <v>123</v>
      </c>
      <c r="F274">
        <v>75</v>
      </c>
      <c r="G274">
        <v>15</v>
      </c>
      <c r="H274">
        <v>15</v>
      </c>
      <c r="I274" s="31">
        <f t="shared" si="148"/>
        <v>30</v>
      </c>
      <c r="J274">
        <v>8</v>
      </c>
      <c r="K274">
        <v>6</v>
      </c>
      <c r="L274" s="16">
        <f t="shared" si="149"/>
        <v>2.0688466180104594</v>
      </c>
      <c r="M274" s="15">
        <v>15</v>
      </c>
      <c r="N274" s="15">
        <v>9</v>
      </c>
      <c r="O274" s="15">
        <v>5</v>
      </c>
      <c r="P274">
        <v>151</v>
      </c>
      <c r="Q274">
        <v>65</v>
      </c>
      <c r="R274">
        <v>50</v>
      </c>
      <c r="S274" s="13">
        <f t="shared" si="150"/>
        <v>9.9337748344370855E-2</v>
      </c>
      <c r="T274" s="13">
        <f t="shared" si="151"/>
        <v>5.6390977443609019E-2</v>
      </c>
      <c r="U274" s="2">
        <v>870.05</v>
      </c>
      <c r="V274" s="2">
        <v>11.6</v>
      </c>
      <c r="W274">
        <v>11.5</v>
      </c>
      <c r="X274">
        <v>36.200000000000003</v>
      </c>
      <c r="Y274" s="32">
        <f t="shared" si="152"/>
        <v>0.24109014675052409</v>
      </c>
      <c r="Z274" s="15">
        <f t="shared" si="153"/>
        <v>92.21052631578948</v>
      </c>
      <c r="AA274">
        <v>32</v>
      </c>
      <c r="AB274">
        <v>132</v>
      </c>
      <c r="AC274">
        <v>94</v>
      </c>
      <c r="AD274" s="13">
        <f t="shared" si="154"/>
        <v>0.39473684210526316</v>
      </c>
      <c r="AE274" s="13">
        <f t="shared" si="155"/>
        <v>0.36842105263157893</v>
      </c>
      <c r="AF274" s="13">
        <f t="shared" si="156"/>
        <v>0.76315789473684204</v>
      </c>
      <c r="AG274">
        <v>3</v>
      </c>
      <c r="AH274">
        <v>5</v>
      </c>
      <c r="AI274" s="17">
        <f t="shared" si="157"/>
        <v>0.375</v>
      </c>
      <c r="AJ274">
        <v>115</v>
      </c>
      <c r="AK274">
        <v>124</v>
      </c>
      <c r="AL274" s="32">
        <f t="shared" si="158"/>
        <v>0.27005649717514124</v>
      </c>
      <c r="AM274">
        <v>148</v>
      </c>
      <c r="AN274">
        <v>157</v>
      </c>
      <c r="AO274" s="33">
        <f t="shared" si="159"/>
        <v>0.34463276836158191</v>
      </c>
      <c r="AP274">
        <v>180</v>
      </c>
      <c r="AQ274">
        <v>161</v>
      </c>
      <c r="AR274" s="33">
        <f t="shared" si="160"/>
        <v>0.38531073446327685</v>
      </c>
      <c r="AS274" s="33">
        <f t="shared" si="161"/>
        <v>0.43933823529411764</v>
      </c>
      <c r="AT274">
        <v>3</v>
      </c>
      <c r="AU274">
        <v>314</v>
      </c>
      <c r="AV274">
        <v>347</v>
      </c>
      <c r="AW274">
        <v>300</v>
      </c>
      <c r="AX274" s="2">
        <v>28.3</v>
      </c>
      <c r="AY274" s="3">
        <v>7</v>
      </c>
      <c r="AZ274" s="2">
        <v>32.5</v>
      </c>
      <c r="BA274" s="2">
        <v>25.6</v>
      </c>
      <c r="BB274" s="21">
        <v>0.58199999999999996</v>
      </c>
      <c r="BC274">
        <v>3</v>
      </c>
      <c r="BD274" s="21">
        <v>1.006</v>
      </c>
      <c r="BE274" s="2">
        <v>28.4</v>
      </c>
      <c r="BF274" s="2">
        <v>33.1</v>
      </c>
      <c r="BG274" s="2">
        <v>23.7</v>
      </c>
      <c r="BH274" s="21">
        <v>0.39400000000000002</v>
      </c>
      <c r="BI274" s="21">
        <v>1.673</v>
      </c>
      <c r="BJ274" t="s">
        <v>3000</v>
      </c>
      <c r="BK274" s="2">
        <v>70</v>
      </c>
      <c r="BL274" t="s">
        <v>1311</v>
      </c>
      <c r="BM274" s="2">
        <v>38.200000000000003</v>
      </c>
      <c r="BN274" t="s">
        <v>1164</v>
      </c>
      <c r="BO274" s="2">
        <v>35.6</v>
      </c>
      <c r="BP274" t="s">
        <v>1528</v>
      </c>
      <c r="BQ274" s="2">
        <v>41</v>
      </c>
      <c r="BR274" t="s">
        <v>1090</v>
      </c>
      <c r="BS274" s="2">
        <v>38</v>
      </c>
      <c r="BT274" s="32">
        <f t="shared" si="162"/>
        <v>8.6757990867579904E-2</v>
      </c>
      <c r="BU274" s="34">
        <f t="shared" si="163"/>
        <v>0.92230576441102752</v>
      </c>
      <c r="BV274" s="35">
        <f t="shared" si="164"/>
        <v>930.9815634977856</v>
      </c>
      <c r="BW274" s="32">
        <f t="shared" si="165"/>
        <v>9.0637552786074216E-3</v>
      </c>
      <c r="BX274" s="36">
        <f t="shared" si="166"/>
        <v>2.6206896551724137</v>
      </c>
      <c r="BY274" s="37">
        <f t="shared" si="167"/>
        <v>2.1379310344827585</v>
      </c>
      <c r="BZ274" s="37">
        <f t="shared" si="168"/>
        <v>30.206896551724139</v>
      </c>
      <c r="CA274" s="37">
        <f t="shared" si="169"/>
        <v>27.517241379310342</v>
      </c>
      <c r="CB274" s="37">
        <f t="shared" si="170"/>
        <v>59.862068965517238</v>
      </c>
      <c r="CC274" s="37">
        <f t="shared" si="171"/>
        <v>56.827586206896555</v>
      </c>
      <c r="CD274" s="38">
        <f t="shared" si="172"/>
        <v>3.0344827586206833</v>
      </c>
      <c r="CE274" s="3">
        <v>38</v>
      </c>
      <c r="CF274" s="3">
        <v>31</v>
      </c>
      <c r="CG274" s="3">
        <v>400</v>
      </c>
      <c r="CH274" s="3">
        <v>368</v>
      </c>
      <c r="CI274" s="3">
        <v>202</v>
      </c>
      <c r="CJ274" s="3">
        <v>174</v>
      </c>
      <c r="CK274" s="3">
        <v>251</v>
      </c>
      <c r="CL274" s="3">
        <v>228</v>
      </c>
      <c r="CM274" s="20">
        <f t="shared" si="173"/>
        <v>3.7333651115618611</v>
      </c>
      <c r="CN274" s="37">
        <f t="shared" si="174"/>
        <v>2.5193370165745859</v>
      </c>
      <c r="CO274" s="37">
        <f t="shared" si="175"/>
        <v>2.5856353591160222</v>
      </c>
      <c r="CP274" s="37">
        <f t="shared" si="176"/>
        <v>29.922651933701658</v>
      </c>
      <c r="CQ274" s="37">
        <f t="shared" si="177"/>
        <v>29.988950276243092</v>
      </c>
      <c r="CR274" s="37">
        <f t="shared" si="178"/>
        <v>56.928176795580107</v>
      </c>
      <c r="CS274" s="37">
        <f t="shared" si="179"/>
        <v>57.591160220994475</v>
      </c>
      <c r="CT274" s="22">
        <f t="shared" si="180"/>
        <v>3.6974661840350507</v>
      </c>
      <c r="CU274" s="35">
        <v>114</v>
      </c>
      <c r="CV274" s="35">
        <v>117</v>
      </c>
      <c r="CW274" s="35">
        <v>1240</v>
      </c>
      <c r="CX274" s="35">
        <v>1240</v>
      </c>
      <c r="CY274" s="35">
        <v>570</v>
      </c>
      <c r="CZ274" s="35">
        <v>579</v>
      </c>
      <c r="DA274" s="35">
        <v>670</v>
      </c>
      <c r="DB274" s="35">
        <v>652</v>
      </c>
      <c r="DC274">
        <v>32</v>
      </c>
      <c r="DD274">
        <v>24</v>
      </c>
      <c r="DE274" s="35">
        <f t="shared" si="181"/>
        <v>-8</v>
      </c>
      <c r="DF274" s="36">
        <f t="shared" si="182"/>
        <v>2.2068965517241379</v>
      </c>
      <c r="DG274" s="37">
        <f t="shared" si="183"/>
        <v>1.6551724137931034</v>
      </c>
      <c r="DH274" s="37">
        <f t="shared" si="184"/>
        <v>-0.55172413793103448</v>
      </c>
      <c r="DI274" s="2">
        <v>496.4</v>
      </c>
      <c r="DJ274">
        <v>20</v>
      </c>
      <c r="DK274">
        <v>16</v>
      </c>
      <c r="DL274">
        <v>5.6</v>
      </c>
      <c r="DM274">
        <v>487</v>
      </c>
      <c r="DN274">
        <v>472</v>
      </c>
      <c r="DO274">
        <v>0.1</v>
      </c>
      <c r="DP274">
        <v>363</v>
      </c>
      <c r="DQ274">
        <v>324</v>
      </c>
      <c r="DR274">
        <v>2</v>
      </c>
      <c r="DS274">
        <v>253</v>
      </c>
      <c r="DT274">
        <v>233</v>
      </c>
      <c r="DU274">
        <v>1.5</v>
      </c>
      <c r="DV274" s="39">
        <v>2.2000000000000002</v>
      </c>
      <c r="DW274" s="39">
        <v>2.2000000000000002</v>
      </c>
      <c r="DX274" s="39">
        <v>1.5</v>
      </c>
      <c r="DY274" s="39">
        <v>0.9</v>
      </c>
      <c r="DZ274" s="39">
        <v>-2</v>
      </c>
      <c r="EA274" s="39">
        <v>2.5</v>
      </c>
    </row>
    <row r="275" spans="1:131" x14ac:dyDescent="0.2">
      <c r="A275" s="12" t="s">
        <v>1114</v>
      </c>
      <c r="B275" s="12" t="s">
        <v>1428</v>
      </c>
      <c r="C275" t="s">
        <v>1427</v>
      </c>
      <c r="D275" t="s">
        <v>112</v>
      </c>
      <c r="E275" s="12" t="s">
        <v>178</v>
      </c>
      <c r="F275">
        <v>80</v>
      </c>
      <c r="G275">
        <v>7</v>
      </c>
      <c r="H275">
        <v>12</v>
      </c>
      <c r="I275" s="31">
        <f t="shared" si="148"/>
        <v>19</v>
      </c>
      <c r="J275">
        <v>4</v>
      </c>
      <c r="K275">
        <v>6</v>
      </c>
      <c r="L275" s="16">
        <f t="shared" si="149"/>
        <v>0.78440366972478859</v>
      </c>
      <c r="M275" s="15">
        <v>6</v>
      </c>
      <c r="N275" s="15">
        <v>5</v>
      </c>
      <c r="O275" s="15">
        <v>7</v>
      </c>
      <c r="P275">
        <v>102</v>
      </c>
      <c r="Q275">
        <v>38</v>
      </c>
      <c r="R275">
        <v>67</v>
      </c>
      <c r="S275" s="13">
        <f t="shared" si="150"/>
        <v>6.8627450980392163E-2</v>
      </c>
      <c r="T275" s="13">
        <f t="shared" si="151"/>
        <v>3.3816425120772944E-2</v>
      </c>
      <c r="U275" s="2">
        <v>1453.3333333333001</v>
      </c>
      <c r="V275" s="2">
        <v>18.166666666699999</v>
      </c>
      <c r="W275">
        <v>17.309999999999999</v>
      </c>
      <c r="X275">
        <v>31.25</v>
      </c>
      <c r="Y275" s="32">
        <f t="shared" si="152"/>
        <v>0.35646622734761119</v>
      </c>
      <c r="Z275" s="15">
        <f t="shared" si="153"/>
        <v>50.81481481481481</v>
      </c>
      <c r="AA275">
        <v>83</v>
      </c>
      <c r="AB275">
        <v>102</v>
      </c>
      <c r="AC275">
        <v>132</v>
      </c>
      <c r="AD275" s="13">
        <f t="shared" si="154"/>
        <v>0.12962962962962962</v>
      </c>
      <c r="AE275" s="13">
        <f t="shared" si="155"/>
        <v>0.22222222222222221</v>
      </c>
      <c r="AF275" s="13">
        <f t="shared" si="156"/>
        <v>0.35185185185185186</v>
      </c>
      <c r="AI275" s="17" t="str">
        <f t="shared" si="157"/>
        <v xml:space="preserve"> </v>
      </c>
      <c r="AJ275">
        <v>159</v>
      </c>
      <c r="AK275">
        <v>194</v>
      </c>
      <c r="AL275" s="32">
        <f t="shared" si="158"/>
        <v>0.28307939053728948</v>
      </c>
      <c r="AM275">
        <v>235</v>
      </c>
      <c r="AN275">
        <v>219</v>
      </c>
      <c r="AO275" s="33">
        <f t="shared" si="159"/>
        <v>0.36407377706495592</v>
      </c>
      <c r="AP275">
        <v>218</v>
      </c>
      <c r="AQ275">
        <v>222</v>
      </c>
      <c r="AR275" s="33">
        <f t="shared" si="160"/>
        <v>0.35284683239775461</v>
      </c>
      <c r="AS275" s="33">
        <f t="shared" si="161"/>
        <v>0.43742255266418834</v>
      </c>
      <c r="AT275">
        <v>6</v>
      </c>
      <c r="AU275">
        <v>523</v>
      </c>
      <c r="AV275">
        <v>582</v>
      </c>
      <c r="AW275">
        <v>411</v>
      </c>
      <c r="AX275" s="2">
        <v>27.9</v>
      </c>
      <c r="AY275" s="3">
        <v>5</v>
      </c>
      <c r="AZ275" s="2">
        <v>32.9</v>
      </c>
      <c r="BA275" s="2">
        <v>24.5</v>
      </c>
      <c r="BB275" s="21">
        <v>-0.61699999999999999</v>
      </c>
      <c r="BC275">
        <v>5</v>
      </c>
      <c r="BD275" s="21">
        <v>-0.40100000000000002</v>
      </c>
      <c r="BE275" s="2">
        <v>27.6</v>
      </c>
      <c r="BF275" s="2">
        <v>31.8</v>
      </c>
      <c r="BG275" s="2">
        <v>26.2</v>
      </c>
      <c r="BH275" s="21">
        <v>1.4279999999999999</v>
      </c>
      <c r="BI275" s="21">
        <v>-14.879</v>
      </c>
      <c r="BJ275" t="s">
        <v>2932</v>
      </c>
      <c r="BK275" s="2">
        <v>32</v>
      </c>
      <c r="BL275" t="s">
        <v>2009</v>
      </c>
      <c r="BM275" s="2">
        <v>30.8</v>
      </c>
      <c r="BN275" t="s">
        <v>1962</v>
      </c>
      <c r="BO275" s="2">
        <v>30.2</v>
      </c>
      <c r="BP275" t="s">
        <v>1371</v>
      </c>
      <c r="BQ275" s="2">
        <v>45.1</v>
      </c>
      <c r="BR275" t="s">
        <v>2923</v>
      </c>
      <c r="BS275" s="2">
        <v>20.9</v>
      </c>
      <c r="BT275" s="32">
        <f t="shared" si="162"/>
        <v>7.8717201166180764E-2</v>
      </c>
      <c r="BU275" s="34">
        <f t="shared" si="163"/>
        <v>0.93383270911360794</v>
      </c>
      <c r="BV275" s="35">
        <f t="shared" si="164"/>
        <v>941.70442923022608</v>
      </c>
      <c r="BW275" s="32">
        <f t="shared" si="165"/>
        <v>1.2549910279788704E-2</v>
      </c>
      <c r="BX275" s="36">
        <f t="shared" si="166"/>
        <v>2.2293577981610473</v>
      </c>
      <c r="BY275" s="37">
        <f t="shared" si="167"/>
        <v>2.1880733944913984</v>
      </c>
      <c r="BZ275" s="37">
        <f t="shared" si="168"/>
        <v>28.32110091737923</v>
      </c>
      <c r="CA275" s="37">
        <f t="shared" si="169"/>
        <v>33.068807339388862</v>
      </c>
      <c r="CB275" s="37">
        <f t="shared" si="170"/>
        <v>53.917431192561622</v>
      </c>
      <c r="CC275" s="37">
        <f t="shared" si="171"/>
        <v>60.564220183375113</v>
      </c>
      <c r="CD275" s="38">
        <f t="shared" si="172"/>
        <v>-6.6467889908134907</v>
      </c>
      <c r="CE275" s="3">
        <v>54</v>
      </c>
      <c r="CF275" s="3">
        <v>53</v>
      </c>
      <c r="CG275" s="3">
        <v>632</v>
      </c>
      <c r="CH275" s="3">
        <v>748</v>
      </c>
      <c r="CI275" s="3">
        <v>276</v>
      </c>
      <c r="CJ275" s="3">
        <v>378</v>
      </c>
      <c r="CK275" s="3">
        <v>288</v>
      </c>
      <c r="CL275" s="3">
        <v>344</v>
      </c>
      <c r="CM275" s="20">
        <f t="shared" si="173"/>
        <v>9.2430697452459913</v>
      </c>
      <c r="CN275" s="37">
        <f t="shared" si="174"/>
        <v>2.472</v>
      </c>
      <c r="CO275" s="37">
        <f t="shared" si="175"/>
        <v>2.8560000000000003</v>
      </c>
      <c r="CP275" s="37">
        <f t="shared" si="176"/>
        <v>26.28</v>
      </c>
      <c r="CQ275" s="37">
        <f t="shared" si="177"/>
        <v>35.76</v>
      </c>
      <c r="CR275" s="37">
        <f t="shared" si="178"/>
        <v>48.792000000000002</v>
      </c>
      <c r="CS275" s="37">
        <f t="shared" si="179"/>
        <v>69.959999999999994</v>
      </c>
      <c r="CT275" s="22">
        <f t="shared" si="180"/>
        <v>14.521211009186501</v>
      </c>
      <c r="CU275" s="35">
        <v>103</v>
      </c>
      <c r="CV275" s="35">
        <v>119</v>
      </c>
      <c r="CW275" s="35">
        <v>992</v>
      </c>
      <c r="CX275" s="35">
        <v>1371</v>
      </c>
      <c r="CY275" s="35">
        <v>417</v>
      </c>
      <c r="CZ275" s="35">
        <v>667</v>
      </c>
      <c r="DA275" s="35">
        <v>758</v>
      </c>
      <c r="DB275" s="35">
        <v>521</v>
      </c>
      <c r="DC275">
        <v>6</v>
      </c>
      <c r="DD275">
        <v>13</v>
      </c>
      <c r="DE275" s="35">
        <f t="shared" si="181"/>
        <v>7</v>
      </c>
      <c r="DF275" s="36">
        <f t="shared" si="182"/>
        <v>0.24770642201789417</v>
      </c>
      <c r="DG275" s="37">
        <f t="shared" si="183"/>
        <v>0.53669724770543736</v>
      </c>
      <c r="DH275" s="37">
        <f t="shared" si="184"/>
        <v>0.28899082568754314</v>
      </c>
      <c r="DI275" s="2">
        <v>815</v>
      </c>
      <c r="DJ275">
        <v>27</v>
      </c>
      <c r="DK275">
        <v>27</v>
      </c>
      <c r="DL275">
        <v>3.7</v>
      </c>
      <c r="DM275">
        <v>694</v>
      </c>
      <c r="DN275">
        <v>835</v>
      </c>
      <c r="DO275">
        <v>4.9000000000000004</v>
      </c>
      <c r="DP275">
        <v>512</v>
      </c>
      <c r="DQ275">
        <v>679</v>
      </c>
      <c r="DR275">
        <v>2.2000000000000002</v>
      </c>
      <c r="DS275">
        <v>367</v>
      </c>
      <c r="DT275">
        <v>452</v>
      </c>
      <c r="DU275">
        <v>2.1</v>
      </c>
      <c r="DV275" s="39">
        <v>-9</v>
      </c>
      <c r="DW275" s="39">
        <v>-9</v>
      </c>
      <c r="DX275" s="39">
        <v>-0.5</v>
      </c>
      <c r="DY275" s="39">
        <v>-1.7000000000000002</v>
      </c>
      <c r="DZ275" s="39">
        <v>9.6</v>
      </c>
      <c r="EA275" s="39">
        <v>-1.6</v>
      </c>
    </row>
    <row r="276" spans="1:131" x14ac:dyDescent="0.2">
      <c r="A276" s="12" t="s">
        <v>160</v>
      </c>
      <c r="B276" s="12" t="s">
        <v>1432</v>
      </c>
      <c r="C276" t="s">
        <v>1431</v>
      </c>
      <c r="D276" t="s">
        <v>177</v>
      </c>
      <c r="E276" s="12" t="s">
        <v>178</v>
      </c>
      <c r="F276">
        <v>81</v>
      </c>
      <c r="G276">
        <v>2</v>
      </c>
      <c r="H276">
        <v>13</v>
      </c>
      <c r="I276" s="31">
        <f t="shared" si="148"/>
        <v>15</v>
      </c>
      <c r="J276">
        <v>10</v>
      </c>
      <c r="K276">
        <v>3</v>
      </c>
      <c r="L276" s="16">
        <f t="shared" si="149"/>
        <v>0.66666666666666674</v>
      </c>
      <c r="M276" s="15">
        <v>2</v>
      </c>
      <c r="N276" s="15">
        <v>9</v>
      </c>
      <c r="O276" s="15">
        <v>3</v>
      </c>
      <c r="P276">
        <v>93</v>
      </c>
      <c r="Q276">
        <v>43</v>
      </c>
      <c r="R276">
        <v>81</v>
      </c>
      <c r="S276" s="13">
        <f t="shared" si="150"/>
        <v>2.1505376344086023E-2</v>
      </c>
      <c r="T276" s="13">
        <f t="shared" si="151"/>
        <v>9.2165898617511521E-3</v>
      </c>
      <c r="U276" s="2">
        <v>1350</v>
      </c>
      <c r="V276" s="2">
        <v>16.666666666699999</v>
      </c>
      <c r="W276">
        <v>16</v>
      </c>
      <c r="X276">
        <v>32.090000000000003</v>
      </c>
      <c r="Y276" s="32">
        <f t="shared" si="152"/>
        <v>0.33270950301517987</v>
      </c>
      <c r="Z276" s="15">
        <f t="shared" si="153"/>
        <v>134.04255319148936</v>
      </c>
      <c r="AA276">
        <v>103</v>
      </c>
      <c r="AB276">
        <v>47</v>
      </c>
      <c r="AC276">
        <v>108</v>
      </c>
      <c r="AD276" s="13">
        <f t="shared" si="154"/>
        <v>4.2553191489361701E-2</v>
      </c>
      <c r="AE276" s="13">
        <f t="shared" si="155"/>
        <v>0.25531914893617019</v>
      </c>
      <c r="AF276" s="13">
        <f t="shared" si="156"/>
        <v>0.2978723404255319</v>
      </c>
      <c r="AI276" s="17" t="str">
        <f t="shared" si="157"/>
        <v xml:space="preserve"> </v>
      </c>
      <c r="AJ276">
        <v>199</v>
      </c>
      <c r="AK276">
        <v>185</v>
      </c>
      <c r="AL276" s="32">
        <f t="shared" si="158"/>
        <v>0.29953198127925118</v>
      </c>
      <c r="AM276">
        <v>216</v>
      </c>
      <c r="AN276">
        <v>226</v>
      </c>
      <c r="AO276" s="33">
        <f t="shared" si="159"/>
        <v>0.34477379095163807</v>
      </c>
      <c r="AP276">
        <v>236</v>
      </c>
      <c r="AQ276">
        <v>220</v>
      </c>
      <c r="AR276" s="33">
        <f t="shared" si="160"/>
        <v>0.35569422776911075</v>
      </c>
      <c r="AS276" s="33">
        <f t="shared" si="161"/>
        <v>0.46489104116222763</v>
      </c>
      <c r="AT276">
        <v>3</v>
      </c>
      <c r="AU276">
        <v>464</v>
      </c>
      <c r="AV276">
        <v>481</v>
      </c>
      <c r="AW276">
        <v>392</v>
      </c>
      <c r="AX276" s="2">
        <v>28.4</v>
      </c>
      <c r="AY276" s="3">
        <v>5</v>
      </c>
      <c r="AZ276" s="2">
        <v>33</v>
      </c>
      <c r="BA276" s="2">
        <v>25.4</v>
      </c>
      <c r="BB276" s="21">
        <v>0.38600000000000001</v>
      </c>
      <c r="BC276">
        <v>5</v>
      </c>
      <c r="BD276" s="21">
        <v>0.42699999999999999</v>
      </c>
      <c r="BE276" s="2">
        <v>28.2</v>
      </c>
      <c r="BF276" s="2">
        <v>33.299999999999997</v>
      </c>
      <c r="BG276" s="2">
        <v>26.4</v>
      </c>
      <c r="BH276" s="21">
        <v>1.016</v>
      </c>
      <c r="BI276" s="21">
        <v>3.0880000000000001</v>
      </c>
      <c r="BJ276" t="s">
        <v>2004</v>
      </c>
      <c r="BK276" s="2">
        <v>31</v>
      </c>
      <c r="BL276" t="s">
        <v>3123</v>
      </c>
      <c r="BM276" s="2">
        <v>29.7</v>
      </c>
      <c r="BN276" t="s">
        <v>1779</v>
      </c>
      <c r="BO276" s="2">
        <v>27.7</v>
      </c>
      <c r="BP276" t="s">
        <v>1179</v>
      </c>
      <c r="BQ276" s="2">
        <v>32.200000000000003</v>
      </c>
      <c r="BR276" t="s">
        <v>1667</v>
      </c>
      <c r="BS276" s="2">
        <v>20.3</v>
      </c>
      <c r="BT276" s="32">
        <f t="shared" si="162"/>
        <v>7.4603174603174602E-2</v>
      </c>
      <c r="BU276" s="34">
        <f t="shared" si="163"/>
        <v>0.91891891891891897</v>
      </c>
      <c r="BV276" s="35">
        <f t="shared" si="164"/>
        <v>926.37923637923643</v>
      </c>
      <c r="BW276" s="32">
        <f t="shared" si="165"/>
        <v>-6.4779064779064283E-3</v>
      </c>
      <c r="BX276" s="36">
        <f t="shared" si="166"/>
        <v>2.088888888884711</v>
      </c>
      <c r="BY276" s="37">
        <f t="shared" si="167"/>
        <v>2.3999999999951998</v>
      </c>
      <c r="BZ276" s="37">
        <f t="shared" si="168"/>
        <v>27.999999999943999</v>
      </c>
      <c r="CA276" s="37">
        <f t="shared" si="169"/>
        <v>29.599999999940799</v>
      </c>
      <c r="CB276" s="37">
        <f t="shared" si="170"/>
        <v>55.111111111000888</v>
      </c>
      <c r="CC276" s="37">
        <f t="shared" si="171"/>
        <v>57.288888888774302</v>
      </c>
      <c r="CD276" s="38">
        <f t="shared" si="172"/>
        <v>-2.1777777777734144</v>
      </c>
      <c r="CE276" s="3">
        <v>47</v>
      </c>
      <c r="CF276" s="3">
        <v>54</v>
      </c>
      <c r="CG276" s="3">
        <v>583</v>
      </c>
      <c r="CH276" s="3">
        <v>612</v>
      </c>
      <c r="CI276" s="3">
        <v>279</v>
      </c>
      <c r="CJ276" s="3">
        <v>263</v>
      </c>
      <c r="CK276" s="3">
        <v>360</v>
      </c>
      <c r="CL276" s="3">
        <v>331</v>
      </c>
      <c r="CM276" s="20">
        <f t="shared" si="173"/>
        <v>-4.0861627656668791</v>
      </c>
      <c r="CN276" s="37">
        <f t="shared" si="174"/>
        <v>2.1467400713271698</v>
      </c>
      <c r="CO276" s="37">
        <f t="shared" si="175"/>
        <v>2.4006555636346842</v>
      </c>
      <c r="CP276" s="37">
        <f t="shared" si="176"/>
        <v>30.146693904874017</v>
      </c>
      <c r="CQ276" s="37">
        <f t="shared" si="177"/>
        <v>27.999953833546851</v>
      </c>
      <c r="CR276" s="37">
        <f t="shared" si="178"/>
        <v>58.146647738420867</v>
      </c>
      <c r="CS276" s="37">
        <f t="shared" si="179"/>
        <v>53.483835970591961</v>
      </c>
      <c r="CT276" s="22">
        <f t="shared" si="180"/>
        <v>-6.8405895456023202</v>
      </c>
      <c r="CU276" s="35">
        <v>93</v>
      </c>
      <c r="CV276" s="35">
        <v>104</v>
      </c>
      <c r="CW276" s="35">
        <v>1213</v>
      </c>
      <c r="CX276" s="35">
        <v>1109</v>
      </c>
      <c r="CY276" s="35">
        <v>537</v>
      </c>
      <c r="CZ276" s="35">
        <v>472</v>
      </c>
      <c r="DA276" s="35">
        <v>632</v>
      </c>
      <c r="DB276" s="35">
        <v>676</v>
      </c>
      <c r="DC276">
        <v>16</v>
      </c>
      <c r="DD276">
        <v>4</v>
      </c>
      <c r="DE276" s="35">
        <f t="shared" si="181"/>
        <v>-12</v>
      </c>
      <c r="DF276" s="36">
        <f t="shared" si="182"/>
        <v>0.71111111110968883</v>
      </c>
      <c r="DG276" s="37">
        <f t="shared" si="183"/>
        <v>0.17777777777742221</v>
      </c>
      <c r="DH276" s="37">
        <f t="shared" si="184"/>
        <v>-0.53333333333226673</v>
      </c>
      <c r="DI276" s="2">
        <v>855</v>
      </c>
      <c r="DJ276">
        <v>29</v>
      </c>
      <c r="DK276">
        <v>34</v>
      </c>
      <c r="DL276">
        <v>-7.4</v>
      </c>
      <c r="DM276">
        <v>826</v>
      </c>
      <c r="DN276">
        <v>822</v>
      </c>
      <c r="DO276">
        <v>-2.9</v>
      </c>
      <c r="DP276">
        <v>599</v>
      </c>
      <c r="DQ276">
        <v>585</v>
      </c>
      <c r="DR276">
        <v>-2.4</v>
      </c>
      <c r="DS276">
        <v>415</v>
      </c>
      <c r="DT276">
        <v>415</v>
      </c>
      <c r="DU276">
        <v>-2.5</v>
      </c>
      <c r="DV276" s="39">
        <v>-3.9</v>
      </c>
      <c r="DW276" s="39">
        <v>-3.9</v>
      </c>
      <c r="DX276" s="39">
        <v>0.4</v>
      </c>
      <c r="DY276" s="39">
        <v>0.60000000000000009</v>
      </c>
      <c r="DZ276" s="39">
        <v>0.4</v>
      </c>
      <c r="EA276" s="39">
        <v>-2.4</v>
      </c>
    </row>
    <row r="277" spans="1:131" x14ac:dyDescent="0.2">
      <c r="A277" s="12" t="s">
        <v>590</v>
      </c>
      <c r="B277" s="12" t="s">
        <v>1436</v>
      </c>
      <c r="C277" t="s">
        <v>1435</v>
      </c>
      <c r="D277" t="s">
        <v>155</v>
      </c>
      <c r="E277" s="12" t="s">
        <v>156</v>
      </c>
      <c r="F277">
        <v>1</v>
      </c>
      <c r="G277">
        <v>1</v>
      </c>
      <c r="H277">
        <v>0</v>
      </c>
      <c r="I277" s="31">
        <f t="shared" si="148"/>
        <v>1</v>
      </c>
      <c r="J277">
        <v>0</v>
      </c>
      <c r="K277">
        <v>0</v>
      </c>
      <c r="L277" s="16">
        <f t="shared" si="149"/>
        <v>4.3902439024283169</v>
      </c>
      <c r="M277" s="15">
        <v>1</v>
      </c>
      <c r="N277" s="15">
        <v>0</v>
      </c>
      <c r="O277" s="15">
        <v>0</v>
      </c>
      <c r="P277">
        <v>1</v>
      </c>
      <c r="Q277">
        <v>1</v>
      </c>
      <c r="R277">
        <v>0</v>
      </c>
      <c r="S277" s="13">
        <f t="shared" si="150"/>
        <v>1</v>
      </c>
      <c r="T277" s="13">
        <f t="shared" si="151"/>
        <v>0.5</v>
      </c>
      <c r="U277" s="2">
        <v>13.666666666699999</v>
      </c>
      <c r="V277" s="2">
        <v>13.666666666699999</v>
      </c>
      <c r="W277">
        <v>13.67</v>
      </c>
      <c r="X277">
        <v>35.28</v>
      </c>
      <c r="Y277" s="32">
        <f t="shared" si="152"/>
        <v>0.27926455566905001</v>
      </c>
      <c r="Z277" s="15">
        <f t="shared" si="153"/>
        <v>0</v>
      </c>
      <c r="AA277">
        <v>0</v>
      </c>
      <c r="AB277">
        <v>0</v>
      </c>
      <c r="AC277">
        <v>0</v>
      </c>
      <c r="AD277" s="13">
        <f t="shared" si="154"/>
        <v>1</v>
      </c>
      <c r="AE277" s="13">
        <f t="shared" si="155"/>
        <v>0</v>
      </c>
      <c r="AF277" s="13">
        <f t="shared" si="156"/>
        <v>1</v>
      </c>
      <c r="AG277">
        <v>0</v>
      </c>
      <c r="AH277">
        <v>0</v>
      </c>
      <c r="AI277" s="17" t="str">
        <f t="shared" si="157"/>
        <v xml:space="preserve"> </v>
      </c>
      <c r="AJ277">
        <v>1</v>
      </c>
      <c r="AK277">
        <v>1</v>
      </c>
      <c r="AL277" s="32">
        <f t="shared" si="158"/>
        <v>0.16666666666666666</v>
      </c>
      <c r="AM277">
        <v>2</v>
      </c>
      <c r="AN277">
        <v>3</v>
      </c>
      <c r="AO277" s="33">
        <f t="shared" si="159"/>
        <v>0.41666666666666669</v>
      </c>
      <c r="AP277">
        <v>3</v>
      </c>
      <c r="AQ277">
        <v>2</v>
      </c>
      <c r="AR277" s="33">
        <f t="shared" si="160"/>
        <v>0.41666666666666669</v>
      </c>
      <c r="AS277" s="33">
        <f t="shared" si="161"/>
        <v>0.2857142857142857</v>
      </c>
      <c r="AU277">
        <v>4</v>
      </c>
      <c r="AV277">
        <v>4</v>
      </c>
      <c r="AW277">
        <v>3</v>
      </c>
      <c r="AX277" s="2">
        <v>26.6</v>
      </c>
      <c r="AZ277" s="2">
        <v>30.1</v>
      </c>
      <c r="BA277" s="2">
        <v>24.3</v>
      </c>
      <c r="BB277" s="21">
        <v>-0.38100000000000001</v>
      </c>
      <c r="BD277" s="21">
        <v>3.0670000000000002</v>
      </c>
      <c r="BE277" s="2">
        <v>28.5</v>
      </c>
      <c r="BF277" s="2">
        <v>30.6</v>
      </c>
      <c r="BG277" s="2">
        <v>25.9</v>
      </c>
      <c r="BH277" s="21">
        <v>-0.378</v>
      </c>
      <c r="BI277" s="21">
        <v>-8.8320000000000007</v>
      </c>
      <c r="BK277" s="2">
        <v>0</v>
      </c>
      <c r="BM277" s="2">
        <v>0</v>
      </c>
      <c r="BO277" s="2">
        <v>0</v>
      </c>
      <c r="BQ277" s="2">
        <v>0</v>
      </c>
      <c r="BS277" s="2">
        <v>0</v>
      </c>
      <c r="BT277" s="32">
        <f t="shared" si="162"/>
        <v>0.25</v>
      </c>
      <c r="BU277" s="34">
        <f t="shared" si="163"/>
        <v>1</v>
      </c>
      <c r="BV277" s="35">
        <f t="shared" si="164"/>
        <v>1025</v>
      </c>
      <c r="BW277" s="32">
        <f t="shared" si="165"/>
        <v>0.25</v>
      </c>
      <c r="BX277" s="36">
        <f t="shared" si="166"/>
        <v>4.3902439024283169</v>
      </c>
      <c r="BY277" s="37">
        <f t="shared" si="167"/>
        <v>0</v>
      </c>
      <c r="BZ277" s="37">
        <f t="shared" si="168"/>
        <v>17.560975609713267</v>
      </c>
      <c r="CA277" s="37">
        <f t="shared" si="169"/>
        <v>13.170731707284951</v>
      </c>
      <c r="CB277" s="37">
        <f t="shared" si="170"/>
        <v>48.292682926711485</v>
      </c>
      <c r="CC277" s="37">
        <f t="shared" si="171"/>
        <v>39.512195121854852</v>
      </c>
      <c r="CD277" s="38">
        <f t="shared" si="172"/>
        <v>8.7804878048566337</v>
      </c>
      <c r="CE277" s="3">
        <v>1</v>
      </c>
      <c r="CF277" s="3">
        <v>0</v>
      </c>
      <c r="CG277" s="3">
        <v>3</v>
      </c>
      <c r="CH277" s="3">
        <v>3</v>
      </c>
      <c r="CI277" s="3">
        <v>3</v>
      </c>
      <c r="CJ277" s="3">
        <v>3</v>
      </c>
      <c r="CK277" s="3">
        <v>3</v>
      </c>
      <c r="CL277" s="3">
        <v>4</v>
      </c>
      <c r="CM277" s="20">
        <f t="shared" si="173"/>
        <v>25.732344947713777</v>
      </c>
      <c r="CN277" s="37">
        <f t="shared" si="174"/>
        <v>0</v>
      </c>
      <c r="CO277" s="37">
        <f t="shared" si="175"/>
        <v>5.1020408163265305</v>
      </c>
      <c r="CP277" s="37">
        <f t="shared" si="176"/>
        <v>20.408163265306122</v>
      </c>
      <c r="CQ277" s="37">
        <f t="shared" si="177"/>
        <v>25.510204081632651</v>
      </c>
      <c r="CR277" s="37">
        <f t="shared" si="178"/>
        <v>45.918367346938773</v>
      </c>
      <c r="CS277" s="37">
        <f t="shared" si="179"/>
        <v>66.326530612244895</v>
      </c>
      <c r="CT277" s="22">
        <f t="shared" si="180"/>
        <v>29.188651070162756</v>
      </c>
      <c r="CU277" s="35">
        <v>0</v>
      </c>
      <c r="CV277" s="35">
        <v>3</v>
      </c>
      <c r="CW277" s="35">
        <v>12</v>
      </c>
      <c r="CX277" s="35">
        <v>12</v>
      </c>
      <c r="CY277" s="35">
        <v>7</v>
      </c>
      <c r="CZ277" s="35">
        <v>7</v>
      </c>
      <c r="DA277" s="35">
        <v>17</v>
      </c>
      <c r="DB277" s="35">
        <v>8</v>
      </c>
      <c r="DC277">
        <v>0</v>
      </c>
      <c r="DD277">
        <v>1</v>
      </c>
      <c r="DE277" s="35">
        <f t="shared" si="181"/>
        <v>1</v>
      </c>
      <c r="DF277" s="36">
        <f t="shared" si="182"/>
        <v>0</v>
      </c>
      <c r="DG277" s="37">
        <f t="shared" si="183"/>
        <v>4.3902439024283169</v>
      </c>
      <c r="DH277" s="37">
        <f t="shared" si="184"/>
        <v>4.3902439024283169</v>
      </c>
      <c r="DI277" s="2">
        <v>2.5</v>
      </c>
      <c r="DJ277">
        <v>0</v>
      </c>
      <c r="DK277">
        <v>0</v>
      </c>
      <c r="DL277">
        <v>0</v>
      </c>
      <c r="DM277">
        <v>5</v>
      </c>
      <c r="DN277">
        <v>1</v>
      </c>
      <c r="DO277">
        <v>35.700000000000003</v>
      </c>
      <c r="DP277">
        <v>3</v>
      </c>
      <c r="DQ277">
        <v>1</v>
      </c>
      <c r="DR277">
        <v>21.2</v>
      </c>
      <c r="DS277">
        <v>1</v>
      </c>
      <c r="DT277">
        <v>1</v>
      </c>
      <c r="DU277">
        <v>5.6</v>
      </c>
      <c r="DV277" s="39">
        <v>0</v>
      </c>
      <c r="DW277" s="39">
        <v>0</v>
      </c>
      <c r="DX277" s="39">
        <v>0.1</v>
      </c>
      <c r="DY277" s="39">
        <v>0</v>
      </c>
      <c r="DZ277" s="39">
        <v>0.1</v>
      </c>
      <c r="EA277" s="39">
        <v>0.1</v>
      </c>
    </row>
    <row r="278" spans="1:131" x14ac:dyDescent="0.2">
      <c r="A278" s="12" t="s">
        <v>1439</v>
      </c>
      <c r="B278" s="12" t="s">
        <v>1440</v>
      </c>
      <c r="C278" t="s">
        <v>1438</v>
      </c>
      <c r="D278" t="s">
        <v>393</v>
      </c>
      <c r="E278" s="12" t="s">
        <v>178</v>
      </c>
      <c r="F278">
        <v>9</v>
      </c>
      <c r="G278">
        <v>0</v>
      </c>
      <c r="H278">
        <v>0</v>
      </c>
      <c r="I278" s="31">
        <f t="shared" si="148"/>
        <v>0</v>
      </c>
      <c r="J278">
        <v>0</v>
      </c>
      <c r="K278">
        <v>0</v>
      </c>
      <c r="L278" s="16">
        <f t="shared" si="149"/>
        <v>0</v>
      </c>
      <c r="M278" s="15">
        <v>0</v>
      </c>
      <c r="N278" s="15">
        <v>0</v>
      </c>
      <c r="O278" s="15">
        <v>0</v>
      </c>
      <c r="P278">
        <v>9</v>
      </c>
      <c r="Q278">
        <v>1</v>
      </c>
      <c r="R278">
        <v>4</v>
      </c>
      <c r="S278" s="13">
        <f t="shared" si="150"/>
        <v>0</v>
      </c>
      <c r="T278" s="13">
        <f t="shared" si="151"/>
        <v>0</v>
      </c>
      <c r="U278" s="2">
        <v>114.5166666667</v>
      </c>
      <c r="V278" s="2">
        <v>12.7166666667</v>
      </c>
      <c r="W278">
        <v>12.38</v>
      </c>
      <c r="X278">
        <v>34.92</v>
      </c>
      <c r="Y278" s="32">
        <f t="shared" si="152"/>
        <v>0.26173361522198729</v>
      </c>
      <c r="Z278" s="15">
        <f t="shared" si="153"/>
        <v>0</v>
      </c>
      <c r="AA278">
        <v>4</v>
      </c>
      <c r="AB278">
        <v>11</v>
      </c>
      <c r="AC278">
        <v>13</v>
      </c>
      <c r="AD278" s="13">
        <f t="shared" si="154"/>
        <v>0</v>
      </c>
      <c r="AE278" s="13">
        <f t="shared" si="155"/>
        <v>0</v>
      </c>
      <c r="AF278" s="13">
        <f t="shared" si="156"/>
        <v>0</v>
      </c>
      <c r="AI278" s="17" t="str">
        <f t="shared" si="157"/>
        <v xml:space="preserve"> </v>
      </c>
      <c r="AJ278">
        <v>25</v>
      </c>
      <c r="AK278">
        <v>23</v>
      </c>
      <c r="AL278" s="32">
        <f t="shared" si="158"/>
        <v>0.41379310344827586</v>
      </c>
      <c r="AM278">
        <v>19</v>
      </c>
      <c r="AN278">
        <v>11</v>
      </c>
      <c r="AO278" s="33">
        <f t="shared" si="159"/>
        <v>0.25862068965517243</v>
      </c>
      <c r="AP278">
        <v>23</v>
      </c>
      <c r="AQ278">
        <v>15</v>
      </c>
      <c r="AR278" s="33">
        <f t="shared" si="160"/>
        <v>0.32758620689655171</v>
      </c>
      <c r="AS278" s="33">
        <f t="shared" si="161"/>
        <v>0.61538461538461542</v>
      </c>
      <c r="AU278">
        <v>41</v>
      </c>
      <c r="AV278">
        <v>45</v>
      </c>
      <c r="AW278">
        <v>37</v>
      </c>
      <c r="AX278" s="2">
        <v>26.7</v>
      </c>
      <c r="AZ278" s="2">
        <v>32.200000000000003</v>
      </c>
      <c r="BA278" s="2">
        <v>23</v>
      </c>
      <c r="BB278" s="21">
        <v>-1.236</v>
      </c>
      <c r="BD278" s="21">
        <v>2.4289999999999998</v>
      </c>
      <c r="BE278" s="2">
        <v>25.3</v>
      </c>
      <c r="BF278" s="2">
        <v>26.1</v>
      </c>
      <c r="BG278" s="2">
        <v>25</v>
      </c>
      <c r="BH278" s="21">
        <v>0.14799999999999999</v>
      </c>
      <c r="BI278" s="21">
        <v>0.95800000000000007</v>
      </c>
      <c r="BJ278" t="s">
        <v>892</v>
      </c>
      <c r="BK278" s="2">
        <v>32.5</v>
      </c>
      <c r="BL278" t="s">
        <v>2614</v>
      </c>
      <c r="BM278" s="2">
        <v>29.9</v>
      </c>
      <c r="BN278" t="s">
        <v>2820</v>
      </c>
      <c r="BO278" s="2">
        <v>29.6</v>
      </c>
      <c r="BP278" t="s">
        <v>919</v>
      </c>
      <c r="BQ278" s="2">
        <v>85.3</v>
      </c>
      <c r="BR278" t="s">
        <v>392</v>
      </c>
      <c r="BS278" s="2">
        <v>7</v>
      </c>
      <c r="BT278" s="32">
        <f t="shared" si="162"/>
        <v>0.10810810810810811</v>
      </c>
      <c r="BU278" s="34">
        <f t="shared" si="163"/>
        <v>0.8928571428571429</v>
      </c>
      <c r="BV278" s="35">
        <f t="shared" si="164"/>
        <v>903.66795366795373</v>
      </c>
      <c r="BW278" s="32">
        <f t="shared" si="165"/>
        <v>9.6525096525101883E-4</v>
      </c>
      <c r="BX278" s="36">
        <f t="shared" si="166"/>
        <v>4.1939711664372368</v>
      </c>
      <c r="BY278" s="37">
        <f t="shared" si="167"/>
        <v>3.1454783748279276</v>
      </c>
      <c r="BZ278" s="37">
        <f t="shared" si="168"/>
        <v>38.794233289544437</v>
      </c>
      <c r="CA278" s="37">
        <f t="shared" si="169"/>
        <v>29.357798165060657</v>
      </c>
      <c r="CB278" s="37">
        <f t="shared" si="170"/>
        <v>73.394495412651651</v>
      </c>
      <c r="CC278" s="37">
        <f t="shared" si="171"/>
        <v>59.764089121730628</v>
      </c>
      <c r="CD278" s="38">
        <f t="shared" si="172"/>
        <v>13.630406290921023</v>
      </c>
      <c r="CE278" s="3">
        <v>8</v>
      </c>
      <c r="CF278" s="3">
        <v>6</v>
      </c>
      <c r="CG278" s="3">
        <v>66</v>
      </c>
      <c r="CH278" s="3">
        <v>50</v>
      </c>
      <c r="CI278" s="3">
        <v>29</v>
      </c>
      <c r="CJ278" s="3">
        <v>36</v>
      </c>
      <c r="CK278" s="3">
        <v>22</v>
      </c>
      <c r="CL278" s="3">
        <v>37</v>
      </c>
      <c r="CM278" s="20">
        <f t="shared" si="173"/>
        <v>12.242175521690253</v>
      </c>
      <c r="CN278" s="37">
        <f t="shared" si="174"/>
        <v>2.2909507445589918</v>
      </c>
      <c r="CO278" s="37">
        <f t="shared" si="175"/>
        <v>1.9091256204658267</v>
      </c>
      <c r="CP278" s="37">
        <f t="shared" si="176"/>
        <v>28.827796869033978</v>
      </c>
      <c r="CQ278" s="37">
        <f t="shared" si="177"/>
        <v>26.155021000381822</v>
      </c>
      <c r="CR278" s="37">
        <f t="shared" si="178"/>
        <v>60.901107292859862</v>
      </c>
      <c r="CS278" s="37">
        <f t="shared" si="179"/>
        <v>54.600992745322635</v>
      </c>
      <c r="CT278" s="22">
        <f t="shared" si="180"/>
        <v>7.3302917433837962</v>
      </c>
      <c r="CU278" s="35">
        <v>12</v>
      </c>
      <c r="CV278" s="35">
        <v>10</v>
      </c>
      <c r="CW278" s="35">
        <v>139</v>
      </c>
      <c r="CX278" s="35">
        <v>127</v>
      </c>
      <c r="CY278" s="35">
        <v>79</v>
      </c>
      <c r="CZ278" s="35">
        <v>67</v>
      </c>
      <c r="DA278" s="35">
        <v>82</v>
      </c>
      <c r="DB278" s="35">
        <v>89</v>
      </c>
      <c r="DC278">
        <v>2</v>
      </c>
      <c r="DD278">
        <v>3</v>
      </c>
      <c r="DE278" s="35">
        <f t="shared" si="181"/>
        <v>1</v>
      </c>
      <c r="DF278" s="36">
        <f t="shared" si="182"/>
        <v>1.0484927916093092</v>
      </c>
      <c r="DG278" s="37">
        <f t="shared" si="183"/>
        <v>1.5727391874139638</v>
      </c>
      <c r="DH278" s="37">
        <f t="shared" si="184"/>
        <v>0.5242463958046546</v>
      </c>
      <c r="DI278" s="2">
        <v>70.2</v>
      </c>
      <c r="DJ278">
        <v>6</v>
      </c>
      <c r="DK278">
        <v>4</v>
      </c>
      <c r="DL278">
        <v>-9.1999999999999993</v>
      </c>
      <c r="DM278">
        <v>87</v>
      </c>
      <c r="DN278">
        <v>64</v>
      </c>
      <c r="DO278">
        <v>2.1</v>
      </c>
      <c r="DP278">
        <v>64</v>
      </c>
      <c r="DQ278">
        <v>56</v>
      </c>
      <c r="DR278">
        <v>-2.6</v>
      </c>
      <c r="DS278">
        <v>50</v>
      </c>
      <c r="DT278">
        <v>37</v>
      </c>
      <c r="DU278">
        <v>3</v>
      </c>
      <c r="DV278" s="39">
        <v>0.5</v>
      </c>
      <c r="DW278" s="39">
        <v>0.5</v>
      </c>
      <c r="DX278" s="39">
        <v>-0.4</v>
      </c>
      <c r="DY278" s="39">
        <v>0</v>
      </c>
      <c r="DZ278" s="39">
        <v>-0.1</v>
      </c>
      <c r="EA278" s="39">
        <v>0</v>
      </c>
    </row>
    <row r="279" spans="1:131" x14ac:dyDescent="0.2">
      <c r="A279" s="12" t="s">
        <v>458</v>
      </c>
      <c r="B279" s="12" t="s">
        <v>1445</v>
      </c>
      <c r="C279" t="s">
        <v>1444</v>
      </c>
      <c r="D279" t="s">
        <v>343</v>
      </c>
      <c r="E279" s="12" t="s">
        <v>170</v>
      </c>
      <c r="F279">
        <v>75</v>
      </c>
      <c r="G279">
        <v>10</v>
      </c>
      <c r="H279">
        <v>11</v>
      </c>
      <c r="I279" s="31">
        <f t="shared" si="148"/>
        <v>21</v>
      </c>
      <c r="J279">
        <v>7</v>
      </c>
      <c r="K279">
        <v>3</v>
      </c>
      <c r="L279" s="16">
        <f t="shared" si="149"/>
        <v>1.4935398474851433</v>
      </c>
      <c r="M279" s="15">
        <v>9</v>
      </c>
      <c r="N279" s="15">
        <v>7</v>
      </c>
      <c r="O279" s="15">
        <v>4</v>
      </c>
      <c r="P279">
        <v>64</v>
      </c>
      <c r="Q279">
        <v>14</v>
      </c>
      <c r="R279">
        <v>20</v>
      </c>
      <c r="S279" s="13">
        <f t="shared" si="150"/>
        <v>0.15625</v>
      </c>
      <c r="T279" s="13">
        <f t="shared" si="151"/>
        <v>0.10204081632653061</v>
      </c>
      <c r="U279" s="2">
        <v>843.63333333330002</v>
      </c>
      <c r="V279" s="2">
        <v>11.233333333299999</v>
      </c>
      <c r="W279">
        <v>11.13</v>
      </c>
      <c r="X279">
        <v>38.159999999999997</v>
      </c>
      <c r="Y279" s="32">
        <f t="shared" si="152"/>
        <v>0.22580645161290325</v>
      </c>
      <c r="Z279" s="15">
        <f t="shared" si="153"/>
        <v>90.192307692307693</v>
      </c>
      <c r="AA279">
        <v>34</v>
      </c>
      <c r="AB279">
        <v>118</v>
      </c>
      <c r="AC279">
        <v>64</v>
      </c>
      <c r="AD279" s="13">
        <f t="shared" si="154"/>
        <v>0.38461538461538464</v>
      </c>
      <c r="AE279" s="13">
        <f t="shared" si="155"/>
        <v>0.42307692307692307</v>
      </c>
      <c r="AF279" s="13">
        <f t="shared" si="156"/>
        <v>0.80769230769230771</v>
      </c>
      <c r="AG279">
        <v>560</v>
      </c>
      <c r="AH279">
        <v>388</v>
      </c>
      <c r="AI279" s="17">
        <f t="shared" si="157"/>
        <v>0.59071729957805907</v>
      </c>
      <c r="AJ279">
        <v>104</v>
      </c>
      <c r="AK279">
        <v>94</v>
      </c>
      <c r="AL279" s="32">
        <f t="shared" si="158"/>
        <v>0.19167473378509198</v>
      </c>
      <c r="AM279">
        <v>310</v>
      </c>
      <c r="AN279">
        <v>212</v>
      </c>
      <c r="AO279" s="33">
        <f t="shared" si="159"/>
        <v>0.50532429816069702</v>
      </c>
      <c r="AP279">
        <v>193</v>
      </c>
      <c r="AQ279">
        <v>120</v>
      </c>
      <c r="AR279" s="33">
        <f t="shared" si="160"/>
        <v>0.30300096805421106</v>
      </c>
      <c r="AS279" s="33">
        <f t="shared" si="161"/>
        <v>0.27500000000000002</v>
      </c>
      <c r="AT279">
        <v>1</v>
      </c>
      <c r="AU279">
        <v>267</v>
      </c>
      <c r="AV279">
        <v>365</v>
      </c>
      <c r="AW279">
        <v>250</v>
      </c>
      <c r="AX279" s="2">
        <v>27.6</v>
      </c>
      <c r="AY279" s="3">
        <v>11</v>
      </c>
      <c r="AZ279" s="2">
        <v>32.4</v>
      </c>
      <c r="BA279" s="2">
        <v>24.3</v>
      </c>
      <c r="BB279" s="21">
        <v>-0.159</v>
      </c>
      <c r="BC279">
        <v>10</v>
      </c>
      <c r="BD279" s="21">
        <v>0.86099999999999999</v>
      </c>
      <c r="BE279" s="2">
        <v>27.6</v>
      </c>
      <c r="BF279" s="2">
        <v>33.6</v>
      </c>
      <c r="BG279" s="2">
        <v>21.5</v>
      </c>
      <c r="BH279" s="21">
        <v>-1.2010000000000001</v>
      </c>
      <c r="BI279" s="21">
        <v>-4.8230000000000004</v>
      </c>
      <c r="BJ279" t="s">
        <v>1763</v>
      </c>
      <c r="BK279" s="2">
        <v>40.700000000000003</v>
      </c>
      <c r="BL279" t="s">
        <v>867</v>
      </c>
      <c r="BM279" s="2">
        <v>36.4</v>
      </c>
      <c r="BN279" t="s">
        <v>2652</v>
      </c>
      <c r="BO279" s="2">
        <v>27.6</v>
      </c>
      <c r="BP279" t="s">
        <v>3613</v>
      </c>
      <c r="BQ279" s="2">
        <v>35.200000000000003</v>
      </c>
      <c r="BR279" t="s">
        <v>1933</v>
      </c>
      <c r="BS279" s="2">
        <v>31.7</v>
      </c>
      <c r="BT279" s="32">
        <f t="shared" si="162"/>
        <v>7.7611940298507459E-2</v>
      </c>
      <c r="BU279" s="34">
        <f t="shared" si="163"/>
        <v>0.9152542372881356</v>
      </c>
      <c r="BV279" s="35">
        <f t="shared" si="164"/>
        <v>923.01543131798644</v>
      </c>
      <c r="BW279" s="32">
        <f t="shared" si="165"/>
        <v>-7.1338224133569439E-3</v>
      </c>
      <c r="BX279" s="36">
        <f t="shared" si="166"/>
        <v>1.8516320474832393</v>
      </c>
      <c r="BY279" s="37">
        <f t="shared" si="167"/>
        <v>2.4925816023812839</v>
      </c>
      <c r="BZ279" s="37">
        <f t="shared" si="168"/>
        <v>23.857566765649434</v>
      </c>
      <c r="CA279" s="37">
        <f t="shared" si="169"/>
        <v>29.412462908099151</v>
      </c>
      <c r="CB279" s="37">
        <f t="shared" si="170"/>
        <v>43.157270029801658</v>
      </c>
      <c r="CC279" s="37">
        <f t="shared" si="171"/>
        <v>55.335311572864505</v>
      </c>
      <c r="CD279" s="38">
        <f t="shared" si="172"/>
        <v>-12.178041543062847</v>
      </c>
      <c r="CE279" s="3">
        <v>26</v>
      </c>
      <c r="CF279" s="3">
        <v>35</v>
      </c>
      <c r="CG279" s="3">
        <v>309</v>
      </c>
      <c r="CH279" s="3">
        <v>378</v>
      </c>
      <c r="CI279" s="3">
        <v>122</v>
      </c>
      <c r="CJ279" s="3">
        <v>160</v>
      </c>
      <c r="CK279" s="3">
        <v>204</v>
      </c>
      <c r="CL279" s="3">
        <v>149</v>
      </c>
      <c r="CM279" s="20">
        <f t="shared" si="173"/>
        <v>-1.1840415430628468</v>
      </c>
      <c r="CN279" s="37">
        <f t="shared" si="174"/>
        <v>2.2012578616352205</v>
      </c>
      <c r="CO279" s="37">
        <f t="shared" si="175"/>
        <v>2.6624737945492667</v>
      </c>
      <c r="CP279" s="37">
        <f t="shared" si="176"/>
        <v>30.293501048218037</v>
      </c>
      <c r="CQ279" s="37">
        <f t="shared" si="177"/>
        <v>28.763102725366881</v>
      </c>
      <c r="CR279" s="37">
        <f t="shared" si="178"/>
        <v>54.192872117400427</v>
      </c>
      <c r="CS279" s="37">
        <f t="shared" si="179"/>
        <v>55.555555555555564</v>
      </c>
      <c r="CT279" s="22">
        <f t="shared" si="180"/>
        <v>-10.815358104907709</v>
      </c>
      <c r="CU279" s="35">
        <v>105</v>
      </c>
      <c r="CV279" s="35">
        <v>127</v>
      </c>
      <c r="CW279" s="35">
        <v>1340</v>
      </c>
      <c r="CX279" s="35">
        <v>1245</v>
      </c>
      <c r="CY279" s="35">
        <v>520</v>
      </c>
      <c r="CZ279" s="35">
        <v>553</v>
      </c>
      <c r="DA279" s="35">
        <v>725</v>
      </c>
      <c r="DB279" s="35">
        <v>620</v>
      </c>
      <c r="DC279">
        <v>18</v>
      </c>
      <c r="DD279">
        <v>11</v>
      </c>
      <c r="DE279" s="35">
        <f t="shared" si="181"/>
        <v>-7</v>
      </c>
      <c r="DF279" s="36">
        <f t="shared" si="182"/>
        <v>1.281899109796089</v>
      </c>
      <c r="DG279" s="37">
        <f t="shared" si="183"/>
        <v>0.78338278931983207</v>
      </c>
      <c r="DH279" s="37">
        <f t="shared" si="184"/>
        <v>-0.49851632047625671</v>
      </c>
      <c r="DI279" s="2">
        <v>496.9</v>
      </c>
      <c r="DJ279">
        <v>11</v>
      </c>
      <c r="DK279">
        <v>18</v>
      </c>
      <c r="DL279">
        <v>-10.3</v>
      </c>
      <c r="DM279">
        <v>358</v>
      </c>
      <c r="DN279">
        <v>428</v>
      </c>
      <c r="DO279">
        <v>-5</v>
      </c>
      <c r="DP279">
        <v>269</v>
      </c>
      <c r="DQ279">
        <v>315</v>
      </c>
      <c r="DR279">
        <v>-6</v>
      </c>
      <c r="DS279">
        <v>194</v>
      </c>
      <c r="DT279">
        <v>224</v>
      </c>
      <c r="DU279">
        <v>-7.5</v>
      </c>
      <c r="DV279" s="39">
        <v>-2.9</v>
      </c>
      <c r="DW279" s="39">
        <v>-2.9</v>
      </c>
      <c r="DX279" s="39">
        <v>3.9</v>
      </c>
      <c r="DY279" s="39">
        <v>-0.5</v>
      </c>
      <c r="DZ279" s="39">
        <v>0.60000000000000009</v>
      </c>
      <c r="EA279" s="39">
        <v>1</v>
      </c>
    </row>
    <row r="280" spans="1:131" x14ac:dyDescent="0.2">
      <c r="A280" s="12" t="s">
        <v>137</v>
      </c>
      <c r="B280" s="12" t="s">
        <v>1448</v>
      </c>
      <c r="C280" t="s">
        <v>1447</v>
      </c>
      <c r="D280" t="s">
        <v>131</v>
      </c>
      <c r="E280" s="12" t="s">
        <v>156</v>
      </c>
      <c r="F280">
        <v>67</v>
      </c>
      <c r="G280">
        <v>2</v>
      </c>
      <c r="H280">
        <v>2</v>
      </c>
      <c r="I280" s="31">
        <f t="shared" si="148"/>
        <v>4</v>
      </c>
      <c r="J280">
        <v>1</v>
      </c>
      <c r="K280">
        <v>1</v>
      </c>
      <c r="L280" s="16">
        <f t="shared" si="149"/>
        <v>0.62246044782565735</v>
      </c>
      <c r="M280" s="15">
        <v>2</v>
      </c>
      <c r="N280" s="15">
        <v>1</v>
      </c>
      <c r="O280" s="15">
        <v>1</v>
      </c>
      <c r="P280">
        <v>29</v>
      </c>
      <c r="Q280">
        <v>9</v>
      </c>
      <c r="R280">
        <v>12</v>
      </c>
      <c r="S280" s="13">
        <f t="shared" si="150"/>
        <v>6.8965517241379309E-2</v>
      </c>
      <c r="T280" s="13">
        <f t="shared" si="151"/>
        <v>0.04</v>
      </c>
      <c r="U280" s="2">
        <v>385.56666666669997</v>
      </c>
      <c r="V280" s="2">
        <v>5.75</v>
      </c>
      <c r="W280">
        <v>5.75</v>
      </c>
      <c r="X280">
        <v>41.98</v>
      </c>
      <c r="Y280" s="32">
        <f t="shared" si="152"/>
        <v>0.12046930651581815</v>
      </c>
      <c r="Z280" s="15">
        <f t="shared" si="153"/>
        <v>20.5</v>
      </c>
      <c r="AA280">
        <v>22</v>
      </c>
      <c r="AB280">
        <v>103</v>
      </c>
      <c r="AC280">
        <v>41</v>
      </c>
      <c r="AD280" s="13">
        <f t="shared" si="154"/>
        <v>0.33333333333333331</v>
      </c>
      <c r="AE280" s="13">
        <f t="shared" si="155"/>
        <v>0.33333333333333331</v>
      </c>
      <c r="AF280" s="13">
        <f t="shared" si="156"/>
        <v>0.66666666666666663</v>
      </c>
      <c r="AG280">
        <v>3</v>
      </c>
      <c r="AH280">
        <v>0</v>
      </c>
      <c r="AI280" s="17">
        <f t="shared" si="157"/>
        <v>1</v>
      </c>
      <c r="AJ280">
        <v>37</v>
      </c>
      <c r="AK280">
        <v>47</v>
      </c>
      <c r="AL280" s="32">
        <f t="shared" si="158"/>
        <v>0.28187919463087246</v>
      </c>
      <c r="AM280">
        <v>36</v>
      </c>
      <c r="AN280">
        <v>40</v>
      </c>
      <c r="AO280" s="33">
        <f t="shared" si="159"/>
        <v>0.25503355704697989</v>
      </c>
      <c r="AP280">
        <v>62</v>
      </c>
      <c r="AQ280">
        <v>76</v>
      </c>
      <c r="AR280" s="33">
        <f t="shared" si="160"/>
        <v>0.46308724832214765</v>
      </c>
      <c r="AS280" s="33">
        <f t="shared" si="161"/>
        <v>0.52500000000000002</v>
      </c>
      <c r="AT280">
        <v>10</v>
      </c>
      <c r="AU280">
        <v>124</v>
      </c>
      <c r="AV280">
        <v>159</v>
      </c>
      <c r="AW280">
        <v>118</v>
      </c>
      <c r="AX280" s="2">
        <v>26.2</v>
      </c>
      <c r="AY280" s="3">
        <v>15</v>
      </c>
      <c r="AZ280" s="2">
        <v>31.8</v>
      </c>
      <c r="BA280" s="2">
        <v>22.4</v>
      </c>
      <c r="BB280" s="21">
        <v>-1.9969999999999999</v>
      </c>
      <c r="BC280">
        <v>15</v>
      </c>
      <c r="BD280" s="21">
        <v>-1.1619999999999999</v>
      </c>
      <c r="BE280" s="2">
        <v>25.8</v>
      </c>
      <c r="BF280" s="2">
        <v>31.7</v>
      </c>
      <c r="BG280" s="2">
        <v>19.8</v>
      </c>
      <c r="BH280" s="21">
        <v>-1.9969999999999999</v>
      </c>
      <c r="BI280" s="21">
        <v>-12.738</v>
      </c>
      <c r="BJ280" t="s">
        <v>1933</v>
      </c>
      <c r="BK280" s="2">
        <v>36.5</v>
      </c>
      <c r="BL280" t="s">
        <v>3242</v>
      </c>
      <c r="BM280" s="2">
        <v>36.1</v>
      </c>
      <c r="BN280" t="s">
        <v>130</v>
      </c>
      <c r="BO280" s="2">
        <v>24.9</v>
      </c>
      <c r="BP280" t="s">
        <v>1301</v>
      </c>
      <c r="BQ280" s="2">
        <v>35.5</v>
      </c>
      <c r="BR280" t="s">
        <v>3105</v>
      </c>
      <c r="BS280" s="2">
        <v>31.4</v>
      </c>
      <c r="BT280" s="32">
        <f t="shared" si="162"/>
        <v>4.878048780487805E-2</v>
      </c>
      <c r="BU280" s="34">
        <f t="shared" si="163"/>
        <v>0.93886462882096067</v>
      </c>
      <c r="BV280" s="35">
        <f t="shared" si="164"/>
        <v>943.74267760144846</v>
      </c>
      <c r="BW280" s="32">
        <f t="shared" si="165"/>
        <v>-1.2354883374161282E-2</v>
      </c>
      <c r="BX280" s="36">
        <f t="shared" si="166"/>
        <v>0.93445814406229721</v>
      </c>
      <c r="BY280" s="37">
        <f t="shared" si="167"/>
        <v>2.1804023361453604</v>
      </c>
      <c r="BZ280" s="37">
        <f t="shared" si="168"/>
        <v>19.156391953277094</v>
      </c>
      <c r="CA280" s="37">
        <f t="shared" si="169"/>
        <v>35.665152498377672</v>
      </c>
      <c r="CB280" s="37">
        <f t="shared" si="170"/>
        <v>38.935756002595717</v>
      </c>
      <c r="CC280" s="37">
        <f t="shared" si="171"/>
        <v>65.723556132381574</v>
      </c>
      <c r="CD280" s="38">
        <f t="shared" si="172"/>
        <v>-26.787800129785857</v>
      </c>
      <c r="CE280" s="3">
        <v>6</v>
      </c>
      <c r="CF280" s="3">
        <v>14</v>
      </c>
      <c r="CG280" s="3">
        <v>117</v>
      </c>
      <c r="CH280" s="3">
        <v>215</v>
      </c>
      <c r="CI280" s="3">
        <v>51</v>
      </c>
      <c r="CJ280" s="3">
        <v>92</v>
      </c>
      <c r="CK280" s="3">
        <v>101</v>
      </c>
      <c r="CL280" s="3">
        <v>76</v>
      </c>
      <c r="CM280" s="20">
        <f t="shared" si="173"/>
        <v>-15.901800129785858</v>
      </c>
      <c r="CN280" s="37">
        <f t="shared" si="174"/>
        <v>2.2612046959106329</v>
      </c>
      <c r="CO280" s="37">
        <f t="shared" si="175"/>
        <v>3.0291610077293383</v>
      </c>
      <c r="CP280" s="37">
        <f t="shared" si="176"/>
        <v>27.070459991609368</v>
      </c>
      <c r="CQ280" s="37">
        <f t="shared" si="177"/>
        <v>31.635533622976119</v>
      </c>
      <c r="CR280" s="37">
        <f t="shared" si="178"/>
        <v>50.471795382307143</v>
      </c>
      <c r="CS280" s="37">
        <f t="shared" si="179"/>
        <v>60.839205591859667</v>
      </c>
      <c r="CT280" s="22">
        <f t="shared" si="180"/>
        <v>-16.420389920233333</v>
      </c>
      <c r="CU280" s="35">
        <v>106</v>
      </c>
      <c r="CV280" s="35">
        <v>142</v>
      </c>
      <c r="CW280" s="35">
        <v>1163</v>
      </c>
      <c r="CX280" s="35">
        <v>1341</v>
      </c>
      <c r="CY280" s="35">
        <v>492</v>
      </c>
      <c r="CZ280" s="35">
        <v>652</v>
      </c>
      <c r="DA280" s="35">
        <v>717</v>
      </c>
      <c r="DB280" s="35">
        <v>605</v>
      </c>
      <c r="DC280">
        <v>27</v>
      </c>
      <c r="DD280">
        <v>24</v>
      </c>
      <c r="DE280" s="35">
        <f t="shared" si="181"/>
        <v>-3</v>
      </c>
      <c r="DF280" s="36">
        <f t="shared" si="182"/>
        <v>4.2050616482803367</v>
      </c>
      <c r="DG280" s="37">
        <f t="shared" si="183"/>
        <v>3.7378325762491889</v>
      </c>
      <c r="DH280" s="37">
        <f t="shared" si="184"/>
        <v>-0.46722907203114861</v>
      </c>
      <c r="DI280" s="2">
        <v>229.8</v>
      </c>
      <c r="DJ280">
        <v>5</v>
      </c>
      <c r="DK280">
        <v>7</v>
      </c>
      <c r="DL280">
        <v>-1.7000000000000002</v>
      </c>
      <c r="DM280">
        <v>146</v>
      </c>
      <c r="DN280">
        <v>265</v>
      </c>
      <c r="DO280">
        <v>-8.4</v>
      </c>
      <c r="DP280">
        <v>99</v>
      </c>
      <c r="DQ280">
        <v>204</v>
      </c>
      <c r="DR280">
        <v>-11.7</v>
      </c>
      <c r="DS280">
        <v>67</v>
      </c>
      <c r="DT280">
        <v>145</v>
      </c>
      <c r="DU280">
        <v>-13</v>
      </c>
      <c r="DV280" s="39">
        <v>-8.5</v>
      </c>
      <c r="DW280" s="39">
        <v>-8.5</v>
      </c>
      <c r="DX280" s="39">
        <v>-0.4</v>
      </c>
      <c r="DY280" s="39">
        <v>-1</v>
      </c>
      <c r="DZ280" s="39">
        <v>2.7</v>
      </c>
      <c r="EA280" s="39">
        <v>-7.2</v>
      </c>
    </row>
    <row r="281" spans="1:131" x14ac:dyDescent="0.2">
      <c r="A281" s="12" t="s">
        <v>556</v>
      </c>
      <c r="B281" s="12" t="s">
        <v>1453</v>
      </c>
      <c r="C281" t="s">
        <v>1452</v>
      </c>
      <c r="D281" t="s">
        <v>432</v>
      </c>
      <c r="E281" s="12" t="s">
        <v>178</v>
      </c>
      <c r="F281">
        <v>60</v>
      </c>
      <c r="G281">
        <v>2</v>
      </c>
      <c r="H281">
        <v>10</v>
      </c>
      <c r="I281" s="31">
        <f t="shared" si="148"/>
        <v>12</v>
      </c>
      <c r="J281">
        <v>5</v>
      </c>
      <c r="K281">
        <v>4</v>
      </c>
      <c r="L281" s="16">
        <f t="shared" si="149"/>
        <v>0.83346195400521561</v>
      </c>
      <c r="M281" s="15">
        <v>2</v>
      </c>
      <c r="N281" s="15">
        <v>6</v>
      </c>
      <c r="O281" s="15">
        <v>4</v>
      </c>
      <c r="P281">
        <v>74</v>
      </c>
      <c r="Q281">
        <v>39</v>
      </c>
      <c r="R281">
        <v>57</v>
      </c>
      <c r="S281" s="13">
        <f t="shared" si="150"/>
        <v>2.7027027027027029E-2</v>
      </c>
      <c r="T281" s="13">
        <f t="shared" si="151"/>
        <v>1.1764705882352941E-2</v>
      </c>
      <c r="U281" s="2">
        <v>863.86666666669998</v>
      </c>
      <c r="V281" s="2">
        <v>14.3833333333</v>
      </c>
      <c r="W281">
        <v>13.68</v>
      </c>
      <c r="X281">
        <v>35.090000000000003</v>
      </c>
      <c r="Y281" s="32">
        <f t="shared" si="152"/>
        <v>0.28050030756612671</v>
      </c>
      <c r="Z281" s="15">
        <f t="shared" si="153"/>
        <v>52.857142857142854</v>
      </c>
      <c r="AA281">
        <v>20</v>
      </c>
      <c r="AB281">
        <v>92</v>
      </c>
      <c r="AC281">
        <v>86</v>
      </c>
      <c r="AD281" s="13">
        <f t="shared" si="154"/>
        <v>5.7142857142857141E-2</v>
      </c>
      <c r="AE281" s="13">
        <f t="shared" si="155"/>
        <v>0.2857142857142857</v>
      </c>
      <c r="AF281" s="13">
        <f t="shared" si="156"/>
        <v>0.34285714285714286</v>
      </c>
      <c r="AI281" s="17" t="str">
        <f t="shared" si="157"/>
        <v xml:space="preserve"> </v>
      </c>
      <c r="AJ281">
        <v>128</v>
      </c>
      <c r="AK281">
        <v>170</v>
      </c>
      <c r="AL281" s="32">
        <f t="shared" si="158"/>
        <v>0.40107671601615075</v>
      </c>
      <c r="AM281">
        <v>76</v>
      </c>
      <c r="AN281">
        <v>95</v>
      </c>
      <c r="AO281" s="33">
        <f t="shared" si="159"/>
        <v>0.23014804845222073</v>
      </c>
      <c r="AP281">
        <v>133</v>
      </c>
      <c r="AQ281">
        <v>141</v>
      </c>
      <c r="AR281" s="33">
        <f t="shared" si="160"/>
        <v>0.36877523553162855</v>
      </c>
      <c r="AS281" s="33">
        <f t="shared" si="161"/>
        <v>0.6353944562899787</v>
      </c>
      <c r="AT281">
        <v>9</v>
      </c>
      <c r="AU281">
        <v>285</v>
      </c>
      <c r="AV281">
        <v>265</v>
      </c>
      <c r="AW281">
        <v>266</v>
      </c>
      <c r="AX281" s="2">
        <v>27.8</v>
      </c>
      <c r="AY281" s="3">
        <v>9</v>
      </c>
      <c r="AZ281" s="2">
        <v>32.6</v>
      </c>
      <c r="BA281" s="2">
        <v>24.6</v>
      </c>
      <c r="BB281" s="21">
        <v>-0.42599999999999999</v>
      </c>
      <c r="BC281">
        <v>9</v>
      </c>
      <c r="BD281" s="21">
        <v>-7.3999999999999996E-2</v>
      </c>
      <c r="BE281" s="2">
        <v>26.8</v>
      </c>
      <c r="BF281" s="2">
        <v>32</v>
      </c>
      <c r="BG281" s="2">
        <v>25</v>
      </c>
      <c r="BH281" s="21">
        <v>0.26900000000000002</v>
      </c>
      <c r="BI281" s="21">
        <v>7.9119999999999999</v>
      </c>
      <c r="BJ281" t="s">
        <v>1871</v>
      </c>
      <c r="BK281" s="2">
        <v>29</v>
      </c>
      <c r="BL281" t="s">
        <v>3033</v>
      </c>
      <c r="BM281" s="2">
        <v>27.6</v>
      </c>
      <c r="BN281" t="s">
        <v>1767</v>
      </c>
      <c r="BO281" s="2">
        <v>27.1</v>
      </c>
      <c r="BP281" t="s">
        <v>3741</v>
      </c>
      <c r="BQ281" s="2">
        <v>33.200000000000003</v>
      </c>
      <c r="BR281" t="s">
        <v>2449</v>
      </c>
      <c r="BS281" s="2">
        <v>28.6</v>
      </c>
      <c r="BT281" s="32">
        <f t="shared" si="162"/>
        <v>9.45945945945946E-2</v>
      </c>
      <c r="BU281" s="34">
        <f t="shared" si="163"/>
        <v>0.90581717451523547</v>
      </c>
      <c r="BV281" s="35">
        <f t="shared" si="164"/>
        <v>915.27663397469496</v>
      </c>
      <c r="BW281" s="32">
        <f t="shared" si="165"/>
        <v>4.1176910983006798E-4</v>
      </c>
      <c r="BX281" s="36">
        <f t="shared" si="166"/>
        <v>2.4333719582906914</v>
      </c>
      <c r="BY281" s="37">
        <f t="shared" si="167"/>
        <v>2.363847045196672</v>
      </c>
      <c r="BZ281" s="37">
        <f t="shared" si="168"/>
        <v>25.724217844787312</v>
      </c>
      <c r="CA281" s="37">
        <f t="shared" si="169"/>
        <v>25.098493626941131</v>
      </c>
      <c r="CB281" s="37">
        <f t="shared" si="170"/>
        <v>50.266512166976284</v>
      </c>
      <c r="CC281" s="37">
        <f t="shared" si="171"/>
        <v>42.966396292104207</v>
      </c>
      <c r="CD281" s="38">
        <f t="shared" si="172"/>
        <v>7.3001158748720769</v>
      </c>
      <c r="CE281" s="3">
        <v>35</v>
      </c>
      <c r="CF281" s="3">
        <v>34</v>
      </c>
      <c r="CG281" s="3">
        <v>335</v>
      </c>
      <c r="CH281" s="3">
        <v>327</v>
      </c>
      <c r="CI281" s="3">
        <v>160</v>
      </c>
      <c r="CJ281" s="3">
        <v>119</v>
      </c>
      <c r="CK281" s="3">
        <v>138</v>
      </c>
      <c r="CL281" s="3">
        <v>193</v>
      </c>
      <c r="CM281" s="20">
        <f t="shared" si="173"/>
        <v>-4.0253510760874107</v>
      </c>
      <c r="CN281" s="37">
        <f t="shared" si="174"/>
        <v>2.1088629239099457</v>
      </c>
      <c r="CO281" s="37">
        <f t="shared" si="175"/>
        <v>2.0803647762895414</v>
      </c>
      <c r="CP281" s="37">
        <f t="shared" si="176"/>
        <v>26.018808777429467</v>
      </c>
      <c r="CQ281" s="37">
        <f t="shared" si="177"/>
        <v>23.282986605870619</v>
      </c>
      <c r="CR281" s="37">
        <f t="shared" si="178"/>
        <v>48.931319464234825</v>
      </c>
      <c r="CS281" s="37">
        <f t="shared" si="179"/>
        <v>40.894841835280701</v>
      </c>
      <c r="CT281" s="22">
        <f t="shared" si="180"/>
        <v>-0.73636175408204707</v>
      </c>
      <c r="CU281" s="35">
        <v>74</v>
      </c>
      <c r="CV281" s="35">
        <v>73</v>
      </c>
      <c r="CW281" s="35">
        <v>839</v>
      </c>
      <c r="CX281" s="35">
        <v>744</v>
      </c>
      <c r="CY281" s="35">
        <v>379</v>
      </c>
      <c r="CZ281" s="35">
        <v>274</v>
      </c>
      <c r="DA281" s="35">
        <v>344</v>
      </c>
      <c r="DB281" s="35">
        <v>425</v>
      </c>
      <c r="DC281">
        <v>9</v>
      </c>
      <c r="DD281">
        <v>4</v>
      </c>
      <c r="DE281" s="35">
        <f t="shared" si="181"/>
        <v>-5</v>
      </c>
      <c r="DF281" s="36">
        <f t="shared" si="182"/>
        <v>0.62572421784617782</v>
      </c>
      <c r="DG281" s="37">
        <f t="shared" si="183"/>
        <v>0.27809965237607903</v>
      </c>
      <c r="DH281" s="37">
        <f t="shared" si="184"/>
        <v>-0.34762456547009879</v>
      </c>
      <c r="DI281" s="2">
        <v>524</v>
      </c>
      <c r="DJ281">
        <v>18</v>
      </c>
      <c r="DK281">
        <v>22</v>
      </c>
      <c r="DL281">
        <v>-3.9</v>
      </c>
      <c r="DM281">
        <v>449</v>
      </c>
      <c r="DN281">
        <v>384</v>
      </c>
      <c r="DO281">
        <v>-1.2</v>
      </c>
      <c r="DP281">
        <v>333</v>
      </c>
      <c r="DQ281">
        <v>302</v>
      </c>
      <c r="DR281">
        <v>-2.5</v>
      </c>
      <c r="DS281">
        <v>220</v>
      </c>
      <c r="DT281">
        <v>235</v>
      </c>
      <c r="DU281">
        <v>-5</v>
      </c>
      <c r="DV281" s="39">
        <v>-0.8</v>
      </c>
      <c r="DW281" s="39">
        <v>-0.8</v>
      </c>
      <c r="DX281" s="39">
        <v>-1.2</v>
      </c>
      <c r="DY281" s="39">
        <v>-0.30000000000000004</v>
      </c>
      <c r="DZ281" s="39">
        <v>-3.3</v>
      </c>
      <c r="EA281" s="39">
        <v>-5.6</v>
      </c>
    </row>
    <row r="282" spans="1:131" x14ac:dyDescent="0.2">
      <c r="A282" s="12" t="s">
        <v>365</v>
      </c>
      <c r="B282" s="12" t="s">
        <v>1457</v>
      </c>
      <c r="C282" t="s">
        <v>1456</v>
      </c>
      <c r="D282" t="s">
        <v>382</v>
      </c>
      <c r="E282" s="12" t="s">
        <v>123</v>
      </c>
      <c r="F282">
        <v>81</v>
      </c>
      <c r="G282">
        <v>11</v>
      </c>
      <c r="H282">
        <v>11</v>
      </c>
      <c r="I282" s="31">
        <f t="shared" si="148"/>
        <v>22</v>
      </c>
      <c r="J282">
        <v>5</v>
      </c>
      <c r="K282">
        <v>5</v>
      </c>
      <c r="L282" s="16">
        <f t="shared" si="149"/>
        <v>1.1938678605345272</v>
      </c>
      <c r="M282" s="15">
        <v>11</v>
      </c>
      <c r="N282" s="15">
        <v>6</v>
      </c>
      <c r="O282" s="15">
        <v>5</v>
      </c>
      <c r="P282">
        <v>193</v>
      </c>
      <c r="Q282">
        <v>61</v>
      </c>
      <c r="R282">
        <v>55</v>
      </c>
      <c r="S282" s="13">
        <f t="shared" si="150"/>
        <v>5.6994818652849742E-2</v>
      </c>
      <c r="T282" s="13">
        <f t="shared" si="151"/>
        <v>3.5598705501618123E-2</v>
      </c>
      <c r="U282" s="2">
        <v>1105.6500000000001</v>
      </c>
      <c r="V282" s="2">
        <v>13.65</v>
      </c>
      <c r="W282">
        <v>13.38</v>
      </c>
      <c r="X282">
        <v>35.24</v>
      </c>
      <c r="Y282" s="32">
        <f t="shared" si="152"/>
        <v>0.27519539284245165</v>
      </c>
      <c r="Z282" s="15">
        <f t="shared" si="153"/>
        <v>95</v>
      </c>
      <c r="AA282">
        <v>12</v>
      </c>
      <c r="AB282">
        <v>48</v>
      </c>
      <c r="AC282">
        <v>56</v>
      </c>
      <c r="AD282" s="13">
        <f t="shared" si="154"/>
        <v>0.35483870967741937</v>
      </c>
      <c r="AE282" s="13">
        <f t="shared" si="155"/>
        <v>0.35483870967741937</v>
      </c>
      <c r="AF282" s="13">
        <f t="shared" si="156"/>
        <v>0.70967741935483875</v>
      </c>
      <c r="AG282">
        <v>2</v>
      </c>
      <c r="AH282">
        <v>1</v>
      </c>
      <c r="AI282" s="17">
        <f t="shared" si="157"/>
        <v>0.66666666666666663</v>
      </c>
      <c r="AJ282">
        <v>153</v>
      </c>
      <c r="AK282">
        <v>142</v>
      </c>
      <c r="AL282" s="32">
        <f t="shared" si="158"/>
        <v>0.28392685274302215</v>
      </c>
      <c r="AM282">
        <v>180</v>
      </c>
      <c r="AN282">
        <v>170</v>
      </c>
      <c r="AO282" s="33">
        <f t="shared" si="159"/>
        <v>0.33686236766121269</v>
      </c>
      <c r="AP282">
        <v>218</v>
      </c>
      <c r="AQ282">
        <v>176</v>
      </c>
      <c r="AR282" s="33">
        <f t="shared" si="160"/>
        <v>0.37921077959576516</v>
      </c>
      <c r="AS282" s="33">
        <f t="shared" si="161"/>
        <v>0.4573643410852713</v>
      </c>
      <c r="AT282">
        <v>5</v>
      </c>
      <c r="AU282">
        <v>402</v>
      </c>
      <c r="AV282">
        <v>386</v>
      </c>
      <c r="AW282">
        <v>302</v>
      </c>
      <c r="AX282" s="2">
        <v>28.9</v>
      </c>
      <c r="AY282" s="3">
        <v>5</v>
      </c>
      <c r="AZ282" s="2">
        <v>32.700000000000003</v>
      </c>
      <c r="BA282" s="2">
        <v>26.4</v>
      </c>
      <c r="BB282" s="21">
        <v>1.032</v>
      </c>
      <c r="BC282">
        <v>2</v>
      </c>
      <c r="BD282" s="21">
        <v>0.47700000000000004</v>
      </c>
      <c r="BE282" s="2">
        <v>30.1</v>
      </c>
      <c r="BF282" s="2">
        <v>33.5</v>
      </c>
      <c r="BG282" s="2">
        <v>26.7</v>
      </c>
      <c r="BH282" s="21">
        <v>0.97099999999999997</v>
      </c>
      <c r="BI282" s="21">
        <v>0.43</v>
      </c>
      <c r="BJ282" t="s">
        <v>3278</v>
      </c>
      <c r="BK282" s="2">
        <v>60.4</v>
      </c>
      <c r="BL282" t="s">
        <v>1157</v>
      </c>
      <c r="BM282" s="2">
        <v>47.4</v>
      </c>
      <c r="BN282" t="s">
        <v>3147</v>
      </c>
      <c r="BO282" s="2">
        <v>20.399999999999999</v>
      </c>
      <c r="BP282" t="s">
        <v>1645</v>
      </c>
      <c r="BQ282" s="2">
        <v>38.9</v>
      </c>
      <c r="BR282" t="s">
        <v>3138</v>
      </c>
      <c r="BS282" s="2">
        <v>38.5</v>
      </c>
      <c r="BT282" s="32">
        <f t="shared" si="162"/>
        <v>5.2631578947368418E-2</v>
      </c>
      <c r="BU282" s="34">
        <f t="shared" si="163"/>
        <v>0.93803786574870918</v>
      </c>
      <c r="BV282" s="35">
        <f t="shared" si="164"/>
        <v>943.301023643446</v>
      </c>
      <c r="BW282" s="32">
        <f t="shared" si="165"/>
        <v>-9.3305553039224054E-3</v>
      </c>
      <c r="BX282" s="36">
        <f t="shared" si="166"/>
        <v>1.6822683489350156</v>
      </c>
      <c r="BY282" s="37">
        <f t="shared" si="167"/>
        <v>1.9536019536019535</v>
      </c>
      <c r="BZ282" s="37">
        <f t="shared" si="168"/>
        <v>31.963098629765291</v>
      </c>
      <c r="CA282" s="37">
        <f t="shared" si="169"/>
        <v>31.528964862298189</v>
      </c>
      <c r="CB282" s="37">
        <f t="shared" si="170"/>
        <v>60.561660561660553</v>
      </c>
      <c r="CC282" s="37">
        <f t="shared" si="171"/>
        <v>56.491656491656492</v>
      </c>
      <c r="CD282" s="38">
        <f t="shared" si="172"/>
        <v>4.0700040700040603</v>
      </c>
      <c r="CE282" s="3">
        <v>31</v>
      </c>
      <c r="CF282" s="3">
        <v>36</v>
      </c>
      <c r="CG282" s="3">
        <v>558</v>
      </c>
      <c r="CH282" s="3">
        <v>545</v>
      </c>
      <c r="CI282" s="3">
        <v>252</v>
      </c>
      <c r="CJ282" s="3">
        <v>217</v>
      </c>
      <c r="CK282" s="3">
        <v>243</v>
      </c>
      <c r="CL282" s="3">
        <v>275</v>
      </c>
      <c r="CM282" s="20">
        <f t="shared" si="173"/>
        <v>5.0502598839575494</v>
      </c>
      <c r="CN282" s="37">
        <f t="shared" si="174"/>
        <v>2.4172867532685922</v>
      </c>
      <c r="CO282" s="37">
        <f t="shared" si="175"/>
        <v>2.6064657165678731</v>
      </c>
      <c r="CP282" s="37">
        <f t="shared" si="176"/>
        <v>29.511918274687854</v>
      </c>
      <c r="CQ282" s="37">
        <f t="shared" si="177"/>
        <v>31.403707907680666</v>
      </c>
      <c r="CR282" s="37">
        <f t="shared" si="178"/>
        <v>57.111027031571865</v>
      </c>
      <c r="CS282" s="37">
        <f t="shared" si="179"/>
        <v>59.402194475974269</v>
      </c>
      <c r="CT282" s="22">
        <f t="shared" si="180"/>
        <v>6.3611715144064647</v>
      </c>
      <c r="CU282" s="35">
        <v>115</v>
      </c>
      <c r="CV282" s="35">
        <v>124</v>
      </c>
      <c r="CW282" s="35">
        <v>1289</v>
      </c>
      <c r="CX282" s="35">
        <v>1370</v>
      </c>
      <c r="CY282" s="35">
        <v>580</v>
      </c>
      <c r="CZ282" s="35">
        <v>642</v>
      </c>
      <c r="DA282" s="35">
        <v>690</v>
      </c>
      <c r="DB282" s="35">
        <v>733</v>
      </c>
      <c r="DC282">
        <v>11</v>
      </c>
      <c r="DD282">
        <v>19</v>
      </c>
      <c r="DE282" s="35">
        <f t="shared" si="181"/>
        <v>8</v>
      </c>
      <c r="DF282" s="36">
        <f t="shared" si="182"/>
        <v>0.5969339302672636</v>
      </c>
      <c r="DG282" s="37">
        <f t="shared" si="183"/>
        <v>1.0310676977343642</v>
      </c>
      <c r="DH282" s="37">
        <f t="shared" si="184"/>
        <v>0.43413376746710075</v>
      </c>
      <c r="DI282" s="2">
        <v>659.2</v>
      </c>
      <c r="DJ282">
        <v>21</v>
      </c>
      <c r="DK282">
        <v>23</v>
      </c>
      <c r="DL282">
        <v>0.8</v>
      </c>
      <c r="DM282">
        <v>675</v>
      </c>
      <c r="DN282">
        <v>627</v>
      </c>
      <c r="DO282">
        <v>3.6</v>
      </c>
      <c r="DP282">
        <v>497</v>
      </c>
      <c r="DQ282">
        <v>492</v>
      </c>
      <c r="DR282">
        <v>2.9</v>
      </c>
      <c r="DS282">
        <v>348</v>
      </c>
      <c r="DT282">
        <v>356</v>
      </c>
      <c r="DU282">
        <v>1.9</v>
      </c>
      <c r="DV282" s="39">
        <v>0.4</v>
      </c>
      <c r="DW282" s="39">
        <v>0.4</v>
      </c>
      <c r="DX282" s="39">
        <v>1.1000000000000001</v>
      </c>
      <c r="DY282" s="39">
        <v>1.2</v>
      </c>
      <c r="DZ282" s="39">
        <v>0.8</v>
      </c>
      <c r="EA282" s="39">
        <v>3.5</v>
      </c>
    </row>
    <row r="283" spans="1:131" x14ac:dyDescent="0.2">
      <c r="A283" s="12" t="s">
        <v>743</v>
      </c>
      <c r="B283" s="12" t="s">
        <v>1460</v>
      </c>
      <c r="C283" t="s">
        <v>1459</v>
      </c>
      <c r="D283" t="s">
        <v>192</v>
      </c>
      <c r="E283" s="12" t="s">
        <v>170</v>
      </c>
      <c r="F283">
        <v>77</v>
      </c>
      <c r="G283">
        <v>26</v>
      </c>
      <c r="H283">
        <v>38</v>
      </c>
      <c r="I283" s="31">
        <f t="shared" si="148"/>
        <v>64</v>
      </c>
      <c r="J283">
        <v>21</v>
      </c>
      <c r="K283">
        <v>15</v>
      </c>
      <c r="L283" s="16">
        <f t="shared" si="149"/>
        <v>3.2243618450515905</v>
      </c>
      <c r="M283" s="15">
        <v>25</v>
      </c>
      <c r="N283" s="15">
        <v>22</v>
      </c>
      <c r="O283" s="15">
        <v>16</v>
      </c>
      <c r="P283">
        <v>142</v>
      </c>
      <c r="Q283">
        <v>45</v>
      </c>
      <c r="R283">
        <v>49</v>
      </c>
      <c r="S283" s="13">
        <f t="shared" si="150"/>
        <v>0.18309859154929578</v>
      </c>
      <c r="T283" s="13">
        <f t="shared" si="151"/>
        <v>0.11016949152542373</v>
      </c>
      <c r="U283" s="2">
        <v>1190.9333333333</v>
      </c>
      <c r="V283" s="2">
        <v>15.4666666667</v>
      </c>
      <c r="W283">
        <v>14.77</v>
      </c>
      <c r="X283">
        <v>32.99</v>
      </c>
      <c r="Y283" s="32">
        <f t="shared" si="152"/>
        <v>0.30925460636515911</v>
      </c>
      <c r="Z283" s="15">
        <f t="shared" si="153"/>
        <v>162.55555555555554</v>
      </c>
      <c r="AA283">
        <v>62</v>
      </c>
      <c r="AB283">
        <v>89</v>
      </c>
      <c r="AC283">
        <v>81</v>
      </c>
      <c r="AD283" s="13">
        <f t="shared" si="154"/>
        <v>0.32098765432098764</v>
      </c>
      <c r="AE283" s="13">
        <f t="shared" si="155"/>
        <v>0.46913580246913578</v>
      </c>
      <c r="AF283" s="13">
        <f t="shared" si="156"/>
        <v>0.79012345679012341</v>
      </c>
      <c r="AG283">
        <v>544</v>
      </c>
      <c r="AH283">
        <v>557</v>
      </c>
      <c r="AI283" s="17">
        <f t="shared" si="157"/>
        <v>0.49409627611262491</v>
      </c>
      <c r="AJ283">
        <v>157</v>
      </c>
      <c r="AK283">
        <v>213</v>
      </c>
      <c r="AL283" s="32">
        <f t="shared" si="158"/>
        <v>0.31329381879762913</v>
      </c>
      <c r="AM283">
        <v>207</v>
      </c>
      <c r="AN283">
        <v>186</v>
      </c>
      <c r="AO283" s="33">
        <f t="shared" si="159"/>
        <v>0.33276883996613038</v>
      </c>
      <c r="AP283">
        <v>211</v>
      </c>
      <c r="AQ283">
        <v>207</v>
      </c>
      <c r="AR283" s="33">
        <f t="shared" si="160"/>
        <v>0.35393734123624049</v>
      </c>
      <c r="AS283" s="33">
        <f t="shared" si="161"/>
        <v>0.48492791612057667</v>
      </c>
      <c r="AT283">
        <v>4</v>
      </c>
      <c r="AU283">
        <v>461</v>
      </c>
      <c r="AV283">
        <v>435</v>
      </c>
      <c r="AW283">
        <v>394</v>
      </c>
      <c r="AX283" s="2">
        <v>30</v>
      </c>
      <c r="AY283" s="3">
        <v>2</v>
      </c>
      <c r="AZ283" s="2">
        <v>34.799999999999997</v>
      </c>
      <c r="BA283" s="2">
        <v>26.7</v>
      </c>
      <c r="BB283" s="21">
        <v>1.052</v>
      </c>
      <c r="BC283">
        <v>4</v>
      </c>
      <c r="BD283" s="21">
        <v>1.0349999999999999</v>
      </c>
      <c r="BE283" s="2">
        <v>29.9</v>
      </c>
      <c r="BF283" s="2">
        <v>32.9</v>
      </c>
      <c r="BG283" s="2">
        <v>26.9</v>
      </c>
      <c r="BH283" s="21">
        <v>2.9910000000000001</v>
      </c>
      <c r="BI283" s="21">
        <v>1.6659999999999999</v>
      </c>
      <c r="BJ283" t="s">
        <v>2808</v>
      </c>
      <c r="BK283" s="2">
        <v>91</v>
      </c>
      <c r="BL283" t="s">
        <v>2794</v>
      </c>
      <c r="BM283" s="2">
        <v>46.8</v>
      </c>
      <c r="BN283" t="s">
        <v>2348</v>
      </c>
      <c r="BO283" s="2">
        <v>13.8</v>
      </c>
      <c r="BP283" t="s">
        <v>361</v>
      </c>
      <c r="BQ283" s="2">
        <v>34.700000000000003</v>
      </c>
      <c r="BR283" t="s">
        <v>2264</v>
      </c>
      <c r="BS283" s="2">
        <v>32.799999999999997</v>
      </c>
      <c r="BT283" s="32">
        <f t="shared" si="162"/>
        <v>0.12918660287081341</v>
      </c>
      <c r="BU283" s="34">
        <f t="shared" si="163"/>
        <v>0.9125475285171103</v>
      </c>
      <c r="BV283" s="35">
        <f t="shared" si="164"/>
        <v>925.46618880419169</v>
      </c>
      <c r="BW283" s="32">
        <f t="shared" si="165"/>
        <v>4.1734131387923701E-2</v>
      </c>
      <c r="BX283" s="36">
        <f t="shared" si="166"/>
        <v>4.0808329601345097</v>
      </c>
      <c r="BY283" s="37">
        <f t="shared" si="167"/>
        <v>2.3175100761257714</v>
      </c>
      <c r="BZ283" s="37">
        <f t="shared" si="168"/>
        <v>31.588669950670837</v>
      </c>
      <c r="CA283" s="37">
        <f t="shared" si="169"/>
        <v>26.500223913959907</v>
      </c>
      <c r="CB283" s="37">
        <f t="shared" si="170"/>
        <v>58.088893864630741</v>
      </c>
      <c r="CC283" s="37">
        <f t="shared" si="171"/>
        <v>53.907299596838591</v>
      </c>
      <c r="CD283" s="38">
        <f t="shared" si="172"/>
        <v>4.1815942677921498</v>
      </c>
      <c r="CE283" s="3">
        <v>81</v>
      </c>
      <c r="CF283" s="3">
        <v>46</v>
      </c>
      <c r="CG283" s="3">
        <v>546</v>
      </c>
      <c r="CH283" s="3">
        <v>480</v>
      </c>
      <c r="CI283" s="3">
        <v>232</v>
      </c>
      <c r="CJ283" s="3">
        <v>256</v>
      </c>
      <c r="CK283" s="3">
        <v>288</v>
      </c>
      <c r="CL283" s="3">
        <v>294</v>
      </c>
      <c r="CM283" s="20">
        <f t="shared" si="173"/>
        <v>3.8223242808983091</v>
      </c>
      <c r="CN283" s="37">
        <f t="shared" si="174"/>
        <v>2.692669561417667</v>
      </c>
      <c r="CO283" s="37">
        <f t="shared" si="175"/>
        <v>2.1021718505804592</v>
      </c>
      <c r="CP283" s="37">
        <f t="shared" si="176"/>
        <v>29.997283710530148</v>
      </c>
      <c r="CQ283" s="37">
        <f t="shared" si="177"/>
        <v>29.099727190057592</v>
      </c>
      <c r="CR283" s="37">
        <f t="shared" si="178"/>
        <v>55.412305184963564</v>
      </c>
      <c r="CS283" s="37">
        <f t="shared" si="179"/>
        <v>56.286241797002639</v>
      </c>
      <c r="CT283" s="22">
        <f t="shared" si="180"/>
        <v>5.055530879831224</v>
      </c>
      <c r="CU283" s="35">
        <v>114</v>
      </c>
      <c r="CV283" s="35">
        <v>89</v>
      </c>
      <c r="CW283" s="35">
        <v>1156</v>
      </c>
      <c r="CX283" s="35">
        <v>1143</v>
      </c>
      <c r="CY283" s="35">
        <v>504</v>
      </c>
      <c r="CZ283" s="35">
        <v>550</v>
      </c>
      <c r="DA283" s="35">
        <v>601</v>
      </c>
      <c r="DB283" s="35">
        <v>572</v>
      </c>
      <c r="DC283">
        <v>8</v>
      </c>
      <c r="DD283">
        <v>16</v>
      </c>
      <c r="DE283" s="35">
        <f t="shared" si="181"/>
        <v>8</v>
      </c>
      <c r="DF283" s="36">
        <f t="shared" si="182"/>
        <v>0.40304523063056891</v>
      </c>
      <c r="DG283" s="37">
        <f t="shared" si="183"/>
        <v>0.80609046126113781</v>
      </c>
      <c r="DH283" s="37">
        <f t="shared" si="184"/>
        <v>0.40304523063056891</v>
      </c>
      <c r="DI283" s="2">
        <v>639.20000000000005</v>
      </c>
      <c r="DJ283">
        <v>45</v>
      </c>
      <c r="DK283">
        <v>26</v>
      </c>
      <c r="DL283">
        <v>2.2000000000000002</v>
      </c>
      <c r="DM283">
        <v>606</v>
      </c>
      <c r="DN283">
        <v>591</v>
      </c>
      <c r="DO283">
        <v>0.7</v>
      </c>
      <c r="DP283">
        <v>460</v>
      </c>
      <c r="DQ283">
        <v>437</v>
      </c>
      <c r="DR283">
        <v>1.2</v>
      </c>
      <c r="DS283">
        <v>348</v>
      </c>
      <c r="DT283">
        <v>293</v>
      </c>
      <c r="DU283">
        <v>3.1</v>
      </c>
      <c r="DV283" s="39">
        <v>8.6999999999999993</v>
      </c>
      <c r="DW283" s="39">
        <v>8.6999999999999993</v>
      </c>
      <c r="DX283" s="39">
        <v>0.7</v>
      </c>
      <c r="DY283" s="39">
        <v>1.9</v>
      </c>
      <c r="DZ283" s="39">
        <v>-5.3</v>
      </c>
      <c r="EA283" s="39">
        <v>6.1</v>
      </c>
    </row>
    <row r="284" spans="1:131" x14ac:dyDescent="0.2">
      <c r="A284" s="12" t="s">
        <v>605</v>
      </c>
      <c r="B284" s="12" t="s">
        <v>1464</v>
      </c>
      <c r="C284" t="s">
        <v>1463</v>
      </c>
      <c r="D284" t="s">
        <v>147</v>
      </c>
      <c r="E284" s="12" t="s">
        <v>170</v>
      </c>
      <c r="F284">
        <v>41</v>
      </c>
      <c r="G284">
        <v>4</v>
      </c>
      <c r="H284">
        <v>11</v>
      </c>
      <c r="I284" s="31">
        <f t="shared" si="148"/>
        <v>15</v>
      </c>
      <c r="J284">
        <v>6</v>
      </c>
      <c r="K284">
        <v>5</v>
      </c>
      <c r="L284" s="16">
        <f t="shared" si="149"/>
        <v>2.007360321177651</v>
      </c>
      <c r="M284" s="15">
        <v>4</v>
      </c>
      <c r="N284" s="15">
        <v>6</v>
      </c>
      <c r="O284" s="15">
        <v>5</v>
      </c>
      <c r="P284">
        <v>26</v>
      </c>
      <c r="Q284">
        <v>9</v>
      </c>
      <c r="R284">
        <v>14</v>
      </c>
      <c r="S284" s="13">
        <f t="shared" si="150"/>
        <v>0.15384615384615385</v>
      </c>
      <c r="T284" s="13">
        <f t="shared" si="151"/>
        <v>8.1632653061224483E-2</v>
      </c>
      <c r="U284" s="2">
        <v>448.35</v>
      </c>
      <c r="V284" s="2">
        <v>10.9333333333</v>
      </c>
      <c r="W284">
        <v>10.68</v>
      </c>
      <c r="X284">
        <v>37.479999999999997</v>
      </c>
      <c r="Y284" s="32">
        <f t="shared" si="152"/>
        <v>0.2217607973421927</v>
      </c>
      <c r="Z284" s="15">
        <f t="shared" si="153"/>
        <v>63.300000000000004</v>
      </c>
      <c r="AA284">
        <v>18</v>
      </c>
      <c r="AB284">
        <v>23</v>
      </c>
      <c r="AC284">
        <v>41</v>
      </c>
      <c r="AD284" s="13">
        <f t="shared" si="154"/>
        <v>0.2</v>
      </c>
      <c r="AE284" s="13">
        <f t="shared" si="155"/>
        <v>0.55000000000000004</v>
      </c>
      <c r="AF284" s="13">
        <f t="shared" si="156"/>
        <v>0.75</v>
      </c>
      <c r="AG284">
        <v>8</v>
      </c>
      <c r="AH284">
        <v>11</v>
      </c>
      <c r="AI284" s="17">
        <f t="shared" si="157"/>
        <v>0.42105263157894735</v>
      </c>
      <c r="AJ284">
        <v>65</v>
      </c>
      <c r="AK284">
        <v>61</v>
      </c>
      <c r="AL284" s="32">
        <f t="shared" si="158"/>
        <v>0.3</v>
      </c>
      <c r="AM284">
        <v>48</v>
      </c>
      <c r="AN284">
        <v>61</v>
      </c>
      <c r="AO284" s="33">
        <f t="shared" si="159"/>
        <v>0.25952380952380955</v>
      </c>
      <c r="AP284">
        <v>96</v>
      </c>
      <c r="AQ284">
        <v>89</v>
      </c>
      <c r="AR284" s="33">
        <f t="shared" si="160"/>
        <v>0.44047619047619047</v>
      </c>
      <c r="AS284" s="33">
        <f t="shared" si="161"/>
        <v>0.53617021276595744</v>
      </c>
      <c r="AT284">
        <v>13</v>
      </c>
      <c r="AU284">
        <v>162</v>
      </c>
      <c r="AV284">
        <v>132</v>
      </c>
      <c r="AW284">
        <v>123</v>
      </c>
      <c r="AX284" s="2">
        <v>28.8</v>
      </c>
      <c r="AY284" s="3">
        <v>10</v>
      </c>
      <c r="AZ284" s="2">
        <v>33.299999999999997</v>
      </c>
      <c r="BA284" s="2">
        <v>25.7</v>
      </c>
      <c r="BB284" s="21">
        <v>0.54400000000000004</v>
      </c>
      <c r="BC284">
        <v>7</v>
      </c>
      <c r="BD284" s="21">
        <v>1.175</v>
      </c>
      <c r="BE284" s="2">
        <v>29.3</v>
      </c>
      <c r="BF284" s="2">
        <v>31.7</v>
      </c>
      <c r="BG284" s="2">
        <v>27</v>
      </c>
      <c r="BH284" s="21">
        <v>-4.3000000000000003E-2</v>
      </c>
      <c r="BI284" s="21">
        <v>-3.214</v>
      </c>
      <c r="BJ284" t="s">
        <v>3393</v>
      </c>
      <c r="BK284" s="2">
        <v>40</v>
      </c>
      <c r="BL284" t="s">
        <v>991</v>
      </c>
      <c r="BM284" s="2">
        <v>38.200000000000003</v>
      </c>
      <c r="BN284" t="s">
        <v>2129</v>
      </c>
      <c r="BO284" s="2">
        <v>32.5</v>
      </c>
      <c r="BP284" t="s">
        <v>2293</v>
      </c>
      <c r="BQ284" s="2">
        <v>35.1</v>
      </c>
      <c r="BR284" t="s">
        <v>2634</v>
      </c>
      <c r="BS284" s="2">
        <v>32.6</v>
      </c>
      <c r="BT284" s="32">
        <f t="shared" si="162"/>
        <v>9.4786729857819899E-2</v>
      </c>
      <c r="BU284" s="34">
        <f t="shared" si="163"/>
        <v>0.93010752688172038</v>
      </c>
      <c r="BV284" s="35">
        <f t="shared" si="164"/>
        <v>939.58619986750227</v>
      </c>
      <c r="BW284" s="32">
        <f t="shared" si="165"/>
        <v>2.489425673954028E-2</v>
      </c>
      <c r="BX284" s="36">
        <f t="shared" si="166"/>
        <v>2.6769779893002497</v>
      </c>
      <c r="BY284" s="37">
        <f t="shared" si="167"/>
        <v>1.7400356930451621</v>
      </c>
      <c r="BZ284" s="37">
        <f t="shared" si="168"/>
        <v>28.242117787117628</v>
      </c>
      <c r="CA284" s="37">
        <f t="shared" si="169"/>
        <v>24.89589530049232</v>
      </c>
      <c r="CB284" s="37">
        <f t="shared" si="170"/>
        <v>51.130279595634761</v>
      </c>
      <c r="CC284" s="37">
        <f t="shared" si="171"/>
        <v>49.524092802054618</v>
      </c>
      <c r="CD284" s="38">
        <f t="shared" si="172"/>
        <v>1.606186793580143</v>
      </c>
      <c r="CE284" s="3">
        <v>20</v>
      </c>
      <c r="CF284" s="3">
        <v>13</v>
      </c>
      <c r="CG284" s="3">
        <v>191</v>
      </c>
      <c r="CH284" s="3">
        <v>173</v>
      </c>
      <c r="CI284" s="3">
        <v>74</v>
      </c>
      <c r="CJ284" s="3">
        <v>79</v>
      </c>
      <c r="CK284" s="3">
        <v>105</v>
      </c>
      <c r="CL284" s="3">
        <v>97</v>
      </c>
      <c r="CM284" s="20">
        <f t="shared" si="173"/>
        <v>5.0371016871971648</v>
      </c>
      <c r="CN284" s="37">
        <f t="shared" si="174"/>
        <v>2.3817580758518369</v>
      </c>
      <c r="CO284" s="37">
        <f t="shared" si="175"/>
        <v>2.3817580758518369</v>
      </c>
      <c r="CP284" s="37">
        <f t="shared" si="176"/>
        <v>28.073509123565092</v>
      </c>
      <c r="CQ284" s="37">
        <f t="shared" si="177"/>
        <v>29.401046411744804</v>
      </c>
      <c r="CR284" s="37">
        <f t="shared" si="178"/>
        <v>50.368326522112611</v>
      </c>
      <c r="CS284" s="37">
        <f t="shared" si="179"/>
        <v>55.014707030741604</v>
      </c>
      <c r="CT284" s="22">
        <f t="shared" si="180"/>
        <v>6.2525673022091368</v>
      </c>
      <c r="CU284" s="35">
        <v>61</v>
      </c>
      <c r="CV284" s="35">
        <v>61</v>
      </c>
      <c r="CW284" s="35">
        <v>658</v>
      </c>
      <c r="CX284" s="35">
        <v>692</v>
      </c>
      <c r="CY284" s="35">
        <v>233</v>
      </c>
      <c r="CZ284" s="35">
        <v>328</v>
      </c>
      <c r="DA284" s="35">
        <v>328</v>
      </c>
      <c r="DB284" s="35">
        <v>338</v>
      </c>
      <c r="DC284">
        <v>2</v>
      </c>
      <c r="DD284">
        <v>12</v>
      </c>
      <c r="DE284" s="35">
        <f t="shared" si="181"/>
        <v>10</v>
      </c>
      <c r="DF284" s="36">
        <f t="shared" si="182"/>
        <v>0.26769779893002493</v>
      </c>
      <c r="DG284" s="37">
        <f t="shared" si="183"/>
        <v>1.6061867935801497</v>
      </c>
      <c r="DH284" s="37">
        <f t="shared" si="184"/>
        <v>1.3384889946501248</v>
      </c>
      <c r="DI284" s="2">
        <v>274.8</v>
      </c>
      <c r="DJ284">
        <v>12</v>
      </c>
      <c r="DK284">
        <v>6</v>
      </c>
      <c r="DL284">
        <v>20.8</v>
      </c>
      <c r="DM284">
        <v>237</v>
      </c>
      <c r="DN284">
        <v>227</v>
      </c>
      <c r="DO284">
        <v>2.2000000000000002</v>
      </c>
      <c r="DP284">
        <v>177</v>
      </c>
      <c r="DQ284">
        <v>166</v>
      </c>
      <c r="DR284">
        <v>3.5</v>
      </c>
      <c r="DS284">
        <v>130</v>
      </c>
      <c r="DT284">
        <v>119</v>
      </c>
      <c r="DU284">
        <v>2.9</v>
      </c>
      <c r="DV284" s="39">
        <v>4.0999999999999996</v>
      </c>
      <c r="DW284" s="39">
        <v>4.0999999999999996</v>
      </c>
      <c r="DX284" s="39">
        <v>-0.30000000000000004</v>
      </c>
      <c r="DY284" s="39">
        <v>0.30000000000000004</v>
      </c>
      <c r="DZ284" s="39">
        <v>-1.2</v>
      </c>
      <c r="EA284" s="39">
        <v>2.9</v>
      </c>
    </row>
    <row r="285" spans="1:131" x14ac:dyDescent="0.2">
      <c r="A285" s="12" t="s">
        <v>1468</v>
      </c>
      <c r="B285" s="12" t="s">
        <v>694</v>
      </c>
      <c r="C285" t="s">
        <v>1467</v>
      </c>
      <c r="D285" t="s">
        <v>317</v>
      </c>
      <c r="E285" s="12" t="s">
        <v>178</v>
      </c>
      <c r="F285">
        <v>73</v>
      </c>
      <c r="G285">
        <v>1</v>
      </c>
      <c r="H285">
        <v>21</v>
      </c>
      <c r="I285" s="31">
        <f t="shared" si="148"/>
        <v>22</v>
      </c>
      <c r="J285">
        <v>11</v>
      </c>
      <c r="K285">
        <v>8</v>
      </c>
      <c r="L285" s="16">
        <f t="shared" si="149"/>
        <v>0.99080502908613244</v>
      </c>
      <c r="M285" s="15">
        <v>1</v>
      </c>
      <c r="N285" s="15">
        <v>11</v>
      </c>
      <c r="O285" s="15">
        <v>10</v>
      </c>
      <c r="P285">
        <v>71</v>
      </c>
      <c r="Q285">
        <v>36</v>
      </c>
      <c r="R285">
        <v>48</v>
      </c>
      <c r="S285" s="13">
        <f t="shared" si="150"/>
        <v>1.4084507042253521E-2</v>
      </c>
      <c r="T285" s="13">
        <f t="shared" si="151"/>
        <v>6.4516129032258064E-3</v>
      </c>
      <c r="U285" s="2">
        <v>1332.25</v>
      </c>
      <c r="V285" s="2">
        <v>18.25</v>
      </c>
      <c r="W285">
        <v>17.420000000000002</v>
      </c>
      <c r="X285">
        <v>31.02</v>
      </c>
      <c r="Y285" s="32">
        <f t="shared" si="152"/>
        <v>0.35962014863748976</v>
      </c>
      <c r="Z285" s="15">
        <f t="shared" si="153"/>
        <v>135.87037037037038</v>
      </c>
      <c r="AA285">
        <v>83</v>
      </c>
      <c r="AB285">
        <v>58</v>
      </c>
      <c r="AC285">
        <v>138</v>
      </c>
      <c r="AD285" s="13">
        <f t="shared" si="154"/>
        <v>1.8518518518518517E-2</v>
      </c>
      <c r="AE285" s="13">
        <f t="shared" si="155"/>
        <v>0.3888888888888889</v>
      </c>
      <c r="AF285" s="13">
        <f t="shared" si="156"/>
        <v>0.40740740740740744</v>
      </c>
      <c r="AI285" s="17" t="str">
        <f t="shared" si="157"/>
        <v xml:space="preserve"> </v>
      </c>
      <c r="AJ285">
        <v>167</v>
      </c>
      <c r="AK285">
        <v>215</v>
      </c>
      <c r="AL285" s="32">
        <f t="shared" si="158"/>
        <v>0.29773967264224471</v>
      </c>
      <c r="AM285">
        <v>216</v>
      </c>
      <c r="AN285">
        <v>203</v>
      </c>
      <c r="AO285" s="33">
        <f t="shared" si="159"/>
        <v>0.32657833203429465</v>
      </c>
      <c r="AP285">
        <v>222</v>
      </c>
      <c r="AQ285">
        <v>260</v>
      </c>
      <c r="AR285" s="33">
        <f t="shared" si="160"/>
        <v>0.37568199532346064</v>
      </c>
      <c r="AS285" s="33">
        <f t="shared" si="161"/>
        <v>0.47690387016229713</v>
      </c>
      <c r="AT285">
        <v>1</v>
      </c>
      <c r="AU285">
        <v>422</v>
      </c>
      <c r="AV285">
        <v>478</v>
      </c>
      <c r="AW285">
        <v>369</v>
      </c>
      <c r="AX285" s="2">
        <v>28.8</v>
      </c>
      <c r="AY285" s="3">
        <v>3</v>
      </c>
      <c r="AZ285" s="2">
        <v>33.200000000000003</v>
      </c>
      <c r="BA285" s="2">
        <v>25.8</v>
      </c>
      <c r="BB285" s="21">
        <v>0.54200000000000004</v>
      </c>
      <c r="BC285">
        <v>3</v>
      </c>
      <c r="BD285" s="21">
        <v>0.35</v>
      </c>
      <c r="BE285" s="2">
        <v>29.4</v>
      </c>
      <c r="BF285" s="2">
        <v>42</v>
      </c>
      <c r="BG285" s="2">
        <v>25.2</v>
      </c>
      <c r="BH285" s="21">
        <v>1.2070000000000001</v>
      </c>
      <c r="BI285" s="21">
        <v>2.7570000000000001</v>
      </c>
      <c r="BJ285" t="s">
        <v>600</v>
      </c>
      <c r="BK285" s="2">
        <v>28.6</v>
      </c>
      <c r="BL285" t="s">
        <v>1330</v>
      </c>
      <c r="BM285" s="2">
        <v>27.3</v>
      </c>
      <c r="BN285" t="s">
        <v>465</v>
      </c>
      <c r="BO285" s="2">
        <v>25.7</v>
      </c>
      <c r="BP285" t="s">
        <v>757</v>
      </c>
      <c r="BQ285" s="2">
        <v>84.2</v>
      </c>
      <c r="BR285" t="s">
        <v>3610</v>
      </c>
      <c r="BS285" s="2">
        <v>6</v>
      </c>
      <c r="BT285" s="32">
        <f t="shared" si="162"/>
        <v>8.0959520239880053E-2</v>
      </c>
      <c r="BU285" s="34">
        <f t="shared" si="163"/>
        <v>0.91063174114021572</v>
      </c>
      <c r="BV285" s="35">
        <f t="shared" si="164"/>
        <v>918.72769316420374</v>
      </c>
      <c r="BW285" s="32">
        <f t="shared" si="165"/>
        <v>-8.4087386199042241E-3</v>
      </c>
      <c r="BX285" s="36">
        <f t="shared" si="166"/>
        <v>2.4319759804841437</v>
      </c>
      <c r="BY285" s="37">
        <f t="shared" si="167"/>
        <v>2.6121223494088945</v>
      </c>
      <c r="BZ285" s="37">
        <f t="shared" si="168"/>
        <v>30.03940701820229</v>
      </c>
      <c r="CA285" s="37">
        <f t="shared" si="169"/>
        <v>29.228748358040907</v>
      </c>
      <c r="CB285" s="37">
        <f t="shared" si="170"/>
        <v>55.71026458997936</v>
      </c>
      <c r="CC285" s="37">
        <f t="shared" si="171"/>
        <v>51.611934696941262</v>
      </c>
      <c r="CD285" s="38">
        <f t="shared" si="172"/>
        <v>4.0983298930380982</v>
      </c>
      <c r="CE285" s="3">
        <v>54</v>
      </c>
      <c r="CF285" s="3">
        <v>58</v>
      </c>
      <c r="CG285" s="3">
        <v>613</v>
      </c>
      <c r="CH285" s="3">
        <v>591</v>
      </c>
      <c r="CI285" s="3">
        <v>275</v>
      </c>
      <c r="CJ285" s="3">
        <v>255</v>
      </c>
      <c r="CK285" s="3">
        <v>242</v>
      </c>
      <c r="CL285" s="3">
        <v>295</v>
      </c>
      <c r="CM285" s="20">
        <f t="shared" si="173"/>
        <v>2.1556370091429677</v>
      </c>
      <c r="CN285" s="37">
        <f t="shared" si="174"/>
        <v>2.2786889589571024</v>
      </c>
      <c r="CO285" s="37">
        <f t="shared" si="175"/>
        <v>2.8351130070745345</v>
      </c>
      <c r="CP285" s="37">
        <f t="shared" si="176"/>
        <v>29.490474550223894</v>
      </c>
      <c r="CQ285" s="37">
        <f t="shared" si="177"/>
        <v>30.629819029702443</v>
      </c>
      <c r="CR285" s="37">
        <f t="shared" si="178"/>
        <v>53.204737553323973</v>
      </c>
      <c r="CS285" s="37">
        <f t="shared" si="179"/>
        <v>54.132110966853027</v>
      </c>
      <c r="CT285" s="22">
        <f t="shared" si="180"/>
        <v>5.0257033065671521</v>
      </c>
      <c r="CU285" s="35">
        <v>86</v>
      </c>
      <c r="CV285" s="35">
        <v>107</v>
      </c>
      <c r="CW285" s="35">
        <v>1027</v>
      </c>
      <c r="CX285" s="35">
        <v>1049</v>
      </c>
      <c r="CY285" s="35">
        <v>423</v>
      </c>
      <c r="CZ285" s="35">
        <v>393</v>
      </c>
      <c r="DA285" s="35">
        <v>494</v>
      </c>
      <c r="DB285" s="35">
        <v>472</v>
      </c>
      <c r="DC285">
        <v>6</v>
      </c>
      <c r="DD285">
        <v>8</v>
      </c>
      <c r="DE285" s="35">
        <f t="shared" si="181"/>
        <v>2</v>
      </c>
      <c r="DF285" s="36">
        <f t="shared" si="182"/>
        <v>0.27021955338712705</v>
      </c>
      <c r="DG285" s="37">
        <f t="shared" si="183"/>
        <v>0.36029273784950272</v>
      </c>
      <c r="DH285" s="37">
        <f t="shared" si="184"/>
        <v>9.007318446237568E-2</v>
      </c>
      <c r="DI285" s="2">
        <v>734.5</v>
      </c>
      <c r="DJ285">
        <v>28</v>
      </c>
      <c r="DK285">
        <v>35</v>
      </c>
      <c r="DL285">
        <v>9.8000000000000007</v>
      </c>
      <c r="DM285">
        <v>647</v>
      </c>
      <c r="DN285">
        <v>660</v>
      </c>
      <c r="DO285">
        <v>0.30000000000000004</v>
      </c>
      <c r="DP285">
        <v>486</v>
      </c>
      <c r="DQ285">
        <v>522</v>
      </c>
      <c r="DR285">
        <v>-1.7000000000000002</v>
      </c>
      <c r="DS285">
        <v>364</v>
      </c>
      <c r="DT285">
        <v>373</v>
      </c>
      <c r="DU285">
        <v>0.2</v>
      </c>
      <c r="DV285" s="39">
        <v>3.3</v>
      </c>
      <c r="DW285" s="39">
        <v>3.3</v>
      </c>
      <c r="DX285" s="39">
        <v>0.9</v>
      </c>
      <c r="DY285" s="39">
        <v>0.5</v>
      </c>
      <c r="DZ285" s="39">
        <v>-0.1</v>
      </c>
      <c r="EA285" s="39">
        <v>4.5999999999999996</v>
      </c>
    </row>
    <row r="286" spans="1:131" x14ac:dyDescent="0.2">
      <c r="A286" s="12" t="s">
        <v>1473</v>
      </c>
      <c r="B286" s="12" t="s">
        <v>1474</v>
      </c>
      <c r="C286" t="s">
        <v>1472</v>
      </c>
      <c r="D286" t="s">
        <v>162</v>
      </c>
      <c r="E286" s="12" t="s">
        <v>178</v>
      </c>
      <c r="F286">
        <v>6</v>
      </c>
      <c r="G286">
        <v>0</v>
      </c>
      <c r="H286">
        <v>0</v>
      </c>
      <c r="I286" s="31">
        <f t="shared" si="148"/>
        <v>0</v>
      </c>
      <c r="J286">
        <v>0</v>
      </c>
      <c r="K286">
        <v>0</v>
      </c>
      <c r="L286" s="16">
        <f t="shared" si="149"/>
        <v>0</v>
      </c>
      <c r="M286" s="15">
        <v>0</v>
      </c>
      <c r="N286" s="15">
        <v>0</v>
      </c>
      <c r="O286" s="15">
        <v>0</v>
      </c>
      <c r="P286">
        <v>1</v>
      </c>
      <c r="Q286">
        <v>3</v>
      </c>
      <c r="R286">
        <v>2</v>
      </c>
      <c r="S286" s="13">
        <f t="shared" si="150"/>
        <v>0</v>
      </c>
      <c r="T286" s="13">
        <f t="shared" si="151"/>
        <v>0</v>
      </c>
      <c r="U286" s="2">
        <v>80.416666666699996</v>
      </c>
      <c r="V286" s="2">
        <v>13.4</v>
      </c>
      <c r="W286">
        <v>13.4</v>
      </c>
      <c r="X286">
        <v>33.54</v>
      </c>
      <c r="Y286" s="32">
        <f t="shared" si="152"/>
        <v>0.28547081380485728</v>
      </c>
      <c r="Z286" s="15">
        <f t="shared" si="153"/>
        <v>0</v>
      </c>
      <c r="AA286">
        <v>6</v>
      </c>
      <c r="AB286">
        <v>7</v>
      </c>
      <c r="AC286">
        <v>7</v>
      </c>
      <c r="AD286" s="13">
        <f t="shared" si="154"/>
        <v>0</v>
      </c>
      <c r="AE286" s="13">
        <f t="shared" si="155"/>
        <v>0</v>
      </c>
      <c r="AF286" s="13">
        <f t="shared" si="156"/>
        <v>0</v>
      </c>
      <c r="AI286" s="17" t="str">
        <f t="shared" si="157"/>
        <v xml:space="preserve"> </v>
      </c>
      <c r="AJ286">
        <v>7</v>
      </c>
      <c r="AK286">
        <v>14</v>
      </c>
      <c r="AL286" s="32">
        <f t="shared" si="158"/>
        <v>0.29166666666666669</v>
      </c>
      <c r="AM286">
        <v>11</v>
      </c>
      <c r="AN286">
        <v>11</v>
      </c>
      <c r="AO286" s="33">
        <f t="shared" si="159"/>
        <v>0.30555555555555558</v>
      </c>
      <c r="AP286">
        <v>14</v>
      </c>
      <c r="AQ286">
        <v>15</v>
      </c>
      <c r="AR286" s="33">
        <f t="shared" si="160"/>
        <v>0.40277777777777779</v>
      </c>
      <c r="AS286" s="33">
        <f t="shared" si="161"/>
        <v>0.48837209302325579</v>
      </c>
      <c r="AU286">
        <v>29</v>
      </c>
      <c r="AV286">
        <v>37</v>
      </c>
      <c r="AW286">
        <v>28</v>
      </c>
      <c r="AX286" s="2">
        <v>27.2</v>
      </c>
      <c r="AZ286" s="2">
        <v>32.200000000000003</v>
      </c>
      <c r="BA286" s="2">
        <v>23.8</v>
      </c>
      <c r="BB286" s="21">
        <v>-1.07</v>
      </c>
      <c r="BD286" s="21">
        <v>0.65800000000000003</v>
      </c>
      <c r="BE286" s="2">
        <v>26.8</v>
      </c>
      <c r="BF286" s="2">
        <v>32.200000000000003</v>
      </c>
      <c r="BG286" s="2">
        <v>25</v>
      </c>
      <c r="BH286" s="21">
        <v>3.4000000000000002E-2</v>
      </c>
      <c r="BI286" s="21">
        <v>-3.7999999999999999E-2</v>
      </c>
      <c r="BJ286" t="s">
        <v>3084</v>
      </c>
      <c r="BK286" s="2">
        <v>32</v>
      </c>
      <c r="BL286" t="s">
        <v>2936</v>
      </c>
      <c r="BM286" s="2">
        <v>31.4</v>
      </c>
      <c r="BN286" t="s">
        <v>3188</v>
      </c>
      <c r="BO286" s="2">
        <v>31.2</v>
      </c>
      <c r="BP286" t="s">
        <v>2455</v>
      </c>
      <c r="BQ286" s="2">
        <v>58.9</v>
      </c>
      <c r="BR286" t="s">
        <v>3358</v>
      </c>
      <c r="BS286" s="2">
        <v>23.4</v>
      </c>
      <c r="BT286" s="32">
        <f t="shared" si="162"/>
        <v>9.6774193548387094E-2</v>
      </c>
      <c r="BU286" s="34">
        <f t="shared" si="163"/>
        <v>0.90909090909090906</v>
      </c>
      <c r="BV286" s="35">
        <f t="shared" si="164"/>
        <v>918.76832844574767</v>
      </c>
      <c r="BW286" s="32">
        <f t="shared" si="165"/>
        <v>5.8651026392961547E-3</v>
      </c>
      <c r="BX286" s="36">
        <f t="shared" si="166"/>
        <v>2.2388059701492535</v>
      </c>
      <c r="BY286" s="37">
        <f t="shared" si="167"/>
        <v>2.2388059701492535</v>
      </c>
      <c r="BZ286" s="37">
        <f t="shared" si="168"/>
        <v>23.134328358208954</v>
      </c>
      <c r="CA286" s="37">
        <f t="shared" si="169"/>
        <v>24.626865671641788</v>
      </c>
      <c r="CB286" s="37">
        <f t="shared" si="170"/>
        <v>43.283582089552233</v>
      </c>
      <c r="CC286" s="37">
        <f t="shared" si="171"/>
        <v>48.507462686567159</v>
      </c>
      <c r="CD286" s="38">
        <f t="shared" si="172"/>
        <v>-5.2238805970149258</v>
      </c>
      <c r="CE286" s="3">
        <v>3</v>
      </c>
      <c r="CF286" s="3">
        <v>3</v>
      </c>
      <c r="CG286" s="3">
        <v>28</v>
      </c>
      <c r="CH286" s="3">
        <v>30</v>
      </c>
      <c r="CI286" s="3">
        <v>13</v>
      </c>
      <c r="CJ286" s="3">
        <v>13</v>
      </c>
      <c r="CK286" s="3">
        <v>19</v>
      </c>
      <c r="CL286" s="3">
        <v>14</v>
      </c>
      <c r="CM286" s="20">
        <f t="shared" si="173"/>
        <v>-4.338810829573065</v>
      </c>
      <c r="CN286" s="37">
        <f t="shared" si="174"/>
        <v>2.0870602265951104</v>
      </c>
      <c r="CO286" s="37">
        <f t="shared" si="175"/>
        <v>3.8759689922480618</v>
      </c>
      <c r="CP286" s="37">
        <f t="shared" si="176"/>
        <v>30.709600477042336</v>
      </c>
      <c r="CQ286" s="37">
        <f t="shared" si="177"/>
        <v>30.709600477042336</v>
      </c>
      <c r="CR286" s="37">
        <f t="shared" si="178"/>
        <v>55.158020274299339</v>
      </c>
      <c r="CS286" s="37">
        <f t="shared" si="179"/>
        <v>50.983899821109127</v>
      </c>
      <c r="CT286" s="22">
        <f t="shared" si="180"/>
        <v>-9.3980010502051385</v>
      </c>
      <c r="CU286" s="35">
        <v>7</v>
      </c>
      <c r="CV286" s="35">
        <v>13</v>
      </c>
      <c r="CW286" s="35">
        <v>96</v>
      </c>
      <c r="CX286" s="35">
        <v>90</v>
      </c>
      <c r="CY286" s="35">
        <v>34</v>
      </c>
      <c r="CZ286" s="35">
        <v>35</v>
      </c>
      <c r="DA286" s="35">
        <v>33</v>
      </c>
      <c r="DB286" s="35">
        <v>48</v>
      </c>
      <c r="DC286">
        <v>1</v>
      </c>
      <c r="DD286">
        <v>0</v>
      </c>
      <c r="DE286" s="35">
        <f t="shared" si="181"/>
        <v>-1</v>
      </c>
      <c r="DF286" s="36">
        <f t="shared" si="182"/>
        <v>0.74626865671641784</v>
      </c>
      <c r="DG286" s="37">
        <f t="shared" si="183"/>
        <v>0</v>
      </c>
      <c r="DH286" s="37">
        <f t="shared" si="184"/>
        <v>-0.74626865671641784</v>
      </c>
      <c r="DI286" s="2">
        <v>59.6</v>
      </c>
      <c r="DJ286">
        <v>2</v>
      </c>
      <c r="DK286">
        <v>2</v>
      </c>
      <c r="DL286">
        <v>12.5</v>
      </c>
      <c r="DM286">
        <v>49</v>
      </c>
      <c r="DN286">
        <v>55</v>
      </c>
      <c r="DO286">
        <v>-1.2</v>
      </c>
      <c r="DP286">
        <v>37</v>
      </c>
      <c r="DQ286">
        <v>38</v>
      </c>
      <c r="DR286">
        <v>2.7</v>
      </c>
      <c r="DS286">
        <v>24</v>
      </c>
      <c r="DT286">
        <v>27</v>
      </c>
      <c r="DU286">
        <v>1.3</v>
      </c>
      <c r="DV286" s="39">
        <v>0.30000000000000004</v>
      </c>
      <c r="DW286" s="39">
        <v>0.30000000000000004</v>
      </c>
      <c r="DX286" s="39">
        <v>0.1</v>
      </c>
      <c r="DY286" s="39">
        <v>0</v>
      </c>
      <c r="DZ286" s="39">
        <v>0.2</v>
      </c>
      <c r="EA286" s="39">
        <v>0.60000000000000009</v>
      </c>
    </row>
    <row r="287" spans="1:131" x14ac:dyDescent="0.2">
      <c r="A287" s="12" t="s">
        <v>336</v>
      </c>
      <c r="B287" s="12" t="s">
        <v>1478</v>
      </c>
      <c r="C287" t="s">
        <v>1477</v>
      </c>
      <c r="D287" t="s">
        <v>317</v>
      </c>
      <c r="E287" s="12" t="s">
        <v>178</v>
      </c>
      <c r="F287">
        <v>16</v>
      </c>
      <c r="G287">
        <v>1</v>
      </c>
      <c r="H287">
        <v>1</v>
      </c>
      <c r="I287" s="31">
        <f t="shared" si="148"/>
        <v>2</v>
      </c>
      <c r="J287">
        <v>1</v>
      </c>
      <c r="K287">
        <v>0</v>
      </c>
      <c r="L287" s="16">
        <f t="shared" si="149"/>
        <v>0.49782202862476665</v>
      </c>
      <c r="M287" s="15">
        <v>1</v>
      </c>
      <c r="N287" s="15">
        <v>1</v>
      </c>
      <c r="O287" s="15">
        <v>0</v>
      </c>
      <c r="P287">
        <v>23</v>
      </c>
      <c r="Q287">
        <v>11</v>
      </c>
      <c r="R287">
        <v>3</v>
      </c>
      <c r="S287" s="13">
        <f t="shared" si="150"/>
        <v>4.3478260869565216E-2</v>
      </c>
      <c r="T287" s="13">
        <f t="shared" si="151"/>
        <v>2.7027027027027029E-2</v>
      </c>
      <c r="U287" s="2">
        <v>241.05</v>
      </c>
      <c r="V287" s="2">
        <v>15.05</v>
      </c>
      <c r="W287">
        <v>14.67</v>
      </c>
      <c r="X287">
        <v>35.229999999999997</v>
      </c>
      <c r="Y287" s="32">
        <f t="shared" si="152"/>
        <v>0.29398797595190379</v>
      </c>
      <c r="Z287" s="15">
        <f t="shared" si="153"/>
        <v>13.5</v>
      </c>
      <c r="AA287">
        <v>17</v>
      </c>
      <c r="AB287">
        <v>5</v>
      </c>
      <c r="AC287">
        <v>21</v>
      </c>
      <c r="AD287" s="13">
        <f t="shared" si="154"/>
        <v>0.125</v>
      </c>
      <c r="AE287" s="13">
        <f t="shared" si="155"/>
        <v>0.125</v>
      </c>
      <c r="AF287" s="13">
        <f t="shared" si="156"/>
        <v>0.25</v>
      </c>
      <c r="AI287" s="17" t="str">
        <f t="shared" si="157"/>
        <v xml:space="preserve"> </v>
      </c>
      <c r="AJ287">
        <v>31</v>
      </c>
      <c r="AK287">
        <v>38</v>
      </c>
      <c r="AL287" s="32">
        <f t="shared" si="158"/>
        <v>0.35384615384615387</v>
      </c>
      <c r="AM287">
        <v>29</v>
      </c>
      <c r="AN287">
        <v>27</v>
      </c>
      <c r="AO287" s="33">
        <f t="shared" si="159"/>
        <v>0.28717948717948716</v>
      </c>
      <c r="AP287">
        <v>35</v>
      </c>
      <c r="AQ287">
        <v>35</v>
      </c>
      <c r="AR287" s="33">
        <f t="shared" si="160"/>
        <v>0.35897435897435898</v>
      </c>
      <c r="AS287" s="33">
        <f t="shared" si="161"/>
        <v>0.55200000000000005</v>
      </c>
      <c r="AU287">
        <v>70</v>
      </c>
      <c r="AV287">
        <v>86</v>
      </c>
      <c r="AW287">
        <v>63</v>
      </c>
      <c r="AX287" s="2">
        <v>27.9</v>
      </c>
      <c r="AZ287" s="2">
        <v>32.6</v>
      </c>
      <c r="BA287" s="2">
        <v>24.7</v>
      </c>
      <c r="BB287" s="21">
        <v>-0.88200000000000001</v>
      </c>
      <c r="BD287" s="21">
        <v>0.77900000000000003</v>
      </c>
      <c r="BE287" s="2">
        <v>26</v>
      </c>
      <c r="BF287" s="2">
        <v>29.5</v>
      </c>
      <c r="BG287" s="2">
        <v>24.9</v>
      </c>
      <c r="BH287" s="21">
        <v>-2.145</v>
      </c>
      <c r="BI287" s="21">
        <v>1.1870000000000001</v>
      </c>
      <c r="BJ287" t="s">
        <v>1836</v>
      </c>
      <c r="BK287" s="2">
        <v>32.799999999999997</v>
      </c>
      <c r="BL287" t="s">
        <v>1330</v>
      </c>
      <c r="BM287" s="2">
        <v>28.1</v>
      </c>
      <c r="BN287" t="s">
        <v>323</v>
      </c>
      <c r="BO287" s="2">
        <v>26.6</v>
      </c>
      <c r="BP287" t="s">
        <v>1621</v>
      </c>
      <c r="BQ287" s="2">
        <v>56.3</v>
      </c>
      <c r="BR287" t="s">
        <v>2538</v>
      </c>
      <c r="BS287" s="2">
        <v>15.9</v>
      </c>
      <c r="BT287" s="32">
        <f t="shared" si="162"/>
        <v>7.407407407407407E-2</v>
      </c>
      <c r="BU287" s="34">
        <f t="shared" si="163"/>
        <v>0.91666666666666663</v>
      </c>
      <c r="BV287" s="35">
        <f t="shared" si="164"/>
        <v>924.07407407407402</v>
      </c>
      <c r="BW287" s="32">
        <f t="shared" si="165"/>
        <v>-9.2592592592593004E-3</v>
      </c>
      <c r="BX287" s="36">
        <f t="shared" si="166"/>
        <v>1.9933554817275745</v>
      </c>
      <c r="BY287" s="37">
        <f t="shared" si="167"/>
        <v>2.4916943521594686</v>
      </c>
      <c r="BZ287" s="37">
        <f t="shared" si="168"/>
        <v>26.910299003322258</v>
      </c>
      <c r="CA287" s="37">
        <f t="shared" si="169"/>
        <v>29.900332225913619</v>
      </c>
      <c r="CB287" s="37">
        <f t="shared" si="170"/>
        <v>50.083056478405311</v>
      </c>
      <c r="CC287" s="37">
        <f t="shared" si="171"/>
        <v>55.315614617940199</v>
      </c>
      <c r="CD287" s="38">
        <f t="shared" si="172"/>
        <v>-5.2325581395348877</v>
      </c>
      <c r="CE287" s="3">
        <v>8</v>
      </c>
      <c r="CF287" s="3">
        <v>10</v>
      </c>
      <c r="CG287" s="3">
        <v>100</v>
      </c>
      <c r="CH287" s="3">
        <v>110</v>
      </c>
      <c r="CI287" s="3">
        <v>47</v>
      </c>
      <c r="CJ287" s="3">
        <v>45</v>
      </c>
      <c r="CK287" s="3">
        <v>57</v>
      </c>
      <c r="CL287" s="3">
        <v>46</v>
      </c>
      <c r="CM287" s="20">
        <f t="shared" si="173"/>
        <v>-6.9785581395348881</v>
      </c>
      <c r="CN287" s="37">
        <f t="shared" si="174"/>
        <v>2.1288674425205794</v>
      </c>
      <c r="CO287" s="37">
        <f t="shared" si="175"/>
        <v>2.767527675276753</v>
      </c>
      <c r="CP287" s="37">
        <f t="shared" si="176"/>
        <v>27.781720124893557</v>
      </c>
      <c r="CQ287" s="37">
        <f t="shared" si="177"/>
        <v>29.69770082316208</v>
      </c>
      <c r="CR287" s="37">
        <f t="shared" si="178"/>
        <v>52.795912574510368</v>
      </c>
      <c r="CS287" s="37">
        <f t="shared" si="179"/>
        <v>52.157252341754187</v>
      </c>
      <c r="CT287" s="22">
        <f t="shared" si="180"/>
        <v>-5.871218372291068</v>
      </c>
      <c r="CU287" s="35">
        <v>20</v>
      </c>
      <c r="CV287" s="35">
        <v>26</v>
      </c>
      <c r="CW287" s="35">
        <v>241</v>
      </c>
      <c r="CX287" s="35">
        <v>253</v>
      </c>
      <c r="CY287" s="35">
        <v>112</v>
      </c>
      <c r="CZ287" s="35">
        <v>95</v>
      </c>
      <c r="DA287" s="35">
        <v>116</v>
      </c>
      <c r="DB287" s="35">
        <v>123</v>
      </c>
      <c r="DC287">
        <v>1</v>
      </c>
      <c r="DD287">
        <v>1</v>
      </c>
      <c r="DE287" s="35">
        <f t="shared" si="181"/>
        <v>0</v>
      </c>
      <c r="DF287" s="36">
        <f t="shared" si="182"/>
        <v>0.24916943521594681</v>
      </c>
      <c r="DG287" s="37">
        <f t="shared" si="183"/>
        <v>0.24916943521594681</v>
      </c>
      <c r="DH287" s="37">
        <f t="shared" si="184"/>
        <v>0</v>
      </c>
      <c r="DI287" s="2">
        <v>137.30000000000001</v>
      </c>
      <c r="DJ287">
        <v>2</v>
      </c>
      <c r="DK287">
        <v>8</v>
      </c>
      <c r="DL287">
        <v>-8</v>
      </c>
      <c r="DM287">
        <v>123</v>
      </c>
      <c r="DN287">
        <v>116</v>
      </c>
      <c r="DO287">
        <v>3.9</v>
      </c>
      <c r="DP287">
        <v>98</v>
      </c>
      <c r="DQ287">
        <v>89</v>
      </c>
      <c r="DR287">
        <v>5.5</v>
      </c>
      <c r="DS287">
        <v>69</v>
      </c>
      <c r="DT287">
        <v>63</v>
      </c>
      <c r="DU287">
        <v>5.4</v>
      </c>
      <c r="DV287" s="39">
        <v>0.1</v>
      </c>
      <c r="DW287" s="39">
        <v>0.1</v>
      </c>
      <c r="DX287" s="39">
        <v>-0.2</v>
      </c>
      <c r="DY287" s="39">
        <v>0.1</v>
      </c>
      <c r="DZ287" s="39">
        <v>0.30000000000000004</v>
      </c>
      <c r="EA287" s="39">
        <v>0.30000000000000004</v>
      </c>
    </row>
    <row r="288" spans="1:131" x14ac:dyDescent="0.2">
      <c r="A288" s="12" t="s">
        <v>605</v>
      </c>
      <c r="B288" s="12" t="s">
        <v>1481</v>
      </c>
      <c r="C288" t="s">
        <v>1480</v>
      </c>
      <c r="D288" t="s">
        <v>367</v>
      </c>
      <c r="E288" s="12" t="s">
        <v>148</v>
      </c>
      <c r="F288">
        <v>81</v>
      </c>
      <c r="G288">
        <v>16</v>
      </c>
      <c r="H288">
        <v>16</v>
      </c>
      <c r="I288" s="31">
        <f t="shared" si="148"/>
        <v>32</v>
      </c>
      <c r="J288">
        <v>11</v>
      </c>
      <c r="K288">
        <v>3</v>
      </c>
      <c r="L288" s="16">
        <f t="shared" si="149"/>
        <v>1.5998000249968753</v>
      </c>
      <c r="M288" s="15">
        <v>14</v>
      </c>
      <c r="N288" s="15">
        <v>13</v>
      </c>
      <c r="O288" s="15">
        <v>3</v>
      </c>
      <c r="P288">
        <v>160</v>
      </c>
      <c r="Q288">
        <v>67</v>
      </c>
      <c r="R288">
        <v>67</v>
      </c>
      <c r="S288" s="13">
        <f t="shared" si="150"/>
        <v>0.1</v>
      </c>
      <c r="T288" s="13">
        <f t="shared" si="151"/>
        <v>5.4421768707482991E-2</v>
      </c>
      <c r="U288" s="2">
        <v>1200.1500000000001</v>
      </c>
      <c r="V288" s="2">
        <v>14.8166666667</v>
      </c>
      <c r="W288">
        <v>14.15</v>
      </c>
      <c r="X288">
        <v>33.049999999999997</v>
      </c>
      <c r="Y288" s="32">
        <f t="shared" si="152"/>
        <v>0.29978813559322037</v>
      </c>
      <c r="Z288" s="15">
        <f t="shared" si="153"/>
        <v>142.45000000000002</v>
      </c>
      <c r="AA288">
        <v>37</v>
      </c>
      <c r="AB288">
        <v>41</v>
      </c>
      <c r="AC288">
        <v>105</v>
      </c>
      <c r="AD288" s="13">
        <f t="shared" si="154"/>
        <v>0.4</v>
      </c>
      <c r="AE288" s="13">
        <f t="shared" si="155"/>
        <v>0.4</v>
      </c>
      <c r="AF288" s="13">
        <f t="shared" si="156"/>
        <v>0.8</v>
      </c>
      <c r="AG288">
        <v>15</v>
      </c>
      <c r="AH288">
        <v>25</v>
      </c>
      <c r="AI288" s="17">
        <f t="shared" si="157"/>
        <v>0.375</v>
      </c>
      <c r="AJ288">
        <v>146</v>
      </c>
      <c r="AK288">
        <v>136</v>
      </c>
      <c r="AL288" s="32">
        <f t="shared" si="158"/>
        <v>0.23383084577114427</v>
      </c>
      <c r="AM288">
        <v>238</v>
      </c>
      <c r="AN288">
        <v>217</v>
      </c>
      <c r="AO288" s="33">
        <f t="shared" si="159"/>
        <v>0.37728026533996684</v>
      </c>
      <c r="AP288">
        <v>217</v>
      </c>
      <c r="AQ288">
        <v>252</v>
      </c>
      <c r="AR288" s="33">
        <f t="shared" si="160"/>
        <v>0.3888888888888889</v>
      </c>
      <c r="AS288" s="33">
        <f t="shared" si="161"/>
        <v>0.38263229308005425</v>
      </c>
      <c r="AT288">
        <v>3</v>
      </c>
      <c r="AU288">
        <v>371</v>
      </c>
      <c r="AV288">
        <v>471</v>
      </c>
      <c r="AW288">
        <v>361</v>
      </c>
      <c r="AX288" s="2">
        <v>29.5</v>
      </c>
      <c r="AY288" s="3">
        <v>1</v>
      </c>
      <c r="AZ288" s="2">
        <v>33.5</v>
      </c>
      <c r="BA288" s="2">
        <v>26.8</v>
      </c>
      <c r="BB288" s="21">
        <v>1.421</v>
      </c>
      <c r="BC288">
        <v>1</v>
      </c>
      <c r="BD288" s="21">
        <v>0.82200000000000006</v>
      </c>
      <c r="BE288" s="2">
        <v>30.4</v>
      </c>
      <c r="BF288" s="2">
        <v>34.4</v>
      </c>
      <c r="BG288" s="2">
        <v>26.4</v>
      </c>
      <c r="BH288" s="21">
        <v>-0.23800000000000002</v>
      </c>
      <c r="BI288" s="21">
        <v>-7.3550000000000004</v>
      </c>
      <c r="BJ288" t="s">
        <v>2849</v>
      </c>
      <c r="BK288" s="2">
        <v>80.7</v>
      </c>
      <c r="BL288" t="s">
        <v>639</v>
      </c>
      <c r="BM288" s="2">
        <v>24.1</v>
      </c>
      <c r="BN288" t="s">
        <v>567</v>
      </c>
      <c r="BO288" s="2">
        <v>18.399999999999999</v>
      </c>
      <c r="BP288" t="s">
        <v>3371</v>
      </c>
      <c r="BQ288" s="2">
        <v>39.299999999999997</v>
      </c>
      <c r="BR288" t="s">
        <v>1550</v>
      </c>
      <c r="BS288" s="2">
        <v>36.799999999999997</v>
      </c>
      <c r="BT288" s="32">
        <f t="shared" si="162"/>
        <v>7.7220077220077218E-2</v>
      </c>
      <c r="BU288" s="34">
        <f t="shared" si="163"/>
        <v>0.93827160493827155</v>
      </c>
      <c r="BV288" s="35">
        <f t="shared" si="164"/>
        <v>945.99361266027927</v>
      </c>
      <c r="BW288" s="32">
        <f t="shared" si="165"/>
        <v>1.5491682158348771E-2</v>
      </c>
      <c r="BX288" s="36">
        <f t="shared" si="166"/>
        <v>1.9997500312415957</v>
      </c>
      <c r="BY288" s="37">
        <f t="shared" si="167"/>
        <v>1.9997500312415957</v>
      </c>
      <c r="BZ288" s="37">
        <f t="shared" si="168"/>
        <v>25.896762904578662</v>
      </c>
      <c r="CA288" s="37">
        <f t="shared" si="169"/>
        <v>32.395950506113849</v>
      </c>
      <c r="CB288" s="37">
        <f t="shared" si="170"/>
        <v>50.59367579041237</v>
      </c>
      <c r="CC288" s="37">
        <f t="shared" si="171"/>
        <v>61.59230096224114</v>
      </c>
      <c r="CD288" s="38">
        <f t="shared" si="172"/>
        <v>-10.99862517182877</v>
      </c>
      <c r="CE288" s="3">
        <v>40</v>
      </c>
      <c r="CF288" s="3">
        <v>40</v>
      </c>
      <c r="CG288" s="3">
        <v>478</v>
      </c>
      <c r="CH288" s="3">
        <v>608</v>
      </c>
      <c r="CI288" s="3">
        <v>240</v>
      </c>
      <c r="CJ288" s="3">
        <v>222</v>
      </c>
      <c r="CK288" s="3">
        <v>362</v>
      </c>
      <c r="CL288" s="3">
        <v>254</v>
      </c>
      <c r="CM288" s="20">
        <f t="shared" si="173"/>
        <v>-9.4800205750072308E-2</v>
      </c>
      <c r="CN288" s="37">
        <f t="shared" si="174"/>
        <v>2.2860985039502437</v>
      </c>
      <c r="CO288" s="37">
        <f t="shared" si="175"/>
        <v>2.3085112343811289</v>
      </c>
      <c r="CP288" s="37">
        <f t="shared" si="176"/>
        <v>27.993500308175047</v>
      </c>
      <c r="CQ288" s="37">
        <f t="shared" si="177"/>
        <v>29.607216899198747</v>
      </c>
      <c r="CR288" s="37">
        <f t="shared" si="178"/>
        <v>54.104331260155774</v>
      </c>
      <c r="CS288" s="37">
        <f t="shared" si="179"/>
        <v>60.312657589510849</v>
      </c>
      <c r="CT288" s="22">
        <f t="shared" si="180"/>
        <v>-4.7902988424736961</v>
      </c>
      <c r="CU288" s="35">
        <v>102</v>
      </c>
      <c r="CV288" s="35">
        <v>103</v>
      </c>
      <c r="CW288" s="35">
        <v>1147</v>
      </c>
      <c r="CX288" s="35">
        <v>1218</v>
      </c>
      <c r="CY288" s="35">
        <v>509</v>
      </c>
      <c r="CZ288" s="35">
        <v>553</v>
      </c>
      <c r="DA288" s="35">
        <v>817</v>
      </c>
      <c r="DB288" s="35">
        <v>656</v>
      </c>
      <c r="DC288">
        <v>7</v>
      </c>
      <c r="DD288">
        <v>15</v>
      </c>
      <c r="DE288" s="35">
        <f t="shared" si="181"/>
        <v>8</v>
      </c>
      <c r="DF288" s="36">
        <f t="shared" si="182"/>
        <v>0.34995625546727921</v>
      </c>
      <c r="DG288" s="37">
        <f t="shared" si="183"/>
        <v>0.74990626171559838</v>
      </c>
      <c r="DH288" s="37">
        <f t="shared" si="184"/>
        <v>0.39995000624831911</v>
      </c>
      <c r="DI288" s="2">
        <v>681.1</v>
      </c>
      <c r="DJ288">
        <v>20</v>
      </c>
      <c r="DK288">
        <v>23</v>
      </c>
      <c r="DL288">
        <v>-9.6</v>
      </c>
      <c r="DM288">
        <v>593</v>
      </c>
      <c r="DN288">
        <v>690</v>
      </c>
      <c r="DO288">
        <v>-1.4</v>
      </c>
      <c r="DP288">
        <v>445</v>
      </c>
      <c r="DQ288">
        <v>482</v>
      </c>
      <c r="DR288">
        <v>-0.5</v>
      </c>
      <c r="DS288">
        <v>294</v>
      </c>
      <c r="DT288">
        <v>363</v>
      </c>
      <c r="DU288">
        <v>-5</v>
      </c>
      <c r="DV288" s="39">
        <v>-9.3000000000000007</v>
      </c>
      <c r="DW288" s="39">
        <v>-9.3000000000000007</v>
      </c>
      <c r="DX288" s="39">
        <v>1.4</v>
      </c>
      <c r="DY288" s="39">
        <v>1.1000000000000001</v>
      </c>
      <c r="DZ288" s="39">
        <v>3.6</v>
      </c>
      <c r="EA288" s="39">
        <v>-3.1</v>
      </c>
    </row>
    <row r="289" spans="1:131" x14ac:dyDescent="0.2">
      <c r="A289" s="12" t="s">
        <v>1483</v>
      </c>
      <c r="B289" s="12" t="s">
        <v>1481</v>
      </c>
      <c r="C289" t="s">
        <v>1482</v>
      </c>
      <c r="D289" t="s">
        <v>432</v>
      </c>
      <c r="E289" s="12" t="s">
        <v>1484</v>
      </c>
      <c r="F289">
        <v>66</v>
      </c>
      <c r="G289">
        <v>3</v>
      </c>
      <c r="H289">
        <v>7</v>
      </c>
      <c r="I289" s="31">
        <f t="shared" si="148"/>
        <v>10</v>
      </c>
      <c r="J289">
        <v>3</v>
      </c>
      <c r="K289">
        <v>3</v>
      </c>
      <c r="L289" s="16">
        <f t="shared" si="149"/>
        <v>0.86124401913871473</v>
      </c>
      <c r="M289" s="15">
        <v>3</v>
      </c>
      <c r="N289" s="15">
        <v>4</v>
      </c>
      <c r="O289" s="15">
        <v>3</v>
      </c>
      <c r="P289">
        <v>77</v>
      </c>
      <c r="Q289">
        <v>23</v>
      </c>
      <c r="R289">
        <v>19</v>
      </c>
      <c r="S289" s="13">
        <f t="shared" si="150"/>
        <v>3.896103896103896E-2</v>
      </c>
      <c r="T289" s="13">
        <f t="shared" si="151"/>
        <v>2.5210084033613446E-2</v>
      </c>
      <c r="U289" s="2">
        <v>696.66666666670005</v>
      </c>
      <c r="V289" s="2">
        <v>10.55</v>
      </c>
      <c r="W289">
        <v>10.44</v>
      </c>
      <c r="X289">
        <v>38.33</v>
      </c>
      <c r="Y289" s="32">
        <f t="shared" si="152"/>
        <v>0.21406602419520199</v>
      </c>
      <c r="Z289" s="15">
        <f t="shared" si="153"/>
        <v>64.615384615384613</v>
      </c>
      <c r="AA289">
        <v>17</v>
      </c>
      <c r="AB289">
        <v>110</v>
      </c>
      <c r="AC289">
        <v>74</v>
      </c>
      <c r="AD289" s="13">
        <f t="shared" si="154"/>
        <v>0.23076923076923078</v>
      </c>
      <c r="AE289" s="13">
        <f t="shared" si="155"/>
        <v>0.53846153846153844</v>
      </c>
      <c r="AF289" s="13">
        <f t="shared" si="156"/>
        <v>0.76923076923076916</v>
      </c>
      <c r="AG289">
        <v>214</v>
      </c>
      <c r="AH289">
        <v>312</v>
      </c>
      <c r="AI289" s="17">
        <f t="shared" si="157"/>
        <v>0.40684410646387831</v>
      </c>
      <c r="AJ289">
        <v>49</v>
      </c>
      <c r="AK289">
        <v>93</v>
      </c>
      <c r="AL289" s="32">
        <f t="shared" si="158"/>
        <v>0.22575516693163752</v>
      </c>
      <c r="AM289">
        <v>87</v>
      </c>
      <c r="AN289">
        <v>114</v>
      </c>
      <c r="AO289" s="33">
        <f t="shared" si="159"/>
        <v>0.31955484896661368</v>
      </c>
      <c r="AP289">
        <v>124</v>
      </c>
      <c r="AQ289">
        <v>162</v>
      </c>
      <c r="AR289" s="33">
        <f t="shared" si="160"/>
        <v>0.45468998410174882</v>
      </c>
      <c r="AS289" s="33">
        <f t="shared" si="161"/>
        <v>0.4139941690962099</v>
      </c>
      <c r="AT289">
        <v>1</v>
      </c>
      <c r="AU289">
        <v>238</v>
      </c>
      <c r="AV289">
        <v>238</v>
      </c>
      <c r="AW289">
        <v>205</v>
      </c>
      <c r="AX289" s="2">
        <v>27.5</v>
      </c>
      <c r="AY289" s="3">
        <v>13</v>
      </c>
      <c r="AZ289" s="2">
        <v>32</v>
      </c>
      <c r="BA289" s="2">
        <v>24.5</v>
      </c>
      <c r="BB289" s="21">
        <v>-0.41500000000000004</v>
      </c>
      <c r="BC289">
        <v>13</v>
      </c>
      <c r="BD289" s="21">
        <v>-0.73599999999999999</v>
      </c>
      <c r="BE289" s="2">
        <v>26.7</v>
      </c>
      <c r="BF289" s="2">
        <v>32.6</v>
      </c>
      <c r="BG289" s="2">
        <v>20.7</v>
      </c>
      <c r="BH289" s="21">
        <v>-2.339</v>
      </c>
      <c r="BI289" s="21">
        <v>6.2939999999999996</v>
      </c>
      <c r="BJ289" t="s">
        <v>252</v>
      </c>
      <c r="BK289" s="2">
        <v>62</v>
      </c>
      <c r="BL289" t="s">
        <v>431</v>
      </c>
      <c r="BM289" s="2">
        <v>61.9</v>
      </c>
      <c r="BN289" t="s">
        <v>862</v>
      </c>
      <c r="BO289" s="2">
        <v>9.6</v>
      </c>
      <c r="BP289" t="s">
        <v>3741</v>
      </c>
      <c r="BQ289" s="2">
        <v>33.4</v>
      </c>
      <c r="BR289" t="s">
        <v>1596</v>
      </c>
      <c r="BS289" s="2">
        <v>32.299999999999997</v>
      </c>
      <c r="BT289" s="32">
        <f t="shared" si="162"/>
        <v>4.642857142857143E-2</v>
      </c>
      <c r="BU289" s="34">
        <f t="shared" si="163"/>
        <v>0.92775665399239549</v>
      </c>
      <c r="BV289" s="35">
        <f t="shared" si="164"/>
        <v>932.39951113525262</v>
      </c>
      <c r="BW289" s="32">
        <f t="shared" si="165"/>
        <v>-2.5814774579033084E-2</v>
      </c>
      <c r="BX289" s="36">
        <f t="shared" si="166"/>
        <v>1.1202068074105986</v>
      </c>
      <c r="BY289" s="37">
        <f t="shared" si="167"/>
        <v>1.6372253339077982</v>
      </c>
      <c r="BZ289" s="37">
        <f t="shared" si="168"/>
        <v>24.127531236535976</v>
      </c>
      <c r="CA289" s="37">
        <f t="shared" si="169"/>
        <v>22.662645411460574</v>
      </c>
      <c r="CB289" s="37">
        <f t="shared" si="170"/>
        <v>40.499784575613951</v>
      </c>
      <c r="CC289" s="37">
        <f t="shared" si="171"/>
        <v>41.275312365359753</v>
      </c>
      <c r="CD289" s="38">
        <f t="shared" si="172"/>
        <v>-0.7755277897458015</v>
      </c>
      <c r="CE289" s="3">
        <v>13</v>
      </c>
      <c r="CF289" s="3">
        <v>19</v>
      </c>
      <c r="CG289" s="3">
        <v>267</v>
      </c>
      <c r="CH289" s="3">
        <v>244</v>
      </c>
      <c r="CI289" s="3">
        <v>91</v>
      </c>
      <c r="CJ289" s="3">
        <v>95</v>
      </c>
      <c r="CK289" s="3">
        <v>121</v>
      </c>
      <c r="CL289" s="3">
        <v>99</v>
      </c>
      <c r="CM289" s="20">
        <f t="shared" si="173"/>
        <v>-5.8313878480548382</v>
      </c>
      <c r="CN289" s="37">
        <f t="shared" si="174"/>
        <v>1.9211156701373246</v>
      </c>
      <c r="CO289" s="37">
        <f t="shared" si="175"/>
        <v>2.3005953086829689</v>
      </c>
      <c r="CP289" s="37">
        <f t="shared" si="176"/>
        <v>26.824466949695235</v>
      </c>
      <c r="CQ289" s="37">
        <f t="shared" si="177"/>
        <v>24.689893982875983</v>
      </c>
      <c r="CR289" s="37">
        <f t="shared" si="178"/>
        <v>50.826554087707237</v>
      </c>
      <c r="CS289" s="37">
        <f t="shared" si="179"/>
        <v>42.406849607475749</v>
      </c>
      <c r="CT289" s="22">
        <f t="shared" si="180"/>
        <v>-9.1952322699772893</v>
      </c>
      <c r="CU289" s="35">
        <v>81</v>
      </c>
      <c r="CV289" s="35">
        <v>97</v>
      </c>
      <c r="CW289" s="35">
        <v>1050</v>
      </c>
      <c r="CX289" s="35">
        <v>944</v>
      </c>
      <c r="CY289" s="35">
        <v>468</v>
      </c>
      <c r="CZ289" s="35">
        <v>346</v>
      </c>
      <c r="DA289" s="35">
        <v>401</v>
      </c>
      <c r="DB289" s="35">
        <v>544</v>
      </c>
      <c r="DC289">
        <v>7</v>
      </c>
      <c r="DD289">
        <v>11</v>
      </c>
      <c r="DE289" s="35">
        <f t="shared" si="181"/>
        <v>4</v>
      </c>
      <c r="DF289" s="36">
        <f t="shared" si="182"/>
        <v>0.60318828091339938</v>
      </c>
      <c r="DG289" s="37">
        <f t="shared" si="183"/>
        <v>0.94786729857819896</v>
      </c>
      <c r="DH289" s="37">
        <f t="shared" si="184"/>
        <v>0.34467901766479958</v>
      </c>
      <c r="DI289" s="2">
        <v>440.1</v>
      </c>
      <c r="DJ289">
        <v>8</v>
      </c>
      <c r="DK289">
        <v>16</v>
      </c>
      <c r="DL289">
        <v>-17.100000000000001</v>
      </c>
      <c r="DM289">
        <v>309</v>
      </c>
      <c r="DN289">
        <v>310</v>
      </c>
      <c r="DO289">
        <v>-4.8</v>
      </c>
      <c r="DP289">
        <v>242</v>
      </c>
      <c r="DQ289">
        <v>228</v>
      </c>
      <c r="DR289">
        <v>-2.4</v>
      </c>
      <c r="DS289">
        <v>187</v>
      </c>
      <c r="DT289">
        <v>169</v>
      </c>
      <c r="DU289">
        <v>0.5</v>
      </c>
      <c r="DV289" s="39">
        <v>2</v>
      </c>
      <c r="DW289" s="39">
        <v>2</v>
      </c>
      <c r="DX289" s="39">
        <v>2.2000000000000002</v>
      </c>
      <c r="DY289" s="39">
        <v>-1.4</v>
      </c>
      <c r="DZ289" s="39">
        <v>-2.2999999999999998</v>
      </c>
      <c r="EA289" s="39">
        <v>0.4</v>
      </c>
    </row>
    <row r="290" spans="1:131" x14ac:dyDescent="0.2">
      <c r="A290" s="12" t="s">
        <v>234</v>
      </c>
      <c r="B290" s="12" t="s">
        <v>1488</v>
      </c>
      <c r="C290" t="s">
        <v>1487</v>
      </c>
      <c r="D290" t="s">
        <v>155</v>
      </c>
      <c r="E290" s="12" t="s">
        <v>178</v>
      </c>
      <c r="F290">
        <v>64</v>
      </c>
      <c r="G290">
        <v>7</v>
      </c>
      <c r="H290">
        <v>17</v>
      </c>
      <c r="I290" s="31">
        <f t="shared" si="148"/>
        <v>24</v>
      </c>
      <c r="J290">
        <v>8</v>
      </c>
      <c r="K290">
        <v>9</v>
      </c>
      <c r="L290" s="16">
        <f t="shared" si="149"/>
        <v>1.1759581881533421</v>
      </c>
      <c r="M290" s="15">
        <v>7</v>
      </c>
      <c r="N290" s="15">
        <v>7</v>
      </c>
      <c r="O290" s="15">
        <v>8</v>
      </c>
      <c r="P290">
        <v>122</v>
      </c>
      <c r="Q290">
        <v>53</v>
      </c>
      <c r="R290">
        <v>103</v>
      </c>
      <c r="S290" s="13">
        <f t="shared" si="150"/>
        <v>5.737704918032787E-2</v>
      </c>
      <c r="T290" s="13">
        <f t="shared" si="151"/>
        <v>2.5179856115107913E-2</v>
      </c>
      <c r="U290" s="2">
        <v>1224.5333333333001</v>
      </c>
      <c r="V290" s="2">
        <v>19.133333333300001</v>
      </c>
      <c r="W290">
        <v>18.32</v>
      </c>
      <c r="X290">
        <v>31</v>
      </c>
      <c r="Y290" s="32">
        <f t="shared" si="152"/>
        <v>0.37145174371451745</v>
      </c>
      <c r="Z290" s="15">
        <f t="shared" si="153"/>
        <v>91.921568627450981</v>
      </c>
      <c r="AA290">
        <v>74</v>
      </c>
      <c r="AB290">
        <v>61</v>
      </c>
      <c r="AC290">
        <v>91</v>
      </c>
      <c r="AD290" s="13">
        <f t="shared" si="154"/>
        <v>0.13725490196078433</v>
      </c>
      <c r="AE290" s="13">
        <f t="shared" si="155"/>
        <v>0.29411764705882354</v>
      </c>
      <c r="AF290" s="13">
        <f t="shared" si="156"/>
        <v>0.43137254901960786</v>
      </c>
      <c r="AI290" s="17" t="str">
        <f t="shared" si="157"/>
        <v xml:space="preserve"> </v>
      </c>
      <c r="AJ290">
        <v>154</v>
      </c>
      <c r="AK290">
        <v>191</v>
      </c>
      <c r="AL290" s="32">
        <f t="shared" si="158"/>
        <v>0.28465346534653463</v>
      </c>
      <c r="AM290">
        <v>217</v>
      </c>
      <c r="AN290">
        <v>221</v>
      </c>
      <c r="AO290" s="33">
        <f t="shared" si="159"/>
        <v>0.36138613861386137</v>
      </c>
      <c r="AP290">
        <v>186</v>
      </c>
      <c r="AQ290">
        <v>243</v>
      </c>
      <c r="AR290" s="33">
        <f t="shared" si="160"/>
        <v>0.35396039603960394</v>
      </c>
      <c r="AS290" s="33">
        <f t="shared" si="161"/>
        <v>0.44061302681992337</v>
      </c>
      <c r="AT290">
        <v>3</v>
      </c>
      <c r="AU290">
        <v>388</v>
      </c>
      <c r="AV290">
        <v>432</v>
      </c>
      <c r="AW290">
        <v>414</v>
      </c>
      <c r="AX290" s="2">
        <v>29.6</v>
      </c>
      <c r="AY290" s="3">
        <v>1</v>
      </c>
      <c r="AZ290" s="2">
        <v>33.4</v>
      </c>
      <c r="BA290" s="2">
        <v>27.1</v>
      </c>
      <c r="BB290" s="21">
        <v>1.6819999999999999</v>
      </c>
      <c r="BC290">
        <v>1</v>
      </c>
      <c r="BD290" s="21">
        <v>1.9079999999999999</v>
      </c>
      <c r="BE290" s="2">
        <v>29.1</v>
      </c>
      <c r="BF290" s="2">
        <v>37</v>
      </c>
      <c r="BG290" s="2">
        <v>26.5</v>
      </c>
      <c r="BH290" s="21">
        <v>3.6440000000000001</v>
      </c>
      <c r="BI290" s="21">
        <v>-5.2809999999999997</v>
      </c>
      <c r="BJ290" t="s">
        <v>282</v>
      </c>
      <c r="BK290" s="2">
        <v>39.6</v>
      </c>
      <c r="BL290" t="s">
        <v>1842</v>
      </c>
      <c r="BM290" s="2">
        <v>27.8</v>
      </c>
      <c r="BN290" t="s">
        <v>752</v>
      </c>
      <c r="BO290" s="2">
        <v>26.6</v>
      </c>
      <c r="BP290" t="s">
        <v>644</v>
      </c>
      <c r="BQ290" s="2">
        <v>67.7</v>
      </c>
      <c r="BR290" t="s">
        <v>3213</v>
      </c>
      <c r="BS290" s="2">
        <v>17</v>
      </c>
      <c r="BT290" s="32">
        <f t="shared" si="162"/>
        <v>8.7030716723549492E-2</v>
      </c>
      <c r="BU290" s="34">
        <f t="shared" si="163"/>
        <v>0.90702479338842978</v>
      </c>
      <c r="BV290" s="35">
        <f t="shared" si="164"/>
        <v>915.72786506078467</v>
      </c>
      <c r="BW290" s="32">
        <f t="shared" si="165"/>
        <v>-5.9444898880207236E-3</v>
      </c>
      <c r="BX290" s="36">
        <f t="shared" si="166"/>
        <v>2.4989111498301373</v>
      </c>
      <c r="BY290" s="37">
        <f t="shared" si="167"/>
        <v>2.2049216027912975</v>
      </c>
      <c r="BZ290" s="37">
        <f t="shared" si="168"/>
        <v>28.712979094126677</v>
      </c>
      <c r="CA290" s="37">
        <f t="shared" si="169"/>
        <v>23.715156794466399</v>
      </c>
      <c r="CB290" s="37">
        <f t="shared" si="170"/>
        <v>55.417029616821281</v>
      </c>
      <c r="CC290" s="37">
        <f t="shared" si="171"/>
        <v>47.773301393811451</v>
      </c>
      <c r="CD290" s="38">
        <f t="shared" si="172"/>
        <v>7.6437282230098305</v>
      </c>
      <c r="CE290" s="3">
        <v>51</v>
      </c>
      <c r="CF290" s="3">
        <v>45</v>
      </c>
      <c r="CG290" s="3">
        <v>535</v>
      </c>
      <c r="CH290" s="3">
        <v>439</v>
      </c>
      <c r="CI290" s="3">
        <v>231</v>
      </c>
      <c r="CJ290" s="3">
        <v>220</v>
      </c>
      <c r="CK290" s="3">
        <v>271</v>
      </c>
      <c r="CL290" s="3">
        <v>314</v>
      </c>
      <c r="CM290" s="20">
        <f t="shared" si="173"/>
        <v>16.168015579331669</v>
      </c>
      <c r="CN290" s="37">
        <f t="shared" si="174"/>
        <v>1.7842741935483872</v>
      </c>
      <c r="CO290" s="37">
        <f t="shared" si="175"/>
        <v>2.6008064516129035</v>
      </c>
      <c r="CP290" s="37">
        <f t="shared" si="176"/>
        <v>24.586693548387096</v>
      </c>
      <c r="CQ290" s="37">
        <f t="shared" si="177"/>
        <v>30.604838709677423</v>
      </c>
      <c r="CR290" s="37">
        <f t="shared" si="178"/>
        <v>47.600806451612904</v>
      </c>
      <c r="CS290" s="37">
        <f t="shared" si="179"/>
        <v>62.8125</v>
      </c>
      <c r="CT290" s="22">
        <f t="shared" si="180"/>
        <v>22.855421771396927</v>
      </c>
      <c r="CU290" s="35">
        <v>59</v>
      </c>
      <c r="CV290" s="35">
        <v>86</v>
      </c>
      <c r="CW290" s="35">
        <v>754</v>
      </c>
      <c r="CX290" s="35">
        <v>926</v>
      </c>
      <c r="CY290" s="35">
        <v>341</v>
      </c>
      <c r="CZ290" s="35">
        <v>417</v>
      </c>
      <c r="DA290" s="35">
        <v>648</v>
      </c>
      <c r="DB290" s="35">
        <v>420</v>
      </c>
      <c r="DC290">
        <v>16</v>
      </c>
      <c r="DD290">
        <v>13</v>
      </c>
      <c r="DE290" s="35">
        <f t="shared" si="181"/>
        <v>-3</v>
      </c>
      <c r="DF290" s="36">
        <f t="shared" si="182"/>
        <v>0.78397212543690586</v>
      </c>
      <c r="DG290" s="37">
        <f t="shared" si="183"/>
        <v>0.63697735191748606</v>
      </c>
      <c r="DH290" s="37">
        <f t="shared" si="184"/>
        <v>-0.14699477351941986</v>
      </c>
      <c r="DI290" s="2">
        <v>714.4</v>
      </c>
      <c r="DJ290">
        <v>30</v>
      </c>
      <c r="DK290">
        <v>24</v>
      </c>
      <c r="DL290">
        <v>16.399999999999999</v>
      </c>
      <c r="DM290">
        <v>679</v>
      </c>
      <c r="DN290">
        <v>594</v>
      </c>
      <c r="DO290">
        <v>10.7</v>
      </c>
      <c r="DP290">
        <v>498</v>
      </c>
      <c r="DQ290">
        <v>436</v>
      </c>
      <c r="DR290">
        <v>9.1999999999999993</v>
      </c>
      <c r="DS290">
        <v>360</v>
      </c>
      <c r="DT290">
        <v>287</v>
      </c>
      <c r="DU290">
        <v>11.6</v>
      </c>
      <c r="DV290" s="39">
        <v>5.2</v>
      </c>
      <c r="DW290" s="39">
        <v>5.2</v>
      </c>
      <c r="DX290" s="39">
        <v>1.8</v>
      </c>
      <c r="DY290" s="39">
        <v>2</v>
      </c>
      <c r="DZ290" s="39">
        <v>2.2000000000000002</v>
      </c>
      <c r="EA290" s="39">
        <v>11.2</v>
      </c>
    </row>
    <row r="291" spans="1:131" x14ac:dyDescent="0.2">
      <c r="A291" s="12" t="s">
        <v>609</v>
      </c>
      <c r="B291" s="12" t="s">
        <v>1491</v>
      </c>
      <c r="C291" t="s">
        <v>1490</v>
      </c>
      <c r="D291" t="s">
        <v>199</v>
      </c>
      <c r="E291" s="12" t="s">
        <v>178</v>
      </c>
      <c r="F291">
        <v>81</v>
      </c>
      <c r="G291">
        <v>4</v>
      </c>
      <c r="H291">
        <v>15</v>
      </c>
      <c r="I291" s="31">
        <f t="shared" si="148"/>
        <v>19</v>
      </c>
      <c r="J291">
        <v>4</v>
      </c>
      <c r="K291">
        <v>9</v>
      </c>
      <c r="L291" s="16">
        <f t="shared" si="149"/>
        <v>0.74928522133491071</v>
      </c>
      <c r="M291" s="15">
        <v>3</v>
      </c>
      <c r="N291" s="15">
        <v>4</v>
      </c>
      <c r="O291" s="15">
        <v>10</v>
      </c>
      <c r="P291">
        <v>77</v>
      </c>
      <c r="Q291">
        <v>31</v>
      </c>
      <c r="R291">
        <v>74</v>
      </c>
      <c r="S291" s="13">
        <f t="shared" si="150"/>
        <v>5.1948051948051951E-2</v>
      </c>
      <c r="T291" s="13">
        <f t="shared" si="151"/>
        <v>2.197802197802198E-2</v>
      </c>
      <c r="U291" s="2">
        <v>1521.45</v>
      </c>
      <c r="V291" s="2">
        <v>18.7833333333</v>
      </c>
      <c r="W291">
        <v>18.010000000000002</v>
      </c>
      <c r="X291">
        <v>30.78</v>
      </c>
      <c r="Y291" s="32">
        <f t="shared" si="152"/>
        <v>0.36913301906128304</v>
      </c>
      <c r="Z291" s="15">
        <f t="shared" si="153"/>
        <v>50.451612903225801</v>
      </c>
      <c r="AA291">
        <v>133</v>
      </c>
      <c r="AB291">
        <v>161</v>
      </c>
      <c r="AC291">
        <v>142</v>
      </c>
      <c r="AD291" s="13">
        <f t="shared" si="154"/>
        <v>6.4516129032258063E-2</v>
      </c>
      <c r="AE291" s="13">
        <f t="shared" si="155"/>
        <v>0.22580645161290322</v>
      </c>
      <c r="AF291" s="13">
        <f t="shared" si="156"/>
        <v>0.29032258064516125</v>
      </c>
      <c r="AI291" s="17" t="str">
        <f t="shared" si="157"/>
        <v xml:space="preserve"> </v>
      </c>
      <c r="AJ291">
        <v>208</v>
      </c>
      <c r="AK291">
        <v>270</v>
      </c>
      <c r="AL291" s="32">
        <f t="shared" si="158"/>
        <v>0.30006277463904585</v>
      </c>
      <c r="AM291">
        <v>279</v>
      </c>
      <c r="AN291">
        <v>280</v>
      </c>
      <c r="AO291" s="33">
        <f t="shared" si="159"/>
        <v>0.35091023226616447</v>
      </c>
      <c r="AP291">
        <v>247</v>
      </c>
      <c r="AQ291">
        <v>309</v>
      </c>
      <c r="AR291" s="33">
        <f t="shared" si="160"/>
        <v>0.34902699309478968</v>
      </c>
      <c r="AS291" s="33">
        <f t="shared" si="161"/>
        <v>0.46094503375120538</v>
      </c>
      <c r="AT291">
        <v>1</v>
      </c>
      <c r="AU291">
        <v>539</v>
      </c>
      <c r="AV291">
        <v>542</v>
      </c>
      <c r="AW291">
        <v>458</v>
      </c>
      <c r="AX291" s="2">
        <v>29.6</v>
      </c>
      <c r="AY291" s="3">
        <v>1</v>
      </c>
      <c r="AZ291" s="2">
        <v>33.299999999999997</v>
      </c>
      <c r="BA291" s="2">
        <v>27</v>
      </c>
      <c r="BB291" s="21">
        <v>1.4410000000000001</v>
      </c>
      <c r="BC291">
        <v>1</v>
      </c>
      <c r="BD291" s="21">
        <v>0.77700000000000002</v>
      </c>
      <c r="BE291" s="2">
        <v>28.9</v>
      </c>
      <c r="BF291" s="2">
        <v>38.4</v>
      </c>
      <c r="BG291" s="2">
        <v>25.7</v>
      </c>
      <c r="BH291" s="21">
        <v>0.33</v>
      </c>
      <c r="BI291" s="21">
        <v>5.351</v>
      </c>
      <c r="BJ291" t="s">
        <v>3316</v>
      </c>
      <c r="BK291" s="2">
        <v>33.799999999999997</v>
      </c>
      <c r="BL291" t="s">
        <v>2100</v>
      </c>
      <c r="BM291" s="2">
        <v>29</v>
      </c>
      <c r="BN291" t="s">
        <v>2576</v>
      </c>
      <c r="BO291" s="2">
        <v>28.2</v>
      </c>
      <c r="BP291" t="s">
        <v>2387</v>
      </c>
      <c r="BQ291" s="2">
        <v>83.6</v>
      </c>
      <c r="BR291" t="s">
        <v>3278</v>
      </c>
      <c r="BS291" s="2">
        <v>6.9</v>
      </c>
      <c r="BT291" s="32">
        <f t="shared" si="162"/>
        <v>7.9283887468030695E-2</v>
      </c>
      <c r="BU291" s="34">
        <f t="shared" si="163"/>
        <v>0.925974025974026</v>
      </c>
      <c r="BV291" s="35">
        <f t="shared" si="164"/>
        <v>933.90241472082903</v>
      </c>
      <c r="BW291" s="32">
        <f t="shared" si="165"/>
        <v>5.2579134420566997E-3</v>
      </c>
      <c r="BX291" s="36">
        <f t="shared" si="166"/>
        <v>2.4450359854129955</v>
      </c>
      <c r="BY291" s="37">
        <f t="shared" si="167"/>
        <v>2.2478556640087217</v>
      </c>
      <c r="BZ291" s="37">
        <f t="shared" si="168"/>
        <v>30.839002267628427</v>
      </c>
      <c r="CA291" s="37">
        <f t="shared" si="169"/>
        <v>30.365769496258167</v>
      </c>
      <c r="CB291" s="37">
        <f t="shared" si="170"/>
        <v>57.537217785767098</v>
      </c>
      <c r="CC291" s="37">
        <f t="shared" si="171"/>
        <v>57.971014492856497</v>
      </c>
      <c r="CD291" s="38">
        <f t="shared" si="172"/>
        <v>-0.43379670708939955</v>
      </c>
      <c r="CE291" s="3">
        <v>62</v>
      </c>
      <c r="CF291" s="3">
        <v>57</v>
      </c>
      <c r="CG291" s="3">
        <v>720</v>
      </c>
      <c r="CH291" s="3">
        <v>713</v>
      </c>
      <c r="CI291" s="3">
        <v>299</v>
      </c>
      <c r="CJ291" s="3">
        <v>299</v>
      </c>
      <c r="CK291" s="3">
        <v>401</v>
      </c>
      <c r="CL291" s="3">
        <v>378</v>
      </c>
      <c r="CM291" s="20">
        <f t="shared" si="173"/>
        <v>-4.1604775171183288</v>
      </c>
      <c r="CN291" s="37">
        <f t="shared" si="174"/>
        <v>2.1177772964647557</v>
      </c>
      <c r="CO291" s="37">
        <f t="shared" si="175"/>
        <v>1.973383389887613</v>
      </c>
      <c r="CP291" s="37">
        <f t="shared" si="176"/>
        <v>33.114335908358001</v>
      </c>
      <c r="CQ291" s="37">
        <f t="shared" si="177"/>
        <v>28.180877433638962</v>
      </c>
      <c r="CR291" s="37">
        <f t="shared" si="178"/>
        <v>59.899405578417912</v>
      </c>
      <c r="CS291" s="37">
        <f t="shared" si="179"/>
        <v>51.283902485981756</v>
      </c>
      <c r="CT291" s="22">
        <f t="shared" si="180"/>
        <v>-9.0492997995255564</v>
      </c>
      <c r="CU291" s="35">
        <v>88</v>
      </c>
      <c r="CV291" s="35">
        <v>82</v>
      </c>
      <c r="CW291" s="35">
        <v>1288</v>
      </c>
      <c r="CX291" s="35">
        <v>1089</v>
      </c>
      <c r="CY291" s="35">
        <v>490</v>
      </c>
      <c r="CZ291" s="35">
        <v>449</v>
      </c>
      <c r="DA291" s="35">
        <v>511</v>
      </c>
      <c r="DB291" s="35">
        <v>623</v>
      </c>
      <c r="DC291">
        <v>5</v>
      </c>
      <c r="DD291">
        <v>0</v>
      </c>
      <c r="DE291" s="35">
        <f t="shared" si="181"/>
        <v>-5</v>
      </c>
      <c r="DF291" s="36">
        <f t="shared" si="182"/>
        <v>0.19718032140427383</v>
      </c>
      <c r="DG291" s="37">
        <f t="shared" si="183"/>
        <v>0</v>
      </c>
      <c r="DH291" s="37">
        <f t="shared" si="184"/>
        <v>-0.19718032140427383</v>
      </c>
      <c r="DI291" s="2">
        <v>888.8</v>
      </c>
      <c r="DJ291">
        <v>36</v>
      </c>
      <c r="DK291">
        <v>31</v>
      </c>
      <c r="DL291">
        <v>6.6</v>
      </c>
      <c r="DM291">
        <v>881</v>
      </c>
      <c r="DN291">
        <v>847</v>
      </c>
      <c r="DO291">
        <v>-3.5</v>
      </c>
      <c r="DP291">
        <v>655</v>
      </c>
      <c r="DQ291">
        <v>611</v>
      </c>
      <c r="DR291">
        <v>-2.7</v>
      </c>
      <c r="DS291">
        <v>482</v>
      </c>
      <c r="DT291">
        <v>431</v>
      </c>
      <c r="DU291">
        <v>-2.2000000000000002</v>
      </c>
      <c r="DV291" s="39">
        <v>-1.7000000000000002</v>
      </c>
      <c r="DW291" s="39">
        <v>-1.7000000000000002</v>
      </c>
      <c r="DX291" s="39">
        <v>2.6</v>
      </c>
      <c r="DY291" s="39">
        <v>1.7000000000000002</v>
      </c>
      <c r="DZ291" s="39">
        <v>-3.4</v>
      </c>
      <c r="EA291" s="39">
        <v>-0.8</v>
      </c>
    </row>
    <row r="292" spans="1:131" x14ac:dyDescent="0.2">
      <c r="A292" s="12" t="s">
        <v>1496</v>
      </c>
      <c r="B292" s="12" t="s">
        <v>1497</v>
      </c>
      <c r="C292" t="s">
        <v>1495</v>
      </c>
      <c r="D292" t="s">
        <v>139</v>
      </c>
      <c r="E292" s="12" t="s">
        <v>140</v>
      </c>
      <c r="F292">
        <v>70</v>
      </c>
      <c r="G292">
        <v>7</v>
      </c>
      <c r="H292">
        <v>13</v>
      </c>
      <c r="I292" s="31">
        <f t="shared" si="148"/>
        <v>20</v>
      </c>
      <c r="J292">
        <v>8</v>
      </c>
      <c r="K292">
        <v>4</v>
      </c>
      <c r="L292" s="16">
        <f t="shared" si="149"/>
        <v>1.3043241970253689</v>
      </c>
      <c r="M292" s="15">
        <v>7</v>
      </c>
      <c r="N292" s="15">
        <v>9</v>
      </c>
      <c r="O292" s="15">
        <v>4</v>
      </c>
      <c r="P292">
        <v>100</v>
      </c>
      <c r="Q292">
        <v>40</v>
      </c>
      <c r="R292">
        <v>29</v>
      </c>
      <c r="S292" s="13">
        <f t="shared" si="150"/>
        <v>7.0000000000000007E-2</v>
      </c>
      <c r="T292" s="13">
        <f t="shared" si="151"/>
        <v>4.142011834319527E-2</v>
      </c>
      <c r="U292" s="2">
        <v>920.01666666669996</v>
      </c>
      <c r="V292" s="2">
        <v>13.1333333333</v>
      </c>
      <c r="W292">
        <v>12.87</v>
      </c>
      <c r="X292">
        <v>35.49</v>
      </c>
      <c r="Y292" s="32">
        <f t="shared" si="152"/>
        <v>0.2661290322580645</v>
      </c>
      <c r="Z292" s="15">
        <f t="shared" si="153"/>
        <v>105.25</v>
      </c>
      <c r="AA292">
        <v>33</v>
      </c>
      <c r="AB292">
        <v>156</v>
      </c>
      <c r="AC292">
        <v>113</v>
      </c>
      <c r="AD292" s="13">
        <f t="shared" si="154"/>
        <v>0.21875</v>
      </c>
      <c r="AE292" s="13">
        <f t="shared" si="155"/>
        <v>0.40625</v>
      </c>
      <c r="AF292" s="13">
        <f t="shared" si="156"/>
        <v>0.625</v>
      </c>
      <c r="AG292">
        <v>78</v>
      </c>
      <c r="AH292">
        <v>104</v>
      </c>
      <c r="AI292" s="17">
        <f t="shared" si="157"/>
        <v>0.42857142857142855</v>
      </c>
      <c r="AJ292">
        <v>115</v>
      </c>
      <c r="AK292">
        <v>135</v>
      </c>
      <c r="AL292" s="32">
        <f t="shared" si="158"/>
        <v>0.29904306220095694</v>
      </c>
      <c r="AM292">
        <v>120</v>
      </c>
      <c r="AN292">
        <v>157</v>
      </c>
      <c r="AO292" s="33">
        <f t="shared" si="159"/>
        <v>0.33133971291866027</v>
      </c>
      <c r="AP292">
        <v>123</v>
      </c>
      <c r="AQ292">
        <v>186</v>
      </c>
      <c r="AR292" s="33">
        <f t="shared" si="160"/>
        <v>0.36961722488038279</v>
      </c>
      <c r="AS292" s="33">
        <f t="shared" si="161"/>
        <v>0.47438330170777987</v>
      </c>
      <c r="AT292">
        <v>12</v>
      </c>
      <c r="AU292">
        <v>321</v>
      </c>
      <c r="AV292">
        <v>343</v>
      </c>
      <c r="AW292">
        <v>268</v>
      </c>
      <c r="AX292" s="2">
        <v>28.5</v>
      </c>
      <c r="AY292" s="3">
        <v>5</v>
      </c>
      <c r="AZ292" s="2">
        <v>32.9</v>
      </c>
      <c r="BA292" s="2">
        <v>25.6</v>
      </c>
      <c r="BB292" s="21">
        <v>0.183</v>
      </c>
      <c r="BC292">
        <v>8</v>
      </c>
      <c r="BD292" s="21">
        <v>0.65200000000000002</v>
      </c>
      <c r="BE292" s="2">
        <v>29.3</v>
      </c>
      <c r="BF292" s="2">
        <v>33</v>
      </c>
      <c r="BG292" s="2">
        <v>25.7</v>
      </c>
      <c r="BH292" s="21">
        <v>0.34300000000000003</v>
      </c>
      <c r="BI292" s="21">
        <v>-13.525</v>
      </c>
      <c r="BJ292" t="s">
        <v>1338</v>
      </c>
      <c r="BK292" s="2">
        <v>45.1</v>
      </c>
      <c r="BL292" t="s">
        <v>1238</v>
      </c>
      <c r="BM292" s="2">
        <v>40.6</v>
      </c>
      <c r="BN292" t="s">
        <v>2542</v>
      </c>
      <c r="BO292" s="2">
        <v>28.3</v>
      </c>
      <c r="BP292" t="s">
        <v>1185</v>
      </c>
      <c r="BQ292" s="2">
        <v>35.200000000000003</v>
      </c>
      <c r="BR292" t="s">
        <v>2371</v>
      </c>
      <c r="BS292" s="2">
        <v>30.1</v>
      </c>
      <c r="BT292" s="32">
        <f t="shared" si="162"/>
        <v>7.6009501187648459E-2</v>
      </c>
      <c r="BU292" s="34">
        <f t="shared" si="163"/>
        <v>0.91386554621848737</v>
      </c>
      <c r="BV292" s="35">
        <f t="shared" si="164"/>
        <v>921.46649633725224</v>
      </c>
      <c r="BW292" s="32">
        <f t="shared" si="165"/>
        <v>-1.0124952593864173E-2</v>
      </c>
      <c r="BX292" s="36">
        <f t="shared" si="166"/>
        <v>2.0884699057340899</v>
      </c>
      <c r="BY292" s="37">
        <f t="shared" si="167"/>
        <v>2.6758520667218022</v>
      </c>
      <c r="BZ292" s="37">
        <f t="shared" si="168"/>
        <v>27.476432197314118</v>
      </c>
      <c r="CA292" s="37">
        <f t="shared" si="169"/>
        <v>31.065989847794587</v>
      </c>
      <c r="CB292" s="37">
        <f t="shared" si="170"/>
        <v>48.491660623763394</v>
      </c>
      <c r="CC292" s="37">
        <f t="shared" si="171"/>
        <v>59.260333575204797</v>
      </c>
      <c r="CD292" s="38">
        <f t="shared" si="172"/>
        <v>-10.768672951441403</v>
      </c>
      <c r="CE292" s="3">
        <v>32</v>
      </c>
      <c r="CF292" s="3">
        <v>41</v>
      </c>
      <c r="CG292" s="3">
        <v>389</v>
      </c>
      <c r="CH292" s="3">
        <v>435</v>
      </c>
      <c r="CI292" s="3">
        <v>146</v>
      </c>
      <c r="CJ292" s="3">
        <v>185</v>
      </c>
      <c r="CK292" s="3">
        <v>247</v>
      </c>
      <c r="CL292" s="3">
        <v>176</v>
      </c>
      <c r="CM292" s="20">
        <f t="shared" si="173"/>
        <v>3.9331278075718838</v>
      </c>
      <c r="CN292" s="37">
        <f t="shared" si="174"/>
        <v>1.5940103852191763</v>
      </c>
      <c r="CO292" s="37">
        <f t="shared" si="175"/>
        <v>2.7291389928752565</v>
      </c>
      <c r="CP292" s="37">
        <f t="shared" si="176"/>
        <v>25.50416616350682</v>
      </c>
      <c r="CQ292" s="37">
        <f t="shared" si="177"/>
        <v>33.739886487139231</v>
      </c>
      <c r="CR292" s="37">
        <f t="shared" si="178"/>
        <v>46.612727931409246</v>
      </c>
      <c r="CS292" s="37">
        <f t="shared" si="179"/>
        <v>62.045646661031277</v>
      </c>
      <c r="CT292" s="22">
        <f t="shared" si="180"/>
        <v>4.6642457781806286</v>
      </c>
      <c r="CU292" s="35">
        <v>66</v>
      </c>
      <c r="CV292" s="35">
        <v>113</v>
      </c>
      <c r="CW292" s="35">
        <v>990</v>
      </c>
      <c r="CX292" s="35">
        <v>1284</v>
      </c>
      <c r="CY292" s="35">
        <v>381</v>
      </c>
      <c r="CZ292" s="35">
        <v>551</v>
      </c>
      <c r="DA292" s="35">
        <v>621</v>
      </c>
      <c r="DB292" s="35">
        <v>493</v>
      </c>
      <c r="DC292">
        <v>6</v>
      </c>
      <c r="DD292">
        <v>16</v>
      </c>
      <c r="DE292" s="35">
        <f t="shared" si="181"/>
        <v>10</v>
      </c>
      <c r="DF292" s="36">
        <f t="shared" si="182"/>
        <v>0.39158810732514182</v>
      </c>
      <c r="DG292" s="37">
        <f t="shared" si="183"/>
        <v>1.0442349528670449</v>
      </c>
      <c r="DH292" s="37">
        <f t="shared" si="184"/>
        <v>0.65264684554190311</v>
      </c>
      <c r="DI292" s="2">
        <v>588.20000000000005</v>
      </c>
      <c r="DJ292">
        <v>18</v>
      </c>
      <c r="DK292">
        <v>29</v>
      </c>
      <c r="DL292">
        <v>3.4</v>
      </c>
      <c r="DM292">
        <v>474</v>
      </c>
      <c r="DN292">
        <v>616</v>
      </c>
      <c r="DO292">
        <v>2.5</v>
      </c>
      <c r="DP292">
        <v>363</v>
      </c>
      <c r="DQ292">
        <v>444</v>
      </c>
      <c r="DR292">
        <v>4.2</v>
      </c>
      <c r="DS292">
        <v>263</v>
      </c>
      <c r="DT292">
        <v>317</v>
      </c>
      <c r="DU292">
        <v>3.8</v>
      </c>
      <c r="DV292" s="39">
        <v>0.30000000000000004</v>
      </c>
      <c r="DW292" s="39">
        <v>0.30000000000000004</v>
      </c>
      <c r="DX292" s="39">
        <v>0.1</v>
      </c>
      <c r="DY292" s="39">
        <v>-0.2</v>
      </c>
      <c r="DZ292" s="39">
        <v>7.1</v>
      </c>
      <c r="EA292" s="39">
        <v>7.2</v>
      </c>
    </row>
    <row r="293" spans="1:131" x14ac:dyDescent="0.2">
      <c r="A293" s="12" t="s">
        <v>1502</v>
      </c>
      <c r="B293" s="12" t="s">
        <v>1503</v>
      </c>
      <c r="C293" t="s">
        <v>1501</v>
      </c>
      <c r="D293" t="s">
        <v>162</v>
      </c>
      <c r="E293" s="12" t="s">
        <v>132</v>
      </c>
      <c r="F293">
        <v>82</v>
      </c>
      <c r="G293">
        <v>21</v>
      </c>
      <c r="H293">
        <v>28</v>
      </c>
      <c r="I293" s="31">
        <f t="shared" si="148"/>
        <v>49</v>
      </c>
      <c r="J293">
        <v>14</v>
      </c>
      <c r="K293">
        <v>12</v>
      </c>
      <c r="L293" s="16">
        <f t="shared" si="149"/>
        <v>2.2788342290203154</v>
      </c>
      <c r="M293" s="15">
        <v>19</v>
      </c>
      <c r="N293" s="15">
        <v>15</v>
      </c>
      <c r="O293" s="15">
        <v>12</v>
      </c>
      <c r="P293">
        <v>145</v>
      </c>
      <c r="Q293">
        <v>54</v>
      </c>
      <c r="R293">
        <v>85</v>
      </c>
      <c r="S293" s="13">
        <f t="shared" si="150"/>
        <v>0.14482758620689656</v>
      </c>
      <c r="T293" s="13">
        <f t="shared" si="151"/>
        <v>7.3943661971830985E-2</v>
      </c>
      <c r="U293" s="2">
        <v>1290.1333333333</v>
      </c>
      <c r="V293" s="2">
        <v>15.733333333299999</v>
      </c>
      <c r="W293">
        <v>15.04</v>
      </c>
      <c r="X293">
        <v>31.51</v>
      </c>
      <c r="Y293" s="32">
        <f t="shared" si="152"/>
        <v>0.323093447905478</v>
      </c>
      <c r="Z293" s="15">
        <f t="shared" si="153"/>
        <v>142.95774647887325</v>
      </c>
      <c r="AA293">
        <v>42</v>
      </c>
      <c r="AB293">
        <v>79</v>
      </c>
      <c r="AC293">
        <v>53</v>
      </c>
      <c r="AD293" s="13">
        <f t="shared" si="154"/>
        <v>0.29577464788732394</v>
      </c>
      <c r="AE293" s="13">
        <f t="shared" si="155"/>
        <v>0.38028169014084506</v>
      </c>
      <c r="AF293" s="13">
        <f t="shared" si="156"/>
        <v>0.676056338028169</v>
      </c>
      <c r="AG293">
        <v>675</v>
      </c>
      <c r="AH293">
        <v>612</v>
      </c>
      <c r="AI293" s="17">
        <f t="shared" si="157"/>
        <v>0.52447552447552448</v>
      </c>
      <c r="AJ293">
        <v>257</v>
      </c>
      <c r="AK293">
        <v>235</v>
      </c>
      <c r="AL293" s="32">
        <f t="shared" si="158"/>
        <v>0.37386018237082069</v>
      </c>
      <c r="AM293">
        <v>222</v>
      </c>
      <c r="AN293">
        <v>171</v>
      </c>
      <c r="AO293" s="33">
        <f t="shared" si="159"/>
        <v>0.29863221884498481</v>
      </c>
      <c r="AP293">
        <v>211</v>
      </c>
      <c r="AQ293">
        <v>220</v>
      </c>
      <c r="AR293" s="33">
        <f t="shared" si="160"/>
        <v>0.32750759878419455</v>
      </c>
      <c r="AS293" s="33">
        <f t="shared" si="161"/>
        <v>0.55593220338983051</v>
      </c>
      <c r="AT293">
        <v>8</v>
      </c>
      <c r="AU293">
        <v>496</v>
      </c>
      <c r="AV293">
        <v>462</v>
      </c>
      <c r="AW293">
        <v>445</v>
      </c>
      <c r="AX293" s="2">
        <v>29.5</v>
      </c>
      <c r="AY293" s="3">
        <v>1</v>
      </c>
      <c r="AZ293" s="2">
        <v>34.200000000000003</v>
      </c>
      <c r="BA293" s="2">
        <v>26.4</v>
      </c>
      <c r="BB293" s="21">
        <v>0.67300000000000004</v>
      </c>
      <c r="BC293">
        <v>4</v>
      </c>
      <c r="BD293" s="21">
        <v>0.36499999999999999</v>
      </c>
      <c r="BE293" s="2">
        <v>29.6</v>
      </c>
      <c r="BF293" s="2">
        <v>32.799999999999997</v>
      </c>
      <c r="BG293" s="2">
        <v>26.4</v>
      </c>
      <c r="BH293" s="21">
        <v>5.7729999999999997</v>
      </c>
      <c r="BI293" s="21">
        <v>4.3470000000000004</v>
      </c>
      <c r="BJ293" t="s">
        <v>3591</v>
      </c>
      <c r="BK293" s="2">
        <v>75.7</v>
      </c>
      <c r="BL293" t="s">
        <v>1717</v>
      </c>
      <c r="BM293" s="2">
        <v>54.5</v>
      </c>
      <c r="BN293" t="s">
        <v>2915</v>
      </c>
      <c r="BO293" s="2">
        <v>22.8</v>
      </c>
      <c r="BP293" t="s">
        <v>877</v>
      </c>
      <c r="BQ293" s="2">
        <v>41.8</v>
      </c>
      <c r="BR293" t="s">
        <v>3358</v>
      </c>
      <c r="BS293" s="2">
        <v>36.4</v>
      </c>
      <c r="BT293" s="32">
        <f t="shared" si="162"/>
        <v>9.7931034482758625E-2</v>
      </c>
      <c r="BU293" s="34">
        <f t="shared" si="163"/>
        <v>0.91035548686244205</v>
      </c>
      <c r="BV293" s="35">
        <f t="shared" si="164"/>
        <v>920.14859031071785</v>
      </c>
      <c r="BW293" s="32">
        <f t="shared" si="165"/>
        <v>8.2865213452006786E-3</v>
      </c>
      <c r="BX293" s="36">
        <f t="shared" si="166"/>
        <v>3.3019842910363471</v>
      </c>
      <c r="BY293" s="37">
        <f t="shared" si="167"/>
        <v>2.6973956180296916</v>
      </c>
      <c r="BZ293" s="37">
        <f t="shared" si="168"/>
        <v>33.717445225371151</v>
      </c>
      <c r="CA293" s="37">
        <f t="shared" si="169"/>
        <v>30.089913187331216</v>
      </c>
      <c r="CB293" s="37">
        <f t="shared" si="170"/>
        <v>65.52811078972131</v>
      </c>
      <c r="CC293" s="37">
        <f t="shared" si="171"/>
        <v>55.389623811609702</v>
      </c>
      <c r="CD293" s="38">
        <f t="shared" si="172"/>
        <v>10.138486978111608</v>
      </c>
      <c r="CE293" s="3">
        <v>71</v>
      </c>
      <c r="CF293" s="3">
        <v>58</v>
      </c>
      <c r="CG293" s="3">
        <v>654</v>
      </c>
      <c r="CH293" s="3">
        <v>589</v>
      </c>
      <c r="CI293" s="3">
        <v>280</v>
      </c>
      <c r="CJ293" s="3">
        <v>221</v>
      </c>
      <c r="CK293" s="3">
        <v>323</v>
      </c>
      <c r="CL293" s="3">
        <v>404</v>
      </c>
      <c r="CM293" s="20">
        <f t="shared" si="173"/>
        <v>4.7241140967556765</v>
      </c>
      <c r="CN293" s="37">
        <f t="shared" si="174"/>
        <v>2.1595931605142775</v>
      </c>
      <c r="CO293" s="37">
        <f t="shared" si="175"/>
        <v>2.5543575016835534</v>
      </c>
      <c r="CP293" s="37">
        <f t="shared" si="176"/>
        <v>26.960082358678235</v>
      </c>
      <c r="CQ293" s="37">
        <f t="shared" si="177"/>
        <v>31.465040134374682</v>
      </c>
      <c r="CR293" s="37">
        <f t="shared" si="178"/>
        <v>52.851978853016071</v>
      </c>
      <c r="CS293" s="37">
        <f t="shared" si="179"/>
        <v>57.380158060546009</v>
      </c>
      <c r="CT293" s="22">
        <f t="shared" si="180"/>
        <v>14.666666185641546</v>
      </c>
      <c r="CU293" s="35">
        <v>93</v>
      </c>
      <c r="CV293" s="35">
        <v>110</v>
      </c>
      <c r="CW293" s="35">
        <v>1068</v>
      </c>
      <c r="CX293" s="35">
        <v>1245</v>
      </c>
      <c r="CY293" s="35">
        <v>495</v>
      </c>
      <c r="CZ293" s="35">
        <v>487</v>
      </c>
      <c r="DA293" s="35">
        <v>629</v>
      </c>
      <c r="DB293" s="35">
        <v>620</v>
      </c>
      <c r="DC293">
        <v>15</v>
      </c>
      <c r="DD293">
        <v>24</v>
      </c>
      <c r="DE293" s="35">
        <f t="shared" si="181"/>
        <v>9</v>
      </c>
      <c r="DF293" s="36">
        <f t="shared" si="182"/>
        <v>0.69760231500767889</v>
      </c>
      <c r="DG293" s="37">
        <f t="shared" si="183"/>
        <v>1.1161637040122863</v>
      </c>
      <c r="DH293" s="37">
        <f t="shared" si="184"/>
        <v>0.41856138900460738</v>
      </c>
      <c r="DI293" s="2">
        <v>707.4</v>
      </c>
      <c r="DJ293">
        <v>31</v>
      </c>
      <c r="DK293">
        <v>31</v>
      </c>
      <c r="DL293">
        <v>7.6</v>
      </c>
      <c r="DM293">
        <v>757</v>
      </c>
      <c r="DN293">
        <v>672</v>
      </c>
      <c r="DO293">
        <v>5.6</v>
      </c>
      <c r="DP293">
        <v>534</v>
      </c>
      <c r="DQ293">
        <v>496</v>
      </c>
      <c r="DR293">
        <v>5.5</v>
      </c>
      <c r="DS293">
        <v>376</v>
      </c>
      <c r="DT293">
        <v>373</v>
      </c>
      <c r="DU293">
        <v>5</v>
      </c>
      <c r="DV293" s="39">
        <v>0.4</v>
      </c>
      <c r="DW293" s="39">
        <v>0.4</v>
      </c>
      <c r="DX293" s="39">
        <v>-1.3</v>
      </c>
      <c r="DY293" s="39">
        <v>1.3</v>
      </c>
      <c r="DZ293" s="39">
        <v>1.1000000000000001</v>
      </c>
      <c r="EA293" s="39">
        <v>1.4</v>
      </c>
    </row>
    <row r="294" spans="1:131" x14ac:dyDescent="0.2">
      <c r="A294" s="12" t="s">
        <v>1506</v>
      </c>
      <c r="B294" s="12" t="s">
        <v>1507</v>
      </c>
      <c r="C294" t="s">
        <v>1505</v>
      </c>
      <c r="D294" t="s">
        <v>147</v>
      </c>
      <c r="E294" s="12" t="s">
        <v>156</v>
      </c>
      <c r="F294">
        <v>67</v>
      </c>
      <c r="G294">
        <v>4</v>
      </c>
      <c r="H294">
        <v>9</v>
      </c>
      <c r="I294" s="31">
        <f t="shared" si="148"/>
        <v>13</v>
      </c>
      <c r="J294">
        <v>5</v>
      </c>
      <c r="K294">
        <v>4</v>
      </c>
      <c r="L294" s="16">
        <f t="shared" si="149"/>
        <v>1.1498771498772065</v>
      </c>
      <c r="M294" s="15">
        <v>4</v>
      </c>
      <c r="N294" s="15">
        <v>5</v>
      </c>
      <c r="O294" s="15">
        <v>4</v>
      </c>
      <c r="P294">
        <v>51</v>
      </c>
      <c r="Q294">
        <v>13</v>
      </c>
      <c r="R294">
        <v>22</v>
      </c>
      <c r="S294" s="13">
        <f t="shared" si="150"/>
        <v>7.8431372549019607E-2</v>
      </c>
      <c r="T294" s="13">
        <f t="shared" si="151"/>
        <v>4.6511627906976744E-2</v>
      </c>
      <c r="U294" s="2">
        <v>678.33333333329995</v>
      </c>
      <c r="V294" s="2">
        <v>10.1166666667</v>
      </c>
      <c r="W294">
        <v>10.1</v>
      </c>
      <c r="X294">
        <v>38.090000000000003</v>
      </c>
      <c r="Y294" s="32">
        <f t="shared" si="152"/>
        <v>0.20958705125544716</v>
      </c>
      <c r="Z294" s="15">
        <f t="shared" si="153"/>
        <v>79.666666666666671</v>
      </c>
      <c r="AA294">
        <v>43</v>
      </c>
      <c r="AB294">
        <v>238</v>
      </c>
      <c r="AC294">
        <v>89</v>
      </c>
      <c r="AD294" s="13">
        <f t="shared" si="154"/>
        <v>0.26666666666666666</v>
      </c>
      <c r="AE294" s="13">
        <f t="shared" si="155"/>
        <v>0.6</v>
      </c>
      <c r="AF294" s="13">
        <f t="shared" si="156"/>
        <v>0.8666666666666667</v>
      </c>
      <c r="AG294">
        <v>3</v>
      </c>
      <c r="AH294">
        <v>5</v>
      </c>
      <c r="AI294" s="17">
        <f t="shared" si="157"/>
        <v>0.375</v>
      </c>
      <c r="AJ294">
        <v>69</v>
      </c>
      <c r="AK294">
        <v>53</v>
      </c>
      <c r="AL294" s="32">
        <f t="shared" si="158"/>
        <v>0.21708185053380782</v>
      </c>
      <c r="AM294">
        <v>99</v>
      </c>
      <c r="AN294">
        <v>100</v>
      </c>
      <c r="AO294" s="33">
        <f t="shared" si="159"/>
        <v>0.35409252669039148</v>
      </c>
      <c r="AP294">
        <v>121</v>
      </c>
      <c r="AQ294">
        <v>120</v>
      </c>
      <c r="AR294" s="33">
        <f t="shared" si="160"/>
        <v>0.42882562277580072</v>
      </c>
      <c r="AS294" s="33">
        <f t="shared" si="161"/>
        <v>0.38006230529595014</v>
      </c>
      <c r="AT294">
        <v>2</v>
      </c>
      <c r="AU294">
        <v>212</v>
      </c>
      <c r="AV294">
        <v>209</v>
      </c>
      <c r="AW294">
        <v>193</v>
      </c>
      <c r="AX294" s="2">
        <v>27.7</v>
      </c>
      <c r="AY294" s="3">
        <v>14</v>
      </c>
      <c r="AZ294" s="2">
        <v>32.200000000000003</v>
      </c>
      <c r="BA294" s="2">
        <v>24.7</v>
      </c>
      <c r="BB294" s="21">
        <v>-6.4000000000000001E-2</v>
      </c>
      <c r="BC294">
        <v>13</v>
      </c>
      <c r="BD294" s="21">
        <v>-0.48399999999999999</v>
      </c>
      <c r="BE294" s="2">
        <v>27.8</v>
      </c>
      <c r="BF294" s="2">
        <v>32.299999999999997</v>
      </c>
      <c r="BG294" s="2">
        <v>23.2</v>
      </c>
      <c r="BH294" s="21">
        <v>-5.1050000000000004</v>
      </c>
      <c r="BI294" s="21">
        <v>-6.9390000000000001</v>
      </c>
      <c r="BJ294" t="s">
        <v>146</v>
      </c>
      <c r="BK294" s="2">
        <v>47.3</v>
      </c>
      <c r="BL294" t="s">
        <v>3393</v>
      </c>
      <c r="BM294" s="2">
        <v>39.799999999999997</v>
      </c>
      <c r="BN294" t="s">
        <v>3575</v>
      </c>
      <c r="BO294" s="2">
        <v>18.8</v>
      </c>
      <c r="BP294" t="s">
        <v>2695</v>
      </c>
      <c r="BQ294" s="2">
        <v>37.1</v>
      </c>
      <c r="BR294" t="s">
        <v>2634</v>
      </c>
      <c r="BS294" s="2">
        <v>34.1</v>
      </c>
      <c r="BT294" s="32">
        <f t="shared" si="162"/>
        <v>6.2761506276150625E-2</v>
      </c>
      <c r="BU294" s="34">
        <f t="shared" si="163"/>
        <v>0.9273927392739274</v>
      </c>
      <c r="BV294" s="35">
        <f t="shared" si="164"/>
        <v>933.66888990154246</v>
      </c>
      <c r="BW294" s="32">
        <f t="shared" si="165"/>
        <v>-9.8457544499219729E-3</v>
      </c>
      <c r="BX294" s="36">
        <f t="shared" si="166"/>
        <v>1.3277926676294494</v>
      </c>
      <c r="BY294" s="37">
        <f t="shared" si="167"/>
        <v>1.9474292458565259</v>
      </c>
      <c r="BZ294" s="37">
        <f t="shared" si="168"/>
        <v>21.156163170895894</v>
      </c>
      <c r="CA294" s="37">
        <f t="shared" si="169"/>
        <v>26.82141188611488</v>
      </c>
      <c r="CB294" s="37">
        <f t="shared" si="170"/>
        <v>38.594506872429328</v>
      </c>
      <c r="CC294" s="37">
        <f t="shared" si="171"/>
        <v>58.157318842169886</v>
      </c>
      <c r="CD294" s="38">
        <f t="shared" si="172"/>
        <v>-19.562811969740558</v>
      </c>
      <c r="CE294" s="3">
        <v>15</v>
      </c>
      <c r="CF294" s="3">
        <v>22</v>
      </c>
      <c r="CG294" s="3">
        <v>224</v>
      </c>
      <c r="CH294" s="3">
        <v>281</v>
      </c>
      <c r="CI294" s="3">
        <v>90</v>
      </c>
      <c r="CJ294" s="3">
        <v>148</v>
      </c>
      <c r="CK294" s="3">
        <v>206</v>
      </c>
      <c r="CL294" s="3">
        <v>107</v>
      </c>
      <c r="CM294" s="20">
        <f t="shared" si="173"/>
        <v>-10.319307296843359</v>
      </c>
      <c r="CN294" s="37">
        <f t="shared" si="174"/>
        <v>2.7507513626407212</v>
      </c>
      <c r="CO294" s="37">
        <f t="shared" si="175"/>
        <v>2.4216016269401219</v>
      </c>
      <c r="CP294" s="37">
        <f t="shared" si="176"/>
        <v>30.140711512012007</v>
      </c>
      <c r="CQ294" s="37">
        <f t="shared" si="177"/>
        <v>27.5310243218144</v>
      </c>
      <c r="CR294" s="37">
        <f t="shared" si="178"/>
        <v>54.333217086006037</v>
      </c>
      <c r="CS294" s="37">
        <f t="shared" si="179"/>
        <v>52.428850758023998</v>
      </c>
      <c r="CT294" s="22">
        <f t="shared" si="180"/>
        <v>-21.467178297722597</v>
      </c>
      <c r="CU294" s="35">
        <v>117</v>
      </c>
      <c r="CV294" s="35">
        <v>103</v>
      </c>
      <c r="CW294" s="35">
        <v>1165</v>
      </c>
      <c r="CX294" s="35">
        <v>1068</v>
      </c>
      <c r="CY294" s="35">
        <v>438</v>
      </c>
      <c r="CZ294" s="35">
        <v>502</v>
      </c>
      <c r="DA294" s="35">
        <v>557</v>
      </c>
      <c r="DB294" s="35">
        <v>591</v>
      </c>
      <c r="DC294">
        <v>23</v>
      </c>
      <c r="DD294">
        <v>24</v>
      </c>
      <c r="DE294" s="35">
        <f t="shared" si="181"/>
        <v>1</v>
      </c>
      <c r="DF294" s="36">
        <f t="shared" si="182"/>
        <v>2.0359487570318224</v>
      </c>
      <c r="DG294" s="37">
        <f t="shared" si="183"/>
        <v>2.124468268207119</v>
      </c>
      <c r="DH294" s="37">
        <f t="shared" si="184"/>
        <v>8.851951117529662E-2</v>
      </c>
      <c r="DI294" s="2">
        <v>415.8</v>
      </c>
      <c r="DJ294">
        <v>9</v>
      </c>
      <c r="DK294">
        <v>14</v>
      </c>
      <c r="DL294">
        <v>-15.9</v>
      </c>
      <c r="DM294">
        <v>269</v>
      </c>
      <c r="DN294">
        <v>405</v>
      </c>
      <c r="DO294">
        <v>-11.8</v>
      </c>
      <c r="DP294">
        <v>205</v>
      </c>
      <c r="DQ294">
        <v>266</v>
      </c>
      <c r="DR294">
        <v>-7.7</v>
      </c>
      <c r="DS294">
        <v>152</v>
      </c>
      <c r="DT294">
        <v>179</v>
      </c>
      <c r="DU294">
        <v>-6</v>
      </c>
      <c r="DV294" s="39">
        <v>-4.9000000000000004</v>
      </c>
      <c r="DW294" s="39">
        <v>-4.9000000000000004</v>
      </c>
      <c r="DX294" s="39">
        <v>1.3</v>
      </c>
      <c r="DY294" s="39">
        <v>-0.9</v>
      </c>
      <c r="DZ294" s="39">
        <v>-0.5</v>
      </c>
      <c r="EA294" s="39">
        <v>-5.0999999999999996</v>
      </c>
    </row>
    <row r="295" spans="1:131" x14ac:dyDescent="0.2">
      <c r="A295" s="12" t="s">
        <v>1263</v>
      </c>
      <c r="B295" s="12" t="s">
        <v>1511</v>
      </c>
      <c r="C295" t="s">
        <v>1510</v>
      </c>
      <c r="D295" s="12" t="s">
        <v>112</v>
      </c>
      <c r="E295" s="12" t="s">
        <v>178</v>
      </c>
      <c r="F295">
        <v>56</v>
      </c>
      <c r="G295">
        <v>1</v>
      </c>
      <c r="H295">
        <v>5</v>
      </c>
      <c r="I295" s="31">
        <f t="shared" si="148"/>
        <v>6</v>
      </c>
      <c r="J295">
        <v>1</v>
      </c>
      <c r="K295">
        <v>3</v>
      </c>
      <c r="L295" s="16">
        <f t="shared" si="149"/>
        <v>0.43558925546501431</v>
      </c>
      <c r="M295" s="15">
        <v>1</v>
      </c>
      <c r="N295" s="15">
        <v>1</v>
      </c>
      <c r="O295" s="15">
        <v>4</v>
      </c>
      <c r="P295">
        <v>40</v>
      </c>
      <c r="Q295">
        <v>8</v>
      </c>
      <c r="R295">
        <v>29</v>
      </c>
      <c r="S295" s="13">
        <f t="shared" si="150"/>
        <v>2.5000000000000001E-2</v>
      </c>
      <c r="T295" s="13">
        <f t="shared" si="151"/>
        <v>1.2987012987012988E-2</v>
      </c>
      <c r="U295" s="2">
        <v>826.46666666670001</v>
      </c>
      <c r="V295" s="2">
        <v>14.75</v>
      </c>
      <c r="W295">
        <v>14.68</v>
      </c>
      <c r="X295">
        <v>34.31</v>
      </c>
      <c r="Y295" s="32">
        <f t="shared" si="152"/>
        <v>0.29965299040620536</v>
      </c>
      <c r="Z295" s="15">
        <f t="shared" si="153"/>
        <v>19.263157894736842</v>
      </c>
      <c r="AA295">
        <v>66</v>
      </c>
      <c r="AB295">
        <v>141</v>
      </c>
      <c r="AC295">
        <v>43</v>
      </c>
      <c r="AD295" s="13">
        <f t="shared" si="154"/>
        <v>5.2631578947368418E-2</v>
      </c>
      <c r="AE295" s="13">
        <f t="shared" si="155"/>
        <v>0.26315789473684209</v>
      </c>
      <c r="AF295" s="13">
        <f t="shared" si="156"/>
        <v>0.31578947368421051</v>
      </c>
      <c r="AI295" s="17" t="str">
        <f t="shared" si="157"/>
        <v xml:space="preserve"> </v>
      </c>
      <c r="AJ295">
        <v>104</v>
      </c>
      <c r="AK295">
        <v>105</v>
      </c>
      <c r="AL295" s="32">
        <f t="shared" si="158"/>
        <v>0.25612745098039214</v>
      </c>
      <c r="AM295">
        <v>161</v>
      </c>
      <c r="AN295">
        <v>161</v>
      </c>
      <c r="AO295" s="33">
        <f t="shared" si="159"/>
        <v>0.39460784313725489</v>
      </c>
      <c r="AP295">
        <v>136</v>
      </c>
      <c r="AQ295">
        <v>149</v>
      </c>
      <c r="AR295" s="33">
        <f t="shared" si="160"/>
        <v>0.34926470588235292</v>
      </c>
      <c r="AS295" s="33">
        <f t="shared" si="161"/>
        <v>0.3935969868173258</v>
      </c>
      <c r="AT295">
        <v>3</v>
      </c>
      <c r="AU295">
        <v>277</v>
      </c>
      <c r="AV295">
        <v>308</v>
      </c>
      <c r="AW295">
        <v>268</v>
      </c>
      <c r="AX295" s="2">
        <v>28.6</v>
      </c>
      <c r="AY295" s="3">
        <v>3</v>
      </c>
      <c r="AZ295" s="2">
        <v>32.9</v>
      </c>
      <c r="BA295" s="2">
        <v>25.7</v>
      </c>
      <c r="BB295" s="21">
        <v>6.8000000000000005E-2</v>
      </c>
      <c r="BC295">
        <v>3</v>
      </c>
      <c r="BD295" s="21">
        <v>0.40500000000000003</v>
      </c>
      <c r="BE295" s="2">
        <v>27.6</v>
      </c>
      <c r="BF295" s="2">
        <v>31.3</v>
      </c>
      <c r="BG295" s="2">
        <v>26.4</v>
      </c>
      <c r="BH295" s="21">
        <v>0.39</v>
      </c>
      <c r="BI295" s="21">
        <v>-11.007999999999999</v>
      </c>
      <c r="BJ295" t="s">
        <v>2288</v>
      </c>
      <c r="BK295" s="2">
        <v>25.4</v>
      </c>
      <c r="BL295" t="s">
        <v>2122</v>
      </c>
      <c r="BM295" s="2">
        <v>23.3</v>
      </c>
      <c r="BN295" t="s">
        <v>1962</v>
      </c>
      <c r="BO295" s="2">
        <v>22.8</v>
      </c>
      <c r="BP295" t="s">
        <v>2972</v>
      </c>
      <c r="BQ295" s="2">
        <v>28.4</v>
      </c>
      <c r="BR295" t="s">
        <v>1371</v>
      </c>
      <c r="BS295" s="2">
        <v>19.3</v>
      </c>
      <c r="BT295" s="32">
        <f t="shared" si="162"/>
        <v>5.1912568306010931E-2</v>
      </c>
      <c r="BU295" s="34">
        <f t="shared" si="163"/>
        <v>0.92412451361867709</v>
      </c>
      <c r="BV295" s="35">
        <f t="shared" si="164"/>
        <v>929.31577044927815</v>
      </c>
      <c r="BW295" s="32">
        <f t="shared" si="165"/>
        <v>-2.3962918075311979E-2</v>
      </c>
      <c r="BX295" s="36">
        <f t="shared" si="166"/>
        <v>1.3801452784503632</v>
      </c>
      <c r="BY295" s="37">
        <f t="shared" si="167"/>
        <v>2.8329297820823243</v>
      </c>
      <c r="BZ295" s="37">
        <f t="shared" si="168"/>
        <v>26.585956416464892</v>
      </c>
      <c r="CA295" s="37">
        <f t="shared" si="169"/>
        <v>37.336561743341406</v>
      </c>
      <c r="CB295" s="37">
        <f t="shared" si="170"/>
        <v>49.757869249394673</v>
      </c>
      <c r="CC295" s="37">
        <f t="shared" si="171"/>
        <v>69.66101694915254</v>
      </c>
      <c r="CD295" s="38">
        <f t="shared" si="172"/>
        <v>-19.903147699757866</v>
      </c>
      <c r="CE295" s="3">
        <v>19</v>
      </c>
      <c r="CF295" s="3">
        <v>39</v>
      </c>
      <c r="CG295" s="3">
        <v>347</v>
      </c>
      <c r="CH295" s="3">
        <v>475</v>
      </c>
      <c r="CI295" s="3">
        <v>143</v>
      </c>
      <c r="CJ295" s="3">
        <v>215</v>
      </c>
      <c r="CK295" s="3">
        <v>230</v>
      </c>
      <c r="CL295" s="3">
        <v>176</v>
      </c>
      <c r="CM295" s="20">
        <f t="shared" si="173"/>
        <v>-6.0264753833736862</v>
      </c>
      <c r="CN295" s="37">
        <f t="shared" si="174"/>
        <v>2.716825581879502</v>
      </c>
      <c r="CO295" s="37">
        <f t="shared" si="175"/>
        <v>2.9666486238914098</v>
      </c>
      <c r="CP295" s="37">
        <f t="shared" si="176"/>
        <v>29.416663196902192</v>
      </c>
      <c r="CQ295" s="37">
        <f t="shared" si="177"/>
        <v>32.851730024565931</v>
      </c>
      <c r="CR295" s="37">
        <f t="shared" si="178"/>
        <v>55.929133530415953</v>
      </c>
      <c r="CS295" s="37">
        <f t="shared" si="179"/>
        <v>62.643127784485991</v>
      </c>
      <c r="CT295" s="22">
        <f t="shared" si="180"/>
        <v>-13.189153445687829</v>
      </c>
      <c r="CU295" s="35">
        <v>87</v>
      </c>
      <c r="CV295" s="35">
        <v>95</v>
      </c>
      <c r="CW295" s="35">
        <v>855</v>
      </c>
      <c r="CX295" s="35">
        <v>957</v>
      </c>
      <c r="CY295" s="35">
        <v>375</v>
      </c>
      <c r="CZ295" s="35">
        <v>477</v>
      </c>
      <c r="DA295" s="35">
        <v>477</v>
      </c>
      <c r="DB295" s="35">
        <v>474</v>
      </c>
      <c r="DC295">
        <v>19</v>
      </c>
      <c r="DD295">
        <v>9</v>
      </c>
      <c r="DE295" s="35">
        <f t="shared" si="181"/>
        <v>-10</v>
      </c>
      <c r="DF295" s="36">
        <f t="shared" si="182"/>
        <v>1.3801452784503632</v>
      </c>
      <c r="DG295" s="37">
        <f t="shared" si="183"/>
        <v>0.65375302663438251</v>
      </c>
      <c r="DH295" s="37">
        <f t="shared" si="184"/>
        <v>-0.72639225181598066</v>
      </c>
      <c r="DI295" s="2">
        <v>538.9</v>
      </c>
      <c r="DJ295">
        <v>10</v>
      </c>
      <c r="DK295">
        <v>26</v>
      </c>
      <c r="DL295">
        <v>-16.100000000000001</v>
      </c>
      <c r="DM295">
        <v>432</v>
      </c>
      <c r="DN295">
        <v>634</v>
      </c>
      <c r="DO295">
        <v>-4.0999999999999996</v>
      </c>
      <c r="DP295">
        <v>314</v>
      </c>
      <c r="DQ295">
        <v>478</v>
      </c>
      <c r="DR295">
        <v>-3.7</v>
      </c>
      <c r="DS295">
        <v>230</v>
      </c>
      <c r="DT295">
        <v>330</v>
      </c>
      <c r="DU295">
        <v>-3.9</v>
      </c>
      <c r="DV295" s="39">
        <v>-8.5</v>
      </c>
      <c r="DW295" s="39">
        <v>-8.5</v>
      </c>
      <c r="DX295" s="39">
        <v>0.7</v>
      </c>
      <c r="DY295" s="39">
        <v>0.2</v>
      </c>
      <c r="DZ295" s="39">
        <v>4.0999999999999996</v>
      </c>
      <c r="EA295" s="39">
        <v>-3.6</v>
      </c>
    </row>
    <row r="296" spans="1:131" x14ac:dyDescent="0.2">
      <c r="A296" s="12" t="s">
        <v>1515</v>
      </c>
      <c r="B296" s="12" t="s">
        <v>1516</v>
      </c>
      <c r="C296" t="s">
        <v>1514</v>
      </c>
      <c r="D296" t="s">
        <v>155</v>
      </c>
      <c r="E296" s="12" t="s">
        <v>113</v>
      </c>
      <c r="F296">
        <v>38</v>
      </c>
      <c r="G296">
        <v>9</v>
      </c>
      <c r="H296">
        <v>7</v>
      </c>
      <c r="I296" s="31">
        <f t="shared" si="148"/>
        <v>16</v>
      </c>
      <c r="J296">
        <v>3</v>
      </c>
      <c r="K296">
        <v>4</v>
      </c>
      <c r="L296" s="16">
        <f t="shared" si="149"/>
        <v>1.7206356792927304</v>
      </c>
      <c r="M296" s="15">
        <v>9</v>
      </c>
      <c r="N296" s="15">
        <v>2</v>
      </c>
      <c r="O296" s="15">
        <v>4</v>
      </c>
      <c r="P296">
        <v>62</v>
      </c>
      <c r="Q296">
        <v>28</v>
      </c>
      <c r="R296">
        <v>32</v>
      </c>
      <c r="S296" s="13">
        <f t="shared" si="150"/>
        <v>0.14516129032258066</v>
      </c>
      <c r="T296" s="13">
        <f t="shared" si="151"/>
        <v>7.3770491803278687E-2</v>
      </c>
      <c r="U296" s="2">
        <v>557.93333333329997</v>
      </c>
      <c r="V296" s="2">
        <v>14.666666666699999</v>
      </c>
      <c r="W296">
        <v>14.25</v>
      </c>
      <c r="X296">
        <v>35.24</v>
      </c>
      <c r="Y296" s="32">
        <f t="shared" si="152"/>
        <v>0.28793695696100219</v>
      </c>
      <c r="Z296" s="15">
        <f t="shared" si="153"/>
        <v>34.428571428571431</v>
      </c>
      <c r="AA296">
        <v>25</v>
      </c>
      <c r="AB296">
        <v>59</v>
      </c>
      <c r="AC296">
        <v>41</v>
      </c>
      <c r="AD296" s="13">
        <f t="shared" si="154"/>
        <v>0.42857142857142855</v>
      </c>
      <c r="AE296" s="13">
        <f t="shared" si="155"/>
        <v>0.2857142857142857</v>
      </c>
      <c r="AF296" s="13">
        <f t="shared" si="156"/>
        <v>0.71428571428571419</v>
      </c>
      <c r="AG296">
        <v>3</v>
      </c>
      <c r="AH296">
        <v>11</v>
      </c>
      <c r="AI296" s="17">
        <f t="shared" si="157"/>
        <v>0.21428571428571427</v>
      </c>
      <c r="AJ296">
        <v>73</v>
      </c>
      <c r="AK296">
        <v>94</v>
      </c>
      <c r="AL296" s="32">
        <f t="shared" si="158"/>
        <v>0.29821428571428571</v>
      </c>
      <c r="AM296">
        <v>90</v>
      </c>
      <c r="AN296">
        <v>93</v>
      </c>
      <c r="AO296" s="33">
        <f t="shared" si="159"/>
        <v>0.32678571428571429</v>
      </c>
      <c r="AP296">
        <v>97</v>
      </c>
      <c r="AQ296">
        <v>113</v>
      </c>
      <c r="AR296" s="33">
        <f t="shared" si="160"/>
        <v>0.375</v>
      </c>
      <c r="AS296" s="33">
        <f t="shared" si="161"/>
        <v>0.47714285714285715</v>
      </c>
      <c r="AT296">
        <v>5</v>
      </c>
      <c r="AU296">
        <v>172</v>
      </c>
      <c r="AV296">
        <v>209</v>
      </c>
      <c r="AW296">
        <v>194</v>
      </c>
      <c r="AX296" s="2">
        <v>28.7</v>
      </c>
      <c r="AY296" s="3">
        <v>6</v>
      </c>
      <c r="AZ296" s="2">
        <v>32.799999999999997</v>
      </c>
      <c r="BA296" s="2">
        <v>25.9</v>
      </c>
      <c r="BB296" s="21">
        <v>0.89100000000000001</v>
      </c>
      <c r="BC296">
        <v>5</v>
      </c>
      <c r="BD296" s="21">
        <v>1.429</v>
      </c>
      <c r="BE296" s="2">
        <v>31</v>
      </c>
      <c r="BF296" s="2">
        <v>35.5</v>
      </c>
      <c r="BG296" s="2">
        <v>26.5</v>
      </c>
      <c r="BH296" s="21">
        <v>1.3120000000000001</v>
      </c>
      <c r="BI296" s="21">
        <v>-6.97</v>
      </c>
      <c r="BJ296" t="s">
        <v>3287</v>
      </c>
      <c r="BK296" s="2">
        <v>45.9</v>
      </c>
      <c r="BL296" t="s">
        <v>1842</v>
      </c>
      <c r="BM296" s="2">
        <v>34.299999999999997</v>
      </c>
      <c r="BN296" t="s">
        <v>1933</v>
      </c>
      <c r="BO296" s="2">
        <v>24.6</v>
      </c>
      <c r="BP296" t="s">
        <v>644</v>
      </c>
      <c r="BQ296" s="2">
        <v>49.9</v>
      </c>
      <c r="BR296" t="s">
        <v>1488</v>
      </c>
      <c r="BS296" s="2">
        <v>35.200000000000003</v>
      </c>
      <c r="BT296" s="32">
        <f t="shared" si="162"/>
        <v>8.7136929460580909E-2</v>
      </c>
      <c r="BU296" s="34">
        <f t="shared" si="163"/>
        <v>0.89576547231270354</v>
      </c>
      <c r="BV296" s="35">
        <f t="shared" si="164"/>
        <v>904.47916525876167</v>
      </c>
      <c r="BW296" s="32">
        <f t="shared" si="165"/>
        <v>-1.7097598226715555E-2</v>
      </c>
      <c r="BX296" s="36">
        <f t="shared" si="166"/>
        <v>2.2607655502340966</v>
      </c>
      <c r="BY296" s="37">
        <f t="shared" si="167"/>
        <v>3.4449760765471948</v>
      </c>
      <c r="BZ296" s="37">
        <f t="shared" si="168"/>
        <v>25.944976076496058</v>
      </c>
      <c r="CA296" s="37">
        <f t="shared" si="169"/>
        <v>33.050239234374651</v>
      </c>
      <c r="CB296" s="37">
        <f t="shared" si="170"/>
        <v>49.198564593189623</v>
      </c>
      <c r="CC296" s="37">
        <f t="shared" si="171"/>
        <v>62.763157894594208</v>
      </c>
      <c r="CD296" s="38">
        <f t="shared" si="172"/>
        <v>-13.564593301404585</v>
      </c>
      <c r="CE296" s="3">
        <v>21</v>
      </c>
      <c r="CF296" s="3">
        <v>32</v>
      </c>
      <c r="CG296" s="3">
        <v>220</v>
      </c>
      <c r="CH296" s="3">
        <v>275</v>
      </c>
      <c r="CI296" s="3">
        <v>95</v>
      </c>
      <c r="CJ296" s="3">
        <v>106</v>
      </c>
      <c r="CK296" s="3">
        <v>170</v>
      </c>
      <c r="CL296" s="3">
        <v>121</v>
      </c>
      <c r="CM296" s="20">
        <f t="shared" si="173"/>
        <v>-4.7070218728331596</v>
      </c>
      <c r="CN296" s="37">
        <f t="shared" si="174"/>
        <v>2.643527092418902</v>
      </c>
      <c r="CO296" s="37">
        <f t="shared" si="175"/>
        <v>2.4643049166616882</v>
      </c>
      <c r="CP296" s="37">
        <f t="shared" si="176"/>
        <v>28.541131489336276</v>
      </c>
      <c r="CQ296" s="37">
        <f t="shared" si="177"/>
        <v>27.958659418125333</v>
      </c>
      <c r="CR296" s="37">
        <f t="shared" si="178"/>
        <v>51.257542266563107</v>
      </c>
      <c r="CS296" s="37">
        <f t="shared" si="179"/>
        <v>57.843957225640715</v>
      </c>
      <c r="CT296" s="22">
        <f t="shared" si="180"/>
        <v>-6.9781783423269772</v>
      </c>
      <c r="CU296" s="35">
        <v>59</v>
      </c>
      <c r="CV296" s="35">
        <v>55</v>
      </c>
      <c r="CW296" s="35">
        <v>578</v>
      </c>
      <c r="CX296" s="35">
        <v>569</v>
      </c>
      <c r="CY296" s="35">
        <v>239</v>
      </c>
      <c r="CZ296" s="35">
        <v>279</v>
      </c>
      <c r="DA296" s="35">
        <v>388</v>
      </c>
      <c r="DB296" s="35">
        <v>268</v>
      </c>
      <c r="DC296">
        <v>4</v>
      </c>
      <c r="DD296">
        <v>3</v>
      </c>
      <c r="DE296" s="35">
        <f t="shared" si="181"/>
        <v>-1</v>
      </c>
      <c r="DF296" s="36">
        <f t="shared" si="182"/>
        <v>0.43062200956839936</v>
      </c>
      <c r="DG296" s="37">
        <f t="shared" si="183"/>
        <v>0.32296650717629949</v>
      </c>
      <c r="DH296" s="37">
        <f t="shared" si="184"/>
        <v>-0.10765550239209984</v>
      </c>
      <c r="DI296" s="2">
        <v>347.1</v>
      </c>
      <c r="DJ296">
        <v>10</v>
      </c>
      <c r="DK296">
        <v>19</v>
      </c>
      <c r="DL296">
        <v>-17.8</v>
      </c>
      <c r="DM296">
        <v>278</v>
      </c>
      <c r="DN296">
        <v>371</v>
      </c>
      <c r="DO296">
        <v>-3.9</v>
      </c>
      <c r="DP296">
        <v>202</v>
      </c>
      <c r="DQ296">
        <v>265</v>
      </c>
      <c r="DR296">
        <v>-6.6</v>
      </c>
      <c r="DS296">
        <v>145</v>
      </c>
      <c r="DT296">
        <v>196</v>
      </c>
      <c r="DU296">
        <v>-8.8000000000000007</v>
      </c>
      <c r="DV296" s="39">
        <v>-3.8</v>
      </c>
      <c r="DW296" s="39">
        <v>-3.8</v>
      </c>
      <c r="DX296" s="39">
        <v>0.5</v>
      </c>
      <c r="DY296" s="39">
        <v>0.5</v>
      </c>
      <c r="DZ296" s="39">
        <v>1.4</v>
      </c>
      <c r="EA296" s="39">
        <v>-1.5</v>
      </c>
    </row>
    <row r="297" spans="1:131" x14ac:dyDescent="0.2">
      <c r="A297" s="12" t="s">
        <v>137</v>
      </c>
      <c r="B297" s="12" t="s">
        <v>1520</v>
      </c>
      <c r="C297" t="s">
        <v>1519</v>
      </c>
      <c r="D297" t="s">
        <v>122</v>
      </c>
      <c r="E297" s="12" t="s">
        <v>132</v>
      </c>
      <c r="F297">
        <v>56</v>
      </c>
      <c r="G297">
        <v>1</v>
      </c>
      <c r="H297">
        <v>6</v>
      </c>
      <c r="I297" s="31">
        <f t="shared" si="148"/>
        <v>7</v>
      </c>
      <c r="J297">
        <v>6</v>
      </c>
      <c r="K297">
        <v>0</v>
      </c>
      <c r="L297" s="16">
        <f t="shared" si="149"/>
        <v>0.67611075338055371</v>
      </c>
      <c r="M297" s="15">
        <v>1</v>
      </c>
      <c r="N297" s="15">
        <v>6</v>
      </c>
      <c r="O297" s="15">
        <v>0</v>
      </c>
      <c r="P297">
        <v>46</v>
      </c>
      <c r="Q297">
        <v>13</v>
      </c>
      <c r="R297">
        <v>13</v>
      </c>
      <c r="S297" s="13">
        <f t="shared" si="150"/>
        <v>2.1739130434782608E-2</v>
      </c>
      <c r="T297" s="13">
        <f t="shared" si="151"/>
        <v>1.3888888888888888E-2</v>
      </c>
      <c r="U297" s="2">
        <v>621.20000000000005</v>
      </c>
      <c r="V297" s="2">
        <v>11.083333333300001</v>
      </c>
      <c r="W297">
        <v>10.91</v>
      </c>
      <c r="X297">
        <v>36.69</v>
      </c>
      <c r="Y297" s="32">
        <f t="shared" si="152"/>
        <v>0.22920168067226893</v>
      </c>
      <c r="Z297" s="15">
        <f t="shared" si="153"/>
        <v>113.57142857142857</v>
      </c>
      <c r="AA297">
        <v>20</v>
      </c>
      <c r="AB297">
        <v>84</v>
      </c>
      <c r="AC297">
        <v>98</v>
      </c>
      <c r="AD297" s="13">
        <f t="shared" si="154"/>
        <v>7.1428571428571425E-2</v>
      </c>
      <c r="AE297" s="13">
        <f t="shared" si="155"/>
        <v>0.42857142857142855</v>
      </c>
      <c r="AF297" s="13">
        <f t="shared" si="156"/>
        <v>0.5</v>
      </c>
      <c r="AG297">
        <v>254</v>
      </c>
      <c r="AH297">
        <v>253</v>
      </c>
      <c r="AI297" s="17">
        <f t="shared" si="157"/>
        <v>0.50098619329388561</v>
      </c>
      <c r="AJ297">
        <v>99</v>
      </c>
      <c r="AK297">
        <v>82</v>
      </c>
      <c r="AL297" s="32">
        <f t="shared" si="158"/>
        <v>0.30217028380634392</v>
      </c>
      <c r="AM297">
        <v>87</v>
      </c>
      <c r="AN297">
        <v>98</v>
      </c>
      <c r="AO297" s="33">
        <f t="shared" si="159"/>
        <v>0.30884808013355591</v>
      </c>
      <c r="AP297">
        <v>112</v>
      </c>
      <c r="AQ297">
        <v>121</v>
      </c>
      <c r="AR297" s="33">
        <f t="shared" si="160"/>
        <v>0.38898163606010017</v>
      </c>
      <c r="AS297" s="33">
        <f t="shared" si="161"/>
        <v>0.49453551912568305</v>
      </c>
      <c r="AT297">
        <v>5</v>
      </c>
      <c r="AU297">
        <v>208</v>
      </c>
      <c r="AV297">
        <v>203</v>
      </c>
      <c r="AW297">
        <v>182</v>
      </c>
      <c r="AX297" s="2">
        <v>28.3</v>
      </c>
      <c r="AY297" s="3">
        <v>10</v>
      </c>
      <c r="AZ297" s="2">
        <v>32.299999999999997</v>
      </c>
      <c r="BA297" s="2">
        <v>25.6</v>
      </c>
      <c r="BB297" s="21">
        <v>0.53100000000000003</v>
      </c>
      <c r="BC297">
        <v>6</v>
      </c>
      <c r="BD297" s="21">
        <v>-0.68200000000000005</v>
      </c>
      <c r="BE297" s="2">
        <v>27.7</v>
      </c>
      <c r="BF297" s="2">
        <v>32.6</v>
      </c>
      <c r="BG297" s="2">
        <v>22.8</v>
      </c>
      <c r="BH297" s="21">
        <v>-2.3220000000000001</v>
      </c>
      <c r="BI297" s="21">
        <v>0.67</v>
      </c>
      <c r="BJ297" t="s">
        <v>2475</v>
      </c>
      <c r="BK297" s="2">
        <v>55.9</v>
      </c>
      <c r="BL297" t="s">
        <v>1166</v>
      </c>
      <c r="BM297" s="2">
        <v>34.4</v>
      </c>
      <c r="BN297" t="s">
        <v>843</v>
      </c>
      <c r="BO297" s="2">
        <v>28.4</v>
      </c>
      <c r="BP297" t="s">
        <v>2909</v>
      </c>
      <c r="BQ297" s="2">
        <v>44.7</v>
      </c>
      <c r="BR297" t="s">
        <v>3218</v>
      </c>
      <c r="BS297" s="2">
        <v>34</v>
      </c>
      <c r="BT297" s="32">
        <f t="shared" si="162"/>
        <v>5.2830188679245285E-2</v>
      </c>
      <c r="BU297" s="34">
        <f t="shared" si="163"/>
        <v>0.92971246006389774</v>
      </c>
      <c r="BV297" s="35">
        <f t="shared" si="164"/>
        <v>934.99547893182228</v>
      </c>
      <c r="BW297" s="32">
        <f t="shared" si="165"/>
        <v>-1.7457351256856976E-2</v>
      </c>
      <c r="BX297" s="36">
        <f t="shared" si="166"/>
        <v>1.353383458650687</v>
      </c>
      <c r="BY297" s="37">
        <f t="shared" si="167"/>
        <v>2.1267454350225079</v>
      </c>
      <c r="BZ297" s="37">
        <f t="shared" si="168"/>
        <v>25.617615467316572</v>
      </c>
      <c r="CA297" s="37">
        <f t="shared" si="169"/>
        <v>30.257787325547497</v>
      </c>
      <c r="CB297" s="37">
        <f t="shared" si="170"/>
        <v>43.791621912054367</v>
      </c>
      <c r="CC297" s="37">
        <f t="shared" si="171"/>
        <v>52.781954887376784</v>
      </c>
      <c r="CD297" s="38">
        <f t="shared" si="172"/>
        <v>-8.990332975322417</v>
      </c>
      <c r="CE297" s="3">
        <v>14</v>
      </c>
      <c r="CF297" s="3">
        <v>22</v>
      </c>
      <c r="CG297" s="3">
        <v>251</v>
      </c>
      <c r="CH297" s="3">
        <v>291</v>
      </c>
      <c r="CI297" s="3">
        <v>91</v>
      </c>
      <c r="CJ297" s="3">
        <v>94</v>
      </c>
      <c r="CK297" s="3">
        <v>139</v>
      </c>
      <c r="CL297" s="3">
        <v>97</v>
      </c>
      <c r="CM297" s="20">
        <f t="shared" si="173"/>
        <v>-10.301185434338811</v>
      </c>
      <c r="CN297" s="37">
        <f t="shared" si="174"/>
        <v>2.774208620488261</v>
      </c>
      <c r="CO297" s="37">
        <f t="shared" si="175"/>
        <v>2.4821866604368648</v>
      </c>
      <c r="CP297" s="37">
        <f t="shared" si="176"/>
        <v>29.961453101273218</v>
      </c>
      <c r="CQ297" s="37">
        <f t="shared" si="177"/>
        <v>28.676556477047075</v>
      </c>
      <c r="CR297" s="37">
        <f t="shared" si="178"/>
        <v>54.66651092162131</v>
      </c>
      <c r="CS297" s="37">
        <f t="shared" si="179"/>
        <v>49.293306856675621</v>
      </c>
      <c r="CT297" s="22">
        <f t="shared" si="180"/>
        <v>-14.363537040268106</v>
      </c>
      <c r="CU297" s="35">
        <v>95</v>
      </c>
      <c r="CV297" s="35">
        <v>85</v>
      </c>
      <c r="CW297" s="35">
        <v>931</v>
      </c>
      <c r="CX297" s="35">
        <v>897</v>
      </c>
      <c r="CY297" s="35">
        <v>411</v>
      </c>
      <c r="CZ297" s="35">
        <v>305</v>
      </c>
      <c r="DA297" s="35">
        <v>401</v>
      </c>
      <c r="DB297" s="35">
        <v>435</v>
      </c>
      <c r="DC297">
        <v>8</v>
      </c>
      <c r="DD297">
        <v>10</v>
      </c>
      <c r="DE297" s="35">
        <f t="shared" si="181"/>
        <v>2</v>
      </c>
      <c r="DF297" s="36">
        <f t="shared" si="182"/>
        <v>0.77336197637182102</v>
      </c>
      <c r="DG297" s="37">
        <f t="shared" si="183"/>
        <v>0.96670247046477631</v>
      </c>
      <c r="DH297" s="37">
        <f t="shared" si="184"/>
        <v>0.19334049409295526</v>
      </c>
      <c r="DI297" s="2">
        <v>392.9</v>
      </c>
      <c r="DJ297">
        <v>7</v>
      </c>
      <c r="DK297">
        <v>12</v>
      </c>
      <c r="DL297">
        <v>-18.8</v>
      </c>
      <c r="DM297">
        <v>291</v>
      </c>
      <c r="DN297">
        <v>324</v>
      </c>
      <c r="DO297">
        <v>-5.3</v>
      </c>
      <c r="DP297">
        <v>233</v>
      </c>
      <c r="DQ297">
        <v>244</v>
      </c>
      <c r="DR297">
        <v>-3.6</v>
      </c>
      <c r="DS297">
        <v>176</v>
      </c>
      <c r="DT297">
        <v>189</v>
      </c>
      <c r="DU297">
        <v>-2</v>
      </c>
      <c r="DV297" s="39">
        <v>-4.8</v>
      </c>
      <c r="DW297" s="39">
        <v>-4.8</v>
      </c>
      <c r="DX297" s="39">
        <v>0.4</v>
      </c>
      <c r="DY297" s="39">
        <v>-0.30000000000000004</v>
      </c>
      <c r="DZ297" s="39">
        <v>1</v>
      </c>
      <c r="EA297" s="39">
        <v>-3.8</v>
      </c>
    </row>
    <row r="298" spans="1:131" x14ac:dyDescent="0.2">
      <c r="A298" s="12" t="s">
        <v>1524</v>
      </c>
      <c r="B298" s="12" t="s">
        <v>1525</v>
      </c>
      <c r="C298" t="s">
        <v>1523</v>
      </c>
      <c r="D298" s="12" t="s">
        <v>147</v>
      </c>
      <c r="E298" s="12" t="s">
        <v>170</v>
      </c>
      <c r="F298">
        <v>74</v>
      </c>
      <c r="G298">
        <v>11</v>
      </c>
      <c r="H298">
        <v>12</v>
      </c>
      <c r="I298" s="31">
        <f t="shared" si="148"/>
        <v>23</v>
      </c>
      <c r="J298">
        <v>2</v>
      </c>
      <c r="K298">
        <v>9</v>
      </c>
      <c r="L298" s="16">
        <f t="shared" si="149"/>
        <v>1.4076126685140646</v>
      </c>
      <c r="M298" s="15">
        <v>11</v>
      </c>
      <c r="N298" s="15">
        <v>3</v>
      </c>
      <c r="O298" s="15">
        <v>9</v>
      </c>
      <c r="P298">
        <v>93</v>
      </c>
      <c r="Q298">
        <v>49</v>
      </c>
      <c r="R298">
        <v>50</v>
      </c>
      <c r="S298" s="13">
        <f t="shared" si="150"/>
        <v>0.11827956989247312</v>
      </c>
      <c r="T298" s="13">
        <f t="shared" si="151"/>
        <v>5.7291666666666664E-2</v>
      </c>
      <c r="U298" s="2">
        <v>980.38333333330002</v>
      </c>
      <c r="V298" s="2">
        <v>13.233333333299999</v>
      </c>
      <c r="W298">
        <v>12.85</v>
      </c>
      <c r="X298">
        <v>35.18</v>
      </c>
      <c r="Y298" s="32">
        <f t="shared" si="152"/>
        <v>0.26754112013325004</v>
      </c>
      <c r="Z298" s="15">
        <f t="shared" si="153"/>
        <v>24.555555555555554</v>
      </c>
      <c r="AA298">
        <v>23</v>
      </c>
      <c r="AB298">
        <v>109</v>
      </c>
      <c r="AC298">
        <v>64</v>
      </c>
      <c r="AD298" s="13">
        <f t="shared" si="154"/>
        <v>0.30555555555555558</v>
      </c>
      <c r="AE298" s="13">
        <f t="shared" si="155"/>
        <v>0.33333333333333331</v>
      </c>
      <c r="AF298" s="13">
        <f t="shared" si="156"/>
        <v>0.63888888888888884</v>
      </c>
      <c r="AG298">
        <v>498</v>
      </c>
      <c r="AH298">
        <v>401</v>
      </c>
      <c r="AI298" s="17">
        <f t="shared" si="157"/>
        <v>0.55394883203559508</v>
      </c>
      <c r="AJ298">
        <v>133</v>
      </c>
      <c r="AK298">
        <v>129</v>
      </c>
      <c r="AL298" s="32">
        <f t="shared" si="158"/>
        <v>0.27377220480668757</v>
      </c>
      <c r="AM298">
        <v>216</v>
      </c>
      <c r="AN298">
        <v>157</v>
      </c>
      <c r="AO298" s="33">
        <f t="shared" si="159"/>
        <v>0.38975966562173459</v>
      </c>
      <c r="AP298">
        <v>181</v>
      </c>
      <c r="AQ298">
        <v>141</v>
      </c>
      <c r="AR298" s="33">
        <f t="shared" si="160"/>
        <v>0.33646812957157785</v>
      </c>
      <c r="AS298" s="33">
        <f t="shared" si="161"/>
        <v>0.41259842519685042</v>
      </c>
      <c r="AT298">
        <v>5</v>
      </c>
      <c r="AU298">
        <v>326</v>
      </c>
      <c r="AV298">
        <v>358</v>
      </c>
      <c r="AW298">
        <v>283</v>
      </c>
      <c r="AX298" s="2">
        <v>28.8</v>
      </c>
      <c r="AY298" s="3">
        <v>9</v>
      </c>
      <c r="AZ298" s="2">
        <v>32.9</v>
      </c>
      <c r="BA298" s="2">
        <v>26.1</v>
      </c>
      <c r="BB298" s="21">
        <v>0.78900000000000003</v>
      </c>
      <c r="BC298">
        <v>4</v>
      </c>
      <c r="BD298" s="21">
        <v>4.7E-2</v>
      </c>
      <c r="BE298" s="2">
        <v>29</v>
      </c>
      <c r="BF298" s="2">
        <v>33.6</v>
      </c>
      <c r="BG298" s="2">
        <v>24.4</v>
      </c>
      <c r="BH298" s="21">
        <v>-0.503</v>
      </c>
      <c r="BI298" s="21">
        <v>0.86899999999999999</v>
      </c>
      <c r="BJ298" t="s">
        <v>2074</v>
      </c>
      <c r="BK298" s="2">
        <v>50.3</v>
      </c>
      <c r="BL298" t="s">
        <v>1330</v>
      </c>
      <c r="BM298" s="2">
        <v>24.7</v>
      </c>
      <c r="BN298" t="s">
        <v>775</v>
      </c>
      <c r="BO298" s="2">
        <v>21.4</v>
      </c>
      <c r="BP298" t="s">
        <v>757</v>
      </c>
      <c r="BQ298" s="2">
        <v>35.200000000000003</v>
      </c>
      <c r="BR298" t="s">
        <v>694</v>
      </c>
      <c r="BS298" s="2">
        <v>31.1</v>
      </c>
      <c r="BT298" s="32">
        <f t="shared" si="162"/>
        <v>8.1447963800904979E-2</v>
      </c>
      <c r="BU298" s="34">
        <f t="shared" si="163"/>
        <v>0.91774891774891776</v>
      </c>
      <c r="BV298" s="35">
        <f t="shared" si="164"/>
        <v>925.89371412900823</v>
      </c>
      <c r="BW298" s="32">
        <f t="shared" si="165"/>
        <v>-8.0311845017726202E-4</v>
      </c>
      <c r="BX298" s="36">
        <f t="shared" si="166"/>
        <v>2.2057321805488197</v>
      </c>
      <c r="BY298" s="37">
        <f t="shared" si="167"/>
        <v>2.3282728572459765</v>
      </c>
      <c r="BZ298" s="37">
        <f t="shared" si="168"/>
        <v>27.08148955007162</v>
      </c>
      <c r="CA298" s="37">
        <f t="shared" si="169"/>
        <v>28.306896317043186</v>
      </c>
      <c r="CB298" s="37">
        <f t="shared" si="170"/>
        <v>53.366464701611719</v>
      </c>
      <c r="CC298" s="37">
        <f t="shared" si="171"/>
        <v>50.915651167668585</v>
      </c>
      <c r="CD298" s="38">
        <f t="shared" si="172"/>
        <v>2.4508135339431334</v>
      </c>
      <c r="CE298" s="3">
        <v>36</v>
      </c>
      <c r="CF298" s="3">
        <v>38</v>
      </c>
      <c r="CG298" s="3">
        <v>406</v>
      </c>
      <c r="CH298" s="3">
        <v>424</v>
      </c>
      <c r="CI298" s="3">
        <v>191</v>
      </c>
      <c r="CJ298" s="3">
        <v>163</v>
      </c>
      <c r="CK298" s="3">
        <v>206</v>
      </c>
      <c r="CL298" s="3">
        <v>238</v>
      </c>
      <c r="CM298" s="20">
        <f t="shared" si="173"/>
        <v>3.6364513292187244</v>
      </c>
      <c r="CN298" s="37">
        <f t="shared" si="174"/>
        <v>2.4199867861038982</v>
      </c>
      <c r="CO298" s="37">
        <f t="shared" si="175"/>
        <v>2.7656991841187404</v>
      </c>
      <c r="CP298" s="37">
        <f t="shared" si="176"/>
        <v>30.123073613693279</v>
      </c>
      <c r="CQ298" s="37">
        <f t="shared" si="177"/>
        <v>30.468786011708122</v>
      </c>
      <c r="CR298" s="37">
        <f t="shared" si="178"/>
        <v>54.737796352350067</v>
      </c>
      <c r="CS298" s="37">
        <f t="shared" si="179"/>
        <v>53.677611665104557</v>
      </c>
      <c r="CT298" s="22">
        <f t="shared" si="180"/>
        <v>1.3906288466976235</v>
      </c>
      <c r="CU298" s="35">
        <v>105</v>
      </c>
      <c r="CV298" s="35">
        <v>120</v>
      </c>
      <c r="CW298" s="35">
        <v>1202</v>
      </c>
      <c r="CX298" s="35">
        <v>1202</v>
      </c>
      <c r="CY298" s="35">
        <v>482</v>
      </c>
      <c r="CZ298" s="35">
        <v>473</v>
      </c>
      <c r="DA298" s="35">
        <v>534</v>
      </c>
      <c r="DB298" s="35">
        <v>586</v>
      </c>
      <c r="DC298">
        <v>7</v>
      </c>
      <c r="DD298">
        <v>10</v>
      </c>
      <c r="DE298" s="35">
        <f t="shared" si="181"/>
        <v>3</v>
      </c>
      <c r="DF298" s="36">
        <f t="shared" si="182"/>
        <v>0.4288923684400483</v>
      </c>
      <c r="DG298" s="37">
        <f t="shared" si="183"/>
        <v>0.61270338348578324</v>
      </c>
      <c r="DH298" s="37">
        <f t="shared" si="184"/>
        <v>0.18381101504573499</v>
      </c>
      <c r="DI298" s="2">
        <v>535.70000000000005</v>
      </c>
      <c r="DJ298">
        <v>15</v>
      </c>
      <c r="DK298">
        <v>25</v>
      </c>
      <c r="DL298">
        <v>-4</v>
      </c>
      <c r="DM298">
        <v>461</v>
      </c>
      <c r="DN298">
        <v>458</v>
      </c>
      <c r="DO298">
        <v>0.2</v>
      </c>
      <c r="DP298">
        <v>330</v>
      </c>
      <c r="DQ298">
        <v>347</v>
      </c>
      <c r="DR298">
        <v>-0.7</v>
      </c>
      <c r="DS298">
        <v>236</v>
      </c>
      <c r="DT298">
        <v>250</v>
      </c>
      <c r="DU298">
        <v>-1</v>
      </c>
      <c r="DV298" s="39">
        <v>-4.4000000000000004</v>
      </c>
      <c r="DW298" s="39">
        <v>-4.4000000000000004</v>
      </c>
      <c r="DX298" s="39">
        <v>1.3</v>
      </c>
      <c r="DY298" s="39">
        <v>0.30000000000000004</v>
      </c>
      <c r="DZ298" s="39">
        <v>0.1</v>
      </c>
      <c r="EA298" s="39">
        <v>-2.7</v>
      </c>
    </row>
    <row r="299" spans="1:131" x14ac:dyDescent="0.2">
      <c r="A299" s="12" t="s">
        <v>823</v>
      </c>
      <c r="B299" s="12" t="s">
        <v>1528</v>
      </c>
      <c r="C299" t="s">
        <v>1527</v>
      </c>
      <c r="D299" t="s">
        <v>393</v>
      </c>
      <c r="E299" s="12" t="s">
        <v>178</v>
      </c>
      <c r="F299">
        <v>81</v>
      </c>
      <c r="G299">
        <v>3</v>
      </c>
      <c r="H299">
        <v>24</v>
      </c>
      <c r="I299" s="31">
        <f t="shared" si="148"/>
        <v>27</v>
      </c>
      <c r="J299">
        <v>13</v>
      </c>
      <c r="K299">
        <v>10</v>
      </c>
      <c r="L299" s="16">
        <f t="shared" si="149"/>
        <v>1.0801080108010801</v>
      </c>
      <c r="M299" s="15">
        <v>3</v>
      </c>
      <c r="N299" s="15">
        <v>12</v>
      </c>
      <c r="O299" s="15">
        <v>9</v>
      </c>
      <c r="P299">
        <v>89</v>
      </c>
      <c r="Q299">
        <v>41</v>
      </c>
      <c r="R299">
        <v>63</v>
      </c>
      <c r="S299" s="13">
        <f t="shared" si="150"/>
        <v>3.3707865168539325E-2</v>
      </c>
      <c r="T299" s="13">
        <f t="shared" si="151"/>
        <v>1.5544041450777202E-2</v>
      </c>
      <c r="U299" s="2">
        <v>1499.85</v>
      </c>
      <c r="V299" s="2">
        <v>18.516666666700001</v>
      </c>
      <c r="W299">
        <v>17.579999999999998</v>
      </c>
      <c r="X299">
        <v>30.24</v>
      </c>
      <c r="Y299" s="32">
        <f t="shared" si="152"/>
        <v>0.36762860727728985</v>
      </c>
      <c r="Z299" s="15">
        <f t="shared" si="153"/>
        <v>143</v>
      </c>
      <c r="AA299">
        <v>106</v>
      </c>
      <c r="AB299">
        <v>80</v>
      </c>
      <c r="AC299">
        <v>115</v>
      </c>
      <c r="AD299" s="13">
        <f t="shared" si="154"/>
        <v>4.4117647058823532E-2</v>
      </c>
      <c r="AE299" s="13">
        <f t="shared" si="155"/>
        <v>0.30882352941176472</v>
      </c>
      <c r="AF299" s="13">
        <f t="shared" si="156"/>
        <v>0.35294117647058826</v>
      </c>
      <c r="AI299" s="17" t="str">
        <f t="shared" si="157"/>
        <v xml:space="preserve"> </v>
      </c>
      <c r="AJ299">
        <v>211</v>
      </c>
      <c r="AK299">
        <v>237</v>
      </c>
      <c r="AL299" s="32">
        <f t="shared" si="158"/>
        <v>0.30875258442453479</v>
      </c>
      <c r="AM299">
        <v>240</v>
      </c>
      <c r="AN299">
        <v>225</v>
      </c>
      <c r="AO299" s="33">
        <f t="shared" si="159"/>
        <v>0.32046864231564437</v>
      </c>
      <c r="AP299">
        <v>264</v>
      </c>
      <c r="AQ299">
        <v>274</v>
      </c>
      <c r="AR299" s="33">
        <f t="shared" si="160"/>
        <v>0.37077877325982084</v>
      </c>
      <c r="AS299" s="33">
        <f t="shared" si="161"/>
        <v>0.49069003285870755</v>
      </c>
      <c r="AT299">
        <v>3</v>
      </c>
      <c r="AU299">
        <v>525</v>
      </c>
      <c r="AV299">
        <v>529</v>
      </c>
      <c r="AW299">
        <v>468</v>
      </c>
      <c r="AX299" s="2">
        <v>29.3</v>
      </c>
      <c r="AY299" s="3">
        <v>1</v>
      </c>
      <c r="AZ299" s="2">
        <v>33.5</v>
      </c>
      <c r="BA299" s="2">
        <v>26.6</v>
      </c>
      <c r="BB299" s="21">
        <v>0.81300000000000006</v>
      </c>
      <c r="BC299">
        <v>2</v>
      </c>
      <c r="BD299" s="21">
        <v>0.78800000000000003</v>
      </c>
      <c r="BE299" s="2">
        <v>27.4</v>
      </c>
      <c r="BF299" s="2">
        <v>33.5</v>
      </c>
      <c r="BG299" s="2">
        <v>25.3</v>
      </c>
      <c r="BH299" s="21">
        <v>1.18</v>
      </c>
      <c r="BI299" s="21">
        <v>2.1440000000000001</v>
      </c>
      <c r="BJ299" t="s">
        <v>3130</v>
      </c>
      <c r="BK299" s="2">
        <v>31.9</v>
      </c>
      <c r="BL299" t="s">
        <v>392</v>
      </c>
      <c r="BM299" s="2">
        <v>31.6</v>
      </c>
      <c r="BN299" t="s">
        <v>1164</v>
      </c>
      <c r="BO299" s="2">
        <v>29</v>
      </c>
      <c r="BP299" t="s">
        <v>1026</v>
      </c>
      <c r="BQ299" s="2">
        <v>51.8</v>
      </c>
      <c r="BR299" t="s">
        <v>1090</v>
      </c>
      <c r="BS299" s="2">
        <v>24.2</v>
      </c>
      <c r="BT299" s="32">
        <f t="shared" si="162"/>
        <v>9.0909090909090912E-2</v>
      </c>
      <c r="BU299" s="34">
        <f t="shared" si="163"/>
        <v>0.9126637554585153</v>
      </c>
      <c r="BV299" s="35">
        <f t="shared" si="164"/>
        <v>921.75466454942443</v>
      </c>
      <c r="BW299" s="32">
        <f t="shared" si="165"/>
        <v>3.5728463676062139E-3</v>
      </c>
      <c r="BX299" s="36">
        <f t="shared" si="166"/>
        <v>2.7202720271978236</v>
      </c>
      <c r="BY299" s="37">
        <f t="shared" si="167"/>
        <v>2.4002400239980792</v>
      </c>
      <c r="BZ299" s="37">
        <f t="shared" si="168"/>
        <v>29.922992299176055</v>
      </c>
      <c r="CA299" s="37">
        <f t="shared" si="169"/>
        <v>27.482748274778011</v>
      </c>
      <c r="CB299" s="37">
        <f t="shared" si="170"/>
        <v>58.205820581953425</v>
      </c>
      <c r="CC299" s="37">
        <f t="shared" si="171"/>
        <v>55.485548554755603</v>
      </c>
      <c r="CD299" s="38">
        <f t="shared" si="172"/>
        <v>2.7202720271978222</v>
      </c>
      <c r="CE299" s="3">
        <v>68</v>
      </c>
      <c r="CF299" s="3">
        <v>60</v>
      </c>
      <c r="CG299" s="3">
        <v>680</v>
      </c>
      <c r="CH299" s="3">
        <v>627</v>
      </c>
      <c r="CI299" s="3">
        <v>322</v>
      </c>
      <c r="CJ299" s="3">
        <v>315</v>
      </c>
      <c r="CK299" s="3">
        <v>385</v>
      </c>
      <c r="CL299" s="3">
        <v>385</v>
      </c>
      <c r="CM299" s="20">
        <f t="shared" si="173"/>
        <v>1.4977112385888418</v>
      </c>
      <c r="CN299" s="37">
        <f t="shared" si="174"/>
        <v>2.3760533019792276</v>
      </c>
      <c r="CO299" s="37">
        <f t="shared" si="175"/>
        <v>2.474034881442289</v>
      </c>
      <c r="CP299" s="37">
        <f t="shared" si="176"/>
        <v>30.374289633548891</v>
      </c>
      <c r="CQ299" s="37">
        <f t="shared" si="177"/>
        <v>29.982363315696649</v>
      </c>
      <c r="CR299" s="37">
        <f t="shared" si="178"/>
        <v>58.176562806192436</v>
      </c>
      <c r="CS299" s="37">
        <f t="shared" si="179"/>
        <v>57.466196355085245</v>
      </c>
      <c r="CT299" s="22">
        <f t="shared" si="180"/>
        <v>2.009905576090631</v>
      </c>
      <c r="CU299" s="35">
        <v>97</v>
      </c>
      <c r="CV299" s="35">
        <v>101</v>
      </c>
      <c r="CW299" s="35">
        <v>1143</v>
      </c>
      <c r="CX299" s="35">
        <v>1123</v>
      </c>
      <c r="CY299" s="35">
        <v>535</v>
      </c>
      <c r="CZ299" s="35">
        <v>510</v>
      </c>
      <c r="DA299" s="35">
        <v>612</v>
      </c>
      <c r="DB299" s="35">
        <v>600</v>
      </c>
      <c r="DC299">
        <v>11</v>
      </c>
      <c r="DD299">
        <v>9</v>
      </c>
      <c r="DE299" s="35">
        <f t="shared" si="181"/>
        <v>-2</v>
      </c>
      <c r="DF299" s="36">
        <f t="shared" si="182"/>
        <v>0.44004400439964786</v>
      </c>
      <c r="DG299" s="37">
        <f t="shared" si="183"/>
        <v>0.36003600359971194</v>
      </c>
      <c r="DH299" s="37">
        <f t="shared" si="184"/>
        <v>-8.0008000799935974E-2</v>
      </c>
      <c r="DI299" s="2">
        <v>831</v>
      </c>
      <c r="DJ299">
        <v>31</v>
      </c>
      <c r="DK299">
        <v>30</v>
      </c>
      <c r="DL299">
        <v>0.4</v>
      </c>
      <c r="DM299">
        <v>804</v>
      </c>
      <c r="DN299">
        <v>742</v>
      </c>
      <c r="DO299">
        <v>1.2</v>
      </c>
      <c r="DP299">
        <v>599</v>
      </c>
      <c r="DQ299">
        <v>536</v>
      </c>
      <c r="DR299">
        <v>1.5</v>
      </c>
      <c r="DS299">
        <v>426</v>
      </c>
      <c r="DT299">
        <v>375</v>
      </c>
      <c r="DU299">
        <v>2.5</v>
      </c>
      <c r="DV299" s="39">
        <v>4.3</v>
      </c>
      <c r="DW299" s="39">
        <v>4.3</v>
      </c>
      <c r="DX299" s="39">
        <v>1.2</v>
      </c>
      <c r="DY299" s="39">
        <v>1.5</v>
      </c>
      <c r="DZ299" s="39">
        <v>-3.6</v>
      </c>
      <c r="EA299" s="39">
        <v>3.4</v>
      </c>
    </row>
    <row r="300" spans="1:131" x14ac:dyDescent="0.2">
      <c r="A300" s="12" t="s">
        <v>347</v>
      </c>
      <c r="B300" s="12" t="s">
        <v>1531</v>
      </c>
      <c r="C300" t="s">
        <v>1530</v>
      </c>
      <c r="D300" t="s">
        <v>223</v>
      </c>
      <c r="E300" s="12" t="s">
        <v>178</v>
      </c>
      <c r="F300">
        <v>5</v>
      </c>
      <c r="G300">
        <v>0</v>
      </c>
      <c r="H300">
        <v>0</v>
      </c>
      <c r="I300" s="31">
        <f t="shared" si="148"/>
        <v>0</v>
      </c>
      <c r="J300">
        <v>0</v>
      </c>
      <c r="K300">
        <v>0</v>
      </c>
      <c r="L300" s="16">
        <f t="shared" si="149"/>
        <v>0</v>
      </c>
      <c r="M300" s="15">
        <v>0</v>
      </c>
      <c r="N300" s="15">
        <v>0</v>
      </c>
      <c r="O300" s="15">
        <v>0</v>
      </c>
      <c r="P300">
        <v>4</v>
      </c>
      <c r="Q300">
        <v>0</v>
      </c>
      <c r="R300">
        <v>1</v>
      </c>
      <c r="S300" s="13">
        <f t="shared" si="150"/>
        <v>0</v>
      </c>
      <c r="T300" s="13">
        <f t="shared" si="151"/>
        <v>0</v>
      </c>
      <c r="U300" s="2">
        <v>48.983333333300003</v>
      </c>
      <c r="V300" s="2">
        <v>9.7833333332999999</v>
      </c>
      <c r="W300">
        <v>9.8000000000000007</v>
      </c>
      <c r="X300">
        <v>36.67</v>
      </c>
      <c r="Y300" s="32">
        <f t="shared" si="152"/>
        <v>0.21088874542715733</v>
      </c>
      <c r="Z300" s="15">
        <f t="shared" si="153"/>
        <v>0</v>
      </c>
      <c r="AA300">
        <v>7</v>
      </c>
      <c r="AB300">
        <v>3</v>
      </c>
      <c r="AC300">
        <v>5</v>
      </c>
      <c r="AD300" s="13">
        <f t="shared" si="154"/>
        <v>0</v>
      </c>
      <c r="AE300" s="13">
        <f t="shared" si="155"/>
        <v>0</v>
      </c>
      <c r="AF300" s="13">
        <f t="shared" si="156"/>
        <v>0</v>
      </c>
      <c r="AI300" s="17" t="str">
        <f t="shared" si="157"/>
        <v xml:space="preserve"> </v>
      </c>
      <c r="AJ300">
        <v>8</v>
      </c>
      <c r="AK300">
        <v>12</v>
      </c>
      <c r="AL300" s="32">
        <f t="shared" si="158"/>
        <v>0.35087719298245612</v>
      </c>
      <c r="AM300">
        <v>6</v>
      </c>
      <c r="AN300">
        <v>12</v>
      </c>
      <c r="AO300" s="33">
        <f t="shared" si="159"/>
        <v>0.31578947368421051</v>
      </c>
      <c r="AP300">
        <v>9</v>
      </c>
      <c r="AQ300">
        <v>10</v>
      </c>
      <c r="AR300" s="33">
        <f t="shared" si="160"/>
        <v>0.33333333333333331</v>
      </c>
      <c r="AS300" s="33">
        <f t="shared" si="161"/>
        <v>0.52631578947368418</v>
      </c>
      <c r="AU300">
        <v>19</v>
      </c>
      <c r="AV300">
        <v>21</v>
      </c>
      <c r="AW300">
        <v>12</v>
      </c>
      <c r="AX300" s="2">
        <v>26</v>
      </c>
      <c r="AZ300" s="2">
        <v>30.5</v>
      </c>
      <c r="BA300" s="2">
        <v>22.9</v>
      </c>
      <c r="BB300" s="21">
        <v>-0.94</v>
      </c>
      <c r="BD300" s="21">
        <v>-0.98799999999999999</v>
      </c>
      <c r="BE300" s="2">
        <v>25.9</v>
      </c>
      <c r="BF300" s="2">
        <v>29.6</v>
      </c>
      <c r="BG300" s="2">
        <v>24.7</v>
      </c>
      <c r="BH300" s="21">
        <v>0.14100000000000001</v>
      </c>
      <c r="BI300" s="21">
        <v>-0.34900000000000003</v>
      </c>
      <c r="BJ300" t="s">
        <v>222</v>
      </c>
      <c r="BK300" s="2">
        <v>33.4</v>
      </c>
      <c r="BL300" t="s">
        <v>2243</v>
      </c>
      <c r="BM300" s="2">
        <v>31</v>
      </c>
      <c r="BN300" t="s">
        <v>2310</v>
      </c>
      <c r="BO300" s="2">
        <v>29</v>
      </c>
      <c r="BP300" t="s">
        <v>2630</v>
      </c>
      <c r="BQ300" s="2">
        <v>59.9</v>
      </c>
      <c r="BR300" t="s">
        <v>3105</v>
      </c>
      <c r="BS300" s="2">
        <v>16.8</v>
      </c>
      <c r="BT300" s="32">
        <f t="shared" si="162"/>
        <v>0</v>
      </c>
      <c r="BU300" s="34">
        <f t="shared" si="163"/>
        <v>1</v>
      </c>
      <c r="BV300" s="35">
        <f t="shared" si="164"/>
        <v>1000</v>
      </c>
      <c r="BW300" s="32">
        <f t="shared" si="165"/>
        <v>0</v>
      </c>
      <c r="BX300" s="36">
        <f t="shared" si="166"/>
        <v>0</v>
      </c>
      <c r="BY300" s="37">
        <f t="shared" si="167"/>
        <v>0</v>
      </c>
      <c r="BZ300" s="37">
        <f t="shared" si="168"/>
        <v>23.304940374866458</v>
      </c>
      <c r="CA300" s="37">
        <f t="shared" si="169"/>
        <v>22.078364565662959</v>
      </c>
      <c r="CB300" s="37">
        <f t="shared" si="170"/>
        <v>46.609880749732916</v>
      </c>
      <c r="CC300" s="37">
        <f t="shared" si="171"/>
        <v>50.289608177343403</v>
      </c>
      <c r="CD300" s="38">
        <f t="shared" si="172"/>
        <v>-3.6797274276104872</v>
      </c>
      <c r="CE300" s="3">
        <v>0</v>
      </c>
      <c r="CF300" s="3">
        <v>0</v>
      </c>
      <c r="CG300" s="3">
        <v>19</v>
      </c>
      <c r="CH300" s="3">
        <v>18</v>
      </c>
      <c r="CI300" s="3">
        <v>8</v>
      </c>
      <c r="CJ300" s="3">
        <v>4</v>
      </c>
      <c r="CK300" s="3">
        <v>19</v>
      </c>
      <c r="CL300" s="3">
        <v>11</v>
      </c>
      <c r="CM300" s="20">
        <f t="shared" si="173"/>
        <v>-5.0403063749789077</v>
      </c>
      <c r="CN300" s="37">
        <f t="shared" si="174"/>
        <v>2.9451868011998905</v>
      </c>
      <c r="CO300" s="37">
        <f t="shared" si="175"/>
        <v>1.9634578674665935</v>
      </c>
      <c r="CP300" s="37">
        <f t="shared" si="176"/>
        <v>28.797382056176708</v>
      </c>
      <c r="CQ300" s="37">
        <f t="shared" si="177"/>
        <v>30.433596945732205</v>
      </c>
      <c r="CR300" s="37">
        <f t="shared" si="178"/>
        <v>51.377147532042535</v>
      </c>
      <c r="CS300" s="37">
        <f t="shared" si="179"/>
        <v>59.230979001908914</v>
      </c>
      <c r="CT300" s="22">
        <f t="shared" si="180"/>
        <v>4.174104042255891</v>
      </c>
      <c r="CU300" s="35">
        <v>9</v>
      </c>
      <c r="CV300" s="35">
        <v>6</v>
      </c>
      <c r="CW300" s="35">
        <v>79</v>
      </c>
      <c r="CX300" s="35">
        <v>87</v>
      </c>
      <c r="CY300" s="35">
        <v>34</v>
      </c>
      <c r="CZ300" s="35">
        <v>31</v>
      </c>
      <c r="DA300" s="35">
        <v>57</v>
      </c>
      <c r="DB300" s="35">
        <v>35</v>
      </c>
      <c r="DC300">
        <v>1</v>
      </c>
      <c r="DD300">
        <v>0</v>
      </c>
      <c r="DE300" s="35">
        <f t="shared" si="181"/>
        <v>-1</v>
      </c>
      <c r="DF300" s="36">
        <f t="shared" si="182"/>
        <v>1.2265758092034977</v>
      </c>
      <c r="DG300" s="37">
        <f t="shared" si="183"/>
        <v>0</v>
      </c>
      <c r="DH300" s="37">
        <f t="shared" si="184"/>
        <v>-1.2265758092034977</v>
      </c>
      <c r="DI300" s="2">
        <v>20.3</v>
      </c>
      <c r="DJ300">
        <v>0</v>
      </c>
      <c r="DK300">
        <v>0</v>
      </c>
      <c r="DL300">
        <v>-75</v>
      </c>
      <c r="DM300">
        <v>16</v>
      </c>
      <c r="DN300">
        <v>20</v>
      </c>
      <c r="DO300">
        <v>-7.2</v>
      </c>
      <c r="DP300">
        <v>12</v>
      </c>
      <c r="DQ300">
        <v>12</v>
      </c>
      <c r="DR300">
        <v>-6.5</v>
      </c>
      <c r="DS300">
        <v>8</v>
      </c>
      <c r="DT300">
        <v>10</v>
      </c>
      <c r="DU300">
        <v>-11.3</v>
      </c>
      <c r="DV300" s="39">
        <v>-0.1</v>
      </c>
      <c r="DW300" s="39">
        <v>-0.1</v>
      </c>
      <c r="DX300" s="39">
        <v>0</v>
      </c>
      <c r="DY300" s="39">
        <v>-0.1</v>
      </c>
      <c r="DZ300" s="39">
        <v>0.1</v>
      </c>
      <c r="EA300" s="39">
        <v>-0.1</v>
      </c>
    </row>
    <row r="301" spans="1:131" x14ac:dyDescent="0.2">
      <c r="A301" s="12" t="s">
        <v>1533</v>
      </c>
      <c r="B301" s="12" t="s">
        <v>1534</v>
      </c>
      <c r="C301" t="s">
        <v>1532</v>
      </c>
      <c r="D301" t="s">
        <v>317</v>
      </c>
      <c r="E301" s="12" t="s">
        <v>170</v>
      </c>
      <c r="F301">
        <v>46</v>
      </c>
      <c r="G301">
        <v>2</v>
      </c>
      <c r="H301">
        <v>8</v>
      </c>
      <c r="I301" s="31">
        <f t="shared" si="148"/>
        <v>10</v>
      </c>
      <c r="J301">
        <v>4</v>
      </c>
      <c r="K301">
        <v>4</v>
      </c>
      <c r="L301" s="16">
        <f t="shared" si="149"/>
        <v>1.1108368304123124</v>
      </c>
      <c r="M301" s="15">
        <v>2</v>
      </c>
      <c r="N301" s="15">
        <v>4</v>
      </c>
      <c r="O301" s="15">
        <v>4</v>
      </c>
      <c r="P301">
        <v>49</v>
      </c>
      <c r="Q301">
        <v>14</v>
      </c>
      <c r="R301">
        <v>16</v>
      </c>
      <c r="S301" s="13">
        <f t="shared" si="150"/>
        <v>4.0816326530612242E-2</v>
      </c>
      <c r="T301" s="13">
        <f t="shared" si="151"/>
        <v>2.5316455696202531E-2</v>
      </c>
      <c r="U301" s="2">
        <v>540.13333333330002</v>
      </c>
      <c r="V301" s="2">
        <v>11.733333333299999</v>
      </c>
      <c r="W301">
        <v>11.63</v>
      </c>
      <c r="X301">
        <v>36.81</v>
      </c>
      <c r="Y301" s="32">
        <f t="shared" si="152"/>
        <v>0.24009083402146986</v>
      </c>
      <c r="Z301" s="15">
        <f t="shared" si="153"/>
        <v>65.5</v>
      </c>
      <c r="AA301">
        <v>14</v>
      </c>
      <c r="AB301">
        <v>16</v>
      </c>
      <c r="AC301">
        <v>30</v>
      </c>
      <c r="AD301" s="13">
        <f t="shared" si="154"/>
        <v>0.125</v>
      </c>
      <c r="AE301" s="13">
        <f t="shared" si="155"/>
        <v>0.5</v>
      </c>
      <c r="AF301" s="13">
        <f t="shared" si="156"/>
        <v>0.625</v>
      </c>
      <c r="AG301">
        <v>204</v>
      </c>
      <c r="AH301">
        <v>250</v>
      </c>
      <c r="AI301" s="17">
        <f t="shared" si="157"/>
        <v>0.44933920704845814</v>
      </c>
      <c r="AJ301">
        <v>67</v>
      </c>
      <c r="AK301">
        <v>78</v>
      </c>
      <c r="AL301" s="32">
        <f t="shared" si="158"/>
        <v>0.28999999999999998</v>
      </c>
      <c r="AM301">
        <v>75</v>
      </c>
      <c r="AN301">
        <v>92</v>
      </c>
      <c r="AO301" s="33">
        <f t="shared" si="159"/>
        <v>0.33400000000000002</v>
      </c>
      <c r="AP301">
        <v>85</v>
      </c>
      <c r="AQ301">
        <v>103</v>
      </c>
      <c r="AR301" s="33">
        <f t="shared" si="160"/>
        <v>0.376</v>
      </c>
      <c r="AS301" s="33">
        <f t="shared" si="161"/>
        <v>0.46474358974358976</v>
      </c>
      <c r="AT301">
        <v>3</v>
      </c>
      <c r="AU301">
        <v>166</v>
      </c>
      <c r="AV301">
        <v>199</v>
      </c>
      <c r="AW301">
        <v>182</v>
      </c>
      <c r="AX301" s="2">
        <v>27.7</v>
      </c>
      <c r="AY301" s="3">
        <v>12</v>
      </c>
      <c r="AZ301" s="2">
        <v>32.4</v>
      </c>
      <c r="BA301" s="2">
        <v>24.6</v>
      </c>
      <c r="BB301" s="21">
        <v>-0.49099999999999999</v>
      </c>
      <c r="BC301">
        <v>12</v>
      </c>
      <c r="BD301" s="21">
        <v>-0.03</v>
      </c>
      <c r="BE301" s="2">
        <v>28.4</v>
      </c>
      <c r="BF301" s="2">
        <v>33.5</v>
      </c>
      <c r="BG301" s="2">
        <v>23.3</v>
      </c>
      <c r="BH301" s="21">
        <v>-0.42799999999999999</v>
      </c>
      <c r="BI301" s="21">
        <v>1.5390000000000001</v>
      </c>
      <c r="BJ301" t="s">
        <v>413</v>
      </c>
      <c r="BK301" s="2">
        <v>25.9</v>
      </c>
      <c r="BL301" t="s">
        <v>600</v>
      </c>
      <c r="BM301" s="2">
        <v>23.1</v>
      </c>
      <c r="BN301" t="s">
        <v>1732</v>
      </c>
      <c r="BO301" s="2">
        <v>19.899999999999999</v>
      </c>
      <c r="BP301" t="s">
        <v>757</v>
      </c>
      <c r="BQ301" s="2">
        <v>40.4</v>
      </c>
      <c r="BR301" t="s">
        <v>694</v>
      </c>
      <c r="BS301" s="2">
        <v>32</v>
      </c>
      <c r="BT301" s="32">
        <f t="shared" si="162"/>
        <v>6.1068702290076333E-2</v>
      </c>
      <c r="BU301" s="34">
        <f t="shared" si="163"/>
        <v>0.90109890109890112</v>
      </c>
      <c r="BV301" s="35">
        <f t="shared" si="164"/>
        <v>907.20577132790879</v>
      </c>
      <c r="BW301" s="32">
        <f t="shared" si="165"/>
        <v>-3.7832396611022549E-2</v>
      </c>
      <c r="BX301" s="36">
        <f t="shared" si="166"/>
        <v>1.7786561264872667</v>
      </c>
      <c r="BY301" s="37">
        <f t="shared" si="167"/>
        <v>3.0014822134472623</v>
      </c>
      <c r="BZ301" s="37">
        <f t="shared" si="168"/>
        <v>29.125494071228992</v>
      </c>
      <c r="CA301" s="37">
        <f t="shared" si="169"/>
        <v>30.34832015818899</v>
      </c>
      <c r="CB301" s="37">
        <f t="shared" si="170"/>
        <v>49.135375494210741</v>
      </c>
      <c r="CC301" s="37">
        <f t="shared" si="171"/>
        <v>51.914525691847096</v>
      </c>
      <c r="CD301" s="38">
        <f t="shared" si="172"/>
        <v>-2.7791501976363548</v>
      </c>
      <c r="CE301" s="3">
        <v>16</v>
      </c>
      <c r="CF301" s="3">
        <v>27</v>
      </c>
      <c r="CG301" s="3">
        <v>246</v>
      </c>
      <c r="CH301" s="3">
        <v>246</v>
      </c>
      <c r="CI301" s="3">
        <v>91</v>
      </c>
      <c r="CJ301" s="3">
        <v>98</v>
      </c>
      <c r="CK301" s="3">
        <v>96</v>
      </c>
      <c r="CL301" s="3">
        <v>89</v>
      </c>
      <c r="CM301" s="20">
        <f t="shared" si="173"/>
        <v>-3.5919963514825071</v>
      </c>
      <c r="CN301" s="37">
        <f t="shared" si="174"/>
        <v>2.1260763261401081</v>
      </c>
      <c r="CO301" s="37">
        <f t="shared" si="175"/>
        <v>3.0828106729031566</v>
      </c>
      <c r="CP301" s="37">
        <f t="shared" si="176"/>
        <v>30.438326069239213</v>
      </c>
      <c r="CQ301" s="37">
        <f t="shared" si="177"/>
        <v>29.481591722476164</v>
      </c>
      <c r="CR301" s="37">
        <f t="shared" si="178"/>
        <v>55.738634350306498</v>
      </c>
      <c r="CS301" s="37">
        <f t="shared" si="179"/>
        <v>54.285815527444093</v>
      </c>
      <c r="CT301" s="22">
        <f t="shared" si="180"/>
        <v>-4.2319690204987594</v>
      </c>
      <c r="CU301" s="35">
        <v>60</v>
      </c>
      <c r="CV301" s="35">
        <v>87</v>
      </c>
      <c r="CW301" s="35">
        <v>799</v>
      </c>
      <c r="CX301" s="35">
        <v>745</v>
      </c>
      <c r="CY301" s="35">
        <v>336</v>
      </c>
      <c r="CZ301" s="35">
        <v>313</v>
      </c>
      <c r="DA301" s="35">
        <v>387</v>
      </c>
      <c r="DB301" s="35">
        <v>378</v>
      </c>
      <c r="DC301">
        <v>9</v>
      </c>
      <c r="DD301">
        <v>6</v>
      </c>
      <c r="DE301" s="35">
        <f t="shared" si="181"/>
        <v>-3</v>
      </c>
      <c r="DF301" s="36">
        <f t="shared" si="182"/>
        <v>1.0004940711490875</v>
      </c>
      <c r="DG301" s="37">
        <f t="shared" si="183"/>
        <v>0.666996047432725</v>
      </c>
      <c r="DH301" s="37">
        <f t="shared" si="184"/>
        <v>-0.3334980237163625</v>
      </c>
      <c r="DI301" s="2">
        <v>290.3</v>
      </c>
      <c r="DJ301">
        <v>7</v>
      </c>
      <c r="DK301">
        <v>16</v>
      </c>
      <c r="DL301">
        <v>0.7</v>
      </c>
      <c r="DM301">
        <v>216</v>
      </c>
      <c r="DN301">
        <v>263</v>
      </c>
      <c r="DO301">
        <v>-3.7</v>
      </c>
      <c r="DP301">
        <v>172</v>
      </c>
      <c r="DQ301">
        <v>208</v>
      </c>
      <c r="DR301">
        <v>-3.9</v>
      </c>
      <c r="DS301">
        <v>129</v>
      </c>
      <c r="DT301">
        <v>152</v>
      </c>
      <c r="DU301">
        <v>-3.7</v>
      </c>
      <c r="DV301" s="39">
        <v>-5.2</v>
      </c>
      <c r="DW301" s="39">
        <v>-5.2</v>
      </c>
      <c r="DX301" s="39">
        <v>0.60000000000000009</v>
      </c>
      <c r="DY301" s="39">
        <v>-0.60000000000000009</v>
      </c>
      <c r="DZ301" s="39">
        <v>0.60000000000000009</v>
      </c>
      <c r="EA301" s="39">
        <v>-4.5999999999999996</v>
      </c>
    </row>
    <row r="302" spans="1:131" x14ac:dyDescent="0.2">
      <c r="A302" s="12" t="s">
        <v>1539</v>
      </c>
      <c r="B302" s="12" t="s">
        <v>1540</v>
      </c>
      <c r="C302" t="s">
        <v>1538</v>
      </c>
      <c r="D302" t="s">
        <v>393</v>
      </c>
      <c r="E302" s="12" t="s">
        <v>178</v>
      </c>
      <c r="F302">
        <v>76</v>
      </c>
      <c r="G302">
        <v>1</v>
      </c>
      <c r="H302">
        <v>7</v>
      </c>
      <c r="I302" s="31">
        <f t="shared" si="148"/>
        <v>8</v>
      </c>
      <c r="J302">
        <v>3</v>
      </c>
      <c r="K302">
        <v>4</v>
      </c>
      <c r="L302" s="16">
        <f t="shared" si="149"/>
        <v>0.42435315612661118</v>
      </c>
      <c r="M302" s="15">
        <v>1</v>
      </c>
      <c r="N302" s="15">
        <v>3</v>
      </c>
      <c r="O302" s="15">
        <v>4</v>
      </c>
      <c r="P302">
        <v>62</v>
      </c>
      <c r="Q302">
        <v>32</v>
      </c>
      <c r="R302">
        <v>61</v>
      </c>
      <c r="S302" s="13">
        <f t="shared" si="150"/>
        <v>1.6129032258064516E-2</v>
      </c>
      <c r="T302" s="13">
        <f t="shared" si="151"/>
        <v>6.4516129032258064E-3</v>
      </c>
      <c r="U302" s="2">
        <v>1131.1333333333</v>
      </c>
      <c r="V302" s="2">
        <v>14.8833333333</v>
      </c>
      <c r="W302">
        <v>14.41</v>
      </c>
      <c r="X302">
        <v>33.42</v>
      </c>
      <c r="Y302" s="32">
        <f t="shared" si="152"/>
        <v>0.30127535019862012</v>
      </c>
      <c r="Z302" s="15">
        <f t="shared" si="153"/>
        <v>43.184210526315788</v>
      </c>
      <c r="AA302">
        <v>79</v>
      </c>
      <c r="AB302">
        <v>68</v>
      </c>
      <c r="AC302">
        <v>93</v>
      </c>
      <c r="AD302" s="13">
        <f t="shared" si="154"/>
        <v>2.6315789473684209E-2</v>
      </c>
      <c r="AE302" s="13">
        <f t="shared" si="155"/>
        <v>0.18421052631578946</v>
      </c>
      <c r="AF302" s="13">
        <f t="shared" si="156"/>
        <v>0.21052631578947367</v>
      </c>
      <c r="AI302" s="17" t="str">
        <f t="shared" si="157"/>
        <v xml:space="preserve"> </v>
      </c>
      <c r="AJ302">
        <v>184</v>
      </c>
      <c r="AK302">
        <v>208</v>
      </c>
      <c r="AL302" s="32">
        <f t="shared" si="158"/>
        <v>0.37692307692307692</v>
      </c>
      <c r="AM302">
        <v>151</v>
      </c>
      <c r="AN302">
        <v>137</v>
      </c>
      <c r="AO302" s="33">
        <f t="shared" si="159"/>
        <v>0.27692307692307694</v>
      </c>
      <c r="AP302">
        <v>176</v>
      </c>
      <c r="AQ302">
        <v>184</v>
      </c>
      <c r="AR302" s="33">
        <f t="shared" si="160"/>
        <v>0.34615384615384615</v>
      </c>
      <c r="AS302" s="33">
        <f t="shared" si="161"/>
        <v>0.57647058823529407</v>
      </c>
      <c r="AT302">
        <v>7</v>
      </c>
      <c r="AU302">
        <v>420</v>
      </c>
      <c r="AV302">
        <v>408</v>
      </c>
      <c r="AW302">
        <v>332</v>
      </c>
      <c r="AX302" s="2">
        <v>27.7</v>
      </c>
      <c r="AY302" s="3">
        <v>5</v>
      </c>
      <c r="AZ302" s="2">
        <v>32.700000000000003</v>
      </c>
      <c r="BA302" s="2">
        <v>24.4</v>
      </c>
      <c r="BB302" s="21">
        <v>-0.84</v>
      </c>
      <c r="BC302">
        <v>5</v>
      </c>
      <c r="BD302" s="21">
        <v>-1.089</v>
      </c>
      <c r="BE302" s="2">
        <v>26</v>
      </c>
      <c r="BF302" s="2">
        <v>29.2</v>
      </c>
      <c r="BG302" s="2">
        <v>24.9</v>
      </c>
      <c r="BH302" s="21">
        <v>7.5999999999999998E-2</v>
      </c>
      <c r="BI302" s="21">
        <v>1.3879999999999999</v>
      </c>
      <c r="BJ302" t="s">
        <v>2614</v>
      </c>
      <c r="BK302" s="2">
        <v>28.7</v>
      </c>
      <c r="BL302" t="s">
        <v>3130</v>
      </c>
      <c r="BM302" s="2">
        <v>26.8</v>
      </c>
      <c r="BN302" t="s">
        <v>892</v>
      </c>
      <c r="BO302" s="2">
        <v>26.8</v>
      </c>
      <c r="BP302" t="s">
        <v>919</v>
      </c>
      <c r="BQ302" s="2">
        <v>25.5</v>
      </c>
      <c r="BR302" t="s">
        <v>392</v>
      </c>
      <c r="BS302" s="2">
        <v>22</v>
      </c>
      <c r="BT302" s="32">
        <f t="shared" si="162"/>
        <v>6.9469835466179158E-2</v>
      </c>
      <c r="BU302" s="34">
        <f t="shared" si="163"/>
        <v>0.91952054794520544</v>
      </c>
      <c r="BV302" s="35">
        <f t="shared" si="164"/>
        <v>926.46753149182337</v>
      </c>
      <c r="BW302" s="32">
        <f t="shared" si="165"/>
        <v>-1.1009616588615406E-2</v>
      </c>
      <c r="BX302" s="36">
        <f t="shared" si="166"/>
        <v>2.015677491605858</v>
      </c>
      <c r="BY302" s="37">
        <f t="shared" si="167"/>
        <v>2.4930747922493506</v>
      </c>
      <c r="BZ302" s="37">
        <f t="shared" si="168"/>
        <v>29.015147050221167</v>
      </c>
      <c r="CA302" s="37">
        <f t="shared" si="169"/>
        <v>30.977780397311086</v>
      </c>
      <c r="CB302" s="37">
        <f t="shared" si="170"/>
        <v>57.022455354639412</v>
      </c>
      <c r="CC302" s="37">
        <f t="shared" si="171"/>
        <v>59.462486002372813</v>
      </c>
      <c r="CD302" s="38">
        <f t="shared" si="172"/>
        <v>-2.4400306477334013</v>
      </c>
      <c r="CE302" s="3">
        <v>38</v>
      </c>
      <c r="CF302" s="3">
        <v>47</v>
      </c>
      <c r="CG302" s="3">
        <v>509</v>
      </c>
      <c r="CH302" s="3">
        <v>537</v>
      </c>
      <c r="CI302" s="3">
        <v>255</v>
      </c>
      <c r="CJ302" s="3">
        <v>262</v>
      </c>
      <c r="CK302" s="3">
        <v>275</v>
      </c>
      <c r="CL302" s="3">
        <v>273</v>
      </c>
      <c r="CM302" s="20">
        <f t="shared" si="173"/>
        <v>-6.8423247653804591</v>
      </c>
      <c r="CN302" s="37">
        <f t="shared" si="174"/>
        <v>2.7874893697439291</v>
      </c>
      <c r="CO302" s="37">
        <f t="shared" si="175"/>
        <v>2.3859019181706511</v>
      </c>
      <c r="CP302" s="37">
        <f t="shared" si="176"/>
        <v>30.898610979873382</v>
      </c>
      <c r="CQ302" s="37">
        <f t="shared" si="177"/>
        <v>28.583577435509781</v>
      </c>
      <c r="CR302" s="37">
        <f t="shared" si="178"/>
        <v>58.395540017008408</v>
      </c>
      <c r="CS302" s="37">
        <f t="shared" si="179"/>
        <v>55.678919021071529</v>
      </c>
      <c r="CT302" s="22">
        <f t="shared" si="180"/>
        <v>-5.1566516436702798</v>
      </c>
      <c r="CU302" s="35">
        <v>118</v>
      </c>
      <c r="CV302" s="35">
        <v>101</v>
      </c>
      <c r="CW302" s="35">
        <v>1190</v>
      </c>
      <c r="CX302" s="35">
        <v>1109</v>
      </c>
      <c r="CY302" s="35">
        <v>542</v>
      </c>
      <c r="CZ302" s="35">
        <v>487</v>
      </c>
      <c r="DA302" s="35">
        <v>660</v>
      </c>
      <c r="DB302" s="35">
        <v>622</v>
      </c>
      <c r="DC302">
        <v>8</v>
      </c>
      <c r="DD302">
        <v>4</v>
      </c>
      <c r="DE302" s="35">
        <f t="shared" si="181"/>
        <v>-4</v>
      </c>
      <c r="DF302" s="36">
        <f t="shared" si="182"/>
        <v>0.42435315612754909</v>
      </c>
      <c r="DG302" s="37">
        <f t="shared" si="183"/>
        <v>0.21217657806377455</v>
      </c>
      <c r="DH302" s="37">
        <f t="shared" si="184"/>
        <v>-0.21217657806377455</v>
      </c>
      <c r="DI302" s="2">
        <v>643.5</v>
      </c>
      <c r="DJ302">
        <v>25</v>
      </c>
      <c r="DK302">
        <v>30</v>
      </c>
      <c r="DL302">
        <v>-8.1</v>
      </c>
      <c r="DM302">
        <v>637</v>
      </c>
      <c r="DN302">
        <v>653</v>
      </c>
      <c r="DO302">
        <v>-2.6</v>
      </c>
      <c r="DP302">
        <v>481</v>
      </c>
      <c r="DQ302">
        <v>489</v>
      </c>
      <c r="DR302">
        <v>-3.3</v>
      </c>
      <c r="DS302">
        <v>323</v>
      </c>
      <c r="DT302">
        <v>337</v>
      </c>
      <c r="DU302">
        <v>-3.8</v>
      </c>
      <c r="DV302" s="39">
        <v>0.8</v>
      </c>
      <c r="DW302" s="39">
        <v>0.8</v>
      </c>
      <c r="DX302" s="39">
        <v>-1.4</v>
      </c>
      <c r="DY302" s="39">
        <v>-1.5</v>
      </c>
      <c r="DZ302" s="39">
        <v>-1.9</v>
      </c>
      <c r="EA302" s="39">
        <v>-4</v>
      </c>
    </row>
    <row r="303" spans="1:131" x14ac:dyDescent="0.2">
      <c r="A303" s="12" t="s">
        <v>1544</v>
      </c>
      <c r="B303" s="12" t="s">
        <v>1545</v>
      </c>
      <c r="C303" t="s">
        <v>1543</v>
      </c>
      <c r="D303" t="s">
        <v>131</v>
      </c>
      <c r="E303" s="12" t="s">
        <v>170</v>
      </c>
      <c r="F303">
        <v>74</v>
      </c>
      <c r="G303">
        <v>6</v>
      </c>
      <c r="H303">
        <v>9</v>
      </c>
      <c r="I303" s="31">
        <f t="shared" si="148"/>
        <v>15</v>
      </c>
      <c r="J303">
        <v>5</v>
      </c>
      <c r="K303">
        <v>4</v>
      </c>
      <c r="L303" s="16">
        <f t="shared" si="149"/>
        <v>1.0614041984433156</v>
      </c>
      <c r="M303" s="15">
        <v>5</v>
      </c>
      <c r="N303" s="15">
        <v>5</v>
      </c>
      <c r="O303" s="15">
        <v>3</v>
      </c>
      <c r="P303">
        <v>63</v>
      </c>
      <c r="Q303">
        <v>28</v>
      </c>
      <c r="R303">
        <v>28</v>
      </c>
      <c r="S303" s="13">
        <f t="shared" si="150"/>
        <v>9.5238095238095233E-2</v>
      </c>
      <c r="T303" s="13">
        <f t="shared" si="151"/>
        <v>5.0420168067226892E-2</v>
      </c>
      <c r="U303" s="2">
        <v>847.93333333329997</v>
      </c>
      <c r="V303" s="2">
        <v>11.45</v>
      </c>
      <c r="W303">
        <v>11.39</v>
      </c>
      <c r="X303">
        <v>36.380000000000003</v>
      </c>
      <c r="Y303" s="32">
        <f t="shared" si="152"/>
        <v>0.23843416370106763</v>
      </c>
      <c r="Z303" s="15">
        <f t="shared" si="153"/>
        <v>77.61904761904762</v>
      </c>
      <c r="AA303">
        <v>67</v>
      </c>
      <c r="AB303">
        <v>25</v>
      </c>
      <c r="AC303">
        <v>94</v>
      </c>
      <c r="AD303" s="13">
        <f t="shared" si="154"/>
        <v>0.2857142857142857</v>
      </c>
      <c r="AE303" s="13">
        <f t="shared" si="155"/>
        <v>0.38095238095238093</v>
      </c>
      <c r="AF303" s="13">
        <f t="shared" si="156"/>
        <v>0.66666666666666663</v>
      </c>
      <c r="AG303">
        <v>637</v>
      </c>
      <c r="AH303">
        <v>436</v>
      </c>
      <c r="AI303" s="17">
        <f t="shared" si="157"/>
        <v>0.59366262814538673</v>
      </c>
      <c r="AJ303">
        <v>96</v>
      </c>
      <c r="AK303">
        <v>67</v>
      </c>
      <c r="AL303" s="32">
        <f t="shared" si="158"/>
        <v>0.14605734767025089</v>
      </c>
      <c r="AM303">
        <v>390</v>
      </c>
      <c r="AN303">
        <v>260</v>
      </c>
      <c r="AO303" s="33">
        <f t="shared" si="159"/>
        <v>0.58243727598566308</v>
      </c>
      <c r="AP303">
        <v>173</v>
      </c>
      <c r="AQ303">
        <v>130</v>
      </c>
      <c r="AR303" s="33">
        <f t="shared" si="160"/>
        <v>0.271505376344086</v>
      </c>
      <c r="AS303" s="33">
        <f t="shared" si="161"/>
        <v>0.2004920049200492</v>
      </c>
      <c r="AT303">
        <v>1</v>
      </c>
      <c r="AU303">
        <v>236</v>
      </c>
      <c r="AV303">
        <v>362</v>
      </c>
      <c r="AW303">
        <v>291</v>
      </c>
      <c r="AX303" s="2">
        <v>28.2</v>
      </c>
      <c r="AY303" s="3">
        <v>7</v>
      </c>
      <c r="AZ303" s="2">
        <v>32.299999999999997</v>
      </c>
      <c r="BA303" s="2">
        <v>25.5</v>
      </c>
      <c r="BB303" s="21">
        <v>0.60899999999999999</v>
      </c>
      <c r="BC303">
        <v>6</v>
      </c>
      <c r="BD303" s="21">
        <v>1.0589999999999999</v>
      </c>
      <c r="BE303" s="2">
        <v>27.7</v>
      </c>
      <c r="BF303" s="2">
        <v>32</v>
      </c>
      <c r="BG303" s="2">
        <v>23.3</v>
      </c>
      <c r="BH303" s="21">
        <v>-0.22600000000000001</v>
      </c>
      <c r="BI303" s="21">
        <v>-11.676</v>
      </c>
      <c r="BJ303" t="s">
        <v>3242</v>
      </c>
      <c r="BK303" s="2">
        <v>40.200000000000003</v>
      </c>
      <c r="BL303" t="s">
        <v>1763</v>
      </c>
      <c r="BM303" s="2">
        <v>32.1</v>
      </c>
      <c r="BN303" t="s">
        <v>1758</v>
      </c>
      <c r="BO303" s="2">
        <v>25.9</v>
      </c>
      <c r="BP303" t="s">
        <v>2817</v>
      </c>
      <c r="BQ303" s="2">
        <v>39.799999999999997</v>
      </c>
      <c r="BR303" t="s">
        <v>1301</v>
      </c>
      <c r="BS303" s="2">
        <v>36.4</v>
      </c>
      <c r="BT303" s="32">
        <f t="shared" si="162"/>
        <v>6.4417177914110432E-2</v>
      </c>
      <c r="BU303" s="34">
        <f t="shared" si="163"/>
        <v>0.90355329949238583</v>
      </c>
      <c r="BV303" s="35">
        <f t="shared" si="164"/>
        <v>909.99501728379687</v>
      </c>
      <c r="BW303" s="32">
        <f t="shared" si="165"/>
        <v>-3.2029522593503737E-2</v>
      </c>
      <c r="BX303" s="36">
        <f t="shared" si="166"/>
        <v>1.4870765962469021</v>
      </c>
      <c r="BY303" s="37">
        <f t="shared" si="167"/>
        <v>2.6909005074943941</v>
      </c>
      <c r="BZ303" s="37">
        <f t="shared" si="168"/>
        <v>23.085093827451907</v>
      </c>
      <c r="CA303" s="37">
        <f t="shared" si="169"/>
        <v>27.900389472441876</v>
      </c>
      <c r="CB303" s="37">
        <f t="shared" si="170"/>
        <v>43.479287147409416</v>
      </c>
      <c r="CC303" s="37">
        <f t="shared" si="171"/>
        <v>59.199811164876671</v>
      </c>
      <c r="CD303" s="38">
        <f t="shared" si="172"/>
        <v>-15.720524017467255</v>
      </c>
      <c r="CE303" s="3">
        <v>21</v>
      </c>
      <c r="CF303" s="3">
        <v>38</v>
      </c>
      <c r="CG303" s="3">
        <v>305</v>
      </c>
      <c r="CH303" s="3">
        <v>356</v>
      </c>
      <c r="CI303" s="3">
        <v>127</v>
      </c>
      <c r="CJ303" s="3">
        <v>193</v>
      </c>
      <c r="CK303" s="3">
        <v>249</v>
      </c>
      <c r="CL303" s="3">
        <v>161</v>
      </c>
      <c r="CM303" s="20">
        <f t="shared" si="173"/>
        <v>4.1126678644515628</v>
      </c>
      <c r="CN303" s="37">
        <f t="shared" si="174"/>
        <v>2.1618649985884728</v>
      </c>
      <c r="CO303" s="37">
        <f t="shared" si="175"/>
        <v>3.0087811836025136</v>
      </c>
      <c r="CP303" s="37">
        <f t="shared" si="176"/>
        <v>26.856157972155771</v>
      </c>
      <c r="CQ303" s="37">
        <f t="shared" si="177"/>
        <v>32.806858535280739</v>
      </c>
      <c r="CR303" s="37">
        <f t="shared" si="178"/>
        <v>49.945767647801723</v>
      </c>
      <c r="CS303" s="37">
        <f t="shared" si="179"/>
        <v>61.713445165891557</v>
      </c>
      <c r="CT303" s="22">
        <f t="shared" si="180"/>
        <v>-3.9528464993774222</v>
      </c>
      <c r="CU303" s="35">
        <v>97</v>
      </c>
      <c r="CV303" s="35">
        <v>135</v>
      </c>
      <c r="CW303" s="35">
        <v>1108</v>
      </c>
      <c r="CX303" s="35">
        <v>1337</v>
      </c>
      <c r="CY303" s="35">
        <v>462</v>
      </c>
      <c r="CZ303" s="35">
        <v>624</v>
      </c>
      <c r="DA303" s="35">
        <v>673</v>
      </c>
      <c r="DB303" s="35">
        <v>574</v>
      </c>
      <c r="DC303">
        <v>8</v>
      </c>
      <c r="DD303">
        <v>2</v>
      </c>
      <c r="DE303" s="35">
        <f t="shared" si="181"/>
        <v>-6</v>
      </c>
      <c r="DF303" s="36">
        <f t="shared" si="182"/>
        <v>0.56650536999881984</v>
      </c>
      <c r="DG303" s="37">
        <f t="shared" si="183"/>
        <v>0.14162634249970496</v>
      </c>
      <c r="DH303" s="37">
        <f t="shared" si="184"/>
        <v>-0.42487902749911488</v>
      </c>
      <c r="DI303" s="2">
        <v>493.9</v>
      </c>
      <c r="DJ303">
        <v>13</v>
      </c>
      <c r="DK303">
        <v>24</v>
      </c>
      <c r="DL303">
        <v>-7.4</v>
      </c>
      <c r="DM303">
        <v>356</v>
      </c>
      <c r="DN303">
        <v>507</v>
      </c>
      <c r="DO303">
        <v>-2.1</v>
      </c>
      <c r="DP303">
        <v>266</v>
      </c>
      <c r="DQ303">
        <v>362</v>
      </c>
      <c r="DR303">
        <v>-1</v>
      </c>
      <c r="DS303">
        <v>195</v>
      </c>
      <c r="DT303">
        <v>251</v>
      </c>
      <c r="DU303">
        <v>0.4</v>
      </c>
      <c r="DV303" s="39">
        <v>-8.1999999999999993</v>
      </c>
      <c r="DW303" s="39">
        <v>-8.1999999999999993</v>
      </c>
      <c r="DX303" s="39">
        <v>6.6</v>
      </c>
      <c r="DY303" s="39">
        <v>0.2</v>
      </c>
      <c r="DZ303" s="39">
        <v>4.5</v>
      </c>
      <c r="EA303" s="39">
        <v>3.1</v>
      </c>
    </row>
    <row r="304" spans="1:131" x14ac:dyDescent="0.2">
      <c r="A304" s="12" t="s">
        <v>298</v>
      </c>
      <c r="B304" s="12" t="s">
        <v>1550</v>
      </c>
      <c r="C304" t="s">
        <v>1549</v>
      </c>
      <c r="D304" t="s">
        <v>367</v>
      </c>
      <c r="E304" s="12" t="s">
        <v>178</v>
      </c>
      <c r="F304">
        <v>66</v>
      </c>
      <c r="G304">
        <v>1</v>
      </c>
      <c r="H304">
        <v>11</v>
      </c>
      <c r="I304" s="31">
        <f t="shared" si="148"/>
        <v>12</v>
      </c>
      <c r="J304">
        <v>7</v>
      </c>
      <c r="K304">
        <v>4</v>
      </c>
      <c r="L304" s="16">
        <f t="shared" si="149"/>
        <v>0.62278349623734974</v>
      </c>
      <c r="M304" s="15">
        <v>1</v>
      </c>
      <c r="N304" s="15">
        <v>7</v>
      </c>
      <c r="O304" s="15">
        <v>4</v>
      </c>
      <c r="P304">
        <v>31</v>
      </c>
      <c r="Q304">
        <v>35</v>
      </c>
      <c r="R304">
        <v>33</v>
      </c>
      <c r="S304" s="13">
        <f t="shared" si="150"/>
        <v>3.2258064516129031E-2</v>
      </c>
      <c r="T304" s="13">
        <f t="shared" si="151"/>
        <v>1.0101010101010102E-2</v>
      </c>
      <c r="U304" s="2">
        <v>1156.0999999999999</v>
      </c>
      <c r="V304" s="2">
        <v>17.516666666700001</v>
      </c>
      <c r="W304">
        <v>16.77</v>
      </c>
      <c r="X304">
        <v>30.89</v>
      </c>
      <c r="Y304" s="32">
        <f t="shared" si="152"/>
        <v>0.35186739404112466</v>
      </c>
      <c r="Z304" s="15">
        <f t="shared" si="153"/>
        <v>84.525000000000006</v>
      </c>
      <c r="AA304">
        <v>127</v>
      </c>
      <c r="AB304">
        <v>88</v>
      </c>
      <c r="AC304">
        <v>128</v>
      </c>
      <c r="AD304" s="13">
        <f t="shared" si="154"/>
        <v>2.5000000000000001E-2</v>
      </c>
      <c r="AE304" s="13">
        <f t="shared" si="155"/>
        <v>0.27500000000000002</v>
      </c>
      <c r="AF304" s="13">
        <f t="shared" si="156"/>
        <v>0.30000000000000004</v>
      </c>
      <c r="AI304" s="17" t="str">
        <f t="shared" si="157"/>
        <v xml:space="preserve"> </v>
      </c>
      <c r="AJ304">
        <v>154</v>
      </c>
      <c r="AK304">
        <v>167</v>
      </c>
      <c r="AL304" s="32">
        <f t="shared" si="158"/>
        <v>0.26727726894254789</v>
      </c>
      <c r="AM304">
        <v>227</v>
      </c>
      <c r="AN304">
        <v>214</v>
      </c>
      <c r="AO304" s="33">
        <f t="shared" si="159"/>
        <v>0.36719400499583682</v>
      </c>
      <c r="AP304">
        <v>235</v>
      </c>
      <c r="AQ304">
        <v>204</v>
      </c>
      <c r="AR304" s="33">
        <f t="shared" si="160"/>
        <v>0.36552872606161529</v>
      </c>
      <c r="AS304" s="33">
        <f t="shared" si="161"/>
        <v>0.42125984251968501</v>
      </c>
      <c r="AT304">
        <v>2</v>
      </c>
      <c r="AU304">
        <v>364</v>
      </c>
      <c r="AV304">
        <v>424</v>
      </c>
      <c r="AW304">
        <v>383</v>
      </c>
      <c r="AX304" s="2">
        <v>29.1</v>
      </c>
      <c r="AY304" s="3">
        <v>1</v>
      </c>
      <c r="AZ304" s="2">
        <v>33.1</v>
      </c>
      <c r="BA304" s="2">
        <v>26.4</v>
      </c>
      <c r="BB304" s="21">
        <v>0.99199999999999999</v>
      </c>
      <c r="BC304">
        <v>1</v>
      </c>
      <c r="BD304" s="21">
        <v>0.60399999999999998</v>
      </c>
      <c r="BE304" s="2">
        <v>27.5</v>
      </c>
      <c r="BF304" s="2">
        <v>34.299999999999997</v>
      </c>
      <c r="BG304" s="2">
        <v>25.2</v>
      </c>
      <c r="BH304" s="21">
        <v>1.2490000000000001</v>
      </c>
      <c r="BI304" s="21">
        <v>-6.5280000000000005</v>
      </c>
      <c r="BJ304" t="s">
        <v>1481</v>
      </c>
      <c r="BK304" s="2">
        <v>37.1</v>
      </c>
      <c r="BL304" t="s">
        <v>2849</v>
      </c>
      <c r="BM304" s="2">
        <v>36.299999999999997</v>
      </c>
      <c r="BN304" t="s">
        <v>1064</v>
      </c>
      <c r="BO304" s="2">
        <v>26.1</v>
      </c>
      <c r="BP304" t="s">
        <v>3371</v>
      </c>
      <c r="BQ304" s="2">
        <v>39</v>
      </c>
      <c r="BR304" t="s">
        <v>1084</v>
      </c>
      <c r="BS304" s="2">
        <v>27</v>
      </c>
      <c r="BT304" s="32">
        <f t="shared" si="162"/>
        <v>8.2815734989648032E-2</v>
      </c>
      <c r="BU304" s="34">
        <f t="shared" si="163"/>
        <v>0.93928571428571428</v>
      </c>
      <c r="BV304" s="35">
        <f t="shared" si="164"/>
        <v>947.56728778467914</v>
      </c>
      <c r="BW304" s="32">
        <f t="shared" si="165"/>
        <v>2.2101449275362312E-2</v>
      </c>
      <c r="BX304" s="36">
        <f t="shared" si="166"/>
        <v>2.075944987453882</v>
      </c>
      <c r="BY304" s="37">
        <f t="shared" si="167"/>
        <v>1.7645532393357997</v>
      </c>
      <c r="BZ304" s="37">
        <f t="shared" si="168"/>
        <v>25.067035723505626</v>
      </c>
      <c r="CA304" s="37">
        <f t="shared" si="169"/>
        <v>29.063229824354348</v>
      </c>
      <c r="CB304" s="37">
        <f t="shared" si="170"/>
        <v>49.666983824834126</v>
      </c>
      <c r="CC304" s="37">
        <f t="shared" si="171"/>
        <v>60.09860738678988</v>
      </c>
      <c r="CD304" s="38">
        <f t="shared" si="172"/>
        <v>-10.431623561955753</v>
      </c>
      <c r="CE304" s="3">
        <v>40</v>
      </c>
      <c r="CF304" s="3">
        <v>34</v>
      </c>
      <c r="CG304" s="3">
        <v>443</v>
      </c>
      <c r="CH304" s="3">
        <v>526</v>
      </c>
      <c r="CI304" s="3">
        <v>222</v>
      </c>
      <c r="CJ304" s="3">
        <v>218</v>
      </c>
      <c r="CK304" s="3">
        <v>380</v>
      </c>
      <c r="CL304" s="3">
        <v>252</v>
      </c>
      <c r="CM304" s="20">
        <f t="shared" si="173"/>
        <v>-1.4998597824281923</v>
      </c>
      <c r="CN304" s="37">
        <f t="shared" si="174"/>
        <v>1.8540863474498954</v>
      </c>
      <c r="CO304" s="37">
        <f t="shared" si="175"/>
        <v>2.2661055357720947</v>
      </c>
      <c r="CP304" s="37">
        <f t="shared" si="176"/>
        <v>28.164454516024602</v>
      </c>
      <c r="CQ304" s="37">
        <f t="shared" si="177"/>
        <v>30.665999587980814</v>
      </c>
      <c r="CR304" s="37">
        <f t="shared" si="178"/>
        <v>55.887459901703991</v>
      </c>
      <c r="CS304" s="37">
        <f t="shared" si="179"/>
        <v>61.567438712145737</v>
      </c>
      <c r="CT304" s="22">
        <f t="shared" si="180"/>
        <v>-4.7516447515140072</v>
      </c>
      <c r="CU304" s="35">
        <v>63</v>
      </c>
      <c r="CV304" s="35">
        <v>77</v>
      </c>
      <c r="CW304" s="35">
        <v>894</v>
      </c>
      <c r="CX304" s="35">
        <v>965</v>
      </c>
      <c r="CY304" s="35">
        <v>415</v>
      </c>
      <c r="CZ304" s="35">
        <v>415</v>
      </c>
      <c r="DA304" s="35">
        <v>635</v>
      </c>
      <c r="DB304" s="35">
        <v>527</v>
      </c>
      <c r="DC304">
        <v>5</v>
      </c>
      <c r="DD304">
        <v>5</v>
      </c>
      <c r="DE304" s="35">
        <f t="shared" si="181"/>
        <v>0</v>
      </c>
      <c r="DF304" s="36">
        <f t="shared" si="182"/>
        <v>0.25949312343173525</v>
      </c>
      <c r="DG304" s="37">
        <f t="shared" si="183"/>
        <v>0.25949312343173525</v>
      </c>
      <c r="DH304" s="37">
        <f t="shared" si="184"/>
        <v>0</v>
      </c>
      <c r="DI304" s="2">
        <v>703.7</v>
      </c>
      <c r="DJ304">
        <v>28</v>
      </c>
      <c r="DK304">
        <v>22</v>
      </c>
      <c r="DL304">
        <v>10.5</v>
      </c>
      <c r="DM304">
        <v>587</v>
      </c>
      <c r="DN304">
        <v>697</v>
      </c>
      <c r="DO304">
        <v>-1.8</v>
      </c>
      <c r="DP304">
        <v>428</v>
      </c>
      <c r="DQ304">
        <v>480</v>
      </c>
      <c r="DR304">
        <v>-1.4</v>
      </c>
      <c r="DS304">
        <v>296</v>
      </c>
      <c r="DT304">
        <v>343</v>
      </c>
      <c r="DU304">
        <v>-2.1</v>
      </c>
      <c r="DV304" s="39">
        <v>-3</v>
      </c>
      <c r="DW304" s="39">
        <v>-3</v>
      </c>
      <c r="DX304" s="39">
        <v>0.5</v>
      </c>
      <c r="DY304" s="39">
        <v>0.7</v>
      </c>
      <c r="DZ304" s="39">
        <v>3.7</v>
      </c>
      <c r="EA304" s="39">
        <v>1.9</v>
      </c>
    </row>
    <row r="305" spans="1:131" x14ac:dyDescent="0.2">
      <c r="A305" s="12" t="s">
        <v>510</v>
      </c>
      <c r="B305" s="12" t="s">
        <v>1554</v>
      </c>
      <c r="C305" t="s">
        <v>1553</v>
      </c>
      <c r="D305" t="s">
        <v>460</v>
      </c>
      <c r="E305" s="12" t="s">
        <v>178</v>
      </c>
      <c r="F305">
        <v>5</v>
      </c>
      <c r="G305">
        <v>0</v>
      </c>
      <c r="H305">
        <v>0</v>
      </c>
      <c r="I305" s="31">
        <f t="shared" si="148"/>
        <v>0</v>
      </c>
      <c r="J305">
        <v>0</v>
      </c>
      <c r="K305">
        <v>0</v>
      </c>
      <c r="L305" s="16">
        <f t="shared" si="149"/>
        <v>0</v>
      </c>
      <c r="M305" s="15">
        <v>0</v>
      </c>
      <c r="N305" s="15">
        <v>0</v>
      </c>
      <c r="O305" s="15">
        <v>0</v>
      </c>
      <c r="P305">
        <v>4</v>
      </c>
      <c r="Q305">
        <v>3</v>
      </c>
      <c r="R305">
        <v>4</v>
      </c>
      <c r="S305" s="13">
        <f t="shared" si="150"/>
        <v>0</v>
      </c>
      <c r="T305" s="13">
        <f t="shared" si="151"/>
        <v>0</v>
      </c>
      <c r="U305" s="2">
        <v>68.683333333299998</v>
      </c>
      <c r="V305" s="2">
        <v>13.733333333299999</v>
      </c>
      <c r="W305">
        <v>13.65</v>
      </c>
      <c r="X305">
        <v>36.049999999999997</v>
      </c>
      <c r="Y305" s="32">
        <f t="shared" si="152"/>
        <v>0.27464788732394368</v>
      </c>
      <c r="Z305" s="15">
        <f t="shared" si="153"/>
        <v>0</v>
      </c>
      <c r="AA305">
        <v>5</v>
      </c>
      <c r="AB305">
        <v>5</v>
      </c>
      <c r="AC305">
        <v>2</v>
      </c>
      <c r="AD305" s="13">
        <f t="shared" si="154"/>
        <v>0</v>
      </c>
      <c r="AE305" s="13">
        <f t="shared" si="155"/>
        <v>0</v>
      </c>
      <c r="AF305" s="13">
        <f t="shared" si="156"/>
        <v>0</v>
      </c>
      <c r="AI305" s="17" t="str">
        <f t="shared" si="157"/>
        <v xml:space="preserve"> </v>
      </c>
      <c r="AJ305">
        <v>9</v>
      </c>
      <c r="AK305">
        <v>10</v>
      </c>
      <c r="AL305" s="32">
        <f t="shared" si="158"/>
        <v>0.33333333333333331</v>
      </c>
      <c r="AM305">
        <v>9</v>
      </c>
      <c r="AN305">
        <v>6</v>
      </c>
      <c r="AO305" s="33">
        <f t="shared" si="159"/>
        <v>0.26315789473684209</v>
      </c>
      <c r="AP305">
        <v>11</v>
      </c>
      <c r="AQ305">
        <v>12</v>
      </c>
      <c r="AR305" s="33">
        <f t="shared" si="160"/>
        <v>0.40350877192982454</v>
      </c>
      <c r="AS305" s="33">
        <f t="shared" si="161"/>
        <v>0.55882352941176472</v>
      </c>
      <c r="AU305">
        <v>28</v>
      </c>
      <c r="AV305">
        <v>26</v>
      </c>
      <c r="AW305">
        <v>15</v>
      </c>
      <c r="AX305" s="2">
        <v>26.9</v>
      </c>
      <c r="AZ305" s="2">
        <v>29.9</v>
      </c>
      <c r="BA305" s="2">
        <v>24.9</v>
      </c>
      <c r="BB305" s="21">
        <v>-6.8000000000000005E-2</v>
      </c>
      <c r="BD305" s="21">
        <v>1.26</v>
      </c>
      <c r="BE305" s="2">
        <v>25.4</v>
      </c>
      <c r="BF305" s="2">
        <v>27.5</v>
      </c>
      <c r="BG305" s="2">
        <v>24.7</v>
      </c>
      <c r="BH305" s="21">
        <v>-1.3919999999999999</v>
      </c>
      <c r="BI305" s="21">
        <v>-1.4419999999999999</v>
      </c>
      <c r="BJ305" t="s">
        <v>1095</v>
      </c>
      <c r="BK305" s="2">
        <v>36.6</v>
      </c>
      <c r="BL305" t="s">
        <v>2421</v>
      </c>
      <c r="BM305" s="2">
        <v>35.5</v>
      </c>
      <c r="BN305" t="s">
        <v>2959</v>
      </c>
      <c r="BO305" s="2">
        <v>28.5</v>
      </c>
      <c r="BP305" t="s">
        <v>3379</v>
      </c>
      <c r="BQ305" s="2">
        <v>89.6</v>
      </c>
      <c r="BR305" t="s">
        <v>3333</v>
      </c>
      <c r="BS305" s="2">
        <v>5.0999999999999996</v>
      </c>
      <c r="BT305" s="32">
        <f t="shared" si="162"/>
        <v>0.10344827586206896</v>
      </c>
      <c r="BU305" s="34">
        <f t="shared" si="163"/>
        <v>1</v>
      </c>
      <c r="BV305" s="35">
        <f t="shared" si="164"/>
        <v>1010.3448275862069</v>
      </c>
      <c r="BW305" s="32">
        <f t="shared" si="165"/>
        <v>0.10344827586206896</v>
      </c>
      <c r="BX305" s="36">
        <f t="shared" si="166"/>
        <v>2.621359223307334</v>
      </c>
      <c r="BY305" s="37">
        <f t="shared" si="167"/>
        <v>0</v>
      </c>
      <c r="BZ305" s="37">
        <f t="shared" si="168"/>
        <v>25.339805825304225</v>
      </c>
      <c r="CA305" s="37">
        <f t="shared" si="169"/>
        <v>27.087378640842449</v>
      </c>
      <c r="CB305" s="37">
        <f t="shared" si="170"/>
        <v>46.310679611762893</v>
      </c>
      <c r="CC305" s="37">
        <f t="shared" si="171"/>
        <v>52.42718446614667</v>
      </c>
      <c r="CD305" s="38">
        <f t="shared" si="172"/>
        <v>-6.116504854383777</v>
      </c>
      <c r="CE305" s="3">
        <v>3</v>
      </c>
      <c r="CF305" s="3">
        <v>0</v>
      </c>
      <c r="CG305" s="3">
        <v>26</v>
      </c>
      <c r="CH305" s="3">
        <v>31</v>
      </c>
      <c r="CI305" s="3">
        <v>12</v>
      </c>
      <c r="CJ305" s="3">
        <v>11</v>
      </c>
      <c r="CK305" s="3">
        <v>18</v>
      </c>
      <c r="CL305" s="3">
        <v>12</v>
      </c>
      <c r="CM305" s="20">
        <f t="shared" si="173"/>
        <v>-4.9162695602661302</v>
      </c>
      <c r="CN305" s="37">
        <f t="shared" si="174"/>
        <v>1.9972260748959778</v>
      </c>
      <c r="CO305" s="37">
        <f t="shared" si="175"/>
        <v>1.664355062413315</v>
      </c>
      <c r="CP305" s="37">
        <f t="shared" si="176"/>
        <v>28.95977808599168</v>
      </c>
      <c r="CQ305" s="37">
        <f t="shared" si="177"/>
        <v>24.632454923717059</v>
      </c>
      <c r="CR305" s="37">
        <f t="shared" si="178"/>
        <v>58.252427184466022</v>
      </c>
      <c r="CS305" s="37">
        <f t="shared" si="179"/>
        <v>48.26629680998613</v>
      </c>
      <c r="CT305" s="22">
        <f t="shared" si="180"/>
        <v>-16.102635228863669</v>
      </c>
      <c r="CU305" s="35">
        <v>6</v>
      </c>
      <c r="CV305" s="35">
        <v>5</v>
      </c>
      <c r="CW305" s="35">
        <v>81</v>
      </c>
      <c r="CX305" s="35">
        <v>69</v>
      </c>
      <c r="CY305" s="35">
        <v>46</v>
      </c>
      <c r="CZ305" s="35">
        <v>33</v>
      </c>
      <c r="DA305" s="35">
        <v>38</v>
      </c>
      <c r="DB305" s="35">
        <v>42</v>
      </c>
      <c r="DC305">
        <v>0</v>
      </c>
      <c r="DD305">
        <v>0</v>
      </c>
      <c r="DE305" s="35">
        <f t="shared" si="181"/>
        <v>0</v>
      </c>
      <c r="DF305" s="36">
        <f t="shared" si="182"/>
        <v>0</v>
      </c>
      <c r="DG305" s="37">
        <f t="shared" si="183"/>
        <v>0</v>
      </c>
      <c r="DH305" s="37">
        <f t="shared" si="184"/>
        <v>0</v>
      </c>
      <c r="DI305" s="2">
        <v>46.4</v>
      </c>
      <c r="DJ305">
        <v>3</v>
      </c>
      <c r="DK305">
        <v>0</v>
      </c>
      <c r="DL305">
        <v>50</v>
      </c>
      <c r="DM305">
        <v>37</v>
      </c>
      <c r="DN305">
        <v>35</v>
      </c>
      <c r="DO305">
        <v>-7.5</v>
      </c>
      <c r="DP305">
        <v>29</v>
      </c>
      <c r="DQ305">
        <v>24</v>
      </c>
      <c r="DR305">
        <v>-4.5</v>
      </c>
      <c r="DS305">
        <v>21</v>
      </c>
      <c r="DT305">
        <v>20</v>
      </c>
      <c r="DU305">
        <v>-6.1</v>
      </c>
      <c r="DV305" s="39">
        <v>0.2</v>
      </c>
      <c r="DW305" s="39">
        <v>0.2</v>
      </c>
      <c r="DX305" s="39">
        <v>0</v>
      </c>
      <c r="DY305" s="39">
        <v>0.2</v>
      </c>
      <c r="DZ305" s="39">
        <v>0.30000000000000004</v>
      </c>
      <c r="EA305" s="39">
        <v>0.60000000000000009</v>
      </c>
    </row>
    <row r="306" spans="1:131" x14ac:dyDescent="0.2">
      <c r="A306" s="12" t="s">
        <v>566</v>
      </c>
      <c r="B306" s="12" t="s">
        <v>1559</v>
      </c>
      <c r="C306" t="s">
        <v>1558</v>
      </c>
      <c r="D306" t="s">
        <v>300</v>
      </c>
      <c r="E306" s="12" t="s">
        <v>148</v>
      </c>
      <c r="F306">
        <v>64</v>
      </c>
      <c r="G306">
        <v>9</v>
      </c>
      <c r="H306">
        <v>14</v>
      </c>
      <c r="I306" s="31">
        <f t="shared" si="148"/>
        <v>23</v>
      </c>
      <c r="J306">
        <v>9</v>
      </c>
      <c r="K306">
        <v>4</v>
      </c>
      <c r="L306" s="16">
        <f t="shared" si="149"/>
        <v>1.8182217439997284</v>
      </c>
      <c r="M306" s="15">
        <v>7</v>
      </c>
      <c r="N306" s="15">
        <v>10</v>
      </c>
      <c r="O306" s="15">
        <v>4</v>
      </c>
      <c r="P306">
        <v>111</v>
      </c>
      <c r="Q306">
        <v>26</v>
      </c>
      <c r="R306">
        <v>35</v>
      </c>
      <c r="S306" s="13">
        <f t="shared" si="150"/>
        <v>8.1081081081081086E-2</v>
      </c>
      <c r="T306" s="13">
        <f t="shared" si="151"/>
        <v>5.232558139534884E-2</v>
      </c>
      <c r="U306" s="2">
        <v>758.98333333330004</v>
      </c>
      <c r="V306" s="2">
        <v>11.85</v>
      </c>
      <c r="W306">
        <v>11.11</v>
      </c>
      <c r="X306">
        <v>36.92</v>
      </c>
      <c r="Y306" s="32">
        <f t="shared" si="152"/>
        <v>0.23131376223193836</v>
      </c>
      <c r="Z306" s="15">
        <f t="shared" si="153"/>
        <v>116.39999999999999</v>
      </c>
      <c r="AA306">
        <v>13</v>
      </c>
      <c r="AB306">
        <v>62</v>
      </c>
      <c r="AC306">
        <v>22</v>
      </c>
      <c r="AD306" s="13">
        <f t="shared" si="154"/>
        <v>0.3</v>
      </c>
      <c r="AE306" s="13">
        <f t="shared" si="155"/>
        <v>0.46666666666666667</v>
      </c>
      <c r="AF306" s="13">
        <f t="shared" si="156"/>
        <v>0.76666666666666661</v>
      </c>
      <c r="AG306">
        <v>4</v>
      </c>
      <c r="AH306">
        <v>6</v>
      </c>
      <c r="AI306" s="17">
        <f t="shared" si="157"/>
        <v>0.4</v>
      </c>
      <c r="AJ306">
        <v>92</v>
      </c>
      <c r="AK306">
        <v>109</v>
      </c>
      <c r="AL306" s="32">
        <f t="shared" si="158"/>
        <v>0.28033472803347281</v>
      </c>
      <c r="AM306">
        <v>131</v>
      </c>
      <c r="AN306">
        <v>115</v>
      </c>
      <c r="AO306" s="33">
        <f t="shared" si="159"/>
        <v>0.34309623430962344</v>
      </c>
      <c r="AP306">
        <v>127</v>
      </c>
      <c r="AQ306">
        <v>143</v>
      </c>
      <c r="AR306" s="33">
        <f t="shared" si="160"/>
        <v>0.37656903765690375</v>
      </c>
      <c r="AS306" s="33">
        <f t="shared" si="161"/>
        <v>0.44966442953020136</v>
      </c>
      <c r="AT306">
        <v>1</v>
      </c>
      <c r="AU306">
        <v>255</v>
      </c>
      <c r="AV306">
        <v>257</v>
      </c>
      <c r="AW306">
        <v>236</v>
      </c>
      <c r="AX306" s="2">
        <v>28.8</v>
      </c>
      <c r="AY306" s="3">
        <v>6</v>
      </c>
      <c r="AZ306" s="2">
        <v>32.9</v>
      </c>
      <c r="BA306" s="2">
        <v>26.1</v>
      </c>
      <c r="BB306" s="21">
        <v>1.1020000000000001</v>
      </c>
      <c r="BC306">
        <v>3</v>
      </c>
      <c r="BD306" s="21">
        <v>0.84</v>
      </c>
      <c r="BE306" s="2">
        <v>29.7</v>
      </c>
      <c r="BF306" s="2">
        <v>33.299999999999997</v>
      </c>
      <c r="BG306" s="2">
        <v>26.1</v>
      </c>
      <c r="BH306" s="21">
        <v>1.423</v>
      </c>
      <c r="BI306" s="21">
        <v>0.34900000000000003</v>
      </c>
      <c r="BJ306" t="s">
        <v>2623</v>
      </c>
      <c r="BK306" s="2">
        <v>46.4</v>
      </c>
      <c r="BL306" t="s">
        <v>871</v>
      </c>
      <c r="BM306" s="2">
        <v>40.5</v>
      </c>
      <c r="BN306" t="s">
        <v>299</v>
      </c>
      <c r="BO306" s="2">
        <v>33.299999999999997</v>
      </c>
      <c r="BP306" t="s">
        <v>1682</v>
      </c>
      <c r="BQ306" s="2">
        <v>36.200000000000003</v>
      </c>
      <c r="BR306" t="s">
        <v>2307</v>
      </c>
      <c r="BS306" s="2">
        <v>33.700000000000003</v>
      </c>
      <c r="BT306" s="32">
        <f t="shared" si="162"/>
        <v>7.7319587628865982E-2</v>
      </c>
      <c r="BU306" s="34">
        <f t="shared" si="163"/>
        <v>0.87738419618528607</v>
      </c>
      <c r="BV306" s="35">
        <f t="shared" si="164"/>
        <v>885.11615494817272</v>
      </c>
      <c r="BW306" s="32">
        <f t="shared" si="165"/>
        <v>-4.5296216185847948E-2</v>
      </c>
      <c r="BX306" s="36">
        <f t="shared" si="166"/>
        <v>2.3734177215189876</v>
      </c>
      <c r="BY306" s="37">
        <f t="shared" si="167"/>
        <v>3.5601265822784813</v>
      </c>
      <c r="BZ306" s="37">
        <f t="shared" si="168"/>
        <v>30.696202531645572</v>
      </c>
      <c r="CA306" s="37">
        <f t="shared" si="169"/>
        <v>29.034810126582279</v>
      </c>
      <c r="CB306" s="37">
        <f t="shared" si="170"/>
        <v>56.882911392405063</v>
      </c>
      <c r="CC306" s="37">
        <f t="shared" si="171"/>
        <v>54.667721518987342</v>
      </c>
      <c r="CD306" s="38">
        <f t="shared" si="172"/>
        <v>2.2151898734177209</v>
      </c>
      <c r="CE306" s="3">
        <v>30</v>
      </c>
      <c r="CF306" s="3">
        <v>45</v>
      </c>
      <c r="CG306" s="3">
        <v>358</v>
      </c>
      <c r="CH306" s="3">
        <v>322</v>
      </c>
      <c r="CI306" s="3">
        <v>116</v>
      </c>
      <c r="CJ306" s="3">
        <v>137</v>
      </c>
      <c r="CK306" s="3">
        <v>187</v>
      </c>
      <c r="CL306" s="3">
        <v>215</v>
      </c>
      <c r="CM306" s="20">
        <f t="shared" si="173"/>
        <v>3.824243564692889</v>
      </c>
      <c r="CN306" s="37">
        <f t="shared" si="174"/>
        <v>2.2599539544962077</v>
      </c>
      <c r="CO306" s="37">
        <f t="shared" si="175"/>
        <v>2.6662378114842902</v>
      </c>
      <c r="CP306" s="37">
        <f t="shared" si="176"/>
        <v>29.049295774647884</v>
      </c>
      <c r="CQ306" s="37">
        <f t="shared" si="177"/>
        <v>30.065005417118094</v>
      </c>
      <c r="CR306" s="37">
        <f t="shared" si="178"/>
        <v>55.153033586132175</v>
      </c>
      <c r="CS306" s="37">
        <f t="shared" si="179"/>
        <v>58.149377031419284</v>
      </c>
      <c r="CT306" s="22">
        <f t="shared" si="180"/>
        <v>5.2115333187048307</v>
      </c>
      <c r="CU306" s="35">
        <v>89</v>
      </c>
      <c r="CV306" s="35">
        <v>105</v>
      </c>
      <c r="CW306" s="35">
        <v>1055</v>
      </c>
      <c r="CX306" s="35">
        <v>1079</v>
      </c>
      <c r="CY306" s="35">
        <v>445</v>
      </c>
      <c r="CZ306" s="35">
        <v>496</v>
      </c>
      <c r="DA306" s="35">
        <v>610</v>
      </c>
      <c r="DB306" s="35">
        <v>583</v>
      </c>
      <c r="DC306">
        <v>6</v>
      </c>
      <c r="DD306">
        <v>12</v>
      </c>
      <c r="DE306" s="35">
        <f t="shared" si="181"/>
        <v>6</v>
      </c>
      <c r="DF306" s="36">
        <f t="shared" si="182"/>
        <v>0.4746835443037975</v>
      </c>
      <c r="DG306" s="37">
        <f t="shared" si="183"/>
        <v>0.949367088607595</v>
      </c>
      <c r="DH306" s="37">
        <f t="shared" si="184"/>
        <v>0.4746835443037975</v>
      </c>
      <c r="DI306" s="2">
        <v>456.4</v>
      </c>
      <c r="DJ306">
        <v>20</v>
      </c>
      <c r="DK306">
        <v>25</v>
      </c>
      <c r="DL306">
        <v>-1.8</v>
      </c>
      <c r="DM306">
        <v>421</v>
      </c>
      <c r="DN306">
        <v>418</v>
      </c>
      <c r="DO306">
        <v>1.6</v>
      </c>
      <c r="DP306">
        <v>294</v>
      </c>
      <c r="DQ306">
        <v>295</v>
      </c>
      <c r="DR306">
        <v>0.9</v>
      </c>
      <c r="DS306">
        <v>232</v>
      </c>
      <c r="DT306">
        <v>215</v>
      </c>
      <c r="DU306">
        <v>3.3</v>
      </c>
      <c r="DV306" s="39">
        <v>0</v>
      </c>
      <c r="DW306" s="39">
        <v>0</v>
      </c>
      <c r="DX306" s="39">
        <v>0.9</v>
      </c>
      <c r="DY306" s="39">
        <v>0.4</v>
      </c>
      <c r="DZ306" s="39">
        <v>-0.8</v>
      </c>
      <c r="EA306" s="39">
        <v>0.5</v>
      </c>
    </row>
    <row r="307" spans="1:131" x14ac:dyDescent="0.2">
      <c r="A307" s="12" t="s">
        <v>1564</v>
      </c>
      <c r="B307" s="12" t="s">
        <v>1565</v>
      </c>
      <c r="C307" t="s">
        <v>1563</v>
      </c>
      <c r="D307" t="s">
        <v>210</v>
      </c>
      <c r="E307" s="12" t="s">
        <v>170</v>
      </c>
      <c r="F307">
        <v>58</v>
      </c>
      <c r="G307">
        <v>10</v>
      </c>
      <c r="H307">
        <v>17</v>
      </c>
      <c r="I307" s="31">
        <f t="shared" si="148"/>
        <v>27</v>
      </c>
      <c r="J307">
        <v>12</v>
      </c>
      <c r="K307">
        <v>5</v>
      </c>
      <c r="L307" s="16">
        <f t="shared" si="149"/>
        <v>1.9552623109109253</v>
      </c>
      <c r="M307" s="15">
        <v>8</v>
      </c>
      <c r="N307" s="15">
        <v>10</v>
      </c>
      <c r="O307" s="15">
        <v>5</v>
      </c>
      <c r="P307">
        <v>69</v>
      </c>
      <c r="Q307">
        <v>17</v>
      </c>
      <c r="R307">
        <v>32</v>
      </c>
      <c r="S307" s="13">
        <f t="shared" si="150"/>
        <v>0.14492753623188406</v>
      </c>
      <c r="T307" s="13">
        <f t="shared" si="151"/>
        <v>8.4745762711864403E-2</v>
      </c>
      <c r="U307" s="2">
        <v>828.53333333329999</v>
      </c>
      <c r="V307" s="2">
        <v>14.2833333333</v>
      </c>
      <c r="W307">
        <v>13.69</v>
      </c>
      <c r="X307">
        <v>34.49</v>
      </c>
      <c r="Y307" s="32">
        <f t="shared" si="152"/>
        <v>0.28414279784142799</v>
      </c>
      <c r="Z307" s="15">
        <f t="shared" si="153"/>
        <v>132.31578947368422</v>
      </c>
      <c r="AA307">
        <v>21</v>
      </c>
      <c r="AB307">
        <v>19</v>
      </c>
      <c r="AC307">
        <v>66</v>
      </c>
      <c r="AD307" s="13">
        <f t="shared" si="154"/>
        <v>0.26315789473684209</v>
      </c>
      <c r="AE307" s="13">
        <f t="shared" si="155"/>
        <v>0.39473684210526316</v>
      </c>
      <c r="AF307" s="13">
        <f t="shared" si="156"/>
        <v>0.65789473684210531</v>
      </c>
      <c r="AG307">
        <v>319</v>
      </c>
      <c r="AH307">
        <v>283</v>
      </c>
      <c r="AI307" s="17">
        <f t="shared" si="157"/>
        <v>0.5299003322259136</v>
      </c>
      <c r="AJ307">
        <v>130</v>
      </c>
      <c r="AK307">
        <v>128</v>
      </c>
      <c r="AL307" s="32">
        <f t="shared" si="158"/>
        <v>0.34172185430463575</v>
      </c>
      <c r="AM307">
        <v>134</v>
      </c>
      <c r="AN307">
        <v>108</v>
      </c>
      <c r="AO307" s="33">
        <f t="shared" si="159"/>
        <v>0.32052980132450332</v>
      </c>
      <c r="AP307">
        <v>137</v>
      </c>
      <c r="AQ307">
        <v>118</v>
      </c>
      <c r="AR307" s="33">
        <f t="shared" si="160"/>
        <v>0.33774834437086093</v>
      </c>
      <c r="AS307" s="33">
        <f t="shared" si="161"/>
        <v>0.51600000000000001</v>
      </c>
      <c r="AT307">
        <v>7</v>
      </c>
      <c r="AU307">
        <v>295</v>
      </c>
      <c r="AV307">
        <v>309</v>
      </c>
      <c r="AW307">
        <v>253</v>
      </c>
      <c r="AX307" s="2">
        <v>28.7</v>
      </c>
      <c r="AY307" s="3">
        <v>7</v>
      </c>
      <c r="AZ307" s="2">
        <v>33.200000000000003</v>
      </c>
      <c r="BA307" s="2">
        <v>25.8</v>
      </c>
      <c r="BB307" s="21">
        <v>0.38300000000000001</v>
      </c>
      <c r="BC307">
        <v>8</v>
      </c>
      <c r="BD307" s="21">
        <v>-0.33800000000000002</v>
      </c>
      <c r="BE307" s="2">
        <v>30</v>
      </c>
      <c r="BF307" s="2">
        <v>32.700000000000003</v>
      </c>
      <c r="BG307" s="2">
        <v>27.3</v>
      </c>
      <c r="BH307" s="21">
        <v>0.68500000000000005</v>
      </c>
      <c r="BI307" s="21">
        <v>-4.1020000000000003</v>
      </c>
      <c r="BJ307" t="s">
        <v>673</v>
      </c>
      <c r="BK307" s="2">
        <v>38.799999999999997</v>
      </c>
      <c r="BL307" t="s">
        <v>1298</v>
      </c>
      <c r="BM307" s="2">
        <v>38.1</v>
      </c>
      <c r="BN307" t="s">
        <v>827</v>
      </c>
      <c r="BO307" s="2">
        <v>31.9</v>
      </c>
      <c r="BP307" t="s">
        <v>1591</v>
      </c>
      <c r="BQ307" s="2">
        <v>38.9</v>
      </c>
      <c r="BR307" t="s">
        <v>209</v>
      </c>
      <c r="BS307" s="2">
        <v>32.6</v>
      </c>
      <c r="BT307" s="32">
        <f t="shared" si="162"/>
        <v>9.0692124105011929E-2</v>
      </c>
      <c r="BU307" s="34">
        <f t="shared" si="163"/>
        <v>0.93224299065420557</v>
      </c>
      <c r="BV307" s="35">
        <f t="shared" si="164"/>
        <v>941.31220306470675</v>
      </c>
      <c r="BW307" s="32">
        <f t="shared" si="165"/>
        <v>2.2935114759217501E-2</v>
      </c>
      <c r="BX307" s="36">
        <f t="shared" si="166"/>
        <v>2.7521828350766357</v>
      </c>
      <c r="BY307" s="37">
        <f t="shared" si="167"/>
        <v>2.1003500583479586</v>
      </c>
      <c r="BZ307" s="37">
        <f t="shared" si="168"/>
        <v>30.346437049923953</v>
      </c>
      <c r="CA307" s="37">
        <f t="shared" si="169"/>
        <v>30.998269826652631</v>
      </c>
      <c r="CB307" s="37">
        <f t="shared" si="170"/>
        <v>58.954653361904775</v>
      </c>
      <c r="CC307" s="37">
        <f t="shared" si="171"/>
        <v>56.057618798666212</v>
      </c>
      <c r="CD307" s="38">
        <f t="shared" si="172"/>
        <v>2.897034563238563</v>
      </c>
      <c r="CE307" s="3">
        <v>38</v>
      </c>
      <c r="CF307" s="3">
        <v>29</v>
      </c>
      <c r="CG307" s="3">
        <v>381</v>
      </c>
      <c r="CH307" s="3">
        <v>399</v>
      </c>
      <c r="CI307" s="3">
        <v>170</v>
      </c>
      <c r="CJ307" s="3">
        <v>168</v>
      </c>
      <c r="CK307" s="3">
        <v>178</v>
      </c>
      <c r="CL307" s="3">
        <v>225</v>
      </c>
      <c r="CM307" s="20">
        <f t="shared" si="173"/>
        <v>6.1870345632385639</v>
      </c>
      <c r="CN307" s="37">
        <f t="shared" si="174"/>
        <v>1.8596094820087781</v>
      </c>
      <c r="CO307" s="37">
        <f t="shared" si="175"/>
        <v>2.3695024044950559</v>
      </c>
      <c r="CP307" s="37">
        <f t="shared" si="176"/>
        <v>26.664400475900059</v>
      </c>
      <c r="CQ307" s="37">
        <f t="shared" si="177"/>
        <v>32.183241519280948</v>
      </c>
      <c r="CR307" s="37">
        <f t="shared" si="178"/>
        <v>50.95929854730506</v>
      </c>
      <c r="CS307" s="37">
        <f t="shared" si="179"/>
        <v>57.287969526399458</v>
      </c>
      <c r="CT307" s="22">
        <f t="shared" si="180"/>
        <v>9.2257055423329604</v>
      </c>
      <c r="CU307" s="35">
        <v>62</v>
      </c>
      <c r="CV307" s="35">
        <v>79</v>
      </c>
      <c r="CW307" s="35">
        <v>827</v>
      </c>
      <c r="CX307" s="35">
        <v>994</v>
      </c>
      <c r="CY307" s="35">
        <v>370</v>
      </c>
      <c r="CZ307" s="35">
        <v>360</v>
      </c>
      <c r="DA307" s="35">
        <v>477</v>
      </c>
      <c r="DB307" s="35">
        <v>440</v>
      </c>
      <c r="DC307">
        <v>7</v>
      </c>
      <c r="DD307">
        <v>10</v>
      </c>
      <c r="DE307" s="35">
        <f t="shared" si="181"/>
        <v>3</v>
      </c>
      <c r="DF307" s="36">
        <f t="shared" si="182"/>
        <v>0.50698104856674875</v>
      </c>
      <c r="DG307" s="37">
        <f t="shared" si="183"/>
        <v>0.72425864080964086</v>
      </c>
      <c r="DH307" s="37">
        <f t="shared" si="184"/>
        <v>0.21727759224289228</v>
      </c>
      <c r="DI307" s="2">
        <v>514</v>
      </c>
      <c r="DJ307">
        <v>22</v>
      </c>
      <c r="DK307">
        <v>14</v>
      </c>
      <c r="DL307">
        <v>19.399999999999999</v>
      </c>
      <c r="DM307">
        <v>511</v>
      </c>
      <c r="DN307">
        <v>476</v>
      </c>
      <c r="DO307">
        <v>5.5</v>
      </c>
      <c r="DP307">
        <v>374</v>
      </c>
      <c r="DQ307">
        <v>372</v>
      </c>
      <c r="DR307">
        <v>3.8</v>
      </c>
      <c r="DS307">
        <v>270</v>
      </c>
      <c r="DT307">
        <v>263</v>
      </c>
      <c r="DU307">
        <v>5.7</v>
      </c>
      <c r="DV307" s="39">
        <v>0.8</v>
      </c>
      <c r="DW307" s="39">
        <v>0.8</v>
      </c>
      <c r="DX307" s="39">
        <v>-0.30000000000000004</v>
      </c>
      <c r="DY307" s="39">
        <v>0.30000000000000004</v>
      </c>
      <c r="DZ307" s="39">
        <v>2.2000000000000002</v>
      </c>
      <c r="EA307" s="39">
        <v>2.9</v>
      </c>
    </row>
    <row r="308" spans="1:131" x14ac:dyDescent="0.2">
      <c r="A308" s="12" t="s">
        <v>1570</v>
      </c>
      <c r="B308" s="12" t="s">
        <v>1571</v>
      </c>
      <c r="C308" t="s">
        <v>1569</v>
      </c>
      <c r="D308" t="s">
        <v>112</v>
      </c>
      <c r="E308" s="12" t="s">
        <v>178</v>
      </c>
      <c r="F308">
        <v>1</v>
      </c>
      <c r="G308">
        <v>0</v>
      </c>
      <c r="H308">
        <v>0</v>
      </c>
      <c r="I308" s="31">
        <f t="shared" si="148"/>
        <v>0</v>
      </c>
      <c r="J308">
        <v>0</v>
      </c>
      <c r="K308">
        <v>0</v>
      </c>
      <c r="L308" s="16">
        <f t="shared" si="149"/>
        <v>0</v>
      </c>
      <c r="M308" s="15">
        <v>0</v>
      </c>
      <c r="N308" s="15">
        <v>0</v>
      </c>
      <c r="O308" s="15">
        <v>0</v>
      </c>
      <c r="P308">
        <v>0</v>
      </c>
      <c r="Q308">
        <v>1</v>
      </c>
      <c r="R308">
        <v>0</v>
      </c>
      <c r="S308" s="13">
        <f t="shared" si="150"/>
        <v>0</v>
      </c>
      <c r="T308" s="13">
        <f t="shared" si="151"/>
        <v>0</v>
      </c>
      <c r="U308" s="2">
        <v>11.35</v>
      </c>
      <c r="V308" s="2">
        <v>11.35</v>
      </c>
      <c r="W308">
        <v>11.35</v>
      </c>
      <c r="X308">
        <v>35.950000000000003</v>
      </c>
      <c r="Y308" s="32">
        <f t="shared" si="152"/>
        <v>0.23995771670190272</v>
      </c>
      <c r="Z308" s="15">
        <f t="shared" si="153"/>
        <v>0</v>
      </c>
      <c r="AA308">
        <v>1</v>
      </c>
      <c r="AB308">
        <v>3</v>
      </c>
      <c r="AC308">
        <v>1</v>
      </c>
      <c r="AD308" s="13">
        <f t="shared" si="154"/>
        <v>0</v>
      </c>
      <c r="AE308" s="13">
        <f t="shared" si="155"/>
        <v>0</v>
      </c>
      <c r="AF308" s="13">
        <f t="shared" si="156"/>
        <v>0</v>
      </c>
      <c r="AI308" s="17" t="str">
        <f t="shared" si="157"/>
        <v xml:space="preserve"> </v>
      </c>
      <c r="AJ308">
        <v>0</v>
      </c>
      <c r="AK308">
        <v>2</v>
      </c>
      <c r="AL308" s="32">
        <f t="shared" si="158"/>
        <v>0.2</v>
      </c>
      <c r="AM308">
        <v>1</v>
      </c>
      <c r="AN308">
        <v>5</v>
      </c>
      <c r="AO308" s="33">
        <f t="shared" si="159"/>
        <v>0.6</v>
      </c>
      <c r="AP308">
        <v>1</v>
      </c>
      <c r="AQ308">
        <v>1</v>
      </c>
      <c r="AR308" s="33">
        <f t="shared" si="160"/>
        <v>0.2</v>
      </c>
      <c r="AS308" s="33">
        <f t="shared" si="161"/>
        <v>0.25</v>
      </c>
      <c r="AU308">
        <v>2</v>
      </c>
      <c r="AV308">
        <v>6</v>
      </c>
      <c r="AW308">
        <v>0</v>
      </c>
      <c r="AX308" s="2">
        <v>27.7</v>
      </c>
      <c r="AZ308" s="2">
        <v>32.700000000000003</v>
      </c>
      <c r="BA308" s="2">
        <v>24.4</v>
      </c>
      <c r="BB308" s="21">
        <v>-6.0999999999999999E-2</v>
      </c>
      <c r="BD308" s="21">
        <v>4.806</v>
      </c>
      <c r="BE308" s="2">
        <v>26.1</v>
      </c>
      <c r="BF308" s="2">
        <v>31.2</v>
      </c>
      <c r="BG308" s="2">
        <v>24.4</v>
      </c>
      <c r="BH308" s="21">
        <v>1.423</v>
      </c>
      <c r="BI308" s="21">
        <v>-15.321</v>
      </c>
      <c r="BK308" s="2">
        <v>0</v>
      </c>
      <c r="BM308" s="2">
        <v>0</v>
      </c>
      <c r="BO308" s="2">
        <v>0</v>
      </c>
      <c r="BQ308" s="2">
        <v>0</v>
      </c>
      <c r="BS308" s="2">
        <v>0</v>
      </c>
      <c r="BT308" s="32">
        <f t="shared" si="162"/>
        <v>0</v>
      </c>
      <c r="BU308" s="34">
        <f t="shared" si="163"/>
        <v>1</v>
      </c>
      <c r="BV308" s="35">
        <f t="shared" si="164"/>
        <v>1000</v>
      </c>
      <c r="BW308" s="32">
        <f t="shared" si="165"/>
        <v>0</v>
      </c>
      <c r="BX308" s="36">
        <f t="shared" si="166"/>
        <v>0</v>
      </c>
      <c r="BY308" s="37">
        <f t="shared" si="167"/>
        <v>0</v>
      </c>
      <c r="BZ308" s="37">
        <f t="shared" si="168"/>
        <v>15.859030837004406</v>
      </c>
      <c r="CA308" s="37">
        <f t="shared" si="169"/>
        <v>31.718061674008812</v>
      </c>
      <c r="CB308" s="37">
        <f t="shared" si="170"/>
        <v>21.145374449339208</v>
      </c>
      <c r="CC308" s="37">
        <f t="shared" si="171"/>
        <v>89.867841409691636</v>
      </c>
      <c r="CD308" s="38">
        <f t="shared" si="172"/>
        <v>-68.722466960352421</v>
      </c>
      <c r="CE308" s="3">
        <v>0</v>
      </c>
      <c r="CF308" s="3">
        <v>0</v>
      </c>
      <c r="CG308" s="3">
        <v>3</v>
      </c>
      <c r="CH308" s="3">
        <v>6</v>
      </c>
      <c r="CI308" s="3">
        <v>1</v>
      </c>
      <c r="CJ308" s="3">
        <v>8</v>
      </c>
      <c r="CK308" s="3">
        <v>3</v>
      </c>
      <c r="CL308" s="3">
        <v>0</v>
      </c>
      <c r="CM308" s="20">
        <f t="shared" si="173"/>
        <v>-42.685466960352421</v>
      </c>
      <c r="CN308" s="37">
        <f t="shared" si="174"/>
        <v>0</v>
      </c>
      <c r="CO308" s="37">
        <f t="shared" si="175"/>
        <v>0</v>
      </c>
      <c r="CP308" s="37">
        <f t="shared" si="176"/>
        <v>33.379694019471486</v>
      </c>
      <c r="CQ308" s="37">
        <f t="shared" si="177"/>
        <v>31.710709318497909</v>
      </c>
      <c r="CR308" s="37">
        <f t="shared" si="178"/>
        <v>60.083449235048676</v>
      </c>
      <c r="CS308" s="37">
        <f t="shared" si="179"/>
        <v>66.759388038942973</v>
      </c>
      <c r="CT308" s="22">
        <f t="shared" si="180"/>
        <v>-62.046528156458123</v>
      </c>
      <c r="CU308" s="35">
        <v>0</v>
      </c>
      <c r="CV308" s="35">
        <v>0</v>
      </c>
      <c r="CW308" s="35">
        <v>20</v>
      </c>
      <c r="CX308" s="35">
        <v>19</v>
      </c>
      <c r="CY308" s="35">
        <v>8</v>
      </c>
      <c r="CZ308" s="35">
        <v>3</v>
      </c>
      <c r="DA308" s="35">
        <v>18</v>
      </c>
      <c r="DB308" s="35">
        <v>8</v>
      </c>
      <c r="DC308">
        <v>0</v>
      </c>
      <c r="DD308">
        <v>0</v>
      </c>
      <c r="DE308" s="35">
        <f t="shared" si="181"/>
        <v>0</v>
      </c>
      <c r="DF308" s="36">
        <f t="shared" si="182"/>
        <v>0</v>
      </c>
      <c r="DG308" s="37">
        <f t="shared" si="183"/>
        <v>0</v>
      </c>
      <c r="DH308" s="37">
        <f t="shared" si="184"/>
        <v>0</v>
      </c>
      <c r="DI308" s="2">
        <v>8.3000000000000007</v>
      </c>
      <c r="DJ308">
        <v>0</v>
      </c>
      <c r="DK308">
        <v>0</v>
      </c>
      <c r="DL308">
        <v>0</v>
      </c>
      <c r="DM308">
        <v>3</v>
      </c>
      <c r="DN308">
        <v>11</v>
      </c>
      <c r="DO308">
        <v>-24.7</v>
      </c>
      <c r="DP308">
        <v>3</v>
      </c>
      <c r="DQ308">
        <v>9</v>
      </c>
      <c r="DR308">
        <v>-30.9</v>
      </c>
      <c r="DS308">
        <v>2</v>
      </c>
      <c r="DT308">
        <v>3</v>
      </c>
      <c r="DU308">
        <v>-13.6</v>
      </c>
      <c r="DV308" s="39">
        <v>0</v>
      </c>
      <c r="DW308" s="39">
        <v>0</v>
      </c>
      <c r="DX308" s="39">
        <v>0.1</v>
      </c>
      <c r="DY308" s="39">
        <v>0</v>
      </c>
      <c r="DZ308" s="39">
        <v>0.1</v>
      </c>
      <c r="EA308" s="39">
        <v>0.2</v>
      </c>
    </row>
    <row r="309" spans="1:131" x14ac:dyDescent="0.2">
      <c r="A309" s="12" t="s">
        <v>1575</v>
      </c>
      <c r="B309" s="12" t="s">
        <v>1576</v>
      </c>
      <c r="C309" t="s">
        <v>1574</v>
      </c>
      <c r="D309" t="s">
        <v>155</v>
      </c>
      <c r="E309" s="12" t="s">
        <v>170</v>
      </c>
      <c r="F309">
        <v>7</v>
      </c>
      <c r="G309">
        <v>1</v>
      </c>
      <c r="H309">
        <v>1</v>
      </c>
      <c r="I309" s="31">
        <f t="shared" si="148"/>
        <v>2</v>
      </c>
      <c r="J309">
        <v>1</v>
      </c>
      <c r="K309">
        <v>0</v>
      </c>
      <c r="L309" s="16">
        <f t="shared" si="149"/>
        <v>1.6993155534568329</v>
      </c>
      <c r="M309" s="15">
        <v>1</v>
      </c>
      <c r="N309" s="15">
        <v>1</v>
      </c>
      <c r="O309" s="15">
        <v>0</v>
      </c>
      <c r="P309">
        <v>7</v>
      </c>
      <c r="Q309">
        <v>2</v>
      </c>
      <c r="R309">
        <v>1</v>
      </c>
      <c r="S309" s="13">
        <f t="shared" si="150"/>
        <v>0.14285714285714285</v>
      </c>
      <c r="T309" s="13">
        <f t="shared" si="151"/>
        <v>0.1</v>
      </c>
      <c r="U309" s="2">
        <v>70.616666666699999</v>
      </c>
      <c r="V309" s="2">
        <v>10.083333333300001</v>
      </c>
      <c r="W309">
        <v>9.93</v>
      </c>
      <c r="X309">
        <v>38.99</v>
      </c>
      <c r="Y309" s="32">
        <f t="shared" si="152"/>
        <v>0.20298446443172524</v>
      </c>
      <c r="Z309" s="15">
        <f t="shared" si="153"/>
        <v>6.666666666666667</v>
      </c>
      <c r="AA309">
        <v>1</v>
      </c>
      <c r="AB309">
        <v>1</v>
      </c>
      <c r="AC309">
        <v>8</v>
      </c>
      <c r="AD309" s="13">
        <f t="shared" si="154"/>
        <v>0.33333333333333331</v>
      </c>
      <c r="AE309" s="13">
        <f t="shared" si="155"/>
        <v>0.33333333333333331</v>
      </c>
      <c r="AF309" s="13">
        <f t="shared" si="156"/>
        <v>0.66666666666666663</v>
      </c>
      <c r="AG309">
        <v>25</v>
      </c>
      <c r="AH309">
        <v>24</v>
      </c>
      <c r="AI309" s="17">
        <f t="shared" si="157"/>
        <v>0.51020408163265307</v>
      </c>
      <c r="AJ309">
        <v>6</v>
      </c>
      <c r="AK309">
        <v>10</v>
      </c>
      <c r="AL309" s="32">
        <f t="shared" si="158"/>
        <v>0.26666666666666666</v>
      </c>
      <c r="AM309">
        <v>10</v>
      </c>
      <c r="AN309">
        <v>5</v>
      </c>
      <c r="AO309" s="33">
        <f t="shared" si="159"/>
        <v>0.25</v>
      </c>
      <c r="AP309">
        <v>11</v>
      </c>
      <c r="AQ309">
        <v>18</v>
      </c>
      <c r="AR309" s="33">
        <f t="shared" si="160"/>
        <v>0.48333333333333334</v>
      </c>
      <c r="AS309" s="33">
        <f t="shared" si="161"/>
        <v>0.5161290322580645</v>
      </c>
      <c r="AU309">
        <v>27</v>
      </c>
      <c r="AV309">
        <v>24</v>
      </c>
      <c r="AW309">
        <v>21</v>
      </c>
      <c r="AX309" s="2">
        <v>27.8</v>
      </c>
      <c r="AZ309" s="2">
        <v>32.6</v>
      </c>
      <c r="BA309" s="2">
        <v>24.5</v>
      </c>
      <c r="BB309" s="21">
        <v>0.2</v>
      </c>
      <c r="BD309" s="21">
        <v>-0.434</v>
      </c>
      <c r="BE309" s="2">
        <v>29</v>
      </c>
      <c r="BF309" s="2">
        <v>35.6</v>
      </c>
      <c r="BG309" s="2">
        <v>22.3</v>
      </c>
      <c r="BH309" s="21">
        <v>-0.19400000000000001</v>
      </c>
      <c r="BI309" s="21">
        <v>-6.7690000000000001</v>
      </c>
      <c r="BJ309" t="s">
        <v>734</v>
      </c>
      <c r="BK309" s="2">
        <v>69.599999999999994</v>
      </c>
      <c r="BL309" t="s">
        <v>2956</v>
      </c>
      <c r="BM309" s="2">
        <v>43.5</v>
      </c>
      <c r="BN309" t="s">
        <v>888</v>
      </c>
      <c r="BO309" s="2">
        <v>33.6</v>
      </c>
      <c r="BP309" t="s">
        <v>3213</v>
      </c>
      <c r="BQ309" s="2">
        <v>38.1</v>
      </c>
      <c r="BR309" t="s">
        <v>644</v>
      </c>
      <c r="BS309" s="2">
        <v>36.799999999999997</v>
      </c>
      <c r="BT309" s="32">
        <f t="shared" si="162"/>
        <v>0.15</v>
      </c>
      <c r="BU309" s="34">
        <f t="shared" si="163"/>
        <v>0.92307692307692313</v>
      </c>
      <c r="BV309" s="35">
        <f t="shared" si="164"/>
        <v>938.07692307692309</v>
      </c>
      <c r="BW309" s="32">
        <f t="shared" si="165"/>
        <v>7.3076923076923123E-2</v>
      </c>
      <c r="BX309" s="36">
        <f t="shared" si="166"/>
        <v>2.5501770956400716</v>
      </c>
      <c r="BY309" s="37">
        <f t="shared" si="167"/>
        <v>1.7001180637600477</v>
      </c>
      <c r="BZ309" s="37">
        <f t="shared" si="168"/>
        <v>17.001180637600477</v>
      </c>
      <c r="CA309" s="37">
        <f t="shared" si="169"/>
        <v>22.10153482888062</v>
      </c>
      <c r="CB309" s="37">
        <f t="shared" si="170"/>
        <v>39.102715466481101</v>
      </c>
      <c r="CC309" s="37">
        <f t="shared" si="171"/>
        <v>47.603305785281336</v>
      </c>
      <c r="CD309" s="38">
        <f t="shared" si="172"/>
        <v>-8.500590318800235</v>
      </c>
      <c r="CE309" s="3">
        <v>3</v>
      </c>
      <c r="CF309" s="3">
        <v>2</v>
      </c>
      <c r="CG309" s="3">
        <v>17</v>
      </c>
      <c r="CH309" s="3">
        <v>24</v>
      </c>
      <c r="CI309" s="3">
        <v>12</v>
      </c>
      <c r="CJ309" s="3">
        <v>12</v>
      </c>
      <c r="CK309" s="3">
        <v>18</v>
      </c>
      <c r="CL309" s="3">
        <v>14</v>
      </c>
      <c r="CM309" s="20">
        <f t="shared" si="173"/>
        <v>-2.642687092993782</v>
      </c>
      <c r="CN309" s="37">
        <f t="shared" si="174"/>
        <v>1.538856116953065</v>
      </c>
      <c r="CO309" s="37">
        <f t="shared" si="175"/>
        <v>2.4182024694976731</v>
      </c>
      <c r="CP309" s="37">
        <f t="shared" si="176"/>
        <v>25.501044223793645</v>
      </c>
      <c r="CQ309" s="37">
        <f t="shared" si="177"/>
        <v>24.841534459385191</v>
      </c>
      <c r="CR309" s="37">
        <f t="shared" si="178"/>
        <v>53.200454328948808</v>
      </c>
      <c r="CS309" s="37">
        <f t="shared" si="179"/>
        <v>54.959147034038025</v>
      </c>
      <c r="CT309" s="22">
        <f t="shared" si="180"/>
        <v>-6.7418976137110178</v>
      </c>
      <c r="CU309" s="35">
        <v>7</v>
      </c>
      <c r="CV309" s="35">
        <v>11</v>
      </c>
      <c r="CW309" s="35">
        <v>109</v>
      </c>
      <c r="CX309" s="35">
        <v>102</v>
      </c>
      <c r="CY309" s="35">
        <v>48</v>
      </c>
      <c r="CZ309" s="35">
        <v>54</v>
      </c>
      <c r="DA309" s="35">
        <v>83</v>
      </c>
      <c r="DB309" s="35">
        <v>78</v>
      </c>
      <c r="DC309">
        <v>0</v>
      </c>
      <c r="DD309">
        <v>0</v>
      </c>
      <c r="DE309" s="35">
        <f t="shared" si="181"/>
        <v>0</v>
      </c>
      <c r="DF309" s="36">
        <f t="shared" si="182"/>
        <v>0</v>
      </c>
      <c r="DG309" s="37">
        <f t="shared" si="183"/>
        <v>0</v>
      </c>
      <c r="DH309" s="37">
        <f t="shared" si="184"/>
        <v>0</v>
      </c>
      <c r="DI309" s="2">
        <v>44.1</v>
      </c>
      <c r="DJ309">
        <v>2</v>
      </c>
      <c r="DK309">
        <v>1</v>
      </c>
      <c r="DL309">
        <v>39.4</v>
      </c>
      <c r="DM309">
        <v>28</v>
      </c>
      <c r="DN309">
        <v>33</v>
      </c>
      <c r="DO309">
        <v>-3.3</v>
      </c>
      <c r="DP309">
        <v>17</v>
      </c>
      <c r="DQ309">
        <v>21</v>
      </c>
      <c r="DR309">
        <v>-5</v>
      </c>
      <c r="DS309">
        <v>9</v>
      </c>
      <c r="DT309">
        <v>15</v>
      </c>
      <c r="DU309">
        <v>-14.9</v>
      </c>
      <c r="DV309" s="39">
        <v>0.60000000000000009</v>
      </c>
      <c r="DW309" s="39">
        <v>0.60000000000000009</v>
      </c>
      <c r="DX309" s="39">
        <v>0</v>
      </c>
      <c r="DY309" s="39">
        <v>-0.1</v>
      </c>
      <c r="DZ309" s="39">
        <v>0.2</v>
      </c>
      <c r="EA309" s="39">
        <v>0.7</v>
      </c>
    </row>
    <row r="310" spans="1:131" x14ac:dyDescent="0.2">
      <c r="A310" s="12" t="s">
        <v>281</v>
      </c>
      <c r="B310" s="12" t="s">
        <v>1576</v>
      </c>
      <c r="C310" t="s">
        <v>1578</v>
      </c>
      <c r="D310" t="s">
        <v>305</v>
      </c>
      <c r="E310" s="12" t="s">
        <v>170</v>
      </c>
      <c r="F310">
        <v>63</v>
      </c>
      <c r="G310">
        <v>6</v>
      </c>
      <c r="H310">
        <v>23</v>
      </c>
      <c r="I310" s="31">
        <f t="shared" si="148"/>
        <v>29</v>
      </c>
      <c r="J310">
        <v>12</v>
      </c>
      <c r="K310">
        <v>11</v>
      </c>
      <c r="L310" s="16">
        <f t="shared" si="149"/>
        <v>1.9271237124820024</v>
      </c>
      <c r="M310" s="15">
        <v>5</v>
      </c>
      <c r="N310" s="15">
        <v>12</v>
      </c>
      <c r="O310" s="15">
        <v>11</v>
      </c>
      <c r="P310">
        <v>86</v>
      </c>
      <c r="Q310">
        <v>22</v>
      </c>
      <c r="R310">
        <v>30</v>
      </c>
      <c r="S310" s="13">
        <f t="shared" si="150"/>
        <v>6.9767441860465115E-2</v>
      </c>
      <c r="T310" s="13">
        <f t="shared" si="151"/>
        <v>4.3478260869565216E-2</v>
      </c>
      <c r="U310" s="2">
        <v>902.9</v>
      </c>
      <c r="V310" s="2">
        <v>14.3166666667</v>
      </c>
      <c r="W310">
        <v>13.57</v>
      </c>
      <c r="X310">
        <v>34.79</v>
      </c>
      <c r="Y310" s="32">
        <f t="shared" si="152"/>
        <v>0.2806038047973532</v>
      </c>
      <c r="Z310" s="15">
        <f t="shared" si="153"/>
        <v>137.33333333333334</v>
      </c>
      <c r="AA310">
        <v>40</v>
      </c>
      <c r="AB310">
        <v>38</v>
      </c>
      <c r="AC310">
        <v>103</v>
      </c>
      <c r="AD310" s="13">
        <f t="shared" si="154"/>
        <v>0.16666666666666666</v>
      </c>
      <c r="AE310" s="13">
        <f t="shared" si="155"/>
        <v>0.63888888888888884</v>
      </c>
      <c r="AF310" s="13">
        <f t="shared" si="156"/>
        <v>0.80555555555555547</v>
      </c>
      <c r="AG310">
        <v>346</v>
      </c>
      <c r="AH310">
        <v>327</v>
      </c>
      <c r="AI310" s="17">
        <f t="shared" si="157"/>
        <v>0.51411589895988108</v>
      </c>
      <c r="AJ310">
        <v>129</v>
      </c>
      <c r="AK310">
        <v>132</v>
      </c>
      <c r="AL310" s="32">
        <f t="shared" si="158"/>
        <v>0.33037974683544302</v>
      </c>
      <c r="AM310">
        <v>130</v>
      </c>
      <c r="AN310">
        <v>103</v>
      </c>
      <c r="AO310" s="33">
        <f t="shared" si="159"/>
        <v>0.29493670886075951</v>
      </c>
      <c r="AP310">
        <v>153</v>
      </c>
      <c r="AQ310">
        <v>143</v>
      </c>
      <c r="AR310" s="33">
        <f t="shared" si="160"/>
        <v>0.37468354430379747</v>
      </c>
      <c r="AS310" s="33">
        <f t="shared" si="161"/>
        <v>0.52834008097165996</v>
      </c>
      <c r="AT310">
        <v>8</v>
      </c>
      <c r="AU310">
        <v>350</v>
      </c>
      <c r="AV310">
        <v>277</v>
      </c>
      <c r="AW310">
        <v>266</v>
      </c>
      <c r="AX310" s="2">
        <v>28.8</v>
      </c>
      <c r="AY310" s="3">
        <v>6</v>
      </c>
      <c r="AZ310" s="2">
        <v>33.6</v>
      </c>
      <c r="BA310" s="2">
        <v>25.6</v>
      </c>
      <c r="BB310" s="21">
        <v>0.63900000000000001</v>
      </c>
      <c r="BC310">
        <v>7</v>
      </c>
      <c r="BD310" s="21">
        <v>0.42499999999999999</v>
      </c>
      <c r="BE310" s="2">
        <v>31</v>
      </c>
      <c r="BF310" s="2">
        <v>34.4</v>
      </c>
      <c r="BG310" s="2">
        <v>27.5</v>
      </c>
      <c r="BH310" s="21">
        <v>2.7679999999999998</v>
      </c>
      <c r="BI310" s="21">
        <v>-1.284</v>
      </c>
      <c r="BJ310" t="s">
        <v>2856</v>
      </c>
      <c r="BK310" s="2">
        <v>79.099999999999994</v>
      </c>
      <c r="BL310" t="s">
        <v>2619</v>
      </c>
      <c r="BM310" s="2">
        <v>35.5</v>
      </c>
      <c r="BN310" t="s">
        <v>2764</v>
      </c>
      <c r="BO310" s="2">
        <v>29.8</v>
      </c>
      <c r="BP310" t="s">
        <v>3389</v>
      </c>
      <c r="BQ310" s="2">
        <v>45.1</v>
      </c>
      <c r="BR310" t="s">
        <v>649</v>
      </c>
      <c r="BS310" s="2">
        <v>34.700000000000003</v>
      </c>
      <c r="BT310" s="32">
        <f t="shared" si="162"/>
        <v>8.7378640776699032E-2</v>
      </c>
      <c r="BU310" s="34">
        <f t="shared" si="163"/>
        <v>0.91846522781774576</v>
      </c>
      <c r="BV310" s="35">
        <f t="shared" si="164"/>
        <v>927.20309189541558</v>
      </c>
      <c r="BW310" s="32">
        <f t="shared" si="165"/>
        <v>5.8438685944447871E-3</v>
      </c>
      <c r="BX310" s="36">
        <f t="shared" si="166"/>
        <v>2.3948112423027563</v>
      </c>
      <c r="BY310" s="37">
        <f t="shared" si="167"/>
        <v>2.2617661732859364</v>
      </c>
      <c r="BZ310" s="37">
        <f t="shared" si="168"/>
        <v>27.407284217464877</v>
      </c>
      <c r="CA310" s="37">
        <f t="shared" si="169"/>
        <v>27.739896890006925</v>
      </c>
      <c r="CB310" s="37">
        <f t="shared" si="170"/>
        <v>49.692333277782197</v>
      </c>
      <c r="CC310" s="37">
        <f t="shared" si="171"/>
        <v>53.81673041730361</v>
      </c>
      <c r="CD310" s="38">
        <f t="shared" si="172"/>
        <v>-4.1243971395214132</v>
      </c>
      <c r="CE310" s="3">
        <v>36</v>
      </c>
      <c r="CF310" s="3">
        <v>34</v>
      </c>
      <c r="CG310" s="3">
        <v>376</v>
      </c>
      <c r="CH310" s="3">
        <v>383</v>
      </c>
      <c r="CI310" s="3">
        <v>149</v>
      </c>
      <c r="CJ310" s="3">
        <v>179</v>
      </c>
      <c r="CK310" s="3">
        <v>213</v>
      </c>
      <c r="CL310" s="3">
        <v>186</v>
      </c>
      <c r="CM310" s="20">
        <f t="shared" si="173"/>
        <v>-3.1855590828412499</v>
      </c>
      <c r="CN310" s="37">
        <f t="shared" si="174"/>
        <v>2.19001081317839</v>
      </c>
      <c r="CO310" s="37">
        <f t="shared" si="175"/>
        <v>1.7793837857074419</v>
      </c>
      <c r="CP310" s="37">
        <f t="shared" si="176"/>
        <v>25.677876784516624</v>
      </c>
      <c r="CQ310" s="37">
        <f t="shared" si="177"/>
        <v>25.787377325175541</v>
      </c>
      <c r="CR310" s="37">
        <f t="shared" si="178"/>
        <v>48.782490863548638</v>
      </c>
      <c r="CS310" s="37">
        <f t="shared" si="179"/>
        <v>50.479749243761887</v>
      </c>
      <c r="CT310" s="22">
        <f t="shared" si="180"/>
        <v>-2.4271387593081641</v>
      </c>
      <c r="CU310" s="35">
        <v>80</v>
      </c>
      <c r="CV310" s="35">
        <v>65</v>
      </c>
      <c r="CW310" s="35">
        <v>858</v>
      </c>
      <c r="CX310" s="35">
        <v>877</v>
      </c>
      <c r="CY310" s="35">
        <v>380</v>
      </c>
      <c r="CZ310" s="35">
        <v>409</v>
      </c>
      <c r="DA310" s="35">
        <v>493</v>
      </c>
      <c r="DB310" s="35">
        <v>464</v>
      </c>
      <c r="DC310">
        <v>10</v>
      </c>
      <c r="DD310">
        <v>11</v>
      </c>
      <c r="DE310" s="35">
        <f t="shared" si="181"/>
        <v>1</v>
      </c>
      <c r="DF310" s="36">
        <f t="shared" si="182"/>
        <v>0.66522534508409892</v>
      </c>
      <c r="DG310" s="37">
        <f t="shared" si="183"/>
        <v>0.73174787959250887</v>
      </c>
      <c r="DH310" s="37">
        <f t="shared" si="184"/>
        <v>6.6522534508409892E-2</v>
      </c>
      <c r="DI310" s="2">
        <v>548.4</v>
      </c>
      <c r="DJ310">
        <v>18</v>
      </c>
      <c r="DK310">
        <v>20</v>
      </c>
      <c r="DL310">
        <v>-5</v>
      </c>
      <c r="DM310">
        <v>482</v>
      </c>
      <c r="DN310">
        <v>499</v>
      </c>
      <c r="DO310">
        <v>0</v>
      </c>
      <c r="DP310">
        <v>372</v>
      </c>
      <c r="DQ310">
        <v>368</v>
      </c>
      <c r="DR310">
        <v>1.2</v>
      </c>
      <c r="DS310">
        <v>269</v>
      </c>
      <c r="DT310">
        <v>260</v>
      </c>
      <c r="DU310">
        <v>0.9</v>
      </c>
      <c r="DV310" s="39">
        <v>2</v>
      </c>
      <c r="DW310" s="39">
        <v>2</v>
      </c>
      <c r="DX310" s="39">
        <v>-0.9</v>
      </c>
      <c r="DY310" s="39">
        <v>0.2</v>
      </c>
      <c r="DZ310" s="39">
        <v>-1.3</v>
      </c>
      <c r="EA310" s="39">
        <v>0</v>
      </c>
    </row>
    <row r="311" spans="1:131" x14ac:dyDescent="0.2">
      <c r="A311" s="12" t="s">
        <v>823</v>
      </c>
      <c r="B311" s="12" t="s">
        <v>857</v>
      </c>
      <c r="C311" t="s">
        <v>1581</v>
      </c>
      <c r="D311" t="s">
        <v>192</v>
      </c>
      <c r="E311" s="12" t="s">
        <v>178</v>
      </c>
      <c r="F311">
        <v>2</v>
      </c>
      <c r="G311">
        <v>2</v>
      </c>
      <c r="H311">
        <v>0</v>
      </c>
      <c r="I311" s="31">
        <f t="shared" si="148"/>
        <v>2</v>
      </c>
      <c r="J311">
        <v>0</v>
      </c>
      <c r="K311">
        <v>0</v>
      </c>
      <c r="L311" s="16">
        <f t="shared" si="149"/>
        <v>4.9315068493218233</v>
      </c>
      <c r="M311" s="15">
        <v>2</v>
      </c>
      <c r="N311" s="15">
        <v>0</v>
      </c>
      <c r="O311" s="15">
        <v>0</v>
      </c>
      <c r="P311">
        <v>2</v>
      </c>
      <c r="Q311">
        <v>1</v>
      </c>
      <c r="R311">
        <v>4</v>
      </c>
      <c r="S311" s="13">
        <f t="shared" si="150"/>
        <v>1</v>
      </c>
      <c r="T311" s="13">
        <f t="shared" si="151"/>
        <v>0.2857142857142857</v>
      </c>
      <c r="U311" s="2">
        <v>24.333333333300001</v>
      </c>
      <c r="V311" s="2">
        <v>12.166666666699999</v>
      </c>
      <c r="W311">
        <v>11.87</v>
      </c>
      <c r="X311">
        <v>38.659999999999997</v>
      </c>
      <c r="Y311" s="32">
        <f t="shared" si="152"/>
        <v>0.23490995448248567</v>
      </c>
      <c r="Z311" s="15">
        <f t="shared" si="153"/>
        <v>0</v>
      </c>
      <c r="AA311">
        <v>0</v>
      </c>
      <c r="AB311">
        <v>1</v>
      </c>
      <c r="AC311">
        <v>1</v>
      </c>
      <c r="AD311" s="13">
        <f t="shared" si="154"/>
        <v>0.66666666666666663</v>
      </c>
      <c r="AE311" s="13">
        <f t="shared" si="155"/>
        <v>0</v>
      </c>
      <c r="AF311" s="13">
        <f t="shared" si="156"/>
        <v>0.66666666666666663</v>
      </c>
      <c r="AI311" s="17" t="str">
        <f t="shared" si="157"/>
        <v xml:space="preserve"> </v>
      </c>
      <c r="AJ311">
        <v>5</v>
      </c>
      <c r="AK311">
        <v>11</v>
      </c>
      <c r="AL311" s="32">
        <f t="shared" si="158"/>
        <v>0.55172413793103448</v>
      </c>
      <c r="AM311">
        <v>3</v>
      </c>
      <c r="AN311">
        <v>3</v>
      </c>
      <c r="AO311" s="33">
        <f t="shared" si="159"/>
        <v>0.20689655172413793</v>
      </c>
      <c r="AP311">
        <v>3</v>
      </c>
      <c r="AQ311">
        <v>4</v>
      </c>
      <c r="AR311" s="33">
        <f t="shared" si="160"/>
        <v>0.2413793103448276</v>
      </c>
      <c r="AS311" s="33">
        <f t="shared" si="161"/>
        <v>0.72727272727272729</v>
      </c>
      <c r="AU311">
        <v>16</v>
      </c>
      <c r="AV311">
        <v>7</v>
      </c>
      <c r="AW311">
        <v>12</v>
      </c>
      <c r="AX311" s="2">
        <v>27</v>
      </c>
      <c r="AZ311" s="2">
        <v>32.700000000000003</v>
      </c>
      <c r="BA311" s="2">
        <v>23.2</v>
      </c>
      <c r="BB311" s="21">
        <v>-1.9370000000000001</v>
      </c>
      <c r="BD311" s="21">
        <v>-0.57999999999999996</v>
      </c>
      <c r="BE311" s="2">
        <v>25.5</v>
      </c>
      <c r="BF311" s="2">
        <v>32</v>
      </c>
      <c r="BG311" s="2">
        <v>23.3</v>
      </c>
      <c r="BH311" s="21">
        <v>4.1619999999999999</v>
      </c>
      <c r="BI311" s="21">
        <v>2.6029999999999998</v>
      </c>
      <c r="BJ311" t="s">
        <v>376</v>
      </c>
      <c r="BK311" s="2">
        <v>43.1</v>
      </c>
      <c r="BL311" t="s">
        <v>2744</v>
      </c>
      <c r="BM311" s="2">
        <v>39</v>
      </c>
      <c r="BN311" t="s">
        <v>515</v>
      </c>
      <c r="BO311" s="2">
        <v>37.5</v>
      </c>
      <c r="BP311" t="s">
        <v>2264</v>
      </c>
      <c r="BQ311" s="2">
        <v>104.4</v>
      </c>
      <c r="BR311" t="s">
        <v>1367</v>
      </c>
      <c r="BS311" s="2">
        <v>2.1</v>
      </c>
      <c r="BT311" s="32">
        <f t="shared" si="162"/>
        <v>0.15789473684210525</v>
      </c>
      <c r="BU311" s="34">
        <f t="shared" si="163"/>
        <v>1</v>
      </c>
      <c r="BV311" s="35">
        <f t="shared" si="164"/>
        <v>1015.7894736842105</v>
      </c>
      <c r="BW311" s="32">
        <f t="shared" si="165"/>
        <v>0.15789473684210525</v>
      </c>
      <c r="BX311" s="36">
        <f t="shared" si="166"/>
        <v>7.3972602739523365</v>
      </c>
      <c r="BY311" s="37">
        <f t="shared" si="167"/>
        <v>0</v>
      </c>
      <c r="BZ311" s="37">
        <f t="shared" si="168"/>
        <v>46.849315068364803</v>
      </c>
      <c r="CA311" s="37">
        <f t="shared" si="169"/>
        <v>22.191780821857009</v>
      </c>
      <c r="CB311" s="37">
        <f t="shared" si="170"/>
        <v>73.972602739523367</v>
      </c>
      <c r="CC311" s="37">
        <f t="shared" si="171"/>
        <v>46.849315068364803</v>
      </c>
      <c r="CD311" s="38">
        <f t="shared" si="172"/>
        <v>27.123287671158565</v>
      </c>
      <c r="CE311" s="3">
        <v>3</v>
      </c>
      <c r="CF311" s="3">
        <v>0</v>
      </c>
      <c r="CG311" s="3">
        <v>16</v>
      </c>
      <c r="CH311" s="3">
        <v>9</v>
      </c>
      <c r="CI311" s="3">
        <v>5</v>
      </c>
      <c r="CJ311" s="3">
        <v>9</v>
      </c>
      <c r="CK311" s="3">
        <v>1</v>
      </c>
      <c r="CL311" s="3">
        <v>6</v>
      </c>
      <c r="CM311" s="20">
        <f t="shared" si="173"/>
        <v>18.395742216613112</v>
      </c>
      <c r="CN311" s="37">
        <f t="shared" si="174"/>
        <v>1.5519917227108124</v>
      </c>
      <c r="CO311" s="37">
        <f t="shared" si="175"/>
        <v>1.5519917227108124</v>
      </c>
      <c r="CP311" s="37">
        <f t="shared" si="176"/>
        <v>27.935851008794621</v>
      </c>
      <c r="CQ311" s="37">
        <f t="shared" si="177"/>
        <v>21.727884117951373</v>
      </c>
      <c r="CR311" s="37">
        <f t="shared" si="178"/>
        <v>48.111743404035181</v>
      </c>
      <c r="CS311" s="37">
        <f t="shared" si="179"/>
        <v>46.559751681324371</v>
      </c>
      <c r="CT311" s="22">
        <f t="shared" si="180"/>
        <v>25.571295948447755</v>
      </c>
      <c r="CU311" s="35">
        <v>2</v>
      </c>
      <c r="CV311" s="35">
        <v>2</v>
      </c>
      <c r="CW311" s="35">
        <v>34</v>
      </c>
      <c r="CX311" s="35">
        <v>26</v>
      </c>
      <c r="CY311" s="35">
        <v>14</v>
      </c>
      <c r="CZ311" s="35">
        <v>10</v>
      </c>
      <c r="DA311" s="35">
        <v>22</v>
      </c>
      <c r="DB311" s="35">
        <v>12</v>
      </c>
      <c r="DC311">
        <v>1</v>
      </c>
      <c r="DD311">
        <v>0</v>
      </c>
      <c r="DE311" s="35">
        <f t="shared" si="181"/>
        <v>-1</v>
      </c>
      <c r="DF311" s="36">
        <f t="shared" si="182"/>
        <v>2.4657534246507788</v>
      </c>
      <c r="DG311" s="37">
        <f t="shared" si="183"/>
        <v>0</v>
      </c>
      <c r="DH311" s="37">
        <f t="shared" si="184"/>
        <v>-2.4657534246507788</v>
      </c>
      <c r="DI311" s="2">
        <v>15.3</v>
      </c>
      <c r="DJ311">
        <v>2</v>
      </c>
      <c r="DK311">
        <v>0</v>
      </c>
      <c r="DL311">
        <v>66.7</v>
      </c>
      <c r="DM311">
        <v>22</v>
      </c>
      <c r="DN311">
        <v>15</v>
      </c>
      <c r="DO311">
        <v>9.5</v>
      </c>
      <c r="DP311">
        <v>17</v>
      </c>
      <c r="DQ311">
        <v>14</v>
      </c>
      <c r="DR311">
        <v>1</v>
      </c>
      <c r="DS311">
        <v>13</v>
      </c>
      <c r="DT311">
        <v>7</v>
      </c>
      <c r="DU311">
        <v>11.5</v>
      </c>
      <c r="DV311" s="39">
        <v>0.60000000000000009</v>
      </c>
      <c r="DW311" s="39">
        <v>0.60000000000000009</v>
      </c>
      <c r="DX311" s="39">
        <v>-0.1</v>
      </c>
      <c r="DY311" s="39">
        <v>0.1</v>
      </c>
      <c r="DZ311" s="39">
        <v>-0.1</v>
      </c>
      <c r="EA311" s="39">
        <v>0.4</v>
      </c>
    </row>
    <row r="312" spans="1:131" x14ac:dyDescent="0.2">
      <c r="A312" s="12" t="s">
        <v>1104</v>
      </c>
      <c r="B312" s="12" t="s">
        <v>857</v>
      </c>
      <c r="C312" t="s">
        <v>1583</v>
      </c>
      <c r="D312" t="s">
        <v>529</v>
      </c>
      <c r="E312" s="12" t="s">
        <v>170</v>
      </c>
      <c r="F312">
        <v>20</v>
      </c>
      <c r="G312">
        <v>0</v>
      </c>
      <c r="H312">
        <v>2</v>
      </c>
      <c r="I312" s="31">
        <f t="shared" si="148"/>
        <v>2</v>
      </c>
      <c r="J312">
        <v>2</v>
      </c>
      <c r="K312">
        <v>0</v>
      </c>
      <c r="L312" s="16">
        <f t="shared" si="149"/>
        <v>0.8208870140236737</v>
      </c>
      <c r="M312" s="15">
        <v>0</v>
      </c>
      <c r="N312" s="15">
        <v>2</v>
      </c>
      <c r="O312" s="15">
        <v>0</v>
      </c>
      <c r="P312">
        <v>26</v>
      </c>
      <c r="Q312">
        <v>9</v>
      </c>
      <c r="R312">
        <v>4</v>
      </c>
      <c r="S312" s="13">
        <f t="shared" si="150"/>
        <v>0</v>
      </c>
      <c r="T312" s="13">
        <f t="shared" si="151"/>
        <v>0</v>
      </c>
      <c r="U312" s="2">
        <v>146.1833333333</v>
      </c>
      <c r="V312" s="2">
        <v>7.3</v>
      </c>
      <c r="W312">
        <v>7.26</v>
      </c>
      <c r="X312">
        <v>39.200000000000003</v>
      </c>
      <c r="Y312" s="32">
        <f t="shared" si="152"/>
        <v>0.15626345243219975</v>
      </c>
      <c r="Z312" s="15">
        <f t="shared" si="153"/>
        <v>34.799999999999997</v>
      </c>
      <c r="AA312">
        <v>8</v>
      </c>
      <c r="AB312">
        <v>31</v>
      </c>
      <c r="AC312">
        <v>21</v>
      </c>
      <c r="AD312" s="13">
        <f t="shared" si="154"/>
        <v>0</v>
      </c>
      <c r="AE312" s="13">
        <f t="shared" si="155"/>
        <v>0.4</v>
      </c>
      <c r="AF312" s="13">
        <f t="shared" si="156"/>
        <v>0.4</v>
      </c>
      <c r="AG312">
        <v>59</v>
      </c>
      <c r="AH312">
        <v>45</v>
      </c>
      <c r="AI312" s="17">
        <f t="shared" si="157"/>
        <v>0.56730769230769229</v>
      </c>
      <c r="AJ312">
        <v>20</v>
      </c>
      <c r="AK312">
        <v>16</v>
      </c>
      <c r="AL312" s="32">
        <f t="shared" si="158"/>
        <v>0.25899280575539568</v>
      </c>
      <c r="AM312">
        <v>19</v>
      </c>
      <c r="AN312">
        <v>20</v>
      </c>
      <c r="AO312" s="33">
        <f t="shared" si="159"/>
        <v>0.2805755395683453</v>
      </c>
      <c r="AP312">
        <v>34</v>
      </c>
      <c r="AQ312">
        <v>30</v>
      </c>
      <c r="AR312" s="33">
        <f t="shared" si="160"/>
        <v>0.46043165467625902</v>
      </c>
      <c r="AS312" s="33">
        <f t="shared" si="161"/>
        <v>0.48</v>
      </c>
      <c r="AT312">
        <v>4</v>
      </c>
      <c r="AU312">
        <v>57</v>
      </c>
      <c r="AV312">
        <v>48</v>
      </c>
      <c r="AW312">
        <v>68</v>
      </c>
      <c r="AX312" s="2">
        <v>26.1</v>
      </c>
      <c r="AY312" s="3">
        <v>14</v>
      </c>
      <c r="AZ312" s="2">
        <v>31.9</v>
      </c>
      <c r="BA312" s="2">
        <v>22.3</v>
      </c>
      <c r="BB312" s="21">
        <v>-1.653</v>
      </c>
      <c r="BC312">
        <v>14</v>
      </c>
      <c r="BD312" s="21">
        <v>0.29299999999999998</v>
      </c>
      <c r="BE312" s="2">
        <v>26.9</v>
      </c>
      <c r="BF312" s="2">
        <v>32.9</v>
      </c>
      <c r="BG312" s="2">
        <v>20.9</v>
      </c>
      <c r="BH312" s="21">
        <v>-0.254</v>
      </c>
      <c r="BI312" s="21">
        <v>4.1500000000000004</v>
      </c>
      <c r="BJ312" t="s">
        <v>915</v>
      </c>
      <c r="BK312" s="2">
        <v>59.3</v>
      </c>
      <c r="BL312" t="s">
        <v>3735</v>
      </c>
      <c r="BM312" s="2">
        <v>31</v>
      </c>
      <c r="BN312" t="s">
        <v>1601</v>
      </c>
      <c r="BO312" s="2">
        <v>29.5</v>
      </c>
      <c r="BP312" t="s">
        <v>1976</v>
      </c>
      <c r="BQ312" s="2">
        <v>35</v>
      </c>
      <c r="BR312" t="s">
        <v>2459</v>
      </c>
      <c r="BS312" s="2">
        <v>34.6</v>
      </c>
      <c r="BT312" s="32">
        <f t="shared" si="162"/>
        <v>5.7471264367816091E-2</v>
      </c>
      <c r="BU312" s="34">
        <f t="shared" si="163"/>
        <v>0.89552238805970152</v>
      </c>
      <c r="BV312" s="35">
        <f t="shared" si="164"/>
        <v>901.26951449648311</v>
      </c>
      <c r="BW312" s="32">
        <f t="shared" si="165"/>
        <v>-4.7006347572482385E-2</v>
      </c>
      <c r="BX312" s="36">
        <f t="shared" si="166"/>
        <v>2.054794520547945</v>
      </c>
      <c r="BY312" s="37">
        <f t="shared" si="167"/>
        <v>2.8767123287671232</v>
      </c>
      <c r="BZ312" s="37">
        <f t="shared" si="168"/>
        <v>35.753424657534246</v>
      </c>
      <c r="CA312" s="37">
        <f t="shared" si="169"/>
        <v>27.534246575342465</v>
      </c>
      <c r="CB312" s="37">
        <f t="shared" si="170"/>
        <v>60.410958904109592</v>
      </c>
      <c r="CC312" s="37">
        <f t="shared" si="171"/>
        <v>50.136986301369866</v>
      </c>
      <c r="CD312" s="38">
        <f t="shared" si="172"/>
        <v>10.273972602739725</v>
      </c>
      <c r="CE312" s="3">
        <v>5</v>
      </c>
      <c r="CF312" s="3">
        <v>7</v>
      </c>
      <c r="CG312" s="3">
        <v>82</v>
      </c>
      <c r="CH312" s="3">
        <v>60</v>
      </c>
      <c r="CI312" s="3">
        <v>33</v>
      </c>
      <c r="CJ312" s="3">
        <v>21</v>
      </c>
      <c r="CK312" s="3">
        <v>34</v>
      </c>
      <c r="CL312" s="3">
        <v>27</v>
      </c>
      <c r="CM312" s="20">
        <f t="shared" si="173"/>
        <v>6.8069726027397248</v>
      </c>
      <c r="CN312" s="37">
        <f t="shared" si="174"/>
        <v>2.8316326530612241</v>
      </c>
      <c r="CO312" s="37">
        <f t="shared" si="175"/>
        <v>2.9846938775510203</v>
      </c>
      <c r="CP312" s="37">
        <f t="shared" si="176"/>
        <v>30.76530612244898</v>
      </c>
      <c r="CQ312" s="37">
        <f t="shared" si="177"/>
        <v>33.29081632653061</v>
      </c>
      <c r="CR312" s="37">
        <f t="shared" si="178"/>
        <v>57.551020408163261</v>
      </c>
      <c r="CS312" s="37">
        <f t="shared" si="179"/>
        <v>58.622448979591837</v>
      </c>
      <c r="CT312" s="22">
        <f t="shared" si="180"/>
        <v>11.345401174168302</v>
      </c>
      <c r="CU312" s="35">
        <v>37</v>
      </c>
      <c r="CV312" s="35">
        <v>39</v>
      </c>
      <c r="CW312" s="35">
        <v>365</v>
      </c>
      <c r="CX312" s="35">
        <v>396</v>
      </c>
      <c r="CY312" s="35">
        <v>150</v>
      </c>
      <c r="CZ312" s="35">
        <v>170</v>
      </c>
      <c r="DA312" s="35">
        <v>161</v>
      </c>
      <c r="DB312" s="35">
        <v>200</v>
      </c>
      <c r="DC312">
        <v>2</v>
      </c>
      <c r="DD312">
        <v>2</v>
      </c>
      <c r="DE312" s="35">
        <f t="shared" si="181"/>
        <v>0</v>
      </c>
      <c r="DF312" s="36">
        <f t="shared" si="182"/>
        <v>0.82191780821917804</v>
      </c>
      <c r="DG312" s="37">
        <f t="shared" si="183"/>
        <v>0.82191780821917804</v>
      </c>
      <c r="DH312" s="37">
        <f t="shared" si="184"/>
        <v>0</v>
      </c>
      <c r="DI312" s="2">
        <v>82.5</v>
      </c>
      <c r="DJ312">
        <v>4</v>
      </c>
      <c r="DK312">
        <v>3</v>
      </c>
      <c r="DL312">
        <v>14.9</v>
      </c>
      <c r="DM312">
        <v>91</v>
      </c>
      <c r="DN312">
        <v>75</v>
      </c>
      <c r="DO312">
        <v>8.5</v>
      </c>
      <c r="DP312">
        <v>74</v>
      </c>
      <c r="DQ312">
        <v>57</v>
      </c>
      <c r="DR312">
        <v>11.2</v>
      </c>
      <c r="DS312">
        <v>58</v>
      </c>
      <c r="DT312">
        <v>44</v>
      </c>
      <c r="DU312">
        <v>10.7</v>
      </c>
      <c r="DV312" s="39">
        <v>1</v>
      </c>
      <c r="DW312" s="39">
        <v>1</v>
      </c>
      <c r="DX312" s="39">
        <v>0.1</v>
      </c>
      <c r="DY312" s="39">
        <v>-0.4</v>
      </c>
      <c r="DZ312" s="39">
        <v>0.4</v>
      </c>
      <c r="EA312" s="39">
        <v>1</v>
      </c>
    </row>
    <row r="313" spans="1:131" x14ac:dyDescent="0.2">
      <c r="A313" s="12" t="s">
        <v>1586</v>
      </c>
      <c r="B313" s="12" t="s">
        <v>1587</v>
      </c>
      <c r="C313" t="s">
        <v>1585</v>
      </c>
      <c r="D313" t="s">
        <v>131</v>
      </c>
      <c r="E313" s="12" t="s">
        <v>178</v>
      </c>
      <c r="F313">
        <v>7</v>
      </c>
      <c r="G313">
        <v>0</v>
      </c>
      <c r="H313">
        <v>1</v>
      </c>
      <c r="I313" s="31">
        <f t="shared" si="148"/>
        <v>1</v>
      </c>
      <c r="J313">
        <v>0</v>
      </c>
      <c r="K313">
        <v>1</v>
      </c>
      <c r="L313" s="16">
        <f t="shared" si="149"/>
        <v>0.6650655828558415</v>
      </c>
      <c r="M313" s="15">
        <v>0</v>
      </c>
      <c r="N313" s="15">
        <v>0</v>
      </c>
      <c r="O313" s="15">
        <v>1</v>
      </c>
      <c r="P313">
        <v>3</v>
      </c>
      <c r="Q313">
        <v>0</v>
      </c>
      <c r="R313">
        <v>2</v>
      </c>
      <c r="S313" s="13">
        <f t="shared" si="150"/>
        <v>0</v>
      </c>
      <c r="T313" s="13">
        <f t="shared" si="151"/>
        <v>0</v>
      </c>
      <c r="U313" s="2">
        <v>90.216666666699993</v>
      </c>
      <c r="V313" s="2">
        <v>12.8833333333</v>
      </c>
      <c r="W313">
        <v>12.28</v>
      </c>
      <c r="X313">
        <v>32.67</v>
      </c>
      <c r="Y313" s="32">
        <f t="shared" si="152"/>
        <v>0.27319243604004445</v>
      </c>
      <c r="Z313" s="15">
        <f t="shared" si="153"/>
        <v>0</v>
      </c>
      <c r="AA313">
        <v>9</v>
      </c>
      <c r="AB313">
        <v>3</v>
      </c>
      <c r="AC313">
        <v>4</v>
      </c>
      <c r="AD313" s="13">
        <f t="shared" si="154"/>
        <v>0</v>
      </c>
      <c r="AE313" s="13">
        <f t="shared" si="155"/>
        <v>0.25</v>
      </c>
      <c r="AF313" s="13">
        <f t="shared" si="156"/>
        <v>0.25</v>
      </c>
      <c r="AI313" s="17" t="str">
        <f t="shared" si="157"/>
        <v xml:space="preserve"> </v>
      </c>
      <c r="AJ313">
        <v>12</v>
      </c>
      <c r="AK313">
        <v>15</v>
      </c>
      <c r="AL313" s="32">
        <f t="shared" si="158"/>
        <v>0.34615384615384615</v>
      </c>
      <c r="AM313">
        <v>17</v>
      </c>
      <c r="AN313">
        <v>8</v>
      </c>
      <c r="AO313" s="33">
        <f t="shared" si="159"/>
        <v>0.32051282051282054</v>
      </c>
      <c r="AP313">
        <v>11</v>
      </c>
      <c r="AQ313">
        <v>15</v>
      </c>
      <c r="AR313" s="33">
        <f t="shared" si="160"/>
        <v>0.33333333333333331</v>
      </c>
      <c r="AS313" s="33">
        <f t="shared" si="161"/>
        <v>0.51923076923076927</v>
      </c>
      <c r="AU313">
        <v>25</v>
      </c>
      <c r="AV313">
        <v>32</v>
      </c>
      <c r="AW313">
        <v>31</v>
      </c>
      <c r="AX313" s="2">
        <v>28.1</v>
      </c>
      <c r="AZ313" s="2">
        <v>33.5</v>
      </c>
      <c r="BA313" s="2">
        <v>24.4</v>
      </c>
      <c r="BB313" s="21">
        <v>-0.03</v>
      </c>
      <c r="BD313" s="21">
        <v>-2.0259999999999998</v>
      </c>
      <c r="BE313" s="2">
        <v>28.2</v>
      </c>
      <c r="BF313" s="2">
        <v>36</v>
      </c>
      <c r="BG313" s="2">
        <v>25.5</v>
      </c>
      <c r="BH313" s="21">
        <v>-0.45200000000000001</v>
      </c>
      <c r="BI313" s="21">
        <v>-11.586</v>
      </c>
      <c r="BJ313" t="s">
        <v>1173</v>
      </c>
      <c r="BK313" s="2">
        <v>36.700000000000003</v>
      </c>
      <c r="BL313" t="s">
        <v>2643</v>
      </c>
      <c r="BM313" s="2">
        <v>33.6</v>
      </c>
      <c r="BN313" t="s">
        <v>235</v>
      </c>
      <c r="BO313" s="2">
        <v>25.1</v>
      </c>
      <c r="BP313" t="s">
        <v>3105</v>
      </c>
      <c r="BQ313" s="2">
        <v>56.2</v>
      </c>
      <c r="BR313" t="s">
        <v>1301</v>
      </c>
      <c r="BS313" s="2">
        <v>23.7</v>
      </c>
      <c r="BT313" s="32">
        <f t="shared" si="162"/>
        <v>9.3023255813953487E-2</v>
      </c>
      <c r="BU313" s="34">
        <f t="shared" si="163"/>
        <v>0.90909090909090906</v>
      </c>
      <c r="BV313" s="35">
        <f t="shared" si="164"/>
        <v>918.3932346723044</v>
      </c>
      <c r="BW313" s="32">
        <f t="shared" si="165"/>
        <v>2.1141649048625477E-3</v>
      </c>
      <c r="BX313" s="36">
        <f t="shared" si="166"/>
        <v>2.6612456107997149</v>
      </c>
      <c r="BY313" s="37">
        <f t="shared" si="167"/>
        <v>2.6612456107997149</v>
      </c>
      <c r="BZ313" s="37">
        <f t="shared" si="168"/>
        <v>28.608390316096937</v>
      </c>
      <c r="CA313" s="37">
        <f t="shared" si="169"/>
        <v>29.273701718796865</v>
      </c>
      <c r="CB313" s="37">
        <f t="shared" si="170"/>
        <v>57.882092034893802</v>
      </c>
      <c r="CC313" s="37">
        <f t="shared" si="171"/>
        <v>48.567732397094801</v>
      </c>
      <c r="CD313" s="38">
        <f t="shared" si="172"/>
        <v>9.3143596377990008</v>
      </c>
      <c r="CE313" s="3">
        <v>4</v>
      </c>
      <c r="CF313" s="3">
        <v>4</v>
      </c>
      <c r="CG313" s="3">
        <v>39</v>
      </c>
      <c r="CH313" s="3">
        <v>40</v>
      </c>
      <c r="CI313" s="3">
        <v>21</v>
      </c>
      <c r="CJ313" s="3">
        <v>9</v>
      </c>
      <c r="CK313" s="3">
        <v>20</v>
      </c>
      <c r="CL313" s="3">
        <v>23</v>
      </c>
      <c r="CM313" s="20">
        <f t="shared" si="173"/>
        <v>18.32282117626054</v>
      </c>
      <c r="CN313" s="37">
        <f t="shared" si="174"/>
        <v>2.098911189820281</v>
      </c>
      <c r="CO313" s="37">
        <f t="shared" si="175"/>
        <v>3.1483667847304213</v>
      </c>
      <c r="CP313" s="37">
        <f t="shared" si="176"/>
        <v>31.746031746031743</v>
      </c>
      <c r="CQ313" s="37">
        <f t="shared" si="177"/>
        <v>31.483667847304208</v>
      </c>
      <c r="CR313" s="37">
        <f t="shared" si="178"/>
        <v>53.259871441689626</v>
      </c>
      <c r="CS313" s="37">
        <f t="shared" si="179"/>
        <v>56.408238226420046</v>
      </c>
      <c r="CT313" s="22">
        <f t="shared" si="180"/>
        <v>12.462726422529421</v>
      </c>
      <c r="CU313" s="35">
        <v>8</v>
      </c>
      <c r="CV313" s="35">
        <v>12</v>
      </c>
      <c r="CW313" s="35">
        <v>113</v>
      </c>
      <c r="CX313" s="35">
        <v>108</v>
      </c>
      <c r="CY313" s="35">
        <v>32</v>
      </c>
      <c r="CZ313" s="35">
        <v>41</v>
      </c>
      <c r="DA313" s="35">
        <v>54</v>
      </c>
      <c r="DB313" s="35">
        <v>50</v>
      </c>
      <c r="DC313">
        <v>1</v>
      </c>
      <c r="DD313">
        <v>0</v>
      </c>
      <c r="DE313" s="35">
        <f t="shared" si="181"/>
        <v>-1</v>
      </c>
      <c r="DF313" s="36">
        <f t="shared" si="182"/>
        <v>0.66531140269992872</v>
      </c>
      <c r="DG313" s="37">
        <f t="shared" si="183"/>
        <v>0</v>
      </c>
      <c r="DH313" s="37">
        <f t="shared" si="184"/>
        <v>-0.66531140269992872</v>
      </c>
      <c r="DI313" s="2">
        <v>44.2</v>
      </c>
      <c r="DJ313">
        <v>3</v>
      </c>
      <c r="DK313">
        <v>2</v>
      </c>
      <c r="DL313">
        <v>23.6</v>
      </c>
      <c r="DM313">
        <v>42</v>
      </c>
      <c r="DN313">
        <v>39</v>
      </c>
      <c r="DO313">
        <v>0.5</v>
      </c>
      <c r="DP313">
        <v>32</v>
      </c>
      <c r="DQ313">
        <v>27</v>
      </c>
      <c r="DR313">
        <v>3.9</v>
      </c>
      <c r="DS313">
        <v>24</v>
      </c>
      <c r="DT313">
        <v>23</v>
      </c>
      <c r="DU313">
        <v>1.5</v>
      </c>
      <c r="DV313" s="39">
        <v>-0.7</v>
      </c>
      <c r="DW313" s="39">
        <v>-0.7</v>
      </c>
      <c r="DX313" s="39">
        <v>-0.2</v>
      </c>
      <c r="DY313" s="39">
        <v>-0.30000000000000004</v>
      </c>
      <c r="DZ313" s="39">
        <v>0.5</v>
      </c>
      <c r="EA313" s="39">
        <v>-0.7</v>
      </c>
    </row>
    <row r="314" spans="1:131" x14ac:dyDescent="0.2">
      <c r="A314" s="12" t="s">
        <v>474</v>
      </c>
      <c r="B314" s="12" t="s">
        <v>1591</v>
      </c>
      <c r="C314" t="s">
        <v>1590</v>
      </c>
      <c r="D314" t="s">
        <v>210</v>
      </c>
      <c r="E314" s="12" t="s">
        <v>178</v>
      </c>
      <c r="F314">
        <v>70</v>
      </c>
      <c r="G314">
        <v>6</v>
      </c>
      <c r="H314">
        <v>17</v>
      </c>
      <c r="I314" s="31">
        <f t="shared" si="148"/>
        <v>23</v>
      </c>
      <c r="J314">
        <v>9</v>
      </c>
      <c r="K314">
        <v>8</v>
      </c>
      <c r="L314" s="16">
        <f t="shared" si="149"/>
        <v>1.0127201565557482</v>
      </c>
      <c r="M314" s="15">
        <v>5</v>
      </c>
      <c r="N314" s="15">
        <v>9</v>
      </c>
      <c r="O314" s="15">
        <v>7</v>
      </c>
      <c r="P314">
        <v>124</v>
      </c>
      <c r="Q314">
        <v>58</v>
      </c>
      <c r="R314">
        <v>83</v>
      </c>
      <c r="S314" s="13">
        <f t="shared" si="150"/>
        <v>4.8387096774193547E-2</v>
      </c>
      <c r="T314" s="13">
        <f t="shared" si="151"/>
        <v>2.2641509433962263E-2</v>
      </c>
      <c r="U314" s="2">
        <v>1362.6666666666999</v>
      </c>
      <c r="V314" s="2">
        <v>19.4666666667</v>
      </c>
      <c r="W314">
        <v>18.53</v>
      </c>
      <c r="X314">
        <v>29.34</v>
      </c>
      <c r="Y314" s="32">
        <f t="shared" si="152"/>
        <v>0.38709003551284726</v>
      </c>
      <c r="Z314" s="15">
        <f t="shared" si="153"/>
        <v>125.25</v>
      </c>
      <c r="AA314">
        <v>99</v>
      </c>
      <c r="AB314">
        <v>56</v>
      </c>
      <c r="AC314">
        <v>142</v>
      </c>
      <c r="AD314" s="13">
        <f t="shared" si="154"/>
        <v>0.125</v>
      </c>
      <c r="AE314" s="13">
        <f t="shared" si="155"/>
        <v>0.33333333333333331</v>
      </c>
      <c r="AF314" s="13">
        <f t="shared" si="156"/>
        <v>0.45833333333333331</v>
      </c>
      <c r="AI314" s="17" t="str">
        <f t="shared" si="157"/>
        <v xml:space="preserve"> </v>
      </c>
      <c r="AJ314">
        <v>196</v>
      </c>
      <c r="AK314">
        <v>250</v>
      </c>
      <c r="AL314" s="32">
        <f t="shared" si="158"/>
        <v>0.35852090032154343</v>
      </c>
      <c r="AM314">
        <v>176</v>
      </c>
      <c r="AN314">
        <v>183</v>
      </c>
      <c r="AO314" s="33">
        <f t="shared" si="159"/>
        <v>0.28858520900321544</v>
      </c>
      <c r="AP314">
        <v>211</v>
      </c>
      <c r="AQ314">
        <v>228</v>
      </c>
      <c r="AR314" s="33">
        <f t="shared" si="160"/>
        <v>0.35289389067524118</v>
      </c>
      <c r="AS314" s="33">
        <f t="shared" si="161"/>
        <v>0.5540372670807453</v>
      </c>
      <c r="AT314">
        <v>8</v>
      </c>
      <c r="AU314">
        <v>500</v>
      </c>
      <c r="AV314">
        <v>454</v>
      </c>
      <c r="AW314">
        <v>402</v>
      </c>
      <c r="AX314" s="2">
        <v>28.5</v>
      </c>
      <c r="AY314" s="3">
        <v>4</v>
      </c>
      <c r="AZ314" s="2">
        <v>33.200000000000003</v>
      </c>
      <c r="BA314" s="2">
        <v>25.4</v>
      </c>
      <c r="BB314" s="21">
        <v>0.15</v>
      </c>
      <c r="BC314">
        <v>3</v>
      </c>
      <c r="BD314" s="21">
        <v>-0.41300000000000003</v>
      </c>
      <c r="BE314" s="2">
        <v>27.5</v>
      </c>
      <c r="BF314" s="2">
        <v>31.2</v>
      </c>
      <c r="BG314" s="2">
        <v>26.2</v>
      </c>
      <c r="BH314" s="21">
        <v>1.8940000000000001</v>
      </c>
      <c r="BI314" s="21">
        <v>-3.641</v>
      </c>
      <c r="BJ314" t="s">
        <v>2717</v>
      </c>
      <c r="BK314" s="2">
        <v>35.799999999999997</v>
      </c>
      <c r="BL314" t="s">
        <v>288</v>
      </c>
      <c r="BM314" s="2">
        <v>32.4</v>
      </c>
      <c r="BN314" t="s">
        <v>1906</v>
      </c>
      <c r="BO314" s="2">
        <v>32</v>
      </c>
      <c r="BP314" t="s">
        <v>2691</v>
      </c>
      <c r="BQ314" s="2">
        <v>40.4</v>
      </c>
      <c r="BR314" t="s">
        <v>209</v>
      </c>
      <c r="BS314" s="2">
        <v>20.399999999999999</v>
      </c>
      <c r="BT314" s="32">
        <f t="shared" si="162"/>
        <v>7.1856287425149698E-2</v>
      </c>
      <c r="BU314" s="34">
        <f t="shared" si="163"/>
        <v>0.90729483282674772</v>
      </c>
      <c r="BV314" s="35">
        <f t="shared" si="164"/>
        <v>914.48046156926262</v>
      </c>
      <c r="BW314" s="32">
        <f t="shared" si="165"/>
        <v>-2.0848879748102581E-2</v>
      </c>
      <c r="BX314" s="36">
        <f t="shared" si="166"/>
        <v>2.1135029354171246</v>
      </c>
      <c r="BY314" s="37">
        <f t="shared" si="167"/>
        <v>2.685909980425929</v>
      </c>
      <c r="BZ314" s="37">
        <f t="shared" si="168"/>
        <v>29.412915851221648</v>
      </c>
      <c r="CA314" s="37">
        <f t="shared" si="169"/>
        <v>28.972602739676418</v>
      </c>
      <c r="CB314" s="37">
        <f t="shared" si="170"/>
        <v>56.095890410862843</v>
      </c>
      <c r="CC314" s="37">
        <f t="shared" si="171"/>
        <v>51.868884540028603</v>
      </c>
      <c r="CD314" s="38">
        <f t="shared" si="172"/>
        <v>4.2270058708342404</v>
      </c>
      <c r="CE314" s="3">
        <v>48</v>
      </c>
      <c r="CF314" s="3">
        <v>61</v>
      </c>
      <c r="CG314" s="3">
        <v>620</v>
      </c>
      <c r="CH314" s="3">
        <v>597</v>
      </c>
      <c r="CI314" s="3">
        <v>259</v>
      </c>
      <c r="CJ314" s="3">
        <v>225</v>
      </c>
      <c r="CK314" s="3">
        <v>295</v>
      </c>
      <c r="CL314" s="3">
        <v>347</v>
      </c>
      <c r="CM314" s="20">
        <f t="shared" si="173"/>
        <v>6.0681114608963522</v>
      </c>
      <c r="CN314" s="37">
        <f t="shared" si="174"/>
        <v>2.0157756354075369</v>
      </c>
      <c r="CO314" s="37">
        <f t="shared" si="175"/>
        <v>2.5124160093485242</v>
      </c>
      <c r="CP314" s="37">
        <f t="shared" si="176"/>
        <v>27.315220566754306</v>
      </c>
      <c r="CQ314" s="37">
        <f t="shared" si="177"/>
        <v>32.515337423312879</v>
      </c>
      <c r="CR314" s="37">
        <f t="shared" si="178"/>
        <v>52.001168565585736</v>
      </c>
      <c r="CS314" s="37">
        <f t="shared" si="179"/>
        <v>58.808063102541624</v>
      </c>
      <c r="CT314" s="22">
        <f t="shared" si="180"/>
        <v>11.033900407790128</v>
      </c>
      <c r="CU314" s="35">
        <v>69</v>
      </c>
      <c r="CV314" s="35">
        <v>86</v>
      </c>
      <c r="CW314" s="35">
        <v>866</v>
      </c>
      <c r="CX314" s="35">
        <v>1027</v>
      </c>
      <c r="CY314" s="35">
        <v>373</v>
      </c>
      <c r="CZ314" s="35">
        <v>407</v>
      </c>
      <c r="DA314" s="35">
        <v>493</v>
      </c>
      <c r="DB314" s="35">
        <v>472</v>
      </c>
      <c r="DC314">
        <v>23</v>
      </c>
      <c r="DD314">
        <v>12</v>
      </c>
      <c r="DE314" s="35">
        <f t="shared" si="181"/>
        <v>-11</v>
      </c>
      <c r="DF314" s="36">
        <f t="shared" si="182"/>
        <v>1.0127201565540389</v>
      </c>
      <c r="DG314" s="37">
        <f t="shared" si="183"/>
        <v>0.52837573385428116</v>
      </c>
      <c r="DH314" s="37">
        <f t="shared" si="184"/>
        <v>-0.48434442269975775</v>
      </c>
      <c r="DI314" s="2">
        <v>806.9</v>
      </c>
      <c r="DJ314">
        <v>27</v>
      </c>
      <c r="DK314">
        <v>30</v>
      </c>
      <c r="DL314">
        <v>2.9</v>
      </c>
      <c r="DM314">
        <v>766</v>
      </c>
      <c r="DN314">
        <v>697</v>
      </c>
      <c r="DO314">
        <v>6.5</v>
      </c>
      <c r="DP314">
        <v>560</v>
      </c>
      <c r="DQ314">
        <v>517</v>
      </c>
      <c r="DR314">
        <v>6.4</v>
      </c>
      <c r="DS314">
        <v>400</v>
      </c>
      <c r="DT314">
        <v>385</v>
      </c>
      <c r="DU314">
        <v>5.4</v>
      </c>
      <c r="DV314" s="39">
        <v>0</v>
      </c>
      <c r="DW314" s="39">
        <v>0</v>
      </c>
      <c r="DX314" s="39">
        <v>-0.5</v>
      </c>
      <c r="DY314" s="39">
        <v>-0.8</v>
      </c>
      <c r="DZ314" s="39">
        <v>3.8</v>
      </c>
      <c r="EA314" s="39">
        <v>2.4</v>
      </c>
    </row>
    <row r="315" spans="1:131" x14ac:dyDescent="0.2">
      <c r="A315" s="12" t="s">
        <v>1595</v>
      </c>
      <c r="B315" s="12" t="s">
        <v>1596</v>
      </c>
      <c r="C315" t="s">
        <v>1594</v>
      </c>
      <c r="D315" t="s">
        <v>432</v>
      </c>
      <c r="E315" s="12" t="s">
        <v>178</v>
      </c>
      <c r="F315">
        <v>82</v>
      </c>
      <c r="G315">
        <v>5</v>
      </c>
      <c r="H315">
        <v>12</v>
      </c>
      <c r="I315" s="31">
        <f t="shared" si="148"/>
        <v>17</v>
      </c>
      <c r="J315">
        <v>3</v>
      </c>
      <c r="K315">
        <v>8</v>
      </c>
      <c r="L315" s="16">
        <f t="shared" si="149"/>
        <v>0.66697181717125487</v>
      </c>
      <c r="M315" s="15">
        <v>3</v>
      </c>
      <c r="N315" s="15">
        <v>2</v>
      </c>
      <c r="O315" s="15">
        <v>8</v>
      </c>
      <c r="P315">
        <v>97</v>
      </c>
      <c r="Q315">
        <v>68</v>
      </c>
      <c r="R315">
        <v>85</v>
      </c>
      <c r="S315" s="13">
        <f t="shared" si="150"/>
        <v>5.1546391752577317E-2</v>
      </c>
      <c r="T315" s="13">
        <f t="shared" si="151"/>
        <v>0.02</v>
      </c>
      <c r="U315" s="2">
        <v>1529.3</v>
      </c>
      <c r="V315" s="2">
        <v>18.649999999999999</v>
      </c>
      <c r="W315">
        <v>17.88</v>
      </c>
      <c r="X315">
        <v>30.96</v>
      </c>
      <c r="Y315" s="32">
        <f t="shared" si="152"/>
        <v>0.36609336609336607</v>
      </c>
      <c r="Z315" s="15">
        <f t="shared" si="153"/>
        <v>39.111111111111107</v>
      </c>
      <c r="AA315">
        <v>85</v>
      </c>
      <c r="AB315">
        <v>76</v>
      </c>
      <c r="AC315">
        <v>117</v>
      </c>
      <c r="AD315" s="13">
        <f t="shared" si="154"/>
        <v>9.2592592592592587E-2</v>
      </c>
      <c r="AE315" s="13">
        <f t="shared" si="155"/>
        <v>0.18518518518518517</v>
      </c>
      <c r="AF315" s="13">
        <f t="shared" si="156"/>
        <v>0.27777777777777779</v>
      </c>
      <c r="AI315" s="17" t="str">
        <f t="shared" si="157"/>
        <v xml:space="preserve"> </v>
      </c>
      <c r="AJ315">
        <v>177</v>
      </c>
      <c r="AK315">
        <v>247</v>
      </c>
      <c r="AL315" s="32">
        <f t="shared" si="158"/>
        <v>0.29567642956764295</v>
      </c>
      <c r="AM315">
        <v>219</v>
      </c>
      <c r="AN315">
        <v>238</v>
      </c>
      <c r="AO315" s="33">
        <f t="shared" si="159"/>
        <v>0.31868898186889821</v>
      </c>
      <c r="AP315">
        <v>271</v>
      </c>
      <c r="AQ315">
        <v>282</v>
      </c>
      <c r="AR315" s="33">
        <f t="shared" si="160"/>
        <v>0.38563458856345884</v>
      </c>
      <c r="AS315" s="33">
        <f t="shared" si="161"/>
        <v>0.48127128263337116</v>
      </c>
      <c r="AT315">
        <v>3</v>
      </c>
      <c r="AU315">
        <v>508</v>
      </c>
      <c r="AV315">
        <v>486</v>
      </c>
      <c r="AW315">
        <v>486</v>
      </c>
      <c r="AX315" s="2">
        <v>29.1</v>
      </c>
      <c r="AY315" s="3">
        <v>1</v>
      </c>
      <c r="AZ315" s="2">
        <v>33.200000000000003</v>
      </c>
      <c r="BA315" s="2">
        <v>26.3</v>
      </c>
      <c r="BB315" s="21">
        <v>1.071</v>
      </c>
      <c r="BC315">
        <v>1</v>
      </c>
      <c r="BD315" s="21">
        <v>9.6000000000000002E-2</v>
      </c>
      <c r="BE315" s="2">
        <v>27.1</v>
      </c>
      <c r="BF315" s="2">
        <v>30.8</v>
      </c>
      <c r="BG315" s="2">
        <v>25.9</v>
      </c>
      <c r="BH315" s="21">
        <v>1.1419999999999999</v>
      </c>
      <c r="BI315" s="21">
        <v>8.4239999999999995</v>
      </c>
      <c r="BJ315" t="s">
        <v>3723</v>
      </c>
      <c r="BK315" s="2">
        <v>34.799999999999997</v>
      </c>
      <c r="BL315" t="s">
        <v>1871</v>
      </c>
      <c r="BM315" s="2">
        <v>33.9</v>
      </c>
      <c r="BN315" t="s">
        <v>3751</v>
      </c>
      <c r="BO315" s="2">
        <v>33</v>
      </c>
      <c r="BP315" t="s">
        <v>1292</v>
      </c>
      <c r="BQ315" s="2">
        <v>61.9</v>
      </c>
      <c r="BR315" t="s">
        <v>3741</v>
      </c>
      <c r="BS315" s="2">
        <v>16.8</v>
      </c>
      <c r="BT315" s="32">
        <f t="shared" si="162"/>
        <v>7.6704545454545456E-2</v>
      </c>
      <c r="BU315" s="34">
        <f t="shared" si="163"/>
        <v>0.89756944444444442</v>
      </c>
      <c r="BV315" s="35">
        <f t="shared" si="164"/>
        <v>905.23989898989896</v>
      </c>
      <c r="BW315" s="32">
        <f t="shared" si="165"/>
        <v>-2.5726010101010124E-2</v>
      </c>
      <c r="BX315" s="36">
        <f t="shared" si="166"/>
        <v>2.1186163604263388</v>
      </c>
      <c r="BY315" s="37">
        <f t="shared" si="167"/>
        <v>2.3147845419472959</v>
      </c>
      <c r="BZ315" s="37">
        <f t="shared" si="168"/>
        <v>27.620479958150788</v>
      </c>
      <c r="CA315" s="37">
        <f t="shared" si="169"/>
        <v>22.598574511214281</v>
      </c>
      <c r="CB315" s="37">
        <f t="shared" si="170"/>
        <v>51.317596285882431</v>
      </c>
      <c r="CC315" s="37">
        <f t="shared" si="171"/>
        <v>40.489112665925589</v>
      </c>
      <c r="CD315" s="38">
        <f t="shared" si="172"/>
        <v>10.828483619956842</v>
      </c>
      <c r="CE315" s="3">
        <v>54</v>
      </c>
      <c r="CF315" s="3">
        <v>59</v>
      </c>
      <c r="CG315" s="3">
        <v>650</v>
      </c>
      <c r="CH315" s="3">
        <v>517</v>
      </c>
      <c r="CI315" s="3">
        <v>275</v>
      </c>
      <c r="CJ315" s="3">
        <v>214</v>
      </c>
      <c r="CK315" s="3">
        <v>242</v>
      </c>
      <c r="CL315" s="3">
        <v>329</v>
      </c>
      <c r="CM315" s="20">
        <f t="shared" si="173"/>
        <v>2.8599728367559347</v>
      </c>
      <c r="CN315" s="37">
        <f t="shared" si="174"/>
        <v>1.9143505388542255</v>
      </c>
      <c r="CO315" s="37">
        <f t="shared" si="175"/>
        <v>2.1034221970126676</v>
      </c>
      <c r="CP315" s="37">
        <f t="shared" si="176"/>
        <v>25.713745509548119</v>
      </c>
      <c r="CQ315" s="37">
        <f t="shared" si="177"/>
        <v>24.69748534694649</v>
      </c>
      <c r="CR315" s="37">
        <f t="shared" si="178"/>
        <v>48.615050103989404</v>
      </c>
      <c r="CS315" s="37">
        <f t="shared" si="179"/>
        <v>42.186613726602374</v>
      </c>
      <c r="CT315" s="22">
        <f t="shared" si="180"/>
        <v>4.4000472425698121</v>
      </c>
      <c r="CU315" s="35">
        <v>81</v>
      </c>
      <c r="CV315" s="35">
        <v>89</v>
      </c>
      <c r="CW315" s="35">
        <v>1007</v>
      </c>
      <c r="CX315" s="35">
        <v>956</v>
      </c>
      <c r="CY315" s="35">
        <v>440</v>
      </c>
      <c r="CZ315" s="35">
        <v>334</v>
      </c>
      <c r="DA315" s="35">
        <v>406</v>
      </c>
      <c r="DB315" s="35">
        <v>529</v>
      </c>
      <c r="DC315">
        <v>15</v>
      </c>
      <c r="DD315">
        <v>10</v>
      </c>
      <c r="DE315" s="35">
        <f t="shared" si="181"/>
        <v>-5</v>
      </c>
      <c r="DF315" s="36">
        <f t="shared" si="182"/>
        <v>0.58850454456287193</v>
      </c>
      <c r="DG315" s="37">
        <f t="shared" si="183"/>
        <v>0.3923363630419146</v>
      </c>
      <c r="DH315" s="37">
        <f t="shared" si="184"/>
        <v>-0.1961681815209573</v>
      </c>
      <c r="DI315" s="2">
        <v>960.5</v>
      </c>
      <c r="DJ315">
        <v>33</v>
      </c>
      <c r="DK315">
        <v>37</v>
      </c>
      <c r="DL315">
        <v>-1</v>
      </c>
      <c r="DM315">
        <v>871</v>
      </c>
      <c r="DN315">
        <v>671</v>
      </c>
      <c r="DO315">
        <v>3</v>
      </c>
      <c r="DP315">
        <v>640</v>
      </c>
      <c r="DQ315">
        <v>504</v>
      </c>
      <c r="DR315">
        <v>3.3</v>
      </c>
      <c r="DS315">
        <v>458</v>
      </c>
      <c r="DT315">
        <v>371</v>
      </c>
      <c r="DU315">
        <v>4.8</v>
      </c>
      <c r="DV315" s="39">
        <v>15.3</v>
      </c>
      <c r="DW315" s="39">
        <v>15.3</v>
      </c>
      <c r="DX315" s="39">
        <v>2.2999999999999998</v>
      </c>
      <c r="DY315" s="39">
        <v>0.2</v>
      </c>
      <c r="DZ315" s="39">
        <v>-7.6</v>
      </c>
      <c r="EA315" s="39">
        <v>10.1</v>
      </c>
    </row>
    <row r="316" spans="1:131" x14ac:dyDescent="0.2">
      <c r="A316" s="12" t="s">
        <v>336</v>
      </c>
      <c r="B316" s="12" t="s">
        <v>1596</v>
      </c>
      <c r="C316" t="s">
        <v>1599</v>
      </c>
      <c r="D316" t="s">
        <v>684</v>
      </c>
      <c r="E316" s="12" t="s">
        <v>178</v>
      </c>
      <c r="F316">
        <v>38</v>
      </c>
      <c r="G316">
        <v>2</v>
      </c>
      <c r="H316">
        <v>4</v>
      </c>
      <c r="I316" s="31">
        <f t="shared" si="148"/>
        <v>6</v>
      </c>
      <c r="J316">
        <v>3</v>
      </c>
      <c r="K316">
        <v>1</v>
      </c>
      <c r="L316" s="16">
        <f t="shared" si="149"/>
        <v>0.73372057474778352</v>
      </c>
      <c r="M316" s="15">
        <v>2</v>
      </c>
      <c r="N316" s="15">
        <v>3</v>
      </c>
      <c r="O316" s="15">
        <v>1</v>
      </c>
      <c r="P316">
        <v>34</v>
      </c>
      <c r="Q316">
        <v>27</v>
      </c>
      <c r="R316">
        <v>22</v>
      </c>
      <c r="S316" s="13">
        <f t="shared" si="150"/>
        <v>5.8823529411764705E-2</v>
      </c>
      <c r="T316" s="13">
        <f t="shared" si="151"/>
        <v>2.4096385542168676E-2</v>
      </c>
      <c r="U316" s="2">
        <v>490.65</v>
      </c>
      <c r="V316" s="2">
        <v>12.9</v>
      </c>
      <c r="W316">
        <v>12.62</v>
      </c>
      <c r="X316">
        <v>34.56</v>
      </c>
      <c r="Y316" s="32">
        <f t="shared" si="152"/>
        <v>0.26748622297583718</v>
      </c>
      <c r="Z316" s="15">
        <f t="shared" si="153"/>
        <v>51</v>
      </c>
      <c r="AA316">
        <v>39</v>
      </c>
      <c r="AB316">
        <v>94</v>
      </c>
      <c r="AC316">
        <v>64</v>
      </c>
      <c r="AD316" s="13">
        <f t="shared" si="154"/>
        <v>0.13333333333333333</v>
      </c>
      <c r="AE316" s="13">
        <f t="shared" si="155"/>
        <v>0.26666666666666666</v>
      </c>
      <c r="AF316" s="13">
        <f t="shared" si="156"/>
        <v>0.4</v>
      </c>
      <c r="AI316" s="17" t="str">
        <f t="shared" si="157"/>
        <v xml:space="preserve"> </v>
      </c>
      <c r="AJ316">
        <v>74</v>
      </c>
      <c r="AK316">
        <v>77</v>
      </c>
      <c r="AL316" s="32">
        <f t="shared" si="158"/>
        <v>0.35952380952380952</v>
      </c>
      <c r="AM316">
        <v>70</v>
      </c>
      <c r="AN316">
        <v>47</v>
      </c>
      <c r="AO316" s="33">
        <f t="shared" si="159"/>
        <v>0.27857142857142858</v>
      </c>
      <c r="AP316">
        <v>84</v>
      </c>
      <c r="AQ316">
        <v>68</v>
      </c>
      <c r="AR316" s="33">
        <f t="shared" si="160"/>
        <v>0.3619047619047619</v>
      </c>
      <c r="AS316" s="33">
        <f t="shared" si="161"/>
        <v>0.56343283582089554</v>
      </c>
      <c r="AT316">
        <v>6</v>
      </c>
      <c r="AU316">
        <v>186</v>
      </c>
      <c r="AV316">
        <v>186</v>
      </c>
      <c r="AW316">
        <v>139</v>
      </c>
      <c r="AX316" s="2">
        <v>27.7</v>
      </c>
      <c r="AY316" s="3">
        <v>6</v>
      </c>
      <c r="AZ316" s="2">
        <v>32.4</v>
      </c>
      <c r="BA316" s="2">
        <v>24.6</v>
      </c>
      <c r="BB316" s="21">
        <v>-1.3000000000000001E-2</v>
      </c>
      <c r="BC316">
        <v>6</v>
      </c>
      <c r="BD316" s="21">
        <v>0.23400000000000001</v>
      </c>
      <c r="BE316" s="2">
        <v>25.4</v>
      </c>
      <c r="BF316" s="2">
        <v>29.8</v>
      </c>
      <c r="BG316" s="2">
        <v>23.9</v>
      </c>
      <c r="BH316" s="21">
        <v>-0.54500000000000004</v>
      </c>
      <c r="BI316" s="21">
        <v>13.805</v>
      </c>
      <c r="BJ316" t="s">
        <v>2253</v>
      </c>
      <c r="BK316" s="2">
        <v>30</v>
      </c>
      <c r="BL316" t="s">
        <v>3327</v>
      </c>
      <c r="BM316" s="2">
        <v>27.4</v>
      </c>
      <c r="BN316" t="s">
        <v>2963</v>
      </c>
      <c r="BO316" s="2">
        <v>25.5</v>
      </c>
      <c r="BP316" t="s">
        <v>2358</v>
      </c>
      <c r="BQ316" s="2">
        <v>33</v>
      </c>
      <c r="BR316" t="s">
        <v>2488</v>
      </c>
      <c r="BS316" s="2">
        <v>31.5</v>
      </c>
      <c r="BT316" s="32">
        <f t="shared" si="162"/>
        <v>5.8823529411764705E-2</v>
      </c>
      <c r="BU316" s="34">
        <f t="shared" si="163"/>
        <v>0.93548387096774188</v>
      </c>
      <c r="BV316" s="35">
        <f t="shared" si="164"/>
        <v>941.3662239089183</v>
      </c>
      <c r="BW316" s="32">
        <f t="shared" si="165"/>
        <v>-5.6925996204934132E-3</v>
      </c>
      <c r="BX316" s="36">
        <f t="shared" si="166"/>
        <v>1.8359853121175029</v>
      </c>
      <c r="BY316" s="37">
        <f t="shared" si="167"/>
        <v>1.4687882496940026</v>
      </c>
      <c r="BZ316" s="37">
        <f t="shared" si="168"/>
        <v>31.211750305997551</v>
      </c>
      <c r="CA316" s="37">
        <f t="shared" si="169"/>
        <v>22.766217870257041</v>
      </c>
      <c r="CB316" s="37">
        <f t="shared" si="170"/>
        <v>64.62668298653611</v>
      </c>
      <c r="CC316" s="37">
        <f t="shared" si="171"/>
        <v>45.410036719706241</v>
      </c>
      <c r="CD316" s="38">
        <f t="shared" si="172"/>
        <v>19.216646266829869</v>
      </c>
      <c r="CE316" s="3">
        <v>15</v>
      </c>
      <c r="CF316" s="3">
        <v>12</v>
      </c>
      <c r="CG316" s="3">
        <v>240</v>
      </c>
      <c r="CH316" s="3">
        <v>174</v>
      </c>
      <c r="CI316" s="3">
        <v>135</v>
      </c>
      <c r="CJ316" s="3">
        <v>76</v>
      </c>
      <c r="CK316" s="3">
        <v>109</v>
      </c>
      <c r="CL316" s="3">
        <v>138</v>
      </c>
      <c r="CM316" s="20">
        <f t="shared" si="173"/>
        <v>4.0332582071283767</v>
      </c>
      <c r="CN316" s="37">
        <f t="shared" si="174"/>
        <v>1.8731725146198828</v>
      </c>
      <c r="CO316" s="37">
        <f t="shared" si="175"/>
        <v>2.1929824561403501</v>
      </c>
      <c r="CP316" s="37">
        <f t="shared" si="176"/>
        <v>31.158625730994146</v>
      </c>
      <c r="CQ316" s="37">
        <f t="shared" si="177"/>
        <v>25.90460526315789</v>
      </c>
      <c r="CR316" s="37">
        <f t="shared" si="178"/>
        <v>63.139619883040929</v>
      </c>
      <c r="CS316" s="37">
        <f t="shared" si="179"/>
        <v>47.697368421052623</v>
      </c>
      <c r="CT316" s="22">
        <f t="shared" si="180"/>
        <v>3.7743948048415632</v>
      </c>
      <c r="CU316" s="35">
        <v>41</v>
      </c>
      <c r="CV316" s="35">
        <v>48</v>
      </c>
      <c r="CW316" s="35">
        <v>641</v>
      </c>
      <c r="CX316" s="35">
        <v>519</v>
      </c>
      <c r="CY316" s="35">
        <v>337</v>
      </c>
      <c r="CZ316" s="35">
        <v>236</v>
      </c>
      <c r="DA316" s="35">
        <v>241</v>
      </c>
      <c r="DB316" s="35">
        <v>363</v>
      </c>
      <c r="DC316">
        <v>14</v>
      </c>
      <c r="DD316">
        <v>3</v>
      </c>
      <c r="DE316" s="35">
        <f t="shared" si="181"/>
        <v>-11</v>
      </c>
      <c r="DF316" s="36">
        <f t="shared" si="182"/>
        <v>1.7135862913096696</v>
      </c>
      <c r="DG316" s="37">
        <f t="shared" si="183"/>
        <v>0.36719706242350064</v>
      </c>
      <c r="DH316" s="37">
        <f t="shared" si="184"/>
        <v>-1.346389228886169</v>
      </c>
      <c r="DI316" s="2">
        <v>307.2</v>
      </c>
      <c r="DJ316">
        <v>8</v>
      </c>
      <c r="DK316">
        <v>7</v>
      </c>
      <c r="DL316">
        <v>14.6</v>
      </c>
      <c r="DM316">
        <v>343</v>
      </c>
      <c r="DN316">
        <v>233</v>
      </c>
      <c r="DO316">
        <v>2.1</v>
      </c>
      <c r="DP316">
        <v>250</v>
      </c>
      <c r="DQ316">
        <v>162</v>
      </c>
      <c r="DR316">
        <v>4.3</v>
      </c>
      <c r="DS316">
        <v>163</v>
      </c>
      <c r="DT316">
        <v>119</v>
      </c>
      <c r="DU316">
        <v>2.7</v>
      </c>
      <c r="DV316" s="39">
        <v>3.1</v>
      </c>
      <c r="DW316" s="39">
        <v>3.1</v>
      </c>
      <c r="DX316" s="39">
        <v>-0.30000000000000004</v>
      </c>
      <c r="DY316" s="39">
        <v>0.4</v>
      </c>
      <c r="DZ316" s="39">
        <v>-2.9</v>
      </c>
      <c r="EA316" s="39">
        <v>0.30000000000000004</v>
      </c>
    </row>
    <row r="317" spans="1:131" x14ac:dyDescent="0.2">
      <c r="A317" s="12" t="s">
        <v>1380</v>
      </c>
      <c r="B317" s="12" t="s">
        <v>1601</v>
      </c>
      <c r="C317" t="s">
        <v>1600</v>
      </c>
      <c r="D317" t="s">
        <v>529</v>
      </c>
      <c r="E317" s="12" t="s">
        <v>123</v>
      </c>
      <c r="F317">
        <v>76</v>
      </c>
      <c r="G317">
        <v>4</v>
      </c>
      <c r="H317">
        <v>10</v>
      </c>
      <c r="I317" s="31">
        <f t="shared" si="148"/>
        <v>14</v>
      </c>
      <c r="J317">
        <v>6</v>
      </c>
      <c r="K317">
        <v>4</v>
      </c>
      <c r="L317" s="16">
        <f t="shared" si="149"/>
        <v>0.91258057507058332</v>
      </c>
      <c r="M317" s="15">
        <v>4</v>
      </c>
      <c r="N317" s="15">
        <v>6</v>
      </c>
      <c r="O317" s="15">
        <v>3</v>
      </c>
      <c r="P317">
        <v>98</v>
      </c>
      <c r="Q317">
        <v>38</v>
      </c>
      <c r="R317">
        <v>33</v>
      </c>
      <c r="S317" s="13">
        <f t="shared" si="150"/>
        <v>4.0816326530612242E-2</v>
      </c>
      <c r="T317" s="13">
        <f t="shared" si="151"/>
        <v>2.3668639053254437E-2</v>
      </c>
      <c r="U317" s="2">
        <v>920.46666666670001</v>
      </c>
      <c r="V317" s="2">
        <v>12.1</v>
      </c>
      <c r="W317">
        <v>11.85</v>
      </c>
      <c r="X317">
        <v>35.04</v>
      </c>
      <c r="Y317" s="32">
        <f t="shared" si="152"/>
        <v>0.25271912987843886</v>
      </c>
      <c r="Z317" s="15">
        <f t="shared" si="153"/>
        <v>106.22222222222221</v>
      </c>
      <c r="AA317">
        <v>22</v>
      </c>
      <c r="AB317">
        <v>210</v>
      </c>
      <c r="AC317">
        <v>108</v>
      </c>
      <c r="AD317" s="13">
        <f t="shared" si="154"/>
        <v>0.14814814814814814</v>
      </c>
      <c r="AE317" s="13">
        <f t="shared" si="155"/>
        <v>0.33333333333333331</v>
      </c>
      <c r="AF317" s="13">
        <f t="shared" si="156"/>
        <v>0.48148148148148145</v>
      </c>
      <c r="AG317">
        <v>12</v>
      </c>
      <c r="AH317">
        <v>18</v>
      </c>
      <c r="AI317" s="17">
        <f t="shared" si="157"/>
        <v>0.4</v>
      </c>
      <c r="AJ317">
        <v>135</v>
      </c>
      <c r="AK317">
        <v>142</v>
      </c>
      <c r="AL317" s="32">
        <f t="shared" si="158"/>
        <v>0.28008088978766432</v>
      </c>
      <c r="AM317">
        <v>171</v>
      </c>
      <c r="AN317">
        <v>159</v>
      </c>
      <c r="AO317" s="33">
        <f t="shared" si="159"/>
        <v>0.33367037411526795</v>
      </c>
      <c r="AP317">
        <v>204</v>
      </c>
      <c r="AQ317">
        <v>178</v>
      </c>
      <c r="AR317" s="33">
        <f t="shared" si="160"/>
        <v>0.38624873609706772</v>
      </c>
      <c r="AS317" s="33">
        <f t="shared" si="161"/>
        <v>0.45634266886326197</v>
      </c>
      <c r="AT317">
        <v>2</v>
      </c>
      <c r="AU317">
        <v>340</v>
      </c>
      <c r="AV317">
        <v>369</v>
      </c>
      <c r="AW317">
        <v>292</v>
      </c>
      <c r="AX317" s="2">
        <v>28.1</v>
      </c>
      <c r="AY317" s="3">
        <v>8</v>
      </c>
      <c r="AZ317" s="2">
        <v>32.299999999999997</v>
      </c>
      <c r="BA317" s="2">
        <v>25.3</v>
      </c>
      <c r="BB317" s="21">
        <v>0.48099999999999998</v>
      </c>
      <c r="BC317">
        <v>7</v>
      </c>
      <c r="BD317" s="21">
        <v>-0.254</v>
      </c>
      <c r="BE317" s="2">
        <v>28</v>
      </c>
      <c r="BF317" s="2">
        <v>33</v>
      </c>
      <c r="BG317" s="2">
        <v>23</v>
      </c>
      <c r="BH317" s="21">
        <v>-1.5920000000000001</v>
      </c>
      <c r="BI317" s="21">
        <v>3.7829999999999999</v>
      </c>
      <c r="BJ317" t="s">
        <v>3218</v>
      </c>
      <c r="BK317" s="2">
        <v>64.3</v>
      </c>
      <c r="BL317" t="s">
        <v>2595</v>
      </c>
      <c r="BM317" s="2">
        <v>57.1</v>
      </c>
      <c r="BN317" t="s">
        <v>3260</v>
      </c>
      <c r="BO317" s="2">
        <v>17.2</v>
      </c>
      <c r="BP317" t="s">
        <v>2459</v>
      </c>
      <c r="BQ317" s="2">
        <v>35.299999999999997</v>
      </c>
      <c r="BR317" t="s">
        <v>1976</v>
      </c>
      <c r="BS317" s="2">
        <v>31.2</v>
      </c>
      <c r="BT317" s="32">
        <f t="shared" si="162"/>
        <v>5.6485355648535567E-2</v>
      </c>
      <c r="BU317" s="34">
        <f t="shared" si="163"/>
        <v>0.91249999999999998</v>
      </c>
      <c r="BV317" s="35">
        <f t="shared" si="164"/>
        <v>918.14853556485355</v>
      </c>
      <c r="BW317" s="32">
        <f t="shared" si="165"/>
        <v>-3.1014644351464456E-2</v>
      </c>
      <c r="BX317" s="36">
        <f t="shared" si="166"/>
        <v>1.7616354936929097</v>
      </c>
      <c r="BY317" s="37">
        <f t="shared" si="167"/>
        <v>2.7403218790778596</v>
      </c>
      <c r="BZ317" s="37">
        <f t="shared" si="168"/>
        <v>31.187472814267075</v>
      </c>
      <c r="CA317" s="37">
        <f t="shared" si="169"/>
        <v>31.3179643323184</v>
      </c>
      <c r="CB317" s="37">
        <f t="shared" si="170"/>
        <v>58.264462809917354</v>
      </c>
      <c r="CC317" s="37">
        <f t="shared" si="171"/>
        <v>56.437581557198783</v>
      </c>
      <c r="CD317" s="38">
        <f t="shared" si="172"/>
        <v>1.8268812527185716</v>
      </c>
      <c r="CE317" s="3">
        <v>27</v>
      </c>
      <c r="CF317" s="3">
        <v>42</v>
      </c>
      <c r="CG317" s="3">
        <v>451</v>
      </c>
      <c r="CH317" s="3">
        <v>438</v>
      </c>
      <c r="CI317" s="3">
        <v>185</v>
      </c>
      <c r="CJ317" s="3">
        <v>192</v>
      </c>
      <c r="CK317" s="3">
        <v>193</v>
      </c>
      <c r="CL317" s="3">
        <v>230</v>
      </c>
      <c r="CM317" s="20">
        <f t="shared" si="173"/>
        <v>-1.252342799999715</v>
      </c>
      <c r="CN317" s="37">
        <f t="shared" si="174"/>
        <v>2.8839221341023791</v>
      </c>
      <c r="CO317" s="37">
        <f t="shared" si="175"/>
        <v>2.7262076423936552</v>
      </c>
      <c r="CP317" s="37">
        <f t="shared" si="176"/>
        <v>33.390410958904113</v>
      </c>
      <c r="CQ317" s="37">
        <f t="shared" si="177"/>
        <v>34.336697909156456</v>
      </c>
      <c r="CR317" s="37">
        <f t="shared" si="178"/>
        <v>62.297224224945921</v>
      </c>
      <c r="CS317" s="37">
        <f t="shared" si="179"/>
        <v>56.957462148521991</v>
      </c>
      <c r="CT317" s="22">
        <f t="shared" si="180"/>
        <v>-3.512880823705359</v>
      </c>
      <c r="CU317" s="35">
        <v>128</v>
      </c>
      <c r="CV317" s="35">
        <v>121</v>
      </c>
      <c r="CW317" s="35">
        <v>1354</v>
      </c>
      <c r="CX317" s="35">
        <v>1403</v>
      </c>
      <c r="CY317" s="35">
        <v>604</v>
      </c>
      <c r="CZ317" s="35">
        <v>502</v>
      </c>
      <c r="DA317" s="35">
        <v>502</v>
      </c>
      <c r="DB317" s="35">
        <v>679</v>
      </c>
      <c r="DC317">
        <v>13</v>
      </c>
      <c r="DD317">
        <v>17</v>
      </c>
      <c r="DE317" s="35">
        <f t="shared" si="181"/>
        <v>4</v>
      </c>
      <c r="DF317" s="36">
        <f t="shared" si="182"/>
        <v>0.84819486733362337</v>
      </c>
      <c r="DG317" s="37">
        <f t="shared" si="183"/>
        <v>1.1091779034362765</v>
      </c>
      <c r="DH317" s="37">
        <f t="shared" si="184"/>
        <v>0.26098303610265333</v>
      </c>
      <c r="DI317" s="2">
        <v>565.4</v>
      </c>
      <c r="DJ317">
        <v>15</v>
      </c>
      <c r="DK317">
        <v>25</v>
      </c>
      <c r="DL317">
        <v>-14.7</v>
      </c>
      <c r="DM317">
        <v>555</v>
      </c>
      <c r="DN317">
        <v>556</v>
      </c>
      <c r="DO317">
        <v>-2.7</v>
      </c>
      <c r="DP317">
        <v>407</v>
      </c>
      <c r="DQ317">
        <v>433</v>
      </c>
      <c r="DR317">
        <v>-2.8</v>
      </c>
      <c r="DS317">
        <v>287</v>
      </c>
      <c r="DT317">
        <v>313</v>
      </c>
      <c r="DU317">
        <v>-1.8</v>
      </c>
      <c r="DV317" s="39">
        <v>-3.3</v>
      </c>
      <c r="DW317" s="39">
        <v>-3.3</v>
      </c>
      <c r="DX317" s="39">
        <v>0.9</v>
      </c>
      <c r="DY317" s="39">
        <v>0</v>
      </c>
      <c r="DZ317" s="39">
        <v>2.4</v>
      </c>
      <c r="EA317" s="39">
        <v>0</v>
      </c>
    </row>
    <row r="318" spans="1:131" x14ac:dyDescent="0.2">
      <c r="A318" s="12" t="s">
        <v>1564</v>
      </c>
      <c r="B318" s="12" t="s">
        <v>1605</v>
      </c>
      <c r="C318" t="s">
        <v>1604</v>
      </c>
      <c r="D318" t="s">
        <v>139</v>
      </c>
      <c r="E318" s="12" t="s">
        <v>170</v>
      </c>
      <c r="F318">
        <v>18</v>
      </c>
      <c r="G318">
        <v>2</v>
      </c>
      <c r="H318">
        <v>0</v>
      </c>
      <c r="I318" s="31">
        <f t="shared" si="148"/>
        <v>2</v>
      </c>
      <c r="J318">
        <v>0</v>
      </c>
      <c r="K318">
        <v>0</v>
      </c>
      <c r="L318" s="16">
        <f t="shared" si="149"/>
        <v>0.6353688669254085</v>
      </c>
      <c r="M318" s="15">
        <v>2</v>
      </c>
      <c r="N318" s="15">
        <v>0</v>
      </c>
      <c r="O318" s="15">
        <v>0</v>
      </c>
      <c r="P318">
        <v>18</v>
      </c>
      <c r="Q318">
        <v>5</v>
      </c>
      <c r="R318">
        <v>8</v>
      </c>
      <c r="S318" s="13">
        <f t="shared" si="150"/>
        <v>0.1111111111111111</v>
      </c>
      <c r="T318" s="13">
        <f t="shared" si="151"/>
        <v>6.4516129032258063E-2</v>
      </c>
      <c r="U318" s="2">
        <v>188.86666666670001</v>
      </c>
      <c r="V318" s="2">
        <v>10.483333333299999</v>
      </c>
      <c r="W318">
        <v>10.43</v>
      </c>
      <c r="X318">
        <v>37.89</v>
      </c>
      <c r="Y318" s="32">
        <f t="shared" si="152"/>
        <v>0.21585264900662252</v>
      </c>
      <c r="Z318" s="15">
        <f t="shared" si="153"/>
        <v>0</v>
      </c>
      <c r="AA318">
        <v>5</v>
      </c>
      <c r="AB318">
        <v>6</v>
      </c>
      <c r="AC318">
        <v>7</v>
      </c>
      <c r="AD318" s="13">
        <f t="shared" si="154"/>
        <v>0.4</v>
      </c>
      <c r="AE318" s="13">
        <f t="shared" si="155"/>
        <v>0</v>
      </c>
      <c r="AF318" s="13">
        <f t="shared" si="156"/>
        <v>0.4</v>
      </c>
      <c r="AG318">
        <v>49</v>
      </c>
      <c r="AH318">
        <v>48</v>
      </c>
      <c r="AI318" s="17">
        <f t="shared" si="157"/>
        <v>0.50515463917525771</v>
      </c>
      <c r="AJ318">
        <v>22</v>
      </c>
      <c r="AK318">
        <v>24</v>
      </c>
      <c r="AL318" s="32">
        <f t="shared" si="158"/>
        <v>0.27544910179640719</v>
      </c>
      <c r="AM318">
        <v>33</v>
      </c>
      <c r="AN318">
        <v>27</v>
      </c>
      <c r="AO318" s="33">
        <f t="shared" si="159"/>
        <v>0.3592814371257485</v>
      </c>
      <c r="AP318">
        <v>36</v>
      </c>
      <c r="AQ318">
        <v>25</v>
      </c>
      <c r="AR318" s="33">
        <f t="shared" si="160"/>
        <v>0.3652694610778443</v>
      </c>
      <c r="AS318" s="33">
        <f t="shared" si="161"/>
        <v>0.43396226415094341</v>
      </c>
      <c r="AU318">
        <v>51</v>
      </c>
      <c r="AV318">
        <v>70</v>
      </c>
      <c r="AW318">
        <v>54</v>
      </c>
      <c r="AX318" s="2">
        <v>27.3</v>
      </c>
      <c r="AZ318" s="2">
        <v>32</v>
      </c>
      <c r="BA318" s="2">
        <v>24.2</v>
      </c>
      <c r="BB318" s="21">
        <v>-0.67200000000000004</v>
      </c>
      <c r="BD318" s="21">
        <v>1.6259999999999999</v>
      </c>
      <c r="BE318" s="2">
        <v>28.3</v>
      </c>
      <c r="BF318" s="2">
        <v>33</v>
      </c>
      <c r="BG318" s="2">
        <v>23.6</v>
      </c>
      <c r="BH318" s="21">
        <v>-0.36199999999999999</v>
      </c>
      <c r="BI318" s="21">
        <v>-13.432</v>
      </c>
      <c r="BJ318" t="s">
        <v>1497</v>
      </c>
      <c r="BK318" s="2">
        <v>40.1</v>
      </c>
      <c r="BL318" t="s">
        <v>1338</v>
      </c>
      <c r="BM318" s="2">
        <v>24.8</v>
      </c>
      <c r="BN318" t="s">
        <v>3283</v>
      </c>
      <c r="BO318" s="2">
        <v>23.9</v>
      </c>
      <c r="BP318" t="s">
        <v>2566</v>
      </c>
      <c r="BQ318" s="2">
        <v>33.299999999999997</v>
      </c>
      <c r="BR318" t="s">
        <v>1185</v>
      </c>
      <c r="BS318" s="2">
        <v>32.5</v>
      </c>
      <c r="BT318" s="32">
        <f t="shared" si="162"/>
        <v>7.0422535211267609E-2</v>
      </c>
      <c r="BU318" s="34">
        <f t="shared" si="163"/>
        <v>0.92452830188679247</v>
      </c>
      <c r="BV318" s="35">
        <f t="shared" si="164"/>
        <v>931.5705554079193</v>
      </c>
      <c r="BW318" s="32">
        <f t="shared" si="165"/>
        <v>-5.0491629019399215E-3</v>
      </c>
      <c r="BX318" s="36">
        <f t="shared" si="166"/>
        <v>1.5898251192419393</v>
      </c>
      <c r="BY318" s="37">
        <f t="shared" si="167"/>
        <v>2.543720190787103</v>
      </c>
      <c r="BZ318" s="37">
        <f t="shared" si="168"/>
        <v>22.575516693235535</v>
      </c>
      <c r="CA318" s="37">
        <f t="shared" si="169"/>
        <v>33.704292527929113</v>
      </c>
      <c r="CB318" s="37">
        <f t="shared" si="170"/>
        <v>40.699523052593648</v>
      </c>
      <c r="CC318" s="37">
        <f t="shared" si="171"/>
        <v>61.367249602738852</v>
      </c>
      <c r="CD318" s="38">
        <f t="shared" si="172"/>
        <v>-20.667726550145204</v>
      </c>
      <c r="CE318" s="3">
        <v>5</v>
      </c>
      <c r="CF318" s="3">
        <v>8</v>
      </c>
      <c r="CG318" s="3">
        <v>66</v>
      </c>
      <c r="CH318" s="3">
        <v>98</v>
      </c>
      <c r="CI318" s="3">
        <v>23</v>
      </c>
      <c r="CJ318" s="3">
        <v>37</v>
      </c>
      <c r="CK318" s="3">
        <v>50</v>
      </c>
      <c r="CL318" s="3">
        <v>34</v>
      </c>
      <c r="CM318" s="20">
        <f t="shared" si="173"/>
        <v>-4.1148208897678451</v>
      </c>
      <c r="CN318" s="37">
        <f t="shared" si="174"/>
        <v>1.2316354359109705</v>
      </c>
      <c r="CO318" s="37">
        <f t="shared" si="175"/>
        <v>2.4632708718219409</v>
      </c>
      <c r="CP318" s="37">
        <f t="shared" si="176"/>
        <v>24.456760798803554</v>
      </c>
      <c r="CQ318" s="37">
        <f t="shared" si="177"/>
        <v>34.661740124923021</v>
      </c>
      <c r="CR318" s="37">
        <f t="shared" si="178"/>
        <v>45.922406967537611</v>
      </c>
      <c r="CS318" s="37">
        <f t="shared" si="179"/>
        <v>59.734318641682066</v>
      </c>
      <c r="CT318" s="22">
        <f t="shared" si="180"/>
        <v>-6.8558148760007498</v>
      </c>
      <c r="CU318" s="35">
        <v>14</v>
      </c>
      <c r="CV318" s="35">
        <v>28</v>
      </c>
      <c r="CW318" s="35">
        <v>264</v>
      </c>
      <c r="CX318" s="35">
        <v>366</v>
      </c>
      <c r="CY318" s="35">
        <v>101</v>
      </c>
      <c r="CZ318" s="35">
        <v>147</v>
      </c>
      <c r="DA318" s="35">
        <v>138</v>
      </c>
      <c r="DB318" s="35">
        <v>143</v>
      </c>
      <c r="DC318">
        <v>1</v>
      </c>
      <c r="DD318">
        <v>0</v>
      </c>
      <c r="DE318" s="35">
        <f t="shared" si="181"/>
        <v>-1</v>
      </c>
      <c r="DF318" s="36">
        <f t="shared" si="182"/>
        <v>0.31796502384838787</v>
      </c>
      <c r="DG318" s="37">
        <f t="shared" si="183"/>
        <v>0</v>
      </c>
      <c r="DH318" s="37">
        <f t="shared" si="184"/>
        <v>-0.31796502384838787</v>
      </c>
      <c r="DI318" s="2">
        <v>112.5</v>
      </c>
      <c r="DJ318">
        <v>2</v>
      </c>
      <c r="DK318">
        <v>3</v>
      </c>
      <c r="DL318">
        <v>17.8</v>
      </c>
      <c r="DM318">
        <v>70</v>
      </c>
      <c r="DN318">
        <v>129</v>
      </c>
      <c r="DO318">
        <v>-2.4</v>
      </c>
      <c r="DP318">
        <v>54</v>
      </c>
      <c r="DQ318">
        <v>92</v>
      </c>
      <c r="DR318">
        <v>0</v>
      </c>
      <c r="DS318">
        <v>39</v>
      </c>
      <c r="DT318">
        <v>66</v>
      </c>
      <c r="DU318">
        <v>0.60000000000000009</v>
      </c>
      <c r="DV318" s="39">
        <v>-1.9</v>
      </c>
      <c r="DW318" s="39">
        <v>-1.9</v>
      </c>
      <c r="DX318" s="39">
        <v>0</v>
      </c>
      <c r="DY318" s="39">
        <v>-0.1</v>
      </c>
      <c r="DZ318" s="39">
        <v>1.7000000000000002</v>
      </c>
      <c r="EA318" s="39">
        <v>-0.30000000000000004</v>
      </c>
    </row>
    <row r="319" spans="1:131" x14ac:dyDescent="0.2">
      <c r="A319" s="12" t="s">
        <v>287</v>
      </c>
      <c r="B319" s="12" t="s">
        <v>1609</v>
      </c>
      <c r="C319" t="s">
        <v>1608</v>
      </c>
      <c r="D319" t="s">
        <v>162</v>
      </c>
      <c r="E319" s="12" t="s">
        <v>178</v>
      </c>
      <c r="F319">
        <v>78</v>
      </c>
      <c r="G319">
        <v>1</v>
      </c>
      <c r="H319">
        <v>12</v>
      </c>
      <c r="I319" s="31">
        <f t="shared" si="148"/>
        <v>13</v>
      </c>
      <c r="J319">
        <v>4</v>
      </c>
      <c r="K319">
        <v>6</v>
      </c>
      <c r="L319" s="16">
        <f t="shared" si="149"/>
        <v>0.61099796334012224</v>
      </c>
      <c r="M319" s="15">
        <v>1</v>
      </c>
      <c r="N319" s="15">
        <v>3</v>
      </c>
      <c r="O319" s="15">
        <v>8</v>
      </c>
      <c r="P319">
        <v>68</v>
      </c>
      <c r="Q319">
        <v>49</v>
      </c>
      <c r="R319">
        <v>56</v>
      </c>
      <c r="S319" s="13">
        <f t="shared" si="150"/>
        <v>1.4705882352941176E-2</v>
      </c>
      <c r="T319" s="13">
        <f t="shared" si="151"/>
        <v>5.7803468208092483E-3</v>
      </c>
      <c r="U319" s="2">
        <v>1276.5999999999999</v>
      </c>
      <c r="V319" s="2">
        <v>16.366666666699999</v>
      </c>
      <c r="W319">
        <v>15.96</v>
      </c>
      <c r="X319">
        <v>30.49</v>
      </c>
      <c r="Y319" s="32">
        <f t="shared" si="152"/>
        <v>0.34359526372443489</v>
      </c>
      <c r="Z319" s="15">
        <f t="shared" si="153"/>
        <v>50.782608695652179</v>
      </c>
      <c r="AA319">
        <v>136</v>
      </c>
      <c r="AB319">
        <v>173</v>
      </c>
      <c r="AC319">
        <v>145</v>
      </c>
      <c r="AD319" s="13">
        <f t="shared" si="154"/>
        <v>2.1739130434782608E-2</v>
      </c>
      <c r="AE319" s="13">
        <f t="shared" si="155"/>
        <v>0.2391304347826087</v>
      </c>
      <c r="AF319" s="13">
        <f t="shared" si="156"/>
        <v>0.2608695652173913</v>
      </c>
      <c r="AI319" s="17" t="str">
        <f t="shared" si="157"/>
        <v xml:space="preserve"> </v>
      </c>
      <c r="AJ319">
        <v>172</v>
      </c>
      <c r="AK319">
        <v>173</v>
      </c>
      <c r="AL319" s="32">
        <f t="shared" si="158"/>
        <v>0.28535980148883372</v>
      </c>
      <c r="AM319">
        <v>218</v>
      </c>
      <c r="AN319">
        <v>197</v>
      </c>
      <c r="AO319" s="33">
        <f t="shared" si="159"/>
        <v>0.34325889164598844</v>
      </c>
      <c r="AP319">
        <v>222</v>
      </c>
      <c r="AQ319">
        <v>227</v>
      </c>
      <c r="AR319" s="33">
        <f t="shared" si="160"/>
        <v>0.37138130686517784</v>
      </c>
      <c r="AS319" s="33">
        <f t="shared" si="161"/>
        <v>0.45394736842105265</v>
      </c>
      <c r="AT319">
        <v>1</v>
      </c>
      <c r="AU319">
        <v>471</v>
      </c>
      <c r="AV319">
        <v>498</v>
      </c>
      <c r="AW319">
        <v>381</v>
      </c>
      <c r="AX319" s="2">
        <v>28.6</v>
      </c>
      <c r="AY319" s="3">
        <v>4</v>
      </c>
      <c r="AZ319" s="2">
        <v>32.799999999999997</v>
      </c>
      <c r="BA319" s="2">
        <v>25.8</v>
      </c>
      <c r="BB319" s="21">
        <v>0.79300000000000004</v>
      </c>
      <c r="BC319">
        <v>4</v>
      </c>
      <c r="BD319" s="21">
        <v>0.218</v>
      </c>
      <c r="BE319" s="2">
        <v>28.2</v>
      </c>
      <c r="BF319" s="2">
        <v>34.1</v>
      </c>
      <c r="BG319" s="2">
        <v>26.2</v>
      </c>
      <c r="BH319" s="21">
        <v>1.5390000000000001</v>
      </c>
      <c r="BI319" s="21">
        <v>0.91600000000000004</v>
      </c>
      <c r="BJ319" t="s">
        <v>961</v>
      </c>
      <c r="BK319" s="2">
        <v>35.700000000000003</v>
      </c>
      <c r="BL319" t="s">
        <v>2936</v>
      </c>
      <c r="BM319" s="2">
        <v>30.8</v>
      </c>
      <c r="BN319" t="s">
        <v>1503</v>
      </c>
      <c r="BO319" s="2">
        <v>30</v>
      </c>
      <c r="BP319" t="s">
        <v>3358</v>
      </c>
      <c r="BQ319" s="2">
        <v>59.9</v>
      </c>
      <c r="BR319" t="s">
        <v>877</v>
      </c>
      <c r="BS319" s="2">
        <v>28.8</v>
      </c>
      <c r="BT319" s="32">
        <f t="shared" si="162"/>
        <v>7.8767123287671229E-2</v>
      </c>
      <c r="BU319" s="34">
        <f t="shared" si="163"/>
        <v>0.91727140783744554</v>
      </c>
      <c r="BV319" s="35">
        <f t="shared" si="164"/>
        <v>925.14812016621261</v>
      </c>
      <c r="BW319" s="32">
        <f t="shared" si="165"/>
        <v>-3.9614688748832311E-3</v>
      </c>
      <c r="BX319" s="36">
        <f t="shared" si="166"/>
        <v>2.1619927933529524</v>
      </c>
      <c r="BY319" s="37">
        <f t="shared" si="167"/>
        <v>2.6789910700243103</v>
      </c>
      <c r="BZ319" s="37">
        <f t="shared" si="168"/>
        <v>27.447908506915741</v>
      </c>
      <c r="CA319" s="37">
        <f t="shared" si="169"/>
        <v>32.382892056960522</v>
      </c>
      <c r="CB319" s="37">
        <f t="shared" si="170"/>
        <v>53.25082249714989</v>
      </c>
      <c r="CC319" s="37">
        <f t="shared" si="171"/>
        <v>60.159799467212594</v>
      </c>
      <c r="CD319" s="38">
        <f t="shared" si="172"/>
        <v>-6.9089769700627031</v>
      </c>
      <c r="CE319" s="3">
        <v>46</v>
      </c>
      <c r="CF319" s="3">
        <v>57</v>
      </c>
      <c r="CG319" s="3">
        <v>538</v>
      </c>
      <c r="CH319" s="3">
        <v>632</v>
      </c>
      <c r="CI319" s="3">
        <v>253</v>
      </c>
      <c r="CJ319" s="3">
        <v>240</v>
      </c>
      <c r="CK319" s="3">
        <v>351</v>
      </c>
      <c r="CL319" s="3">
        <v>296</v>
      </c>
      <c r="CM319" s="20">
        <f t="shared" si="173"/>
        <v>-6.591713812167967</v>
      </c>
      <c r="CN319" s="37">
        <f t="shared" si="174"/>
        <v>2.6742689910941801</v>
      </c>
      <c r="CO319" s="37">
        <f t="shared" si="175"/>
        <v>2.3715215581401217</v>
      </c>
      <c r="CP319" s="37">
        <f t="shared" si="176"/>
        <v>29.669248429497692</v>
      </c>
      <c r="CQ319" s="37">
        <f t="shared" si="177"/>
        <v>30.375659106390497</v>
      </c>
      <c r="CR319" s="37">
        <f t="shared" si="178"/>
        <v>59.086207331533679</v>
      </c>
      <c r="CS319" s="37">
        <f t="shared" si="179"/>
        <v>55.377551277846464</v>
      </c>
      <c r="CT319" s="22">
        <f t="shared" si="180"/>
        <v>-10.617633023749917</v>
      </c>
      <c r="CU319" s="35">
        <v>106</v>
      </c>
      <c r="CV319" s="35">
        <v>94</v>
      </c>
      <c r="CW319" s="35">
        <v>1070</v>
      </c>
      <c r="CX319" s="35">
        <v>1110</v>
      </c>
      <c r="CY319" s="35">
        <v>488</v>
      </c>
      <c r="CZ319" s="35">
        <v>432</v>
      </c>
      <c r="DA319" s="35">
        <v>559</v>
      </c>
      <c r="DB319" s="35">
        <v>678</v>
      </c>
      <c r="DC319">
        <v>18</v>
      </c>
      <c r="DD319">
        <v>9</v>
      </c>
      <c r="DE319" s="35">
        <f t="shared" si="181"/>
        <v>-9</v>
      </c>
      <c r="DF319" s="36">
        <f t="shared" si="182"/>
        <v>0.84599718000767699</v>
      </c>
      <c r="DG319" s="37">
        <f t="shared" si="183"/>
        <v>0.42299859000383849</v>
      </c>
      <c r="DH319" s="37">
        <f t="shared" si="184"/>
        <v>-0.42299859000383849</v>
      </c>
      <c r="DI319" s="2">
        <v>759.5</v>
      </c>
      <c r="DJ319">
        <v>28</v>
      </c>
      <c r="DK319">
        <v>36</v>
      </c>
      <c r="DL319">
        <v>-3.4</v>
      </c>
      <c r="DM319">
        <v>706</v>
      </c>
      <c r="DN319">
        <v>760</v>
      </c>
      <c r="DO319">
        <v>-1.7000000000000002</v>
      </c>
      <c r="DP319">
        <v>520</v>
      </c>
      <c r="DQ319">
        <v>550</v>
      </c>
      <c r="DR319">
        <v>0.8</v>
      </c>
      <c r="DS319">
        <v>362</v>
      </c>
      <c r="DT319">
        <v>413</v>
      </c>
      <c r="DU319">
        <v>-0.2</v>
      </c>
      <c r="DV319" s="39">
        <v>-7.1</v>
      </c>
      <c r="DW319" s="39">
        <v>-7.1</v>
      </c>
      <c r="DX319" s="39">
        <v>1.4</v>
      </c>
      <c r="DY319" s="39">
        <v>0.30000000000000004</v>
      </c>
      <c r="DZ319" s="39">
        <v>3.5</v>
      </c>
      <c r="EA319" s="39">
        <v>-1.8</v>
      </c>
    </row>
    <row r="320" spans="1:131" x14ac:dyDescent="0.2">
      <c r="A320" s="12" t="s">
        <v>556</v>
      </c>
      <c r="B320" s="12" t="s">
        <v>1613</v>
      </c>
      <c r="C320" t="s">
        <v>1612</v>
      </c>
      <c r="D320" t="s">
        <v>529</v>
      </c>
      <c r="E320" s="12" t="s">
        <v>178</v>
      </c>
      <c r="F320">
        <v>57</v>
      </c>
      <c r="G320">
        <v>2</v>
      </c>
      <c r="H320">
        <v>8</v>
      </c>
      <c r="I320" s="31">
        <f t="shared" si="148"/>
        <v>10</v>
      </c>
      <c r="J320">
        <v>2</v>
      </c>
      <c r="K320">
        <v>6</v>
      </c>
      <c r="L320" s="16">
        <f t="shared" si="149"/>
        <v>0.7322877891011168</v>
      </c>
      <c r="M320" s="15">
        <v>2</v>
      </c>
      <c r="N320" s="15">
        <v>2</v>
      </c>
      <c r="O320" s="15">
        <v>6</v>
      </c>
      <c r="P320">
        <v>55</v>
      </c>
      <c r="Q320">
        <v>25</v>
      </c>
      <c r="R320">
        <v>44</v>
      </c>
      <c r="S320" s="13">
        <f t="shared" si="150"/>
        <v>3.6363636363636362E-2</v>
      </c>
      <c r="T320" s="13">
        <f t="shared" si="151"/>
        <v>1.6129032258064516E-2</v>
      </c>
      <c r="U320" s="2">
        <v>819.35</v>
      </c>
      <c r="V320" s="2">
        <v>14.3666666667</v>
      </c>
      <c r="W320">
        <v>13.88</v>
      </c>
      <c r="X320">
        <v>32.72</v>
      </c>
      <c r="Y320" s="32">
        <f t="shared" si="152"/>
        <v>0.29785407725321889</v>
      </c>
      <c r="Z320" s="15">
        <f t="shared" si="153"/>
        <v>23.52941176470588</v>
      </c>
      <c r="AA320">
        <v>45</v>
      </c>
      <c r="AB320">
        <v>136</v>
      </c>
      <c r="AC320">
        <v>86</v>
      </c>
      <c r="AD320" s="13">
        <f t="shared" si="154"/>
        <v>5.8823529411764705E-2</v>
      </c>
      <c r="AE320" s="13">
        <f t="shared" si="155"/>
        <v>0.23529411764705882</v>
      </c>
      <c r="AF320" s="13">
        <f t="shared" si="156"/>
        <v>0.29411764705882354</v>
      </c>
      <c r="AI320" s="17" t="str">
        <f t="shared" si="157"/>
        <v xml:space="preserve"> </v>
      </c>
      <c r="AJ320">
        <v>113</v>
      </c>
      <c r="AK320">
        <v>90</v>
      </c>
      <c r="AL320" s="32">
        <f t="shared" si="158"/>
        <v>0.26092544987146532</v>
      </c>
      <c r="AM320">
        <v>138</v>
      </c>
      <c r="AN320">
        <v>130</v>
      </c>
      <c r="AO320" s="33">
        <f t="shared" si="159"/>
        <v>0.34447300771208228</v>
      </c>
      <c r="AP320">
        <v>166</v>
      </c>
      <c r="AQ320">
        <v>141</v>
      </c>
      <c r="AR320" s="33">
        <f t="shared" si="160"/>
        <v>0.39460154241645246</v>
      </c>
      <c r="AS320" s="33">
        <f t="shared" si="161"/>
        <v>0.43099787685774948</v>
      </c>
      <c r="AT320">
        <v>1</v>
      </c>
      <c r="AU320">
        <v>322</v>
      </c>
      <c r="AV320">
        <v>315</v>
      </c>
      <c r="AW320">
        <v>224</v>
      </c>
      <c r="AX320" s="2">
        <v>28.4</v>
      </c>
      <c r="AY320" s="3">
        <v>4</v>
      </c>
      <c r="AZ320" s="2">
        <v>32.6</v>
      </c>
      <c r="BA320" s="2">
        <v>25.5</v>
      </c>
      <c r="BB320" s="21">
        <v>0.77400000000000002</v>
      </c>
      <c r="BC320">
        <v>1</v>
      </c>
      <c r="BD320" s="21">
        <v>-0.221</v>
      </c>
      <c r="BE320" s="2">
        <v>26.4</v>
      </c>
      <c r="BF320" s="2">
        <v>32.5</v>
      </c>
      <c r="BG320" s="2">
        <v>24.4</v>
      </c>
      <c r="BH320" s="21">
        <v>-0.42699999999999999</v>
      </c>
      <c r="BI320" s="21">
        <v>4.4119999999999999</v>
      </c>
      <c r="BJ320" t="s">
        <v>3218</v>
      </c>
      <c r="BK320" s="2">
        <v>39.4</v>
      </c>
      <c r="BL320" t="s">
        <v>1601</v>
      </c>
      <c r="BM320" s="2">
        <v>33.4</v>
      </c>
      <c r="BN320" t="s">
        <v>2595</v>
      </c>
      <c r="BO320" s="2">
        <v>32.4</v>
      </c>
      <c r="BP320" t="s">
        <v>964</v>
      </c>
      <c r="BQ320" s="2">
        <v>34.299999999999997</v>
      </c>
      <c r="BR320" t="s">
        <v>2459</v>
      </c>
      <c r="BS320" s="2">
        <v>33.9</v>
      </c>
      <c r="BT320" s="32">
        <f t="shared" si="162"/>
        <v>8.5000000000000006E-2</v>
      </c>
      <c r="BU320" s="34">
        <f t="shared" si="163"/>
        <v>0.93512304250559286</v>
      </c>
      <c r="BV320" s="35">
        <f t="shared" si="164"/>
        <v>943.62304250559282</v>
      </c>
      <c r="BW320" s="32">
        <f t="shared" si="165"/>
        <v>2.0123042505592867E-2</v>
      </c>
      <c r="BX320" s="36">
        <f t="shared" si="166"/>
        <v>2.4911466601480852</v>
      </c>
      <c r="BY320" s="37">
        <f t="shared" si="167"/>
        <v>2.1248015630674839</v>
      </c>
      <c r="BZ320" s="37">
        <f t="shared" si="168"/>
        <v>29.307607766448058</v>
      </c>
      <c r="CA320" s="37">
        <f t="shared" si="169"/>
        <v>32.751251679005705</v>
      </c>
      <c r="CB320" s="37">
        <f t="shared" si="170"/>
        <v>56.34387593099639</v>
      </c>
      <c r="CC320" s="37">
        <f t="shared" si="171"/>
        <v>55.244840639754592</v>
      </c>
      <c r="CD320" s="38">
        <f t="shared" si="172"/>
        <v>1.0990352912417976</v>
      </c>
      <c r="CE320" s="3">
        <v>34</v>
      </c>
      <c r="CF320" s="3">
        <v>29</v>
      </c>
      <c r="CG320" s="3">
        <v>366</v>
      </c>
      <c r="CH320" s="3">
        <v>418</v>
      </c>
      <c r="CI320" s="3">
        <v>164</v>
      </c>
      <c r="CJ320" s="3">
        <v>150</v>
      </c>
      <c r="CK320" s="3">
        <v>157</v>
      </c>
      <c r="CL320" s="3">
        <v>205</v>
      </c>
      <c r="CM320" s="20">
        <f t="shared" si="173"/>
        <v>-1.9679137533441891</v>
      </c>
      <c r="CN320" s="37">
        <f t="shared" si="174"/>
        <v>2.9275511517179256</v>
      </c>
      <c r="CO320" s="37">
        <f t="shared" si="175"/>
        <v>2.8953802599408056</v>
      </c>
      <c r="CP320" s="37">
        <f t="shared" si="176"/>
        <v>34.712392227512552</v>
      </c>
      <c r="CQ320" s="37">
        <f t="shared" si="177"/>
        <v>34.487195985072709</v>
      </c>
      <c r="CR320" s="37">
        <f t="shared" si="178"/>
        <v>65.725131900656294</v>
      </c>
      <c r="CS320" s="37">
        <f t="shared" si="179"/>
        <v>57.907605198816114</v>
      </c>
      <c r="CT320" s="22">
        <f t="shared" si="180"/>
        <v>-6.7184914105983822</v>
      </c>
      <c r="CU320" s="35">
        <v>91</v>
      </c>
      <c r="CV320" s="35">
        <v>90</v>
      </c>
      <c r="CW320" s="35">
        <v>988</v>
      </c>
      <c r="CX320" s="35">
        <v>982</v>
      </c>
      <c r="CY320" s="35">
        <v>457</v>
      </c>
      <c r="CZ320" s="35">
        <v>367</v>
      </c>
      <c r="DA320" s="35">
        <v>361</v>
      </c>
      <c r="DB320" s="35">
        <v>507</v>
      </c>
      <c r="DC320">
        <v>22</v>
      </c>
      <c r="DD320">
        <v>19</v>
      </c>
      <c r="DE320" s="35">
        <f t="shared" si="181"/>
        <v>-3</v>
      </c>
      <c r="DF320" s="36">
        <f t="shared" si="182"/>
        <v>1.6119184271546432</v>
      </c>
      <c r="DG320" s="37">
        <f t="shared" si="183"/>
        <v>1.3921113689062827</v>
      </c>
      <c r="DH320" s="37">
        <f t="shared" si="184"/>
        <v>-0.21980705824836044</v>
      </c>
      <c r="DI320" s="2">
        <v>496.8</v>
      </c>
      <c r="DJ320">
        <v>17</v>
      </c>
      <c r="DK320">
        <v>13</v>
      </c>
      <c r="DL320">
        <v>4</v>
      </c>
      <c r="DM320">
        <v>462</v>
      </c>
      <c r="DN320">
        <v>459</v>
      </c>
      <c r="DO320">
        <v>-3.8</v>
      </c>
      <c r="DP320">
        <v>335</v>
      </c>
      <c r="DQ320">
        <v>360</v>
      </c>
      <c r="DR320">
        <v>-4.0999999999999996</v>
      </c>
      <c r="DS320">
        <v>230</v>
      </c>
      <c r="DT320">
        <v>268</v>
      </c>
      <c r="DU320">
        <v>-3.6</v>
      </c>
      <c r="DV320" s="39">
        <v>-3.6</v>
      </c>
      <c r="DW320" s="39">
        <v>-3.6</v>
      </c>
      <c r="DX320" s="39">
        <v>1</v>
      </c>
      <c r="DY320" s="39">
        <v>0</v>
      </c>
      <c r="DZ320" s="39">
        <v>1.9</v>
      </c>
      <c r="EA320" s="39">
        <v>-0.8</v>
      </c>
    </row>
    <row r="321" spans="1:131" x14ac:dyDescent="0.2">
      <c r="A321" s="12" t="s">
        <v>1617</v>
      </c>
      <c r="B321" s="12" t="s">
        <v>1618</v>
      </c>
      <c r="C321" t="s">
        <v>1616</v>
      </c>
      <c r="D321" t="s">
        <v>271</v>
      </c>
      <c r="E321" s="12" t="s">
        <v>178</v>
      </c>
      <c r="F321">
        <v>73</v>
      </c>
      <c r="G321">
        <v>2</v>
      </c>
      <c r="H321">
        <v>16</v>
      </c>
      <c r="I321" s="31">
        <f t="shared" si="148"/>
        <v>18</v>
      </c>
      <c r="J321">
        <v>7</v>
      </c>
      <c r="K321">
        <v>9</v>
      </c>
      <c r="L321" s="16">
        <f t="shared" si="149"/>
        <v>0.89034225965565483</v>
      </c>
      <c r="M321" s="15">
        <v>1</v>
      </c>
      <c r="N321" s="15">
        <v>7</v>
      </c>
      <c r="O321" s="15">
        <v>7</v>
      </c>
      <c r="P321">
        <v>104</v>
      </c>
      <c r="Q321">
        <v>44</v>
      </c>
      <c r="R321">
        <v>78</v>
      </c>
      <c r="S321" s="13">
        <f t="shared" si="150"/>
        <v>1.9230769230769232E-2</v>
      </c>
      <c r="T321" s="13">
        <f t="shared" si="151"/>
        <v>8.8495575221238937E-3</v>
      </c>
      <c r="U321" s="2">
        <v>1213.0166666667001</v>
      </c>
      <c r="V321" s="2">
        <v>16.616666666699999</v>
      </c>
      <c r="W321">
        <v>16.05</v>
      </c>
      <c r="X321">
        <v>32.18</v>
      </c>
      <c r="Y321" s="32">
        <f t="shared" si="152"/>
        <v>0.33278042712004974</v>
      </c>
      <c r="Z321" s="15">
        <f t="shared" si="153"/>
        <v>84.84</v>
      </c>
      <c r="AA321">
        <v>114</v>
      </c>
      <c r="AB321">
        <v>235</v>
      </c>
      <c r="AC321">
        <v>95</v>
      </c>
      <c r="AD321" s="13">
        <f t="shared" si="154"/>
        <v>0.04</v>
      </c>
      <c r="AE321" s="13">
        <f t="shared" si="155"/>
        <v>0.28000000000000003</v>
      </c>
      <c r="AF321" s="13">
        <f t="shared" si="156"/>
        <v>0.32</v>
      </c>
      <c r="AI321" s="17" t="str">
        <f t="shared" si="157"/>
        <v xml:space="preserve"> </v>
      </c>
      <c r="AJ321">
        <v>163</v>
      </c>
      <c r="AK321">
        <v>194</v>
      </c>
      <c r="AL321" s="32">
        <f t="shared" si="158"/>
        <v>0.32454545454545453</v>
      </c>
      <c r="AM321">
        <v>171</v>
      </c>
      <c r="AN321">
        <v>156</v>
      </c>
      <c r="AO321" s="33">
        <f t="shared" si="159"/>
        <v>0.2972727272727273</v>
      </c>
      <c r="AP321">
        <v>195</v>
      </c>
      <c r="AQ321">
        <v>221</v>
      </c>
      <c r="AR321" s="33">
        <f t="shared" si="160"/>
        <v>0.37818181818181817</v>
      </c>
      <c r="AS321" s="33">
        <f t="shared" si="161"/>
        <v>0.52192982456140347</v>
      </c>
      <c r="AT321">
        <v>4</v>
      </c>
      <c r="AU321">
        <v>433</v>
      </c>
      <c r="AV321">
        <v>448</v>
      </c>
      <c r="AW321">
        <v>387</v>
      </c>
      <c r="AX321" s="2">
        <v>29.1</v>
      </c>
      <c r="AY321" s="3">
        <v>2</v>
      </c>
      <c r="AZ321" s="2">
        <v>33.4</v>
      </c>
      <c r="BA321" s="2">
        <v>26.2</v>
      </c>
      <c r="BB321" s="21">
        <v>0.89800000000000002</v>
      </c>
      <c r="BC321">
        <v>2</v>
      </c>
      <c r="BD321" s="21">
        <v>8.1000000000000003E-2</v>
      </c>
      <c r="BE321" s="2">
        <v>28.6</v>
      </c>
      <c r="BF321" s="2">
        <v>34.4</v>
      </c>
      <c r="BG321" s="2">
        <v>26.7</v>
      </c>
      <c r="BH321" s="21">
        <v>-0.73</v>
      </c>
      <c r="BI321" s="21">
        <v>1.768</v>
      </c>
      <c r="BJ321" t="s">
        <v>2016</v>
      </c>
      <c r="BK321" s="2">
        <v>30.6</v>
      </c>
      <c r="BL321" t="s">
        <v>1316</v>
      </c>
      <c r="BM321" s="2">
        <v>30.5</v>
      </c>
      <c r="BN321" t="s">
        <v>2741</v>
      </c>
      <c r="BO321" s="2">
        <v>29.3</v>
      </c>
      <c r="BP321" t="s">
        <v>783</v>
      </c>
      <c r="BQ321" s="2">
        <v>73.3</v>
      </c>
      <c r="BR321" t="s">
        <v>1744</v>
      </c>
      <c r="BS321" s="2">
        <v>11.2</v>
      </c>
      <c r="BT321" s="32">
        <f t="shared" si="162"/>
        <v>8.2508250825082508E-2</v>
      </c>
      <c r="BU321" s="34">
        <f t="shared" si="163"/>
        <v>0.92776886035313</v>
      </c>
      <c r="BV321" s="35">
        <f t="shared" si="164"/>
        <v>936.01968543563828</v>
      </c>
      <c r="BW321" s="32">
        <f t="shared" si="165"/>
        <v>1.0277111178212506E-2</v>
      </c>
      <c r="BX321" s="36">
        <f t="shared" si="166"/>
        <v>2.473172943483037</v>
      </c>
      <c r="BY321" s="37">
        <f t="shared" si="167"/>
        <v>2.2258556491347332</v>
      </c>
      <c r="BZ321" s="37">
        <f t="shared" si="168"/>
        <v>29.974856075014412</v>
      </c>
      <c r="CA321" s="37">
        <f t="shared" si="169"/>
        <v>30.815734875798643</v>
      </c>
      <c r="CB321" s="37">
        <f t="shared" si="170"/>
        <v>55.59692776949867</v>
      </c>
      <c r="CC321" s="37">
        <f t="shared" si="171"/>
        <v>57.921710336372726</v>
      </c>
      <c r="CD321" s="38">
        <f t="shared" si="172"/>
        <v>-2.324782566874056</v>
      </c>
      <c r="CE321" s="3">
        <v>50</v>
      </c>
      <c r="CF321" s="3">
        <v>45</v>
      </c>
      <c r="CG321" s="3">
        <v>556</v>
      </c>
      <c r="CH321" s="3">
        <v>578</v>
      </c>
      <c r="CI321" s="3">
        <v>235</v>
      </c>
      <c r="CJ321" s="3">
        <v>259</v>
      </c>
      <c r="CK321" s="3">
        <v>289</v>
      </c>
      <c r="CL321" s="3">
        <v>283</v>
      </c>
      <c r="CM321" s="20">
        <f t="shared" si="173"/>
        <v>-4.6280983563477402</v>
      </c>
      <c r="CN321" s="37">
        <f t="shared" si="174"/>
        <v>2.5796674527699501</v>
      </c>
      <c r="CO321" s="37">
        <f t="shared" si="175"/>
        <v>2.0943834765062959</v>
      </c>
      <c r="CP321" s="37">
        <f t="shared" si="176"/>
        <v>30.879385647513558</v>
      </c>
      <c r="CQ321" s="37">
        <f t="shared" si="177"/>
        <v>26.690618694500969</v>
      </c>
      <c r="CR321" s="37">
        <f t="shared" si="178"/>
        <v>55.960904841771885</v>
      </c>
      <c r="CS321" s="37">
        <f t="shared" si="179"/>
        <v>50.67386362668892</v>
      </c>
      <c r="CT321" s="22">
        <f t="shared" si="180"/>
        <v>-7.6118237819570211</v>
      </c>
      <c r="CU321" s="35">
        <v>101</v>
      </c>
      <c r="CV321" s="35">
        <v>82</v>
      </c>
      <c r="CW321" s="35">
        <v>1108</v>
      </c>
      <c r="CX321" s="35">
        <v>963</v>
      </c>
      <c r="CY321" s="35">
        <v>485</v>
      </c>
      <c r="CZ321" s="35">
        <v>446</v>
      </c>
      <c r="DA321" s="35">
        <v>493</v>
      </c>
      <c r="DB321" s="35">
        <v>497</v>
      </c>
      <c r="DC321">
        <v>43</v>
      </c>
      <c r="DD321">
        <v>24</v>
      </c>
      <c r="DE321" s="35">
        <f t="shared" si="181"/>
        <v>-19</v>
      </c>
      <c r="DF321" s="36">
        <f t="shared" si="182"/>
        <v>2.1269287313954117</v>
      </c>
      <c r="DG321" s="37">
        <f t="shared" si="183"/>
        <v>1.1871230128718577</v>
      </c>
      <c r="DH321" s="37">
        <f t="shared" si="184"/>
        <v>-0.9398057185235541</v>
      </c>
      <c r="DI321" s="2">
        <v>760.6</v>
      </c>
      <c r="DJ321">
        <v>33</v>
      </c>
      <c r="DK321">
        <v>24</v>
      </c>
      <c r="DL321">
        <v>3.4</v>
      </c>
      <c r="DM321">
        <v>720</v>
      </c>
      <c r="DN321">
        <v>706</v>
      </c>
      <c r="DO321">
        <v>-2</v>
      </c>
      <c r="DP321">
        <v>542</v>
      </c>
      <c r="DQ321">
        <v>523</v>
      </c>
      <c r="DR321">
        <v>-1.8</v>
      </c>
      <c r="DS321">
        <v>390</v>
      </c>
      <c r="DT321">
        <v>371</v>
      </c>
      <c r="DU321">
        <v>-1.8</v>
      </c>
      <c r="DV321" s="39">
        <v>-2.9</v>
      </c>
      <c r="DW321" s="39">
        <v>-2.9</v>
      </c>
      <c r="DX321" s="39">
        <v>0.2</v>
      </c>
      <c r="DY321" s="39">
        <v>-0.5</v>
      </c>
      <c r="DZ321" s="39">
        <v>-3.1</v>
      </c>
      <c r="EA321" s="39">
        <v>-6.3</v>
      </c>
    </row>
    <row r="322" spans="1:131" x14ac:dyDescent="0.2">
      <c r="A322" s="12" t="s">
        <v>891</v>
      </c>
      <c r="B322" s="12" t="s">
        <v>1621</v>
      </c>
      <c r="C322" t="s">
        <v>1620</v>
      </c>
      <c r="D322" t="s">
        <v>317</v>
      </c>
      <c r="E322" s="12" t="s">
        <v>178</v>
      </c>
      <c r="F322">
        <v>65</v>
      </c>
      <c r="G322">
        <v>3</v>
      </c>
      <c r="H322">
        <v>5</v>
      </c>
      <c r="I322" s="31">
        <f t="shared" ref="I322:I385" si="185">G322+H322</f>
        <v>8</v>
      </c>
      <c r="J322">
        <v>3</v>
      </c>
      <c r="K322">
        <v>2</v>
      </c>
      <c r="L322" s="16">
        <f t="shared" ref="L322:L385" si="186">I322/U322*60</f>
        <v>0.48647005168744295</v>
      </c>
      <c r="M322" s="15">
        <v>3</v>
      </c>
      <c r="N322" s="15">
        <v>3</v>
      </c>
      <c r="O322" s="15">
        <v>3</v>
      </c>
      <c r="P322">
        <v>84</v>
      </c>
      <c r="Q322">
        <v>50</v>
      </c>
      <c r="R322">
        <v>55</v>
      </c>
      <c r="S322" s="13">
        <f t="shared" ref="S322:S385" si="187">IF(P322&gt;0,G322/P322,0)</f>
        <v>3.5714285714285712E-2</v>
      </c>
      <c r="T322" s="13">
        <f t="shared" ref="T322:T385" si="188">IF(SUM(P322:R322)&gt;0,G322/SUM(P322:R322),0)</f>
        <v>1.5873015873015872E-2</v>
      </c>
      <c r="U322" s="2">
        <v>986.7</v>
      </c>
      <c r="V322" s="2">
        <v>15.166666666699999</v>
      </c>
      <c r="W322">
        <v>14.91</v>
      </c>
      <c r="X322">
        <v>33.15</v>
      </c>
      <c r="Y322" s="32">
        <f t="shared" ref="Y322:Y385" si="189">W322/(W322+X322)</f>
        <v>0.31023720349563044</v>
      </c>
      <c r="Z322" s="15">
        <f t="shared" ref="Z322:Z385" si="190">IF(BT322&gt;0,J322/BT322,0)</f>
        <v>40.736842105263158</v>
      </c>
      <c r="AA322">
        <v>76</v>
      </c>
      <c r="AB322">
        <v>147</v>
      </c>
      <c r="AC322">
        <v>153</v>
      </c>
      <c r="AD322" s="13">
        <f t="shared" ref="AD322:AD385" si="191">IF(M322&gt;0,G322/CE322,0)</f>
        <v>7.8947368421052627E-2</v>
      </c>
      <c r="AE322" s="13">
        <f t="shared" ref="AE322:AE385" si="192">IF(CE322&gt;0,(N322+O322)/CE322,0)</f>
        <v>0.15789473684210525</v>
      </c>
      <c r="AF322" s="13">
        <f t="shared" ref="AF322:AF385" si="193">AD322+AE322</f>
        <v>0.23684210526315788</v>
      </c>
      <c r="AI322" s="17" t="str">
        <f t="shared" ref="AI322:AI385" si="194">IF((AG322+AH322)&gt;0,AG322/(AG322+AH322)," ")</f>
        <v xml:space="preserve"> </v>
      </c>
      <c r="AJ322">
        <v>135</v>
      </c>
      <c r="AK322">
        <v>160</v>
      </c>
      <c r="AL322" s="32">
        <f t="shared" ref="AL322:AL385" si="195">(AJ322+AK322)/(AJ322+AK322+AM322+AN322+AP322+AQ322)</f>
        <v>0.32100108813928185</v>
      </c>
      <c r="AM322">
        <v>154</v>
      </c>
      <c r="AN322">
        <v>138</v>
      </c>
      <c r="AO322" s="33">
        <f t="shared" ref="AO322:AO385" si="196">(AM322+AN322)/(AJ322+AK322+AM322+AN322+AP322+AQ322)</f>
        <v>0.3177366702937976</v>
      </c>
      <c r="AP322">
        <v>154</v>
      </c>
      <c r="AQ322">
        <v>178</v>
      </c>
      <c r="AR322" s="33">
        <f t="shared" ref="AR322:AR385" si="197">(AP322+AQ322)/(AJ322+AK322+AM322+AN322+AP322+AQ322)</f>
        <v>0.36126224156692055</v>
      </c>
      <c r="AS322" s="33">
        <f t="shared" ref="AS322:AS385" si="198">(AJ322+AK322)/(AJ322+AK322+AM322+AN322)</f>
        <v>0.50255536626916519</v>
      </c>
      <c r="AT322">
        <v>5</v>
      </c>
      <c r="AU322">
        <v>345</v>
      </c>
      <c r="AV322">
        <v>407</v>
      </c>
      <c r="AW322">
        <v>333</v>
      </c>
      <c r="AX322" s="2">
        <v>28.2</v>
      </c>
      <c r="AY322" s="3">
        <v>5</v>
      </c>
      <c r="AZ322" s="2">
        <v>32.9</v>
      </c>
      <c r="BA322" s="2">
        <v>25.1</v>
      </c>
      <c r="BB322" s="21">
        <v>-0.17599999999999999</v>
      </c>
      <c r="BC322">
        <v>6</v>
      </c>
      <c r="BD322" s="21">
        <v>-1.105</v>
      </c>
      <c r="BE322" s="2">
        <v>26</v>
      </c>
      <c r="BF322" s="2">
        <v>29.2</v>
      </c>
      <c r="BG322" s="2">
        <v>24.9</v>
      </c>
      <c r="BH322" s="21">
        <v>-1.37</v>
      </c>
      <c r="BI322" s="21">
        <v>1.129</v>
      </c>
      <c r="BJ322" t="s">
        <v>1836</v>
      </c>
      <c r="BK322" s="2">
        <v>27</v>
      </c>
      <c r="BL322" t="s">
        <v>600</v>
      </c>
      <c r="BM322" s="2">
        <v>26.5</v>
      </c>
      <c r="BN322" t="s">
        <v>1330</v>
      </c>
      <c r="BO322" s="2">
        <v>26.4</v>
      </c>
      <c r="BP322" t="s">
        <v>2682</v>
      </c>
      <c r="BQ322" s="2">
        <v>25.7</v>
      </c>
      <c r="BR322" t="s">
        <v>1954</v>
      </c>
      <c r="BS322" s="2">
        <v>18.899999999999999</v>
      </c>
      <c r="BT322" s="32">
        <f t="shared" ref="BT322:BT385" si="199">IF(CE322&gt;0,CE322/(CE322+CG322),0)</f>
        <v>7.3643410852713184E-2</v>
      </c>
      <c r="BU322" s="34">
        <f t="shared" ref="BU322:BU385" si="200">CH322/(CF322+CH322)</f>
        <v>0.91346153846153844</v>
      </c>
      <c r="BV322" s="35">
        <f t="shared" ref="BV322:BV385" si="201">BU322*1000+BT322*100</f>
        <v>920.8258795468098</v>
      </c>
      <c r="BW322" s="32">
        <f t="shared" ref="BW322:BW385" si="202">BT322-(1-BU322)</f>
        <v>-1.289505068574838E-2</v>
      </c>
      <c r="BX322" s="36">
        <f t="shared" ref="BX322:BX385" si="203">CE322/(V322*F322)*60</f>
        <v>2.3127641589129224</v>
      </c>
      <c r="BY322" s="37">
        <f t="shared" ref="BY322:BY385" si="204">CF322/(V322*F322)*60</f>
        <v>2.7387996618705657</v>
      </c>
      <c r="BZ322" s="37">
        <f t="shared" ref="BZ322:BZ385" si="205">(CE322+CG322)/(V322*F322)*60</f>
        <v>31.404902789449149</v>
      </c>
      <c r="CA322" s="37">
        <f t="shared" ref="CA322:CA385" si="206">(CF322+CH322)/(V322*F322)*60</f>
        <v>31.648351648282091</v>
      </c>
      <c r="CB322" s="37">
        <f t="shared" ref="CB322:CB385" si="207">(CE322+CG322+CI322+CL322)/(V322*F322)*60</f>
        <v>56.723584108074824</v>
      </c>
      <c r="CC322" s="37">
        <f t="shared" ref="CC322:CC385" si="208">(CF322+CH322+CJ322+CK322)/(V322*F322)*60</f>
        <v>55.202028740368952</v>
      </c>
      <c r="CD322" s="38">
        <f t="shared" ref="CD322:CD385" si="209">CB322-CC322</f>
        <v>1.5215553677058722</v>
      </c>
      <c r="CE322" s="3">
        <v>38</v>
      </c>
      <c r="CF322" s="3">
        <v>45</v>
      </c>
      <c r="CG322" s="3">
        <v>478</v>
      </c>
      <c r="CH322" s="3">
        <v>475</v>
      </c>
      <c r="CI322" s="3">
        <v>191</v>
      </c>
      <c r="CJ322" s="3">
        <v>159</v>
      </c>
      <c r="CK322" s="3">
        <v>228</v>
      </c>
      <c r="CL322" s="3">
        <v>225</v>
      </c>
      <c r="CM322" s="20">
        <f t="shared" ref="CM322:CM385" si="210">CD322-(-11.91+BI322-BD322+AS322*24)</f>
        <v>-0.86377342275409141</v>
      </c>
      <c r="CN322" s="37">
        <f t="shared" ref="CN322:CN385" si="211">CU322/(X322*F322)*60</f>
        <v>2.2276366167768882</v>
      </c>
      <c r="CO322" s="37">
        <f t="shared" ref="CO322:CO385" si="212">CV322/(X322*F322)*60</f>
        <v>2.7288548555516883</v>
      </c>
      <c r="CP322" s="37">
        <f t="shared" ref="CP322:CP385" si="213">(CU322+CW322)/(X322*F322)*60</f>
        <v>29.822485207100591</v>
      </c>
      <c r="CQ322" s="37">
        <f t="shared" ref="CQ322:CQ385" si="214">(CV322+CX322)/(X322*F322)*60</f>
        <v>28.541594152453882</v>
      </c>
      <c r="CR322" s="37">
        <f t="shared" ref="CR322:CR385" si="215">(CU322+CW322+CY322+DB322)/(X322*F322)*60</f>
        <v>55.217542638357116</v>
      </c>
      <c r="CS322" s="37">
        <f t="shared" ref="CS322:CS385" si="216">(CV322+CX322+CZ322+DA322)/(X322*F322)*60</f>
        <v>50.038287504350848</v>
      </c>
      <c r="CT322" s="22">
        <f t="shared" ref="CT322:CT385" si="217">CD322-(CR322-CS322)</f>
        <v>-3.6576997663003965</v>
      </c>
      <c r="CU322" s="35">
        <v>80</v>
      </c>
      <c r="CV322" s="35">
        <v>98</v>
      </c>
      <c r="CW322" s="35">
        <v>991</v>
      </c>
      <c r="CX322" s="35">
        <v>927</v>
      </c>
      <c r="CY322" s="35">
        <v>420</v>
      </c>
      <c r="CZ322" s="35">
        <v>370</v>
      </c>
      <c r="DA322" s="35">
        <v>402</v>
      </c>
      <c r="DB322" s="35">
        <v>492</v>
      </c>
      <c r="DC322">
        <v>18</v>
      </c>
      <c r="DD322">
        <v>18</v>
      </c>
      <c r="DE322" s="35">
        <f t="shared" ref="DE322:DE385" si="218">DD322-DC322</f>
        <v>0</v>
      </c>
      <c r="DF322" s="36">
        <f t="shared" ref="DF322:DF385" si="219">DC322/(V322*F322)*60</f>
        <v>1.0955198647482263</v>
      </c>
      <c r="DG322" s="37">
        <f t="shared" ref="DG322:DG385" si="220">DD322/(V322*F322)*60</f>
        <v>1.0955198647482263</v>
      </c>
      <c r="DH322" s="37">
        <f t="shared" ref="DH322:DH385" si="221">DE322/(V322*F322)*60</f>
        <v>0</v>
      </c>
      <c r="DI322" s="2">
        <v>524.9</v>
      </c>
      <c r="DJ322">
        <v>18</v>
      </c>
      <c r="DK322">
        <v>26</v>
      </c>
      <c r="DL322">
        <v>7.2</v>
      </c>
      <c r="DM322">
        <v>488</v>
      </c>
      <c r="DN322">
        <v>468</v>
      </c>
      <c r="DO322">
        <v>0.8</v>
      </c>
      <c r="DP322">
        <v>377</v>
      </c>
      <c r="DQ322">
        <v>348</v>
      </c>
      <c r="DR322">
        <v>3.2</v>
      </c>
      <c r="DS322">
        <v>288</v>
      </c>
      <c r="DT322">
        <v>259</v>
      </c>
      <c r="DU322">
        <v>4.0999999999999996</v>
      </c>
      <c r="DV322" s="39">
        <v>-1.6</v>
      </c>
      <c r="DW322" s="39">
        <v>-1.6</v>
      </c>
      <c r="DX322" s="39">
        <v>-0.1</v>
      </c>
      <c r="DY322" s="39">
        <v>-1.1000000000000001</v>
      </c>
      <c r="DZ322" s="39">
        <v>1.4</v>
      </c>
      <c r="EA322" s="39">
        <v>-1.5</v>
      </c>
    </row>
    <row r="323" spans="1:131" x14ac:dyDescent="0.2">
      <c r="A323" s="12" t="s">
        <v>1626</v>
      </c>
      <c r="B323" s="12" t="s">
        <v>1627</v>
      </c>
      <c r="C323" t="s">
        <v>1625</v>
      </c>
      <c r="D323" t="s">
        <v>330</v>
      </c>
      <c r="E323" s="12" t="s">
        <v>178</v>
      </c>
      <c r="F323">
        <v>68</v>
      </c>
      <c r="G323">
        <v>1</v>
      </c>
      <c r="H323">
        <v>8</v>
      </c>
      <c r="I323" s="31">
        <f t="shared" si="185"/>
        <v>9</v>
      </c>
      <c r="J323">
        <v>4</v>
      </c>
      <c r="K323">
        <v>4</v>
      </c>
      <c r="L323" s="16">
        <f t="shared" si="186"/>
        <v>0.55089861085132363</v>
      </c>
      <c r="M323" s="15">
        <v>1</v>
      </c>
      <c r="N323" s="15">
        <v>3</v>
      </c>
      <c r="O323" s="15">
        <v>4</v>
      </c>
      <c r="P323">
        <v>49</v>
      </c>
      <c r="Q323">
        <v>16</v>
      </c>
      <c r="R323">
        <v>32</v>
      </c>
      <c r="S323" s="13">
        <f t="shared" si="187"/>
        <v>2.0408163265306121E-2</v>
      </c>
      <c r="T323" s="13">
        <f t="shared" si="188"/>
        <v>1.0309278350515464E-2</v>
      </c>
      <c r="U323" s="2">
        <v>980.21666666670001</v>
      </c>
      <c r="V323" s="2">
        <v>14.4</v>
      </c>
      <c r="W323">
        <v>14.12</v>
      </c>
      <c r="X323">
        <v>34.619999999999997</v>
      </c>
      <c r="Y323" s="32">
        <f t="shared" si="189"/>
        <v>0.28970045137464095</v>
      </c>
      <c r="Z323" s="15">
        <f t="shared" si="190"/>
        <v>43.487179487179489</v>
      </c>
      <c r="AA323">
        <v>98</v>
      </c>
      <c r="AB323">
        <v>106</v>
      </c>
      <c r="AC323">
        <v>61</v>
      </c>
      <c r="AD323" s="13">
        <f t="shared" si="191"/>
        <v>2.564102564102564E-2</v>
      </c>
      <c r="AE323" s="13">
        <f t="shared" si="192"/>
        <v>0.17948717948717949</v>
      </c>
      <c r="AF323" s="13">
        <f t="shared" si="193"/>
        <v>0.20512820512820512</v>
      </c>
      <c r="AI323" s="17" t="str">
        <f t="shared" si="194"/>
        <v xml:space="preserve"> </v>
      </c>
      <c r="AJ323">
        <v>137</v>
      </c>
      <c r="AK323">
        <v>208</v>
      </c>
      <c r="AL323" s="32">
        <f t="shared" si="195"/>
        <v>0.37953795379537952</v>
      </c>
      <c r="AM323">
        <v>132</v>
      </c>
      <c r="AN323">
        <v>131</v>
      </c>
      <c r="AO323" s="33">
        <f t="shared" si="196"/>
        <v>0.28932893289328931</v>
      </c>
      <c r="AP323">
        <v>145</v>
      </c>
      <c r="AQ323">
        <v>156</v>
      </c>
      <c r="AR323" s="33">
        <f t="shared" si="197"/>
        <v>0.33113311331133111</v>
      </c>
      <c r="AS323" s="33">
        <f t="shared" si="198"/>
        <v>0.56743421052631582</v>
      </c>
      <c r="AT323">
        <v>6</v>
      </c>
      <c r="AU323">
        <v>367</v>
      </c>
      <c r="AV323">
        <v>323</v>
      </c>
      <c r="AW323">
        <v>267</v>
      </c>
      <c r="AX323" s="2">
        <v>28</v>
      </c>
      <c r="AY323" s="3">
        <v>5</v>
      </c>
      <c r="AZ323" s="2">
        <v>32.700000000000003</v>
      </c>
      <c r="BA323" s="2">
        <v>24.8</v>
      </c>
      <c r="BB323" s="21">
        <v>-7.2000000000000008E-2</v>
      </c>
      <c r="BC323">
        <v>4</v>
      </c>
      <c r="BD323" s="21">
        <v>0.61199999999999999</v>
      </c>
      <c r="BE323" s="2">
        <v>27.1</v>
      </c>
      <c r="BF323" s="2">
        <v>31.1</v>
      </c>
      <c r="BG323" s="2">
        <v>25.7</v>
      </c>
      <c r="BH323" s="21">
        <v>1.1579999999999999</v>
      </c>
      <c r="BI323" s="21">
        <v>-6.0640000000000001</v>
      </c>
      <c r="BJ323" t="s">
        <v>2663</v>
      </c>
      <c r="BK323" s="2">
        <v>30</v>
      </c>
      <c r="BL323" t="s">
        <v>2314</v>
      </c>
      <c r="BM323" s="2">
        <v>29.3</v>
      </c>
      <c r="BN323" t="s">
        <v>1129</v>
      </c>
      <c r="BO323" s="2">
        <v>27.2</v>
      </c>
      <c r="BP323" t="s">
        <v>329</v>
      </c>
      <c r="BQ323" s="2">
        <v>34.4</v>
      </c>
      <c r="BR323" t="s">
        <v>408</v>
      </c>
      <c r="BS323" s="2">
        <v>19.399999999999999</v>
      </c>
      <c r="BT323" s="32">
        <f t="shared" si="199"/>
        <v>9.1981132075471692E-2</v>
      </c>
      <c r="BU323" s="34">
        <f t="shared" si="200"/>
        <v>0.92592592592592593</v>
      </c>
      <c r="BV323" s="35">
        <f t="shared" si="201"/>
        <v>935.12403913347316</v>
      </c>
      <c r="BW323" s="32">
        <f t="shared" si="202"/>
        <v>1.7907058001397622E-2</v>
      </c>
      <c r="BX323" s="36">
        <f t="shared" si="203"/>
        <v>2.3897058823529411</v>
      </c>
      <c r="BY323" s="37">
        <f t="shared" si="204"/>
        <v>2.3284313725490198</v>
      </c>
      <c r="BZ323" s="37">
        <f t="shared" si="205"/>
        <v>25.980392156862742</v>
      </c>
      <c r="CA323" s="37">
        <f t="shared" si="206"/>
        <v>31.433823529411768</v>
      </c>
      <c r="CB323" s="37">
        <f t="shared" si="207"/>
        <v>48.651960784313729</v>
      </c>
      <c r="CC323" s="37">
        <f t="shared" si="208"/>
        <v>60.232843137254896</v>
      </c>
      <c r="CD323" s="38">
        <f t="shared" si="209"/>
        <v>-11.580882352941167</v>
      </c>
      <c r="CE323" s="3">
        <v>39</v>
      </c>
      <c r="CF323" s="3">
        <v>38</v>
      </c>
      <c r="CG323" s="3">
        <v>385</v>
      </c>
      <c r="CH323" s="3">
        <v>475</v>
      </c>
      <c r="CI323" s="3">
        <v>173</v>
      </c>
      <c r="CJ323" s="3">
        <v>202</v>
      </c>
      <c r="CK323" s="3">
        <v>268</v>
      </c>
      <c r="CL323" s="3">
        <v>197</v>
      </c>
      <c r="CM323" s="20">
        <f t="shared" si="210"/>
        <v>-6.6133034055727471</v>
      </c>
      <c r="CN323" s="37">
        <f t="shared" si="211"/>
        <v>2.9819553471301865</v>
      </c>
      <c r="CO323" s="37">
        <f t="shared" si="212"/>
        <v>2.3192986033234786</v>
      </c>
      <c r="CP323" s="37">
        <f t="shared" si="213"/>
        <v>30.686104597818332</v>
      </c>
      <c r="CQ323" s="37">
        <f t="shared" si="214"/>
        <v>31.731063309205833</v>
      </c>
      <c r="CR323" s="37">
        <f t="shared" si="215"/>
        <v>55.688653277602199</v>
      </c>
      <c r="CS323" s="37">
        <f t="shared" si="216"/>
        <v>59.435212559893984</v>
      </c>
      <c r="CT323" s="22">
        <f t="shared" si="217"/>
        <v>-7.8343230706493827</v>
      </c>
      <c r="CU323" s="35">
        <v>117</v>
      </c>
      <c r="CV323" s="35">
        <v>91</v>
      </c>
      <c r="CW323" s="35">
        <v>1087</v>
      </c>
      <c r="CX323" s="35">
        <v>1154</v>
      </c>
      <c r="CY323" s="35">
        <v>416</v>
      </c>
      <c r="CZ323" s="35">
        <v>526</v>
      </c>
      <c r="DA323" s="35">
        <v>561</v>
      </c>
      <c r="DB323" s="35">
        <v>565</v>
      </c>
      <c r="DC323">
        <v>8</v>
      </c>
      <c r="DD323">
        <v>4</v>
      </c>
      <c r="DE323" s="35">
        <f t="shared" si="218"/>
        <v>-4</v>
      </c>
      <c r="DF323" s="36">
        <f t="shared" si="219"/>
        <v>0.49019607843137258</v>
      </c>
      <c r="DG323" s="37">
        <f t="shared" si="220"/>
        <v>0.24509803921568629</v>
      </c>
      <c r="DH323" s="37">
        <f t="shared" si="221"/>
        <v>-0.24509803921568629</v>
      </c>
      <c r="DI323" s="2">
        <v>582.1</v>
      </c>
      <c r="DJ323">
        <v>23</v>
      </c>
      <c r="DK323">
        <v>19</v>
      </c>
      <c r="DL323">
        <v>-3.2</v>
      </c>
      <c r="DM323">
        <v>487</v>
      </c>
      <c r="DN323">
        <v>595</v>
      </c>
      <c r="DO323">
        <v>-3.7</v>
      </c>
      <c r="DP323">
        <v>372</v>
      </c>
      <c r="DQ323">
        <v>428</v>
      </c>
      <c r="DR323">
        <v>-0.8</v>
      </c>
      <c r="DS323">
        <v>266</v>
      </c>
      <c r="DT323">
        <v>300</v>
      </c>
      <c r="DU323">
        <v>-2</v>
      </c>
      <c r="DV323" s="39">
        <v>-7.4</v>
      </c>
      <c r="DW323" s="39">
        <v>-7.4</v>
      </c>
      <c r="DX323" s="39">
        <v>-1.1000000000000001</v>
      </c>
      <c r="DY323" s="39">
        <v>0.1</v>
      </c>
      <c r="DZ323" s="39">
        <v>2.7</v>
      </c>
      <c r="EA323" s="39">
        <v>-5.8</v>
      </c>
    </row>
    <row r="324" spans="1:131" x14ac:dyDescent="0.2">
      <c r="A324" s="12" t="s">
        <v>1631</v>
      </c>
      <c r="B324" s="12" t="s">
        <v>1632</v>
      </c>
      <c r="C324" t="s">
        <v>1630</v>
      </c>
      <c r="D324" t="s">
        <v>112</v>
      </c>
      <c r="E324" s="12" t="s">
        <v>178</v>
      </c>
      <c r="F324">
        <v>80</v>
      </c>
      <c r="G324">
        <v>3</v>
      </c>
      <c r="H324">
        <v>13</v>
      </c>
      <c r="I324" s="31">
        <f t="shared" si="185"/>
        <v>16</v>
      </c>
      <c r="J324">
        <v>5</v>
      </c>
      <c r="K324">
        <v>8</v>
      </c>
      <c r="L324" s="16">
        <f t="shared" si="186"/>
        <v>0.7384615384615385</v>
      </c>
      <c r="M324" s="15">
        <v>3</v>
      </c>
      <c r="N324" s="15">
        <v>5</v>
      </c>
      <c r="O324" s="15">
        <v>7</v>
      </c>
      <c r="P324">
        <v>44</v>
      </c>
      <c r="Q324">
        <v>19</v>
      </c>
      <c r="R324">
        <v>32</v>
      </c>
      <c r="S324" s="13">
        <f t="shared" si="187"/>
        <v>6.8181818181818177E-2</v>
      </c>
      <c r="T324" s="13">
        <f t="shared" si="188"/>
        <v>3.1578947368421054E-2</v>
      </c>
      <c r="U324" s="2">
        <v>1300</v>
      </c>
      <c r="V324" s="2">
        <v>16.25</v>
      </c>
      <c r="W324">
        <v>15.5</v>
      </c>
      <c r="X324">
        <v>33.049999999999997</v>
      </c>
      <c r="Y324" s="32">
        <f t="shared" si="189"/>
        <v>0.31925849639546861</v>
      </c>
      <c r="Z324" s="15">
        <f t="shared" si="190"/>
        <v>46.694915254237287</v>
      </c>
      <c r="AA324">
        <v>136</v>
      </c>
      <c r="AB324">
        <v>148</v>
      </c>
      <c r="AC324">
        <v>181</v>
      </c>
      <c r="AD324" s="13">
        <f t="shared" si="191"/>
        <v>5.0847457627118647E-2</v>
      </c>
      <c r="AE324" s="13">
        <f t="shared" si="192"/>
        <v>0.20338983050847459</v>
      </c>
      <c r="AF324" s="13">
        <f t="shared" si="193"/>
        <v>0.25423728813559321</v>
      </c>
      <c r="AI324" s="17" t="str">
        <f t="shared" si="194"/>
        <v xml:space="preserve"> </v>
      </c>
      <c r="AJ324">
        <v>165</v>
      </c>
      <c r="AK324">
        <v>200</v>
      </c>
      <c r="AL324" s="32">
        <f t="shared" si="195"/>
        <v>0.23716699155295645</v>
      </c>
      <c r="AM324">
        <v>306</v>
      </c>
      <c r="AN324">
        <v>278</v>
      </c>
      <c r="AO324" s="33">
        <f t="shared" si="196"/>
        <v>0.37946718648473032</v>
      </c>
      <c r="AP324">
        <v>262</v>
      </c>
      <c r="AQ324">
        <v>328</v>
      </c>
      <c r="AR324" s="33">
        <f t="shared" si="197"/>
        <v>0.38336582196231317</v>
      </c>
      <c r="AS324" s="33">
        <f t="shared" si="198"/>
        <v>0.38461538461538464</v>
      </c>
      <c r="AT324">
        <v>1</v>
      </c>
      <c r="AU324">
        <v>476</v>
      </c>
      <c r="AV324">
        <v>518</v>
      </c>
      <c r="AW324">
        <v>457</v>
      </c>
      <c r="AX324" s="2">
        <v>30</v>
      </c>
      <c r="AY324" s="3">
        <v>2</v>
      </c>
      <c r="AZ324" s="2">
        <v>33.799999999999997</v>
      </c>
      <c r="BA324" s="2">
        <v>27.4</v>
      </c>
      <c r="BB324" s="21">
        <v>2.0150000000000001</v>
      </c>
      <c r="BC324">
        <v>2</v>
      </c>
      <c r="BD324" s="21">
        <v>1.4379999999999999</v>
      </c>
      <c r="BE324" s="2">
        <v>30.4</v>
      </c>
      <c r="BF324" s="2">
        <v>36.6</v>
      </c>
      <c r="BG324" s="2">
        <v>28.2</v>
      </c>
      <c r="BH324" s="21">
        <v>-0.20300000000000001</v>
      </c>
      <c r="BI324" s="21">
        <v>-16.158999999999999</v>
      </c>
      <c r="BJ324" t="s">
        <v>2009</v>
      </c>
      <c r="BK324" s="2">
        <v>41.7</v>
      </c>
      <c r="BL324" t="s">
        <v>3537</v>
      </c>
      <c r="BM324" s="2">
        <v>38.700000000000003</v>
      </c>
      <c r="BN324" t="s">
        <v>615</v>
      </c>
      <c r="BO324" s="2">
        <v>33.1</v>
      </c>
      <c r="BP324" t="s">
        <v>2825</v>
      </c>
      <c r="BQ324" s="2">
        <v>78.5</v>
      </c>
      <c r="BR324" t="s">
        <v>1371</v>
      </c>
      <c r="BS324" s="2">
        <v>5.6</v>
      </c>
      <c r="BT324" s="32">
        <f t="shared" si="199"/>
        <v>0.10707803992740472</v>
      </c>
      <c r="BU324" s="34">
        <f t="shared" si="200"/>
        <v>0.93596730245231607</v>
      </c>
      <c r="BV324" s="35">
        <f t="shared" si="201"/>
        <v>946.67510644505649</v>
      </c>
      <c r="BW324" s="32">
        <f t="shared" si="202"/>
        <v>4.3045342379720797E-2</v>
      </c>
      <c r="BX324" s="36">
        <f t="shared" si="203"/>
        <v>2.7230769230769232</v>
      </c>
      <c r="BY324" s="37">
        <f t="shared" si="204"/>
        <v>2.1692307692307691</v>
      </c>
      <c r="BZ324" s="37">
        <f t="shared" si="205"/>
        <v>25.430769230769233</v>
      </c>
      <c r="CA324" s="37">
        <f t="shared" si="206"/>
        <v>33.876923076923077</v>
      </c>
      <c r="CB324" s="37">
        <f t="shared" si="207"/>
        <v>46.246153846153845</v>
      </c>
      <c r="CC324" s="37">
        <f t="shared" si="208"/>
        <v>69.369230769230768</v>
      </c>
      <c r="CD324" s="38">
        <f t="shared" si="209"/>
        <v>-23.123076923076923</v>
      </c>
      <c r="CE324" s="3">
        <v>59</v>
      </c>
      <c r="CF324" s="3">
        <v>47</v>
      </c>
      <c r="CG324" s="3">
        <v>492</v>
      </c>
      <c r="CH324" s="3">
        <v>687</v>
      </c>
      <c r="CI324" s="3">
        <v>204</v>
      </c>
      <c r="CJ324" s="3">
        <v>349</v>
      </c>
      <c r="CK324" s="3">
        <v>420</v>
      </c>
      <c r="CL324" s="3">
        <v>247</v>
      </c>
      <c r="CM324" s="20">
        <f t="shared" si="210"/>
        <v>-2.8468461538461582</v>
      </c>
      <c r="CN324" s="37">
        <f t="shared" si="211"/>
        <v>2.2919818456883507</v>
      </c>
      <c r="CO324" s="37">
        <f t="shared" si="212"/>
        <v>2.83661119515885</v>
      </c>
      <c r="CP324" s="37">
        <f t="shared" si="213"/>
        <v>27.685325264750379</v>
      </c>
      <c r="CQ324" s="37">
        <f t="shared" si="214"/>
        <v>35.537065052950076</v>
      </c>
      <c r="CR324" s="37">
        <f t="shared" si="215"/>
        <v>52.987897125567322</v>
      </c>
      <c r="CS324" s="37">
        <f t="shared" si="216"/>
        <v>65.537065052950084</v>
      </c>
      <c r="CT324" s="22">
        <f t="shared" si="217"/>
        <v>-10.573908995694161</v>
      </c>
      <c r="CU324" s="35">
        <v>101</v>
      </c>
      <c r="CV324" s="35">
        <v>125</v>
      </c>
      <c r="CW324" s="35">
        <v>1119</v>
      </c>
      <c r="CX324" s="35">
        <v>1441</v>
      </c>
      <c r="CY324" s="35">
        <v>489</v>
      </c>
      <c r="CZ324" s="35">
        <v>692</v>
      </c>
      <c r="DA324" s="35">
        <v>630</v>
      </c>
      <c r="DB324" s="35">
        <v>626</v>
      </c>
      <c r="DC324">
        <v>15</v>
      </c>
      <c r="DD324">
        <v>4</v>
      </c>
      <c r="DE324" s="35">
        <f t="shared" si="218"/>
        <v>-11</v>
      </c>
      <c r="DF324" s="36">
        <f t="shared" si="219"/>
        <v>0.69230769230769229</v>
      </c>
      <c r="DG324" s="37">
        <f t="shared" si="220"/>
        <v>0.18461538461538463</v>
      </c>
      <c r="DH324" s="37">
        <f t="shared" si="221"/>
        <v>-0.50769230769230766</v>
      </c>
      <c r="DI324" s="2">
        <v>753</v>
      </c>
      <c r="DJ324">
        <v>30</v>
      </c>
      <c r="DK324">
        <v>21</v>
      </c>
      <c r="DL324">
        <v>15.4</v>
      </c>
      <c r="DM324">
        <v>590</v>
      </c>
      <c r="DN324">
        <v>860</v>
      </c>
      <c r="DO324">
        <v>-2</v>
      </c>
      <c r="DP324">
        <v>446</v>
      </c>
      <c r="DQ324">
        <v>623</v>
      </c>
      <c r="DR324">
        <v>0.60000000000000009</v>
      </c>
      <c r="DS324">
        <v>338</v>
      </c>
      <c r="DT324">
        <v>422</v>
      </c>
      <c r="DU324">
        <v>2.2000000000000002</v>
      </c>
      <c r="DV324" s="39">
        <v>-8.1</v>
      </c>
      <c r="DW324" s="39">
        <v>-8.1</v>
      </c>
      <c r="DX324" s="39">
        <v>0.7</v>
      </c>
      <c r="DY324" s="39">
        <v>2.2999999999999998</v>
      </c>
      <c r="DZ324" s="39">
        <v>7.1</v>
      </c>
      <c r="EA324" s="39">
        <v>2.1</v>
      </c>
    </row>
    <row r="325" spans="1:131" x14ac:dyDescent="0.2">
      <c r="A325" s="12" t="s">
        <v>891</v>
      </c>
      <c r="B325" s="12" t="s">
        <v>1636</v>
      </c>
      <c r="C325" t="s">
        <v>1635</v>
      </c>
      <c r="D325" t="s">
        <v>162</v>
      </c>
      <c r="E325" s="12" t="s">
        <v>178</v>
      </c>
      <c r="F325">
        <v>31</v>
      </c>
      <c r="G325">
        <v>2</v>
      </c>
      <c r="H325">
        <v>6</v>
      </c>
      <c r="I325" s="31">
        <f t="shared" si="185"/>
        <v>8</v>
      </c>
      <c r="J325">
        <v>1</v>
      </c>
      <c r="K325">
        <v>5</v>
      </c>
      <c r="L325" s="16">
        <f t="shared" si="186"/>
        <v>0.96169900156937504</v>
      </c>
      <c r="M325" s="15">
        <v>2</v>
      </c>
      <c r="N325" s="15">
        <v>1</v>
      </c>
      <c r="O325" s="15">
        <v>5</v>
      </c>
      <c r="P325">
        <v>26</v>
      </c>
      <c r="Q325">
        <v>18</v>
      </c>
      <c r="R325">
        <v>18</v>
      </c>
      <c r="S325" s="13">
        <f t="shared" si="187"/>
        <v>7.6923076923076927E-2</v>
      </c>
      <c r="T325" s="13">
        <f t="shared" si="188"/>
        <v>3.2258064516129031E-2</v>
      </c>
      <c r="U325" s="2">
        <v>499.11666666669998</v>
      </c>
      <c r="V325" s="2">
        <v>16.100000000000001</v>
      </c>
      <c r="W325">
        <v>15.59</v>
      </c>
      <c r="X325">
        <v>31.91</v>
      </c>
      <c r="Y325" s="32">
        <f t="shared" si="189"/>
        <v>0.32821052631578945</v>
      </c>
      <c r="Z325" s="15">
        <f t="shared" si="190"/>
        <v>9.8461538461538467</v>
      </c>
      <c r="AA325">
        <v>48</v>
      </c>
      <c r="AB325">
        <v>10</v>
      </c>
      <c r="AC325">
        <v>69</v>
      </c>
      <c r="AD325" s="13">
        <f t="shared" si="191"/>
        <v>7.6923076923076927E-2</v>
      </c>
      <c r="AE325" s="13">
        <f t="shared" si="192"/>
        <v>0.23076923076923078</v>
      </c>
      <c r="AF325" s="13">
        <f t="shared" si="193"/>
        <v>0.30769230769230771</v>
      </c>
      <c r="AI325" s="17" t="str">
        <f t="shared" si="194"/>
        <v xml:space="preserve"> </v>
      </c>
      <c r="AJ325">
        <v>52</v>
      </c>
      <c r="AK325">
        <v>77</v>
      </c>
      <c r="AL325" s="32">
        <f t="shared" si="195"/>
        <v>0.3282442748091603</v>
      </c>
      <c r="AM325">
        <v>69</v>
      </c>
      <c r="AN325">
        <v>54</v>
      </c>
      <c r="AO325" s="33">
        <f t="shared" si="196"/>
        <v>0.31297709923664124</v>
      </c>
      <c r="AP325">
        <v>60</v>
      </c>
      <c r="AQ325">
        <v>81</v>
      </c>
      <c r="AR325" s="33">
        <f t="shared" si="197"/>
        <v>0.35877862595419846</v>
      </c>
      <c r="AS325" s="33">
        <f t="shared" si="198"/>
        <v>0.51190476190476186</v>
      </c>
      <c r="AT325">
        <v>4</v>
      </c>
      <c r="AU325">
        <v>173</v>
      </c>
      <c r="AV325">
        <v>181</v>
      </c>
      <c r="AW325">
        <v>138</v>
      </c>
      <c r="AX325" s="2">
        <v>27.6</v>
      </c>
      <c r="AY325" s="3">
        <v>7</v>
      </c>
      <c r="AZ325" s="2">
        <v>32.200000000000003</v>
      </c>
      <c r="BA325" s="2">
        <v>24.5</v>
      </c>
      <c r="BB325" s="21">
        <v>-0.64200000000000002</v>
      </c>
      <c r="BC325">
        <v>7</v>
      </c>
      <c r="BD325" s="21">
        <v>0.186</v>
      </c>
      <c r="BE325" s="2">
        <v>26.5</v>
      </c>
      <c r="BF325" s="2">
        <v>29.7</v>
      </c>
      <c r="BG325" s="2">
        <v>25.4</v>
      </c>
      <c r="BH325" s="21">
        <v>-0.127</v>
      </c>
      <c r="BI325" s="21">
        <v>-0.13600000000000001</v>
      </c>
      <c r="BJ325" t="s">
        <v>3084</v>
      </c>
      <c r="BK325" s="2">
        <v>37.799999999999997</v>
      </c>
      <c r="BL325" t="s">
        <v>3188</v>
      </c>
      <c r="BM325" s="2">
        <v>34.799999999999997</v>
      </c>
      <c r="BN325" t="s">
        <v>1503</v>
      </c>
      <c r="BO325" s="2">
        <v>29.9</v>
      </c>
      <c r="BP325" t="s">
        <v>3084</v>
      </c>
      <c r="BQ325" s="2">
        <v>61.9</v>
      </c>
      <c r="BR325" t="s">
        <v>3461</v>
      </c>
      <c r="BS325" s="2">
        <v>14.5</v>
      </c>
      <c r="BT325" s="32">
        <f t="shared" si="199"/>
        <v>0.1015625</v>
      </c>
      <c r="BU325" s="34">
        <f t="shared" si="200"/>
        <v>0.92962962962962958</v>
      </c>
      <c r="BV325" s="35">
        <f t="shared" si="201"/>
        <v>939.78587962962956</v>
      </c>
      <c r="BW325" s="32">
        <f t="shared" si="202"/>
        <v>3.1192129629629584E-2</v>
      </c>
      <c r="BX325" s="36">
        <f t="shared" si="203"/>
        <v>3.1256261270286512</v>
      </c>
      <c r="BY325" s="37">
        <f t="shared" si="204"/>
        <v>2.2841114005209375</v>
      </c>
      <c r="BZ325" s="37">
        <f t="shared" si="205"/>
        <v>30.775395712282105</v>
      </c>
      <c r="CA325" s="37">
        <f t="shared" si="206"/>
        <v>32.458425165297534</v>
      </c>
      <c r="CB325" s="37">
        <f t="shared" si="207"/>
        <v>57.343217792025641</v>
      </c>
      <c r="CC325" s="37">
        <f t="shared" si="208"/>
        <v>60.949709477058697</v>
      </c>
      <c r="CD325" s="38">
        <f t="shared" si="209"/>
        <v>-3.6064916850330562</v>
      </c>
      <c r="CE325" s="3">
        <v>26</v>
      </c>
      <c r="CF325" s="3">
        <v>19</v>
      </c>
      <c r="CG325" s="3">
        <v>230</v>
      </c>
      <c r="CH325" s="3">
        <v>251</v>
      </c>
      <c r="CI325" s="3">
        <v>87</v>
      </c>
      <c r="CJ325" s="3">
        <v>106</v>
      </c>
      <c r="CK325" s="3">
        <v>131</v>
      </c>
      <c r="CL325" s="3">
        <v>134</v>
      </c>
      <c r="CM325" s="20">
        <f t="shared" si="210"/>
        <v>-3.6602059707473416</v>
      </c>
      <c r="CN325" s="37">
        <f t="shared" si="211"/>
        <v>2.6081418505676246</v>
      </c>
      <c r="CO325" s="37">
        <f t="shared" si="212"/>
        <v>2.547487388926517</v>
      </c>
      <c r="CP325" s="37">
        <f t="shared" si="213"/>
        <v>29.417413895937162</v>
      </c>
      <c r="CQ325" s="37">
        <f t="shared" si="214"/>
        <v>28.932178202808302</v>
      </c>
      <c r="CR325" s="37">
        <f t="shared" si="215"/>
        <v>56.651267172794448</v>
      </c>
      <c r="CS325" s="37">
        <f t="shared" si="216"/>
        <v>54.164434245509042</v>
      </c>
      <c r="CT325" s="22">
        <f t="shared" si="217"/>
        <v>-6.0933246123184617</v>
      </c>
      <c r="CU325" s="35">
        <v>43</v>
      </c>
      <c r="CV325" s="35">
        <v>42</v>
      </c>
      <c r="CW325" s="35">
        <v>442</v>
      </c>
      <c r="CX325" s="35">
        <v>435</v>
      </c>
      <c r="CY325" s="35">
        <v>203</v>
      </c>
      <c r="CZ325" s="35">
        <v>170</v>
      </c>
      <c r="DA325" s="35">
        <v>246</v>
      </c>
      <c r="DB325" s="35">
        <v>246</v>
      </c>
      <c r="DC325">
        <v>1</v>
      </c>
      <c r="DD325">
        <v>1</v>
      </c>
      <c r="DE325" s="35">
        <f t="shared" si="218"/>
        <v>0</v>
      </c>
      <c r="DF325" s="36">
        <f t="shared" si="219"/>
        <v>0.12021638950110197</v>
      </c>
      <c r="DG325" s="37">
        <f t="shared" si="220"/>
        <v>0.12021638950110197</v>
      </c>
      <c r="DH325" s="37">
        <f t="shared" si="221"/>
        <v>0</v>
      </c>
      <c r="DI325" s="2">
        <v>282.60000000000002</v>
      </c>
      <c r="DJ325">
        <v>10</v>
      </c>
      <c r="DK325">
        <v>11</v>
      </c>
      <c r="DL325">
        <v>-11.4</v>
      </c>
      <c r="DM325">
        <v>262</v>
      </c>
      <c r="DN325">
        <v>283</v>
      </c>
      <c r="DO325">
        <v>-3.4</v>
      </c>
      <c r="DP325">
        <v>183</v>
      </c>
      <c r="DQ325">
        <v>210</v>
      </c>
      <c r="DR325">
        <v>-4.9000000000000004</v>
      </c>
      <c r="DS325">
        <v>140</v>
      </c>
      <c r="DT325">
        <v>152</v>
      </c>
      <c r="DU325">
        <v>-1.6</v>
      </c>
      <c r="DV325" s="39">
        <v>2.1</v>
      </c>
      <c r="DW325" s="39">
        <v>2.1</v>
      </c>
      <c r="DX325" s="39">
        <v>0.2</v>
      </c>
      <c r="DY325" s="39">
        <v>-0.2</v>
      </c>
      <c r="DZ325" s="39">
        <v>1.4</v>
      </c>
      <c r="EA325" s="39">
        <v>3.4</v>
      </c>
    </row>
    <row r="326" spans="1:131" x14ac:dyDescent="0.2">
      <c r="A326" s="12" t="s">
        <v>1631</v>
      </c>
      <c r="B326" s="12" t="s">
        <v>1640</v>
      </c>
      <c r="C326" t="s">
        <v>1639</v>
      </c>
      <c r="D326" t="s">
        <v>199</v>
      </c>
      <c r="E326" s="12" t="s">
        <v>156</v>
      </c>
      <c r="F326">
        <v>72</v>
      </c>
      <c r="G326">
        <v>16</v>
      </c>
      <c r="H326">
        <v>16</v>
      </c>
      <c r="I326" s="31">
        <f t="shared" si="185"/>
        <v>32</v>
      </c>
      <c r="J326">
        <v>7</v>
      </c>
      <c r="K326">
        <v>9</v>
      </c>
      <c r="L326" s="16">
        <f t="shared" si="186"/>
        <v>1.9536019536019538</v>
      </c>
      <c r="M326" s="15">
        <v>15</v>
      </c>
      <c r="N326" s="15">
        <v>7</v>
      </c>
      <c r="O326" s="15">
        <v>8</v>
      </c>
      <c r="P326">
        <v>137</v>
      </c>
      <c r="Q326">
        <v>42</v>
      </c>
      <c r="R326">
        <v>56</v>
      </c>
      <c r="S326" s="13">
        <f t="shared" si="187"/>
        <v>0.11678832116788321</v>
      </c>
      <c r="T326" s="13">
        <f t="shared" si="188"/>
        <v>6.8085106382978725E-2</v>
      </c>
      <c r="U326" s="2">
        <v>982.8</v>
      </c>
      <c r="V326" s="2">
        <v>13.65</v>
      </c>
      <c r="W326">
        <v>13.19</v>
      </c>
      <c r="X326">
        <v>35.81</v>
      </c>
      <c r="Y326" s="32">
        <f t="shared" si="189"/>
        <v>0.26918367346938776</v>
      </c>
      <c r="Z326" s="15">
        <f t="shared" si="190"/>
        <v>91.333333333333329</v>
      </c>
      <c r="AA326">
        <v>21</v>
      </c>
      <c r="AB326">
        <v>60</v>
      </c>
      <c r="AC326">
        <v>108</v>
      </c>
      <c r="AD326" s="13">
        <f t="shared" si="191"/>
        <v>0.38095238095238093</v>
      </c>
      <c r="AE326" s="13">
        <f t="shared" si="192"/>
        <v>0.35714285714285715</v>
      </c>
      <c r="AF326" s="13">
        <f t="shared" si="193"/>
        <v>0.73809523809523814</v>
      </c>
      <c r="AG326">
        <v>0</v>
      </c>
      <c r="AH326">
        <v>3</v>
      </c>
      <c r="AI326" s="17">
        <f t="shared" si="194"/>
        <v>0</v>
      </c>
      <c r="AJ326">
        <v>162</v>
      </c>
      <c r="AK326">
        <v>186</v>
      </c>
      <c r="AL326" s="32">
        <f t="shared" si="195"/>
        <v>0.39455782312925169</v>
      </c>
      <c r="AM326">
        <v>127</v>
      </c>
      <c r="AN326">
        <v>83</v>
      </c>
      <c r="AO326" s="33">
        <f t="shared" si="196"/>
        <v>0.23809523809523808</v>
      </c>
      <c r="AP326">
        <v>150</v>
      </c>
      <c r="AQ326">
        <v>174</v>
      </c>
      <c r="AR326" s="33">
        <f t="shared" si="197"/>
        <v>0.36734693877551022</v>
      </c>
      <c r="AS326" s="33">
        <f t="shared" si="198"/>
        <v>0.62365591397849462</v>
      </c>
      <c r="AT326">
        <v>13</v>
      </c>
      <c r="AU326">
        <v>394</v>
      </c>
      <c r="AV326">
        <v>307</v>
      </c>
      <c r="AW326">
        <v>313</v>
      </c>
      <c r="AX326" s="2">
        <v>28.9</v>
      </c>
      <c r="AY326" s="3">
        <v>6</v>
      </c>
      <c r="AZ326" s="2">
        <v>33.200000000000003</v>
      </c>
      <c r="BA326" s="2">
        <v>25.9</v>
      </c>
      <c r="BB326" s="21">
        <v>0.65500000000000003</v>
      </c>
      <c r="BC326">
        <v>5</v>
      </c>
      <c r="BD326" s="21">
        <v>-0.26600000000000001</v>
      </c>
      <c r="BE326" s="2">
        <v>30.2</v>
      </c>
      <c r="BF326" s="2">
        <v>32.9</v>
      </c>
      <c r="BG326" s="2">
        <v>27.5</v>
      </c>
      <c r="BH326" s="21">
        <v>1.23</v>
      </c>
      <c r="BI326" s="21">
        <v>5.5750000000000002</v>
      </c>
      <c r="BJ326" t="s">
        <v>2963</v>
      </c>
      <c r="BK326" s="2">
        <v>64.599999999999994</v>
      </c>
      <c r="BL326" t="s">
        <v>739</v>
      </c>
      <c r="BM326" s="2">
        <v>38.4</v>
      </c>
      <c r="BN326" t="s">
        <v>2872</v>
      </c>
      <c r="BO326" s="2">
        <v>24.9</v>
      </c>
      <c r="BP326" t="s">
        <v>3351</v>
      </c>
      <c r="BQ326" s="2">
        <v>37.799999999999997</v>
      </c>
      <c r="BR326" t="s">
        <v>2387</v>
      </c>
      <c r="BS326" s="2">
        <v>35</v>
      </c>
      <c r="BT326" s="32">
        <f t="shared" si="199"/>
        <v>7.6642335766423361E-2</v>
      </c>
      <c r="BU326" s="34">
        <f t="shared" si="200"/>
        <v>0.92087912087912083</v>
      </c>
      <c r="BV326" s="35">
        <f t="shared" si="201"/>
        <v>928.54335445576316</v>
      </c>
      <c r="BW326" s="32">
        <f t="shared" si="202"/>
        <v>-2.4785433544558116E-3</v>
      </c>
      <c r="BX326" s="36">
        <f t="shared" si="203"/>
        <v>2.5641025641025639</v>
      </c>
      <c r="BY326" s="37">
        <f t="shared" si="204"/>
        <v>2.1978021978021975</v>
      </c>
      <c r="BZ326" s="37">
        <f t="shared" si="205"/>
        <v>33.45543345543345</v>
      </c>
      <c r="CA326" s="37">
        <f t="shared" si="206"/>
        <v>27.777777777777775</v>
      </c>
      <c r="CB326" s="37">
        <f t="shared" si="207"/>
        <v>63.675213675213669</v>
      </c>
      <c r="CC326" s="37">
        <f t="shared" si="208"/>
        <v>53.540903540903535</v>
      </c>
      <c r="CD326" s="38">
        <f t="shared" si="209"/>
        <v>10.134310134310134</v>
      </c>
      <c r="CE326" s="3">
        <v>42</v>
      </c>
      <c r="CF326" s="3">
        <v>36</v>
      </c>
      <c r="CG326" s="3">
        <v>506</v>
      </c>
      <c r="CH326" s="3">
        <v>419</v>
      </c>
      <c r="CI326" s="3">
        <v>203</v>
      </c>
      <c r="CJ326" s="3">
        <v>188</v>
      </c>
      <c r="CK326" s="3">
        <v>234</v>
      </c>
      <c r="CL326" s="3">
        <v>292</v>
      </c>
      <c r="CM326" s="20">
        <f t="shared" si="210"/>
        <v>1.235568198826261</v>
      </c>
      <c r="CN326" s="37">
        <f t="shared" si="211"/>
        <v>2.303825746998045</v>
      </c>
      <c r="CO326" s="37">
        <f t="shared" si="212"/>
        <v>1.8616773713115515</v>
      </c>
      <c r="CP326" s="37">
        <f t="shared" si="213"/>
        <v>32.695708833659126</v>
      </c>
      <c r="CQ326" s="37">
        <f t="shared" si="214"/>
        <v>29.251605696732756</v>
      </c>
      <c r="CR326" s="37">
        <f t="shared" si="215"/>
        <v>58.293772689192956</v>
      </c>
      <c r="CS326" s="37">
        <f t="shared" si="216"/>
        <v>53.732663129479661</v>
      </c>
      <c r="CT326" s="22">
        <f t="shared" si="217"/>
        <v>5.5732005745968394</v>
      </c>
      <c r="CU326" s="35">
        <v>99</v>
      </c>
      <c r="CV326" s="35">
        <v>80</v>
      </c>
      <c r="CW326" s="35">
        <v>1306</v>
      </c>
      <c r="CX326" s="35">
        <v>1177</v>
      </c>
      <c r="CY326" s="35">
        <v>503</v>
      </c>
      <c r="CZ326" s="35">
        <v>468</v>
      </c>
      <c r="DA326" s="35">
        <v>584</v>
      </c>
      <c r="DB326" s="35">
        <v>597</v>
      </c>
      <c r="DC326">
        <v>19</v>
      </c>
      <c r="DD326">
        <v>15</v>
      </c>
      <c r="DE326" s="35">
        <f t="shared" si="218"/>
        <v>-4</v>
      </c>
      <c r="DF326" s="36">
        <f t="shared" si="219"/>
        <v>1.1599511599511598</v>
      </c>
      <c r="DG326" s="37">
        <f t="shared" si="220"/>
        <v>0.91575091575091572</v>
      </c>
      <c r="DH326" s="37">
        <f t="shared" si="221"/>
        <v>-0.24420024420024419</v>
      </c>
      <c r="DI326" s="2">
        <v>596.79999999999995</v>
      </c>
      <c r="DJ326">
        <v>25</v>
      </c>
      <c r="DK326">
        <v>19</v>
      </c>
      <c r="DL326">
        <v>6.4</v>
      </c>
      <c r="DM326">
        <v>660</v>
      </c>
      <c r="DN326">
        <v>556</v>
      </c>
      <c r="DO326">
        <v>0.7</v>
      </c>
      <c r="DP326">
        <v>474</v>
      </c>
      <c r="DQ326">
        <v>407</v>
      </c>
      <c r="DR326">
        <v>-0.60000000000000009</v>
      </c>
      <c r="DS326">
        <v>351</v>
      </c>
      <c r="DT326">
        <v>288</v>
      </c>
      <c r="DU326">
        <v>0</v>
      </c>
      <c r="DV326" s="39">
        <v>2.9</v>
      </c>
      <c r="DW326" s="39">
        <v>2.9</v>
      </c>
      <c r="DX326" s="39">
        <v>-2.2000000000000002</v>
      </c>
      <c r="DY326" s="39">
        <v>0.2</v>
      </c>
      <c r="DZ326" s="39">
        <v>-1.5</v>
      </c>
      <c r="EA326" s="39">
        <v>-0.60000000000000009</v>
      </c>
    </row>
    <row r="327" spans="1:131" x14ac:dyDescent="0.2">
      <c r="A327" s="12" t="s">
        <v>1644</v>
      </c>
      <c r="B327" s="12" t="s">
        <v>1645</v>
      </c>
      <c r="C327" t="s">
        <v>1643</v>
      </c>
      <c r="D327" t="s">
        <v>382</v>
      </c>
      <c r="E327" s="12" t="s">
        <v>178</v>
      </c>
      <c r="F327">
        <v>82</v>
      </c>
      <c r="G327">
        <v>4</v>
      </c>
      <c r="H327">
        <v>10</v>
      </c>
      <c r="I327" s="31">
        <f t="shared" si="185"/>
        <v>14</v>
      </c>
      <c r="J327">
        <v>5</v>
      </c>
      <c r="K327">
        <v>5</v>
      </c>
      <c r="L327" s="16">
        <f t="shared" si="186"/>
        <v>0.54634146341463419</v>
      </c>
      <c r="M327" s="15">
        <v>4</v>
      </c>
      <c r="N327" s="15">
        <v>2</v>
      </c>
      <c r="O327" s="15">
        <v>4</v>
      </c>
      <c r="P327">
        <v>67</v>
      </c>
      <c r="Q327">
        <v>33</v>
      </c>
      <c r="R327">
        <v>61</v>
      </c>
      <c r="S327" s="13">
        <f t="shared" si="187"/>
        <v>5.9701492537313432E-2</v>
      </c>
      <c r="T327" s="13">
        <f t="shared" si="188"/>
        <v>2.4844720496894408E-2</v>
      </c>
      <c r="U327" s="2">
        <v>1537.5</v>
      </c>
      <c r="V327" s="2">
        <v>18.75</v>
      </c>
      <c r="W327">
        <v>18.100000000000001</v>
      </c>
      <c r="X327">
        <v>30.62</v>
      </c>
      <c r="Y327" s="32">
        <f t="shared" si="189"/>
        <v>0.37151067323481118</v>
      </c>
      <c r="Z327" s="15">
        <f t="shared" si="190"/>
        <v>87.159090909090921</v>
      </c>
      <c r="AA327">
        <v>114</v>
      </c>
      <c r="AB327">
        <v>88</v>
      </c>
      <c r="AC327">
        <v>85</v>
      </c>
      <c r="AD327" s="13">
        <f t="shared" si="191"/>
        <v>9.0909090909090912E-2</v>
      </c>
      <c r="AE327" s="13">
        <f t="shared" si="192"/>
        <v>0.13636363636363635</v>
      </c>
      <c r="AF327" s="13">
        <f t="shared" si="193"/>
        <v>0.22727272727272727</v>
      </c>
      <c r="AI327" s="17" t="str">
        <f t="shared" si="194"/>
        <v xml:space="preserve"> </v>
      </c>
      <c r="AJ327">
        <v>241</v>
      </c>
      <c r="AK327">
        <v>208</v>
      </c>
      <c r="AL327" s="32">
        <f t="shared" si="195"/>
        <v>0.31332868108862527</v>
      </c>
      <c r="AM327">
        <v>265</v>
      </c>
      <c r="AN327">
        <v>221</v>
      </c>
      <c r="AO327" s="33">
        <f t="shared" si="196"/>
        <v>0.33914863921842286</v>
      </c>
      <c r="AP327">
        <v>275</v>
      </c>
      <c r="AQ327">
        <v>223</v>
      </c>
      <c r="AR327" s="33">
        <f t="shared" si="197"/>
        <v>0.34752267969295186</v>
      </c>
      <c r="AS327" s="33">
        <f t="shared" si="198"/>
        <v>0.48021390374331552</v>
      </c>
      <c r="AT327">
        <v>2</v>
      </c>
      <c r="AU327">
        <v>548</v>
      </c>
      <c r="AV327">
        <v>547</v>
      </c>
      <c r="AW327">
        <v>464</v>
      </c>
      <c r="AX327" s="2">
        <v>28.7</v>
      </c>
      <c r="AY327" s="3">
        <v>3</v>
      </c>
      <c r="AZ327" s="2">
        <v>32.9</v>
      </c>
      <c r="BA327" s="2">
        <v>25.9</v>
      </c>
      <c r="BB327" s="21">
        <v>0.72199999999999998</v>
      </c>
      <c r="BC327">
        <v>4</v>
      </c>
      <c r="BD327" s="21">
        <v>0.20899999999999999</v>
      </c>
      <c r="BE327" s="2">
        <v>26.8</v>
      </c>
      <c r="BF327" s="2">
        <v>30.4</v>
      </c>
      <c r="BG327" s="2">
        <v>25.6</v>
      </c>
      <c r="BH327" s="21">
        <v>0.36399999999999999</v>
      </c>
      <c r="BI327" s="21">
        <v>-0.19800000000000001</v>
      </c>
      <c r="BJ327" t="s">
        <v>3278</v>
      </c>
      <c r="BK327" s="2">
        <v>31.6</v>
      </c>
      <c r="BL327" t="s">
        <v>1457</v>
      </c>
      <c r="BM327" s="2">
        <v>29.1</v>
      </c>
      <c r="BN327" t="s">
        <v>3278</v>
      </c>
      <c r="BO327" s="2">
        <v>28.4</v>
      </c>
      <c r="BP327" t="s">
        <v>381</v>
      </c>
      <c r="BQ327" s="2">
        <v>45.6</v>
      </c>
      <c r="BR327" t="s">
        <v>2257</v>
      </c>
      <c r="BS327" s="2">
        <v>21.4</v>
      </c>
      <c r="BT327" s="32">
        <f t="shared" si="199"/>
        <v>5.736636245110821E-2</v>
      </c>
      <c r="BU327" s="34">
        <f t="shared" si="200"/>
        <v>0.92189679218967924</v>
      </c>
      <c r="BV327" s="35">
        <f t="shared" si="201"/>
        <v>927.63342843479006</v>
      </c>
      <c r="BW327" s="32">
        <f t="shared" si="202"/>
        <v>-2.0736845359212552E-2</v>
      </c>
      <c r="BX327" s="36">
        <f t="shared" si="203"/>
        <v>1.7170731707317073</v>
      </c>
      <c r="BY327" s="37">
        <f t="shared" si="204"/>
        <v>2.1853658536585368</v>
      </c>
      <c r="BZ327" s="37">
        <f t="shared" si="205"/>
        <v>29.931707317073169</v>
      </c>
      <c r="CA327" s="37">
        <f t="shared" si="206"/>
        <v>27.980487804878049</v>
      </c>
      <c r="CB327" s="37">
        <f t="shared" si="207"/>
        <v>55.804878048780488</v>
      </c>
      <c r="CC327" s="37">
        <f t="shared" si="208"/>
        <v>54.712195121951218</v>
      </c>
      <c r="CD327" s="38">
        <f t="shared" si="209"/>
        <v>1.0926829268292693</v>
      </c>
      <c r="CE327" s="3">
        <v>44</v>
      </c>
      <c r="CF327" s="3">
        <v>56</v>
      </c>
      <c r="CG327" s="3">
        <v>723</v>
      </c>
      <c r="CH327" s="3">
        <v>661</v>
      </c>
      <c r="CI327" s="3">
        <v>302</v>
      </c>
      <c r="CJ327" s="3">
        <v>313</v>
      </c>
      <c r="CK327" s="3">
        <v>372</v>
      </c>
      <c r="CL327" s="3">
        <v>361</v>
      </c>
      <c r="CM327" s="20">
        <f t="shared" si="210"/>
        <v>1.884549236989697</v>
      </c>
      <c r="CN327" s="37">
        <f t="shared" si="211"/>
        <v>2.4852240684392473</v>
      </c>
      <c r="CO327" s="37">
        <f t="shared" si="212"/>
        <v>2.6286023800799732</v>
      </c>
      <c r="CP327" s="37">
        <f t="shared" si="213"/>
        <v>30.491787608927691</v>
      </c>
      <c r="CQ327" s="37">
        <f t="shared" si="214"/>
        <v>33.239871915374927</v>
      </c>
      <c r="CR327" s="37">
        <f t="shared" si="215"/>
        <v>59.788755954182662</v>
      </c>
      <c r="CS327" s="37">
        <f t="shared" si="216"/>
        <v>60.433958356565931</v>
      </c>
      <c r="CT327" s="22">
        <f t="shared" si="217"/>
        <v>1.7378853292125385</v>
      </c>
      <c r="CU327" s="35">
        <v>104</v>
      </c>
      <c r="CV327" s="35">
        <v>110</v>
      </c>
      <c r="CW327" s="35">
        <v>1172</v>
      </c>
      <c r="CX327" s="35">
        <v>1281</v>
      </c>
      <c r="CY327" s="35">
        <v>552</v>
      </c>
      <c r="CZ327" s="35">
        <v>561</v>
      </c>
      <c r="DA327" s="35">
        <v>577</v>
      </c>
      <c r="DB327" s="35">
        <v>674</v>
      </c>
      <c r="DC327">
        <v>15</v>
      </c>
      <c r="DD327">
        <v>11</v>
      </c>
      <c r="DE327" s="35">
        <f t="shared" si="218"/>
        <v>-4</v>
      </c>
      <c r="DF327" s="36">
        <f t="shared" si="219"/>
        <v>0.58536585365853655</v>
      </c>
      <c r="DG327" s="37">
        <f t="shared" si="220"/>
        <v>0.42926829268292682</v>
      </c>
      <c r="DH327" s="37">
        <f t="shared" si="221"/>
        <v>-0.15609756097560976</v>
      </c>
      <c r="DI327" s="2">
        <v>890.5</v>
      </c>
      <c r="DJ327">
        <v>25</v>
      </c>
      <c r="DK327">
        <v>32</v>
      </c>
      <c r="DL327">
        <v>-3.6</v>
      </c>
      <c r="DM327">
        <v>807</v>
      </c>
      <c r="DN327">
        <v>834</v>
      </c>
      <c r="DO327">
        <v>-0.1</v>
      </c>
      <c r="DP327">
        <v>598</v>
      </c>
      <c r="DQ327">
        <v>619</v>
      </c>
      <c r="DR327">
        <v>1.5</v>
      </c>
      <c r="DS327">
        <v>428</v>
      </c>
      <c r="DT327">
        <v>436</v>
      </c>
      <c r="DU327">
        <v>2.2999999999999998</v>
      </c>
      <c r="DV327" s="39">
        <v>8.6999999999999993</v>
      </c>
      <c r="DW327" s="39">
        <v>8.6999999999999993</v>
      </c>
      <c r="DX327" s="39">
        <v>0.2</v>
      </c>
      <c r="DY327" s="39">
        <v>1.2</v>
      </c>
      <c r="DZ327" s="39">
        <v>1.9</v>
      </c>
      <c r="EA327" s="39">
        <v>12</v>
      </c>
    </row>
    <row r="328" spans="1:131" x14ac:dyDescent="0.2">
      <c r="A328" s="12" t="s">
        <v>336</v>
      </c>
      <c r="B328" s="12" t="s">
        <v>1647</v>
      </c>
      <c r="C328" t="s">
        <v>1646</v>
      </c>
      <c r="D328" t="s">
        <v>169</v>
      </c>
      <c r="E328" s="12" t="s">
        <v>546</v>
      </c>
      <c r="F328">
        <v>46</v>
      </c>
      <c r="G328">
        <v>5</v>
      </c>
      <c r="H328">
        <v>5</v>
      </c>
      <c r="I328" s="31">
        <f t="shared" si="185"/>
        <v>10</v>
      </c>
      <c r="J328">
        <v>4</v>
      </c>
      <c r="K328">
        <v>1</v>
      </c>
      <c r="L328" s="16">
        <f t="shared" si="186"/>
        <v>1.2670256572695597</v>
      </c>
      <c r="M328" s="15">
        <v>5</v>
      </c>
      <c r="N328" s="15">
        <v>4</v>
      </c>
      <c r="O328" s="15">
        <v>1</v>
      </c>
      <c r="P328">
        <v>55</v>
      </c>
      <c r="Q328">
        <v>22</v>
      </c>
      <c r="R328">
        <v>15</v>
      </c>
      <c r="S328" s="13">
        <f t="shared" si="187"/>
        <v>9.0909090909090912E-2</v>
      </c>
      <c r="T328" s="13">
        <f t="shared" si="188"/>
        <v>5.434782608695652E-2</v>
      </c>
      <c r="U328" s="2">
        <v>473.55</v>
      </c>
      <c r="V328" s="2">
        <v>10.2833333333</v>
      </c>
      <c r="W328">
        <v>10.29</v>
      </c>
      <c r="X328">
        <v>38.409999999999997</v>
      </c>
      <c r="Y328" s="32">
        <f t="shared" si="189"/>
        <v>0.21129363449691993</v>
      </c>
      <c r="Z328" s="15">
        <f t="shared" si="190"/>
        <v>51.733333333333334</v>
      </c>
      <c r="AA328">
        <v>21</v>
      </c>
      <c r="AB328">
        <v>18</v>
      </c>
      <c r="AC328">
        <v>29</v>
      </c>
      <c r="AD328" s="13">
        <f t="shared" si="191"/>
        <v>0.33333333333333331</v>
      </c>
      <c r="AE328" s="13">
        <f t="shared" si="192"/>
        <v>0.33333333333333331</v>
      </c>
      <c r="AF328" s="13">
        <f t="shared" si="193"/>
        <v>0.66666666666666663</v>
      </c>
      <c r="AG328">
        <v>1</v>
      </c>
      <c r="AH328">
        <v>1</v>
      </c>
      <c r="AI328" s="17">
        <f t="shared" si="194"/>
        <v>0.5</v>
      </c>
      <c r="AJ328">
        <v>56</v>
      </c>
      <c r="AK328">
        <v>72</v>
      </c>
      <c r="AL328" s="32">
        <f t="shared" si="195"/>
        <v>0.33246753246753247</v>
      </c>
      <c r="AM328">
        <v>51</v>
      </c>
      <c r="AN328">
        <v>51</v>
      </c>
      <c r="AO328" s="33">
        <f t="shared" si="196"/>
        <v>0.26493506493506491</v>
      </c>
      <c r="AP328">
        <v>61</v>
      </c>
      <c r="AQ328">
        <v>94</v>
      </c>
      <c r="AR328" s="33">
        <f t="shared" si="197"/>
        <v>0.40259740259740262</v>
      </c>
      <c r="AS328" s="33">
        <f t="shared" si="198"/>
        <v>0.55652173913043479</v>
      </c>
      <c r="AT328">
        <v>14</v>
      </c>
      <c r="AU328">
        <v>159</v>
      </c>
      <c r="AV328">
        <v>146</v>
      </c>
      <c r="AW328">
        <v>141</v>
      </c>
      <c r="AX328" s="2">
        <v>27.7</v>
      </c>
      <c r="AY328" s="3">
        <v>10</v>
      </c>
      <c r="AZ328" s="2">
        <v>32.1</v>
      </c>
      <c r="BA328" s="2">
        <v>24.8</v>
      </c>
      <c r="BB328" s="21">
        <v>0.432</v>
      </c>
      <c r="BC328">
        <v>8</v>
      </c>
      <c r="BD328" s="21">
        <v>1.9300000000000002</v>
      </c>
      <c r="BE328" s="2">
        <v>27.6</v>
      </c>
      <c r="BF328" s="2">
        <v>31.5</v>
      </c>
      <c r="BG328" s="2">
        <v>23.6</v>
      </c>
      <c r="BH328" s="21">
        <v>-7.9000000000000001E-2</v>
      </c>
      <c r="BI328" s="21">
        <v>0.57300000000000006</v>
      </c>
      <c r="BJ328" t="s">
        <v>1393</v>
      </c>
      <c r="BK328" s="2">
        <v>54</v>
      </c>
      <c r="BL328" t="s">
        <v>3081</v>
      </c>
      <c r="BM328" s="2">
        <v>51.8</v>
      </c>
      <c r="BN328" t="s">
        <v>3700</v>
      </c>
      <c r="BO328" s="2">
        <v>14.5</v>
      </c>
      <c r="BP328" t="s">
        <v>1244</v>
      </c>
      <c r="BQ328" s="2">
        <v>27.8</v>
      </c>
      <c r="BR328" t="s">
        <v>3365</v>
      </c>
      <c r="BS328" s="2">
        <v>26.2</v>
      </c>
      <c r="BT328" s="32">
        <f t="shared" si="199"/>
        <v>7.7319587628865982E-2</v>
      </c>
      <c r="BU328" s="34">
        <f t="shared" si="200"/>
        <v>0.92213114754098358</v>
      </c>
      <c r="BV328" s="35">
        <f t="shared" si="201"/>
        <v>929.86310630387015</v>
      </c>
      <c r="BW328" s="32">
        <f t="shared" si="202"/>
        <v>-5.4926483015044214E-4</v>
      </c>
      <c r="BX328" s="36">
        <f t="shared" si="203"/>
        <v>1.9026143330341425</v>
      </c>
      <c r="BY328" s="37">
        <f t="shared" si="204"/>
        <v>2.4099781551765806</v>
      </c>
      <c r="BZ328" s="37">
        <f t="shared" si="205"/>
        <v>24.607145373908246</v>
      </c>
      <c r="CA328" s="37">
        <f t="shared" si="206"/>
        <v>30.949193150688725</v>
      </c>
      <c r="CB328" s="37">
        <f t="shared" si="207"/>
        <v>47.311676414782355</v>
      </c>
      <c r="CC328" s="37">
        <f t="shared" si="208"/>
        <v>60.249453879414524</v>
      </c>
      <c r="CD328" s="38">
        <f t="shared" si="209"/>
        <v>-12.93777746463217</v>
      </c>
      <c r="CE328" s="3">
        <v>15</v>
      </c>
      <c r="CF328" s="3">
        <v>19</v>
      </c>
      <c r="CG328" s="3">
        <v>179</v>
      </c>
      <c r="CH328" s="3">
        <v>225</v>
      </c>
      <c r="CI328" s="3">
        <v>79</v>
      </c>
      <c r="CJ328" s="3">
        <v>95</v>
      </c>
      <c r="CK328" s="3">
        <v>136</v>
      </c>
      <c r="CL328" s="3">
        <v>100</v>
      </c>
      <c r="CM328" s="20">
        <f t="shared" si="210"/>
        <v>-13.027299203762606</v>
      </c>
      <c r="CN328" s="37">
        <f t="shared" si="211"/>
        <v>2.411056903206819</v>
      </c>
      <c r="CO328" s="37">
        <f t="shared" si="212"/>
        <v>2.411056903206819</v>
      </c>
      <c r="CP328" s="37">
        <f t="shared" si="213"/>
        <v>31.819159412743513</v>
      </c>
      <c r="CQ328" s="37">
        <f t="shared" si="214"/>
        <v>29.509978153334163</v>
      </c>
      <c r="CR328" s="37">
        <f t="shared" si="215"/>
        <v>59.121831950465804</v>
      </c>
      <c r="CS328" s="37">
        <f t="shared" si="216"/>
        <v>55.21659893822941</v>
      </c>
      <c r="CT328" s="22">
        <f t="shared" si="217"/>
        <v>-16.843010476868564</v>
      </c>
      <c r="CU328" s="35">
        <v>71</v>
      </c>
      <c r="CV328" s="35">
        <v>71</v>
      </c>
      <c r="CW328" s="35">
        <v>866</v>
      </c>
      <c r="CX328" s="35">
        <v>798</v>
      </c>
      <c r="CY328" s="35">
        <v>359</v>
      </c>
      <c r="CZ328" s="35">
        <v>336</v>
      </c>
      <c r="DA328" s="35">
        <v>421</v>
      </c>
      <c r="DB328" s="35">
        <v>445</v>
      </c>
      <c r="DC328">
        <v>3</v>
      </c>
      <c r="DD328">
        <v>7</v>
      </c>
      <c r="DE328" s="35">
        <f t="shared" si="218"/>
        <v>4</v>
      </c>
      <c r="DF328" s="36">
        <f t="shared" si="219"/>
        <v>0.38052286660682855</v>
      </c>
      <c r="DG328" s="37">
        <f t="shared" si="220"/>
        <v>0.88788668874926657</v>
      </c>
      <c r="DH328" s="37">
        <f t="shared" si="221"/>
        <v>0.50736382214243803</v>
      </c>
      <c r="DI328" s="2">
        <v>312.8</v>
      </c>
      <c r="DJ328">
        <v>11</v>
      </c>
      <c r="DK328">
        <v>11</v>
      </c>
      <c r="DL328">
        <v>5.8</v>
      </c>
      <c r="DM328">
        <v>247</v>
      </c>
      <c r="DN328">
        <v>308</v>
      </c>
      <c r="DO328">
        <v>-4.8</v>
      </c>
      <c r="DP328">
        <v>181</v>
      </c>
      <c r="DQ328">
        <v>223</v>
      </c>
      <c r="DR328">
        <v>-4.7</v>
      </c>
      <c r="DS328">
        <v>132</v>
      </c>
      <c r="DT328">
        <v>150</v>
      </c>
      <c r="DU328">
        <v>-2.8</v>
      </c>
      <c r="DV328" s="39">
        <v>-4.3</v>
      </c>
      <c r="DW328" s="39">
        <v>-4.3</v>
      </c>
      <c r="DX328" s="39">
        <v>-0.2</v>
      </c>
      <c r="DY328" s="39">
        <v>0.4</v>
      </c>
      <c r="DZ328" s="39">
        <v>0.2</v>
      </c>
      <c r="EA328" s="39">
        <v>-3.8</v>
      </c>
    </row>
    <row r="329" spans="1:131" x14ac:dyDescent="0.2">
      <c r="A329" s="12" t="s">
        <v>138</v>
      </c>
      <c r="B329" s="12" t="s">
        <v>1652</v>
      </c>
      <c r="C329" t="s">
        <v>1651</v>
      </c>
      <c r="D329" t="s">
        <v>162</v>
      </c>
      <c r="E329" s="12" t="s">
        <v>229</v>
      </c>
      <c r="F329">
        <v>80</v>
      </c>
      <c r="G329">
        <v>2</v>
      </c>
      <c r="H329">
        <v>5</v>
      </c>
      <c r="I329" s="31">
        <f t="shared" si="185"/>
        <v>7</v>
      </c>
      <c r="J329">
        <v>2</v>
      </c>
      <c r="K329">
        <v>2</v>
      </c>
      <c r="L329" s="16">
        <f t="shared" si="186"/>
        <v>0.76897256720885965</v>
      </c>
      <c r="M329" s="15">
        <v>2</v>
      </c>
      <c r="N329" s="15">
        <v>3</v>
      </c>
      <c r="O329" s="15">
        <v>2</v>
      </c>
      <c r="P329">
        <v>49</v>
      </c>
      <c r="Q329">
        <v>16</v>
      </c>
      <c r="R329">
        <v>19</v>
      </c>
      <c r="S329" s="13">
        <f t="shared" si="187"/>
        <v>4.0816326530612242E-2</v>
      </c>
      <c r="T329" s="13">
        <f t="shared" si="188"/>
        <v>2.3809523809523808E-2</v>
      </c>
      <c r="U329" s="2">
        <v>546.18333333329997</v>
      </c>
      <c r="V329" s="2">
        <v>6.8166666666999998</v>
      </c>
      <c r="W329">
        <v>6.77</v>
      </c>
      <c r="X329">
        <v>39.700000000000003</v>
      </c>
      <c r="Y329" s="32">
        <f t="shared" si="189"/>
        <v>0.14568538842263826</v>
      </c>
      <c r="Z329" s="15">
        <f t="shared" si="190"/>
        <v>30.615384615384613</v>
      </c>
      <c r="AA329">
        <v>24</v>
      </c>
      <c r="AB329">
        <v>72</v>
      </c>
      <c r="AC329">
        <v>59</v>
      </c>
      <c r="AD329" s="13">
        <f t="shared" si="191"/>
        <v>0.15384615384615385</v>
      </c>
      <c r="AE329" s="13">
        <f t="shared" si="192"/>
        <v>0.38461538461538464</v>
      </c>
      <c r="AF329" s="13">
        <f t="shared" si="193"/>
        <v>0.53846153846153855</v>
      </c>
      <c r="AG329">
        <v>202</v>
      </c>
      <c r="AH329">
        <v>121</v>
      </c>
      <c r="AI329" s="17">
        <f t="shared" si="194"/>
        <v>0.62538699690402477</v>
      </c>
      <c r="AJ329">
        <v>54</v>
      </c>
      <c r="AK329">
        <v>39</v>
      </c>
      <c r="AL329" s="32">
        <f t="shared" si="195"/>
        <v>0.186</v>
      </c>
      <c r="AM329">
        <v>149</v>
      </c>
      <c r="AN329">
        <v>94</v>
      </c>
      <c r="AO329" s="33">
        <f t="shared" si="196"/>
        <v>0.48599999999999999</v>
      </c>
      <c r="AP329">
        <v>87</v>
      </c>
      <c r="AQ329">
        <v>77</v>
      </c>
      <c r="AR329" s="33">
        <f t="shared" si="197"/>
        <v>0.32800000000000001</v>
      </c>
      <c r="AS329" s="33">
        <f t="shared" si="198"/>
        <v>0.2767857142857143</v>
      </c>
      <c r="AT329">
        <v>1</v>
      </c>
      <c r="AU329">
        <v>175</v>
      </c>
      <c r="AV329">
        <v>193</v>
      </c>
      <c r="AW329">
        <v>167</v>
      </c>
      <c r="AX329" s="2">
        <v>26.4</v>
      </c>
      <c r="AY329" s="3">
        <v>11</v>
      </c>
      <c r="AZ329" s="2">
        <v>31.7</v>
      </c>
      <c r="BA329" s="2">
        <v>22.8</v>
      </c>
      <c r="BB329" s="21">
        <v>-1.242</v>
      </c>
      <c r="BC329">
        <v>11</v>
      </c>
      <c r="BD329" s="21">
        <v>-1.579</v>
      </c>
      <c r="BE329" s="2">
        <v>25.4</v>
      </c>
      <c r="BF329" s="2">
        <v>32.1</v>
      </c>
      <c r="BG329" s="2">
        <v>18.7</v>
      </c>
      <c r="BH329" s="21">
        <v>-4.6790000000000003</v>
      </c>
      <c r="BI329" s="21">
        <v>-3.4830000000000001</v>
      </c>
      <c r="BJ329" t="s">
        <v>2975</v>
      </c>
      <c r="BK329" s="2">
        <v>58.7</v>
      </c>
      <c r="BL329" t="s">
        <v>2915</v>
      </c>
      <c r="BM329" s="2">
        <v>28.1</v>
      </c>
      <c r="BN329" t="s">
        <v>2996</v>
      </c>
      <c r="BO329" s="2">
        <v>21.8</v>
      </c>
      <c r="BP329" t="s">
        <v>3084</v>
      </c>
      <c r="BQ329" s="2">
        <v>38.6</v>
      </c>
      <c r="BR329" t="s">
        <v>1609</v>
      </c>
      <c r="BS329" s="2">
        <v>38</v>
      </c>
      <c r="BT329" s="32">
        <f t="shared" si="199"/>
        <v>6.5326633165829151E-2</v>
      </c>
      <c r="BU329" s="34">
        <f t="shared" si="200"/>
        <v>0.8876811594202898</v>
      </c>
      <c r="BV329" s="35">
        <f t="shared" si="201"/>
        <v>894.21382273687266</v>
      </c>
      <c r="BW329" s="32">
        <f t="shared" si="202"/>
        <v>-4.6992207413881049E-2</v>
      </c>
      <c r="BX329" s="36">
        <f t="shared" si="203"/>
        <v>1.4303178484037637</v>
      </c>
      <c r="BY329" s="37">
        <f t="shared" si="204"/>
        <v>3.4107579461935904</v>
      </c>
      <c r="BZ329" s="37">
        <f t="shared" si="205"/>
        <v>21.894865525565304</v>
      </c>
      <c r="CA329" s="37">
        <f t="shared" si="206"/>
        <v>30.366748166110678</v>
      </c>
      <c r="CB329" s="37">
        <f t="shared" si="207"/>
        <v>44.119804400762249</v>
      </c>
      <c r="CC329" s="37">
        <f t="shared" si="208"/>
        <v>56.992665036396126</v>
      </c>
      <c r="CD329" s="38">
        <f t="shared" si="209"/>
        <v>-12.872860635633877</v>
      </c>
      <c r="CE329" s="3">
        <v>13</v>
      </c>
      <c r="CF329" s="3">
        <v>31</v>
      </c>
      <c r="CG329" s="3">
        <v>186</v>
      </c>
      <c r="CH329" s="3">
        <v>245</v>
      </c>
      <c r="CI329" s="3">
        <v>83</v>
      </c>
      <c r="CJ329" s="3">
        <v>101</v>
      </c>
      <c r="CK329" s="3">
        <v>141</v>
      </c>
      <c r="CL329" s="3">
        <v>119</v>
      </c>
      <c r="CM329" s="20">
        <f t="shared" si="210"/>
        <v>-5.7017177784910205</v>
      </c>
      <c r="CN329" s="37">
        <f t="shared" si="211"/>
        <v>2.7015113350125946</v>
      </c>
      <c r="CO329" s="37">
        <f t="shared" si="212"/>
        <v>2.4559193954659948</v>
      </c>
      <c r="CP329" s="37">
        <f t="shared" si="213"/>
        <v>30.302267002518896</v>
      </c>
      <c r="CQ329" s="37">
        <f t="shared" si="214"/>
        <v>30.963476070528966</v>
      </c>
      <c r="CR329" s="37">
        <f t="shared" si="215"/>
        <v>59.112090680100749</v>
      </c>
      <c r="CS329" s="37">
        <f t="shared" si="216"/>
        <v>56.561712846347611</v>
      </c>
      <c r="CT329" s="22">
        <f t="shared" si="217"/>
        <v>-15.423238469387016</v>
      </c>
      <c r="CU329" s="35">
        <v>143</v>
      </c>
      <c r="CV329" s="35">
        <v>130</v>
      </c>
      <c r="CW329" s="35">
        <v>1461</v>
      </c>
      <c r="CX329" s="35">
        <v>1509</v>
      </c>
      <c r="CY329" s="35">
        <v>662</v>
      </c>
      <c r="CZ329" s="35">
        <v>582</v>
      </c>
      <c r="DA329" s="35">
        <v>773</v>
      </c>
      <c r="DB329" s="35">
        <v>863</v>
      </c>
      <c r="DC329">
        <v>9</v>
      </c>
      <c r="DD329">
        <v>5</v>
      </c>
      <c r="DE329" s="35">
        <f t="shared" si="218"/>
        <v>-4</v>
      </c>
      <c r="DF329" s="36">
        <f t="shared" si="219"/>
        <v>0.99022004889491333</v>
      </c>
      <c r="DG329" s="37">
        <f t="shared" si="220"/>
        <v>0.55012224938606291</v>
      </c>
      <c r="DH329" s="37">
        <f t="shared" si="221"/>
        <v>-0.44009779950885036</v>
      </c>
      <c r="DI329" s="2">
        <v>343.8</v>
      </c>
      <c r="DJ329">
        <v>8</v>
      </c>
      <c r="DK329">
        <v>18</v>
      </c>
      <c r="DL329">
        <v>-15.9</v>
      </c>
      <c r="DM329">
        <v>244</v>
      </c>
      <c r="DN329">
        <v>319</v>
      </c>
      <c r="DO329">
        <v>-6.7</v>
      </c>
      <c r="DP329">
        <v>174</v>
      </c>
      <c r="DQ329">
        <v>230</v>
      </c>
      <c r="DR329">
        <v>-5.8</v>
      </c>
      <c r="DS329">
        <v>126</v>
      </c>
      <c r="DT329">
        <v>170</v>
      </c>
      <c r="DU329">
        <v>-5</v>
      </c>
      <c r="DV329" s="39">
        <v>-4.7</v>
      </c>
      <c r="DW329" s="39">
        <v>-4.7</v>
      </c>
      <c r="DX329" s="39">
        <v>2.2999999999999998</v>
      </c>
      <c r="DY329" s="39">
        <v>-1.5</v>
      </c>
      <c r="DZ329" s="39">
        <v>2.9</v>
      </c>
      <c r="EA329" s="39">
        <v>-0.9</v>
      </c>
    </row>
    <row r="330" spans="1:131" x14ac:dyDescent="0.2">
      <c r="A330" s="12" t="s">
        <v>371</v>
      </c>
      <c r="B330" s="12" t="s">
        <v>1652</v>
      </c>
      <c r="C330" t="s">
        <v>1654</v>
      </c>
      <c r="D330" t="s">
        <v>131</v>
      </c>
      <c r="E330" s="12" t="s">
        <v>156</v>
      </c>
      <c r="F330">
        <v>75</v>
      </c>
      <c r="G330">
        <v>20</v>
      </c>
      <c r="H330">
        <v>42</v>
      </c>
      <c r="I330" s="31">
        <f t="shared" si="185"/>
        <v>62</v>
      </c>
      <c r="J330">
        <v>20</v>
      </c>
      <c r="K330">
        <v>19</v>
      </c>
      <c r="L330" s="16">
        <f t="shared" si="186"/>
        <v>3.0151975683890577</v>
      </c>
      <c r="M330" s="15">
        <v>17</v>
      </c>
      <c r="N330" s="15">
        <v>20</v>
      </c>
      <c r="O330" s="15">
        <v>20</v>
      </c>
      <c r="P330">
        <v>180</v>
      </c>
      <c r="Q330">
        <v>54</v>
      </c>
      <c r="R330">
        <v>77</v>
      </c>
      <c r="S330" s="13">
        <f t="shared" si="187"/>
        <v>0.1111111111111111</v>
      </c>
      <c r="T330" s="13">
        <f t="shared" si="188"/>
        <v>6.4308681672025719E-2</v>
      </c>
      <c r="U330" s="2">
        <v>1233.75</v>
      </c>
      <c r="V330" s="2">
        <v>16.45</v>
      </c>
      <c r="W330">
        <v>15.68</v>
      </c>
      <c r="X330">
        <v>31.8</v>
      </c>
      <c r="Y330" s="32">
        <f t="shared" si="189"/>
        <v>0.33024431339511368</v>
      </c>
      <c r="Z330" s="15">
        <f t="shared" si="190"/>
        <v>194.51612903225805</v>
      </c>
      <c r="AA330">
        <v>38</v>
      </c>
      <c r="AB330">
        <v>48</v>
      </c>
      <c r="AC330">
        <v>142</v>
      </c>
      <c r="AD330" s="13">
        <f t="shared" si="191"/>
        <v>0.32258064516129031</v>
      </c>
      <c r="AE330" s="13">
        <f t="shared" si="192"/>
        <v>0.64516129032258063</v>
      </c>
      <c r="AF330" s="13">
        <f t="shared" si="193"/>
        <v>0.967741935483871</v>
      </c>
      <c r="AG330">
        <v>32</v>
      </c>
      <c r="AH330">
        <v>37</v>
      </c>
      <c r="AI330" s="17">
        <f t="shared" si="194"/>
        <v>0.46376811594202899</v>
      </c>
      <c r="AJ330">
        <v>172</v>
      </c>
      <c r="AK330">
        <v>212</v>
      </c>
      <c r="AL330" s="32">
        <f t="shared" si="195"/>
        <v>0.33982300884955752</v>
      </c>
      <c r="AM330">
        <v>135</v>
      </c>
      <c r="AN330">
        <v>144</v>
      </c>
      <c r="AO330" s="33">
        <f t="shared" si="196"/>
        <v>0.24690265486725663</v>
      </c>
      <c r="AP330">
        <v>208</v>
      </c>
      <c r="AQ330">
        <v>259</v>
      </c>
      <c r="AR330" s="33">
        <f t="shared" si="197"/>
        <v>0.41327433628318583</v>
      </c>
      <c r="AS330" s="33">
        <f t="shared" si="198"/>
        <v>0.579185520361991</v>
      </c>
      <c r="AT330">
        <v>13</v>
      </c>
      <c r="AU330">
        <v>414</v>
      </c>
      <c r="AV330">
        <v>421</v>
      </c>
      <c r="AW330">
        <v>403</v>
      </c>
      <c r="AX330" s="2">
        <v>29.7</v>
      </c>
      <c r="AY330" s="3">
        <v>2</v>
      </c>
      <c r="AZ330" s="2">
        <v>34.4</v>
      </c>
      <c r="BA330" s="2">
        <v>26.5</v>
      </c>
      <c r="BB330" s="21">
        <v>1.0649999999999999</v>
      </c>
      <c r="BC330">
        <v>1</v>
      </c>
      <c r="BD330" s="21">
        <v>1.8090000000000002</v>
      </c>
      <c r="BE330" s="2">
        <v>31.2</v>
      </c>
      <c r="BF330" s="2">
        <v>32</v>
      </c>
      <c r="BG330" s="2">
        <v>30.4</v>
      </c>
      <c r="BH330" s="21">
        <v>1.512</v>
      </c>
      <c r="BI330" s="21">
        <v>-10.725999999999999</v>
      </c>
      <c r="BJ330" t="s">
        <v>2643</v>
      </c>
      <c r="BK330" s="2">
        <v>57</v>
      </c>
      <c r="BL330" t="s">
        <v>1173</v>
      </c>
      <c r="BM330" s="2">
        <v>42.1</v>
      </c>
      <c r="BN330" t="s">
        <v>1402</v>
      </c>
      <c r="BO330" s="2">
        <v>31.6</v>
      </c>
      <c r="BP330" t="s">
        <v>3105</v>
      </c>
      <c r="BQ330" s="2">
        <v>40.6</v>
      </c>
      <c r="BR330" t="s">
        <v>1301</v>
      </c>
      <c r="BS330" s="2">
        <v>33.4</v>
      </c>
      <c r="BT330" s="32">
        <f t="shared" si="199"/>
        <v>0.10281923714759536</v>
      </c>
      <c r="BU330" s="34">
        <f t="shared" si="200"/>
        <v>0.89912280701754388</v>
      </c>
      <c r="BV330" s="35">
        <f t="shared" si="201"/>
        <v>909.40473073230339</v>
      </c>
      <c r="BW330" s="32">
        <f t="shared" si="202"/>
        <v>1.9420441651392395E-3</v>
      </c>
      <c r="BX330" s="36">
        <f t="shared" si="203"/>
        <v>3.0151975683890577</v>
      </c>
      <c r="BY330" s="37">
        <f t="shared" si="204"/>
        <v>3.3556231003039514</v>
      </c>
      <c r="BZ330" s="37">
        <f t="shared" si="205"/>
        <v>29.325227963525837</v>
      </c>
      <c r="CA330" s="37">
        <f t="shared" si="206"/>
        <v>33.264437689969611</v>
      </c>
      <c r="CB330" s="37">
        <f t="shared" si="207"/>
        <v>52.231003039513681</v>
      </c>
      <c r="CC330" s="37">
        <f t="shared" si="208"/>
        <v>62.978723404255319</v>
      </c>
      <c r="CD330" s="38">
        <f t="shared" si="209"/>
        <v>-10.747720364741639</v>
      </c>
      <c r="CE330" s="3">
        <v>62</v>
      </c>
      <c r="CF330" s="3">
        <v>69</v>
      </c>
      <c r="CG330" s="3">
        <v>541</v>
      </c>
      <c r="CH330" s="3">
        <v>615</v>
      </c>
      <c r="CI330" s="3">
        <v>214</v>
      </c>
      <c r="CJ330" s="3">
        <v>290</v>
      </c>
      <c r="CK330" s="3">
        <v>321</v>
      </c>
      <c r="CL330" s="3">
        <v>257</v>
      </c>
      <c r="CM330" s="20">
        <f t="shared" si="210"/>
        <v>-0.20317285342942171</v>
      </c>
      <c r="CN330" s="37">
        <f t="shared" si="211"/>
        <v>1.6603773584905661</v>
      </c>
      <c r="CO330" s="37">
        <f t="shared" si="212"/>
        <v>2.641509433962264</v>
      </c>
      <c r="CP330" s="37">
        <f t="shared" si="213"/>
        <v>24.553459119496853</v>
      </c>
      <c r="CQ330" s="37">
        <f t="shared" si="214"/>
        <v>31.849056603773583</v>
      </c>
      <c r="CR330" s="37">
        <f t="shared" si="215"/>
        <v>47.647798742138363</v>
      </c>
      <c r="CS330" s="37">
        <f t="shared" si="216"/>
        <v>60.855345911949691</v>
      </c>
      <c r="CT330" s="22">
        <f t="shared" si="217"/>
        <v>2.4598268050696888</v>
      </c>
      <c r="CU330" s="35">
        <v>66</v>
      </c>
      <c r="CV330" s="35">
        <v>105</v>
      </c>
      <c r="CW330" s="35">
        <v>910</v>
      </c>
      <c r="CX330" s="35">
        <v>1161</v>
      </c>
      <c r="CY330" s="35">
        <v>409</v>
      </c>
      <c r="CZ330" s="35">
        <v>537</v>
      </c>
      <c r="DA330" s="35">
        <v>616</v>
      </c>
      <c r="DB330" s="35">
        <v>509</v>
      </c>
      <c r="DC330">
        <v>16</v>
      </c>
      <c r="DD330">
        <v>23</v>
      </c>
      <c r="DE330" s="35">
        <f t="shared" si="218"/>
        <v>7</v>
      </c>
      <c r="DF330" s="36">
        <f t="shared" si="219"/>
        <v>0.77811550151975684</v>
      </c>
      <c r="DG330" s="37">
        <f t="shared" si="220"/>
        <v>1.1185410334346504</v>
      </c>
      <c r="DH330" s="37">
        <f t="shared" si="221"/>
        <v>0.34042553191489366</v>
      </c>
      <c r="DI330" s="2">
        <v>652.5</v>
      </c>
      <c r="DJ330">
        <v>37</v>
      </c>
      <c r="DK330">
        <v>35</v>
      </c>
      <c r="DL330">
        <v>15.3</v>
      </c>
      <c r="DM330">
        <v>571</v>
      </c>
      <c r="DN330">
        <v>690</v>
      </c>
      <c r="DO330">
        <v>2.7</v>
      </c>
      <c r="DP330">
        <v>436</v>
      </c>
      <c r="DQ330">
        <v>517</v>
      </c>
      <c r="DR330">
        <v>3.1</v>
      </c>
      <c r="DS330">
        <v>327</v>
      </c>
      <c r="DT330">
        <v>368</v>
      </c>
      <c r="DU330">
        <v>5.4</v>
      </c>
      <c r="DV330" s="39">
        <v>-3</v>
      </c>
      <c r="DW330" s="39">
        <v>-3</v>
      </c>
      <c r="DX330" s="39">
        <v>-2.4</v>
      </c>
      <c r="DY330" s="39">
        <v>2.8</v>
      </c>
      <c r="DZ330" s="39">
        <v>5.6</v>
      </c>
      <c r="EA330" s="39">
        <v>2.9</v>
      </c>
    </row>
    <row r="331" spans="1:131" x14ac:dyDescent="0.2">
      <c r="A331" s="12" t="s">
        <v>474</v>
      </c>
      <c r="B331" s="12" t="s">
        <v>1658</v>
      </c>
      <c r="C331" t="s">
        <v>1657</v>
      </c>
      <c r="D331" t="s">
        <v>300</v>
      </c>
      <c r="E331" s="12" t="s">
        <v>113</v>
      </c>
      <c r="F331">
        <v>20</v>
      </c>
      <c r="G331">
        <v>1</v>
      </c>
      <c r="H331">
        <v>0</v>
      </c>
      <c r="I331" s="31">
        <f t="shared" si="185"/>
        <v>1</v>
      </c>
      <c r="J331">
        <v>0</v>
      </c>
      <c r="K331">
        <v>0</v>
      </c>
      <c r="L331" s="16">
        <f t="shared" si="186"/>
        <v>0.32529140688533481</v>
      </c>
      <c r="M331" s="15">
        <v>1</v>
      </c>
      <c r="N331" s="15">
        <v>0</v>
      </c>
      <c r="O331" s="15">
        <v>0</v>
      </c>
      <c r="P331">
        <v>24</v>
      </c>
      <c r="Q331">
        <v>5</v>
      </c>
      <c r="R331">
        <v>12</v>
      </c>
      <c r="S331" s="13">
        <f t="shared" si="187"/>
        <v>4.1666666666666664E-2</v>
      </c>
      <c r="T331" s="13">
        <f t="shared" si="188"/>
        <v>2.4390243902439025E-2</v>
      </c>
      <c r="U331" s="2">
        <v>184.45</v>
      </c>
      <c r="V331" s="2">
        <v>9.2166666667000001</v>
      </c>
      <c r="W331">
        <v>9.2200000000000006</v>
      </c>
      <c r="X331">
        <v>38.71</v>
      </c>
      <c r="Y331" s="32">
        <f t="shared" si="189"/>
        <v>0.19236386396828711</v>
      </c>
      <c r="Z331" s="15">
        <f t="shared" si="190"/>
        <v>0</v>
      </c>
      <c r="AA331">
        <v>4</v>
      </c>
      <c r="AB331">
        <v>52</v>
      </c>
      <c r="AC331">
        <v>18</v>
      </c>
      <c r="AD331" s="13">
        <f t="shared" si="191"/>
        <v>1</v>
      </c>
      <c r="AE331" s="13">
        <f t="shared" si="192"/>
        <v>0</v>
      </c>
      <c r="AF331" s="13">
        <f t="shared" si="193"/>
        <v>1</v>
      </c>
      <c r="AG331">
        <v>4</v>
      </c>
      <c r="AH331">
        <v>14</v>
      </c>
      <c r="AI331" s="17">
        <f t="shared" si="194"/>
        <v>0.22222222222222221</v>
      </c>
      <c r="AJ331">
        <v>25</v>
      </c>
      <c r="AK331">
        <v>35</v>
      </c>
      <c r="AL331" s="32">
        <f t="shared" si="195"/>
        <v>0.36809815950920244</v>
      </c>
      <c r="AM331">
        <v>27</v>
      </c>
      <c r="AN331">
        <v>12</v>
      </c>
      <c r="AO331" s="33">
        <f t="shared" si="196"/>
        <v>0.2392638036809816</v>
      </c>
      <c r="AP331">
        <v>33</v>
      </c>
      <c r="AQ331">
        <v>31</v>
      </c>
      <c r="AR331" s="33">
        <f t="shared" si="197"/>
        <v>0.39263803680981596</v>
      </c>
      <c r="AS331" s="33">
        <f t="shared" si="198"/>
        <v>0.60606060606060608</v>
      </c>
      <c r="AT331">
        <v>13</v>
      </c>
      <c r="AU331">
        <v>67</v>
      </c>
      <c r="AV331">
        <v>71</v>
      </c>
      <c r="AW331">
        <v>51</v>
      </c>
      <c r="AX331" s="2">
        <v>26.8</v>
      </c>
      <c r="AY331" s="3">
        <v>14</v>
      </c>
      <c r="AZ331" s="2">
        <v>32.299999999999997</v>
      </c>
      <c r="BA331" s="2">
        <v>23.2</v>
      </c>
      <c r="BB331" s="21">
        <v>-1.0549999999999999</v>
      </c>
      <c r="BC331">
        <v>14</v>
      </c>
      <c r="BD331" s="21">
        <v>-2.153</v>
      </c>
      <c r="BE331" s="2">
        <v>25.6</v>
      </c>
      <c r="BF331" s="2">
        <v>32.1</v>
      </c>
      <c r="BG331" s="2">
        <v>19</v>
      </c>
      <c r="BH331" s="21">
        <v>-1.6890000000000001</v>
      </c>
      <c r="BI331" s="21">
        <v>-1.3</v>
      </c>
      <c r="BJ331" t="s">
        <v>834</v>
      </c>
      <c r="BK331" s="2">
        <v>85</v>
      </c>
      <c r="BL331" t="s">
        <v>3382</v>
      </c>
      <c r="BM331" s="2">
        <v>47.2</v>
      </c>
      <c r="BN331" t="s">
        <v>1247</v>
      </c>
      <c r="BO331" s="2">
        <v>21.9</v>
      </c>
      <c r="BP331" t="s">
        <v>1682</v>
      </c>
      <c r="BQ331" s="2">
        <v>36</v>
      </c>
      <c r="BR331" t="s">
        <v>1041</v>
      </c>
      <c r="BS331" s="2">
        <v>33.299999999999997</v>
      </c>
      <c r="BT331" s="32">
        <f t="shared" si="199"/>
        <v>1.0752688172043012E-2</v>
      </c>
      <c r="BU331" s="34">
        <f t="shared" si="200"/>
        <v>0.97499999999999998</v>
      </c>
      <c r="BV331" s="35">
        <f t="shared" si="201"/>
        <v>976.07526881720435</v>
      </c>
      <c r="BW331" s="32">
        <f t="shared" si="202"/>
        <v>-1.4247311827957011E-2</v>
      </c>
      <c r="BX331" s="36">
        <f t="shared" si="203"/>
        <v>0.32549728752142676</v>
      </c>
      <c r="BY331" s="37">
        <f t="shared" si="204"/>
        <v>0.65099457504285352</v>
      </c>
      <c r="BZ331" s="37">
        <f t="shared" si="205"/>
        <v>30.27124773949269</v>
      </c>
      <c r="CA331" s="37">
        <f t="shared" si="206"/>
        <v>26.039783001714142</v>
      </c>
      <c r="CB331" s="37">
        <f t="shared" si="207"/>
        <v>51.428571428385425</v>
      </c>
      <c r="CC331" s="37">
        <f t="shared" si="208"/>
        <v>45.569620252999748</v>
      </c>
      <c r="CD331" s="38">
        <f t="shared" si="209"/>
        <v>5.8589511753856769</v>
      </c>
      <c r="CE331" s="3">
        <v>1</v>
      </c>
      <c r="CF331" s="3">
        <v>2</v>
      </c>
      <c r="CG331" s="3">
        <v>92</v>
      </c>
      <c r="CH331" s="3">
        <v>78</v>
      </c>
      <c r="CI331" s="3">
        <v>28</v>
      </c>
      <c r="CJ331" s="3">
        <v>33</v>
      </c>
      <c r="CK331" s="3">
        <v>27</v>
      </c>
      <c r="CL331" s="3">
        <v>37</v>
      </c>
      <c r="CM331" s="20">
        <f t="shared" si="210"/>
        <v>2.3704966299311305</v>
      </c>
      <c r="CN331" s="37">
        <f t="shared" si="211"/>
        <v>2.5574786876776026</v>
      </c>
      <c r="CO331" s="37">
        <f t="shared" si="212"/>
        <v>2.7899767501937482</v>
      </c>
      <c r="CP331" s="37">
        <f t="shared" si="213"/>
        <v>30.84474296047533</v>
      </c>
      <c r="CQ331" s="37">
        <f t="shared" si="214"/>
        <v>27.279772668561094</v>
      </c>
      <c r="CR331" s="37">
        <f t="shared" si="215"/>
        <v>57.039524670627742</v>
      </c>
      <c r="CS331" s="37">
        <f t="shared" si="216"/>
        <v>55.644536295530862</v>
      </c>
      <c r="CT331" s="22">
        <f t="shared" si="217"/>
        <v>4.4639628002887974</v>
      </c>
      <c r="CU331" s="35">
        <v>33</v>
      </c>
      <c r="CV331" s="35">
        <v>36</v>
      </c>
      <c r="CW331" s="35">
        <v>365</v>
      </c>
      <c r="CX331" s="35">
        <v>316</v>
      </c>
      <c r="CY331" s="35">
        <v>161</v>
      </c>
      <c r="CZ331" s="35">
        <v>166</v>
      </c>
      <c r="DA331" s="35">
        <v>200</v>
      </c>
      <c r="DB331" s="35">
        <v>177</v>
      </c>
      <c r="DC331">
        <v>6</v>
      </c>
      <c r="DD331">
        <v>9</v>
      </c>
      <c r="DE331" s="35">
        <f t="shared" si="218"/>
        <v>3</v>
      </c>
      <c r="DF331" s="36">
        <f t="shared" si="219"/>
        <v>1.9529837251285604</v>
      </c>
      <c r="DG331" s="37">
        <f t="shared" si="220"/>
        <v>2.9294755876928411</v>
      </c>
      <c r="DH331" s="37">
        <f t="shared" si="221"/>
        <v>0.97649186256428022</v>
      </c>
      <c r="DI331" s="2">
        <v>110.2</v>
      </c>
      <c r="DJ331">
        <v>0</v>
      </c>
      <c r="DK331">
        <v>0</v>
      </c>
      <c r="DL331">
        <v>-45</v>
      </c>
      <c r="DM331">
        <v>95</v>
      </c>
      <c r="DN331">
        <v>91</v>
      </c>
      <c r="DO331">
        <v>-1.7000000000000002</v>
      </c>
      <c r="DP331">
        <v>76</v>
      </c>
      <c r="DQ331">
        <v>75</v>
      </c>
      <c r="DR331">
        <v>-4.2</v>
      </c>
      <c r="DS331">
        <v>57</v>
      </c>
      <c r="DT331">
        <v>52</v>
      </c>
      <c r="DU331">
        <v>-2.5</v>
      </c>
      <c r="DV331" s="39">
        <v>0.2</v>
      </c>
      <c r="DW331" s="39">
        <v>0.2</v>
      </c>
      <c r="DX331" s="39">
        <v>-0.4</v>
      </c>
      <c r="DY331" s="39">
        <v>-0.5</v>
      </c>
      <c r="DZ331" s="39">
        <v>0.2</v>
      </c>
      <c r="EA331" s="39">
        <v>-0.5</v>
      </c>
    </row>
    <row r="332" spans="1:131" x14ac:dyDescent="0.2">
      <c r="A332" s="12" t="s">
        <v>800</v>
      </c>
      <c r="B332" s="12" t="s">
        <v>1663</v>
      </c>
      <c r="C332" t="s">
        <v>1662</v>
      </c>
      <c r="D332" t="s">
        <v>460</v>
      </c>
      <c r="E332" s="12" t="s">
        <v>170</v>
      </c>
      <c r="F332">
        <v>69</v>
      </c>
      <c r="G332">
        <v>5</v>
      </c>
      <c r="H332">
        <v>7</v>
      </c>
      <c r="I332" s="31">
        <f t="shared" si="185"/>
        <v>12</v>
      </c>
      <c r="J332">
        <v>3</v>
      </c>
      <c r="K332">
        <v>4</v>
      </c>
      <c r="L332" s="16">
        <f t="shared" si="186"/>
        <v>1.2645259491263217</v>
      </c>
      <c r="M332" s="15">
        <v>5</v>
      </c>
      <c r="N332" s="15">
        <v>3</v>
      </c>
      <c r="O332" s="15">
        <v>4</v>
      </c>
      <c r="P332">
        <v>42</v>
      </c>
      <c r="Q332">
        <v>12</v>
      </c>
      <c r="R332">
        <v>14</v>
      </c>
      <c r="S332" s="13">
        <f t="shared" si="187"/>
        <v>0.11904761904761904</v>
      </c>
      <c r="T332" s="13">
        <f t="shared" si="188"/>
        <v>7.3529411764705885E-2</v>
      </c>
      <c r="U332" s="2">
        <v>569.38333333330002</v>
      </c>
      <c r="V332" s="2">
        <v>8.25</v>
      </c>
      <c r="W332">
        <v>8.1999999999999993</v>
      </c>
      <c r="X332">
        <v>40.479999999999997</v>
      </c>
      <c r="Y332" s="32">
        <f t="shared" si="189"/>
        <v>0.1684470008216927</v>
      </c>
      <c r="Z332" s="15">
        <f t="shared" si="190"/>
        <v>44.294117647058826</v>
      </c>
      <c r="AA332">
        <v>21</v>
      </c>
      <c r="AB332">
        <v>64</v>
      </c>
      <c r="AC332">
        <v>64</v>
      </c>
      <c r="AD332" s="13">
        <f t="shared" si="191"/>
        <v>0.29411764705882354</v>
      </c>
      <c r="AE332" s="13">
        <f t="shared" si="192"/>
        <v>0.41176470588235292</v>
      </c>
      <c r="AF332" s="13">
        <f t="shared" si="193"/>
        <v>0.70588235294117641</v>
      </c>
      <c r="AG332">
        <v>239</v>
      </c>
      <c r="AH332">
        <v>192</v>
      </c>
      <c r="AI332" s="17">
        <f t="shared" si="194"/>
        <v>0.55452436194895594</v>
      </c>
      <c r="AJ332">
        <v>69</v>
      </c>
      <c r="AK332">
        <v>59</v>
      </c>
      <c r="AL332" s="32">
        <f t="shared" si="195"/>
        <v>0.22145328719723184</v>
      </c>
      <c r="AM332">
        <v>137</v>
      </c>
      <c r="AN332">
        <v>108</v>
      </c>
      <c r="AO332" s="33">
        <f t="shared" si="196"/>
        <v>0.42387543252595156</v>
      </c>
      <c r="AP332">
        <v>115</v>
      </c>
      <c r="AQ332">
        <v>90</v>
      </c>
      <c r="AR332" s="33">
        <f t="shared" si="197"/>
        <v>0.3546712802768166</v>
      </c>
      <c r="AS332" s="33">
        <f t="shared" si="198"/>
        <v>0.34316353887399464</v>
      </c>
      <c r="AT332">
        <v>1</v>
      </c>
      <c r="AU332">
        <v>192</v>
      </c>
      <c r="AV332">
        <v>202</v>
      </c>
      <c r="AW332">
        <v>180</v>
      </c>
      <c r="AX332" s="2">
        <v>27.1</v>
      </c>
      <c r="AY332" s="3">
        <v>14</v>
      </c>
      <c r="AZ332" s="2">
        <v>32.1</v>
      </c>
      <c r="BA332" s="2">
        <v>23.8</v>
      </c>
      <c r="BB332" s="21">
        <v>-0.63600000000000001</v>
      </c>
      <c r="BC332">
        <v>13</v>
      </c>
      <c r="BD332" s="21">
        <v>-0.92100000000000004</v>
      </c>
      <c r="BE332" s="2">
        <v>26.1</v>
      </c>
      <c r="BF332" s="2">
        <v>33.1</v>
      </c>
      <c r="BG332" s="2">
        <v>19.2</v>
      </c>
      <c r="BH332" s="21">
        <v>0.74</v>
      </c>
      <c r="BI332" s="21">
        <v>1.411</v>
      </c>
      <c r="BJ332" t="s">
        <v>831</v>
      </c>
      <c r="BK332" s="2">
        <v>55.6</v>
      </c>
      <c r="BL332" t="s">
        <v>2534</v>
      </c>
      <c r="BM332" s="2">
        <v>32.1</v>
      </c>
      <c r="BN332" t="s">
        <v>3399</v>
      </c>
      <c r="BO332" s="2">
        <v>20.9</v>
      </c>
      <c r="BP332" t="s">
        <v>3710</v>
      </c>
      <c r="BQ332" s="2">
        <v>38.1</v>
      </c>
      <c r="BR332" t="s">
        <v>3333</v>
      </c>
      <c r="BS332" s="2">
        <v>30.6</v>
      </c>
      <c r="BT332" s="32">
        <f t="shared" si="199"/>
        <v>6.7729083665338641E-2</v>
      </c>
      <c r="BU332" s="34">
        <f t="shared" si="200"/>
        <v>0.90421455938697315</v>
      </c>
      <c r="BV332" s="35">
        <f t="shared" si="201"/>
        <v>910.98746775350708</v>
      </c>
      <c r="BW332" s="32">
        <f t="shared" si="202"/>
        <v>-2.805635694768821E-2</v>
      </c>
      <c r="BX332" s="36">
        <f t="shared" si="203"/>
        <v>1.7918313570487483</v>
      </c>
      <c r="BY332" s="37">
        <f t="shared" si="204"/>
        <v>2.6350461133069829</v>
      </c>
      <c r="BZ332" s="37">
        <f t="shared" si="205"/>
        <v>26.455862977602109</v>
      </c>
      <c r="CA332" s="37">
        <f t="shared" si="206"/>
        <v>27.509881422924902</v>
      </c>
      <c r="CB332" s="37">
        <f t="shared" si="207"/>
        <v>49.749670619235843</v>
      </c>
      <c r="CC332" s="37">
        <f t="shared" si="208"/>
        <v>52.279314888010539</v>
      </c>
      <c r="CD332" s="38">
        <f t="shared" si="209"/>
        <v>-2.5296442687746961</v>
      </c>
      <c r="CE332" s="3">
        <v>17</v>
      </c>
      <c r="CF332" s="3">
        <v>25</v>
      </c>
      <c r="CG332" s="3">
        <v>234</v>
      </c>
      <c r="CH332" s="3">
        <v>236</v>
      </c>
      <c r="CI332" s="3">
        <v>99</v>
      </c>
      <c r="CJ332" s="3">
        <v>100</v>
      </c>
      <c r="CK332" s="3">
        <v>135</v>
      </c>
      <c r="CL332" s="3">
        <v>122</v>
      </c>
      <c r="CM332" s="20">
        <f t="shared" si="210"/>
        <v>-1.1875692017505664</v>
      </c>
      <c r="CN332" s="37">
        <f t="shared" si="211"/>
        <v>2.2340608351950508</v>
      </c>
      <c r="CO332" s="37">
        <f t="shared" si="212"/>
        <v>2.2985048977487539</v>
      </c>
      <c r="CP332" s="37">
        <f t="shared" si="213"/>
        <v>30.030933150025781</v>
      </c>
      <c r="CQ332" s="37">
        <f t="shared" si="214"/>
        <v>29.794638253995533</v>
      </c>
      <c r="CR332" s="37">
        <f t="shared" si="215"/>
        <v>57.118920776765769</v>
      </c>
      <c r="CS332" s="37">
        <f t="shared" si="216"/>
        <v>54.390788795325662</v>
      </c>
      <c r="CT332" s="22">
        <f t="shared" si="217"/>
        <v>-5.2577762502148033</v>
      </c>
      <c r="CU332" s="35">
        <v>104</v>
      </c>
      <c r="CV332" s="35">
        <v>107</v>
      </c>
      <c r="CW332" s="35">
        <v>1294</v>
      </c>
      <c r="CX332" s="35">
        <v>1280</v>
      </c>
      <c r="CY332" s="35">
        <v>549</v>
      </c>
      <c r="CZ332" s="35">
        <v>535</v>
      </c>
      <c r="DA332" s="35">
        <v>610</v>
      </c>
      <c r="DB332" s="35">
        <v>712</v>
      </c>
      <c r="DC332">
        <v>11</v>
      </c>
      <c r="DD332">
        <v>10</v>
      </c>
      <c r="DE332" s="35">
        <f t="shared" si="218"/>
        <v>-1</v>
      </c>
      <c r="DF332" s="36">
        <f t="shared" si="219"/>
        <v>1.1594202898550725</v>
      </c>
      <c r="DG332" s="37">
        <f t="shared" si="220"/>
        <v>1.0540184453227932</v>
      </c>
      <c r="DH332" s="37">
        <f t="shared" si="221"/>
        <v>-0.10540184453227933</v>
      </c>
      <c r="DI332" s="2">
        <v>359.4</v>
      </c>
      <c r="DJ332">
        <v>12</v>
      </c>
      <c r="DK332">
        <v>15</v>
      </c>
      <c r="DL332">
        <v>-7.7</v>
      </c>
      <c r="DM332">
        <v>308</v>
      </c>
      <c r="DN332">
        <v>318</v>
      </c>
      <c r="DO332">
        <v>-1.2</v>
      </c>
      <c r="DP332">
        <v>228</v>
      </c>
      <c r="DQ332">
        <v>225</v>
      </c>
      <c r="DR332">
        <v>0.1</v>
      </c>
      <c r="DS332">
        <v>158</v>
      </c>
      <c r="DT332">
        <v>166</v>
      </c>
      <c r="DU332">
        <v>-1.5</v>
      </c>
      <c r="DV332" s="39">
        <v>-3.7</v>
      </c>
      <c r="DW332" s="39">
        <v>-3.7</v>
      </c>
      <c r="DX332" s="39">
        <v>1.9</v>
      </c>
      <c r="DY332" s="39">
        <v>-1</v>
      </c>
      <c r="DZ332" s="39">
        <v>1.9</v>
      </c>
      <c r="EA332" s="39">
        <v>-0.8</v>
      </c>
    </row>
    <row r="333" spans="1:131" x14ac:dyDescent="0.2">
      <c r="A333" s="12" t="s">
        <v>609</v>
      </c>
      <c r="B333" s="12" t="s">
        <v>1667</v>
      </c>
      <c r="C333" t="s">
        <v>1666</v>
      </c>
      <c r="D333" t="s">
        <v>177</v>
      </c>
      <c r="E333" s="12" t="s">
        <v>178</v>
      </c>
      <c r="F333">
        <v>79</v>
      </c>
      <c r="G333">
        <v>5</v>
      </c>
      <c r="H333">
        <v>14</v>
      </c>
      <c r="I333" s="31">
        <f t="shared" si="185"/>
        <v>19</v>
      </c>
      <c r="J333">
        <v>10</v>
      </c>
      <c r="K333">
        <v>4</v>
      </c>
      <c r="L333" s="16">
        <f t="shared" si="186"/>
        <v>0.76016047832321854</v>
      </c>
      <c r="M333" s="15">
        <v>5</v>
      </c>
      <c r="N333" s="15">
        <v>10</v>
      </c>
      <c r="O333" s="15">
        <v>4</v>
      </c>
      <c r="P333">
        <v>130</v>
      </c>
      <c r="Q333">
        <v>46</v>
      </c>
      <c r="R333">
        <v>89</v>
      </c>
      <c r="S333" s="13">
        <f t="shared" si="187"/>
        <v>3.8461538461538464E-2</v>
      </c>
      <c r="T333" s="13">
        <f t="shared" si="188"/>
        <v>1.8867924528301886E-2</v>
      </c>
      <c r="U333" s="2">
        <v>1499.6833333333</v>
      </c>
      <c r="V333" s="2">
        <v>18.983333333299999</v>
      </c>
      <c r="W333">
        <v>18.04</v>
      </c>
      <c r="X333">
        <v>29.97</v>
      </c>
      <c r="Y333" s="32">
        <f t="shared" si="189"/>
        <v>0.37575505103103518</v>
      </c>
      <c r="Z333" s="15">
        <f t="shared" si="190"/>
        <v>113.03030303030303</v>
      </c>
      <c r="AA333">
        <v>102</v>
      </c>
      <c r="AB333">
        <v>73</v>
      </c>
      <c r="AC333">
        <v>112</v>
      </c>
      <c r="AD333" s="13">
        <f t="shared" si="191"/>
        <v>7.575757575757576E-2</v>
      </c>
      <c r="AE333" s="13">
        <f t="shared" si="192"/>
        <v>0.21212121212121213</v>
      </c>
      <c r="AF333" s="13">
        <f t="shared" si="193"/>
        <v>0.2878787878787879</v>
      </c>
      <c r="AI333" s="17" t="str">
        <f t="shared" si="194"/>
        <v xml:space="preserve"> </v>
      </c>
      <c r="AJ333">
        <v>189</v>
      </c>
      <c r="AK333">
        <v>201</v>
      </c>
      <c r="AL333" s="32">
        <f t="shared" si="195"/>
        <v>0.28888888888888886</v>
      </c>
      <c r="AM333">
        <v>253</v>
      </c>
      <c r="AN333">
        <v>219</v>
      </c>
      <c r="AO333" s="33">
        <f t="shared" si="196"/>
        <v>0.34962962962962962</v>
      </c>
      <c r="AP333">
        <v>274</v>
      </c>
      <c r="AQ333">
        <v>214</v>
      </c>
      <c r="AR333" s="33">
        <f t="shared" si="197"/>
        <v>0.36148148148148146</v>
      </c>
      <c r="AS333" s="33">
        <f t="shared" si="198"/>
        <v>0.45243619489559167</v>
      </c>
      <c r="AT333">
        <v>2</v>
      </c>
      <c r="AU333">
        <v>536</v>
      </c>
      <c r="AV333">
        <v>533</v>
      </c>
      <c r="AW333">
        <v>433</v>
      </c>
      <c r="AX333" s="2">
        <v>29.3</v>
      </c>
      <c r="AY333" s="3">
        <v>1</v>
      </c>
      <c r="AZ333" s="2">
        <v>33.4</v>
      </c>
      <c r="BA333" s="2">
        <v>26.5</v>
      </c>
      <c r="BB333" s="21">
        <v>1.123</v>
      </c>
      <c r="BC333">
        <v>2</v>
      </c>
      <c r="BD333" s="21">
        <v>0.82200000000000006</v>
      </c>
      <c r="BE333" s="2">
        <v>28.8</v>
      </c>
      <c r="BF333" s="2">
        <v>33.200000000000003</v>
      </c>
      <c r="BG333" s="2">
        <v>27.4</v>
      </c>
      <c r="BH333" s="21">
        <v>1.5470000000000002</v>
      </c>
      <c r="BI333" s="21">
        <v>3.1030000000000002</v>
      </c>
      <c r="BJ333" t="s">
        <v>1779</v>
      </c>
      <c r="BK333" s="2">
        <v>34.5</v>
      </c>
      <c r="BL333" t="s">
        <v>2004</v>
      </c>
      <c r="BM333" s="2">
        <v>32.5</v>
      </c>
      <c r="BN333" t="s">
        <v>3123</v>
      </c>
      <c r="BO333" s="2">
        <v>31.1</v>
      </c>
      <c r="BP333" t="s">
        <v>3410</v>
      </c>
      <c r="BQ333" s="2">
        <v>59.7</v>
      </c>
      <c r="BR333" t="s">
        <v>1432</v>
      </c>
      <c r="BS333" s="2">
        <v>18.399999999999999</v>
      </c>
      <c r="BT333" s="32">
        <f t="shared" si="199"/>
        <v>8.8471849865951746E-2</v>
      </c>
      <c r="BU333" s="34">
        <f t="shared" si="200"/>
        <v>0.92109038737446203</v>
      </c>
      <c r="BV333" s="35">
        <f t="shared" si="201"/>
        <v>929.93757236105716</v>
      </c>
      <c r="BW333" s="32">
        <f t="shared" si="202"/>
        <v>9.5622372404137734E-3</v>
      </c>
      <c r="BX333" s="36">
        <f t="shared" si="203"/>
        <v>2.6405574510220737</v>
      </c>
      <c r="BY333" s="37">
        <f t="shared" si="204"/>
        <v>2.2004645425183949</v>
      </c>
      <c r="BZ333" s="37">
        <f t="shared" si="205"/>
        <v>29.846300885794953</v>
      </c>
      <c r="CA333" s="37">
        <f t="shared" si="206"/>
        <v>27.885887020642205</v>
      </c>
      <c r="CB333" s="37">
        <f t="shared" si="207"/>
        <v>55.65174870260158</v>
      </c>
      <c r="CC333" s="37">
        <f t="shared" si="208"/>
        <v>52.771140574213867</v>
      </c>
      <c r="CD333" s="38">
        <f t="shared" si="209"/>
        <v>2.8806081283877134</v>
      </c>
      <c r="CE333" s="3">
        <v>66</v>
      </c>
      <c r="CF333" s="3">
        <v>55</v>
      </c>
      <c r="CG333" s="3">
        <v>680</v>
      </c>
      <c r="CH333" s="3">
        <v>642</v>
      </c>
      <c r="CI333" s="3">
        <v>295</v>
      </c>
      <c r="CJ333" s="3">
        <v>267</v>
      </c>
      <c r="CK333" s="3">
        <v>355</v>
      </c>
      <c r="CL333" s="3">
        <v>350</v>
      </c>
      <c r="CM333" s="20">
        <f t="shared" si="210"/>
        <v>1.6511394508935151</v>
      </c>
      <c r="CN333" s="37">
        <f t="shared" si="211"/>
        <v>1.8499512170398245</v>
      </c>
      <c r="CO333" s="37">
        <f t="shared" si="212"/>
        <v>2.5088379518759267</v>
      </c>
      <c r="CP333" s="37">
        <f t="shared" si="213"/>
        <v>29.345801497700233</v>
      </c>
      <c r="CQ333" s="37">
        <f t="shared" si="214"/>
        <v>29.016358130282178</v>
      </c>
      <c r="CR333" s="37">
        <f t="shared" si="215"/>
        <v>57.728614690640008</v>
      </c>
      <c r="CS333" s="37">
        <f t="shared" si="216"/>
        <v>56.030714258562362</v>
      </c>
      <c r="CT333" s="22">
        <f t="shared" si="217"/>
        <v>1.182707696310068</v>
      </c>
      <c r="CU333" s="35">
        <v>73</v>
      </c>
      <c r="CV333" s="35">
        <v>99</v>
      </c>
      <c r="CW333" s="35">
        <v>1085</v>
      </c>
      <c r="CX333" s="35">
        <v>1046</v>
      </c>
      <c r="CY333" s="35">
        <v>497</v>
      </c>
      <c r="CZ333" s="35">
        <v>446</v>
      </c>
      <c r="DA333" s="35">
        <v>620</v>
      </c>
      <c r="DB333" s="35">
        <v>623</v>
      </c>
      <c r="DC333">
        <v>11</v>
      </c>
      <c r="DD333">
        <v>20</v>
      </c>
      <c r="DE333" s="35">
        <f t="shared" si="218"/>
        <v>9</v>
      </c>
      <c r="DF333" s="36">
        <f t="shared" si="219"/>
        <v>0.44009290850367899</v>
      </c>
      <c r="DG333" s="37">
        <f t="shared" si="220"/>
        <v>0.80016892455214361</v>
      </c>
      <c r="DH333" s="37">
        <f t="shared" si="221"/>
        <v>0.36007601604846462</v>
      </c>
      <c r="DI333" s="2">
        <v>954.4</v>
      </c>
      <c r="DJ333">
        <v>44</v>
      </c>
      <c r="DK333">
        <v>31</v>
      </c>
      <c r="DL333">
        <v>13</v>
      </c>
      <c r="DM333">
        <v>906</v>
      </c>
      <c r="DN333">
        <v>820</v>
      </c>
      <c r="DO333">
        <v>0.9</v>
      </c>
      <c r="DP333">
        <v>665</v>
      </c>
      <c r="DQ333">
        <v>606</v>
      </c>
      <c r="DR333">
        <v>0.4</v>
      </c>
      <c r="DS333">
        <v>481</v>
      </c>
      <c r="DT333">
        <v>440</v>
      </c>
      <c r="DU333">
        <v>1.1000000000000001</v>
      </c>
      <c r="DV333" s="39">
        <v>2.9</v>
      </c>
      <c r="DW333" s="39">
        <v>2.9</v>
      </c>
      <c r="DX333" s="39">
        <v>0.30000000000000004</v>
      </c>
      <c r="DY333" s="39">
        <v>1.3</v>
      </c>
      <c r="DZ333" s="39">
        <v>-0.8</v>
      </c>
      <c r="EA333" s="39">
        <v>3.8</v>
      </c>
    </row>
    <row r="334" spans="1:131" x14ac:dyDescent="0.2">
      <c r="A334" s="12" t="s">
        <v>1670</v>
      </c>
      <c r="B334" s="12" t="s">
        <v>104</v>
      </c>
      <c r="C334" t="s">
        <v>1669</v>
      </c>
      <c r="D334" t="s">
        <v>338</v>
      </c>
      <c r="E334" s="12" t="s">
        <v>178</v>
      </c>
      <c r="F334">
        <v>64</v>
      </c>
      <c r="G334">
        <v>5</v>
      </c>
      <c r="H334">
        <v>14</v>
      </c>
      <c r="I334" s="31">
        <f t="shared" si="185"/>
        <v>19</v>
      </c>
      <c r="J334">
        <v>4</v>
      </c>
      <c r="K334">
        <v>10</v>
      </c>
      <c r="L334" s="16">
        <f t="shared" si="186"/>
        <v>1.0784561049444663</v>
      </c>
      <c r="M334" s="15">
        <v>5</v>
      </c>
      <c r="N334" s="15">
        <v>4</v>
      </c>
      <c r="O334" s="15">
        <v>8</v>
      </c>
      <c r="P334">
        <v>89</v>
      </c>
      <c r="Q334">
        <v>44</v>
      </c>
      <c r="R334">
        <v>51</v>
      </c>
      <c r="S334" s="13">
        <f t="shared" si="187"/>
        <v>5.6179775280898875E-2</v>
      </c>
      <c r="T334" s="13">
        <f t="shared" si="188"/>
        <v>2.717391304347826E-2</v>
      </c>
      <c r="U334" s="2">
        <v>1057.0666666667</v>
      </c>
      <c r="V334" s="2">
        <v>16.516666666700001</v>
      </c>
      <c r="W334">
        <v>16.010000000000002</v>
      </c>
      <c r="X334">
        <v>33.57</v>
      </c>
      <c r="Y334" s="32">
        <f t="shared" si="189"/>
        <v>0.32291246470350954</v>
      </c>
      <c r="Z334" s="15">
        <f t="shared" si="190"/>
        <v>46.75555555555556</v>
      </c>
      <c r="AA334">
        <v>48</v>
      </c>
      <c r="AB334">
        <v>69</v>
      </c>
      <c r="AC334">
        <v>97</v>
      </c>
      <c r="AD334" s="13">
        <f t="shared" si="191"/>
        <v>0.1111111111111111</v>
      </c>
      <c r="AE334" s="13">
        <f t="shared" si="192"/>
        <v>0.26666666666666666</v>
      </c>
      <c r="AF334" s="13">
        <f t="shared" si="193"/>
        <v>0.37777777777777777</v>
      </c>
      <c r="AI334" s="17" t="str">
        <f t="shared" si="194"/>
        <v xml:space="preserve"> </v>
      </c>
      <c r="AJ334">
        <v>150</v>
      </c>
      <c r="AK334">
        <v>153</v>
      </c>
      <c r="AL334" s="32">
        <f t="shared" si="195"/>
        <v>0.32827735644637052</v>
      </c>
      <c r="AM334">
        <v>148</v>
      </c>
      <c r="AN334">
        <v>130</v>
      </c>
      <c r="AO334" s="33">
        <f t="shared" si="196"/>
        <v>0.30119176598049835</v>
      </c>
      <c r="AP334">
        <v>187</v>
      </c>
      <c r="AQ334">
        <v>155</v>
      </c>
      <c r="AR334" s="33">
        <f t="shared" si="197"/>
        <v>0.37053087757313108</v>
      </c>
      <c r="AS334" s="33">
        <f t="shared" si="198"/>
        <v>0.52151462994836484</v>
      </c>
      <c r="AT334">
        <v>5</v>
      </c>
      <c r="AU334">
        <v>387</v>
      </c>
      <c r="AV334">
        <v>353</v>
      </c>
      <c r="AW334">
        <v>302</v>
      </c>
      <c r="AX334" s="2">
        <v>29.2</v>
      </c>
      <c r="AY334" s="3">
        <v>2</v>
      </c>
      <c r="AZ334" s="2">
        <v>33.4</v>
      </c>
      <c r="BA334" s="2">
        <v>26.4</v>
      </c>
      <c r="BB334" s="21">
        <v>0.83599999999999997</v>
      </c>
      <c r="BC334">
        <v>2</v>
      </c>
      <c r="BD334" s="21">
        <v>-5.6000000000000001E-2</v>
      </c>
      <c r="BE334" s="2">
        <v>29.1</v>
      </c>
      <c r="BF334" s="2">
        <v>38.1</v>
      </c>
      <c r="BG334" s="2">
        <v>26</v>
      </c>
      <c r="BH334" s="21">
        <v>1.746</v>
      </c>
      <c r="BI334" s="21">
        <v>9.2110000000000003</v>
      </c>
      <c r="BJ334" t="s">
        <v>2104</v>
      </c>
      <c r="BK334" s="2">
        <v>34.9</v>
      </c>
      <c r="BL334" t="s">
        <v>1854</v>
      </c>
      <c r="BM334" s="2">
        <v>34.5</v>
      </c>
      <c r="BN334" t="s">
        <v>2332</v>
      </c>
      <c r="BO334" s="2">
        <v>33.1</v>
      </c>
      <c r="BP334" t="s">
        <v>816</v>
      </c>
      <c r="BQ334" s="2">
        <v>65.7</v>
      </c>
      <c r="BR334" t="s">
        <v>3135</v>
      </c>
      <c r="BS334" s="2">
        <v>21.7</v>
      </c>
      <c r="BT334" s="32">
        <f t="shared" si="199"/>
        <v>8.5551330798479083E-2</v>
      </c>
      <c r="BU334" s="34">
        <f t="shared" si="200"/>
        <v>0.95188284518828448</v>
      </c>
      <c r="BV334" s="35">
        <f t="shared" si="201"/>
        <v>960.43797826813238</v>
      </c>
      <c r="BW334" s="32">
        <f t="shared" si="202"/>
        <v>3.743417598676356E-2</v>
      </c>
      <c r="BX334" s="36">
        <f t="shared" si="203"/>
        <v>2.5542381432844516</v>
      </c>
      <c r="BY334" s="37">
        <f t="shared" si="204"/>
        <v>1.3054994954564973</v>
      </c>
      <c r="BZ334" s="37">
        <f t="shared" si="205"/>
        <v>29.856205852613812</v>
      </c>
      <c r="CA334" s="37">
        <f t="shared" si="206"/>
        <v>27.131685166443727</v>
      </c>
      <c r="CB334" s="37">
        <f t="shared" si="207"/>
        <v>57.839303733485686</v>
      </c>
      <c r="CC334" s="37">
        <f t="shared" si="208"/>
        <v>46.146569122005758</v>
      </c>
      <c r="CD334" s="38">
        <f t="shared" si="209"/>
        <v>11.692734611479928</v>
      </c>
      <c r="CE334" s="3">
        <v>45</v>
      </c>
      <c r="CF334" s="3">
        <v>23</v>
      </c>
      <c r="CG334" s="3">
        <v>481</v>
      </c>
      <c r="CH334" s="3">
        <v>455</v>
      </c>
      <c r="CI334" s="3">
        <v>238</v>
      </c>
      <c r="CJ334" s="3">
        <v>159</v>
      </c>
      <c r="CK334" s="3">
        <v>176</v>
      </c>
      <c r="CL334" s="3">
        <v>255</v>
      </c>
      <c r="CM334" s="20">
        <f t="shared" si="210"/>
        <v>1.8193834927191723</v>
      </c>
      <c r="CN334" s="37">
        <f t="shared" si="211"/>
        <v>2.9881590705987486</v>
      </c>
      <c r="CO334" s="37">
        <f t="shared" si="212"/>
        <v>1.8710902591599643</v>
      </c>
      <c r="CP334" s="37">
        <f t="shared" si="213"/>
        <v>30.495978552278821</v>
      </c>
      <c r="CQ334" s="37">
        <f t="shared" si="214"/>
        <v>27.982573726541553</v>
      </c>
      <c r="CR334" s="37">
        <f t="shared" si="215"/>
        <v>57.473190348525463</v>
      </c>
      <c r="CS334" s="37">
        <f t="shared" si="216"/>
        <v>51.580652368185881</v>
      </c>
      <c r="CT334" s="22">
        <f t="shared" si="217"/>
        <v>5.800196631140345</v>
      </c>
      <c r="CU334" s="35">
        <v>107</v>
      </c>
      <c r="CV334" s="35">
        <v>67</v>
      </c>
      <c r="CW334" s="35">
        <v>985</v>
      </c>
      <c r="CX334" s="35">
        <v>935</v>
      </c>
      <c r="CY334" s="35">
        <v>415</v>
      </c>
      <c r="CZ334" s="35">
        <v>394</v>
      </c>
      <c r="DA334" s="35">
        <v>451</v>
      </c>
      <c r="DB334" s="35">
        <v>551</v>
      </c>
      <c r="DC334">
        <v>15</v>
      </c>
      <c r="DD334">
        <v>3</v>
      </c>
      <c r="DE334" s="35">
        <f t="shared" si="218"/>
        <v>-12</v>
      </c>
      <c r="DF334" s="36">
        <f t="shared" si="219"/>
        <v>0.85141271442815047</v>
      </c>
      <c r="DG334" s="37">
        <f t="shared" si="220"/>
        <v>0.17028254288563011</v>
      </c>
      <c r="DH334" s="37">
        <f t="shared" si="221"/>
        <v>-0.68113017154252042</v>
      </c>
      <c r="DI334" s="2">
        <v>617.1</v>
      </c>
      <c r="DJ334">
        <v>26</v>
      </c>
      <c r="DK334">
        <v>11</v>
      </c>
      <c r="DL334">
        <v>8.8000000000000007</v>
      </c>
      <c r="DM334">
        <v>616</v>
      </c>
      <c r="DN334">
        <v>501</v>
      </c>
      <c r="DO334">
        <v>0.9</v>
      </c>
      <c r="DP334">
        <v>458</v>
      </c>
      <c r="DQ334">
        <v>395</v>
      </c>
      <c r="DR334">
        <v>1</v>
      </c>
      <c r="DS334">
        <v>311</v>
      </c>
      <c r="DT334">
        <v>290</v>
      </c>
      <c r="DU334">
        <v>-0.2</v>
      </c>
      <c r="DV334" s="39">
        <v>3.4</v>
      </c>
      <c r="DW334" s="39">
        <v>3.4</v>
      </c>
      <c r="DX334" s="39">
        <v>0.2</v>
      </c>
      <c r="DY334" s="39">
        <v>-0.1</v>
      </c>
      <c r="DZ334" s="39">
        <v>-3.8</v>
      </c>
      <c r="EA334" s="39">
        <v>-0.30000000000000004</v>
      </c>
    </row>
    <row r="335" spans="1:131" x14ac:dyDescent="0.2">
      <c r="A335" s="12" t="s">
        <v>1674</v>
      </c>
      <c r="B335" s="12" t="s">
        <v>104</v>
      </c>
      <c r="C335" t="s">
        <v>1673</v>
      </c>
      <c r="D335" t="s">
        <v>610</v>
      </c>
      <c r="E335" s="12" t="s">
        <v>170</v>
      </c>
      <c r="F335">
        <v>11</v>
      </c>
      <c r="G335">
        <v>0</v>
      </c>
      <c r="H335">
        <v>0</v>
      </c>
      <c r="I335" s="31">
        <f t="shared" si="185"/>
        <v>0</v>
      </c>
      <c r="J335">
        <v>0</v>
      </c>
      <c r="K335">
        <v>0</v>
      </c>
      <c r="L335" s="16">
        <f t="shared" si="186"/>
        <v>0</v>
      </c>
      <c r="M335" s="15">
        <v>0</v>
      </c>
      <c r="N335" s="15">
        <v>0</v>
      </c>
      <c r="O335" s="15">
        <v>0</v>
      </c>
      <c r="P335">
        <v>12</v>
      </c>
      <c r="Q335">
        <v>7</v>
      </c>
      <c r="R335">
        <v>6</v>
      </c>
      <c r="S335" s="13">
        <f t="shared" si="187"/>
        <v>0</v>
      </c>
      <c r="T335" s="13">
        <f t="shared" si="188"/>
        <v>0</v>
      </c>
      <c r="U335" s="2">
        <v>111.9</v>
      </c>
      <c r="V335" s="2">
        <v>10.166666666699999</v>
      </c>
      <c r="W335">
        <v>10.17</v>
      </c>
      <c r="X335">
        <v>38.71</v>
      </c>
      <c r="Y335" s="32">
        <f t="shared" si="189"/>
        <v>0.20806055646481178</v>
      </c>
      <c r="Z335" s="15">
        <f t="shared" si="190"/>
        <v>0</v>
      </c>
      <c r="AA335">
        <v>3</v>
      </c>
      <c r="AB335">
        <v>24</v>
      </c>
      <c r="AC335">
        <v>17</v>
      </c>
      <c r="AD335" s="13">
        <f t="shared" si="191"/>
        <v>0</v>
      </c>
      <c r="AE335" s="13">
        <f t="shared" si="192"/>
        <v>0</v>
      </c>
      <c r="AF335" s="13">
        <f t="shared" si="193"/>
        <v>0</v>
      </c>
      <c r="AG335">
        <v>13</v>
      </c>
      <c r="AH335">
        <v>21</v>
      </c>
      <c r="AI335" s="17">
        <f t="shared" si="194"/>
        <v>0.38235294117647056</v>
      </c>
      <c r="AJ335">
        <v>18</v>
      </c>
      <c r="AK335">
        <v>21</v>
      </c>
      <c r="AL335" s="32">
        <f t="shared" si="195"/>
        <v>0.40625</v>
      </c>
      <c r="AM335">
        <v>13</v>
      </c>
      <c r="AN335">
        <v>10</v>
      </c>
      <c r="AO335" s="33">
        <f t="shared" si="196"/>
        <v>0.23958333333333334</v>
      </c>
      <c r="AP335">
        <v>13</v>
      </c>
      <c r="AQ335">
        <v>21</v>
      </c>
      <c r="AR335" s="33">
        <f t="shared" si="197"/>
        <v>0.35416666666666669</v>
      </c>
      <c r="AS335" s="33">
        <f t="shared" si="198"/>
        <v>0.62903225806451613</v>
      </c>
      <c r="AU335">
        <v>35</v>
      </c>
      <c r="AV335">
        <v>47</v>
      </c>
      <c r="AW335">
        <v>32</v>
      </c>
      <c r="AX335" s="2">
        <v>27.5</v>
      </c>
      <c r="AZ335" s="2">
        <v>32.700000000000003</v>
      </c>
      <c r="BA335" s="2">
        <v>24.1</v>
      </c>
      <c r="BB335" s="21">
        <v>0.56000000000000005</v>
      </c>
      <c r="BD335" s="21">
        <v>-0.92900000000000005</v>
      </c>
      <c r="BE335" s="2">
        <v>27.5</v>
      </c>
      <c r="BF335" s="2">
        <v>32.200000000000003</v>
      </c>
      <c r="BG335" s="2">
        <v>22.8</v>
      </c>
      <c r="BH335" s="21">
        <v>-0.79600000000000004</v>
      </c>
      <c r="BI335" s="21">
        <v>7.1159999999999997</v>
      </c>
      <c r="BJ335" t="s">
        <v>3455</v>
      </c>
      <c r="BK335" s="2">
        <v>29.6</v>
      </c>
      <c r="BL335" t="s">
        <v>1771</v>
      </c>
      <c r="BM335" s="2">
        <v>28.1</v>
      </c>
      <c r="BN335" t="s">
        <v>3173</v>
      </c>
      <c r="BO335" s="2">
        <v>23.5</v>
      </c>
      <c r="BP335" t="s">
        <v>1054</v>
      </c>
      <c r="BQ335" s="2">
        <v>38.200000000000003</v>
      </c>
      <c r="BR335" t="s">
        <v>3365</v>
      </c>
      <c r="BS335" s="2">
        <v>36.4</v>
      </c>
      <c r="BT335" s="32">
        <f t="shared" si="199"/>
        <v>2.2222222222222223E-2</v>
      </c>
      <c r="BU335" s="34">
        <f t="shared" si="200"/>
        <v>0.89830508474576276</v>
      </c>
      <c r="BV335" s="35">
        <f t="shared" si="201"/>
        <v>900.52730696798494</v>
      </c>
      <c r="BW335" s="32">
        <f t="shared" si="202"/>
        <v>-7.9472693032015013E-2</v>
      </c>
      <c r="BX335" s="36">
        <f t="shared" si="203"/>
        <v>0.53651266765844963</v>
      </c>
      <c r="BY335" s="37">
        <f t="shared" si="204"/>
        <v>3.2190760059506975</v>
      </c>
      <c r="BZ335" s="37">
        <f t="shared" si="205"/>
        <v>24.143070044630232</v>
      </c>
      <c r="CA335" s="37">
        <f t="shared" si="206"/>
        <v>31.654247391848525</v>
      </c>
      <c r="CB335" s="37">
        <f t="shared" si="207"/>
        <v>47.749627421602014</v>
      </c>
      <c r="CC335" s="37">
        <f t="shared" si="208"/>
        <v>52.57824143052806</v>
      </c>
      <c r="CD335" s="38">
        <f t="shared" si="209"/>
        <v>-4.8286140089260456</v>
      </c>
      <c r="CE335" s="3">
        <v>1</v>
      </c>
      <c r="CF335" s="3">
        <v>6</v>
      </c>
      <c r="CG335" s="3">
        <v>44</v>
      </c>
      <c r="CH335" s="3">
        <v>53</v>
      </c>
      <c r="CI335" s="3">
        <v>13</v>
      </c>
      <c r="CJ335" s="3">
        <v>15</v>
      </c>
      <c r="CK335" s="3">
        <v>24</v>
      </c>
      <c r="CL335" s="3">
        <v>31</v>
      </c>
      <c r="CM335" s="20">
        <f t="shared" si="210"/>
        <v>-16.060388202474435</v>
      </c>
      <c r="CN335" s="37">
        <f t="shared" si="211"/>
        <v>2.1136187501467791</v>
      </c>
      <c r="CO335" s="37">
        <f t="shared" si="212"/>
        <v>2.1136187501467791</v>
      </c>
      <c r="CP335" s="37">
        <f t="shared" si="213"/>
        <v>35.931518752495244</v>
      </c>
      <c r="CQ335" s="37">
        <f t="shared" si="214"/>
        <v>25.222517085084895</v>
      </c>
      <c r="CR335" s="37">
        <f t="shared" si="215"/>
        <v>65.522181254550148</v>
      </c>
      <c r="CS335" s="37">
        <f t="shared" si="216"/>
        <v>49.881402503463988</v>
      </c>
      <c r="CT335" s="22">
        <f t="shared" si="217"/>
        <v>-20.469392760012205</v>
      </c>
      <c r="CU335" s="35">
        <v>15</v>
      </c>
      <c r="CV335" s="35">
        <v>15</v>
      </c>
      <c r="CW335" s="35">
        <v>240</v>
      </c>
      <c r="CX335" s="35">
        <v>164</v>
      </c>
      <c r="CY335" s="35">
        <v>106</v>
      </c>
      <c r="CZ335" s="35">
        <v>84</v>
      </c>
      <c r="DA335" s="35">
        <v>91</v>
      </c>
      <c r="DB335" s="35">
        <v>104</v>
      </c>
      <c r="DC335">
        <v>1</v>
      </c>
      <c r="DD335">
        <v>1</v>
      </c>
      <c r="DE335" s="35">
        <f t="shared" si="218"/>
        <v>0</v>
      </c>
      <c r="DF335" s="36">
        <f t="shared" si="219"/>
        <v>0.53651266765844963</v>
      </c>
      <c r="DG335" s="37">
        <f t="shared" si="220"/>
        <v>0.53651266765844963</v>
      </c>
      <c r="DH335" s="37">
        <f t="shared" si="221"/>
        <v>0</v>
      </c>
      <c r="DI335" s="2">
        <v>71.2</v>
      </c>
      <c r="DJ335">
        <v>1</v>
      </c>
      <c r="DK335">
        <v>3</v>
      </c>
      <c r="DL335">
        <v>-8.3000000000000007</v>
      </c>
      <c r="DM335">
        <v>60</v>
      </c>
      <c r="DN335">
        <v>57</v>
      </c>
      <c r="DO335">
        <v>-5.2</v>
      </c>
      <c r="DP335">
        <v>43</v>
      </c>
      <c r="DQ335">
        <v>44</v>
      </c>
      <c r="DR335">
        <v>-7.6</v>
      </c>
      <c r="DS335">
        <v>35</v>
      </c>
      <c r="DT335">
        <v>36</v>
      </c>
      <c r="DU335">
        <v>-9.1</v>
      </c>
      <c r="DV335" s="39">
        <v>-1.6</v>
      </c>
      <c r="DW335" s="39">
        <v>-1.6</v>
      </c>
      <c r="DX335" s="39">
        <v>-0.30000000000000004</v>
      </c>
      <c r="DY335" s="39">
        <v>-0.2</v>
      </c>
      <c r="DZ335" s="39">
        <v>-0.7</v>
      </c>
      <c r="EA335" s="39">
        <v>-2.8</v>
      </c>
    </row>
    <row r="336" spans="1:131" x14ac:dyDescent="0.2">
      <c r="A336" s="12" t="s">
        <v>743</v>
      </c>
      <c r="B336" s="12" t="s">
        <v>104</v>
      </c>
      <c r="C336" t="s">
        <v>1677</v>
      </c>
      <c r="D336" t="s">
        <v>131</v>
      </c>
      <c r="E336" s="12" t="s">
        <v>156</v>
      </c>
      <c r="F336">
        <v>2</v>
      </c>
      <c r="G336">
        <v>0</v>
      </c>
      <c r="H336">
        <v>0</v>
      </c>
      <c r="I336" s="31">
        <f t="shared" si="185"/>
        <v>0</v>
      </c>
      <c r="J336">
        <v>0</v>
      </c>
      <c r="K336">
        <v>0</v>
      </c>
      <c r="L336" s="16">
        <f t="shared" si="186"/>
        <v>0</v>
      </c>
      <c r="M336" s="15">
        <v>0</v>
      </c>
      <c r="N336" s="15">
        <v>0</v>
      </c>
      <c r="O336" s="15">
        <v>0</v>
      </c>
      <c r="P336">
        <v>0</v>
      </c>
      <c r="Q336">
        <v>4</v>
      </c>
      <c r="R336">
        <v>0</v>
      </c>
      <c r="S336" s="13">
        <f t="shared" si="187"/>
        <v>0</v>
      </c>
      <c r="T336" s="13">
        <f t="shared" si="188"/>
        <v>0</v>
      </c>
      <c r="U336" s="2">
        <v>15.8</v>
      </c>
      <c r="V336" s="2">
        <v>7.9</v>
      </c>
      <c r="W336">
        <v>7.9</v>
      </c>
      <c r="X336">
        <v>38.770000000000003</v>
      </c>
      <c r="Y336" s="32">
        <f t="shared" si="189"/>
        <v>0.16927362331262052</v>
      </c>
      <c r="Z336" s="15">
        <f t="shared" si="190"/>
        <v>0</v>
      </c>
      <c r="AA336">
        <v>1</v>
      </c>
      <c r="AB336">
        <v>2</v>
      </c>
      <c r="AC336">
        <v>0</v>
      </c>
      <c r="AD336" s="13">
        <f t="shared" si="191"/>
        <v>0</v>
      </c>
      <c r="AE336" s="13">
        <f t="shared" si="192"/>
        <v>0</v>
      </c>
      <c r="AF336" s="13">
        <f t="shared" si="193"/>
        <v>0</v>
      </c>
      <c r="AG336">
        <v>0</v>
      </c>
      <c r="AH336">
        <v>0</v>
      </c>
      <c r="AI336" s="17" t="str">
        <f t="shared" si="194"/>
        <v xml:space="preserve"> </v>
      </c>
      <c r="AJ336">
        <v>1</v>
      </c>
      <c r="AK336">
        <v>1</v>
      </c>
      <c r="AL336" s="32">
        <f t="shared" si="195"/>
        <v>0.18181818181818182</v>
      </c>
      <c r="AM336">
        <v>3</v>
      </c>
      <c r="AN336">
        <v>3</v>
      </c>
      <c r="AO336" s="33">
        <f t="shared" si="196"/>
        <v>0.54545454545454541</v>
      </c>
      <c r="AP336">
        <v>2</v>
      </c>
      <c r="AQ336">
        <v>1</v>
      </c>
      <c r="AR336" s="33">
        <f t="shared" si="197"/>
        <v>0.27272727272727271</v>
      </c>
      <c r="AS336" s="33">
        <f t="shared" si="198"/>
        <v>0.25</v>
      </c>
      <c r="AU336">
        <v>3</v>
      </c>
      <c r="AV336">
        <v>5</v>
      </c>
      <c r="AW336">
        <v>5</v>
      </c>
      <c r="AX336" s="2">
        <v>27.4</v>
      </c>
      <c r="AZ336" s="2">
        <v>31.4</v>
      </c>
      <c r="BA336" s="2">
        <v>24.8</v>
      </c>
      <c r="BB336" s="21">
        <v>-1.2290000000000001</v>
      </c>
      <c r="BD336" s="21">
        <v>2.4369999999999998</v>
      </c>
      <c r="BE336" s="2">
        <v>28.2</v>
      </c>
      <c r="BF336" s="2">
        <v>31.6</v>
      </c>
      <c r="BG336" s="2">
        <v>24.9</v>
      </c>
      <c r="BH336" s="21">
        <v>-2.2989999999999999</v>
      </c>
      <c r="BI336" s="21">
        <v>-12.473000000000001</v>
      </c>
      <c r="BJ336" t="s">
        <v>1545</v>
      </c>
      <c r="BK336" s="2">
        <v>50.6</v>
      </c>
      <c r="BL336" t="s">
        <v>235</v>
      </c>
      <c r="BM336" s="2">
        <v>40.5</v>
      </c>
      <c r="BN336" t="s">
        <v>2643</v>
      </c>
      <c r="BO336" s="2">
        <v>22.1</v>
      </c>
      <c r="BP336" t="s">
        <v>1301</v>
      </c>
      <c r="BQ336" s="2">
        <v>45.8</v>
      </c>
      <c r="BR336" t="s">
        <v>3105</v>
      </c>
      <c r="BS336" s="2">
        <v>41.9</v>
      </c>
      <c r="BT336" s="32">
        <f t="shared" si="199"/>
        <v>0</v>
      </c>
      <c r="BU336" s="34">
        <f t="shared" si="200"/>
        <v>0.7142857142857143</v>
      </c>
      <c r="BV336" s="35">
        <f t="shared" si="201"/>
        <v>714.28571428571433</v>
      </c>
      <c r="BW336" s="32">
        <f t="shared" si="202"/>
        <v>-0.2857142857142857</v>
      </c>
      <c r="BX336" s="36">
        <f t="shared" si="203"/>
        <v>0</v>
      </c>
      <c r="BY336" s="37">
        <f t="shared" si="204"/>
        <v>7.5949367088607582</v>
      </c>
      <c r="BZ336" s="37">
        <f t="shared" si="205"/>
        <v>11.392405063291138</v>
      </c>
      <c r="CA336" s="37">
        <f t="shared" si="206"/>
        <v>26.582278481012658</v>
      </c>
      <c r="CB336" s="37">
        <f t="shared" si="207"/>
        <v>45.569620253164551</v>
      </c>
      <c r="CC336" s="37">
        <f t="shared" si="208"/>
        <v>60.759493670886066</v>
      </c>
      <c r="CD336" s="38">
        <f t="shared" si="209"/>
        <v>-15.189873417721515</v>
      </c>
      <c r="CE336" s="3">
        <v>0</v>
      </c>
      <c r="CF336" s="3">
        <v>2</v>
      </c>
      <c r="CG336" s="3">
        <v>3</v>
      </c>
      <c r="CH336" s="3">
        <v>5</v>
      </c>
      <c r="CI336" s="3">
        <v>5</v>
      </c>
      <c r="CJ336" s="3">
        <v>5</v>
      </c>
      <c r="CK336" s="3">
        <v>4</v>
      </c>
      <c r="CL336" s="3">
        <v>4</v>
      </c>
      <c r="CM336" s="20">
        <f t="shared" si="210"/>
        <v>5.6301265822784892</v>
      </c>
      <c r="CN336" s="37">
        <f t="shared" si="211"/>
        <v>2.3213825122517409</v>
      </c>
      <c r="CO336" s="37">
        <f t="shared" si="212"/>
        <v>3.0951766830023213</v>
      </c>
      <c r="CP336" s="37">
        <f t="shared" si="213"/>
        <v>17.023471756512766</v>
      </c>
      <c r="CQ336" s="37">
        <f t="shared" si="214"/>
        <v>26.309001805519731</v>
      </c>
      <c r="CR336" s="37">
        <f t="shared" si="215"/>
        <v>42.558679391281913</v>
      </c>
      <c r="CS336" s="37">
        <f t="shared" si="216"/>
        <v>48.749032757286557</v>
      </c>
      <c r="CT336" s="22">
        <f t="shared" si="217"/>
        <v>-8.9995200517168712</v>
      </c>
      <c r="CU336" s="35">
        <v>3</v>
      </c>
      <c r="CV336" s="35">
        <v>4</v>
      </c>
      <c r="CW336" s="35">
        <v>19</v>
      </c>
      <c r="CX336" s="35">
        <v>30</v>
      </c>
      <c r="CY336" s="35">
        <v>14</v>
      </c>
      <c r="CZ336" s="35">
        <v>11</v>
      </c>
      <c r="DA336" s="35">
        <v>18</v>
      </c>
      <c r="DB336" s="35">
        <v>19</v>
      </c>
      <c r="DC336">
        <v>0</v>
      </c>
      <c r="DD336">
        <v>1</v>
      </c>
      <c r="DE336" s="35">
        <f t="shared" si="218"/>
        <v>1</v>
      </c>
      <c r="DF336" s="36">
        <f t="shared" si="219"/>
        <v>0</v>
      </c>
      <c r="DG336" s="37">
        <f t="shared" si="220"/>
        <v>3.7974683544303791</v>
      </c>
      <c r="DH336" s="37">
        <f t="shared" si="221"/>
        <v>3.7974683544303791</v>
      </c>
      <c r="DI336" s="2">
        <v>1.6</v>
      </c>
      <c r="DJ336">
        <v>0</v>
      </c>
      <c r="DK336">
        <v>1</v>
      </c>
      <c r="DL336">
        <v>-33.299999999999997</v>
      </c>
      <c r="DM336">
        <v>2</v>
      </c>
      <c r="DN336">
        <v>4</v>
      </c>
      <c r="DO336">
        <v>-10.4</v>
      </c>
      <c r="DP336">
        <v>1</v>
      </c>
      <c r="DQ336">
        <v>2</v>
      </c>
      <c r="DR336">
        <v>8.3000000000000007</v>
      </c>
      <c r="DS336">
        <v>1</v>
      </c>
      <c r="DT336">
        <v>1</v>
      </c>
      <c r="DU336">
        <v>27.8</v>
      </c>
      <c r="DV336" s="39">
        <v>-0.1</v>
      </c>
      <c r="DW336" s="39">
        <v>-0.1</v>
      </c>
      <c r="DX336" s="39">
        <v>0.1</v>
      </c>
      <c r="DY336" s="39">
        <v>0</v>
      </c>
      <c r="DZ336" s="39">
        <v>0.1</v>
      </c>
      <c r="EA336" s="39">
        <v>0</v>
      </c>
    </row>
    <row r="337" spans="1:131" x14ac:dyDescent="0.2">
      <c r="A337" s="12" t="s">
        <v>1681</v>
      </c>
      <c r="B337" s="12" t="s">
        <v>1682</v>
      </c>
      <c r="C337" t="s">
        <v>1680</v>
      </c>
      <c r="D337" t="s">
        <v>300</v>
      </c>
      <c r="E337" s="12" t="s">
        <v>178</v>
      </c>
      <c r="F337">
        <v>69</v>
      </c>
      <c r="G337">
        <v>1</v>
      </c>
      <c r="H337">
        <v>14</v>
      </c>
      <c r="I337" s="31">
        <f t="shared" si="185"/>
        <v>15</v>
      </c>
      <c r="J337">
        <v>6</v>
      </c>
      <c r="K337">
        <v>6</v>
      </c>
      <c r="L337" s="16">
        <f t="shared" si="186"/>
        <v>0.63164543636172232</v>
      </c>
      <c r="M337" s="15">
        <v>1</v>
      </c>
      <c r="N337" s="15">
        <v>6</v>
      </c>
      <c r="O337" s="15">
        <v>8</v>
      </c>
      <c r="P337">
        <v>109</v>
      </c>
      <c r="Q337">
        <v>46</v>
      </c>
      <c r="R337">
        <v>99</v>
      </c>
      <c r="S337" s="13">
        <f t="shared" si="187"/>
        <v>9.1743119266055051E-3</v>
      </c>
      <c r="T337" s="13">
        <f t="shared" si="188"/>
        <v>3.937007874015748E-3</v>
      </c>
      <c r="U337" s="2">
        <v>1424.85</v>
      </c>
      <c r="V337" s="2">
        <v>20.65</v>
      </c>
      <c r="W337">
        <v>19.690000000000001</v>
      </c>
      <c r="X337">
        <v>28.91</v>
      </c>
      <c r="Y337" s="32">
        <f t="shared" si="189"/>
        <v>0.40514403292181073</v>
      </c>
      <c r="Z337" s="15">
        <f t="shared" si="190"/>
        <v>74.618181818181824</v>
      </c>
      <c r="AA337">
        <v>103</v>
      </c>
      <c r="AB337">
        <v>83</v>
      </c>
      <c r="AC337">
        <v>83</v>
      </c>
      <c r="AD337" s="13">
        <f t="shared" si="191"/>
        <v>1.8181818181818181E-2</v>
      </c>
      <c r="AE337" s="13">
        <f t="shared" si="192"/>
        <v>0.25454545454545452</v>
      </c>
      <c r="AF337" s="13">
        <f t="shared" si="193"/>
        <v>0.27272727272727271</v>
      </c>
      <c r="AI337" s="17" t="str">
        <f t="shared" si="194"/>
        <v xml:space="preserve"> </v>
      </c>
      <c r="AJ337">
        <v>192</v>
      </c>
      <c r="AK337">
        <v>235</v>
      </c>
      <c r="AL337" s="32">
        <f t="shared" si="195"/>
        <v>0.31190650109569029</v>
      </c>
      <c r="AM337">
        <v>223</v>
      </c>
      <c r="AN337">
        <v>211</v>
      </c>
      <c r="AO337" s="33">
        <f t="shared" si="196"/>
        <v>0.31701972242512783</v>
      </c>
      <c r="AP337">
        <v>236</v>
      </c>
      <c r="AQ337">
        <v>272</v>
      </c>
      <c r="AR337" s="33">
        <f t="shared" si="197"/>
        <v>0.37107377647918188</v>
      </c>
      <c r="AS337" s="33">
        <f t="shared" si="198"/>
        <v>0.49593495934959347</v>
      </c>
      <c r="AT337">
        <v>3</v>
      </c>
      <c r="AU337">
        <v>453</v>
      </c>
      <c r="AV337">
        <v>474</v>
      </c>
      <c r="AW337">
        <v>410</v>
      </c>
      <c r="AX337" s="2">
        <v>29.1</v>
      </c>
      <c r="AY337" s="3">
        <v>1</v>
      </c>
      <c r="AZ337" s="2">
        <v>33.299999999999997</v>
      </c>
      <c r="BA337" s="2">
        <v>26.2</v>
      </c>
      <c r="BB337" s="21">
        <v>0.92700000000000005</v>
      </c>
      <c r="BC337">
        <v>1</v>
      </c>
      <c r="BD337" s="21">
        <v>0.36099999999999999</v>
      </c>
      <c r="BE337" s="2">
        <v>28</v>
      </c>
      <c r="BF337" s="2">
        <v>35.299999999999997</v>
      </c>
      <c r="BG337" s="2">
        <v>25.5</v>
      </c>
      <c r="BH337" s="21">
        <v>0.40100000000000002</v>
      </c>
      <c r="BI337" s="21">
        <v>-0.67600000000000005</v>
      </c>
      <c r="BJ337" t="s">
        <v>2669</v>
      </c>
      <c r="BK337" s="2">
        <v>30.8</v>
      </c>
      <c r="BL337" t="s">
        <v>2623</v>
      </c>
      <c r="BM337" s="2">
        <v>28.5</v>
      </c>
      <c r="BN337" t="s">
        <v>299</v>
      </c>
      <c r="BO337" s="2">
        <v>27.6</v>
      </c>
      <c r="BP337" t="s">
        <v>2307</v>
      </c>
      <c r="BQ337" s="2">
        <v>41.4</v>
      </c>
      <c r="BR337" t="s">
        <v>1041</v>
      </c>
      <c r="BS337" s="2">
        <v>40.1</v>
      </c>
      <c r="BT337" s="32">
        <f t="shared" si="199"/>
        <v>8.0409356725146194E-2</v>
      </c>
      <c r="BU337" s="34">
        <f t="shared" si="200"/>
        <v>0.91911764705882348</v>
      </c>
      <c r="BV337" s="35">
        <f t="shared" si="201"/>
        <v>927.15858273133813</v>
      </c>
      <c r="BW337" s="32">
        <f t="shared" si="202"/>
        <v>-4.7299621603032194E-4</v>
      </c>
      <c r="BX337" s="36">
        <f t="shared" si="203"/>
        <v>2.3160332666596481</v>
      </c>
      <c r="BY337" s="37">
        <f t="shared" si="204"/>
        <v>2.3160332666596481</v>
      </c>
      <c r="BZ337" s="37">
        <f t="shared" si="205"/>
        <v>28.803031898094538</v>
      </c>
      <c r="CA337" s="37">
        <f t="shared" si="206"/>
        <v>28.634593115064746</v>
      </c>
      <c r="CB337" s="37">
        <f t="shared" si="207"/>
        <v>56.595431098010316</v>
      </c>
      <c r="CC337" s="37">
        <f t="shared" si="208"/>
        <v>56.132224444678386</v>
      </c>
      <c r="CD337" s="38">
        <f t="shared" si="209"/>
        <v>0.46320665333193034</v>
      </c>
      <c r="CE337" s="3">
        <v>55</v>
      </c>
      <c r="CF337" s="3">
        <v>55</v>
      </c>
      <c r="CG337" s="3">
        <v>629</v>
      </c>
      <c r="CH337" s="3">
        <v>625</v>
      </c>
      <c r="CI337" s="3">
        <v>285</v>
      </c>
      <c r="CJ337" s="3">
        <v>280</v>
      </c>
      <c r="CK337" s="3">
        <v>373</v>
      </c>
      <c r="CL337" s="3">
        <v>375</v>
      </c>
      <c r="CM337" s="20">
        <f t="shared" si="210"/>
        <v>1.5077676289416875</v>
      </c>
      <c r="CN337" s="37">
        <f t="shared" si="211"/>
        <v>2.1656414960973338</v>
      </c>
      <c r="CO337" s="37">
        <f t="shared" si="212"/>
        <v>2.8875219947964448</v>
      </c>
      <c r="CP337" s="37">
        <f t="shared" si="213"/>
        <v>29.958040696013114</v>
      </c>
      <c r="CQ337" s="37">
        <f t="shared" si="214"/>
        <v>29.777570571338337</v>
      </c>
      <c r="CR337" s="37">
        <f t="shared" si="215"/>
        <v>55.073466379919694</v>
      </c>
      <c r="CS337" s="37">
        <f t="shared" si="216"/>
        <v>57.269186230129485</v>
      </c>
      <c r="CT337" s="22">
        <f t="shared" si="217"/>
        <v>2.6589265035417213</v>
      </c>
      <c r="CU337" s="35">
        <v>72</v>
      </c>
      <c r="CV337" s="35">
        <v>96</v>
      </c>
      <c r="CW337" s="35">
        <v>924</v>
      </c>
      <c r="CX337" s="35">
        <v>894</v>
      </c>
      <c r="CY337" s="35">
        <v>356</v>
      </c>
      <c r="CZ337" s="35">
        <v>412</v>
      </c>
      <c r="DA337" s="35">
        <v>502</v>
      </c>
      <c r="DB337" s="35">
        <v>479</v>
      </c>
      <c r="DC337">
        <v>18</v>
      </c>
      <c r="DD337">
        <v>9</v>
      </c>
      <c r="DE337" s="35">
        <f t="shared" si="218"/>
        <v>-9</v>
      </c>
      <c r="DF337" s="36">
        <f t="shared" si="219"/>
        <v>0.75797452363406681</v>
      </c>
      <c r="DG337" s="37">
        <f t="shared" si="220"/>
        <v>0.37898726181703341</v>
      </c>
      <c r="DH337" s="37">
        <f t="shared" si="221"/>
        <v>-0.37898726181703341</v>
      </c>
      <c r="DI337" s="2">
        <v>850.2</v>
      </c>
      <c r="DJ337">
        <v>30</v>
      </c>
      <c r="DK337">
        <v>27</v>
      </c>
      <c r="DL337">
        <v>12.4</v>
      </c>
      <c r="DM337">
        <v>792</v>
      </c>
      <c r="DN337">
        <v>808</v>
      </c>
      <c r="DO337">
        <v>-0.1</v>
      </c>
      <c r="DP337">
        <v>571</v>
      </c>
      <c r="DQ337">
        <v>573</v>
      </c>
      <c r="DR337">
        <v>0</v>
      </c>
      <c r="DS337">
        <v>390</v>
      </c>
      <c r="DT337">
        <v>407</v>
      </c>
      <c r="DU337">
        <v>-1.1000000000000001</v>
      </c>
      <c r="DV337" s="39">
        <v>3.7</v>
      </c>
      <c r="DW337" s="39">
        <v>3.7</v>
      </c>
      <c r="DX337" s="39">
        <v>0.7</v>
      </c>
      <c r="DY337" s="39">
        <v>0.5</v>
      </c>
      <c r="DZ337" s="39">
        <v>-0.7</v>
      </c>
      <c r="EA337" s="39">
        <v>4.3</v>
      </c>
    </row>
    <row r="338" spans="1:131" x14ac:dyDescent="0.2">
      <c r="A338" s="12" t="s">
        <v>1686</v>
      </c>
      <c r="B338" s="12" t="s">
        <v>1687</v>
      </c>
      <c r="C338" t="s">
        <v>1685</v>
      </c>
      <c r="D338" t="s">
        <v>442</v>
      </c>
      <c r="E338" s="12" t="s">
        <v>170</v>
      </c>
      <c r="F338">
        <v>59</v>
      </c>
      <c r="G338">
        <v>3</v>
      </c>
      <c r="H338">
        <v>11</v>
      </c>
      <c r="I338" s="31">
        <f t="shared" si="185"/>
        <v>14</v>
      </c>
      <c r="J338">
        <v>4</v>
      </c>
      <c r="K338">
        <v>6</v>
      </c>
      <c r="L338" s="16">
        <f t="shared" si="186"/>
        <v>1.2871261843347914</v>
      </c>
      <c r="M338" s="15">
        <v>3</v>
      </c>
      <c r="N338" s="15">
        <v>4</v>
      </c>
      <c r="O338" s="15">
        <v>7</v>
      </c>
      <c r="P338">
        <v>44</v>
      </c>
      <c r="Q338">
        <v>10</v>
      </c>
      <c r="R338">
        <v>16</v>
      </c>
      <c r="S338" s="13">
        <f t="shared" si="187"/>
        <v>6.8181818181818177E-2</v>
      </c>
      <c r="T338" s="13">
        <f t="shared" si="188"/>
        <v>4.2857142857142858E-2</v>
      </c>
      <c r="U338" s="2">
        <v>652.61666666669998</v>
      </c>
      <c r="V338" s="2">
        <v>11.05</v>
      </c>
      <c r="W338">
        <v>11.01</v>
      </c>
      <c r="X338">
        <v>37.840000000000003</v>
      </c>
      <c r="Y338" s="32">
        <f t="shared" si="189"/>
        <v>0.22538382804503582</v>
      </c>
      <c r="Z338" s="15">
        <f t="shared" si="190"/>
        <v>68.2</v>
      </c>
      <c r="AA338">
        <v>31</v>
      </c>
      <c r="AB338">
        <v>32</v>
      </c>
      <c r="AC338">
        <v>64</v>
      </c>
      <c r="AD338" s="13">
        <f t="shared" si="191"/>
        <v>0.15</v>
      </c>
      <c r="AE338" s="13">
        <f t="shared" si="192"/>
        <v>0.55000000000000004</v>
      </c>
      <c r="AF338" s="13">
        <f t="shared" si="193"/>
        <v>0.70000000000000007</v>
      </c>
      <c r="AG338">
        <v>268</v>
      </c>
      <c r="AH338">
        <v>262</v>
      </c>
      <c r="AI338" s="17">
        <f t="shared" si="194"/>
        <v>0.50566037735849056</v>
      </c>
      <c r="AJ338">
        <v>130</v>
      </c>
      <c r="AK338">
        <v>110</v>
      </c>
      <c r="AL338" s="32">
        <f t="shared" si="195"/>
        <v>0.39473684210526316</v>
      </c>
      <c r="AM338">
        <v>69</v>
      </c>
      <c r="AN338">
        <v>83</v>
      </c>
      <c r="AO338" s="33">
        <f t="shared" si="196"/>
        <v>0.25</v>
      </c>
      <c r="AP338">
        <v>113</v>
      </c>
      <c r="AQ338">
        <v>103</v>
      </c>
      <c r="AR338" s="33">
        <f t="shared" si="197"/>
        <v>0.35526315789473684</v>
      </c>
      <c r="AS338" s="33">
        <f t="shared" si="198"/>
        <v>0.61224489795918369</v>
      </c>
      <c r="AT338">
        <v>5</v>
      </c>
      <c r="AU338">
        <v>236</v>
      </c>
      <c r="AV338">
        <v>219</v>
      </c>
      <c r="AW338">
        <v>189</v>
      </c>
      <c r="AX338" s="2">
        <v>28</v>
      </c>
      <c r="AY338" s="3">
        <v>10</v>
      </c>
      <c r="AZ338" s="2">
        <v>32.299999999999997</v>
      </c>
      <c r="BA338" s="2">
        <v>25.1</v>
      </c>
      <c r="BB338" s="21">
        <v>0.13</v>
      </c>
      <c r="BC338">
        <v>9</v>
      </c>
      <c r="BD338" s="21">
        <v>0.318</v>
      </c>
      <c r="BE338" s="2">
        <v>30</v>
      </c>
      <c r="BF338" s="2">
        <v>32.700000000000003</v>
      </c>
      <c r="BG338" s="2">
        <v>27.2</v>
      </c>
      <c r="BH338" s="21">
        <v>1.2749999999999999</v>
      </c>
      <c r="BI338" s="21">
        <v>12.577</v>
      </c>
      <c r="BJ338" t="s">
        <v>1969</v>
      </c>
      <c r="BK338" s="2">
        <v>51.8</v>
      </c>
      <c r="BL338" t="s">
        <v>3562</v>
      </c>
      <c r="BM338" s="2">
        <v>37.1</v>
      </c>
      <c r="BN338" t="s">
        <v>3160</v>
      </c>
      <c r="BO338" s="2">
        <v>35.5</v>
      </c>
      <c r="BP338" t="s">
        <v>263</v>
      </c>
      <c r="BQ338" s="2">
        <v>36.6</v>
      </c>
      <c r="BR338" t="s">
        <v>3121</v>
      </c>
      <c r="BS338" s="2">
        <v>36.299999999999997</v>
      </c>
      <c r="BT338" s="32">
        <f t="shared" si="199"/>
        <v>5.865102639296188E-2</v>
      </c>
      <c r="BU338" s="34">
        <f t="shared" si="200"/>
        <v>0.92198581560283688</v>
      </c>
      <c r="BV338" s="35">
        <f t="shared" si="201"/>
        <v>927.85091824213305</v>
      </c>
      <c r="BW338" s="32">
        <f t="shared" si="202"/>
        <v>-1.9363158004201242E-2</v>
      </c>
      <c r="BX338" s="36">
        <f t="shared" si="203"/>
        <v>1.8406319503029371</v>
      </c>
      <c r="BY338" s="37">
        <f t="shared" si="204"/>
        <v>2.0246951453332307</v>
      </c>
      <c r="BZ338" s="37">
        <f t="shared" si="205"/>
        <v>31.382774752665078</v>
      </c>
      <c r="CA338" s="37">
        <f t="shared" si="206"/>
        <v>25.952910499271415</v>
      </c>
      <c r="CB338" s="37">
        <f t="shared" si="207"/>
        <v>54.390674131451796</v>
      </c>
      <c r="CC338" s="37">
        <f t="shared" si="208"/>
        <v>50.249252243270185</v>
      </c>
      <c r="CD338" s="38">
        <f t="shared" si="209"/>
        <v>4.1414218881816112</v>
      </c>
      <c r="CE338" s="3">
        <v>20</v>
      </c>
      <c r="CF338" s="3">
        <v>22</v>
      </c>
      <c r="CG338" s="3">
        <v>321</v>
      </c>
      <c r="CH338" s="3">
        <v>260</v>
      </c>
      <c r="CI338" s="3">
        <v>101</v>
      </c>
      <c r="CJ338" s="3">
        <v>110</v>
      </c>
      <c r="CK338" s="3">
        <v>154</v>
      </c>
      <c r="CL338" s="3">
        <v>149</v>
      </c>
      <c r="CM338" s="20">
        <f t="shared" si="210"/>
        <v>-10.901455662838798</v>
      </c>
      <c r="CN338" s="37">
        <f t="shared" si="211"/>
        <v>2.8756226036478298</v>
      </c>
      <c r="CO338" s="37">
        <f t="shared" si="212"/>
        <v>2.096248253126455</v>
      </c>
      <c r="CP338" s="37">
        <f t="shared" si="213"/>
        <v>33.163722363564688</v>
      </c>
      <c r="CQ338" s="37">
        <f t="shared" si="214"/>
        <v>25.584978679184431</v>
      </c>
      <c r="CR338" s="37">
        <f t="shared" si="215"/>
        <v>60.038699967750013</v>
      </c>
      <c r="CS338" s="37">
        <f t="shared" si="216"/>
        <v>46.601211165657354</v>
      </c>
      <c r="CT338" s="22">
        <f t="shared" si="217"/>
        <v>-9.2960669139110479</v>
      </c>
      <c r="CU338" s="35">
        <v>107</v>
      </c>
      <c r="CV338" s="35">
        <v>78</v>
      </c>
      <c r="CW338" s="35">
        <v>1127</v>
      </c>
      <c r="CX338" s="35">
        <v>874</v>
      </c>
      <c r="CY338" s="35">
        <v>420</v>
      </c>
      <c r="CZ338" s="35">
        <v>324</v>
      </c>
      <c r="DA338" s="35">
        <v>458</v>
      </c>
      <c r="DB338" s="35">
        <v>580</v>
      </c>
      <c r="DC338">
        <v>7</v>
      </c>
      <c r="DD338">
        <v>4</v>
      </c>
      <c r="DE338" s="35">
        <f t="shared" si="218"/>
        <v>-3</v>
      </c>
      <c r="DF338" s="36">
        <f t="shared" si="219"/>
        <v>0.64422118260602801</v>
      </c>
      <c r="DG338" s="37">
        <f t="shared" si="220"/>
        <v>0.36812639006058745</v>
      </c>
      <c r="DH338" s="37">
        <f t="shared" si="221"/>
        <v>-0.27609479254544056</v>
      </c>
      <c r="DI338" s="2">
        <v>406.1</v>
      </c>
      <c r="DJ338">
        <v>10</v>
      </c>
      <c r="DK338">
        <v>13</v>
      </c>
      <c r="DL338">
        <v>-18.8</v>
      </c>
      <c r="DM338">
        <v>361</v>
      </c>
      <c r="DN338">
        <v>327</v>
      </c>
      <c r="DO338">
        <v>-3.5</v>
      </c>
      <c r="DP338">
        <v>266</v>
      </c>
      <c r="DQ338">
        <v>234</v>
      </c>
      <c r="DR338">
        <v>-2.8</v>
      </c>
      <c r="DS338">
        <v>208</v>
      </c>
      <c r="DT338">
        <v>169</v>
      </c>
      <c r="DU338">
        <v>-0.8</v>
      </c>
      <c r="DV338" s="39">
        <v>2.2999999999999998</v>
      </c>
      <c r="DW338" s="39">
        <v>2.2999999999999998</v>
      </c>
      <c r="DX338" s="39">
        <v>-1</v>
      </c>
      <c r="DY338" s="39">
        <v>-0.30000000000000004</v>
      </c>
      <c r="DZ338" s="39">
        <v>-3.6</v>
      </c>
      <c r="EA338" s="39">
        <v>-2.7</v>
      </c>
    </row>
    <row r="339" spans="1:131" x14ac:dyDescent="0.2">
      <c r="A339" s="12" t="s">
        <v>1533</v>
      </c>
      <c r="B339" s="12" t="s">
        <v>1691</v>
      </c>
      <c r="C339" t="s">
        <v>1690</v>
      </c>
      <c r="D339" t="s">
        <v>610</v>
      </c>
      <c r="E339" s="12" t="s">
        <v>178</v>
      </c>
      <c r="F339">
        <v>56</v>
      </c>
      <c r="G339">
        <v>3</v>
      </c>
      <c r="H339">
        <v>8</v>
      </c>
      <c r="I339" s="31">
        <f t="shared" si="185"/>
        <v>11</v>
      </c>
      <c r="J339">
        <v>3</v>
      </c>
      <c r="K339">
        <v>5</v>
      </c>
      <c r="L339" s="16">
        <f t="shared" si="186"/>
        <v>0.7481438098657025</v>
      </c>
      <c r="M339" s="15">
        <v>3</v>
      </c>
      <c r="N339" s="15">
        <v>3</v>
      </c>
      <c r="O339" s="15">
        <v>4</v>
      </c>
      <c r="P339">
        <v>51</v>
      </c>
      <c r="Q339">
        <v>26</v>
      </c>
      <c r="R339">
        <v>26</v>
      </c>
      <c r="S339" s="13">
        <f t="shared" si="187"/>
        <v>5.8823529411764705E-2</v>
      </c>
      <c r="T339" s="13">
        <f t="shared" si="188"/>
        <v>2.9126213592233011E-2</v>
      </c>
      <c r="U339" s="2">
        <v>882.18333333329997</v>
      </c>
      <c r="V339" s="2">
        <v>15.75</v>
      </c>
      <c r="W339">
        <v>15.22</v>
      </c>
      <c r="X339">
        <v>33.03</v>
      </c>
      <c r="Y339" s="32">
        <f t="shared" si="189"/>
        <v>0.31544041450777205</v>
      </c>
      <c r="Z339" s="15">
        <f t="shared" si="190"/>
        <v>34.31707317073171</v>
      </c>
      <c r="AA339">
        <v>61</v>
      </c>
      <c r="AB339">
        <v>26</v>
      </c>
      <c r="AC339">
        <v>75</v>
      </c>
      <c r="AD339" s="13">
        <f t="shared" si="191"/>
        <v>7.3170731707317069E-2</v>
      </c>
      <c r="AE339" s="13">
        <f t="shared" si="192"/>
        <v>0.17073170731707318</v>
      </c>
      <c r="AF339" s="13">
        <f t="shared" si="193"/>
        <v>0.24390243902439024</v>
      </c>
      <c r="AI339" s="17" t="str">
        <f t="shared" si="194"/>
        <v xml:space="preserve"> </v>
      </c>
      <c r="AJ339">
        <v>123</v>
      </c>
      <c r="AK339">
        <v>142</v>
      </c>
      <c r="AL339" s="32">
        <f t="shared" si="195"/>
        <v>0.31286894923258557</v>
      </c>
      <c r="AM339">
        <v>142</v>
      </c>
      <c r="AN339">
        <v>136</v>
      </c>
      <c r="AO339" s="33">
        <f t="shared" si="196"/>
        <v>0.32821723730814639</v>
      </c>
      <c r="AP339">
        <v>158</v>
      </c>
      <c r="AQ339">
        <v>146</v>
      </c>
      <c r="AR339" s="33">
        <f t="shared" si="197"/>
        <v>0.35891381345926798</v>
      </c>
      <c r="AS339" s="33">
        <f t="shared" si="198"/>
        <v>0.48802946593001839</v>
      </c>
      <c r="AT339">
        <v>3</v>
      </c>
      <c r="AU339">
        <v>323</v>
      </c>
      <c r="AV339">
        <v>348</v>
      </c>
      <c r="AW339">
        <v>302</v>
      </c>
      <c r="AX339" s="2">
        <v>28.1</v>
      </c>
      <c r="AY339" s="3">
        <v>7</v>
      </c>
      <c r="AZ339" s="2">
        <v>32.700000000000003</v>
      </c>
      <c r="BA339" s="2">
        <v>25.1</v>
      </c>
      <c r="BB339" s="21">
        <v>0.16200000000000001</v>
      </c>
      <c r="BC339">
        <v>6</v>
      </c>
      <c r="BD339" s="21">
        <v>-3.9E-2</v>
      </c>
      <c r="BE339" s="2">
        <v>27</v>
      </c>
      <c r="BF339" s="2">
        <v>32.700000000000003</v>
      </c>
      <c r="BG339" s="2">
        <v>25</v>
      </c>
      <c r="BH339" s="21">
        <v>0.58199999999999996</v>
      </c>
      <c r="BI339" s="21">
        <v>8.2949999999999999</v>
      </c>
      <c r="BJ339" t="s">
        <v>2774</v>
      </c>
      <c r="BK339" s="2">
        <v>28.7</v>
      </c>
      <c r="BL339" t="s">
        <v>3455</v>
      </c>
      <c r="BM339" s="2">
        <v>27.8</v>
      </c>
      <c r="BN339" t="s">
        <v>3687</v>
      </c>
      <c r="BO339" s="2">
        <v>27.1</v>
      </c>
      <c r="BP339" t="s">
        <v>1054</v>
      </c>
      <c r="BQ339" s="2">
        <v>47.5</v>
      </c>
      <c r="BR339" t="s">
        <v>606</v>
      </c>
      <c r="BS339" s="2">
        <v>21</v>
      </c>
      <c r="BT339" s="32">
        <f t="shared" si="199"/>
        <v>8.7420042643923238E-2</v>
      </c>
      <c r="BU339" s="34">
        <f t="shared" si="200"/>
        <v>0.89819004524886881</v>
      </c>
      <c r="BV339" s="35">
        <f t="shared" si="201"/>
        <v>906.93204951326118</v>
      </c>
      <c r="BW339" s="32">
        <f t="shared" si="202"/>
        <v>-1.4389912107207956E-2</v>
      </c>
      <c r="BX339" s="36">
        <f t="shared" si="203"/>
        <v>2.7891156462585034</v>
      </c>
      <c r="BY339" s="37">
        <f t="shared" si="204"/>
        <v>3.0612244897959187</v>
      </c>
      <c r="BZ339" s="37">
        <f t="shared" si="205"/>
        <v>31.904761904761905</v>
      </c>
      <c r="CA339" s="37">
        <f t="shared" si="206"/>
        <v>30.068027210884352</v>
      </c>
      <c r="CB339" s="37">
        <f t="shared" si="207"/>
        <v>56.598639455782312</v>
      </c>
      <c r="CC339" s="37">
        <f t="shared" si="208"/>
        <v>56.666666666666664</v>
      </c>
      <c r="CD339" s="38">
        <f t="shared" si="209"/>
        <v>-6.8027210884352485E-2</v>
      </c>
      <c r="CE339" s="3">
        <v>41</v>
      </c>
      <c r="CF339" s="3">
        <v>45</v>
      </c>
      <c r="CG339" s="3">
        <v>428</v>
      </c>
      <c r="CH339" s="3">
        <v>397</v>
      </c>
      <c r="CI339" s="3">
        <v>173</v>
      </c>
      <c r="CJ339" s="3">
        <v>172</v>
      </c>
      <c r="CK339" s="3">
        <v>219</v>
      </c>
      <c r="CL339" s="3">
        <v>190</v>
      </c>
      <c r="CM339" s="20">
        <f t="shared" si="210"/>
        <v>-8.2047343932047934</v>
      </c>
      <c r="CN339" s="37">
        <f t="shared" si="211"/>
        <v>2.8869858570131046</v>
      </c>
      <c r="CO339" s="37">
        <f t="shared" si="212"/>
        <v>1.8165304268846503</v>
      </c>
      <c r="CP339" s="37">
        <f t="shared" si="213"/>
        <v>33.573374854028806</v>
      </c>
      <c r="CQ339" s="37">
        <f t="shared" si="214"/>
        <v>26.209939016478526</v>
      </c>
      <c r="CR339" s="37">
        <f t="shared" si="215"/>
        <v>66.173608407940833</v>
      </c>
      <c r="CS339" s="37">
        <f t="shared" si="216"/>
        <v>52.711820422992083</v>
      </c>
      <c r="CT339" s="22">
        <f t="shared" si="217"/>
        <v>-13.529815195833102</v>
      </c>
      <c r="CU339" s="35">
        <v>89</v>
      </c>
      <c r="CV339" s="35">
        <v>56</v>
      </c>
      <c r="CW339" s="35">
        <v>946</v>
      </c>
      <c r="CX339" s="35">
        <v>752</v>
      </c>
      <c r="CY339" s="35">
        <v>459</v>
      </c>
      <c r="CZ339" s="35">
        <v>345</v>
      </c>
      <c r="DA339" s="35">
        <v>472</v>
      </c>
      <c r="DB339" s="35">
        <v>546</v>
      </c>
      <c r="DC339">
        <v>14</v>
      </c>
      <c r="DD339">
        <v>4</v>
      </c>
      <c r="DE339" s="35">
        <f t="shared" si="218"/>
        <v>-10</v>
      </c>
      <c r="DF339" s="36">
        <f t="shared" si="219"/>
        <v>0.95238095238095233</v>
      </c>
      <c r="DG339" s="37">
        <f t="shared" si="220"/>
        <v>0.27210884353741499</v>
      </c>
      <c r="DH339" s="37">
        <f t="shared" si="221"/>
        <v>-0.68027210884353739</v>
      </c>
      <c r="DI339" s="2">
        <v>515</v>
      </c>
      <c r="DJ339">
        <v>26</v>
      </c>
      <c r="DK339">
        <v>26</v>
      </c>
      <c r="DL339">
        <v>-13.3</v>
      </c>
      <c r="DM339">
        <v>488</v>
      </c>
      <c r="DN339">
        <v>495</v>
      </c>
      <c r="DO339">
        <v>-5.7</v>
      </c>
      <c r="DP339">
        <v>375</v>
      </c>
      <c r="DQ339">
        <v>370</v>
      </c>
      <c r="DR339">
        <v>-6.1</v>
      </c>
      <c r="DS339">
        <v>271</v>
      </c>
      <c r="DT339">
        <v>270</v>
      </c>
      <c r="DU339">
        <v>-7</v>
      </c>
      <c r="DV339" s="39">
        <v>1.6</v>
      </c>
      <c r="DW339" s="39">
        <v>1.6</v>
      </c>
      <c r="DX339" s="39">
        <v>0</v>
      </c>
      <c r="DY339" s="39">
        <v>-1.3</v>
      </c>
      <c r="DZ339" s="39">
        <v>-5.8</v>
      </c>
      <c r="EA339" s="39">
        <v>-5.4</v>
      </c>
    </row>
    <row r="340" spans="1:131" x14ac:dyDescent="0.2">
      <c r="A340" s="12" t="s">
        <v>819</v>
      </c>
      <c r="B340" s="12" t="s">
        <v>1695</v>
      </c>
      <c r="C340" t="s">
        <v>1694</v>
      </c>
      <c r="D340" t="s">
        <v>155</v>
      </c>
      <c r="E340" s="12" t="s">
        <v>229</v>
      </c>
      <c r="F340">
        <v>11</v>
      </c>
      <c r="G340">
        <v>0</v>
      </c>
      <c r="H340">
        <v>2</v>
      </c>
      <c r="I340" s="31">
        <f t="shared" si="185"/>
        <v>2</v>
      </c>
      <c r="J340">
        <v>0</v>
      </c>
      <c r="K340">
        <v>2</v>
      </c>
      <c r="L340" s="16">
        <f t="shared" si="186"/>
        <v>1.5322409023189902</v>
      </c>
      <c r="M340" s="15">
        <v>0</v>
      </c>
      <c r="N340" s="15">
        <v>0</v>
      </c>
      <c r="O340" s="15">
        <v>2</v>
      </c>
      <c r="P340">
        <v>10</v>
      </c>
      <c r="Q340">
        <v>0</v>
      </c>
      <c r="R340">
        <v>3</v>
      </c>
      <c r="S340" s="13">
        <f t="shared" si="187"/>
        <v>0</v>
      </c>
      <c r="T340" s="13">
        <f t="shared" si="188"/>
        <v>0</v>
      </c>
      <c r="U340" s="2">
        <v>78.316666666700002</v>
      </c>
      <c r="V340" s="2">
        <v>7.1166666666999996</v>
      </c>
      <c r="W340">
        <v>7.1</v>
      </c>
      <c r="X340">
        <v>42.12</v>
      </c>
      <c r="Y340" s="32">
        <f t="shared" si="189"/>
        <v>0.14425030475416498</v>
      </c>
      <c r="Z340" s="15">
        <f t="shared" si="190"/>
        <v>0</v>
      </c>
      <c r="AA340">
        <v>1</v>
      </c>
      <c r="AB340">
        <v>13</v>
      </c>
      <c r="AC340">
        <v>3</v>
      </c>
      <c r="AD340" s="13">
        <f t="shared" si="191"/>
        <v>0</v>
      </c>
      <c r="AE340" s="13">
        <f t="shared" si="192"/>
        <v>0.66666666666666663</v>
      </c>
      <c r="AF340" s="13">
        <f t="shared" si="193"/>
        <v>0.66666666666666663</v>
      </c>
      <c r="AG340">
        <v>1</v>
      </c>
      <c r="AH340">
        <v>0</v>
      </c>
      <c r="AI340" s="17">
        <f t="shared" si="194"/>
        <v>1</v>
      </c>
      <c r="AJ340">
        <v>13</v>
      </c>
      <c r="AK340">
        <v>15</v>
      </c>
      <c r="AL340" s="32">
        <f t="shared" si="195"/>
        <v>0.44444444444444442</v>
      </c>
      <c r="AM340">
        <v>4</v>
      </c>
      <c r="AN340">
        <v>9</v>
      </c>
      <c r="AO340" s="33">
        <f t="shared" si="196"/>
        <v>0.20634920634920634</v>
      </c>
      <c r="AP340">
        <v>12</v>
      </c>
      <c r="AQ340">
        <v>10</v>
      </c>
      <c r="AR340" s="33">
        <f t="shared" si="197"/>
        <v>0.34920634920634919</v>
      </c>
      <c r="AS340" s="33">
        <f t="shared" si="198"/>
        <v>0.68292682926829273</v>
      </c>
      <c r="AU340">
        <v>30</v>
      </c>
      <c r="AV340">
        <v>24</v>
      </c>
      <c r="AW340">
        <v>21</v>
      </c>
      <c r="AX340" s="2">
        <v>26.3</v>
      </c>
      <c r="AZ340" s="2">
        <v>31.8</v>
      </c>
      <c r="BA340" s="2">
        <v>22.4</v>
      </c>
      <c r="BB340" s="21">
        <v>-0.252</v>
      </c>
      <c r="BD340" s="21">
        <v>2.3730000000000002</v>
      </c>
      <c r="BE340" s="2">
        <v>24.1</v>
      </c>
      <c r="BF340" s="2">
        <v>32.5</v>
      </c>
      <c r="BG340" s="2">
        <v>15.6</v>
      </c>
      <c r="BH340" s="21">
        <v>-8.1159999999999997</v>
      </c>
      <c r="BI340" s="21">
        <v>-12.806000000000001</v>
      </c>
      <c r="BJ340" t="s">
        <v>2049</v>
      </c>
      <c r="BK340" s="2">
        <v>73.2</v>
      </c>
      <c r="BL340" t="s">
        <v>3637</v>
      </c>
      <c r="BM340" s="2">
        <v>46</v>
      </c>
      <c r="BN340" t="s">
        <v>2400</v>
      </c>
      <c r="BO340" s="2">
        <v>36.299999999999997</v>
      </c>
      <c r="BP340" t="s">
        <v>3213</v>
      </c>
      <c r="BQ340" s="2">
        <v>42.8</v>
      </c>
      <c r="BR340" t="s">
        <v>3023</v>
      </c>
      <c r="BS340" s="2">
        <v>41</v>
      </c>
      <c r="BT340" s="32">
        <f t="shared" si="199"/>
        <v>8.3333333333333329E-2</v>
      </c>
      <c r="BU340" s="34">
        <f t="shared" si="200"/>
        <v>0.87179487179487181</v>
      </c>
      <c r="BV340" s="35">
        <f t="shared" si="201"/>
        <v>880.1282051282052</v>
      </c>
      <c r="BW340" s="32">
        <f t="shared" si="202"/>
        <v>-4.4871794871794865E-2</v>
      </c>
      <c r="BX340" s="36">
        <f t="shared" si="203"/>
        <v>2.2993400042472669</v>
      </c>
      <c r="BY340" s="37">
        <f t="shared" si="204"/>
        <v>3.8322333404121127</v>
      </c>
      <c r="BZ340" s="37">
        <f t="shared" si="205"/>
        <v>27.592080050967208</v>
      </c>
      <c r="CA340" s="37">
        <f t="shared" si="206"/>
        <v>29.891420055214475</v>
      </c>
      <c r="CB340" s="37">
        <f t="shared" si="207"/>
        <v>45.22035341686292</v>
      </c>
      <c r="CC340" s="37">
        <f t="shared" si="208"/>
        <v>55.184160101934417</v>
      </c>
      <c r="CD340" s="38">
        <f t="shared" si="209"/>
        <v>-9.9638066850714964</v>
      </c>
      <c r="CE340" s="3">
        <v>3</v>
      </c>
      <c r="CF340" s="3">
        <v>5</v>
      </c>
      <c r="CG340" s="3">
        <v>33</v>
      </c>
      <c r="CH340" s="3">
        <v>34</v>
      </c>
      <c r="CI340" s="3">
        <v>8</v>
      </c>
      <c r="CJ340" s="3">
        <v>10</v>
      </c>
      <c r="CK340" s="3">
        <v>23</v>
      </c>
      <c r="CL340" s="3">
        <v>15</v>
      </c>
      <c r="CM340" s="20">
        <f t="shared" si="210"/>
        <v>0.73494941248948109</v>
      </c>
      <c r="CN340" s="37">
        <f t="shared" si="211"/>
        <v>2.2015022015022017</v>
      </c>
      <c r="CO340" s="37">
        <f t="shared" si="212"/>
        <v>1.6835016835016836</v>
      </c>
      <c r="CP340" s="37">
        <f t="shared" si="213"/>
        <v>22.921522921522921</v>
      </c>
      <c r="CQ340" s="37">
        <f t="shared" si="214"/>
        <v>25.382025382025382</v>
      </c>
      <c r="CR340" s="37">
        <f t="shared" si="215"/>
        <v>48.562548562548564</v>
      </c>
      <c r="CS340" s="37">
        <f t="shared" si="216"/>
        <v>54.908054908054908</v>
      </c>
      <c r="CT340" s="22">
        <f t="shared" si="217"/>
        <v>-3.6183003395651525</v>
      </c>
      <c r="CU340" s="35">
        <v>17</v>
      </c>
      <c r="CV340" s="35">
        <v>13</v>
      </c>
      <c r="CW340" s="35">
        <v>160</v>
      </c>
      <c r="CX340" s="35">
        <v>183</v>
      </c>
      <c r="CY340" s="35">
        <v>88</v>
      </c>
      <c r="CZ340" s="35">
        <v>95</v>
      </c>
      <c r="DA340" s="35">
        <v>133</v>
      </c>
      <c r="DB340" s="35">
        <v>110</v>
      </c>
      <c r="DC340">
        <v>1</v>
      </c>
      <c r="DD340">
        <v>1</v>
      </c>
      <c r="DE340" s="35">
        <f t="shared" si="218"/>
        <v>0</v>
      </c>
      <c r="DF340" s="36">
        <f t="shared" si="219"/>
        <v>0.76644666808242246</v>
      </c>
      <c r="DG340" s="37">
        <f t="shared" si="220"/>
        <v>0.76644666808242246</v>
      </c>
      <c r="DH340" s="37">
        <f t="shared" si="221"/>
        <v>0</v>
      </c>
      <c r="DI340" s="2">
        <v>45.3</v>
      </c>
      <c r="DJ340">
        <v>2</v>
      </c>
      <c r="DK340">
        <v>5</v>
      </c>
      <c r="DL340">
        <v>-24.4</v>
      </c>
      <c r="DM340">
        <v>38</v>
      </c>
      <c r="DN340">
        <v>48</v>
      </c>
      <c r="DO340">
        <v>-5.5</v>
      </c>
      <c r="DP340">
        <v>26</v>
      </c>
      <c r="DQ340">
        <v>32</v>
      </c>
      <c r="DR340">
        <v>-6.4</v>
      </c>
      <c r="DS340">
        <v>20</v>
      </c>
      <c r="DT340">
        <v>22</v>
      </c>
      <c r="DU340">
        <v>-2.1</v>
      </c>
      <c r="DV340" s="39">
        <v>-1</v>
      </c>
      <c r="DW340" s="39">
        <v>-1</v>
      </c>
      <c r="DX340" s="39">
        <v>-0.30000000000000004</v>
      </c>
      <c r="DY340" s="39">
        <v>0</v>
      </c>
      <c r="DZ340" s="39">
        <v>0.60000000000000009</v>
      </c>
      <c r="EA340" s="39">
        <v>-0.7</v>
      </c>
    </row>
    <row r="341" spans="1:131" x14ac:dyDescent="0.2">
      <c r="A341" s="12" t="s">
        <v>1699</v>
      </c>
      <c r="B341" s="12" t="s">
        <v>1700</v>
      </c>
      <c r="C341" t="s">
        <v>1698</v>
      </c>
      <c r="D341" t="s">
        <v>177</v>
      </c>
      <c r="E341" s="12" t="s">
        <v>148</v>
      </c>
      <c r="F341">
        <v>71</v>
      </c>
      <c r="G341">
        <v>10</v>
      </c>
      <c r="H341">
        <v>8</v>
      </c>
      <c r="I341" s="31">
        <f t="shared" si="185"/>
        <v>18</v>
      </c>
      <c r="J341">
        <v>5</v>
      </c>
      <c r="K341">
        <v>3</v>
      </c>
      <c r="L341" s="16">
        <f t="shared" si="186"/>
        <v>1.0863733905579762</v>
      </c>
      <c r="M341" s="15">
        <v>10</v>
      </c>
      <c r="N341" s="15">
        <v>5</v>
      </c>
      <c r="O341" s="15">
        <v>3</v>
      </c>
      <c r="P341">
        <v>97</v>
      </c>
      <c r="Q341">
        <v>42</v>
      </c>
      <c r="R341">
        <v>44</v>
      </c>
      <c r="S341" s="13">
        <f t="shared" si="187"/>
        <v>0.10309278350515463</v>
      </c>
      <c r="T341" s="13">
        <f t="shared" si="188"/>
        <v>5.4644808743169397E-2</v>
      </c>
      <c r="U341" s="2">
        <v>994.13333333330002</v>
      </c>
      <c r="V341" s="2">
        <v>14</v>
      </c>
      <c r="W341">
        <v>13.7</v>
      </c>
      <c r="X341">
        <v>34.39</v>
      </c>
      <c r="Y341" s="32">
        <f t="shared" si="189"/>
        <v>0.28488251195674774</v>
      </c>
      <c r="Z341" s="15">
        <f t="shared" si="190"/>
        <v>79</v>
      </c>
      <c r="AA341">
        <v>20</v>
      </c>
      <c r="AB341">
        <v>92</v>
      </c>
      <c r="AC341">
        <v>67</v>
      </c>
      <c r="AD341" s="13">
        <f t="shared" si="191"/>
        <v>0.33333333333333331</v>
      </c>
      <c r="AE341" s="13">
        <f t="shared" si="192"/>
        <v>0.26666666666666666</v>
      </c>
      <c r="AF341" s="13">
        <f t="shared" si="193"/>
        <v>0.6</v>
      </c>
      <c r="AG341">
        <v>8</v>
      </c>
      <c r="AH341">
        <v>15</v>
      </c>
      <c r="AI341" s="17">
        <f t="shared" si="194"/>
        <v>0.34782608695652173</v>
      </c>
      <c r="AJ341">
        <v>149</v>
      </c>
      <c r="AK341">
        <v>140</v>
      </c>
      <c r="AL341" s="32">
        <f t="shared" si="195"/>
        <v>0.30230125523012552</v>
      </c>
      <c r="AM341">
        <v>171</v>
      </c>
      <c r="AN341">
        <v>159</v>
      </c>
      <c r="AO341" s="33">
        <f t="shared" si="196"/>
        <v>0.34518828451882844</v>
      </c>
      <c r="AP341">
        <v>180</v>
      </c>
      <c r="AQ341">
        <v>157</v>
      </c>
      <c r="AR341" s="33">
        <f t="shared" si="197"/>
        <v>0.35251046025104604</v>
      </c>
      <c r="AS341" s="33">
        <f t="shared" si="198"/>
        <v>0.46688206785137321</v>
      </c>
      <c r="AT341">
        <v>9</v>
      </c>
      <c r="AU341">
        <v>344</v>
      </c>
      <c r="AV341">
        <v>395</v>
      </c>
      <c r="AW341">
        <v>305</v>
      </c>
      <c r="AX341" s="2">
        <v>28.8</v>
      </c>
      <c r="AY341" s="3">
        <v>6</v>
      </c>
      <c r="AZ341" s="2">
        <v>33.1</v>
      </c>
      <c r="BA341" s="2">
        <v>25.9</v>
      </c>
      <c r="BB341" s="21">
        <v>0.78600000000000003</v>
      </c>
      <c r="BC341">
        <v>6</v>
      </c>
      <c r="BD341" s="21">
        <v>4.0000000000000001E-3</v>
      </c>
      <c r="BE341" s="2">
        <v>31.2</v>
      </c>
      <c r="BF341" s="2">
        <v>33.9</v>
      </c>
      <c r="BG341" s="2">
        <v>28.6</v>
      </c>
      <c r="BH341" s="21">
        <v>0.59599999999999997</v>
      </c>
      <c r="BI341" s="21">
        <v>2.778</v>
      </c>
      <c r="BJ341" t="s">
        <v>1779</v>
      </c>
      <c r="BK341" s="2">
        <v>40.799999999999997</v>
      </c>
      <c r="BL341" t="s">
        <v>2004</v>
      </c>
      <c r="BM341" s="2">
        <v>29.2</v>
      </c>
      <c r="BN341" t="s">
        <v>3123</v>
      </c>
      <c r="BO341" s="2">
        <v>27.3</v>
      </c>
      <c r="BP341" t="s">
        <v>1667</v>
      </c>
      <c r="BQ341" s="2">
        <v>39.5</v>
      </c>
      <c r="BR341" t="s">
        <v>448</v>
      </c>
      <c r="BS341" s="2">
        <v>34.700000000000003</v>
      </c>
      <c r="BT341" s="32">
        <f t="shared" si="199"/>
        <v>6.3291139240506333E-2</v>
      </c>
      <c r="BU341" s="34">
        <f t="shared" si="200"/>
        <v>0.91285403050108938</v>
      </c>
      <c r="BV341" s="35">
        <f t="shared" si="201"/>
        <v>919.18314442513997</v>
      </c>
      <c r="BW341" s="32">
        <f t="shared" si="202"/>
        <v>-2.3854830258404291E-2</v>
      </c>
      <c r="BX341" s="36">
        <f t="shared" si="203"/>
        <v>1.8108651911468814</v>
      </c>
      <c r="BY341" s="37">
        <f t="shared" si="204"/>
        <v>2.4144869215291749</v>
      </c>
      <c r="BZ341" s="37">
        <f t="shared" si="205"/>
        <v>28.611670020120727</v>
      </c>
      <c r="CA341" s="37">
        <f t="shared" si="206"/>
        <v>27.706237424547286</v>
      </c>
      <c r="CB341" s="37">
        <f t="shared" si="207"/>
        <v>56.800804828973845</v>
      </c>
      <c r="CC341" s="37">
        <f t="shared" si="208"/>
        <v>53.239436619718312</v>
      </c>
      <c r="CD341" s="38">
        <f t="shared" si="209"/>
        <v>3.5613682092555337</v>
      </c>
      <c r="CE341" s="3">
        <v>30</v>
      </c>
      <c r="CF341" s="3">
        <v>40</v>
      </c>
      <c r="CG341" s="3">
        <v>444</v>
      </c>
      <c r="CH341" s="3">
        <v>419</v>
      </c>
      <c r="CI341" s="3">
        <v>197</v>
      </c>
      <c r="CJ341" s="3">
        <v>181</v>
      </c>
      <c r="CK341" s="3">
        <v>242</v>
      </c>
      <c r="CL341" s="3">
        <v>270</v>
      </c>
      <c r="CM341" s="20">
        <f t="shared" si="210"/>
        <v>1.4921985808225759</v>
      </c>
      <c r="CN341" s="37">
        <f t="shared" si="211"/>
        <v>2.2115829609819428</v>
      </c>
      <c r="CO341" s="37">
        <f t="shared" si="212"/>
        <v>2.4573144010910477</v>
      </c>
      <c r="CP341" s="37">
        <f t="shared" si="213"/>
        <v>30.102101413365332</v>
      </c>
      <c r="CQ341" s="37">
        <f t="shared" si="214"/>
        <v>29.659784821168945</v>
      </c>
      <c r="CR341" s="37">
        <f t="shared" si="215"/>
        <v>58.115485585803278</v>
      </c>
      <c r="CS341" s="37">
        <f t="shared" si="216"/>
        <v>55.977622056854067</v>
      </c>
      <c r="CT341" s="22">
        <f t="shared" si="217"/>
        <v>1.4235046803063227</v>
      </c>
      <c r="CU341" s="35">
        <v>90</v>
      </c>
      <c r="CV341" s="35">
        <v>100</v>
      </c>
      <c r="CW341" s="35">
        <v>1135</v>
      </c>
      <c r="CX341" s="35">
        <v>1107</v>
      </c>
      <c r="CY341" s="35">
        <v>513</v>
      </c>
      <c r="CZ341" s="35">
        <v>452</v>
      </c>
      <c r="DA341" s="35">
        <v>619</v>
      </c>
      <c r="DB341" s="35">
        <v>627</v>
      </c>
      <c r="DC341">
        <v>14</v>
      </c>
      <c r="DD341">
        <v>10</v>
      </c>
      <c r="DE341" s="35">
        <f t="shared" si="218"/>
        <v>-4</v>
      </c>
      <c r="DF341" s="36">
        <f t="shared" si="219"/>
        <v>0.84507042253521125</v>
      </c>
      <c r="DG341" s="37">
        <f t="shared" si="220"/>
        <v>0.60362173038229372</v>
      </c>
      <c r="DH341" s="37">
        <f t="shared" si="221"/>
        <v>-0.24144869215291753</v>
      </c>
      <c r="DI341" s="2">
        <v>641.79999999999995</v>
      </c>
      <c r="DJ341">
        <v>21</v>
      </c>
      <c r="DK341">
        <v>24</v>
      </c>
      <c r="DL341">
        <v>-4.7</v>
      </c>
      <c r="DM341">
        <v>646</v>
      </c>
      <c r="DN341">
        <v>538</v>
      </c>
      <c r="DO341">
        <v>3.3</v>
      </c>
      <c r="DP341">
        <v>461</v>
      </c>
      <c r="DQ341">
        <v>393</v>
      </c>
      <c r="DR341">
        <v>2.6</v>
      </c>
      <c r="DS341">
        <v>322</v>
      </c>
      <c r="DT341">
        <v>287</v>
      </c>
      <c r="DU341">
        <v>2.2999999999999998</v>
      </c>
      <c r="DV341" s="39">
        <v>-3.9</v>
      </c>
      <c r="DW341" s="39">
        <v>-3.9</v>
      </c>
      <c r="DX341" s="39">
        <v>0</v>
      </c>
      <c r="DY341" s="39">
        <v>0.30000000000000004</v>
      </c>
      <c r="DZ341" s="39">
        <v>-0.30000000000000004</v>
      </c>
      <c r="EA341" s="39">
        <v>-3.8</v>
      </c>
    </row>
    <row r="342" spans="1:131" x14ac:dyDescent="0.2">
      <c r="A342" s="12" t="s">
        <v>1247</v>
      </c>
      <c r="B342" s="12" t="s">
        <v>1704</v>
      </c>
      <c r="C342" t="s">
        <v>1703</v>
      </c>
      <c r="D342" t="s">
        <v>460</v>
      </c>
      <c r="E342" s="12" t="s">
        <v>170</v>
      </c>
      <c r="F342">
        <v>65</v>
      </c>
      <c r="G342">
        <v>10</v>
      </c>
      <c r="H342">
        <v>17</v>
      </c>
      <c r="I342" s="31">
        <f t="shared" si="185"/>
        <v>27</v>
      </c>
      <c r="J342">
        <v>10</v>
      </c>
      <c r="K342">
        <v>6</v>
      </c>
      <c r="L342" s="16">
        <f t="shared" si="186"/>
        <v>1.6972829503386988</v>
      </c>
      <c r="M342" s="15">
        <v>10</v>
      </c>
      <c r="N342" s="15">
        <v>10</v>
      </c>
      <c r="O342" s="15">
        <v>6</v>
      </c>
      <c r="P342">
        <v>129</v>
      </c>
      <c r="Q342">
        <v>32</v>
      </c>
      <c r="R342">
        <v>29</v>
      </c>
      <c r="S342" s="13">
        <f t="shared" si="187"/>
        <v>7.7519379844961239E-2</v>
      </c>
      <c r="T342" s="13">
        <f t="shared" si="188"/>
        <v>5.2631578947368418E-2</v>
      </c>
      <c r="U342" s="2">
        <v>954.46666666670001</v>
      </c>
      <c r="V342" s="2">
        <v>14.6833333333</v>
      </c>
      <c r="W342">
        <v>14.02</v>
      </c>
      <c r="X342">
        <v>33.94</v>
      </c>
      <c r="Y342" s="32">
        <f t="shared" si="189"/>
        <v>0.29232693911593</v>
      </c>
      <c r="Z342" s="15">
        <f t="shared" si="190"/>
        <v>141.11111111111111</v>
      </c>
      <c r="AA342">
        <v>28</v>
      </c>
      <c r="AB342">
        <v>179</v>
      </c>
      <c r="AC342">
        <v>90</v>
      </c>
      <c r="AD342" s="13">
        <f t="shared" si="191"/>
        <v>0.27777777777777779</v>
      </c>
      <c r="AE342" s="13">
        <f t="shared" si="192"/>
        <v>0.44444444444444442</v>
      </c>
      <c r="AF342" s="13">
        <f t="shared" si="193"/>
        <v>0.72222222222222221</v>
      </c>
      <c r="AG342">
        <v>464</v>
      </c>
      <c r="AH342">
        <v>391</v>
      </c>
      <c r="AI342" s="17">
        <f t="shared" si="194"/>
        <v>0.54269005847953211</v>
      </c>
      <c r="AJ342">
        <v>130</v>
      </c>
      <c r="AK342">
        <v>125</v>
      </c>
      <c r="AL342" s="32">
        <f t="shared" si="195"/>
        <v>0.28977272727272729</v>
      </c>
      <c r="AM342">
        <v>133</v>
      </c>
      <c r="AN342">
        <v>120</v>
      </c>
      <c r="AO342" s="33">
        <f t="shared" si="196"/>
        <v>0.28749999999999998</v>
      </c>
      <c r="AP342">
        <v>206</v>
      </c>
      <c r="AQ342">
        <v>166</v>
      </c>
      <c r="AR342" s="33">
        <f t="shared" si="197"/>
        <v>0.42272727272727273</v>
      </c>
      <c r="AS342" s="33">
        <f t="shared" si="198"/>
        <v>0.50196850393700787</v>
      </c>
      <c r="AT342">
        <v>7</v>
      </c>
      <c r="AU342">
        <v>336</v>
      </c>
      <c r="AV342">
        <v>328</v>
      </c>
      <c r="AW342">
        <v>325</v>
      </c>
      <c r="AX342" s="2">
        <v>29.4</v>
      </c>
      <c r="AY342" s="3">
        <v>3</v>
      </c>
      <c r="AZ342" s="2">
        <v>33.6</v>
      </c>
      <c r="BA342" s="2">
        <v>26.6</v>
      </c>
      <c r="BB342" s="21">
        <v>0.87</v>
      </c>
      <c r="BC342">
        <v>4</v>
      </c>
      <c r="BD342" s="21">
        <v>0.38700000000000001</v>
      </c>
      <c r="BE342" s="2">
        <v>30.2</v>
      </c>
      <c r="BF342" s="2">
        <v>34.1</v>
      </c>
      <c r="BG342" s="2">
        <v>26.2</v>
      </c>
      <c r="BH342" s="21">
        <v>0.111</v>
      </c>
      <c r="BI342" s="21">
        <v>1.274</v>
      </c>
      <c r="BJ342" t="s">
        <v>3599</v>
      </c>
      <c r="BK342" s="2">
        <v>87.2</v>
      </c>
      <c r="BL342" t="s">
        <v>1997</v>
      </c>
      <c r="BM342" s="2">
        <v>29.4</v>
      </c>
      <c r="BN342" t="s">
        <v>2091</v>
      </c>
      <c r="BO342" s="2">
        <v>22.9</v>
      </c>
      <c r="BP342" t="s">
        <v>1196</v>
      </c>
      <c r="BQ342" s="2">
        <v>39.5</v>
      </c>
      <c r="BR342" t="s">
        <v>3710</v>
      </c>
      <c r="BS342" s="2">
        <v>36.9</v>
      </c>
      <c r="BT342" s="32">
        <f t="shared" si="199"/>
        <v>7.0866141732283464E-2</v>
      </c>
      <c r="BU342" s="34">
        <f t="shared" si="200"/>
        <v>0.91129032258064513</v>
      </c>
      <c r="BV342" s="35">
        <f t="shared" si="201"/>
        <v>918.37693675387345</v>
      </c>
      <c r="BW342" s="32">
        <f t="shared" si="202"/>
        <v>-1.7843535687071407E-2</v>
      </c>
      <c r="BX342" s="36">
        <f t="shared" si="203"/>
        <v>2.2631624901823839</v>
      </c>
      <c r="BY342" s="37">
        <f t="shared" si="204"/>
        <v>2.7660874880006912</v>
      </c>
      <c r="BZ342" s="37">
        <f t="shared" si="205"/>
        <v>31.935737361462529</v>
      </c>
      <c r="CA342" s="37">
        <f t="shared" si="206"/>
        <v>31.181349864735065</v>
      </c>
      <c r="CB342" s="37">
        <f t="shared" si="207"/>
        <v>57.207718501832481</v>
      </c>
      <c r="CC342" s="37">
        <f t="shared" si="208"/>
        <v>56.70479350401417</v>
      </c>
      <c r="CD342" s="38">
        <f t="shared" si="209"/>
        <v>0.50292499781831168</v>
      </c>
      <c r="CE342" s="3">
        <v>36</v>
      </c>
      <c r="CF342" s="3">
        <v>44</v>
      </c>
      <c r="CG342" s="3">
        <v>472</v>
      </c>
      <c r="CH342" s="3">
        <v>452</v>
      </c>
      <c r="CI342" s="3">
        <v>200</v>
      </c>
      <c r="CJ342" s="3">
        <v>180</v>
      </c>
      <c r="CK342" s="3">
        <v>226</v>
      </c>
      <c r="CL342" s="3">
        <v>202</v>
      </c>
      <c r="CM342" s="20">
        <f t="shared" si="210"/>
        <v>-0.52131909666987752</v>
      </c>
      <c r="CN342" s="37">
        <f t="shared" si="211"/>
        <v>2.2573772721091521</v>
      </c>
      <c r="CO342" s="37">
        <f t="shared" si="212"/>
        <v>2.3933638547663296</v>
      </c>
      <c r="CP342" s="37">
        <f t="shared" si="213"/>
        <v>29.155523321698929</v>
      </c>
      <c r="CQ342" s="37">
        <f t="shared" si="214"/>
        <v>29.291509904356104</v>
      </c>
      <c r="CR342" s="37">
        <f t="shared" si="215"/>
        <v>56.244050587008751</v>
      </c>
      <c r="CS342" s="37">
        <f t="shared" si="216"/>
        <v>54.585014278591181</v>
      </c>
      <c r="CT342" s="22">
        <f t="shared" si="217"/>
        <v>-1.1561113105992575</v>
      </c>
      <c r="CU342" s="35">
        <v>83</v>
      </c>
      <c r="CV342" s="35">
        <v>88</v>
      </c>
      <c r="CW342" s="35">
        <v>989</v>
      </c>
      <c r="CX342" s="35">
        <v>989</v>
      </c>
      <c r="CY342" s="35">
        <v>419</v>
      </c>
      <c r="CZ342" s="35">
        <v>445</v>
      </c>
      <c r="DA342" s="35">
        <v>485</v>
      </c>
      <c r="DB342" s="35">
        <v>577</v>
      </c>
      <c r="DC342">
        <v>24</v>
      </c>
      <c r="DD342">
        <v>23</v>
      </c>
      <c r="DE342" s="35">
        <f t="shared" si="218"/>
        <v>-1</v>
      </c>
      <c r="DF342" s="36">
        <f t="shared" si="219"/>
        <v>1.5087749934549226</v>
      </c>
      <c r="DG342" s="37">
        <f t="shared" si="220"/>
        <v>1.4459093687276341</v>
      </c>
      <c r="DH342" s="37">
        <f t="shared" si="221"/>
        <v>-6.2865624727288447E-2</v>
      </c>
      <c r="DI342" s="2">
        <v>551.79999999999995</v>
      </c>
      <c r="DJ342">
        <v>18</v>
      </c>
      <c r="DK342">
        <v>20</v>
      </c>
      <c r="DL342">
        <v>-5.0999999999999996</v>
      </c>
      <c r="DM342">
        <v>504</v>
      </c>
      <c r="DN342">
        <v>557</v>
      </c>
      <c r="DO342">
        <v>-3.3</v>
      </c>
      <c r="DP342">
        <v>396</v>
      </c>
      <c r="DQ342">
        <v>414</v>
      </c>
      <c r="DR342">
        <v>-1.9</v>
      </c>
      <c r="DS342">
        <v>284</v>
      </c>
      <c r="DT342">
        <v>307</v>
      </c>
      <c r="DU342">
        <v>-3.3</v>
      </c>
      <c r="DV342" s="39">
        <v>-4.0999999999999996</v>
      </c>
      <c r="DW342" s="39">
        <v>-4.0999999999999996</v>
      </c>
      <c r="DX342" s="39">
        <v>0</v>
      </c>
      <c r="DY342" s="39">
        <v>0.8</v>
      </c>
      <c r="DZ342" s="39">
        <v>3.1</v>
      </c>
      <c r="EA342" s="39">
        <v>-0.2</v>
      </c>
    </row>
    <row r="343" spans="1:131" x14ac:dyDescent="0.2">
      <c r="A343" s="12" t="s">
        <v>353</v>
      </c>
      <c r="B343" s="12" t="s">
        <v>1708</v>
      </c>
      <c r="C343" t="s">
        <v>1707</v>
      </c>
      <c r="D343" t="s">
        <v>382</v>
      </c>
      <c r="E343" s="12" t="s">
        <v>178</v>
      </c>
      <c r="F343">
        <v>68</v>
      </c>
      <c r="G343">
        <v>3</v>
      </c>
      <c r="H343">
        <v>6</v>
      </c>
      <c r="I343" s="31">
        <f t="shared" si="185"/>
        <v>9</v>
      </c>
      <c r="J343">
        <v>3</v>
      </c>
      <c r="K343">
        <v>3</v>
      </c>
      <c r="L343" s="16">
        <f t="shared" si="186"/>
        <v>0.53296486379786812</v>
      </c>
      <c r="M343" s="15">
        <v>2</v>
      </c>
      <c r="N343" s="15">
        <v>3</v>
      </c>
      <c r="O343" s="15">
        <v>3</v>
      </c>
      <c r="P343">
        <v>76</v>
      </c>
      <c r="Q343">
        <v>36</v>
      </c>
      <c r="R343">
        <v>59</v>
      </c>
      <c r="S343" s="13">
        <f t="shared" si="187"/>
        <v>3.9473684210526314E-2</v>
      </c>
      <c r="T343" s="13">
        <f t="shared" si="188"/>
        <v>1.7543859649122806E-2</v>
      </c>
      <c r="U343" s="2">
        <v>1013.2</v>
      </c>
      <c r="V343" s="2">
        <v>14.9</v>
      </c>
      <c r="W343">
        <v>14.45</v>
      </c>
      <c r="X343">
        <v>34.25</v>
      </c>
      <c r="Y343" s="32">
        <f t="shared" si="189"/>
        <v>0.29671457905544146</v>
      </c>
      <c r="Z343" s="15">
        <f t="shared" si="190"/>
        <v>38.84210526315789</v>
      </c>
      <c r="AA343">
        <v>75</v>
      </c>
      <c r="AB343">
        <v>140</v>
      </c>
      <c r="AC343">
        <v>69</v>
      </c>
      <c r="AD343" s="13">
        <f t="shared" si="191"/>
        <v>7.8947368421052627E-2</v>
      </c>
      <c r="AE343" s="13">
        <f t="shared" si="192"/>
        <v>0.15789473684210525</v>
      </c>
      <c r="AF343" s="13">
        <f t="shared" si="193"/>
        <v>0.23684210526315788</v>
      </c>
      <c r="AI343" s="17" t="str">
        <f t="shared" si="194"/>
        <v xml:space="preserve"> </v>
      </c>
      <c r="AJ343">
        <v>185</v>
      </c>
      <c r="AK343">
        <v>147</v>
      </c>
      <c r="AL343" s="32">
        <f t="shared" si="195"/>
        <v>0.36766334440753046</v>
      </c>
      <c r="AM343">
        <v>151</v>
      </c>
      <c r="AN343">
        <v>129</v>
      </c>
      <c r="AO343" s="33">
        <f t="shared" si="196"/>
        <v>0.31007751937984496</v>
      </c>
      <c r="AP343">
        <v>143</v>
      </c>
      <c r="AQ343">
        <v>148</v>
      </c>
      <c r="AR343" s="33">
        <f t="shared" si="197"/>
        <v>0.32225913621262459</v>
      </c>
      <c r="AS343" s="33">
        <f t="shared" si="198"/>
        <v>0.54248366013071891</v>
      </c>
      <c r="AT343">
        <v>7</v>
      </c>
      <c r="AU343">
        <v>375</v>
      </c>
      <c r="AV343">
        <v>376</v>
      </c>
      <c r="AW343">
        <v>290</v>
      </c>
      <c r="AX343" s="2">
        <v>27.7</v>
      </c>
      <c r="AY343" s="3">
        <v>7</v>
      </c>
      <c r="AZ343" s="2">
        <v>32.4</v>
      </c>
      <c r="BA343" s="2">
        <v>24.4</v>
      </c>
      <c r="BB343" s="21">
        <v>-0.46200000000000002</v>
      </c>
      <c r="BC343">
        <v>7</v>
      </c>
      <c r="BD343" s="21">
        <v>-7.2000000000000008E-2</v>
      </c>
      <c r="BE343" s="2">
        <v>25.8</v>
      </c>
      <c r="BF343" s="2">
        <v>28.8</v>
      </c>
      <c r="BG343" s="2">
        <v>24.8</v>
      </c>
      <c r="BH343" s="21">
        <v>-0.85099999999999998</v>
      </c>
      <c r="BI343" s="21">
        <v>-0.97899999999999998</v>
      </c>
      <c r="BJ343" t="s">
        <v>2576</v>
      </c>
      <c r="BK343" s="2">
        <v>28.5</v>
      </c>
      <c r="BL343" t="s">
        <v>3202</v>
      </c>
      <c r="BM343" s="2">
        <v>25.8</v>
      </c>
      <c r="BN343" t="s">
        <v>3278</v>
      </c>
      <c r="BO343" s="2">
        <v>25</v>
      </c>
      <c r="BP343" t="s">
        <v>2549</v>
      </c>
      <c r="BQ343" s="2">
        <v>33.700000000000003</v>
      </c>
      <c r="BR343" t="s">
        <v>2064</v>
      </c>
      <c r="BS343" s="2">
        <v>17.8</v>
      </c>
      <c r="BT343" s="32">
        <f t="shared" si="199"/>
        <v>7.7235772357723581E-2</v>
      </c>
      <c r="BU343" s="34">
        <f t="shared" si="200"/>
        <v>0.93145869947275928</v>
      </c>
      <c r="BV343" s="35">
        <f t="shared" si="201"/>
        <v>939.18227670853162</v>
      </c>
      <c r="BW343" s="32">
        <f t="shared" si="202"/>
        <v>8.6944718304828583E-3</v>
      </c>
      <c r="BX343" s="36">
        <f t="shared" si="203"/>
        <v>2.2502960915909989</v>
      </c>
      <c r="BY343" s="37">
        <f t="shared" si="204"/>
        <v>2.3095144097907618</v>
      </c>
      <c r="BZ343" s="37">
        <f t="shared" si="205"/>
        <v>29.135412554283459</v>
      </c>
      <c r="CA343" s="37">
        <f t="shared" si="206"/>
        <v>33.695223055665217</v>
      </c>
      <c r="CB343" s="37">
        <f t="shared" si="207"/>
        <v>56.435057244374264</v>
      </c>
      <c r="CC343" s="37">
        <f t="shared" si="208"/>
        <v>62.120015791551509</v>
      </c>
      <c r="CD343" s="38">
        <f t="shared" si="209"/>
        <v>-5.6849585471772457</v>
      </c>
      <c r="CE343" s="3">
        <v>38</v>
      </c>
      <c r="CF343" s="3">
        <v>39</v>
      </c>
      <c r="CG343" s="3">
        <v>454</v>
      </c>
      <c r="CH343" s="3">
        <v>530</v>
      </c>
      <c r="CI343" s="3">
        <v>198</v>
      </c>
      <c r="CJ343" s="3">
        <v>240</v>
      </c>
      <c r="CK343" s="3">
        <v>240</v>
      </c>
      <c r="CL343" s="3">
        <v>263</v>
      </c>
      <c r="CM343" s="20">
        <f t="shared" si="210"/>
        <v>-5.8875663903145004</v>
      </c>
      <c r="CN343" s="37">
        <f t="shared" si="211"/>
        <v>2.2155431515671959</v>
      </c>
      <c r="CO343" s="37">
        <f t="shared" si="212"/>
        <v>2.4216401889222841</v>
      </c>
      <c r="CP343" s="37">
        <f t="shared" si="213"/>
        <v>31.017604121940746</v>
      </c>
      <c r="CQ343" s="37">
        <f t="shared" si="214"/>
        <v>29.83254615714899</v>
      </c>
      <c r="CR343" s="37">
        <f t="shared" si="215"/>
        <v>59.433233147273512</v>
      </c>
      <c r="CS343" s="37">
        <f t="shared" si="216"/>
        <v>56.032632030914556</v>
      </c>
      <c r="CT343" s="22">
        <f t="shared" si="217"/>
        <v>-9.0855596635362019</v>
      </c>
      <c r="CU343" s="35">
        <v>86</v>
      </c>
      <c r="CV343" s="35">
        <v>94</v>
      </c>
      <c r="CW343" s="35">
        <v>1118</v>
      </c>
      <c r="CX343" s="35">
        <v>1064</v>
      </c>
      <c r="CY343" s="35">
        <v>497</v>
      </c>
      <c r="CZ343" s="35">
        <v>477</v>
      </c>
      <c r="DA343" s="35">
        <v>540</v>
      </c>
      <c r="DB343" s="35">
        <v>606</v>
      </c>
      <c r="DC343">
        <v>19</v>
      </c>
      <c r="DD343">
        <v>10</v>
      </c>
      <c r="DE343" s="35">
        <f t="shared" si="218"/>
        <v>-9</v>
      </c>
      <c r="DF343" s="36">
        <f t="shared" si="219"/>
        <v>1.1251480457954994</v>
      </c>
      <c r="DG343" s="37">
        <f t="shared" si="220"/>
        <v>0.5921831819976312</v>
      </c>
      <c r="DH343" s="37">
        <f t="shared" si="221"/>
        <v>-0.53296486379786812</v>
      </c>
      <c r="DI343" s="2">
        <v>582.6</v>
      </c>
      <c r="DJ343">
        <v>25</v>
      </c>
      <c r="DK343">
        <v>29</v>
      </c>
      <c r="DL343">
        <v>-1.3</v>
      </c>
      <c r="DM343">
        <v>567</v>
      </c>
      <c r="DN343">
        <v>634</v>
      </c>
      <c r="DO343">
        <v>-3.9</v>
      </c>
      <c r="DP343">
        <v>409</v>
      </c>
      <c r="DQ343">
        <v>488</v>
      </c>
      <c r="DR343">
        <v>-4.3</v>
      </c>
      <c r="DS343">
        <v>289</v>
      </c>
      <c r="DT343">
        <v>335</v>
      </c>
      <c r="DU343">
        <v>-3.3</v>
      </c>
      <c r="DV343" s="39">
        <v>-9</v>
      </c>
      <c r="DW343" s="39">
        <v>-9</v>
      </c>
      <c r="DX343" s="39">
        <v>-0.9</v>
      </c>
      <c r="DY343" s="39">
        <v>0.1</v>
      </c>
      <c r="DZ343" s="39">
        <v>3</v>
      </c>
      <c r="EA343" s="39">
        <v>-6.8</v>
      </c>
    </row>
    <row r="344" spans="1:131" x14ac:dyDescent="0.2">
      <c r="A344" s="12" t="s">
        <v>1713</v>
      </c>
      <c r="B344" s="12" t="s">
        <v>1714</v>
      </c>
      <c r="C344" t="s">
        <v>1712</v>
      </c>
      <c r="D344" t="s">
        <v>432</v>
      </c>
      <c r="E344" s="12" t="s">
        <v>178</v>
      </c>
      <c r="F344">
        <v>33</v>
      </c>
      <c r="G344">
        <v>0</v>
      </c>
      <c r="H344">
        <v>4</v>
      </c>
      <c r="I344" s="31">
        <f t="shared" si="185"/>
        <v>4</v>
      </c>
      <c r="J344">
        <v>1</v>
      </c>
      <c r="K344">
        <v>3</v>
      </c>
      <c r="L344" s="16">
        <f t="shared" si="186"/>
        <v>0.43869002284846548</v>
      </c>
      <c r="M344" s="15">
        <v>0</v>
      </c>
      <c r="N344" s="15">
        <v>1</v>
      </c>
      <c r="O344" s="15">
        <v>3</v>
      </c>
      <c r="P344">
        <v>27</v>
      </c>
      <c r="Q344">
        <v>14</v>
      </c>
      <c r="R344">
        <v>22</v>
      </c>
      <c r="S344" s="13">
        <f t="shared" si="187"/>
        <v>0</v>
      </c>
      <c r="T344" s="13">
        <f t="shared" si="188"/>
        <v>0</v>
      </c>
      <c r="U344" s="2">
        <v>547.08333333329995</v>
      </c>
      <c r="V344" s="2">
        <v>16.566666666700002</v>
      </c>
      <c r="W344">
        <v>15.98</v>
      </c>
      <c r="X344">
        <v>32.51</v>
      </c>
      <c r="Y344" s="32">
        <f t="shared" si="189"/>
        <v>0.32955248504846363</v>
      </c>
      <c r="Z344" s="15">
        <f t="shared" si="190"/>
        <v>16.76923076923077</v>
      </c>
      <c r="AA344">
        <v>26</v>
      </c>
      <c r="AB344">
        <v>15</v>
      </c>
      <c r="AC344">
        <v>92</v>
      </c>
      <c r="AD344" s="13">
        <f t="shared" si="191"/>
        <v>0</v>
      </c>
      <c r="AE344" s="13">
        <f t="shared" si="192"/>
        <v>0.30769230769230771</v>
      </c>
      <c r="AF344" s="13">
        <f t="shared" si="193"/>
        <v>0.30769230769230771</v>
      </c>
      <c r="AI344" s="17" t="str">
        <f t="shared" si="194"/>
        <v xml:space="preserve"> </v>
      </c>
      <c r="AJ344">
        <v>66</v>
      </c>
      <c r="AK344">
        <v>68</v>
      </c>
      <c r="AL344" s="32">
        <f t="shared" si="195"/>
        <v>0.29777777777777775</v>
      </c>
      <c r="AM344">
        <v>60</v>
      </c>
      <c r="AN344">
        <v>73</v>
      </c>
      <c r="AO344" s="33">
        <f t="shared" si="196"/>
        <v>0.29555555555555557</v>
      </c>
      <c r="AP344">
        <v>100</v>
      </c>
      <c r="AQ344">
        <v>83</v>
      </c>
      <c r="AR344" s="33">
        <f t="shared" si="197"/>
        <v>0.40666666666666668</v>
      </c>
      <c r="AS344" s="33">
        <f t="shared" si="198"/>
        <v>0.50187265917602997</v>
      </c>
      <c r="AT344">
        <v>5</v>
      </c>
      <c r="AU344">
        <v>170</v>
      </c>
      <c r="AV344">
        <v>168</v>
      </c>
      <c r="AW344">
        <v>170</v>
      </c>
      <c r="AX344" s="2">
        <v>28.3</v>
      </c>
      <c r="AY344" s="3">
        <v>5</v>
      </c>
      <c r="AZ344" s="2">
        <v>33.1</v>
      </c>
      <c r="BA344" s="2">
        <v>25.2</v>
      </c>
      <c r="BB344" s="21">
        <v>0.08</v>
      </c>
      <c r="BC344">
        <v>5</v>
      </c>
      <c r="BD344" s="21">
        <v>-1.36</v>
      </c>
      <c r="BE344" s="2">
        <v>26.9</v>
      </c>
      <c r="BF344" s="2">
        <v>31.9</v>
      </c>
      <c r="BG344" s="2">
        <v>25.2</v>
      </c>
      <c r="BH344" s="21">
        <v>0.247</v>
      </c>
      <c r="BI344" s="21">
        <v>7.8650000000000002</v>
      </c>
      <c r="BJ344" t="s">
        <v>3751</v>
      </c>
      <c r="BK344" s="2">
        <v>30.7</v>
      </c>
      <c r="BL344" t="s">
        <v>3723</v>
      </c>
      <c r="BM344" s="2">
        <v>29.3</v>
      </c>
      <c r="BN344" t="s">
        <v>1871</v>
      </c>
      <c r="BO344" s="2">
        <v>28.2</v>
      </c>
      <c r="BP344" t="s">
        <v>3583</v>
      </c>
      <c r="BQ344" s="2">
        <v>23.5</v>
      </c>
      <c r="BR344" t="s">
        <v>2449</v>
      </c>
      <c r="BS344" s="2">
        <v>20.5</v>
      </c>
      <c r="BT344" s="32">
        <f t="shared" si="199"/>
        <v>5.9633027522935783E-2</v>
      </c>
      <c r="BU344" s="34">
        <f t="shared" si="200"/>
        <v>0.91666666666666663</v>
      </c>
      <c r="BV344" s="35">
        <f t="shared" si="201"/>
        <v>922.62996941896017</v>
      </c>
      <c r="BW344" s="32">
        <f t="shared" si="202"/>
        <v>-2.3700305810397587E-2</v>
      </c>
      <c r="BX344" s="36">
        <f t="shared" si="203"/>
        <v>1.4267422718098235</v>
      </c>
      <c r="BY344" s="37">
        <f t="shared" si="204"/>
        <v>1.8657398939051537</v>
      </c>
      <c r="BZ344" s="37">
        <f t="shared" si="205"/>
        <v>23.925370404195501</v>
      </c>
      <c r="CA344" s="37">
        <f t="shared" si="206"/>
        <v>22.388878726861844</v>
      </c>
      <c r="CB344" s="37">
        <f t="shared" si="207"/>
        <v>47.301993780771838</v>
      </c>
      <c r="CC344" s="37">
        <f t="shared" si="208"/>
        <v>38.851289555436729</v>
      </c>
      <c r="CD344" s="38">
        <f t="shared" si="209"/>
        <v>8.4507042253351088</v>
      </c>
      <c r="CE344" s="3">
        <v>13</v>
      </c>
      <c r="CF344" s="3">
        <v>17</v>
      </c>
      <c r="CG344" s="3">
        <v>205</v>
      </c>
      <c r="CH344" s="3">
        <v>187</v>
      </c>
      <c r="CI344" s="3">
        <v>95</v>
      </c>
      <c r="CJ344" s="3">
        <v>63</v>
      </c>
      <c r="CK344" s="3">
        <v>87</v>
      </c>
      <c r="CL344" s="3">
        <v>118</v>
      </c>
      <c r="CM344" s="20">
        <f t="shared" si="210"/>
        <v>-0.90923959488961259</v>
      </c>
      <c r="CN344" s="37">
        <f t="shared" si="211"/>
        <v>2.348927602695674</v>
      </c>
      <c r="CO344" s="37">
        <f t="shared" si="212"/>
        <v>2.0692933642795226</v>
      </c>
      <c r="CP344" s="37">
        <f t="shared" si="213"/>
        <v>27.963423841615167</v>
      </c>
      <c r="CQ344" s="37">
        <f t="shared" si="214"/>
        <v>23.489276026956741</v>
      </c>
      <c r="CR344" s="37">
        <f t="shared" si="215"/>
        <v>51.452699868571912</v>
      </c>
      <c r="CS344" s="37">
        <f t="shared" si="216"/>
        <v>43.678868040602893</v>
      </c>
      <c r="CT344" s="22">
        <f t="shared" si="217"/>
        <v>0.67687239736608973</v>
      </c>
      <c r="CU344" s="35">
        <v>42</v>
      </c>
      <c r="CV344" s="35">
        <v>37</v>
      </c>
      <c r="CW344" s="35">
        <v>458</v>
      </c>
      <c r="CX344" s="35">
        <v>383</v>
      </c>
      <c r="CY344" s="35">
        <v>191</v>
      </c>
      <c r="CZ344" s="35">
        <v>163</v>
      </c>
      <c r="DA344" s="35">
        <v>198</v>
      </c>
      <c r="DB344" s="35">
        <v>229</v>
      </c>
      <c r="DC344">
        <v>3</v>
      </c>
      <c r="DD344">
        <v>4</v>
      </c>
      <c r="DE344" s="35">
        <f t="shared" si="218"/>
        <v>1</v>
      </c>
      <c r="DF344" s="36">
        <f t="shared" si="219"/>
        <v>0.32924821657149772</v>
      </c>
      <c r="DG344" s="37">
        <f t="shared" si="220"/>
        <v>0.43899762209533028</v>
      </c>
      <c r="DH344" s="37">
        <f t="shared" si="221"/>
        <v>0.10974940552383257</v>
      </c>
      <c r="DI344" s="2">
        <v>350.3</v>
      </c>
      <c r="DJ344">
        <v>8</v>
      </c>
      <c r="DK344">
        <v>9</v>
      </c>
      <c r="DL344">
        <v>-5</v>
      </c>
      <c r="DM344">
        <v>286</v>
      </c>
      <c r="DN344">
        <v>235</v>
      </c>
      <c r="DO344">
        <v>0.7</v>
      </c>
      <c r="DP344">
        <v>206</v>
      </c>
      <c r="DQ344">
        <v>174</v>
      </c>
      <c r="DR344">
        <v>0.30000000000000004</v>
      </c>
      <c r="DS344">
        <v>141</v>
      </c>
      <c r="DT344">
        <v>133</v>
      </c>
      <c r="DU344">
        <v>-2.1</v>
      </c>
      <c r="DV344" s="39">
        <v>1.6</v>
      </c>
      <c r="DW344" s="39">
        <v>1.6</v>
      </c>
      <c r="DX344" s="39">
        <v>0.4</v>
      </c>
      <c r="DY344" s="39">
        <v>-0.8</v>
      </c>
      <c r="DZ344" s="39">
        <v>-2.2999999999999998</v>
      </c>
      <c r="EA344" s="39">
        <v>-1.1000000000000001</v>
      </c>
    </row>
    <row r="345" spans="1:131" x14ac:dyDescent="0.2">
      <c r="A345" s="12" t="s">
        <v>1533</v>
      </c>
      <c r="B345" s="12" t="s">
        <v>1717</v>
      </c>
      <c r="C345" t="s">
        <v>1716</v>
      </c>
      <c r="D345" t="s">
        <v>162</v>
      </c>
      <c r="E345" s="12" t="s">
        <v>113</v>
      </c>
      <c r="F345">
        <v>78</v>
      </c>
      <c r="G345">
        <v>11</v>
      </c>
      <c r="H345">
        <v>21</v>
      </c>
      <c r="I345" s="31">
        <f t="shared" si="185"/>
        <v>32</v>
      </c>
      <c r="J345">
        <v>12</v>
      </c>
      <c r="K345">
        <v>8</v>
      </c>
      <c r="L345" s="16">
        <f t="shared" si="186"/>
        <v>1.8233618233618234</v>
      </c>
      <c r="M345" s="15">
        <v>11</v>
      </c>
      <c r="N345" s="15">
        <v>13</v>
      </c>
      <c r="O345" s="15">
        <v>8</v>
      </c>
      <c r="P345">
        <v>147</v>
      </c>
      <c r="Q345">
        <v>60</v>
      </c>
      <c r="R345">
        <v>47</v>
      </c>
      <c r="S345" s="13">
        <f t="shared" si="187"/>
        <v>7.4829931972789115E-2</v>
      </c>
      <c r="T345" s="13">
        <f t="shared" si="188"/>
        <v>4.3307086614173228E-2</v>
      </c>
      <c r="U345" s="2">
        <v>1053</v>
      </c>
      <c r="V345" s="2">
        <v>13.5</v>
      </c>
      <c r="W345">
        <v>13.38</v>
      </c>
      <c r="X345">
        <v>33.14</v>
      </c>
      <c r="Y345" s="32">
        <f t="shared" si="189"/>
        <v>0.28761822871883058</v>
      </c>
      <c r="Z345" s="15">
        <f t="shared" si="190"/>
        <v>135.33333333333334</v>
      </c>
      <c r="AA345">
        <v>35</v>
      </c>
      <c r="AB345">
        <v>144</v>
      </c>
      <c r="AC345">
        <v>96</v>
      </c>
      <c r="AD345" s="13">
        <f t="shared" si="191"/>
        <v>0.20370370370370369</v>
      </c>
      <c r="AE345" s="13">
        <f t="shared" si="192"/>
        <v>0.3888888888888889</v>
      </c>
      <c r="AF345" s="13">
        <f t="shared" si="193"/>
        <v>0.59259259259259256</v>
      </c>
      <c r="AG345">
        <v>2</v>
      </c>
      <c r="AH345">
        <v>10</v>
      </c>
      <c r="AI345" s="17">
        <f t="shared" si="194"/>
        <v>0.16666666666666666</v>
      </c>
      <c r="AJ345">
        <v>199</v>
      </c>
      <c r="AK345">
        <v>222</v>
      </c>
      <c r="AL345" s="32">
        <f t="shared" si="195"/>
        <v>0.39419475655430714</v>
      </c>
      <c r="AM345">
        <v>162</v>
      </c>
      <c r="AN345">
        <v>125</v>
      </c>
      <c r="AO345" s="33">
        <f t="shared" si="196"/>
        <v>0.26872659176029962</v>
      </c>
      <c r="AP345">
        <v>159</v>
      </c>
      <c r="AQ345">
        <v>201</v>
      </c>
      <c r="AR345" s="33">
        <f t="shared" si="197"/>
        <v>0.33707865168539325</v>
      </c>
      <c r="AS345" s="33">
        <f t="shared" si="198"/>
        <v>0.59463276836158196</v>
      </c>
      <c r="AT345">
        <v>12</v>
      </c>
      <c r="AU345">
        <v>467</v>
      </c>
      <c r="AV345">
        <v>381</v>
      </c>
      <c r="AW345">
        <v>351</v>
      </c>
      <c r="AX345" s="2">
        <v>29</v>
      </c>
      <c r="AY345" s="3">
        <v>6</v>
      </c>
      <c r="AZ345" s="2">
        <v>33.700000000000003</v>
      </c>
      <c r="BA345" s="2">
        <v>25.8</v>
      </c>
      <c r="BB345" s="21">
        <v>0.26500000000000001</v>
      </c>
      <c r="BC345">
        <v>7</v>
      </c>
      <c r="BD345" s="21">
        <v>2.9000000000000001E-2</v>
      </c>
      <c r="BE345" s="2">
        <v>30.9</v>
      </c>
      <c r="BF345" s="2">
        <v>32.5</v>
      </c>
      <c r="BG345" s="2">
        <v>29.3</v>
      </c>
      <c r="BH345" s="21">
        <v>4.343</v>
      </c>
      <c r="BI345" s="21">
        <v>3.2240000000000002</v>
      </c>
      <c r="BJ345" t="s">
        <v>1503</v>
      </c>
      <c r="BK345" s="2">
        <v>64.400000000000006</v>
      </c>
      <c r="BL345" t="s">
        <v>3591</v>
      </c>
      <c r="BM345" s="2">
        <v>58.2</v>
      </c>
      <c r="BN345" t="s">
        <v>3084</v>
      </c>
      <c r="BO345" s="2">
        <v>30</v>
      </c>
      <c r="BP345" t="s">
        <v>3358</v>
      </c>
      <c r="BQ345" s="2">
        <v>38.799999999999997</v>
      </c>
      <c r="BR345" t="s">
        <v>877</v>
      </c>
      <c r="BS345" s="2">
        <v>35.200000000000003</v>
      </c>
      <c r="BT345" s="32">
        <f t="shared" si="199"/>
        <v>8.8669950738916259E-2</v>
      </c>
      <c r="BU345" s="34">
        <f t="shared" si="200"/>
        <v>0.92702169625246544</v>
      </c>
      <c r="BV345" s="35">
        <f t="shared" si="201"/>
        <v>935.88869132635705</v>
      </c>
      <c r="BW345" s="32">
        <f t="shared" si="202"/>
        <v>1.5691646991381702E-2</v>
      </c>
      <c r="BX345" s="36">
        <f t="shared" si="203"/>
        <v>3.0769230769230766</v>
      </c>
      <c r="BY345" s="37">
        <f t="shared" si="204"/>
        <v>2.108262108262108</v>
      </c>
      <c r="BZ345" s="37">
        <f t="shared" si="205"/>
        <v>34.700854700854698</v>
      </c>
      <c r="CA345" s="37">
        <f t="shared" si="206"/>
        <v>28.888888888888886</v>
      </c>
      <c r="CB345" s="37">
        <f t="shared" si="207"/>
        <v>67.293447293447301</v>
      </c>
      <c r="CC345" s="37">
        <f t="shared" si="208"/>
        <v>54.358974358974358</v>
      </c>
      <c r="CD345" s="38">
        <f t="shared" si="209"/>
        <v>12.934472934472943</v>
      </c>
      <c r="CE345" s="3">
        <v>54</v>
      </c>
      <c r="CF345" s="3">
        <v>37</v>
      </c>
      <c r="CG345" s="3">
        <v>555</v>
      </c>
      <c r="CH345" s="3">
        <v>470</v>
      </c>
      <c r="CI345" s="3">
        <v>226</v>
      </c>
      <c r="CJ345" s="3">
        <v>186</v>
      </c>
      <c r="CK345" s="3">
        <v>261</v>
      </c>
      <c r="CL345" s="3">
        <v>346</v>
      </c>
      <c r="CM345" s="20">
        <f t="shared" si="210"/>
        <v>7.3782864937949757</v>
      </c>
      <c r="CN345" s="37">
        <f t="shared" si="211"/>
        <v>2.3907896569332898</v>
      </c>
      <c r="CO345" s="37">
        <f t="shared" si="212"/>
        <v>2.7389629079429922</v>
      </c>
      <c r="CP345" s="37">
        <f t="shared" si="213"/>
        <v>26.995032728285594</v>
      </c>
      <c r="CQ345" s="37">
        <f t="shared" si="214"/>
        <v>31.939092892623368</v>
      </c>
      <c r="CR345" s="37">
        <f t="shared" si="215"/>
        <v>52.991968803676706</v>
      </c>
      <c r="CS345" s="37">
        <f t="shared" si="216"/>
        <v>57.634278817139403</v>
      </c>
      <c r="CT345" s="22">
        <f t="shared" si="217"/>
        <v>17.576782947935641</v>
      </c>
      <c r="CU345" s="35">
        <v>103</v>
      </c>
      <c r="CV345" s="35">
        <v>118</v>
      </c>
      <c r="CW345" s="35">
        <v>1060</v>
      </c>
      <c r="CX345" s="35">
        <v>1258</v>
      </c>
      <c r="CY345" s="35">
        <v>500</v>
      </c>
      <c r="CZ345" s="35">
        <v>478</v>
      </c>
      <c r="DA345" s="35">
        <v>629</v>
      </c>
      <c r="DB345" s="35">
        <v>620</v>
      </c>
      <c r="DC345">
        <v>29</v>
      </c>
      <c r="DD345">
        <v>30</v>
      </c>
      <c r="DE345" s="35">
        <f t="shared" si="218"/>
        <v>1</v>
      </c>
      <c r="DF345" s="36">
        <f t="shared" si="219"/>
        <v>1.6524216524216524</v>
      </c>
      <c r="DG345" s="37">
        <f t="shared" si="220"/>
        <v>1.7094017094017095</v>
      </c>
      <c r="DH345" s="37">
        <f t="shared" si="221"/>
        <v>5.6980056980056981E-2</v>
      </c>
      <c r="DI345" s="2">
        <v>592</v>
      </c>
      <c r="DJ345">
        <v>21</v>
      </c>
      <c r="DK345">
        <v>19</v>
      </c>
      <c r="DL345">
        <v>9.3000000000000007</v>
      </c>
      <c r="DM345">
        <v>633</v>
      </c>
      <c r="DN345">
        <v>564</v>
      </c>
      <c r="DO345">
        <v>5</v>
      </c>
      <c r="DP345">
        <v>454</v>
      </c>
      <c r="DQ345">
        <v>415</v>
      </c>
      <c r="DR345">
        <v>5.6</v>
      </c>
      <c r="DS345">
        <v>330</v>
      </c>
      <c r="DT345">
        <v>300</v>
      </c>
      <c r="DU345">
        <v>7.6</v>
      </c>
      <c r="DV345" s="39">
        <v>2</v>
      </c>
      <c r="DW345" s="39">
        <v>2</v>
      </c>
      <c r="DX345" s="39">
        <v>-1.6</v>
      </c>
      <c r="DY345" s="39">
        <v>0.7</v>
      </c>
      <c r="DZ345" s="39">
        <v>1.2</v>
      </c>
      <c r="EA345" s="39">
        <v>2.2999999999999998</v>
      </c>
    </row>
    <row r="346" spans="1:131" x14ac:dyDescent="0.2">
      <c r="A346" s="12" t="s">
        <v>891</v>
      </c>
      <c r="B346" s="12" t="s">
        <v>1721</v>
      </c>
      <c r="C346" t="s">
        <v>1720</v>
      </c>
      <c r="D346" t="s">
        <v>305</v>
      </c>
      <c r="E346" s="12" t="s">
        <v>140</v>
      </c>
      <c r="F346">
        <v>46</v>
      </c>
      <c r="G346">
        <v>5</v>
      </c>
      <c r="H346">
        <v>9</v>
      </c>
      <c r="I346" s="31">
        <f t="shared" si="185"/>
        <v>14</v>
      </c>
      <c r="J346">
        <v>3</v>
      </c>
      <c r="K346">
        <v>6</v>
      </c>
      <c r="L346" s="16">
        <f t="shared" si="186"/>
        <v>2.0442930153321974</v>
      </c>
      <c r="M346" s="15">
        <v>5</v>
      </c>
      <c r="N346" s="15">
        <v>3</v>
      </c>
      <c r="O346" s="15">
        <v>6</v>
      </c>
      <c r="P346">
        <v>51</v>
      </c>
      <c r="Q346">
        <v>18</v>
      </c>
      <c r="R346">
        <v>12</v>
      </c>
      <c r="S346" s="13">
        <f t="shared" si="187"/>
        <v>9.8039215686274508E-2</v>
      </c>
      <c r="T346" s="13">
        <f t="shared" si="188"/>
        <v>6.1728395061728392E-2</v>
      </c>
      <c r="U346" s="2">
        <v>410.9</v>
      </c>
      <c r="V346" s="2">
        <v>8.9166666666999994</v>
      </c>
      <c r="W346">
        <v>8.82</v>
      </c>
      <c r="X346">
        <v>41.02</v>
      </c>
      <c r="Y346" s="32">
        <f t="shared" si="189"/>
        <v>0.17696629213483145</v>
      </c>
      <c r="Z346" s="15">
        <f t="shared" si="190"/>
        <v>29</v>
      </c>
      <c r="AA346">
        <v>16</v>
      </c>
      <c r="AB346">
        <v>21</v>
      </c>
      <c r="AC346">
        <v>36</v>
      </c>
      <c r="AD346" s="13">
        <f t="shared" si="191"/>
        <v>0.27777777777777779</v>
      </c>
      <c r="AE346" s="13">
        <f t="shared" si="192"/>
        <v>0.5</v>
      </c>
      <c r="AF346" s="13">
        <f t="shared" si="193"/>
        <v>0.77777777777777779</v>
      </c>
      <c r="AG346">
        <v>143</v>
      </c>
      <c r="AH346">
        <v>154</v>
      </c>
      <c r="AI346" s="17">
        <f t="shared" si="194"/>
        <v>0.48148148148148145</v>
      </c>
      <c r="AJ346">
        <v>55</v>
      </c>
      <c r="AK346">
        <v>58</v>
      </c>
      <c r="AL346" s="32">
        <f t="shared" si="195"/>
        <v>0.32753623188405795</v>
      </c>
      <c r="AM346">
        <v>66</v>
      </c>
      <c r="AN346">
        <v>58</v>
      </c>
      <c r="AO346" s="33">
        <f t="shared" si="196"/>
        <v>0.35942028985507246</v>
      </c>
      <c r="AP346">
        <v>49</v>
      </c>
      <c r="AQ346">
        <v>59</v>
      </c>
      <c r="AR346" s="33">
        <f t="shared" si="197"/>
        <v>0.31304347826086959</v>
      </c>
      <c r="AS346" s="33">
        <f t="shared" si="198"/>
        <v>0.47679324894514769</v>
      </c>
      <c r="AT346">
        <v>6</v>
      </c>
      <c r="AU346">
        <v>148</v>
      </c>
      <c r="AV346">
        <v>129</v>
      </c>
      <c r="AW346">
        <v>123</v>
      </c>
      <c r="AX346" s="2">
        <v>26.9</v>
      </c>
      <c r="AY346" s="3">
        <v>13</v>
      </c>
      <c r="AZ346" s="2">
        <v>31.9</v>
      </c>
      <c r="BA346" s="2">
        <v>23.5</v>
      </c>
      <c r="BB346" s="21">
        <v>-0.92100000000000004</v>
      </c>
      <c r="BC346">
        <v>13</v>
      </c>
      <c r="BD346" s="21">
        <v>0.36899999999999999</v>
      </c>
      <c r="BE346" s="2">
        <v>27.3</v>
      </c>
      <c r="BF346" s="2">
        <v>32.4</v>
      </c>
      <c r="BG346" s="2">
        <v>22.1</v>
      </c>
      <c r="BH346" s="21">
        <v>-1.597</v>
      </c>
      <c r="BI346" s="21">
        <v>-5.5389999999999997</v>
      </c>
      <c r="BJ346" t="s">
        <v>2488</v>
      </c>
      <c r="BK346" s="2">
        <v>34.6</v>
      </c>
      <c r="BL346" t="s">
        <v>1740</v>
      </c>
      <c r="BM346" s="2">
        <v>26.3</v>
      </c>
      <c r="BN346" t="s">
        <v>2619</v>
      </c>
      <c r="BO346" s="2">
        <v>23</v>
      </c>
      <c r="BP346" t="s">
        <v>3389</v>
      </c>
      <c r="BQ346" s="2">
        <v>33.5</v>
      </c>
      <c r="BR346" t="s">
        <v>649</v>
      </c>
      <c r="BS346" s="2">
        <v>32.1</v>
      </c>
      <c r="BT346" s="32">
        <f t="shared" si="199"/>
        <v>0.10344827586206896</v>
      </c>
      <c r="BU346" s="34">
        <f t="shared" si="200"/>
        <v>0.96610169491525422</v>
      </c>
      <c r="BV346" s="35">
        <f t="shared" si="201"/>
        <v>976.44652250146112</v>
      </c>
      <c r="BW346" s="32">
        <f t="shared" si="202"/>
        <v>6.9549970777323181E-2</v>
      </c>
      <c r="BX346" s="36">
        <f t="shared" si="203"/>
        <v>2.6330759853619568</v>
      </c>
      <c r="BY346" s="37">
        <f t="shared" si="204"/>
        <v>0.87769199512065232</v>
      </c>
      <c r="BZ346" s="37">
        <f t="shared" si="205"/>
        <v>25.453067858498919</v>
      </c>
      <c r="CA346" s="37">
        <f t="shared" si="206"/>
        <v>25.891913856059244</v>
      </c>
      <c r="CB346" s="37">
        <f t="shared" si="207"/>
        <v>47.102803738141674</v>
      </c>
      <c r="CC346" s="37">
        <f t="shared" si="208"/>
        <v>50.906135716997838</v>
      </c>
      <c r="CD346" s="38">
        <f t="shared" si="209"/>
        <v>-3.8033319788561641</v>
      </c>
      <c r="CE346" s="3">
        <v>18</v>
      </c>
      <c r="CF346" s="3">
        <v>6</v>
      </c>
      <c r="CG346" s="3">
        <v>156</v>
      </c>
      <c r="CH346" s="3">
        <v>171</v>
      </c>
      <c r="CI346" s="3">
        <v>61</v>
      </c>
      <c r="CJ346" s="3">
        <v>86</v>
      </c>
      <c r="CK346" s="3">
        <v>85</v>
      </c>
      <c r="CL346" s="3">
        <v>87</v>
      </c>
      <c r="CM346" s="20">
        <f t="shared" si="210"/>
        <v>2.5716300464602888</v>
      </c>
      <c r="CN346" s="37">
        <f t="shared" si="211"/>
        <v>1.9714667288491297</v>
      </c>
      <c r="CO346" s="37">
        <f t="shared" si="212"/>
        <v>2.1622538316409812</v>
      </c>
      <c r="CP346" s="37">
        <f t="shared" si="213"/>
        <v>24.484344858287578</v>
      </c>
      <c r="CQ346" s="37">
        <f t="shared" si="214"/>
        <v>27.950310559006212</v>
      </c>
      <c r="CR346" s="37">
        <f t="shared" si="215"/>
        <v>45.979691772836155</v>
      </c>
      <c r="CS346" s="37">
        <f t="shared" si="216"/>
        <v>52.943421024738726</v>
      </c>
      <c r="CT346" s="22">
        <f t="shared" si="217"/>
        <v>3.1603972730464065</v>
      </c>
      <c r="CU346" s="35">
        <v>62</v>
      </c>
      <c r="CV346" s="35">
        <v>68</v>
      </c>
      <c r="CW346" s="35">
        <v>708</v>
      </c>
      <c r="CX346" s="35">
        <v>811</v>
      </c>
      <c r="CY346" s="35">
        <v>314</v>
      </c>
      <c r="CZ346" s="35">
        <v>352</v>
      </c>
      <c r="DA346" s="35">
        <v>434</v>
      </c>
      <c r="DB346" s="35">
        <v>362</v>
      </c>
      <c r="DC346">
        <v>7</v>
      </c>
      <c r="DD346">
        <v>3</v>
      </c>
      <c r="DE346" s="35">
        <f t="shared" si="218"/>
        <v>-4</v>
      </c>
      <c r="DF346" s="36">
        <f t="shared" si="219"/>
        <v>1.0239739943074277</v>
      </c>
      <c r="DG346" s="37">
        <f t="shared" si="220"/>
        <v>0.43884599756032616</v>
      </c>
      <c r="DH346" s="37">
        <f t="shared" si="221"/>
        <v>-0.58512799674710148</v>
      </c>
      <c r="DI346" s="2">
        <v>255.3</v>
      </c>
      <c r="DJ346">
        <v>10</v>
      </c>
      <c r="DK346">
        <v>4</v>
      </c>
      <c r="DL346">
        <v>28.8</v>
      </c>
      <c r="DM346">
        <v>192</v>
      </c>
      <c r="DN346">
        <v>227</v>
      </c>
      <c r="DO346">
        <v>-0.7</v>
      </c>
      <c r="DP346">
        <v>139</v>
      </c>
      <c r="DQ346">
        <v>171</v>
      </c>
      <c r="DR346">
        <v>-2.4</v>
      </c>
      <c r="DS346">
        <v>103</v>
      </c>
      <c r="DT346">
        <v>114</v>
      </c>
      <c r="DU346">
        <v>0.30000000000000004</v>
      </c>
      <c r="DV346" s="39">
        <v>0.30000000000000004</v>
      </c>
      <c r="DW346" s="39">
        <v>0.30000000000000004</v>
      </c>
      <c r="DX346" s="39">
        <v>0.2</v>
      </c>
      <c r="DY346" s="39">
        <v>-0.7</v>
      </c>
      <c r="DZ346" s="39">
        <v>0.2</v>
      </c>
      <c r="EA346" s="39">
        <v>-0.1</v>
      </c>
    </row>
    <row r="347" spans="1:131" x14ac:dyDescent="0.2">
      <c r="A347" s="12" t="s">
        <v>1725</v>
      </c>
      <c r="B347" s="12" t="s">
        <v>1726</v>
      </c>
      <c r="C347" t="s">
        <v>1724</v>
      </c>
      <c r="D347" t="s">
        <v>610</v>
      </c>
      <c r="E347" s="12" t="s">
        <v>148</v>
      </c>
      <c r="F347">
        <v>48</v>
      </c>
      <c r="G347">
        <v>11</v>
      </c>
      <c r="H347">
        <v>9</v>
      </c>
      <c r="I347" s="31">
        <f t="shared" si="185"/>
        <v>20</v>
      </c>
      <c r="J347">
        <v>8</v>
      </c>
      <c r="K347">
        <v>1</v>
      </c>
      <c r="L347" s="16">
        <f t="shared" si="186"/>
        <v>1.9547688214374039</v>
      </c>
      <c r="M347" s="15">
        <v>11</v>
      </c>
      <c r="N347" s="15">
        <v>7</v>
      </c>
      <c r="O347" s="15">
        <v>1</v>
      </c>
      <c r="P347">
        <v>54</v>
      </c>
      <c r="Q347">
        <v>29</v>
      </c>
      <c r="R347">
        <v>23</v>
      </c>
      <c r="S347" s="13">
        <f t="shared" si="187"/>
        <v>0.20370370370370369</v>
      </c>
      <c r="T347" s="13">
        <f t="shared" si="188"/>
        <v>0.10377358490566038</v>
      </c>
      <c r="U347" s="2">
        <v>613.88333333330002</v>
      </c>
      <c r="V347" s="2">
        <v>12.7833333333</v>
      </c>
      <c r="W347">
        <v>12.31</v>
      </c>
      <c r="X347">
        <v>36.76</v>
      </c>
      <c r="Y347" s="32">
        <f t="shared" si="189"/>
        <v>0.25086610963929079</v>
      </c>
      <c r="Z347" s="15">
        <f t="shared" si="190"/>
        <v>82.4</v>
      </c>
      <c r="AA347">
        <v>14</v>
      </c>
      <c r="AB347">
        <v>9</v>
      </c>
      <c r="AC347">
        <v>34</v>
      </c>
      <c r="AD347" s="13">
        <f t="shared" si="191"/>
        <v>0.36666666666666664</v>
      </c>
      <c r="AE347" s="13">
        <f t="shared" si="192"/>
        <v>0.26666666666666666</v>
      </c>
      <c r="AF347" s="13">
        <f t="shared" si="193"/>
        <v>0.6333333333333333</v>
      </c>
      <c r="AG347">
        <v>0</v>
      </c>
      <c r="AH347">
        <v>3</v>
      </c>
      <c r="AI347" s="17">
        <f t="shared" si="194"/>
        <v>0</v>
      </c>
      <c r="AJ347">
        <v>97</v>
      </c>
      <c r="AK347">
        <v>98</v>
      </c>
      <c r="AL347" s="32">
        <f t="shared" si="195"/>
        <v>0.36044362292051757</v>
      </c>
      <c r="AM347">
        <v>73</v>
      </c>
      <c r="AN347">
        <v>64</v>
      </c>
      <c r="AO347" s="33">
        <f t="shared" si="196"/>
        <v>0.25323475046210719</v>
      </c>
      <c r="AP347">
        <v>100</v>
      </c>
      <c r="AQ347">
        <v>109</v>
      </c>
      <c r="AR347" s="33">
        <f t="shared" si="197"/>
        <v>0.38632162661737524</v>
      </c>
      <c r="AS347" s="33">
        <f t="shared" si="198"/>
        <v>0.58734939759036142</v>
      </c>
      <c r="AT347">
        <v>15</v>
      </c>
      <c r="AU347">
        <v>233</v>
      </c>
      <c r="AV347">
        <v>201</v>
      </c>
      <c r="AW347">
        <v>203</v>
      </c>
      <c r="AX347" s="2">
        <v>27.8</v>
      </c>
      <c r="AY347" s="3">
        <v>10</v>
      </c>
      <c r="AZ347" s="2">
        <v>31.9</v>
      </c>
      <c r="BA347" s="2">
        <v>25</v>
      </c>
      <c r="BB347" s="21">
        <v>-0.11800000000000001</v>
      </c>
      <c r="BC347">
        <v>10</v>
      </c>
      <c r="BD347" s="21">
        <v>-0.86</v>
      </c>
      <c r="BE347" s="2">
        <v>29</v>
      </c>
      <c r="BF347" s="2">
        <v>32.5</v>
      </c>
      <c r="BG347" s="2">
        <v>25.5</v>
      </c>
      <c r="BH347" s="21">
        <v>-0.54200000000000004</v>
      </c>
      <c r="BI347" s="21">
        <v>7.5629999999999997</v>
      </c>
      <c r="BJ347" t="s">
        <v>3687</v>
      </c>
      <c r="BK347" s="2">
        <v>33.4</v>
      </c>
      <c r="BL347" t="s">
        <v>3173</v>
      </c>
      <c r="BM347" s="2">
        <v>31.3</v>
      </c>
      <c r="BN347" t="s">
        <v>2774</v>
      </c>
      <c r="BO347" s="2">
        <v>30</v>
      </c>
      <c r="BP347" t="s">
        <v>606</v>
      </c>
      <c r="BQ347" s="2">
        <v>35.200000000000003</v>
      </c>
      <c r="BR347" t="s">
        <v>624</v>
      </c>
      <c r="BS347" s="2">
        <v>32.4</v>
      </c>
      <c r="BT347" s="32">
        <f t="shared" si="199"/>
        <v>9.7087378640776698E-2</v>
      </c>
      <c r="BU347" s="34">
        <f t="shared" si="200"/>
        <v>0.94333333333333336</v>
      </c>
      <c r="BV347" s="35">
        <f t="shared" si="201"/>
        <v>953.04207119741102</v>
      </c>
      <c r="BW347" s="32">
        <f t="shared" si="202"/>
        <v>4.0420711974110055E-2</v>
      </c>
      <c r="BX347" s="36">
        <f t="shared" si="203"/>
        <v>2.9335071708029554</v>
      </c>
      <c r="BY347" s="37">
        <f t="shared" si="204"/>
        <v>1.6623207301216749</v>
      </c>
      <c r="BZ347" s="37">
        <f t="shared" si="205"/>
        <v>30.215123859270442</v>
      </c>
      <c r="CA347" s="37">
        <f t="shared" si="206"/>
        <v>29.335071708029556</v>
      </c>
      <c r="CB347" s="37">
        <f t="shared" si="207"/>
        <v>57.203389830657635</v>
      </c>
      <c r="CC347" s="37">
        <f t="shared" si="208"/>
        <v>56.323337679416746</v>
      </c>
      <c r="CD347" s="38">
        <f t="shared" si="209"/>
        <v>0.8800521512408892</v>
      </c>
      <c r="CE347" s="3">
        <v>30</v>
      </c>
      <c r="CF347" s="3">
        <v>17</v>
      </c>
      <c r="CG347" s="3">
        <v>279</v>
      </c>
      <c r="CH347" s="3">
        <v>283</v>
      </c>
      <c r="CI347" s="3">
        <v>128</v>
      </c>
      <c r="CJ347" s="3">
        <v>124</v>
      </c>
      <c r="CK347" s="3">
        <v>152</v>
      </c>
      <c r="CL347" s="3">
        <v>148</v>
      </c>
      <c r="CM347" s="20">
        <f t="shared" si="210"/>
        <v>-9.7293333909277848</v>
      </c>
      <c r="CN347" s="37">
        <f t="shared" si="211"/>
        <v>2.3463003264417845</v>
      </c>
      <c r="CO347" s="37">
        <f t="shared" si="212"/>
        <v>2.7883569096844396</v>
      </c>
      <c r="CP347" s="37">
        <f t="shared" si="213"/>
        <v>33.25625680087051</v>
      </c>
      <c r="CQ347" s="37">
        <f t="shared" si="214"/>
        <v>28.801686615886833</v>
      </c>
      <c r="CR347" s="37">
        <f t="shared" si="215"/>
        <v>63.044069640914032</v>
      </c>
      <c r="CS347" s="37">
        <f t="shared" si="216"/>
        <v>54.610990206746465</v>
      </c>
      <c r="CT347" s="22">
        <f t="shared" si="217"/>
        <v>-7.5530272829266778</v>
      </c>
      <c r="CU347" s="35">
        <v>69</v>
      </c>
      <c r="CV347" s="35">
        <v>82</v>
      </c>
      <c r="CW347" s="35">
        <v>909</v>
      </c>
      <c r="CX347" s="35">
        <v>765</v>
      </c>
      <c r="CY347" s="35">
        <v>394</v>
      </c>
      <c r="CZ347" s="35">
        <v>315</v>
      </c>
      <c r="DA347" s="35">
        <v>444</v>
      </c>
      <c r="DB347" s="35">
        <v>482</v>
      </c>
      <c r="DC347">
        <v>3</v>
      </c>
      <c r="DD347">
        <v>9</v>
      </c>
      <c r="DE347" s="35">
        <f t="shared" si="218"/>
        <v>6</v>
      </c>
      <c r="DF347" s="36">
        <f t="shared" si="219"/>
        <v>0.29335071708029559</v>
      </c>
      <c r="DG347" s="37">
        <f t="shared" si="220"/>
        <v>0.88005215124088665</v>
      </c>
      <c r="DH347" s="37">
        <f t="shared" si="221"/>
        <v>0.58670143416059117</v>
      </c>
      <c r="DI347" s="2">
        <v>355.9</v>
      </c>
      <c r="DJ347">
        <v>20</v>
      </c>
      <c r="DK347">
        <v>10</v>
      </c>
      <c r="DL347">
        <v>19.100000000000001</v>
      </c>
      <c r="DM347">
        <v>325</v>
      </c>
      <c r="DN347">
        <v>348</v>
      </c>
      <c r="DO347">
        <v>-6.6</v>
      </c>
      <c r="DP347">
        <v>240</v>
      </c>
      <c r="DQ347">
        <v>247</v>
      </c>
      <c r="DR347">
        <v>-5.8</v>
      </c>
      <c r="DS347">
        <v>172</v>
      </c>
      <c r="DT347">
        <v>176</v>
      </c>
      <c r="DU347">
        <v>-4.7</v>
      </c>
      <c r="DV347" s="39">
        <v>4.5</v>
      </c>
      <c r="DW347" s="39">
        <v>4.5</v>
      </c>
      <c r="DX347" s="39">
        <v>-1.2</v>
      </c>
      <c r="DY347" s="39">
        <v>-0.9</v>
      </c>
      <c r="DZ347" s="39">
        <v>-4.2</v>
      </c>
      <c r="EA347" s="39">
        <v>-1.8</v>
      </c>
    </row>
    <row r="348" spans="1:131" x14ac:dyDescent="0.2">
      <c r="A348" s="12" t="s">
        <v>1731</v>
      </c>
      <c r="B348" s="12" t="s">
        <v>1732</v>
      </c>
      <c r="C348" t="s">
        <v>1730</v>
      </c>
      <c r="D348" t="s">
        <v>610</v>
      </c>
      <c r="E348" s="12" t="s">
        <v>148</v>
      </c>
      <c r="F348">
        <v>15</v>
      </c>
      <c r="G348">
        <v>1</v>
      </c>
      <c r="H348">
        <v>0</v>
      </c>
      <c r="I348" s="31">
        <f t="shared" si="185"/>
        <v>1</v>
      </c>
      <c r="J348">
        <v>0</v>
      </c>
      <c r="K348">
        <v>0</v>
      </c>
      <c r="L348" s="16">
        <f t="shared" si="186"/>
        <v>0.51216389244558258</v>
      </c>
      <c r="M348" s="15">
        <v>1</v>
      </c>
      <c r="N348" s="15">
        <v>0</v>
      </c>
      <c r="O348" s="15">
        <v>0</v>
      </c>
      <c r="P348">
        <v>17</v>
      </c>
      <c r="Q348">
        <v>9</v>
      </c>
      <c r="R348">
        <v>1</v>
      </c>
      <c r="S348" s="13">
        <f t="shared" si="187"/>
        <v>5.8823529411764705E-2</v>
      </c>
      <c r="T348" s="13">
        <f t="shared" si="188"/>
        <v>3.7037037037037035E-2</v>
      </c>
      <c r="U348" s="2">
        <v>117.15</v>
      </c>
      <c r="V348" s="2">
        <v>7.8</v>
      </c>
      <c r="W348">
        <v>7.81</v>
      </c>
      <c r="X348">
        <v>43.05</v>
      </c>
      <c r="Y348" s="32">
        <f t="shared" si="189"/>
        <v>0.15355878883208807</v>
      </c>
      <c r="Z348" s="15">
        <f t="shared" si="190"/>
        <v>0</v>
      </c>
      <c r="AA348">
        <v>10</v>
      </c>
      <c r="AB348">
        <v>40</v>
      </c>
      <c r="AC348">
        <v>20</v>
      </c>
      <c r="AD348" s="13">
        <f t="shared" si="191"/>
        <v>0.5</v>
      </c>
      <c r="AE348" s="13">
        <f t="shared" si="192"/>
        <v>0</v>
      </c>
      <c r="AF348" s="13">
        <f t="shared" si="193"/>
        <v>0.5</v>
      </c>
      <c r="AG348">
        <v>9</v>
      </c>
      <c r="AH348">
        <v>12</v>
      </c>
      <c r="AI348" s="17">
        <f t="shared" si="194"/>
        <v>0.42857142857142855</v>
      </c>
      <c r="AJ348">
        <v>20</v>
      </c>
      <c r="AK348">
        <v>14</v>
      </c>
      <c r="AL348" s="32">
        <f t="shared" si="195"/>
        <v>0.31775700934579437</v>
      </c>
      <c r="AM348">
        <v>12</v>
      </c>
      <c r="AN348">
        <v>15</v>
      </c>
      <c r="AO348" s="33">
        <f t="shared" si="196"/>
        <v>0.25233644859813081</v>
      </c>
      <c r="AP348">
        <v>26</v>
      </c>
      <c r="AQ348">
        <v>20</v>
      </c>
      <c r="AR348" s="33">
        <f t="shared" si="197"/>
        <v>0.42990654205607476</v>
      </c>
      <c r="AS348" s="33">
        <f t="shared" si="198"/>
        <v>0.55737704918032782</v>
      </c>
      <c r="AU348">
        <v>47</v>
      </c>
      <c r="AV348">
        <v>36</v>
      </c>
      <c r="AW348">
        <v>40</v>
      </c>
      <c r="AX348" s="2">
        <v>26.6</v>
      </c>
      <c r="AZ348" s="2">
        <v>32.1</v>
      </c>
      <c r="BA348" s="2">
        <v>22.9</v>
      </c>
      <c r="BB348" s="21">
        <v>-1.456</v>
      </c>
      <c r="BD348" s="21">
        <v>-1.4370000000000001</v>
      </c>
      <c r="BE348" s="2">
        <v>25.9</v>
      </c>
      <c r="BF348" s="2">
        <v>32.6</v>
      </c>
      <c r="BG348" s="2">
        <v>19.2</v>
      </c>
      <c r="BH348" s="21">
        <v>-4.1619999999999999</v>
      </c>
      <c r="BI348" s="21">
        <v>4.2670000000000003</v>
      </c>
      <c r="BJ348" t="s">
        <v>2377</v>
      </c>
      <c r="BK348" s="2">
        <v>61.9</v>
      </c>
      <c r="BL348" t="s">
        <v>679</v>
      </c>
      <c r="BM348" s="2">
        <v>44.8</v>
      </c>
      <c r="BN348" t="s">
        <v>3173</v>
      </c>
      <c r="BO348" s="2">
        <v>25.1</v>
      </c>
      <c r="BP348" t="s">
        <v>606</v>
      </c>
      <c r="BQ348" s="2">
        <v>36.6</v>
      </c>
      <c r="BR348" t="s">
        <v>624</v>
      </c>
      <c r="BS348" s="2">
        <v>34.5</v>
      </c>
      <c r="BT348" s="32">
        <f t="shared" si="199"/>
        <v>3.5714285714285712E-2</v>
      </c>
      <c r="BU348" s="34">
        <f t="shared" si="200"/>
        <v>0.91304347826086951</v>
      </c>
      <c r="BV348" s="35">
        <f t="shared" si="201"/>
        <v>916.61490683229806</v>
      </c>
      <c r="BW348" s="32">
        <f t="shared" si="202"/>
        <v>-5.1242236024844776E-2</v>
      </c>
      <c r="BX348" s="36">
        <f t="shared" si="203"/>
        <v>1.0256410256410258</v>
      </c>
      <c r="BY348" s="37">
        <f t="shared" si="204"/>
        <v>2.0512820512820515</v>
      </c>
      <c r="BZ348" s="37">
        <f t="shared" si="205"/>
        <v>28.717948717948719</v>
      </c>
      <c r="CA348" s="37">
        <f t="shared" si="206"/>
        <v>23.589743589743588</v>
      </c>
      <c r="CB348" s="37">
        <f t="shared" si="207"/>
        <v>57.435897435897438</v>
      </c>
      <c r="CC348" s="37">
        <f t="shared" si="208"/>
        <v>54.358974358974358</v>
      </c>
      <c r="CD348" s="38">
        <f t="shared" si="209"/>
        <v>3.0769230769230802</v>
      </c>
      <c r="CE348" s="3">
        <v>2</v>
      </c>
      <c r="CF348" s="3">
        <v>4</v>
      </c>
      <c r="CG348" s="3">
        <v>54</v>
      </c>
      <c r="CH348" s="3">
        <v>42</v>
      </c>
      <c r="CI348" s="3">
        <v>32</v>
      </c>
      <c r="CJ348" s="3">
        <v>23</v>
      </c>
      <c r="CK348" s="3">
        <v>37</v>
      </c>
      <c r="CL348" s="3">
        <v>24</v>
      </c>
      <c r="CM348" s="20">
        <f t="shared" si="210"/>
        <v>-4.094126103404788</v>
      </c>
      <c r="CN348" s="37">
        <f t="shared" si="211"/>
        <v>1.7653890824622531</v>
      </c>
      <c r="CO348" s="37">
        <f t="shared" si="212"/>
        <v>1.9512195121951221</v>
      </c>
      <c r="CP348" s="37">
        <f t="shared" si="213"/>
        <v>32.055749128919864</v>
      </c>
      <c r="CQ348" s="37">
        <f t="shared" si="214"/>
        <v>27.874564459930316</v>
      </c>
      <c r="CR348" s="37">
        <f t="shared" si="215"/>
        <v>62.253193960511041</v>
      </c>
      <c r="CS348" s="37">
        <f t="shared" si="216"/>
        <v>54.262485481997672</v>
      </c>
      <c r="CT348" s="22">
        <f t="shared" si="217"/>
        <v>-4.9137854015902889</v>
      </c>
      <c r="CU348" s="35">
        <v>19</v>
      </c>
      <c r="CV348" s="35">
        <v>21</v>
      </c>
      <c r="CW348" s="35">
        <v>326</v>
      </c>
      <c r="CX348" s="35">
        <v>279</v>
      </c>
      <c r="CY348" s="35">
        <v>139</v>
      </c>
      <c r="CZ348" s="35">
        <v>117</v>
      </c>
      <c r="DA348" s="35">
        <v>167</v>
      </c>
      <c r="DB348" s="35">
        <v>186</v>
      </c>
      <c r="DC348">
        <v>1</v>
      </c>
      <c r="DD348">
        <v>3</v>
      </c>
      <c r="DE348" s="35">
        <f t="shared" si="218"/>
        <v>2</v>
      </c>
      <c r="DF348" s="36">
        <f t="shared" si="219"/>
        <v>0.51282051282051289</v>
      </c>
      <c r="DG348" s="37">
        <f t="shared" si="220"/>
        <v>1.5384615384615383</v>
      </c>
      <c r="DH348" s="37">
        <f t="shared" si="221"/>
        <v>1.0256410256410258</v>
      </c>
      <c r="DI348" s="2">
        <v>84.8</v>
      </c>
      <c r="DJ348">
        <v>1</v>
      </c>
      <c r="DK348">
        <v>2</v>
      </c>
      <c r="DL348">
        <v>-11.5</v>
      </c>
      <c r="DM348">
        <v>75</v>
      </c>
      <c r="DN348">
        <v>70</v>
      </c>
      <c r="DO348">
        <v>-0.4</v>
      </c>
      <c r="DP348">
        <v>60</v>
      </c>
      <c r="DQ348">
        <v>42</v>
      </c>
      <c r="DR348">
        <v>5.7</v>
      </c>
      <c r="DS348">
        <v>40</v>
      </c>
      <c r="DT348">
        <v>27</v>
      </c>
      <c r="DU348">
        <v>6.9</v>
      </c>
      <c r="DV348" s="39">
        <v>1.1000000000000001</v>
      </c>
      <c r="DW348" s="39">
        <v>1.1000000000000001</v>
      </c>
      <c r="DX348" s="39">
        <v>-0.2</v>
      </c>
      <c r="DY348" s="39">
        <v>-0.2</v>
      </c>
      <c r="DZ348" s="39">
        <v>-0.60000000000000009</v>
      </c>
      <c r="EA348" s="39">
        <v>0.2</v>
      </c>
    </row>
    <row r="349" spans="1:131" x14ac:dyDescent="0.2">
      <c r="A349" s="12" t="s">
        <v>1735</v>
      </c>
      <c r="B349" s="12" t="s">
        <v>1732</v>
      </c>
      <c r="C349" t="s">
        <v>1734</v>
      </c>
      <c r="D349" s="12" t="s">
        <v>317</v>
      </c>
      <c r="E349" s="12" t="s">
        <v>148</v>
      </c>
      <c r="F349">
        <v>55</v>
      </c>
      <c r="G349">
        <v>8</v>
      </c>
      <c r="H349">
        <v>6</v>
      </c>
      <c r="I349" s="31">
        <f t="shared" si="185"/>
        <v>14</v>
      </c>
      <c r="J349">
        <v>4</v>
      </c>
      <c r="K349">
        <v>2</v>
      </c>
      <c r="L349" s="16">
        <f t="shared" si="186"/>
        <v>1.5698978320457531</v>
      </c>
      <c r="M349" s="15">
        <v>8</v>
      </c>
      <c r="N349" s="15">
        <v>4</v>
      </c>
      <c r="O349" s="15">
        <v>2</v>
      </c>
      <c r="P349">
        <v>63</v>
      </c>
      <c r="Q349">
        <v>29</v>
      </c>
      <c r="R349">
        <v>20</v>
      </c>
      <c r="S349" s="13">
        <f t="shared" si="187"/>
        <v>0.12698412698412698</v>
      </c>
      <c r="T349" s="13">
        <f t="shared" si="188"/>
        <v>7.1428571428571425E-2</v>
      </c>
      <c r="U349" s="2">
        <v>535.06666666670003</v>
      </c>
      <c r="V349" s="2">
        <v>9.7166666667000001</v>
      </c>
      <c r="W349">
        <v>9.73</v>
      </c>
      <c r="X349">
        <v>38.69</v>
      </c>
      <c r="Y349" s="32">
        <f t="shared" si="189"/>
        <v>0.20095002065262288</v>
      </c>
      <c r="Z349" s="15">
        <f t="shared" si="190"/>
        <v>43.826086956521742</v>
      </c>
      <c r="AA349">
        <v>19</v>
      </c>
      <c r="AB349">
        <v>111</v>
      </c>
      <c r="AC349">
        <v>62</v>
      </c>
      <c r="AD349" s="13">
        <f t="shared" si="191"/>
        <v>0.34782608695652173</v>
      </c>
      <c r="AE349" s="13">
        <f t="shared" si="192"/>
        <v>0.2608695652173913</v>
      </c>
      <c r="AF349" s="13">
        <f t="shared" si="193"/>
        <v>0.60869565217391308</v>
      </c>
      <c r="AG349">
        <v>11</v>
      </c>
      <c r="AH349">
        <v>19</v>
      </c>
      <c r="AI349" s="17">
        <f t="shared" si="194"/>
        <v>0.36666666666666664</v>
      </c>
      <c r="AJ349">
        <v>56</v>
      </c>
      <c r="AK349">
        <v>89</v>
      </c>
      <c r="AL349" s="32">
        <f t="shared" si="195"/>
        <v>0.3172866520787746</v>
      </c>
      <c r="AM349">
        <v>66</v>
      </c>
      <c r="AN349">
        <v>89</v>
      </c>
      <c r="AO349" s="33">
        <f t="shared" si="196"/>
        <v>0.33916849015317285</v>
      </c>
      <c r="AP349">
        <v>68</v>
      </c>
      <c r="AQ349">
        <v>89</v>
      </c>
      <c r="AR349" s="33">
        <f t="shared" si="197"/>
        <v>0.34354485776805249</v>
      </c>
      <c r="AS349" s="33">
        <f t="shared" si="198"/>
        <v>0.48333333333333334</v>
      </c>
      <c r="AT349">
        <v>5</v>
      </c>
      <c r="AU349">
        <v>168</v>
      </c>
      <c r="AV349">
        <v>210</v>
      </c>
      <c r="AW349">
        <v>157</v>
      </c>
      <c r="AX349" s="2">
        <v>27.1</v>
      </c>
      <c r="AY349" s="3">
        <v>14</v>
      </c>
      <c r="AZ349" s="2">
        <v>32.4</v>
      </c>
      <c r="BA349" s="2">
        <v>23.6</v>
      </c>
      <c r="BB349" s="21">
        <v>-1.028</v>
      </c>
      <c r="BC349">
        <v>14</v>
      </c>
      <c r="BD349" s="21">
        <v>-0.33</v>
      </c>
      <c r="BE349" s="2">
        <v>27</v>
      </c>
      <c r="BF349" s="2">
        <v>32.9</v>
      </c>
      <c r="BG349" s="2">
        <v>21.1</v>
      </c>
      <c r="BH349" s="21">
        <v>-2.5470000000000002</v>
      </c>
      <c r="BI349" s="21">
        <v>0.35199999999999998</v>
      </c>
      <c r="BJ349" t="s">
        <v>316</v>
      </c>
      <c r="BK349" s="2">
        <v>35</v>
      </c>
      <c r="BL349" t="s">
        <v>2365</v>
      </c>
      <c r="BM349" s="2">
        <v>34.700000000000003</v>
      </c>
      <c r="BN349" t="s">
        <v>1534</v>
      </c>
      <c r="BO349" s="2">
        <v>20.6</v>
      </c>
      <c r="BP349" t="s">
        <v>757</v>
      </c>
      <c r="BQ349" s="2">
        <v>37.799999999999997</v>
      </c>
      <c r="BR349" t="s">
        <v>2126</v>
      </c>
      <c r="BS349" s="2">
        <v>29.8</v>
      </c>
      <c r="BT349" s="32">
        <f t="shared" si="199"/>
        <v>9.1269841269841265E-2</v>
      </c>
      <c r="BU349" s="34">
        <f t="shared" si="200"/>
        <v>0.90812720848056538</v>
      </c>
      <c r="BV349" s="35">
        <f t="shared" si="201"/>
        <v>917.2541926075495</v>
      </c>
      <c r="BW349" s="32">
        <f t="shared" si="202"/>
        <v>-6.0295024959335086E-4</v>
      </c>
      <c r="BX349" s="36">
        <f t="shared" si="203"/>
        <v>2.5822547949389034</v>
      </c>
      <c r="BY349" s="37">
        <f t="shared" si="204"/>
        <v>2.9190706377570215</v>
      </c>
      <c r="BZ349" s="37">
        <f t="shared" si="205"/>
        <v>28.292530796721902</v>
      </c>
      <c r="CA349" s="37">
        <f t="shared" si="206"/>
        <v>31.772961172509117</v>
      </c>
      <c r="CB349" s="37">
        <f t="shared" si="207"/>
        <v>51.083736160747875</v>
      </c>
      <c r="CC349" s="37">
        <f t="shared" si="208"/>
        <v>54.564166536535097</v>
      </c>
      <c r="CD349" s="38">
        <f t="shared" si="209"/>
        <v>-3.4804303757872219</v>
      </c>
      <c r="CE349" s="3">
        <v>23</v>
      </c>
      <c r="CF349" s="3">
        <v>26</v>
      </c>
      <c r="CG349" s="3">
        <v>229</v>
      </c>
      <c r="CH349" s="3">
        <v>257</v>
      </c>
      <c r="CI349" s="3">
        <v>90</v>
      </c>
      <c r="CJ349" s="3">
        <v>94</v>
      </c>
      <c r="CK349" s="3">
        <v>109</v>
      </c>
      <c r="CL349" s="3">
        <v>113</v>
      </c>
      <c r="CM349" s="20">
        <f t="shared" si="210"/>
        <v>-3.8524303757872218</v>
      </c>
      <c r="CN349" s="37">
        <f t="shared" si="211"/>
        <v>2.171103644352546</v>
      </c>
      <c r="CO349" s="37">
        <f t="shared" si="212"/>
        <v>2.6504382151836277</v>
      </c>
      <c r="CP349" s="37">
        <f t="shared" si="213"/>
        <v>30.480039474611718</v>
      </c>
      <c r="CQ349" s="37">
        <f t="shared" si="214"/>
        <v>29.662351089076342</v>
      </c>
      <c r="CR349" s="37">
        <f t="shared" si="215"/>
        <v>54.587748772292585</v>
      </c>
      <c r="CS349" s="37">
        <f t="shared" si="216"/>
        <v>51.739937498531454</v>
      </c>
      <c r="CT349" s="22">
        <f t="shared" si="217"/>
        <v>-6.3282416495483531</v>
      </c>
      <c r="CU349" s="35">
        <v>77</v>
      </c>
      <c r="CV349" s="35">
        <v>94</v>
      </c>
      <c r="CW349" s="35">
        <v>1004</v>
      </c>
      <c r="CX349" s="35">
        <v>958</v>
      </c>
      <c r="CY349" s="35">
        <v>401</v>
      </c>
      <c r="CZ349" s="35">
        <v>372</v>
      </c>
      <c r="DA349" s="35">
        <v>411</v>
      </c>
      <c r="DB349" s="35">
        <v>454</v>
      </c>
      <c r="DC349">
        <v>7</v>
      </c>
      <c r="DD349">
        <v>4</v>
      </c>
      <c r="DE349" s="35">
        <f t="shared" si="218"/>
        <v>-3</v>
      </c>
      <c r="DF349" s="36">
        <f t="shared" si="219"/>
        <v>0.78590363324227497</v>
      </c>
      <c r="DG349" s="37">
        <f t="shared" si="220"/>
        <v>0.44908779042415714</v>
      </c>
      <c r="DH349" s="37">
        <f t="shared" si="221"/>
        <v>-0.33681584281811783</v>
      </c>
      <c r="DI349" s="2">
        <v>312.2</v>
      </c>
      <c r="DJ349">
        <v>13</v>
      </c>
      <c r="DK349">
        <v>15</v>
      </c>
      <c r="DL349">
        <v>8.1999999999999993</v>
      </c>
      <c r="DM349">
        <v>252</v>
      </c>
      <c r="DN349">
        <v>295</v>
      </c>
      <c r="DO349">
        <v>-4.2</v>
      </c>
      <c r="DP349">
        <v>189</v>
      </c>
      <c r="DQ349">
        <v>231</v>
      </c>
      <c r="DR349">
        <v>-5.0999999999999996</v>
      </c>
      <c r="DS349">
        <v>137</v>
      </c>
      <c r="DT349">
        <v>181</v>
      </c>
      <c r="DU349">
        <v>-8.1</v>
      </c>
      <c r="DV349" s="39">
        <v>-6.3</v>
      </c>
      <c r="DW349" s="39">
        <v>-6.3</v>
      </c>
      <c r="DX349" s="39">
        <v>0.60000000000000009</v>
      </c>
      <c r="DY349" s="39">
        <v>-0.7</v>
      </c>
      <c r="DZ349" s="39">
        <v>1.3</v>
      </c>
      <c r="EA349" s="39">
        <v>-5</v>
      </c>
    </row>
    <row r="350" spans="1:131" x14ac:dyDescent="0.2">
      <c r="A350" s="12" t="s">
        <v>1739</v>
      </c>
      <c r="B350" s="12" t="s">
        <v>1740</v>
      </c>
      <c r="C350" t="s">
        <v>1738</v>
      </c>
      <c r="D350" t="s">
        <v>305</v>
      </c>
      <c r="E350" s="12" t="s">
        <v>113</v>
      </c>
      <c r="F350">
        <v>76</v>
      </c>
      <c r="G350">
        <v>8</v>
      </c>
      <c r="H350">
        <v>10</v>
      </c>
      <c r="I350" s="31">
        <f t="shared" si="185"/>
        <v>18</v>
      </c>
      <c r="J350">
        <v>7</v>
      </c>
      <c r="K350">
        <v>3</v>
      </c>
      <c r="L350" s="16">
        <f t="shared" si="186"/>
        <v>1.1572668500196861</v>
      </c>
      <c r="M350" s="15">
        <v>8</v>
      </c>
      <c r="N350" s="15">
        <v>7</v>
      </c>
      <c r="O350" s="15">
        <v>3</v>
      </c>
      <c r="P350">
        <v>74</v>
      </c>
      <c r="Q350">
        <v>28</v>
      </c>
      <c r="R350">
        <v>35</v>
      </c>
      <c r="S350" s="13">
        <f t="shared" si="187"/>
        <v>0.10810810810810811</v>
      </c>
      <c r="T350" s="13">
        <f t="shared" si="188"/>
        <v>5.8394160583941604E-2</v>
      </c>
      <c r="U350" s="2">
        <v>933.23333333330004</v>
      </c>
      <c r="V350" s="2">
        <v>12.266666666700001</v>
      </c>
      <c r="W350">
        <v>12.13</v>
      </c>
      <c r="X350">
        <v>36.49</v>
      </c>
      <c r="Y350" s="32">
        <f t="shared" si="189"/>
        <v>0.24948580830933773</v>
      </c>
      <c r="Z350" s="15">
        <f t="shared" si="190"/>
        <v>95.148148148148138</v>
      </c>
      <c r="AA350">
        <v>29</v>
      </c>
      <c r="AB350">
        <v>32</v>
      </c>
      <c r="AC350">
        <v>61</v>
      </c>
      <c r="AD350" s="13">
        <f t="shared" si="191"/>
        <v>0.29629629629629628</v>
      </c>
      <c r="AE350" s="13">
        <f t="shared" si="192"/>
        <v>0.37037037037037035</v>
      </c>
      <c r="AF350" s="13">
        <f t="shared" si="193"/>
        <v>0.66666666666666663</v>
      </c>
      <c r="AG350">
        <v>6</v>
      </c>
      <c r="AH350">
        <v>7</v>
      </c>
      <c r="AI350" s="17">
        <f t="shared" si="194"/>
        <v>0.46153846153846156</v>
      </c>
      <c r="AJ350">
        <v>111</v>
      </c>
      <c r="AK350">
        <v>133</v>
      </c>
      <c r="AL350" s="32">
        <f t="shared" si="195"/>
        <v>0.33983286908077992</v>
      </c>
      <c r="AM350">
        <v>104</v>
      </c>
      <c r="AN350">
        <v>103</v>
      </c>
      <c r="AO350" s="33">
        <f t="shared" si="196"/>
        <v>0.28830083565459608</v>
      </c>
      <c r="AP350">
        <v>126</v>
      </c>
      <c r="AQ350">
        <v>141</v>
      </c>
      <c r="AR350" s="33">
        <f t="shared" si="197"/>
        <v>0.37186629526462395</v>
      </c>
      <c r="AS350" s="33">
        <f t="shared" si="198"/>
        <v>0.54101995565410199</v>
      </c>
      <c r="AT350">
        <v>9</v>
      </c>
      <c r="AU350">
        <v>346</v>
      </c>
      <c r="AV350">
        <v>283</v>
      </c>
      <c r="AW350">
        <v>264</v>
      </c>
      <c r="AX350" s="2">
        <v>27.7</v>
      </c>
      <c r="AY350" s="3">
        <v>11</v>
      </c>
      <c r="AZ350" s="2">
        <v>32.200000000000003</v>
      </c>
      <c r="BA350" s="2">
        <v>24.7</v>
      </c>
      <c r="BB350" s="21">
        <v>7.6999999999999999E-2</v>
      </c>
      <c r="BC350">
        <v>12</v>
      </c>
      <c r="BD350" s="21">
        <v>0.14699999999999999</v>
      </c>
      <c r="BE350" s="2">
        <v>29</v>
      </c>
      <c r="BF350" s="2">
        <v>33.299999999999997</v>
      </c>
      <c r="BG350" s="2">
        <v>24.7</v>
      </c>
      <c r="BH350" s="21">
        <v>-0.34300000000000003</v>
      </c>
      <c r="BI350" s="21">
        <v>-4.1420000000000003</v>
      </c>
      <c r="BJ350" t="s">
        <v>969</v>
      </c>
      <c r="BK350" s="2">
        <v>36.1</v>
      </c>
      <c r="BL350" t="s">
        <v>2856</v>
      </c>
      <c r="BM350" s="2">
        <v>24.6</v>
      </c>
      <c r="BN350" t="s">
        <v>1576</v>
      </c>
      <c r="BO350" s="2">
        <v>24.5</v>
      </c>
      <c r="BP350" t="s">
        <v>3389</v>
      </c>
      <c r="BQ350" s="2">
        <v>38.799999999999997</v>
      </c>
      <c r="BR350" t="s">
        <v>649</v>
      </c>
      <c r="BS350" s="2">
        <v>34.200000000000003</v>
      </c>
      <c r="BT350" s="32">
        <f t="shared" si="199"/>
        <v>7.3569482288828342E-2</v>
      </c>
      <c r="BU350" s="34">
        <f t="shared" si="200"/>
        <v>0.90645879732739421</v>
      </c>
      <c r="BV350" s="35">
        <f t="shared" si="201"/>
        <v>913.81574555627708</v>
      </c>
      <c r="BW350" s="32">
        <f t="shared" si="202"/>
        <v>-1.9971720383777453E-2</v>
      </c>
      <c r="BX350" s="36">
        <f t="shared" si="203"/>
        <v>1.7377002288282299</v>
      </c>
      <c r="BY350" s="37">
        <f t="shared" si="204"/>
        <v>2.7030892448439134</v>
      </c>
      <c r="BZ350" s="37">
        <f t="shared" si="205"/>
        <v>23.619851258517048</v>
      </c>
      <c r="CA350" s="37">
        <f t="shared" si="206"/>
        <v>28.89731121273612</v>
      </c>
      <c r="CB350" s="37">
        <f t="shared" si="207"/>
        <v>45.437643020471498</v>
      </c>
      <c r="CC350" s="37">
        <f t="shared" si="208"/>
        <v>56.700514873987792</v>
      </c>
      <c r="CD350" s="38">
        <f t="shared" si="209"/>
        <v>-11.262871853516295</v>
      </c>
      <c r="CE350" s="3">
        <v>27</v>
      </c>
      <c r="CF350" s="3">
        <v>42</v>
      </c>
      <c r="CG350" s="3">
        <v>340</v>
      </c>
      <c r="CH350" s="3">
        <v>407</v>
      </c>
      <c r="CI350" s="3">
        <v>149</v>
      </c>
      <c r="CJ350" s="3">
        <v>205</v>
      </c>
      <c r="CK350" s="3">
        <v>227</v>
      </c>
      <c r="CL350" s="3">
        <v>190</v>
      </c>
      <c r="CM350" s="20">
        <f t="shared" si="210"/>
        <v>-8.0483507892147443</v>
      </c>
      <c r="CN350" s="37">
        <f t="shared" si="211"/>
        <v>2.2284403802051029</v>
      </c>
      <c r="CO350" s="37">
        <f t="shared" si="212"/>
        <v>1.7091921362738167</v>
      </c>
      <c r="CP350" s="37">
        <f t="shared" si="213"/>
        <v>26.633107844975552</v>
      </c>
      <c r="CQ350" s="37">
        <f t="shared" si="214"/>
        <v>26.308577692518497</v>
      </c>
      <c r="CR350" s="37">
        <f t="shared" si="215"/>
        <v>49.934372791392015</v>
      </c>
      <c r="CS350" s="37">
        <f t="shared" si="216"/>
        <v>50.193996913357658</v>
      </c>
      <c r="CT350" s="22">
        <f t="shared" si="217"/>
        <v>-11.003247731550651</v>
      </c>
      <c r="CU350" s="35">
        <v>103</v>
      </c>
      <c r="CV350" s="35">
        <v>79</v>
      </c>
      <c r="CW350" s="35">
        <v>1128</v>
      </c>
      <c r="CX350" s="35">
        <v>1137</v>
      </c>
      <c r="CY350" s="35">
        <v>481</v>
      </c>
      <c r="CZ350" s="35">
        <v>499</v>
      </c>
      <c r="DA350" s="35">
        <v>605</v>
      </c>
      <c r="DB350" s="35">
        <v>596</v>
      </c>
      <c r="DC350">
        <v>7</v>
      </c>
      <c r="DD350">
        <v>8</v>
      </c>
      <c r="DE350" s="35">
        <f t="shared" si="218"/>
        <v>1</v>
      </c>
      <c r="DF350" s="36">
        <f t="shared" si="219"/>
        <v>0.45051487414065217</v>
      </c>
      <c r="DG350" s="37">
        <f t="shared" si="220"/>
        <v>0.514874141875031</v>
      </c>
      <c r="DH350" s="37">
        <f t="shared" si="221"/>
        <v>6.4359267734378875E-2</v>
      </c>
      <c r="DI350" s="2">
        <v>572</v>
      </c>
      <c r="DJ350">
        <v>15</v>
      </c>
      <c r="DK350">
        <v>28</v>
      </c>
      <c r="DL350">
        <v>-17.5</v>
      </c>
      <c r="DM350">
        <v>449</v>
      </c>
      <c r="DN350">
        <v>558</v>
      </c>
      <c r="DO350">
        <v>-4.9000000000000004</v>
      </c>
      <c r="DP350">
        <v>332</v>
      </c>
      <c r="DQ350">
        <v>408</v>
      </c>
      <c r="DR350">
        <v>-4.9000000000000004</v>
      </c>
      <c r="DS350">
        <v>246</v>
      </c>
      <c r="DT350">
        <v>284</v>
      </c>
      <c r="DU350">
        <v>-3.4</v>
      </c>
      <c r="DV350" s="39">
        <v>-7.6</v>
      </c>
      <c r="DW350" s="39">
        <v>-7.6</v>
      </c>
      <c r="DX350" s="39">
        <v>-0.5</v>
      </c>
      <c r="DY350" s="39">
        <v>-0.7</v>
      </c>
      <c r="DZ350" s="39">
        <v>-0.30000000000000004</v>
      </c>
      <c r="EA350" s="39">
        <v>-9.1</v>
      </c>
    </row>
    <row r="351" spans="1:131" x14ac:dyDescent="0.2">
      <c r="A351" s="12" t="s">
        <v>341</v>
      </c>
      <c r="B351" s="12" t="s">
        <v>1744</v>
      </c>
      <c r="C351" t="s">
        <v>1743</v>
      </c>
      <c r="D351" t="s">
        <v>271</v>
      </c>
      <c r="E351" s="12" t="s">
        <v>178</v>
      </c>
      <c r="F351">
        <v>75</v>
      </c>
      <c r="G351">
        <v>10</v>
      </c>
      <c r="H351">
        <v>25</v>
      </c>
      <c r="I351" s="31">
        <f t="shared" si="185"/>
        <v>35</v>
      </c>
      <c r="J351">
        <v>17</v>
      </c>
      <c r="K351">
        <v>8</v>
      </c>
      <c r="L351" s="16">
        <f t="shared" si="186"/>
        <v>1.5745079662605435</v>
      </c>
      <c r="M351" s="15">
        <v>10</v>
      </c>
      <c r="N351" s="15">
        <v>16</v>
      </c>
      <c r="O351" s="15">
        <v>8</v>
      </c>
      <c r="P351">
        <v>131</v>
      </c>
      <c r="Q351">
        <v>60</v>
      </c>
      <c r="R351">
        <v>80</v>
      </c>
      <c r="S351" s="13">
        <f t="shared" si="187"/>
        <v>7.6335877862595422E-2</v>
      </c>
      <c r="T351" s="13">
        <f t="shared" si="188"/>
        <v>3.6900369003690037E-2</v>
      </c>
      <c r="U351" s="2">
        <v>1333.75</v>
      </c>
      <c r="V351" s="2">
        <v>17.7833333333</v>
      </c>
      <c r="W351">
        <v>17.010000000000002</v>
      </c>
      <c r="X351">
        <v>31.23</v>
      </c>
      <c r="Y351" s="32">
        <f t="shared" si="189"/>
        <v>0.35261194029850745</v>
      </c>
      <c r="Z351" s="15">
        <f t="shared" si="190"/>
        <v>187.54838709677421</v>
      </c>
      <c r="AA351">
        <v>79</v>
      </c>
      <c r="AB351">
        <v>81</v>
      </c>
      <c r="AC351">
        <v>112</v>
      </c>
      <c r="AD351" s="13">
        <f t="shared" si="191"/>
        <v>0.16129032258064516</v>
      </c>
      <c r="AE351" s="13">
        <f t="shared" si="192"/>
        <v>0.38709677419354838</v>
      </c>
      <c r="AF351" s="13">
        <f t="shared" si="193"/>
        <v>0.54838709677419351</v>
      </c>
      <c r="AI351" s="17" t="str">
        <f t="shared" si="194"/>
        <v xml:space="preserve"> </v>
      </c>
      <c r="AJ351">
        <v>251</v>
      </c>
      <c r="AK351">
        <v>225</v>
      </c>
      <c r="AL351" s="32">
        <f t="shared" si="195"/>
        <v>0.35548917102315158</v>
      </c>
      <c r="AM351">
        <v>187</v>
      </c>
      <c r="AN351">
        <v>186</v>
      </c>
      <c r="AO351" s="33">
        <f t="shared" si="196"/>
        <v>0.27856609410007466</v>
      </c>
      <c r="AP351">
        <v>248</v>
      </c>
      <c r="AQ351">
        <v>242</v>
      </c>
      <c r="AR351" s="33">
        <f t="shared" si="197"/>
        <v>0.3659447348767737</v>
      </c>
      <c r="AS351" s="33">
        <f t="shared" si="198"/>
        <v>0.56065959952885747</v>
      </c>
      <c r="AT351">
        <v>7</v>
      </c>
      <c r="AU351">
        <v>454</v>
      </c>
      <c r="AV351">
        <v>460</v>
      </c>
      <c r="AW351">
        <v>429</v>
      </c>
      <c r="AX351" s="2">
        <v>28.9</v>
      </c>
      <c r="AY351" s="3">
        <v>4</v>
      </c>
      <c r="AZ351" s="2">
        <v>33.299999999999997</v>
      </c>
      <c r="BA351" s="2">
        <v>26</v>
      </c>
      <c r="BB351" s="21">
        <v>0.70300000000000007</v>
      </c>
      <c r="BC351">
        <v>4</v>
      </c>
      <c r="BD351" s="21">
        <v>-0.18099999999999999</v>
      </c>
      <c r="BE351" s="2">
        <v>27.1</v>
      </c>
      <c r="BF351" s="2">
        <v>27.8</v>
      </c>
      <c r="BG351" s="2">
        <v>26.9</v>
      </c>
      <c r="BH351" s="21">
        <v>0.82100000000000006</v>
      </c>
      <c r="BI351" s="21">
        <v>2.9260000000000002</v>
      </c>
      <c r="BJ351" t="s">
        <v>2741</v>
      </c>
      <c r="BK351" s="2">
        <v>31.1</v>
      </c>
      <c r="BL351" t="s">
        <v>2016</v>
      </c>
      <c r="BM351" s="2">
        <v>30.6</v>
      </c>
      <c r="BN351" t="s">
        <v>1316</v>
      </c>
      <c r="BO351" s="2">
        <v>30.6</v>
      </c>
      <c r="BP351" t="s">
        <v>3040</v>
      </c>
      <c r="BQ351" s="2">
        <v>48.9</v>
      </c>
      <c r="BR351" t="s">
        <v>311</v>
      </c>
      <c r="BS351" s="2">
        <v>10.8</v>
      </c>
      <c r="BT351" s="32">
        <f t="shared" si="199"/>
        <v>9.0643274853801165E-2</v>
      </c>
      <c r="BU351" s="34">
        <f t="shared" si="200"/>
        <v>0.90268456375838924</v>
      </c>
      <c r="BV351" s="35">
        <f t="shared" si="201"/>
        <v>911.74889124376932</v>
      </c>
      <c r="BW351" s="32">
        <f t="shared" si="202"/>
        <v>-6.6721613878095998E-3</v>
      </c>
      <c r="BX351" s="36">
        <f t="shared" si="203"/>
        <v>2.7891283973810479</v>
      </c>
      <c r="BY351" s="37">
        <f t="shared" si="204"/>
        <v>2.6091846298080772</v>
      </c>
      <c r="BZ351" s="37">
        <f t="shared" si="205"/>
        <v>30.770384254978012</v>
      </c>
      <c r="CA351" s="37">
        <f t="shared" si="206"/>
        <v>26.811621368372652</v>
      </c>
      <c r="CB351" s="37">
        <f t="shared" si="207"/>
        <v>58.166822867962821</v>
      </c>
      <c r="CC351" s="37">
        <f t="shared" si="208"/>
        <v>49.889409559606165</v>
      </c>
      <c r="CD351" s="38">
        <f t="shared" si="209"/>
        <v>8.2774133083566568</v>
      </c>
      <c r="CE351" s="3">
        <v>62</v>
      </c>
      <c r="CF351" s="3">
        <v>58</v>
      </c>
      <c r="CG351" s="3">
        <v>622</v>
      </c>
      <c r="CH351" s="3">
        <v>538</v>
      </c>
      <c r="CI351" s="3">
        <v>302</v>
      </c>
      <c r="CJ351" s="3">
        <v>251</v>
      </c>
      <c r="CK351" s="3">
        <v>262</v>
      </c>
      <c r="CL351" s="3">
        <v>307</v>
      </c>
      <c r="CM351" s="20">
        <f t="shared" si="210"/>
        <v>3.6245829196640784</v>
      </c>
      <c r="CN351" s="37">
        <f t="shared" si="211"/>
        <v>2.331091898815242</v>
      </c>
      <c r="CO351" s="37">
        <f t="shared" si="212"/>
        <v>1.9212295869356391</v>
      </c>
      <c r="CP351" s="37">
        <f t="shared" si="213"/>
        <v>29.330771693884085</v>
      </c>
      <c r="CQ351" s="37">
        <f t="shared" si="214"/>
        <v>28.331732308677555</v>
      </c>
      <c r="CR351" s="37">
        <f t="shared" si="215"/>
        <v>53.128402177393532</v>
      </c>
      <c r="CS351" s="37">
        <f t="shared" si="216"/>
        <v>55.024015369836697</v>
      </c>
      <c r="CT351" s="22">
        <f t="shared" si="217"/>
        <v>10.173026500799821</v>
      </c>
      <c r="CU351" s="35">
        <v>91</v>
      </c>
      <c r="CV351" s="35">
        <v>75</v>
      </c>
      <c r="CW351" s="35">
        <v>1054</v>
      </c>
      <c r="CX351" s="35">
        <v>1031</v>
      </c>
      <c r="CY351" s="35">
        <v>441</v>
      </c>
      <c r="CZ351" s="35">
        <v>488</v>
      </c>
      <c r="DA351" s="35">
        <v>554</v>
      </c>
      <c r="DB351" s="35">
        <v>488</v>
      </c>
      <c r="DC351">
        <v>21</v>
      </c>
      <c r="DD351">
        <v>8</v>
      </c>
      <c r="DE351" s="35">
        <f t="shared" si="218"/>
        <v>-13</v>
      </c>
      <c r="DF351" s="36">
        <f t="shared" si="219"/>
        <v>0.94470477975809697</v>
      </c>
      <c r="DG351" s="37">
        <f t="shared" si="220"/>
        <v>0.35988753514594168</v>
      </c>
      <c r="DH351" s="37">
        <f t="shared" si="221"/>
        <v>-0.58481724461215523</v>
      </c>
      <c r="DI351" s="2">
        <v>796</v>
      </c>
      <c r="DJ351">
        <v>34</v>
      </c>
      <c r="DK351">
        <v>29</v>
      </c>
      <c r="DL351">
        <v>-1.9</v>
      </c>
      <c r="DM351">
        <v>739</v>
      </c>
      <c r="DN351">
        <v>656</v>
      </c>
      <c r="DO351">
        <v>2.9</v>
      </c>
      <c r="DP351">
        <v>552</v>
      </c>
      <c r="DQ351">
        <v>503</v>
      </c>
      <c r="DR351">
        <v>1.7000000000000002</v>
      </c>
      <c r="DS351">
        <v>392</v>
      </c>
      <c r="DT351">
        <v>359</v>
      </c>
      <c r="DU351">
        <v>0.5</v>
      </c>
      <c r="DV351" s="39">
        <v>6.5</v>
      </c>
      <c r="DW351" s="39">
        <v>6.5</v>
      </c>
      <c r="DX351" s="39">
        <v>-1.1000000000000001</v>
      </c>
      <c r="DY351" s="39">
        <v>-0.60000000000000009</v>
      </c>
      <c r="DZ351" s="39">
        <v>-4.3</v>
      </c>
      <c r="EA351" s="39">
        <v>0.5</v>
      </c>
    </row>
    <row r="352" spans="1:131" x14ac:dyDescent="0.2">
      <c r="A352" s="12" t="s">
        <v>1747</v>
      </c>
      <c r="B352" s="12" t="s">
        <v>1748</v>
      </c>
      <c r="C352" t="s">
        <v>1746</v>
      </c>
      <c r="D352" t="s">
        <v>330</v>
      </c>
      <c r="E352" s="12" t="s">
        <v>178</v>
      </c>
      <c r="F352">
        <v>78</v>
      </c>
      <c r="G352">
        <v>6</v>
      </c>
      <c r="H352">
        <v>11</v>
      </c>
      <c r="I352" s="31">
        <f t="shared" si="185"/>
        <v>17</v>
      </c>
      <c r="J352">
        <v>2</v>
      </c>
      <c r="K352">
        <v>8</v>
      </c>
      <c r="L352" s="16">
        <f t="shared" si="186"/>
        <v>0.67873303167420818</v>
      </c>
      <c r="M352" s="15">
        <v>6</v>
      </c>
      <c r="N352" s="15">
        <v>2</v>
      </c>
      <c r="O352" s="15">
        <v>8</v>
      </c>
      <c r="P352">
        <v>67</v>
      </c>
      <c r="Q352">
        <v>30</v>
      </c>
      <c r="R352">
        <v>43</v>
      </c>
      <c r="S352" s="13">
        <f t="shared" si="187"/>
        <v>8.9552238805970144E-2</v>
      </c>
      <c r="T352" s="13">
        <f t="shared" si="188"/>
        <v>4.2857142857142858E-2</v>
      </c>
      <c r="U352" s="2">
        <v>1502.8</v>
      </c>
      <c r="V352" s="2">
        <v>19.266666666700001</v>
      </c>
      <c r="W352">
        <v>18.61</v>
      </c>
      <c r="X352">
        <v>30.45</v>
      </c>
      <c r="Y352" s="32">
        <f t="shared" si="189"/>
        <v>0.37933143090093757</v>
      </c>
      <c r="Z352" s="15">
        <f t="shared" si="190"/>
        <v>21.727272727272727</v>
      </c>
      <c r="AA352">
        <v>101</v>
      </c>
      <c r="AB352">
        <v>143</v>
      </c>
      <c r="AC352">
        <v>106</v>
      </c>
      <c r="AD352" s="13">
        <f t="shared" si="191"/>
        <v>9.0909090909090912E-2</v>
      </c>
      <c r="AE352" s="13">
        <f t="shared" si="192"/>
        <v>0.15151515151515152</v>
      </c>
      <c r="AF352" s="13">
        <f t="shared" si="193"/>
        <v>0.24242424242424243</v>
      </c>
      <c r="AI352" s="17" t="str">
        <f t="shared" si="194"/>
        <v xml:space="preserve"> </v>
      </c>
      <c r="AJ352">
        <v>181</v>
      </c>
      <c r="AK352">
        <v>227</v>
      </c>
      <c r="AL352" s="32">
        <f t="shared" si="195"/>
        <v>0.27382550335570471</v>
      </c>
      <c r="AM352">
        <v>277</v>
      </c>
      <c r="AN352">
        <v>243</v>
      </c>
      <c r="AO352" s="33">
        <f t="shared" si="196"/>
        <v>0.34899328859060402</v>
      </c>
      <c r="AP352">
        <v>271</v>
      </c>
      <c r="AQ352">
        <v>291</v>
      </c>
      <c r="AR352" s="33">
        <f t="shared" si="197"/>
        <v>0.37718120805369126</v>
      </c>
      <c r="AS352" s="33">
        <f t="shared" si="198"/>
        <v>0.43965517241379309</v>
      </c>
      <c r="AT352">
        <v>1</v>
      </c>
      <c r="AU352">
        <v>526</v>
      </c>
      <c r="AV352">
        <v>537</v>
      </c>
      <c r="AW352">
        <v>445</v>
      </c>
      <c r="AX352" s="2">
        <v>29.5</v>
      </c>
      <c r="AY352" s="3">
        <v>2</v>
      </c>
      <c r="AZ352" s="2">
        <v>33.5</v>
      </c>
      <c r="BA352" s="2">
        <v>26.9</v>
      </c>
      <c r="BB352" s="21">
        <v>1.5670000000000002</v>
      </c>
      <c r="BC352">
        <v>1</v>
      </c>
      <c r="BD352" s="21">
        <v>2.0430000000000001</v>
      </c>
      <c r="BE352" s="2">
        <v>29.3</v>
      </c>
      <c r="BF352" s="2">
        <v>35.9</v>
      </c>
      <c r="BG352" s="2">
        <v>27</v>
      </c>
      <c r="BH352" s="21">
        <v>2.0910000000000002</v>
      </c>
      <c r="BI352" s="21">
        <v>-5.31</v>
      </c>
      <c r="BJ352" t="s">
        <v>2166</v>
      </c>
      <c r="BK352" s="2">
        <v>36.700000000000003</v>
      </c>
      <c r="BL352" t="s">
        <v>3303</v>
      </c>
      <c r="BM352" s="2">
        <v>33.4</v>
      </c>
      <c r="BN352" t="s">
        <v>2663</v>
      </c>
      <c r="BO352" s="2">
        <v>31.6</v>
      </c>
      <c r="BP352" t="s">
        <v>1909</v>
      </c>
      <c r="BQ352" s="2">
        <v>79.900000000000006</v>
      </c>
      <c r="BR352" t="s">
        <v>1627</v>
      </c>
      <c r="BS352" s="2">
        <v>5.5</v>
      </c>
      <c r="BT352" s="32">
        <f t="shared" si="199"/>
        <v>9.2050209205020925E-2</v>
      </c>
      <c r="BU352" s="34">
        <f t="shared" si="200"/>
        <v>0.92762364294330524</v>
      </c>
      <c r="BV352" s="35">
        <f t="shared" si="201"/>
        <v>936.82866386380726</v>
      </c>
      <c r="BW352" s="32">
        <f t="shared" si="202"/>
        <v>1.9673852148326162E-2</v>
      </c>
      <c r="BX352" s="36">
        <f t="shared" si="203"/>
        <v>2.6350811817894257</v>
      </c>
      <c r="BY352" s="37">
        <f t="shared" si="204"/>
        <v>2.3955283470812962</v>
      </c>
      <c r="BZ352" s="37">
        <f t="shared" si="205"/>
        <v>28.626563747621486</v>
      </c>
      <c r="CA352" s="37">
        <f t="shared" si="206"/>
        <v>33.098216662173243</v>
      </c>
      <c r="CB352" s="37">
        <f t="shared" si="207"/>
        <v>49.228107532520639</v>
      </c>
      <c r="CC352" s="37">
        <f t="shared" si="208"/>
        <v>61.205749267927111</v>
      </c>
      <c r="CD352" s="38">
        <f t="shared" si="209"/>
        <v>-11.977641735406472</v>
      </c>
      <c r="CE352" s="3">
        <v>66</v>
      </c>
      <c r="CF352" s="3">
        <v>60</v>
      </c>
      <c r="CG352" s="3">
        <v>651</v>
      </c>
      <c r="CH352" s="3">
        <v>769</v>
      </c>
      <c r="CI352" s="3">
        <v>218</v>
      </c>
      <c r="CJ352" s="3">
        <v>318</v>
      </c>
      <c r="CK352" s="3">
        <v>386</v>
      </c>
      <c r="CL352" s="3">
        <v>298</v>
      </c>
      <c r="CM352" s="20">
        <f t="shared" si="210"/>
        <v>-3.2663658733375076</v>
      </c>
      <c r="CN352" s="37">
        <f t="shared" si="211"/>
        <v>2.804092459264873</v>
      </c>
      <c r="CO352" s="37">
        <f t="shared" si="212"/>
        <v>2.3746368573954784</v>
      </c>
      <c r="CP352" s="37">
        <f t="shared" si="213"/>
        <v>29.304029304029307</v>
      </c>
      <c r="CQ352" s="37">
        <f t="shared" si="214"/>
        <v>31.274472653783</v>
      </c>
      <c r="CR352" s="37">
        <f t="shared" si="215"/>
        <v>54.010357458633322</v>
      </c>
      <c r="CS352" s="37">
        <f t="shared" si="216"/>
        <v>58.683844890741447</v>
      </c>
      <c r="CT352" s="22">
        <f t="shared" si="217"/>
        <v>-7.3041543032983469</v>
      </c>
      <c r="CU352" s="35">
        <v>111</v>
      </c>
      <c r="CV352" s="35">
        <v>94</v>
      </c>
      <c r="CW352" s="35">
        <v>1049</v>
      </c>
      <c r="CX352" s="35">
        <v>1144</v>
      </c>
      <c r="CY352" s="35">
        <v>428</v>
      </c>
      <c r="CZ352" s="35">
        <v>523</v>
      </c>
      <c r="DA352" s="35">
        <v>562</v>
      </c>
      <c r="DB352" s="35">
        <v>550</v>
      </c>
      <c r="DC352">
        <v>13</v>
      </c>
      <c r="DD352">
        <v>3</v>
      </c>
      <c r="DE352" s="35">
        <f t="shared" si="218"/>
        <v>-10</v>
      </c>
      <c r="DF352" s="36">
        <f t="shared" si="219"/>
        <v>0.51903114186761412</v>
      </c>
      <c r="DG352" s="37">
        <f t="shared" si="220"/>
        <v>0.1197764173540648</v>
      </c>
      <c r="DH352" s="37">
        <f t="shared" si="221"/>
        <v>-0.39925472451354932</v>
      </c>
      <c r="DI352" s="2">
        <v>883.6</v>
      </c>
      <c r="DJ352">
        <v>38</v>
      </c>
      <c r="DK352">
        <v>32</v>
      </c>
      <c r="DL352">
        <v>-2.6</v>
      </c>
      <c r="DM352">
        <v>718</v>
      </c>
      <c r="DN352">
        <v>877</v>
      </c>
      <c r="DO352">
        <v>-3.3</v>
      </c>
      <c r="DP352">
        <v>536</v>
      </c>
      <c r="DQ352">
        <v>656</v>
      </c>
      <c r="DR352">
        <v>-2.2999999999999998</v>
      </c>
      <c r="DS352">
        <v>410</v>
      </c>
      <c r="DT352">
        <v>459</v>
      </c>
      <c r="DU352">
        <v>-1.3</v>
      </c>
      <c r="DV352" s="39">
        <v>-7.3</v>
      </c>
      <c r="DW352" s="39">
        <v>-7.3</v>
      </c>
      <c r="DX352" s="39">
        <v>2</v>
      </c>
      <c r="DY352" s="39">
        <v>3.3</v>
      </c>
      <c r="DZ352" s="39">
        <v>1.5</v>
      </c>
      <c r="EA352" s="39">
        <v>-0.5</v>
      </c>
    </row>
    <row r="353" spans="1:131" x14ac:dyDescent="0.2">
      <c r="A353" s="12" t="s">
        <v>227</v>
      </c>
      <c r="B353" s="12" t="s">
        <v>1752</v>
      </c>
      <c r="C353" t="s">
        <v>1751</v>
      </c>
      <c r="D353" t="s">
        <v>122</v>
      </c>
      <c r="E353" s="12" t="s">
        <v>170</v>
      </c>
      <c r="F353">
        <v>42</v>
      </c>
      <c r="G353">
        <v>9</v>
      </c>
      <c r="H353">
        <v>8</v>
      </c>
      <c r="I353" s="31">
        <f t="shared" si="185"/>
        <v>17</v>
      </c>
      <c r="J353">
        <v>3</v>
      </c>
      <c r="K353">
        <v>4</v>
      </c>
      <c r="L353" s="16">
        <f t="shared" si="186"/>
        <v>1.9704433497536946</v>
      </c>
      <c r="M353" s="15">
        <v>8</v>
      </c>
      <c r="N353" s="15">
        <v>4</v>
      </c>
      <c r="O353" s="15">
        <v>4</v>
      </c>
      <c r="P353">
        <v>64</v>
      </c>
      <c r="Q353">
        <v>26</v>
      </c>
      <c r="R353">
        <v>33</v>
      </c>
      <c r="S353" s="13">
        <f t="shared" si="187"/>
        <v>0.140625</v>
      </c>
      <c r="T353" s="13">
        <f t="shared" si="188"/>
        <v>7.3170731707317069E-2</v>
      </c>
      <c r="U353" s="2">
        <v>517.65</v>
      </c>
      <c r="V353" s="2">
        <v>12.3166666667</v>
      </c>
      <c r="W353">
        <v>11.88</v>
      </c>
      <c r="X353">
        <v>35.880000000000003</v>
      </c>
      <c r="Y353" s="32">
        <f t="shared" si="189"/>
        <v>0.24874371859296482</v>
      </c>
      <c r="Z353" s="15">
        <f t="shared" si="190"/>
        <v>30</v>
      </c>
      <c r="AA353">
        <v>14</v>
      </c>
      <c r="AB353">
        <v>69</v>
      </c>
      <c r="AC353">
        <v>49</v>
      </c>
      <c r="AD353" s="13">
        <f t="shared" si="191"/>
        <v>0.36</v>
      </c>
      <c r="AE353" s="13">
        <f t="shared" si="192"/>
        <v>0.32</v>
      </c>
      <c r="AF353" s="13">
        <f t="shared" si="193"/>
        <v>0.67999999999999994</v>
      </c>
      <c r="AG353">
        <v>214</v>
      </c>
      <c r="AH353">
        <v>227</v>
      </c>
      <c r="AI353" s="17">
        <f t="shared" si="194"/>
        <v>0.48526077097505671</v>
      </c>
      <c r="AJ353">
        <v>82</v>
      </c>
      <c r="AK353">
        <v>76</v>
      </c>
      <c r="AL353" s="32">
        <f t="shared" si="195"/>
        <v>0.316</v>
      </c>
      <c r="AM353">
        <v>64</v>
      </c>
      <c r="AN353">
        <v>78</v>
      </c>
      <c r="AO353" s="33">
        <f t="shared" si="196"/>
        <v>0.28399999999999997</v>
      </c>
      <c r="AP353">
        <v>101</v>
      </c>
      <c r="AQ353">
        <v>99</v>
      </c>
      <c r="AR353" s="33">
        <f t="shared" si="197"/>
        <v>0.4</v>
      </c>
      <c r="AS353" s="33">
        <f t="shared" si="198"/>
        <v>0.52666666666666662</v>
      </c>
      <c r="AT353">
        <v>9</v>
      </c>
      <c r="AU353">
        <v>206</v>
      </c>
      <c r="AV353">
        <v>163</v>
      </c>
      <c r="AW353">
        <v>161</v>
      </c>
      <c r="AX353" s="2">
        <v>28</v>
      </c>
      <c r="AY353" s="3">
        <v>12</v>
      </c>
      <c r="AZ353" s="2">
        <v>32.4</v>
      </c>
      <c r="BA353" s="2">
        <v>25.1</v>
      </c>
      <c r="BB353" s="21">
        <v>0.26700000000000002</v>
      </c>
      <c r="BC353">
        <v>11</v>
      </c>
      <c r="BD353" s="21">
        <v>-1.446</v>
      </c>
      <c r="BE353" s="2">
        <v>28.5</v>
      </c>
      <c r="BF353" s="2">
        <v>32.299999999999997</v>
      </c>
      <c r="BG353" s="2">
        <v>24.7</v>
      </c>
      <c r="BH353" s="21">
        <v>-0.60199999999999998</v>
      </c>
      <c r="BI353" s="21">
        <v>1.9319999999999999</v>
      </c>
      <c r="BJ353" t="s">
        <v>185</v>
      </c>
      <c r="BK353" s="2">
        <v>51.1</v>
      </c>
      <c r="BL353" t="s">
        <v>121</v>
      </c>
      <c r="BM353" s="2">
        <v>32.200000000000003</v>
      </c>
      <c r="BN353" t="s">
        <v>3430</v>
      </c>
      <c r="BO353" s="2">
        <v>17.3</v>
      </c>
      <c r="BP353" t="s">
        <v>2909</v>
      </c>
      <c r="BQ353" s="2">
        <v>42.1</v>
      </c>
      <c r="BR353" t="s">
        <v>3218</v>
      </c>
      <c r="BS353" s="2">
        <v>32.5</v>
      </c>
      <c r="BT353" s="32">
        <f t="shared" si="199"/>
        <v>0.1</v>
      </c>
      <c r="BU353" s="34">
        <f t="shared" si="200"/>
        <v>0.90909090909090906</v>
      </c>
      <c r="BV353" s="35">
        <f t="shared" si="201"/>
        <v>919.09090909090901</v>
      </c>
      <c r="BW353" s="32">
        <f t="shared" si="202"/>
        <v>9.0909090909090662E-3</v>
      </c>
      <c r="BX353" s="36">
        <f t="shared" si="203"/>
        <v>2.8996713705701538</v>
      </c>
      <c r="BY353" s="37">
        <f t="shared" si="204"/>
        <v>2.5517108061017351</v>
      </c>
      <c r="BZ353" s="37">
        <f t="shared" si="205"/>
        <v>28.996713705701534</v>
      </c>
      <c r="CA353" s="37">
        <f t="shared" si="206"/>
        <v>28.068818867119084</v>
      </c>
      <c r="CB353" s="37">
        <f t="shared" si="207"/>
        <v>53.817900637782046</v>
      </c>
      <c r="CC353" s="37">
        <f t="shared" si="208"/>
        <v>48.134544751464553</v>
      </c>
      <c r="CD353" s="38">
        <f t="shared" si="209"/>
        <v>5.6833558863174929</v>
      </c>
      <c r="CE353" s="3">
        <v>25</v>
      </c>
      <c r="CF353" s="3">
        <v>22</v>
      </c>
      <c r="CG353" s="3">
        <v>225</v>
      </c>
      <c r="CH353" s="3">
        <v>220</v>
      </c>
      <c r="CI353" s="3">
        <v>98</v>
      </c>
      <c r="CJ353" s="3">
        <v>80</v>
      </c>
      <c r="CK353" s="3">
        <v>93</v>
      </c>
      <c r="CL353" s="3">
        <v>116</v>
      </c>
      <c r="CM353" s="20">
        <f t="shared" si="210"/>
        <v>1.5753558863174941</v>
      </c>
      <c r="CN353" s="37">
        <f t="shared" si="211"/>
        <v>2.7074374900461855</v>
      </c>
      <c r="CO353" s="37">
        <f t="shared" si="212"/>
        <v>2.428730689600255</v>
      </c>
      <c r="CP353" s="37">
        <f t="shared" si="213"/>
        <v>29.702181876094919</v>
      </c>
      <c r="CQ353" s="37">
        <f t="shared" si="214"/>
        <v>26.716037585602802</v>
      </c>
      <c r="CR353" s="37">
        <f t="shared" si="215"/>
        <v>50.883898709985665</v>
      </c>
      <c r="CS353" s="37">
        <f t="shared" si="216"/>
        <v>46.822742474916389</v>
      </c>
      <c r="CT353" s="22">
        <f t="shared" si="217"/>
        <v>1.6221996512482164</v>
      </c>
      <c r="CU353" s="35">
        <v>68</v>
      </c>
      <c r="CV353" s="35">
        <v>61</v>
      </c>
      <c r="CW353" s="35">
        <v>678</v>
      </c>
      <c r="CX353" s="35">
        <v>610</v>
      </c>
      <c r="CY353" s="35">
        <v>246</v>
      </c>
      <c r="CZ353" s="35">
        <v>226</v>
      </c>
      <c r="DA353" s="35">
        <v>279</v>
      </c>
      <c r="DB353" s="35">
        <v>286</v>
      </c>
      <c r="DC353">
        <v>5</v>
      </c>
      <c r="DD353">
        <v>16</v>
      </c>
      <c r="DE353" s="35">
        <f t="shared" si="218"/>
        <v>11</v>
      </c>
      <c r="DF353" s="36">
        <f t="shared" si="219"/>
        <v>0.57993427411403076</v>
      </c>
      <c r="DG353" s="37">
        <f t="shared" si="220"/>
        <v>1.8557896771648983</v>
      </c>
      <c r="DH353" s="37">
        <f t="shared" si="221"/>
        <v>1.2758554030508675</v>
      </c>
      <c r="DI353" s="2">
        <v>312.10000000000002</v>
      </c>
      <c r="DJ353">
        <v>16</v>
      </c>
      <c r="DK353">
        <v>13</v>
      </c>
      <c r="DL353">
        <v>2.4</v>
      </c>
      <c r="DM353">
        <v>279</v>
      </c>
      <c r="DN353">
        <v>251</v>
      </c>
      <c r="DO353">
        <v>0.9</v>
      </c>
      <c r="DP353">
        <v>206</v>
      </c>
      <c r="DQ353">
        <v>202</v>
      </c>
      <c r="DR353">
        <v>-2</v>
      </c>
      <c r="DS353">
        <v>153</v>
      </c>
      <c r="DT353">
        <v>154</v>
      </c>
      <c r="DU353">
        <v>-2.4</v>
      </c>
      <c r="DV353" s="39">
        <v>0.1</v>
      </c>
      <c r="DW353" s="39">
        <v>0.1</v>
      </c>
      <c r="DX353" s="39">
        <v>0.2</v>
      </c>
      <c r="DY353" s="39">
        <v>-0.5</v>
      </c>
      <c r="DZ353" s="39">
        <v>0.1</v>
      </c>
      <c r="EA353" s="39">
        <v>0</v>
      </c>
    </row>
    <row r="354" spans="1:131" x14ac:dyDescent="0.2">
      <c r="A354" s="12" t="s">
        <v>1757</v>
      </c>
      <c r="B354" s="12" t="s">
        <v>1758</v>
      </c>
      <c r="C354" t="s">
        <v>1756</v>
      </c>
      <c r="D354" s="12" t="s">
        <v>529</v>
      </c>
      <c r="E354" s="12" t="s">
        <v>148</v>
      </c>
      <c r="F354">
        <v>75</v>
      </c>
      <c r="G354">
        <v>11</v>
      </c>
      <c r="H354">
        <v>19</v>
      </c>
      <c r="I354" s="31">
        <f t="shared" si="185"/>
        <v>30</v>
      </c>
      <c r="J354">
        <v>10</v>
      </c>
      <c r="K354">
        <v>7</v>
      </c>
      <c r="L354" s="16">
        <f t="shared" si="186"/>
        <v>1.7888198757763976</v>
      </c>
      <c r="M354" s="15">
        <v>11</v>
      </c>
      <c r="N354" s="15">
        <v>9</v>
      </c>
      <c r="O354" s="15">
        <v>8</v>
      </c>
      <c r="P354">
        <v>125</v>
      </c>
      <c r="Q354">
        <v>33</v>
      </c>
      <c r="R354">
        <v>49</v>
      </c>
      <c r="S354" s="13">
        <f t="shared" si="187"/>
        <v>8.7999999999999995E-2</v>
      </c>
      <c r="T354" s="13">
        <f t="shared" si="188"/>
        <v>5.3140096618357488E-2</v>
      </c>
      <c r="U354" s="2">
        <v>1006.25</v>
      </c>
      <c r="V354" s="2">
        <v>13.416666666699999</v>
      </c>
      <c r="W354">
        <v>13.03</v>
      </c>
      <c r="X354">
        <v>34.6</v>
      </c>
      <c r="Y354" s="32">
        <f t="shared" si="189"/>
        <v>0.27356707957169846</v>
      </c>
      <c r="Z354" s="15">
        <f t="shared" si="190"/>
        <v>123.33333333333333</v>
      </c>
      <c r="AA354">
        <v>30</v>
      </c>
      <c r="AB354">
        <v>35</v>
      </c>
      <c r="AC354">
        <v>97</v>
      </c>
      <c r="AD354" s="13">
        <f t="shared" si="191"/>
        <v>0.26190476190476192</v>
      </c>
      <c r="AE354" s="13">
        <f t="shared" si="192"/>
        <v>0.40476190476190477</v>
      </c>
      <c r="AF354" s="13">
        <f t="shared" si="193"/>
        <v>0.66666666666666674</v>
      </c>
      <c r="AG354">
        <v>1</v>
      </c>
      <c r="AH354">
        <v>2</v>
      </c>
      <c r="AI354" s="17">
        <f t="shared" si="194"/>
        <v>0.33333333333333331</v>
      </c>
      <c r="AJ354">
        <v>149</v>
      </c>
      <c r="AK354">
        <v>164</v>
      </c>
      <c r="AL354" s="32">
        <f t="shared" si="195"/>
        <v>0.3071638861629048</v>
      </c>
      <c r="AM354">
        <v>184</v>
      </c>
      <c r="AN354">
        <v>149</v>
      </c>
      <c r="AO354" s="33">
        <f t="shared" si="196"/>
        <v>0.32679097154072623</v>
      </c>
      <c r="AP354">
        <v>195</v>
      </c>
      <c r="AQ354">
        <v>178</v>
      </c>
      <c r="AR354" s="33">
        <f t="shared" si="197"/>
        <v>0.36604514229636897</v>
      </c>
      <c r="AS354" s="33">
        <f t="shared" si="198"/>
        <v>0.48452012383900928</v>
      </c>
      <c r="AT354">
        <v>6</v>
      </c>
      <c r="AU354">
        <v>347</v>
      </c>
      <c r="AV354">
        <v>364</v>
      </c>
      <c r="AW354">
        <v>309</v>
      </c>
      <c r="AX354" s="2">
        <v>29</v>
      </c>
      <c r="AY354" s="3">
        <v>6</v>
      </c>
      <c r="AZ354" s="2">
        <v>33.6</v>
      </c>
      <c r="BA354" s="2">
        <v>25.8</v>
      </c>
      <c r="BB354" s="21">
        <v>0.82400000000000007</v>
      </c>
      <c r="BC354">
        <v>4</v>
      </c>
      <c r="BD354" s="21">
        <v>0.72</v>
      </c>
      <c r="BE354" s="2">
        <v>30.2</v>
      </c>
      <c r="BF354" s="2">
        <v>32.799999999999997</v>
      </c>
      <c r="BG354" s="2">
        <v>27.6</v>
      </c>
      <c r="BH354" s="21">
        <v>0.17699999999999999</v>
      </c>
      <c r="BI354" s="21">
        <v>-7.2439999999999998</v>
      </c>
      <c r="BJ354" t="s">
        <v>1402</v>
      </c>
      <c r="BK354" s="2">
        <v>24.2</v>
      </c>
      <c r="BL354" t="s">
        <v>1545</v>
      </c>
      <c r="BM354" s="2">
        <v>23.2</v>
      </c>
      <c r="BN354" t="s">
        <v>3242</v>
      </c>
      <c r="BO354" s="2">
        <v>18.7</v>
      </c>
      <c r="BP354" t="s">
        <v>2817</v>
      </c>
      <c r="BQ354" s="2">
        <v>30.6</v>
      </c>
      <c r="BR354" t="s">
        <v>1301</v>
      </c>
      <c r="BS354" s="2">
        <v>25.1</v>
      </c>
      <c r="BT354" s="32">
        <f t="shared" si="199"/>
        <v>8.1081081081081086E-2</v>
      </c>
      <c r="BU354" s="34">
        <f t="shared" si="200"/>
        <v>0.89688715953307396</v>
      </c>
      <c r="BV354" s="35">
        <f t="shared" si="201"/>
        <v>904.99526764118207</v>
      </c>
      <c r="BW354" s="32">
        <f t="shared" si="202"/>
        <v>-2.2031759385844951E-2</v>
      </c>
      <c r="BX354" s="36">
        <f t="shared" si="203"/>
        <v>2.5043478260807346</v>
      </c>
      <c r="BY354" s="37">
        <f t="shared" si="204"/>
        <v>3.1602484471971173</v>
      </c>
      <c r="BZ354" s="37">
        <f t="shared" si="205"/>
        <v>30.886956521662391</v>
      </c>
      <c r="CA354" s="37">
        <f t="shared" si="206"/>
        <v>30.6484472048928</v>
      </c>
      <c r="CB354" s="37">
        <f t="shared" si="207"/>
        <v>55.870807453277344</v>
      </c>
      <c r="CC354" s="37">
        <f t="shared" si="208"/>
        <v>57.003726707932913</v>
      </c>
      <c r="CD354" s="38">
        <f t="shared" si="209"/>
        <v>-1.1329192546555689</v>
      </c>
      <c r="CE354" s="3">
        <v>42</v>
      </c>
      <c r="CF354" s="3">
        <v>53</v>
      </c>
      <c r="CG354" s="3">
        <v>476</v>
      </c>
      <c r="CH354" s="3">
        <v>461</v>
      </c>
      <c r="CI354" s="3">
        <v>183</v>
      </c>
      <c r="CJ354" s="3">
        <v>200</v>
      </c>
      <c r="CK354" s="3">
        <v>242</v>
      </c>
      <c r="CL354" s="3">
        <v>236</v>
      </c>
      <c r="CM354" s="20">
        <f t="shared" si="210"/>
        <v>7.1125977732082077</v>
      </c>
      <c r="CN354" s="37">
        <f t="shared" si="211"/>
        <v>2.0809248554913293</v>
      </c>
      <c r="CO354" s="37">
        <f t="shared" si="212"/>
        <v>2.8208092485549132</v>
      </c>
      <c r="CP354" s="37">
        <f t="shared" si="213"/>
        <v>27.075144508670519</v>
      </c>
      <c r="CQ354" s="37">
        <f t="shared" si="214"/>
        <v>32.832369942196529</v>
      </c>
      <c r="CR354" s="37">
        <f t="shared" si="215"/>
        <v>52.578034682080926</v>
      </c>
      <c r="CS354" s="37">
        <f t="shared" si="216"/>
        <v>59.537572254335259</v>
      </c>
      <c r="CT354" s="22">
        <f t="shared" si="217"/>
        <v>5.8266183175987649</v>
      </c>
      <c r="CU354" s="35">
        <v>90</v>
      </c>
      <c r="CV354" s="35">
        <v>122</v>
      </c>
      <c r="CW354" s="35">
        <v>1081</v>
      </c>
      <c r="CX354" s="35">
        <v>1298</v>
      </c>
      <c r="CY354" s="35">
        <v>515</v>
      </c>
      <c r="CZ354" s="35">
        <v>545</v>
      </c>
      <c r="DA354" s="35">
        <v>610</v>
      </c>
      <c r="DB354" s="35">
        <v>588</v>
      </c>
      <c r="DC354">
        <v>10</v>
      </c>
      <c r="DD354">
        <v>11</v>
      </c>
      <c r="DE354" s="35">
        <f t="shared" si="218"/>
        <v>1</v>
      </c>
      <c r="DF354" s="36">
        <f t="shared" si="219"/>
        <v>0.59627329192398448</v>
      </c>
      <c r="DG354" s="37">
        <f t="shared" si="220"/>
        <v>0.65590062111638292</v>
      </c>
      <c r="DH354" s="37">
        <f t="shared" si="221"/>
        <v>5.9627329192398451E-2</v>
      </c>
      <c r="DI354" s="2">
        <v>581</v>
      </c>
      <c r="DJ354">
        <v>20</v>
      </c>
      <c r="DK354">
        <v>25</v>
      </c>
      <c r="DL354">
        <v>-1.3</v>
      </c>
      <c r="DM354">
        <v>569</v>
      </c>
      <c r="DN354">
        <v>551</v>
      </c>
      <c r="DO354">
        <v>5</v>
      </c>
      <c r="DP354">
        <v>429</v>
      </c>
      <c r="DQ354">
        <v>393</v>
      </c>
      <c r="DR354">
        <v>7</v>
      </c>
      <c r="DS354">
        <v>304</v>
      </c>
      <c r="DT354">
        <v>294</v>
      </c>
      <c r="DU354">
        <v>7.6</v>
      </c>
      <c r="DV354" s="39">
        <v>1.3</v>
      </c>
      <c r="DW354" s="39">
        <v>1.3</v>
      </c>
      <c r="DX354" s="39">
        <v>-0.5</v>
      </c>
      <c r="DY354" s="39">
        <v>0.8</v>
      </c>
      <c r="DZ354" s="39">
        <v>4.5</v>
      </c>
      <c r="EA354" s="39">
        <v>6.1</v>
      </c>
    </row>
    <row r="355" spans="1:131" x14ac:dyDescent="0.2">
      <c r="A355" s="12" t="s">
        <v>336</v>
      </c>
      <c r="B355" s="12" t="s">
        <v>1763</v>
      </c>
      <c r="C355" t="s">
        <v>1762</v>
      </c>
      <c r="D355" s="12" t="s">
        <v>131</v>
      </c>
      <c r="E355" s="12" t="s">
        <v>170</v>
      </c>
      <c r="F355">
        <v>77</v>
      </c>
      <c r="G355">
        <v>4</v>
      </c>
      <c r="H355">
        <v>2</v>
      </c>
      <c r="I355" s="31">
        <f t="shared" si="185"/>
        <v>6</v>
      </c>
      <c r="J355">
        <v>1</v>
      </c>
      <c r="K355">
        <v>1</v>
      </c>
      <c r="L355" s="16">
        <f t="shared" si="186"/>
        <v>0.46729982908943457</v>
      </c>
      <c r="M355" s="15">
        <v>4</v>
      </c>
      <c r="N355" s="15">
        <v>1</v>
      </c>
      <c r="O355" s="15">
        <v>1</v>
      </c>
      <c r="P355">
        <v>82</v>
      </c>
      <c r="Q355">
        <v>29</v>
      </c>
      <c r="R355">
        <v>27</v>
      </c>
      <c r="S355" s="13">
        <f t="shared" si="187"/>
        <v>4.878048780487805E-2</v>
      </c>
      <c r="T355" s="13">
        <f t="shared" si="188"/>
        <v>2.8985507246376812E-2</v>
      </c>
      <c r="U355" s="2">
        <v>770.38333333330002</v>
      </c>
      <c r="V355" s="2">
        <v>10</v>
      </c>
      <c r="W355">
        <v>9.99</v>
      </c>
      <c r="X355">
        <v>38.5</v>
      </c>
      <c r="Y355" s="32">
        <f t="shared" si="189"/>
        <v>0.20602186017735616</v>
      </c>
      <c r="Z355" s="15">
        <f t="shared" si="190"/>
        <v>29</v>
      </c>
      <c r="AA355">
        <v>31</v>
      </c>
      <c r="AB355">
        <v>169</v>
      </c>
      <c r="AC355">
        <v>86</v>
      </c>
      <c r="AD355" s="13">
        <f t="shared" si="191"/>
        <v>0.4</v>
      </c>
      <c r="AE355" s="13">
        <f t="shared" si="192"/>
        <v>0.2</v>
      </c>
      <c r="AF355" s="13">
        <f t="shared" si="193"/>
        <v>0.60000000000000009</v>
      </c>
      <c r="AG355">
        <v>26</v>
      </c>
      <c r="AH355">
        <v>20</v>
      </c>
      <c r="AI355" s="17">
        <f t="shared" si="194"/>
        <v>0.56521739130434778</v>
      </c>
      <c r="AJ355">
        <v>80</v>
      </c>
      <c r="AK355">
        <v>59</v>
      </c>
      <c r="AL355" s="32">
        <f t="shared" si="195"/>
        <v>0.17331670822942644</v>
      </c>
      <c r="AM355">
        <v>237</v>
      </c>
      <c r="AN355">
        <v>143</v>
      </c>
      <c r="AO355" s="33">
        <f t="shared" si="196"/>
        <v>0.47381546134663344</v>
      </c>
      <c r="AP355">
        <v>166</v>
      </c>
      <c r="AQ355">
        <v>117</v>
      </c>
      <c r="AR355" s="33">
        <f t="shared" si="197"/>
        <v>0.35286783042394015</v>
      </c>
      <c r="AS355" s="33">
        <f t="shared" si="198"/>
        <v>0.26782273603082851</v>
      </c>
      <c r="AT355">
        <v>2</v>
      </c>
      <c r="AU355">
        <v>256</v>
      </c>
      <c r="AV355">
        <v>303</v>
      </c>
      <c r="AW355">
        <v>220</v>
      </c>
      <c r="AX355" s="2">
        <v>27.5</v>
      </c>
      <c r="AY355" s="3">
        <v>12</v>
      </c>
      <c r="AZ355" s="2">
        <v>32.200000000000003</v>
      </c>
      <c r="BA355" s="2">
        <v>24.4</v>
      </c>
      <c r="BB355" s="21">
        <v>-0.35499999999999998</v>
      </c>
      <c r="BC355">
        <v>10</v>
      </c>
      <c r="BD355" s="21">
        <v>0.628</v>
      </c>
      <c r="BE355" s="2">
        <v>27.1</v>
      </c>
      <c r="BF355" s="2">
        <v>31.7</v>
      </c>
      <c r="BG355" s="2">
        <v>22.3</v>
      </c>
      <c r="BH355" s="21">
        <v>-1.661</v>
      </c>
      <c r="BI355" s="21">
        <v>-9.0570000000000004</v>
      </c>
      <c r="BJ355" t="s">
        <v>1445</v>
      </c>
      <c r="BK355" s="2">
        <v>43.2</v>
      </c>
      <c r="BL355" t="s">
        <v>1545</v>
      </c>
      <c r="BM355" s="2">
        <v>36.1</v>
      </c>
      <c r="BN355" t="s">
        <v>867</v>
      </c>
      <c r="BO355" s="2">
        <v>19.7</v>
      </c>
      <c r="BP355" t="s">
        <v>2031</v>
      </c>
      <c r="BQ355" s="2">
        <v>22.7</v>
      </c>
      <c r="BR355" t="s">
        <v>1219</v>
      </c>
      <c r="BS355" s="2">
        <v>17</v>
      </c>
      <c r="BT355" s="32">
        <f t="shared" si="199"/>
        <v>3.4482758620689655E-2</v>
      </c>
      <c r="BU355" s="34">
        <f t="shared" si="200"/>
        <v>0.93888888888888888</v>
      </c>
      <c r="BV355" s="35">
        <f t="shared" si="201"/>
        <v>942.33716475095787</v>
      </c>
      <c r="BW355" s="32">
        <f t="shared" si="202"/>
        <v>-2.6628352490421461E-2</v>
      </c>
      <c r="BX355" s="36">
        <f t="shared" si="203"/>
        <v>0.77922077922077926</v>
      </c>
      <c r="BY355" s="37">
        <f t="shared" si="204"/>
        <v>1.7142857142857142</v>
      </c>
      <c r="BZ355" s="37">
        <f t="shared" si="205"/>
        <v>22.597402597402599</v>
      </c>
      <c r="CA355" s="37">
        <f t="shared" si="206"/>
        <v>28.051948051948052</v>
      </c>
      <c r="CB355" s="37">
        <f t="shared" si="207"/>
        <v>39.81818181818182</v>
      </c>
      <c r="CC355" s="37">
        <f t="shared" si="208"/>
        <v>57.350649350649348</v>
      </c>
      <c r="CD355" s="38">
        <f t="shared" si="209"/>
        <v>-17.532467532467528</v>
      </c>
      <c r="CE355" s="3">
        <v>10</v>
      </c>
      <c r="CF355" s="3">
        <v>22</v>
      </c>
      <c r="CG355" s="3">
        <v>280</v>
      </c>
      <c r="CH355" s="3">
        <v>338</v>
      </c>
      <c r="CI355" s="3">
        <v>95</v>
      </c>
      <c r="CJ355" s="3">
        <v>162</v>
      </c>
      <c r="CK355" s="3">
        <v>214</v>
      </c>
      <c r="CL355" s="3">
        <v>126</v>
      </c>
      <c r="CM355" s="20">
        <f t="shared" si="210"/>
        <v>-2.3652131972074137</v>
      </c>
      <c r="CN355" s="37">
        <f t="shared" si="211"/>
        <v>2.2263450834879408</v>
      </c>
      <c r="CO355" s="37">
        <f t="shared" si="212"/>
        <v>2.8132906054983979</v>
      </c>
      <c r="CP355" s="37">
        <f t="shared" si="213"/>
        <v>29.225839095968965</v>
      </c>
      <c r="CQ355" s="37">
        <f t="shared" si="214"/>
        <v>31.715297689323663</v>
      </c>
      <c r="CR355" s="37">
        <f t="shared" si="215"/>
        <v>52.92629448473604</v>
      </c>
      <c r="CS355" s="37">
        <f t="shared" si="216"/>
        <v>60.212514757969309</v>
      </c>
      <c r="CT355" s="22">
        <f t="shared" si="217"/>
        <v>-10.246247259234259</v>
      </c>
      <c r="CU355" s="35">
        <v>110</v>
      </c>
      <c r="CV355" s="35">
        <v>139</v>
      </c>
      <c r="CW355" s="35">
        <v>1334</v>
      </c>
      <c r="CX355" s="35">
        <v>1428</v>
      </c>
      <c r="CY355" s="35">
        <v>534</v>
      </c>
      <c r="CZ355" s="35">
        <v>652</v>
      </c>
      <c r="DA355" s="35">
        <v>756</v>
      </c>
      <c r="DB355" s="35">
        <v>637</v>
      </c>
      <c r="DC355">
        <v>36</v>
      </c>
      <c r="DD355">
        <v>26</v>
      </c>
      <c r="DE355" s="35">
        <f t="shared" si="218"/>
        <v>-10</v>
      </c>
      <c r="DF355" s="36">
        <f t="shared" si="219"/>
        <v>2.8051948051948052</v>
      </c>
      <c r="DG355" s="37">
        <f t="shared" si="220"/>
        <v>2.0259740259740258</v>
      </c>
      <c r="DH355" s="37">
        <f t="shared" si="221"/>
        <v>-0.77922077922077926</v>
      </c>
      <c r="DI355" s="2">
        <v>481.1</v>
      </c>
      <c r="DJ355">
        <v>5</v>
      </c>
      <c r="DK355">
        <v>12</v>
      </c>
      <c r="DL355">
        <v>-15.6</v>
      </c>
      <c r="DM355">
        <v>326</v>
      </c>
      <c r="DN355">
        <v>451</v>
      </c>
      <c r="DO355">
        <v>-4.5999999999999996</v>
      </c>
      <c r="DP355">
        <v>241</v>
      </c>
      <c r="DQ355">
        <v>313</v>
      </c>
      <c r="DR355">
        <v>-3.3</v>
      </c>
      <c r="DS355">
        <v>184</v>
      </c>
      <c r="DT355">
        <v>218</v>
      </c>
      <c r="DU355">
        <v>-2.5</v>
      </c>
      <c r="DV355" s="39">
        <v>-5</v>
      </c>
      <c r="DW355" s="39">
        <v>-5</v>
      </c>
      <c r="DX355" s="39">
        <v>2.4</v>
      </c>
      <c r="DY355" s="39">
        <v>-0.8</v>
      </c>
      <c r="DZ355" s="39">
        <v>2</v>
      </c>
      <c r="EA355" s="39">
        <v>-1.4</v>
      </c>
    </row>
    <row r="356" spans="1:131" x14ac:dyDescent="0.2">
      <c r="A356" s="12" t="s">
        <v>138</v>
      </c>
      <c r="B356" s="12" t="s">
        <v>1767</v>
      </c>
      <c r="C356" t="s">
        <v>1766</v>
      </c>
      <c r="D356" t="s">
        <v>432</v>
      </c>
      <c r="E356" s="12" t="s">
        <v>170</v>
      </c>
      <c r="F356">
        <v>77</v>
      </c>
      <c r="G356">
        <v>15</v>
      </c>
      <c r="H356">
        <v>11</v>
      </c>
      <c r="I356" s="31">
        <f t="shared" si="185"/>
        <v>26</v>
      </c>
      <c r="J356">
        <v>5</v>
      </c>
      <c r="K356">
        <v>6</v>
      </c>
      <c r="L356" s="16">
        <f t="shared" si="186"/>
        <v>1.4752238053208464</v>
      </c>
      <c r="M356" s="15">
        <v>15</v>
      </c>
      <c r="N356" s="15">
        <v>4</v>
      </c>
      <c r="O356" s="15">
        <v>5</v>
      </c>
      <c r="P356">
        <v>94</v>
      </c>
      <c r="Q356">
        <v>33</v>
      </c>
      <c r="R356">
        <v>34</v>
      </c>
      <c r="S356" s="13">
        <f t="shared" si="187"/>
        <v>0.15957446808510639</v>
      </c>
      <c r="T356" s="13">
        <f t="shared" si="188"/>
        <v>9.3167701863354033E-2</v>
      </c>
      <c r="U356" s="2">
        <v>1057.4666666666999</v>
      </c>
      <c r="V356" s="2">
        <v>13.733333333299999</v>
      </c>
      <c r="W356">
        <v>13.27</v>
      </c>
      <c r="X356">
        <v>35.380000000000003</v>
      </c>
      <c r="Y356" s="32">
        <f t="shared" si="189"/>
        <v>0.27276464542651591</v>
      </c>
      <c r="Z356" s="15">
        <f t="shared" si="190"/>
        <v>59.473684210526315</v>
      </c>
      <c r="AA356">
        <v>39</v>
      </c>
      <c r="AB356">
        <v>66</v>
      </c>
      <c r="AC356">
        <v>65</v>
      </c>
      <c r="AD356" s="13">
        <f t="shared" si="191"/>
        <v>0.39473684210526316</v>
      </c>
      <c r="AE356" s="13">
        <f t="shared" si="192"/>
        <v>0.23684210526315788</v>
      </c>
      <c r="AF356" s="13">
        <f t="shared" si="193"/>
        <v>0.63157894736842102</v>
      </c>
      <c r="AG356">
        <v>294</v>
      </c>
      <c r="AH356">
        <v>377</v>
      </c>
      <c r="AI356" s="17">
        <f t="shared" si="194"/>
        <v>0.43815201192250375</v>
      </c>
      <c r="AJ356">
        <v>124</v>
      </c>
      <c r="AK356">
        <v>181</v>
      </c>
      <c r="AL356" s="32">
        <f t="shared" si="195"/>
        <v>0.31573498964803315</v>
      </c>
      <c r="AM356">
        <v>122</v>
      </c>
      <c r="AN356">
        <v>157</v>
      </c>
      <c r="AO356" s="33">
        <f t="shared" si="196"/>
        <v>0.28881987577639751</v>
      </c>
      <c r="AP356">
        <v>174</v>
      </c>
      <c r="AQ356">
        <v>208</v>
      </c>
      <c r="AR356" s="33">
        <f t="shared" si="197"/>
        <v>0.39544513457556935</v>
      </c>
      <c r="AS356" s="33">
        <f t="shared" si="198"/>
        <v>0.52226027397260277</v>
      </c>
      <c r="AT356">
        <v>7</v>
      </c>
      <c r="AU356">
        <v>345</v>
      </c>
      <c r="AV356">
        <v>345</v>
      </c>
      <c r="AW356">
        <v>349</v>
      </c>
      <c r="AX356" s="2">
        <v>28.6</v>
      </c>
      <c r="AY356" s="3">
        <v>6</v>
      </c>
      <c r="AZ356" s="2">
        <v>33</v>
      </c>
      <c r="BA356" s="2">
        <v>25.7</v>
      </c>
      <c r="BB356" s="21">
        <v>0.49</v>
      </c>
      <c r="BC356">
        <v>7</v>
      </c>
      <c r="BD356" s="21">
        <v>-0.32600000000000001</v>
      </c>
      <c r="BE356" s="2">
        <v>29</v>
      </c>
      <c r="BF356" s="2">
        <v>32.700000000000003</v>
      </c>
      <c r="BG356" s="2">
        <v>25.3</v>
      </c>
      <c r="BH356" s="21">
        <v>-0.153</v>
      </c>
      <c r="BI356" s="21">
        <v>7.7050000000000001</v>
      </c>
      <c r="BJ356" t="s">
        <v>3033</v>
      </c>
      <c r="BK356" s="2">
        <v>61.8</v>
      </c>
      <c r="BL356" t="s">
        <v>862</v>
      </c>
      <c r="BM356" s="2">
        <v>31</v>
      </c>
      <c r="BN356" t="s">
        <v>1200</v>
      </c>
      <c r="BO356" s="2">
        <v>27.3</v>
      </c>
      <c r="BP356" t="s">
        <v>1596</v>
      </c>
      <c r="BQ356" s="2">
        <v>37.700000000000003</v>
      </c>
      <c r="BR356" t="s">
        <v>3741</v>
      </c>
      <c r="BS356" s="2">
        <v>34.1</v>
      </c>
      <c r="BT356" s="32">
        <f t="shared" si="199"/>
        <v>8.4070796460176997E-2</v>
      </c>
      <c r="BU356" s="34">
        <f t="shared" si="200"/>
        <v>0.90497737556561086</v>
      </c>
      <c r="BV356" s="35">
        <f t="shared" si="201"/>
        <v>913.38445521162851</v>
      </c>
      <c r="BW356" s="32">
        <f t="shared" si="202"/>
        <v>-1.0951827974212139E-2</v>
      </c>
      <c r="BX356" s="36">
        <f t="shared" si="203"/>
        <v>2.1560963308588459</v>
      </c>
      <c r="BY356" s="37">
        <f t="shared" si="204"/>
        <v>2.3830538393703034</v>
      </c>
      <c r="BZ356" s="37">
        <f t="shared" si="205"/>
        <v>25.646198461794693</v>
      </c>
      <c r="CA356" s="37">
        <f t="shared" si="206"/>
        <v>25.078804690516051</v>
      </c>
      <c r="CB356" s="37">
        <f t="shared" si="207"/>
        <v>51.008700037950064</v>
      </c>
      <c r="CC356" s="37">
        <f t="shared" si="208"/>
        <v>44.767368553884985</v>
      </c>
      <c r="CD356" s="38">
        <f t="shared" si="209"/>
        <v>6.2413314840650784</v>
      </c>
      <c r="CE356" s="3">
        <v>38</v>
      </c>
      <c r="CF356" s="3">
        <v>42</v>
      </c>
      <c r="CG356" s="3">
        <v>414</v>
      </c>
      <c r="CH356" s="3">
        <v>400</v>
      </c>
      <c r="CI356" s="3">
        <v>211</v>
      </c>
      <c r="CJ356" s="3">
        <v>148</v>
      </c>
      <c r="CK356" s="3">
        <v>199</v>
      </c>
      <c r="CL356" s="3">
        <v>236</v>
      </c>
      <c r="CM356" s="20">
        <f t="shared" si="210"/>
        <v>-2.4139150912773886</v>
      </c>
      <c r="CN356" s="37">
        <f t="shared" si="211"/>
        <v>1.9601653293004335</v>
      </c>
      <c r="CO356" s="37">
        <f t="shared" si="212"/>
        <v>2.2464816133555532</v>
      </c>
      <c r="CP356" s="37">
        <f t="shared" si="213"/>
        <v>26.25300081490019</v>
      </c>
      <c r="CQ356" s="37">
        <f t="shared" si="214"/>
        <v>23.654129928861412</v>
      </c>
      <c r="CR356" s="37">
        <f t="shared" si="215"/>
        <v>48.871987255254638</v>
      </c>
      <c r="CS356" s="37">
        <f t="shared" si="216"/>
        <v>40.458693369942665</v>
      </c>
      <c r="CT356" s="22">
        <f t="shared" si="217"/>
        <v>-2.1719624012468941</v>
      </c>
      <c r="CU356" s="35">
        <v>89</v>
      </c>
      <c r="CV356" s="35">
        <v>102</v>
      </c>
      <c r="CW356" s="35">
        <v>1103</v>
      </c>
      <c r="CX356" s="35">
        <v>972</v>
      </c>
      <c r="CY356" s="35">
        <v>459</v>
      </c>
      <c r="CZ356" s="35">
        <v>359</v>
      </c>
      <c r="DA356" s="35">
        <v>404</v>
      </c>
      <c r="DB356" s="35">
        <v>568</v>
      </c>
      <c r="DC356">
        <v>7</v>
      </c>
      <c r="DD356">
        <v>15</v>
      </c>
      <c r="DE356" s="35">
        <f t="shared" si="218"/>
        <v>8</v>
      </c>
      <c r="DF356" s="36">
        <f t="shared" si="219"/>
        <v>0.39717563989505056</v>
      </c>
      <c r="DG356" s="37">
        <f t="shared" si="220"/>
        <v>0.85109065691796548</v>
      </c>
      <c r="DH356" s="37">
        <f t="shared" si="221"/>
        <v>0.45391501702291492</v>
      </c>
      <c r="DI356" s="2">
        <v>653.79999999999995</v>
      </c>
      <c r="DJ356">
        <v>26</v>
      </c>
      <c r="DK356">
        <v>19</v>
      </c>
      <c r="DL356">
        <v>14.6</v>
      </c>
      <c r="DM356">
        <v>594</v>
      </c>
      <c r="DN356">
        <v>492</v>
      </c>
      <c r="DO356">
        <v>0.1</v>
      </c>
      <c r="DP356">
        <v>440</v>
      </c>
      <c r="DQ356">
        <v>361</v>
      </c>
      <c r="DR356">
        <v>1.7000000000000002</v>
      </c>
      <c r="DS356">
        <v>303</v>
      </c>
      <c r="DT356">
        <v>268</v>
      </c>
      <c r="DU356">
        <v>1.8</v>
      </c>
      <c r="DV356" s="39">
        <v>5.3</v>
      </c>
      <c r="DW356" s="39">
        <v>5.3</v>
      </c>
      <c r="DX356" s="39">
        <v>1.1000000000000001</v>
      </c>
      <c r="DY356" s="39">
        <v>-0.4</v>
      </c>
      <c r="DZ356" s="39">
        <v>-3.9</v>
      </c>
      <c r="EA356" s="39">
        <v>2.1</v>
      </c>
    </row>
    <row r="357" spans="1:131" x14ac:dyDescent="0.2">
      <c r="A357" s="12" t="s">
        <v>1329</v>
      </c>
      <c r="B357" s="12" t="s">
        <v>1771</v>
      </c>
      <c r="C357" t="s">
        <v>1770</v>
      </c>
      <c r="D357" t="s">
        <v>610</v>
      </c>
      <c r="E357" s="12" t="s">
        <v>170</v>
      </c>
      <c r="F357">
        <v>37</v>
      </c>
      <c r="G357">
        <v>12</v>
      </c>
      <c r="H357">
        <v>10</v>
      </c>
      <c r="I357" s="31">
        <f t="shared" si="185"/>
        <v>22</v>
      </c>
      <c r="J357">
        <v>5</v>
      </c>
      <c r="K357">
        <v>5</v>
      </c>
      <c r="L357" s="16">
        <f t="shared" si="186"/>
        <v>2.6902173913041647</v>
      </c>
      <c r="M357" s="15">
        <v>12</v>
      </c>
      <c r="N357" s="15">
        <v>5</v>
      </c>
      <c r="O357" s="15">
        <v>5</v>
      </c>
      <c r="P357">
        <v>78</v>
      </c>
      <c r="Q357">
        <v>26</v>
      </c>
      <c r="R357">
        <v>31</v>
      </c>
      <c r="S357" s="13">
        <f t="shared" si="187"/>
        <v>0.15384615384615385</v>
      </c>
      <c r="T357" s="13">
        <f t="shared" si="188"/>
        <v>8.8888888888888892E-2</v>
      </c>
      <c r="U357" s="2">
        <v>490.6666666667</v>
      </c>
      <c r="V357" s="2">
        <v>13.25</v>
      </c>
      <c r="W357">
        <v>12.97</v>
      </c>
      <c r="X357">
        <v>35.369999999999997</v>
      </c>
      <c r="Y357" s="32">
        <f t="shared" si="189"/>
        <v>0.26830781961108818</v>
      </c>
      <c r="Z357" s="15">
        <f t="shared" si="190"/>
        <v>46.5</v>
      </c>
      <c r="AA357">
        <v>13</v>
      </c>
      <c r="AB357">
        <v>37</v>
      </c>
      <c r="AC357">
        <v>49</v>
      </c>
      <c r="AD357" s="13">
        <f t="shared" si="191"/>
        <v>0.4</v>
      </c>
      <c r="AE357" s="13">
        <f t="shared" si="192"/>
        <v>0.33333333333333331</v>
      </c>
      <c r="AF357" s="13">
        <f t="shared" si="193"/>
        <v>0.73333333333333339</v>
      </c>
      <c r="AG357">
        <v>13</v>
      </c>
      <c r="AH357">
        <v>11</v>
      </c>
      <c r="AI357" s="17">
        <f t="shared" si="194"/>
        <v>0.54166666666666663</v>
      </c>
      <c r="AJ357">
        <v>87</v>
      </c>
      <c r="AK357">
        <v>82</v>
      </c>
      <c r="AL357" s="32">
        <f t="shared" si="195"/>
        <v>0.34072580645161288</v>
      </c>
      <c r="AM357">
        <v>64</v>
      </c>
      <c r="AN357">
        <v>83</v>
      </c>
      <c r="AO357" s="33">
        <f t="shared" si="196"/>
        <v>0.2963709677419355</v>
      </c>
      <c r="AP357">
        <v>98</v>
      </c>
      <c r="AQ357">
        <v>82</v>
      </c>
      <c r="AR357" s="33">
        <f t="shared" si="197"/>
        <v>0.36290322580645162</v>
      </c>
      <c r="AS357" s="33">
        <f t="shared" si="198"/>
        <v>0.53481012658227844</v>
      </c>
      <c r="AT357">
        <v>14</v>
      </c>
      <c r="AU357">
        <v>169</v>
      </c>
      <c r="AV357">
        <v>190</v>
      </c>
      <c r="AW357">
        <v>182</v>
      </c>
      <c r="AX357" s="2">
        <v>29.2</v>
      </c>
      <c r="AY357" s="3">
        <v>6</v>
      </c>
      <c r="AZ357" s="2">
        <v>34.200000000000003</v>
      </c>
      <c r="BA357" s="2">
        <v>25.8</v>
      </c>
      <c r="BB357" s="21">
        <v>0.13700000000000001</v>
      </c>
      <c r="BC357">
        <v>9</v>
      </c>
      <c r="BD357" s="21">
        <v>0.59199999999999997</v>
      </c>
      <c r="BE357" s="2">
        <v>29.9</v>
      </c>
      <c r="BF357" s="2">
        <v>32.299999999999997</v>
      </c>
      <c r="BG357" s="2">
        <v>27.6</v>
      </c>
      <c r="BH357" s="21">
        <v>3.9660000000000002</v>
      </c>
      <c r="BI357" s="21">
        <v>11.013</v>
      </c>
      <c r="BJ357" t="s">
        <v>3455</v>
      </c>
      <c r="BK357" s="2">
        <v>84.7</v>
      </c>
      <c r="BL357" t="s">
        <v>713</v>
      </c>
      <c r="BM357" s="2">
        <v>52.4</v>
      </c>
      <c r="BN357" t="s">
        <v>3687</v>
      </c>
      <c r="BO357" s="2">
        <v>22.5</v>
      </c>
      <c r="BP357" t="s">
        <v>1054</v>
      </c>
      <c r="BQ357" s="2">
        <v>33.4</v>
      </c>
      <c r="BR357" t="s">
        <v>606</v>
      </c>
      <c r="BS357" s="2">
        <v>31.7</v>
      </c>
      <c r="BT357" s="32">
        <f t="shared" si="199"/>
        <v>0.10752688172043011</v>
      </c>
      <c r="BU357" s="34">
        <f t="shared" si="200"/>
        <v>0.91203703703703709</v>
      </c>
      <c r="BV357" s="35">
        <f t="shared" si="201"/>
        <v>922.78972520908007</v>
      </c>
      <c r="BW357" s="32">
        <f t="shared" si="202"/>
        <v>1.95639187574672E-2</v>
      </c>
      <c r="BX357" s="36">
        <f t="shared" si="203"/>
        <v>3.6715961244263133</v>
      </c>
      <c r="BY357" s="37">
        <f t="shared" si="204"/>
        <v>2.325344212136665</v>
      </c>
      <c r="BZ357" s="37">
        <f t="shared" si="205"/>
        <v>34.145843957164708</v>
      </c>
      <c r="CA357" s="37">
        <f t="shared" si="206"/>
        <v>26.435492095869453</v>
      </c>
      <c r="CB357" s="37">
        <f t="shared" si="207"/>
        <v>67.190209077001526</v>
      </c>
      <c r="CC357" s="37">
        <f t="shared" si="208"/>
        <v>52.748597654258027</v>
      </c>
      <c r="CD357" s="38">
        <f t="shared" si="209"/>
        <v>14.441611422743499</v>
      </c>
      <c r="CE357" s="3">
        <v>30</v>
      </c>
      <c r="CF357" s="3">
        <v>19</v>
      </c>
      <c r="CG357" s="3">
        <v>249</v>
      </c>
      <c r="CH357" s="3">
        <v>197</v>
      </c>
      <c r="CI357" s="3">
        <v>110</v>
      </c>
      <c r="CJ357" s="3">
        <v>97</v>
      </c>
      <c r="CK357" s="3">
        <v>118</v>
      </c>
      <c r="CL357" s="3">
        <v>160</v>
      </c>
      <c r="CM357" s="20">
        <f t="shared" si="210"/>
        <v>3.0951683847688169</v>
      </c>
      <c r="CN357" s="37">
        <f t="shared" si="211"/>
        <v>2.6591476973156367</v>
      </c>
      <c r="CO357" s="37">
        <f t="shared" si="212"/>
        <v>2.1089792082158496</v>
      </c>
      <c r="CP357" s="37">
        <f t="shared" si="213"/>
        <v>32.368246108704128</v>
      </c>
      <c r="CQ357" s="37">
        <f t="shared" si="214"/>
        <v>27.600119203172639</v>
      </c>
      <c r="CR357" s="37">
        <f t="shared" si="215"/>
        <v>60.656075923251507</v>
      </c>
      <c r="CS357" s="37">
        <f t="shared" si="216"/>
        <v>55.383627902711879</v>
      </c>
      <c r="CT357" s="22">
        <f t="shared" si="217"/>
        <v>9.1691634022038713</v>
      </c>
      <c r="CU357" s="35">
        <v>58</v>
      </c>
      <c r="CV357" s="35">
        <v>46</v>
      </c>
      <c r="CW357" s="35">
        <v>648</v>
      </c>
      <c r="CX357" s="35">
        <v>556</v>
      </c>
      <c r="CY357" s="35">
        <v>294</v>
      </c>
      <c r="CZ357" s="35">
        <v>253</v>
      </c>
      <c r="DA357" s="35">
        <v>353</v>
      </c>
      <c r="DB357" s="35">
        <v>323</v>
      </c>
      <c r="DC357">
        <v>1</v>
      </c>
      <c r="DD357">
        <v>5</v>
      </c>
      <c r="DE357" s="35">
        <f t="shared" si="218"/>
        <v>4</v>
      </c>
      <c r="DF357" s="36">
        <f t="shared" si="219"/>
        <v>0.12238653748087711</v>
      </c>
      <c r="DG357" s="37">
        <f t="shared" si="220"/>
        <v>0.61193268740438556</v>
      </c>
      <c r="DH357" s="37">
        <f t="shared" si="221"/>
        <v>0.48954614992350842</v>
      </c>
      <c r="DI357" s="2">
        <v>261.2</v>
      </c>
      <c r="DJ357">
        <v>14</v>
      </c>
      <c r="DK357">
        <v>9</v>
      </c>
      <c r="DL357">
        <v>0.9</v>
      </c>
      <c r="DM357">
        <v>316</v>
      </c>
      <c r="DN357">
        <v>220</v>
      </c>
      <c r="DO357">
        <v>6.2</v>
      </c>
      <c r="DP357">
        <v>215</v>
      </c>
      <c r="DQ357">
        <v>159</v>
      </c>
      <c r="DR357">
        <v>3.1</v>
      </c>
      <c r="DS357">
        <v>157</v>
      </c>
      <c r="DT357">
        <v>106</v>
      </c>
      <c r="DU357">
        <v>5.4</v>
      </c>
      <c r="DV357" s="39">
        <v>5.6</v>
      </c>
      <c r="DW357" s="39">
        <v>5.6</v>
      </c>
      <c r="DX357" s="39">
        <v>-0.4</v>
      </c>
      <c r="DY357" s="39">
        <v>-0.4</v>
      </c>
      <c r="DZ357" s="39">
        <v>-3.7</v>
      </c>
      <c r="EA357" s="39">
        <v>1.1000000000000001</v>
      </c>
    </row>
    <row r="358" spans="1:131" x14ac:dyDescent="0.2">
      <c r="A358" s="12" t="s">
        <v>1774</v>
      </c>
      <c r="B358" s="12" t="s">
        <v>1775</v>
      </c>
      <c r="C358" t="s">
        <v>1773</v>
      </c>
      <c r="D358" t="s">
        <v>300</v>
      </c>
      <c r="E358" s="12" t="s">
        <v>178</v>
      </c>
      <c r="F358">
        <v>82</v>
      </c>
      <c r="G358">
        <v>4</v>
      </c>
      <c r="H358">
        <v>16</v>
      </c>
      <c r="I358" s="31">
        <f t="shared" si="185"/>
        <v>20</v>
      </c>
      <c r="J358">
        <v>7</v>
      </c>
      <c r="K358">
        <v>8</v>
      </c>
      <c r="L358" s="16">
        <f t="shared" si="186"/>
        <v>0.88157508081104896</v>
      </c>
      <c r="M358" s="15">
        <v>3</v>
      </c>
      <c r="N358" s="15">
        <v>7</v>
      </c>
      <c r="O358" s="15">
        <v>8</v>
      </c>
      <c r="P358">
        <v>90</v>
      </c>
      <c r="Q358">
        <v>50</v>
      </c>
      <c r="R358">
        <v>69</v>
      </c>
      <c r="S358" s="13">
        <f t="shared" si="187"/>
        <v>4.4444444444444446E-2</v>
      </c>
      <c r="T358" s="13">
        <f t="shared" si="188"/>
        <v>1.9138755980861243E-2</v>
      </c>
      <c r="U358" s="2">
        <v>1361.2</v>
      </c>
      <c r="V358" s="2">
        <v>16.600000000000001</v>
      </c>
      <c r="W358">
        <v>15.9</v>
      </c>
      <c r="X358">
        <v>32.340000000000003</v>
      </c>
      <c r="Y358" s="32">
        <f t="shared" si="189"/>
        <v>0.32960199004975121</v>
      </c>
      <c r="Z358" s="15">
        <f t="shared" si="190"/>
        <v>88.454545454545467</v>
      </c>
      <c r="AA358">
        <v>104</v>
      </c>
      <c r="AB358">
        <v>62</v>
      </c>
      <c r="AC358">
        <v>148</v>
      </c>
      <c r="AD358" s="13">
        <f t="shared" si="191"/>
        <v>7.2727272727272724E-2</v>
      </c>
      <c r="AE358" s="13">
        <f t="shared" si="192"/>
        <v>0.27272727272727271</v>
      </c>
      <c r="AF358" s="13">
        <f t="shared" si="193"/>
        <v>0.34545454545454546</v>
      </c>
      <c r="AI358" s="17" t="str">
        <f t="shared" si="194"/>
        <v xml:space="preserve"> </v>
      </c>
      <c r="AJ358">
        <v>181</v>
      </c>
      <c r="AK358">
        <v>213</v>
      </c>
      <c r="AL358" s="32">
        <f t="shared" si="195"/>
        <v>0.32401315789473684</v>
      </c>
      <c r="AM358">
        <v>197</v>
      </c>
      <c r="AN358">
        <v>176</v>
      </c>
      <c r="AO358" s="33">
        <f t="shared" si="196"/>
        <v>0.30674342105263158</v>
      </c>
      <c r="AP358">
        <v>200</v>
      </c>
      <c r="AQ358">
        <v>249</v>
      </c>
      <c r="AR358" s="33">
        <f t="shared" si="197"/>
        <v>0.36924342105263158</v>
      </c>
      <c r="AS358" s="33">
        <f t="shared" si="198"/>
        <v>0.51368970013037807</v>
      </c>
      <c r="AT358">
        <v>4</v>
      </c>
      <c r="AU358">
        <v>457</v>
      </c>
      <c r="AV358">
        <v>479</v>
      </c>
      <c r="AW358">
        <v>370</v>
      </c>
      <c r="AX358" s="2">
        <v>28.4</v>
      </c>
      <c r="AY358" s="3">
        <v>5</v>
      </c>
      <c r="AZ358" s="2">
        <v>33</v>
      </c>
      <c r="BA358" s="2">
        <v>25.3</v>
      </c>
      <c r="BB358" s="21">
        <v>0.214</v>
      </c>
      <c r="BC358">
        <v>5</v>
      </c>
      <c r="BD358" s="21">
        <v>0.19500000000000001</v>
      </c>
      <c r="BE358" s="2">
        <v>27.3</v>
      </c>
      <c r="BF358" s="2">
        <v>32.6</v>
      </c>
      <c r="BG358" s="2">
        <v>25.5</v>
      </c>
      <c r="BH358" s="21">
        <v>0.97</v>
      </c>
      <c r="BI358" s="21">
        <v>-0.13600000000000001</v>
      </c>
      <c r="BJ358" t="s">
        <v>2669</v>
      </c>
      <c r="BK358" s="2">
        <v>32.299999999999997</v>
      </c>
      <c r="BL358" t="s">
        <v>3433</v>
      </c>
      <c r="BM358" s="2">
        <v>27.1</v>
      </c>
      <c r="BN358" t="s">
        <v>299</v>
      </c>
      <c r="BO358" s="2">
        <v>22.4</v>
      </c>
      <c r="BP358" t="s">
        <v>3571</v>
      </c>
      <c r="BQ358" s="2">
        <v>25.8</v>
      </c>
      <c r="BR358" t="s">
        <v>2307</v>
      </c>
      <c r="BS358" s="2">
        <v>21</v>
      </c>
      <c r="BT358" s="32">
        <f t="shared" si="199"/>
        <v>7.9136690647482008E-2</v>
      </c>
      <c r="BU358" s="34">
        <f t="shared" si="200"/>
        <v>0.91896024464831805</v>
      </c>
      <c r="BV358" s="35">
        <f t="shared" si="201"/>
        <v>926.87391371306626</v>
      </c>
      <c r="BW358" s="32">
        <f t="shared" si="202"/>
        <v>-1.9030647041999443E-3</v>
      </c>
      <c r="BX358" s="36">
        <f t="shared" si="203"/>
        <v>2.424331472230385</v>
      </c>
      <c r="BY358" s="37">
        <f t="shared" si="204"/>
        <v>2.33617396414928</v>
      </c>
      <c r="BZ358" s="37">
        <f t="shared" si="205"/>
        <v>30.634734058183955</v>
      </c>
      <c r="CA358" s="37">
        <f t="shared" si="206"/>
        <v>28.827505142521304</v>
      </c>
      <c r="CB358" s="37">
        <f t="shared" si="207"/>
        <v>57.610931531002052</v>
      </c>
      <c r="CC358" s="37">
        <f t="shared" si="208"/>
        <v>55.627387599177197</v>
      </c>
      <c r="CD358" s="38">
        <f t="shared" si="209"/>
        <v>1.9835439318248547</v>
      </c>
      <c r="CE358" s="3">
        <v>55</v>
      </c>
      <c r="CF358" s="3">
        <v>53</v>
      </c>
      <c r="CG358" s="3">
        <v>640</v>
      </c>
      <c r="CH358" s="3">
        <v>601</v>
      </c>
      <c r="CI358" s="3">
        <v>256</v>
      </c>
      <c r="CJ358" s="3">
        <v>275</v>
      </c>
      <c r="CK358" s="3">
        <v>333</v>
      </c>
      <c r="CL358" s="3">
        <v>356</v>
      </c>
      <c r="CM358" s="20">
        <f t="shared" si="210"/>
        <v>1.8959911286957798</v>
      </c>
      <c r="CN358" s="37">
        <f t="shared" si="211"/>
        <v>2.2172949002217295</v>
      </c>
      <c r="CO358" s="37">
        <f t="shared" si="212"/>
        <v>3.0318113941807323</v>
      </c>
      <c r="CP358" s="37">
        <f t="shared" si="213"/>
        <v>29.526222906013846</v>
      </c>
      <c r="CQ358" s="37">
        <f t="shared" si="214"/>
        <v>30.023982985655458</v>
      </c>
      <c r="CR358" s="37">
        <f t="shared" si="215"/>
        <v>55.522874338205341</v>
      </c>
      <c r="CS358" s="37">
        <f t="shared" si="216"/>
        <v>57.717543780261551</v>
      </c>
      <c r="CT358" s="22">
        <f t="shared" si="217"/>
        <v>4.1782133738810643</v>
      </c>
      <c r="CU358" s="35">
        <v>98</v>
      </c>
      <c r="CV358" s="35">
        <v>134</v>
      </c>
      <c r="CW358" s="35">
        <v>1207</v>
      </c>
      <c r="CX358" s="35">
        <v>1193</v>
      </c>
      <c r="CY358" s="35">
        <v>482</v>
      </c>
      <c r="CZ358" s="35">
        <v>548</v>
      </c>
      <c r="DA358" s="35">
        <v>676</v>
      </c>
      <c r="DB358" s="35">
        <v>667</v>
      </c>
      <c r="DC358">
        <v>12</v>
      </c>
      <c r="DD358">
        <v>5</v>
      </c>
      <c r="DE358" s="35">
        <f t="shared" si="218"/>
        <v>-7</v>
      </c>
      <c r="DF358" s="36">
        <f t="shared" si="219"/>
        <v>0.52894504848662949</v>
      </c>
      <c r="DG358" s="37">
        <f t="shared" si="220"/>
        <v>0.22039377020276224</v>
      </c>
      <c r="DH358" s="37">
        <f t="shared" si="221"/>
        <v>-0.30855127828386719</v>
      </c>
      <c r="DI358" s="2">
        <v>828.5</v>
      </c>
      <c r="DJ358">
        <v>30</v>
      </c>
      <c r="DK358">
        <v>38</v>
      </c>
      <c r="DL358">
        <v>-0.7</v>
      </c>
      <c r="DM358">
        <v>807</v>
      </c>
      <c r="DN358">
        <v>778</v>
      </c>
      <c r="DO358">
        <v>2</v>
      </c>
      <c r="DP358">
        <v>579</v>
      </c>
      <c r="DQ358">
        <v>574</v>
      </c>
      <c r="DR358">
        <v>0.9</v>
      </c>
      <c r="DS358">
        <v>420</v>
      </c>
      <c r="DT358">
        <v>418</v>
      </c>
      <c r="DU358">
        <v>0.60000000000000009</v>
      </c>
      <c r="DV358" s="39">
        <v>4.9000000000000004</v>
      </c>
      <c r="DW358" s="39">
        <v>4.9000000000000004</v>
      </c>
      <c r="DX358" s="39">
        <v>-0.1</v>
      </c>
      <c r="DY358" s="39">
        <v>-0.2</v>
      </c>
      <c r="DZ358" s="39">
        <v>-0.2</v>
      </c>
      <c r="EA358" s="39">
        <v>4.4000000000000004</v>
      </c>
    </row>
    <row r="359" spans="1:131" x14ac:dyDescent="0.2">
      <c r="A359" s="12" t="s">
        <v>678</v>
      </c>
      <c r="B359" s="12" t="s">
        <v>1779</v>
      </c>
      <c r="C359" t="s">
        <v>1778</v>
      </c>
      <c r="D359" t="s">
        <v>177</v>
      </c>
      <c r="E359" s="12" t="s">
        <v>156</v>
      </c>
      <c r="F359">
        <v>78</v>
      </c>
      <c r="G359">
        <v>15</v>
      </c>
      <c r="H359">
        <v>20</v>
      </c>
      <c r="I359" s="31">
        <f t="shared" si="185"/>
        <v>35</v>
      </c>
      <c r="J359">
        <v>13</v>
      </c>
      <c r="K359">
        <v>6</v>
      </c>
      <c r="L359" s="16">
        <f t="shared" si="186"/>
        <v>1.7463617463617465</v>
      </c>
      <c r="M359" s="15">
        <v>14</v>
      </c>
      <c r="N359" s="15">
        <v>14</v>
      </c>
      <c r="O359" s="15">
        <v>5</v>
      </c>
      <c r="P359">
        <v>183</v>
      </c>
      <c r="Q359">
        <v>52</v>
      </c>
      <c r="R359">
        <v>56</v>
      </c>
      <c r="S359" s="13">
        <f t="shared" si="187"/>
        <v>8.1967213114754092E-2</v>
      </c>
      <c r="T359" s="13">
        <f t="shared" si="188"/>
        <v>5.1546391752577317E-2</v>
      </c>
      <c r="U359" s="2">
        <v>1202.5</v>
      </c>
      <c r="V359" s="2">
        <v>15.416666666699999</v>
      </c>
      <c r="W359">
        <v>14.78</v>
      </c>
      <c r="X359">
        <v>33.22</v>
      </c>
      <c r="Y359" s="32">
        <f t="shared" si="189"/>
        <v>0.30791666666666667</v>
      </c>
      <c r="Z359" s="15">
        <f t="shared" si="190"/>
        <v>182.8478260869565</v>
      </c>
      <c r="AA359">
        <v>34</v>
      </c>
      <c r="AB359">
        <v>92</v>
      </c>
      <c r="AC359">
        <v>87</v>
      </c>
      <c r="AD359" s="13">
        <f t="shared" si="191"/>
        <v>0.32608695652173914</v>
      </c>
      <c r="AE359" s="13">
        <f t="shared" si="192"/>
        <v>0.41304347826086957</v>
      </c>
      <c r="AF359" s="13">
        <f t="shared" si="193"/>
        <v>0.73913043478260865</v>
      </c>
      <c r="AG359">
        <v>13</v>
      </c>
      <c r="AH359">
        <v>10</v>
      </c>
      <c r="AI359" s="17">
        <f t="shared" si="194"/>
        <v>0.56521739130434778</v>
      </c>
      <c r="AJ359">
        <v>192</v>
      </c>
      <c r="AK359">
        <v>151</v>
      </c>
      <c r="AL359" s="32">
        <f t="shared" si="195"/>
        <v>0.2846473029045643</v>
      </c>
      <c r="AM359">
        <v>235</v>
      </c>
      <c r="AN359">
        <v>224</v>
      </c>
      <c r="AO359" s="33">
        <f t="shared" si="196"/>
        <v>0.3809128630705394</v>
      </c>
      <c r="AP359">
        <v>228</v>
      </c>
      <c r="AQ359">
        <v>175</v>
      </c>
      <c r="AR359" s="33">
        <f t="shared" si="197"/>
        <v>0.33443983402489624</v>
      </c>
      <c r="AS359" s="33">
        <f t="shared" si="198"/>
        <v>0.42768079800498754</v>
      </c>
      <c r="AT359">
        <v>4</v>
      </c>
      <c r="AU359">
        <v>423</v>
      </c>
      <c r="AV359">
        <v>462</v>
      </c>
      <c r="AW359">
        <v>391</v>
      </c>
      <c r="AX359" s="2">
        <v>29.2</v>
      </c>
      <c r="AY359" s="3">
        <v>4</v>
      </c>
      <c r="AZ359" s="2">
        <v>33.299999999999997</v>
      </c>
      <c r="BA359" s="2">
        <v>26.4</v>
      </c>
      <c r="BB359" s="21">
        <v>1.175</v>
      </c>
      <c r="BC359">
        <v>2</v>
      </c>
      <c r="BD359" s="21">
        <v>0.81600000000000006</v>
      </c>
      <c r="BE359" s="2">
        <v>31.7</v>
      </c>
      <c r="BF359" s="2">
        <v>34.6</v>
      </c>
      <c r="BG359" s="2">
        <v>28.9</v>
      </c>
      <c r="BH359" s="21">
        <v>0.61899999999999999</v>
      </c>
      <c r="BI359" s="21">
        <v>2.8250000000000002</v>
      </c>
      <c r="BJ359" t="s">
        <v>2004</v>
      </c>
      <c r="BK359" s="2">
        <v>56.3</v>
      </c>
      <c r="BL359" t="s">
        <v>3055</v>
      </c>
      <c r="BM359" s="2">
        <v>37.9</v>
      </c>
      <c r="BN359" t="s">
        <v>1700</v>
      </c>
      <c r="BO359" s="2">
        <v>34</v>
      </c>
      <c r="BP359" t="s">
        <v>1667</v>
      </c>
      <c r="BQ359" s="2">
        <v>42.4</v>
      </c>
      <c r="BR359" t="s">
        <v>448</v>
      </c>
      <c r="BS359" s="2">
        <v>35.1</v>
      </c>
      <c r="BT359" s="32">
        <f t="shared" si="199"/>
        <v>7.1097372488408042E-2</v>
      </c>
      <c r="BU359" s="34">
        <f t="shared" si="200"/>
        <v>0.89885807504078308</v>
      </c>
      <c r="BV359" s="35">
        <f t="shared" si="201"/>
        <v>905.96781228962391</v>
      </c>
      <c r="BW359" s="32">
        <f t="shared" si="202"/>
        <v>-3.004455247080888E-2</v>
      </c>
      <c r="BX359" s="36">
        <f t="shared" si="203"/>
        <v>2.2952182952133326</v>
      </c>
      <c r="BY359" s="37">
        <f t="shared" si="204"/>
        <v>3.0935550935484049</v>
      </c>
      <c r="BZ359" s="37">
        <f t="shared" si="205"/>
        <v>32.282744282674479</v>
      </c>
      <c r="CA359" s="37">
        <f t="shared" si="206"/>
        <v>30.586278586212455</v>
      </c>
      <c r="CB359" s="37">
        <f t="shared" si="207"/>
        <v>60.024948024818244</v>
      </c>
      <c r="CC359" s="37">
        <f t="shared" si="208"/>
        <v>58.877338877211578</v>
      </c>
      <c r="CD359" s="38">
        <f t="shared" si="209"/>
        <v>1.1476091476066657</v>
      </c>
      <c r="CE359" s="3">
        <v>46</v>
      </c>
      <c r="CF359" s="3">
        <v>62</v>
      </c>
      <c r="CG359" s="3">
        <v>601</v>
      </c>
      <c r="CH359" s="3">
        <v>551</v>
      </c>
      <c r="CI359" s="3">
        <v>243</v>
      </c>
      <c r="CJ359" s="3">
        <v>228</v>
      </c>
      <c r="CK359" s="3">
        <v>339</v>
      </c>
      <c r="CL359" s="3">
        <v>313</v>
      </c>
      <c r="CM359" s="20">
        <f t="shared" si="210"/>
        <v>0.78426999548696585</v>
      </c>
      <c r="CN359" s="37">
        <f t="shared" si="211"/>
        <v>2.0608530542305377</v>
      </c>
      <c r="CO359" s="37">
        <f t="shared" si="212"/>
        <v>2.0608530542305377</v>
      </c>
      <c r="CP359" s="37">
        <f t="shared" si="213"/>
        <v>28.66669754086973</v>
      </c>
      <c r="CQ359" s="37">
        <f t="shared" si="214"/>
        <v>27.462603621544023</v>
      </c>
      <c r="CR359" s="37">
        <f t="shared" si="215"/>
        <v>56.059834205529576</v>
      </c>
      <c r="CS359" s="37">
        <f t="shared" si="216"/>
        <v>52.447552447552454</v>
      </c>
      <c r="CT359" s="22">
        <f t="shared" si="217"/>
        <v>-2.4646726103704566</v>
      </c>
      <c r="CU359" s="35">
        <v>89</v>
      </c>
      <c r="CV359" s="35">
        <v>89</v>
      </c>
      <c r="CW359" s="35">
        <v>1149</v>
      </c>
      <c r="CX359" s="35">
        <v>1097</v>
      </c>
      <c r="CY359" s="35">
        <v>531</v>
      </c>
      <c r="CZ359" s="35">
        <v>466</v>
      </c>
      <c r="DA359" s="35">
        <v>613</v>
      </c>
      <c r="DB359" s="35">
        <v>652</v>
      </c>
      <c r="DC359">
        <v>12</v>
      </c>
      <c r="DD359">
        <v>7</v>
      </c>
      <c r="DE359" s="35">
        <f t="shared" si="218"/>
        <v>-5</v>
      </c>
      <c r="DF359" s="36">
        <f t="shared" si="219"/>
        <v>0.59875259875130404</v>
      </c>
      <c r="DG359" s="37">
        <f t="shared" si="220"/>
        <v>0.34927234927159406</v>
      </c>
      <c r="DH359" s="37">
        <f t="shared" si="221"/>
        <v>-0.24948024947971009</v>
      </c>
      <c r="DI359" s="2">
        <v>774.1</v>
      </c>
      <c r="DJ359">
        <v>28</v>
      </c>
      <c r="DK359">
        <v>29</v>
      </c>
      <c r="DL359">
        <v>-3.4</v>
      </c>
      <c r="DM359">
        <v>792</v>
      </c>
      <c r="DN359">
        <v>746</v>
      </c>
      <c r="DO359">
        <v>-0.7</v>
      </c>
      <c r="DP359">
        <v>590</v>
      </c>
      <c r="DQ359">
        <v>520</v>
      </c>
      <c r="DR359">
        <v>1.4</v>
      </c>
      <c r="DS359">
        <v>425</v>
      </c>
      <c r="DT359">
        <v>374</v>
      </c>
      <c r="DU359">
        <v>2.2000000000000002</v>
      </c>
      <c r="DV359" s="39">
        <v>-2</v>
      </c>
      <c r="DW359" s="39">
        <v>-2</v>
      </c>
      <c r="DX359" s="39">
        <v>1</v>
      </c>
      <c r="DY359" s="39">
        <v>0.8</v>
      </c>
      <c r="DZ359" s="39">
        <v>-0.4</v>
      </c>
      <c r="EA359" s="39">
        <v>-0.7</v>
      </c>
    </row>
    <row r="360" spans="1:131" x14ac:dyDescent="0.2">
      <c r="A360" s="12" t="s">
        <v>1783</v>
      </c>
      <c r="B360" s="12" t="s">
        <v>1784</v>
      </c>
      <c r="C360" t="s">
        <v>1782</v>
      </c>
      <c r="D360" t="s">
        <v>210</v>
      </c>
      <c r="E360" s="12" t="s">
        <v>178</v>
      </c>
      <c r="F360">
        <v>13</v>
      </c>
      <c r="G360">
        <v>0</v>
      </c>
      <c r="H360">
        <v>1</v>
      </c>
      <c r="I360" s="31">
        <f t="shared" si="185"/>
        <v>1</v>
      </c>
      <c r="J360">
        <v>1</v>
      </c>
      <c r="K360">
        <v>0</v>
      </c>
      <c r="L360" s="16">
        <f t="shared" si="186"/>
        <v>0.27850843261647507</v>
      </c>
      <c r="M360" s="15">
        <v>0</v>
      </c>
      <c r="N360" s="15">
        <v>0</v>
      </c>
      <c r="O360" s="15">
        <v>0</v>
      </c>
      <c r="P360">
        <v>12</v>
      </c>
      <c r="Q360">
        <v>8</v>
      </c>
      <c r="R360">
        <v>4</v>
      </c>
      <c r="S360" s="13">
        <f t="shared" si="187"/>
        <v>0</v>
      </c>
      <c r="T360" s="13">
        <f t="shared" si="188"/>
        <v>0</v>
      </c>
      <c r="U360" s="2">
        <v>215.4333333333</v>
      </c>
      <c r="V360" s="2">
        <v>16.566666666700002</v>
      </c>
      <c r="W360">
        <v>16.010000000000002</v>
      </c>
      <c r="X360">
        <v>33.909999999999997</v>
      </c>
      <c r="Y360" s="32">
        <f t="shared" si="189"/>
        <v>0.32071314102564102</v>
      </c>
      <c r="Z360" s="15">
        <f t="shared" si="190"/>
        <v>43.5</v>
      </c>
      <c r="AA360">
        <v>16</v>
      </c>
      <c r="AB360">
        <v>10</v>
      </c>
      <c r="AC360">
        <v>28</v>
      </c>
      <c r="AD360" s="13">
        <f t="shared" si="191"/>
        <v>0</v>
      </c>
      <c r="AE360" s="13">
        <f t="shared" si="192"/>
        <v>0</v>
      </c>
      <c r="AF360" s="13">
        <f t="shared" si="193"/>
        <v>0</v>
      </c>
      <c r="AI360" s="17" t="str">
        <f t="shared" si="194"/>
        <v xml:space="preserve"> </v>
      </c>
      <c r="AJ360">
        <v>30</v>
      </c>
      <c r="AK360">
        <v>34</v>
      </c>
      <c r="AL360" s="32">
        <f t="shared" si="195"/>
        <v>0.34042553191489361</v>
      </c>
      <c r="AM360">
        <v>33</v>
      </c>
      <c r="AN360">
        <v>31</v>
      </c>
      <c r="AO360" s="33">
        <f t="shared" si="196"/>
        <v>0.34042553191489361</v>
      </c>
      <c r="AP360">
        <v>26</v>
      </c>
      <c r="AQ360">
        <v>34</v>
      </c>
      <c r="AR360" s="33">
        <f t="shared" si="197"/>
        <v>0.31914893617021278</v>
      </c>
      <c r="AS360" s="33">
        <f t="shared" si="198"/>
        <v>0.5</v>
      </c>
      <c r="AU360">
        <v>73</v>
      </c>
      <c r="AV360">
        <v>80</v>
      </c>
      <c r="AW360">
        <v>54</v>
      </c>
      <c r="AX360" s="2">
        <v>28.4</v>
      </c>
      <c r="AZ360" s="2">
        <v>32.799999999999997</v>
      </c>
      <c r="BA360" s="2">
        <v>25.4</v>
      </c>
      <c r="BB360" s="21">
        <v>0.34900000000000003</v>
      </c>
      <c r="BD360" s="21">
        <v>3.0859999999999999</v>
      </c>
      <c r="BE360" s="2">
        <v>27.5</v>
      </c>
      <c r="BF360" s="2">
        <v>34.700000000000003</v>
      </c>
      <c r="BG360" s="2">
        <v>25.2</v>
      </c>
      <c r="BH360" s="21">
        <v>1.9540000000000002</v>
      </c>
      <c r="BI360" s="21">
        <v>-4.0110000000000001</v>
      </c>
      <c r="BJ360" t="s">
        <v>2717</v>
      </c>
      <c r="BK360" s="2">
        <v>32.200000000000003</v>
      </c>
      <c r="BL360" t="s">
        <v>1906</v>
      </c>
      <c r="BM360" s="2">
        <v>31.9</v>
      </c>
      <c r="BN360" t="s">
        <v>354</v>
      </c>
      <c r="BO360" s="2">
        <v>27.6</v>
      </c>
      <c r="BP360" t="s">
        <v>1591</v>
      </c>
      <c r="BQ360" s="2">
        <v>70</v>
      </c>
      <c r="BR360" t="s">
        <v>797</v>
      </c>
      <c r="BS360" s="2">
        <v>23.2</v>
      </c>
      <c r="BT360" s="32">
        <f t="shared" si="199"/>
        <v>2.2988505747126436E-2</v>
      </c>
      <c r="BU360" s="34">
        <f t="shared" si="200"/>
        <v>0.94573643410852715</v>
      </c>
      <c r="BV360" s="35">
        <f t="shared" si="201"/>
        <v>948.03528468323987</v>
      </c>
      <c r="BW360" s="32">
        <f t="shared" si="202"/>
        <v>-3.1275060144346417E-2</v>
      </c>
      <c r="BX360" s="36">
        <f t="shared" si="203"/>
        <v>0.55718928958253455</v>
      </c>
      <c r="BY360" s="37">
        <f t="shared" si="204"/>
        <v>1.9501625135388712</v>
      </c>
      <c r="BZ360" s="37">
        <f t="shared" si="205"/>
        <v>24.237734096840256</v>
      </c>
      <c r="CA360" s="37">
        <f t="shared" si="206"/>
        <v>35.938709178073488</v>
      </c>
      <c r="CB360" s="37">
        <f t="shared" si="207"/>
        <v>47.361089614515443</v>
      </c>
      <c r="CC360" s="37">
        <f t="shared" si="208"/>
        <v>62.405200433243877</v>
      </c>
      <c r="CD360" s="38">
        <f t="shared" si="209"/>
        <v>-15.044110818728434</v>
      </c>
      <c r="CE360" s="3">
        <v>2</v>
      </c>
      <c r="CF360" s="3">
        <v>7</v>
      </c>
      <c r="CG360" s="3">
        <v>85</v>
      </c>
      <c r="CH360" s="3">
        <v>122</v>
      </c>
      <c r="CI360" s="3">
        <v>45</v>
      </c>
      <c r="CJ360" s="3">
        <v>47</v>
      </c>
      <c r="CK360" s="3">
        <v>48</v>
      </c>
      <c r="CL360" s="3">
        <v>38</v>
      </c>
      <c r="CM360" s="20">
        <f t="shared" si="210"/>
        <v>-8.0371108187284364</v>
      </c>
      <c r="CN360" s="37">
        <f t="shared" si="211"/>
        <v>1.9054964498786384</v>
      </c>
      <c r="CO360" s="37">
        <f t="shared" si="212"/>
        <v>3.5387791212031856</v>
      </c>
      <c r="CP360" s="37">
        <f t="shared" si="213"/>
        <v>25.451988294807528</v>
      </c>
      <c r="CQ360" s="37">
        <f t="shared" si="214"/>
        <v>30.079622530227081</v>
      </c>
      <c r="CR360" s="37">
        <f t="shared" si="215"/>
        <v>51.448404146723234</v>
      </c>
      <c r="CS360" s="37">
        <f t="shared" si="216"/>
        <v>54.578862600095285</v>
      </c>
      <c r="CT360" s="22">
        <f t="shared" si="217"/>
        <v>-11.913652365356384</v>
      </c>
      <c r="CU360" s="35">
        <v>14</v>
      </c>
      <c r="CV360" s="35">
        <v>26</v>
      </c>
      <c r="CW360" s="35">
        <v>173</v>
      </c>
      <c r="CX360" s="35">
        <v>195</v>
      </c>
      <c r="CY360" s="35">
        <v>80</v>
      </c>
      <c r="CZ360" s="35">
        <v>76</v>
      </c>
      <c r="DA360" s="35">
        <v>104</v>
      </c>
      <c r="DB360" s="35">
        <v>111</v>
      </c>
      <c r="DC360">
        <v>1</v>
      </c>
      <c r="DD360">
        <v>0</v>
      </c>
      <c r="DE360" s="35">
        <f t="shared" si="218"/>
        <v>-1</v>
      </c>
      <c r="DF360" s="36">
        <f t="shared" si="219"/>
        <v>0.27859464479126728</v>
      </c>
      <c r="DG360" s="37">
        <f t="shared" si="220"/>
        <v>0</v>
      </c>
      <c r="DH360" s="37">
        <f t="shared" si="221"/>
        <v>-0.27859464479126728</v>
      </c>
      <c r="DI360" s="2">
        <v>116.3</v>
      </c>
      <c r="DJ360">
        <v>2</v>
      </c>
      <c r="DK360">
        <v>6</v>
      </c>
      <c r="DL360">
        <v>-16.2</v>
      </c>
      <c r="DM360">
        <v>89</v>
      </c>
      <c r="DN360">
        <v>136</v>
      </c>
      <c r="DO360">
        <v>-10.1</v>
      </c>
      <c r="DP360">
        <v>67</v>
      </c>
      <c r="DQ360">
        <v>106</v>
      </c>
      <c r="DR360">
        <v>-10.3</v>
      </c>
      <c r="DS360">
        <v>37</v>
      </c>
      <c r="DT360">
        <v>78</v>
      </c>
      <c r="DU360">
        <v>-17.2</v>
      </c>
      <c r="DV360" s="39">
        <v>-3.3</v>
      </c>
      <c r="DW360" s="39">
        <v>-3.3</v>
      </c>
      <c r="DX360" s="39">
        <v>0.1</v>
      </c>
      <c r="DY360" s="39">
        <v>0.2</v>
      </c>
      <c r="DZ360" s="39">
        <v>0.60000000000000009</v>
      </c>
      <c r="EA360" s="39">
        <v>-2.4</v>
      </c>
    </row>
    <row r="361" spans="1:131" x14ac:dyDescent="0.2">
      <c r="A361" s="12" t="s">
        <v>1789</v>
      </c>
      <c r="B361" s="12" t="s">
        <v>1790</v>
      </c>
      <c r="C361" t="s">
        <v>1788</v>
      </c>
      <c r="D361" t="s">
        <v>442</v>
      </c>
      <c r="E361" s="12" t="s">
        <v>178</v>
      </c>
      <c r="F361">
        <v>81</v>
      </c>
      <c r="G361">
        <v>3</v>
      </c>
      <c r="H361">
        <v>19</v>
      </c>
      <c r="I361" s="31">
        <f t="shared" si="185"/>
        <v>22</v>
      </c>
      <c r="J361">
        <v>7</v>
      </c>
      <c r="K361">
        <v>11</v>
      </c>
      <c r="L361" s="16">
        <f t="shared" si="186"/>
        <v>0.88888888888888895</v>
      </c>
      <c r="M361" s="15">
        <v>3</v>
      </c>
      <c r="N361" s="15">
        <v>7</v>
      </c>
      <c r="O361" s="15">
        <v>12</v>
      </c>
      <c r="P361">
        <v>91</v>
      </c>
      <c r="Q361">
        <v>44</v>
      </c>
      <c r="R361">
        <v>68</v>
      </c>
      <c r="S361" s="13">
        <f t="shared" si="187"/>
        <v>3.2967032967032968E-2</v>
      </c>
      <c r="T361" s="13">
        <f t="shared" si="188"/>
        <v>1.4778325123152709E-2</v>
      </c>
      <c r="U361" s="2">
        <v>1485</v>
      </c>
      <c r="V361" s="2">
        <v>18.333333333300001</v>
      </c>
      <c r="W361">
        <v>17.72</v>
      </c>
      <c r="X361">
        <v>31.6</v>
      </c>
      <c r="Y361" s="32">
        <f t="shared" si="189"/>
        <v>0.3592862935928629</v>
      </c>
      <c r="Z361" s="15">
        <f t="shared" si="190"/>
        <v>87.807017543859658</v>
      </c>
      <c r="AA361">
        <v>117</v>
      </c>
      <c r="AB361">
        <v>32</v>
      </c>
      <c r="AC361">
        <v>168</v>
      </c>
      <c r="AD361" s="13">
        <f t="shared" si="191"/>
        <v>5.2631578947368418E-2</v>
      </c>
      <c r="AE361" s="13">
        <f t="shared" si="192"/>
        <v>0.33333333333333331</v>
      </c>
      <c r="AF361" s="13">
        <f t="shared" si="193"/>
        <v>0.38596491228070173</v>
      </c>
      <c r="AI361" s="17" t="str">
        <f t="shared" si="194"/>
        <v xml:space="preserve"> </v>
      </c>
      <c r="AJ361">
        <v>221</v>
      </c>
      <c r="AK361">
        <v>216</v>
      </c>
      <c r="AL361" s="32">
        <f t="shared" si="195"/>
        <v>0.29388029589778075</v>
      </c>
      <c r="AM361">
        <v>249</v>
      </c>
      <c r="AN361">
        <v>218</v>
      </c>
      <c r="AO361" s="33">
        <f t="shared" si="196"/>
        <v>0.31405514458641559</v>
      </c>
      <c r="AP361">
        <v>321</v>
      </c>
      <c r="AQ361">
        <v>262</v>
      </c>
      <c r="AR361" s="33">
        <f t="shared" si="197"/>
        <v>0.39206455951580366</v>
      </c>
      <c r="AS361" s="33">
        <f t="shared" si="198"/>
        <v>0.4834070796460177</v>
      </c>
      <c r="AT361">
        <v>1</v>
      </c>
      <c r="AU361">
        <v>479</v>
      </c>
      <c r="AV361">
        <v>524</v>
      </c>
      <c r="AW361">
        <v>487</v>
      </c>
      <c r="AX361" s="2">
        <v>29.8</v>
      </c>
      <c r="AY361" s="3">
        <v>1</v>
      </c>
      <c r="AZ361" s="2">
        <v>33.5</v>
      </c>
      <c r="BA361" s="2">
        <v>27.3</v>
      </c>
      <c r="BB361" s="21">
        <v>1.7589999999999999</v>
      </c>
      <c r="BC361">
        <v>1</v>
      </c>
      <c r="BD361" s="21">
        <v>0.94800000000000006</v>
      </c>
      <c r="BE361" s="2">
        <v>27.3</v>
      </c>
      <c r="BF361" s="2">
        <v>32.6</v>
      </c>
      <c r="BG361" s="2">
        <v>25.6</v>
      </c>
      <c r="BH361" s="21">
        <v>-1.347</v>
      </c>
      <c r="BI361" s="21">
        <v>10.856999999999999</v>
      </c>
      <c r="BJ361" t="s">
        <v>3474</v>
      </c>
      <c r="BK361" s="2">
        <v>34.4</v>
      </c>
      <c r="BL361" t="s">
        <v>3160</v>
      </c>
      <c r="BM361" s="2">
        <v>30.4</v>
      </c>
      <c r="BN361" t="s">
        <v>2114</v>
      </c>
      <c r="BO361" s="2">
        <v>28.6</v>
      </c>
      <c r="BP361" t="s">
        <v>2666</v>
      </c>
      <c r="BQ361" s="2">
        <v>84.5</v>
      </c>
      <c r="BR361" t="s">
        <v>263</v>
      </c>
      <c r="BS361" s="2">
        <v>7.3</v>
      </c>
      <c r="BT361" s="32">
        <f t="shared" si="199"/>
        <v>7.9720279720279716E-2</v>
      </c>
      <c r="BU361" s="34">
        <f t="shared" si="200"/>
        <v>0.91428571428571426</v>
      </c>
      <c r="BV361" s="35">
        <f t="shared" si="201"/>
        <v>922.25774225774217</v>
      </c>
      <c r="BW361" s="32">
        <f t="shared" si="202"/>
        <v>-5.994005994006027E-3</v>
      </c>
      <c r="BX361" s="36">
        <f t="shared" si="203"/>
        <v>2.3030303030344905</v>
      </c>
      <c r="BY361" s="37">
        <f t="shared" si="204"/>
        <v>2.0606060606098073</v>
      </c>
      <c r="BZ361" s="37">
        <f t="shared" si="205"/>
        <v>28.888888888941416</v>
      </c>
      <c r="CA361" s="37">
        <f t="shared" si="206"/>
        <v>24.040404040447754</v>
      </c>
      <c r="CB361" s="37">
        <f t="shared" si="207"/>
        <v>53.090909091005621</v>
      </c>
      <c r="CC361" s="37">
        <f t="shared" si="208"/>
        <v>46.343434343518602</v>
      </c>
      <c r="CD361" s="38">
        <f t="shared" si="209"/>
        <v>6.7474747474870185</v>
      </c>
      <c r="CE361" s="3">
        <v>57</v>
      </c>
      <c r="CF361" s="3">
        <v>51</v>
      </c>
      <c r="CG361" s="3">
        <v>658</v>
      </c>
      <c r="CH361" s="3">
        <v>544</v>
      </c>
      <c r="CI361" s="3">
        <v>262</v>
      </c>
      <c r="CJ361" s="3">
        <v>213</v>
      </c>
      <c r="CK361" s="3">
        <v>339</v>
      </c>
      <c r="CL361" s="3">
        <v>337</v>
      </c>
      <c r="CM361" s="20">
        <f t="shared" si="210"/>
        <v>-2.8532951640174051</v>
      </c>
      <c r="CN361" s="37">
        <f t="shared" si="211"/>
        <v>3.1176746366619787</v>
      </c>
      <c r="CO361" s="37">
        <f t="shared" si="212"/>
        <v>2.273792780121894</v>
      </c>
      <c r="CP361" s="37">
        <f t="shared" si="213"/>
        <v>35.325832161275201</v>
      </c>
      <c r="CQ361" s="37">
        <f t="shared" si="214"/>
        <v>27.07454289732771</v>
      </c>
      <c r="CR361" s="37">
        <f t="shared" si="215"/>
        <v>62.91608063759962</v>
      </c>
      <c r="CS361" s="37">
        <f t="shared" si="216"/>
        <v>47.679324894514771</v>
      </c>
      <c r="CT361" s="22">
        <f t="shared" si="217"/>
        <v>-8.4892809955978308</v>
      </c>
      <c r="CU361" s="35">
        <v>133</v>
      </c>
      <c r="CV361" s="35">
        <v>97</v>
      </c>
      <c r="CW361" s="35">
        <v>1374</v>
      </c>
      <c r="CX361" s="35">
        <v>1058</v>
      </c>
      <c r="CY361" s="35">
        <v>469</v>
      </c>
      <c r="CZ361" s="35">
        <v>388</v>
      </c>
      <c r="DA361" s="35">
        <v>491</v>
      </c>
      <c r="DB361" s="35">
        <v>708</v>
      </c>
      <c r="DC361">
        <v>17</v>
      </c>
      <c r="DD361">
        <v>2</v>
      </c>
      <c r="DE361" s="35">
        <f t="shared" si="218"/>
        <v>-15</v>
      </c>
      <c r="DF361" s="36">
        <f t="shared" si="219"/>
        <v>0.68686868686993574</v>
      </c>
      <c r="DG361" s="37">
        <f t="shared" si="220"/>
        <v>8.0808080808227739E-2</v>
      </c>
      <c r="DH361" s="37">
        <f t="shared" si="221"/>
        <v>-0.60606060606170808</v>
      </c>
      <c r="DI361" s="2">
        <v>908.2</v>
      </c>
      <c r="DJ361">
        <v>29</v>
      </c>
      <c r="DK361">
        <v>24</v>
      </c>
      <c r="DL361">
        <v>-2.5</v>
      </c>
      <c r="DM361">
        <v>788</v>
      </c>
      <c r="DN361">
        <v>677</v>
      </c>
      <c r="DO361">
        <v>-2.8</v>
      </c>
      <c r="DP361">
        <v>582</v>
      </c>
      <c r="DQ361">
        <v>481</v>
      </c>
      <c r="DR361">
        <v>-0.7</v>
      </c>
      <c r="DS361">
        <v>439</v>
      </c>
      <c r="DT361">
        <v>356</v>
      </c>
      <c r="DU361">
        <v>-0.7</v>
      </c>
      <c r="DV361" s="39">
        <v>10.4</v>
      </c>
      <c r="DW361" s="39">
        <v>10.4</v>
      </c>
      <c r="DX361" s="39">
        <v>1.6</v>
      </c>
      <c r="DY361" s="39">
        <v>2</v>
      </c>
      <c r="DZ361" s="39">
        <v>-9.6999999999999993</v>
      </c>
      <c r="EA361" s="39">
        <v>4.4000000000000004</v>
      </c>
    </row>
    <row r="362" spans="1:131" x14ac:dyDescent="0.2">
      <c r="A362" s="12" t="s">
        <v>347</v>
      </c>
      <c r="B362" s="12" t="s">
        <v>1793</v>
      </c>
      <c r="C362" t="s">
        <v>1792</v>
      </c>
      <c r="D362" t="s">
        <v>139</v>
      </c>
      <c r="E362" s="12" t="s">
        <v>170</v>
      </c>
      <c r="F362">
        <v>72</v>
      </c>
      <c r="G362">
        <v>11</v>
      </c>
      <c r="H362">
        <v>14</v>
      </c>
      <c r="I362" s="31">
        <f t="shared" si="185"/>
        <v>25</v>
      </c>
      <c r="J362">
        <v>9</v>
      </c>
      <c r="K362">
        <v>4</v>
      </c>
      <c r="L362" s="16">
        <f t="shared" si="186"/>
        <v>1.4351320321469574</v>
      </c>
      <c r="M362" s="15">
        <v>11</v>
      </c>
      <c r="N362" s="15">
        <v>10</v>
      </c>
      <c r="O362" s="15">
        <v>4</v>
      </c>
      <c r="P362">
        <v>125</v>
      </c>
      <c r="Q362">
        <v>36</v>
      </c>
      <c r="R362">
        <v>61</v>
      </c>
      <c r="S362" s="13">
        <f t="shared" si="187"/>
        <v>8.7999999999999995E-2</v>
      </c>
      <c r="T362" s="13">
        <f t="shared" si="188"/>
        <v>4.954954954954955E-2</v>
      </c>
      <c r="U362" s="2">
        <v>1045.2</v>
      </c>
      <c r="V362" s="2">
        <v>14.516666666700001</v>
      </c>
      <c r="W362">
        <v>14.15</v>
      </c>
      <c r="X362">
        <v>34.270000000000003</v>
      </c>
      <c r="Y362" s="32">
        <f t="shared" si="189"/>
        <v>0.29223461379595206</v>
      </c>
      <c r="Z362" s="15">
        <f t="shared" si="190"/>
        <v>140.51612903225808</v>
      </c>
      <c r="AA362">
        <v>21</v>
      </c>
      <c r="AB362">
        <v>46</v>
      </c>
      <c r="AC362">
        <v>31</v>
      </c>
      <c r="AD362" s="13">
        <f t="shared" si="191"/>
        <v>0.35483870967741937</v>
      </c>
      <c r="AE362" s="13">
        <f t="shared" si="192"/>
        <v>0.45161290322580644</v>
      </c>
      <c r="AF362" s="13">
        <f t="shared" si="193"/>
        <v>0.80645161290322576</v>
      </c>
      <c r="AG362">
        <v>336</v>
      </c>
      <c r="AH362">
        <v>393</v>
      </c>
      <c r="AI362" s="17">
        <f t="shared" si="194"/>
        <v>0.46090534979423869</v>
      </c>
      <c r="AJ362">
        <v>134</v>
      </c>
      <c r="AK362">
        <v>164</v>
      </c>
      <c r="AL362" s="32">
        <f t="shared" si="195"/>
        <v>0.27902621722846443</v>
      </c>
      <c r="AM362">
        <v>189</v>
      </c>
      <c r="AN362">
        <v>188</v>
      </c>
      <c r="AO362" s="33">
        <f t="shared" si="196"/>
        <v>0.35299625468164791</v>
      </c>
      <c r="AP362">
        <v>193</v>
      </c>
      <c r="AQ362">
        <v>200</v>
      </c>
      <c r="AR362" s="33">
        <f t="shared" si="197"/>
        <v>0.36797752808988765</v>
      </c>
      <c r="AS362" s="33">
        <f t="shared" si="198"/>
        <v>0.44148148148148147</v>
      </c>
      <c r="AT362">
        <v>6</v>
      </c>
      <c r="AU362">
        <v>373</v>
      </c>
      <c r="AV362">
        <v>392</v>
      </c>
      <c r="AW362">
        <v>334</v>
      </c>
      <c r="AX362" s="2">
        <v>29</v>
      </c>
      <c r="AY362" s="3">
        <v>3</v>
      </c>
      <c r="AZ362" s="2">
        <v>33.799999999999997</v>
      </c>
      <c r="BA362" s="2">
        <v>25.8</v>
      </c>
      <c r="BB362" s="21">
        <v>0.42299999999999999</v>
      </c>
      <c r="BC362">
        <v>4</v>
      </c>
      <c r="BD362" s="21">
        <v>0.55500000000000005</v>
      </c>
      <c r="BE362" s="2">
        <v>29.8</v>
      </c>
      <c r="BF362" s="2">
        <v>33.1</v>
      </c>
      <c r="BG362" s="2">
        <v>26.6</v>
      </c>
      <c r="BH362" s="21">
        <v>0.26300000000000001</v>
      </c>
      <c r="BI362" s="21">
        <v>-12.413</v>
      </c>
      <c r="BJ362" t="s">
        <v>2709</v>
      </c>
      <c r="BK362" s="2">
        <v>32.299999999999997</v>
      </c>
      <c r="BL362" t="s">
        <v>2542</v>
      </c>
      <c r="BM362" s="2">
        <v>26.3</v>
      </c>
      <c r="BN362" t="s">
        <v>3283</v>
      </c>
      <c r="BO362" s="2">
        <v>23.7</v>
      </c>
      <c r="BP362" t="s">
        <v>1185</v>
      </c>
      <c r="BQ362" s="2">
        <v>37.200000000000003</v>
      </c>
      <c r="BR362" t="s">
        <v>2566</v>
      </c>
      <c r="BS362" s="2">
        <v>28.1</v>
      </c>
      <c r="BT362" s="32">
        <f t="shared" si="199"/>
        <v>6.4049586776859499E-2</v>
      </c>
      <c r="BU362" s="34">
        <f t="shared" si="200"/>
        <v>0.91499227202472955</v>
      </c>
      <c r="BV362" s="35">
        <f t="shared" si="201"/>
        <v>921.39723070241553</v>
      </c>
      <c r="BW362" s="32">
        <f t="shared" si="202"/>
        <v>-2.0958141198410954E-2</v>
      </c>
      <c r="BX362" s="36">
        <f t="shared" si="203"/>
        <v>1.7795637198581411</v>
      </c>
      <c r="BY362" s="37">
        <f t="shared" si="204"/>
        <v>3.1572904707160565</v>
      </c>
      <c r="BZ362" s="37">
        <f t="shared" si="205"/>
        <v>27.784156142301299</v>
      </c>
      <c r="CA362" s="37">
        <f t="shared" si="206"/>
        <v>37.141216991877982</v>
      </c>
      <c r="CB362" s="37">
        <f t="shared" si="207"/>
        <v>51.377726750743108</v>
      </c>
      <c r="CC362" s="37">
        <f t="shared" si="208"/>
        <v>66.590126291465936</v>
      </c>
      <c r="CD362" s="38">
        <f t="shared" si="209"/>
        <v>-15.212399540722828</v>
      </c>
      <c r="CE362" s="3">
        <v>31</v>
      </c>
      <c r="CF362" s="3">
        <v>55</v>
      </c>
      <c r="CG362" s="3">
        <v>453</v>
      </c>
      <c r="CH362" s="3">
        <v>592</v>
      </c>
      <c r="CI362" s="3">
        <v>167</v>
      </c>
      <c r="CJ362" s="3">
        <v>253</v>
      </c>
      <c r="CK362" s="3">
        <v>260</v>
      </c>
      <c r="CL362" s="3">
        <v>244</v>
      </c>
      <c r="CM362" s="20">
        <f t="shared" si="210"/>
        <v>-0.92995509627838402</v>
      </c>
      <c r="CN362" s="37">
        <f t="shared" si="211"/>
        <v>1.6049022468631455</v>
      </c>
      <c r="CO362" s="37">
        <f t="shared" si="212"/>
        <v>2.6262036766851473</v>
      </c>
      <c r="CP362" s="37">
        <f t="shared" si="213"/>
        <v>24.511234315728043</v>
      </c>
      <c r="CQ362" s="37">
        <f t="shared" si="214"/>
        <v>31.830561229452389</v>
      </c>
      <c r="CR362" s="37">
        <f t="shared" si="215"/>
        <v>44.621145802937455</v>
      </c>
      <c r="CS362" s="37">
        <f t="shared" si="216"/>
        <v>60.135200855947865</v>
      </c>
      <c r="CT362" s="22">
        <f t="shared" si="217"/>
        <v>0.30165551228758147</v>
      </c>
      <c r="CU362" s="35">
        <v>66</v>
      </c>
      <c r="CV362" s="35">
        <v>108</v>
      </c>
      <c r="CW362" s="35">
        <v>942</v>
      </c>
      <c r="CX362" s="35">
        <v>1201</v>
      </c>
      <c r="CY362" s="35">
        <v>358</v>
      </c>
      <c r="CZ362" s="35">
        <v>522</v>
      </c>
      <c r="DA362" s="35">
        <v>642</v>
      </c>
      <c r="DB362" s="35">
        <v>469</v>
      </c>
      <c r="DC362">
        <v>7</v>
      </c>
      <c r="DD362">
        <v>11</v>
      </c>
      <c r="DE362" s="35">
        <f t="shared" si="218"/>
        <v>4</v>
      </c>
      <c r="DF362" s="36">
        <f t="shared" si="219"/>
        <v>0.40183696900022542</v>
      </c>
      <c r="DG362" s="37">
        <f t="shared" si="220"/>
        <v>0.63145809414321141</v>
      </c>
      <c r="DH362" s="37">
        <f t="shared" si="221"/>
        <v>0.22962112514298594</v>
      </c>
      <c r="DI362" s="2">
        <v>632.70000000000005</v>
      </c>
      <c r="DJ362">
        <v>14</v>
      </c>
      <c r="DK362">
        <v>30</v>
      </c>
      <c r="DL362">
        <v>-2.7</v>
      </c>
      <c r="DM362">
        <v>515</v>
      </c>
      <c r="DN362">
        <v>744</v>
      </c>
      <c r="DO362">
        <v>0.9</v>
      </c>
      <c r="DP362">
        <v>377</v>
      </c>
      <c r="DQ362">
        <v>570</v>
      </c>
      <c r="DR362">
        <v>-0.7</v>
      </c>
      <c r="DS362">
        <v>280</v>
      </c>
      <c r="DT362">
        <v>418</v>
      </c>
      <c r="DU362">
        <v>-1.6</v>
      </c>
      <c r="DV362" s="39">
        <v>-10.4</v>
      </c>
      <c r="DW362" s="39">
        <v>-10.4</v>
      </c>
      <c r="DX362" s="39">
        <v>0.8</v>
      </c>
      <c r="DY362" s="39">
        <v>0.7</v>
      </c>
      <c r="DZ362" s="39">
        <v>7.6</v>
      </c>
      <c r="EA362" s="39">
        <v>-1.3</v>
      </c>
    </row>
    <row r="363" spans="1:131" x14ac:dyDescent="0.2">
      <c r="A363" s="12" t="s">
        <v>474</v>
      </c>
      <c r="B363" s="12" t="s">
        <v>1797</v>
      </c>
      <c r="C363" t="s">
        <v>1796</v>
      </c>
      <c r="D363" t="s">
        <v>529</v>
      </c>
      <c r="E363" s="12" t="s">
        <v>123</v>
      </c>
      <c r="F363">
        <v>25</v>
      </c>
      <c r="G363">
        <v>2</v>
      </c>
      <c r="H363">
        <v>1</v>
      </c>
      <c r="I363" s="31">
        <f t="shared" si="185"/>
        <v>3</v>
      </c>
      <c r="J363">
        <v>1</v>
      </c>
      <c r="K363">
        <v>0</v>
      </c>
      <c r="L363" s="16">
        <f t="shared" si="186"/>
        <v>0.66249539933750468</v>
      </c>
      <c r="M363" s="15">
        <v>2</v>
      </c>
      <c r="N363" s="15">
        <v>1</v>
      </c>
      <c r="O363" s="15">
        <v>0</v>
      </c>
      <c r="P363">
        <v>47</v>
      </c>
      <c r="Q363">
        <v>19</v>
      </c>
      <c r="R363">
        <v>27</v>
      </c>
      <c r="S363" s="13">
        <f t="shared" si="187"/>
        <v>4.2553191489361701E-2</v>
      </c>
      <c r="T363" s="13">
        <f t="shared" si="188"/>
        <v>2.1505376344086023E-2</v>
      </c>
      <c r="U363" s="2">
        <v>271.7</v>
      </c>
      <c r="V363" s="2">
        <v>10.8666666667</v>
      </c>
      <c r="W363">
        <v>10.56</v>
      </c>
      <c r="X363">
        <v>36.17</v>
      </c>
      <c r="Y363" s="32">
        <f t="shared" si="189"/>
        <v>0.22597902846137385</v>
      </c>
      <c r="Z363" s="15">
        <f t="shared" si="190"/>
        <v>22.142857142857146</v>
      </c>
      <c r="AA363">
        <v>6</v>
      </c>
      <c r="AB363">
        <v>17</v>
      </c>
      <c r="AC363">
        <v>19</v>
      </c>
      <c r="AD363" s="13">
        <f t="shared" si="191"/>
        <v>0.2857142857142857</v>
      </c>
      <c r="AE363" s="13">
        <f t="shared" si="192"/>
        <v>0.14285714285714285</v>
      </c>
      <c r="AF363" s="13">
        <f t="shared" si="193"/>
        <v>0.42857142857142855</v>
      </c>
      <c r="AG363">
        <v>5</v>
      </c>
      <c r="AH363">
        <v>3</v>
      </c>
      <c r="AI363" s="17">
        <f t="shared" si="194"/>
        <v>0.625</v>
      </c>
      <c r="AJ363">
        <v>41</v>
      </c>
      <c r="AK363">
        <v>45</v>
      </c>
      <c r="AL363" s="32">
        <f t="shared" si="195"/>
        <v>0.3269961977186312</v>
      </c>
      <c r="AM363">
        <v>32</v>
      </c>
      <c r="AN363">
        <v>40</v>
      </c>
      <c r="AO363" s="33">
        <f t="shared" si="196"/>
        <v>0.27376425855513309</v>
      </c>
      <c r="AP363">
        <v>52</v>
      </c>
      <c r="AQ363">
        <v>53</v>
      </c>
      <c r="AR363" s="33">
        <f t="shared" si="197"/>
        <v>0.39923954372623577</v>
      </c>
      <c r="AS363" s="33">
        <f t="shared" si="198"/>
        <v>0.54430379746835444</v>
      </c>
      <c r="AT363">
        <v>11</v>
      </c>
      <c r="AU363">
        <v>107</v>
      </c>
      <c r="AV363">
        <v>114</v>
      </c>
      <c r="AW363">
        <v>73</v>
      </c>
      <c r="AX363" s="2">
        <v>28.1</v>
      </c>
      <c r="AY363" s="3">
        <v>9</v>
      </c>
      <c r="AZ363" s="2">
        <v>32.5</v>
      </c>
      <c r="BA363" s="2">
        <v>25.2</v>
      </c>
      <c r="BB363" s="21">
        <v>-0.11600000000000001</v>
      </c>
      <c r="BC363">
        <v>12</v>
      </c>
      <c r="BD363" s="21">
        <v>-1.7290000000000001</v>
      </c>
      <c r="BE363" s="2">
        <v>28.7</v>
      </c>
      <c r="BF363" s="2">
        <v>33.5</v>
      </c>
      <c r="BG363" s="2">
        <v>23.9</v>
      </c>
      <c r="BH363" s="21">
        <v>-0.16500000000000001</v>
      </c>
      <c r="BI363" s="21">
        <v>4.9130000000000003</v>
      </c>
      <c r="BJ363" t="s">
        <v>3735</v>
      </c>
      <c r="BK363" s="2">
        <v>51.6</v>
      </c>
      <c r="BL363" t="s">
        <v>743</v>
      </c>
      <c r="BM363" s="2">
        <v>41.3</v>
      </c>
      <c r="BN363" t="s">
        <v>915</v>
      </c>
      <c r="BO363" s="2">
        <v>34.9</v>
      </c>
      <c r="BP363" t="s">
        <v>1976</v>
      </c>
      <c r="BQ363" s="2">
        <v>39.5</v>
      </c>
      <c r="BR363" t="s">
        <v>2459</v>
      </c>
      <c r="BS363" s="2">
        <v>36.299999999999997</v>
      </c>
      <c r="BT363" s="32">
        <f t="shared" si="199"/>
        <v>4.5161290322580643E-2</v>
      </c>
      <c r="BU363" s="34">
        <f t="shared" si="200"/>
        <v>0.95918367346938771</v>
      </c>
      <c r="BV363" s="35">
        <f t="shared" si="201"/>
        <v>963.69980250164576</v>
      </c>
      <c r="BW363" s="32">
        <f t="shared" si="202"/>
        <v>4.3449637919683523E-3</v>
      </c>
      <c r="BX363" s="36">
        <f t="shared" si="203"/>
        <v>1.5460122699339078</v>
      </c>
      <c r="BY363" s="37">
        <f t="shared" si="204"/>
        <v>1.3251533742290638</v>
      </c>
      <c r="BZ363" s="37">
        <f t="shared" si="205"/>
        <v>34.233128834250813</v>
      </c>
      <c r="CA363" s="37">
        <f t="shared" si="206"/>
        <v>32.466257668612066</v>
      </c>
      <c r="CB363" s="37">
        <f t="shared" si="207"/>
        <v>68.24539877279679</v>
      </c>
      <c r="CC363" s="37">
        <f t="shared" si="208"/>
        <v>55.435582821915837</v>
      </c>
      <c r="CD363" s="38">
        <f t="shared" si="209"/>
        <v>12.809815950880953</v>
      </c>
      <c r="CE363" s="3">
        <v>7</v>
      </c>
      <c r="CF363" s="3">
        <v>6</v>
      </c>
      <c r="CG363" s="3">
        <v>148</v>
      </c>
      <c r="CH363" s="3">
        <v>141</v>
      </c>
      <c r="CI363" s="3">
        <v>75</v>
      </c>
      <c r="CJ363" s="3">
        <v>55</v>
      </c>
      <c r="CK363" s="3">
        <v>49</v>
      </c>
      <c r="CL363" s="3">
        <v>79</v>
      </c>
      <c r="CM363" s="20">
        <f t="shared" si="210"/>
        <v>5.0145248116404462</v>
      </c>
      <c r="CN363" s="37">
        <f t="shared" si="211"/>
        <v>2.78683992258778</v>
      </c>
      <c r="CO363" s="37">
        <f t="shared" si="212"/>
        <v>3.2513132430190765</v>
      </c>
      <c r="CP363" s="37">
        <f t="shared" si="213"/>
        <v>35.963505667680394</v>
      </c>
      <c r="CQ363" s="37">
        <f t="shared" si="214"/>
        <v>34.171965717445396</v>
      </c>
      <c r="CR363" s="37">
        <f t="shared" si="215"/>
        <v>66.618744816145977</v>
      </c>
      <c r="CS363" s="37">
        <f t="shared" si="216"/>
        <v>55.869505114735965</v>
      </c>
      <c r="CT363" s="22">
        <f t="shared" si="217"/>
        <v>2.060576249470941</v>
      </c>
      <c r="CU363" s="35">
        <v>42</v>
      </c>
      <c r="CV363" s="35">
        <v>49</v>
      </c>
      <c r="CW363" s="35">
        <v>500</v>
      </c>
      <c r="CX363" s="35">
        <v>466</v>
      </c>
      <c r="CY363" s="35">
        <v>216</v>
      </c>
      <c r="CZ363" s="35">
        <v>167</v>
      </c>
      <c r="DA363" s="35">
        <v>160</v>
      </c>
      <c r="DB363" s="35">
        <v>246</v>
      </c>
      <c r="DC363">
        <v>0</v>
      </c>
      <c r="DD363">
        <v>4</v>
      </c>
      <c r="DE363" s="35">
        <f t="shared" si="218"/>
        <v>4</v>
      </c>
      <c r="DF363" s="36">
        <f t="shared" si="219"/>
        <v>0</v>
      </c>
      <c r="DG363" s="37">
        <f t="shared" si="220"/>
        <v>0.88343558281937595</v>
      </c>
      <c r="DH363" s="37">
        <f t="shared" si="221"/>
        <v>0.88343558281937595</v>
      </c>
      <c r="DI363" s="2">
        <v>169.8</v>
      </c>
      <c r="DJ363">
        <v>4</v>
      </c>
      <c r="DK363">
        <v>3</v>
      </c>
      <c r="DL363">
        <v>12.2</v>
      </c>
      <c r="DM363">
        <v>188</v>
      </c>
      <c r="DN363">
        <v>179</v>
      </c>
      <c r="DO363">
        <v>-3.6</v>
      </c>
      <c r="DP363">
        <v>135</v>
      </c>
      <c r="DQ363">
        <v>144</v>
      </c>
      <c r="DR363">
        <v>-4.5</v>
      </c>
      <c r="DS363">
        <v>87</v>
      </c>
      <c r="DT363">
        <v>104</v>
      </c>
      <c r="DU363">
        <v>-5.4</v>
      </c>
      <c r="DV363" s="39">
        <v>-1.3</v>
      </c>
      <c r="DW363" s="39">
        <v>-1.3</v>
      </c>
      <c r="DX363" s="39">
        <v>-0.1</v>
      </c>
      <c r="DY363" s="39">
        <v>-0.30000000000000004</v>
      </c>
      <c r="DZ363" s="39">
        <v>0.60000000000000009</v>
      </c>
      <c r="EA363" s="39">
        <v>-1</v>
      </c>
    </row>
    <row r="364" spans="1:131" x14ac:dyDescent="0.2">
      <c r="A364" s="12" t="s">
        <v>464</v>
      </c>
      <c r="B364" s="12" t="s">
        <v>1799</v>
      </c>
      <c r="C364" t="s">
        <v>1798</v>
      </c>
      <c r="D364" t="s">
        <v>330</v>
      </c>
      <c r="E364" s="12" t="s">
        <v>178</v>
      </c>
      <c r="F364">
        <v>54</v>
      </c>
      <c r="G364">
        <v>8</v>
      </c>
      <c r="H364">
        <v>9</v>
      </c>
      <c r="I364" s="31">
        <f t="shared" si="185"/>
        <v>17</v>
      </c>
      <c r="J364">
        <v>2</v>
      </c>
      <c r="K364">
        <v>7</v>
      </c>
      <c r="L364" s="16">
        <f t="shared" si="186"/>
        <v>1.2269200697660432</v>
      </c>
      <c r="M364" s="15">
        <v>8</v>
      </c>
      <c r="N364" s="15">
        <v>1</v>
      </c>
      <c r="O364" s="15">
        <v>6</v>
      </c>
      <c r="P364">
        <v>51</v>
      </c>
      <c r="Q364">
        <v>28</v>
      </c>
      <c r="R364">
        <v>42</v>
      </c>
      <c r="S364" s="13">
        <f t="shared" si="187"/>
        <v>0.15686274509803921</v>
      </c>
      <c r="T364" s="13">
        <f t="shared" si="188"/>
        <v>6.6115702479338845E-2</v>
      </c>
      <c r="U364" s="2">
        <v>831.35</v>
      </c>
      <c r="V364" s="2">
        <v>15.3833333333</v>
      </c>
      <c r="W364">
        <v>14.93</v>
      </c>
      <c r="X364">
        <v>33.94</v>
      </c>
      <c r="Y364" s="32">
        <f t="shared" si="189"/>
        <v>0.30550439942705138</v>
      </c>
      <c r="Z364" s="15">
        <f t="shared" si="190"/>
        <v>18.952380952380953</v>
      </c>
      <c r="AA364">
        <v>48</v>
      </c>
      <c r="AB364">
        <v>110</v>
      </c>
      <c r="AC364">
        <v>72</v>
      </c>
      <c r="AD364" s="13">
        <f t="shared" si="191"/>
        <v>0.19047619047619047</v>
      </c>
      <c r="AE364" s="13">
        <f t="shared" si="192"/>
        <v>0.16666666666666666</v>
      </c>
      <c r="AF364" s="13">
        <f t="shared" si="193"/>
        <v>0.3571428571428571</v>
      </c>
      <c r="AI364" s="17" t="str">
        <f t="shared" si="194"/>
        <v xml:space="preserve"> </v>
      </c>
      <c r="AJ364">
        <v>124</v>
      </c>
      <c r="AK364">
        <v>124</v>
      </c>
      <c r="AL364" s="32">
        <f t="shared" si="195"/>
        <v>0.33022636484687085</v>
      </c>
      <c r="AM364">
        <v>135</v>
      </c>
      <c r="AN364">
        <v>118</v>
      </c>
      <c r="AO364" s="33">
        <f t="shared" si="196"/>
        <v>0.33688415446071907</v>
      </c>
      <c r="AP364">
        <v>126</v>
      </c>
      <c r="AQ364">
        <v>124</v>
      </c>
      <c r="AR364" s="33">
        <f t="shared" si="197"/>
        <v>0.33288948069241014</v>
      </c>
      <c r="AS364" s="33">
        <f t="shared" si="198"/>
        <v>0.49500998003992014</v>
      </c>
      <c r="AT364">
        <v>4</v>
      </c>
      <c r="AU364">
        <v>291</v>
      </c>
      <c r="AV364">
        <v>301</v>
      </c>
      <c r="AW364">
        <v>243</v>
      </c>
      <c r="AX364" s="2">
        <v>28</v>
      </c>
      <c r="AY364" s="3">
        <v>6</v>
      </c>
      <c r="AZ364" s="2">
        <v>32.700000000000003</v>
      </c>
      <c r="BA364" s="2">
        <v>24.8</v>
      </c>
      <c r="BB364" s="21">
        <v>-0.122</v>
      </c>
      <c r="BC364">
        <v>5</v>
      </c>
      <c r="BD364" s="21">
        <v>1.216</v>
      </c>
      <c r="BE364" s="2">
        <v>27.1</v>
      </c>
      <c r="BF364" s="2">
        <v>31.5</v>
      </c>
      <c r="BG364" s="2">
        <v>25.6</v>
      </c>
      <c r="BH364" s="21">
        <v>0.68100000000000005</v>
      </c>
      <c r="BI364" s="21">
        <v>-6.4009999999999998</v>
      </c>
      <c r="BJ364" t="s">
        <v>2314</v>
      </c>
      <c r="BK364" s="2">
        <v>31.4</v>
      </c>
      <c r="BL364" t="s">
        <v>3403</v>
      </c>
      <c r="BM364" s="2">
        <v>31.1</v>
      </c>
      <c r="BN364" t="s">
        <v>2166</v>
      </c>
      <c r="BO364" s="2">
        <v>28.6</v>
      </c>
      <c r="BP364" t="s">
        <v>329</v>
      </c>
      <c r="BQ364" s="2">
        <v>42.8</v>
      </c>
      <c r="BR364" t="s">
        <v>408</v>
      </c>
      <c r="BS364" s="2">
        <v>21.5</v>
      </c>
      <c r="BT364" s="32">
        <f t="shared" si="199"/>
        <v>0.10552763819095477</v>
      </c>
      <c r="BU364" s="34">
        <f t="shared" si="200"/>
        <v>0.92592592592592593</v>
      </c>
      <c r="BV364" s="35">
        <f t="shared" si="201"/>
        <v>936.47868974502148</v>
      </c>
      <c r="BW364" s="32">
        <f t="shared" si="202"/>
        <v>3.1453564116880703E-2</v>
      </c>
      <c r="BX364" s="36">
        <f t="shared" si="203"/>
        <v>3.0335861321842552</v>
      </c>
      <c r="BY364" s="37">
        <f t="shared" si="204"/>
        <v>2.3113037197594322</v>
      </c>
      <c r="BZ364" s="37">
        <f t="shared" si="205"/>
        <v>28.746840014507942</v>
      </c>
      <c r="CA364" s="37">
        <f t="shared" si="206"/>
        <v>31.202600216752341</v>
      </c>
      <c r="CB364" s="37">
        <f t="shared" si="207"/>
        <v>54.749006861801554</v>
      </c>
      <c r="CC364" s="37">
        <f t="shared" si="208"/>
        <v>59.37161430132042</v>
      </c>
      <c r="CD364" s="38">
        <f t="shared" si="209"/>
        <v>-4.6226074395188661</v>
      </c>
      <c r="CE364" s="3">
        <v>42</v>
      </c>
      <c r="CF364" s="3">
        <v>32</v>
      </c>
      <c r="CG364" s="3">
        <v>356</v>
      </c>
      <c r="CH364" s="3">
        <v>400</v>
      </c>
      <c r="CI364" s="3">
        <v>168</v>
      </c>
      <c r="CJ364" s="3">
        <v>186</v>
      </c>
      <c r="CK364" s="3">
        <v>204</v>
      </c>
      <c r="CL364" s="3">
        <v>192</v>
      </c>
      <c r="CM364" s="20">
        <f t="shared" si="210"/>
        <v>3.0241530395230516</v>
      </c>
      <c r="CN364" s="37">
        <f t="shared" si="211"/>
        <v>2.5862633405355862</v>
      </c>
      <c r="CO364" s="37">
        <f t="shared" si="212"/>
        <v>2.7172133830943501</v>
      </c>
      <c r="CP364" s="37">
        <f t="shared" si="213"/>
        <v>29.201859490604338</v>
      </c>
      <c r="CQ364" s="37">
        <f t="shared" si="214"/>
        <v>31.329797682184253</v>
      </c>
      <c r="CR364" s="37">
        <f t="shared" si="215"/>
        <v>51.790741831991099</v>
      </c>
      <c r="CS364" s="37">
        <f t="shared" si="216"/>
        <v>58.829306619524658</v>
      </c>
      <c r="CT364" s="22">
        <f t="shared" si="217"/>
        <v>2.4159573480146932</v>
      </c>
      <c r="CU364" s="35">
        <v>79</v>
      </c>
      <c r="CV364" s="35">
        <v>83</v>
      </c>
      <c r="CW364" s="35">
        <v>813</v>
      </c>
      <c r="CX364" s="35">
        <v>874</v>
      </c>
      <c r="CY364" s="35">
        <v>302</v>
      </c>
      <c r="CZ364" s="35">
        <v>403</v>
      </c>
      <c r="DA364" s="35">
        <v>437</v>
      </c>
      <c r="DB364" s="35">
        <v>388</v>
      </c>
      <c r="DC364">
        <v>8</v>
      </c>
      <c r="DD364">
        <v>5</v>
      </c>
      <c r="DE364" s="35">
        <f t="shared" si="218"/>
        <v>-3</v>
      </c>
      <c r="DF364" s="36">
        <f t="shared" si="219"/>
        <v>0.57782592993985804</v>
      </c>
      <c r="DG364" s="37">
        <f t="shared" si="220"/>
        <v>0.3611412062124113</v>
      </c>
      <c r="DH364" s="37">
        <f t="shared" si="221"/>
        <v>-0.21668472372744679</v>
      </c>
      <c r="DI364" s="2">
        <v>491.4</v>
      </c>
      <c r="DJ364">
        <v>18</v>
      </c>
      <c r="DK364">
        <v>18</v>
      </c>
      <c r="DL364">
        <v>-1.8</v>
      </c>
      <c r="DM364">
        <v>457</v>
      </c>
      <c r="DN364">
        <v>477</v>
      </c>
      <c r="DO364">
        <v>2.6</v>
      </c>
      <c r="DP364">
        <v>327</v>
      </c>
      <c r="DQ364">
        <v>361</v>
      </c>
      <c r="DR364">
        <v>1.2</v>
      </c>
      <c r="DS364">
        <v>227</v>
      </c>
      <c r="DT364">
        <v>253</v>
      </c>
      <c r="DU364">
        <v>-0.7</v>
      </c>
      <c r="DV364" s="39">
        <v>1</v>
      </c>
      <c r="DW364" s="39">
        <v>1</v>
      </c>
      <c r="DX364" s="39">
        <v>-0.2</v>
      </c>
      <c r="DY364" s="39">
        <v>0.5</v>
      </c>
      <c r="DZ364" s="39">
        <v>2.4</v>
      </c>
      <c r="EA364" s="39">
        <v>3.7</v>
      </c>
    </row>
    <row r="365" spans="1:131" x14ac:dyDescent="0.2">
      <c r="A365" s="12" t="s">
        <v>524</v>
      </c>
      <c r="B365" s="12" t="s">
        <v>1802</v>
      </c>
      <c r="C365" t="s">
        <v>1801</v>
      </c>
      <c r="D365" t="s">
        <v>367</v>
      </c>
      <c r="E365" s="12" t="s">
        <v>148</v>
      </c>
      <c r="F365">
        <v>5</v>
      </c>
      <c r="G365">
        <v>0</v>
      </c>
      <c r="H365">
        <v>0</v>
      </c>
      <c r="I365" s="31">
        <f t="shared" si="185"/>
        <v>0</v>
      </c>
      <c r="J365">
        <v>0</v>
      </c>
      <c r="K365">
        <v>0</v>
      </c>
      <c r="L365" s="16">
        <f t="shared" si="186"/>
        <v>0</v>
      </c>
      <c r="M365" s="15">
        <v>0</v>
      </c>
      <c r="N365" s="15">
        <v>0</v>
      </c>
      <c r="O365" s="15">
        <v>0</v>
      </c>
      <c r="P365">
        <v>2</v>
      </c>
      <c r="Q365">
        <v>0</v>
      </c>
      <c r="R365">
        <v>0</v>
      </c>
      <c r="S365" s="13">
        <f t="shared" si="187"/>
        <v>0</v>
      </c>
      <c r="T365" s="13">
        <f t="shared" si="188"/>
        <v>0</v>
      </c>
      <c r="U365" s="2">
        <v>33.383333333300001</v>
      </c>
      <c r="V365" s="2">
        <v>6.6666666667000003</v>
      </c>
      <c r="W365">
        <v>6.68</v>
      </c>
      <c r="X365">
        <v>40.43</v>
      </c>
      <c r="Y365" s="32">
        <f t="shared" si="189"/>
        <v>0.14179579707068563</v>
      </c>
      <c r="Z365" s="15">
        <f t="shared" si="190"/>
        <v>0</v>
      </c>
      <c r="AA365">
        <v>3</v>
      </c>
      <c r="AB365">
        <v>2</v>
      </c>
      <c r="AC365">
        <v>1</v>
      </c>
      <c r="AD365" s="13">
        <f t="shared" si="191"/>
        <v>0</v>
      </c>
      <c r="AE365" s="13">
        <f t="shared" si="192"/>
        <v>0</v>
      </c>
      <c r="AF365" s="13">
        <f t="shared" si="193"/>
        <v>0</v>
      </c>
      <c r="AG365">
        <v>1</v>
      </c>
      <c r="AH365">
        <v>1</v>
      </c>
      <c r="AI365" s="17">
        <f t="shared" si="194"/>
        <v>0.5</v>
      </c>
      <c r="AJ365">
        <v>4</v>
      </c>
      <c r="AK365">
        <v>2</v>
      </c>
      <c r="AL365" s="32">
        <f t="shared" si="195"/>
        <v>0.18181818181818182</v>
      </c>
      <c r="AM365">
        <v>6</v>
      </c>
      <c r="AN365">
        <v>6</v>
      </c>
      <c r="AO365" s="33">
        <f t="shared" si="196"/>
        <v>0.36363636363636365</v>
      </c>
      <c r="AP365">
        <v>7</v>
      </c>
      <c r="AQ365">
        <v>8</v>
      </c>
      <c r="AR365" s="33">
        <f t="shared" si="197"/>
        <v>0.45454545454545453</v>
      </c>
      <c r="AS365" s="33">
        <f t="shared" si="198"/>
        <v>0.33333333333333331</v>
      </c>
      <c r="AU365">
        <v>8</v>
      </c>
      <c r="AV365">
        <v>12</v>
      </c>
      <c r="AW365">
        <v>7</v>
      </c>
      <c r="AX365" s="2">
        <v>26.4</v>
      </c>
      <c r="AZ365" s="2">
        <v>31.9</v>
      </c>
      <c r="BA365" s="2">
        <v>22.8</v>
      </c>
      <c r="BB365" s="21">
        <v>-1.419</v>
      </c>
      <c r="BD365" s="21">
        <v>0.33800000000000002</v>
      </c>
      <c r="BE365" s="2">
        <v>24.5</v>
      </c>
      <c r="BF365" s="2">
        <v>33.5</v>
      </c>
      <c r="BG365" s="2">
        <v>15.4</v>
      </c>
      <c r="BH365" s="21">
        <v>-14.56</v>
      </c>
      <c r="BI365" s="21">
        <v>-20.039000000000001</v>
      </c>
      <c r="BJ365" t="s">
        <v>3648</v>
      </c>
      <c r="BK365" s="2">
        <v>87.9</v>
      </c>
      <c r="BL365" t="s">
        <v>475</v>
      </c>
      <c r="BM365" s="2">
        <v>74.599999999999994</v>
      </c>
      <c r="BN365" t="s">
        <v>1064</v>
      </c>
      <c r="BO365" s="2">
        <v>9.1999999999999993</v>
      </c>
      <c r="BP365" t="s">
        <v>3371</v>
      </c>
      <c r="BQ365" s="2">
        <v>44.5</v>
      </c>
      <c r="BR365" t="s">
        <v>551</v>
      </c>
      <c r="BS365" s="2">
        <v>38.5</v>
      </c>
      <c r="BT365" s="32">
        <f t="shared" si="199"/>
        <v>0</v>
      </c>
      <c r="BU365" s="34">
        <f t="shared" si="200"/>
        <v>1</v>
      </c>
      <c r="BV365" s="35">
        <f t="shared" si="201"/>
        <v>1000</v>
      </c>
      <c r="BW365" s="32">
        <f t="shared" si="202"/>
        <v>0</v>
      </c>
      <c r="BX365" s="36">
        <f t="shared" si="203"/>
        <v>0</v>
      </c>
      <c r="BY365" s="37">
        <f t="shared" si="204"/>
        <v>0</v>
      </c>
      <c r="BZ365" s="37">
        <f t="shared" si="205"/>
        <v>14.399999999928001</v>
      </c>
      <c r="CA365" s="37">
        <f t="shared" si="206"/>
        <v>35.999999999820005</v>
      </c>
      <c r="CB365" s="37">
        <f t="shared" si="207"/>
        <v>23.399999999883001</v>
      </c>
      <c r="CC365" s="37">
        <f t="shared" si="208"/>
        <v>80.999999999594991</v>
      </c>
      <c r="CD365" s="38">
        <f t="shared" si="209"/>
        <v>-57.59999999971199</v>
      </c>
      <c r="CE365" s="3">
        <v>0</v>
      </c>
      <c r="CF365" s="3">
        <v>0</v>
      </c>
      <c r="CG365" s="3">
        <v>8</v>
      </c>
      <c r="CH365" s="3">
        <v>20</v>
      </c>
      <c r="CI365" s="3">
        <v>2</v>
      </c>
      <c r="CJ365" s="3">
        <v>12</v>
      </c>
      <c r="CK365" s="3">
        <v>13</v>
      </c>
      <c r="CL365" s="3">
        <v>3</v>
      </c>
      <c r="CM365" s="20">
        <f t="shared" si="210"/>
        <v>-33.312999999711991</v>
      </c>
      <c r="CN365" s="37">
        <f t="shared" si="211"/>
        <v>2.0776651001731388</v>
      </c>
      <c r="CO365" s="37">
        <f t="shared" si="212"/>
        <v>1.7808558001484047</v>
      </c>
      <c r="CP365" s="37">
        <f t="shared" si="213"/>
        <v>26.712837002226067</v>
      </c>
      <c r="CQ365" s="37">
        <f t="shared" si="214"/>
        <v>31.461785802621819</v>
      </c>
      <c r="CR365" s="37">
        <f t="shared" si="215"/>
        <v>59.065050704922086</v>
      </c>
      <c r="CS365" s="37">
        <f t="shared" si="216"/>
        <v>62.923571605243637</v>
      </c>
      <c r="CT365" s="22">
        <f t="shared" si="217"/>
        <v>-53.741479099390439</v>
      </c>
      <c r="CU365" s="35">
        <v>7</v>
      </c>
      <c r="CV365" s="35">
        <v>6</v>
      </c>
      <c r="CW365" s="35">
        <v>83</v>
      </c>
      <c r="CX365" s="35">
        <v>100</v>
      </c>
      <c r="CY365" s="35">
        <v>46</v>
      </c>
      <c r="CZ365" s="35">
        <v>28</v>
      </c>
      <c r="DA365" s="35">
        <v>78</v>
      </c>
      <c r="DB365" s="35">
        <v>63</v>
      </c>
      <c r="DC365">
        <v>0</v>
      </c>
      <c r="DD365">
        <v>0</v>
      </c>
      <c r="DE365" s="35">
        <f t="shared" si="218"/>
        <v>0</v>
      </c>
      <c r="DF365" s="36">
        <f t="shared" si="219"/>
        <v>0</v>
      </c>
      <c r="DG365" s="37">
        <f t="shared" si="220"/>
        <v>0</v>
      </c>
      <c r="DH365" s="37">
        <f t="shared" si="221"/>
        <v>0</v>
      </c>
      <c r="DI365" s="2">
        <v>19.899999999999999</v>
      </c>
      <c r="DJ365">
        <v>0</v>
      </c>
      <c r="DK365">
        <v>0</v>
      </c>
      <c r="DL365">
        <v>-83.3</v>
      </c>
      <c r="DM365">
        <v>9</v>
      </c>
      <c r="DN365">
        <v>27</v>
      </c>
      <c r="DO365">
        <v>-28.9</v>
      </c>
      <c r="DP365">
        <v>7</v>
      </c>
      <c r="DQ365">
        <v>22</v>
      </c>
      <c r="DR365">
        <v>-31.6</v>
      </c>
      <c r="DS365">
        <v>5</v>
      </c>
      <c r="DT365">
        <v>14</v>
      </c>
      <c r="DU365">
        <v>-25.5</v>
      </c>
      <c r="DV365" s="39">
        <v>-1.4</v>
      </c>
      <c r="DW365" s="39">
        <v>-1.4</v>
      </c>
      <c r="DX365" s="39">
        <v>0.1</v>
      </c>
      <c r="DY365" s="39">
        <v>0</v>
      </c>
      <c r="DZ365" s="39">
        <v>0.30000000000000004</v>
      </c>
      <c r="EA365" s="39">
        <v>-1</v>
      </c>
    </row>
    <row r="366" spans="1:131" x14ac:dyDescent="0.2">
      <c r="A366" s="12" t="s">
        <v>1713</v>
      </c>
      <c r="B366" s="12" t="s">
        <v>1802</v>
      </c>
      <c r="C366" t="s">
        <v>1804</v>
      </c>
      <c r="D366" s="12" t="s">
        <v>112</v>
      </c>
      <c r="E366" s="12" t="s">
        <v>170</v>
      </c>
      <c r="F366">
        <v>43</v>
      </c>
      <c r="G366">
        <v>5</v>
      </c>
      <c r="H366">
        <v>5</v>
      </c>
      <c r="I366" s="31">
        <f t="shared" si="185"/>
        <v>10</v>
      </c>
      <c r="J366">
        <v>4</v>
      </c>
      <c r="K366">
        <v>1</v>
      </c>
      <c r="L366" s="16">
        <f t="shared" si="186"/>
        <v>1.2556679455878101</v>
      </c>
      <c r="M366" s="15">
        <v>5</v>
      </c>
      <c r="N366" s="15">
        <v>4</v>
      </c>
      <c r="O366" s="15">
        <v>1</v>
      </c>
      <c r="P366">
        <v>41</v>
      </c>
      <c r="Q366">
        <v>14</v>
      </c>
      <c r="R366">
        <v>20</v>
      </c>
      <c r="S366" s="13">
        <f t="shared" si="187"/>
        <v>0.12195121951219512</v>
      </c>
      <c r="T366" s="13">
        <f t="shared" si="188"/>
        <v>6.6666666666666666E-2</v>
      </c>
      <c r="U366" s="2">
        <v>477.8333333333</v>
      </c>
      <c r="V366" s="2">
        <v>11.1</v>
      </c>
      <c r="W366">
        <v>10.85</v>
      </c>
      <c r="X366">
        <v>38.07</v>
      </c>
      <c r="Y366" s="32">
        <f t="shared" si="189"/>
        <v>0.22179067865903515</v>
      </c>
      <c r="Z366" s="15">
        <f t="shared" si="190"/>
        <v>49.555555555555557</v>
      </c>
      <c r="AA366">
        <v>22</v>
      </c>
      <c r="AB366">
        <v>45</v>
      </c>
      <c r="AC366">
        <v>64</v>
      </c>
      <c r="AD366" s="13">
        <f t="shared" si="191"/>
        <v>0.27777777777777779</v>
      </c>
      <c r="AE366" s="13">
        <f t="shared" si="192"/>
        <v>0.27777777777777779</v>
      </c>
      <c r="AF366" s="13">
        <f t="shared" si="193"/>
        <v>0.55555555555555558</v>
      </c>
      <c r="AG366">
        <v>173</v>
      </c>
      <c r="AH366">
        <v>202</v>
      </c>
      <c r="AI366" s="17">
        <f t="shared" si="194"/>
        <v>0.46133333333333332</v>
      </c>
      <c r="AJ366">
        <v>59</v>
      </c>
      <c r="AK366">
        <v>64</v>
      </c>
      <c r="AL366" s="32">
        <f t="shared" si="195"/>
        <v>0.29146919431279622</v>
      </c>
      <c r="AM366">
        <v>69</v>
      </c>
      <c r="AN366">
        <v>66</v>
      </c>
      <c r="AO366" s="33">
        <f t="shared" si="196"/>
        <v>0.31990521327014215</v>
      </c>
      <c r="AP366">
        <v>74</v>
      </c>
      <c r="AQ366">
        <v>90</v>
      </c>
      <c r="AR366" s="33">
        <f t="shared" si="197"/>
        <v>0.38862559241706163</v>
      </c>
      <c r="AS366" s="33">
        <f t="shared" si="198"/>
        <v>0.47674418604651164</v>
      </c>
      <c r="AT366">
        <v>15</v>
      </c>
      <c r="AU366">
        <v>182</v>
      </c>
      <c r="AV366">
        <v>164</v>
      </c>
      <c r="AW366">
        <v>131</v>
      </c>
      <c r="AX366" s="2">
        <v>27.7</v>
      </c>
      <c r="AY366" s="3">
        <v>12</v>
      </c>
      <c r="AZ366" s="2">
        <v>32.5</v>
      </c>
      <c r="BA366" s="2">
        <v>24.5</v>
      </c>
      <c r="BB366" s="21">
        <v>-0.29899999999999999</v>
      </c>
      <c r="BC366">
        <v>12</v>
      </c>
      <c r="BD366" s="21">
        <v>0.28200000000000003</v>
      </c>
      <c r="BE366" s="2">
        <v>29</v>
      </c>
      <c r="BF366" s="2">
        <v>32.1</v>
      </c>
      <c r="BG366" s="2">
        <v>25.8</v>
      </c>
      <c r="BH366" s="21">
        <v>1.35</v>
      </c>
      <c r="BI366" s="21">
        <v>-13.614000000000001</v>
      </c>
      <c r="BJ366" t="s">
        <v>2932</v>
      </c>
      <c r="BK366" s="2">
        <v>50.2</v>
      </c>
      <c r="BL366" t="s">
        <v>2288</v>
      </c>
      <c r="BM366" s="2">
        <v>30.1</v>
      </c>
      <c r="BN366" t="s">
        <v>2122</v>
      </c>
      <c r="BO366" s="2">
        <v>20.2</v>
      </c>
      <c r="BP366" t="s">
        <v>1428</v>
      </c>
      <c r="BQ366" s="2">
        <v>42</v>
      </c>
      <c r="BR366" t="s">
        <v>1371</v>
      </c>
      <c r="BS366" s="2">
        <v>33.200000000000003</v>
      </c>
      <c r="BT366" s="32">
        <f t="shared" si="199"/>
        <v>8.0717488789237665E-2</v>
      </c>
      <c r="BU366" s="34">
        <f t="shared" si="200"/>
        <v>0.93478260869565222</v>
      </c>
      <c r="BV366" s="35">
        <f t="shared" si="201"/>
        <v>942.85435757457606</v>
      </c>
      <c r="BW366" s="32">
        <f t="shared" si="202"/>
        <v>1.5500097484889883E-2</v>
      </c>
      <c r="BX366" s="36">
        <f t="shared" si="203"/>
        <v>2.2627278441231926</v>
      </c>
      <c r="BY366" s="37">
        <f t="shared" si="204"/>
        <v>2.2627278441231926</v>
      </c>
      <c r="BZ366" s="37">
        <f t="shared" si="205"/>
        <v>28.032683846637333</v>
      </c>
      <c r="CA366" s="37">
        <f t="shared" si="206"/>
        <v>34.695160276555626</v>
      </c>
      <c r="CB366" s="37">
        <f t="shared" si="207"/>
        <v>49.654305468258954</v>
      </c>
      <c r="CC366" s="37">
        <f t="shared" si="208"/>
        <v>65.493400377121304</v>
      </c>
      <c r="CD366" s="38">
        <f t="shared" si="209"/>
        <v>-15.83909490886235</v>
      </c>
      <c r="CE366" s="3">
        <v>18</v>
      </c>
      <c r="CF366" s="3">
        <v>18</v>
      </c>
      <c r="CG366" s="3">
        <v>205</v>
      </c>
      <c r="CH366" s="3">
        <v>258</v>
      </c>
      <c r="CI366" s="3">
        <v>85</v>
      </c>
      <c r="CJ366" s="3">
        <v>119</v>
      </c>
      <c r="CK366" s="3">
        <v>126</v>
      </c>
      <c r="CL366" s="3">
        <v>87</v>
      </c>
      <c r="CM366" s="20">
        <f t="shared" si="210"/>
        <v>-1.474955373978629</v>
      </c>
      <c r="CN366" s="37">
        <f t="shared" si="211"/>
        <v>2.8222185570033171</v>
      </c>
      <c r="CO366" s="37">
        <f t="shared" si="212"/>
        <v>2.8588707460553078</v>
      </c>
      <c r="CP366" s="37">
        <f t="shared" si="213"/>
        <v>27.525793978045339</v>
      </c>
      <c r="CQ366" s="37">
        <f t="shared" si="214"/>
        <v>33.646709549727859</v>
      </c>
      <c r="CR366" s="37">
        <f t="shared" si="215"/>
        <v>51.532977807099527</v>
      </c>
      <c r="CS366" s="37">
        <f t="shared" si="216"/>
        <v>66.230505616947966</v>
      </c>
      <c r="CT366" s="22">
        <f t="shared" si="217"/>
        <v>-1.141567099013912</v>
      </c>
      <c r="CU366" s="35">
        <v>77</v>
      </c>
      <c r="CV366" s="35">
        <v>78</v>
      </c>
      <c r="CW366" s="35">
        <v>674</v>
      </c>
      <c r="CX366" s="35">
        <v>840</v>
      </c>
      <c r="CY366" s="35">
        <v>300</v>
      </c>
      <c r="CZ366" s="35">
        <v>442</v>
      </c>
      <c r="DA366" s="35">
        <v>447</v>
      </c>
      <c r="DB366" s="35">
        <v>355</v>
      </c>
      <c r="DC366">
        <v>9</v>
      </c>
      <c r="DD366">
        <v>6</v>
      </c>
      <c r="DE366" s="35">
        <f t="shared" si="218"/>
        <v>-3</v>
      </c>
      <c r="DF366" s="36">
        <f t="shared" si="219"/>
        <v>1.1313639220615963</v>
      </c>
      <c r="DG366" s="37">
        <f t="shared" si="220"/>
        <v>0.75424261470773102</v>
      </c>
      <c r="DH366" s="37">
        <f t="shared" si="221"/>
        <v>-0.37712130735386551</v>
      </c>
      <c r="DI366" s="2">
        <v>280.39999999999998</v>
      </c>
      <c r="DJ366">
        <v>12</v>
      </c>
      <c r="DK366">
        <v>12</v>
      </c>
      <c r="DL366">
        <v>-4.5</v>
      </c>
      <c r="DM366">
        <v>237</v>
      </c>
      <c r="DN366">
        <v>331</v>
      </c>
      <c r="DO366">
        <v>-1.6</v>
      </c>
      <c r="DP366">
        <v>185</v>
      </c>
      <c r="DQ366">
        <v>247</v>
      </c>
      <c r="DR366">
        <v>-0.7</v>
      </c>
      <c r="DS366">
        <v>131</v>
      </c>
      <c r="DT366">
        <v>172</v>
      </c>
      <c r="DU366">
        <v>-2.7</v>
      </c>
      <c r="DV366" s="39">
        <v>-4.2</v>
      </c>
      <c r="DW366" s="39">
        <v>-4.2</v>
      </c>
      <c r="DX366" s="39">
        <v>-0.5</v>
      </c>
      <c r="DY366" s="39">
        <v>-0.5</v>
      </c>
      <c r="DZ366" s="39">
        <v>2.9</v>
      </c>
      <c r="EA366" s="39">
        <v>-2.2000000000000002</v>
      </c>
    </row>
    <row r="367" spans="1:131" x14ac:dyDescent="0.2">
      <c r="A367" s="12" t="s">
        <v>1808</v>
      </c>
      <c r="B367" s="12" t="s">
        <v>1809</v>
      </c>
      <c r="C367" t="s">
        <v>1807</v>
      </c>
      <c r="D367" s="12" t="s">
        <v>131</v>
      </c>
      <c r="E367" s="12" t="s">
        <v>140</v>
      </c>
      <c r="F367">
        <v>3</v>
      </c>
      <c r="G367">
        <v>1</v>
      </c>
      <c r="H367">
        <v>0</v>
      </c>
      <c r="I367" s="31">
        <f t="shared" si="185"/>
        <v>1</v>
      </c>
      <c r="J367">
        <v>0</v>
      </c>
      <c r="K367">
        <v>0</v>
      </c>
      <c r="L367" s="16">
        <f t="shared" si="186"/>
        <v>2.2944550669216062</v>
      </c>
      <c r="M367" s="15">
        <v>1</v>
      </c>
      <c r="N367" s="15">
        <v>0</v>
      </c>
      <c r="O367" s="15">
        <v>0</v>
      </c>
      <c r="P367">
        <v>2</v>
      </c>
      <c r="Q367">
        <v>0</v>
      </c>
      <c r="R367">
        <v>0</v>
      </c>
      <c r="S367" s="13">
        <f t="shared" si="187"/>
        <v>0.5</v>
      </c>
      <c r="T367" s="13">
        <f t="shared" si="188"/>
        <v>0.5</v>
      </c>
      <c r="U367" s="2">
        <v>26.15</v>
      </c>
      <c r="V367" s="2">
        <v>8.7166666667000001</v>
      </c>
      <c r="W367">
        <v>8.7200000000000006</v>
      </c>
      <c r="X367">
        <v>42.63</v>
      </c>
      <c r="Y367" s="32">
        <f t="shared" si="189"/>
        <v>0.16981499513145085</v>
      </c>
      <c r="Z367" s="15">
        <f t="shared" si="190"/>
        <v>0</v>
      </c>
      <c r="AA367">
        <v>4</v>
      </c>
      <c r="AB367">
        <v>0</v>
      </c>
      <c r="AC367">
        <v>4</v>
      </c>
      <c r="AD367" s="13">
        <f t="shared" si="191"/>
        <v>1</v>
      </c>
      <c r="AE367" s="13">
        <f t="shared" si="192"/>
        <v>0</v>
      </c>
      <c r="AF367" s="13">
        <f t="shared" si="193"/>
        <v>1</v>
      </c>
      <c r="AG367">
        <v>4</v>
      </c>
      <c r="AH367">
        <v>2</v>
      </c>
      <c r="AI367" s="17">
        <f t="shared" si="194"/>
        <v>0.66666666666666663</v>
      </c>
      <c r="AJ367">
        <v>4</v>
      </c>
      <c r="AK367">
        <v>5</v>
      </c>
      <c r="AL367" s="32">
        <f t="shared" si="195"/>
        <v>0.47368421052631576</v>
      </c>
      <c r="AM367">
        <v>1</v>
      </c>
      <c r="AN367">
        <v>1</v>
      </c>
      <c r="AO367" s="33">
        <f t="shared" si="196"/>
        <v>0.10526315789473684</v>
      </c>
      <c r="AP367">
        <v>6</v>
      </c>
      <c r="AQ367">
        <v>2</v>
      </c>
      <c r="AR367" s="33">
        <f t="shared" si="197"/>
        <v>0.42105263157894735</v>
      </c>
      <c r="AS367" s="33">
        <f t="shared" si="198"/>
        <v>0.81818181818181823</v>
      </c>
      <c r="AU367">
        <v>9</v>
      </c>
      <c r="AV367">
        <v>10</v>
      </c>
      <c r="AW367">
        <v>6</v>
      </c>
      <c r="AX367" s="2">
        <v>27.5</v>
      </c>
      <c r="AZ367" s="2">
        <v>31.5</v>
      </c>
      <c r="BA367" s="2">
        <v>24.9</v>
      </c>
      <c r="BB367" s="21">
        <v>-0.28899999999999998</v>
      </c>
      <c r="BD367" s="21">
        <v>2.3119999999999998</v>
      </c>
      <c r="BE367" s="2">
        <v>29</v>
      </c>
      <c r="BF367" s="2">
        <v>31.5</v>
      </c>
      <c r="BG367" s="2">
        <v>26.6</v>
      </c>
      <c r="BH367" s="21">
        <v>1.0960000000000001</v>
      </c>
      <c r="BI367" s="21">
        <v>-11.067</v>
      </c>
      <c r="BJ367" t="s">
        <v>1402</v>
      </c>
      <c r="BK367" s="2">
        <v>69.099999999999994</v>
      </c>
      <c r="BL367" t="s">
        <v>1173</v>
      </c>
      <c r="BM367" s="2">
        <v>64.3</v>
      </c>
      <c r="BN367" t="s">
        <v>888</v>
      </c>
      <c r="BO367" s="2">
        <v>23.6</v>
      </c>
      <c r="BP367" t="s">
        <v>2817</v>
      </c>
      <c r="BQ367" s="2">
        <v>33.700000000000003</v>
      </c>
      <c r="BR367" t="s">
        <v>2338</v>
      </c>
      <c r="BS367" s="2">
        <v>28.6</v>
      </c>
      <c r="BT367" s="32">
        <f t="shared" si="199"/>
        <v>0.14285714285714285</v>
      </c>
      <c r="BU367" s="34">
        <f t="shared" si="200"/>
        <v>0.92307692307692313</v>
      </c>
      <c r="BV367" s="35">
        <f t="shared" si="201"/>
        <v>937.36263736263743</v>
      </c>
      <c r="BW367" s="32">
        <f t="shared" si="202"/>
        <v>6.5934065934065977E-2</v>
      </c>
      <c r="BX367" s="36">
        <f t="shared" si="203"/>
        <v>2.2944550669128319</v>
      </c>
      <c r="BY367" s="37">
        <f t="shared" si="204"/>
        <v>4.5889101338256637</v>
      </c>
      <c r="BZ367" s="37">
        <f t="shared" si="205"/>
        <v>16.061185468389823</v>
      </c>
      <c r="CA367" s="37">
        <f t="shared" si="206"/>
        <v>59.655831739733628</v>
      </c>
      <c r="CB367" s="37">
        <f t="shared" si="207"/>
        <v>43.594646271343805</v>
      </c>
      <c r="CC367" s="37">
        <f t="shared" si="208"/>
        <v>105.54493307799027</v>
      </c>
      <c r="CD367" s="38">
        <f t="shared" si="209"/>
        <v>-61.95028680664646</v>
      </c>
      <c r="CE367" s="3">
        <v>1</v>
      </c>
      <c r="CF367" s="3">
        <v>2</v>
      </c>
      <c r="CG367" s="3">
        <v>6</v>
      </c>
      <c r="CH367" s="3">
        <v>24</v>
      </c>
      <c r="CI367" s="3">
        <v>5</v>
      </c>
      <c r="CJ367" s="3">
        <v>7</v>
      </c>
      <c r="CK367" s="3">
        <v>13</v>
      </c>
      <c r="CL367" s="3">
        <v>7</v>
      </c>
      <c r="CM367" s="20">
        <f t="shared" si="210"/>
        <v>-56.297650443010099</v>
      </c>
      <c r="CN367" s="37">
        <f t="shared" si="211"/>
        <v>3.753225428102275</v>
      </c>
      <c r="CO367" s="37">
        <f t="shared" si="212"/>
        <v>2.814919071076706</v>
      </c>
      <c r="CP367" s="37">
        <f t="shared" si="213"/>
        <v>23.926812104152003</v>
      </c>
      <c r="CQ367" s="37">
        <f t="shared" si="214"/>
        <v>37.532254281022745</v>
      </c>
      <c r="CR367" s="37">
        <f t="shared" si="215"/>
        <v>48.791930565329572</v>
      </c>
      <c r="CS367" s="37">
        <f t="shared" si="216"/>
        <v>61.928219563687541</v>
      </c>
      <c r="CT367" s="22">
        <f t="shared" si="217"/>
        <v>-48.813997808288491</v>
      </c>
      <c r="CU367" s="35">
        <v>8</v>
      </c>
      <c r="CV367" s="35">
        <v>6</v>
      </c>
      <c r="CW367" s="35">
        <v>43</v>
      </c>
      <c r="CX367" s="35">
        <v>74</v>
      </c>
      <c r="CY367" s="35">
        <v>22</v>
      </c>
      <c r="CZ367" s="35">
        <v>26</v>
      </c>
      <c r="DA367" s="35">
        <v>26</v>
      </c>
      <c r="DB367" s="35">
        <v>31</v>
      </c>
      <c r="DC367">
        <v>0</v>
      </c>
      <c r="DD367">
        <v>0</v>
      </c>
      <c r="DE367" s="35">
        <f t="shared" si="218"/>
        <v>0</v>
      </c>
      <c r="DF367" s="36">
        <f t="shared" si="219"/>
        <v>0</v>
      </c>
      <c r="DG367" s="37">
        <f t="shared" si="220"/>
        <v>0</v>
      </c>
      <c r="DH367" s="37">
        <f t="shared" si="221"/>
        <v>0</v>
      </c>
      <c r="DI367" s="2">
        <v>13.8</v>
      </c>
      <c r="DJ367">
        <v>1</v>
      </c>
      <c r="DK367">
        <v>0</v>
      </c>
      <c r="DL367">
        <v>42.9</v>
      </c>
      <c r="DM367">
        <v>10</v>
      </c>
      <c r="DN367">
        <v>24</v>
      </c>
      <c r="DO367">
        <v>-14.1</v>
      </c>
      <c r="DP367">
        <v>5</v>
      </c>
      <c r="DQ367">
        <v>18</v>
      </c>
      <c r="DR367">
        <v>-16</v>
      </c>
      <c r="DS367">
        <v>3</v>
      </c>
      <c r="DT367">
        <v>14</v>
      </c>
      <c r="DU367">
        <v>-15.2</v>
      </c>
      <c r="DV367" s="39">
        <v>-1.6</v>
      </c>
      <c r="DW367" s="39">
        <v>-1.6</v>
      </c>
      <c r="DX367" s="39">
        <v>-0.1</v>
      </c>
      <c r="DY367" s="39">
        <v>0</v>
      </c>
      <c r="DZ367" s="39">
        <v>0.1</v>
      </c>
      <c r="EA367" s="39">
        <v>-1.5</v>
      </c>
    </row>
    <row r="368" spans="1:131" x14ac:dyDescent="0.2">
      <c r="A368" s="12" t="s">
        <v>1812</v>
      </c>
      <c r="B368" s="12" t="s">
        <v>1813</v>
      </c>
      <c r="C368" t="s">
        <v>1811</v>
      </c>
      <c r="D368" t="s">
        <v>393</v>
      </c>
      <c r="E368" s="12" t="s">
        <v>170</v>
      </c>
      <c r="F368">
        <v>77</v>
      </c>
      <c r="G368">
        <v>2</v>
      </c>
      <c r="H368">
        <v>13</v>
      </c>
      <c r="I368" s="31">
        <f t="shared" si="185"/>
        <v>15</v>
      </c>
      <c r="J368">
        <v>10</v>
      </c>
      <c r="K368">
        <v>2</v>
      </c>
      <c r="L368" s="16">
        <f t="shared" si="186"/>
        <v>1.1156794281110356</v>
      </c>
      <c r="M368" s="15">
        <v>2</v>
      </c>
      <c r="N368" s="15">
        <v>11</v>
      </c>
      <c r="O368" s="15">
        <v>2</v>
      </c>
      <c r="P368">
        <v>53</v>
      </c>
      <c r="Q368">
        <v>15</v>
      </c>
      <c r="R368">
        <v>25</v>
      </c>
      <c r="S368" s="13">
        <f t="shared" si="187"/>
        <v>3.7735849056603772E-2</v>
      </c>
      <c r="T368" s="13">
        <f t="shared" si="188"/>
        <v>2.1505376344086023E-2</v>
      </c>
      <c r="U368" s="2">
        <v>806.68333333329997</v>
      </c>
      <c r="V368" s="2">
        <v>10.4666666667</v>
      </c>
      <c r="W368">
        <v>10.38</v>
      </c>
      <c r="X368">
        <v>37.29</v>
      </c>
      <c r="Y368" s="32">
        <f t="shared" si="189"/>
        <v>0.21774701069855257</v>
      </c>
      <c r="Z368" s="15">
        <f t="shared" si="190"/>
        <v>163.47826086956522</v>
      </c>
      <c r="AA368">
        <v>23</v>
      </c>
      <c r="AB368">
        <v>59</v>
      </c>
      <c r="AC368">
        <v>37</v>
      </c>
      <c r="AD368" s="13">
        <f t="shared" si="191"/>
        <v>8.6956521739130432E-2</v>
      </c>
      <c r="AE368" s="13">
        <f t="shared" si="192"/>
        <v>0.56521739130434778</v>
      </c>
      <c r="AF368" s="13">
        <f t="shared" si="193"/>
        <v>0.65217391304347827</v>
      </c>
      <c r="AG368">
        <v>184</v>
      </c>
      <c r="AH368">
        <v>165</v>
      </c>
      <c r="AI368" s="17">
        <f t="shared" si="194"/>
        <v>0.52722063037249278</v>
      </c>
      <c r="AJ368">
        <v>146</v>
      </c>
      <c r="AK368">
        <v>123</v>
      </c>
      <c r="AL368" s="32">
        <f t="shared" si="195"/>
        <v>0.35441370223978919</v>
      </c>
      <c r="AM368">
        <v>134</v>
      </c>
      <c r="AN368">
        <v>101</v>
      </c>
      <c r="AO368" s="33">
        <f t="shared" si="196"/>
        <v>0.30961791831357049</v>
      </c>
      <c r="AP368">
        <v>143</v>
      </c>
      <c r="AQ368">
        <v>112</v>
      </c>
      <c r="AR368" s="33">
        <f t="shared" si="197"/>
        <v>0.33596837944664032</v>
      </c>
      <c r="AS368" s="33">
        <f t="shared" si="198"/>
        <v>0.53373015873015872</v>
      </c>
      <c r="AT368">
        <v>8</v>
      </c>
      <c r="AU368">
        <v>289</v>
      </c>
      <c r="AV368">
        <v>288</v>
      </c>
      <c r="AW368">
        <v>243</v>
      </c>
      <c r="AX368" s="2">
        <v>27.7</v>
      </c>
      <c r="AY368" s="3">
        <v>12</v>
      </c>
      <c r="AZ368" s="2">
        <v>31.9</v>
      </c>
      <c r="BA368" s="2">
        <v>24.9</v>
      </c>
      <c r="BB368" s="21">
        <v>-0.113</v>
      </c>
      <c r="BC368">
        <v>11</v>
      </c>
      <c r="BD368" s="21">
        <v>-6.9000000000000006E-2</v>
      </c>
      <c r="BE368" s="2">
        <v>27.9</v>
      </c>
      <c r="BF368" s="2">
        <v>32.299999999999997</v>
      </c>
      <c r="BG368" s="2">
        <v>23.6</v>
      </c>
      <c r="BH368" s="21">
        <v>-0.81900000000000006</v>
      </c>
      <c r="BI368" s="21">
        <v>0.64</v>
      </c>
      <c r="BJ368" t="s">
        <v>2614</v>
      </c>
      <c r="BK368" s="2">
        <v>31</v>
      </c>
      <c r="BL368" t="s">
        <v>2820</v>
      </c>
      <c r="BM368" s="2">
        <v>28.1</v>
      </c>
      <c r="BN368" t="s">
        <v>3652</v>
      </c>
      <c r="BO368" s="2">
        <v>26</v>
      </c>
      <c r="BP368" t="s">
        <v>1090</v>
      </c>
      <c r="BQ368" s="2">
        <v>36</v>
      </c>
      <c r="BR368" t="s">
        <v>1540</v>
      </c>
      <c r="BS368" s="2">
        <v>32.799999999999997</v>
      </c>
      <c r="BT368" s="32">
        <f t="shared" si="199"/>
        <v>6.1170212765957445E-2</v>
      </c>
      <c r="BU368" s="34">
        <f t="shared" si="200"/>
        <v>0.94132653061224492</v>
      </c>
      <c r="BV368" s="35">
        <f t="shared" si="201"/>
        <v>947.44355188884072</v>
      </c>
      <c r="BW368" s="32">
        <f t="shared" si="202"/>
        <v>2.496743378202361E-3</v>
      </c>
      <c r="BX368" s="36">
        <f t="shared" si="203"/>
        <v>1.712300438409635</v>
      </c>
      <c r="BY368" s="37">
        <f t="shared" si="204"/>
        <v>1.712300438409635</v>
      </c>
      <c r="BZ368" s="37">
        <f t="shared" si="205"/>
        <v>27.992389775740119</v>
      </c>
      <c r="CA368" s="37">
        <f t="shared" si="206"/>
        <v>29.18355529811204</v>
      </c>
      <c r="CB368" s="37">
        <f t="shared" si="207"/>
        <v>54.495822648515336</v>
      </c>
      <c r="CC368" s="37">
        <f t="shared" si="208"/>
        <v>57.027049383555664</v>
      </c>
      <c r="CD368" s="38">
        <f t="shared" si="209"/>
        <v>-2.5312267350403275</v>
      </c>
      <c r="CE368" s="3">
        <v>23</v>
      </c>
      <c r="CF368" s="3">
        <v>23</v>
      </c>
      <c r="CG368" s="3">
        <v>353</v>
      </c>
      <c r="CH368" s="3">
        <v>369</v>
      </c>
      <c r="CI368" s="3">
        <v>156</v>
      </c>
      <c r="CJ368" s="3">
        <v>183</v>
      </c>
      <c r="CK368" s="3">
        <v>191</v>
      </c>
      <c r="CL368" s="3">
        <v>200</v>
      </c>
      <c r="CM368" s="20">
        <f t="shared" si="210"/>
        <v>-4.1397505445641389</v>
      </c>
      <c r="CN368" s="37">
        <f t="shared" si="211"/>
        <v>2.8209923624243816</v>
      </c>
      <c r="CO368" s="37">
        <f t="shared" si="212"/>
        <v>2.4448600474344642</v>
      </c>
      <c r="CP368" s="37">
        <f t="shared" si="213"/>
        <v>31.030915986668202</v>
      </c>
      <c r="CQ368" s="37">
        <f t="shared" si="214"/>
        <v>29.045773213110301</v>
      </c>
      <c r="CR368" s="37">
        <f t="shared" si="215"/>
        <v>59.324424569798666</v>
      </c>
      <c r="CS368" s="37">
        <f t="shared" si="216"/>
        <v>56.649705885425924</v>
      </c>
      <c r="CT368" s="22">
        <f t="shared" si="217"/>
        <v>-5.2059454194130694</v>
      </c>
      <c r="CU368" s="35">
        <v>135</v>
      </c>
      <c r="CV368" s="35">
        <v>117</v>
      </c>
      <c r="CW368" s="35">
        <v>1350</v>
      </c>
      <c r="CX368" s="35">
        <v>1273</v>
      </c>
      <c r="CY368" s="35">
        <v>651</v>
      </c>
      <c r="CZ368" s="35">
        <v>589</v>
      </c>
      <c r="DA368" s="35">
        <v>732</v>
      </c>
      <c r="DB368" s="35">
        <v>703</v>
      </c>
      <c r="DC368">
        <v>18</v>
      </c>
      <c r="DD368">
        <v>6</v>
      </c>
      <c r="DE368" s="35">
        <f t="shared" si="218"/>
        <v>-12</v>
      </c>
      <c r="DF368" s="36">
        <f t="shared" si="219"/>
        <v>1.3400612126684099</v>
      </c>
      <c r="DG368" s="37">
        <f t="shared" si="220"/>
        <v>0.44668707088946996</v>
      </c>
      <c r="DH368" s="37">
        <f t="shared" si="221"/>
        <v>-0.89337414177893992</v>
      </c>
      <c r="DI368" s="2">
        <v>468.2</v>
      </c>
      <c r="DJ368">
        <v>14</v>
      </c>
      <c r="DK368">
        <v>13</v>
      </c>
      <c r="DL368">
        <v>-0.8</v>
      </c>
      <c r="DM368">
        <v>444</v>
      </c>
      <c r="DN368">
        <v>436</v>
      </c>
      <c r="DO368">
        <v>-1.6</v>
      </c>
      <c r="DP368">
        <v>328</v>
      </c>
      <c r="DQ368">
        <v>332</v>
      </c>
      <c r="DR368">
        <v>-3.2</v>
      </c>
      <c r="DS368">
        <v>233</v>
      </c>
      <c r="DT368">
        <v>238</v>
      </c>
      <c r="DU368">
        <v>-3.4</v>
      </c>
      <c r="DV368" s="39">
        <v>-0.2</v>
      </c>
      <c r="DW368" s="39">
        <v>-0.2</v>
      </c>
      <c r="DX368" s="39">
        <v>-0.7</v>
      </c>
      <c r="DY368" s="39">
        <v>-0.60000000000000009</v>
      </c>
      <c r="DZ368" s="39">
        <v>-1</v>
      </c>
      <c r="EA368" s="39">
        <v>-2.5</v>
      </c>
    </row>
    <row r="369" spans="1:131" x14ac:dyDescent="0.2">
      <c r="A369" s="12" t="s">
        <v>1817</v>
      </c>
      <c r="B369" s="12" t="s">
        <v>1818</v>
      </c>
      <c r="C369" t="s">
        <v>1816</v>
      </c>
      <c r="D369" t="s">
        <v>343</v>
      </c>
      <c r="E369" s="12" t="s">
        <v>229</v>
      </c>
      <c r="F369">
        <v>76</v>
      </c>
      <c r="G369">
        <v>15</v>
      </c>
      <c r="H369">
        <v>21</v>
      </c>
      <c r="I369" s="31">
        <f t="shared" si="185"/>
        <v>36</v>
      </c>
      <c r="J369">
        <v>14</v>
      </c>
      <c r="K369">
        <v>6</v>
      </c>
      <c r="L369" s="16">
        <f t="shared" si="186"/>
        <v>2.0422313268199797</v>
      </c>
      <c r="M369" s="15">
        <v>15</v>
      </c>
      <c r="N369" s="15">
        <v>15</v>
      </c>
      <c r="O369" s="15">
        <v>6</v>
      </c>
      <c r="P369">
        <v>203</v>
      </c>
      <c r="Q369">
        <v>68</v>
      </c>
      <c r="R369">
        <v>53</v>
      </c>
      <c r="S369" s="13">
        <f t="shared" si="187"/>
        <v>7.3891625615763554E-2</v>
      </c>
      <c r="T369" s="13">
        <f t="shared" si="188"/>
        <v>4.6296296296296294E-2</v>
      </c>
      <c r="U369" s="2">
        <v>1057.6666666666999</v>
      </c>
      <c r="V369" s="2">
        <v>13.916666666699999</v>
      </c>
      <c r="W369">
        <v>13.77</v>
      </c>
      <c r="X369">
        <v>35.67</v>
      </c>
      <c r="Y369" s="32">
        <f t="shared" si="189"/>
        <v>0.27851941747572817</v>
      </c>
      <c r="Z369" s="15">
        <f t="shared" si="190"/>
        <v>159.28301886792451</v>
      </c>
      <c r="AA369">
        <v>31</v>
      </c>
      <c r="AB369">
        <v>69</v>
      </c>
      <c r="AC369">
        <v>126</v>
      </c>
      <c r="AD369" s="13">
        <f t="shared" si="191"/>
        <v>0.28301886792452829</v>
      </c>
      <c r="AE369" s="13">
        <f t="shared" si="192"/>
        <v>0.39622641509433965</v>
      </c>
      <c r="AF369" s="13">
        <f t="shared" si="193"/>
        <v>0.679245283018868</v>
      </c>
      <c r="AG369">
        <v>0</v>
      </c>
      <c r="AH369">
        <v>5</v>
      </c>
      <c r="AI369" s="17">
        <f t="shared" si="194"/>
        <v>0</v>
      </c>
      <c r="AJ369">
        <v>174</v>
      </c>
      <c r="AK369">
        <v>208</v>
      </c>
      <c r="AL369" s="32">
        <f t="shared" si="195"/>
        <v>0.35501858736059477</v>
      </c>
      <c r="AM369">
        <v>197</v>
      </c>
      <c r="AN369">
        <v>156</v>
      </c>
      <c r="AO369" s="33">
        <f t="shared" si="196"/>
        <v>0.32806691449814124</v>
      </c>
      <c r="AP369">
        <v>190</v>
      </c>
      <c r="AQ369">
        <v>151</v>
      </c>
      <c r="AR369" s="33">
        <f t="shared" si="197"/>
        <v>0.31691449814126393</v>
      </c>
      <c r="AS369" s="33">
        <f t="shared" si="198"/>
        <v>0.51972789115646256</v>
      </c>
      <c r="AT369">
        <v>9</v>
      </c>
      <c r="AU369">
        <v>411</v>
      </c>
      <c r="AV369">
        <v>415</v>
      </c>
      <c r="AW369">
        <v>343</v>
      </c>
      <c r="AX369" s="2">
        <v>29.6</v>
      </c>
      <c r="AY369" s="3">
        <v>2</v>
      </c>
      <c r="AZ369" s="2">
        <v>34</v>
      </c>
      <c r="BA369" s="2">
        <v>26.6</v>
      </c>
      <c r="BB369" s="21">
        <v>1.6619999999999999</v>
      </c>
      <c r="BC369">
        <v>2</v>
      </c>
      <c r="BD369" s="21">
        <v>1.488</v>
      </c>
      <c r="BE369" s="2">
        <v>31.3</v>
      </c>
      <c r="BF369" s="2">
        <v>35.200000000000003</v>
      </c>
      <c r="BG369" s="2">
        <v>27.3</v>
      </c>
      <c r="BH369" s="21">
        <v>-0.747</v>
      </c>
      <c r="BI369" s="21">
        <v>-3.7549999999999999</v>
      </c>
      <c r="BJ369" t="s">
        <v>1320</v>
      </c>
      <c r="BK369" s="2">
        <v>62.6</v>
      </c>
      <c r="BL369" t="s">
        <v>3672</v>
      </c>
      <c r="BM369" s="2">
        <v>43</v>
      </c>
      <c r="BN369" t="s">
        <v>2215</v>
      </c>
      <c r="BO369" s="2">
        <v>24.7</v>
      </c>
      <c r="BP369" t="s">
        <v>3613</v>
      </c>
      <c r="BQ369" s="2">
        <v>46.6</v>
      </c>
      <c r="BR369" t="s">
        <v>1950</v>
      </c>
      <c r="BS369" s="2">
        <v>38.9</v>
      </c>
      <c r="BT369" s="32">
        <f t="shared" si="199"/>
        <v>8.7893864013267001E-2</v>
      </c>
      <c r="BU369" s="34">
        <f t="shared" si="200"/>
        <v>0.90116279069767447</v>
      </c>
      <c r="BV369" s="35">
        <f t="shared" si="201"/>
        <v>909.95217709900123</v>
      </c>
      <c r="BW369" s="32">
        <f t="shared" si="202"/>
        <v>-1.0943345289058534E-2</v>
      </c>
      <c r="BX369" s="36">
        <f t="shared" si="203"/>
        <v>3.0066183422556416</v>
      </c>
      <c r="BY369" s="37">
        <f t="shared" si="204"/>
        <v>2.8931610463214663</v>
      </c>
      <c r="BZ369" s="37">
        <f t="shared" si="205"/>
        <v>34.207374724153809</v>
      </c>
      <c r="CA369" s="37">
        <f t="shared" si="206"/>
        <v>29.27198235101719</v>
      </c>
      <c r="CB369" s="37">
        <f t="shared" si="207"/>
        <v>59.394894421540691</v>
      </c>
      <c r="CC369" s="37">
        <f t="shared" si="208"/>
        <v>56.104632839449614</v>
      </c>
      <c r="CD369" s="38">
        <f t="shared" si="209"/>
        <v>3.2902615820910768</v>
      </c>
      <c r="CE369" s="3">
        <v>53</v>
      </c>
      <c r="CF369" s="3">
        <v>51</v>
      </c>
      <c r="CG369" s="3">
        <v>550</v>
      </c>
      <c r="CH369" s="3">
        <v>465</v>
      </c>
      <c r="CI369" s="3">
        <v>201</v>
      </c>
      <c r="CJ369" s="3">
        <v>189</v>
      </c>
      <c r="CK369" s="3">
        <v>284</v>
      </c>
      <c r="CL369" s="3">
        <v>243</v>
      </c>
      <c r="CM369" s="20">
        <f t="shared" si="210"/>
        <v>7.9697921943359731</v>
      </c>
      <c r="CN369" s="37">
        <f t="shared" si="211"/>
        <v>2.0804745252534191</v>
      </c>
      <c r="CO369" s="37">
        <f t="shared" si="212"/>
        <v>2.7223230490018149</v>
      </c>
      <c r="CP369" s="37">
        <f t="shared" si="213"/>
        <v>26.780576335708908</v>
      </c>
      <c r="CQ369" s="37">
        <f t="shared" si="214"/>
        <v>28.927448984108715</v>
      </c>
      <c r="CR369" s="37">
        <f t="shared" si="215"/>
        <v>49.267407374618209</v>
      </c>
      <c r="CS369" s="37">
        <f t="shared" si="216"/>
        <v>54.822717011199153</v>
      </c>
      <c r="CT369" s="22">
        <f t="shared" si="217"/>
        <v>8.8455712186720206</v>
      </c>
      <c r="CU369" s="35">
        <v>94</v>
      </c>
      <c r="CV369" s="35">
        <v>123</v>
      </c>
      <c r="CW369" s="35">
        <v>1116</v>
      </c>
      <c r="CX369" s="35">
        <v>1184</v>
      </c>
      <c r="CY369" s="35">
        <v>465</v>
      </c>
      <c r="CZ369" s="35">
        <v>524</v>
      </c>
      <c r="DA369" s="35">
        <v>646</v>
      </c>
      <c r="DB369" s="35">
        <v>551</v>
      </c>
      <c r="DC369">
        <v>11</v>
      </c>
      <c r="DD369">
        <v>25</v>
      </c>
      <c r="DE369" s="35">
        <f t="shared" si="218"/>
        <v>14</v>
      </c>
      <c r="DF369" s="36">
        <f t="shared" si="219"/>
        <v>0.6240151276379633</v>
      </c>
      <c r="DG369" s="37">
        <f t="shared" si="220"/>
        <v>1.4182161991771896</v>
      </c>
      <c r="DH369" s="37">
        <f t="shared" si="221"/>
        <v>0.79420107153922603</v>
      </c>
      <c r="DI369" s="2">
        <v>609.5</v>
      </c>
      <c r="DJ369">
        <v>32</v>
      </c>
      <c r="DK369">
        <v>27</v>
      </c>
      <c r="DL369">
        <v>9.1999999999999993</v>
      </c>
      <c r="DM369">
        <v>570</v>
      </c>
      <c r="DN369">
        <v>544</v>
      </c>
      <c r="DO369">
        <v>2</v>
      </c>
      <c r="DP369">
        <v>443</v>
      </c>
      <c r="DQ369">
        <v>388</v>
      </c>
      <c r="DR369">
        <v>3.3</v>
      </c>
      <c r="DS369">
        <v>344</v>
      </c>
      <c r="DT369">
        <v>282</v>
      </c>
      <c r="DU369">
        <v>3.7</v>
      </c>
      <c r="DV369" s="39">
        <v>6.9</v>
      </c>
      <c r="DW369" s="39">
        <v>6.9</v>
      </c>
      <c r="DX369" s="39">
        <v>-1.3</v>
      </c>
      <c r="DY369" s="39">
        <v>1.9</v>
      </c>
      <c r="DZ369" s="39">
        <v>-1.4</v>
      </c>
      <c r="EA369" s="39">
        <v>6.1</v>
      </c>
    </row>
    <row r="370" spans="1:131" x14ac:dyDescent="0.2">
      <c r="A370" s="12" t="s">
        <v>365</v>
      </c>
      <c r="B370" s="12" t="s">
        <v>1822</v>
      </c>
      <c r="C370" t="s">
        <v>1821</v>
      </c>
      <c r="D370" t="s">
        <v>223</v>
      </c>
      <c r="E370" s="12" t="s">
        <v>148</v>
      </c>
      <c r="F370">
        <v>36</v>
      </c>
      <c r="G370">
        <v>3</v>
      </c>
      <c r="H370">
        <v>12</v>
      </c>
      <c r="I370" s="31">
        <f t="shared" si="185"/>
        <v>15</v>
      </c>
      <c r="J370">
        <v>6</v>
      </c>
      <c r="K370">
        <v>5</v>
      </c>
      <c r="L370" s="16">
        <f t="shared" si="186"/>
        <v>1.8893670620342182</v>
      </c>
      <c r="M370" s="15">
        <v>2</v>
      </c>
      <c r="N370" s="15">
        <v>6</v>
      </c>
      <c r="O370" s="15">
        <v>6</v>
      </c>
      <c r="P370">
        <v>45</v>
      </c>
      <c r="Q370">
        <v>13</v>
      </c>
      <c r="R370">
        <v>23</v>
      </c>
      <c r="S370" s="13">
        <f t="shared" si="187"/>
        <v>6.6666666666666666E-2</v>
      </c>
      <c r="T370" s="13">
        <f t="shared" si="188"/>
        <v>3.7037037037037035E-2</v>
      </c>
      <c r="U370" s="2">
        <v>476.35</v>
      </c>
      <c r="V370" s="2">
        <v>13.2166666667</v>
      </c>
      <c r="W370">
        <v>13.27</v>
      </c>
      <c r="X370">
        <v>34.19</v>
      </c>
      <c r="Y370" s="32">
        <f t="shared" si="189"/>
        <v>0.27960387694900973</v>
      </c>
      <c r="Z370" s="15">
        <f t="shared" si="190"/>
        <v>80.571428571428569</v>
      </c>
      <c r="AA370">
        <v>14</v>
      </c>
      <c r="AB370">
        <v>50</v>
      </c>
      <c r="AC370">
        <v>38</v>
      </c>
      <c r="AD370" s="13">
        <f t="shared" si="191"/>
        <v>0.14285714285714285</v>
      </c>
      <c r="AE370" s="13">
        <f t="shared" si="192"/>
        <v>0.5714285714285714</v>
      </c>
      <c r="AF370" s="13">
        <f t="shared" si="193"/>
        <v>0.71428571428571419</v>
      </c>
      <c r="AG370">
        <v>0</v>
      </c>
      <c r="AH370">
        <v>0</v>
      </c>
      <c r="AI370" s="17" t="str">
        <f t="shared" si="194"/>
        <v xml:space="preserve"> </v>
      </c>
      <c r="AJ370">
        <v>78</v>
      </c>
      <c r="AK370">
        <v>75</v>
      </c>
      <c r="AL370" s="32">
        <f t="shared" si="195"/>
        <v>0.37135922330097088</v>
      </c>
      <c r="AM370">
        <v>80</v>
      </c>
      <c r="AN370">
        <v>53</v>
      </c>
      <c r="AO370" s="33">
        <f t="shared" si="196"/>
        <v>0.32281553398058255</v>
      </c>
      <c r="AP370">
        <v>71</v>
      </c>
      <c r="AQ370">
        <v>55</v>
      </c>
      <c r="AR370" s="33">
        <f t="shared" si="197"/>
        <v>0.30582524271844658</v>
      </c>
      <c r="AS370" s="33">
        <f t="shared" si="198"/>
        <v>0.534965034965035</v>
      </c>
      <c r="AT370">
        <v>14</v>
      </c>
      <c r="AU370">
        <v>203</v>
      </c>
      <c r="AV370">
        <v>159</v>
      </c>
      <c r="AW370">
        <v>135</v>
      </c>
      <c r="AX370" s="2">
        <v>29.2</v>
      </c>
      <c r="AY370" s="3">
        <v>3</v>
      </c>
      <c r="AZ370" s="2">
        <v>33.5</v>
      </c>
      <c r="BA370" s="2">
        <v>26.2</v>
      </c>
      <c r="BB370" s="21">
        <v>1.0169999999999999</v>
      </c>
      <c r="BC370">
        <v>2</v>
      </c>
      <c r="BD370" s="21">
        <v>1.595</v>
      </c>
      <c r="BE370" s="2">
        <v>30</v>
      </c>
      <c r="BF370" s="2">
        <v>33.6</v>
      </c>
      <c r="BG370" s="2">
        <v>26.4</v>
      </c>
      <c r="BH370" s="21">
        <v>0.94600000000000006</v>
      </c>
      <c r="BI370" s="21">
        <v>1.6E-2</v>
      </c>
      <c r="BJ370" t="s">
        <v>1892</v>
      </c>
      <c r="BK370" s="2">
        <v>63.9</v>
      </c>
      <c r="BL370" t="s">
        <v>1903</v>
      </c>
      <c r="BM370" s="2">
        <v>42.2</v>
      </c>
      <c r="BN370" t="s">
        <v>222</v>
      </c>
      <c r="BO370" s="2">
        <v>36.700000000000003</v>
      </c>
      <c r="BP370" t="s">
        <v>3694</v>
      </c>
      <c r="BQ370" s="2">
        <v>38.6</v>
      </c>
      <c r="BR370" t="s">
        <v>1909</v>
      </c>
      <c r="BS370" s="2">
        <v>38.1</v>
      </c>
      <c r="BT370" s="32">
        <f t="shared" si="199"/>
        <v>7.4468085106382975E-2</v>
      </c>
      <c r="BU370" s="34">
        <f t="shared" si="200"/>
        <v>0.90612244897959182</v>
      </c>
      <c r="BV370" s="35">
        <f t="shared" si="201"/>
        <v>913.56925749023014</v>
      </c>
      <c r="BW370" s="32">
        <f t="shared" si="202"/>
        <v>-1.9409465914025203E-2</v>
      </c>
      <c r="BX370" s="36">
        <f t="shared" si="203"/>
        <v>2.648171500623838</v>
      </c>
      <c r="BY370" s="37">
        <f t="shared" si="204"/>
        <v>2.9003783102070604</v>
      </c>
      <c r="BZ370" s="37">
        <f t="shared" si="205"/>
        <v>35.561160151234397</v>
      </c>
      <c r="CA370" s="37">
        <f t="shared" si="206"/>
        <v>30.895334173944779</v>
      </c>
      <c r="CB370" s="37">
        <f t="shared" si="207"/>
        <v>60.403530895181831</v>
      </c>
      <c r="CC370" s="37">
        <f t="shared" si="208"/>
        <v>56.998738965808322</v>
      </c>
      <c r="CD370" s="38">
        <f t="shared" si="209"/>
        <v>3.4047919293735092</v>
      </c>
      <c r="CE370" s="3">
        <v>21</v>
      </c>
      <c r="CF370" s="3">
        <v>23</v>
      </c>
      <c r="CG370" s="3">
        <v>261</v>
      </c>
      <c r="CH370" s="3">
        <v>222</v>
      </c>
      <c r="CI370" s="3">
        <v>81</v>
      </c>
      <c r="CJ370" s="3">
        <v>98</v>
      </c>
      <c r="CK370" s="3">
        <v>109</v>
      </c>
      <c r="CL370" s="3">
        <v>116</v>
      </c>
      <c r="CM370" s="20">
        <f t="shared" si="210"/>
        <v>4.0546310902126699</v>
      </c>
      <c r="CN370" s="37">
        <f t="shared" si="211"/>
        <v>2.3398654577361806</v>
      </c>
      <c r="CO370" s="37">
        <f t="shared" si="212"/>
        <v>1.9986350784829874</v>
      </c>
      <c r="CP370" s="37">
        <f t="shared" si="213"/>
        <v>29.638295797991617</v>
      </c>
      <c r="CQ370" s="37">
        <f t="shared" si="214"/>
        <v>29.979526177244811</v>
      </c>
      <c r="CR370" s="37">
        <f t="shared" si="215"/>
        <v>54.255630301257682</v>
      </c>
      <c r="CS370" s="37">
        <f t="shared" si="216"/>
        <v>52.403236813883204</v>
      </c>
      <c r="CT370" s="22">
        <f t="shared" si="217"/>
        <v>1.5523984419990313</v>
      </c>
      <c r="CU370" s="35">
        <v>48</v>
      </c>
      <c r="CV370" s="35">
        <v>41</v>
      </c>
      <c r="CW370" s="35">
        <v>560</v>
      </c>
      <c r="CX370" s="35">
        <v>574</v>
      </c>
      <c r="CY370" s="35">
        <v>242</v>
      </c>
      <c r="CZ370" s="35">
        <v>187</v>
      </c>
      <c r="DA370" s="35">
        <v>273</v>
      </c>
      <c r="DB370" s="35">
        <v>263</v>
      </c>
      <c r="DC370">
        <v>6</v>
      </c>
      <c r="DD370">
        <v>1</v>
      </c>
      <c r="DE370" s="35">
        <f t="shared" si="218"/>
        <v>-5</v>
      </c>
      <c r="DF370" s="36">
        <f t="shared" si="219"/>
        <v>0.75662042874966806</v>
      </c>
      <c r="DG370" s="37">
        <f t="shared" si="220"/>
        <v>0.12610340479161133</v>
      </c>
      <c r="DH370" s="37">
        <f t="shared" si="221"/>
        <v>-0.63051702395805664</v>
      </c>
      <c r="DI370" s="2">
        <v>280.3</v>
      </c>
      <c r="DJ370">
        <v>12</v>
      </c>
      <c r="DK370">
        <v>13</v>
      </c>
      <c r="DL370">
        <v>-17.3</v>
      </c>
      <c r="DM370">
        <v>281</v>
      </c>
      <c r="DN370">
        <v>252</v>
      </c>
      <c r="DO370">
        <v>-0.4</v>
      </c>
      <c r="DP370">
        <v>214</v>
      </c>
      <c r="DQ370">
        <v>190</v>
      </c>
      <c r="DR370">
        <v>-0.8</v>
      </c>
      <c r="DS370">
        <v>168</v>
      </c>
      <c r="DT370">
        <v>135</v>
      </c>
      <c r="DU370">
        <v>2.2999999999999998</v>
      </c>
      <c r="DV370" s="39">
        <v>-1.1000000000000001</v>
      </c>
      <c r="DW370" s="39">
        <v>-1.1000000000000001</v>
      </c>
      <c r="DX370" s="39">
        <v>-0.9</v>
      </c>
      <c r="DY370" s="39">
        <v>0.9</v>
      </c>
      <c r="DZ370" s="39">
        <v>-0.1</v>
      </c>
      <c r="EA370" s="39">
        <v>-1.1000000000000001</v>
      </c>
    </row>
    <row r="371" spans="1:131" x14ac:dyDescent="0.2">
      <c r="A371" s="12" t="s">
        <v>1396</v>
      </c>
      <c r="B371" s="12" t="s">
        <v>1827</v>
      </c>
      <c r="C371" t="s">
        <v>1826</v>
      </c>
      <c r="D371" t="s">
        <v>442</v>
      </c>
      <c r="E371" s="12" t="s">
        <v>148</v>
      </c>
      <c r="F371">
        <v>72</v>
      </c>
      <c r="G371">
        <v>23</v>
      </c>
      <c r="H371">
        <v>20</v>
      </c>
      <c r="I371" s="31">
        <f t="shared" si="185"/>
        <v>43</v>
      </c>
      <c r="J371">
        <v>12</v>
      </c>
      <c r="K371">
        <v>8</v>
      </c>
      <c r="L371" s="16">
        <f t="shared" si="186"/>
        <v>2.4348810872027182</v>
      </c>
      <c r="M371" s="15">
        <v>23</v>
      </c>
      <c r="N371" s="15">
        <v>11</v>
      </c>
      <c r="O371" s="15">
        <v>7</v>
      </c>
      <c r="P371">
        <v>186</v>
      </c>
      <c r="Q371">
        <v>43</v>
      </c>
      <c r="R371">
        <v>92</v>
      </c>
      <c r="S371" s="13">
        <f t="shared" si="187"/>
        <v>0.12365591397849462</v>
      </c>
      <c r="T371" s="13">
        <f t="shared" si="188"/>
        <v>7.1651090342679122E-2</v>
      </c>
      <c r="U371" s="2">
        <v>1059.5999999999999</v>
      </c>
      <c r="V371" s="2">
        <v>14.7166666667</v>
      </c>
      <c r="W371">
        <v>14.2</v>
      </c>
      <c r="X371">
        <v>35.130000000000003</v>
      </c>
      <c r="Y371" s="32">
        <f t="shared" si="189"/>
        <v>0.28785728765457125</v>
      </c>
      <c r="Z371" s="15">
        <f t="shared" si="190"/>
        <v>132</v>
      </c>
      <c r="AA371">
        <v>21</v>
      </c>
      <c r="AB371">
        <v>38</v>
      </c>
      <c r="AC371">
        <v>63</v>
      </c>
      <c r="AD371" s="13">
        <f t="shared" si="191"/>
        <v>0.40350877192982454</v>
      </c>
      <c r="AE371" s="13">
        <f t="shared" si="192"/>
        <v>0.31578947368421051</v>
      </c>
      <c r="AF371" s="13">
        <f t="shared" si="193"/>
        <v>0.7192982456140351</v>
      </c>
      <c r="AG371">
        <v>0</v>
      </c>
      <c r="AH371">
        <v>1</v>
      </c>
      <c r="AI371" s="17">
        <f t="shared" si="194"/>
        <v>0</v>
      </c>
      <c r="AJ371">
        <v>221</v>
      </c>
      <c r="AK371">
        <v>193</v>
      </c>
      <c r="AL371" s="32">
        <f t="shared" si="195"/>
        <v>0.37130044843049326</v>
      </c>
      <c r="AM371">
        <v>144</v>
      </c>
      <c r="AN371">
        <v>111</v>
      </c>
      <c r="AO371" s="33">
        <f t="shared" si="196"/>
        <v>0.22869955156950672</v>
      </c>
      <c r="AP371">
        <v>243</v>
      </c>
      <c r="AQ371">
        <v>203</v>
      </c>
      <c r="AR371" s="33">
        <f t="shared" si="197"/>
        <v>0.4</v>
      </c>
      <c r="AS371" s="33">
        <f t="shared" si="198"/>
        <v>0.6188340807174888</v>
      </c>
      <c r="AT371">
        <v>7</v>
      </c>
      <c r="AU371">
        <v>403</v>
      </c>
      <c r="AV371">
        <v>357</v>
      </c>
      <c r="AW371">
        <v>350</v>
      </c>
      <c r="AX371" s="2">
        <v>30</v>
      </c>
      <c r="AY371" s="3">
        <v>2</v>
      </c>
      <c r="AZ371" s="2">
        <v>34.700000000000003</v>
      </c>
      <c r="BA371" s="2">
        <v>26.9</v>
      </c>
      <c r="BB371" s="21">
        <v>1.325</v>
      </c>
      <c r="BC371">
        <v>1</v>
      </c>
      <c r="BD371" s="21">
        <v>0.92500000000000004</v>
      </c>
      <c r="BE371" s="2">
        <v>32.1</v>
      </c>
      <c r="BF371" s="2">
        <v>34.200000000000003</v>
      </c>
      <c r="BG371" s="2">
        <v>30</v>
      </c>
      <c r="BH371" s="21">
        <v>3.706</v>
      </c>
      <c r="BI371" s="21">
        <v>14.632999999999999</v>
      </c>
      <c r="BJ371" t="s">
        <v>3474</v>
      </c>
      <c r="BK371" s="2">
        <v>78.400000000000006</v>
      </c>
      <c r="BL371" t="s">
        <v>3160</v>
      </c>
      <c r="BM371" s="2">
        <v>75.400000000000006</v>
      </c>
      <c r="BN371" t="s">
        <v>3562</v>
      </c>
      <c r="BO371" s="2">
        <v>12.1</v>
      </c>
      <c r="BP371" t="s">
        <v>263</v>
      </c>
      <c r="BQ371" s="2">
        <v>43.2</v>
      </c>
      <c r="BR371" t="s">
        <v>3121</v>
      </c>
      <c r="BS371" s="2">
        <v>43</v>
      </c>
      <c r="BT371" s="32">
        <f t="shared" si="199"/>
        <v>9.0909090909090912E-2</v>
      </c>
      <c r="BU371" s="34">
        <f t="shared" si="200"/>
        <v>0.92139737991266379</v>
      </c>
      <c r="BV371" s="35">
        <f t="shared" si="201"/>
        <v>930.48828900357296</v>
      </c>
      <c r="BW371" s="32">
        <f t="shared" si="202"/>
        <v>1.2306470821754706E-2</v>
      </c>
      <c r="BX371" s="36">
        <f t="shared" si="203"/>
        <v>3.2276330690753618</v>
      </c>
      <c r="BY371" s="37">
        <f t="shared" si="204"/>
        <v>2.0385050962581235</v>
      </c>
      <c r="BZ371" s="37">
        <f t="shared" si="205"/>
        <v>35.503963759828984</v>
      </c>
      <c r="CA371" s="37">
        <f t="shared" si="206"/>
        <v>25.934314835728348</v>
      </c>
      <c r="CB371" s="37">
        <f t="shared" si="207"/>
        <v>65.118912797134499</v>
      </c>
      <c r="CC371" s="37">
        <f t="shared" si="208"/>
        <v>46.602491506123208</v>
      </c>
      <c r="CD371" s="38">
        <f t="shared" si="209"/>
        <v>18.516421291011291</v>
      </c>
      <c r="CE371" s="3">
        <v>57</v>
      </c>
      <c r="CF371" s="3">
        <v>36</v>
      </c>
      <c r="CG371" s="3">
        <v>570</v>
      </c>
      <c r="CH371" s="3">
        <v>422</v>
      </c>
      <c r="CI371" s="3">
        <v>210</v>
      </c>
      <c r="CJ371" s="3">
        <v>157</v>
      </c>
      <c r="CK371" s="3">
        <v>208</v>
      </c>
      <c r="CL371" s="3">
        <v>313</v>
      </c>
      <c r="CM371" s="20">
        <f t="shared" si="210"/>
        <v>1.8664033537915614</v>
      </c>
      <c r="CN371" s="37">
        <f t="shared" si="211"/>
        <v>2.704241389126103</v>
      </c>
      <c r="CO371" s="37">
        <f t="shared" si="212"/>
        <v>2.3009773223265966</v>
      </c>
      <c r="CP371" s="37">
        <f t="shared" si="213"/>
        <v>31.715532782996483</v>
      </c>
      <c r="CQ371" s="37">
        <f t="shared" si="214"/>
        <v>25.998671600721131</v>
      </c>
      <c r="CR371" s="37">
        <f t="shared" si="215"/>
        <v>56.717904924565893</v>
      </c>
      <c r="CS371" s="37">
        <f t="shared" si="216"/>
        <v>47.893538286364929</v>
      </c>
      <c r="CT371" s="22">
        <f t="shared" si="217"/>
        <v>9.6920546528103273</v>
      </c>
      <c r="CU371" s="35">
        <v>114</v>
      </c>
      <c r="CV371" s="35">
        <v>97</v>
      </c>
      <c r="CW371" s="35">
        <v>1223</v>
      </c>
      <c r="CX371" s="35">
        <v>999</v>
      </c>
      <c r="CY371" s="35">
        <v>434</v>
      </c>
      <c r="CZ371" s="35">
        <v>392</v>
      </c>
      <c r="DA371" s="35">
        <v>531</v>
      </c>
      <c r="DB371" s="35">
        <v>620</v>
      </c>
      <c r="DC371">
        <v>8</v>
      </c>
      <c r="DD371">
        <v>7</v>
      </c>
      <c r="DE371" s="35">
        <f t="shared" si="218"/>
        <v>-1</v>
      </c>
      <c r="DF371" s="36">
        <f t="shared" si="219"/>
        <v>0.45300113250180518</v>
      </c>
      <c r="DG371" s="37">
        <f t="shared" si="220"/>
        <v>0.39637599093907955</v>
      </c>
      <c r="DH371" s="37">
        <f t="shared" si="221"/>
        <v>-5.6625141562725648E-2</v>
      </c>
      <c r="DI371" s="2">
        <v>666.8</v>
      </c>
      <c r="DJ371">
        <v>27</v>
      </c>
      <c r="DK371">
        <v>21</v>
      </c>
      <c r="DL371">
        <v>-1.9</v>
      </c>
      <c r="DM371">
        <v>677</v>
      </c>
      <c r="DN371">
        <v>519</v>
      </c>
      <c r="DO371">
        <v>1.4</v>
      </c>
      <c r="DP371">
        <v>484</v>
      </c>
      <c r="DQ371">
        <v>402</v>
      </c>
      <c r="DR371">
        <v>-0.7</v>
      </c>
      <c r="DS371">
        <v>368</v>
      </c>
      <c r="DT371">
        <v>307</v>
      </c>
      <c r="DU371">
        <v>-1.5</v>
      </c>
      <c r="DV371" s="39">
        <v>9.8000000000000007</v>
      </c>
      <c r="DW371" s="39">
        <v>9.8000000000000007</v>
      </c>
      <c r="DX371" s="39">
        <v>-2.1</v>
      </c>
      <c r="DY371" s="39">
        <v>1.9</v>
      </c>
      <c r="DZ371" s="39">
        <v>-7.9</v>
      </c>
      <c r="EA371" s="39">
        <v>1.6</v>
      </c>
    </row>
    <row r="372" spans="1:131" x14ac:dyDescent="0.2">
      <c r="A372" s="12" t="s">
        <v>1831</v>
      </c>
      <c r="B372" s="12" t="s">
        <v>1832</v>
      </c>
      <c r="C372" t="s">
        <v>1830</v>
      </c>
      <c r="D372" t="s">
        <v>317</v>
      </c>
      <c r="E372" s="12" t="s">
        <v>140</v>
      </c>
      <c r="F372">
        <v>16</v>
      </c>
      <c r="G372">
        <v>3</v>
      </c>
      <c r="H372">
        <v>2</v>
      </c>
      <c r="I372" s="31">
        <f t="shared" si="185"/>
        <v>5</v>
      </c>
      <c r="J372">
        <v>2</v>
      </c>
      <c r="K372">
        <v>0</v>
      </c>
      <c r="L372" s="16">
        <f t="shared" si="186"/>
        <v>1.592356687898089</v>
      </c>
      <c r="M372" s="15">
        <v>3</v>
      </c>
      <c r="N372" s="15">
        <v>2</v>
      </c>
      <c r="O372" s="15">
        <v>0</v>
      </c>
      <c r="P372">
        <v>19</v>
      </c>
      <c r="Q372">
        <v>4</v>
      </c>
      <c r="R372">
        <v>6</v>
      </c>
      <c r="S372" s="13">
        <f t="shared" si="187"/>
        <v>0.15789473684210525</v>
      </c>
      <c r="T372" s="13">
        <f t="shared" si="188"/>
        <v>0.10344827586206896</v>
      </c>
      <c r="U372" s="2">
        <v>188.4</v>
      </c>
      <c r="V372" s="2">
        <v>11.766666666700001</v>
      </c>
      <c r="W372">
        <v>11.69</v>
      </c>
      <c r="X372">
        <v>37.020000000000003</v>
      </c>
      <c r="Y372" s="32">
        <f t="shared" si="189"/>
        <v>0.23999178813385341</v>
      </c>
      <c r="Z372" s="15">
        <f t="shared" si="190"/>
        <v>31.333333333333336</v>
      </c>
      <c r="AA372">
        <v>7</v>
      </c>
      <c r="AB372">
        <v>32</v>
      </c>
      <c r="AC372">
        <v>17</v>
      </c>
      <c r="AD372" s="13">
        <f t="shared" si="191"/>
        <v>0.5</v>
      </c>
      <c r="AE372" s="13">
        <f t="shared" si="192"/>
        <v>0.33333333333333331</v>
      </c>
      <c r="AF372" s="13">
        <f t="shared" si="193"/>
        <v>0.83333333333333326</v>
      </c>
      <c r="AG372">
        <v>1</v>
      </c>
      <c r="AH372">
        <v>3</v>
      </c>
      <c r="AI372" s="17">
        <f t="shared" si="194"/>
        <v>0.25</v>
      </c>
      <c r="AJ372">
        <v>27</v>
      </c>
      <c r="AK372">
        <v>27</v>
      </c>
      <c r="AL372" s="32">
        <f t="shared" si="195"/>
        <v>0.32727272727272727</v>
      </c>
      <c r="AM372">
        <v>23</v>
      </c>
      <c r="AN372">
        <v>27</v>
      </c>
      <c r="AO372" s="33">
        <f t="shared" si="196"/>
        <v>0.30303030303030304</v>
      </c>
      <c r="AP372">
        <v>27</v>
      </c>
      <c r="AQ372">
        <v>34</v>
      </c>
      <c r="AR372" s="33">
        <f t="shared" si="197"/>
        <v>0.36969696969696969</v>
      </c>
      <c r="AS372" s="33">
        <f t="shared" si="198"/>
        <v>0.51923076923076927</v>
      </c>
      <c r="AU372">
        <v>69</v>
      </c>
      <c r="AV372">
        <v>55</v>
      </c>
      <c r="AW372">
        <v>54</v>
      </c>
      <c r="AX372" s="2">
        <v>27.6</v>
      </c>
      <c r="AZ372" s="2">
        <v>32.4</v>
      </c>
      <c r="BA372" s="2">
        <v>24.3</v>
      </c>
      <c r="BB372" s="21">
        <v>-0.34700000000000003</v>
      </c>
      <c r="BD372" s="21">
        <v>1.1299999999999999</v>
      </c>
      <c r="BE372" s="2">
        <v>27.2</v>
      </c>
      <c r="BF372" s="2">
        <v>32.299999999999997</v>
      </c>
      <c r="BG372" s="2">
        <v>22.1</v>
      </c>
      <c r="BH372" s="21">
        <v>-1.9330000000000001</v>
      </c>
      <c r="BI372" s="21">
        <v>0.46500000000000002</v>
      </c>
      <c r="BJ372" t="s">
        <v>2839</v>
      </c>
      <c r="BK372" s="2">
        <v>61.1</v>
      </c>
      <c r="BL372" t="s">
        <v>1732</v>
      </c>
      <c r="BM372" s="2">
        <v>40.1</v>
      </c>
      <c r="BN372" t="s">
        <v>775</v>
      </c>
      <c r="BO372" s="2">
        <v>27.2</v>
      </c>
      <c r="BP372" t="s">
        <v>2682</v>
      </c>
      <c r="BQ372" s="2">
        <v>38.799999999999997</v>
      </c>
      <c r="BR372" t="s">
        <v>757</v>
      </c>
      <c r="BS372" s="2">
        <v>33.9</v>
      </c>
      <c r="BT372" s="32">
        <f t="shared" si="199"/>
        <v>6.3829787234042548E-2</v>
      </c>
      <c r="BU372" s="34">
        <f t="shared" si="200"/>
        <v>0.9263157894736842</v>
      </c>
      <c r="BV372" s="35">
        <f t="shared" si="201"/>
        <v>932.69876819708838</v>
      </c>
      <c r="BW372" s="32">
        <f t="shared" si="202"/>
        <v>-9.8544232922732483E-3</v>
      </c>
      <c r="BX372" s="36">
        <f t="shared" si="203"/>
        <v>1.9121813031107304</v>
      </c>
      <c r="BY372" s="37">
        <f t="shared" si="204"/>
        <v>2.2308781869625185</v>
      </c>
      <c r="BZ372" s="37">
        <f t="shared" si="205"/>
        <v>29.957507082068105</v>
      </c>
      <c r="CA372" s="37">
        <f t="shared" si="206"/>
        <v>30.276203965919898</v>
      </c>
      <c r="CB372" s="37">
        <f t="shared" si="207"/>
        <v>48.123229461620049</v>
      </c>
      <c r="CC372" s="37">
        <f t="shared" si="208"/>
        <v>57.046742209470118</v>
      </c>
      <c r="CD372" s="38">
        <f t="shared" si="209"/>
        <v>-8.9235127478500686</v>
      </c>
      <c r="CE372" s="3">
        <v>6</v>
      </c>
      <c r="CF372" s="3">
        <v>7</v>
      </c>
      <c r="CG372" s="3">
        <v>88</v>
      </c>
      <c r="CH372" s="3">
        <v>88</v>
      </c>
      <c r="CI372" s="3">
        <v>29</v>
      </c>
      <c r="CJ372" s="3">
        <v>35</v>
      </c>
      <c r="CK372" s="3">
        <v>49</v>
      </c>
      <c r="CL372" s="3">
        <v>28</v>
      </c>
      <c r="CM372" s="20">
        <f t="shared" si="210"/>
        <v>-8.8100512093885328</v>
      </c>
      <c r="CN372" s="37">
        <f t="shared" si="211"/>
        <v>2.025931928687196</v>
      </c>
      <c r="CO372" s="37">
        <f t="shared" si="212"/>
        <v>3.2414910858995136</v>
      </c>
      <c r="CP372" s="37">
        <f t="shared" si="213"/>
        <v>29.578606158833061</v>
      </c>
      <c r="CQ372" s="37">
        <f t="shared" si="214"/>
        <v>29.578606158833061</v>
      </c>
      <c r="CR372" s="37">
        <f t="shared" si="215"/>
        <v>53.788492706645052</v>
      </c>
      <c r="CS372" s="37">
        <f t="shared" si="216"/>
        <v>51.965153970826577</v>
      </c>
      <c r="CT372" s="22">
        <f t="shared" si="217"/>
        <v>-10.746851483668543</v>
      </c>
      <c r="CU372" s="35">
        <v>20</v>
      </c>
      <c r="CV372" s="35">
        <v>32</v>
      </c>
      <c r="CW372" s="35">
        <v>272</v>
      </c>
      <c r="CX372" s="35">
        <v>260</v>
      </c>
      <c r="CY372" s="35">
        <v>118</v>
      </c>
      <c r="CZ372" s="35">
        <v>112</v>
      </c>
      <c r="DA372" s="35">
        <v>109</v>
      </c>
      <c r="DB372" s="35">
        <v>121</v>
      </c>
      <c r="DC372">
        <v>4</v>
      </c>
      <c r="DD372">
        <v>3</v>
      </c>
      <c r="DE372" s="35">
        <f t="shared" si="218"/>
        <v>-1</v>
      </c>
      <c r="DF372" s="36">
        <f t="shared" si="219"/>
        <v>1.2747875354071534</v>
      </c>
      <c r="DG372" s="37">
        <f t="shared" si="220"/>
        <v>0.95609065155536521</v>
      </c>
      <c r="DH372" s="37">
        <f t="shared" si="221"/>
        <v>-0.31869688385178835</v>
      </c>
      <c r="DI372" s="2">
        <v>112.9</v>
      </c>
      <c r="DJ372">
        <v>4</v>
      </c>
      <c r="DK372">
        <v>6</v>
      </c>
      <c r="DL372">
        <v>13.3</v>
      </c>
      <c r="DM372">
        <v>85</v>
      </c>
      <c r="DN372">
        <v>115</v>
      </c>
      <c r="DO372">
        <v>-7.1</v>
      </c>
      <c r="DP372">
        <v>70</v>
      </c>
      <c r="DQ372">
        <v>87</v>
      </c>
      <c r="DR372">
        <v>-4.8</v>
      </c>
      <c r="DS372">
        <v>54</v>
      </c>
      <c r="DT372">
        <v>69</v>
      </c>
      <c r="DU372">
        <v>-6.1</v>
      </c>
      <c r="DV372" s="39">
        <v>-1.6</v>
      </c>
      <c r="DW372" s="39">
        <v>-1.6</v>
      </c>
      <c r="DX372" s="39">
        <v>-0.1</v>
      </c>
      <c r="DY372" s="39">
        <v>0</v>
      </c>
      <c r="DZ372" s="39">
        <v>0.7</v>
      </c>
      <c r="EA372" s="39">
        <v>-1.1000000000000001</v>
      </c>
    </row>
    <row r="373" spans="1:131" x14ac:dyDescent="0.2">
      <c r="A373" s="12" t="s">
        <v>1251</v>
      </c>
      <c r="B373" s="12" t="s">
        <v>1836</v>
      </c>
      <c r="C373" t="s">
        <v>1835</v>
      </c>
      <c r="D373" t="s">
        <v>317</v>
      </c>
      <c r="E373" s="12" t="s">
        <v>123</v>
      </c>
      <c r="F373">
        <v>69</v>
      </c>
      <c r="G373">
        <v>7</v>
      </c>
      <c r="H373">
        <v>16</v>
      </c>
      <c r="I373" s="31">
        <f t="shared" si="185"/>
        <v>23</v>
      </c>
      <c r="J373">
        <v>6</v>
      </c>
      <c r="K373">
        <v>9</v>
      </c>
      <c r="L373" s="16">
        <f t="shared" si="186"/>
        <v>1.4645017510347025</v>
      </c>
      <c r="M373" s="15">
        <v>7</v>
      </c>
      <c r="N373" s="15">
        <v>7</v>
      </c>
      <c r="O373" s="15">
        <v>9</v>
      </c>
      <c r="P373">
        <v>92</v>
      </c>
      <c r="Q373">
        <v>28</v>
      </c>
      <c r="R373">
        <v>38</v>
      </c>
      <c r="S373" s="13">
        <f t="shared" si="187"/>
        <v>7.6086956521739135E-2</v>
      </c>
      <c r="T373" s="13">
        <f t="shared" si="188"/>
        <v>4.4303797468354431E-2</v>
      </c>
      <c r="U373" s="2">
        <v>942.3</v>
      </c>
      <c r="V373" s="2">
        <v>13.65</v>
      </c>
      <c r="W373">
        <v>13.23</v>
      </c>
      <c r="X373">
        <v>34.869999999999997</v>
      </c>
      <c r="Y373" s="32">
        <f t="shared" si="189"/>
        <v>0.27505197505197509</v>
      </c>
      <c r="Z373" s="15">
        <f t="shared" si="190"/>
        <v>74.55</v>
      </c>
      <c r="AA373">
        <v>21</v>
      </c>
      <c r="AB373">
        <v>71</v>
      </c>
      <c r="AC373">
        <v>83</v>
      </c>
      <c r="AD373" s="13">
        <f t="shared" si="191"/>
        <v>0.17499999999999999</v>
      </c>
      <c r="AE373" s="13">
        <f t="shared" si="192"/>
        <v>0.4</v>
      </c>
      <c r="AF373" s="13">
        <f t="shared" si="193"/>
        <v>0.57499999999999996</v>
      </c>
      <c r="AG373">
        <v>4</v>
      </c>
      <c r="AH373">
        <v>6</v>
      </c>
      <c r="AI373" s="17">
        <f t="shared" si="194"/>
        <v>0.4</v>
      </c>
      <c r="AJ373">
        <v>125</v>
      </c>
      <c r="AK373">
        <v>180</v>
      </c>
      <c r="AL373" s="32">
        <f t="shared" si="195"/>
        <v>0.34502262443438914</v>
      </c>
      <c r="AM373">
        <v>119</v>
      </c>
      <c r="AN373">
        <v>154</v>
      </c>
      <c r="AO373" s="33">
        <f t="shared" si="196"/>
        <v>0.30882352941176472</v>
      </c>
      <c r="AP373">
        <v>140</v>
      </c>
      <c r="AQ373">
        <v>166</v>
      </c>
      <c r="AR373" s="33">
        <f t="shared" si="197"/>
        <v>0.34615384615384615</v>
      </c>
      <c r="AS373" s="33">
        <f t="shared" si="198"/>
        <v>0.52768166089965396</v>
      </c>
      <c r="AT373">
        <v>13</v>
      </c>
      <c r="AU373">
        <v>348</v>
      </c>
      <c r="AV373">
        <v>368</v>
      </c>
      <c r="AW373">
        <v>302</v>
      </c>
      <c r="AX373" s="2">
        <v>28.8</v>
      </c>
      <c r="AY373" s="3">
        <v>7</v>
      </c>
      <c r="AZ373" s="2">
        <v>33.200000000000003</v>
      </c>
      <c r="BA373" s="2">
        <v>25.9</v>
      </c>
      <c r="BB373" s="21">
        <v>0.377</v>
      </c>
      <c r="BC373">
        <v>9</v>
      </c>
      <c r="BD373" s="21">
        <v>-0.14799999999999999</v>
      </c>
      <c r="BE373" s="2">
        <v>29.6</v>
      </c>
      <c r="BF373" s="2">
        <v>33.799999999999997</v>
      </c>
      <c r="BG373" s="2">
        <v>25.4</v>
      </c>
      <c r="BH373" s="21">
        <v>4.1000000000000002E-2</v>
      </c>
      <c r="BI373" s="21">
        <v>1.909</v>
      </c>
      <c r="BJ373" t="s">
        <v>465</v>
      </c>
      <c r="BK373" s="2">
        <v>43</v>
      </c>
      <c r="BL373" t="s">
        <v>1330</v>
      </c>
      <c r="BM373" s="2">
        <v>26</v>
      </c>
      <c r="BN373" t="s">
        <v>1525</v>
      </c>
      <c r="BO373" s="2">
        <v>22.4</v>
      </c>
      <c r="BP373" t="s">
        <v>757</v>
      </c>
      <c r="BQ373" s="2">
        <v>41.9</v>
      </c>
      <c r="BR373" t="s">
        <v>694</v>
      </c>
      <c r="BS373" s="2">
        <v>35.4</v>
      </c>
      <c r="BT373" s="32">
        <f t="shared" si="199"/>
        <v>8.0482897384305835E-2</v>
      </c>
      <c r="BU373" s="34">
        <f t="shared" si="200"/>
        <v>0.91206543967280163</v>
      </c>
      <c r="BV373" s="35">
        <f t="shared" si="201"/>
        <v>920.11372941123227</v>
      </c>
      <c r="BW373" s="32">
        <f t="shared" si="202"/>
        <v>-7.4516629428925396E-3</v>
      </c>
      <c r="BX373" s="36">
        <f t="shared" si="203"/>
        <v>2.5481764612199393</v>
      </c>
      <c r="BY373" s="37">
        <f t="shared" si="204"/>
        <v>2.7392896958114346</v>
      </c>
      <c r="BZ373" s="37">
        <f t="shared" si="205"/>
        <v>31.661092530657747</v>
      </c>
      <c r="CA373" s="37">
        <f t="shared" si="206"/>
        <v>31.151457238413759</v>
      </c>
      <c r="CB373" s="37">
        <f t="shared" si="207"/>
        <v>56.633221850613154</v>
      </c>
      <c r="CC373" s="37">
        <f t="shared" si="208"/>
        <v>53.639114508679725</v>
      </c>
      <c r="CD373" s="38">
        <f t="shared" si="209"/>
        <v>2.9941073419334288</v>
      </c>
      <c r="CE373" s="3">
        <v>40</v>
      </c>
      <c r="CF373" s="3">
        <v>43</v>
      </c>
      <c r="CG373" s="3">
        <v>457</v>
      </c>
      <c r="CH373" s="3">
        <v>446</v>
      </c>
      <c r="CI373" s="3">
        <v>166</v>
      </c>
      <c r="CJ373" s="3">
        <v>166</v>
      </c>
      <c r="CK373" s="3">
        <v>187</v>
      </c>
      <c r="CL373" s="3">
        <v>226</v>
      </c>
      <c r="CM373" s="20">
        <f t="shared" si="210"/>
        <v>0.18274748034173349</v>
      </c>
      <c r="CN373" s="37">
        <f t="shared" si="211"/>
        <v>2.2942357327215372</v>
      </c>
      <c r="CO373" s="37">
        <f t="shared" si="212"/>
        <v>2.9176693557436941</v>
      </c>
      <c r="CP373" s="37">
        <f t="shared" si="213"/>
        <v>29.999625939826192</v>
      </c>
      <c r="CQ373" s="37">
        <f t="shared" si="214"/>
        <v>29.625565766012897</v>
      </c>
      <c r="CR373" s="37">
        <f t="shared" si="215"/>
        <v>53.989351753718786</v>
      </c>
      <c r="CS373" s="37">
        <f t="shared" si="216"/>
        <v>51.72005336591814</v>
      </c>
      <c r="CT373" s="22">
        <f t="shared" si="217"/>
        <v>0.7248089541327829</v>
      </c>
      <c r="CU373" s="35">
        <v>92</v>
      </c>
      <c r="CV373" s="35">
        <v>117</v>
      </c>
      <c r="CW373" s="35">
        <v>1111</v>
      </c>
      <c r="CX373" s="35">
        <v>1071</v>
      </c>
      <c r="CY373" s="35">
        <v>473</v>
      </c>
      <c r="CZ373" s="35">
        <v>409</v>
      </c>
      <c r="DA373" s="35">
        <v>477</v>
      </c>
      <c r="DB373" s="35">
        <v>489</v>
      </c>
      <c r="DC373">
        <v>13</v>
      </c>
      <c r="DD373">
        <v>31</v>
      </c>
      <c r="DE373" s="35">
        <f t="shared" si="218"/>
        <v>18</v>
      </c>
      <c r="DF373" s="36">
        <f t="shared" si="219"/>
        <v>0.82815734989648027</v>
      </c>
      <c r="DG373" s="37">
        <f t="shared" si="220"/>
        <v>1.9748367574454531</v>
      </c>
      <c r="DH373" s="37">
        <f t="shared" si="221"/>
        <v>1.1466794075489726</v>
      </c>
      <c r="DI373" s="2">
        <v>517.5</v>
      </c>
      <c r="DJ373">
        <v>13</v>
      </c>
      <c r="DK373">
        <v>26</v>
      </c>
      <c r="DL373">
        <v>-4.9000000000000004</v>
      </c>
      <c r="DM373">
        <v>474</v>
      </c>
      <c r="DN373">
        <v>462</v>
      </c>
      <c r="DO373">
        <v>1.4</v>
      </c>
      <c r="DP373">
        <v>365</v>
      </c>
      <c r="DQ373">
        <v>358</v>
      </c>
      <c r="DR373">
        <v>1.3</v>
      </c>
      <c r="DS373">
        <v>278</v>
      </c>
      <c r="DT373">
        <v>261</v>
      </c>
      <c r="DU373">
        <v>3</v>
      </c>
      <c r="DV373" s="39">
        <v>1.9</v>
      </c>
      <c r="DW373" s="39">
        <v>1.9</v>
      </c>
      <c r="DX373" s="39">
        <v>-0.1</v>
      </c>
      <c r="DY373" s="39">
        <v>-0.30000000000000004</v>
      </c>
      <c r="DZ373" s="39">
        <v>0.7</v>
      </c>
      <c r="EA373" s="39">
        <v>2.2000000000000002</v>
      </c>
    </row>
    <row r="374" spans="1:131" x14ac:dyDescent="0.2">
      <c r="A374" s="12" t="s">
        <v>1841</v>
      </c>
      <c r="B374" s="12" t="s">
        <v>1842</v>
      </c>
      <c r="C374" t="s">
        <v>1840</v>
      </c>
      <c r="D374" t="s">
        <v>155</v>
      </c>
      <c r="E374" s="12" t="s">
        <v>140</v>
      </c>
      <c r="F374">
        <v>75</v>
      </c>
      <c r="G374">
        <v>15</v>
      </c>
      <c r="H374">
        <v>26</v>
      </c>
      <c r="I374" s="31">
        <f t="shared" si="185"/>
        <v>41</v>
      </c>
      <c r="J374">
        <v>13</v>
      </c>
      <c r="K374">
        <v>9</v>
      </c>
      <c r="L374" s="16">
        <f t="shared" si="186"/>
        <v>2.0958466453674123</v>
      </c>
      <c r="M374" s="15">
        <v>14</v>
      </c>
      <c r="N374" s="15">
        <v>15</v>
      </c>
      <c r="O374" s="15">
        <v>11</v>
      </c>
      <c r="P374">
        <v>87</v>
      </c>
      <c r="Q374">
        <v>36</v>
      </c>
      <c r="R374">
        <v>27</v>
      </c>
      <c r="S374" s="13">
        <f t="shared" si="187"/>
        <v>0.17241379310344829</v>
      </c>
      <c r="T374" s="13">
        <f t="shared" si="188"/>
        <v>0.1</v>
      </c>
      <c r="U374" s="2">
        <v>1173.75</v>
      </c>
      <c r="V374" s="2">
        <v>15.65</v>
      </c>
      <c r="W374">
        <v>15.07</v>
      </c>
      <c r="X374">
        <v>34.229999999999997</v>
      </c>
      <c r="Y374" s="32">
        <f t="shared" si="189"/>
        <v>0.3056795131845842</v>
      </c>
      <c r="Z374" s="15">
        <f t="shared" si="190"/>
        <v>113.75</v>
      </c>
      <c r="AA374">
        <v>14</v>
      </c>
      <c r="AB374">
        <v>34</v>
      </c>
      <c r="AC374">
        <v>33</v>
      </c>
      <c r="AD374" s="13">
        <f t="shared" si="191"/>
        <v>0.26785714285714285</v>
      </c>
      <c r="AE374" s="13">
        <f t="shared" si="192"/>
        <v>0.4642857142857143</v>
      </c>
      <c r="AF374" s="13">
        <f t="shared" si="193"/>
        <v>0.73214285714285721</v>
      </c>
      <c r="AG374">
        <v>2</v>
      </c>
      <c r="AH374">
        <v>17</v>
      </c>
      <c r="AI374" s="17">
        <f t="shared" si="194"/>
        <v>0.10526315789473684</v>
      </c>
      <c r="AJ374">
        <v>163</v>
      </c>
      <c r="AK374">
        <v>223</v>
      </c>
      <c r="AL374" s="32">
        <f t="shared" si="195"/>
        <v>0.36587677725118484</v>
      </c>
      <c r="AM374">
        <v>146</v>
      </c>
      <c r="AN374">
        <v>151</v>
      </c>
      <c r="AO374" s="33">
        <f t="shared" si="196"/>
        <v>0.28151658767772514</v>
      </c>
      <c r="AP374">
        <v>166</v>
      </c>
      <c r="AQ374">
        <v>206</v>
      </c>
      <c r="AR374" s="33">
        <f t="shared" si="197"/>
        <v>0.35260663507109002</v>
      </c>
      <c r="AS374" s="33">
        <f t="shared" si="198"/>
        <v>0.56515373352855047</v>
      </c>
      <c r="AT374">
        <v>11</v>
      </c>
      <c r="AU374">
        <v>387</v>
      </c>
      <c r="AV374">
        <v>377</v>
      </c>
      <c r="AW374">
        <v>332</v>
      </c>
      <c r="AX374" s="2">
        <v>28.8</v>
      </c>
      <c r="AY374" s="3">
        <v>5</v>
      </c>
      <c r="AZ374" s="2">
        <v>33.299999999999997</v>
      </c>
      <c r="BA374" s="2">
        <v>25.8</v>
      </c>
      <c r="BB374" s="21">
        <v>0.45400000000000001</v>
      </c>
      <c r="BC374">
        <v>8</v>
      </c>
      <c r="BD374" s="21">
        <v>1.0680000000000001</v>
      </c>
      <c r="BE374" s="2">
        <v>31</v>
      </c>
      <c r="BF374" s="2">
        <v>34.700000000000003</v>
      </c>
      <c r="BG374" s="2">
        <v>27.3</v>
      </c>
      <c r="BH374" s="21">
        <v>1.9279999999999999</v>
      </c>
      <c r="BI374" s="21">
        <v>-6.4770000000000003</v>
      </c>
      <c r="BJ374" t="s">
        <v>282</v>
      </c>
      <c r="BK374" s="2">
        <v>38.299999999999997</v>
      </c>
      <c r="BL374" t="s">
        <v>2507</v>
      </c>
      <c r="BM374" s="2">
        <v>35.6</v>
      </c>
      <c r="BN374" t="s">
        <v>3313</v>
      </c>
      <c r="BO374" s="2">
        <v>22</v>
      </c>
      <c r="BP374" t="s">
        <v>644</v>
      </c>
      <c r="BQ374" s="2">
        <v>37.200000000000003</v>
      </c>
      <c r="BR374" t="s">
        <v>725</v>
      </c>
      <c r="BS374" s="2">
        <v>32.700000000000003</v>
      </c>
      <c r="BT374" s="32">
        <f t="shared" si="199"/>
        <v>0.11428571428571428</v>
      </c>
      <c r="BU374" s="34">
        <f t="shared" si="200"/>
        <v>0.91279069767441856</v>
      </c>
      <c r="BV374" s="35">
        <f t="shared" si="201"/>
        <v>924.21926910298998</v>
      </c>
      <c r="BW374" s="32">
        <f t="shared" si="202"/>
        <v>2.7076411960132843E-2</v>
      </c>
      <c r="BX374" s="36">
        <f t="shared" si="203"/>
        <v>2.8626198083067091</v>
      </c>
      <c r="BY374" s="37">
        <f t="shared" si="204"/>
        <v>2.3003194888178911</v>
      </c>
      <c r="BZ374" s="37">
        <f t="shared" si="205"/>
        <v>25.047923322683705</v>
      </c>
      <c r="CA374" s="37">
        <f t="shared" si="206"/>
        <v>26.376996805111823</v>
      </c>
      <c r="CB374" s="37">
        <f t="shared" si="207"/>
        <v>50.658146964856229</v>
      </c>
      <c r="CC374" s="37">
        <f t="shared" si="208"/>
        <v>54.696485623003198</v>
      </c>
      <c r="CD374" s="38">
        <f t="shared" si="209"/>
        <v>-4.0383386581469694</v>
      </c>
      <c r="CE374" s="3">
        <v>56</v>
      </c>
      <c r="CF374" s="3">
        <v>45</v>
      </c>
      <c r="CG374" s="3">
        <v>434</v>
      </c>
      <c r="CH374" s="3">
        <v>471</v>
      </c>
      <c r="CI374" s="3">
        <v>213</v>
      </c>
      <c r="CJ374" s="3">
        <v>221</v>
      </c>
      <c r="CK374" s="3">
        <v>333</v>
      </c>
      <c r="CL374" s="3">
        <v>288</v>
      </c>
      <c r="CM374" s="20">
        <f t="shared" si="210"/>
        <v>1.8529717371678203</v>
      </c>
      <c r="CN374" s="37">
        <f t="shared" si="211"/>
        <v>1.7528483786152502</v>
      </c>
      <c r="CO374" s="37">
        <f t="shared" si="212"/>
        <v>2.8279287174992698</v>
      </c>
      <c r="CP374" s="37">
        <f t="shared" si="213"/>
        <v>26.643295354951803</v>
      </c>
      <c r="CQ374" s="37">
        <f t="shared" si="214"/>
        <v>29.938650306748471</v>
      </c>
      <c r="CR374" s="37">
        <f t="shared" si="215"/>
        <v>49.547180835524401</v>
      </c>
      <c r="CS374" s="37">
        <f t="shared" si="216"/>
        <v>60.344726847794341</v>
      </c>
      <c r="CT374" s="22">
        <f t="shared" si="217"/>
        <v>6.7592073541229709</v>
      </c>
      <c r="CU374" s="35">
        <v>75</v>
      </c>
      <c r="CV374" s="35">
        <v>121</v>
      </c>
      <c r="CW374" s="35">
        <v>1065</v>
      </c>
      <c r="CX374" s="35">
        <v>1160</v>
      </c>
      <c r="CY374" s="35">
        <v>449</v>
      </c>
      <c r="CZ374" s="35">
        <v>522</v>
      </c>
      <c r="DA374" s="35">
        <v>779</v>
      </c>
      <c r="DB374" s="35">
        <v>531</v>
      </c>
      <c r="DC374">
        <v>6</v>
      </c>
      <c r="DD374">
        <v>9</v>
      </c>
      <c r="DE374" s="35">
        <f t="shared" si="218"/>
        <v>3</v>
      </c>
      <c r="DF374" s="36">
        <f t="shared" si="219"/>
        <v>0.30670926517571884</v>
      </c>
      <c r="DG374" s="37">
        <f t="shared" si="220"/>
        <v>0.46006389776357831</v>
      </c>
      <c r="DH374" s="37">
        <f t="shared" si="221"/>
        <v>0.15335463258785942</v>
      </c>
      <c r="DI374" s="2">
        <v>696.4</v>
      </c>
      <c r="DJ374">
        <v>32</v>
      </c>
      <c r="DK374">
        <v>20</v>
      </c>
      <c r="DL374">
        <v>23.8</v>
      </c>
      <c r="DM374">
        <v>560</v>
      </c>
      <c r="DN374">
        <v>671</v>
      </c>
      <c r="DO374">
        <v>0.5</v>
      </c>
      <c r="DP374">
        <v>402</v>
      </c>
      <c r="DQ374">
        <v>453</v>
      </c>
      <c r="DR374">
        <v>0.5</v>
      </c>
      <c r="DS374">
        <v>287</v>
      </c>
      <c r="DT374">
        <v>307</v>
      </c>
      <c r="DU374">
        <v>1.1000000000000001</v>
      </c>
      <c r="DV374" s="39">
        <v>-0.9</v>
      </c>
      <c r="DW374" s="39">
        <v>-0.9</v>
      </c>
      <c r="DX374" s="39">
        <v>-1.1000000000000001</v>
      </c>
      <c r="DY374" s="39">
        <v>1.4</v>
      </c>
      <c r="DZ374" s="39">
        <v>3.2</v>
      </c>
      <c r="EA374" s="39">
        <v>2.5</v>
      </c>
    </row>
    <row r="375" spans="1:131" x14ac:dyDescent="0.2">
      <c r="A375" s="12" t="s">
        <v>599</v>
      </c>
      <c r="B375" s="12" t="s">
        <v>1846</v>
      </c>
      <c r="C375" t="s">
        <v>1845</v>
      </c>
      <c r="D375" t="s">
        <v>131</v>
      </c>
      <c r="E375" s="12" t="s">
        <v>178</v>
      </c>
      <c r="F375">
        <v>3</v>
      </c>
      <c r="G375">
        <v>0</v>
      </c>
      <c r="H375">
        <v>0</v>
      </c>
      <c r="I375" s="31">
        <f t="shared" si="185"/>
        <v>0</v>
      </c>
      <c r="J375">
        <v>0</v>
      </c>
      <c r="K375">
        <v>0</v>
      </c>
      <c r="L375" s="16">
        <f t="shared" si="186"/>
        <v>0</v>
      </c>
      <c r="M375" s="15">
        <v>0</v>
      </c>
      <c r="N375" s="15">
        <v>0</v>
      </c>
      <c r="O375" s="15">
        <v>0</v>
      </c>
      <c r="P375">
        <v>1</v>
      </c>
      <c r="Q375">
        <v>0</v>
      </c>
      <c r="R375">
        <v>1</v>
      </c>
      <c r="S375" s="13">
        <f t="shared" si="187"/>
        <v>0</v>
      </c>
      <c r="T375" s="13">
        <f t="shared" si="188"/>
        <v>0</v>
      </c>
      <c r="U375" s="2">
        <v>34.75</v>
      </c>
      <c r="V375" s="2">
        <v>11.583333333300001</v>
      </c>
      <c r="W375">
        <v>11.58</v>
      </c>
      <c r="X375">
        <v>37.130000000000003</v>
      </c>
      <c r="Y375" s="32">
        <f t="shared" si="189"/>
        <v>0.23773352494354341</v>
      </c>
      <c r="Z375" s="15">
        <f t="shared" si="190"/>
        <v>0</v>
      </c>
      <c r="AA375">
        <v>2</v>
      </c>
      <c r="AB375">
        <v>0</v>
      </c>
      <c r="AC375">
        <v>6</v>
      </c>
      <c r="AD375" s="13">
        <f t="shared" si="191"/>
        <v>0</v>
      </c>
      <c r="AE375" s="13">
        <f t="shared" si="192"/>
        <v>0</v>
      </c>
      <c r="AF375" s="13">
        <f t="shared" si="193"/>
        <v>0</v>
      </c>
      <c r="AI375" s="17" t="str">
        <f t="shared" si="194"/>
        <v xml:space="preserve"> </v>
      </c>
      <c r="AJ375">
        <v>2</v>
      </c>
      <c r="AK375">
        <v>4</v>
      </c>
      <c r="AL375" s="32">
        <f t="shared" si="195"/>
        <v>0.20689655172413793</v>
      </c>
      <c r="AM375">
        <v>2</v>
      </c>
      <c r="AN375">
        <v>8</v>
      </c>
      <c r="AO375" s="33">
        <f t="shared" si="196"/>
        <v>0.34482758620689657</v>
      </c>
      <c r="AP375">
        <v>7</v>
      </c>
      <c r="AQ375">
        <v>6</v>
      </c>
      <c r="AR375" s="33">
        <f t="shared" si="197"/>
        <v>0.44827586206896552</v>
      </c>
      <c r="AS375" s="33">
        <f t="shared" si="198"/>
        <v>0.375</v>
      </c>
      <c r="AU375">
        <v>12</v>
      </c>
      <c r="AV375">
        <v>12</v>
      </c>
      <c r="AW375">
        <v>8</v>
      </c>
      <c r="AX375" s="2">
        <v>26.4</v>
      </c>
      <c r="AZ375" s="2">
        <v>31.5</v>
      </c>
      <c r="BA375" s="2">
        <v>23</v>
      </c>
      <c r="BB375" s="21">
        <v>-0.98599999999999999</v>
      </c>
      <c r="BD375" s="21">
        <v>2.177</v>
      </c>
      <c r="BE375" s="2">
        <v>26.4</v>
      </c>
      <c r="BF375" s="2">
        <v>28</v>
      </c>
      <c r="BG375" s="2">
        <v>25.9</v>
      </c>
      <c r="BH375" s="21">
        <v>-1.4</v>
      </c>
      <c r="BI375" s="21">
        <v>-12.657</v>
      </c>
      <c r="BJ375" t="s">
        <v>1402</v>
      </c>
      <c r="BK375" s="2">
        <v>33.4</v>
      </c>
      <c r="BL375" t="s">
        <v>1652</v>
      </c>
      <c r="BM375" s="2">
        <v>30.7</v>
      </c>
      <c r="BN375" t="s">
        <v>2804</v>
      </c>
      <c r="BO375" s="2">
        <v>29.8</v>
      </c>
      <c r="BP375" t="s">
        <v>3105</v>
      </c>
      <c r="BQ375" s="2">
        <v>88.2</v>
      </c>
      <c r="BR375" t="s">
        <v>2338</v>
      </c>
      <c r="BS375" s="2">
        <v>6.6</v>
      </c>
      <c r="BT375" s="32">
        <f t="shared" si="199"/>
        <v>0</v>
      </c>
      <c r="BU375" s="34">
        <f t="shared" si="200"/>
        <v>0.8</v>
      </c>
      <c r="BV375" s="35">
        <f t="shared" si="201"/>
        <v>800</v>
      </c>
      <c r="BW375" s="32">
        <f t="shared" si="202"/>
        <v>-0.19999999999999996</v>
      </c>
      <c r="BX375" s="36">
        <f t="shared" si="203"/>
        <v>0</v>
      </c>
      <c r="BY375" s="37">
        <f t="shared" si="204"/>
        <v>5.1798561151228206</v>
      </c>
      <c r="BZ375" s="37">
        <f t="shared" si="205"/>
        <v>13.81294964032752</v>
      </c>
      <c r="CA375" s="37">
        <f t="shared" si="206"/>
        <v>25.8992805756141</v>
      </c>
      <c r="CB375" s="37">
        <f t="shared" si="207"/>
        <v>27.625899280655041</v>
      </c>
      <c r="CC375" s="37">
        <f t="shared" si="208"/>
        <v>62.158273381473833</v>
      </c>
      <c r="CD375" s="38">
        <f t="shared" si="209"/>
        <v>-34.532374100818792</v>
      </c>
      <c r="CE375" s="3">
        <v>0</v>
      </c>
      <c r="CF375" s="3">
        <v>3</v>
      </c>
      <c r="CG375" s="3">
        <v>8</v>
      </c>
      <c r="CH375" s="3">
        <v>12</v>
      </c>
      <c r="CI375" s="3">
        <v>6</v>
      </c>
      <c r="CJ375" s="3">
        <v>13</v>
      </c>
      <c r="CK375" s="3">
        <v>8</v>
      </c>
      <c r="CL375" s="3">
        <v>2</v>
      </c>
      <c r="CM375" s="20">
        <f t="shared" si="210"/>
        <v>-16.788374100818793</v>
      </c>
      <c r="CN375" s="37">
        <f t="shared" si="211"/>
        <v>3.770535954753568</v>
      </c>
      <c r="CO375" s="37">
        <f t="shared" si="212"/>
        <v>3.770535954753568</v>
      </c>
      <c r="CP375" s="37">
        <f t="shared" si="213"/>
        <v>22.623215728521409</v>
      </c>
      <c r="CQ375" s="37">
        <f t="shared" si="214"/>
        <v>30.164287638028544</v>
      </c>
      <c r="CR375" s="37">
        <f t="shared" si="215"/>
        <v>44.169135469970364</v>
      </c>
      <c r="CS375" s="37">
        <f t="shared" si="216"/>
        <v>58.712631295448418</v>
      </c>
      <c r="CT375" s="22">
        <f t="shared" si="217"/>
        <v>-19.988878275340738</v>
      </c>
      <c r="CU375" s="35">
        <v>7</v>
      </c>
      <c r="CV375" s="35">
        <v>7</v>
      </c>
      <c r="CW375" s="35">
        <v>35</v>
      </c>
      <c r="CX375" s="35">
        <v>49</v>
      </c>
      <c r="CY375" s="35">
        <v>17</v>
      </c>
      <c r="CZ375" s="35">
        <v>29</v>
      </c>
      <c r="DA375" s="35">
        <v>24</v>
      </c>
      <c r="DB375" s="35">
        <v>23</v>
      </c>
      <c r="DC375">
        <v>0</v>
      </c>
      <c r="DD375">
        <v>0</v>
      </c>
      <c r="DE375" s="35">
        <f t="shared" si="218"/>
        <v>0</v>
      </c>
      <c r="DF375" s="36">
        <f t="shared" si="219"/>
        <v>0</v>
      </c>
      <c r="DG375" s="37">
        <f t="shared" si="220"/>
        <v>0</v>
      </c>
      <c r="DH375" s="37">
        <f t="shared" si="221"/>
        <v>0</v>
      </c>
      <c r="DI375" s="2">
        <v>21</v>
      </c>
      <c r="DJ375">
        <v>0</v>
      </c>
      <c r="DK375">
        <v>3</v>
      </c>
      <c r="DL375">
        <v>-63.6</v>
      </c>
      <c r="DM375">
        <v>10</v>
      </c>
      <c r="DN375">
        <v>23</v>
      </c>
      <c r="DO375">
        <v>-13.7</v>
      </c>
      <c r="DP375">
        <v>8</v>
      </c>
      <c r="DQ375">
        <v>18</v>
      </c>
      <c r="DR375">
        <v>-14.5</v>
      </c>
      <c r="DS375">
        <v>5</v>
      </c>
      <c r="DT375">
        <v>11</v>
      </c>
      <c r="DU375">
        <v>-16.399999999999999</v>
      </c>
      <c r="DV375" s="39">
        <v>-0.9</v>
      </c>
      <c r="DW375" s="39">
        <v>-0.9</v>
      </c>
      <c r="DX375" s="39">
        <v>0.1</v>
      </c>
      <c r="DY375" s="39">
        <v>0.1</v>
      </c>
      <c r="DZ375" s="39">
        <v>0.2</v>
      </c>
      <c r="EA375" s="39">
        <v>-0.5</v>
      </c>
    </row>
    <row r="376" spans="1:131" x14ac:dyDescent="0.2">
      <c r="A376" s="12" t="s">
        <v>336</v>
      </c>
      <c r="B376" s="12" t="s">
        <v>1850</v>
      </c>
      <c r="C376" t="s">
        <v>1849</v>
      </c>
      <c r="D376" t="s">
        <v>330</v>
      </c>
      <c r="E376" s="12" t="s">
        <v>178</v>
      </c>
      <c r="F376">
        <v>1</v>
      </c>
      <c r="G376">
        <v>0</v>
      </c>
      <c r="H376">
        <v>0</v>
      </c>
      <c r="I376" s="31">
        <f t="shared" si="185"/>
        <v>0</v>
      </c>
      <c r="J376">
        <v>0</v>
      </c>
      <c r="K376">
        <v>0</v>
      </c>
      <c r="L376" s="16">
        <f t="shared" si="186"/>
        <v>0</v>
      </c>
      <c r="M376" s="15">
        <v>0</v>
      </c>
      <c r="N376" s="15">
        <v>0</v>
      </c>
      <c r="O376" s="15">
        <v>0</v>
      </c>
      <c r="P376">
        <v>1</v>
      </c>
      <c r="Q376">
        <v>0</v>
      </c>
      <c r="R376">
        <v>2</v>
      </c>
      <c r="S376" s="13">
        <f t="shared" si="187"/>
        <v>0</v>
      </c>
      <c r="T376" s="13">
        <f t="shared" si="188"/>
        <v>0</v>
      </c>
      <c r="U376" s="2">
        <v>15.5333333333</v>
      </c>
      <c r="V376" s="2">
        <v>15.5333333333</v>
      </c>
      <c r="W376">
        <v>15.53</v>
      </c>
      <c r="X376">
        <v>32.869999999999997</v>
      </c>
      <c r="Y376" s="32">
        <f t="shared" si="189"/>
        <v>0.32086776859504129</v>
      </c>
      <c r="Z376" s="15">
        <f t="shared" si="190"/>
        <v>0</v>
      </c>
      <c r="AA376">
        <v>2</v>
      </c>
      <c r="AB376">
        <v>1</v>
      </c>
      <c r="AC376">
        <v>1</v>
      </c>
      <c r="AD376" s="13">
        <f t="shared" si="191"/>
        <v>0</v>
      </c>
      <c r="AE376" s="13">
        <f t="shared" si="192"/>
        <v>0</v>
      </c>
      <c r="AF376" s="13">
        <f t="shared" si="193"/>
        <v>0</v>
      </c>
      <c r="AI376" s="17" t="str">
        <f t="shared" si="194"/>
        <v xml:space="preserve"> </v>
      </c>
      <c r="AJ376">
        <v>3</v>
      </c>
      <c r="AK376">
        <v>2</v>
      </c>
      <c r="AL376" s="32">
        <f t="shared" si="195"/>
        <v>0.41666666666666669</v>
      </c>
      <c r="AM376">
        <v>2</v>
      </c>
      <c r="AN376">
        <v>1</v>
      </c>
      <c r="AO376" s="33">
        <f t="shared" si="196"/>
        <v>0.25</v>
      </c>
      <c r="AP376">
        <v>1</v>
      </c>
      <c r="AQ376">
        <v>3</v>
      </c>
      <c r="AR376" s="33">
        <f t="shared" si="197"/>
        <v>0.33333333333333331</v>
      </c>
      <c r="AS376" s="33">
        <f t="shared" si="198"/>
        <v>0.625</v>
      </c>
      <c r="AU376">
        <v>7</v>
      </c>
      <c r="AV376">
        <v>2</v>
      </c>
      <c r="AW376">
        <v>3</v>
      </c>
      <c r="AX376" s="2">
        <v>26.9</v>
      </c>
      <c r="AZ376" s="2">
        <v>31.5</v>
      </c>
      <c r="BA376" s="2">
        <v>23.9</v>
      </c>
      <c r="BB376" s="21">
        <v>-3.5529999999999999</v>
      </c>
      <c r="BD376" s="21">
        <v>-0.76600000000000001</v>
      </c>
      <c r="BE376" s="2">
        <v>27.1</v>
      </c>
      <c r="BF376" s="2">
        <v>29.2</v>
      </c>
      <c r="BG376" s="2">
        <v>26.4</v>
      </c>
      <c r="BH376" s="21">
        <v>1.6850000000000001</v>
      </c>
      <c r="BI376" s="21">
        <v>-5.2930000000000001</v>
      </c>
      <c r="BJ376" t="s">
        <v>2663</v>
      </c>
      <c r="BK376" s="2">
        <v>43.4</v>
      </c>
      <c r="BL376" t="s">
        <v>2761</v>
      </c>
      <c r="BM376" s="2">
        <v>43.2</v>
      </c>
      <c r="BN376" t="s">
        <v>1129</v>
      </c>
      <c r="BO376" s="2">
        <v>37.5</v>
      </c>
      <c r="BP376" t="s">
        <v>3058</v>
      </c>
      <c r="BQ376" s="2">
        <v>76.599999999999994</v>
      </c>
      <c r="BR376" t="s">
        <v>1627</v>
      </c>
      <c r="BS376" s="2">
        <v>9.5</v>
      </c>
      <c r="BT376" s="32">
        <f t="shared" si="199"/>
        <v>7.6923076923076927E-2</v>
      </c>
      <c r="BU376" s="34">
        <f t="shared" si="200"/>
        <v>0.8571428571428571</v>
      </c>
      <c r="BV376" s="35">
        <f t="shared" si="201"/>
        <v>864.83516483516485</v>
      </c>
      <c r="BW376" s="32">
        <f t="shared" si="202"/>
        <v>-6.5934065934065977E-2</v>
      </c>
      <c r="BX376" s="36">
        <f t="shared" si="203"/>
        <v>3.8626609442142974</v>
      </c>
      <c r="BY376" s="37">
        <f t="shared" si="204"/>
        <v>3.8626609442142974</v>
      </c>
      <c r="BZ376" s="37">
        <f t="shared" si="205"/>
        <v>50.214592274785865</v>
      </c>
      <c r="CA376" s="37">
        <f t="shared" si="206"/>
        <v>27.038626609500085</v>
      </c>
      <c r="CB376" s="37">
        <f t="shared" si="207"/>
        <v>69.527896995857361</v>
      </c>
      <c r="CC376" s="37">
        <f t="shared" si="208"/>
        <v>57.939914163214461</v>
      </c>
      <c r="CD376" s="38">
        <f t="shared" si="209"/>
        <v>11.587982832642901</v>
      </c>
      <c r="CE376" s="3">
        <v>1</v>
      </c>
      <c r="CF376" s="3">
        <v>1</v>
      </c>
      <c r="CG376" s="3">
        <v>12</v>
      </c>
      <c r="CH376" s="3">
        <v>6</v>
      </c>
      <c r="CI376" s="3">
        <v>3</v>
      </c>
      <c r="CJ376" s="3">
        <v>4</v>
      </c>
      <c r="CK376" s="3">
        <v>4</v>
      </c>
      <c r="CL376" s="3">
        <v>2</v>
      </c>
      <c r="CM376" s="20">
        <f t="shared" si="210"/>
        <v>13.024982832642898</v>
      </c>
      <c r="CN376" s="37">
        <f t="shared" si="211"/>
        <v>0</v>
      </c>
      <c r="CO376" s="37">
        <f t="shared" si="212"/>
        <v>3.6507453605111047</v>
      </c>
      <c r="CP376" s="37">
        <f t="shared" si="213"/>
        <v>34.682080924855491</v>
      </c>
      <c r="CQ376" s="37">
        <f t="shared" si="214"/>
        <v>27.380590203833286</v>
      </c>
      <c r="CR376" s="37">
        <f t="shared" si="215"/>
        <v>60.237298448433229</v>
      </c>
      <c r="CS376" s="37">
        <f t="shared" si="216"/>
        <v>45.634317006388812</v>
      </c>
      <c r="CT376" s="22">
        <f t="shared" si="217"/>
        <v>-3.0149986094015162</v>
      </c>
      <c r="CU376" s="35">
        <v>0</v>
      </c>
      <c r="CV376" s="35">
        <v>2</v>
      </c>
      <c r="CW376" s="35">
        <v>19</v>
      </c>
      <c r="CX376" s="35">
        <v>13</v>
      </c>
      <c r="CY376" s="35">
        <v>7</v>
      </c>
      <c r="CZ376" s="35">
        <v>6</v>
      </c>
      <c r="DA376" s="35">
        <v>4</v>
      </c>
      <c r="DB376" s="35">
        <v>7</v>
      </c>
      <c r="DC376">
        <v>0</v>
      </c>
      <c r="DD376">
        <v>0</v>
      </c>
      <c r="DE376" s="35">
        <f t="shared" si="218"/>
        <v>0</v>
      </c>
      <c r="DF376" s="36">
        <f t="shared" si="219"/>
        <v>0</v>
      </c>
      <c r="DG376" s="37">
        <f t="shared" si="220"/>
        <v>0</v>
      </c>
      <c r="DH376" s="37">
        <f t="shared" si="221"/>
        <v>0</v>
      </c>
      <c r="DI376" s="2">
        <v>5.4</v>
      </c>
      <c r="DJ376">
        <v>0</v>
      </c>
      <c r="DK376">
        <v>1</v>
      </c>
      <c r="DL376">
        <v>0</v>
      </c>
      <c r="DM376">
        <v>6</v>
      </c>
      <c r="DN376">
        <v>6</v>
      </c>
      <c r="DO376">
        <v>-9.1</v>
      </c>
      <c r="DP376">
        <v>6</v>
      </c>
      <c r="DQ376">
        <v>5</v>
      </c>
      <c r="DR376">
        <v>-4.3</v>
      </c>
      <c r="DS376">
        <v>5</v>
      </c>
      <c r="DT376">
        <v>4</v>
      </c>
      <c r="DU376">
        <v>5.6</v>
      </c>
      <c r="DV376" s="39">
        <v>0.8</v>
      </c>
      <c r="DW376" s="39">
        <v>0.8</v>
      </c>
      <c r="DX376" s="39">
        <v>0</v>
      </c>
      <c r="DY376" s="39">
        <v>0</v>
      </c>
      <c r="DZ376" s="39">
        <v>0</v>
      </c>
      <c r="EA376" s="39">
        <v>0.7</v>
      </c>
    </row>
    <row r="377" spans="1:131" x14ac:dyDescent="0.2">
      <c r="A377" s="12" t="s">
        <v>1853</v>
      </c>
      <c r="B377" s="12" t="s">
        <v>1854</v>
      </c>
      <c r="C377" t="s">
        <v>1852</v>
      </c>
      <c r="D377" t="s">
        <v>338</v>
      </c>
      <c r="E377" s="12" t="s">
        <v>148</v>
      </c>
      <c r="F377">
        <v>78</v>
      </c>
      <c r="G377">
        <v>26</v>
      </c>
      <c r="H377">
        <v>21</v>
      </c>
      <c r="I377" s="31">
        <f t="shared" si="185"/>
        <v>47</v>
      </c>
      <c r="J377">
        <v>11</v>
      </c>
      <c r="K377">
        <v>7</v>
      </c>
      <c r="L377" s="16">
        <f t="shared" si="186"/>
        <v>2.3629964806435391</v>
      </c>
      <c r="M377" s="15">
        <v>25</v>
      </c>
      <c r="N377" s="15">
        <v>11</v>
      </c>
      <c r="O377" s="15">
        <v>9</v>
      </c>
      <c r="P377">
        <v>156</v>
      </c>
      <c r="Q377">
        <v>58</v>
      </c>
      <c r="R377">
        <v>61</v>
      </c>
      <c r="S377" s="13">
        <f t="shared" si="187"/>
        <v>0.16666666666666666</v>
      </c>
      <c r="T377" s="13">
        <f t="shared" si="188"/>
        <v>9.4545454545454544E-2</v>
      </c>
      <c r="U377" s="2">
        <v>1193.4000000000001</v>
      </c>
      <c r="V377" s="2">
        <v>15.3</v>
      </c>
      <c r="W377">
        <v>14.99</v>
      </c>
      <c r="X377">
        <v>34.31</v>
      </c>
      <c r="Y377" s="32">
        <f t="shared" si="189"/>
        <v>0.3040567951318458</v>
      </c>
      <c r="Z377" s="15">
        <f t="shared" si="190"/>
        <v>105.44285714285715</v>
      </c>
      <c r="AA377">
        <v>23</v>
      </c>
      <c r="AB377">
        <v>132</v>
      </c>
      <c r="AC377">
        <v>80</v>
      </c>
      <c r="AD377" s="13">
        <f t="shared" si="191"/>
        <v>0.37142857142857144</v>
      </c>
      <c r="AE377" s="13">
        <f t="shared" si="192"/>
        <v>0.2857142857142857</v>
      </c>
      <c r="AF377" s="13">
        <f t="shared" si="193"/>
        <v>0.65714285714285714</v>
      </c>
      <c r="AG377">
        <v>6</v>
      </c>
      <c r="AH377">
        <v>19</v>
      </c>
      <c r="AI377" s="17">
        <f t="shared" si="194"/>
        <v>0.24</v>
      </c>
      <c r="AJ377">
        <v>193</v>
      </c>
      <c r="AK377">
        <v>227</v>
      </c>
      <c r="AL377" s="32">
        <f t="shared" si="195"/>
        <v>0.38532110091743121</v>
      </c>
      <c r="AM377">
        <v>156</v>
      </c>
      <c r="AN377">
        <v>146</v>
      </c>
      <c r="AO377" s="33">
        <f t="shared" si="196"/>
        <v>0.27706422018348625</v>
      </c>
      <c r="AP377">
        <v>185</v>
      </c>
      <c r="AQ377">
        <v>183</v>
      </c>
      <c r="AR377" s="33">
        <f t="shared" si="197"/>
        <v>0.33761467889908259</v>
      </c>
      <c r="AS377" s="33">
        <f t="shared" si="198"/>
        <v>0.5817174515235457</v>
      </c>
      <c r="AT377">
        <v>10</v>
      </c>
      <c r="AU377">
        <v>484</v>
      </c>
      <c r="AV377">
        <v>377</v>
      </c>
      <c r="AW377">
        <v>378</v>
      </c>
      <c r="AX377" s="2">
        <v>29.5</v>
      </c>
      <c r="AY377" s="3">
        <v>4</v>
      </c>
      <c r="AZ377" s="2">
        <v>34.1</v>
      </c>
      <c r="BA377" s="2">
        <v>26.4</v>
      </c>
      <c r="BB377" s="21">
        <v>0.54400000000000004</v>
      </c>
      <c r="BC377">
        <v>4</v>
      </c>
      <c r="BD377" s="21">
        <v>-0.90800000000000003</v>
      </c>
      <c r="BE377" s="2">
        <v>31.5</v>
      </c>
      <c r="BF377" s="2">
        <v>33.4</v>
      </c>
      <c r="BG377" s="2">
        <v>29.5</v>
      </c>
      <c r="BH377" s="21">
        <v>-0.50600000000000001</v>
      </c>
      <c r="BI377" s="21">
        <v>7.7880000000000003</v>
      </c>
      <c r="BJ377" t="s">
        <v>2104</v>
      </c>
      <c r="BK377" s="2">
        <v>93.3</v>
      </c>
      <c r="BL377" t="s">
        <v>2283</v>
      </c>
      <c r="BM377" s="2">
        <v>88.7</v>
      </c>
      <c r="BN377" t="s">
        <v>3251</v>
      </c>
      <c r="BO377" s="2">
        <v>4.5</v>
      </c>
      <c r="BP377" t="s">
        <v>816</v>
      </c>
      <c r="BQ377" s="2">
        <v>41.2</v>
      </c>
      <c r="BR377" t="s">
        <v>591</v>
      </c>
      <c r="BS377" s="2">
        <v>30.8</v>
      </c>
      <c r="BT377" s="32">
        <f t="shared" si="199"/>
        <v>0.10432190760059612</v>
      </c>
      <c r="BU377" s="34">
        <f t="shared" si="200"/>
        <v>0.9436152570480929</v>
      </c>
      <c r="BV377" s="35">
        <f t="shared" si="201"/>
        <v>954.04744780815247</v>
      </c>
      <c r="BW377" s="32">
        <f t="shared" si="202"/>
        <v>4.7937164648689023E-2</v>
      </c>
      <c r="BX377" s="36">
        <f t="shared" si="203"/>
        <v>3.5193564605329311</v>
      </c>
      <c r="BY377" s="37">
        <f t="shared" si="204"/>
        <v>1.7094017094017093</v>
      </c>
      <c r="BZ377" s="37">
        <f t="shared" si="205"/>
        <v>33.735545500251376</v>
      </c>
      <c r="CA377" s="37">
        <f t="shared" si="206"/>
        <v>30.316742081447963</v>
      </c>
      <c r="CB377" s="37">
        <f t="shared" si="207"/>
        <v>63.951734539969834</v>
      </c>
      <c r="CC377" s="37">
        <f t="shared" si="208"/>
        <v>56.259426847662134</v>
      </c>
      <c r="CD377" s="38">
        <f t="shared" si="209"/>
        <v>7.6923076923077005</v>
      </c>
      <c r="CE377" s="3">
        <v>70</v>
      </c>
      <c r="CF377" s="3">
        <v>34</v>
      </c>
      <c r="CG377" s="3">
        <v>601</v>
      </c>
      <c r="CH377" s="3">
        <v>569</v>
      </c>
      <c r="CI377" s="3">
        <v>269</v>
      </c>
      <c r="CJ377" s="3">
        <v>249</v>
      </c>
      <c r="CK377" s="3">
        <v>267</v>
      </c>
      <c r="CL377" s="3">
        <v>332</v>
      </c>
      <c r="CM377" s="20">
        <f t="shared" si="210"/>
        <v>-3.054911144257396</v>
      </c>
      <c r="CN377" s="37">
        <f t="shared" si="211"/>
        <v>2.6231419411250361</v>
      </c>
      <c r="CO377" s="37">
        <f t="shared" si="212"/>
        <v>1.7487612940833575</v>
      </c>
      <c r="CP377" s="37">
        <f t="shared" si="213"/>
        <v>30.625742663049568</v>
      </c>
      <c r="CQ377" s="37">
        <f t="shared" si="214"/>
        <v>27.352420240790973</v>
      </c>
      <c r="CR377" s="37">
        <f t="shared" si="215"/>
        <v>56.924422124072365</v>
      </c>
      <c r="CS377" s="37">
        <f t="shared" si="216"/>
        <v>48.741116068425882</v>
      </c>
      <c r="CT377" s="22">
        <f t="shared" si="217"/>
        <v>-0.49099836333878244</v>
      </c>
      <c r="CU377" s="35">
        <v>117</v>
      </c>
      <c r="CV377" s="35">
        <v>78</v>
      </c>
      <c r="CW377" s="35">
        <v>1249</v>
      </c>
      <c r="CX377" s="35">
        <v>1142</v>
      </c>
      <c r="CY377" s="35">
        <v>526</v>
      </c>
      <c r="CZ377" s="35">
        <v>410</v>
      </c>
      <c r="DA377" s="35">
        <v>544</v>
      </c>
      <c r="DB377" s="35">
        <v>647</v>
      </c>
      <c r="DC377">
        <v>13</v>
      </c>
      <c r="DD377">
        <v>15</v>
      </c>
      <c r="DE377" s="35">
        <f t="shared" si="218"/>
        <v>2</v>
      </c>
      <c r="DF377" s="36">
        <f t="shared" si="219"/>
        <v>0.65359477124182996</v>
      </c>
      <c r="DG377" s="37">
        <f t="shared" si="220"/>
        <v>0.75414781297134226</v>
      </c>
      <c r="DH377" s="37">
        <f t="shared" si="221"/>
        <v>0.10055304172951231</v>
      </c>
      <c r="DI377" s="2">
        <v>692.2</v>
      </c>
      <c r="DJ377">
        <v>39</v>
      </c>
      <c r="DK377">
        <v>18</v>
      </c>
      <c r="DL377">
        <v>8.1999999999999993</v>
      </c>
      <c r="DM377">
        <v>733</v>
      </c>
      <c r="DN377">
        <v>635</v>
      </c>
      <c r="DO377">
        <v>-2.2000000000000002</v>
      </c>
      <c r="DP377">
        <v>532</v>
      </c>
      <c r="DQ377">
        <v>488</v>
      </c>
      <c r="DR377">
        <v>-3.1</v>
      </c>
      <c r="DS377">
        <v>374</v>
      </c>
      <c r="DT377">
        <v>349</v>
      </c>
      <c r="DU377">
        <v>-2.1</v>
      </c>
      <c r="DV377" s="39">
        <v>8</v>
      </c>
      <c r="DW377" s="39">
        <v>8</v>
      </c>
      <c r="DX377" s="39">
        <v>-0.8</v>
      </c>
      <c r="DY377" s="39">
        <v>0</v>
      </c>
      <c r="DZ377" s="39">
        <v>-3.8</v>
      </c>
      <c r="EA377" s="39">
        <v>3.5</v>
      </c>
    </row>
    <row r="378" spans="1:131" x14ac:dyDescent="0.2">
      <c r="A378" s="12" t="s">
        <v>336</v>
      </c>
      <c r="B378" s="12" t="s">
        <v>1859</v>
      </c>
      <c r="C378" t="s">
        <v>1858</v>
      </c>
      <c r="D378" t="s">
        <v>610</v>
      </c>
      <c r="E378" s="12" t="s">
        <v>178</v>
      </c>
      <c r="F378">
        <v>62</v>
      </c>
      <c r="G378">
        <v>1</v>
      </c>
      <c r="H378">
        <v>12</v>
      </c>
      <c r="I378" s="31">
        <f t="shared" si="185"/>
        <v>13</v>
      </c>
      <c r="J378">
        <v>5</v>
      </c>
      <c r="K378">
        <v>6</v>
      </c>
      <c r="L378" s="16">
        <f t="shared" si="186"/>
        <v>0.75711003979683433</v>
      </c>
      <c r="M378" s="15">
        <v>1</v>
      </c>
      <c r="N378" s="15">
        <v>6</v>
      </c>
      <c r="O378" s="15">
        <v>6</v>
      </c>
      <c r="P378">
        <v>102</v>
      </c>
      <c r="Q378">
        <v>38</v>
      </c>
      <c r="R378">
        <v>77</v>
      </c>
      <c r="S378" s="13">
        <f t="shared" si="187"/>
        <v>9.8039215686274508E-3</v>
      </c>
      <c r="T378" s="13">
        <f t="shared" si="188"/>
        <v>4.608294930875576E-3</v>
      </c>
      <c r="U378" s="2">
        <v>1030.2333333332999</v>
      </c>
      <c r="V378" s="2">
        <v>16.616666666699999</v>
      </c>
      <c r="W378">
        <v>15.92</v>
      </c>
      <c r="X378">
        <v>33.08</v>
      </c>
      <c r="Y378" s="32">
        <f t="shared" si="189"/>
        <v>0.32489795918367348</v>
      </c>
      <c r="Z378" s="15">
        <f t="shared" si="190"/>
        <v>66.904761904761912</v>
      </c>
      <c r="AA378">
        <v>89</v>
      </c>
      <c r="AB378">
        <v>55</v>
      </c>
      <c r="AC378">
        <v>124</v>
      </c>
      <c r="AD378" s="13">
        <f t="shared" si="191"/>
        <v>2.3809523809523808E-2</v>
      </c>
      <c r="AE378" s="13">
        <f t="shared" si="192"/>
        <v>0.2857142857142857</v>
      </c>
      <c r="AF378" s="13">
        <f t="shared" si="193"/>
        <v>0.30952380952380953</v>
      </c>
      <c r="AI378" s="17" t="str">
        <f t="shared" si="194"/>
        <v xml:space="preserve"> </v>
      </c>
      <c r="AJ378">
        <v>178</v>
      </c>
      <c r="AK378">
        <v>156</v>
      </c>
      <c r="AL378" s="32">
        <f t="shared" si="195"/>
        <v>0.33200795228628233</v>
      </c>
      <c r="AM378">
        <v>175</v>
      </c>
      <c r="AN378">
        <v>153</v>
      </c>
      <c r="AO378" s="33">
        <f t="shared" si="196"/>
        <v>0.32604373757455268</v>
      </c>
      <c r="AP378">
        <v>192</v>
      </c>
      <c r="AQ378">
        <v>152</v>
      </c>
      <c r="AR378" s="33">
        <f t="shared" si="197"/>
        <v>0.34194831013916499</v>
      </c>
      <c r="AS378" s="33">
        <f t="shared" si="198"/>
        <v>0.50453172205438068</v>
      </c>
      <c r="AT378">
        <v>5</v>
      </c>
      <c r="AU378">
        <v>378</v>
      </c>
      <c r="AV378">
        <v>363</v>
      </c>
      <c r="AW378">
        <v>312</v>
      </c>
      <c r="AX378" s="2">
        <v>28.3</v>
      </c>
      <c r="AY378" s="3">
        <v>6</v>
      </c>
      <c r="AZ378" s="2">
        <v>33.200000000000003</v>
      </c>
      <c r="BA378" s="2">
        <v>25.1</v>
      </c>
      <c r="BB378" s="21">
        <v>0.22600000000000001</v>
      </c>
      <c r="BC378">
        <v>5</v>
      </c>
      <c r="BD378" s="21">
        <v>-3.1E-2</v>
      </c>
      <c r="BE378" s="2">
        <v>27.4</v>
      </c>
      <c r="BF378" s="2">
        <v>34.1</v>
      </c>
      <c r="BG378" s="2">
        <v>25.2</v>
      </c>
      <c r="BH378" s="21">
        <v>0.42299999999999999</v>
      </c>
      <c r="BI378" s="21">
        <v>8.2240000000000002</v>
      </c>
      <c r="BJ378" t="s">
        <v>3455</v>
      </c>
      <c r="BK378" s="2">
        <v>28.8</v>
      </c>
      <c r="BL378" t="s">
        <v>2774</v>
      </c>
      <c r="BM378" s="2">
        <v>28.5</v>
      </c>
      <c r="BN378" t="s">
        <v>3687</v>
      </c>
      <c r="BO378" s="2">
        <v>26.7</v>
      </c>
      <c r="BP378" t="s">
        <v>606</v>
      </c>
      <c r="BQ378" s="2">
        <v>63.4</v>
      </c>
      <c r="BR378" t="s">
        <v>624</v>
      </c>
      <c r="BS378" s="2">
        <v>20</v>
      </c>
      <c r="BT378" s="32">
        <f t="shared" si="199"/>
        <v>7.4733096085409248E-2</v>
      </c>
      <c r="BU378" s="34">
        <f t="shared" si="200"/>
        <v>0.93168880455407965</v>
      </c>
      <c r="BV378" s="35">
        <f t="shared" si="201"/>
        <v>939.16211416262058</v>
      </c>
      <c r="BW378" s="32">
        <f t="shared" si="202"/>
        <v>6.4219006394889006E-3</v>
      </c>
      <c r="BX378" s="36">
        <f t="shared" si="203"/>
        <v>2.4460478208770939</v>
      </c>
      <c r="BY378" s="37">
        <f t="shared" si="204"/>
        <v>2.0966124178946521</v>
      </c>
      <c r="BZ378" s="37">
        <f t="shared" si="205"/>
        <v>32.730449412688735</v>
      </c>
      <c r="CA378" s="37">
        <f t="shared" si="206"/>
        <v>30.69207622862449</v>
      </c>
      <c r="CB378" s="37">
        <f t="shared" si="207"/>
        <v>60.335846248301657</v>
      </c>
      <c r="CC378" s="37">
        <f t="shared" si="208"/>
        <v>59.811693143827995</v>
      </c>
      <c r="CD378" s="38">
        <f t="shared" si="209"/>
        <v>0.52415310447366181</v>
      </c>
      <c r="CE378" s="3">
        <v>42</v>
      </c>
      <c r="CF378" s="3">
        <v>36</v>
      </c>
      <c r="CG378" s="3">
        <v>520</v>
      </c>
      <c r="CH378" s="3">
        <v>491</v>
      </c>
      <c r="CI378" s="3">
        <v>201</v>
      </c>
      <c r="CJ378" s="3">
        <v>208</v>
      </c>
      <c r="CK378" s="3">
        <v>292</v>
      </c>
      <c r="CL378" s="3">
        <v>273</v>
      </c>
      <c r="CM378" s="20">
        <f t="shared" si="210"/>
        <v>-7.9296082248314743</v>
      </c>
      <c r="CN378" s="37">
        <f t="shared" si="211"/>
        <v>2.8669501111674531</v>
      </c>
      <c r="CO378" s="37">
        <f t="shared" si="212"/>
        <v>2.2526036587744276</v>
      </c>
      <c r="CP378" s="37">
        <f t="shared" si="213"/>
        <v>32.267816047119396</v>
      </c>
      <c r="CQ378" s="37">
        <f t="shared" si="214"/>
        <v>26.563170417755586</v>
      </c>
      <c r="CR378" s="37">
        <f t="shared" si="215"/>
        <v>62.048991691695591</v>
      </c>
      <c r="CS378" s="37">
        <f t="shared" si="216"/>
        <v>51.956157116667313</v>
      </c>
      <c r="CT378" s="22">
        <f t="shared" si="217"/>
        <v>-9.5686814705546155</v>
      </c>
      <c r="CU378" s="35">
        <v>98</v>
      </c>
      <c r="CV378" s="35">
        <v>77</v>
      </c>
      <c r="CW378" s="35">
        <v>1005</v>
      </c>
      <c r="CX378" s="35">
        <v>831</v>
      </c>
      <c r="CY378" s="35">
        <v>485</v>
      </c>
      <c r="CZ378" s="35">
        <v>366</v>
      </c>
      <c r="DA378" s="35">
        <v>502</v>
      </c>
      <c r="DB378" s="35">
        <v>533</v>
      </c>
      <c r="DC378">
        <v>8</v>
      </c>
      <c r="DD378">
        <v>3</v>
      </c>
      <c r="DE378" s="35">
        <f t="shared" si="218"/>
        <v>-5</v>
      </c>
      <c r="DF378" s="36">
        <f t="shared" si="219"/>
        <v>0.46591387064325601</v>
      </c>
      <c r="DG378" s="37">
        <f t="shared" si="220"/>
        <v>0.17471770149122101</v>
      </c>
      <c r="DH378" s="37">
        <f t="shared" si="221"/>
        <v>-0.291196169152035</v>
      </c>
      <c r="DI378" s="2">
        <v>613</v>
      </c>
      <c r="DJ378">
        <v>21</v>
      </c>
      <c r="DK378">
        <v>21</v>
      </c>
      <c r="DL378">
        <v>-6.6</v>
      </c>
      <c r="DM378">
        <v>636</v>
      </c>
      <c r="DN378">
        <v>608</v>
      </c>
      <c r="DO378">
        <v>-3.3</v>
      </c>
      <c r="DP378">
        <v>461</v>
      </c>
      <c r="DQ378">
        <v>427</v>
      </c>
      <c r="DR378">
        <v>-3.2</v>
      </c>
      <c r="DS378">
        <v>347</v>
      </c>
      <c r="DT378">
        <v>301</v>
      </c>
      <c r="DU378">
        <v>-0.4</v>
      </c>
      <c r="DV378" s="39">
        <v>6.6</v>
      </c>
      <c r="DW378" s="39">
        <v>6.6</v>
      </c>
      <c r="DX378" s="39">
        <v>-0.7</v>
      </c>
      <c r="DY378" s="39">
        <v>-0.60000000000000009</v>
      </c>
      <c r="DZ378" s="39">
        <v>-6.9</v>
      </c>
      <c r="EA378" s="39">
        <v>-1.5</v>
      </c>
    </row>
    <row r="379" spans="1:131" x14ac:dyDescent="0.2">
      <c r="A379" s="12" t="s">
        <v>1862</v>
      </c>
      <c r="B379" s="12" t="s">
        <v>1863</v>
      </c>
      <c r="C379" t="s">
        <v>1861</v>
      </c>
      <c r="D379" t="s">
        <v>265</v>
      </c>
      <c r="E379" s="12" t="s">
        <v>178</v>
      </c>
      <c r="F379">
        <v>79</v>
      </c>
      <c r="G379">
        <v>3</v>
      </c>
      <c r="H379">
        <v>12</v>
      </c>
      <c r="I379" s="31">
        <f t="shared" si="185"/>
        <v>15</v>
      </c>
      <c r="J379">
        <v>5</v>
      </c>
      <c r="K379">
        <v>7</v>
      </c>
      <c r="L379" s="16">
        <f t="shared" si="186"/>
        <v>0.73028237585199607</v>
      </c>
      <c r="M379" s="15">
        <v>2</v>
      </c>
      <c r="N379" s="15">
        <v>6</v>
      </c>
      <c r="O379" s="15">
        <v>6</v>
      </c>
      <c r="P379">
        <v>75</v>
      </c>
      <c r="Q379">
        <v>34</v>
      </c>
      <c r="R379">
        <v>44</v>
      </c>
      <c r="S379" s="13">
        <f t="shared" si="187"/>
        <v>0.04</v>
      </c>
      <c r="T379" s="13">
        <f t="shared" si="188"/>
        <v>1.9607843137254902E-2</v>
      </c>
      <c r="U379" s="2">
        <v>1232.4000000000001</v>
      </c>
      <c r="V379" s="2">
        <v>15.6</v>
      </c>
      <c r="W379">
        <v>15</v>
      </c>
      <c r="X379">
        <v>32.25</v>
      </c>
      <c r="Y379" s="32">
        <f t="shared" si="189"/>
        <v>0.31746031746031744</v>
      </c>
      <c r="Z379" s="15">
        <f t="shared" si="190"/>
        <v>55.18518518518519</v>
      </c>
      <c r="AA379">
        <v>99</v>
      </c>
      <c r="AB379">
        <v>82</v>
      </c>
      <c r="AC379">
        <v>99</v>
      </c>
      <c r="AD379" s="13">
        <f t="shared" si="191"/>
        <v>5.5555555555555552E-2</v>
      </c>
      <c r="AE379" s="13">
        <f t="shared" si="192"/>
        <v>0.22222222222222221</v>
      </c>
      <c r="AF379" s="13">
        <f t="shared" si="193"/>
        <v>0.27777777777777779</v>
      </c>
      <c r="AI379" s="17" t="str">
        <f t="shared" si="194"/>
        <v xml:space="preserve"> </v>
      </c>
      <c r="AJ379">
        <v>174</v>
      </c>
      <c r="AK379">
        <v>168</v>
      </c>
      <c r="AL379" s="32">
        <f t="shared" si="195"/>
        <v>0.31666666666666665</v>
      </c>
      <c r="AM379">
        <v>172</v>
      </c>
      <c r="AN379">
        <v>161</v>
      </c>
      <c r="AO379" s="33">
        <f t="shared" si="196"/>
        <v>0.30833333333333335</v>
      </c>
      <c r="AP379">
        <v>219</v>
      </c>
      <c r="AQ379">
        <v>186</v>
      </c>
      <c r="AR379" s="33">
        <f t="shared" si="197"/>
        <v>0.375</v>
      </c>
      <c r="AS379" s="33">
        <f t="shared" si="198"/>
        <v>0.50666666666666671</v>
      </c>
      <c r="AT379">
        <v>3</v>
      </c>
      <c r="AU379">
        <v>410</v>
      </c>
      <c r="AV379">
        <v>403</v>
      </c>
      <c r="AW379">
        <v>365</v>
      </c>
      <c r="AX379" s="2">
        <v>28.3</v>
      </c>
      <c r="AY379" s="3">
        <v>3</v>
      </c>
      <c r="AZ379" s="2">
        <v>32.9</v>
      </c>
      <c r="BA379" s="2">
        <v>25.2</v>
      </c>
      <c r="BB379" s="21">
        <v>3.4000000000000002E-2</v>
      </c>
      <c r="BC379">
        <v>3</v>
      </c>
      <c r="BD379" s="21">
        <v>-0.25800000000000001</v>
      </c>
      <c r="BE379" s="2">
        <v>26.8</v>
      </c>
      <c r="BF379" s="2">
        <v>32.6</v>
      </c>
      <c r="BG379" s="2">
        <v>24.8</v>
      </c>
      <c r="BH379" s="21">
        <v>0.99399999999999999</v>
      </c>
      <c r="BI379" s="21">
        <v>6.633</v>
      </c>
      <c r="BJ379" t="s">
        <v>3113</v>
      </c>
      <c r="BK379" s="2">
        <v>28.5</v>
      </c>
      <c r="BL379" t="s">
        <v>425</v>
      </c>
      <c r="BM379" s="2">
        <v>27.3</v>
      </c>
      <c r="BN379" t="s">
        <v>3426</v>
      </c>
      <c r="BO379" s="2">
        <v>25.8</v>
      </c>
      <c r="BP379" t="s">
        <v>3164</v>
      </c>
      <c r="BQ379" s="2">
        <v>70.400000000000006</v>
      </c>
      <c r="BR379" t="s">
        <v>2852</v>
      </c>
      <c r="BS379" s="2">
        <v>20.9</v>
      </c>
      <c r="BT379" s="32">
        <f t="shared" si="199"/>
        <v>9.0604026845637578E-2</v>
      </c>
      <c r="BU379" s="34">
        <f t="shared" si="200"/>
        <v>0.903353057199211</v>
      </c>
      <c r="BV379" s="35">
        <f t="shared" si="201"/>
        <v>912.41345988377475</v>
      </c>
      <c r="BW379" s="32">
        <f t="shared" si="202"/>
        <v>-6.0429159551514261E-3</v>
      </c>
      <c r="BX379" s="36">
        <f t="shared" si="203"/>
        <v>2.6290165530671863</v>
      </c>
      <c r="BY379" s="37">
        <f t="shared" si="204"/>
        <v>2.3855890944498546</v>
      </c>
      <c r="BZ379" s="37">
        <f t="shared" si="205"/>
        <v>29.016553067185981</v>
      </c>
      <c r="CA379" s="37">
        <f t="shared" si="206"/>
        <v>24.683544303797468</v>
      </c>
      <c r="CB379" s="37">
        <f t="shared" si="207"/>
        <v>53.407984420642656</v>
      </c>
      <c r="CC379" s="37">
        <f t="shared" si="208"/>
        <v>47.176241480038954</v>
      </c>
      <c r="CD379" s="38">
        <f t="shared" si="209"/>
        <v>6.2317429406037022</v>
      </c>
      <c r="CE379" s="3">
        <v>54</v>
      </c>
      <c r="CF379" s="3">
        <v>49</v>
      </c>
      <c r="CG379" s="3">
        <v>542</v>
      </c>
      <c r="CH379" s="3">
        <v>458</v>
      </c>
      <c r="CI379" s="3">
        <v>236</v>
      </c>
      <c r="CJ379" s="3">
        <v>189</v>
      </c>
      <c r="CK379" s="3">
        <v>273</v>
      </c>
      <c r="CL379" s="3">
        <v>265</v>
      </c>
      <c r="CM379" s="20">
        <f t="shared" si="210"/>
        <v>-0.90925705939629786</v>
      </c>
      <c r="CN379" s="37">
        <f t="shared" si="211"/>
        <v>2.5669708566382101</v>
      </c>
      <c r="CO379" s="37">
        <f t="shared" si="212"/>
        <v>1.8840153076243746</v>
      </c>
      <c r="CP379" s="37">
        <f t="shared" si="213"/>
        <v>28.872534589343537</v>
      </c>
      <c r="CQ379" s="37">
        <f t="shared" si="214"/>
        <v>26.187812775978802</v>
      </c>
      <c r="CR379" s="37">
        <f t="shared" si="215"/>
        <v>56.473358846040625</v>
      </c>
      <c r="CS379" s="37">
        <f t="shared" si="216"/>
        <v>50.091256991463055</v>
      </c>
      <c r="CT379" s="22">
        <f t="shared" si="217"/>
        <v>-0.15035891397386791</v>
      </c>
      <c r="CU379" s="35">
        <v>109</v>
      </c>
      <c r="CV379" s="35">
        <v>80</v>
      </c>
      <c r="CW379" s="35">
        <v>1117</v>
      </c>
      <c r="CX379" s="35">
        <v>1032</v>
      </c>
      <c r="CY379" s="35">
        <v>561</v>
      </c>
      <c r="CZ379" s="35">
        <v>446</v>
      </c>
      <c r="DA379" s="35">
        <v>569</v>
      </c>
      <c r="DB379" s="35">
        <v>611</v>
      </c>
      <c r="DC379">
        <v>26</v>
      </c>
      <c r="DD379">
        <v>14</v>
      </c>
      <c r="DE379" s="35">
        <f t="shared" si="218"/>
        <v>-12</v>
      </c>
      <c r="DF379" s="36">
        <f t="shared" si="219"/>
        <v>1.2658227848101267</v>
      </c>
      <c r="DG379" s="37">
        <f t="shared" si="220"/>
        <v>0.68159688412852981</v>
      </c>
      <c r="DH379" s="37">
        <f t="shared" si="221"/>
        <v>-0.58422590068159697</v>
      </c>
      <c r="DI379" s="2">
        <v>704.6</v>
      </c>
      <c r="DJ379">
        <v>26</v>
      </c>
      <c r="DK379">
        <v>33</v>
      </c>
      <c r="DL379">
        <v>-14.3</v>
      </c>
      <c r="DM379">
        <v>667</v>
      </c>
      <c r="DN379">
        <v>563</v>
      </c>
      <c r="DO379">
        <v>1.8</v>
      </c>
      <c r="DP379">
        <v>500</v>
      </c>
      <c r="DQ379">
        <v>404</v>
      </c>
      <c r="DR379">
        <v>3.2</v>
      </c>
      <c r="DS379">
        <v>346</v>
      </c>
      <c r="DT379">
        <v>301</v>
      </c>
      <c r="DU379">
        <v>2.9</v>
      </c>
      <c r="DV379" s="39">
        <v>3.3</v>
      </c>
      <c r="DW379" s="39">
        <v>3.3</v>
      </c>
      <c r="DX379" s="39">
        <v>0.2</v>
      </c>
      <c r="DY379" s="39">
        <v>-0.30000000000000004</v>
      </c>
      <c r="DZ379" s="39">
        <v>-2</v>
      </c>
      <c r="EA379" s="39">
        <v>1.2</v>
      </c>
    </row>
    <row r="380" spans="1:131" x14ac:dyDescent="0.2">
      <c r="A380" s="12" t="s">
        <v>1263</v>
      </c>
      <c r="B380" s="12" t="s">
        <v>1863</v>
      </c>
      <c r="C380" t="s">
        <v>1866</v>
      </c>
      <c r="D380" s="12" t="s">
        <v>192</v>
      </c>
      <c r="E380" s="12" t="s">
        <v>148</v>
      </c>
      <c r="F380">
        <v>36</v>
      </c>
      <c r="G380">
        <v>4</v>
      </c>
      <c r="H380">
        <v>1</v>
      </c>
      <c r="I380" s="31">
        <f t="shared" si="185"/>
        <v>5</v>
      </c>
      <c r="J380">
        <v>0</v>
      </c>
      <c r="K380">
        <v>1</v>
      </c>
      <c r="L380" s="16">
        <f t="shared" si="186"/>
        <v>1.1874917535296461</v>
      </c>
      <c r="M380" s="15">
        <v>4</v>
      </c>
      <c r="N380" s="15">
        <v>0</v>
      </c>
      <c r="O380" s="15">
        <v>1</v>
      </c>
      <c r="P380">
        <v>45</v>
      </c>
      <c r="Q380">
        <v>7</v>
      </c>
      <c r="R380">
        <v>11</v>
      </c>
      <c r="S380" s="13">
        <f t="shared" si="187"/>
        <v>8.8888888888888892E-2</v>
      </c>
      <c r="T380" s="13">
        <f t="shared" si="188"/>
        <v>6.3492063492063489E-2</v>
      </c>
      <c r="U380" s="2">
        <v>252.63333333329999</v>
      </c>
      <c r="V380" s="2">
        <v>7.0166666666999999</v>
      </c>
      <c r="W380">
        <v>7.02</v>
      </c>
      <c r="X380">
        <v>40.65</v>
      </c>
      <c r="Y380" s="32">
        <f t="shared" si="189"/>
        <v>0.14726242920075519</v>
      </c>
      <c r="Z380" s="15">
        <f t="shared" si="190"/>
        <v>0</v>
      </c>
      <c r="AA380">
        <v>4</v>
      </c>
      <c r="AB380">
        <v>68</v>
      </c>
      <c r="AC380">
        <v>41</v>
      </c>
      <c r="AD380" s="13">
        <f t="shared" si="191"/>
        <v>0.5</v>
      </c>
      <c r="AE380" s="13">
        <f t="shared" si="192"/>
        <v>0.125</v>
      </c>
      <c r="AF380" s="13">
        <f t="shared" si="193"/>
        <v>0.625</v>
      </c>
      <c r="AG380">
        <v>2</v>
      </c>
      <c r="AH380">
        <v>1</v>
      </c>
      <c r="AI380" s="17">
        <f t="shared" si="194"/>
        <v>0.66666666666666663</v>
      </c>
      <c r="AJ380">
        <v>51</v>
      </c>
      <c r="AK380">
        <v>48</v>
      </c>
      <c r="AL380" s="32">
        <f t="shared" si="195"/>
        <v>0.41422594142259417</v>
      </c>
      <c r="AM380">
        <v>24</v>
      </c>
      <c r="AN380">
        <v>24</v>
      </c>
      <c r="AO380" s="33">
        <f t="shared" si="196"/>
        <v>0.20083682008368201</v>
      </c>
      <c r="AP380">
        <v>42</v>
      </c>
      <c r="AQ380">
        <v>50</v>
      </c>
      <c r="AR380" s="33">
        <f t="shared" si="197"/>
        <v>0.38493723849372385</v>
      </c>
      <c r="AS380" s="33">
        <f t="shared" si="198"/>
        <v>0.67346938775510201</v>
      </c>
      <c r="AT380">
        <v>14</v>
      </c>
      <c r="AU380">
        <v>110</v>
      </c>
      <c r="AV380">
        <v>101</v>
      </c>
      <c r="AW380">
        <v>85</v>
      </c>
      <c r="AX380" s="2">
        <v>26.4</v>
      </c>
      <c r="AY380" s="3">
        <v>14</v>
      </c>
      <c r="AZ380" s="2">
        <v>32</v>
      </c>
      <c r="BA380" s="2">
        <v>22.7</v>
      </c>
      <c r="BB380" s="21">
        <v>-1.956</v>
      </c>
      <c r="BC380">
        <v>14</v>
      </c>
      <c r="BD380" s="21">
        <v>0.20700000000000002</v>
      </c>
      <c r="BE380" s="2">
        <v>26.6</v>
      </c>
      <c r="BF380" s="2">
        <v>30.9</v>
      </c>
      <c r="BG380" s="2">
        <v>22.3</v>
      </c>
      <c r="BH380" s="21">
        <v>0.44600000000000001</v>
      </c>
      <c r="BI380" s="21">
        <v>-1.6640000000000001</v>
      </c>
      <c r="BJ380" t="s">
        <v>376</v>
      </c>
      <c r="BK380" s="2">
        <v>28.7</v>
      </c>
      <c r="BL380" t="s">
        <v>515</v>
      </c>
      <c r="BM380" s="2">
        <v>27.8</v>
      </c>
      <c r="BN380" t="s">
        <v>3690</v>
      </c>
      <c r="BO380" s="2">
        <v>20.100000000000001</v>
      </c>
      <c r="BP380" t="s">
        <v>1324</v>
      </c>
      <c r="BQ380" s="2">
        <v>23.2</v>
      </c>
      <c r="BR380" t="s">
        <v>2264</v>
      </c>
      <c r="BS380" s="2">
        <v>21.8</v>
      </c>
      <c r="BT380" s="32">
        <f t="shared" si="199"/>
        <v>6.25E-2</v>
      </c>
      <c r="BU380" s="34">
        <f t="shared" si="200"/>
        <v>0.91200000000000003</v>
      </c>
      <c r="BV380" s="35">
        <f t="shared" si="201"/>
        <v>918.25</v>
      </c>
      <c r="BW380" s="32">
        <f t="shared" si="202"/>
        <v>-2.5499999999999967E-2</v>
      </c>
      <c r="BX380" s="36">
        <f t="shared" si="203"/>
        <v>1.9002375296821843</v>
      </c>
      <c r="BY380" s="37">
        <f t="shared" si="204"/>
        <v>2.6128266033130032</v>
      </c>
      <c r="BZ380" s="37">
        <f t="shared" si="205"/>
        <v>30.403800474914949</v>
      </c>
      <c r="CA380" s="37">
        <f t="shared" si="206"/>
        <v>29.691211401284129</v>
      </c>
      <c r="CB380" s="37">
        <f t="shared" si="207"/>
        <v>55.819477434414168</v>
      </c>
      <c r="CC380" s="37">
        <f t="shared" si="208"/>
        <v>56.769596199255254</v>
      </c>
      <c r="CD380" s="38">
        <f t="shared" si="209"/>
        <v>-0.95011876484108626</v>
      </c>
      <c r="CE380" s="3">
        <v>8</v>
      </c>
      <c r="CF380" s="3">
        <v>11</v>
      </c>
      <c r="CG380" s="3">
        <v>120</v>
      </c>
      <c r="CH380" s="3">
        <v>114</v>
      </c>
      <c r="CI380" s="3">
        <v>41</v>
      </c>
      <c r="CJ380" s="3">
        <v>54</v>
      </c>
      <c r="CK380" s="3">
        <v>60</v>
      </c>
      <c r="CL380" s="3">
        <v>66</v>
      </c>
      <c r="CM380" s="20">
        <f t="shared" si="210"/>
        <v>-3.3323840709635331</v>
      </c>
      <c r="CN380" s="37">
        <f t="shared" si="211"/>
        <v>2.665026650266503</v>
      </c>
      <c r="CO380" s="37">
        <f t="shared" si="212"/>
        <v>2.5830258302583031</v>
      </c>
      <c r="CP380" s="37">
        <f t="shared" si="213"/>
        <v>28.372283722837231</v>
      </c>
      <c r="CQ380" s="37">
        <f t="shared" si="214"/>
        <v>28.577285772857731</v>
      </c>
      <c r="CR380" s="37">
        <f t="shared" si="215"/>
        <v>53.587535875358761</v>
      </c>
      <c r="CS380" s="37">
        <f t="shared" si="216"/>
        <v>58.138581385813865</v>
      </c>
      <c r="CT380" s="22">
        <f t="shared" si="217"/>
        <v>3.6009267456140179</v>
      </c>
      <c r="CU380" s="35">
        <v>65</v>
      </c>
      <c r="CV380" s="35">
        <v>63</v>
      </c>
      <c r="CW380" s="35">
        <v>627</v>
      </c>
      <c r="CX380" s="35">
        <v>634</v>
      </c>
      <c r="CY380" s="35">
        <v>283</v>
      </c>
      <c r="CZ380" s="35">
        <v>341</v>
      </c>
      <c r="DA380" s="35">
        <v>380</v>
      </c>
      <c r="DB380" s="35">
        <v>332</v>
      </c>
      <c r="DC380">
        <v>20</v>
      </c>
      <c r="DD380">
        <v>13</v>
      </c>
      <c r="DE380" s="35">
        <f t="shared" si="218"/>
        <v>-7</v>
      </c>
      <c r="DF380" s="36">
        <f t="shared" si="219"/>
        <v>4.7505938242054606</v>
      </c>
      <c r="DG380" s="37">
        <f t="shared" si="220"/>
        <v>3.0878859857335494</v>
      </c>
      <c r="DH380" s="37">
        <f t="shared" si="221"/>
        <v>-1.6627078384719112</v>
      </c>
      <c r="DI380" s="2">
        <v>143.6</v>
      </c>
      <c r="DJ380">
        <v>4</v>
      </c>
      <c r="DK380">
        <v>8</v>
      </c>
      <c r="DL380">
        <v>-15.3</v>
      </c>
      <c r="DM380">
        <v>134</v>
      </c>
      <c r="DN380">
        <v>145</v>
      </c>
      <c r="DO380">
        <v>2.5</v>
      </c>
      <c r="DP380">
        <v>95</v>
      </c>
      <c r="DQ380">
        <v>107</v>
      </c>
      <c r="DR380">
        <v>1.1000000000000001</v>
      </c>
      <c r="DS380">
        <v>75</v>
      </c>
      <c r="DT380">
        <v>69</v>
      </c>
      <c r="DU380">
        <v>4.0999999999999996</v>
      </c>
      <c r="DV380" s="39">
        <v>-0.8</v>
      </c>
      <c r="DW380" s="39">
        <v>-0.8</v>
      </c>
      <c r="DX380" s="39">
        <v>-1</v>
      </c>
      <c r="DY380" s="39">
        <v>-0.60000000000000009</v>
      </c>
      <c r="DZ380" s="39">
        <v>0.1</v>
      </c>
      <c r="EA380" s="39">
        <v>-2.2000000000000002</v>
      </c>
    </row>
    <row r="381" spans="1:131" x14ac:dyDescent="0.2">
      <c r="A381" s="12" t="s">
        <v>1870</v>
      </c>
      <c r="B381" s="12" t="s">
        <v>1871</v>
      </c>
      <c r="C381" t="s">
        <v>1869</v>
      </c>
      <c r="D381" t="s">
        <v>432</v>
      </c>
      <c r="E381" s="12" t="s">
        <v>148</v>
      </c>
      <c r="F381">
        <v>82</v>
      </c>
      <c r="G381">
        <v>19</v>
      </c>
      <c r="H381">
        <v>31</v>
      </c>
      <c r="I381" s="31">
        <f t="shared" si="185"/>
        <v>50</v>
      </c>
      <c r="J381">
        <v>16</v>
      </c>
      <c r="K381">
        <v>14</v>
      </c>
      <c r="L381" s="16">
        <f t="shared" si="186"/>
        <v>2.2583559168925023</v>
      </c>
      <c r="M381" s="15">
        <v>18</v>
      </c>
      <c r="N381" s="15">
        <v>15</v>
      </c>
      <c r="O381" s="15">
        <v>14</v>
      </c>
      <c r="P381">
        <v>181</v>
      </c>
      <c r="Q381">
        <v>65</v>
      </c>
      <c r="R381">
        <v>59</v>
      </c>
      <c r="S381" s="13">
        <f t="shared" si="187"/>
        <v>0.10497237569060773</v>
      </c>
      <c r="T381" s="13">
        <f t="shared" si="188"/>
        <v>6.2295081967213117E-2</v>
      </c>
      <c r="U381" s="2">
        <v>1328.4</v>
      </c>
      <c r="V381" s="2">
        <v>16.2</v>
      </c>
      <c r="W381">
        <v>15.61</v>
      </c>
      <c r="X381">
        <v>33.229999999999997</v>
      </c>
      <c r="Y381" s="32">
        <f t="shared" si="189"/>
        <v>0.31961506961506964</v>
      </c>
      <c r="Z381" s="15">
        <f t="shared" si="190"/>
        <v>172.85245901639345</v>
      </c>
      <c r="AA381">
        <v>8</v>
      </c>
      <c r="AB381">
        <v>4</v>
      </c>
      <c r="AC381">
        <v>76</v>
      </c>
      <c r="AD381" s="13">
        <f t="shared" si="191"/>
        <v>0.31147540983606559</v>
      </c>
      <c r="AE381" s="13">
        <f t="shared" si="192"/>
        <v>0.47540983606557374</v>
      </c>
      <c r="AF381" s="13">
        <f t="shared" si="193"/>
        <v>0.78688524590163933</v>
      </c>
      <c r="AG381">
        <v>0</v>
      </c>
      <c r="AH381">
        <v>2</v>
      </c>
      <c r="AI381" s="17">
        <f t="shared" si="194"/>
        <v>0</v>
      </c>
      <c r="AJ381">
        <v>227</v>
      </c>
      <c r="AK381">
        <v>243</v>
      </c>
      <c r="AL381" s="32">
        <f t="shared" si="195"/>
        <v>0.38118410381184104</v>
      </c>
      <c r="AM381">
        <v>186</v>
      </c>
      <c r="AN381">
        <v>151</v>
      </c>
      <c r="AO381" s="33">
        <f t="shared" si="196"/>
        <v>0.27331711273317111</v>
      </c>
      <c r="AP381">
        <v>235</v>
      </c>
      <c r="AQ381">
        <v>191</v>
      </c>
      <c r="AR381" s="33">
        <f t="shared" si="197"/>
        <v>0.34549878345498786</v>
      </c>
      <c r="AS381" s="33">
        <f t="shared" si="198"/>
        <v>0.58240396530359351</v>
      </c>
      <c r="AT381">
        <v>12</v>
      </c>
      <c r="AU381">
        <v>443</v>
      </c>
      <c r="AV381">
        <v>407</v>
      </c>
      <c r="AW381">
        <v>401</v>
      </c>
      <c r="AX381" s="2">
        <v>29.5</v>
      </c>
      <c r="AY381" s="3">
        <v>2</v>
      </c>
      <c r="AZ381" s="2">
        <v>34.299999999999997</v>
      </c>
      <c r="BA381" s="2">
        <v>26.3</v>
      </c>
      <c r="BB381" s="21">
        <v>0.94100000000000006</v>
      </c>
      <c r="BC381">
        <v>2</v>
      </c>
      <c r="BD381" s="21">
        <v>-6.5000000000000002E-2</v>
      </c>
      <c r="BE381" s="2">
        <v>30.9</v>
      </c>
      <c r="BF381" s="2">
        <v>33</v>
      </c>
      <c r="BG381" s="2">
        <v>28.8</v>
      </c>
      <c r="BH381" s="21">
        <v>1.861</v>
      </c>
      <c r="BI381" s="21">
        <v>9.0719999999999992</v>
      </c>
      <c r="BJ381" t="s">
        <v>3723</v>
      </c>
      <c r="BK381" s="2">
        <v>72</v>
      </c>
      <c r="BL381" t="s">
        <v>3751</v>
      </c>
      <c r="BM381" s="2">
        <v>57.9</v>
      </c>
      <c r="BN381" t="s">
        <v>1200</v>
      </c>
      <c r="BO381" s="2">
        <v>16.899999999999999</v>
      </c>
      <c r="BP381" t="s">
        <v>3741</v>
      </c>
      <c r="BQ381" s="2">
        <v>39.299999999999997</v>
      </c>
      <c r="BR381" t="s">
        <v>1596</v>
      </c>
      <c r="BS381" s="2">
        <v>39.1</v>
      </c>
      <c r="BT381" s="32">
        <f t="shared" si="199"/>
        <v>9.2564491654021239E-2</v>
      </c>
      <c r="BU381" s="34">
        <f t="shared" si="200"/>
        <v>0.91375770020533886</v>
      </c>
      <c r="BV381" s="35">
        <f t="shared" si="201"/>
        <v>923.01414937074105</v>
      </c>
      <c r="BW381" s="32">
        <f t="shared" si="202"/>
        <v>6.3221918593601018E-3</v>
      </c>
      <c r="BX381" s="36">
        <f t="shared" si="203"/>
        <v>2.7551942186088532</v>
      </c>
      <c r="BY381" s="37">
        <f t="shared" si="204"/>
        <v>1.897018970189702</v>
      </c>
      <c r="BZ381" s="37">
        <f t="shared" si="205"/>
        <v>29.765130984643186</v>
      </c>
      <c r="CA381" s="37">
        <f t="shared" si="206"/>
        <v>21.996386630532974</v>
      </c>
      <c r="CB381" s="37">
        <f t="shared" si="207"/>
        <v>54.878048780487816</v>
      </c>
      <c r="CC381" s="37">
        <f t="shared" si="208"/>
        <v>37.669376693766942</v>
      </c>
      <c r="CD381" s="38">
        <f t="shared" si="209"/>
        <v>17.208672086720874</v>
      </c>
      <c r="CE381" s="3">
        <v>61</v>
      </c>
      <c r="CF381" s="3">
        <v>42</v>
      </c>
      <c r="CG381" s="3">
        <v>598</v>
      </c>
      <c r="CH381" s="3">
        <v>445</v>
      </c>
      <c r="CI381" s="3">
        <v>255</v>
      </c>
      <c r="CJ381" s="3">
        <v>168</v>
      </c>
      <c r="CK381" s="3">
        <v>179</v>
      </c>
      <c r="CL381" s="3">
        <v>301</v>
      </c>
      <c r="CM381" s="20">
        <f t="shared" si="210"/>
        <v>6.0039769194346313</v>
      </c>
      <c r="CN381" s="37">
        <f t="shared" si="211"/>
        <v>1.6294415125914727</v>
      </c>
      <c r="CO381" s="37">
        <f t="shared" si="212"/>
        <v>2.3340648693877855</v>
      </c>
      <c r="CP381" s="37">
        <f t="shared" si="213"/>
        <v>24.837973327070017</v>
      </c>
      <c r="CQ381" s="37">
        <f t="shared" si="214"/>
        <v>24.837973327070017</v>
      </c>
      <c r="CR381" s="37">
        <f t="shared" si="215"/>
        <v>47.143706465653288</v>
      </c>
      <c r="CS381" s="37">
        <f t="shared" si="216"/>
        <v>43.444433842472648</v>
      </c>
      <c r="CT381" s="22">
        <f t="shared" si="217"/>
        <v>13.509399463540234</v>
      </c>
      <c r="CU381" s="35">
        <v>74</v>
      </c>
      <c r="CV381" s="35">
        <v>106</v>
      </c>
      <c r="CW381" s="35">
        <v>1054</v>
      </c>
      <c r="CX381" s="35">
        <v>1022</v>
      </c>
      <c r="CY381" s="35">
        <v>459</v>
      </c>
      <c r="CZ381" s="35">
        <v>377</v>
      </c>
      <c r="DA381" s="35">
        <v>468</v>
      </c>
      <c r="DB381" s="35">
        <v>554</v>
      </c>
      <c r="DC381">
        <v>18</v>
      </c>
      <c r="DD381">
        <v>11</v>
      </c>
      <c r="DE381" s="35">
        <f t="shared" si="218"/>
        <v>-7</v>
      </c>
      <c r="DF381" s="36">
        <f t="shared" si="219"/>
        <v>0.81300813008130091</v>
      </c>
      <c r="DG381" s="37">
        <f t="shared" si="220"/>
        <v>0.49683830171635057</v>
      </c>
      <c r="DH381" s="37">
        <f t="shared" si="221"/>
        <v>-0.31616982836495033</v>
      </c>
      <c r="DI381" s="2">
        <v>846.6</v>
      </c>
      <c r="DJ381">
        <v>38</v>
      </c>
      <c r="DK381">
        <v>24</v>
      </c>
      <c r="DL381">
        <v>20.8</v>
      </c>
      <c r="DM381">
        <v>790</v>
      </c>
      <c r="DN381">
        <v>540</v>
      </c>
      <c r="DO381">
        <v>7</v>
      </c>
      <c r="DP381">
        <v>584</v>
      </c>
      <c r="DQ381">
        <v>425</v>
      </c>
      <c r="DR381">
        <v>5.9</v>
      </c>
      <c r="DS381">
        <v>419</v>
      </c>
      <c r="DT381">
        <v>325</v>
      </c>
      <c r="DU381">
        <v>6.1</v>
      </c>
      <c r="DV381" s="39">
        <v>18.8</v>
      </c>
      <c r="DW381" s="39">
        <v>18.8</v>
      </c>
      <c r="DX381" s="39">
        <v>-1.6</v>
      </c>
      <c r="DY381" s="39">
        <v>1.4</v>
      </c>
      <c r="DZ381" s="39">
        <v>-7.2</v>
      </c>
      <c r="EA381" s="39">
        <v>11.5</v>
      </c>
    </row>
    <row r="382" spans="1:131" x14ac:dyDescent="0.2">
      <c r="A382" s="12" t="s">
        <v>258</v>
      </c>
      <c r="B382" s="12" t="s">
        <v>1874</v>
      </c>
      <c r="C382" t="s">
        <v>1873</v>
      </c>
      <c r="D382" t="s">
        <v>432</v>
      </c>
      <c r="E382" s="12" t="s">
        <v>148</v>
      </c>
      <c r="F382">
        <v>24</v>
      </c>
      <c r="G382">
        <v>3</v>
      </c>
      <c r="H382">
        <v>0</v>
      </c>
      <c r="I382" s="31">
        <f t="shared" si="185"/>
        <v>3</v>
      </c>
      <c r="J382">
        <v>0</v>
      </c>
      <c r="K382">
        <v>0</v>
      </c>
      <c r="L382" s="16">
        <f t="shared" si="186"/>
        <v>1.5273652948663556</v>
      </c>
      <c r="M382" s="15">
        <v>3</v>
      </c>
      <c r="N382" s="15">
        <v>0</v>
      </c>
      <c r="O382" s="15">
        <v>0</v>
      </c>
      <c r="P382">
        <v>11</v>
      </c>
      <c r="Q382">
        <v>2</v>
      </c>
      <c r="R382">
        <v>2</v>
      </c>
      <c r="S382" s="13">
        <f t="shared" si="187"/>
        <v>0.27272727272727271</v>
      </c>
      <c r="T382" s="13">
        <f t="shared" si="188"/>
        <v>0.2</v>
      </c>
      <c r="U382" s="2">
        <v>117.85</v>
      </c>
      <c r="V382" s="2">
        <v>4.9000000000000004</v>
      </c>
      <c r="W382">
        <v>4.91</v>
      </c>
      <c r="X382">
        <v>44.69</v>
      </c>
      <c r="Y382" s="32">
        <f t="shared" si="189"/>
        <v>9.8991935483870988E-2</v>
      </c>
      <c r="Z382" s="15">
        <f t="shared" si="190"/>
        <v>0</v>
      </c>
      <c r="AA382">
        <v>3</v>
      </c>
      <c r="AB382">
        <v>32</v>
      </c>
      <c r="AC382">
        <v>10</v>
      </c>
      <c r="AD382" s="13">
        <f t="shared" si="191"/>
        <v>0.6</v>
      </c>
      <c r="AE382" s="13">
        <f t="shared" si="192"/>
        <v>0</v>
      </c>
      <c r="AF382" s="13">
        <f t="shared" si="193"/>
        <v>0.6</v>
      </c>
      <c r="AG382">
        <v>0</v>
      </c>
      <c r="AH382">
        <v>0</v>
      </c>
      <c r="AI382" s="17" t="str">
        <f t="shared" si="194"/>
        <v xml:space="preserve"> </v>
      </c>
      <c r="AJ382">
        <v>13</v>
      </c>
      <c r="AK382">
        <v>18</v>
      </c>
      <c r="AL382" s="32">
        <f t="shared" si="195"/>
        <v>0.32978723404255317</v>
      </c>
      <c r="AM382">
        <v>11</v>
      </c>
      <c r="AN382">
        <v>12</v>
      </c>
      <c r="AO382" s="33">
        <f t="shared" si="196"/>
        <v>0.24468085106382978</v>
      </c>
      <c r="AP382">
        <v>17</v>
      </c>
      <c r="AQ382">
        <v>23</v>
      </c>
      <c r="AR382" s="33">
        <f t="shared" si="197"/>
        <v>0.42553191489361702</v>
      </c>
      <c r="AS382" s="33">
        <f t="shared" si="198"/>
        <v>0.57407407407407407</v>
      </c>
      <c r="AT382">
        <v>10</v>
      </c>
      <c r="AU382">
        <v>36</v>
      </c>
      <c r="AV382">
        <v>39</v>
      </c>
      <c r="AW382">
        <v>42</v>
      </c>
      <c r="AX382" s="2">
        <v>26.2</v>
      </c>
      <c r="AY382" s="3">
        <v>15</v>
      </c>
      <c r="AZ382" s="2">
        <v>31.5</v>
      </c>
      <c r="BA382" s="2">
        <v>22.7</v>
      </c>
      <c r="BB382" s="21">
        <v>-2.2050000000000001</v>
      </c>
      <c r="BC382">
        <v>15</v>
      </c>
      <c r="BD382" s="21">
        <v>-1.7829999999999999</v>
      </c>
      <c r="BE382" s="2">
        <v>25.5</v>
      </c>
      <c r="BF382" s="2">
        <v>32</v>
      </c>
      <c r="BG382" s="2">
        <v>19</v>
      </c>
      <c r="BH382" s="21">
        <v>-3.153</v>
      </c>
      <c r="BI382" s="21">
        <v>5.6239999999999997</v>
      </c>
      <c r="BJ382" t="s">
        <v>1947</v>
      </c>
      <c r="BK382" s="2">
        <v>38</v>
      </c>
      <c r="BL382" t="s">
        <v>1481</v>
      </c>
      <c r="BM382" s="2">
        <v>35.299999999999997</v>
      </c>
      <c r="BN382" t="s">
        <v>252</v>
      </c>
      <c r="BO382" s="2">
        <v>34.1</v>
      </c>
      <c r="BP382" t="s">
        <v>1453</v>
      </c>
      <c r="BQ382" s="2">
        <v>34.4</v>
      </c>
      <c r="BR382" t="s">
        <v>1596</v>
      </c>
      <c r="BS382" s="2">
        <v>29.9</v>
      </c>
      <c r="BT382" s="32">
        <f t="shared" si="199"/>
        <v>0.12195121951219512</v>
      </c>
      <c r="BU382" s="34">
        <f t="shared" si="200"/>
        <v>0.96</v>
      </c>
      <c r="BV382" s="35">
        <f t="shared" si="201"/>
        <v>972.19512195121956</v>
      </c>
      <c r="BW382" s="32">
        <f t="shared" si="202"/>
        <v>8.1951219512195084E-2</v>
      </c>
      <c r="BX382" s="36">
        <f t="shared" si="203"/>
        <v>2.5510204081632653</v>
      </c>
      <c r="BY382" s="37">
        <f t="shared" si="204"/>
        <v>1.0204081632653059</v>
      </c>
      <c r="BZ382" s="37">
        <f t="shared" si="205"/>
        <v>20.918367346938776</v>
      </c>
      <c r="CA382" s="37">
        <f t="shared" si="206"/>
        <v>25.510204081632651</v>
      </c>
      <c r="CB382" s="37">
        <f t="shared" si="207"/>
        <v>40.816326530612244</v>
      </c>
      <c r="CC382" s="37">
        <f t="shared" si="208"/>
        <v>39.285714285714285</v>
      </c>
      <c r="CD382" s="38">
        <f t="shared" si="209"/>
        <v>1.5306122448979593</v>
      </c>
      <c r="CE382" s="3">
        <v>5</v>
      </c>
      <c r="CF382" s="3">
        <v>2</v>
      </c>
      <c r="CG382" s="3">
        <v>36</v>
      </c>
      <c r="CH382" s="3">
        <v>48</v>
      </c>
      <c r="CI382" s="3">
        <v>16</v>
      </c>
      <c r="CJ382" s="3">
        <v>13</v>
      </c>
      <c r="CK382" s="3">
        <v>14</v>
      </c>
      <c r="CL382" s="3">
        <v>23</v>
      </c>
      <c r="CM382" s="20">
        <f t="shared" si="210"/>
        <v>-7.7441655328798191</v>
      </c>
      <c r="CN382" s="37">
        <f t="shared" si="211"/>
        <v>2.4054598344148577</v>
      </c>
      <c r="CO382" s="37">
        <f t="shared" si="212"/>
        <v>2.1816961288878947</v>
      </c>
      <c r="CP382" s="37">
        <f t="shared" si="213"/>
        <v>26.124412620272992</v>
      </c>
      <c r="CQ382" s="37">
        <f t="shared" si="214"/>
        <v>23.663011859476391</v>
      </c>
      <c r="CR382" s="37">
        <f t="shared" si="215"/>
        <v>51.633475050346838</v>
      </c>
      <c r="CS382" s="37">
        <f t="shared" si="216"/>
        <v>43.354217945849186</v>
      </c>
      <c r="CT382" s="22">
        <f t="shared" si="217"/>
        <v>-6.7486448595996933</v>
      </c>
      <c r="CU382" s="35">
        <v>43</v>
      </c>
      <c r="CV382" s="35">
        <v>39</v>
      </c>
      <c r="CW382" s="35">
        <v>424</v>
      </c>
      <c r="CX382" s="35">
        <v>384</v>
      </c>
      <c r="CY382" s="35">
        <v>206</v>
      </c>
      <c r="CZ382" s="35">
        <v>161</v>
      </c>
      <c r="DA382" s="35">
        <v>191</v>
      </c>
      <c r="DB382" s="35">
        <v>250</v>
      </c>
      <c r="DC382">
        <v>5</v>
      </c>
      <c r="DD382">
        <v>2</v>
      </c>
      <c r="DE382" s="35">
        <f t="shared" si="218"/>
        <v>-3</v>
      </c>
      <c r="DF382" s="36">
        <f t="shared" si="219"/>
        <v>2.5510204081632653</v>
      </c>
      <c r="DG382" s="37">
        <f t="shared" si="220"/>
        <v>1.0204081632653059</v>
      </c>
      <c r="DH382" s="37">
        <f t="shared" si="221"/>
        <v>-1.5306122448979591</v>
      </c>
      <c r="DI382" s="2">
        <v>88.3</v>
      </c>
      <c r="DJ382">
        <v>3</v>
      </c>
      <c r="DK382">
        <v>2</v>
      </c>
      <c r="DL382">
        <v>18.3</v>
      </c>
      <c r="DM382">
        <v>57</v>
      </c>
      <c r="DN382">
        <v>59</v>
      </c>
      <c r="DO382">
        <v>-6.1</v>
      </c>
      <c r="DP382">
        <v>40</v>
      </c>
      <c r="DQ382">
        <v>48</v>
      </c>
      <c r="DR382">
        <v>-8.8000000000000007</v>
      </c>
      <c r="DS382">
        <v>27</v>
      </c>
      <c r="DT382">
        <v>37</v>
      </c>
      <c r="DU382">
        <v>-10</v>
      </c>
      <c r="DV382" s="39">
        <v>0.8</v>
      </c>
      <c r="DW382" s="39">
        <v>0.8</v>
      </c>
      <c r="DX382" s="39">
        <v>0</v>
      </c>
      <c r="DY382" s="39">
        <v>-0.4</v>
      </c>
      <c r="DZ382" s="39">
        <v>-0.30000000000000004</v>
      </c>
      <c r="EA382" s="39">
        <v>0.1</v>
      </c>
    </row>
    <row r="383" spans="1:131" x14ac:dyDescent="0.2">
      <c r="A383" s="12" t="s">
        <v>1877</v>
      </c>
      <c r="B383" s="12" t="s">
        <v>1878</v>
      </c>
      <c r="C383" t="s">
        <v>1876</v>
      </c>
      <c r="D383" t="s">
        <v>343</v>
      </c>
      <c r="E383" s="12" t="s">
        <v>170</v>
      </c>
      <c r="F383">
        <v>12</v>
      </c>
      <c r="G383">
        <v>2</v>
      </c>
      <c r="H383">
        <v>6</v>
      </c>
      <c r="I383" s="31">
        <f t="shared" si="185"/>
        <v>8</v>
      </c>
      <c r="J383">
        <v>3</v>
      </c>
      <c r="K383">
        <v>3</v>
      </c>
      <c r="L383" s="16">
        <f t="shared" si="186"/>
        <v>3.1812658787149415</v>
      </c>
      <c r="M383" s="15">
        <v>2</v>
      </c>
      <c r="N383" s="15">
        <v>3</v>
      </c>
      <c r="O383" s="15">
        <v>3</v>
      </c>
      <c r="P383">
        <v>12</v>
      </c>
      <c r="Q383">
        <v>3</v>
      </c>
      <c r="R383">
        <v>6</v>
      </c>
      <c r="S383" s="13">
        <f t="shared" si="187"/>
        <v>0.16666666666666666</v>
      </c>
      <c r="T383" s="13">
        <f t="shared" si="188"/>
        <v>9.5238095238095233E-2</v>
      </c>
      <c r="U383" s="2">
        <v>150.88333333329999</v>
      </c>
      <c r="V383" s="2">
        <v>12.5666666667</v>
      </c>
      <c r="W383">
        <v>12.23</v>
      </c>
      <c r="X383">
        <v>39.76</v>
      </c>
      <c r="Y383" s="32">
        <f t="shared" si="189"/>
        <v>0.23523754568186192</v>
      </c>
      <c r="Z383" s="15">
        <f t="shared" si="190"/>
        <v>18.81818181818182</v>
      </c>
      <c r="AA383">
        <v>4</v>
      </c>
      <c r="AB383">
        <v>2</v>
      </c>
      <c r="AC383">
        <v>14</v>
      </c>
      <c r="AD383" s="13">
        <f t="shared" si="191"/>
        <v>0.18181818181818182</v>
      </c>
      <c r="AE383" s="13">
        <f t="shared" si="192"/>
        <v>0.54545454545454541</v>
      </c>
      <c r="AF383" s="13">
        <f t="shared" si="193"/>
        <v>0.72727272727272729</v>
      </c>
      <c r="AG383">
        <v>53</v>
      </c>
      <c r="AH383">
        <v>85</v>
      </c>
      <c r="AI383" s="17">
        <f t="shared" si="194"/>
        <v>0.38405797101449274</v>
      </c>
      <c r="AJ383">
        <v>14</v>
      </c>
      <c r="AK383">
        <v>24</v>
      </c>
      <c r="AL383" s="32">
        <f t="shared" si="195"/>
        <v>0.25333333333333335</v>
      </c>
      <c r="AM383">
        <v>9</v>
      </c>
      <c r="AN383">
        <v>16</v>
      </c>
      <c r="AO383" s="33">
        <f t="shared" si="196"/>
        <v>0.16666666666666666</v>
      </c>
      <c r="AP383">
        <v>35</v>
      </c>
      <c r="AQ383">
        <v>52</v>
      </c>
      <c r="AR383" s="33">
        <f t="shared" si="197"/>
        <v>0.57999999999999996</v>
      </c>
      <c r="AS383" s="33">
        <f t="shared" si="198"/>
        <v>0.60317460317460314</v>
      </c>
      <c r="AU383">
        <v>42</v>
      </c>
      <c r="AV383">
        <v>69</v>
      </c>
      <c r="AW383">
        <v>64</v>
      </c>
      <c r="AX383" s="2">
        <v>28.2</v>
      </c>
      <c r="AZ383" s="2">
        <v>32.5</v>
      </c>
      <c r="BA383" s="2">
        <v>25.2</v>
      </c>
      <c r="BB383" s="21">
        <v>0.31</v>
      </c>
      <c r="BD383" s="21">
        <v>-0.70699999999999996</v>
      </c>
      <c r="BE383" s="2">
        <v>29.9</v>
      </c>
      <c r="BF383" s="2">
        <v>35.299999999999997</v>
      </c>
      <c r="BG383" s="2">
        <v>24.4</v>
      </c>
      <c r="BH383" s="21">
        <v>3.6109999999999998</v>
      </c>
      <c r="BI383" s="21">
        <v>-0.83799999999999997</v>
      </c>
      <c r="BJ383" t="s">
        <v>3218</v>
      </c>
      <c r="BK383" s="2">
        <v>91.9</v>
      </c>
      <c r="BL383" t="s">
        <v>573</v>
      </c>
      <c r="BM383" s="2">
        <v>84.5</v>
      </c>
      <c r="BN383" t="s">
        <v>3256</v>
      </c>
      <c r="BO383" s="2">
        <v>5.0999999999999996</v>
      </c>
      <c r="BP383" t="s">
        <v>3613</v>
      </c>
      <c r="BQ383" s="2">
        <v>56.4</v>
      </c>
      <c r="BR383" t="s">
        <v>1950</v>
      </c>
      <c r="BS383" s="2">
        <v>54.1</v>
      </c>
      <c r="BT383" s="32">
        <f t="shared" si="199"/>
        <v>0.15942028985507245</v>
      </c>
      <c r="BU383" s="34">
        <f t="shared" si="200"/>
        <v>0.93442622950819676</v>
      </c>
      <c r="BV383" s="35">
        <f t="shared" si="201"/>
        <v>950.36825849370405</v>
      </c>
      <c r="BW383" s="32">
        <f t="shared" si="202"/>
        <v>9.384651936326921E-2</v>
      </c>
      <c r="BX383" s="36">
        <f t="shared" si="203"/>
        <v>4.376657824922078</v>
      </c>
      <c r="BY383" s="37">
        <f t="shared" si="204"/>
        <v>1.5915119363353012</v>
      </c>
      <c r="BZ383" s="37">
        <f t="shared" si="205"/>
        <v>27.453580901783948</v>
      </c>
      <c r="CA383" s="37">
        <f t="shared" si="206"/>
        <v>24.270557029113345</v>
      </c>
      <c r="CB383" s="37">
        <f t="shared" si="207"/>
        <v>47.347480105975208</v>
      </c>
      <c r="CC383" s="37">
        <f t="shared" si="208"/>
        <v>44.562334217388432</v>
      </c>
      <c r="CD383" s="38">
        <f t="shared" si="209"/>
        <v>2.7851458885867757</v>
      </c>
      <c r="CE383" s="3">
        <v>11</v>
      </c>
      <c r="CF383" s="3">
        <v>4</v>
      </c>
      <c r="CG383" s="3">
        <v>58</v>
      </c>
      <c r="CH383" s="3">
        <v>57</v>
      </c>
      <c r="CI383" s="3">
        <v>27</v>
      </c>
      <c r="CJ383" s="3">
        <v>15</v>
      </c>
      <c r="CK383" s="3">
        <v>36</v>
      </c>
      <c r="CL383" s="3">
        <v>23</v>
      </c>
      <c r="CM383" s="20">
        <f t="shared" si="210"/>
        <v>0.34995541239629979</v>
      </c>
      <c r="CN383" s="37">
        <f t="shared" si="211"/>
        <v>4.1498993963782693</v>
      </c>
      <c r="CO383" s="37">
        <f t="shared" si="212"/>
        <v>2.8923541247484907</v>
      </c>
      <c r="CP383" s="37">
        <f t="shared" si="213"/>
        <v>26.65995975855131</v>
      </c>
      <c r="CQ383" s="37">
        <f t="shared" si="214"/>
        <v>29.929577464788732</v>
      </c>
      <c r="CR383" s="37">
        <f t="shared" si="215"/>
        <v>47.535211267605632</v>
      </c>
      <c r="CS383" s="37">
        <f t="shared" si="216"/>
        <v>56.841046277665995</v>
      </c>
      <c r="CT383" s="22">
        <f t="shared" si="217"/>
        <v>12.090980898647139</v>
      </c>
      <c r="CU383" s="35">
        <v>33</v>
      </c>
      <c r="CV383" s="35">
        <v>23</v>
      </c>
      <c r="CW383" s="35">
        <v>179</v>
      </c>
      <c r="CX383" s="35">
        <v>215</v>
      </c>
      <c r="CY383" s="35">
        <v>81</v>
      </c>
      <c r="CZ383" s="35">
        <v>99</v>
      </c>
      <c r="DA383" s="35">
        <v>115</v>
      </c>
      <c r="DB383" s="35">
        <v>85</v>
      </c>
      <c r="DC383">
        <v>2</v>
      </c>
      <c r="DD383">
        <v>1</v>
      </c>
      <c r="DE383" s="35">
        <f t="shared" si="218"/>
        <v>-1</v>
      </c>
      <c r="DF383" s="36">
        <f t="shared" si="219"/>
        <v>0.7957559681676506</v>
      </c>
      <c r="DG383" s="37">
        <f t="shared" si="220"/>
        <v>0.3978779840838253</v>
      </c>
      <c r="DH383" s="37">
        <f t="shared" si="221"/>
        <v>-0.3978779840838253</v>
      </c>
      <c r="DI383" s="2">
        <v>78.7</v>
      </c>
      <c r="DJ383">
        <v>7</v>
      </c>
      <c r="DK383">
        <v>3</v>
      </c>
      <c r="DL383">
        <v>7.9</v>
      </c>
      <c r="DM383">
        <v>60</v>
      </c>
      <c r="DN383">
        <v>53</v>
      </c>
      <c r="DO383">
        <v>6.5</v>
      </c>
      <c r="DP383">
        <v>51</v>
      </c>
      <c r="DQ383">
        <v>35</v>
      </c>
      <c r="DR383">
        <v>12.6</v>
      </c>
      <c r="DS383">
        <v>37</v>
      </c>
      <c r="DT383">
        <v>26</v>
      </c>
      <c r="DU383">
        <v>8.5</v>
      </c>
      <c r="DV383" s="39">
        <v>2.6</v>
      </c>
      <c r="DW383" s="39">
        <v>2.6</v>
      </c>
      <c r="DX383" s="39">
        <v>-0.1</v>
      </c>
      <c r="DY383" s="39">
        <v>-0.1</v>
      </c>
      <c r="DZ383" s="39">
        <v>-0.30000000000000004</v>
      </c>
      <c r="EA383" s="39">
        <v>2</v>
      </c>
    </row>
    <row r="384" spans="1:131" x14ac:dyDescent="0.2">
      <c r="A384" s="12" t="s">
        <v>1882</v>
      </c>
      <c r="B384" s="12" t="s">
        <v>1883</v>
      </c>
      <c r="C384" t="s">
        <v>1881</v>
      </c>
      <c r="D384" t="s">
        <v>265</v>
      </c>
      <c r="E384" s="12" t="s">
        <v>148</v>
      </c>
      <c r="F384">
        <v>18</v>
      </c>
      <c r="G384">
        <v>1</v>
      </c>
      <c r="H384">
        <v>1</v>
      </c>
      <c r="I384" s="31">
        <f t="shared" si="185"/>
        <v>2</v>
      </c>
      <c r="J384">
        <v>1</v>
      </c>
      <c r="K384">
        <v>0</v>
      </c>
      <c r="L384" s="16">
        <f t="shared" si="186"/>
        <v>0.6683995544004212</v>
      </c>
      <c r="M384" s="15">
        <v>1</v>
      </c>
      <c r="N384" s="15">
        <v>1</v>
      </c>
      <c r="O384" s="15">
        <v>0</v>
      </c>
      <c r="P384">
        <v>18</v>
      </c>
      <c r="Q384">
        <v>6</v>
      </c>
      <c r="R384">
        <v>12</v>
      </c>
      <c r="S384" s="13">
        <f t="shared" si="187"/>
        <v>5.5555555555555552E-2</v>
      </c>
      <c r="T384" s="13">
        <f t="shared" si="188"/>
        <v>2.7777777777777776E-2</v>
      </c>
      <c r="U384" s="2">
        <v>179.53333333329999</v>
      </c>
      <c r="V384" s="2">
        <v>9.9666666667000001</v>
      </c>
      <c r="W384">
        <v>9.91</v>
      </c>
      <c r="X384">
        <v>36.64</v>
      </c>
      <c r="Y384" s="32">
        <f t="shared" si="189"/>
        <v>0.21288936627282493</v>
      </c>
      <c r="Z384" s="15">
        <f t="shared" si="190"/>
        <v>22</v>
      </c>
      <c r="AA384">
        <v>5</v>
      </c>
      <c r="AB384">
        <v>40</v>
      </c>
      <c r="AC384">
        <v>20</v>
      </c>
      <c r="AD384" s="13">
        <f t="shared" si="191"/>
        <v>0.33333333333333331</v>
      </c>
      <c r="AE384" s="13">
        <f t="shared" si="192"/>
        <v>0.33333333333333331</v>
      </c>
      <c r="AF384" s="13">
        <f t="shared" si="193"/>
        <v>0.66666666666666663</v>
      </c>
      <c r="AG384">
        <v>1</v>
      </c>
      <c r="AH384">
        <v>1</v>
      </c>
      <c r="AI384" s="17">
        <f t="shared" si="194"/>
        <v>0.5</v>
      </c>
      <c r="AJ384">
        <v>31</v>
      </c>
      <c r="AK384">
        <v>26</v>
      </c>
      <c r="AL384" s="32">
        <f t="shared" si="195"/>
        <v>0.36538461538461536</v>
      </c>
      <c r="AM384">
        <v>26</v>
      </c>
      <c r="AN384">
        <v>15</v>
      </c>
      <c r="AO384" s="33">
        <f t="shared" si="196"/>
        <v>0.26282051282051283</v>
      </c>
      <c r="AP384">
        <v>29</v>
      </c>
      <c r="AQ384">
        <v>29</v>
      </c>
      <c r="AR384" s="33">
        <f t="shared" si="197"/>
        <v>0.37179487179487181</v>
      </c>
      <c r="AS384" s="33">
        <f t="shared" si="198"/>
        <v>0.58163265306122447</v>
      </c>
      <c r="AU384">
        <v>71</v>
      </c>
      <c r="AV384">
        <v>72</v>
      </c>
      <c r="AW384">
        <v>54</v>
      </c>
      <c r="AX384" s="2">
        <v>27.4</v>
      </c>
      <c r="AZ384" s="2">
        <v>31.9</v>
      </c>
      <c r="BA384" s="2">
        <v>24.3</v>
      </c>
      <c r="BB384" s="21">
        <v>0.80900000000000005</v>
      </c>
      <c r="BD384" s="21">
        <v>1.131</v>
      </c>
      <c r="BE384" s="2">
        <v>27.3</v>
      </c>
      <c r="BF384" s="2">
        <v>32.5</v>
      </c>
      <c r="BG384" s="2">
        <v>22.2</v>
      </c>
      <c r="BH384" s="21">
        <v>-1.871</v>
      </c>
      <c r="BI384" s="21">
        <v>4.2119999999999997</v>
      </c>
      <c r="BJ384" t="s">
        <v>2940</v>
      </c>
      <c r="BK384" s="2">
        <v>27.4</v>
      </c>
      <c r="BL384" t="s">
        <v>2171</v>
      </c>
      <c r="BM384" s="2">
        <v>26.6</v>
      </c>
      <c r="BN384" t="s">
        <v>3247</v>
      </c>
      <c r="BO384" s="2">
        <v>25.5</v>
      </c>
      <c r="BP384" t="s">
        <v>1863</v>
      </c>
      <c r="BQ384" s="2">
        <v>39.200000000000003</v>
      </c>
      <c r="BR384" t="s">
        <v>3164</v>
      </c>
      <c r="BS384" s="2">
        <v>36.5</v>
      </c>
      <c r="BT384" s="32">
        <f t="shared" si="199"/>
        <v>4.5454545454545456E-2</v>
      </c>
      <c r="BU384" s="34">
        <f t="shared" si="200"/>
        <v>0.93506493506493504</v>
      </c>
      <c r="BV384" s="35">
        <f t="shared" si="201"/>
        <v>939.61038961038957</v>
      </c>
      <c r="BW384" s="32">
        <f t="shared" si="202"/>
        <v>-1.9480519480519501E-2</v>
      </c>
      <c r="BX384" s="36">
        <f t="shared" si="203"/>
        <v>1.0033444816019954</v>
      </c>
      <c r="BY384" s="37">
        <f t="shared" si="204"/>
        <v>1.6722408026699922</v>
      </c>
      <c r="BZ384" s="37">
        <f t="shared" si="205"/>
        <v>22.073578595243902</v>
      </c>
      <c r="CA384" s="37">
        <f t="shared" si="206"/>
        <v>25.752508361117883</v>
      </c>
      <c r="CB384" s="37">
        <f t="shared" si="207"/>
        <v>49.832775919565776</v>
      </c>
      <c r="CC384" s="37">
        <f t="shared" si="208"/>
        <v>44.816053511555793</v>
      </c>
      <c r="CD384" s="38">
        <f t="shared" si="209"/>
        <v>5.0167224080099828</v>
      </c>
      <c r="CE384" s="3">
        <v>3</v>
      </c>
      <c r="CF384" s="3">
        <v>5</v>
      </c>
      <c r="CG384" s="3">
        <v>63</v>
      </c>
      <c r="CH384" s="3">
        <v>72</v>
      </c>
      <c r="CI384" s="3">
        <v>50</v>
      </c>
      <c r="CJ384" s="3">
        <v>23</v>
      </c>
      <c r="CK384" s="3">
        <v>34</v>
      </c>
      <c r="CL384" s="3">
        <v>33</v>
      </c>
      <c r="CM384" s="20">
        <f t="shared" si="210"/>
        <v>-0.11346126545940294</v>
      </c>
      <c r="CN384" s="37">
        <f t="shared" si="211"/>
        <v>1.2736535662299855</v>
      </c>
      <c r="CO384" s="37">
        <f t="shared" si="212"/>
        <v>2.1834061135371181</v>
      </c>
      <c r="CP384" s="37">
        <f t="shared" si="213"/>
        <v>27.565502183406114</v>
      </c>
      <c r="CQ384" s="37">
        <f t="shared" si="214"/>
        <v>25.018195050946144</v>
      </c>
      <c r="CR384" s="37">
        <f t="shared" si="215"/>
        <v>57.951237263464343</v>
      </c>
      <c r="CS384" s="37">
        <f t="shared" si="216"/>
        <v>50.40029112081514</v>
      </c>
      <c r="CT384" s="22">
        <f t="shared" si="217"/>
        <v>-2.5342237346392196</v>
      </c>
      <c r="CU384" s="35">
        <v>14</v>
      </c>
      <c r="CV384" s="35">
        <v>24</v>
      </c>
      <c r="CW384" s="35">
        <v>289</v>
      </c>
      <c r="CX384" s="35">
        <v>251</v>
      </c>
      <c r="CY384" s="35">
        <v>160</v>
      </c>
      <c r="CZ384" s="35">
        <v>130</v>
      </c>
      <c r="DA384" s="35">
        <v>149</v>
      </c>
      <c r="DB384" s="35">
        <v>174</v>
      </c>
      <c r="DC384">
        <v>4</v>
      </c>
      <c r="DD384">
        <v>3</v>
      </c>
      <c r="DE384" s="35">
        <f t="shared" si="218"/>
        <v>-1</v>
      </c>
      <c r="DF384" s="36">
        <f t="shared" si="219"/>
        <v>1.337792642135994</v>
      </c>
      <c r="DG384" s="37">
        <f t="shared" si="220"/>
        <v>1.0033444816019954</v>
      </c>
      <c r="DH384" s="37">
        <f t="shared" si="221"/>
        <v>-0.33444816053399851</v>
      </c>
      <c r="DI384" s="2">
        <v>114.8</v>
      </c>
      <c r="DJ384">
        <v>3</v>
      </c>
      <c r="DK384">
        <v>4</v>
      </c>
      <c r="DL384">
        <v>1.9</v>
      </c>
      <c r="DM384">
        <v>92</v>
      </c>
      <c r="DN384">
        <v>98</v>
      </c>
      <c r="DO384">
        <v>-5.7</v>
      </c>
      <c r="DP384">
        <v>72</v>
      </c>
      <c r="DQ384">
        <v>76</v>
      </c>
      <c r="DR384">
        <v>-5.4</v>
      </c>
      <c r="DS384">
        <v>38</v>
      </c>
      <c r="DT384">
        <v>58</v>
      </c>
      <c r="DU384">
        <v>-13.2</v>
      </c>
      <c r="DV384" s="39">
        <v>-2.2000000000000002</v>
      </c>
      <c r="DW384" s="39">
        <v>-2.2000000000000002</v>
      </c>
      <c r="DX384" s="39">
        <v>-0.30000000000000004</v>
      </c>
      <c r="DY384" s="39">
        <v>0</v>
      </c>
      <c r="DZ384" s="39">
        <v>-0.2</v>
      </c>
      <c r="EA384" s="39">
        <v>-2.7</v>
      </c>
    </row>
    <row r="385" spans="1:131" x14ac:dyDescent="0.2">
      <c r="A385" s="12" t="s">
        <v>683</v>
      </c>
      <c r="B385" s="12" t="s">
        <v>1887</v>
      </c>
      <c r="C385" t="s">
        <v>1886</v>
      </c>
      <c r="D385" s="12" t="s">
        <v>393</v>
      </c>
      <c r="E385" s="12" t="s">
        <v>170</v>
      </c>
      <c r="F385">
        <v>34</v>
      </c>
      <c r="G385">
        <v>2</v>
      </c>
      <c r="H385">
        <v>2</v>
      </c>
      <c r="I385" s="31">
        <f t="shared" si="185"/>
        <v>4</v>
      </c>
      <c r="J385">
        <v>0</v>
      </c>
      <c r="K385">
        <v>2</v>
      </c>
      <c r="L385" s="16">
        <f t="shared" si="186"/>
        <v>0.77586206896560084</v>
      </c>
      <c r="M385" s="15">
        <v>2</v>
      </c>
      <c r="N385" s="15">
        <v>0</v>
      </c>
      <c r="O385" s="15">
        <v>2</v>
      </c>
      <c r="P385">
        <v>22</v>
      </c>
      <c r="Q385">
        <v>14</v>
      </c>
      <c r="R385">
        <v>12</v>
      </c>
      <c r="S385" s="13">
        <f t="shared" si="187"/>
        <v>9.0909090909090912E-2</v>
      </c>
      <c r="T385" s="13">
        <f t="shared" si="188"/>
        <v>4.1666666666666664E-2</v>
      </c>
      <c r="U385" s="2">
        <v>309.3333333333</v>
      </c>
      <c r="V385" s="2">
        <v>9.0833333333000006</v>
      </c>
      <c r="W385">
        <v>9.06</v>
      </c>
      <c r="X385">
        <v>39.68</v>
      </c>
      <c r="Y385" s="32">
        <f t="shared" si="189"/>
        <v>0.18588428395568321</v>
      </c>
      <c r="Z385" s="15">
        <f t="shared" si="190"/>
        <v>0</v>
      </c>
      <c r="AA385">
        <v>5</v>
      </c>
      <c r="AB385">
        <v>6</v>
      </c>
      <c r="AC385">
        <v>18</v>
      </c>
      <c r="AD385" s="13">
        <f t="shared" si="191"/>
        <v>0.25</v>
      </c>
      <c r="AE385" s="13">
        <f t="shared" si="192"/>
        <v>0.25</v>
      </c>
      <c r="AF385" s="13">
        <f t="shared" si="193"/>
        <v>0.5</v>
      </c>
      <c r="AG385">
        <v>50</v>
      </c>
      <c r="AH385">
        <v>56</v>
      </c>
      <c r="AI385" s="17">
        <f t="shared" si="194"/>
        <v>0.47169811320754718</v>
      </c>
      <c r="AJ385">
        <v>49</v>
      </c>
      <c r="AK385">
        <v>30</v>
      </c>
      <c r="AL385" s="32">
        <f t="shared" si="195"/>
        <v>0.3110236220472441</v>
      </c>
      <c r="AM385">
        <v>41</v>
      </c>
      <c r="AN385">
        <v>31</v>
      </c>
      <c r="AO385" s="33">
        <f t="shared" si="196"/>
        <v>0.28346456692913385</v>
      </c>
      <c r="AP385">
        <v>47</v>
      </c>
      <c r="AQ385">
        <v>56</v>
      </c>
      <c r="AR385" s="33">
        <f t="shared" si="197"/>
        <v>0.40551181102362205</v>
      </c>
      <c r="AS385" s="33">
        <f t="shared" si="198"/>
        <v>0.52317880794701987</v>
      </c>
      <c r="AT385">
        <v>6</v>
      </c>
      <c r="AU385">
        <v>105</v>
      </c>
      <c r="AV385">
        <v>103</v>
      </c>
      <c r="AW385">
        <v>76</v>
      </c>
      <c r="AX385" s="2">
        <v>27</v>
      </c>
      <c r="AY385" s="3">
        <v>14</v>
      </c>
      <c r="AZ385" s="2">
        <v>31.8</v>
      </c>
      <c r="BA385" s="2">
        <v>23.8</v>
      </c>
      <c r="BB385" s="21">
        <v>-0.77500000000000002</v>
      </c>
      <c r="BC385">
        <v>14</v>
      </c>
      <c r="BD385" s="21">
        <v>0.19400000000000001</v>
      </c>
      <c r="BE385" s="2">
        <v>27.5</v>
      </c>
      <c r="BF385" s="2">
        <v>31.8</v>
      </c>
      <c r="BG385" s="2">
        <v>23</v>
      </c>
      <c r="BH385" s="21">
        <v>-2.08</v>
      </c>
      <c r="BI385" s="21">
        <v>-1.5569999999999999</v>
      </c>
      <c r="BJ385" t="s">
        <v>1813</v>
      </c>
      <c r="BK385" s="2">
        <v>29.1</v>
      </c>
      <c r="BL385" t="s">
        <v>3652</v>
      </c>
      <c r="BM385" s="2">
        <v>21.8</v>
      </c>
      <c r="BN385" t="s">
        <v>3393</v>
      </c>
      <c r="BO385" s="2">
        <v>19.2</v>
      </c>
      <c r="BP385" t="s">
        <v>1090</v>
      </c>
      <c r="BQ385" s="2">
        <v>23</v>
      </c>
      <c r="BR385" t="s">
        <v>1528</v>
      </c>
      <c r="BS385" s="2">
        <v>21.4</v>
      </c>
      <c r="BT385" s="32">
        <f t="shared" si="199"/>
        <v>6.3492063492063489E-2</v>
      </c>
      <c r="BU385" s="34">
        <f t="shared" si="200"/>
        <v>0.92647058823529416</v>
      </c>
      <c r="BV385" s="35">
        <f t="shared" si="201"/>
        <v>932.81979458450053</v>
      </c>
      <c r="BW385" s="32">
        <f t="shared" si="202"/>
        <v>-1.0037348272642355E-2</v>
      </c>
      <c r="BX385" s="36">
        <f t="shared" si="203"/>
        <v>1.5542363734541655</v>
      </c>
      <c r="BY385" s="37">
        <f t="shared" si="204"/>
        <v>1.9427954668177065</v>
      </c>
      <c r="BZ385" s="37">
        <f t="shared" si="205"/>
        <v>24.479222881903105</v>
      </c>
      <c r="CA385" s="37">
        <f t="shared" si="206"/>
        <v>26.422018348720815</v>
      </c>
      <c r="CB385" s="37">
        <f t="shared" si="207"/>
        <v>50.512682137260377</v>
      </c>
      <c r="CC385" s="37">
        <f t="shared" si="208"/>
        <v>50.901241230623917</v>
      </c>
      <c r="CD385" s="38">
        <f t="shared" si="209"/>
        <v>-0.38855909336353989</v>
      </c>
      <c r="CE385" s="3">
        <v>8</v>
      </c>
      <c r="CF385" s="3">
        <v>10</v>
      </c>
      <c r="CG385" s="3">
        <v>118</v>
      </c>
      <c r="CH385" s="3">
        <v>126</v>
      </c>
      <c r="CI385" s="3">
        <v>60</v>
      </c>
      <c r="CJ385" s="3">
        <v>58</v>
      </c>
      <c r="CK385" s="3">
        <v>68</v>
      </c>
      <c r="CL385" s="3">
        <v>74</v>
      </c>
      <c r="CM385" s="20">
        <f t="shared" si="210"/>
        <v>0.71614951590798448</v>
      </c>
      <c r="CN385" s="37">
        <f t="shared" si="211"/>
        <v>2.4460388994307403</v>
      </c>
      <c r="CO385" s="37">
        <f t="shared" si="212"/>
        <v>2.5349857685009489</v>
      </c>
      <c r="CP385" s="37">
        <f t="shared" si="213"/>
        <v>31.665085388994314</v>
      </c>
      <c r="CQ385" s="37">
        <f t="shared" si="214"/>
        <v>28.240630929791273</v>
      </c>
      <c r="CR385" s="37">
        <f t="shared" si="215"/>
        <v>57.103889943074009</v>
      </c>
      <c r="CS385" s="37">
        <f t="shared" si="216"/>
        <v>53.634962049335869</v>
      </c>
      <c r="CT385" s="22">
        <f t="shared" si="217"/>
        <v>-3.8574869871016801</v>
      </c>
      <c r="CU385" s="35">
        <v>55</v>
      </c>
      <c r="CV385" s="35">
        <v>57</v>
      </c>
      <c r="CW385" s="35">
        <v>657</v>
      </c>
      <c r="CX385" s="35">
        <v>578</v>
      </c>
      <c r="CY385" s="35">
        <v>268</v>
      </c>
      <c r="CZ385" s="35">
        <v>247</v>
      </c>
      <c r="DA385" s="35">
        <v>324</v>
      </c>
      <c r="DB385" s="35">
        <v>304</v>
      </c>
      <c r="DC385">
        <v>1</v>
      </c>
      <c r="DD385">
        <v>2</v>
      </c>
      <c r="DE385" s="35">
        <f t="shared" si="218"/>
        <v>1</v>
      </c>
      <c r="DF385" s="36">
        <f t="shared" si="219"/>
        <v>0.19427954668177069</v>
      </c>
      <c r="DG385" s="37">
        <f t="shared" si="220"/>
        <v>0.38855909336354139</v>
      </c>
      <c r="DH385" s="37">
        <f t="shared" si="221"/>
        <v>0.19427954668177069</v>
      </c>
      <c r="DI385" s="2">
        <v>171.1</v>
      </c>
      <c r="DJ385">
        <v>3</v>
      </c>
      <c r="DK385">
        <v>6</v>
      </c>
      <c r="DL385">
        <v>-18.3</v>
      </c>
      <c r="DM385">
        <v>146</v>
      </c>
      <c r="DN385">
        <v>145</v>
      </c>
      <c r="DO385">
        <v>-2.1</v>
      </c>
      <c r="DP385">
        <v>101</v>
      </c>
      <c r="DQ385">
        <v>113</v>
      </c>
      <c r="DR385">
        <v>-7</v>
      </c>
      <c r="DS385">
        <v>64</v>
      </c>
      <c r="DT385">
        <v>85</v>
      </c>
      <c r="DU385">
        <v>-10.9</v>
      </c>
      <c r="DV385" s="39">
        <v>-0.9</v>
      </c>
      <c r="DW385" s="39">
        <v>-0.9</v>
      </c>
      <c r="DX385" s="39">
        <v>-0.2</v>
      </c>
      <c r="DY385" s="39">
        <v>-0.30000000000000004</v>
      </c>
      <c r="DZ385" s="39">
        <v>-0.4</v>
      </c>
      <c r="EA385" s="39">
        <v>-1.8</v>
      </c>
    </row>
    <row r="386" spans="1:131" x14ac:dyDescent="0.2">
      <c r="A386" s="12" t="s">
        <v>1891</v>
      </c>
      <c r="B386" s="12" t="s">
        <v>1892</v>
      </c>
      <c r="C386" t="s">
        <v>1890</v>
      </c>
      <c r="D386" t="s">
        <v>223</v>
      </c>
      <c r="E386" s="12" t="s">
        <v>170</v>
      </c>
      <c r="F386">
        <v>72</v>
      </c>
      <c r="G386">
        <v>12</v>
      </c>
      <c r="H386">
        <v>10</v>
      </c>
      <c r="I386" s="31">
        <f t="shared" ref="I386:I449" si="222">G386+H386</f>
        <v>22</v>
      </c>
      <c r="J386">
        <v>6</v>
      </c>
      <c r="K386">
        <v>4</v>
      </c>
      <c r="L386" s="16">
        <f t="shared" ref="L386:L449" si="223">I386/U386*60</f>
        <v>1.395275091168543</v>
      </c>
      <c r="M386" s="15">
        <v>11</v>
      </c>
      <c r="N386" s="15">
        <v>6</v>
      </c>
      <c r="O386" s="15">
        <v>4</v>
      </c>
      <c r="P386">
        <v>107</v>
      </c>
      <c r="Q386">
        <v>40</v>
      </c>
      <c r="R386">
        <v>40</v>
      </c>
      <c r="S386" s="13">
        <f t="shared" ref="S386:S449" si="224">IF(P386&gt;0,G386/P386,0)</f>
        <v>0.11214953271028037</v>
      </c>
      <c r="T386" s="13">
        <f t="shared" ref="T386:T449" si="225">IF(SUM(P386:R386)&gt;0,G386/SUM(P386:R386),0)</f>
        <v>6.4171122994652413E-2</v>
      </c>
      <c r="U386" s="2">
        <v>946.05</v>
      </c>
      <c r="V386" s="2">
        <v>13.1333333333</v>
      </c>
      <c r="W386">
        <v>13.08</v>
      </c>
      <c r="X386">
        <v>34.5</v>
      </c>
      <c r="Y386" s="32">
        <f t="shared" ref="Y386:Y449" si="226">W386/(W386+X386)</f>
        <v>0.27490542244640609</v>
      </c>
      <c r="Z386" s="15">
        <f t="shared" ref="Z386:Z449" si="227">IF(BT386&gt;0,J386/BT386,0)</f>
        <v>87.1875</v>
      </c>
      <c r="AA386">
        <v>34</v>
      </c>
      <c r="AB386">
        <v>208</v>
      </c>
      <c r="AC386">
        <v>88</v>
      </c>
      <c r="AD386" s="13">
        <f t="shared" ref="AD386:AD449" si="228">IF(M386&gt;0,G386/CE386,0)</f>
        <v>0.375</v>
      </c>
      <c r="AE386" s="13">
        <f t="shared" ref="AE386:AE449" si="229">IF(CE386&gt;0,(N386+O386)/CE386,0)</f>
        <v>0.3125</v>
      </c>
      <c r="AF386" s="13">
        <f t="shared" ref="AF386:AF449" si="230">AD386+AE386</f>
        <v>0.6875</v>
      </c>
      <c r="AG386">
        <v>14</v>
      </c>
      <c r="AH386">
        <v>15</v>
      </c>
      <c r="AI386" s="17">
        <f t="shared" ref="AI386:AI449" si="231">IF((AG386+AH386)&gt;0,AG386/(AG386+AH386)," ")</f>
        <v>0.48275862068965519</v>
      </c>
      <c r="AJ386">
        <v>126</v>
      </c>
      <c r="AK386">
        <v>141</v>
      </c>
      <c r="AL386" s="32">
        <f t="shared" ref="AL386:AL449" si="232">(AJ386+AK386)/(AJ386+AK386+AM386+AN386+AP386+AQ386)</f>
        <v>0.32521315468940315</v>
      </c>
      <c r="AM386">
        <v>148</v>
      </c>
      <c r="AN386">
        <v>123</v>
      </c>
      <c r="AO386" s="33">
        <f t="shared" ref="AO386:AO449" si="233">(AM386+AN386)/(AJ386+AK386+AM386+AN386+AP386+AQ386)</f>
        <v>0.33008526187576126</v>
      </c>
      <c r="AP386">
        <v>153</v>
      </c>
      <c r="AQ386">
        <v>130</v>
      </c>
      <c r="AR386" s="33">
        <f t="shared" ref="AR386:AR449" si="234">(AP386+AQ386)/(AJ386+AK386+AM386+AN386+AP386+AQ386)</f>
        <v>0.34470158343483559</v>
      </c>
      <c r="AS386" s="33">
        <f t="shared" ref="AS386:AS449" si="235">(AJ386+AK386)/(AJ386+AK386+AM386+AN386)</f>
        <v>0.49628252788104088</v>
      </c>
      <c r="AT386">
        <v>10</v>
      </c>
      <c r="AU386">
        <v>345</v>
      </c>
      <c r="AV386">
        <v>338</v>
      </c>
      <c r="AW386">
        <v>270</v>
      </c>
      <c r="AX386" s="2">
        <v>28.5</v>
      </c>
      <c r="AY386" s="3">
        <v>9</v>
      </c>
      <c r="AZ386" s="2">
        <v>32.9</v>
      </c>
      <c r="BA386" s="2">
        <v>25.5</v>
      </c>
      <c r="BB386" s="21">
        <v>6.5000000000000002E-2</v>
      </c>
      <c r="BC386">
        <v>10</v>
      </c>
      <c r="BD386" s="21">
        <v>-0.17400000000000002</v>
      </c>
      <c r="BE386" s="2">
        <v>29.5</v>
      </c>
      <c r="BF386" s="2">
        <v>33.5</v>
      </c>
      <c r="BG386" s="2">
        <v>25.5</v>
      </c>
      <c r="BH386" s="21">
        <v>0.68700000000000006</v>
      </c>
      <c r="BI386" s="21">
        <v>-0.123</v>
      </c>
      <c r="BJ386" t="s">
        <v>1903</v>
      </c>
      <c r="BK386" s="2">
        <v>38</v>
      </c>
      <c r="BL386" t="s">
        <v>1822</v>
      </c>
      <c r="BM386" s="2">
        <v>34.5</v>
      </c>
      <c r="BN386" t="s">
        <v>222</v>
      </c>
      <c r="BO386" s="2">
        <v>30.4</v>
      </c>
      <c r="BP386" t="s">
        <v>1909</v>
      </c>
      <c r="BQ386" s="2">
        <v>34</v>
      </c>
      <c r="BR386" t="s">
        <v>3694</v>
      </c>
      <c r="BS386" s="2">
        <v>32.700000000000003</v>
      </c>
      <c r="BT386" s="32">
        <f t="shared" ref="BT386:BT449" si="236">IF(CE386&gt;0,CE386/(CE386+CG386),0)</f>
        <v>6.8817204301075269E-2</v>
      </c>
      <c r="BU386" s="34">
        <f t="shared" ref="BU386:BU449" si="237">CH386/(CF386+CH386)</f>
        <v>0.94052863436123346</v>
      </c>
      <c r="BV386" s="35">
        <f t="shared" ref="BV386:BV449" si="238">BU386*1000+BT386*100</f>
        <v>947.41035479134098</v>
      </c>
      <c r="BW386" s="32">
        <f t="shared" ref="BW386:BW449" si="239">BT386-(1-BU386)</f>
        <v>9.3458386623087308E-3</v>
      </c>
      <c r="BX386" s="36">
        <f t="shared" ref="BX386:BX449" si="240">CE386/(V386*F386)*60</f>
        <v>2.0304568527970317</v>
      </c>
      <c r="BY386" s="37">
        <f t="shared" ref="BY386:BY449" si="241">CF386/(V386*F386)*60</f>
        <v>1.7131979695474955</v>
      </c>
      <c r="BZ386" s="37">
        <f t="shared" ref="BZ386:BZ449" si="242">(CE386+CG386)/(V386*F386)*60</f>
        <v>29.505076142206867</v>
      </c>
      <c r="CA386" s="37">
        <f t="shared" ref="CA386:CA449" si="243">(CF386+CH386)/(V386*F386)*60</f>
        <v>28.807106599057885</v>
      </c>
      <c r="CB386" s="37">
        <f t="shared" ref="CB386:CB449" si="244">(CE386+CG386+CI386+CL386)/(V386*F386)*60</f>
        <v>54.505076142270319</v>
      </c>
      <c r="CC386" s="37">
        <f t="shared" ref="CC386:CC449" si="245">(CF386+CH386+CJ386+CK386)/(V386*F386)*60</f>
        <v>53.997461929071065</v>
      </c>
      <c r="CD386" s="38">
        <f t="shared" ref="CD386:CD449" si="246">CB386-CC386</f>
        <v>0.50761421319925404</v>
      </c>
      <c r="CE386" s="3">
        <v>32</v>
      </c>
      <c r="CF386" s="3">
        <v>27</v>
      </c>
      <c r="CG386" s="3">
        <v>433</v>
      </c>
      <c r="CH386" s="3">
        <v>427</v>
      </c>
      <c r="CI386" s="3">
        <v>165</v>
      </c>
      <c r="CJ386" s="3">
        <v>175</v>
      </c>
      <c r="CK386" s="3">
        <v>222</v>
      </c>
      <c r="CL386" s="3">
        <v>229</v>
      </c>
      <c r="CM386" s="20">
        <f t="shared" ref="CM386:CM449" si="247">CD386-(-11.91+BI386-BD386+AS386*24)</f>
        <v>0.45583354405427379</v>
      </c>
      <c r="CN386" s="37">
        <f t="shared" ref="CN386:CN449" si="248">CU386/(X386*F386)*60</f>
        <v>2.560386473429952</v>
      </c>
      <c r="CO386" s="37">
        <f t="shared" ref="CO386:CO449" si="249">CV386/(X386*F386)*60</f>
        <v>2.4154589371980677</v>
      </c>
      <c r="CP386" s="37">
        <f t="shared" ref="CP386:CP449" si="250">(CU386+CW386)/(X386*F386)*60</f>
        <v>28.454106280193237</v>
      </c>
      <c r="CQ386" s="37">
        <f t="shared" ref="CQ386:CQ449" si="251">(CV386+CX386)/(X386*F386)*60</f>
        <v>30.60386473429952</v>
      </c>
      <c r="CR386" s="37">
        <f t="shared" ref="CR386:CR449" si="252">(CU386+CW386+CY386+DB386)/(X386*F386)*60</f>
        <v>52.270531400966185</v>
      </c>
      <c r="CS386" s="37">
        <f t="shared" ref="CS386:CS449" si="253">(CV386+CX386+CZ386+DA386)/(X386*F386)*60</f>
        <v>53.188405797101453</v>
      </c>
      <c r="CT386" s="22">
        <f t="shared" ref="CT386:CT449" si="254">CD386-(CR386-CS386)</f>
        <v>1.425488609334522</v>
      </c>
      <c r="CU386" s="35">
        <v>106</v>
      </c>
      <c r="CV386" s="35">
        <v>100</v>
      </c>
      <c r="CW386" s="35">
        <v>1072</v>
      </c>
      <c r="CX386" s="35">
        <v>1167</v>
      </c>
      <c r="CY386" s="35">
        <v>435</v>
      </c>
      <c r="CZ386" s="35">
        <v>397</v>
      </c>
      <c r="DA386" s="35">
        <v>538</v>
      </c>
      <c r="DB386" s="35">
        <v>551</v>
      </c>
      <c r="DC386">
        <v>16</v>
      </c>
      <c r="DD386">
        <v>26</v>
      </c>
      <c r="DE386" s="35">
        <f t="shared" ref="DE386:DE449" si="255">DD386-DC386</f>
        <v>10</v>
      </c>
      <c r="DF386" s="36">
        <f t="shared" ref="DF386:DF449" si="256">DC386/(V386*F386)*60</f>
        <v>1.0152284263985158</v>
      </c>
      <c r="DG386" s="37">
        <f t="shared" ref="DG386:DG449" si="257">DD386/(V386*F386)*60</f>
        <v>1.6497461928975881</v>
      </c>
      <c r="DH386" s="37">
        <f t="shared" ref="DH386:DH449" si="258">DE386/(V386*F386)*60</f>
        <v>0.63451776649907243</v>
      </c>
      <c r="DI386" s="2">
        <v>561.20000000000005</v>
      </c>
      <c r="DJ386">
        <v>20</v>
      </c>
      <c r="DK386">
        <v>15</v>
      </c>
      <c r="DL386">
        <v>3.1</v>
      </c>
      <c r="DM386">
        <v>508</v>
      </c>
      <c r="DN386">
        <v>516</v>
      </c>
      <c r="DO386">
        <v>-2.8</v>
      </c>
      <c r="DP386">
        <v>375</v>
      </c>
      <c r="DQ386">
        <v>379</v>
      </c>
      <c r="DR386">
        <v>-2.2999999999999998</v>
      </c>
      <c r="DS386">
        <v>275</v>
      </c>
      <c r="DT386">
        <v>275</v>
      </c>
      <c r="DU386">
        <v>-1.8</v>
      </c>
      <c r="DV386" s="39">
        <v>2.7</v>
      </c>
      <c r="DW386" s="39">
        <v>2.7</v>
      </c>
      <c r="DX386" s="39">
        <v>-0.2</v>
      </c>
      <c r="DY386" s="39">
        <v>-0.1</v>
      </c>
      <c r="DZ386" s="39">
        <v>0.8</v>
      </c>
      <c r="EA386" s="39">
        <v>3.2</v>
      </c>
    </row>
    <row r="387" spans="1:131" x14ac:dyDescent="0.2">
      <c r="A387" s="12" t="s">
        <v>287</v>
      </c>
      <c r="B387" s="12" t="s">
        <v>1896</v>
      </c>
      <c r="C387" t="s">
        <v>1895</v>
      </c>
      <c r="D387" t="s">
        <v>177</v>
      </c>
      <c r="E387" s="12" t="s">
        <v>229</v>
      </c>
      <c r="F387">
        <v>17</v>
      </c>
      <c r="G387">
        <v>3</v>
      </c>
      <c r="H387">
        <v>2</v>
      </c>
      <c r="I387" s="31">
        <f t="shared" si="222"/>
        <v>5</v>
      </c>
      <c r="J387">
        <v>2</v>
      </c>
      <c r="K387">
        <v>0</v>
      </c>
      <c r="L387" s="16">
        <f t="shared" si="223"/>
        <v>1.2765957446808511</v>
      </c>
      <c r="M387" s="15">
        <v>3</v>
      </c>
      <c r="N387" s="15">
        <v>2</v>
      </c>
      <c r="O387" s="15">
        <v>0</v>
      </c>
      <c r="P387">
        <v>24</v>
      </c>
      <c r="Q387">
        <v>17</v>
      </c>
      <c r="R387">
        <v>11</v>
      </c>
      <c r="S387" s="13">
        <f t="shared" si="224"/>
        <v>0.125</v>
      </c>
      <c r="T387" s="13">
        <f t="shared" si="225"/>
        <v>5.7692307692307696E-2</v>
      </c>
      <c r="U387" s="2">
        <v>235</v>
      </c>
      <c r="V387" s="2">
        <v>13.8166666667</v>
      </c>
      <c r="W387">
        <v>13.29</v>
      </c>
      <c r="X387">
        <v>34.68</v>
      </c>
      <c r="Y387" s="32">
        <f t="shared" si="226"/>
        <v>0.27704815509693559</v>
      </c>
      <c r="Z387" s="15">
        <f t="shared" si="227"/>
        <v>26</v>
      </c>
      <c r="AA387">
        <v>5</v>
      </c>
      <c r="AB387">
        <v>7</v>
      </c>
      <c r="AC387">
        <v>4</v>
      </c>
      <c r="AD387" s="13">
        <f t="shared" si="228"/>
        <v>0.33333333333333331</v>
      </c>
      <c r="AE387" s="13">
        <f t="shared" si="229"/>
        <v>0.22222222222222221</v>
      </c>
      <c r="AF387" s="13">
        <f t="shared" si="230"/>
        <v>0.55555555555555558</v>
      </c>
      <c r="AG387">
        <v>0</v>
      </c>
      <c r="AH387">
        <v>1</v>
      </c>
      <c r="AI387" s="17">
        <f t="shared" si="231"/>
        <v>0</v>
      </c>
      <c r="AJ387">
        <v>56</v>
      </c>
      <c r="AK387">
        <v>37</v>
      </c>
      <c r="AL387" s="32">
        <f t="shared" si="232"/>
        <v>0.43661971830985913</v>
      </c>
      <c r="AM387">
        <v>29</v>
      </c>
      <c r="AN387">
        <v>18</v>
      </c>
      <c r="AO387" s="33">
        <f t="shared" si="233"/>
        <v>0.22065727699530516</v>
      </c>
      <c r="AP387">
        <v>40</v>
      </c>
      <c r="AQ387">
        <v>33</v>
      </c>
      <c r="AR387" s="33">
        <f t="shared" si="234"/>
        <v>0.34272300469483569</v>
      </c>
      <c r="AS387" s="33">
        <f t="shared" si="235"/>
        <v>0.66428571428571426</v>
      </c>
      <c r="AU387">
        <v>102</v>
      </c>
      <c r="AV387">
        <v>70</v>
      </c>
      <c r="AW387">
        <v>66</v>
      </c>
      <c r="AX387" s="2">
        <v>29</v>
      </c>
      <c r="AZ387" s="2">
        <v>33.5</v>
      </c>
      <c r="BA387" s="2">
        <v>25.9</v>
      </c>
      <c r="BB387" s="21">
        <v>0.95700000000000007</v>
      </c>
      <c r="BD387" s="21">
        <v>-2.194</v>
      </c>
      <c r="BE387" s="2">
        <v>31.8</v>
      </c>
      <c r="BF387" s="2">
        <v>33.700000000000003</v>
      </c>
      <c r="BG387" s="2">
        <v>30</v>
      </c>
      <c r="BH387" s="21">
        <v>3.601</v>
      </c>
      <c r="BI387" s="21">
        <v>5.673</v>
      </c>
      <c r="BJ387" t="s">
        <v>3123</v>
      </c>
      <c r="BK387" s="2">
        <v>58.9</v>
      </c>
      <c r="BL387" t="s">
        <v>719</v>
      </c>
      <c r="BM387" s="2">
        <v>44.1</v>
      </c>
      <c r="BN387" t="s">
        <v>3123</v>
      </c>
      <c r="BO387" s="2">
        <v>21.2</v>
      </c>
      <c r="BP387" t="s">
        <v>448</v>
      </c>
      <c r="BQ387" s="2">
        <v>42.5</v>
      </c>
      <c r="BR387" t="s">
        <v>1179</v>
      </c>
      <c r="BS387" s="2">
        <v>40.4</v>
      </c>
      <c r="BT387" s="32">
        <f t="shared" si="236"/>
        <v>7.6923076923076927E-2</v>
      </c>
      <c r="BU387" s="34">
        <f t="shared" si="237"/>
        <v>0.90721649484536082</v>
      </c>
      <c r="BV387" s="35">
        <f t="shared" si="238"/>
        <v>914.90880253766852</v>
      </c>
      <c r="BW387" s="32">
        <f t="shared" si="239"/>
        <v>-1.5860428231562251E-2</v>
      </c>
      <c r="BX387" s="36">
        <f t="shared" si="240"/>
        <v>2.2990136947365238</v>
      </c>
      <c r="BY387" s="37">
        <f t="shared" si="241"/>
        <v>2.2990136947365238</v>
      </c>
      <c r="BZ387" s="37">
        <f t="shared" si="242"/>
        <v>29.887178031574813</v>
      </c>
      <c r="CA387" s="37">
        <f t="shared" si="243"/>
        <v>24.77825870993809</v>
      </c>
      <c r="CB387" s="37">
        <f t="shared" si="244"/>
        <v>66.160505215195514</v>
      </c>
      <c r="CC387" s="37">
        <f t="shared" si="245"/>
        <v>47.00205775905782</v>
      </c>
      <c r="CD387" s="38">
        <f t="shared" si="246"/>
        <v>19.158447456137694</v>
      </c>
      <c r="CE387" s="3">
        <v>9</v>
      </c>
      <c r="CF387" s="3">
        <v>9</v>
      </c>
      <c r="CG387" s="3">
        <v>108</v>
      </c>
      <c r="CH387" s="3">
        <v>88</v>
      </c>
      <c r="CI387" s="3">
        <v>63</v>
      </c>
      <c r="CJ387" s="3">
        <v>35</v>
      </c>
      <c r="CK387" s="3">
        <v>52</v>
      </c>
      <c r="CL387" s="3">
        <v>79</v>
      </c>
      <c r="CM387" s="20">
        <f t="shared" si="247"/>
        <v>7.2585903132805498</v>
      </c>
      <c r="CN387" s="37">
        <f t="shared" si="248"/>
        <v>2.3407286790148589</v>
      </c>
      <c r="CO387" s="37">
        <f t="shared" si="249"/>
        <v>2.3407286790148589</v>
      </c>
      <c r="CP387" s="37">
        <f t="shared" si="250"/>
        <v>29.208223081620194</v>
      </c>
      <c r="CQ387" s="37">
        <f t="shared" si="251"/>
        <v>26.663952778343173</v>
      </c>
      <c r="CR387" s="37">
        <f t="shared" si="252"/>
        <v>60.350091593730923</v>
      </c>
      <c r="CS387" s="37">
        <f t="shared" si="253"/>
        <v>53.226134744555267</v>
      </c>
      <c r="CT387" s="22">
        <f t="shared" si="254"/>
        <v>12.034490606962038</v>
      </c>
      <c r="CU387" s="35">
        <v>23</v>
      </c>
      <c r="CV387" s="35">
        <v>23</v>
      </c>
      <c r="CW387" s="35">
        <v>264</v>
      </c>
      <c r="CX387" s="35">
        <v>239</v>
      </c>
      <c r="CY387" s="35">
        <v>135</v>
      </c>
      <c r="CZ387" s="35">
        <v>110</v>
      </c>
      <c r="DA387" s="35">
        <v>151</v>
      </c>
      <c r="DB387" s="35">
        <v>171</v>
      </c>
      <c r="DC387">
        <v>5</v>
      </c>
      <c r="DD387">
        <v>1</v>
      </c>
      <c r="DE387" s="35">
        <f t="shared" si="255"/>
        <v>-4</v>
      </c>
      <c r="DF387" s="36">
        <f t="shared" si="256"/>
        <v>1.27722983040918</v>
      </c>
      <c r="DG387" s="37">
        <f t="shared" si="257"/>
        <v>0.25544596608183601</v>
      </c>
      <c r="DH387" s="37">
        <f t="shared" si="258"/>
        <v>-1.021783864327344</v>
      </c>
      <c r="DI387" s="2">
        <v>138.19999999999999</v>
      </c>
      <c r="DJ387">
        <v>5</v>
      </c>
      <c r="DK387">
        <v>6</v>
      </c>
      <c r="DL387">
        <v>1</v>
      </c>
      <c r="DM387">
        <v>154</v>
      </c>
      <c r="DN387">
        <v>110</v>
      </c>
      <c r="DO387">
        <v>7</v>
      </c>
      <c r="DP387">
        <v>102</v>
      </c>
      <c r="DQ387">
        <v>84</v>
      </c>
      <c r="DR387">
        <v>3</v>
      </c>
      <c r="DS387">
        <v>60</v>
      </c>
      <c r="DT387">
        <v>66</v>
      </c>
      <c r="DU387">
        <v>-2.8</v>
      </c>
      <c r="DV387" s="39">
        <v>0.4</v>
      </c>
      <c r="DW387" s="39">
        <v>0.4</v>
      </c>
      <c r="DX387" s="39">
        <v>-1.2</v>
      </c>
      <c r="DY387" s="39">
        <v>-0.2</v>
      </c>
      <c r="DZ387" s="39">
        <v>-0.30000000000000004</v>
      </c>
      <c r="EA387" s="39">
        <v>-1.1000000000000001</v>
      </c>
    </row>
    <row r="388" spans="1:131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2</v>
      </c>
      <c r="H388">
        <v>2</v>
      </c>
      <c r="I388" s="31">
        <f t="shared" si="222"/>
        <v>4</v>
      </c>
      <c r="J388">
        <v>1</v>
      </c>
      <c r="K388">
        <v>1</v>
      </c>
      <c r="L388" s="16">
        <f t="shared" si="223"/>
        <v>0.65264684554030572</v>
      </c>
      <c r="M388" s="15">
        <v>2</v>
      </c>
      <c r="N388" s="15">
        <v>1</v>
      </c>
      <c r="O388" s="15">
        <v>1</v>
      </c>
      <c r="P388">
        <v>37</v>
      </c>
      <c r="Q388">
        <v>13</v>
      </c>
      <c r="R388">
        <v>17</v>
      </c>
      <c r="S388" s="13">
        <f t="shared" si="224"/>
        <v>5.4054054054054057E-2</v>
      </c>
      <c r="T388" s="13">
        <f t="shared" si="225"/>
        <v>2.9850746268656716E-2</v>
      </c>
      <c r="U388" s="2">
        <v>367.73333333329998</v>
      </c>
      <c r="V388" s="2">
        <v>8.75</v>
      </c>
      <c r="W388">
        <v>8.76</v>
      </c>
      <c r="X388">
        <v>38.159999999999997</v>
      </c>
      <c r="Y388" s="32">
        <f t="shared" si="226"/>
        <v>0.18670076726342713</v>
      </c>
      <c r="Z388" s="15">
        <f t="shared" si="227"/>
        <v>22.833333333333332</v>
      </c>
      <c r="AA388">
        <v>18</v>
      </c>
      <c r="AB388">
        <v>63</v>
      </c>
      <c r="AC388">
        <v>49</v>
      </c>
      <c r="AD388" s="13">
        <f t="shared" si="228"/>
        <v>0.33333333333333331</v>
      </c>
      <c r="AE388" s="13">
        <f t="shared" si="229"/>
        <v>0.33333333333333331</v>
      </c>
      <c r="AF388" s="13">
        <f t="shared" si="230"/>
        <v>0.66666666666666663</v>
      </c>
      <c r="AG388">
        <v>0</v>
      </c>
      <c r="AH388">
        <v>5</v>
      </c>
      <c r="AI388" s="17">
        <f t="shared" si="231"/>
        <v>0</v>
      </c>
      <c r="AJ388">
        <v>35</v>
      </c>
      <c r="AK388">
        <v>29</v>
      </c>
      <c r="AL388" s="32">
        <f t="shared" si="232"/>
        <v>0.19937694704049844</v>
      </c>
      <c r="AM388">
        <v>79</v>
      </c>
      <c r="AN388">
        <v>56</v>
      </c>
      <c r="AO388" s="33">
        <f t="shared" si="233"/>
        <v>0.42056074766355139</v>
      </c>
      <c r="AP388">
        <v>64</v>
      </c>
      <c r="AQ388">
        <v>58</v>
      </c>
      <c r="AR388" s="33">
        <f t="shared" si="234"/>
        <v>0.38006230529595014</v>
      </c>
      <c r="AS388" s="33">
        <f t="shared" si="235"/>
        <v>0.32160804020100503</v>
      </c>
      <c r="AT388">
        <v>3</v>
      </c>
      <c r="AU388">
        <v>121</v>
      </c>
      <c r="AV388">
        <v>148</v>
      </c>
      <c r="AW388">
        <v>120</v>
      </c>
      <c r="AX388" s="2">
        <v>27.6</v>
      </c>
      <c r="AY388" s="3">
        <v>10</v>
      </c>
      <c r="AZ388" s="2">
        <v>32.200000000000003</v>
      </c>
      <c r="BA388" s="2">
        <v>24.5</v>
      </c>
      <c r="BB388" s="21">
        <v>-0.44400000000000001</v>
      </c>
      <c r="BC388">
        <v>11</v>
      </c>
      <c r="BD388" s="21">
        <v>0.26600000000000001</v>
      </c>
      <c r="BE388" s="2">
        <v>27.2</v>
      </c>
      <c r="BF388" s="2">
        <v>31.7</v>
      </c>
      <c r="BG388" s="2">
        <v>22.8</v>
      </c>
      <c r="BH388" s="21">
        <v>-1.97</v>
      </c>
      <c r="BI388" s="21">
        <v>-13.148</v>
      </c>
      <c r="BJ388" t="s">
        <v>1545</v>
      </c>
      <c r="BK388" s="2">
        <v>34.200000000000003</v>
      </c>
      <c r="BL388" t="s">
        <v>1448</v>
      </c>
      <c r="BM388" s="2">
        <v>26</v>
      </c>
      <c r="BN388" t="s">
        <v>235</v>
      </c>
      <c r="BO388" s="2">
        <v>17.3</v>
      </c>
      <c r="BP388" t="s">
        <v>1301</v>
      </c>
      <c r="BQ388" s="2">
        <v>35.6</v>
      </c>
      <c r="BR388" t="s">
        <v>3105</v>
      </c>
      <c r="BS388" s="2">
        <v>31.7</v>
      </c>
      <c r="BT388" s="32">
        <f t="shared" si="236"/>
        <v>4.3795620437956206E-2</v>
      </c>
      <c r="BU388" s="34">
        <f t="shared" si="237"/>
        <v>0.87912087912087911</v>
      </c>
      <c r="BV388" s="35">
        <f t="shared" si="238"/>
        <v>883.50044116467473</v>
      </c>
      <c r="BW388" s="32">
        <f t="shared" si="239"/>
        <v>-7.7083500441164687E-2</v>
      </c>
      <c r="BX388" s="36">
        <f t="shared" si="240"/>
        <v>0.97959183673469397</v>
      </c>
      <c r="BY388" s="37">
        <f t="shared" si="241"/>
        <v>3.5918367346938775</v>
      </c>
      <c r="BZ388" s="37">
        <f t="shared" si="242"/>
        <v>22.367346938775508</v>
      </c>
      <c r="CA388" s="37">
        <f t="shared" si="243"/>
        <v>29.714285714285715</v>
      </c>
      <c r="CB388" s="37">
        <f t="shared" si="244"/>
        <v>47.020408163265301</v>
      </c>
      <c r="CC388" s="37">
        <f t="shared" si="245"/>
        <v>60.244897959183675</v>
      </c>
      <c r="CD388" s="38">
        <f t="shared" si="246"/>
        <v>-13.224489795918373</v>
      </c>
      <c r="CE388" s="3">
        <v>6</v>
      </c>
      <c r="CF388" s="3">
        <v>22</v>
      </c>
      <c r="CG388" s="3">
        <v>131</v>
      </c>
      <c r="CH388" s="3">
        <v>160</v>
      </c>
      <c r="CI388" s="3">
        <v>56</v>
      </c>
      <c r="CJ388" s="3">
        <v>86</v>
      </c>
      <c r="CK388" s="3">
        <v>101</v>
      </c>
      <c r="CL388" s="3">
        <v>95</v>
      </c>
      <c r="CM388" s="20">
        <f t="shared" si="247"/>
        <v>4.3809172392575064</v>
      </c>
      <c r="CN388" s="37">
        <f t="shared" si="248"/>
        <v>2.5456723569931121</v>
      </c>
      <c r="CO388" s="37">
        <f t="shared" si="249"/>
        <v>2.5831087151841872</v>
      </c>
      <c r="CP388" s="37">
        <f t="shared" si="250"/>
        <v>27.141359688529501</v>
      </c>
      <c r="CQ388" s="37">
        <f t="shared" si="251"/>
        <v>33.093740640910454</v>
      </c>
      <c r="CR388" s="37">
        <f t="shared" si="252"/>
        <v>49.640610961365688</v>
      </c>
      <c r="CS388" s="37">
        <f t="shared" si="253"/>
        <v>62.705899970050922</v>
      </c>
      <c r="CT388" s="22">
        <f t="shared" si="254"/>
        <v>-0.15920078723313935</v>
      </c>
      <c r="CU388" s="35">
        <v>68</v>
      </c>
      <c r="CV388" s="35">
        <v>69</v>
      </c>
      <c r="CW388" s="35">
        <v>657</v>
      </c>
      <c r="CX388" s="35">
        <v>815</v>
      </c>
      <c r="CY388" s="35">
        <v>278</v>
      </c>
      <c r="CZ388" s="35">
        <v>361</v>
      </c>
      <c r="DA388" s="35">
        <v>430</v>
      </c>
      <c r="DB388" s="35">
        <v>323</v>
      </c>
      <c r="DC388">
        <v>7</v>
      </c>
      <c r="DD388">
        <v>8</v>
      </c>
      <c r="DE388" s="35">
        <f t="shared" si="255"/>
        <v>1</v>
      </c>
      <c r="DF388" s="36">
        <f t="shared" si="256"/>
        <v>1.142857142857143</v>
      </c>
      <c r="DG388" s="37">
        <f t="shared" si="257"/>
        <v>1.3061224489795917</v>
      </c>
      <c r="DH388" s="37">
        <f t="shared" si="258"/>
        <v>0.16326530612244897</v>
      </c>
      <c r="DI388" s="2">
        <v>224.4</v>
      </c>
      <c r="DJ388">
        <v>5</v>
      </c>
      <c r="DK388">
        <v>12</v>
      </c>
      <c r="DL388">
        <v>-15.9</v>
      </c>
      <c r="DM388">
        <v>184</v>
      </c>
      <c r="DN388">
        <v>236</v>
      </c>
      <c r="DO388">
        <v>0.8</v>
      </c>
      <c r="DP388">
        <v>125</v>
      </c>
      <c r="DQ388">
        <v>171</v>
      </c>
      <c r="DR388">
        <v>-1.5</v>
      </c>
      <c r="DS388">
        <v>87</v>
      </c>
      <c r="DT388">
        <v>115</v>
      </c>
      <c r="DU388">
        <v>0.2</v>
      </c>
      <c r="DV388" s="39">
        <v>-4.5</v>
      </c>
      <c r="DW388" s="39">
        <v>-4.5</v>
      </c>
      <c r="DX388" s="39">
        <v>0.7</v>
      </c>
      <c r="DY388" s="39">
        <v>-0.30000000000000004</v>
      </c>
      <c r="DZ388" s="39">
        <v>2.2999999999999998</v>
      </c>
      <c r="EA388" s="39">
        <v>-1.8</v>
      </c>
    </row>
    <row r="389" spans="1:131" x14ac:dyDescent="0.2">
      <c r="A389" s="12" t="s">
        <v>743</v>
      </c>
      <c r="B389" s="12" t="s">
        <v>1903</v>
      </c>
      <c r="C389" t="s">
        <v>1902</v>
      </c>
      <c r="D389" t="s">
        <v>223</v>
      </c>
      <c r="E389" s="12" t="s">
        <v>170</v>
      </c>
      <c r="F389">
        <v>82</v>
      </c>
      <c r="G389">
        <v>26</v>
      </c>
      <c r="H389">
        <v>17</v>
      </c>
      <c r="I389" s="31">
        <f t="shared" si="222"/>
        <v>43</v>
      </c>
      <c r="J389">
        <v>10</v>
      </c>
      <c r="K389">
        <v>5</v>
      </c>
      <c r="L389" s="16">
        <f t="shared" si="223"/>
        <v>2.2028061587500982</v>
      </c>
      <c r="M389" s="15">
        <v>25</v>
      </c>
      <c r="N389" s="15">
        <v>11</v>
      </c>
      <c r="O389" s="15">
        <v>6</v>
      </c>
      <c r="P389">
        <v>173</v>
      </c>
      <c r="Q389">
        <v>57</v>
      </c>
      <c r="R389">
        <v>51</v>
      </c>
      <c r="S389" s="13">
        <f t="shared" si="224"/>
        <v>0.15028901734104047</v>
      </c>
      <c r="T389" s="13">
        <f t="shared" si="225"/>
        <v>9.2526690391459068E-2</v>
      </c>
      <c r="U389" s="2">
        <v>1171.2333333332999</v>
      </c>
      <c r="V389" s="2">
        <v>14.2833333333</v>
      </c>
      <c r="W389">
        <v>13.86</v>
      </c>
      <c r="X389">
        <v>33.799999999999997</v>
      </c>
      <c r="Y389" s="32">
        <f t="shared" si="226"/>
        <v>0.29080990348300462</v>
      </c>
      <c r="Z389" s="15">
        <f t="shared" si="227"/>
        <v>114.80769230769231</v>
      </c>
      <c r="AA389">
        <v>33</v>
      </c>
      <c r="AB389">
        <v>104</v>
      </c>
      <c r="AC389">
        <v>61</v>
      </c>
      <c r="AD389" s="13">
        <f t="shared" si="228"/>
        <v>0.5</v>
      </c>
      <c r="AE389" s="13">
        <f t="shared" si="229"/>
        <v>0.32692307692307693</v>
      </c>
      <c r="AF389" s="13">
        <f t="shared" si="230"/>
        <v>0.82692307692307687</v>
      </c>
      <c r="AG389">
        <v>538</v>
      </c>
      <c r="AH389">
        <v>488</v>
      </c>
      <c r="AI389" s="17">
        <f t="shared" si="231"/>
        <v>0.52436647173489281</v>
      </c>
      <c r="AJ389">
        <v>149</v>
      </c>
      <c r="AK389">
        <v>153</v>
      </c>
      <c r="AL389" s="32">
        <f t="shared" si="232"/>
        <v>0.28625592417061613</v>
      </c>
      <c r="AM389">
        <v>204</v>
      </c>
      <c r="AN389">
        <v>163</v>
      </c>
      <c r="AO389" s="33">
        <f t="shared" si="233"/>
        <v>0.34786729857819904</v>
      </c>
      <c r="AP389">
        <v>199</v>
      </c>
      <c r="AQ389">
        <v>187</v>
      </c>
      <c r="AR389" s="33">
        <f t="shared" si="234"/>
        <v>0.36587677725118484</v>
      </c>
      <c r="AS389" s="33">
        <f t="shared" si="235"/>
        <v>0.45142002989536623</v>
      </c>
      <c r="AT389">
        <v>2</v>
      </c>
      <c r="AU389">
        <v>412</v>
      </c>
      <c r="AV389">
        <v>388</v>
      </c>
      <c r="AW389">
        <v>357</v>
      </c>
      <c r="AX389" s="2">
        <v>29.3</v>
      </c>
      <c r="AY389" s="3">
        <v>1</v>
      </c>
      <c r="AZ389" s="2">
        <v>33.5</v>
      </c>
      <c r="BA389" s="2">
        <v>26.5</v>
      </c>
      <c r="BB389" s="21">
        <v>0.96799999999999997</v>
      </c>
      <c r="BC389">
        <v>3</v>
      </c>
      <c r="BD389" s="21">
        <v>0.61699999999999999</v>
      </c>
      <c r="BE389" s="2">
        <v>29.6</v>
      </c>
      <c r="BF389" s="2">
        <v>34</v>
      </c>
      <c r="BG389" s="2">
        <v>25.1</v>
      </c>
      <c r="BH389" s="21">
        <v>8.0000000000000002E-3</v>
      </c>
      <c r="BI389" s="21">
        <v>-0.57699999999999996</v>
      </c>
      <c r="BJ389" t="s">
        <v>3514</v>
      </c>
      <c r="BK389" s="2">
        <v>52.8</v>
      </c>
      <c r="BL389" t="s">
        <v>1343</v>
      </c>
      <c r="BM389" s="2">
        <v>52.2</v>
      </c>
      <c r="BN389" t="s">
        <v>1892</v>
      </c>
      <c r="BO389" s="2">
        <v>31.4</v>
      </c>
      <c r="BP389" t="s">
        <v>1909</v>
      </c>
      <c r="BQ389" s="2">
        <v>39.4</v>
      </c>
      <c r="BR389" t="s">
        <v>3694</v>
      </c>
      <c r="BS389" s="2">
        <v>33.5</v>
      </c>
      <c r="BT389" s="32">
        <f t="shared" si="236"/>
        <v>8.7102177554438859E-2</v>
      </c>
      <c r="BU389" s="34">
        <f t="shared" si="237"/>
        <v>0.92456140350877192</v>
      </c>
      <c r="BV389" s="35">
        <f t="shared" si="238"/>
        <v>933.27162126421581</v>
      </c>
      <c r="BW389" s="32">
        <f t="shared" si="239"/>
        <v>1.1663581063210776E-2</v>
      </c>
      <c r="BX389" s="36">
        <f t="shared" si="240"/>
        <v>2.6638586105876549</v>
      </c>
      <c r="BY389" s="37">
        <f t="shared" si="241"/>
        <v>2.2028061587551764</v>
      </c>
      <c r="BZ389" s="37">
        <f t="shared" si="242"/>
        <v>30.583145971554419</v>
      </c>
      <c r="CA389" s="37">
        <f t="shared" si="243"/>
        <v>29.199988616056988</v>
      </c>
      <c r="CB389" s="37">
        <f t="shared" si="244"/>
        <v>55.070153968879403</v>
      </c>
      <c r="CC389" s="37">
        <f t="shared" si="245"/>
        <v>53.533312462771143</v>
      </c>
      <c r="CD389" s="38">
        <f t="shared" si="246"/>
        <v>1.5368415061082601</v>
      </c>
      <c r="CE389" s="3">
        <v>52</v>
      </c>
      <c r="CF389" s="3">
        <v>43</v>
      </c>
      <c r="CG389" s="3">
        <v>545</v>
      </c>
      <c r="CH389" s="3">
        <v>527</v>
      </c>
      <c r="CI389" s="3">
        <v>213</v>
      </c>
      <c r="CJ389" s="3">
        <v>211</v>
      </c>
      <c r="CK389" s="3">
        <v>264</v>
      </c>
      <c r="CL389" s="3">
        <v>265</v>
      </c>
      <c r="CM389" s="20">
        <f t="shared" si="247"/>
        <v>3.8067607886194708</v>
      </c>
      <c r="CN389" s="37">
        <f t="shared" si="248"/>
        <v>2.2947034204069854</v>
      </c>
      <c r="CO389" s="37">
        <f t="shared" si="249"/>
        <v>2.2947034204069854</v>
      </c>
      <c r="CP389" s="37">
        <f t="shared" si="250"/>
        <v>27.904459517967961</v>
      </c>
      <c r="CQ389" s="37">
        <f t="shared" si="251"/>
        <v>30.199162938374943</v>
      </c>
      <c r="CR389" s="37">
        <f t="shared" si="252"/>
        <v>51.609178813681623</v>
      </c>
      <c r="CS389" s="37">
        <f t="shared" si="253"/>
        <v>53.102900851493722</v>
      </c>
      <c r="CT389" s="22">
        <f t="shared" si="254"/>
        <v>3.0305635439203584</v>
      </c>
      <c r="CU389" s="35">
        <v>106</v>
      </c>
      <c r="CV389" s="35">
        <v>106</v>
      </c>
      <c r="CW389" s="35">
        <v>1183</v>
      </c>
      <c r="CX389" s="35">
        <v>1289</v>
      </c>
      <c r="CY389" s="35">
        <v>467</v>
      </c>
      <c r="CZ389" s="35">
        <v>439</v>
      </c>
      <c r="DA389" s="35">
        <v>619</v>
      </c>
      <c r="DB389" s="35">
        <v>628</v>
      </c>
      <c r="DC389">
        <v>15</v>
      </c>
      <c r="DD389">
        <v>8</v>
      </c>
      <c r="DE389" s="35">
        <f t="shared" si="255"/>
        <v>-7</v>
      </c>
      <c r="DF389" s="36">
        <f t="shared" si="256"/>
        <v>0.76842075305413116</v>
      </c>
      <c r="DG389" s="37">
        <f t="shared" si="257"/>
        <v>0.40982440162886996</v>
      </c>
      <c r="DH389" s="37">
        <f t="shared" si="258"/>
        <v>-0.35859635142526125</v>
      </c>
      <c r="DI389" s="2">
        <v>679.4</v>
      </c>
      <c r="DJ389">
        <v>27</v>
      </c>
      <c r="DK389">
        <v>27</v>
      </c>
      <c r="DL389">
        <v>-4.7</v>
      </c>
      <c r="DM389">
        <v>652</v>
      </c>
      <c r="DN389">
        <v>584</v>
      </c>
      <c r="DO389">
        <v>2.7</v>
      </c>
      <c r="DP389">
        <v>499</v>
      </c>
      <c r="DQ389">
        <v>433</v>
      </c>
      <c r="DR389">
        <v>3.9</v>
      </c>
      <c r="DS389">
        <v>364</v>
      </c>
      <c r="DT389">
        <v>323</v>
      </c>
      <c r="DU389">
        <v>3.4</v>
      </c>
      <c r="DV389" s="39">
        <v>2.2000000000000002</v>
      </c>
      <c r="DW389" s="39">
        <v>2.2000000000000002</v>
      </c>
      <c r="DX389" s="39">
        <v>0.30000000000000004</v>
      </c>
      <c r="DY389" s="39">
        <v>1.3</v>
      </c>
      <c r="DZ389" s="39">
        <v>0.7</v>
      </c>
      <c r="EA389" s="39">
        <v>4.4000000000000004</v>
      </c>
    </row>
    <row r="390" spans="1:131" x14ac:dyDescent="0.2">
      <c r="A390" s="12" t="s">
        <v>1342</v>
      </c>
      <c r="B390" s="12" t="s">
        <v>1906</v>
      </c>
      <c r="C390" t="s">
        <v>1905</v>
      </c>
      <c r="D390" t="s">
        <v>210</v>
      </c>
      <c r="E390" s="12" t="s">
        <v>170</v>
      </c>
      <c r="F390">
        <v>80</v>
      </c>
      <c r="G390">
        <v>2</v>
      </c>
      <c r="H390">
        <v>21</v>
      </c>
      <c r="I390" s="31">
        <f t="shared" si="222"/>
        <v>23</v>
      </c>
      <c r="J390">
        <v>18</v>
      </c>
      <c r="K390">
        <v>3</v>
      </c>
      <c r="L390" s="16">
        <f t="shared" si="223"/>
        <v>1.2147887323943662</v>
      </c>
      <c r="M390" s="15">
        <v>2</v>
      </c>
      <c r="N390" s="15">
        <v>16</v>
      </c>
      <c r="O390" s="15">
        <v>3</v>
      </c>
      <c r="P390">
        <v>80</v>
      </c>
      <c r="Q390">
        <v>26</v>
      </c>
      <c r="R390">
        <v>29</v>
      </c>
      <c r="S390" s="13">
        <f t="shared" si="224"/>
        <v>2.5000000000000001E-2</v>
      </c>
      <c r="T390" s="13">
        <f t="shared" si="225"/>
        <v>1.4814814814814815E-2</v>
      </c>
      <c r="U390" s="2">
        <v>1136</v>
      </c>
      <c r="V390" s="2">
        <v>14.2</v>
      </c>
      <c r="W390">
        <v>13.48</v>
      </c>
      <c r="X390">
        <v>34.409999999999997</v>
      </c>
      <c r="Y390" s="32">
        <f t="shared" si="226"/>
        <v>0.28147838797243685</v>
      </c>
      <c r="Z390" s="15">
        <f t="shared" si="227"/>
        <v>238.5</v>
      </c>
      <c r="AA390">
        <v>25</v>
      </c>
      <c r="AB390">
        <v>45</v>
      </c>
      <c r="AC390">
        <v>100</v>
      </c>
      <c r="AD390" s="13">
        <f t="shared" si="228"/>
        <v>0.05</v>
      </c>
      <c r="AE390" s="13">
        <f t="shared" si="229"/>
        <v>0.47499999999999998</v>
      </c>
      <c r="AF390" s="13">
        <f t="shared" si="230"/>
        <v>0.52500000000000002</v>
      </c>
      <c r="AG390">
        <v>87</v>
      </c>
      <c r="AH390">
        <v>162</v>
      </c>
      <c r="AI390" s="17">
        <f t="shared" si="231"/>
        <v>0.3493975903614458</v>
      </c>
      <c r="AJ390">
        <v>166</v>
      </c>
      <c r="AK390">
        <v>189</v>
      </c>
      <c r="AL390" s="32">
        <f t="shared" si="232"/>
        <v>0.34872298624754422</v>
      </c>
      <c r="AM390">
        <v>160</v>
      </c>
      <c r="AN390">
        <v>161</v>
      </c>
      <c r="AO390" s="33">
        <f t="shared" si="233"/>
        <v>0.31532416502946953</v>
      </c>
      <c r="AP390">
        <v>138</v>
      </c>
      <c r="AQ390">
        <v>204</v>
      </c>
      <c r="AR390" s="33">
        <f t="shared" si="234"/>
        <v>0.33595284872298625</v>
      </c>
      <c r="AS390" s="33">
        <f t="shared" si="235"/>
        <v>0.5251479289940828</v>
      </c>
      <c r="AT390">
        <v>8</v>
      </c>
      <c r="AU390">
        <v>423</v>
      </c>
      <c r="AV390">
        <v>353</v>
      </c>
      <c r="AW390">
        <v>328</v>
      </c>
      <c r="AX390" s="2">
        <v>29.3</v>
      </c>
      <c r="AY390" s="3">
        <v>3</v>
      </c>
      <c r="AZ390" s="2">
        <v>34</v>
      </c>
      <c r="BA390" s="2">
        <v>26.2</v>
      </c>
      <c r="BB390" s="21">
        <v>0.79800000000000004</v>
      </c>
      <c r="BC390">
        <v>3</v>
      </c>
      <c r="BD390" s="21">
        <v>0.51200000000000001</v>
      </c>
      <c r="BE390" s="2">
        <v>31.2</v>
      </c>
      <c r="BF390" s="2">
        <v>32.799999999999997</v>
      </c>
      <c r="BG390" s="2">
        <v>29.5</v>
      </c>
      <c r="BH390" s="21">
        <v>1.756</v>
      </c>
      <c r="BI390" s="21">
        <v>-3.742</v>
      </c>
      <c r="BJ390" t="s">
        <v>2717</v>
      </c>
      <c r="BK390" s="2">
        <v>59</v>
      </c>
      <c r="BL390" t="s">
        <v>288</v>
      </c>
      <c r="BM390" s="2">
        <v>57</v>
      </c>
      <c r="BN390" t="s">
        <v>673</v>
      </c>
      <c r="BO390" s="2">
        <v>28.2</v>
      </c>
      <c r="BP390" t="s">
        <v>1591</v>
      </c>
      <c r="BQ390" s="2">
        <v>39.6</v>
      </c>
      <c r="BR390" t="s">
        <v>787</v>
      </c>
      <c r="BS390" s="2">
        <v>35</v>
      </c>
      <c r="BT390" s="32">
        <f t="shared" si="236"/>
        <v>7.5471698113207544E-2</v>
      </c>
      <c r="BU390" s="34">
        <f t="shared" si="237"/>
        <v>0.90655737704918038</v>
      </c>
      <c r="BV390" s="35">
        <f t="shared" si="238"/>
        <v>914.10454686050105</v>
      </c>
      <c r="BW390" s="32">
        <f t="shared" si="239"/>
        <v>-1.7970924837612076E-2</v>
      </c>
      <c r="BX390" s="36">
        <f t="shared" si="240"/>
        <v>2.1126760563380285</v>
      </c>
      <c r="BY390" s="37">
        <f t="shared" si="241"/>
        <v>3.0105633802816905</v>
      </c>
      <c r="BZ390" s="37">
        <f t="shared" si="242"/>
        <v>27.992957746478872</v>
      </c>
      <c r="CA390" s="37">
        <f t="shared" si="243"/>
        <v>32.218309859154928</v>
      </c>
      <c r="CB390" s="37">
        <f t="shared" si="244"/>
        <v>54.08450704225352</v>
      </c>
      <c r="CC390" s="37">
        <f t="shared" si="245"/>
        <v>57.940140845070417</v>
      </c>
      <c r="CD390" s="38">
        <f t="shared" si="246"/>
        <v>-3.8556338028168966</v>
      </c>
      <c r="CE390" s="3">
        <v>40</v>
      </c>
      <c r="CF390" s="3">
        <v>57</v>
      </c>
      <c r="CG390" s="3">
        <v>490</v>
      </c>
      <c r="CH390" s="3">
        <v>553</v>
      </c>
      <c r="CI390" s="3">
        <v>231</v>
      </c>
      <c r="CJ390" s="3">
        <v>218</v>
      </c>
      <c r="CK390" s="3">
        <v>269</v>
      </c>
      <c r="CL390" s="3">
        <v>263</v>
      </c>
      <c r="CM390" s="20">
        <f t="shared" si="247"/>
        <v>-0.29518409867488238</v>
      </c>
      <c r="CN390" s="37">
        <f t="shared" si="248"/>
        <v>2.2013949433304272</v>
      </c>
      <c r="CO390" s="37">
        <f t="shared" si="249"/>
        <v>2.2231909328683526</v>
      </c>
      <c r="CP390" s="37">
        <f t="shared" si="250"/>
        <v>27.201394943330431</v>
      </c>
      <c r="CQ390" s="37">
        <f t="shared" si="251"/>
        <v>31.233653007846559</v>
      </c>
      <c r="CR390" s="37">
        <f t="shared" si="252"/>
        <v>52.310374891020054</v>
      </c>
      <c r="CS390" s="37">
        <f t="shared" si="253"/>
        <v>57.127288578901485</v>
      </c>
      <c r="CT390" s="22">
        <f t="shared" si="254"/>
        <v>0.96127988506453477</v>
      </c>
      <c r="CU390" s="35">
        <v>101</v>
      </c>
      <c r="CV390" s="35">
        <v>102</v>
      </c>
      <c r="CW390" s="35">
        <v>1147</v>
      </c>
      <c r="CX390" s="35">
        <v>1331</v>
      </c>
      <c r="CY390" s="35">
        <v>496</v>
      </c>
      <c r="CZ390" s="35">
        <v>523</v>
      </c>
      <c r="DA390" s="35">
        <v>665</v>
      </c>
      <c r="DB390" s="35">
        <v>656</v>
      </c>
      <c r="DC390">
        <v>2</v>
      </c>
      <c r="DD390">
        <v>11</v>
      </c>
      <c r="DE390" s="35">
        <f t="shared" si="255"/>
        <v>9</v>
      </c>
      <c r="DF390" s="36">
        <f t="shared" si="256"/>
        <v>0.10563380281690141</v>
      </c>
      <c r="DG390" s="37">
        <f t="shared" si="257"/>
        <v>0.58098591549295775</v>
      </c>
      <c r="DH390" s="37">
        <f t="shared" si="258"/>
        <v>0.47535211267605632</v>
      </c>
      <c r="DI390" s="2">
        <v>665.3</v>
      </c>
      <c r="DJ390">
        <v>21</v>
      </c>
      <c r="DK390">
        <v>34</v>
      </c>
      <c r="DL390">
        <v>-12.2</v>
      </c>
      <c r="DM390">
        <v>595</v>
      </c>
      <c r="DN390">
        <v>629</v>
      </c>
      <c r="DO390">
        <v>1.1000000000000001</v>
      </c>
      <c r="DP390">
        <v>438</v>
      </c>
      <c r="DQ390">
        <v>480</v>
      </c>
      <c r="DR390">
        <v>0.2</v>
      </c>
      <c r="DS390">
        <v>305</v>
      </c>
      <c r="DT390">
        <v>362</v>
      </c>
      <c r="DU390">
        <v>-2</v>
      </c>
      <c r="DV390" s="39">
        <v>-7.2</v>
      </c>
      <c r="DW390" s="39">
        <v>-7.2</v>
      </c>
      <c r="DX390" s="39">
        <v>0.1</v>
      </c>
      <c r="DY390" s="39">
        <v>0.7</v>
      </c>
      <c r="DZ390" s="39">
        <v>3.5</v>
      </c>
      <c r="EA390" s="39">
        <v>-2.9</v>
      </c>
    </row>
    <row r="391" spans="1:131" x14ac:dyDescent="0.2">
      <c r="A391" s="12" t="s">
        <v>891</v>
      </c>
      <c r="B391" s="12" t="s">
        <v>1909</v>
      </c>
      <c r="C391" t="s">
        <v>1908</v>
      </c>
      <c r="D391" t="s">
        <v>330</v>
      </c>
      <c r="E391" s="12" t="s">
        <v>178</v>
      </c>
      <c r="F391">
        <v>80</v>
      </c>
      <c r="G391">
        <v>7</v>
      </c>
      <c r="H391">
        <v>18</v>
      </c>
      <c r="I391" s="31">
        <f t="shared" si="222"/>
        <v>25</v>
      </c>
      <c r="J391">
        <v>7</v>
      </c>
      <c r="K391">
        <v>9</v>
      </c>
      <c r="L391" s="16">
        <f t="shared" si="223"/>
        <v>0.96899224806201545</v>
      </c>
      <c r="M391" s="15">
        <v>6</v>
      </c>
      <c r="N391" s="15">
        <v>7</v>
      </c>
      <c r="O391" s="15">
        <v>10</v>
      </c>
      <c r="P391">
        <v>111</v>
      </c>
      <c r="Q391">
        <v>44</v>
      </c>
      <c r="R391">
        <v>75</v>
      </c>
      <c r="S391" s="13">
        <f t="shared" si="224"/>
        <v>6.3063063063063057E-2</v>
      </c>
      <c r="T391" s="13">
        <f t="shared" si="225"/>
        <v>3.0434782608695653E-2</v>
      </c>
      <c r="U391" s="2">
        <v>1548</v>
      </c>
      <c r="V391" s="2">
        <v>19.350000000000001</v>
      </c>
      <c r="W391">
        <v>18.649999999999999</v>
      </c>
      <c r="X391">
        <v>30.54</v>
      </c>
      <c r="Y391" s="32">
        <f t="shared" si="226"/>
        <v>0.37914210205326282</v>
      </c>
      <c r="Z391" s="15">
        <f t="shared" si="227"/>
        <v>87.222222222222229</v>
      </c>
      <c r="AA391">
        <v>115</v>
      </c>
      <c r="AB391">
        <v>130</v>
      </c>
      <c r="AC391">
        <v>100</v>
      </c>
      <c r="AD391" s="13">
        <f t="shared" si="228"/>
        <v>0.1111111111111111</v>
      </c>
      <c r="AE391" s="13">
        <f t="shared" si="229"/>
        <v>0.26984126984126983</v>
      </c>
      <c r="AF391" s="13">
        <f t="shared" si="230"/>
        <v>0.38095238095238093</v>
      </c>
      <c r="AI391" s="17" t="str">
        <f t="shared" si="231"/>
        <v xml:space="preserve"> </v>
      </c>
      <c r="AJ391">
        <v>185</v>
      </c>
      <c r="AK391">
        <v>240</v>
      </c>
      <c r="AL391" s="32">
        <f t="shared" si="232"/>
        <v>0.2812706816677697</v>
      </c>
      <c r="AM391">
        <v>282</v>
      </c>
      <c r="AN391">
        <v>240</v>
      </c>
      <c r="AO391" s="33">
        <f t="shared" si="233"/>
        <v>0.34546657842488421</v>
      </c>
      <c r="AP391">
        <v>279</v>
      </c>
      <c r="AQ391">
        <v>285</v>
      </c>
      <c r="AR391" s="33">
        <f t="shared" si="234"/>
        <v>0.37326273990734615</v>
      </c>
      <c r="AS391" s="33">
        <f t="shared" si="235"/>
        <v>0.44878563885955647</v>
      </c>
      <c r="AT391">
        <v>2</v>
      </c>
      <c r="AU391">
        <v>536</v>
      </c>
      <c r="AV391">
        <v>548</v>
      </c>
      <c r="AW391">
        <v>439</v>
      </c>
      <c r="AX391" s="2">
        <v>29.5</v>
      </c>
      <c r="AY391" s="3">
        <v>1</v>
      </c>
      <c r="AZ391" s="2">
        <v>33.6</v>
      </c>
      <c r="BA391" s="2">
        <v>26.8</v>
      </c>
      <c r="BB391" s="21">
        <v>1.4790000000000001</v>
      </c>
      <c r="BC391">
        <v>2</v>
      </c>
      <c r="BD391" s="21">
        <v>1.6880000000000002</v>
      </c>
      <c r="BE391" s="2">
        <v>29.2</v>
      </c>
      <c r="BF391" s="2">
        <v>35</v>
      </c>
      <c r="BG391" s="2">
        <v>27.3</v>
      </c>
      <c r="BH391" s="21">
        <v>0.58199999999999996</v>
      </c>
      <c r="BI391" s="21">
        <v>-6.3220000000000001</v>
      </c>
      <c r="BJ391" t="s">
        <v>2166</v>
      </c>
      <c r="BK391" s="2">
        <v>38.6</v>
      </c>
      <c r="BL391" t="s">
        <v>3303</v>
      </c>
      <c r="BM391" s="2">
        <v>34.700000000000003</v>
      </c>
      <c r="BN391" t="s">
        <v>2663</v>
      </c>
      <c r="BO391" s="2">
        <v>32.4</v>
      </c>
      <c r="BP391" t="s">
        <v>1748</v>
      </c>
      <c r="BQ391" s="2">
        <v>78.8</v>
      </c>
      <c r="BR391" t="s">
        <v>1627</v>
      </c>
      <c r="BS391" s="2">
        <v>6.6</v>
      </c>
      <c r="BT391" s="32">
        <f t="shared" si="236"/>
        <v>8.025477707006369E-2</v>
      </c>
      <c r="BU391" s="34">
        <f t="shared" si="237"/>
        <v>0.93028846153846156</v>
      </c>
      <c r="BV391" s="35">
        <f t="shared" si="238"/>
        <v>938.31393924546796</v>
      </c>
      <c r="BW391" s="32">
        <f t="shared" si="239"/>
        <v>1.0543238608525254E-2</v>
      </c>
      <c r="BX391" s="36">
        <f t="shared" si="240"/>
        <v>2.4418604651162794</v>
      </c>
      <c r="BY391" s="37">
        <f t="shared" si="241"/>
        <v>2.248062015503876</v>
      </c>
      <c r="BZ391" s="37">
        <f t="shared" si="242"/>
        <v>30.426356589147289</v>
      </c>
      <c r="CA391" s="37">
        <f t="shared" si="243"/>
        <v>32.248062015503876</v>
      </c>
      <c r="CB391" s="37">
        <f t="shared" si="244"/>
        <v>54.108527131782949</v>
      </c>
      <c r="CC391" s="37">
        <f t="shared" si="245"/>
        <v>59.573643410852711</v>
      </c>
      <c r="CD391" s="38">
        <f t="shared" si="246"/>
        <v>-5.4651162790697612</v>
      </c>
      <c r="CE391" s="3">
        <v>63</v>
      </c>
      <c r="CF391" s="3">
        <v>58</v>
      </c>
      <c r="CG391" s="3">
        <v>722</v>
      </c>
      <c r="CH391" s="3">
        <v>774</v>
      </c>
      <c r="CI391" s="3">
        <v>258</v>
      </c>
      <c r="CJ391" s="3">
        <v>328</v>
      </c>
      <c r="CK391" s="3">
        <v>377</v>
      </c>
      <c r="CL391" s="3">
        <v>353</v>
      </c>
      <c r="CM391" s="20">
        <f t="shared" si="247"/>
        <v>3.6840283883008809</v>
      </c>
      <c r="CN391" s="37">
        <f t="shared" si="248"/>
        <v>2.9223968565815324</v>
      </c>
      <c r="CO391" s="37">
        <f t="shared" si="249"/>
        <v>2.4066797642436151</v>
      </c>
      <c r="CP391" s="37">
        <f t="shared" si="250"/>
        <v>28.02062868369352</v>
      </c>
      <c r="CQ391" s="37">
        <f t="shared" si="251"/>
        <v>31.114931237721027</v>
      </c>
      <c r="CR391" s="37">
        <f t="shared" si="252"/>
        <v>51.522593320235764</v>
      </c>
      <c r="CS391" s="37">
        <f t="shared" si="253"/>
        <v>59.13555992141454</v>
      </c>
      <c r="CT391" s="22">
        <f t="shared" si="254"/>
        <v>2.1478503221090151</v>
      </c>
      <c r="CU391" s="35">
        <v>119</v>
      </c>
      <c r="CV391" s="35">
        <v>98</v>
      </c>
      <c r="CW391" s="35">
        <v>1022</v>
      </c>
      <c r="CX391" s="35">
        <v>1169</v>
      </c>
      <c r="CY391" s="35">
        <v>419</v>
      </c>
      <c r="CZ391" s="35">
        <v>538</v>
      </c>
      <c r="DA391" s="35">
        <v>603</v>
      </c>
      <c r="DB391" s="35">
        <v>538</v>
      </c>
      <c r="DC391">
        <v>13</v>
      </c>
      <c r="DD391">
        <v>4</v>
      </c>
      <c r="DE391" s="35">
        <f t="shared" si="255"/>
        <v>-9</v>
      </c>
      <c r="DF391" s="36">
        <f t="shared" si="256"/>
        <v>0.50387596899224807</v>
      </c>
      <c r="DG391" s="37">
        <f t="shared" si="257"/>
        <v>0.15503875968992248</v>
      </c>
      <c r="DH391" s="37">
        <f t="shared" si="258"/>
        <v>-0.34883720930232559</v>
      </c>
      <c r="DI391" s="2">
        <v>894.7</v>
      </c>
      <c r="DJ391">
        <v>34</v>
      </c>
      <c r="DK391">
        <v>31</v>
      </c>
      <c r="DL391">
        <v>-5.9</v>
      </c>
      <c r="DM391">
        <v>811</v>
      </c>
      <c r="DN391">
        <v>877</v>
      </c>
      <c r="DO391">
        <v>1</v>
      </c>
      <c r="DP391">
        <v>596</v>
      </c>
      <c r="DQ391">
        <v>667</v>
      </c>
      <c r="DR391">
        <v>0.7</v>
      </c>
      <c r="DS391">
        <v>452</v>
      </c>
      <c r="DT391">
        <v>461</v>
      </c>
      <c r="DU391">
        <v>1.8</v>
      </c>
      <c r="DV391" s="39">
        <v>-3.4</v>
      </c>
      <c r="DW391" s="39">
        <v>-3.4</v>
      </c>
      <c r="DX391" s="39">
        <v>1.8</v>
      </c>
      <c r="DY391" s="39">
        <v>2.9</v>
      </c>
      <c r="DZ391" s="39">
        <v>1.6</v>
      </c>
      <c r="EA391" s="39">
        <v>2.8</v>
      </c>
    </row>
    <row r="392" spans="1:131" x14ac:dyDescent="0.2">
      <c r="A392" s="12" t="s">
        <v>1783</v>
      </c>
      <c r="B392" s="12" t="s">
        <v>1909</v>
      </c>
      <c r="C392" t="s">
        <v>1913</v>
      </c>
      <c r="D392" t="s">
        <v>223</v>
      </c>
      <c r="E392" s="12" t="s">
        <v>178</v>
      </c>
      <c r="F392">
        <v>82</v>
      </c>
      <c r="G392">
        <v>1</v>
      </c>
      <c r="H392">
        <v>14</v>
      </c>
      <c r="I392" s="31">
        <f t="shared" si="222"/>
        <v>15</v>
      </c>
      <c r="J392">
        <v>4</v>
      </c>
      <c r="K392">
        <v>8</v>
      </c>
      <c r="L392" s="16">
        <f t="shared" si="223"/>
        <v>0.59381116804857359</v>
      </c>
      <c r="M392" s="15">
        <v>1</v>
      </c>
      <c r="N392" s="15">
        <v>4</v>
      </c>
      <c r="O392" s="15">
        <v>10</v>
      </c>
      <c r="P392">
        <v>106</v>
      </c>
      <c r="Q392">
        <v>38</v>
      </c>
      <c r="R392">
        <v>56</v>
      </c>
      <c r="S392" s="13">
        <f t="shared" si="224"/>
        <v>9.433962264150943E-3</v>
      </c>
      <c r="T392" s="13">
        <f t="shared" si="225"/>
        <v>5.0000000000000001E-3</v>
      </c>
      <c r="U392" s="2">
        <v>1515.6333333333</v>
      </c>
      <c r="V392" s="2">
        <v>18.483333333299999</v>
      </c>
      <c r="W392">
        <v>17.760000000000002</v>
      </c>
      <c r="X392">
        <v>29.9</v>
      </c>
      <c r="Y392" s="32">
        <f t="shared" si="226"/>
        <v>0.37263953000419647</v>
      </c>
      <c r="Z392" s="15">
        <f t="shared" si="227"/>
        <v>44.126984126984127</v>
      </c>
      <c r="AA392">
        <v>92</v>
      </c>
      <c r="AB392">
        <v>156</v>
      </c>
      <c r="AC392">
        <v>119</v>
      </c>
      <c r="AD392" s="13">
        <f t="shared" si="228"/>
        <v>1.5873015873015872E-2</v>
      </c>
      <c r="AE392" s="13">
        <f t="shared" si="229"/>
        <v>0.22222222222222221</v>
      </c>
      <c r="AF392" s="13">
        <f t="shared" si="230"/>
        <v>0.23809523809523808</v>
      </c>
      <c r="AI392" s="17" t="str">
        <f t="shared" si="231"/>
        <v xml:space="preserve"> </v>
      </c>
      <c r="AJ392">
        <v>178</v>
      </c>
      <c r="AK392">
        <v>192</v>
      </c>
      <c r="AL392" s="32">
        <f t="shared" si="232"/>
        <v>0.2598314606741573</v>
      </c>
      <c r="AM392">
        <v>248</v>
      </c>
      <c r="AN392">
        <v>232</v>
      </c>
      <c r="AO392" s="33">
        <f t="shared" si="233"/>
        <v>0.33707865168539325</v>
      </c>
      <c r="AP392">
        <v>311</v>
      </c>
      <c r="AQ392">
        <v>263</v>
      </c>
      <c r="AR392" s="33">
        <f t="shared" si="234"/>
        <v>0.40308988764044945</v>
      </c>
      <c r="AS392" s="33">
        <f t="shared" si="235"/>
        <v>0.43529411764705883</v>
      </c>
      <c r="AT392">
        <v>2</v>
      </c>
      <c r="AU392">
        <v>492</v>
      </c>
      <c r="AV392">
        <v>539</v>
      </c>
      <c r="AW392">
        <v>478</v>
      </c>
      <c r="AX392" s="2">
        <v>29</v>
      </c>
      <c r="AY392" s="3">
        <v>1</v>
      </c>
      <c r="AZ392" s="2">
        <v>33.299999999999997</v>
      </c>
      <c r="BA392" s="2">
        <v>26.1</v>
      </c>
      <c r="BB392" s="21">
        <v>0.91800000000000004</v>
      </c>
      <c r="BC392">
        <v>2</v>
      </c>
      <c r="BD392" s="21">
        <v>0.372</v>
      </c>
      <c r="BE392" s="2">
        <v>27</v>
      </c>
      <c r="BF392" s="2">
        <v>32.5</v>
      </c>
      <c r="BG392" s="2">
        <v>25.1</v>
      </c>
      <c r="BH392" s="21">
        <v>0.16500000000000001</v>
      </c>
      <c r="BI392" s="21">
        <v>-0.52900000000000003</v>
      </c>
      <c r="BJ392" t="s">
        <v>1903</v>
      </c>
      <c r="BK392" s="2">
        <v>30.7</v>
      </c>
      <c r="BL392" t="s">
        <v>3514</v>
      </c>
      <c r="BM392" s="2">
        <v>28.5</v>
      </c>
      <c r="BN392" t="s">
        <v>1343</v>
      </c>
      <c r="BO392" s="2">
        <v>27.7</v>
      </c>
      <c r="BP392" t="s">
        <v>3509</v>
      </c>
      <c r="BQ392" s="2">
        <v>51.5</v>
      </c>
      <c r="BR392" t="s">
        <v>2885</v>
      </c>
      <c r="BS392" s="2">
        <v>21.4</v>
      </c>
      <c r="BT392" s="32">
        <f t="shared" si="236"/>
        <v>9.0647482014388492E-2</v>
      </c>
      <c r="BU392" s="34">
        <f t="shared" si="237"/>
        <v>0.91225806451612901</v>
      </c>
      <c r="BV392" s="35">
        <f t="shared" si="238"/>
        <v>921.3228127175679</v>
      </c>
      <c r="BW392" s="32">
        <f t="shared" si="239"/>
        <v>2.9055465305174999E-3</v>
      </c>
      <c r="BX392" s="36">
        <f t="shared" si="240"/>
        <v>2.4940069058084524</v>
      </c>
      <c r="BY392" s="37">
        <f t="shared" si="241"/>
        <v>2.6919439618249958</v>
      </c>
      <c r="BZ392" s="37">
        <f t="shared" si="242"/>
        <v>27.51325078629959</v>
      </c>
      <c r="CA392" s="37">
        <f t="shared" si="243"/>
        <v>30.680243682564292</v>
      </c>
      <c r="CB392" s="37">
        <f t="shared" si="244"/>
        <v>50.513536695421983</v>
      </c>
      <c r="CC392" s="37">
        <f t="shared" si="245"/>
        <v>55.699487563055428</v>
      </c>
      <c r="CD392" s="38">
        <f t="shared" si="246"/>
        <v>-5.1859508676334443</v>
      </c>
      <c r="CE392" s="3">
        <v>63</v>
      </c>
      <c r="CF392" s="3">
        <v>68</v>
      </c>
      <c r="CG392" s="3">
        <v>632</v>
      </c>
      <c r="CH392" s="3">
        <v>707</v>
      </c>
      <c r="CI392" s="3">
        <v>253</v>
      </c>
      <c r="CJ392" s="3">
        <v>288</v>
      </c>
      <c r="CK392" s="3">
        <v>344</v>
      </c>
      <c r="CL392" s="3">
        <v>328</v>
      </c>
      <c r="CM392" s="20">
        <f t="shared" si="247"/>
        <v>-2.8220096911628563</v>
      </c>
      <c r="CN392" s="37">
        <f t="shared" si="248"/>
        <v>2.3248225793294721</v>
      </c>
      <c r="CO392" s="37">
        <f t="shared" si="249"/>
        <v>2.0311607798352234</v>
      </c>
      <c r="CP392" s="37">
        <f t="shared" si="250"/>
        <v>29.219349049677792</v>
      </c>
      <c r="CQ392" s="37">
        <f t="shared" si="251"/>
        <v>29.53748266579656</v>
      </c>
      <c r="CR392" s="37">
        <f t="shared" si="252"/>
        <v>53.715637490823077</v>
      </c>
      <c r="CS392" s="37">
        <f t="shared" si="253"/>
        <v>51.953666693857578</v>
      </c>
      <c r="CT392" s="22">
        <f t="shared" si="254"/>
        <v>-6.9479216645989439</v>
      </c>
      <c r="CU392" s="35">
        <v>95</v>
      </c>
      <c r="CV392" s="35">
        <v>83</v>
      </c>
      <c r="CW392" s="35">
        <v>1099</v>
      </c>
      <c r="CX392" s="35">
        <v>1124</v>
      </c>
      <c r="CY392" s="35">
        <v>433</v>
      </c>
      <c r="CZ392" s="35">
        <v>368</v>
      </c>
      <c r="DA392" s="35">
        <v>548</v>
      </c>
      <c r="DB392" s="35">
        <v>568</v>
      </c>
      <c r="DC392">
        <v>20</v>
      </c>
      <c r="DD392">
        <v>9</v>
      </c>
      <c r="DE392" s="35">
        <f t="shared" si="255"/>
        <v>-11</v>
      </c>
      <c r="DF392" s="36">
        <f t="shared" si="256"/>
        <v>0.79174822406617529</v>
      </c>
      <c r="DG392" s="37">
        <f t="shared" si="257"/>
        <v>0.35628670082977887</v>
      </c>
      <c r="DH392" s="37">
        <f t="shared" si="258"/>
        <v>-0.43546152323639636</v>
      </c>
      <c r="DI392" s="2">
        <v>867.6</v>
      </c>
      <c r="DJ392">
        <v>34</v>
      </c>
      <c r="DK392">
        <v>34</v>
      </c>
      <c r="DL392">
        <v>-5.3</v>
      </c>
      <c r="DM392">
        <v>738</v>
      </c>
      <c r="DN392">
        <v>778</v>
      </c>
      <c r="DO392">
        <v>-3.4</v>
      </c>
      <c r="DP392">
        <v>552</v>
      </c>
      <c r="DQ392">
        <v>586</v>
      </c>
      <c r="DR392">
        <v>-3.7</v>
      </c>
      <c r="DS392">
        <v>407</v>
      </c>
      <c r="DT392">
        <v>422</v>
      </c>
      <c r="DU392">
        <v>-2.4</v>
      </c>
      <c r="DV392" s="39">
        <v>-1.8</v>
      </c>
      <c r="DW392" s="39">
        <v>-1.8</v>
      </c>
      <c r="DX392" s="39">
        <v>1.1000000000000001</v>
      </c>
      <c r="DY392" s="39">
        <v>0.8</v>
      </c>
      <c r="DZ392" s="39">
        <v>0.9</v>
      </c>
      <c r="EA392" s="39">
        <v>0.9</v>
      </c>
    </row>
    <row r="393" spans="1:131" x14ac:dyDescent="0.2">
      <c r="A393" s="12" t="s">
        <v>120</v>
      </c>
      <c r="B393" s="12" t="s">
        <v>1909</v>
      </c>
      <c r="C393" t="s">
        <v>1915</v>
      </c>
      <c r="D393" t="s">
        <v>300</v>
      </c>
      <c r="E393" s="12" t="s">
        <v>148</v>
      </c>
      <c r="F393">
        <v>2</v>
      </c>
      <c r="G393">
        <v>0</v>
      </c>
      <c r="H393">
        <v>0</v>
      </c>
      <c r="I393" s="31">
        <f t="shared" si="222"/>
        <v>0</v>
      </c>
      <c r="J393">
        <v>0</v>
      </c>
      <c r="K393">
        <v>0</v>
      </c>
      <c r="L393" s="16">
        <f t="shared" si="223"/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 s="13">
        <f t="shared" si="224"/>
        <v>0</v>
      </c>
      <c r="T393" s="13">
        <f t="shared" si="225"/>
        <v>0</v>
      </c>
      <c r="U393" s="2">
        <v>12.9666666667</v>
      </c>
      <c r="V393" s="2">
        <v>6.4833333333000001</v>
      </c>
      <c r="W393">
        <v>6.48</v>
      </c>
      <c r="X393">
        <v>46.44</v>
      </c>
      <c r="Y393" s="32">
        <f t="shared" si="226"/>
        <v>0.12244897959183675</v>
      </c>
      <c r="Z393" s="15">
        <f t="shared" si="227"/>
        <v>0</v>
      </c>
      <c r="AA393">
        <v>0</v>
      </c>
      <c r="AB393">
        <v>6</v>
      </c>
      <c r="AC393">
        <v>1</v>
      </c>
      <c r="AD393" s="13">
        <f t="shared" si="228"/>
        <v>0</v>
      </c>
      <c r="AE393" s="13">
        <f t="shared" si="229"/>
        <v>0</v>
      </c>
      <c r="AF393" s="13">
        <f t="shared" si="230"/>
        <v>0</v>
      </c>
      <c r="AG393">
        <v>0</v>
      </c>
      <c r="AH393">
        <v>0</v>
      </c>
      <c r="AI393" s="17" t="str">
        <f t="shared" si="231"/>
        <v xml:space="preserve"> </v>
      </c>
      <c r="AJ393">
        <v>1</v>
      </c>
      <c r="AK393">
        <v>7</v>
      </c>
      <c r="AL393" s="32">
        <f t="shared" si="232"/>
        <v>0.53333333333333333</v>
      </c>
      <c r="AM393">
        <v>1</v>
      </c>
      <c r="AN393">
        <v>2</v>
      </c>
      <c r="AO393" s="33">
        <f t="shared" si="233"/>
        <v>0.2</v>
      </c>
      <c r="AP393">
        <v>2</v>
      </c>
      <c r="AQ393">
        <v>2</v>
      </c>
      <c r="AR393" s="33">
        <f t="shared" si="234"/>
        <v>0.26666666666666666</v>
      </c>
      <c r="AS393" s="33">
        <f t="shared" si="235"/>
        <v>0.72727272727272729</v>
      </c>
      <c r="AU393">
        <v>4</v>
      </c>
      <c r="AV393">
        <v>9</v>
      </c>
      <c r="AW393">
        <v>3</v>
      </c>
      <c r="AX393" s="2">
        <v>24.8</v>
      </c>
      <c r="AZ393" s="2">
        <v>30.9</v>
      </c>
      <c r="BA393" s="2">
        <v>20.8</v>
      </c>
      <c r="BB393" s="21">
        <v>-1.653</v>
      </c>
      <c r="BD393" s="21">
        <v>-2.7349999999999999</v>
      </c>
      <c r="BE393" s="2">
        <v>22.5</v>
      </c>
      <c r="BF393" s="2">
        <v>31</v>
      </c>
      <c r="BG393" s="2">
        <v>14</v>
      </c>
      <c r="BH393" s="21">
        <v>1.1259999999999999</v>
      </c>
      <c r="BI393" s="21">
        <v>3.3490000000000002</v>
      </c>
      <c r="BK393" s="2">
        <v>0</v>
      </c>
      <c r="BM393" s="2">
        <v>0</v>
      </c>
      <c r="BO393" s="2">
        <v>0</v>
      </c>
      <c r="BQ393" s="2">
        <v>0</v>
      </c>
      <c r="BS393" s="2">
        <v>0</v>
      </c>
      <c r="BT393" s="32">
        <f t="shared" si="236"/>
        <v>0</v>
      </c>
      <c r="BU393" s="34">
        <f t="shared" si="237"/>
        <v>0.875</v>
      </c>
      <c r="BV393" s="35">
        <f t="shared" si="238"/>
        <v>875</v>
      </c>
      <c r="BW393" s="32">
        <f t="shared" si="239"/>
        <v>-0.125</v>
      </c>
      <c r="BX393" s="36">
        <f t="shared" si="240"/>
        <v>0</v>
      </c>
      <c r="BY393" s="37">
        <f t="shared" si="241"/>
        <v>4.6272493573502684</v>
      </c>
      <c r="BZ393" s="37">
        <f t="shared" si="242"/>
        <v>18.508997429401074</v>
      </c>
      <c r="CA393" s="37">
        <f t="shared" si="243"/>
        <v>37.017994858802147</v>
      </c>
      <c r="CB393" s="37">
        <f t="shared" si="244"/>
        <v>50.899742930852952</v>
      </c>
      <c r="CC393" s="37">
        <f t="shared" si="245"/>
        <v>50.899742930852952</v>
      </c>
      <c r="CD393" s="38">
        <f t="shared" si="246"/>
        <v>0</v>
      </c>
      <c r="CE393" s="3">
        <v>0</v>
      </c>
      <c r="CF393" s="3">
        <v>1</v>
      </c>
      <c r="CG393" s="3">
        <v>4</v>
      </c>
      <c r="CH393" s="3">
        <v>7</v>
      </c>
      <c r="CI393" s="3">
        <v>3</v>
      </c>
      <c r="CJ393" s="3">
        <v>3</v>
      </c>
      <c r="CK393" s="3">
        <v>0</v>
      </c>
      <c r="CL393" s="3">
        <v>4</v>
      </c>
      <c r="CM393" s="20">
        <f t="shared" si="247"/>
        <v>-11.628545454545453</v>
      </c>
      <c r="CN393" s="37">
        <f t="shared" si="248"/>
        <v>1.9379844961240313</v>
      </c>
      <c r="CO393" s="37">
        <f t="shared" si="249"/>
        <v>2.5839793281653747</v>
      </c>
      <c r="CP393" s="37">
        <f t="shared" si="250"/>
        <v>23.901808785529717</v>
      </c>
      <c r="CQ393" s="37">
        <f t="shared" si="251"/>
        <v>33.591731266149871</v>
      </c>
      <c r="CR393" s="37">
        <f t="shared" si="252"/>
        <v>44.573643410852718</v>
      </c>
      <c r="CS393" s="37">
        <f t="shared" si="253"/>
        <v>51.033591731266156</v>
      </c>
      <c r="CT393" s="22">
        <f t="shared" si="254"/>
        <v>6.4599483204134387</v>
      </c>
      <c r="CU393" s="35">
        <v>3</v>
      </c>
      <c r="CV393" s="35">
        <v>4</v>
      </c>
      <c r="CW393" s="35">
        <v>34</v>
      </c>
      <c r="CX393" s="35">
        <v>48</v>
      </c>
      <c r="CY393" s="35">
        <v>16</v>
      </c>
      <c r="CZ393" s="35">
        <v>14</v>
      </c>
      <c r="DA393" s="35">
        <v>13</v>
      </c>
      <c r="DB393" s="35">
        <v>16</v>
      </c>
      <c r="DC393">
        <v>2</v>
      </c>
      <c r="DD393">
        <v>1</v>
      </c>
      <c r="DE393" s="35">
        <f t="shared" si="255"/>
        <v>-1</v>
      </c>
      <c r="DF393" s="36">
        <f t="shared" si="256"/>
        <v>9.2544987147005369</v>
      </c>
      <c r="DG393" s="37">
        <f t="shared" si="257"/>
        <v>4.6272493573502684</v>
      </c>
      <c r="DH393" s="37">
        <f t="shared" si="258"/>
        <v>-4.6272493573502684</v>
      </c>
      <c r="DI393" s="2">
        <v>11.5</v>
      </c>
      <c r="DJ393">
        <v>0</v>
      </c>
      <c r="DK393">
        <v>1</v>
      </c>
      <c r="DL393">
        <v>-20</v>
      </c>
      <c r="DM393">
        <v>9</v>
      </c>
      <c r="DN393">
        <v>10</v>
      </c>
      <c r="DO393">
        <v>1.8</v>
      </c>
      <c r="DP393">
        <v>7</v>
      </c>
      <c r="DQ393">
        <v>10</v>
      </c>
      <c r="DR393">
        <v>-1.8</v>
      </c>
      <c r="DS393">
        <v>4</v>
      </c>
      <c r="DT393">
        <v>8</v>
      </c>
      <c r="DU393">
        <v>-6.1</v>
      </c>
      <c r="DV393" s="39">
        <v>-0.4</v>
      </c>
      <c r="DW393" s="39">
        <v>-0.4</v>
      </c>
      <c r="DX393" s="39">
        <v>-0.1</v>
      </c>
      <c r="DY393" s="39">
        <v>0</v>
      </c>
      <c r="DZ393" s="39">
        <v>0</v>
      </c>
      <c r="EA393" s="39">
        <v>-0.5</v>
      </c>
    </row>
    <row r="394" spans="1:131" x14ac:dyDescent="0.2">
      <c r="A394" s="12" t="s">
        <v>464</v>
      </c>
      <c r="B394" s="12" t="s">
        <v>1909</v>
      </c>
      <c r="C394" t="s">
        <v>1917</v>
      </c>
      <c r="D394" t="s">
        <v>338</v>
      </c>
      <c r="E394" s="12" t="s">
        <v>148</v>
      </c>
      <c r="F394">
        <v>9</v>
      </c>
      <c r="G394">
        <v>0</v>
      </c>
      <c r="H394">
        <v>0</v>
      </c>
      <c r="I394" s="31">
        <f t="shared" si="222"/>
        <v>0</v>
      </c>
      <c r="J394">
        <v>0</v>
      </c>
      <c r="K394">
        <v>0</v>
      </c>
      <c r="L394" s="16">
        <f t="shared" si="223"/>
        <v>0</v>
      </c>
      <c r="M394" s="15">
        <v>0</v>
      </c>
      <c r="N394" s="15">
        <v>0</v>
      </c>
      <c r="O394" s="15">
        <v>0</v>
      </c>
      <c r="P394">
        <v>10</v>
      </c>
      <c r="Q394">
        <v>2</v>
      </c>
      <c r="R394">
        <v>2</v>
      </c>
      <c r="S394" s="13">
        <f t="shared" si="224"/>
        <v>0</v>
      </c>
      <c r="T394" s="13">
        <f t="shared" si="225"/>
        <v>0</v>
      </c>
      <c r="U394" s="2">
        <v>86.816666666700002</v>
      </c>
      <c r="V394" s="2">
        <v>9.6333333332999995</v>
      </c>
      <c r="W394">
        <v>9.65</v>
      </c>
      <c r="X394">
        <v>40.369999999999997</v>
      </c>
      <c r="Y394" s="32">
        <f t="shared" si="226"/>
        <v>0.19292283086765297</v>
      </c>
      <c r="Z394" s="15">
        <f t="shared" si="227"/>
        <v>0</v>
      </c>
      <c r="AA394">
        <v>5</v>
      </c>
      <c r="AB394">
        <v>3</v>
      </c>
      <c r="AC394">
        <v>8</v>
      </c>
      <c r="AD394" s="13">
        <f t="shared" si="228"/>
        <v>0</v>
      </c>
      <c r="AE394" s="13">
        <f t="shared" si="229"/>
        <v>0</v>
      </c>
      <c r="AF394" s="13">
        <f t="shared" si="230"/>
        <v>0</v>
      </c>
      <c r="AG394">
        <v>0</v>
      </c>
      <c r="AH394">
        <v>0</v>
      </c>
      <c r="AI394" s="17" t="str">
        <f t="shared" si="231"/>
        <v xml:space="preserve"> </v>
      </c>
      <c r="AJ394">
        <v>10</v>
      </c>
      <c r="AK394">
        <v>17</v>
      </c>
      <c r="AL394" s="32">
        <f t="shared" si="232"/>
        <v>0.33333333333333331</v>
      </c>
      <c r="AM394">
        <v>17</v>
      </c>
      <c r="AN394">
        <v>10</v>
      </c>
      <c r="AO394" s="33">
        <f t="shared" si="233"/>
        <v>0.33333333333333331</v>
      </c>
      <c r="AP394">
        <v>11</v>
      </c>
      <c r="AQ394">
        <v>16</v>
      </c>
      <c r="AR394" s="33">
        <f t="shared" si="234"/>
        <v>0.33333333333333331</v>
      </c>
      <c r="AS394" s="33">
        <f t="shared" si="235"/>
        <v>0.5</v>
      </c>
      <c r="AU394">
        <v>36</v>
      </c>
      <c r="AV394">
        <v>28</v>
      </c>
      <c r="AW394">
        <v>19</v>
      </c>
      <c r="AX394" s="2">
        <v>27.3</v>
      </c>
      <c r="AZ394" s="2">
        <v>31.8</v>
      </c>
      <c r="BA394" s="2">
        <v>24.3</v>
      </c>
      <c r="BB394" s="21">
        <v>-0.72699999999999998</v>
      </c>
      <c r="BD394" s="21">
        <v>-6.3959999999999999</v>
      </c>
      <c r="BE394" s="2">
        <v>26.2</v>
      </c>
      <c r="BF394" s="2">
        <v>32.200000000000003</v>
      </c>
      <c r="BG394" s="2">
        <v>20.2</v>
      </c>
      <c r="BH394" s="21">
        <v>-5.6879999999999997</v>
      </c>
      <c r="BI394" s="21">
        <v>3.2810000000000001</v>
      </c>
      <c r="BJ394" t="s">
        <v>757</v>
      </c>
      <c r="BK394" s="2">
        <v>57.9</v>
      </c>
      <c r="BL394" t="s">
        <v>792</v>
      </c>
      <c r="BM394" s="2">
        <v>53.9</v>
      </c>
      <c r="BN394" t="s">
        <v>3264</v>
      </c>
      <c r="BO394" s="2">
        <v>35.1</v>
      </c>
      <c r="BP394" t="s">
        <v>337</v>
      </c>
      <c r="BQ394" s="2">
        <v>44.1</v>
      </c>
      <c r="BR394" t="s">
        <v>2475</v>
      </c>
      <c r="BS394" s="2">
        <v>35.299999999999997</v>
      </c>
      <c r="BT394" s="32">
        <f t="shared" si="236"/>
        <v>0</v>
      </c>
      <c r="BU394" s="34">
        <f t="shared" si="237"/>
        <v>0.89743589743589747</v>
      </c>
      <c r="BV394" s="35">
        <f t="shared" si="238"/>
        <v>897.43589743589746</v>
      </c>
      <c r="BW394" s="32">
        <f t="shared" si="239"/>
        <v>-0.10256410256410253</v>
      </c>
      <c r="BX394" s="36">
        <f t="shared" si="240"/>
        <v>0</v>
      </c>
      <c r="BY394" s="37">
        <f t="shared" si="241"/>
        <v>2.7681660899749767</v>
      </c>
      <c r="BZ394" s="37">
        <f t="shared" si="242"/>
        <v>25.605536332268532</v>
      </c>
      <c r="CA394" s="37">
        <f t="shared" si="243"/>
        <v>26.98961937725602</v>
      </c>
      <c r="CB394" s="37">
        <f t="shared" si="244"/>
        <v>42.906574394612129</v>
      </c>
      <c r="CC394" s="37">
        <f t="shared" si="245"/>
        <v>50.519031142043325</v>
      </c>
      <c r="CD394" s="38">
        <f t="shared" si="246"/>
        <v>-7.6124567474311959</v>
      </c>
      <c r="CE394" s="3">
        <v>0</v>
      </c>
      <c r="CF394" s="3">
        <v>4</v>
      </c>
      <c r="CG394" s="3">
        <v>37</v>
      </c>
      <c r="CH394" s="3">
        <v>35</v>
      </c>
      <c r="CI394" s="3">
        <v>12</v>
      </c>
      <c r="CJ394" s="3">
        <v>14</v>
      </c>
      <c r="CK394" s="3">
        <v>20</v>
      </c>
      <c r="CL394" s="3">
        <v>13</v>
      </c>
      <c r="CM394" s="20">
        <f t="shared" si="247"/>
        <v>-17.379456747431195</v>
      </c>
      <c r="CN394" s="37">
        <f t="shared" si="248"/>
        <v>2.9725043349021552</v>
      </c>
      <c r="CO394" s="37">
        <f t="shared" si="249"/>
        <v>1.9816695566014366</v>
      </c>
      <c r="CP394" s="37">
        <f t="shared" si="250"/>
        <v>36.660886797126587</v>
      </c>
      <c r="CQ394" s="37">
        <f t="shared" si="251"/>
        <v>29.725043349021554</v>
      </c>
      <c r="CR394" s="37">
        <f t="shared" si="252"/>
        <v>65.395095367847418</v>
      </c>
      <c r="CS394" s="37">
        <f t="shared" si="253"/>
        <v>54.495912806539515</v>
      </c>
      <c r="CT394" s="22">
        <f t="shared" si="254"/>
        <v>-18.511639308739099</v>
      </c>
      <c r="CU394" s="35">
        <v>18</v>
      </c>
      <c r="CV394" s="35">
        <v>12</v>
      </c>
      <c r="CW394" s="35">
        <v>204</v>
      </c>
      <c r="CX394" s="35">
        <v>168</v>
      </c>
      <c r="CY394" s="35">
        <v>80</v>
      </c>
      <c r="CZ394" s="35">
        <v>54</v>
      </c>
      <c r="DA394" s="35">
        <v>96</v>
      </c>
      <c r="DB394" s="35">
        <v>94</v>
      </c>
      <c r="DC394">
        <v>0</v>
      </c>
      <c r="DD394">
        <v>2</v>
      </c>
      <c r="DE394" s="35">
        <f t="shared" si="255"/>
        <v>2</v>
      </c>
      <c r="DF394" s="36">
        <f t="shared" si="256"/>
        <v>0</v>
      </c>
      <c r="DG394" s="37">
        <f t="shared" si="257"/>
        <v>1.3840830449874884</v>
      </c>
      <c r="DH394" s="37">
        <f t="shared" si="258"/>
        <v>1.3840830449874884</v>
      </c>
      <c r="DI394" s="2">
        <v>52</v>
      </c>
      <c r="DJ394">
        <v>0</v>
      </c>
      <c r="DK394">
        <v>3</v>
      </c>
      <c r="DL394">
        <v>-57.9</v>
      </c>
      <c r="DM394">
        <v>46</v>
      </c>
      <c r="DN394">
        <v>39</v>
      </c>
      <c r="DO394">
        <v>-2.2000000000000002</v>
      </c>
      <c r="DP394">
        <v>36</v>
      </c>
      <c r="DQ394">
        <v>29</v>
      </c>
      <c r="DR394">
        <v>-3.2</v>
      </c>
      <c r="DS394">
        <v>27</v>
      </c>
      <c r="DT394">
        <v>21</v>
      </c>
      <c r="DU394">
        <v>-0.30000000000000004</v>
      </c>
      <c r="DV394" s="39">
        <v>-0.5</v>
      </c>
      <c r="DW394" s="39">
        <v>-0.5</v>
      </c>
      <c r="DX394" s="39">
        <v>0.1</v>
      </c>
      <c r="DY394" s="39">
        <v>-0.5</v>
      </c>
      <c r="DZ394" s="39">
        <v>0.1</v>
      </c>
      <c r="EA394" s="39">
        <v>-0.7</v>
      </c>
    </row>
    <row r="395" spans="1:131" x14ac:dyDescent="0.2">
      <c r="A395" s="12" t="s">
        <v>614</v>
      </c>
      <c r="B395" s="12" t="s">
        <v>1909</v>
      </c>
      <c r="C395" t="s">
        <v>1919</v>
      </c>
      <c r="D395" t="s">
        <v>271</v>
      </c>
      <c r="E395" s="12" t="s">
        <v>170</v>
      </c>
      <c r="F395">
        <v>82</v>
      </c>
      <c r="G395">
        <v>14</v>
      </c>
      <c r="H395">
        <v>20</v>
      </c>
      <c r="I395" s="31">
        <f t="shared" si="222"/>
        <v>34</v>
      </c>
      <c r="J395">
        <v>10</v>
      </c>
      <c r="K395">
        <v>9</v>
      </c>
      <c r="L395" s="16">
        <f t="shared" si="223"/>
        <v>1.7458279845956355</v>
      </c>
      <c r="M395" s="15">
        <v>14</v>
      </c>
      <c r="N395" s="15">
        <v>11</v>
      </c>
      <c r="O395" s="15">
        <v>9</v>
      </c>
      <c r="P395">
        <v>142</v>
      </c>
      <c r="Q395">
        <v>55</v>
      </c>
      <c r="R395">
        <v>52</v>
      </c>
      <c r="S395" s="13">
        <f t="shared" si="224"/>
        <v>9.8591549295774641E-2</v>
      </c>
      <c r="T395" s="13">
        <f t="shared" si="225"/>
        <v>5.6224899598393573E-2</v>
      </c>
      <c r="U395" s="2">
        <v>1168.5</v>
      </c>
      <c r="V395" s="2">
        <v>14.25</v>
      </c>
      <c r="W395">
        <v>13.83</v>
      </c>
      <c r="X395">
        <v>34.44</v>
      </c>
      <c r="Y395" s="32">
        <f t="shared" si="226"/>
        <v>0.2865133623368552</v>
      </c>
      <c r="Z395" s="15">
        <f t="shared" si="227"/>
        <v>106.66666666666667</v>
      </c>
      <c r="AA395">
        <v>27</v>
      </c>
      <c r="AB395">
        <v>48</v>
      </c>
      <c r="AC395">
        <v>41</v>
      </c>
      <c r="AD395" s="13">
        <f t="shared" si="228"/>
        <v>0.25925925925925924</v>
      </c>
      <c r="AE395" s="13">
        <f t="shared" si="229"/>
        <v>0.37037037037037035</v>
      </c>
      <c r="AF395" s="13">
        <f t="shared" si="230"/>
        <v>0.62962962962962954</v>
      </c>
      <c r="AG395">
        <v>472</v>
      </c>
      <c r="AH395">
        <v>496</v>
      </c>
      <c r="AI395" s="17">
        <f t="shared" si="231"/>
        <v>0.48760330578512395</v>
      </c>
      <c r="AJ395">
        <v>164</v>
      </c>
      <c r="AK395">
        <v>218</v>
      </c>
      <c r="AL395" s="32">
        <f t="shared" si="232"/>
        <v>0.33217391304347826</v>
      </c>
      <c r="AM395">
        <v>170</v>
      </c>
      <c r="AN395">
        <v>181</v>
      </c>
      <c r="AO395" s="33">
        <f t="shared" si="233"/>
        <v>0.30521739130434783</v>
      </c>
      <c r="AP395">
        <v>216</v>
      </c>
      <c r="AQ395">
        <v>201</v>
      </c>
      <c r="AR395" s="33">
        <f t="shared" si="234"/>
        <v>0.36260869565217391</v>
      </c>
      <c r="AS395" s="33">
        <f t="shared" si="235"/>
        <v>0.52114597544338337</v>
      </c>
      <c r="AT395">
        <v>6</v>
      </c>
      <c r="AU395">
        <v>422</v>
      </c>
      <c r="AV395">
        <v>417</v>
      </c>
      <c r="AW395">
        <v>350</v>
      </c>
      <c r="AX395" s="2">
        <v>29</v>
      </c>
      <c r="AY395" s="3">
        <v>5</v>
      </c>
      <c r="AZ395" s="2">
        <v>33.6</v>
      </c>
      <c r="BA395" s="2">
        <v>26</v>
      </c>
      <c r="BB395" s="21">
        <v>0.78400000000000003</v>
      </c>
      <c r="BC395">
        <v>4</v>
      </c>
      <c r="BD395" s="21">
        <v>-0.309</v>
      </c>
      <c r="BE395" s="2">
        <v>29.5</v>
      </c>
      <c r="BF395" s="2">
        <v>30.6</v>
      </c>
      <c r="BG395" s="2">
        <v>28.4</v>
      </c>
      <c r="BH395" s="21">
        <v>-0.60000000000000009</v>
      </c>
      <c r="BI395" s="21">
        <v>2.0720000000000001</v>
      </c>
      <c r="BJ395" t="s">
        <v>2741</v>
      </c>
      <c r="BK395" s="2">
        <v>74</v>
      </c>
      <c r="BL395" t="s">
        <v>727</v>
      </c>
      <c r="BM395" s="2">
        <v>45.5</v>
      </c>
      <c r="BN395" t="s">
        <v>2750</v>
      </c>
      <c r="BO395" s="2">
        <v>22.8</v>
      </c>
      <c r="BP395" t="s">
        <v>783</v>
      </c>
      <c r="BQ395" s="2">
        <v>37.6</v>
      </c>
      <c r="BR395" t="s">
        <v>1744</v>
      </c>
      <c r="BS395" s="2">
        <v>31.9</v>
      </c>
      <c r="BT395" s="32">
        <f t="shared" si="236"/>
        <v>9.375E-2</v>
      </c>
      <c r="BU395" s="34">
        <f t="shared" si="237"/>
        <v>0.93601462522851919</v>
      </c>
      <c r="BV395" s="35">
        <f t="shared" si="238"/>
        <v>945.38962522851921</v>
      </c>
      <c r="BW395" s="32">
        <f t="shared" si="239"/>
        <v>2.9764625228519193E-2</v>
      </c>
      <c r="BX395" s="36">
        <f t="shared" si="240"/>
        <v>2.772785622593068</v>
      </c>
      <c r="BY395" s="37">
        <f t="shared" si="241"/>
        <v>1.7971758664955069</v>
      </c>
      <c r="BZ395" s="37">
        <f t="shared" si="242"/>
        <v>29.576379974326059</v>
      </c>
      <c r="CA395" s="37">
        <f t="shared" si="243"/>
        <v>28.08729139922978</v>
      </c>
      <c r="CB395" s="37">
        <f t="shared" si="244"/>
        <v>55.969191270860073</v>
      </c>
      <c r="CC395" s="37">
        <f t="shared" si="245"/>
        <v>52.991014120667522</v>
      </c>
      <c r="CD395" s="38">
        <f t="shared" si="246"/>
        <v>2.9781771501925505</v>
      </c>
      <c r="CE395" s="3">
        <v>54</v>
      </c>
      <c r="CF395" s="3">
        <v>35</v>
      </c>
      <c r="CG395" s="3">
        <v>522</v>
      </c>
      <c r="CH395" s="3">
        <v>512</v>
      </c>
      <c r="CI395" s="3">
        <v>249</v>
      </c>
      <c r="CJ395" s="3">
        <v>228</v>
      </c>
      <c r="CK395" s="3">
        <v>257</v>
      </c>
      <c r="CL395" s="3">
        <v>265</v>
      </c>
      <c r="CM395" s="20">
        <f t="shared" si="247"/>
        <v>-3.2626044864869641E-4</v>
      </c>
      <c r="CN395" s="37">
        <f t="shared" si="248"/>
        <v>2.3795359904818563</v>
      </c>
      <c r="CO395" s="37">
        <f t="shared" si="249"/>
        <v>2.2733067051924878</v>
      </c>
      <c r="CP395" s="37">
        <f t="shared" si="250"/>
        <v>30.381575592759415</v>
      </c>
      <c r="CQ395" s="37">
        <f t="shared" si="251"/>
        <v>27.768335174640946</v>
      </c>
      <c r="CR395" s="37">
        <f t="shared" si="252"/>
        <v>55.069261494008671</v>
      </c>
      <c r="CS395" s="37">
        <f t="shared" si="253"/>
        <v>53.28460950114728</v>
      </c>
      <c r="CT395" s="22">
        <f t="shared" si="254"/>
        <v>1.1935251573311589</v>
      </c>
      <c r="CU395" s="35">
        <v>112</v>
      </c>
      <c r="CV395" s="35">
        <v>107</v>
      </c>
      <c r="CW395" s="35">
        <v>1318</v>
      </c>
      <c r="CX395" s="35">
        <v>1200</v>
      </c>
      <c r="CY395" s="35">
        <v>560</v>
      </c>
      <c r="CZ395" s="35">
        <v>570</v>
      </c>
      <c r="DA395" s="35">
        <v>631</v>
      </c>
      <c r="DB395" s="35">
        <v>602</v>
      </c>
      <c r="DC395">
        <v>9</v>
      </c>
      <c r="DD395">
        <v>17</v>
      </c>
      <c r="DE395" s="35">
        <f t="shared" si="255"/>
        <v>8</v>
      </c>
      <c r="DF395" s="36">
        <f t="shared" si="256"/>
        <v>0.46213093709884467</v>
      </c>
      <c r="DG395" s="37">
        <f t="shared" si="257"/>
        <v>0.87291399229781774</v>
      </c>
      <c r="DH395" s="37">
        <f t="shared" si="258"/>
        <v>0.41078305519897307</v>
      </c>
      <c r="DI395" s="2">
        <v>714.6</v>
      </c>
      <c r="DJ395">
        <v>34</v>
      </c>
      <c r="DK395">
        <v>20</v>
      </c>
      <c r="DL395">
        <v>10.5</v>
      </c>
      <c r="DM395">
        <v>659</v>
      </c>
      <c r="DN395">
        <v>620</v>
      </c>
      <c r="DO395">
        <v>0.1</v>
      </c>
      <c r="DP395">
        <v>502</v>
      </c>
      <c r="DQ395">
        <v>463</v>
      </c>
      <c r="DR395">
        <v>0.5</v>
      </c>
      <c r="DS395">
        <v>354</v>
      </c>
      <c r="DT395">
        <v>328</v>
      </c>
      <c r="DU395">
        <v>-0.5</v>
      </c>
      <c r="DV395" s="39">
        <v>4.8</v>
      </c>
      <c r="DW395" s="39">
        <v>4.8</v>
      </c>
      <c r="DX395" s="39">
        <v>0.60000000000000009</v>
      </c>
      <c r="DY395" s="39">
        <v>-0.30000000000000004</v>
      </c>
      <c r="DZ395" s="39">
        <v>-3.2</v>
      </c>
      <c r="EA395" s="39">
        <v>1.9</v>
      </c>
    </row>
    <row r="396" spans="1:131" x14ac:dyDescent="0.2">
      <c r="A396" s="12" t="s">
        <v>1923</v>
      </c>
      <c r="B396" s="12" t="s">
        <v>1924</v>
      </c>
      <c r="C396" t="s">
        <v>1922</v>
      </c>
      <c r="D396" t="s">
        <v>147</v>
      </c>
      <c r="E396" s="12" t="s">
        <v>156</v>
      </c>
      <c r="F396">
        <v>81</v>
      </c>
      <c r="G396">
        <v>15</v>
      </c>
      <c r="H396">
        <v>21</v>
      </c>
      <c r="I396" s="31">
        <f t="shared" si="222"/>
        <v>36</v>
      </c>
      <c r="J396">
        <v>12</v>
      </c>
      <c r="K396">
        <v>7</v>
      </c>
      <c r="L396" s="16">
        <f t="shared" si="223"/>
        <v>1.9925280199252804</v>
      </c>
      <c r="M396" s="15">
        <v>14</v>
      </c>
      <c r="N396" s="15">
        <v>12</v>
      </c>
      <c r="O396" s="15">
        <v>7</v>
      </c>
      <c r="P396">
        <v>138</v>
      </c>
      <c r="Q396">
        <v>38</v>
      </c>
      <c r="R396">
        <v>58</v>
      </c>
      <c r="S396" s="13">
        <f t="shared" si="224"/>
        <v>0.10869565217391304</v>
      </c>
      <c r="T396" s="13">
        <f t="shared" si="225"/>
        <v>6.4102564102564097E-2</v>
      </c>
      <c r="U396" s="2">
        <v>1084.05</v>
      </c>
      <c r="V396" s="2">
        <v>13.3833333333</v>
      </c>
      <c r="W396">
        <v>12.89</v>
      </c>
      <c r="X396">
        <v>35.31</v>
      </c>
      <c r="Y396" s="32">
        <f t="shared" si="226"/>
        <v>0.26742738589211618</v>
      </c>
      <c r="Z396" s="15">
        <f t="shared" si="227"/>
        <v>127.57894736842105</v>
      </c>
      <c r="AA396">
        <v>30</v>
      </c>
      <c r="AB396">
        <v>33</v>
      </c>
      <c r="AC396">
        <v>61</v>
      </c>
      <c r="AD396" s="13">
        <f t="shared" si="228"/>
        <v>0.26315789473684209</v>
      </c>
      <c r="AE396" s="13">
        <f t="shared" si="229"/>
        <v>0.33333333333333331</v>
      </c>
      <c r="AF396" s="13">
        <f t="shared" si="230"/>
        <v>0.59649122807017541</v>
      </c>
      <c r="AG396">
        <v>139</v>
      </c>
      <c r="AH396">
        <v>128</v>
      </c>
      <c r="AI396" s="17">
        <f t="shared" si="231"/>
        <v>0.52059925093632964</v>
      </c>
      <c r="AJ396">
        <v>160</v>
      </c>
      <c r="AK396">
        <v>195</v>
      </c>
      <c r="AL396" s="32">
        <f t="shared" si="232"/>
        <v>0.3760593220338983</v>
      </c>
      <c r="AM396">
        <v>135</v>
      </c>
      <c r="AN396">
        <v>122</v>
      </c>
      <c r="AO396" s="33">
        <f t="shared" si="233"/>
        <v>0.2722457627118644</v>
      </c>
      <c r="AP396">
        <v>176</v>
      </c>
      <c r="AQ396">
        <v>156</v>
      </c>
      <c r="AR396" s="33">
        <f t="shared" si="234"/>
        <v>0.35169491525423729</v>
      </c>
      <c r="AS396" s="33">
        <f t="shared" si="235"/>
        <v>0.58006535947712423</v>
      </c>
      <c r="AT396">
        <v>15</v>
      </c>
      <c r="AU396">
        <v>401</v>
      </c>
      <c r="AV396">
        <v>352</v>
      </c>
      <c r="AW396">
        <v>324</v>
      </c>
      <c r="AX396" s="2">
        <v>28.8</v>
      </c>
      <c r="AY396" s="3">
        <v>8</v>
      </c>
      <c r="AZ396" s="2">
        <v>33.1</v>
      </c>
      <c r="BA396" s="2">
        <v>26</v>
      </c>
      <c r="BB396" s="21">
        <v>0.42799999999999999</v>
      </c>
      <c r="BC396">
        <v>8</v>
      </c>
      <c r="BD396" s="21">
        <v>0.378</v>
      </c>
      <c r="BE396" s="2">
        <v>29.9</v>
      </c>
      <c r="BF396" s="2">
        <v>32.4</v>
      </c>
      <c r="BG396" s="2">
        <v>27.4</v>
      </c>
      <c r="BH396" s="21">
        <v>3.6059999999999999</v>
      </c>
      <c r="BI396" s="21">
        <v>-0.27100000000000002</v>
      </c>
      <c r="BJ396" t="s">
        <v>2322</v>
      </c>
      <c r="BK396" s="2">
        <v>60.1</v>
      </c>
      <c r="BL396" t="s">
        <v>2590</v>
      </c>
      <c r="BM396" s="2">
        <v>48.8</v>
      </c>
      <c r="BN396" t="s">
        <v>3393</v>
      </c>
      <c r="BO396" s="2">
        <v>13</v>
      </c>
      <c r="BP396" t="s">
        <v>2634</v>
      </c>
      <c r="BQ396" s="2">
        <v>38.700000000000003</v>
      </c>
      <c r="BR396" t="s">
        <v>2695</v>
      </c>
      <c r="BS396" s="2">
        <v>30.5</v>
      </c>
      <c r="BT396" s="32">
        <f t="shared" si="236"/>
        <v>9.405940594059406E-2</v>
      </c>
      <c r="BU396" s="34">
        <f t="shared" si="237"/>
        <v>0.90852390852390852</v>
      </c>
      <c r="BV396" s="35">
        <f t="shared" si="238"/>
        <v>917.92984911796793</v>
      </c>
      <c r="BW396" s="32">
        <f t="shared" si="239"/>
        <v>2.5833144645025785E-3</v>
      </c>
      <c r="BX396" s="36">
        <f t="shared" si="240"/>
        <v>3.1548360315562185</v>
      </c>
      <c r="BY396" s="37">
        <f t="shared" si="241"/>
        <v>2.4353120243591859</v>
      </c>
      <c r="BZ396" s="37">
        <f t="shared" si="242"/>
        <v>33.540888335492426</v>
      </c>
      <c r="CA396" s="37">
        <f t="shared" si="243"/>
        <v>26.622388266290191</v>
      </c>
      <c r="CB396" s="37">
        <f t="shared" si="244"/>
        <v>59.720492597353676</v>
      </c>
      <c r="CC396" s="37">
        <f t="shared" si="245"/>
        <v>49.149024491612664</v>
      </c>
      <c r="CD396" s="38">
        <f t="shared" si="246"/>
        <v>10.571468105741012</v>
      </c>
      <c r="CE396" s="3">
        <v>57</v>
      </c>
      <c r="CF396" s="3">
        <v>44</v>
      </c>
      <c r="CG396" s="3">
        <v>549</v>
      </c>
      <c r="CH396" s="3">
        <v>437</v>
      </c>
      <c r="CI396" s="3">
        <v>197</v>
      </c>
      <c r="CJ396" s="3">
        <v>188</v>
      </c>
      <c r="CK396" s="3">
        <v>219</v>
      </c>
      <c r="CL396" s="3">
        <v>276</v>
      </c>
      <c r="CM396" s="20">
        <f t="shared" si="247"/>
        <v>9.2088994782900322</v>
      </c>
      <c r="CN396" s="37">
        <f t="shared" si="248"/>
        <v>2.2656471254602097</v>
      </c>
      <c r="CO396" s="37">
        <f t="shared" si="249"/>
        <v>2.202712483086315</v>
      </c>
      <c r="CP396" s="37">
        <f t="shared" si="250"/>
        <v>26.558419081783565</v>
      </c>
      <c r="CQ396" s="37">
        <f t="shared" si="251"/>
        <v>27.796133715136829</v>
      </c>
      <c r="CR396" s="37">
        <f t="shared" si="252"/>
        <v>48.45967462789892</v>
      </c>
      <c r="CS396" s="37">
        <f t="shared" si="253"/>
        <v>56.494330637632814</v>
      </c>
      <c r="CT396" s="22">
        <f t="shared" si="254"/>
        <v>18.606124115474906</v>
      </c>
      <c r="CU396" s="35">
        <v>108</v>
      </c>
      <c r="CV396" s="35">
        <v>105</v>
      </c>
      <c r="CW396" s="35">
        <v>1158</v>
      </c>
      <c r="CX396" s="35">
        <v>1220</v>
      </c>
      <c r="CY396" s="35">
        <v>462</v>
      </c>
      <c r="CZ396" s="35">
        <v>624</v>
      </c>
      <c r="DA396" s="35">
        <v>744</v>
      </c>
      <c r="DB396" s="35">
        <v>582</v>
      </c>
      <c r="DC396">
        <v>7</v>
      </c>
      <c r="DD396">
        <v>10</v>
      </c>
      <c r="DE396" s="35">
        <f t="shared" si="255"/>
        <v>3</v>
      </c>
      <c r="DF396" s="36">
        <f t="shared" si="256"/>
        <v>0.38743600387532506</v>
      </c>
      <c r="DG396" s="37">
        <f t="shared" si="257"/>
        <v>0.5534800055361786</v>
      </c>
      <c r="DH396" s="37">
        <f t="shared" si="258"/>
        <v>0.16604400166085359</v>
      </c>
      <c r="DI396" s="2">
        <v>638.70000000000005</v>
      </c>
      <c r="DJ396">
        <v>29</v>
      </c>
      <c r="DK396">
        <v>22</v>
      </c>
      <c r="DL396">
        <v>3.7</v>
      </c>
      <c r="DM396">
        <v>680</v>
      </c>
      <c r="DN396">
        <v>530</v>
      </c>
      <c r="DO396">
        <v>9.1</v>
      </c>
      <c r="DP396">
        <v>497</v>
      </c>
      <c r="DQ396">
        <v>395</v>
      </c>
      <c r="DR396">
        <v>7.7</v>
      </c>
      <c r="DS396">
        <v>378</v>
      </c>
      <c r="DT396">
        <v>289</v>
      </c>
      <c r="DU396">
        <v>7.4</v>
      </c>
      <c r="DV396" s="39">
        <v>8.1</v>
      </c>
      <c r="DW396" s="39">
        <v>8.1</v>
      </c>
      <c r="DX396" s="39">
        <v>-1.5</v>
      </c>
      <c r="DY396" s="39">
        <v>0.5</v>
      </c>
      <c r="DZ396" s="39">
        <v>-3.6</v>
      </c>
      <c r="EA396" s="39">
        <v>3.5</v>
      </c>
    </row>
    <row r="397" spans="1:131" x14ac:dyDescent="0.2">
      <c r="A397" s="12" t="s">
        <v>1928</v>
      </c>
      <c r="B397" s="12" t="s">
        <v>1924</v>
      </c>
      <c r="C397" t="s">
        <v>1927</v>
      </c>
      <c r="D397" t="s">
        <v>169</v>
      </c>
      <c r="E397" s="12" t="s">
        <v>170</v>
      </c>
      <c r="F397">
        <v>82</v>
      </c>
      <c r="G397">
        <v>16</v>
      </c>
      <c r="H397">
        <v>19</v>
      </c>
      <c r="I397" s="31">
        <f t="shared" si="222"/>
        <v>35</v>
      </c>
      <c r="J397">
        <v>12</v>
      </c>
      <c r="K397">
        <v>4</v>
      </c>
      <c r="L397" s="16">
        <f t="shared" si="223"/>
        <v>1.7421602787456445</v>
      </c>
      <c r="M397" s="15">
        <v>16</v>
      </c>
      <c r="N397" s="15">
        <v>14</v>
      </c>
      <c r="O397" s="15">
        <v>4</v>
      </c>
      <c r="P397">
        <v>148</v>
      </c>
      <c r="Q397">
        <v>46</v>
      </c>
      <c r="R397">
        <v>53</v>
      </c>
      <c r="S397" s="13">
        <f t="shared" si="224"/>
        <v>0.10810810810810811</v>
      </c>
      <c r="T397" s="13">
        <f t="shared" si="225"/>
        <v>6.4777327935222673E-2</v>
      </c>
      <c r="U397" s="2">
        <v>1205.4000000000001</v>
      </c>
      <c r="V397" s="2">
        <v>14.7</v>
      </c>
      <c r="W397">
        <v>14.14</v>
      </c>
      <c r="X397">
        <v>33.92</v>
      </c>
      <c r="Y397" s="32">
        <f t="shared" si="226"/>
        <v>0.29421556387848524</v>
      </c>
      <c r="Z397" s="15">
        <f t="shared" si="227"/>
        <v>158.80851063829789</v>
      </c>
      <c r="AA397">
        <v>40</v>
      </c>
      <c r="AB397">
        <v>115</v>
      </c>
      <c r="AC397">
        <v>43</v>
      </c>
      <c r="AD397" s="13">
        <f t="shared" si="228"/>
        <v>0.34042553191489361</v>
      </c>
      <c r="AE397" s="13">
        <f t="shared" si="229"/>
        <v>0.38297872340425532</v>
      </c>
      <c r="AF397" s="13">
        <f t="shared" si="230"/>
        <v>0.72340425531914887</v>
      </c>
      <c r="AG397">
        <v>523</v>
      </c>
      <c r="AH397">
        <v>632</v>
      </c>
      <c r="AI397" s="17">
        <f t="shared" si="231"/>
        <v>0.45281385281385284</v>
      </c>
      <c r="AJ397">
        <v>147</v>
      </c>
      <c r="AK397">
        <v>242</v>
      </c>
      <c r="AL397" s="32">
        <f t="shared" si="232"/>
        <v>0.30897537728355839</v>
      </c>
      <c r="AM397">
        <v>221</v>
      </c>
      <c r="AN397">
        <v>221</v>
      </c>
      <c r="AO397" s="33">
        <f t="shared" si="233"/>
        <v>0.35107227958697379</v>
      </c>
      <c r="AP397">
        <v>196</v>
      </c>
      <c r="AQ397">
        <v>232</v>
      </c>
      <c r="AR397" s="33">
        <f t="shared" si="234"/>
        <v>0.33995234312946782</v>
      </c>
      <c r="AS397" s="33">
        <f t="shared" si="235"/>
        <v>0.46811070998796628</v>
      </c>
      <c r="AT397">
        <v>2</v>
      </c>
      <c r="AU397">
        <v>458</v>
      </c>
      <c r="AV397">
        <v>434</v>
      </c>
      <c r="AW397">
        <v>391</v>
      </c>
      <c r="AX397" s="2">
        <v>28.7</v>
      </c>
      <c r="AY397" s="3">
        <v>6</v>
      </c>
      <c r="AZ397" s="2">
        <v>32.799999999999997</v>
      </c>
      <c r="BA397" s="2">
        <v>25.9</v>
      </c>
      <c r="BB397" s="21">
        <v>0.39200000000000002</v>
      </c>
      <c r="BC397">
        <v>9</v>
      </c>
      <c r="BD397" s="21">
        <v>0.44700000000000001</v>
      </c>
      <c r="BE397" s="2">
        <v>29.7</v>
      </c>
      <c r="BF397" s="2">
        <v>33.6</v>
      </c>
      <c r="BG397" s="2">
        <v>24.6</v>
      </c>
      <c r="BH397" s="21">
        <v>-0.14200000000000002</v>
      </c>
      <c r="BI397" s="21">
        <v>8.8999999999999996E-2</v>
      </c>
      <c r="BJ397" t="s">
        <v>3157</v>
      </c>
      <c r="BK397" s="2">
        <v>58.4</v>
      </c>
      <c r="BL397" t="s">
        <v>1969</v>
      </c>
      <c r="BM397" s="2">
        <v>28.2</v>
      </c>
      <c r="BN397" t="s">
        <v>3645</v>
      </c>
      <c r="BO397" s="2">
        <v>21.2</v>
      </c>
      <c r="BP397" t="s">
        <v>731</v>
      </c>
      <c r="BQ397" s="2">
        <v>52.7</v>
      </c>
      <c r="BR397" t="s">
        <v>1244</v>
      </c>
      <c r="BS397" s="2">
        <v>36.1</v>
      </c>
      <c r="BT397" s="32">
        <f t="shared" si="236"/>
        <v>7.5562700964630219E-2</v>
      </c>
      <c r="BU397" s="34">
        <f t="shared" si="237"/>
        <v>0.91268533772652394</v>
      </c>
      <c r="BV397" s="35">
        <f t="shared" si="238"/>
        <v>920.24160782298691</v>
      </c>
      <c r="BW397" s="32">
        <f t="shared" si="239"/>
        <v>-1.1751961308845843E-2</v>
      </c>
      <c r="BX397" s="36">
        <f t="shared" si="240"/>
        <v>2.3394723743155801</v>
      </c>
      <c r="BY397" s="37">
        <f t="shared" si="241"/>
        <v>2.6381284221005479</v>
      </c>
      <c r="BZ397" s="37">
        <f t="shared" si="242"/>
        <v>30.960676953708315</v>
      </c>
      <c r="CA397" s="37">
        <f t="shared" si="243"/>
        <v>30.214036834245896</v>
      </c>
      <c r="CB397" s="37">
        <f t="shared" si="244"/>
        <v>56.645097063215538</v>
      </c>
      <c r="CC397" s="37">
        <f t="shared" si="245"/>
        <v>57.690393230462924</v>
      </c>
      <c r="CD397" s="38">
        <f t="shared" si="246"/>
        <v>-1.0452961672473862</v>
      </c>
      <c r="CE397" s="3">
        <v>47</v>
      </c>
      <c r="CF397" s="3">
        <v>53</v>
      </c>
      <c r="CG397" s="3">
        <v>575</v>
      </c>
      <c r="CH397" s="3">
        <v>554</v>
      </c>
      <c r="CI397" s="3">
        <v>221</v>
      </c>
      <c r="CJ397" s="3">
        <v>245</v>
      </c>
      <c r="CK397" s="3">
        <v>307</v>
      </c>
      <c r="CL397" s="3">
        <v>295</v>
      </c>
      <c r="CM397" s="20">
        <f t="shared" si="247"/>
        <v>-1.1953206958578377E-2</v>
      </c>
      <c r="CN397" s="37">
        <f t="shared" si="248"/>
        <v>2.5454440865163366</v>
      </c>
      <c r="CO397" s="37">
        <f t="shared" si="249"/>
        <v>2.4591578462954442</v>
      </c>
      <c r="CP397" s="37">
        <f t="shared" si="250"/>
        <v>29.855039116428898</v>
      </c>
      <c r="CQ397" s="37">
        <f t="shared" si="251"/>
        <v>29.251035434882652</v>
      </c>
      <c r="CR397" s="37">
        <f t="shared" si="252"/>
        <v>56.948918545789233</v>
      </c>
      <c r="CS397" s="37">
        <f t="shared" si="253"/>
        <v>55.762482742751956</v>
      </c>
      <c r="CT397" s="22">
        <f t="shared" si="254"/>
        <v>-2.2317319702846632</v>
      </c>
      <c r="CU397" s="35">
        <v>118</v>
      </c>
      <c r="CV397" s="35">
        <v>114</v>
      </c>
      <c r="CW397" s="35">
        <v>1266</v>
      </c>
      <c r="CX397" s="35">
        <v>1242</v>
      </c>
      <c r="CY397" s="35">
        <v>575</v>
      </c>
      <c r="CZ397" s="35">
        <v>524</v>
      </c>
      <c r="DA397" s="35">
        <v>705</v>
      </c>
      <c r="DB397" s="35">
        <v>681</v>
      </c>
      <c r="DC397">
        <v>20</v>
      </c>
      <c r="DD397">
        <v>7</v>
      </c>
      <c r="DE397" s="35">
        <f t="shared" si="255"/>
        <v>-13</v>
      </c>
      <c r="DF397" s="36">
        <f t="shared" si="256"/>
        <v>0.99552015928322546</v>
      </c>
      <c r="DG397" s="37">
        <f t="shared" si="257"/>
        <v>0.34843205574912894</v>
      </c>
      <c r="DH397" s="37">
        <f t="shared" si="258"/>
        <v>-0.64708810353409663</v>
      </c>
      <c r="DI397" s="2">
        <v>759.2</v>
      </c>
      <c r="DJ397">
        <v>28</v>
      </c>
      <c r="DK397">
        <v>41</v>
      </c>
      <c r="DL397">
        <v>-14.1</v>
      </c>
      <c r="DM397">
        <v>703</v>
      </c>
      <c r="DN397">
        <v>762</v>
      </c>
      <c r="DO397">
        <v>-2</v>
      </c>
      <c r="DP397">
        <v>509</v>
      </c>
      <c r="DQ397">
        <v>563</v>
      </c>
      <c r="DR397">
        <v>-3</v>
      </c>
      <c r="DS397">
        <v>380</v>
      </c>
      <c r="DT397">
        <v>404</v>
      </c>
      <c r="DU397">
        <v>-1.9</v>
      </c>
      <c r="DV397" s="39">
        <v>2.2000000000000002</v>
      </c>
      <c r="DW397" s="39">
        <v>2.2000000000000002</v>
      </c>
      <c r="DX397" s="39">
        <v>2.2000000000000002</v>
      </c>
      <c r="DY397" s="39">
        <v>0.5</v>
      </c>
      <c r="DZ397" s="39">
        <v>-0.9</v>
      </c>
      <c r="EA397" s="39">
        <v>4.0999999999999996</v>
      </c>
    </row>
    <row r="398" spans="1:131" x14ac:dyDescent="0.2">
      <c r="A398" s="12" t="s">
        <v>1932</v>
      </c>
      <c r="B398" s="12" t="s">
        <v>1933</v>
      </c>
      <c r="C398" t="s">
        <v>1931</v>
      </c>
      <c r="D398" t="s">
        <v>155</v>
      </c>
      <c r="E398" s="12" t="s">
        <v>170</v>
      </c>
      <c r="F398">
        <v>14</v>
      </c>
      <c r="G398">
        <v>1</v>
      </c>
      <c r="H398">
        <v>0</v>
      </c>
      <c r="I398" s="31">
        <f t="shared" si="222"/>
        <v>1</v>
      </c>
      <c r="J398">
        <v>0</v>
      </c>
      <c r="K398">
        <v>0</v>
      </c>
      <c r="L398" s="16">
        <f t="shared" si="223"/>
        <v>0.42903110475509476</v>
      </c>
      <c r="M398" s="15">
        <v>1</v>
      </c>
      <c r="N398" s="15">
        <v>0</v>
      </c>
      <c r="O398" s="15">
        <v>0</v>
      </c>
      <c r="P398">
        <v>13</v>
      </c>
      <c r="Q398">
        <v>5</v>
      </c>
      <c r="R398">
        <v>8</v>
      </c>
      <c r="S398" s="13">
        <f t="shared" si="224"/>
        <v>7.6923076923076927E-2</v>
      </c>
      <c r="T398" s="13">
        <f t="shared" si="225"/>
        <v>3.8461538461538464E-2</v>
      </c>
      <c r="U398" s="2">
        <v>139.85</v>
      </c>
      <c r="V398" s="2">
        <v>9.9833333332999992</v>
      </c>
      <c r="W398">
        <v>9.91</v>
      </c>
      <c r="X398">
        <v>39.450000000000003</v>
      </c>
      <c r="Y398" s="32">
        <f t="shared" si="226"/>
        <v>0.20076985413290113</v>
      </c>
      <c r="Z398" s="15">
        <f t="shared" si="227"/>
        <v>0</v>
      </c>
      <c r="AA398">
        <v>2</v>
      </c>
      <c r="AB398">
        <v>30</v>
      </c>
      <c r="AC398">
        <v>15</v>
      </c>
      <c r="AD398" s="13">
        <f t="shared" si="228"/>
        <v>0.5</v>
      </c>
      <c r="AE398" s="13">
        <f t="shared" si="229"/>
        <v>0</v>
      </c>
      <c r="AF398" s="13">
        <f t="shared" si="230"/>
        <v>0.5</v>
      </c>
      <c r="AG398">
        <v>32</v>
      </c>
      <c r="AH398">
        <v>29</v>
      </c>
      <c r="AI398" s="17">
        <f t="shared" si="231"/>
        <v>0.52459016393442626</v>
      </c>
      <c r="AJ398">
        <v>19</v>
      </c>
      <c r="AK398">
        <v>20</v>
      </c>
      <c r="AL398" s="32">
        <f t="shared" si="232"/>
        <v>0.31707317073170732</v>
      </c>
      <c r="AM398">
        <v>25</v>
      </c>
      <c r="AN398">
        <v>18</v>
      </c>
      <c r="AO398" s="33">
        <f t="shared" si="233"/>
        <v>0.34959349593495936</v>
      </c>
      <c r="AP398">
        <v>20</v>
      </c>
      <c r="AQ398">
        <v>21</v>
      </c>
      <c r="AR398" s="33">
        <f t="shared" si="234"/>
        <v>0.33333333333333331</v>
      </c>
      <c r="AS398" s="33">
        <f t="shared" si="235"/>
        <v>0.47560975609756095</v>
      </c>
      <c r="AU398">
        <v>58</v>
      </c>
      <c r="AV398">
        <v>53</v>
      </c>
      <c r="AW398">
        <v>33</v>
      </c>
      <c r="AX398" s="2">
        <v>27.7</v>
      </c>
      <c r="AZ398" s="2">
        <v>32.4</v>
      </c>
      <c r="BA398" s="2">
        <v>24.6</v>
      </c>
      <c r="BB398" s="21">
        <v>0.32900000000000001</v>
      </c>
      <c r="BD398" s="21">
        <v>3.1840000000000002</v>
      </c>
      <c r="BE398" s="2">
        <v>28.2</v>
      </c>
      <c r="BF398" s="2">
        <v>33.4</v>
      </c>
      <c r="BG398" s="2">
        <v>23</v>
      </c>
      <c r="BH398" s="21">
        <v>-1.5510000000000002</v>
      </c>
      <c r="BI398" s="21">
        <v>-8.7989999999999995</v>
      </c>
      <c r="BJ398" t="s">
        <v>734</v>
      </c>
      <c r="BK398" s="2">
        <v>32.4</v>
      </c>
      <c r="BL398" t="s">
        <v>282</v>
      </c>
      <c r="BM398" s="2">
        <v>27.2</v>
      </c>
      <c r="BN398" t="s">
        <v>888</v>
      </c>
      <c r="BO398" s="2">
        <v>26</v>
      </c>
      <c r="BP398" t="s">
        <v>3213</v>
      </c>
      <c r="BQ398" s="2">
        <v>36.4</v>
      </c>
      <c r="BR398" t="s">
        <v>725</v>
      </c>
      <c r="BS398" s="2">
        <v>35.9</v>
      </c>
      <c r="BT398" s="32">
        <f t="shared" si="236"/>
        <v>4.5454545454545456E-2</v>
      </c>
      <c r="BU398" s="34">
        <f t="shared" si="237"/>
        <v>0.94339622641509435</v>
      </c>
      <c r="BV398" s="35">
        <f t="shared" si="238"/>
        <v>947.94168096054887</v>
      </c>
      <c r="BW398" s="32">
        <f t="shared" si="239"/>
        <v>-1.1149228130360192E-2</v>
      </c>
      <c r="BX398" s="36">
        <f t="shared" si="240"/>
        <v>0.85857381350155504</v>
      </c>
      <c r="BY398" s="37">
        <f t="shared" si="241"/>
        <v>1.2878607202523324</v>
      </c>
      <c r="BZ398" s="37">
        <f t="shared" si="242"/>
        <v>18.888623897034211</v>
      </c>
      <c r="CA398" s="37">
        <f t="shared" si="243"/>
        <v>22.752206057791209</v>
      </c>
      <c r="CB398" s="37">
        <f t="shared" si="244"/>
        <v>45.504412115582419</v>
      </c>
      <c r="CC398" s="37">
        <f t="shared" si="245"/>
        <v>60.100166945108846</v>
      </c>
      <c r="CD398" s="38">
        <f t="shared" si="246"/>
        <v>-14.595754829526427</v>
      </c>
      <c r="CE398" s="3">
        <v>2</v>
      </c>
      <c r="CF398" s="3">
        <v>3</v>
      </c>
      <c r="CG398" s="3">
        <v>42</v>
      </c>
      <c r="CH398" s="3">
        <v>50</v>
      </c>
      <c r="CI398" s="3">
        <v>22</v>
      </c>
      <c r="CJ398" s="3">
        <v>36</v>
      </c>
      <c r="CK398" s="3">
        <v>51</v>
      </c>
      <c r="CL398" s="3">
        <v>40</v>
      </c>
      <c r="CM398" s="20">
        <f t="shared" si="247"/>
        <v>-2.1173889758678897</v>
      </c>
      <c r="CN398" s="37">
        <f t="shared" si="248"/>
        <v>2.0640956002172728</v>
      </c>
      <c r="CO398" s="37">
        <f t="shared" si="249"/>
        <v>2.71591526344378</v>
      </c>
      <c r="CP398" s="37">
        <f t="shared" si="250"/>
        <v>24.008690928843016</v>
      </c>
      <c r="CQ398" s="37">
        <f t="shared" si="251"/>
        <v>30.092341118957084</v>
      </c>
      <c r="CR398" s="37">
        <f t="shared" si="252"/>
        <v>42.802824551873975</v>
      </c>
      <c r="CS398" s="37">
        <f t="shared" si="253"/>
        <v>63.878326996197707</v>
      </c>
      <c r="CT398" s="22">
        <f t="shared" si="254"/>
        <v>6.4797476147973043</v>
      </c>
      <c r="CU398" s="35">
        <v>19</v>
      </c>
      <c r="CV398" s="35">
        <v>25</v>
      </c>
      <c r="CW398" s="35">
        <v>202</v>
      </c>
      <c r="CX398" s="35">
        <v>252</v>
      </c>
      <c r="CY398" s="35">
        <v>78</v>
      </c>
      <c r="CZ398" s="35">
        <v>121</v>
      </c>
      <c r="DA398" s="35">
        <v>190</v>
      </c>
      <c r="DB398" s="35">
        <v>95</v>
      </c>
      <c r="DC398">
        <v>5</v>
      </c>
      <c r="DD398">
        <v>4</v>
      </c>
      <c r="DE398" s="35">
        <f t="shared" si="255"/>
        <v>-1</v>
      </c>
      <c r="DF398" s="36">
        <f t="shared" si="256"/>
        <v>2.1464345337538875</v>
      </c>
      <c r="DG398" s="37">
        <f t="shared" si="257"/>
        <v>1.7171476270031101</v>
      </c>
      <c r="DH398" s="37">
        <f t="shared" si="258"/>
        <v>-0.42928690675077752</v>
      </c>
      <c r="DI398" s="2">
        <v>92</v>
      </c>
      <c r="DJ398">
        <v>1</v>
      </c>
      <c r="DK398">
        <v>1</v>
      </c>
      <c r="DL398">
        <v>0</v>
      </c>
      <c r="DM398">
        <v>69</v>
      </c>
      <c r="DN398">
        <v>90</v>
      </c>
      <c r="DO398">
        <v>2.4</v>
      </c>
      <c r="DP398">
        <v>40</v>
      </c>
      <c r="DQ398">
        <v>61</v>
      </c>
      <c r="DR398">
        <v>-4.2</v>
      </c>
      <c r="DS398">
        <v>28</v>
      </c>
      <c r="DT398">
        <v>38</v>
      </c>
      <c r="DU398">
        <v>-3.6</v>
      </c>
      <c r="DV398" s="39">
        <v>-1</v>
      </c>
      <c r="DW398" s="39">
        <v>-1</v>
      </c>
      <c r="DX398" s="39">
        <v>0</v>
      </c>
      <c r="DY398" s="39">
        <v>0.1</v>
      </c>
      <c r="DZ398" s="39">
        <v>0.60000000000000009</v>
      </c>
      <c r="EA398" s="39">
        <v>-0.30000000000000004</v>
      </c>
    </row>
    <row r="399" spans="1:131" x14ac:dyDescent="0.2">
      <c r="A399" s="12" t="s">
        <v>275</v>
      </c>
      <c r="B399" s="12" t="s">
        <v>1933</v>
      </c>
      <c r="C399" t="s">
        <v>1936</v>
      </c>
      <c r="D399" t="s">
        <v>155</v>
      </c>
      <c r="E399" s="12" t="s">
        <v>229</v>
      </c>
      <c r="F399">
        <v>48</v>
      </c>
      <c r="G399">
        <v>7</v>
      </c>
      <c r="H399">
        <v>8</v>
      </c>
      <c r="I399" s="31">
        <f t="shared" si="222"/>
        <v>15</v>
      </c>
      <c r="J399">
        <v>6</v>
      </c>
      <c r="K399">
        <v>1</v>
      </c>
      <c r="L399" s="16">
        <f t="shared" si="223"/>
        <v>1.3833030202115233</v>
      </c>
      <c r="M399" s="15">
        <v>7</v>
      </c>
      <c r="N399" s="15">
        <v>6</v>
      </c>
      <c r="O399" s="15">
        <v>1</v>
      </c>
      <c r="P399">
        <v>90</v>
      </c>
      <c r="Q399">
        <v>28</v>
      </c>
      <c r="R399">
        <v>26</v>
      </c>
      <c r="S399" s="13">
        <f t="shared" si="224"/>
        <v>7.7777777777777779E-2</v>
      </c>
      <c r="T399" s="13">
        <f t="shared" si="225"/>
        <v>4.8611111111111112E-2</v>
      </c>
      <c r="U399" s="2">
        <v>650.61666666669998</v>
      </c>
      <c r="V399" s="2">
        <v>13.55</v>
      </c>
      <c r="W399">
        <v>13.42</v>
      </c>
      <c r="X399">
        <v>36.32</v>
      </c>
      <c r="Y399" s="32">
        <f t="shared" si="226"/>
        <v>0.26980297547245674</v>
      </c>
      <c r="Z399" s="15">
        <f t="shared" si="227"/>
        <v>72.959999999999994</v>
      </c>
      <c r="AA399">
        <v>29</v>
      </c>
      <c r="AB399">
        <v>95</v>
      </c>
      <c r="AC399">
        <v>47</v>
      </c>
      <c r="AD399" s="13">
        <f t="shared" si="228"/>
        <v>0.28000000000000003</v>
      </c>
      <c r="AE399" s="13">
        <f t="shared" si="229"/>
        <v>0.28000000000000003</v>
      </c>
      <c r="AF399" s="13">
        <f t="shared" si="230"/>
        <v>0.56000000000000005</v>
      </c>
      <c r="AG399">
        <v>25</v>
      </c>
      <c r="AH399">
        <v>26</v>
      </c>
      <c r="AI399" s="17">
        <f t="shared" si="231"/>
        <v>0.49019607843137253</v>
      </c>
      <c r="AJ399">
        <v>92</v>
      </c>
      <c r="AK399">
        <v>73</v>
      </c>
      <c r="AL399" s="32">
        <f t="shared" si="232"/>
        <v>0.24886877828054299</v>
      </c>
      <c r="AM399">
        <v>117</v>
      </c>
      <c r="AN399">
        <v>163</v>
      </c>
      <c r="AO399" s="33">
        <f t="shared" si="233"/>
        <v>0.42232277526395173</v>
      </c>
      <c r="AP399">
        <v>107</v>
      </c>
      <c r="AQ399">
        <v>111</v>
      </c>
      <c r="AR399" s="33">
        <f t="shared" si="234"/>
        <v>0.32880844645550528</v>
      </c>
      <c r="AS399" s="33">
        <f t="shared" si="235"/>
        <v>0.3707865168539326</v>
      </c>
      <c r="AT399">
        <v>1</v>
      </c>
      <c r="AU399">
        <v>201</v>
      </c>
      <c r="AV399">
        <v>253</v>
      </c>
      <c r="AW399">
        <v>201</v>
      </c>
      <c r="AX399" s="2">
        <v>29.1</v>
      </c>
      <c r="AY399" s="3">
        <v>4</v>
      </c>
      <c r="AZ399" s="2">
        <v>33</v>
      </c>
      <c r="BA399" s="2">
        <v>26.5</v>
      </c>
      <c r="BB399" s="21">
        <v>1.2290000000000001</v>
      </c>
      <c r="BC399">
        <v>1</v>
      </c>
      <c r="BD399" s="21">
        <v>1.2730000000000001</v>
      </c>
      <c r="BE399" s="2">
        <v>30.9</v>
      </c>
      <c r="BF399" s="2">
        <v>34.9</v>
      </c>
      <c r="BG399" s="2">
        <v>26.8</v>
      </c>
      <c r="BH399" s="21">
        <v>1.8290000000000002</v>
      </c>
      <c r="BI399" s="21">
        <v>-6.4379999999999997</v>
      </c>
      <c r="BJ399" t="s">
        <v>3287</v>
      </c>
      <c r="BK399" s="2">
        <v>45</v>
      </c>
      <c r="BL399" t="s">
        <v>562</v>
      </c>
      <c r="BM399" s="2">
        <v>30.2</v>
      </c>
      <c r="BN399" t="s">
        <v>282</v>
      </c>
      <c r="BO399" s="2">
        <v>26.4</v>
      </c>
      <c r="BP399" t="s">
        <v>644</v>
      </c>
      <c r="BQ399" s="2">
        <v>47.7</v>
      </c>
      <c r="BR399" t="s">
        <v>725</v>
      </c>
      <c r="BS399" s="2">
        <v>37.299999999999997</v>
      </c>
      <c r="BT399" s="32">
        <f t="shared" si="236"/>
        <v>8.2236842105263164E-2</v>
      </c>
      <c r="BU399" s="34">
        <f t="shared" si="237"/>
        <v>0.93181818181818177</v>
      </c>
      <c r="BV399" s="35">
        <f t="shared" si="238"/>
        <v>940.04186602870811</v>
      </c>
      <c r="BW399" s="32">
        <f t="shared" si="239"/>
        <v>1.4055023923444931E-2</v>
      </c>
      <c r="BX399" s="36">
        <f t="shared" si="240"/>
        <v>2.3062730627306269</v>
      </c>
      <c r="BY399" s="37">
        <f t="shared" si="241"/>
        <v>1.9372693726937265</v>
      </c>
      <c r="BZ399" s="37">
        <f t="shared" si="242"/>
        <v>28.044280442804425</v>
      </c>
      <c r="CA399" s="37">
        <f t="shared" si="243"/>
        <v>28.413284132841323</v>
      </c>
      <c r="CB399" s="37">
        <f t="shared" si="244"/>
        <v>52.121771217712165</v>
      </c>
      <c r="CC399" s="37">
        <f t="shared" si="245"/>
        <v>60.055350553505534</v>
      </c>
      <c r="CD399" s="38">
        <f t="shared" si="246"/>
        <v>-7.9335793357933682</v>
      </c>
      <c r="CE399" s="3">
        <v>25</v>
      </c>
      <c r="CF399" s="3">
        <v>21</v>
      </c>
      <c r="CG399" s="3">
        <v>279</v>
      </c>
      <c r="CH399" s="3">
        <v>287</v>
      </c>
      <c r="CI399" s="3">
        <v>117</v>
      </c>
      <c r="CJ399" s="3">
        <v>140</v>
      </c>
      <c r="CK399" s="3">
        <v>203</v>
      </c>
      <c r="CL399" s="3">
        <v>144</v>
      </c>
      <c r="CM399" s="20">
        <f t="shared" si="247"/>
        <v>2.7885442597122481</v>
      </c>
      <c r="CN399" s="37">
        <f t="shared" si="248"/>
        <v>1.9273127753303965</v>
      </c>
      <c r="CO399" s="37">
        <f t="shared" si="249"/>
        <v>2.8565528634361232</v>
      </c>
      <c r="CP399" s="37">
        <f t="shared" si="250"/>
        <v>25.020649779735681</v>
      </c>
      <c r="CQ399" s="37">
        <f t="shared" si="251"/>
        <v>28.359030837004404</v>
      </c>
      <c r="CR399" s="37">
        <f t="shared" si="252"/>
        <v>48.733480176211451</v>
      </c>
      <c r="CS399" s="37">
        <f t="shared" si="253"/>
        <v>57.268722466960348</v>
      </c>
      <c r="CT399" s="22">
        <f t="shared" si="254"/>
        <v>0.60166295495552902</v>
      </c>
      <c r="CU399" s="35">
        <v>56</v>
      </c>
      <c r="CV399" s="35">
        <v>83</v>
      </c>
      <c r="CW399" s="35">
        <v>671</v>
      </c>
      <c r="CX399" s="35">
        <v>741</v>
      </c>
      <c r="CY399" s="35">
        <v>285</v>
      </c>
      <c r="CZ399" s="35">
        <v>340</v>
      </c>
      <c r="DA399" s="35">
        <v>500</v>
      </c>
      <c r="DB399" s="35">
        <v>404</v>
      </c>
      <c r="DC399">
        <v>4</v>
      </c>
      <c r="DD399">
        <v>4</v>
      </c>
      <c r="DE399" s="35">
        <f t="shared" si="255"/>
        <v>0</v>
      </c>
      <c r="DF399" s="36">
        <f t="shared" si="256"/>
        <v>0.36900369003690031</v>
      </c>
      <c r="DG399" s="37">
        <f t="shared" si="257"/>
        <v>0.36900369003690031</v>
      </c>
      <c r="DH399" s="37">
        <f t="shared" si="258"/>
        <v>0</v>
      </c>
      <c r="DI399" s="2">
        <v>404.6</v>
      </c>
      <c r="DJ399">
        <v>11</v>
      </c>
      <c r="DK399">
        <v>12</v>
      </c>
      <c r="DL399">
        <v>3</v>
      </c>
      <c r="DM399">
        <v>319</v>
      </c>
      <c r="DN399">
        <v>414</v>
      </c>
      <c r="DO399">
        <v>-1.7000000000000002</v>
      </c>
      <c r="DP399">
        <v>242</v>
      </c>
      <c r="DQ399">
        <v>288</v>
      </c>
      <c r="DR399">
        <v>-0.5</v>
      </c>
      <c r="DS399">
        <v>178</v>
      </c>
      <c r="DT399">
        <v>197</v>
      </c>
      <c r="DU399">
        <v>0.4</v>
      </c>
      <c r="DV399" s="39">
        <v>-2.1</v>
      </c>
      <c r="DW399" s="39">
        <v>-2.1</v>
      </c>
      <c r="DX399" s="39">
        <v>2.2000000000000002</v>
      </c>
      <c r="DY399" s="39">
        <v>0.8</v>
      </c>
      <c r="DZ399" s="39">
        <v>1.6</v>
      </c>
      <c r="EA399" s="39">
        <v>2.5</v>
      </c>
    </row>
    <row r="400" spans="1:131" x14ac:dyDescent="0.2">
      <c r="A400" s="12" t="s">
        <v>743</v>
      </c>
      <c r="B400" s="12" t="s">
        <v>1933</v>
      </c>
      <c r="C400" t="s">
        <v>1938</v>
      </c>
      <c r="D400" t="s">
        <v>131</v>
      </c>
      <c r="E400" s="12" t="s">
        <v>156</v>
      </c>
      <c r="F400">
        <v>52</v>
      </c>
      <c r="G400">
        <v>2</v>
      </c>
      <c r="H400">
        <v>4</v>
      </c>
      <c r="I400" s="31">
        <f t="shared" si="222"/>
        <v>6</v>
      </c>
      <c r="J400">
        <v>2</v>
      </c>
      <c r="K400">
        <v>2</v>
      </c>
      <c r="L400" s="16">
        <f t="shared" si="223"/>
        <v>0.81549439347604491</v>
      </c>
      <c r="M400" s="15">
        <v>2</v>
      </c>
      <c r="N400" s="15">
        <v>2</v>
      </c>
      <c r="O400" s="15">
        <v>2</v>
      </c>
      <c r="P400">
        <v>55</v>
      </c>
      <c r="Q400">
        <v>20</v>
      </c>
      <c r="R400">
        <v>27</v>
      </c>
      <c r="S400" s="13">
        <f t="shared" si="224"/>
        <v>3.6363636363636362E-2</v>
      </c>
      <c r="T400" s="13">
        <f t="shared" si="225"/>
        <v>1.9607843137254902E-2</v>
      </c>
      <c r="U400" s="2">
        <v>441.45</v>
      </c>
      <c r="V400" s="2">
        <v>8.4833333332999992</v>
      </c>
      <c r="W400">
        <v>8.48</v>
      </c>
      <c r="X400">
        <v>39.630000000000003</v>
      </c>
      <c r="Y400" s="32">
        <f t="shared" si="226"/>
        <v>0.17626273124090627</v>
      </c>
      <c r="Z400" s="15">
        <f t="shared" si="227"/>
        <v>29</v>
      </c>
      <c r="AA400">
        <v>16</v>
      </c>
      <c r="AB400">
        <v>69</v>
      </c>
      <c r="AC400">
        <v>67</v>
      </c>
      <c r="AD400" s="13">
        <f t="shared" si="228"/>
        <v>0.16666666666666666</v>
      </c>
      <c r="AE400" s="13">
        <f t="shared" si="229"/>
        <v>0.33333333333333331</v>
      </c>
      <c r="AF400" s="13">
        <f t="shared" si="230"/>
        <v>0.5</v>
      </c>
      <c r="AG400">
        <v>2</v>
      </c>
      <c r="AH400">
        <v>3</v>
      </c>
      <c r="AI400" s="17">
        <f t="shared" si="231"/>
        <v>0.4</v>
      </c>
      <c r="AJ400">
        <v>35</v>
      </c>
      <c r="AK400">
        <v>48</v>
      </c>
      <c r="AL400" s="32">
        <f t="shared" si="232"/>
        <v>0.20959595959595959</v>
      </c>
      <c r="AM400">
        <v>99</v>
      </c>
      <c r="AN400">
        <v>62</v>
      </c>
      <c r="AO400" s="33">
        <f t="shared" si="233"/>
        <v>0.40656565656565657</v>
      </c>
      <c r="AP400">
        <v>75</v>
      </c>
      <c r="AQ400">
        <v>77</v>
      </c>
      <c r="AR400" s="33">
        <f t="shared" si="234"/>
        <v>0.38383838383838381</v>
      </c>
      <c r="AS400" s="33">
        <f t="shared" si="235"/>
        <v>0.3401639344262295</v>
      </c>
      <c r="AT400">
        <v>4</v>
      </c>
      <c r="AU400">
        <v>142</v>
      </c>
      <c r="AV400">
        <v>192</v>
      </c>
      <c r="AW400">
        <v>140</v>
      </c>
      <c r="AX400" s="2">
        <v>27.3</v>
      </c>
      <c r="AY400" s="3">
        <v>13</v>
      </c>
      <c r="AZ400" s="2">
        <v>32</v>
      </c>
      <c r="BA400" s="2">
        <v>24</v>
      </c>
      <c r="BB400" s="21">
        <v>-1.0129999999999999</v>
      </c>
      <c r="BC400">
        <v>13</v>
      </c>
      <c r="BD400" s="21">
        <v>-0.31900000000000001</v>
      </c>
      <c r="BE400" s="2">
        <v>27.1</v>
      </c>
      <c r="BF400" s="2">
        <v>31.7</v>
      </c>
      <c r="BG400" s="2">
        <v>22.4</v>
      </c>
      <c r="BH400" s="21">
        <v>-1.399</v>
      </c>
      <c r="BI400" s="21">
        <v>-12.919</v>
      </c>
      <c r="BJ400" t="s">
        <v>1545</v>
      </c>
      <c r="BK400" s="2">
        <v>33.6</v>
      </c>
      <c r="BL400" t="s">
        <v>1448</v>
      </c>
      <c r="BM400" s="2">
        <v>32</v>
      </c>
      <c r="BN400" t="s">
        <v>3242</v>
      </c>
      <c r="BO400" s="2">
        <v>30.6</v>
      </c>
      <c r="BP400" t="s">
        <v>2817</v>
      </c>
      <c r="BQ400" s="2">
        <v>37.200000000000003</v>
      </c>
      <c r="BR400" t="s">
        <v>1301</v>
      </c>
      <c r="BS400" s="2">
        <v>31.8</v>
      </c>
      <c r="BT400" s="32">
        <f t="shared" si="236"/>
        <v>6.8965517241379309E-2</v>
      </c>
      <c r="BU400" s="34">
        <f t="shared" si="237"/>
        <v>0.94605809128630702</v>
      </c>
      <c r="BV400" s="35">
        <f t="shared" si="238"/>
        <v>952.9546430104449</v>
      </c>
      <c r="BW400" s="32">
        <f t="shared" si="239"/>
        <v>1.5023608527686333E-2</v>
      </c>
      <c r="BX400" s="36">
        <f t="shared" si="240"/>
        <v>1.6321595889439984</v>
      </c>
      <c r="BY400" s="37">
        <f t="shared" si="241"/>
        <v>1.768172888022665</v>
      </c>
      <c r="BZ400" s="37">
        <f t="shared" si="242"/>
        <v>23.666314039687975</v>
      </c>
      <c r="CA400" s="37">
        <f t="shared" si="243"/>
        <v>32.779205077958636</v>
      </c>
      <c r="CB400" s="37">
        <f t="shared" si="244"/>
        <v>46.244521686746623</v>
      </c>
      <c r="CC400" s="37">
        <f t="shared" si="245"/>
        <v>62.974157473422601</v>
      </c>
      <c r="CD400" s="38">
        <f t="shared" si="246"/>
        <v>-16.729635786675978</v>
      </c>
      <c r="CE400" s="3">
        <v>12</v>
      </c>
      <c r="CF400" s="3">
        <v>13</v>
      </c>
      <c r="CG400" s="3">
        <v>162</v>
      </c>
      <c r="CH400" s="3">
        <v>228</v>
      </c>
      <c r="CI400" s="3">
        <v>72</v>
      </c>
      <c r="CJ400" s="3">
        <v>112</v>
      </c>
      <c r="CK400" s="3">
        <v>110</v>
      </c>
      <c r="CL400" s="3">
        <v>94</v>
      </c>
      <c r="CM400" s="20">
        <f t="shared" si="247"/>
        <v>-0.38357021290548232</v>
      </c>
      <c r="CN400" s="37">
        <f t="shared" si="248"/>
        <v>2.0380830373260346</v>
      </c>
      <c r="CO400" s="37">
        <f t="shared" si="249"/>
        <v>3.3482792756070574</v>
      </c>
      <c r="CP400" s="37">
        <f t="shared" si="250"/>
        <v>26.931811564665459</v>
      </c>
      <c r="CQ400" s="37">
        <f t="shared" si="251"/>
        <v>32.842252372910963</v>
      </c>
      <c r="CR400" s="37">
        <f t="shared" si="252"/>
        <v>50.311535549991262</v>
      </c>
      <c r="CS400" s="37">
        <f t="shared" si="253"/>
        <v>60.851336400163035</v>
      </c>
      <c r="CT400" s="22">
        <f t="shared" si="254"/>
        <v>-6.1898349365042051</v>
      </c>
      <c r="CU400" s="35">
        <v>70</v>
      </c>
      <c r="CV400" s="35">
        <v>115</v>
      </c>
      <c r="CW400" s="35">
        <v>855</v>
      </c>
      <c r="CX400" s="35">
        <v>1013</v>
      </c>
      <c r="CY400" s="35">
        <v>357</v>
      </c>
      <c r="CZ400" s="35">
        <v>433</v>
      </c>
      <c r="DA400" s="35">
        <v>529</v>
      </c>
      <c r="DB400" s="35">
        <v>446</v>
      </c>
      <c r="DC400">
        <v>12</v>
      </c>
      <c r="DD400">
        <v>15</v>
      </c>
      <c r="DE400" s="35">
        <f t="shared" si="255"/>
        <v>3</v>
      </c>
      <c r="DF400" s="36">
        <f t="shared" si="256"/>
        <v>1.6321595889439984</v>
      </c>
      <c r="DG400" s="37">
        <f t="shared" si="257"/>
        <v>2.0401994861799979</v>
      </c>
      <c r="DH400" s="37">
        <f t="shared" si="258"/>
        <v>0.40803989723599959</v>
      </c>
      <c r="DI400" s="2">
        <v>272</v>
      </c>
      <c r="DJ400">
        <v>8</v>
      </c>
      <c r="DK400">
        <v>9</v>
      </c>
      <c r="DL400">
        <v>9.6999999999999993</v>
      </c>
      <c r="DM400">
        <v>198</v>
      </c>
      <c r="DN400">
        <v>308</v>
      </c>
      <c r="DO400">
        <v>-4.4000000000000004</v>
      </c>
      <c r="DP400">
        <v>141</v>
      </c>
      <c r="DQ400">
        <v>233</v>
      </c>
      <c r="DR400">
        <v>-6.2</v>
      </c>
      <c r="DS400">
        <v>101</v>
      </c>
      <c r="DT400">
        <v>158</v>
      </c>
      <c r="DU400">
        <v>-4.0999999999999996</v>
      </c>
      <c r="DV400" s="39">
        <v>-4</v>
      </c>
      <c r="DW400" s="39">
        <v>-4</v>
      </c>
      <c r="DX400" s="39">
        <v>1</v>
      </c>
      <c r="DY400" s="39">
        <v>-0.60000000000000009</v>
      </c>
      <c r="DZ400" s="39">
        <v>2.9</v>
      </c>
      <c r="EA400" s="39">
        <v>-0.7</v>
      </c>
    </row>
    <row r="401" spans="1:131" x14ac:dyDescent="0.2">
      <c r="A401" s="12" t="s">
        <v>1943</v>
      </c>
      <c r="B401" s="12" t="s">
        <v>1933</v>
      </c>
      <c r="C401" t="s">
        <v>1942</v>
      </c>
      <c r="D401" t="s">
        <v>343</v>
      </c>
      <c r="E401" s="12" t="s">
        <v>178</v>
      </c>
      <c r="F401">
        <v>77</v>
      </c>
      <c r="G401">
        <v>4</v>
      </c>
      <c r="H401">
        <v>12</v>
      </c>
      <c r="I401" s="31">
        <f t="shared" si="222"/>
        <v>16</v>
      </c>
      <c r="J401">
        <v>2</v>
      </c>
      <c r="K401">
        <v>9</v>
      </c>
      <c r="L401" s="16">
        <f t="shared" si="223"/>
        <v>0.7800333139227611</v>
      </c>
      <c r="M401" s="15">
        <v>3</v>
      </c>
      <c r="N401" s="15">
        <v>2</v>
      </c>
      <c r="O401" s="15">
        <v>9</v>
      </c>
      <c r="P401">
        <v>81</v>
      </c>
      <c r="Q401">
        <v>39</v>
      </c>
      <c r="R401">
        <v>62</v>
      </c>
      <c r="S401" s="13">
        <f t="shared" si="224"/>
        <v>4.9382716049382713E-2</v>
      </c>
      <c r="T401" s="13">
        <f t="shared" si="225"/>
        <v>2.197802197802198E-2</v>
      </c>
      <c r="U401" s="2">
        <v>1230.7166666666999</v>
      </c>
      <c r="V401" s="2">
        <v>15.983333333299999</v>
      </c>
      <c r="W401">
        <v>15.58</v>
      </c>
      <c r="X401">
        <v>33.76</v>
      </c>
      <c r="Y401" s="32">
        <f t="shared" si="226"/>
        <v>0.31576813944061616</v>
      </c>
      <c r="Z401" s="15">
        <f t="shared" si="227"/>
        <v>31.405405405405403</v>
      </c>
      <c r="AA401">
        <v>81</v>
      </c>
      <c r="AB401">
        <v>47</v>
      </c>
      <c r="AC401">
        <v>90</v>
      </c>
      <c r="AD401" s="13">
        <f t="shared" si="228"/>
        <v>0.10810810810810811</v>
      </c>
      <c r="AE401" s="13">
        <f t="shared" si="229"/>
        <v>0.29729729729729731</v>
      </c>
      <c r="AF401" s="13">
        <f t="shared" si="230"/>
        <v>0.40540540540540543</v>
      </c>
      <c r="AI401" s="17" t="str">
        <f t="shared" si="231"/>
        <v xml:space="preserve"> </v>
      </c>
      <c r="AJ401">
        <v>170</v>
      </c>
      <c r="AK401">
        <v>174</v>
      </c>
      <c r="AL401" s="32">
        <f t="shared" si="232"/>
        <v>0.33858267716535434</v>
      </c>
      <c r="AM401">
        <v>176</v>
      </c>
      <c r="AN401">
        <v>160</v>
      </c>
      <c r="AO401" s="33">
        <f t="shared" si="233"/>
        <v>0.33070866141732286</v>
      </c>
      <c r="AP401">
        <v>186</v>
      </c>
      <c r="AQ401">
        <v>150</v>
      </c>
      <c r="AR401" s="33">
        <f t="shared" si="234"/>
        <v>0.33070866141732286</v>
      </c>
      <c r="AS401" s="33">
        <f t="shared" si="235"/>
        <v>0.50588235294117645</v>
      </c>
      <c r="AT401">
        <v>5</v>
      </c>
      <c r="AU401">
        <v>425</v>
      </c>
      <c r="AV401">
        <v>433</v>
      </c>
      <c r="AW401">
        <v>347</v>
      </c>
      <c r="AX401" s="2">
        <v>28.2</v>
      </c>
      <c r="AY401" s="3">
        <v>3</v>
      </c>
      <c r="AZ401" s="2">
        <v>32.9</v>
      </c>
      <c r="BA401" s="2">
        <v>25.1</v>
      </c>
      <c r="BB401" s="21">
        <v>0.112</v>
      </c>
      <c r="BC401">
        <v>3</v>
      </c>
      <c r="BD401" s="21">
        <v>0.59599999999999997</v>
      </c>
      <c r="BE401" s="2">
        <v>26.7</v>
      </c>
      <c r="BF401" s="2">
        <v>32.299999999999997</v>
      </c>
      <c r="BG401" s="2">
        <v>24.8</v>
      </c>
      <c r="BH401" s="21">
        <v>-4.5999999999999999E-2</v>
      </c>
      <c r="BI401" s="21">
        <v>-3.3959999999999999</v>
      </c>
      <c r="BJ401" t="s">
        <v>3672</v>
      </c>
      <c r="BK401" s="2">
        <v>32.6</v>
      </c>
      <c r="BL401" t="s">
        <v>1818</v>
      </c>
      <c r="BM401" s="2">
        <v>28.5</v>
      </c>
      <c r="BN401" t="s">
        <v>1320</v>
      </c>
      <c r="BO401" s="2">
        <v>25.9</v>
      </c>
      <c r="BP401" t="s">
        <v>1191</v>
      </c>
      <c r="BQ401" s="2">
        <v>27</v>
      </c>
      <c r="BR401" t="s">
        <v>3613</v>
      </c>
      <c r="BS401" s="2">
        <v>25.7</v>
      </c>
      <c r="BT401" s="32">
        <f t="shared" si="236"/>
        <v>6.3683304647160072E-2</v>
      </c>
      <c r="BU401" s="34">
        <f t="shared" si="237"/>
        <v>0.8902439024390244</v>
      </c>
      <c r="BV401" s="35">
        <f t="shared" si="238"/>
        <v>896.61223290374039</v>
      </c>
      <c r="BW401" s="32">
        <f t="shared" si="239"/>
        <v>-4.6072792913815525E-2</v>
      </c>
      <c r="BX401" s="36">
        <f t="shared" si="240"/>
        <v>1.8038270384501958</v>
      </c>
      <c r="BY401" s="37">
        <f t="shared" si="241"/>
        <v>3.0713811735773602</v>
      </c>
      <c r="BZ401" s="37">
        <f t="shared" si="242"/>
        <v>28.324959711880101</v>
      </c>
      <c r="CA401" s="37">
        <f t="shared" si="243"/>
        <v>27.983695137038172</v>
      </c>
      <c r="CB401" s="37">
        <f t="shared" si="244"/>
        <v>51.72595912961237</v>
      </c>
      <c r="CC401" s="37">
        <f t="shared" si="245"/>
        <v>53.188521593220642</v>
      </c>
      <c r="CD401" s="38">
        <f t="shared" si="246"/>
        <v>-1.4625624636082719</v>
      </c>
      <c r="CE401" s="3">
        <v>37</v>
      </c>
      <c r="CF401" s="3">
        <v>63</v>
      </c>
      <c r="CG401" s="3">
        <v>544</v>
      </c>
      <c r="CH401" s="3">
        <v>511</v>
      </c>
      <c r="CI401" s="3">
        <v>217</v>
      </c>
      <c r="CJ401" s="3">
        <v>228</v>
      </c>
      <c r="CK401" s="3">
        <v>289</v>
      </c>
      <c r="CL401" s="3">
        <v>263</v>
      </c>
      <c r="CM401" s="20">
        <f t="shared" si="247"/>
        <v>2.2982610658034943</v>
      </c>
      <c r="CN401" s="37">
        <f t="shared" si="248"/>
        <v>2.354280790299748</v>
      </c>
      <c r="CO401" s="37">
        <f t="shared" si="249"/>
        <v>2.4235243429556226</v>
      </c>
      <c r="CP401" s="37">
        <f t="shared" si="250"/>
        <v>28.75915553640672</v>
      </c>
      <c r="CQ401" s="37">
        <f t="shared" si="251"/>
        <v>29.428509878746848</v>
      </c>
      <c r="CR401" s="37">
        <f t="shared" si="252"/>
        <v>50.963254754723955</v>
      </c>
      <c r="CS401" s="37">
        <f t="shared" si="253"/>
        <v>56.848956730473319</v>
      </c>
      <c r="CT401" s="22">
        <f t="shared" si="254"/>
        <v>4.4231395121410912</v>
      </c>
      <c r="CU401" s="35">
        <v>102</v>
      </c>
      <c r="CV401" s="35">
        <v>105</v>
      </c>
      <c r="CW401" s="35">
        <v>1144</v>
      </c>
      <c r="CX401" s="35">
        <v>1170</v>
      </c>
      <c r="CY401" s="35">
        <v>438</v>
      </c>
      <c r="CZ401" s="35">
        <v>516</v>
      </c>
      <c r="DA401" s="35">
        <v>672</v>
      </c>
      <c r="DB401" s="35">
        <v>524</v>
      </c>
      <c r="DC401">
        <v>7</v>
      </c>
      <c r="DD401">
        <v>8</v>
      </c>
      <c r="DE401" s="35">
        <f t="shared" si="255"/>
        <v>1</v>
      </c>
      <c r="DF401" s="36">
        <f t="shared" si="256"/>
        <v>0.3412645748419289</v>
      </c>
      <c r="DG401" s="37">
        <f t="shared" si="257"/>
        <v>0.39001665696220444</v>
      </c>
      <c r="DH401" s="37">
        <f t="shared" si="258"/>
        <v>4.8752082120275556E-2</v>
      </c>
      <c r="DI401" s="2">
        <v>724.8</v>
      </c>
      <c r="DJ401">
        <v>25</v>
      </c>
      <c r="DK401">
        <v>34</v>
      </c>
      <c r="DL401">
        <v>-8.1</v>
      </c>
      <c r="DM401">
        <v>670</v>
      </c>
      <c r="DN401">
        <v>620</v>
      </c>
      <c r="DO401">
        <v>4.0999999999999996</v>
      </c>
      <c r="DP401">
        <v>505</v>
      </c>
      <c r="DQ401">
        <v>439</v>
      </c>
      <c r="DR401">
        <v>4.5</v>
      </c>
      <c r="DS401">
        <v>375</v>
      </c>
      <c r="DT401">
        <v>313</v>
      </c>
      <c r="DU401">
        <v>3.6</v>
      </c>
      <c r="DV401" s="39">
        <v>-3.9</v>
      </c>
      <c r="DW401" s="39">
        <v>-3.9</v>
      </c>
      <c r="DX401" s="39">
        <v>-1</v>
      </c>
      <c r="DY401" s="39">
        <v>-0.2</v>
      </c>
      <c r="DZ401" s="39">
        <v>-1.3</v>
      </c>
      <c r="EA401" s="39">
        <v>-6.5</v>
      </c>
    </row>
    <row r="402" spans="1:131" x14ac:dyDescent="0.2">
      <c r="A402" s="12" t="s">
        <v>1946</v>
      </c>
      <c r="B402" s="12" t="s">
        <v>1947</v>
      </c>
      <c r="C402" t="s">
        <v>1945</v>
      </c>
      <c r="D402" t="s">
        <v>432</v>
      </c>
      <c r="E402" s="12" t="s">
        <v>170</v>
      </c>
      <c r="F402">
        <v>27</v>
      </c>
      <c r="G402">
        <v>0</v>
      </c>
      <c r="H402">
        <v>2</v>
      </c>
      <c r="I402" s="31">
        <f t="shared" si="222"/>
        <v>2</v>
      </c>
      <c r="J402">
        <v>0</v>
      </c>
      <c r="K402">
        <v>1</v>
      </c>
      <c r="L402" s="16">
        <f t="shared" si="223"/>
        <v>0.50233726365736442</v>
      </c>
      <c r="M402" s="15">
        <v>0</v>
      </c>
      <c r="N402" s="15">
        <v>0</v>
      </c>
      <c r="O402" s="15">
        <v>2</v>
      </c>
      <c r="P402">
        <v>20</v>
      </c>
      <c r="Q402">
        <v>7</v>
      </c>
      <c r="R402">
        <v>8</v>
      </c>
      <c r="S402" s="13">
        <f t="shared" si="224"/>
        <v>0</v>
      </c>
      <c r="T402" s="13">
        <f t="shared" si="225"/>
        <v>0</v>
      </c>
      <c r="U402" s="2">
        <v>238.88333333329999</v>
      </c>
      <c r="V402" s="2">
        <v>8.8333333333000006</v>
      </c>
      <c r="W402">
        <v>8.84</v>
      </c>
      <c r="X402">
        <v>39.24</v>
      </c>
      <c r="Y402" s="32">
        <f t="shared" si="226"/>
        <v>0.18386023294509152</v>
      </c>
      <c r="Z402" s="15">
        <f t="shared" si="227"/>
        <v>0</v>
      </c>
      <c r="AA402">
        <v>3</v>
      </c>
      <c r="AB402">
        <v>15</v>
      </c>
      <c r="AC402">
        <v>24</v>
      </c>
      <c r="AD402" s="13">
        <f t="shared" si="228"/>
        <v>0</v>
      </c>
      <c r="AE402" s="13">
        <f t="shared" si="229"/>
        <v>0.2857142857142857</v>
      </c>
      <c r="AF402" s="13">
        <f t="shared" si="230"/>
        <v>0.2857142857142857</v>
      </c>
      <c r="AG402">
        <v>75</v>
      </c>
      <c r="AH402">
        <v>76</v>
      </c>
      <c r="AI402" s="17">
        <f t="shared" si="231"/>
        <v>0.49668874172185429</v>
      </c>
      <c r="AJ402">
        <v>38</v>
      </c>
      <c r="AK402">
        <v>37</v>
      </c>
      <c r="AL402" s="32">
        <f t="shared" si="232"/>
        <v>0.38071065989847713</v>
      </c>
      <c r="AM402">
        <v>28</v>
      </c>
      <c r="AN402">
        <v>27</v>
      </c>
      <c r="AO402" s="33">
        <f t="shared" si="233"/>
        <v>0.27918781725888325</v>
      </c>
      <c r="AP402">
        <v>37</v>
      </c>
      <c r="AQ402">
        <v>30</v>
      </c>
      <c r="AR402" s="33">
        <f t="shared" si="234"/>
        <v>0.34010152284263961</v>
      </c>
      <c r="AS402" s="33">
        <f t="shared" si="235"/>
        <v>0.57692307692307687</v>
      </c>
      <c r="AT402">
        <v>11</v>
      </c>
      <c r="AU402">
        <v>84</v>
      </c>
      <c r="AV402">
        <v>70</v>
      </c>
      <c r="AW402">
        <v>83</v>
      </c>
      <c r="AX402" s="2">
        <v>27.7</v>
      </c>
      <c r="AY402" s="3">
        <v>12</v>
      </c>
      <c r="AZ402" s="2">
        <v>32.299999999999997</v>
      </c>
      <c r="BA402" s="2">
        <v>24.6</v>
      </c>
      <c r="BB402" s="21">
        <v>-4.5999999999999999E-2</v>
      </c>
      <c r="BC402">
        <v>10</v>
      </c>
      <c r="BD402" s="21">
        <v>2.5000000000000001E-2</v>
      </c>
      <c r="BE402" s="2">
        <v>27.1</v>
      </c>
      <c r="BF402" s="2">
        <v>32.6</v>
      </c>
      <c r="BG402" s="2">
        <v>21.6</v>
      </c>
      <c r="BH402" s="21">
        <v>-1.276</v>
      </c>
      <c r="BI402" s="21">
        <v>6.835</v>
      </c>
      <c r="BJ402" t="s">
        <v>252</v>
      </c>
      <c r="BK402" s="2">
        <v>26.5</v>
      </c>
      <c r="BL402" t="s">
        <v>431</v>
      </c>
      <c r="BM402" s="2">
        <v>20.2</v>
      </c>
      <c r="BN402" t="s">
        <v>1874</v>
      </c>
      <c r="BO402" s="2">
        <v>19.600000000000001</v>
      </c>
      <c r="BP402" t="s">
        <v>1596</v>
      </c>
      <c r="BQ402" s="2">
        <v>39.6</v>
      </c>
      <c r="BR402" t="s">
        <v>3741</v>
      </c>
      <c r="BS402" s="2">
        <v>31.5</v>
      </c>
      <c r="BT402" s="32">
        <f t="shared" si="236"/>
        <v>7.7777777777777779E-2</v>
      </c>
      <c r="BU402" s="34">
        <f t="shared" si="237"/>
        <v>0.9285714285714286</v>
      </c>
      <c r="BV402" s="35">
        <f t="shared" si="238"/>
        <v>936.34920634920638</v>
      </c>
      <c r="BW402" s="32">
        <f t="shared" si="239"/>
        <v>6.3492063492063822E-3</v>
      </c>
      <c r="BX402" s="36">
        <f t="shared" si="240"/>
        <v>1.7610062893148213</v>
      </c>
      <c r="BY402" s="37">
        <f t="shared" si="241"/>
        <v>2.0125786163597956</v>
      </c>
      <c r="BZ402" s="37">
        <f t="shared" si="242"/>
        <v>22.641509434047702</v>
      </c>
      <c r="CA402" s="37">
        <f t="shared" si="243"/>
        <v>28.176100629037141</v>
      </c>
      <c r="CB402" s="37">
        <f t="shared" si="244"/>
        <v>44.528301886960485</v>
      </c>
      <c r="CC402" s="37">
        <f t="shared" si="245"/>
        <v>44.276729559915509</v>
      </c>
      <c r="CD402" s="38">
        <f t="shared" si="246"/>
        <v>0.25157232704497545</v>
      </c>
      <c r="CE402" s="3">
        <v>7</v>
      </c>
      <c r="CF402" s="3">
        <v>8</v>
      </c>
      <c r="CG402" s="3">
        <v>83</v>
      </c>
      <c r="CH402" s="3">
        <v>104</v>
      </c>
      <c r="CI402" s="3">
        <v>33</v>
      </c>
      <c r="CJ402" s="3">
        <v>26</v>
      </c>
      <c r="CK402" s="3">
        <v>38</v>
      </c>
      <c r="CL402" s="3">
        <v>54</v>
      </c>
      <c r="CM402" s="20">
        <f t="shared" si="247"/>
        <v>-8.4945815191088698</v>
      </c>
      <c r="CN402" s="37">
        <f t="shared" si="248"/>
        <v>2.1519990938951183</v>
      </c>
      <c r="CO402" s="37">
        <f t="shared" si="249"/>
        <v>2.435156869407634</v>
      </c>
      <c r="CP402" s="37">
        <f t="shared" si="250"/>
        <v>24.068410918563824</v>
      </c>
      <c r="CQ402" s="37">
        <f t="shared" si="251"/>
        <v>22.70925359610375</v>
      </c>
      <c r="CR402" s="37">
        <f t="shared" si="252"/>
        <v>49.495979159587719</v>
      </c>
      <c r="CS402" s="37">
        <f t="shared" si="253"/>
        <v>39.472193906444673</v>
      </c>
      <c r="CT402" s="22">
        <f t="shared" si="254"/>
        <v>-9.7722129260980708</v>
      </c>
      <c r="CU402" s="35">
        <v>38</v>
      </c>
      <c r="CV402" s="35">
        <v>43</v>
      </c>
      <c r="CW402" s="35">
        <v>387</v>
      </c>
      <c r="CX402" s="35">
        <v>358</v>
      </c>
      <c r="CY402" s="35">
        <v>198</v>
      </c>
      <c r="CZ402" s="35">
        <v>139</v>
      </c>
      <c r="DA402" s="35">
        <v>157</v>
      </c>
      <c r="DB402" s="35">
        <v>251</v>
      </c>
      <c r="DC402">
        <v>2</v>
      </c>
      <c r="DD402">
        <v>4</v>
      </c>
      <c r="DE402" s="35">
        <f t="shared" si="255"/>
        <v>2</v>
      </c>
      <c r="DF402" s="36">
        <f t="shared" si="256"/>
        <v>0.50314465408994891</v>
      </c>
      <c r="DG402" s="37">
        <f t="shared" si="257"/>
        <v>1.0062893081798978</v>
      </c>
      <c r="DH402" s="37">
        <f t="shared" si="258"/>
        <v>0.50314465408994891</v>
      </c>
      <c r="DI402" s="2">
        <v>143.69999999999999</v>
      </c>
      <c r="DJ402">
        <v>5</v>
      </c>
      <c r="DK402">
        <v>6</v>
      </c>
      <c r="DL402">
        <v>4.5999999999999996</v>
      </c>
      <c r="DM402">
        <v>114</v>
      </c>
      <c r="DN402">
        <v>115</v>
      </c>
      <c r="DO402">
        <v>-5.4</v>
      </c>
      <c r="DP402">
        <v>80</v>
      </c>
      <c r="DQ402">
        <v>93</v>
      </c>
      <c r="DR402">
        <v>-7</v>
      </c>
      <c r="DS402">
        <v>61</v>
      </c>
      <c r="DT402">
        <v>73</v>
      </c>
      <c r="DU402">
        <v>-4.5</v>
      </c>
      <c r="DV402" s="39">
        <v>-2.4</v>
      </c>
      <c r="DW402" s="39">
        <v>-2.4</v>
      </c>
      <c r="DX402" s="39">
        <v>-0.30000000000000004</v>
      </c>
      <c r="DY402" s="39">
        <v>0.1</v>
      </c>
      <c r="DZ402" s="39">
        <v>-0.9</v>
      </c>
      <c r="EA402" s="39">
        <v>-3.5</v>
      </c>
    </row>
    <row r="403" spans="1:131" x14ac:dyDescent="0.2">
      <c r="A403" s="12" t="s">
        <v>1808</v>
      </c>
      <c r="B403" s="12" t="s">
        <v>1950</v>
      </c>
      <c r="C403" t="s">
        <v>1949</v>
      </c>
      <c r="D403" t="s">
        <v>343</v>
      </c>
      <c r="E403" s="12" t="s">
        <v>178</v>
      </c>
      <c r="F403">
        <v>72</v>
      </c>
      <c r="G403">
        <v>10</v>
      </c>
      <c r="H403">
        <v>17</v>
      </c>
      <c r="I403" s="31">
        <f t="shared" si="222"/>
        <v>27</v>
      </c>
      <c r="J403">
        <v>9</v>
      </c>
      <c r="K403">
        <v>5</v>
      </c>
      <c r="L403" s="16">
        <f t="shared" si="223"/>
        <v>1.0843373493975903</v>
      </c>
      <c r="M403" s="15">
        <v>10</v>
      </c>
      <c r="N403" s="15">
        <v>10</v>
      </c>
      <c r="O403" s="15">
        <v>6</v>
      </c>
      <c r="P403">
        <v>127</v>
      </c>
      <c r="Q403">
        <v>38</v>
      </c>
      <c r="R403">
        <v>51</v>
      </c>
      <c r="S403" s="13">
        <f t="shared" si="224"/>
        <v>7.874015748031496E-2</v>
      </c>
      <c r="T403" s="13">
        <f t="shared" si="225"/>
        <v>4.6296296296296294E-2</v>
      </c>
      <c r="U403" s="2">
        <v>1494</v>
      </c>
      <c r="V403" s="2">
        <v>20.75</v>
      </c>
      <c r="W403">
        <v>20.05</v>
      </c>
      <c r="X403">
        <v>29.66</v>
      </c>
      <c r="Y403" s="32">
        <f t="shared" si="226"/>
        <v>0.40333936833635087</v>
      </c>
      <c r="Z403" s="15">
        <f t="shared" si="227"/>
        <v>102.40909090909092</v>
      </c>
      <c r="AA403">
        <v>126</v>
      </c>
      <c r="AB403">
        <v>28</v>
      </c>
      <c r="AC403">
        <v>78</v>
      </c>
      <c r="AD403" s="13">
        <f t="shared" si="228"/>
        <v>0.15151515151515152</v>
      </c>
      <c r="AE403" s="13">
        <f t="shared" si="229"/>
        <v>0.24242424242424243</v>
      </c>
      <c r="AF403" s="13">
        <f t="shared" si="230"/>
        <v>0.39393939393939392</v>
      </c>
      <c r="AI403" s="17" t="str">
        <f t="shared" si="231"/>
        <v xml:space="preserve"> </v>
      </c>
      <c r="AJ403">
        <v>241</v>
      </c>
      <c r="AK403">
        <v>243</v>
      </c>
      <c r="AL403" s="32">
        <f t="shared" si="232"/>
        <v>0.27800114876507753</v>
      </c>
      <c r="AM403">
        <v>348</v>
      </c>
      <c r="AN403">
        <v>262</v>
      </c>
      <c r="AO403" s="33">
        <f t="shared" si="233"/>
        <v>0.35037334865020103</v>
      </c>
      <c r="AP403">
        <v>340</v>
      </c>
      <c r="AQ403">
        <v>307</v>
      </c>
      <c r="AR403" s="33">
        <f t="shared" si="234"/>
        <v>0.37162550258472143</v>
      </c>
      <c r="AS403" s="33">
        <f t="shared" si="235"/>
        <v>0.44241316270566727</v>
      </c>
      <c r="AT403">
        <v>2</v>
      </c>
      <c r="AU403">
        <v>512</v>
      </c>
      <c r="AV403">
        <v>587</v>
      </c>
      <c r="AW403">
        <v>485</v>
      </c>
      <c r="AX403" s="2">
        <v>29.5</v>
      </c>
      <c r="AY403" s="3">
        <v>2</v>
      </c>
      <c r="AZ403" s="2">
        <v>33.5</v>
      </c>
      <c r="BA403" s="2">
        <v>26.8</v>
      </c>
      <c r="BB403" s="21">
        <v>1.8839999999999999</v>
      </c>
      <c r="BC403">
        <v>1</v>
      </c>
      <c r="BD403" s="21">
        <v>2.1419999999999999</v>
      </c>
      <c r="BE403" s="2">
        <v>29.5</v>
      </c>
      <c r="BF403" s="2">
        <v>41.7</v>
      </c>
      <c r="BG403" s="2">
        <v>25.5</v>
      </c>
      <c r="BH403" s="21">
        <v>-0.34800000000000003</v>
      </c>
      <c r="BI403" s="21">
        <v>-3.8340000000000001</v>
      </c>
      <c r="BJ403" t="s">
        <v>1320</v>
      </c>
      <c r="BK403" s="2">
        <v>35.200000000000003</v>
      </c>
      <c r="BL403" t="s">
        <v>3218</v>
      </c>
      <c r="BM403" s="2">
        <v>30.7</v>
      </c>
      <c r="BN403" t="s">
        <v>1818</v>
      </c>
      <c r="BO403" s="2">
        <v>28.4</v>
      </c>
      <c r="BP403" t="s">
        <v>3613</v>
      </c>
      <c r="BQ403" s="2">
        <v>82.6</v>
      </c>
      <c r="BR403" t="s">
        <v>2031</v>
      </c>
      <c r="BS403" s="2">
        <v>7.6</v>
      </c>
      <c r="BT403" s="32">
        <f t="shared" si="236"/>
        <v>8.7882822902796268E-2</v>
      </c>
      <c r="BU403" s="34">
        <f t="shared" si="237"/>
        <v>0.907258064516129</v>
      </c>
      <c r="BV403" s="35">
        <f t="shared" si="238"/>
        <v>916.04634680640868</v>
      </c>
      <c r="BW403" s="32">
        <f t="shared" si="239"/>
        <v>-4.8591125810747288E-3</v>
      </c>
      <c r="BX403" s="36">
        <f t="shared" si="240"/>
        <v>2.6506024096385543</v>
      </c>
      <c r="BY403" s="37">
        <f t="shared" si="241"/>
        <v>2.7710843373493974</v>
      </c>
      <c r="BZ403" s="37">
        <f t="shared" si="242"/>
        <v>30.160642570281126</v>
      </c>
      <c r="CA403" s="37">
        <f t="shared" si="243"/>
        <v>29.879518072289155</v>
      </c>
      <c r="CB403" s="37">
        <f t="shared" si="244"/>
        <v>55.060240963855421</v>
      </c>
      <c r="CC403" s="37">
        <f t="shared" si="245"/>
        <v>57.670682730923694</v>
      </c>
      <c r="CD403" s="38">
        <f t="shared" si="246"/>
        <v>-2.6104417670682736</v>
      </c>
      <c r="CE403" s="3">
        <v>66</v>
      </c>
      <c r="CF403" s="3">
        <v>69</v>
      </c>
      <c r="CG403" s="3">
        <v>685</v>
      </c>
      <c r="CH403" s="3">
        <v>675</v>
      </c>
      <c r="CI403" s="3">
        <v>319</v>
      </c>
      <c r="CJ403" s="3">
        <v>276</v>
      </c>
      <c r="CK403" s="3">
        <v>416</v>
      </c>
      <c r="CL403" s="3">
        <v>301</v>
      </c>
      <c r="CM403" s="20">
        <f t="shared" si="247"/>
        <v>4.6576423279957115</v>
      </c>
      <c r="CN403" s="37">
        <f t="shared" si="248"/>
        <v>2.3600809170600137</v>
      </c>
      <c r="CO403" s="37">
        <f t="shared" si="249"/>
        <v>2.6691391323893008</v>
      </c>
      <c r="CP403" s="37">
        <f t="shared" si="250"/>
        <v>27.562373567093729</v>
      </c>
      <c r="CQ403" s="37">
        <f t="shared" si="251"/>
        <v>27.955720386603733</v>
      </c>
      <c r="CR403" s="37">
        <f t="shared" si="252"/>
        <v>49.055967633175989</v>
      </c>
      <c r="CS403" s="37">
        <f t="shared" si="253"/>
        <v>53.158013036637449</v>
      </c>
      <c r="CT403" s="22">
        <f t="shared" si="254"/>
        <v>1.4916036363931866</v>
      </c>
      <c r="CU403" s="35">
        <v>84</v>
      </c>
      <c r="CV403" s="35">
        <v>95</v>
      </c>
      <c r="CW403" s="35">
        <v>897</v>
      </c>
      <c r="CX403" s="35">
        <v>900</v>
      </c>
      <c r="CY403" s="35">
        <v>320</v>
      </c>
      <c r="CZ403" s="35">
        <v>413</v>
      </c>
      <c r="DA403" s="35">
        <v>484</v>
      </c>
      <c r="DB403" s="35">
        <v>445</v>
      </c>
      <c r="DC403">
        <v>8</v>
      </c>
      <c r="DD403">
        <v>8</v>
      </c>
      <c r="DE403" s="35">
        <f t="shared" si="255"/>
        <v>0</v>
      </c>
      <c r="DF403" s="36">
        <f t="shared" si="256"/>
        <v>0.32128514056224899</v>
      </c>
      <c r="DG403" s="37">
        <f t="shared" si="257"/>
        <v>0.32128514056224899</v>
      </c>
      <c r="DH403" s="37">
        <f t="shared" si="258"/>
        <v>0</v>
      </c>
      <c r="DI403" s="2">
        <v>798.4</v>
      </c>
      <c r="DJ403">
        <v>31</v>
      </c>
      <c r="DK403">
        <v>35</v>
      </c>
      <c r="DL403">
        <v>-4.9000000000000004</v>
      </c>
      <c r="DM403">
        <v>690</v>
      </c>
      <c r="DN403">
        <v>758</v>
      </c>
      <c r="DO403">
        <v>-3.2</v>
      </c>
      <c r="DP403">
        <v>540</v>
      </c>
      <c r="DQ403">
        <v>539</v>
      </c>
      <c r="DR403">
        <v>-1.3</v>
      </c>
      <c r="DS403">
        <v>400</v>
      </c>
      <c r="DT403">
        <v>381</v>
      </c>
      <c r="DU403">
        <v>-2.5</v>
      </c>
      <c r="DV403" s="39">
        <v>0.8</v>
      </c>
      <c r="DW403" s="39">
        <v>0.8</v>
      </c>
      <c r="DX403" s="39">
        <v>0.60000000000000009</v>
      </c>
      <c r="DY403" s="39">
        <v>3.2</v>
      </c>
      <c r="DZ403" s="39">
        <v>-1.8</v>
      </c>
      <c r="EA403" s="39">
        <v>2.7</v>
      </c>
    </row>
    <row r="404" spans="1:131" x14ac:dyDescent="0.2">
      <c r="A404" s="12" t="s">
        <v>1953</v>
      </c>
      <c r="B404" s="12" t="s">
        <v>1954</v>
      </c>
      <c r="C404" t="s">
        <v>1952</v>
      </c>
      <c r="D404" t="s">
        <v>317</v>
      </c>
      <c r="E404" s="12" t="s">
        <v>178</v>
      </c>
      <c r="F404">
        <v>37</v>
      </c>
      <c r="G404">
        <v>1</v>
      </c>
      <c r="H404">
        <v>2</v>
      </c>
      <c r="I404" s="31">
        <f t="shared" si="222"/>
        <v>3</v>
      </c>
      <c r="J404">
        <v>1</v>
      </c>
      <c r="K404">
        <v>1</v>
      </c>
      <c r="L404" s="16">
        <f t="shared" si="223"/>
        <v>0.38627990986804867</v>
      </c>
      <c r="M404" s="15">
        <v>1</v>
      </c>
      <c r="N404" s="15">
        <v>1</v>
      </c>
      <c r="O404" s="15">
        <v>1</v>
      </c>
      <c r="P404">
        <v>34</v>
      </c>
      <c r="Q404">
        <v>8</v>
      </c>
      <c r="R404">
        <v>17</v>
      </c>
      <c r="S404" s="13">
        <f t="shared" si="224"/>
        <v>2.9411764705882353E-2</v>
      </c>
      <c r="T404" s="13">
        <f t="shared" si="225"/>
        <v>1.6949152542372881E-2</v>
      </c>
      <c r="U404" s="2">
        <v>465.98333333329998</v>
      </c>
      <c r="V404" s="2">
        <v>12.583333333300001</v>
      </c>
      <c r="W404">
        <v>12.39</v>
      </c>
      <c r="X404">
        <v>35.770000000000003</v>
      </c>
      <c r="Y404" s="32">
        <f t="shared" si="226"/>
        <v>0.25726744186046513</v>
      </c>
      <c r="Z404" s="15">
        <f t="shared" si="227"/>
        <v>11.85</v>
      </c>
      <c r="AA404">
        <v>37</v>
      </c>
      <c r="AB404">
        <v>28</v>
      </c>
      <c r="AC404">
        <v>26</v>
      </c>
      <c r="AD404" s="13">
        <f t="shared" si="228"/>
        <v>0.05</v>
      </c>
      <c r="AE404" s="13">
        <f t="shared" si="229"/>
        <v>0.1</v>
      </c>
      <c r="AF404" s="13">
        <f t="shared" si="230"/>
        <v>0.15000000000000002</v>
      </c>
      <c r="AI404" s="17" t="str">
        <f t="shared" si="231"/>
        <v xml:space="preserve"> </v>
      </c>
      <c r="AJ404">
        <v>58</v>
      </c>
      <c r="AK404">
        <v>79</v>
      </c>
      <c r="AL404" s="32">
        <f t="shared" si="232"/>
        <v>0.31065759637188206</v>
      </c>
      <c r="AM404">
        <v>76</v>
      </c>
      <c r="AN404">
        <v>63</v>
      </c>
      <c r="AO404" s="33">
        <f t="shared" si="233"/>
        <v>0.31519274376417233</v>
      </c>
      <c r="AP404">
        <v>79</v>
      </c>
      <c r="AQ404">
        <v>86</v>
      </c>
      <c r="AR404" s="33">
        <f t="shared" si="234"/>
        <v>0.37414965986394561</v>
      </c>
      <c r="AS404" s="33">
        <f t="shared" si="235"/>
        <v>0.49637681159420288</v>
      </c>
      <c r="AT404">
        <v>4</v>
      </c>
      <c r="AU404">
        <v>175</v>
      </c>
      <c r="AV404">
        <v>197</v>
      </c>
      <c r="AW404">
        <v>169</v>
      </c>
      <c r="AX404" s="2">
        <v>28.4</v>
      </c>
      <c r="AY404" s="3">
        <v>4</v>
      </c>
      <c r="AZ404" s="2">
        <v>33</v>
      </c>
      <c r="BA404" s="2">
        <v>25.3</v>
      </c>
      <c r="BB404" s="21">
        <v>-0.14000000000000001</v>
      </c>
      <c r="BC404">
        <v>5</v>
      </c>
      <c r="BD404" s="21">
        <v>-1.3480000000000001</v>
      </c>
      <c r="BE404" s="2">
        <v>26.2</v>
      </c>
      <c r="BF404" s="2">
        <v>31.3</v>
      </c>
      <c r="BG404" s="2">
        <v>24.5</v>
      </c>
      <c r="BH404" s="21">
        <v>-0.65600000000000003</v>
      </c>
      <c r="BI404" s="21">
        <v>1.5880000000000001</v>
      </c>
      <c r="BJ404" t="s">
        <v>600</v>
      </c>
      <c r="BK404" s="2">
        <v>27.6</v>
      </c>
      <c r="BL404" t="s">
        <v>3519</v>
      </c>
      <c r="BM404" s="2">
        <v>25.6</v>
      </c>
      <c r="BN404" t="s">
        <v>465</v>
      </c>
      <c r="BO404" s="2">
        <v>25.3</v>
      </c>
      <c r="BP404" t="s">
        <v>1621</v>
      </c>
      <c r="BQ404" s="2">
        <v>42.7</v>
      </c>
      <c r="BR404" t="s">
        <v>2126</v>
      </c>
      <c r="BS404" s="2">
        <v>19.100000000000001</v>
      </c>
      <c r="BT404" s="32">
        <f t="shared" si="236"/>
        <v>8.4388185654008435E-2</v>
      </c>
      <c r="BU404" s="34">
        <f t="shared" si="237"/>
        <v>0.90940766550522645</v>
      </c>
      <c r="BV404" s="35">
        <f t="shared" si="238"/>
        <v>917.8464840706273</v>
      </c>
      <c r="BW404" s="32">
        <f t="shared" si="239"/>
        <v>-6.2041488407651169E-3</v>
      </c>
      <c r="BX404" s="36">
        <f t="shared" si="240"/>
        <v>2.5774118489418552</v>
      </c>
      <c r="BY404" s="37">
        <f t="shared" si="241"/>
        <v>3.3506354036244117</v>
      </c>
      <c r="BZ404" s="37">
        <f t="shared" si="242"/>
        <v>30.542330409960986</v>
      </c>
      <c r="CA404" s="37">
        <f t="shared" si="243"/>
        <v>36.985860032315621</v>
      </c>
      <c r="CB404" s="37">
        <f t="shared" si="244"/>
        <v>56.316448899379537</v>
      </c>
      <c r="CC404" s="37">
        <f t="shared" si="245"/>
        <v>62.373366744392897</v>
      </c>
      <c r="CD404" s="38">
        <f t="shared" si="246"/>
        <v>-6.0569178450133592</v>
      </c>
      <c r="CE404" s="3">
        <v>20</v>
      </c>
      <c r="CF404" s="3">
        <v>26</v>
      </c>
      <c r="CG404" s="3">
        <v>217</v>
      </c>
      <c r="CH404" s="3">
        <v>261</v>
      </c>
      <c r="CI404" s="3">
        <v>99</v>
      </c>
      <c r="CJ404" s="3">
        <v>102</v>
      </c>
      <c r="CK404" s="3">
        <v>95</v>
      </c>
      <c r="CL404" s="3">
        <v>101</v>
      </c>
      <c r="CM404" s="20">
        <f t="shared" si="247"/>
        <v>-8.9959613232742299</v>
      </c>
      <c r="CN404" s="37">
        <f t="shared" si="248"/>
        <v>2.0853954317750794</v>
      </c>
      <c r="CO404" s="37">
        <f t="shared" si="249"/>
        <v>2.901419731165328</v>
      </c>
      <c r="CP404" s="37">
        <f t="shared" si="250"/>
        <v>31.688943626321315</v>
      </c>
      <c r="CQ404" s="37">
        <f t="shared" si="251"/>
        <v>29.01419731165328</v>
      </c>
      <c r="CR404" s="37">
        <f t="shared" si="252"/>
        <v>55.398982991937984</v>
      </c>
      <c r="CS404" s="37">
        <f t="shared" si="253"/>
        <v>48.598780497019249</v>
      </c>
      <c r="CT404" s="22">
        <f t="shared" si="254"/>
        <v>-12.857120339932095</v>
      </c>
      <c r="CU404" s="35">
        <v>46</v>
      </c>
      <c r="CV404" s="35">
        <v>64</v>
      </c>
      <c r="CW404" s="35">
        <v>653</v>
      </c>
      <c r="CX404" s="35">
        <v>576</v>
      </c>
      <c r="CY404" s="35">
        <v>265</v>
      </c>
      <c r="CZ404" s="35">
        <v>207</v>
      </c>
      <c r="DA404" s="35">
        <v>225</v>
      </c>
      <c r="DB404" s="35">
        <v>258</v>
      </c>
      <c r="DC404">
        <v>12</v>
      </c>
      <c r="DD404">
        <v>3</v>
      </c>
      <c r="DE404" s="35">
        <f t="shared" si="255"/>
        <v>-9</v>
      </c>
      <c r="DF404" s="36">
        <f t="shared" si="256"/>
        <v>1.5464471093651129</v>
      </c>
      <c r="DG404" s="37">
        <f t="shared" si="257"/>
        <v>0.38661177734127822</v>
      </c>
      <c r="DH404" s="37">
        <f t="shared" si="258"/>
        <v>-1.1598353320238348</v>
      </c>
      <c r="DI404" s="2">
        <v>267.2</v>
      </c>
      <c r="DJ404">
        <v>11</v>
      </c>
      <c r="DK404">
        <v>17</v>
      </c>
      <c r="DL404">
        <v>4.8</v>
      </c>
      <c r="DM404">
        <v>242</v>
      </c>
      <c r="DN404">
        <v>295</v>
      </c>
      <c r="DO404">
        <v>-5.5</v>
      </c>
      <c r="DP404">
        <v>185</v>
      </c>
      <c r="DQ404">
        <v>237</v>
      </c>
      <c r="DR404">
        <v>-7</v>
      </c>
      <c r="DS404">
        <v>133</v>
      </c>
      <c r="DT404">
        <v>171</v>
      </c>
      <c r="DU404">
        <v>-7.1</v>
      </c>
      <c r="DV404" s="39">
        <v>-6.3</v>
      </c>
      <c r="DW404" s="39">
        <v>-6.3</v>
      </c>
      <c r="DX404" s="39">
        <v>0</v>
      </c>
      <c r="DY404" s="39">
        <v>-0.7</v>
      </c>
      <c r="DZ404" s="39">
        <v>0.60000000000000009</v>
      </c>
      <c r="EA404" s="39">
        <v>-6.4</v>
      </c>
    </row>
    <row r="405" spans="1:131" x14ac:dyDescent="0.2">
      <c r="A405" s="12" t="s">
        <v>1329</v>
      </c>
      <c r="B405" s="12" t="s">
        <v>1959</v>
      </c>
      <c r="C405" t="s">
        <v>1958</v>
      </c>
      <c r="D405" t="s">
        <v>122</v>
      </c>
      <c r="E405" s="12" t="s">
        <v>148</v>
      </c>
      <c r="F405">
        <v>36</v>
      </c>
      <c r="G405">
        <v>6</v>
      </c>
      <c r="H405">
        <v>6</v>
      </c>
      <c r="I405" s="31">
        <f t="shared" si="222"/>
        <v>12</v>
      </c>
      <c r="J405">
        <v>3</v>
      </c>
      <c r="K405">
        <v>3</v>
      </c>
      <c r="L405" s="16">
        <f t="shared" si="223"/>
        <v>1.7335473515250186</v>
      </c>
      <c r="M405" s="15">
        <v>6</v>
      </c>
      <c r="N405" s="15">
        <v>3</v>
      </c>
      <c r="O405" s="15">
        <v>3</v>
      </c>
      <c r="P405">
        <v>65</v>
      </c>
      <c r="Q405">
        <v>25</v>
      </c>
      <c r="R405">
        <v>17</v>
      </c>
      <c r="S405" s="13">
        <f t="shared" si="224"/>
        <v>9.2307692307692313E-2</v>
      </c>
      <c r="T405" s="13">
        <f t="shared" si="225"/>
        <v>5.6074766355140186E-2</v>
      </c>
      <c r="U405" s="2">
        <v>415.3333333333</v>
      </c>
      <c r="V405" s="2">
        <v>11.5333333333</v>
      </c>
      <c r="W405">
        <v>11.36</v>
      </c>
      <c r="X405">
        <v>36.799999999999997</v>
      </c>
      <c r="Y405" s="32">
        <f t="shared" si="226"/>
        <v>0.23588039867109636</v>
      </c>
      <c r="Z405" s="15">
        <f t="shared" si="227"/>
        <v>34.263157894736842</v>
      </c>
      <c r="AA405">
        <v>9</v>
      </c>
      <c r="AB405">
        <v>59</v>
      </c>
      <c r="AC405">
        <v>36</v>
      </c>
      <c r="AD405" s="13">
        <f t="shared" si="228"/>
        <v>0.31578947368421051</v>
      </c>
      <c r="AE405" s="13">
        <f t="shared" si="229"/>
        <v>0.31578947368421051</v>
      </c>
      <c r="AF405" s="13">
        <f t="shared" si="230"/>
        <v>0.63157894736842102</v>
      </c>
      <c r="AG405">
        <v>0</v>
      </c>
      <c r="AH405">
        <v>0</v>
      </c>
      <c r="AI405" s="17" t="str">
        <f t="shared" si="231"/>
        <v xml:space="preserve"> </v>
      </c>
      <c r="AJ405">
        <v>83</v>
      </c>
      <c r="AK405">
        <v>81</v>
      </c>
      <c r="AL405" s="32">
        <f t="shared" si="232"/>
        <v>0.44686648501362397</v>
      </c>
      <c r="AM405">
        <v>41</v>
      </c>
      <c r="AN405">
        <v>38</v>
      </c>
      <c r="AO405" s="33">
        <f t="shared" si="233"/>
        <v>0.21525885558583105</v>
      </c>
      <c r="AP405">
        <v>69</v>
      </c>
      <c r="AQ405">
        <v>55</v>
      </c>
      <c r="AR405" s="33">
        <f t="shared" si="234"/>
        <v>0.33787465940054495</v>
      </c>
      <c r="AS405" s="33">
        <f t="shared" si="235"/>
        <v>0.67489711934156382</v>
      </c>
      <c r="AT405">
        <v>18</v>
      </c>
      <c r="AU405">
        <v>164</v>
      </c>
      <c r="AV405">
        <v>134</v>
      </c>
      <c r="AW405">
        <v>124</v>
      </c>
      <c r="AX405" s="2">
        <v>28</v>
      </c>
      <c r="AY405" s="3">
        <v>13</v>
      </c>
      <c r="AZ405" s="2">
        <v>32.200000000000003</v>
      </c>
      <c r="BA405" s="2">
        <v>25.1</v>
      </c>
      <c r="BB405" s="21">
        <v>-5.5E-2</v>
      </c>
      <c r="BC405">
        <v>14</v>
      </c>
      <c r="BD405" s="21">
        <v>-0.997</v>
      </c>
      <c r="BE405" s="2">
        <v>28.5</v>
      </c>
      <c r="BF405" s="2">
        <v>32.5</v>
      </c>
      <c r="BG405" s="2">
        <v>24.5</v>
      </c>
      <c r="BH405" s="21">
        <v>3.4050000000000002</v>
      </c>
      <c r="BI405" s="21">
        <v>5.66</v>
      </c>
      <c r="BJ405" t="s">
        <v>3170</v>
      </c>
      <c r="BK405" s="2">
        <v>72.5</v>
      </c>
      <c r="BL405" t="s">
        <v>3430</v>
      </c>
      <c r="BM405" s="2">
        <v>60.3</v>
      </c>
      <c r="BN405" t="s">
        <v>1036</v>
      </c>
      <c r="BO405" s="2">
        <v>15.2</v>
      </c>
      <c r="BP405" t="s">
        <v>2909</v>
      </c>
      <c r="BQ405" s="2">
        <v>35.799999999999997</v>
      </c>
      <c r="BR405" t="s">
        <v>1045</v>
      </c>
      <c r="BS405" s="2">
        <v>34.700000000000003</v>
      </c>
      <c r="BT405" s="32">
        <f t="shared" si="236"/>
        <v>8.755760368663594E-2</v>
      </c>
      <c r="BU405" s="34">
        <f t="shared" si="237"/>
        <v>0.89560439560439564</v>
      </c>
      <c r="BV405" s="35">
        <f t="shared" si="238"/>
        <v>904.36015597305925</v>
      </c>
      <c r="BW405" s="32">
        <f t="shared" si="239"/>
        <v>-1.6838000708968417E-2</v>
      </c>
      <c r="BX405" s="36">
        <f t="shared" si="240"/>
        <v>2.7456647398923288</v>
      </c>
      <c r="BY405" s="37">
        <f t="shared" si="241"/>
        <v>2.7456647398923288</v>
      </c>
      <c r="BZ405" s="37">
        <f t="shared" si="242"/>
        <v>31.358381502980809</v>
      </c>
      <c r="CA405" s="37">
        <f t="shared" si="243"/>
        <v>26.300578034758097</v>
      </c>
      <c r="CB405" s="37">
        <f t="shared" si="244"/>
        <v>57.947976878780203</v>
      </c>
      <c r="CC405" s="37">
        <f t="shared" si="245"/>
        <v>45.086705202442452</v>
      </c>
      <c r="CD405" s="38">
        <f t="shared" si="246"/>
        <v>12.861271676337751</v>
      </c>
      <c r="CE405" s="3">
        <v>19</v>
      </c>
      <c r="CF405" s="3">
        <v>19</v>
      </c>
      <c r="CG405" s="3">
        <v>198</v>
      </c>
      <c r="CH405" s="3">
        <v>163</v>
      </c>
      <c r="CI405" s="3">
        <v>93</v>
      </c>
      <c r="CJ405" s="3">
        <v>52</v>
      </c>
      <c r="CK405" s="3">
        <v>78</v>
      </c>
      <c r="CL405" s="3">
        <v>91</v>
      </c>
      <c r="CM405" s="20">
        <f t="shared" si="247"/>
        <v>1.916740812140219</v>
      </c>
      <c r="CN405" s="37">
        <f t="shared" si="248"/>
        <v>2.40036231884058</v>
      </c>
      <c r="CO405" s="37">
        <f t="shared" si="249"/>
        <v>2.7173913043478262</v>
      </c>
      <c r="CP405" s="37">
        <f t="shared" si="250"/>
        <v>29.800724637681164</v>
      </c>
      <c r="CQ405" s="37">
        <f t="shared" si="251"/>
        <v>28.125</v>
      </c>
      <c r="CR405" s="37">
        <f t="shared" si="252"/>
        <v>52.490942028985515</v>
      </c>
      <c r="CS405" s="37">
        <f t="shared" si="253"/>
        <v>47.41847826086957</v>
      </c>
      <c r="CT405" s="22">
        <f t="shared" si="254"/>
        <v>7.7888079082218056</v>
      </c>
      <c r="CU405" s="35">
        <v>53</v>
      </c>
      <c r="CV405" s="35">
        <v>60</v>
      </c>
      <c r="CW405" s="35">
        <v>605</v>
      </c>
      <c r="CX405" s="35">
        <v>561</v>
      </c>
      <c r="CY405" s="35">
        <v>225</v>
      </c>
      <c r="CZ405" s="35">
        <v>179</v>
      </c>
      <c r="DA405" s="35">
        <v>247</v>
      </c>
      <c r="DB405" s="35">
        <v>276</v>
      </c>
      <c r="DC405">
        <v>5</v>
      </c>
      <c r="DD405">
        <v>10</v>
      </c>
      <c r="DE405" s="35">
        <f t="shared" si="255"/>
        <v>5</v>
      </c>
      <c r="DF405" s="36">
        <f t="shared" si="256"/>
        <v>0.72254335260324443</v>
      </c>
      <c r="DG405" s="37">
        <f t="shared" si="257"/>
        <v>1.4450867052064889</v>
      </c>
      <c r="DH405" s="37">
        <f t="shared" si="258"/>
        <v>0.72254335260324443</v>
      </c>
      <c r="DI405" s="2">
        <v>253</v>
      </c>
      <c r="DJ405">
        <v>9</v>
      </c>
      <c r="DK405">
        <v>14</v>
      </c>
      <c r="DL405">
        <v>-14.6</v>
      </c>
      <c r="DM405">
        <v>231</v>
      </c>
      <c r="DN405">
        <v>205</v>
      </c>
      <c r="DO405">
        <v>-1.1000000000000001</v>
      </c>
      <c r="DP405">
        <v>180</v>
      </c>
      <c r="DQ405">
        <v>159</v>
      </c>
      <c r="DR405">
        <v>-0.9</v>
      </c>
      <c r="DS405">
        <v>122</v>
      </c>
      <c r="DT405">
        <v>122</v>
      </c>
      <c r="DU405">
        <v>-2.8</v>
      </c>
      <c r="DV405" s="39">
        <v>-0.8</v>
      </c>
      <c r="DW405" s="39">
        <v>-0.8</v>
      </c>
      <c r="DX405" s="39">
        <v>-1.3</v>
      </c>
      <c r="DY405" s="39">
        <v>-0.30000000000000004</v>
      </c>
      <c r="DZ405" s="39">
        <v>-0.2</v>
      </c>
      <c r="EA405" s="39">
        <v>-2.5</v>
      </c>
    </row>
    <row r="406" spans="1:131" x14ac:dyDescent="0.2">
      <c r="A406" s="12" t="s">
        <v>1961</v>
      </c>
      <c r="B406" s="12" t="s">
        <v>1962</v>
      </c>
      <c r="C406" t="s">
        <v>1960</v>
      </c>
      <c r="D406" t="s">
        <v>112</v>
      </c>
      <c r="E406" s="12" t="s">
        <v>170</v>
      </c>
      <c r="F406">
        <v>78</v>
      </c>
      <c r="G406">
        <v>13</v>
      </c>
      <c r="H406">
        <v>19</v>
      </c>
      <c r="I406" s="31">
        <f t="shared" si="222"/>
        <v>32</v>
      </c>
      <c r="J406">
        <v>13</v>
      </c>
      <c r="K406">
        <v>6</v>
      </c>
      <c r="L406" s="16">
        <f t="shared" si="223"/>
        <v>1.6576016576016577</v>
      </c>
      <c r="M406" s="15">
        <v>14</v>
      </c>
      <c r="N406" s="15">
        <v>13</v>
      </c>
      <c r="O406" s="15">
        <v>6</v>
      </c>
      <c r="P406">
        <v>122</v>
      </c>
      <c r="Q406">
        <v>59</v>
      </c>
      <c r="R406">
        <v>66</v>
      </c>
      <c r="S406" s="13">
        <f t="shared" si="224"/>
        <v>0.10655737704918032</v>
      </c>
      <c r="T406" s="13">
        <f t="shared" si="225"/>
        <v>5.2631578947368418E-2</v>
      </c>
      <c r="U406" s="2">
        <v>1158.3</v>
      </c>
      <c r="V406" s="2">
        <v>14.85</v>
      </c>
      <c r="W406">
        <v>14.18</v>
      </c>
      <c r="X406">
        <v>34.26</v>
      </c>
      <c r="Y406" s="32">
        <f t="shared" si="226"/>
        <v>0.29273327828241125</v>
      </c>
      <c r="Z406" s="15">
        <f t="shared" si="227"/>
        <v>143.50980392156865</v>
      </c>
      <c r="AA406">
        <v>32</v>
      </c>
      <c r="AB406">
        <v>135</v>
      </c>
      <c r="AC406">
        <v>165</v>
      </c>
      <c r="AD406" s="13">
        <f t="shared" si="228"/>
        <v>0.25490196078431371</v>
      </c>
      <c r="AE406" s="13">
        <f t="shared" si="229"/>
        <v>0.37254901960784315</v>
      </c>
      <c r="AF406" s="13">
        <f t="shared" si="230"/>
        <v>0.62745098039215685</v>
      </c>
      <c r="AG406">
        <v>423</v>
      </c>
      <c r="AH406">
        <v>539</v>
      </c>
      <c r="AI406" s="17">
        <f t="shared" si="231"/>
        <v>0.43970893970893971</v>
      </c>
      <c r="AJ406">
        <v>113</v>
      </c>
      <c r="AK406">
        <v>184</v>
      </c>
      <c r="AL406" s="32">
        <f t="shared" si="232"/>
        <v>0.30937500000000001</v>
      </c>
      <c r="AM406">
        <v>138</v>
      </c>
      <c r="AN406">
        <v>167</v>
      </c>
      <c r="AO406" s="33">
        <f t="shared" si="233"/>
        <v>0.31770833333333331</v>
      </c>
      <c r="AP406">
        <v>168</v>
      </c>
      <c r="AQ406">
        <v>190</v>
      </c>
      <c r="AR406" s="33">
        <f t="shared" si="234"/>
        <v>0.37291666666666667</v>
      </c>
      <c r="AS406" s="33">
        <f t="shared" si="235"/>
        <v>0.49335548172757476</v>
      </c>
      <c r="AT406">
        <v>16</v>
      </c>
      <c r="AU406">
        <v>433</v>
      </c>
      <c r="AV406">
        <v>446</v>
      </c>
      <c r="AW406">
        <v>386</v>
      </c>
      <c r="AX406" s="2">
        <v>28.6</v>
      </c>
      <c r="AY406" s="3">
        <v>6</v>
      </c>
      <c r="AZ406" s="2">
        <v>33.299999999999997</v>
      </c>
      <c r="BA406" s="2">
        <v>25.5</v>
      </c>
      <c r="BB406" s="21">
        <v>0.193</v>
      </c>
      <c r="BC406">
        <v>9</v>
      </c>
      <c r="BD406" s="21">
        <v>0.45300000000000001</v>
      </c>
      <c r="BE406" s="2">
        <v>30.3</v>
      </c>
      <c r="BF406" s="2">
        <v>32.200000000000003</v>
      </c>
      <c r="BG406" s="2">
        <v>28.5</v>
      </c>
      <c r="BH406" s="21">
        <v>1.3220000000000001</v>
      </c>
      <c r="BI406" s="21">
        <v>-14.763</v>
      </c>
      <c r="BJ406" t="s">
        <v>2288</v>
      </c>
      <c r="BK406" s="2">
        <v>55.3</v>
      </c>
      <c r="BL406" t="s">
        <v>2009</v>
      </c>
      <c r="BM406" s="2">
        <v>28.8</v>
      </c>
      <c r="BN406" t="s">
        <v>2932</v>
      </c>
      <c r="BO406" s="2">
        <v>28.7</v>
      </c>
      <c r="BP406" t="s">
        <v>1428</v>
      </c>
      <c r="BQ406" s="2">
        <v>37.6</v>
      </c>
      <c r="BR406" t="s">
        <v>1371</v>
      </c>
      <c r="BS406" s="2">
        <v>34.299999999999997</v>
      </c>
      <c r="BT406" s="32">
        <f t="shared" si="236"/>
        <v>9.0586145648312605E-2</v>
      </c>
      <c r="BU406" s="34">
        <f t="shared" si="237"/>
        <v>0.91862068965517241</v>
      </c>
      <c r="BV406" s="35">
        <f t="shared" si="238"/>
        <v>927.6793042200037</v>
      </c>
      <c r="BW406" s="32">
        <f t="shared" si="239"/>
        <v>9.2068353034850114E-3</v>
      </c>
      <c r="BX406" s="36">
        <f t="shared" si="240"/>
        <v>2.6418026418026419</v>
      </c>
      <c r="BY406" s="37">
        <f t="shared" si="241"/>
        <v>3.0562030562030564</v>
      </c>
      <c r="BZ406" s="37">
        <f t="shared" si="242"/>
        <v>29.163429163429164</v>
      </c>
      <c r="CA406" s="37">
        <f t="shared" si="243"/>
        <v>37.555037555037551</v>
      </c>
      <c r="CB406" s="37">
        <f t="shared" si="244"/>
        <v>57.757057757057758</v>
      </c>
      <c r="CC406" s="37">
        <f t="shared" si="245"/>
        <v>68.531468531468533</v>
      </c>
      <c r="CD406" s="38">
        <f t="shared" si="246"/>
        <v>-10.774410774410775</v>
      </c>
      <c r="CE406" s="3">
        <v>51</v>
      </c>
      <c r="CF406" s="3">
        <v>59</v>
      </c>
      <c r="CG406" s="3">
        <v>512</v>
      </c>
      <c r="CH406" s="3">
        <v>666</v>
      </c>
      <c r="CI406" s="3">
        <v>251</v>
      </c>
      <c r="CJ406" s="3">
        <v>299</v>
      </c>
      <c r="CK406" s="3">
        <v>299</v>
      </c>
      <c r="CL406" s="3">
        <v>301</v>
      </c>
      <c r="CM406" s="20">
        <f t="shared" si="247"/>
        <v>4.5110576641274314</v>
      </c>
      <c r="CN406" s="37">
        <f t="shared" si="248"/>
        <v>2.3126319098298085</v>
      </c>
      <c r="CO406" s="37">
        <f t="shared" si="249"/>
        <v>2.4698010687502809</v>
      </c>
      <c r="CP406" s="37">
        <f t="shared" si="250"/>
        <v>26.202344065741617</v>
      </c>
      <c r="CQ406" s="37">
        <f t="shared" si="251"/>
        <v>33.970991063810679</v>
      </c>
      <c r="CR406" s="37">
        <f t="shared" si="252"/>
        <v>48.003951681710006</v>
      </c>
      <c r="CS406" s="37">
        <f t="shared" si="253"/>
        <v>66.37029053841664</v>
      </c>
      <c r="CT406" s="22">
        <f t="shared" si="254"/>
        <v>7.5919280822958584</v>
      </c>
      <c r="CU406" s="35">
        <v>103</v>
      </c>
      <c r="CV406" s="35">
        <v>110</v>
      </c>
      <c r="CW406" s="35">
        <v>1064</v>
      </c>
      <c r="CX406" s="35">
        <v>1403</v>
      </c>
      <c r="CY406" s="35">
        <v>423</v>
      </c>
      <c r="CZ406" s="35">
        <v>717</v>
      </c>
      <c r="DA406" s="35">
        <v>726</v>
      </c>
      <c r="DB406" s="35">
        <v>548</v>
      </c>
      <c r="DC406">
        <v>19</v>
      </c>
      <c r="DD406">
        <v>35</v>
      </c>
      <c r="DE406" s="35">
        <f t="shared" si="255"/>
        <v>16</v>
      </c>
      <c r="DF406" s="36">
        <f t="shared" si="256"/>
        <v>0.98420098420098423</v>
      </c>
      <c r="DG406" s="37">
        <f t="shared" si="257"/>
        <v>1.8130018130018131</v>
      </c>
      <c r="DH406" s="37">
        <f t="shared" si="258"/>
        <v>0.82880082880082884</v>
      </c>
      <c r="DI406" s="2">
        <v>658.2</v>
      </c>
      <c r="DJ406">
        <v>26</v>
      </c>
      <c r="DK406">
        <v>31</v>
      </c>
      <c r="DL406">
        <v>-2.7</v>
      </c>
      <c r="DM406">
        <v>615</v>
      </c>
      <c r="DN406">
        <v>746</v>
      </c>
      <c r="DO406">
        <v>4.9000000000000004</v>
      </c>
      <c r="DP406">
        <v>455</v>
      </c>
      <c r="DQ406">
        <v>574</v>
      </c>
      <c r="DR406">
        <v>4.3</v>
      </c>
      <c r="DS406">
        <v>321</v>
      </c>
      <c r="DT406">
        <v>407</v>
      </c>
      <c r="DU406">
        <v>1.7000000000000002</v>
      </c>
      <c r="DV406" s="39">
        <v>-9.8000000000000007</v>
      </c>
      <c r="DW406" s="39">
        <v>-9.8000000000000007</v>
      </c>
      <c r="DX406" s="39">
        <v>-1.1000000000000001</v>
      </c>
      <c r="DY406" s="39">
        <v>0.4</v>
      </c>
      <c r="DZ406" s="39">
        <v>7.2</v>
      </c>
      <c r="EA406" s="39">
        <v>-3.4</v>
      </c>
    </row>
    <row r="407" spans="1:131" x14ac:dyDescent="0.2">
      <c r="A407" s="12" t="s">
        <v>524</v>
      </c>
      <c r="B407" s="12" t="s">
        <v>1965</v>
      </c>
      <c r="C407" t="s">
        <v>1964</v>
      </c>
      <c r="D407" t="s">
        <v>139</v>
      </c>
      <c r="E407" s="12" t="s">
        <v>148</v>
      </c>
      <c r="F407">
        <v>5</v>
      </c>
      <c r="G407">
        <v>0</v>
      </c>
      <c r="H407">
        <v>0</v>
      </c>
      <c r="I407" s="31">
        <f t="shared" si="222"/>
        <v>0</v>
      </c>
      <c r="J407">
        <v>0</v>
      </c>
      <c r="K407">
        <v>0</v>
      </c>
      <c r="L407" s="16">
        <f t="shared" si="223"/>
        <v>0</v>
      </c>
      <c r="M407" s="15">
        <v>0</v>
      </c>
      <c r="N407" s="15">
        <v>0</v>
      </c>
      <c r="O407" s="15">
        <v>0</v>
      </c>
      <c r="P407">
        <v>0</v>
      </c>
      <c r="Q407">
        <v>1</v>
      </c>
      <c r="R407">
        <v>0</v>
      </c>
      <c r="S407" s="13">
        <f t="shared" si="224"/>
        <v>0</v>
      </c>
      <c r="T407" s="13">
        <f t="shared" si="225"/>
        <v>0</v>
      </c>
      <c r="U407" s="2">
        <v>34.35</v>
      </c>
      <c r="V407" s="2">
        <v>6.8666666667000005</v>
      </c>
      <c r="W407">
        <v>6.84</v>
      </c>
      <c r="X407">
        <v>41.46</v>
      </c>
      <c r="Y407" s="32">
        <f t="shared" si="226"/>
        <v>0.14161490683229813</v>
      </c>
      <c r="Z407" s="15">
        <f t="shared" si="227"/>
        <v>0</v>
      </c>
      <c r="AA407">
        <v>1</v>
      </c>
      <c r="AB407">
        <v>11</v>
      </c>
      <c r="AC407">
        <v>3</v>
      </c>
      <c r="AD407" s="13">
        <f t="shared" si="228"/>
        <v>0</v>
      </c>
      <c r="AE407" s="13">
        <f t="shared" si="229"/>
        <v>0</v>
      </c>
      <c r="AF407" s="13">
        <f t="shared" si="230"/>
        <v>0</v>
      </c>
      <c r="AG407">
        <v>1</v>
      </c>
      <c r="AH407">
        <v>0</v>
      </c>
      <c r="AI407" s="17">
        <f t="shared" si="231"/>
        <v>1</v>
      </c>
      <c r="AJ407">
        <v>4</v>
      </c>
      <c r="AK407">
        <v>4</v>
      </c>
      <c r="AL407" s="32">
        <f t="shared" si="232"/>
        <v>0.26666666666666666</v>
      </c>
      <c r="AM407">
        <v>6</v>
      </c>
      <c r="AN407">
        <v>7</v>
      </c>
      <c r="AO407" s="33">
        <f t="shared" si="233"/>
        <v>0.43333333333333335</v>
      </c>
      <c r="AP407">
        <v>7</v>
      </c>
      <c r="AQ407">
        <v>2</v>
      </c>
      <c r="AR407" s="33">
        <f t="shared" si="234"/>
        <v>0.3</v>
      </c>
      <c r="AS407" s="33">
        <f t="shared" si="235"/>
        <v>0.38095238095238093</v>
      </c>
      <c r="AU407">
        <v>9</v>
      </c>
      <c r="AV407">
        <v>14</v>
      </c>
      <c r="AW407">
        <v>10</v>
      </c>
      <c r="AX407" s="2">
        <v>26.1</v>
      </c>
      <c r="AZ407" s="2">
        <v>32.299999999999997</v>
      </c>
      <c r="BA407" s="2">
        <v>22</v>
      </c>
      <c r="BB407" s="21">
        <v>-2.097</v>
      </c>
      <c r="BD407" s="21">
        <v>-0.91200000000000003</v>
      </c>
      <c r="BE407" s="2">
        <v>26.4</v>
      </c>
      <c r="BF407" s="2">
        <v>33.1</v>
      </c>
      <c r="BG407" s="2">
        <v>19.600000000000001</v>
      </c>
      <c r="BH407" s="21">
        <v>-2.2490000000000001</v>
      </c>
      <c r="BI407" s="21">
        <v>-15.259</v>
      </c>
      <c r="BJ407" t="s">
        <v>2383</v>
      </c>
      <c r="BK407" s="2">
        <v>49.7</v>
      </c>
      <c r="BL407" t="s">
        <v>2859</v>
      </c>
      <c r="BM407" s="2">
        <v>44.2</v>
      </c>
      <c r="BN407" t="s">
        <v>2181</v>
      </c>
      <c r="BO407" s="2">
        <v>23.7</v>
      </c>
      <c r="BP407" t="s">
        <v>3613</v>
      </c>
      <c r="BQ407" s="2">
        <v>37.799999999999997</v>
      </c>
      <c r="BR407" t="s">
        <v>2907</v>
      </c>
      <c r="BS407" s="2">
        <v>37.4</v>
      </c>
      <c r="BT407" s="32">
        <f t="shared" si="236"/>
        <v>0</v>
      </c>
      <c r="BU407" s="34">
        <f t="shared" si="237"/>
        <v>0.9375</v>
      </c>
      <c r="BV407" s="35">
        <f t="shared" si="238"/>
        <v>937.5</v>
      </c>
      <c r="BW407" s="32">
        <f t="shared" si="239"/>
        <v>-6.25E-2</v>
      </c>
      <c r="BX407" s="36">
        <f t="shared" si="240"/>
        <v>0</v>
      </c>
      <c r="BY407" s="37">
        <f t="shared" si="241"/>
        <v>1.7475728155254973</v>
      </c>
      <c r="BZ407" s="37">
        <f t="shared" si="242"/>
        <v>10.485436893152983</v>
      </c>
      <c r="CA407" s="37">
        <f t="shared" si="243"/>
        <v>27.961165048407956</v>
      </c>
      <c r="CB407" s="37">
        <f t="shared" si="244"/>
        <v>20.970873786305965</v>
      </c>
      <c r="CC407" s="37">
        <f t="shared" si="245"/>
        <v>40.194174757086437</v>
      </c>
      <c r="CD407" s="38">
        <f t="shared" si="246"/>
        <v>-19.223300970780471</v>
      </c>
      <c r="CE407" s="3">
        <v>0</v>
      </c>
      <c r="CF407" s="3">
        <v>1</v>
      </c>
      <c r="CG407" s="3">
        <v>6</v>
      </c>
      <c r="CH407" s="3">
        <v>15</v>
      </c>
      <c r="CI407" s="3">
        <v>2</v>
      </c>
      <c r="CJ407" s="3">
        <v>3</v>
      </c>
      <c r="CK407" s="3">
        <v>4</v>
      </c>
      <c r="CL407" s="3">
        <v>4</v>
      </c>
      <c r="CM407" s="20">
        <f t="shared" si="247"/>
        <v>-2.1091581136376121</v>
      </c>
      <c r="CN407" s="37">
        <f t="shared" si="248"/>
        <v>0.86830680173661356</v>
      </c>
      <c r="CO407" s="37">
        <f t="shared" si="249"/>
        <v>2.8943560057887119</v>
      </c>
      <c r="CP407" s="37">
        <f t="shared" si="250"/>
        <v>27.496382054992761</v>
      </c>
      <c r="CQ407" s="37">
        <f t="shared" si="251"/>
        <v>36.468885672937773</v>
      </c>
      <c r="CR407" s="37">
        <f t="shared" si="252"/>
        <v>47.467438494934875</v>
      </c>
      <c r="CS407" s="37">
        <f t="shared" si="253"/>
        <v>65.412445730824899</v>
      </c>
      <c r="CT407" s="22">
        <f t="shared" si="254"/>
        <v>-1.2782937348904468</v>
      </c>
      <c r="CU407" s="35">
        <v>3</v>
      </c>
      <c r="CV407" s="35">
        <v>10</v>
      </c>
      <c r="CW407" s="35">
        <v>92</v>
      </c>
      <c r="CX407" s="35">
        <v>116</v>
      </c>
      <c r="CY407" s="35">
        <v>26</v>
      </c>
      <c r="CZ407" s="35">
        <v>51</v>
      </c>
      <c r="DA407" s="35">
        <v>49</v>
      </c>
      <c r="DB407" s="35">
        <v>43</v>
      </c>
      <c r="DC407">
        <v>1</v>
      </c>
      <c r="DD407">
        <v>1</v>
      </c>
      <c r="DE407" s="35">
        <f t="shared" si="255"/>
        <v>0</v>
      </c>
      <c r="DF407" s="36">
        <f t="shared" si="256"/>
        <v>1.7475728155254973</v>
      </c>
      <c r="DG407" s="37">
        <f t="shared" si="257"/>
        <v>1.7475728155254973</v>
      </c>
      <c r="DH407" s="37">
        <f t="shared" si="258"/>
        <v>0</v>
      </c>
      <c r="DI407" s="2">
        <v>21.2</v>
      </c>
      <c r="DJ407">
        <v>0</v>
      </c>
      <c r="DK407">
        <v>1</v>
      </c>
      <c r="DL407">
        <v>-11.1</v>
      </c>
      <c r="DM407">
        <v>7</v>
      </c>
      <c r="DN407">
        <v>20</v>
      </c>
      <c r="DO407">
        <v>-15.4</v>
      </c>
      <c r="DP407">
        <v>4</v>
      </c>
      <c r="DQ407">
        <v>17</v>
      </c>
      <c r="DR407">
        <v>-23.2</v>
      </c>
      <c r="DS407">
        <v>2</v>
      </c>
      <c r="DT407">
        <v>14</v>
      </c>
      <c r="DU407">
        <v>-32.700000000000003</v>
      </c>
      <c r="DV407" s="39">
        <v>-0.60000000000000009</v>
      </c>
      <c r="DW407" s="39">
        <v>-0.60000000000000009</v>
      </c>
      <c r="DX407" s="39">
        <v>0</v>
      </c>
      <c r="DY407" s="39">
        <v>-0.1</v>
      </c>
      <c r="DZ407" s="39">
        <v>0.4</v>
      </c>
      <c r="EA407" s="39">
        <v>-0.30000000000000004</v>
      </c>
    </row>
    <row r="408" spans="1:131" x14ac:dyDescent="0.2">
      <c r="A408" s="12" t="s">
        <v>1968</v>
      </c>
      <c r="B408" s="12" t="s">
        <v>1969</v>
      </c>
      <c r="C408" t="s">
        <v>1967</v>
      </c>
      <c r="D408" t="s">
        <v>169</v>
      </c>
      <c r="E408" s="12" t="s">
        <v>123</v>
      </c>
      <c r="F408">
        <v>63</v>
      </c>
      <c r="G408">
        <v>16</v>
      </c>
      <c r="H408">
        <v>18</v>
      </c>
      <c r="I408" s="31">
        <f t="shared" si="222"/>
        <v>34</v>
      </c>
      <c r="J408">
        <v>14</v>
      </c>
      <c r="K408">
        <v>2</v>
      </c>
      <c r="L408" s="16">
        <f t="shared" si="223"/>
        <v>1.9967699309939806</v>
      </c>
      <c r="M408" s="15">
        <v>16</v>
      </c>
      <c r="N408" s="15">
        <v>15</v>
      </c>
      <c r="O408" s="15">
        <v>1</v>
      </c>
      <c r="P408">
        <v>188</v>
      </c>
      <c r="Q408">
        <v>82</v>
      </c>
      <c r="R408">
        <v>96</v>
      </c>
      <c r="S408" s="13">
        <f t="shared" si="224"/>
        <v>8.5106382978723402E-2</v>
      </c>
      <c r="T408" s="13">
        <f t="shared" si="225"/>
        <v>4.3715846994535519E-2</v>
      </c>
      <c r="U408" s="2">
        <v>1021.65</v>
      </c>
      <c r="V408" s="2">
        <v>16.2166666667</v>
      </c>
      <c r="W408">
        <v>15.4</v>
      </c>
      <c r="X408">
        <v>32.799999999999997</v>
      </c>
      <c r="Y408" s="32">
        <f t="shared" si="226"/>
        <v>0.31950207468879671</v>
      </c>
      <c r="Z408" s="15">
        <f t="shared" si="227"/>
        <v>152.88000000000002</v>
      </c>
      <c r="AA408">
        <v>29</v>
      </c>
      <c r="AB408">
        <v>161</v>
      </c>
      <c r="AC408">
        <v>111</v>
      </c>
      <c r="AD408" s="13">
        <f t="shared" si="228"/>
        <v>0.32</v>
      </c>
      <c r="AE408" s="13">
        <f t="shared" si="229"/>
        <v>0.32</v>
      </c>
      <c r="AF408" s="13">
        <f t="shared" si="230"/>
        <v>0.64</v>
      </c>
      <c r="AG408">
        <v>29</v>
      </c>
      <c r="AH408">
        <v>50</v>
      </c>
      <c r="AI408" s="17">
        <f t="shared" si="231"/>
        <v>0.36708860759493672</v>
      </c>
      <c r="AJ408">
        <v>134</v>
      </c>
      <c r="AK408">
        <v>180</v>
      </c>
      <c r="AL408" s="32">
        <f t="shared" si="232"/>
        <v>0.33727175080558541</v>
      </c>
      <c r="AM408">
        <v>127</v>
      </c>
      <c r="AN408">
        <v>140</v>
      </c>
      <c r="AO408" s="33">
        <f t="shared" si="233"/>
        <v>0.28678839957035446</v>
      </c>
      <c r="AP408">
        <v>151</v>
      </c>
      <c r="AQ408">
        <v>199</v>
      </c>
      <c r="AR408" s="33">
        <f t="shared" si="234"/>
        <v>0.37593984962406013</v>
      </c>
      <c r="AS408" s="33">
        <f t="shared" si="235"/>
        <v>0.54044750430292599</v>
      </c>
      <c r="AT408">
        <v>11</v>
      </c>
      <c r="AU408">
        <v>385</v>
      </c>
      <c r="AV408">
        <v>375</v>
      </c>
      <c r="AW408">
        <v>345</v>
      </c>
      <c r="AX408" s="2">
        <v>29.1</v>
      </c>
      <c r="AY408" s="3">
        <v>4</v>
      </c>
      <c r="AZ408" s="2">
        <v>33.6</v>
      </c>
      <c r="BA408" s="2">
        <v>26.1</v>
      </c>
      <c r="BB408" s="21">
        <v>0.75800000000000001</v>
      </c>
      <c r="BC408">
        <v>4</v>
      </c>
      <c r="BD408" s="21">
        <v>0.91800000000000004</v>
      </c>
      <c r="BE408" s="2">
        <v>29.8</v>
      </c>
      <c r="BF408" s="2">
        <v>33.299999999999997</v>
      </c>
      <c r="BG408" s="2">
        <v>26.2</v>
      </c>
      <c r="BH408" s="21">
        <v>-0.20600000000000002</v>
      </c>
      <c r="BI408" s="21">
        <v>0.25900000000000001</v>
      </c>
      <c r="BJ408" t="s">
        <v>3081</v>
      </c>
      <c r="BK408" s="2">
        <v>39.1</v>
      </c>
      <c r="BL408" t="s">
        <v>1924</v>
      </c>
      <c r="BM408" s="2">
        <v>33.700000000000003</v>
      </c>
      <c r="BN408" t="s">
        <v>3157</v>
      </c>
      <c r="BO408" s="2">
        <v>31.8</v>
      </c>
      <c r="BP408" t="s">
        <v>1244</v>
      </c>
      <c r="BQ408" s="2">
        <v>38.9</v>
      </c>
      <c r="BR408" t="s">
        <v>731</v>
      </c>
      <c r="BS408" s="2">
        <v>31.8</v>
      </c>
      <c r="BT408" s="32">
        <f t="shared" si="236"/>
        <v>9.1575091575091569E-2</v>
      </c>
      <c r="BU408" s="34">
        <f t="shared" si="237"/>
        <v>0.89453860640301319</v>
      </c>
      <c r="BV408" s="35">
        <f t="shared" si="238"/>
        <v>903.69611556052234</v>
      </c>
      <c r="BW408" s="32">
        <f t="shared" si="239"/>
        <v>-1.3886302021895239E-2</v>
      </c>
      <c r="BX408" s="36">
        <f t="shared" si="240"/>
        <v>2.9364263691027586</v>
      </c>
      <c r="BY408" s="37">
        <f t="shared" si="241"/>
        <v>3.2887975333950901</v>
      </c>
      <c r="BZ408" s="37">
        <f t="shared" si="242"/>
        <v>32.065775950602124</v>
      </c>
      <c r="CA408" s="37">
        <f t="shared" si="243"/>
        <v>31.184848039871294</v>
      </c>
      <c r="CB408" s="37">
        <f t="shared" si="244"/>
        <v>62.663338716652881</v>
      </c>
      <c r="CC408" s="37">
        <f t="shared" si="245"/>
        <v>56.731757451065299</v>
      </c>
      <c r="CD408" s="38">
        <f t="shared" si="246"/>
        <v>5.9315812655875817</v>
      </c>
      <c r="CE408" s="3">
        <v>50</v>
      </c>
      <c r="CF408" s="3">
        <v>56</v>
      </c>
      <c r="CG408" s="3">
        <v>496</v>
      </c>
      <c r="CH408" s="3">
        <v>475</v>
      </c>
      <c r="CI408" s="3">
        <v>245</v>
      </c>
      <c r="CJ408" s="3">
        <v>192</v>
      </c>
      <c r="CK408" s="3">
        <v>243</v>
      </c>
      <c r="CL408" s="3">
        <v>276</v>
      </c>
      <c r="CM408" s="20">
        <f t="shared" si="247"/>
        <v>5.5298411623173571</v>
      </c>
      <c r="CN408" s="37">
        <f t="shared" si="248"/>
        <v>2.0905923344947737</v>
      </c>
      <c r="CO408" s="37">
        <f t="shared" si="249"/>
        <v>2.0325203252032522</v>
      </c>
      <c r="CP408" s="37">
        <f t="shared" si="250"/>
        <v>28.687572590011619</v>
      </c>
      <c r="CQ408" s="37">
        <f t="shared" si="251"/>
        <v>30.139372822299656</v>
      </c>
      <c r="CR408" s="37">
        <f t="shared" si="252"/>
        <v>54.384436701509877</v>
      </c>
      <c r="CS408" s="37">
        <f t="shared" si="253"/>
        <v>57.752613240418128</v>
      </c>
      <c r="CT408" s="22">
        <f t="shared" si="254"/>
        <v>9.2997578044958331</v>
      </c>
      <c r="CU408" s="35">
        <v>72</v>
      </c>
      <c r="CV408" s="35">
        <v>70</v>
      </c>
      <c r="CW408" s="35">
        <v>916</v>
      </c>
      <c r="CX408" s="35">
        <v>968</v>
      </c>
      <c r="CY408" s="35">
        <v>386</v>
      </c>
      <c r="CZ408" s="35">
        <v>410</v>
      </c>
      <c r="DA408" s="35">
        <v>541</v>
      </c>
      <c r="DB408" s="35">
        <v>499</v>
      </c>
      <c r="DC408">
        <v>24</v>
      </c>
      <c r="DD408">
        <v>18</v>
      </c>
      <c r="DE408" s="35">
        <f t="shared" si="255"/>
        <v>-6</v>
      </c>
      <c r="DF408" s="36">
        <f t="shared" si="256"/>
        <v>1.409484657169324</v>
      </c>
      <c r="DG408" s="37">
        <f t="shared" si="257"/>
        <v>1.0571134928769932</v>
      </c>
      <c r="DH408" s="37">
        <f t="shared" si="258"/>
        <v>-0.35237116429233101</v>
      </c>
      <c r="DI408" s="2">
        <v>629.79999999999995</v>
      </c>
      <c r="DJ408">
        <v>28</v>
      </c>
      <c r="DK408">
        <v>33</v>
      </c>
      <c r="DL408">
        <v>-4.0999999999999996</v>
      </c>
      <c r="DM408">
        <v>664</v>
      </c>
      <c r="DN408">
        <v>606</v>
      </c>
      <c r="DO408">
        <v>5.4</v>
      </c>
      <c r="DP408">
        <v>493</v>
      </c>
      <c r="DQ408">
        <v>462</v>
      </c>
      <c r="DR408">
        <v>4.7</v>
      </c>
      <c r="DS408">
        <v>346</v>
      </c>
      <c r="DT408">
        <v>344</v>
      </c>
      <c r="DU408">
        <v>2.7</v>
      </c>
      <c r="DV408" s="39">
        <v>-2.4</v>
      </c>
      <c r="DW408" s="39">
        <v>-2.4</v>
      </c>
      <c r="DX408" s="39">
        <v>0.1</v>
      </c>
      <c r="DY408" s="39">
        <v>1.2</v>
      </c>
      <c r="DZ408" s="39">
        <v>-0.7</v>
      </c>
      <c r="EA408" s="39">
        <v>-1.8</v>
      </c>
    </row>
    <row r="409" spans="1:131" x14ac:dyDescent="0.2">
      <c r="A409" s="12" t="s">
        <v>524</v>
      </c>
      <c r="B409" s="12" t="s">
        <v>1969</v>
      </c>
      <c r="C409" t="s">
        <v>1972</v>
      </c>
      <c r="D409" t="s">
        <v>442</v>
      </c>
      <c r="E409" s="12" t="s">
        <v>148</v>
      </c>
      <c r="F409">
        <v>69</v>
      </c>
      <c r="G409">
        <v>19</v>
      </c>
      <c r="H409">
        <v>25</v>
      </c>
      <c r="I409" s="31">
        <f t="shared" si="222"/>
        <v>44</v>
      </c>
      <c r="J409">
        <v>16</v>
      </c>
      <c r="K409">
        <v>9</v>
      </c>
      <c r="L409" s="16">
        <f t="shared" si="223"/>
        <v>2.3496951626540876</v>
      </c>
      <c r="M409" s="15">
        <v>19</v>
      </c>
      <c r="N409" s="15">
        <v>17</v>
      </c>
      <c r="O409" s="15">
        <v>6</v>
      </c>
      <c r="P409">
        <v>171</v>
      </c>
      <c r="Q409">
        <v>64</v>
      </c>
      <c r="R409">
        <v>69</v>
      </c>
      <c r="S409" s="13">
        <f t="shared" si="224"/>
        <v>0.1111111111111111</v>
      </c>
      <c r="T409" s="13">
        <f t="shared" si="225"/>
        <v>6.25E-2</v>
      </c>
      <c r="U409" s="2">
        <v>1123.55</v>
      </c>
      <c r="V409" s="2">
        <v>16.2833333333</v>
      </c>
      <c r="W409">
        <v>15.68</v>
      </c>
      <c r="X409">
        <v>33.42</v>
      </c>
      <c r="Y409" s="32">
        <f t="shared" si="226"/>
        <v>0.31934826883910383</v>
      </c>
      <c r="Z409" s="15">
        <f t="shared" si="227"/>
        <v>181.61403508771929</v>
      </c>
      <c r="AA409">
        <v>14</v>
      </c>
      <c r="AB409">
        <v>14</v>
      </c>
      <c r="AC409">
        <v>91</v>
      </c>
      <c r="AD409" s="13">
        <f t="shared" si="228"/>
        <v>0.33333333333333331</v>
      </c>
      <c r="AE409" s="13">
        <f t="shared" si="229"/>
        <v>0.40350877192982454</v>
      </c>
      <c r="AF409" s="13">
        <f t="shared" si="230"/>
        <v>0.73684210526315785</v>
      </c>
      <c r="AG409">
        <v>4</v>
      </c>
      <c r="AH409">
        <v>4</v>
      </c>
      <c r="AI409" s="17">
        <f t="shared" si="231"/>
        <v>0.5</v>
      </c>
      <c r="AJ409">
        <v>209</v>
      </c>
      <c r="AK409">
        <v>216</v>
      </c>
      <c r="AL409" s="32">
        <f t="shared" si="232"/>
        <v>0.44456066945606693</v>
      </c>
      <c r="AM409">
        <v>84</v>
      </c>
      <c r="AN409">
        <v>100</v>
      </c>
      <c r="AO409" s="33">
        <f t="shared" si="233"/>
        <v>0.19246861924686193</v>
      </c>
      <c r="AP409">
        <v>172</v>
      </c>
      <c r="AQ409">
        <v>175</v>
      </c>
      <c r="AR409" s="33">
        <f t="shared" si="234"/>
        <v>0.36297071129707115</v>
      </c>
      <c r="AS409" s="33">
        <f t="shared" si="235"/>
        <v>0.69786535303776687</v>
      </c>
      <c r="AT409">
        <v>13</v>
      </c>
      <c r="AU409">
        <v>390</v>
      </c>
      <c r="AV409">
        <v>362</v>
      </c>
      <c r="AW409">
        <v>336</v>
      </c>
      <c r="AX409" s="2">
        <v>28.8</v>
      </c>
      <c r="AY409" s="3">
        <v>4</v>
      </c>
      <c r="AZ409" s="2">
        <v>33.5</v>
      </c>
      <c r="BA409" s="2">
        <v>25.6</v>
      </c>
      <c r="BB409" s="21">
        <v>0.36</v>
      </c>
      <c r="BC409">
        <v>7</v>
      </c>
      <c r="BD409" s="21">
        <v>-0.28899999999999998</v>
      </c>
      <c r="BE409" s="2">
        <v>28.8</v>
      </c>
      <c r="BF409" s="2">
        <v>32.700000000000003</v>
      </c>
      <c r="BG409" s="2">
        <v>24.9</v>
      </c>
      <c r="BH409" s="21">
        <v>0.85899999999999999</v>
      </c>
      <c r="BI409" s="21">
        <v>12.250999999999999</v>
      </c>
      <c r="BJ409" t="s">
        <v>3036</v>
      </c>
      <c r="BK409" s="2">
        <v>32.4</v>
      </c>
      <c r="BL409" t="s">
        <v>1687</v>
      </c>
      <c r="BM409" s="2">
        <v>29.5</v>
      </c>
      <c r="BN409" t="s">
        <v>3562</v>
      </c>
      <c r="BO409" s="2">
        <v>29.2</v>
      </c>
      <c r="BP409" t="s">
        <v>263</v>
      </c>
      <c r="BQ409" s="2">
        <v>35.799999999999997</v>
      </c>
      <c r="BR409" t="s">
        <v>3121</v>
      </c>
      <c r="BS409" s="2">
        <v>32.700000000000003</v>
      </c>
      <c r="BT409" s="32">
        <f t="shared" si="236"/>
        <v>8.8098918083462138E-2</v>
      </c>
      <c r="BU409" s="34">
        <f t="shared" si="237"/>
        <v>0.91650099403578533</v>
      </c>
      <c r="BV409" s="35">
        <f t="shared" si="238"/>
        <v>925.31088584413158</v>
      </c>
      <c r="BW409" s="32">
        <f t="shared" si="239"/>
        <v>4.5999121192474707E-3</v>
      </c>
      <c r="BX409" s="36">
        <f t="shared" si="240"/>
        <v>3.043923278899026</v>
      </c>
      <c r="BY409" s="37">
        <f t="shared" si="241"/>
        <v>2.2428908370834928</v>
      </c>
      <c r="BZ409" s="37">
        <f t="shared" si="242"/>
        <v>34.551199323643331</v>
      </c>
      <c r="CA409" s="37">
        <f t="shared" si="243"/>
        <v>26.861287882214214</v>
      </c>
      <c r="CB409" s="37">
        <f t="shared" si="244"/>
        <v>62.053313159309972</v>
      </c>
      <c r="CC409" s="37">
        <f t="shared" si="245"/>
        <v>49.076587601898339</v>
      </c>
      <c r="CD409" s="38">
        <f t="shared" si="246"/>
        <v>12.976725557411633</v>
      </c>
      <c r="CE409" s="3">
        <v>57</v>
      </c>
      <c r="CF409" s="3">
        <v>42</v>
      </c>
      <c r="CG409" s="3">
        <v>590</v>
      </c>
      <c r="CH409" s="3">
        <v>461</v>
      </c>
      <c r="CI409" s="3">
        <v>221</v>
      </c>
      <c r="CJ409" s="3">
        <v>189</v>
      </c>
      <c r="CK409" s="3">
        <v>227</v>
      </c>
      <c r="CL409" s="3">
        <v>294</v>
      </c>
      <c r="CM409" s="20">
        <f t="shared" si="247"/>
        <v>-4.4020429154947713</v>
      </c>
      <c r="CN409" s="37">
        <f t="shared" si="248"/>
        <v>3.0182395337340306</v>
      </c>
      <c r="CO409" s="37">
        <f t="shared" si="249"/>
        <v>2.1075638123487628</v>
      </c>
      <c r="CP409" s="37">
        <f t="shared" si="250"/>
        <v>32.628210131917882</v>
      </c>
      <c r="CQ409" s="37">
        <f t="shared" si="251"/>
        <v>25.811151874691021</v>
      </c>
      <c r="CR409" s="37">
        <f t="shared" si="252"/>
        <v>58.829651601488301</v>
      </c>
      <c r="CS409" s="37">
        <f t="shared" si="253"/>
        <v>47.120963755106288</v>
      </c>
      <c r="CT409" s="22">
        <f t="shared" si="254"/>
        <v>1.2680377110296206</v>
      </c>
      <c r="CU409" s="35">
        <v>116</v>
      </c>
      <c r="CV409" s="35">
        <v>81</v>
      </c>
      <c r="CW409" s="35">
        <v>1138</v>
      </c>
      <c r="CX409" s="35">
        <v>911</v>
      </c>
      <c r="CY409" s="35">
        <v>400</v>
      </c>
      <c r="CZ409" s="35">
        <v>331</v>
      </c>
      <c r="DA409" s="35">
        <v>488</v>
      </c>
      <c r="DB409" s="35">
        <v>607</v>
      </c>
      <c r="DC409">
        <v>10</v>
      </c>
      <c r="DD409">
        <v>12</v>
      </c>
      <c r="DE409" s="35">
        <f t="shared" si="255"/>
        <v>2</v>
      </c>
      <c r="DF409" s="36">
        <f t="shared" si="256"/>
        <v>0.53402162787702212</v>
      </c>
      <c r="DG409" s="37">
        <f t="shared" si="257"/>
        <v>0.64082595345242654</v>
      </c>
      <c r="DH409" s="37">
        <f t="shared" si="258"/>
        <v>0.10680432557540444</v>
      </c>
      <c r="DI409" s="2">
        <v>668.3</v>
      </c>
      <c r="DJ409">
        <v>33</v>
      </c>
      <c r="DK409">
        <v>23</v>
      </c>
      <c r="DL409">
        <v>1.4</v>
      </c>
      <c r="DM409">
        <v>707</v>
      </c>
      <c r="DN409">
        <v>529</v>
      </c>
      <c r="DO409">
        <v>2.2999999999999998</v>
      </c>
      <c r="DP409">
        <v>524</v>
      </c>
      <c r="DQ409">
        <v>394</v>
      </c>
      <c r="DR409">
        <v>2.8</v>
      </c>
      <c r="DS409">
        <v>392</v>
      </c>
      <c r="DT409">
        <v>288</v>
      </c>
      <c r="DU409">
        <v>3.3</v>
      </c>
      <c r="DV409" s="39">
        <v>10.8</v>
      </c>
      <c r="DW409" s="39">
        <v>10.8</v>
      </c>
      <c r="DX409" s="39">
        <v>-2.8</v>
      </c>
      <c r="DY409" s="39">
        <v>-0.5</v>
      </c>
      <c r="DZ409" s="39">
        <v>-5.9</v>
      </c>
      <c r="EA409" s="39">
        <v>1.6</v>
      </c>
    </row>
    <row r="410" spans="1:131" x14ac:dyDescent="0.2">
      <c r="A410" s="12" t="s">
        <v>891</v>
      </c>
      <c r="B410" s="12" t="s">
        <v>1976</v>
      </c>
      <c r="C410" t="s">
        <v>1975</v>
      </c>
      <c r="D410" t="s">
        <v>529</v>
      </c>
      <c r="E410" s="12" t="s">
        <v>178</v>
      </c>
      <c r="F410">
        <v>82</v>
      </c>
      <c r="G410">
        <v>15</v>
      </c>
      <c r="H410">
        <v>28</v>
      </c>
      <c r="I410" s="31">
        <f t="shared" si="222"/>
        <v>43</v>
      </c>
      <c r="J410">
        <v>11</v>
      </c>
      <c r="K410">
        <v>12</v>
      </c>
      <c r="L410" s="16">
        <f t="shared" si="223"/>
        <v>1.4656870171185907</v>
      </c>
      <c r="M410" s="15">
        <v>15</v>
      </c>
      <c r="N410" s="15">
        <v>16</v>
      </c>
      <c r="O410" s="15">
        <v>12</v>
      </c>
      <c r="P410">
        <v>195</v>
      </c>
      <c r="Q410">
        <v>99</v>
      </c>
      <c r="R410">
        <v>144</v>
      </c>
      <c r="S410" s="13">
        <f t="shared" si="224"/>
        <v>7.6923076923076927E-2</v>
      </c>
      <c r="T410" s="13">
        <f t="shared" si="225"/>
        <v>3.4246575342465752E-2</v>
      </c>
      <c r="U410" s="2">
        <v>1760.2666666667001</v>
      </c>
      <c r="V410" s="2">
        <v>21.4666666667</v>
      </c>
      <c r="W410">
        <v>20.2</v>
      </c>
      <c r="X410">
        <v>26.82</v>
      </c>
      <c r="Y410" s="32">
        <f t="shared" si="226"/>
        <v>0.42960442364951085</v>
      </c>
      <c r="Z410" s="15">
        <f t="shared" si="227"/>
        <v>131.49425287356323</v>
      </c>
      <c r="AA410">
        <v>87</v>
      </c>
      <c r="AB410">
        <v>108</v>
      </c>
      <c r="AC410">
        <v>117</v>
      </c>
      <c r="AD410" s="13">
        <f t="shared" si="228"/>
        <v>0.17241379310344829</v>
      </c>
      <c r="AE410" s="13">
        <f t="shared" si="229"/>
        <v>0.32183908045977011</v>
      </c>
      <c r="AF410" s="13">
        <f t="shared" si="230"/>
        <v>0.4942528735632184</v>
      </c>
      <c r="AI410" s="17" t="str">
        <f t="shared" si="231"/>
        <v xml:space="preserve"> </v>
      </c>
      <c r="AJ410">
        <v>287</v>
      </c>
      <c r="AK410">
        <v>338</v>
      </c>
      <c r="AL410" s="32">
        <f t="shared" si="232"/>
        <v>0.35592255125284739</v>
      </c>
      <c r="AM410">
        <v>265</v>
      </c>
      <c r="AN410">
        <v>230</v>
      </c>
      <c r="AO410" s="33">
        <f t="shared" si="233"/>
        <v>0.28189066059225515</v>
      </c>
      <c r="AP410">
        <v>334</v>
      </c>
      <c r="AQ410">
        <v>302</v>
      </c>
      <c r="AR410" s="33">
        <f t="shared" si="234"/>
        <v>0.36218678815489752</v>
      </c>
      <c r="AS410" s="33">
        <f t="shared" si="235"/>
        <v>0.5580357142857143</v>
      </c>
      <c r="AT410">
        <v>8</v>
      </c>
      <c r="AU410">
        <v>645</v>
      </c>
      <c r="AV410">
        <v>618</v>
      </c>
      <c r="AW410">
        <v>577</v>
      </c>
      <c r="AX410" s="2">
        <v>29</v>
      </c>
      <c r="AY410" s="3">
        <v>1</v>
      </c>
      <c r="AZ410" s="2">
        <v>33.5</v>
      </c>
      <c r="BA410" s="2">
        <v>26</v>
      </c>
      <c r="BB410" s="21">
        <v>0.77200000000000002</v>
      </c>
      <c r="BC410">
        <v>2</v>
      </c>
      <c r="BD410" s="21">
        <v>0.10400000000000001</v>
      </c>
      <c r="BE410" s="2">
        <v>27.8</v>
      </c>
      <c r="BF410" s="2">
        <v>33.9</v>
      </c>
      <c r="BG410" s="2">
        <v>25.8</v>
      </c>
      <c r="BH410" s="21">
        <v>3.9E-2</v>
      </c>
      <c r="BI410" s="21">
        <v>4.4340000000000002</v>
      </c>
      <c r="BJ410" t="s">
        <v>743</v>
      </c>
      <c r="BK410" s="2">
        <v>35.1</v>
      </c>
      <c r="BL410" t="s">
        <v>3260</v>
      </c>
      <c r="BM410" s="2">
        <v>34.200000000000003</v>
      </c>
      <c r="BN410" t="s">
        <v>3500</v>
      </c>
      <c r="BO410" s="2">
        <v>33.799999999999997</v>
      </c>
      <c r="BP410" t="s">
        <v>2459</v>
      </c>
      <c r="BQ410" s="2">
        <v>46.4</v>
      </c>
      <c r="BR410" t="s">
        <v>964</v>
      </c>
      <c r="BS410" s="2">
        <v>39.700000000000003</v>
      </c>
      <c r="BT410" s="32">
        <f t="shared" si="236"/>
        <v>8.3653846153846148E-2</v>
      </c>
      <c r="BU410" s="34">
        <f t="shared" si="237"/>
        <v>0.91220988900100908</v>
      </c>
      <c r="BV410" s="35">
        <f t="shared" si="238"/>
        <v>920.5752736163937</v>
      </c>
      <c r="BW410" s="32">
        <f t="shared" si="239"/>
        <v>-4.1362648451447742E-3</v>
      </c>
      <c r="BX410" s="36">
        <f t="shared" si="240"/>
        <v>2.9654597788167862</v>
      </c>
      <c r="BY410" s="37">
        <f t="shared" si="241"/>
        <v>2.9654597788167862</v>
      </c>
      <c r="BZ410" s="37">
        <f t="shared" si="242"/>
        <v>35.449174367465027</v>
      </c>
      <c r="CA410" s="37">
        <f t="shared" si="243"/>
        <v>33.77897288284408</v>
      </c>
      <c r="CB410" s="37">
        <f t="shared" si="244"/>
        <v>67.148916830678942</v>
      </c>
      <c r="CC410" s="37">
        <f t="shared" si="245"/>
        <v>56.173307074598434</v>
      </c>
      <c r="CD410" s="38">
        <f t="shared" si="246"/>
        <v>10.975609756080509</v>
      </c>
      <c r="CE410" s="3">
        <v>87</v>
      </c>
      <c r="CF410" s="3">
        <v>87</v>
      </c>
      <c r="CG410" s="3">
        <v>953</v>
      </c>
      <c r="CH410" s="3">
        <v>904</v>
      </c>
      <c r="CI410" s="3">
        <v>455</v>
      </c>
      <c r="CJ410" s="3">
        <v>340</v>
      </c>
      <c r="CK410" s="3">
        <v>317</v>
      </c>
      <c r="CL410" s="3">
        <v>475</v>
      </c>
      <c r="CM410" s="20">
        <f t="shared" si="247"/>
        <v>5.1627526132233665</v>
      </c>
      <c r="CN410" s="37">
        <f t="shared" si="248"/>
        <v>2.400829377421291</v>
      </c>
      <c r="CO410" s="37">
        <f t="shared" si="249"/>
        <v>2.5645222895181967</v>
      </c>
      <c r="CP410" s="37">
        <f t="shared" si="250"/>
        <v>31.292628362525228</v>
      </c>
      <c r="CQ410" s="37">
        <f t="shared" si="251"/>
        <v>33.666175587930368</v>
      </c>
      <c r="CR410" s="37">
        <f t="shared" si="252"/>
        <v>58.19283025045015</v>
      </c>
      <c r="CS410" s="37">
        <f t="shared" si="253"/>
        <v>57.565340754078676</v>
      </c>
      <c r="CT410" s="22">
        <f t="shared" si="254"/>
        <v>10.348120259709034</v>
      </c>
      <c r="CU410" s="35">
        <v>88</v>
      </c>
      <c r="CV410" s="35">
        <v>94</v>
      </c>
      <c r="CW410" s="35">
        <v>1059</v>
      </c>
      <c r="CX410" s="35">
        <v>1140</v>
      </c>
      <c r="CY410" s="35">
        <v>447</v>
      </c>
      <c r="CZ410" s="35">
        <v>429</v>
      </c>
      <c r="DA410" s="35">
        <v>447</v>
      </c>
      <c r="DB410" s="35">
        <v>539</v>
      </c>
      <c r="DC410">
        <v>12</v>
      </c>
      <c r="DD410">
        <v>16</v>
      </c>
      <c r="DE410" s="35">
        <f t="shared" si="255"/>
        <v>4</v>
      </c>
      <c r="DF410" s="36">
        <f t="shared" si="256"/>
        <v>0.40902893500921189</v>
      </c>
      <c r="DG410" s="37">
        <f t="shared" si="257"/>
        <v>0.54537191334561586</v>
      </c>
      <c r="DH410" s="37">
        <f t="shared" si="258"/>
        <v>0.13634297833640396</v>
      </c>
      <c r="DI410" s="2">
        <v>1013.8</v>
      </c>
      <c r="DJ410">
        <v>43</v>
      </c>
      <c r="DK410">
        <v>41</v>
      </c>
      <c r="DL410">
        <v>2.6</v>
      </c>
      <c r="DM410">
        <v>1163</v>
      </c>
      <c r="DN410">
        <v>975</v>
      </c>
      <c r="DO410">
        <v>3.9</v>
      </c>
      <c r="DP410">
        <v>875</v>
      </c>
      <c r="DQ410">
        <v>776</v>
      </c>
      <c r="DR410">
        <v>4</v>
      </c>
      <c r="DS410">
        <v>594</v>
      </c>
      <c r="DT410">
        <v>587</v>
      </c>
      <c r="DU410">
        <v>2.2000000000000002</v>
      </c>
      <c r="DV410" s="39">
        <v>-4.0999999999999996</v>
      </c>
      <c r="DW410" s="39">
        <v>-4.0999999999999996</v>
      </c>
      <c r="DX410" s="39">
        <v>-1.8</v>
      </c>
      <c r="DY410" s="39">
        <v>0.7</v>
      </c>
      <c r="DZ410" s="39">
        <v>3.6</v>
      </c>
      <c r="EA410" s="39">
        <v>-1.6</v>
      </c>
    </row>
    <row r="411" spans="1:131" x14ac:dyDescent="0.2">
      <c r="A411" s="12" t="s">
        <v>336</v>
      </c>
      <c r="B411" s="12" t="s">
        <v>1979</v>
      </c>
      <c r="C411" t="s">
        <v>1978</v>
      </c>
      <c r="D411" t="s">
        <v>529</v>
      </c>
      <c r="E411" s="12" t="s">
        <v>156</v>
      </c>
      <c r="F411">
        <v>33</v>
      </c>
      <c r="G411">
        <v>1</v>
      </c>
      <c r="H411">
        <v>1</v>
      </c>
      <c r="I411" s="31">
        <f t="shared" si="222"/>
        <v>2</v>
      </c>
      <c r="J411">
        <v>1</v>
      </c>
      <c r="K411">
        <v>0</v>
      </c>
      <c r="L411" s="16">
        <f t="shared" si="223"/>
        <v>0.81939228405599185</v>
      </c>
      <c r="M411" s="15">
        <v>1</v>
      </c>
      <c r="N411" s="15">
        <v>1</v>
      </c>
      <c r="O411" s="15">
        <v>0</v>
      </c>
      <c r="P411">
        <v>11</v>
      </c>
      <c r="Q411">
        <v>4</v>
      </c>
      <c r="R411">
        <v>3</v>
      </c>
      <c r="S411" s="13">
        <f t="shared" si="224"/>
        <v>9.0909090909090912E-2</v>
      </c>
      <c r="T411" s="13">
        <f t="shared" si="225"/>
        <v>5.5555555555555552E-2</v>
      </c>
      <c r="U411" s="2">
        <v>146.44999999999999</v>
      </c>
      <c r="V411" s="2">
        <v>4.4333333333000002</v>
      </c>
      <c r="W411">
        <v>4.4400000000000004</v>
      </c>
      <c r="X411">
        <v>42.82</v>
      </c>
      <c r="Y411" s="32">
        <f t="shared" si="226"/>
        <v>9.3948370715192561E-2</v>
      </c>
      <c r="Z411" s="15">
        <f t="shared" si="227"/>
        <v>16.75</v>
      </c>
      <c r="AA411">
        <v>3</v>
      </c>
      <c r="AB411">
        <v>51</v>
      </c>
      <c r="AC411">
        <v>16</v>
      </c>
      <c r="AD411" s="13">
        <f t="shared" si="228"/>
        <v>0.25</v>
      </c>
      <c r="AE411" s="13">
        <f t="shared" si="229"/>
        <v>0.25</v>
      </c>
      <c r="AF411" s="13">
        <f t="shared" si="230"/>
        <v>0.5</v>
      </c>
      <c r="AG411">
        <v>0</v>
      </c>
      <c r="AH411">
        <v>0</v>
      </c>
      <c r="AI411" s="17" t="str">
        <f t="shared" si="231"/>
        <v xml:space="preserve"> </v>
      </c>
      <c r="AJ411">
        <v>31</v>
      </c>
      <c r="AK411">
        <v>27</v>
      </c>
      <c r="AL411" s="32">
        <f t="shared" si="232"/>
        <v>0.42962962962962964</v>
      </c>
      <c r="AM411">
        <v>20</v>
      </c>
      <c r="AN411">
        <v>12</v>
      </c>
      <c r="AO411" s="33">
        <f t="shared" si="233"/>
        <v>0.23703703703703705</v>
      </c>
      <c r="AP411">
        <v>26</v>
      </c>
      <c r="AQ411">
        <v>19</v>
      </c>
      <c r="AR411" s="33">
        <f t="shared" si="234"/>
        <v>0.33333333333333331</v>
      </c>
      <c r="AS411" s="33">
        <f t="shared" si="235"/>
        <v>0.64444444444444449</v>
      </c>
      <c r="AT411">
        <v>15</v>
      </c>
      <c r="AU411">
        <v>73</v>
      </c>
      <c r="AV411">
        <v>55</v>
      </c>
      <c r="AW411">
        <v>36</v>
      </c>
      <c r="AX411" s="2">
        <v>25.1</v>
      </c>
      <c r="AY411" s="3">
        <v>15</v>
      </c>
      <c r="AZ411" s="2">
        <v>31.5</v>
      </c>
      <c r="BA411" s="2">
        <v>20.8</v>
      </c>
      <c r="BB411" s="21">
        <v>-2.427</v>
      </c>
      <c r="BC411">
        <v>15</v>
      </c>
      <c r="BD411" s="21">
        <v>-3.246</v>
      </c>
      <c r="BE411" s="2">
        <v>26.5</v>
      </c>
      <c r="BF411" s="2">
        <v>32.9</v>
      </c>
      <c r="BG411" s="2">
        <v>20.100000000000001</v>
      </c>
      <c r="BH411" s="21">
        <v>0.23700000000000002</v>
      </c>
      <c r="BI411" s="21">
        <v>5.1550000000000002</v>
      </c>
      <c r="BJ411" t="s">
        <v>915</v>
      </c>
      <c r="BK411" s="2">
        <v>63.7</v>
      </c>
      <c r="BL411" t="s">
        <v>2733</v>
      </c>
      <c r="BM411" s="2">
        <v>39.6</v>
      </c>
      <c r="BN411" t="s">
        <v>3218</v>
      </c>
      <c r="BO411" s="2">
        <v>27.4</v>
      </c>
      <c r="BP411" t="s">
        <v>2459</v>
      </c>
      <c r="BQ411" s="2">
        <v>33.6</v>
      </c>
      <c r="BR411" t="s">
        <v>1976</v>
      </c>
      <c r="BS411" s="2">
        <v>31.1</v>
      </c>
      <c r="BT411" s="32">
        <f t="shared" si="236"/>
        <v>5.9701492537313432E-2</v>
      </c>
      <c r="BU411" s="34">
        <f t="shared" si="237"/>
        <v>0.95</v>
      </c>
      <c r="BV411" s="35">
        <f t="shared" si="238"/>
        <v>955.97014925373139</v>
      </c>
      <c r="BW411" s="32">
        <f t="shared" si="239"/>
        <v>9.7014925373133873E-3</v>
      </c>
      <c r="BX411" s="36">
        <f t="shared" si="240"/>
        <v>1.6404647983718694</v>
      </c>
      <c r="BY411" s="37">
        <f t="shared" si="241"/>
        <v>1.6404647983718694</v>
      </c>
      <c r="BZ411" s="37">
        <f t="shared" si="242"/>
        <v>27.477785372728814</v>
      </c>
      <c r="CA411" s="37">
        <f t="shared" si="243"/>
        <v>32.809295967437386</v>
      </c>
      <c r="CB411" s="37">
        <f t="shared" si="244"/>
        <v>53.725222146678725</v>
      </c>
      <c r="CC411" s="37">
        <f t="shared" si="245"/>
        <v>60.697197539759173</v>
      </c>
      <c r="CD411" s="38">
        <f t="shared" si="246"/>
        <v>-6.9719753930804487</v>
      </c>
      <c r="CE411" s="3">
        <v>4</v>
      </c>
      <c r="CF411" s="3">
        <v>4</v>
      </c>
      <c r="CG411" s="3">
        <v>63</v>
      </c>
      <c r="CH411" s="3">
        <v>76</v>
      </c>
      <c r="CI411" s="3">
        <v>30</v>
      </c>
      <c r="CJ411" s="3">
        <v>37</v>
      </c>
      <c r="CK411" s="3">
        <v>31</v>
      </c>
      <c r="CL411" s="3">
        <v>34</v>
      </c>
      <c r="CM411" s="20">
        <f t="shared" si="247"/>
        <v>-18.929642059747117</v>
      </c>
      <c r="CN411" s="37">
        <f t="shared" si="248"/>
        <v>3.269500233535731</v>
      </c>
      <c r="CO411" s="37">
        <f t="shared" si="249"/>
        <v>2.5052014776442615</v>
      </c>
      <c r="CP411" s="37">
        <f t="shared" si="250"/>
        <v>33.459301091248776</v>
      </c>
      <c r="CQ411" s="37">
        <f t="shared" si="251"/>
        <v>33.289456923272894</v>
      </c>
      <c r="CR411" s="37">
        <f t="shared" si="252"/>
        <v>61.865738185215065</v>
      </c>
      <c r="CS411" s="37">
        <f t="shared" si="253"/>
        <v>57.577172943824038</v>
      </c>
      <c r="CT411" s="22">
        <f t="shared" si="254"/>
        <v>-11.260540634471475</v>
      </c>
      <c r="CU411" s="35">
        <v>77</v>
      </c>
      <c r="CV411" s="35">
        <v>59</v>
      </c>
      <c r="CW411" s="35">
        <v>711</v>
      </c>
      <c r="CX411" s="35">
        <v>725</v>
      </c>
      <c r="CY411" s="35">
        <v>332</v>
      </c>
      <c r="CZ411" s="35">
        <v>301</v>
      </c>
      <c r="DA411" s="35">
        <v>271</v>
      </c>
      <c r="DB411" s="35">
        <v>337</v>
      </c>
      <c r="DC411">
        <v>14</v>
      </c>
      <c r="DD411">
        <v>13</v>
      </c>
      <c r="DE411" s="35">
        <f t="shared" si="255"/>
        <v>-1</v>
      </c>
      <c r="DF411" s="36">
        <f t="shared" si="256"/>
        <v>5.7416267943015429</v>
      </c>
      <c r="DG411" s="37">
        <f t="shared" si="257"/>
        <v>5.3315105947085764</v>
      </c>
      <c r="DH411" s="37">
        <f t="shared" si="258"/>
        <v>-0.41011619959296736</v>
      </c>
      <c r="DI411" s="2">
        <v>98.5</v>
      </c>
      <c r="DJ411">
        <v>1</v>
      </c>
      <c r="DK411">
        <v>5</v>
      </c>
      <c r="DL411">
        <v>-42</v>
      </c>
      <c r="DM411">
        <v>93</v>
      </c>
      <c r="DN411">
        <v>99</v>
      </c>
      <c r="DO411">
        <v>-4.3</v>
      </c>
      <c r="DP411">
        <v>73</v>
      </c>
      <c r="DQ411">
        <v>76</v>
      </c>
      <c r="DR411">
        <v>-2.6</v>
      </c>
      <c r="DS411">
        <v>51</v>
      </c>
      <c r="DT411">
        <v>53</v>
      </c>
      <c r="DU411">
        <v>-0.8</v>
      </c>
      <c r="DV411" s="39">
        <v>0.5</v>
      </c>
      <c r="DW411" s="39">
        <v>0.5</v>
      </c>
      <c r="DX411" s="39">
        <v>-0.60000000000000009</v>
      </c>
      <c r="DY411" s="39">
        <v>-0.7</v>
      </c>
      <c r="DZ411" s="39">
        <v>0.30000000000000004</v>
      </c>
      <c r="EA411" s="39">
        <v>-0.4</v>
      </c>
    </row>
    <row r="412" spans="1:131" x14ac:dyDescent="0.2">
      <c r="A412" s="12" t="s">
        <v>1982</v>
      </c>
      <c r="B412" s="12" t="s">
        <v>1979</v>
      </c>
      <c r="C412" t="s">
        <v>1981</v>
      </c>
      <c r="D412" t="s">
        <v>177</v>
      </c>
      <c r="E412" s="12" t="s">
        <v>148</v>
      </c>
      <c r="F412">
        <v>73</v>
      </c>
      <c r="G412">
        <v>13</v>
      </c>
      <c r="H412">
        <v>15</v>
      </c>
      <c r="I412" s="31">
        <f t="shared" si="222"/>
        <v>28</v>
      </c>
      <c r="J412">
        <v>10</v>
      </c>
      <c r="K412">
        <v>5</v>
      </c>
      <c r="L412" s="16">
        <f t="shared" si="223"/>
        <v>1.8837600448514999</v>
      </c>
      <c r="M412" s="15">
        <v>13</v>
      </c>
      <c r="N412" s="15">
        <v>10</v>
      </c>
      <c r="O412" s="15">
        <v>5</v>
      </c>
      <c r="P412">
        <v>88</v>
      </c>
      <c r="Q412">
        <v>32</v>
      </c>
      <c r="R412">
        <v>36</v>
      </c>
      <c r="S412" s="13">
        <f t="shared" si="224"/>
        <v>0.14772727272727273</v>
      </c>
      <c r="T412" s="13">
        <f t="shared" si="225"/>
        <v>8.3333333333333329E-2</v>
      </c>
      <c r="U412" s="2">
        <v>891.83333333329995</v>
      </c>
      <c r="V412" s="2">
        <v>12.2166666667</v>
      </c>
      <c r="W412">
        <v>12.2</v>
      </c>
      <c r="X412">
        <v>36.24</v>
      </c>
      <c r="Y412" s="32">
        <f t="shared" si="226"/>
        <v>0.25185796862097443</v>
      </c>
      <c r="Z412" s="15">
        <f t="shared" si="227"/>
        <v>116.05263157894737</v>
      </c>
      <c r="AA412">
        <v>6</v>
      </c>
      <c r="AB412">
        <v>91</v>
      </c>
      <c r="AC412">
        <v>60</v>
      </c>
      <c r="AD412" s="13">
        <f t="shared" si="228"/>
        <v>0.34210526315789475</v>
      </c>
      <c r="AE412" s="13">
        <f t="shared" si="229"/>
        <v>0.39473684210526316</v>
      </c>
      <c r="AF412" s="13">
        <f t="shared" si="230"/>
        <v>0.73684210526315796</v>
      </c>
      <c r="AG412">
        <v>6</v>
      </c>
      <c r="AH412">
        <v>12</v>
      </c>
      <c r="AI412" s="17">
        <f t="shared" si="231"/>
        <v>0.33333333333333331</v>
      </c>
      <c r="AJ412">
        <v>123</v>
      </c>
      <c r="AK412">
        <v>110</v>
      </c>
      <c r="AL412" s="32">
        <f t="shared" si="232"/>
        <v>0.28980099502487561</v>
      </c>
      <c r="AM412">
        <v>162</v>
      </c>
      <c r="AN412">
        <v>141</v>
      </c>
      <c r="AO412" s="33">
        <f t="shared" si="233"/>
        <v>0.37686567164179102</v>
      </c>
      <c r="AP412">
        <v>152</v>
      </c>
      <c r="AQ412">
        <v>116</v>
      </c>
      <c r="AR412" s="33">
        <f t="shared" si="234"/>
        <v>0.33333333333333331</v>
      </c>
      <c r="AS412" s="33">
        <f t="shared" si="235"/>
        <v>0.43470149253731344</v>
      </c>
      <c r="AT412">
        <v>6</v>
      </c>
      <c r="AU412">
        <v>293</v>
      </c>
      <c r="AV412">
        <v>343</v>
      </c>
      <c r="AW412">
        <v>276</v>
      </c>
      <c r="AX412" s="2">
        <v>27.8</v>
      </c>
      <c r="AY412" s="3">
        <v>9</v>
      </c>
      <c r="AZ412" s="2">
        <v>31.9</v>
      </c>
      <c r="BA412" s="2">
        <v>25</v>
      </c>
      <c r="BB412" s="21">
        <v>0.14400000000000002</v>
      </c>
      <c r="BC412">
        <v>9</v>
      </c>
      <c r="BD412" s="21">
        <v>-0.21099999999999999</v>
      </c>
      <c r="BE412" s="2">
        <v>28.3</v>
      </c>
      <c r="BF412" s="2">
        <v>32.6</v>
      </c>
      <c r="BG412" s="2">
        <v>24</v>
      </c>
      <c r="BH412" s="21">
        <v>-2.4249999999999998</v>
      </c>
      <c r="BI412" s="21">
        <v>0.67100000000000004</v>
      </c>
      <c r="BJ412" t="s">
        <v>2968</v>
      </c>
      <c r="BK412" s="2">
        <v>52.3</v>
      </c>
      <c r="BL412" t="s">
        <v>520</v>
      </c>
      <c r="BM412" s="2">
        <v>47.6</v>
      </c>
      <c r="BN412" t="s">
        <v>1779</v>
      </c>
      <c r="BO412" s="2">
        <v>16.600000000000001</v>
      </c>
      <c r="BP412" t="s">
        <v>448</v>
      </c>
      <c r="BQ412" s="2">
        <v>35</v>
      </c>
      <c r="BR412" t="s">
        <v>1432</v>
      </c>
      <c r="BS412" s="2">
        <v>34.700000000000003</v>
      </c>
      <c r="BT412" s="32">
        <f t="shared" si="236"/>
        <v>8.6167800453514742E-2</v>
      </c>
      <c r="BU412" s="34">
        <f t="shared" si="237"/>
        <v>0.90740740740740744</v>
      </c>
      <c r="BV412" s="35">
        <f t="shared" si="238"/>
        <v>916.02418745275884</v>
      </c>
      <c r="BW412" s="32">
        <f t="shared" si="239"/>
        <v>-6.4247921390778173E-3</v>
      </c>
      <c r="BX412" s="36">
        <f t="shared" si="240"/>
        <v>2.5565792670322143</v>
      </c>
      <c r="BY412" s="37">
        <f t="shared" si="241"/>
        <v>2.6911360705602254</v>
      </c>
      <c r="BZ412" s="37">
        <f t="shared" si="242"/>
        <v>29.669775177926486</v>
      </c>
      <c r="CA412" s="37">
        <f t="shared" si="243"/>
        <v>29.064269562050434</v>
      </c>
      <c r="CB412" s="37">
        <f t="shared" si="244"/>
        <v>56.850249490584758</v>
      </c>
      <c r="CC412" s="37">
        <f t="shared" si="245"/>
        <v>55.370124651776635</v>
      </c>
      <c r="CD412" s="38">
        <f t="shared" si="246"/>
        <v>1.4801248388081234</v>
      </c>
      <c r="CE412" s="3">
        <v>38</v>
      </c>
      <c r="CF412" s="3">
        <v>40</v>
      </c>
      <c r="CG412" s="3">
        <v>403</v>
      </c>
      <c r="CH412" s="3">
        <v>392</v>
      </c>
      <c r="CI412" s="3">
        <v>180</v>
      </c>
      <c r="CJ412" s="3">
        <v>147</v>
      </c>
      <c r="CK412" s="3">
        <v>244</v>
      </c>
      <c r="CL412" s="3">
        <v>224</v>
      </c>
      <c r="CM412" s="20">
        <f t="shared" si="247"/>
        <v>2.0752890179126009</v>
      </c>
      <c r="CN412" s="37">
        <f t="shared" si="248"/>
        <v>1.9277873537149595</v>
      </c>
      <c r="CO412" s="37">
        <f t="shared" si="249"/>
        <v>2.1545858659167196</v>
      </c>
      <c r="CP412" s="37">
        <f t="shared" si="250"/>
        <v>30.028123015513021</v>
      </c>
      <c r="CQ412" s="37">
        <f t="shared" si="251"/>
        <v>28.259094620339294</v>
      </c>
      <c r="CR412" s="37">
        <f t="shared" si="252"/>
        <v>57.629501950467208</v>
      </c>
      <c r="CS412" s="37">
        <f t="shared" si="253"/>
        <v>54.15948471378028</v>
      </c>
      <c r="CT412" s="22">
        <f t="shared" si="254"/>
        <v>-1.9898923978788048</v>
      </c>
      <c r="CU412" s="35">
        <v>85</v>
      </c>
      <c r="CV412" s="35">
        <v>95</v>
      </c>
      <c r="CW412" s="35">
        <v>1239</v>
      </c>
      <c r="CX412" s="35">
        <v>1151</v>
      </c>
      <c r="CY412" s="35">
        <v>556</v>
      </c>
      <c r="CZ412" s="35">
        <v>507</v>
      </c>
      <c r="DA412" s="35">
        <v>635</v>
      </c>
      <c r="DB412" s="35">
        <v>661</v>
      </c>
      <c r="DC412">
        <v>25</v>
      </c>
      <c r="DD412">
        <v>17</v>
      </c>
      <c r="DE412" s="35">
        <f t="shared" si="255"/>
        <v>-8</v>
      </c>
      <c r="DF412" s="36">
        <f t="shared" si="256"/>
        <v>1.681960044100141</v>
      </c>
      <c r="DG412" s="37">
        <f t="shared" si="257"/>
        <v>1.1437328299880958</v>
      </c>
      <c r="DH412" s="37">
        <f t="shared" si="258"/>
        <v>-0.53822721411204499</v>
      </c>
      <c r="DI412" s="2">
        <v>588.79999999999995</v>
      </c>
      <c r="DJ412">
        <v>26</v>
      </c>
      <c r="DK412">
        <v>24</v>
      </c>
      <c r="DL412">
        <v>0.1</v>
      </c>
      <c r="DM412">
        <v>577</v>
      </c>
      <c r="DN412">
        <v>542</v>
      </c>
      <c r="DO412">
        <v>-0.7</v>
      </c>
      <c r="DP412">
        <v>421</v>
      </c>
      <c r="DQ412">
        <v>392</v>
      </c>
      <c r="DR412">
        <v>-0.9</v>
      </c>
      <c r="DS412">
        <v>300</v>
      </c>
      <c r="DT412">
        <v>292</v>
      </c>
      <c r="DU412">
        <v>-2</v>
      </c>
      <c r="DV412" s="39">
        <v>0.8</v>
      </c>
      <c r="DW412" s="39">
        <v>0.8</v>
      </c>
      <c r="DX412" s="39">
        <v>0.5</v>
      </c>
      <c r="DY412" s="39">
        <v>-1</v>
      </c>
      <c r="DZ412" s="39">
        <v>0.8</v>
      </c>
      <c r="EA412" s="39">
        <v>1</v>
      </c>
    </row>
    <row r="413" spans="1:131" x14ac:dyDescent="0.2">
      <c r="A413" s="12" t="s">
        <v>1986</v>
      </c>
      <c r="B413" s="12" t="s">
        <v>1987</v>
      </c>
      <c r="C413" t="s">
        <v>1985</v>
      </c>
      <c r="D413" t="s">
        <v>610</v>
      </c>
      <c r="E413" s="12" t="s">
        <v>123</v>
      </c>
      <c r="F413">
        <v>25</v>
      </c>
      <c r="G413">
        <v>2</v>
      </c>
      <c r="H413">
        <v>2</v>
      </c>
      <c r="I413" s="31">
        <f t="shared" si="222"/>
        <v>4</v>
      </c>
      <c r="J413">
        <v>2</v>
      </c>
      <c r="K413">
        <v>0</v>
      </c>
      <c r="L413" s="16">
        <f t="shared" si="223"/>
        <v>0.81346740481310742</v>
      </c>
      <c r="M413" s="15">
        <v>2</v>
      </c>
      <c r="N413" s="15">
        <v>2</v>
      </c>
      <c r="O413" s="15">
        <v>0</v>
      </c>
      <c r="P413">
        <v>34</v>
      </c>
      <c r="Q413">
        <v>11</v>
      </c>
      <c r="R413">
        <v>7</v>
      </c>
      <c r="S413" s="13">
        <f t="shared" si="224"/>
        <v>5.8823529411764705E-2</v>
      </c>
      <c r="T413" s="13">
        <f t="shared" si="225"/>
        <v>3.8461538461538464E-2</v>
      </c>
      <c r="U413" s="2">
        <v>295.03333333329999</v>
      </c>
      <c r="V413" s="2">
        <v>11.8</v>
      </c>
      <c r="W413">
        <v>11.74</v>
      </c>
      <c r="X413">
        <v>38.35</v>
      </c>
      <c r="Y413" s="32">
        <f t="shared" si="226"/>
        <v>0.2343781193851068</v>
      </c>
      <c r="Z413" s="15">
        <f t="shared" si="227"/>
        <v>33.111111111111107</v>
      </c>
      <c r="AA413">
        <v>14</v>
      </c>
      <c r="AB413">
        <v>45</v>
      </c>
      <c r="AC413">
        <v>38</v>
      </c>
      <c r="AD413" s="13">
        <f t="shared" si="228"/>
        <v>0.22222222222222221</v>
      </c>
      <c r="AE413" s="13">
        <f t="shared" si="229"/>
        <v>0.22222222222222221</v>
      </c>
      <c r="AF413" s="13">
        <f t="shared" si="230"/>
        <v>0.44444444444444442</v>
      </c>
      <c r="AG413">
        <v>25</v>
      </c>
      <c r="AH413">
        <v>37</v>
      </c>
      <c r="AI413" s="17">
        <f t="shared" si="231"/>
        <v>0.40322580645161288</v>
      </c>
      <c r="AJ413">
        <v>36</v>
      </c>
      <c r="AK413">
        <v>56</v>
      </c>
      <c r="AL413" s="32">
        <f t="shared" si="232"/>
        <v>0.323943661971831</v>
      </c>
      <c r="AM413">
        <v>49</v>
      </c>
      <c r="AN413">
        <v>37</v>
      </c>
      <c r="AO413" s="33">
        <f t="shared" si="233"/>
        <v>0.30281690140845069</v>
      </c>
      <c r="AP413">
        <v>59</v>
      </c>
      <c r="AQ413">
        <v>47</v>
      </c>
      <c r="AR413" s="33">
        <f t="shared" si="234"/>
        <v>0.37323943661971831</v>
      </c>
      <c r="AS413" s="33">
        <f t="shared" si="235"/>
        <v>0.5168539325842697</v>
      </c>
      <c r="AT413">
        <v>11</v>
      </c>
      <c r="AU413">
        <v>107</v>
      </c>
      <c r="AV413">
        <v>88</v>
      </c>
      <c r="AW413">
        <v>91</v>
      </c>
      <c r="AX413" s="2">
        <v>27.8</v>
      </c>
      <c r="AY413" s="3">
        <v>11</v>
      </c>
      <c r="AZ413" s="2">
        <v>32.299999999999997</v>
      </c>
      <c r="BA413" s="2">
        <v>24.8</v>
      </c>
      <c r="BB413" s="21">
        <v>-0.29699999999999999</v>
      </c>
      <c r="BC413">
        <v>11</v>
      </c>
      <c r="BD413" s="21">
        <v>-0.69200000000000006</v>
      </c>
      <c r="BE413" s="2">
        <v>26.7</v>
      </c>
      <c r="BF413" s="2">
        <v>32.5</v>
      </c>
      <c r="BG413" s="2">
        <v>20.8</v>
      </c>
      <c r="BH413" s="21">
        <v>-3.145</v>
      </c>
      <c r="BI413" s="21">
        <v>5.4870000000000001</v>
      </c>
      <c r="BJ413" t="s">
        <v>1068</v>
      </c>
      <c r="BK413" s="2">
        <v>59.5</v>
      </c>
      <c r="BL413" t="s">
        <v>1997</v>
      </c>
      <c r="BM413" s="2">
        <v>40.4</v>
      </c>
      <c r="BN413" t="s">
        <v>3173</v>
      </c>
      <c r="BO413" s="2">
        <v>36.9</v>
      </c>
      <c r="BP413" t="s">
        <v>606</v>
      </c>
      <c r="BQ413" s="2">
        <v>34.799999999999997</v>
      </c>
      <c r="BR413" t="s">
        <v>3365</v>
      </c>
      <c r="BS413" s="2">
        <v>33.1</v>
      </c>
      <c r="BT413" s="32">
        <f t="shared" si="236"/>
        <v>6.0402684563758392E-2</v>
      </c>
      <c r="BU413" s="34">
        <f t="shared" si="237"/>
        <v>0.91269841269841268</v>
      </c>
      <c r="BV413" s="35">
        <f t="shared" si="238"/>
        <v>918.73868115478854</v>
      </c>
      <c r="BW413" s="32">
        <f t="shared" si="239"/>
        <v>-2.6898902737828932E-2</v>
      </c>
      <c r="BX413" s="36">
        <f t="shared" si="240"/>
        <v>1.8305084745762712</v>
      </c>
      <c r="BY413" s="37">
        <f t="shared" si="241"/>
        <v>2.2372881355932206</v>
      </c>
      <c r="BZ413" s="37">
        <f t="shared" si="242"/>
        <v>30.305084745762713</v>
      </c>
      <c r="CA413" s="37">
        <f t="shared" si="243"/>
        <v>25.627118644067796</v>
      </c>
      <c r="CB413" s="37">
        <f t="shared" si="244"/>
        <v>57.559322033898304</v>
      </c>
      <c r="CC413" s="37">
        <f t="shared" si="245"/>
        <v>52.067796610169488</v>
      </c>
      <c r="CD413" s="38">
        <f t="shared" si="246"/>
        <v>5.4915254237288167</v>
      </c>
      <c r="CE413" s="3">
        <v>9</v>
      </c>
      <c r="CF413" s="3">
        <v>11</v>
      </c>
      <c r="CG413" s="3">
        <v>140</v>
      </c>
      <c r="CH413" s="3">
        <v>115</v>
      </c>
      <c r="CI413" s="3">
        <v>56</v>
      </c>
      <c r="CJ413" s="3">
        <v>48</v>
      </c>
      <c r="CK413" s="3">
        <v>82</v>
      </c>
      <c r="CL413" s="3">
        <v>78</v>
      </c>
      <c r="CM413" s="20">
        <f t="shared" si="247"/>
        <v>-1.1819689582936572</v>
      </c>
      <c r="CN413" s="37">
        <f t="shared" si="248"/>
        <v>2.3780964797913953</v>
      </c>
      <c r="CO413" s="37">
        <f t="shared" si="249"/>
        <v>2.2529335071707952</v>
      </c>
      <c r="CP413" s="37">
        <f t="shared" si="250"/>
        <v>31.603650586701434</v>
      </c>
      <c r="CQ413" s="37">
        <f t="shared" si="251"/>
        <v>28.224250325945242</v>
      </c>
      <c r="CR413" s="37">
        <f t="shared" si="252"/>
        <v>62.644067796610166</v>
      </c>
      <c r="CS413" s="37">
        <f t="shared" si="253"/>
        <v>55.134289439374186</v>
      </c>
      <c r="CT413" s="22">
        <f t="shared" si="254"/>
        <v>-2.0182529335071635</v>
      </c>
      <c r="CU413" s="35">
        <v>38</v>
      </c>
      <c r="CV413" s="35">
        <v>36</v>
      </c>
      <c r="CW413" s="35">
        <v>467</v>
      </c>
      <c r="CX413" s="35">
        <v>415</v>
      </c>
      <c r="CY413" s="35">
        <v>236</v>
      </c>
      <c r="CZ413" s="35">
        <v>181</v>
      </c>
      <c r="DA413" s="35">
        <v>249</v>
      </c>
      <c r="DB413" s="35">
        <v>260</v>
      </c>
      <c r="DC413">
        <v>3</v>
      </c>
      <c r="DD413">
        <v>3</v>
      </c>
      <c r="DE413" s="35">
        <f t="shared" si="255"/>
        <v>0</v>
      </c>
      <c r="DF413" s="36">
        <f t="shared" si="256"/>
        <v>0.61016949152542366</v>
      </c>
      <c r="DG413" s="37">
        <f t="shared" si="257"/>
        <v>0.61016949152542366</v>
      </c>
      <c r="DH413" s="37">
        <f t="shared" si="258"/>
        <v>0</v>
      </c>
      <c r="DI413" s="2">
        <v>180.4</v>
      </c>
      <c r="DJ413">
        <v>4</v>
      </c>
      <c r="DK413">
        <v>7</v>
      </c>
      <c r="DL413">
        <v>-16.8</v>
      </c>
      <c r="DM413">
        <v>187</v>
      </c>
      <c r="DN413">
        <v>157</v>
      </c>
      <c r="DO413">
        <v>2</v>
      </c>
      <c r="DP413">
        <v>137</v>
      </c>
      <c r="DQ413">
        <v>109</v>
      </c>
      <c r="DR413">
        <v>1.8</v>
      </c>
      <c r="DS413">
        <v>97</v>
      </c>
      <c r="DT413">
        <v>80</v>
      </c>
      <c r="DU413">
        <v>1.7000000000000002</v>
      </c>
      <c r="DV413" s="39">
        <v>3.2</v>
      </c>
      <c r="DW413" s="39">
        <v>3.2</v>
      </c>
      <c r="DX413" s="39">
        <v>-0.2</v>
      </c>
      <c r="DY413" s="39">
        <v>-0.30000000000000004</v>
      </c>
      <c r="DZ413" s="39">
        <v>-1.4</v>
      </c>
      <c r="EA413" s="39">
        <v>1.3</v>
      </c>
    </row>
    <row r="414" spans="1:131" x14ac:dyDescent="0.2">
      <c r="A414" s="12" t="s">
        <v>1990</v>
      </c>
      <c r="B414" s="12" t="s">
        <v>263</v>
      </c>
      <c r="C414" t="s">
        <v>1989</v>
      </c>
      <c r="D414" t="s">
        <v>442</v>
      </c>
      <c r="E414" s="12" t="s">
        <v>178</v>
      </c>
      <c r="F414">
        <v>79</v>
      </c>
      <c r="G414">
        <v>3</v>
      </c>
      <c r="H414">
        <v>36</v>
      </c>
      <c r="I414" s="31">
        <f t="shared" si="222"/>
        <v>39</v>
      </c>
      <c r="J414">
        <v>14</v>
      </c>
      <c r="K414">
        <v>21</v>
      </c>
      <c r="L414" s="16">
        <f t="shared" si="223"/>
        <v>1.5517241379310345</v>
      </c>
      <c r="M414" s="15">
        <v>3</v>
      </c>
      <c r="N414" s="15">
        <v>12</v>
      </c>
      <c r="O414" s="15">
        <v>21</v>
      </c>
      <c r="P414">
        <v>141</v>
      </c>
      <c r="Q414">
        <v>58</v>
      </c>
      <c r="R414">
        <v>99</v>
      </c>
      <c r="S414" s="13">
        <f t="shared" si="224"/>
        <v>2.1276595744680851E-2</v>
      </c>
      <c r="T414" s="13">
        <f t="shared" si="225"/>
        <v>1.0067114093959731E-2</v>
      </c>
      <c r="U414" s="2">
        <v>1508</v>
      </c>
      <c r="V414" s="2">
        <v>19.083333333300001</v>
      </c>
      <c r="W414">
        <v>18.3</v>
      </c>
      <c r="X414">
        <v>30.98</v>
      </c>
      <c r="Y414" s="32">
        <f t="shared" si="226"/>
        <v>0.37134740259740262</v>
      </c>
      <c r="Z414" s="15">
        <f t="shared" si="227"/>
        <v>152.16666666666669</v>
      </c>
      <c r="AA414">
        <v>73</v>
      </c>
      <c r="AB414">
        <v>32</v>
      </c>
      <c r="AC414">
        <v>91</v>
      </c>
      <c r="AD414" s="13">
        <f t="shared" si="228"/>
        <v>3.5714285714285712E-2</v>
      </c>
      <c r="AE414" s="13">
        <f t="shared" si="229"/>
        <v>0.39285714285714285</v>
      </c>
      <c r="AF414" s="13">
        <f t="shared" si="230"/>
        <v>0.42857142857142855</v>
      </c>
      <c r="AI414" s="17" t="str">
        <f t="shared" si="231"/>
        <v xml:space="preserve"> </v>
      </c>
      <c r="AJ414">
        <v>254</v>
      </c>
      <c r="AK414">
        <v>237</v>
      </c>
      <c r="AL414" s="32">
        <f t="shared" si="232"/>
        <v>0.35171919770773641</v>
      </c>
      <c r="AM414">
        <v>202</v>
      </c>
      <c r="AN414">
        <v>177</v>
      </c>
      <c r="AO414" s="33">
        <f t="shared" si="233"/>
        <v>0.27148997134670488</v>
      </c>
      <c r="AP414">
        <v>297</v>
      </c>
      <c r="AQ414">
        <v>229</v>
      </c>
      <c r="AR414" s="33">
        <f t="shared" si="234"/>
        <v>0.37679083094555876</v>
      </c>
      <c r="AS414" s="33">
        <f t="shared" si="235"/>
        <v>0.56436781609195408</v>
      </c>
      <c r="AT414">
        <v>4</v>
      </c>
      <c r="AU414">
        <v>536</v>
      </c>
      <c r="AV414">
        <v>532</v>
      </c>
      <c r="AW414">
        <v>505</v>
      </c>
      <c r="AX414" s="2">
        <v>28.9</v>
      </c>
      <c r="AY414" s="3">
        <v>3</v>
      </c>
      <c r="AZ414" s="2">
        <v>33.5</v>
      </c>
      <c r="BA414" s="2">
        <v>25.7</v>
      </c>
      <c r="BB414" s="21">
        <v>0.68100000000000005</v>
      </c>
      <c r="BC414">
        <v>3</v>
      </c>
      <c r="BD414" s="21">
        <v>0.1</v>
      </c>
      <c r="BE414" s="2">
        <v>28.5</v>
      </c>
      <c r="BF414" s="2">
        <v>35.4</v>
      </c>
      <c r="BG414" s="2">
        <v>26.2</v>
      </c>
      <c r="BH414" s="21">
        <v>2.7810000000000001</v>
      </c>
      <c r="BI414" s="21">
        <v>13.516999999999999</v>
      </c>
      <c r="BJ414" t="s">
        <v>3474</v>
      </c>
      <c r="BK414" s="2">
        <v>36.6</v>
      </c>
      <c r="BL414" t="s">
        <v>3160</v>
      </c>
      <c r="BM414" s="2">
        <v>35.9</v>
      </c>
      <c r="BN414" t="s">
        <v>1827</v>
      </c>
      <c r="BO414" s="2">
        <v>29.4</v>
      </c>
      <c r="BP414" t="s">
        <v>3121</v>
      </c>
      <c r="BQ414" s="2">
        <v>86.8</v>
      </c>
      <c r="BR414" t="s">
        <v>1790</v>
      </c>
      <c r="BS414" s="2">
        <v>7.2</v>
      </c>
      <c r="BT414" s="32">
        <f t="shared" si="236"/>
        <v>9.2004381161007662E-2</v>
      </c>
      <c r="BU414" s="34">
        <f t="shared" si="237"/>
        <v>0.90819209039548021</v>
      </c>
      <c r="BV414" s="35">
        <f t="shared" si="238"/>
        <v>917.39252851158096</v>
      </c>
      <c r="BW414" s="32">
        <f t="shared" si="239"/>
        <v>1.9647155648787329E-4</v>
      </c>
      <c r="BX414" s="36">
        <f t="shared" si="240"/>
        <v>3.3430987784039381</v>
      </c>
      <c r="BY414" s="37">
        <f t="shared" si="241"/>
        <v>2.5869216737649521</v>
      </c>
      <c r="BZ414" s="37">
        <f t="shared" si="242"/>
        <v>36.336299817652325</v>
      </c>
      <c r="CA414" s="37">
        <f t="shared" si="243"/>
        <v>28.177546846547475</v>
      </c>
      <c r="CB414" s="37">
        <f t="shared" si="244"/>
        <v>65.946603283515785</v>
      </c>
      <c r="CC414" s="37">
        <f t="shared" si="245"/>
        <v>49.708694931268077</v>
      </c>
      <c r="CD414" s="38">
        <f t="shared" si="246"/>
        <v>16.237908352247707</v>
      </c>
      <c r="CE414" s="3">
        <v>84</v>
      </c>
      <c r="CF414" s="3">
        <v>65</v>
      </c>
      <c r="CG414" s="3">
        <v>829</v>
      </c>
      <c r="CH414" s="3">
        <v>643</v>
      </c>
      <c r="CI414" s="3">
        <v>299</v>
      </c>
      <c r="CJ414" s="3">
        <v>234</v>
      </c>
      <c r="CK414" s="3">
        <v>307</v>
      </c>
      <c r="CL414" s="3">
        <v>445</v>
      </c>
      <c r="CM414" s="20">
        <f t="shared" si="247"/>
        <v>1.1860807660408099</v>
      </c>
      <c r="CN414" s="37">
        <f t="shared" si="248"/>
        <v>2.5986549100685616</v>
      </c>
      <c r="CO414" s="37">
        <f t="shared" si="249"/>
        <v>1.9367333763718528</v>
      </c>
      <c r="CP414" s="37">
        <f t="shared" si="250"/>
        <v>30.889671572513095</v>
      </c>
      <c r="CQ414" s="37">
        <f t="shared" si="251"/>
        <v>24.834315319806162</v>
      </c>
      <c r="CR414" s="37">
        <f t="shared" si="252"/>
        <v>55.184643420418233</v>
      </c>
      <c r="CS414" s="37">
        <f t="shared" si="253"/>
        <v>46.040320010459993</v>
      </c>
      <c r="CT414" s="22">
        <f t="shared" si="254"/>
        <v>7.0935849422894677</v>
      </c>
      <c r="CU414" s="35">
        <v>106</v>
      </c>
      <c r="CV414" s="35">
        <v>79</v>
      </c>
      <c r="CW414" s="35">
        <v>1154</v>
      </c>
      <c r="CX414" s="35">
        <v>934</v>
      </c>
      <c r="CY414" s="35">
        <v>412</v>
      </c>
      <c r="CZ414" s="35">
        <v>351</v>
      </c>
      <c r="DA414" s="35">
        <v>514</v>
      </c>
      <c r="DB414" s="35">
        <v>579</v>
      </c>
      <c r="DC414">
        <v>11</v>
      </c>
      <c r="DD414">
        <v>5</v>
      </c>
      <c r="DE414" s="35">
        <f t="shared" si="255"/>
        <v>-6</v>
      </c>
      <c r="DF414" s="36">
        <f t="shared" si="256"/>
        <v>0.43778674479099189</v>
      </c>
      <c r="DG414" s="37">
        <f t="shared" si="257"/>
        <v>0.19899397490499629</v>
      </c>
      <c r="DH414" s="37">
        <f t="shared" si="258"/>
        <v>-0.23879276988599557</v>
      </c>
      <c r="DI414" s="2">
        <v>910.9</v>
      </c>
      <c r="DJ414">
        <v>49</v>
      </c>
      <c r="DK414">
        <v>33</v>
      </c>
      <c r="DL414">
        <v>4.2</v>
      </c>
      <c r="DM414">
        <v>982</v>
      </c>
      <c r="DN414">
        <v>722</v>
      </c>
      <c r="DO414">
        <v>3.3</v>
      </c>
      <c r="DP414">
        <v>716</v>
      </c>
      <c r="DQ414">
        <v>551</v>
      </c>
      <c r="DR414">
        <v>2</v>
      </c>
      <c r="DS414">
        <v>548</v>
      </c>
      <c r="DT414">
        <v>419</v>
      </c>
      <c r="DU414">
        <v>1.6</v>
      </c>
      <c r="DV414" s="39">
        <v>14.4</v>
      </c>
      <c r="DW414" s="39">
        <v>14.4</v>
      </c>
      <c r="DX414" s="39">
        <v>-0.7</v>
      </c>
      <c r="DY414" s="39">
        <v>0.30000000000000004</v>
      </c>
      <c r="DZ414" s="39">
        <v>-9.9</v>
      </c>
      <c r="EA414" s="39">
        <v>4.2</v>
      </c>
    </row>
    <row r="415" spans="1:131" x14ac:dyDescent="0.2">
      <c r="A415" s="12" t="s">
        <v>678</v>
      </c>
      <c r="B415" s="12" t="s">
        <v>1993</v>
      </c>
      <c r="C415" t="s">
        <v>1992</v>
      </c>
      <c r="D415" t="s">
        <v>338</v>
      </c>
      <c r="E415" s="12" t="s">
        <v>170</v>
      </c>
      <c r="F415">
        <v>57</v>
      </c>
      <c r="G415">
        <v>8</v>
      </c>
      <c r="H415">
        <v>9</v>
      </c>
      <c r="I415" s="31">
        <f t="shared" si="222"/>
        <v>17</v>
      </c>
      <c r="J415">
        <v>6</v>
      </c>
      <c r="K415">
        <v>3</v>
      </c>
      <c r="L415" s="16">
        <f t="shared" si="223"/>
        <v>1.4084831189156251</v>
      </c>
      <c r="M415" s="15">
        <v>8</v>
      </c>
      <c r="N415" s="15">
        <v>6</v>
      </c>
      <c r="O415" s="15">
        <v>3</v>
      </c>
      <c r="P415">
        <v>60</v>
      </c>
      <c r="Q415">
        <v>20</v>
      </c>
      <c r="R415">
        <v>29</v>
      </c>
      <c r="S415" s="13">
        <f t="shared" si="224"/>
        <v>0.13333333333333333</v>
      </c>
      <c r="T415" s="13">
        <f t="shared" si="225"/>
        <v>7.3394495412844041E-2</v>
      </c>
      <c r="U415" s="2">
        <v>724.18333333329997</v>
      </c>
      <c r="V415" s="2">
        <v>12.7</v>
      </c>
      <c r="W415">
        <v>12.35</v>
      </c>
      <c r="X415">
        <v>37.11</v>
      </c>
      <c r="Y415" s="32">
        <f t="shared" si="226"/>
        <v>0.24969672462596035</v>
      </c>
      <c r="Z415" s="15">
        <f t="shared" si="227"/>
        <v>63.290322580645167</v>
      </c>
      <c r="AA415">
        <v>21</v>
      </c>
      <c r="AB415">
        <v>70</v>
      </c>
      <c r="AC415">
        <v>50</v>
      </c>
      <c r="AD415" s="13">
        <f t="shared" si="228"/>
        <v>0.25806451612903225</v>
      </c>
      <c r="AE415" s="13">
        <f t="shared" si="229"/>
        <v>0.29032258064516131</v>
      </c>
      <c r="AF415" s="13">
        <f t="shared" si="230"/>
        <v>0.54838709677419351</v>
      </c>
      <c r="AG415">
        <v>231</v>
      </c>
      <c r="AH415">
        <v>232</v>
      </c>
      <c r="AI415" s="17">
        <f t="shared" si="231"/>
        <v>0.49892008639308855</v>
      </c>
      <c r="AJ415">
        <v>102</v>
      </c>
      <c r="AK415">
        <v>130</v>
      </c>
      <c r="AL415" s="32">
        <f t="shared" si="232"/>
        <v>0.31521739130434784</v>
      </c>
      <c r="AM415">
        <v>167</v>
      </c>
      <c r="AN415">
        <v>124</v>
      </c>
      <c r="AO415" s="33">
        <f t="shared" si="233"/>
        <v>0.3953804347826087</v>
      </c>
      <c r="AP415">
        <v>105</v>
      </c>
      <c r="AQ415">
        <v>108</v>
      </c>
      <c r="AR415" s="33">
        <f t="shared" si="234"/>
        <v>0.28940217391304346</v>
      </c>
      <c r="AS415" s="33">
        <f t="shared" si="235"/>
        <v>0.44359464627151052</v>
      </c>
      <c r="AT415">
        <v>1</v>
      </c>
      <c r="AU415">
        <v>258</v>
      </c>
      <c r="AV415">
        <v>246</v>
      </c>
      <c r="AW415">
        <v>207</v>
      </c>
      <c r="AX415" s="2">
        <v>27.8</v>
      </c>
      <c r="AY415" s="3">
        <v>8</v>
      </c>
      <c r="AZ415" s="2">
        <v>32</v>
      </c>
      <c r="BA415" s="2">
        <v>25</v>
      </c>
      <c r="BB415" s="21">
        <v>-0.24299999999999999</v>
      </c>
      <c r="BC415">
        <v>8</v>
      </c>
      <c r="BD415" s="21">
        <v>-0.95100000000000007</v>
      </c>
      <c r="BE415" s="2">
        <v>28.2</v>
      </c>
      <c r="BF415" s="2">
        <v>32.6</v>
      </c>
      <c r="BG415" s="2">
        <v>23.8</v>
      </c>
      <c r="BH415" s="21">
        <v>0.95700000000000007</v>
      </c>
      <c r="BI415" s="21">
        <v>8.5370000000000008</v>
      </c>
      <c r="BJ415" t="s">
        <v>3251</v>
      </c>
      <c r="BK415" s="2">
        <v>72.8</v>
      </c>
      <c r="BL415" t="s">
        <v>1258</v>
      </c>
      <c r="BM415" s="2">
        <v>38.5</v>
      </c>
      <c r="BN415" t="s">
        <v>3218</v>
      </c>
      <c r="BO415" s="2">
        <v>31.1</v>
      </c>
      <c r="BP415" t="s">
        <v>591</v>
      </c>
      <c r="BQ415" s="2">
        <v>31.4</v>
      </c>
      <c r="BR415" t="s">
        <v>2111</v>
      </c>
      <c r="BS415" s="2">
        <v>29.8</v>
      </c>
      <c r="BT415" s="32">
        <f t="shared" si="236"/>
        <v>9.480122324159021E-2</v>
      </c>
      <c r="BU415" s="34">
        <f t="shared" si="237"/>
        <v>0.92011834319526631</v>
      </c>
      <c r="BV415" s="35">
        <f t="shared" si="238"/>
        <v>929.5984655194253</v>
      </c>
      <c r="BW415" s="32">
        <f t="shared" si="239"/>
        <v>1.4919566436856518E-2</v>
      </c>
      <c r="BX415" s="36">
        <f t="shared" si="240"/>
        <v>2.5694156651471198</v>
      </c>
      <c r="BY415" s="37">
        <f t="shared" si="241"/>
        <v>2.2378781599668467</v>
      </c>
      <c r="BZ415" s="37">
        <f t="shared" si="242"/>
        <v>27.103191048487361</v>
      </c>
      <c r="CA415" s="37">
        <f t="shared" si="243"/>
        <v>28.014919187733113</v>
      </c>
      <c r="CB415" s="37">
        <f t="shared" si="244"/>
        <v>52.465810194778285</v>
      </c>
      <c r="CC415" s="37">
        <f t="shared" si="245"/>
        <v>49.979278905926229</v>
      </c>
      <c r="CD415" s="38">
        <f t="shared" si="246"/>
        <v>2.4865312888520563</v>
      </c>
      <c r="CE415" s="3">
        <v>31</v>
      </c>
      <c r="CF415" s="3">
        <v>27</v>
      </c>
      <c r="CG415" s="3">
        <v>296</v>
      </c>
      <c r="CH415" s="3">
        <v>311</v>
      </c>
      <c r="CI415" s="3">
        <v>129</v>
      </c>
      <c r="CJ415" s="3">
        <v>115</v>
      </c>
      <c r="CK415" s="3">
        <v>150</v>
      </c>
      <c r="CL415" s="3">
        <v>177</v>
      </c>
      <c r="CM415" s="20">
        <f t="shared" si="247"/>
        <v>-5.7377402216641968</v>
      </c>
      <c r="CN415" s="37">
        <f t="shared" si="248"/>
        <v>3.0067083634713301</v>
      </c>
      <c r="CO415" s="37">
        <f t="shared" si="249"/>
        <v>1.5317193549759605</v>
      </c>
      <c r="CP415" s="37">
        <f t="shared" si="250"/>
        <v>31.910819895332509</v>
      </c>
      <c r="CQ415" s="37">
        <f t="shared" si="251"/>
        <v>26.71999319235842</v>
      </c>
      <c r="CR415" s="37">
        <f t="shared" si="252"/>
        <v>59.62359415110128</v>
      </c>
      <c r="CS415" s="37">
        <f t="shared" si="253"/>
        <v>48.107333815541281</v>
      </c>
      <c r="CT415" s="22">
        <f t="shared" si="254"/>
        <v>-9.0297290467079421</v>
      </c>
      <c r="CU415" s="35">
        <v>106</v>
      </c>
      <c r="CV415" s="35">
        <v>54</v>
      </c>
      <c r="CW415" s="35">
        <v>1019</v>
      </c>
      <c r="CX415" s="35">
        <v>888</v>
      </c>
      <c r="CY415" s="35">
        <v>441</v>
      </c>
      <c r="CZ415" s="35">
        <v>370</v>
      </c>
      <c r="DA415" s="35">
        <v>384</v>
      </c>
      <c r="DB415" s="35">
        <v>536</v>
      </c>
      <c r="DC415">
        <v>12</v>
      </c>
      <c r="DD415">
        <v>9</v>
      </c>
      <c r="DE415" s="35">
        <f t="shared" si="255"/>
        <v>-3</v>
      </c>
      <c r="DF415" s="36">
        <f t="shared" si="256"/>
        <v>0.99461251554082053</v>
      </c>
      <c r="DG415" s="37">
        <f t="shared" si="257"/>
        <v>0.74595938665561545</v>
      </c>
      <c r="DH415" s="37">
        <f t="shared" si="258"/>
        <v>-0.24865312888520513</v>
      </c>
      <c r="DI415" s="2">
        <v>426.6</v>
      </c>
      <c r="DJ415">
        <v>19</v>
      </c>
      <c r="DK415">
        <v>16</v>
      </c>
      <c r="DL415">
        <v>-13.5</v>
      </c>
      <c r="DM415">
        <v>402</v>
      </c>
      <c r="DN415">
        <v>349</v>
      </c>
      <c r="DO415">
        <v>-2.5</v>
      </c>
      <c r="DP415">
        <v>276</v>
      </c>
      <c r="DQ415">
        <v>257</v>
      </c>
      <c r="DR415">
        <v>-2.8</v>
      </c>
      <c r="DS415">
        <v>196</v>
      </c>
      <c r="DT415">
        <v>194</v>
      </c>
      <c r="DU415">
        <v>-3.9</v>
      </c>
      <c r="DV415" s="39">
        <v>-2.7</v>
      </c>
      <c r="DW415" s="39">
        <v>-2.7</v>
      </c>
      <c r="DX415" s="39">
        <v>1.5</v>
      </c>
      <c r="DY415" s="39">
        <v>-1.8</v>
      </c>
      <c r="DZ415" s="39">
        <v>-1.2</v>
      </c>
      <c r="EA415" s="39">
        <v>-4.0999999999999996</v>
      </c>
    </row>
    <row r="416" spans="1:131" x14ac:dyDescent="0.2">
      <c r="A416" s="12" t="s">
        <v>1263</v>
      </c>
      <c r="B416" s="12" t="s">
        <v>1997</v>
      </c>
      <c r="C416" t="s">
        <v>1996</v>
      </c>
      <c r="D416" t="s">
        <v>460</v>
      </c>
      <c r="E416" s="12" t="s">
        <v>156</v>
      </c>
      <c r="F416">
        <v>37</v>
      </c>
      <c r="G416">
        <v>2</v>
      </c>
      <c r="H416">
        <v>6</v>
      </c>
      <c r="I416" s="31">
        <f t="shared" si="222"/>
        <v>8</v>
      </c>
      <c r="J416">
        <v>4</v>
      </c>
      <c r="K416">
        <v>2</v>
      </c>
      <c r="L416" s="16">
        <f t="shared" si="223"/>
        <v>1.1099976875049034</v>
      </c>
      <c r="M416" s="15">
        <v>2</v>
      </c>
      <c r="N416" s="15">
        <v>4</v>
      </c>
      <c r="O416" s="15">
        <v>2</v>
      </c>
      <c r="P416">
        <v>41</v>
      </c>
      <c r="Q416">
        <v>10</v>
      </c>
      <c r="R416">
        <v>11</v>
      </c>
      <c r="S416" s="13">
        <f t="shared" si="224"/>
        <v>4.878048780487805E-2</v>
      </c>
      <c r="T416" s="13">
        <f t="shared" si="225"/>
        <v>3.2258064516129031E-2</v>
      </c>
      <c r="U416" s="2">
        <v>432.43333333330003</v>
      </c>
      <c r="V416" s="2">
        <v>11.6833333333</v>
      </c>
      <c r="W416">
        <v>11.6</v>
      </c>
      <c r="X416">
        <v>36.200000000000003</v>
      </c>
      <c r="Y416" s="32">
        <f t="shared" si="226"/>
        <v>0.24267782426778239</v>
      </c>
      <c r="Z416" s="15">
        <f t="shared" si="227"/>
        <v>72.615384615384613</v>
      </c>
      <c r="AA416">
        <v>21</v>
      </c>
      <c r="AB416">
        <v>61</v>
      </c>
      <c r="AC416">
        <v>64</v>
      </c>
      <c r="AD416" s="13">
        <f t="shared" si="228"/>
        <v>0.15384615384615385</v>
      </c>
      <c r="AE416" s="13">
        <f t="shared" si="229"/>
        <v>0.46153846153846156</v>
      </c>
      <c r="AF416" s="13">
        <f t="shared" si="230"/>
        <v>0.61538461538461542</v>
      </c>
      <c r="AG416">
        <v>16</v>
      </c>
      <c r="AH416">
        <v>31</v>
      </c>
      <c r="AI416" s="17">
        <f t="shared" si="231"/>
        <v>0.34042553191489361</v>
      </c>
      <c r="AJ416">
        <v>56</v>
      </c>
      <c r="AK416">
        <v>76</v>
      </c>
      <c r="AL416" s="32">
        <f t="shared" si="232"/>
        <v>0.32917705735660846</v>
      </c>
      <c r="AM416">
        <v>51</v>
      </c>
      <c r="AN416">
        <v>60</v>
      </c>
      <c r="AO416" s="33">
        <f t="shared" si="233"/>
        <v>0.27680798004987534</v>
      </c>
      <c r="AP416">
        <v>86</v>
      </c>
      <c r="AQ416">
        <v>72</v>
      </c>
      <c r="AR416" s="33">
        <f t="shared" si="234"/>
        <v>0.3940149625935162</v>
      </c>
      <c r="AS416" s="33">
        <f t="shared" si="235"/>
        <v>0.54320987654320985</v>
      </c>
      <c r="AT416">
        <v>12</v>
      </c>
      <c r="AU416">
        <v>138</v>
      </c>
      <c r="AV416">
        <v>142</v>
      </c>
      <c r="AW416">
        <v>142</v>
      </c>
      <c r="AX416" s="2">
        <v>28.4</v>
      </c>
      <c r="AY416" s="3">
        <v>12</v>
      </c>
      <c r="AZ416" s="2">
        <v>33.1</v>
      </c>
      <c r="BA416" s="2">
        <v>25.3</v>
      </c>
      <c r="BB416" s="21">
        <v>-0.30199999999999999</v>
      </c>
      <c r="BC416">
        <v>12</v>
      </c>
      <c r="BD416" s="21">
        <v>-3.1179999999999999</v>
      </c>
      <c r="BE416" s="2">
        <v>30.4</v>
      </c>
      <c r="BF416" s="2">
        <v>33.700000000000003</v>
      </c>
      <c r="BG416" s="2">
        <v>27.1</v>
      </c>
      <c r="BH416" s="21">
        <v>0.95300000000000007</v>
      </c>
      <c r="BI416" s="21">
        <v>1.962</v>
      </c>
      <c r="BJ416" t="s">
        <v>3599</v>
      </c>
      <c r="BK416" s="2">
        <v>63</v>
      </c>
      <c r="BL416" t="s">
        <v>1704</v>
      </c>
      <c r="BM416" s="2">
        <v>59.7</v>
      </c>
      <c r="BN416" t="s">
        <v>2534</v>
      </c>
      <c r="BO416" s="2">
        <v>13.3</v>
      </c>
      <c r="BP416" t="s">
        <v>3710</v>
      </c>
      <c r="BQ416" s="2">
        <v>40.700000000000003</v>
      </c>
      <c r="BR416" t="s">
        <v>2524</v>
      </c>
      <c r="BS416" s="2">
        <v>32.299999999999997</v>
      </c>
      <c r="BT416" s="32">
        <f t="shared" si="236"/>
        <v>5.5084745762711863E-2</v>
      </c>
      <c r="BU416" s="34">
        <f t="shared" si="237"/>
        <v>0.93896713615023475</v>
      </c>
      <c r="BV416" s="35">
        <f t="shared" si="238"/>
        <v>944.47561072650592</v>
      </c>
      <c r="BW416" s="32">
        <f t="shared" si="239"/>
        <v>-5.9481180870533876E-3</v>
      </c>
      <c r="BX416" s="36">
        <f t="shared" si="240"/>
        <v>1.8043721324799906</v>
      </c>
      <c r="BY416" s="37">
        <f t="shared" si="241"/>
        <v>1.8043721324799906</v>
      </c>
      <c r="BZ416" s="37">
        <f t="shared" si="242"/>
        <v>32.756294097329068</v>
      </c>
      <c r="CA416" s="37">
        <f t="shared" si="243"/>
        <v>29.563943401402927</v>
      </c>
      <c r="CB416" s="37">
        <f t="shared" si="244"/>
        <v>57.184716813981247</v>
      </c>
      <c r="CC416" s="37">
        <f t="shared" si="245"/>
        <v>55.102748968812023</v>
      </c>
      <c r="CD416" s="38">
        <f t="shared" si="246"/>
        <v>2.0819678451692241</v>
      </c>
      <c r="CE416" s="3">
        <v>13</v>
      </c>
      <c r="CF416" s="3">
        <v>13</v>
      </c>
      <c r="CG416" s="3">
        <v>223</v>
      </c>
      <c r="CH416" s="3">
        <v>200</v>
      </c>
      <c r="CI416" s="3">
        <v>74</v>
      </c>
      <c r="CJ416" s="3">
        <v>66</v>
      </c>
      <c r="CK416" s="3">
        <v>118</v>
      </c>
      <c r="CL416" s="3">
        <v>102</v>
      </c>
      <c r="CM416" s="20">
        <f t="shared" si="247"/>
        <v>-4.1250691918678122</v>
      </c>
      <c r="CN416" s="37">
        <f t="shared" si="248"/>
        <v>2.2846050470359858</v>
      </c>
      <c r="CO416" s="37">
        <f t="shared" si="249"/>
        <v>2.5085859340002985</v>
      </c>
      <c r="CP416" s="37">
        <f t="shared" si="250"/>
        <v>31.89487830371808</v>
      </c>
      <c r="CQ416" s="37">
        <f t="shared" si="251"/>
        <v>30.013438853217856</v>
      </c>
      <c r="CR416" s="37">
        <f t="shared" si="252"/>
        <v>60.698820367328643</v>
      </c>
      <c r="CS416" s="37">
        <f t="shared" si="253"/>
        <v>54.113782290577866</v>
      </c>
      <c r="CT416" s="22">
        <f t="shared" si="254"/>
        <v>-4.5030702315815532</v>
      </c>
      <c r="CU416" s="35">
        <v>51</v>
      </c>
      <c r="CV416" s="35">
        <v>56</v>
      </c>
      <c r="CW416" s="35">
        <v>661</v>
      </c>
      <c r="CX416" s="35">
        <v>614</v>
      </c>
      <c r="CY416" s="35">
        <v>284</v>
      </c>
      <c r="CZ416" s="35">
        <v>257</v>
      </c>
      <c r="DA416" s="35">
        <v>281</v>
      </c>
      <c r="DB416" s="35">
        <v>359</v>
      </c>
      <c r="DC416">
        <v>2</v>
      </c>
      <c r="DD416">
        <v>5</v>
      </c>
      <c r="DE416" s="35">
        <f t="shared" si="255"/>
        <v>3</v>
      </c>
      <c r="DF416" s="36">
        <f t="shared" si="256"/>
        <v>0.27759571268922933</v>
      </c>
      <c r="DG416" s="37">
        <f t="shared" si="257"/>
        <v>0.69398928172307328</v>
      </c>
      <c r="DH416" s="37">
        <f t="shared" si="258"/>
        <v>0.41639356903384406</v>
      </c>
      <c r="DI416" s="2">
        <v>262.5</v>
      </c>
      <c r="DJ416">
        <v>7</v>
      </c>
      <c r="DK416">
        <v>8</v>
      </c>
      <c r="DL416">
        <v>6.7</v>
      </c>
      <c r="DM416">
        <v>237</v>
      </c>
      <c r="DN416">
        <v>257</v>
      </c>
      <c r="DO416">
        <v>-2.9</v>
      </c>
      <c r="DP416">
        <v>176</v>
      </c>
      <c r="DQ416">
        <v>184</v>
      </c>
      <c r="DR416">
        <v>-2.1</v>
      </c>
      <c r="DS416">
        <v>132</v>
      </c>
      <c r="DT416">
        <v>143</v>
      </c>
      <c r="DU416">
        <v>-3.4</v>
      </c>
      <c r="DV416" s="39">
        <v>0.2</v>
      </c>
      <c r="DW416" s="39">
        <v>0.2</v>
      </c>
      <c r="DX416" s="39">
        <v>-0.1</v>
      </c>
      <c r="DY416" s="39">
        <v>-1</v>
      </c>
      <c r="DZ416" s="39">
        <v>1.4</v>
      </c>
      <c r="EA416" s="39">
        <v>0.60000000000000009</v>
      </c>
    </row>
    <row r="417" spans="1:131" x14ac:dyDescent="0.2">
      <c r="A417" s="12" t="s">
        <v>614</v>
      </c>
      <c r="B417" s="12" t="s">
        <v>1997</v>
      </c>
      <c r="C417" t="s">
        <v>1999</v>
      </c>
      <c r="D417" t="s">
        <v>610</v>
      </c>
      <c r="E417" s="12" t="s">
        <v>355</v>
      </c>
      <c r="F417">
        <v>67</v>
      </c>
      <c r="G417">
        <v>4</v>
      </c>
      <c r="H417">
        <v>12</v>
      </c>
      <c r="I417" s="31">
        <f t="shared" si="222"/>
        <v>16</v>
      </c>
      <c r="J417">
        <v>8</v>
      </c>
      <c r="K417">
        <v>3</v>
      </c>
      <c r="L417" s="16">
        <f t="shared" si="223"/>
        <v>1.1886582194890911</v>
      </c>
      <c r="M417" s="15">
        <v>4</v>
      </c>
      <c r="N417" s="15">
        <v>9</v>
      </c>
      <c r="O417" s="15">
        <v>3</v>
      </c>
      <c r="P417">
        <v>136</v>
      </c>
      <c r="Q417">
        <v>49</v>
      </c>
      <c r="R417">
        <v>71</v>
      </c>
      <c r="S417" s="13">
        <f t="shared" si="224"/>
        <v>2.9411764705882353E-2</v>
      </c>
      <c r="T417" s="13">
        <f t="shared" si="225"/>
        <v>1.5625E-2</v>
      </c>
      <c r="U417" s="2">
        <v>807.63333333330002</v>
      </c>
      <c r="V417" s="2">
        <v>12.05</v>
      </c>
      <c r="W417">
        <v>11.84</v>
      </c>
      <c r="X417">
        <v>37.090000000000003</v>
      </c>
      <c r="Y417" s="32">
        <f t="shared" si="226"/>
        <v>0.24197833639893723</v>
      </c>
      <c r="Z417" s="15">
        <f t="shared" si="227"/>
        <v>124.14814814814814</v>
      </c>
      <c r="AA417">
        <v>10</v>
      </c>
      <c r="AB417">
        <v>54</v>
      </c>
      <c r="AC417">
        <v>95</v>
      </c>
      <c r="AD417" s="13">
        <f t="shared" si="228"/>
        <v>0.14814814814814814</v>
      </c>
      <c r="AE417" s="13">
        <f t="shared" si="229"/>
        <v>0.44444444444444442</v>
      </c>
      <c r="AF417" s="13">
        <f t="shared" si="230"/>
        <v>0.59259259259259256</v>
      </c>
      <c r="AG417">
        <v>48</v>
      </c>
      <c r="AH417">
        <v>67</v>
      </c>
      <c r="AI417" s="17">
        <f t="shared" si="231"/>
        <v>0.41739130434782606</v>
      </c>
      <c r="AJ417">
        <v>127</v>
      </c>
      <c r="AK417">
        <v>121</v>
      </c>
      <c r="AL417" s="32">
        <f t="shared" si="232"/>
        <v>0.31632653061224492</v>
      </c>
      <c r="AM417">
        <v>138</v>
      </c>
      <c r="AN417">
        <v>120</v>
      </c>
      <c r="AO417" s="33">
        <f t="shared" si="233"/>
        <v>0.32908163265306123</v>
      </c>
      <c r="AP417">
        <v>161</v>
      </c>
      <c r="AQ417">
        <v>117</v>
      </c>
      <c r="AR417" s="33">
        <f t="shared" si="234"/>
        <v>0.35459183673469385</v>
      </c>
      <c r="AS417" s="33">
        <f t="shared" si="235"/>
        <v>0.49011857707509882</v>
      </c>
      <c r="AT417">
        <v>5</v>
      </c>
      <c r="AU417">
        <v>302</v>
      </c>
      <c r="AV417">
        <v>318</v>
      </c>
      <c r="AW417">
        <v>249</v>
      </c>
      <c r="AX417" s="2">
        <v>28.3</v>
      </c>
      <c r="AY417" s="3">
        <v>9</v>
      </c>
      <c r="AZ417" s="2">
        <v>32.700000000000003</v>
      </c>
      <c r="BA417" s="2">
        <v>25.4</v>
      </c>
      <c r="BB417" s="21">
        <v>0.24299999999999999</v>
      </c>
      <c r="BC417">
        <v>8</v>
      </c>
      <c r="BD417" s="21">
        <v>0.22500000000000001</v>
      </c>
      <c r="BE417" s="2">
        <v>28.9</v>
      </c>
      <c r="BF417" s="2">
        <v>32.6</v>
      </c>
      <c r="BG417" s="2">
        <v>25.2</v>
      </c>
      <c r="BH417" s="21">
        <v>-1.101</v>
      </c>
      <c r="BI417" s="21">
        <v>7.0739999999999998</v>
      </c>
      <c r="BJ417" t="s">
        <v>2345</v>
      </c>
      <c r="BK417" s="2">
        <v>33.799999999999997</v>
      </c>
      <c r="BL417" t="s">
        <v>1068</v>
      </c>
      <c r="BM417" s="2">
        <v>33</v>
      </c>
      <c r="BN417" t="s">
        <v>955</v>
      </c>
      <c r="BO417" s="2">
        <v>29.4</v>
      </c>
      <c r="BP417" t="s">
        <v>3580</v>
      </c>
      <c r="BQ417" s="2">
        <v>38.4</v>
      </c>
      <c r="BR417" t="s">
        <v>624</v>
      </c>
      <c r="BS417" s="2">
        <v>36.799999999999997</v>
      </c>
      <c r="BT417" s="32">
        <f t="shared" si="236"/>
        <v>6.4439140811455853E-2</v>
      </c>
      <c r="BU417" s="34">
        <f t="shared" si="237"/>
        <v>0.90322580645161288</v>
      </c>
      <c r="BV417" s="35">
        <f t="shared" si="238"/>
        <v>909.66972053275856</v>
      </c>
      <c r="BW417" s="32">
        <f t="shared" si="239"/>
        <v>-3.2335052736931269E-2</v>
      </c>
      <c r="BX417" s="36">
        <f t="shared" si="240"/>
        <v>2.0065646869387503</v>
      </c>
      <c r="BY417" s="37">
        <f t="shared" si="241"/>
        <v>2.675419582585</v>
      </c>
      <c r="BZ417" s="37">
        <f t="shared" si="242"/>
        <v>31.138911252864307</v>
      </c>
      <c r="CA417" s="37">
        <f t="shared" si="243"/>
        <v>27.646002353378336</v>
      </c>
      <c r="CB417" s="37">
        <f t="shared" si="244"/>
        <v>61.831919241964442</v>
      </c>
      <c r="CC417" s="37">
        <f t="shared" si="245"/>
        <v>56.704031708676531</v>
      </c>
      <c r="CD417" s="38">
        <f t="shared" si="246"/>
        <v>5.127887533287911</v>
      </c>
      <c r="CE417" s="3">
        <v>27</v>
      </c>
      <c r="CF417" s="3">
        <v>36</v>
      </c>
      <c r="CG417" s="3">
        <v>392</v>
      </c>
      <c r="CH417" s="3">
        <v>336</v>
      </c>
      <c r="CI417" s="3">
        <v>182</v>
      </c>
      <c r="CJ417" s="3">
        <v>156</v>
      </c>
      <c r="CK417" s="3">
        <v>235</v>
      </c>
      <c r="CL417" s="3">
        <v>231</v>
      </c>
      <c r="CM417" s="20">
        <f t="shared" si="247"/>
        <v>-1.5739583165144602</v>
      </c>
      <c r="CN417" s="37">
        <f t="shared" si="248"/>
        <v>2.7283372836545228</v>
      </c>
      <c r="CO417" s="37">
        <f t="shared" si="249"/>
        <v>2.0281445294423004</v>
      </c>
      <c r="CP417" s="37">
        <f t="shared" si="250"/>
        <v>33.729975090843972</v>
      </c>
      <c r="CQ417" s="37">
        <f t="shared" si="251"/>
        <v>28.225011368072014</v>
      </c>
      <c r="CR417" s="37">
        <f t="shared" si="252"/>
        <v>63.741685211043723</v>
      </c>
      <c r="CS417" s="37">
        <f t="shared" si="253"/>
        <v>54.832336028136481</v>
      </c>
      <c r="CT417" s="22">
        <f t="shared" si="254"/>
        <v>-3.781461649619331</v>
      </c>
      <c r="CU417" s="35">
        <v>113</v>
      </c>
      <c r="CV417" s="35">
        <v>84</v>
      </c>
      <c r="CW417" s="35">
        <v>1284</v>
      </c>
      <c r="CX417" s="35">
        <v>1085</v>
      </c>
      <c r="CY417" s="35">
        <v>576</v>
      </c>
      <c r="CZ417" s="35">
        <v>468</v>
      </c>
      <c r="DA417" s="35">
        <v>634</v>
      </c>
      <c r="DB417" s="35">
        <v>667</v>
      </c>
      <c r="DC417">
        <v>13</v>
      </c>
      <c r="DD417">
        <v>21</v>
      </c>
      <c r="DE417" s="35">
        <f t="shared" si="255"/>
        <v>8</v>
      </c>
      <c r="DF417" s="36">
        <f t="shared" si="256"/>
        <v>0.96612373815569441</v>
      </c>
      <c r="DG417" s="37">
        <f t="shared" si="257"/>
        <v>1.5606614231745835</v>
      </c>
      <c r="DH417" s="37">
        <f t="shared" si="258"/>
        <v>0.59453768501888904</v>
      </c>
      <c r="DI417" s="2">
        <v>481</v>
      </c>
      <c r="DJ417">
        <v>16</v>
      </c>
      <c r="DK417">
        <v>25</v>
      </c>
      <c r="DL417">
        <v>-18.399999999999999</v>
      </c>
      <c r="DM417">
        <v>506</v>
      </c>
      <c r="DN417">
        <v>457</v>
      </c>
      <c r="DO417">
        <v>-1.9</v>
      </c>
      <c r="DP417">
        <v>363</v>
      </c>
      <c r="DQ417">
        <v>320</v>
      </c>
      <c r="DR417">
        <v>-2</v>
      </c>
      <c r="DS417">
        <v>251</v>
      </c>
      <c r="DT417">
        <v>230</v>
      </c>
      <c r="DU417">
        <v>-3.3</v>
      </c>
      <c r="DV417" s="39">
        <v>3.7</v>
      </c>
      <c r="DW417" s="39">
        <v>3.7</v>
      </c>
      <c r="DX417" s="39">
        <v>-0.2</v>
      </c>
      <c r="DY417" s="39">
        <v>-0.60000000000000009</v>
      </c>
      <c r="DZ417" s="39">
        <v>-5.4</v>
      </c>
      <c r="EA417" s="39">
        <v>-2.5</v>
      </c>
    </row>
    <row r="418" spans="1:131" x14ac:dyDescent="0.2">
      <c r="A418" s="12" t="s">
        <v>743</v>
      </c>
      <c r="B418" s="12" t="s">
        <v>2004</v>
      </c>
      <c r="C418" t="s">
        <v>2003</v>
      </c>
      <c r="D418" t="s">
        <v>177</v>
      </c>
      <c r="E418" s="12" t="s">
        <v>170</v>
      </c>
      <c r="F418">
        <v>77</v>
      </c>
      <c r="G418">
        <v>15</v>
      </c>
      <c r="H418">
        <v>11</v>
      </c>
      <c r="I418" s="31">
        <f t="shared" si="222"/>
        <v>26</v>
      </c>
      <c r="J418">
        <v>6</v>
      </c>
      <c r="K418">
        <v>5</v>
      </c>
      <c r="L418" s="16">
        <f t="shared" si="223"/>
        <v>1.2570676479673715</v>
      </c>
      <c r="M418" s="15">
        <v>14</v>
      </c>
      <c r="N418" s="15">
        <v>6</v>
      </c>
      <c r="O418" s="15">
        <v>5</v>
      </c>
      <c r="P418">
        <v>145</v>
      </c>
      <c r="Q418">
        <v>68</v>
      </c>
      <c r="R418">
        <v>51</v>
      </c>
      <c r="S418" s="13">
        <f t="shared" si="224"/>
        <v>0.10344827586206896</v>
      </c>
      <c r="T418" s="13">
        <f t="shared" si="225"/>
        <v>5.6818181818181816E-2</v>
      </c>
      <c r="U418" s="2">
        <v>1240.9833333332999</v>
      </c>
      <c r="V418" s="2">
        <v>16.116666666699999</v>
      </c>
      <c r="W418">
        <v>15.41</v>
      </c>
      <c r="X418">
        <v>32.65</v>
      </c>
      <c r="Y418" s="32">
        <f t="shared" si="226"/>
        <v>0.3206408655846858</v>
      </c>
      <c r="Z418" s="15">
        <f t="shared" si="227"/>
        <v>83</v>
      </c>
      <c r="AA418">
        <v>49</v>
      </c>
      <c r="AB418">
        <v>121</v>
      </c>
      <c r="AC418">
        <v>84</v>
      </c>
      <c r="AD418" s="13">
        <f t="shared" si="228"/>
        <v>0.3125</v>
      </c>
      <c r="AE418" s="13">
        <f t="shared" si="229"/>
        <v>0.22916666666666666</v>
      </c>
      <c r="AF418" s="13">
        <f t="shared" si="230"/>
        <v>0.54166666666666663</v>
      </c>
      <c r="AG418">
        <v>552</v>
      </c>
      <c r="AH418">
        <v>481</v>
      </c>
      <c r="AI418" s="17">
        <f t="shared" si="231"/>
        <v>0.53436592449177156</v>
      </c>
      <c r="AJ418">
        <v>197</v>
      </c>
      <c r="AK418">
        <v>187</v>
      </c>
      <c r="AL418" s="32">
        <f t="shared" si="232"/>
        <v>0.31244914564686738</v>
      </c>
      <c r="AM418">
        <v>215</v>
      </c>
      <c r="AN418">
        <v>197</v>
      </c>
      <c r="AO418" s="33">
        <f t="shared" si="233"/>
        <v>0.33523189585028479</v>
      </c>
      <c r="AP418">
        <v>252</v>
      </c>
      <c r="AQ418">
        <v>181</v>
      </c>
      <c r="AR418" s="33">
        <f t="shared" si="234"/>
        <v>0.35231895850284783</v>
      </c>
      <c r="AS418" s="33">
        <f t="shared" si="235"/>
        <v>0.48241206030150752</v>
      </c>
      <c r="AT418">
        <v>10</v>
      </c>
      <c r="AU418">
        <v>465</v>
      </c>
      <c r="AV418">
        <v>442</v>
      </c>
      <c r="AW418">
        <v>380</v>
      </c>
      <c r="AX418" s="2">
        <v>29.6</v>
      </c>
      <c r="AY418" s="3">
        <v>2</v>
      </c>
      <c r="AZ418" s="2">
        <v>33.9</v>
      </c>
      <c r="BA418" s="2">
        <v>26.7</v>
      </c>
      <c r="BB418" s="21">
        <v>1.258</v>
      </c>
      <c r="BC418">
        <v>1</v>
      </c>
      <c r="BD418" s="21">
        <v>0.877</v>
      </c>
      <c r="BE418" s="2">
        <v>31.8</v>
      </c>
      <c r="BF418" s="2">
        <v>34.5</v>
      </c>
      <c r="BG418" s="2">
        <v>29.1</v>
      </c>
      <c r="BH418" s="21">
        <v>1.784</v>
      </c>
      <c r="BI418" s="21">
        <v>3.8</v>
      </c>
      <c r="BJ418" t="s">
        <v>1779</v>
      </c>
      <c r="BK418" s="2">
        <v>56.5</v>
      </c>
      <c r="BL418" t="s">
        <v>3123</v>
      </c>
      <c r="BM418" s="2">
        <v>30.6</v>
      </c>
      <c r="BN418" t="s">
        <v>1700</v>
      </c>
      <c r="BO418" s="2">
        <v>24.4</v>
      </c>
      <c r="BP418" t="s">
        <v>1667</v>
      </c>
      <c r="BQ418" s="2">
        <v>39.9</v>
      </c>
      <c r="BR418" t="s">
        <v>1432</v>
      </c>
      <c r="BS418" s="2">
        <v>34.5</v>
      </c>
      <c r="BT418" s="32">
        <f t="shared" si="236"/>
        <v>7.2289156626506021E-2</v>
      </c>
      <c r="BU418" s="34">
        <f t="shared" si="237"/>
        <v>0.90145395799676897</v>
      </c>
      <c r="BV418" s="35">
        <f t="shared" si="238"/>
        <v>908.68287365941956</v>
      </c>
      <c r="BW418" s="32">
        <f t="shared" si="239"/>
        <v>-2.6256885376725006E-2</v>
      </c>
      <c r="BX418" s="36">
        <f t="shared" si="240"/>
        <v>2.3207402731656699</v>
      </c>
      <c r="BY418" s="37">
        <f t="shared" si="241"/>
        <v>2.9492740971480389</v>
      </c>
      <c r="BZ418" s="37">
        <f t="shared" si="242"/>
        <v>32.10357377879177</v>
      </c>
      <c r="CA418" s="37">
        <f t="shared" si="243"/>
        <v>29.927879772698951</v>
      </c>
      <c r="CB418" s="37">
        <f t="shared" si="244"/>
        <v>60.53264212507122</v>
      </c>
      <c r="CC418" s="37">
        <f t="shared" si="245"/>
        <v>55.746115311667033</v>
      </c>
      <c r="CD418" s="38">
        <f t="shared" si="246"/>
        <v>4.786526813404187</v>
      </c>
      <c r="CE418" s="3">
        <v>48</v>
      </c>
      <c r="CF418" s="3">
        <v>61</v>
      </c>
      <c r="CG418" s="3">
        <v>616</v>
      </c>
      <c r="CH418" s="3">
        <v>558</v>
      </c>
      <c r="CI418" s="3">
        <v>267</v>
      </c>
      <c r="CJ418" s="3">
        <v>238</v>
      </c>
      <c r="CK418" s="3">
        <v>296</v>
      </c>
      <c r="CL418" s="3">
        <v>321</v>
      </c>
      <c r="CM418" s="20">
        <f t="shared" si="247"/>
        <v>2.1956373661680058</v>
      </c>
      <c r="CN418" s="37">
        <f t="shared" si="248"/>
        <v>2.0524651458801539</v>
      </c>
      <c r="CO418" s="37">
        <f t="shared" si="249"/>
        <v>2.2433921361945863</v>
      </c>
      <c r="CP418" s="37">
        <f t="shared" si="250"/>
        <v>28.352658061693287</v>
      </c>
      <c r="CQ418" s="37">
        <f t="shared" si="251"/>
        <v>28.233328692746767</v>
      </c>
      <c r="CR418" s="37">
        <f t="shared" si="252"/>
        <v>55.846144666971625</v>
      </c>
      <c r="CS418" s="37">
        <f t="shared" si="253"/>
        <v>54.62898510371712</v>
      </c>
      <c r="CT418" s="22">
        <f t="shared" si="254"/>
        <v>3.569367250149682</v>
      </c>
      <c r="CU418" s="35">
        <v>86</v>
      </c>
      <c r="CV418" s="35">
        <v>94</v>
      </c>
      <c r="CW418" s="35">
        <v>1102</v>
      </c>
      <c r="CX418" s="35">
        <v>1089</v>
      </c>
      <c r="CY418" s="35">
        <v>507</v>
      </c>
      <c r="CZ418" s="35">
        <v>448</v>
      </c>
      <c r="DA418" s="35">
        <v>658</v>
      </c>
      <c r="DB418" s="35">
        <v>645</v>
      </c>
      <c r="DC418">
        <v>18</v>
      </c>
      <c r="DD418">
        <v>22</v>
      </c>
      <c r="DE418" s="35">
        <f t="shared" si="255"/>
        <v>4</v>
      </c>
      <c r="DF418" s="36">
        <f t="shared" si="256"/>
        <v>0.87027760243712615</v>
      </c>
      <c r="DG418" s="37">
        <f t="shared" si="257"/>
        <v>1.0636726252009319</v>
      </c>
      <c r="DH418" s="37">
        <f t="shared" si="258"/>
        <v>0.19339502276380582</v>
      </c>
      <c r="DI418" s="2">
        <v>791.1</v>
      </c>
      <c r="DJ418">
        <v>26</v>
      </c>
      <c r="DK418">
        <v>28</v>
      </c>
      <c r="DL418">
        <v>-2.7</v>
      </c>
      <c r="DM418">
        <v>840</v>
      </c>
      <c r="DN418">
        <v>713</v>
      </c>
      <c r="DO418">
        <v>3.1</v>
      </c>
      <c r="DP418">
        <v>626</v>
      </c>
      <c r="DQ418">
        <v>524</v>
      </c>
      <c r="DR418">
        <v>3.3</v>
      </c>
      <c r="DS418">
        <v>442</v>
      </c>
      <c r="DT418">
        <v>373</v>
      </c>
      <c r="DU418">
        <v>3.8</v>
      </c>
      <c r="DV418" s="39">
        <v>1.2</v>
      </c>
      <c r="DW418" s="39">
        <v>1.2</v>
      </c>
      <c r="DX418" s="39">
        <v>-0.4</v>
      </c>
      <c r="DY418" s="39">
        <v>1.5</v>
      </c>
      <c r="DZ418" s="39">
        <v>-0.9</v>
      </c>
      <c r="EA418" s="39">
        <v>1.3</v>
      </c>
    </row>
    <row r="419" spans="1:131" x14ac:dyDescent="0.2">
      <c r="A419" s="12" t="s">
        <v>2008</v>
      </c>
      <c r="B419" s="12" t="s">
        <v>2009</v>
      </c>
      <c r="C419" t="s">
        <v>2007</v>
      </c>
      <c r="D419" t="s">
        <v>112</v>
      </c>
      <c r="E419" s="12" t="s">
        <v>355</v>
      </c>
      <c r="F419">
        <v>82</v>
      </c>
      <c r="G419">
        <v>29</v>
      </c>
      <c r="H419">
        <v>31</v>
      </c>
      <c r="I419" s="31">
        <f t="shared" si="222"/>
        <v>60</v>
      </c>
      <c r="J419">
        <v>20</v>
      </c>
      <c r="K419">
        <v>9</v>
      </c>
      <c r="L419" s="16">
        <f t="shared" si="223"/>
        <v>2.5087108013937285</v>
      </c>
      <c r="M419" s="15">
        <v>29</v>
      </c>
      <c r="N419" s="15">
        <v>20</v>
      </c>
      <c r="O419" s="15">
        <v>9</v>
      </c>
      <c r="P419">
        <v>228</v>
      </c>
      <c r="Q419">
        <v>81</v>
      </c>
      <c r="R419">
        <v>105</v>
      </c>
      <c r="S419" s="13">
        <f t="shared" si="224"/>
        <v>0.12719298245614036</v>
      </c>
      <c r="T419" s="13">
        <f t="shared" si="225"/>
        <v>7.0048309178743967E-2</v>
      </c>
      <c r="U419" s="2">
        <v>1435</v>
      </c>
      <c r="V419" s="2">
        <v>17.5</v>
      </c>
      <c r="W419">
        <v>16.86</v>
      </c>
      <c r="X419">
        <v>31.68</v>
      </c>
      <c r="Y419" s="32">
        <f t="shared" si="226"/>
        <v>0.3473423980222497</v>
      </c>
      <c r="Z419" s="15">
        <f t="shared" si="227"/>
        <v>193.58974358974359</v>
      </c>
      <c r="AA419">
        <v>29</v>
      </c>
      <c r="AB419">
        <v>22</v>
      </c>
      <c r="AC419">
        <v>56</v>
      </c>
      <c r="AD419" s="13">
        <f t="shared" si="228"/>
        <v>0.37179487179487181</v>
      </c>
      <c r="AE419" s="13">
        <f t="shared" si="229"/>
        <v>0.37179487179487181</v>
      </c>
      <c r="AF419" s="13">
        <f t="shared" si="230"/>
        <v>0.74358974358974361</v>
      </c>
      <c r="AG419">
        <v>2</v>
      </c>
      <c r="AH419">
        <v>8</v>
      </c>
      <c r="AI419" s="17">
        <f t="shared" si="231"/>
        <v>0.2</v>
      </c>
      <c r="AJ419">
        <v>196</v>
      </c>
      <c r="AK419">
        <v>228</v>
      </c>
      <c r="AL419" s="32">
        <f t="shared" si="232"/>
        <v>0.29838142153413089</v>
      </c>
      <c r="AM419">
        <v>271</v>
      </c>
      <c r="AN419">
        <v>252</v>
      </c>
      <c r="AO419" s="33">
        <f t="shared" si="233"/>
        <v>0.36805066854327939</v>
      </c>
      <c r="AP419">
        <v>199</v>
      </c>
      <c r="AQ419">
        <v>275</v>
      </c>
      <c r="AR419" s="33">
        <f t="shared" si="234"/>
        <v>0.33356790992258972</v>
      </c>
      <c r="AS419" s="33">
        <f t="shared" si="235"/>
        <v>0.4477296726504752</v>
      </c>
      <c r="AT419">
        <v>11</v>
      </c>
      <c r="AU419">
        <v>543</v>
      </c>
      <c r="AV419">
        <v>602</v>
      </c>
      <c r="AW419">
        <v>498</v>
      </c>
      <c r="AX419" s="2">
        <v>29.8</v>
      </c>
      <c r="AY419" s="3">
        <v>2</v>
      </c>
      <c r="AZ419" s="2">
        <v>34.700000000000003</v>
      </c>
      <c r="BA419" s="2">
        <v>26.6</v>
      </c>
      <c r="BB419" s="21">
        <v>1.131</v>
      </c>
      <c r="BC419">
        <v>3</v>
      </c>
      <c r="BD419" s="21">
        <v>1.083</v>
      </c>
      <c r="BE419" s="2">
        <v>32.5</v>
      </c>
      <c r="BF419" s="2">
        <v>32.9</v>
      </c>
      <c r="BG419" s="2">
        <v>32.1</v>
      </c>
      <c r="BH419" s="21">
        <v>1.6059999999999999</v>
      </c>
      <c r="BI419" s="21">
        <v>-14.638999999999999</v>
      </c>
      <c r="BJ419" t="s">
        <v>3537</v>
      </c>
      <c r="BK419" s="2">
        <v>81.7</v>
      </c>
      <c r="BL419" t="s">
        <v>615</v>
      </c>
      <c r="BM419" s="2">
        <v>60.9</v>
      </c>
      <c r="BN419" t="s">
        <v>1962</v>
      </c>
      <c r="BO419" s="2">
        <v>23.5</v>
      </c>
      <c r="BP419" t="s">
        <v>2825</v>
      </c>
      <c r="BQ419" s="2">
        <v>41.4</v>
      </c>
      <c r="BR419" t="s">
        <v>1632</v>
      </c>
      <c r="BS419" s="2">
        <v>38.6</v>
      </c>
      <c r="BT419" s="32">
        <f t="shared" si="236"/>
        <v>0.10331125827814569</v>
      </c>
      <c r="BU419" s="34">
        <f t="shared" si="237"/>
        <v>0.91599539700805521</v>
      </c>
      <c r="BV419" s="35">
        <f t="shared" si="238"/>
        <v>926.32652283586981</v>
      </c>
      <c r="BW419" s="32">
        <f t="shared" si="239"/>
        <v>1.9306655286200902E-2</v>
      </c>
      <c r="BX419" s="36">
        <f t="shared" si="240"/>
        <v>3.261324041811847</v>
      </c>
      <c r="BY419" s="37">
        <f t="shared" si="241"/>
        <v>3.0522648083623696</v>
      </c>
      <c r="BZ419" s="37">
        <f t="shared" si="242"/>
        <v>31.567944250871079</v>
      </c>
      <c r="CA419" s="37">
        <f t="shared" si="243"/>
        <v>36.334494773519161</v>
      </c>
      <c r="CB419" s="37">
        <f t="shared" si="244"/>
        <v>57.282229965156795</v>
      </c>
      <c r="CC419" s="37">
        <f t="shared" si="245"/>
        <v>69.449477351916372</v>
      </c>
      <c r="CD419" s="38">
        <f t="shared" si="246"/>
        <v>-12.167247386759577</v>
      </c>
      <c r="CE419" s="3">
        <v>78</v>
      </c>
      <c r="CF419" s="3">
        <v>73</v>
      </c>
      <c r="CG419" s="3">
        <v>677</v>
      </c>
      <c r="CH419" s="3">
        <v>796</v>
      </c>
      <c r="CI419" s="3">
        <v>268</v>
      </c>
      <c r="CJ419" s="3">
        <v>433</v>
      </c>
      <c r="CK419" s="3">
        <v>359</v>
      </c>
      <c r="CL419" s="3">
        <v>347</v>
      </c>
      <c r="CM419" s="20">
        <f t="shared" si="247"/>
        <v>4.719240469629014</v>
      </c>
      <c r="CN419" s="37">
        <f t="shared" si="248"/>
        <v>1.9401330376940136</v>
      </c>
      <c r="CO419" s="37">
        <f t="shared" si="249"/>
        <v>2.4020694752402072</v>
      </c>
      <c r="CP419" s="37">
        <f t="shared" si="250"/>
        <v>24.436437546193648</v>
      </c>
      <c r="CQ419" s="37">
        <f t="shared" si="251"/>
        <v>34.206393200295636</v>
      </c>
      <c r="CR419" s="37">
        <f t="shared" si="252"/>
        <v>47.348484848484858</v>
      </c>
      <c r="CS419" s="37">
        <f t="shared" si="253"/>
        <v>65.202328159645248</v>
      </c>
      <c r="CT419" s="22">
        <f t="shared" si="254"/>
        <v>5.6865959244008124</v>
      </c>
      <c r="CU419" s="35">
        <v>84</v>
      </c>
      <c r="CV419" s="35">
        <v>104</v>
      </c>
      <c r="CW419" s="35">
        <v>974</v>
      </c>
      <c r="CX419" s="35">
        <v>1377</v>
      </c>
      <c r="CY419" s="35">
        <v>446</v>
      </c>
      <c r="CZ419" s="35">
        <v>628</v>
      </c>
      <c r="DA419" s="35">
        <v>714</v>
      </c>
      <c r="DB419" s="35">
        <v>546</v>
      </c>
      <c r="DC419">
        <v>11</v>
      </c>
      <c r="DD419">
        <v>14</v>
      </c>
      <c r="DE419" s="35">
        <f t="shared" si="255"/>
        <v>3</v>
      </c>
      <c r="DF419" s="36">
        <f t="shared" si="256"/>
        <v>0.45993031358885017</v>
      </c>
      <c r="DG419" s="37">
        <f t="shared" si="257"/>
        <v>0.58536585365853655</v>
      </c>
      <c r="DH419" s="37">
        <f t="shared" si="258"/>
        <v>0.12543554006968641</v>
      </c>
      <c r="DI419" s="2">
        <v>817.5</v>
      </c>
      <c r="DJ419">
        <v>43</v>
      </c>
      <c r="DK419">
        <v>29</v>
      </c>
      <c r="DL419">
        <v>20.100000000000001</v>
      </c>
      <c r="DM419">
        <v>750</v>
      </c>
      <c r="DN419">
        <v>947</v>
      </c>
      <c r="DO419">
        <v>3.4</v>
      </c>
      <c r="DP419">
        <v>552</v>
      </c>
      <c r="DQ419">
        <v>739</v>
      </c>
      <c r="DR419">
        <v>2</v>
      </c>
      <c r="DS419">
        <v>420</v>
      </c>
      <c r="DT419">
        <v>479</v>
      </c>
      <c r="DU419">
        <v>5.6</v>
      </c>
      <c r="DV419" s="39">
        <v>-3.8</v>
      </c>
      <c r="DW419" s="39">
        <v>-3.8</v>
      </c>
      <c r="DX419" s="39">
        <v>-0.4</v>
      </c>
      <c r="DY419" s="39">
        <v>1.8</v>
      </c>
      <c r="DZ419" s="39">
        <v>7.2</v>
      </c>
      <c r="EA419" s="39">
        <v>4.7</v>
      </c>
    </row>
    <row r="420" spans="1:131" x14ac:dyDescent="0.2">
      <c r="A420" s="12" t="s">
        <v>1178</v>
      </c>
      <c r="B420" s="12" t="s">
        <v>2013</v>
      </c>
      <c r="C420" t="s">
        <v>2012</v>
      </c>
      <c r="D420" t="s">
        <v>338</v>
      </c>
      <c r="E420" s="12" t="s">
        <v>170</v>
      </c>
      <c r="F420">
        <v>1</v>
      </c>
      <c r="G420">
        <v>0</v>
      </c>
      <c r="H420">
        <v>0</v>
      </c>
      <c r="I420" s="31">
        <f t="shared" si="222"/>
        <v>0</v>
      </c>
      <c r="J420">
        <v>0</v>
      </c>
      <c r="K420">
        <v>0</v>
      </c>
      <c r="L420" s="16">
        <f t="shared" si="223"/>
        <v>0</v>
      </c>
      <c r="M420" s="15">
        <v>0</v>
      </c>
      <c r="N420" s="15">
        <v>0</v>
      </c>
      <c r="O420" s="15">
        <v>0</v>
      </c>
      <c r="P420">
        <v>2</v>
      </c>
      <c r="Q420">
        <v>0</v>
      </c>
      <c r="R420">
        <v>0</v>
      </c>
      <c r="S420" s="13">
        <f t="shared" si="224"/>
        <v>0</v>
      </c>
      <c r="T420" s="13">
        <f t="shared" si="225"/>
        <v>0</v>
      </c>
      <c r="U420" s="2">
        <v>14.733333333299999</v>
      </c>
      <c r="V420" s="2">
        <v>14.733333333299999</v>
      </c>
      <c r="W420">
        <v>14.73</v>
      </c>
      <c r="X420">
        <v>39.17</v>
      </c>
      <c r="Y420" s="32">
        <f t="shared" si="226"/>
        <v>0.27328385899814467</v>
      </c>
      <c r="Z420" s="15">
        <f t="shared" si="227"/>
        <v>0</v>
      </c>
      <c r="AA420">
        <v>0</v>
      </c>
      <c r="AB420">
        <v>1</v>
      </c>
      <c r="AC420">
        <v>2</v>
      </c>
      <c r="AD420" s="13">
        <f t="shared" si="228"/>
        <v>0</v>
      </c>
      <c r="AE420" s="13">
        <f t="shared" si="229"/>
        <v>0</v>
      </c>
      <c r="AF420" s="13">
        <f t="shared" si="230"/>
        <v>0</v>
      </c>
      <c r="AG420">
        <v>7</v>
      </c>
      <c r="AH420">
        <v>9</v>
      </c>
      <c r="AI420" s="17">
        <f t="shared" si="231"/>
        <v>0.4375</v>
      </c>
      <c r="AJ420">
        <v>0</v>
      </c>
      <c r="AK420">
        <v>3</v>
      </c>
      <c r="AL420" s="32">
        <f t="shared" si="232"/>
        <v>0.1875</v>
      </c>
      <c r="AM420">
        <v>3</v>
      </c>
      <c r="AN420">
        <v>3</v>
      </c>
      <c r="AO420" s="33">
        <f t="shared" si="233"/>
        <v>0.375</v>
      </c>
      <c r="AP420">
        <v>4</v>
      </c>
      <c r="AQ420">
        <v>3</v>
      </c>
      <c r="AR420" s="33">
        <f t="shared" si="234"/>
        <v>0.4375</v>
      </c>
      <c r="AS420" s="33">
        <f t="shared" si="235"/>
        <v>0.33333333333333331</v>
      </c>
      <c r="AU420">
        <v>7</v>
      </c>
      <c r="AV420">
        <v>4</v>
      </c>
      <c r="AW420">
        <v>3</v>
      </c>
      <c r="AX420" s="2">
        <v>27.1</v>
      </c>
      <c r="AZ420" s="2">
        <v>32.799999999999997</v>
      </c>
      <c r="BA420" s="2">
        <v>23.3</v>
      </c>
      <c r="BB420" s="21">
        <v>0.433</v>
      </c>
      <c r="BD420" s="21">
        <v>8.4320000000000004</v>
      </c>
      <c r="BE420" s="2">
        <v>27.4</v>
      </c>
      <c r="BF420" s="2">
        <v>30</v>
      </c>
      <c r="BG420" s="2">
        <v>24.7</v>
      </c>
      <c r="BH420" s="21">
        <v>6.048</v>
      </c>
      <c r="BI420" s="21">
        <v>11.208</v>
      </c>
      <c r="BK420" s="2">
        <v>0</v>
      </c>
      <c r="BM420" s="2">
        <v>0</v>
      </c>
      <c r="BO420" s="2">
        <v>0</v>
      </c>
      <c r="BQ420" s="2">
        <v>0</v>
      </c>
      <c r="BS420" s="2">
        <v>0</v>
      </c>
      <c r="BT420" s="32">
        <f t="shared" si="236"/>
        <v>0</v>
      </c>
      <c r="BU420" s="34">
        <f t="shared" si="237"/>
        <v>1</v>
      </c>
      <c r="BV420" s="35">
        <f t="shared" si="238"/>
        <v>1000</v>
      </c>
      <c r="BW420" s="32">
        <f t="shared" si="239"/>
        <v>0</v>
      </c>
      <c r="BX420" s="36">
        <f t="shared" si="240"/>
        <v>0</v>
      </c>
      <c r="BY420" s="37">
        <f t="shared" si="241"/>
        <v>0</v>
      </c>
      <c r="BZ420" s="37">
        <f t="shared" si="242"/>
        <v>24.434389140326775</v>
      </c>
      <c r="CA420" s="37">
        <f t="shared" si="243"/>
        <v>36.651583710490165</v>
      </c>
      <c r="CB420" s="37">
        <f t="shared" si="244"/>
        <v>28.50678733038124</v>
      </c>
      <c r="CC420" s="37">
        <f t="shared" si="245"/>
        <v>48.868778280653551</v>
      </c>
      <c r="CD420" s="38">
        <f t="shared" si="246"/>
        <v>-20.361990950272311</v>
      </c>
      <c r="CE420" s="3">
        <v>0</v>
      </c>
      <c r="CF420" s="3">
        <v>0</v>
      </c>
      <c r="CG420" s="3">
        <v>6</v>
      </c>
      <c r="CH420" s="3">
        <v>9</v>
      </c>
      <c r="CI420" s="3">
        <v>1</v>
      </c>
      <c r="CJ420" s="3">
        <v>1</v>
      </c>
      <c r="CK420" s="3">
        <v>2</v>
      </c>
      <c r="CL420" s="3">
        <v>0</v>
      </c>
      <c r="CM420" s="20">
        <f t="shared" si="247"/>
        <v>-19.227990950272311</v>
      </c>
      <c r="CN420" s="37">
        <f t="shared" si="248"/>
        <v>0</v>
      </c>
      <c r="CO420" s="37">
        <f t="shared" si="249"/>
        <v>1.5317845289762573</v>
      </c>
      <c r="CP420" s="37">
        <f t="shared" si="250"/>
        <v>12.254276231810058</v>
      </c>
      <c r="CQ420" s="37">
        <f t="shared" si="251"/>
        <v>29.103906050548886</v>
      </c>
      <c r="CR420" s="37">
        <f t="shared" si="252"/>
        <v>24.508552463620116</v>
      </c>
      <c r="CS420" s="37">
        <f t="shared" si="253"/>
        <v>44.421751340311467</v>
      </c>
      <c r="CT420" s="22">
        <f t="shared" si="254"/>
        <v>-0.44879207358096096</v>
      </c>
      <c r="CU420" s="35">
        <v>0</v>
      </c>
      <c r="CV420" s="35">
        <v>1</v>
      </c>
      <c r="CW420" s="35">
        <v>8</v>
      </c>
      <c r="CX420" s="35">
        <v>18</v>
      </c>
      <c r="CY420" s="35">
        <v>4</v>
      </c>
      <c r="CZ420" s="35">
        <v>4</v>
      </c>
      <c r="DA420" s="35">
        <v>6</v>
      </c>
      <c r="DB420" s="35">
        <v>4</v>
      </c>
      <c r="DC420">
        <v>1</v>
      </c>
      <c r="DD420">
        <v>0</v>
      </c>
      <c r="DE420" s="35">
        <f t="shared" si="255"/>
        <v>-1</v>
      </c>
      <c r="DF420" s="36">
        <f t="shared" si="256"/>
        <v>4.0723981900544626</v>
      </c>
      <c r="DG420" s="37">
        <f t="shared" si="257"/>
        <v>0</v>
      </c>
      <c r="DH420" s="37">
        <f t="shared" si="258"/>
        <v>-4.0723981900544626</v>
      </c>
      <c r="DI420" s="2">
        <v>11</v>
      </c>
      <c r="DJ420">
        <v>0</v>
      </c>
      <c r="DK420">
        <v>0</v>
      </c>
      <c r="DL420">
        <v>0</v>
      </c>
      <c r="DM420">
        <v>5</v>
      </c>
      <c r="DN420">
        <v>10</v>
      </c>
      <c r="DO420">
        <v>0</v>
      </c>
      <c r="DP420">
        <v>5</v>
      </c>
      <c r="DQ420">
        <v>8</v>
      </c>
      <c r="DR420">
        <v>8.8000000000000007</v>
      </c>
      <c r="DS420">
        <v>4</v>
      </c>
      <c r="DT420">
        <v>8</v>
      </c>
      <c r="DU420">
        <v>15.2</v>
      </c>
      <c r="DV420" s="39">
        <v>-0.1</v>
      </c>
      <c r="DW420" s="39">
        <v>-0.1</v>
      </c>
      <c r="DX420" s="39">
        <v>0.1</v>
      </c>
      <c r="DY420" s="39">
        <v>0.2</v>
      </c>
      <c r="DZ420" s="39">
        <v>-0.1</v>
      </c>
      <c r="EA420" s="39">
        <v>0</v>
      </c>
    </row>
    <row r="421" spans="1:131" x14ac:dyDescent="0.2">
      <c r="A421" s="12" t="s">
        <v>823</v>
      </c>
      <c r="B421" s="12" t="s">
        <v>2016</v>
      </c>
      <c r="C421" t="s">
        <v>2015</v>
      </c>
      <c r="D421" t="s">
        <v>271</v>
      </c>
      <c r="E421" s="12" t="s">
        <v>170</v>
      </c>
      <c r="F421">
        <v>82</v>
      </c>
      <c r="G421">
        <v>14</v>
      </c>
      <c r="H421">
        <v>19</v>
      </c>
      <c r="I421" s="31">
        <f t="shared" si="222"/>
        <v>33</v>
      </c>
      <c r="J421">
        <v>7</v>
      </c>
      <c r="K421">
        <v>12</v>
      </c>
      <c r="L421" s="16">
        <f t="shared" si="223"/>
        <v>1.6417910447761195</v>
      </c>
      <c r="M421" s="15">
        <v>13</v>
      </c>
      <c r="N421" s="15">
        <v>7</v>
      </c>
      <c r="O421" s="15">
        <v>11</v>
      </c>
      <c r="P421">
        <v>146</v>
      </c>
      <c r="Q421">
        <v>54</v>
      </c>
      <c r="R421">
        <v>56</v>
      </c>
      <c r="S421" s="13">
        <f t="shared" si="224"/>
        <v>9.5890410958904104E-2</v>
      </c>
      <c r="T421" s="13">
        <f t="shared" si="225"/>
        <v>5.46875E-2</v>
      </c>
      <c r="U421" s="2">
        <v>1206</v>
      </c>
      <c r="V421" s="2">
        <v>14.7</v>
      </c>
      <c r="W421">
        <v>14.22</v>
      </c>
      <c r="X421">
        <v>34.06</v>
      </c>
      <c r="Y421" s="32">
        <f t="shared" si="226"/>
        <v>0.29453189726594864</v>
      </c>
      <c r="Z421" s="15">
        <f t="shared" si="227"/>
        <v>75.280701754385973</v>
      </c>
      <c r="AA421">
        <v>28</v>
      </c>
      <c r="AB421">
        <v>74</v>
      </c>
      <c r="AC421">
        <v>92</v>
      </c>
      <c r="AD421" s="13">
        <f t="shared" si="228"/>
        <v>0.24561403508771928</v>
      </c>
      <c r="AE421" s="13">
        <f t="shared" si="229"/>
        <v>0.31578947368421051</v>
      </c>
      <c r="AF421" s="13">
        <f t="shared" si="230"/>
        <v>0.56140350877192979</v>
      </c>
      <c r="AG421">
        <v>57</v>
      </c>
      <c r="AH421">
        <v>80</v>
      </c>
      <c r="AI421" s="17">
        <f t="shared" si="231"/>
        <v>0.41605839416058393</v>
      </c>
      <c r="AJ421">
        <v>197</v>
      </c>
      <c r="AK421">
        <v>175</v>
      </c>
      <c r="AL421" s="32">
        <f t="shared" si="232"/>
        <v>0.33066666666666666</v>
      </c>
      <c r="AM421">
        <v>171</v>
      </c>
      <c r="AN421">
        <v>167</v>
      </c>
      <c r="AO421" s="33">
        <f t="shared" si="233"/>
        <v>0.30044444444444446</v>
      </c>
      <c r="AP421">
        <v>197</v>
      </c>
      <c r="AQ421">
        <v>218</v>
      </c>
      <c r="AR421" s="33">
        <f t="shared" si="234"/>
        <v>0.36888888888888888</v>
      </c>
      <c r="AS421" s="33">
        <f t="shared" si="235"/>
        <v>0.52394366197183095</v>
      </c>
      <c r="AT421">
        <v>8</v>
      </c>
      <c r="AU421">
        <v>408</v>
      </c>
      <c r="AV421">
        <v>447</v>
      </c>
      <c r="AW421">
        <v>369</v>
      </c>
      <c r="AX421" s="2">
        <v>29</v>
      </c>
      <c r="AY421" s="3">
        <v>6</v>
      </c>
      <c r="AZ421" s="2">
        <v>33.299999999999997</v>
      </c>
      <c r="BA421" s="2">
        <v>26.1</v>
      </c>
      <c r="BB421" s="21">
        <v>0.65800000000000003</v>
      </c>
      <c r="BC421">
        <v>5</v>
      </c>
      <c r="BD421" s="21">
        <v>1.9E-2</v>
      </c>
      <c r="BE421" s="2">
        <v>29.4</v>
      </c>
      <c r="BF421" s="2">
        <v>30.7</v>
      </c>
      <c r="BG421" s="2">
        <v>28.2</v>
      </c>
      <c r="BH421" s="21">
        <v>1.23</v>
      </c>
      <c r="BI421" s="21">
        <v>3.4169999999999998</v>
      </c>
      <c r="BJ421" t="s">
        <v>2897</v>
      </c>
      <c r="BK421" s="2">
        <v>52.6</v>
      </c>
      <c r="BL421" t="s">
        <v>1316</v>
      </c>
      <c r="BM421" s="2">
        <v>49.9</v>
      </c>
      <c r="BN421" t="s">
        <v>3296</v>
      </c>
      <c r="BO421" s="2">
        <v>18.600000000000001</v>
      </c>
      <c r="BP421" t="s">
        <v>783</v>
      </c>
      <c r="BQ421" s="2">
        <v>36.200000000000003</v>
      </c>
      <c r="BR421" t="s">
        <v>1744</v>
      </c>
      <c r="BS421" s="2">
        <v>33.299999999999997</v>
      </c>
      <c r="BT421" s="32">
        <f t="shared" si="236"/>
        <v>9.2985318107667206E-2</v>
      </c>
      <c r="BU421" s="34">
        <f t="shared" si="237"/>
        <v>0.9194991055456172</v>
      </c>
      <c r="BV421" s="35">
        <f t="shared" si="238"/>
        <v>928.79763735638392</v>
      </c>
      <c r="BW421" s="32">
        <f t="shared" si="239"/>
        <v>1.2484423653284407E-2</v>
      </c>
      <c r="BX421" s="36">
        <f t="shared" si="240"/>
        <v>2.8372324539571929</v>
      </c>
      <c r="BY421" s="37">
        <f t="shared" si="241"/>
        <v>2.2399203583872578</v>
      </c>
      <c r="BZ421" s="37">
        <f t="shared" si="242"/>
        <v>30.512692882030869</v>
      </c>
      <c r="CA421" s="37">
        <f t="shared" si="243"/>
        <v>27.824788451966157</v>
      </c>
      <c r="CB421" s="37">
        <f t="shared" si="244"/>
        <v>55.7989049278248</v>
      </c>
      <c r="CC421" s="37">
        <f t="shared" si="245"/>
        <v>52.215032354405182</v>
      </c>
      <c r="CD421" s="38">
        <f t="shared" si="246"/>
        <v>3.5838725734196188</v>
      </c>
      <c r="CE421" s="3">
        <v>57</v>
      </c>
      <c r="CF421" s="3">
        <v>45</v>
      </c>
      <c r="CG421" s="3">
        <v>556</v>
      </c>
      <c r="CH421" s="3">
        <v>514</v>
      </c>
      <c r="CI421" s="3">
        <v>239</v>
      </c>
      <c r="CJ421" s="3">
        <v>241</v>
      </c>
      <c r="CK421" s="3">
        <v>249</v>
      </c>
      <c r="CL421" s="3">
        <v>269</v>
      </c>
      <c r="CM421" s="20">
        <f t="shared" si="247"/>
        <v>-0.4787753139043236</v>
      </c>
      <c r="CN421" s="37">
        <f t="shared" si="248"/>
        <v>2.3416352777737992</v>
      </c>
      <c r="CO421" s="37">
        <f t="shared" si="249"/>
        <v>2.0838405682941152</v>
      </c>
      <c r="CP421" s="37">
        <f t="shared" si="250"/>
        <v>29.947152084556663</v>
      </c>
      <c r="CQ421" s="37">
        <f t="shared" si="251"/>
        <v>27.884794408719191</v>
      </c>
      <c r="CR421" s="37">
        <f t="shared" si="252"/>
        <v>55.146584936195808</v>
      </c>
      <c r="CS421" s="37">
        <f t="shared" si="253"/>
        <v>53.599816679317705</v>
      </c>
      <c r="CT421" s="22">
        <f t="shared" si="254"/>
        <v>2.0371043165415159</v>
      </c>
      <c r="CU421" s="35">
        <v>109</v>
      </c>
      <c r="CV421" s="35">
        <v>97</v>
      </c>
      <c r="CW421" s="35">
        <v>1285</v>
      </c>
      <c r="CX421" s="35">
        <v>1201</v>
      </c>
      <c r="CY421" s="35">
        <v>573</v>
      </c>
      <c r="CZ421" s="35">
        <v>559</v>
      </c>
      <c r="DA421" s="35">
        <v>638</v>
      </c>
      <c r="DB421" s="35">
        <v>600</v>
      </c>
      <c r="DC421">
        <v>20</v>
      </c>
      <c r="DD421">
        <v>14</v>
      </c>
      <c r="DE421" s="35">
        <f t="shared" si="255"/>
        <v>-6</v>
      </c>
      <c r="DF421" s="36">
        <f t="shared" si="256"/>
        <v>0.99552015928322546</v>
      </c>
      <c r="DG421" s="37">
        <f t="shared" si="257"/>
        <v>0.69686411149825789</v>
      </c>
      <c r="DH421" s="37">
        <f t="shared" si="258"/>
        <v>-0.29865604778496768</v>
      </c>
      <c r="DI421" s="2">
        <v>740.5</v>
      </c>
      <c r="DJ421">
        <v>30</v>
      </c>
      <c r="DK421">
        <v>26</v>
      </c>
      <c r="DL421">
        <v>-3.2</v>
      </c>
      <c r="DM421">
        <v>705</v>
      </c>
      <c r="DN421">
        <v>635</v>
      </c>
      <c r="DO421">
        <v>1.6</v>
      </c>
      <c r="DP421">
        <v>524</v>
      </c>
      <c r="DQ421">
        <v>490</v>
      </c>
      <c r="DR421">
        <v>0</v>
      </c>
      <c r="DS421">
        <v>379</v>
      </c>
      <c r="DT421">
        <v>350</v>
      </c>
      <c r="DU421">
        <v>-0.4</v>
      </c>
      <c r="DV421" s="39">
        <v>4.5999999999999996</v>
      </c>
      <c r="DW421" s="39">
        <v>4.5999999999999996</v>
      </c>
      <c r="DX421" s="39">
        <v>-0.2</v>
      </c>
      <c r="DY421" s="39">
        <v>-0.5</v>
      </c>
      <c r="DZ421" s="39">
        <v>-3.6</v>
      </c>
      <c r="EA421" s="39">
        <v>0.30000000000000004</v>
      </c>
    </row>
    <row r="422" spans="1:131" x14ac:dyDescent="0.2">
      <c r="A422" s="12" t="s">
        <v>2019</v>
      </c>
      <c r="B422" s="12" t="s">
        <v>2020</v>
      </c>
      <c r="C422" t="s">
        <v>2018</v>
      </c>
      <c r="D422" t="s">
        <v>122</v>
      </c>
      <c r="E422" s="12" t="s">
        <v>178</v>
      </c>
      <c r="F422">
        <v>66</v>
      </c>
      <c r="G422">
        <v>2</v>
      </c>
      <c r="H422">
        <v>10</v>
      </c>
      <c r="I422" s="31">
        <f t="shared" si="222"/>
        <v>12</v>
      </c>
      <c r="J422">
        <v>5</v>
      </c>
      <c r="K422">
        <v>5</v>
      </c>
      <c r="L422" s="16">
        <f t="shared" si="223"/>
        <v>0.72243218836752809</v>
      </c>
      <c r="M422" s="15">
        <v>2</v>
      </c>
      <c r="N422" s="15">
        <v>5</v>
      </c>
      <c r="O422" s="15">
        <v>4</v>
      </c>
      <c r="P422">
        <v>63</v>
      </c>
      <c r="Q422">
        <v>35</v>
      </c>
      <c r="R422">
        <v>47</v>
      </c>
      <c r="S422" s="13">
        <f t="shared" si="224"/>
        <v>3.1746031746031744E-2</v>
      </c>
      <c r="T422" s="13">
        <f t="shared" si="225"/>
        <v>1.3793103448275862E-2</v>
      </c>
      <c r="U422" s="2">
        <v>996.63333333330002</v>
      </c>
      <c r="V422" s="2">
        <v>15.1</v>
      </c>
      <c r="W422">
        <v>14.58</v>
      </c>
      <c r="X422">
        <v>32.93</v>
      </c>
      <c r="Y422" s="32">
        <f t="shared" si="226"/>
        <v>0.30688276152388971</v>
      </c>
      <c r="Z422" s="15">
        <f t="shared" si="227"/>
        <v>69.305555555555557</v>
      </c>
      <c r="AA422">
        <v>39</v>
      </c>
      <c r="AB422">
        <v>57</v>
      </c>
      <c r="AC422">
        <v>57</v>
      </c>
      <c r="AD422" s="13">
        <f t="shared" si="228"/>
        <v>5.5555555555555552E-2</v>
      </c>
      <c r="AE422" s="13">
        <f t="shared" si="229"/>
        <v>0.25</v>
      </c>
      <c r="AF422" s="13">
        <f t="shared" si="230"/>
        <v>0.30555555555555558</v>
      </c>
      <c r="AI422" s="17" t="str">
        <f t="shared" si="231"/>
        <v xml:space="preserve"> </v>
      </c>
      <c r="AJ422">
        <v>167</v>
      </c>
      <c r="AK422">
        <v>159</v>
      </c>
      <c r="AL422" s="32">
        <f t="shared" si="232"/>
        <v>0.38488783943329397</v>
      </c>
      <c r="AM422">
        <v>117</v>
      </c>
      <c r="AN422">
        <v>124</v>
      </c>
      <c r="AO422" s="33">
        <f t="shared" si="233"/>
        <v>0.28453364817001181</v>
      </c>
      <c r="AP422">
        <v>139</v>
      </c>
      <c r="AQ422">
        <v>141</v>
      </c>
      <c r="AR422" s="33">
        <f t="shared" si="234"/>
        <v>0.33057851239669422</v>
      </c>
      <c r="AS422" s="33">
        <f t="shared" si="235"/>
        <v>0.57495590828924159</v>
      </c>
      <c r="AT422">
        <v>6</v>
      </c>
      <c r="AU422">
        <v>356</v>
      </c>
      <c r="AV422">
        <v>356</v>
      </c>
      <c r="AW422">
        <v>260</v>
      </c>
      <c r="AX422" s="2">
        <v>27.3</v>
      </c>
      <c r="AY422" s="3">
        <v>6</v>
      </c>
      <c r="AZ422" s="2">
        <v>32.299999999999997</v>
      </c>
      <c r="BA422" s="2">
        <v>23.9</v>
      </c>
      <c r="BB422" s="21">
        <v>-1.121</v>
      </c>
      <c r="BC422">
        <v>6</v>
      </c>
      <c r="BD422" s="21">
        <v>-1.321</v>
      </c>
      <c r="BE422" s="2">
        <v>25.5</v>
      </c>
      <c r="BF422" s="2">
        <v>27.8</v>
      </c>
      <c r="BG422" s="2">
        <v>24.7</v>
      </c>
      <c r="BH422" s="21">
        <v>0.188</v>
      </c>
      <c r="BI422" s="21">
        <v>2.2290000000000001</v>
      </c>
      <c r="BJ422" t="s">
        <v>2475</v>
      </c>
      <c r="BK422" s="2">
        <v>26.8</v>
      </c>
      <c r="BL422" t="s">
        <v>3430</v>
      </c>
      <c r="BM422" s="2">
        <v>26.3</v>
      </c>
      <c r="BN422" t="s">
        <v>215</v>
      </c>
      <c r="BO422" s="2">
        <v>25.7</v>
      </c>
      <c r="BP422" t="s">
        <v>2188</v>
      </c>
      <c r="BQ422" s="2">
        <v>58.1</v>
      </c>
      <c r="BR422" t="s">
        <v>3218</v>
      </c>
      <c r="BS422" s="2">
        <v>12.1</v>
      </c>
      <c r="BT422" s="32">
        <f t="shared" si="236"/>
        <v>7.2144288577154311E-2</v>
      </c>
      <c r="BU422" s="34">
        <f t="shared" si="237"/>
        <v>0.92900608519269778</v>
      </c>
      <c r="BV422" s="35">
        <f t="shared" si="238"/>
        <v>936.22051405041327</v>
      </c>
      <c r="BW422" s="32">
        <f t="shared" si="239"/>
        <v>1.1503737698520949E-3</v>
      </c>
      <c r="BX422" s="36">
        <f t="shared" si="240"/>
        <v>2.1673690547862732</v>
      </c>
      <c r="BY422" s="37">
        <f t="shared" si="241"/>
        <v>2.107164358819988</v>
      </c>
      <c r="BZ422" s="37">
        <f t="shared" si="242"/>
        <v>30.042143287176401</v>
      </c>
      <c r="CA422" s="37">
        <f t="shared" si="243"/>
        <v>29.680915111378685</v>
      </c>
      <c r="CB422" s="37">
        <f t="shared" si="244"/>
        <v>52.980132450331126</v>
      </c>
      <c r="CC422" s="37">
        <f t="shared" si="245"/>
        <v>50.090307043949423</v>
      </c>
      <c r="CD422" s="38">
        <f t="shared" si="246"/>
        <v>2.8898254063817035</v>
      </c>
      <c r="CE422" s="3">
        <v>36</v>
      </c>
      <c r="CF422" s="3">
        <v>35</v>
      </c>
      <c r="CG422" s="3">
        <v>463</v>
      </c>
      <c r="CH422" s="3">
        <v>458</v>
      </c>
      <c r="CI422" s="3">
        <v>178</v>
      </c>
      <c r="CJ422" s="3">
        <v>158</v>
      </c>
      <c r="CK422" s="3">
        <v>181</v>
      </c>
      <c r="CL422" s="3">
        <v>203</v>
      </c>
      <c r="CM422" s="20">
        <f t="shared" si="247"/>
        <v>-2.5491163925600926</v>
      </c>
      <c r="CN422" s="37">
        <f t="shared" si="248"/>
        <v>2.6502498412610773</v>
      </c>
      <c r="CO422" s="37">
        <f t="shared" si="249"/>
        <v>2.3465753802832454</v>
      </c>
      <c r="CP422" s="37">
        <f t="shared" si="250"/>
        <v>28.241724870938356</v>
      </c>
      <c r="CQ422" s="37">
        <f t="shared" si="251"/>
        <v>28.352151947657564</v>
      </c>
      <c r="CR422" s="37">
        <f t="shared" si="252"/>
        <v>50.741241752477706</v>
      </c>
      <c r="CS422" s="37">
        <f t="shared" si="253"/>
        <v>50.161499599701848</v>
      </c>
      <c r="CT422" s="22">
        <f t="shared" si="254"/>
        <v>2.3100832536058462</v>
      </c>
      <c r="CU422" s="35">
        <v>96</v>
      </c>
      <c r="CV422" s="35">
        <v>85</v>
      </c>
      <c r="CW422" s="35">
        <v>927</v>
      </c>
      <c r="CX422" s="35">
        <v>942</v>
      </c>
      <c r="CY422" s="35">
        <v>380</v>
      </c>
      <c r="CZ422" s="35">
        <v>359</v>
      </c>
      <c r="DA422" s="35">
        <v>431</v>
      </c>
      <c r="DB422" s="35">
        <v>435</v>
      </c>
      <c r="DC422">
        <v>12</v>
      </c>
      <c r="DD422">
        <v>8</v>
      </c>
      <c r="DE422" s="35">
        <f t="shared" si="255"/>
        <v>-4</v>
      </c>
      <c r="DF422" s="36">
        <f t="shared" si="256"/>
        <v>0.72245635159542443</v>
      </c>
      <c r="DG422" s="37">
        <f t="shared" si="257"/>
        <v>0.48163756773028299</v>
      </c>
      <c r="DH422" s="37">
        <f t="shared" si="258"/>
        <v>-0.24081878386514149</v>
      </c>
      <c r="DI422" s="2">
        <v>616.20000000000005</v>
      </c>
      <c r="DJ422">
        <v>24</v>
      </c>
      <c r="DK422">
        <v>19</v>
      </c>
      <c r="DL422">
        <v>0.30000000000000004</v>
      </c>
      <c r="DM422">
        <v>532</v>
      </c>
      <c r="DN422">
        <v>510</v>
      </c>
      <c r="DO422">
        <v>1.3</v>
      </c>
      <c r="DP422">
        <v>412</v>
      </c>
      <c r="DQ422">
        <v>404</v>
      </c>
      <c r="DR422">
        <v>0.7</v>
      </c>
      <c r="DS422">
        <v>308</v>
      </c>
      <c r="DT422">
        <v>316</v>
      </c>
      <c r="DU422">
        <v>0.30000000000000004</v>
      </c>
      <c r="DV422" s="39">
        <v>-0.8</v>
      </c>
      <c r="DW422" s="39">
        <v>-0.8</v>
      </c>
      <c r="DX422" s="39">
        <v>-0.8</v>
      </c>
      <c r="DY422" s="39">
        <v>-2</v>
      </c>
      <c r="DZ422" s="39">
        <v>0.7</v>
      </c>
      <c r="EA422" s="39">
        <v>-2.8</v>
      </c>
    </row>
    <row r="423" spans="1:131" x14ac:dyDescent="0.2">
      <c r="A423" s="12" t="s">
        <v>2023</v>
      </c>
      <c r="B423" s="12" t="s">
        <v>2024</v>
      </c>
      <c r="C423" t="s">
        <v>2022</v>
      </c>
      <c r="D423" t="s">
        <v>684</v>
      </c>
      <c r="E423" s="12" t="s">
        <v>156</v>
      </c>
      <c r="F423">
        <v>77</v>
      </c>
      <c r="G423">
        <v>13</v>
      </c>
      <c r="H423">
        <v>14</v>
      </c>
      <c r="I423" s="31">
        <f t="shared" si="222"/>
        <v>27</v>
      </c>
      <c r="J423">
        <v>5</v>
      </c>
      <c r="K423">
        <v>8</v>
      </c>
      <c r="L423" s="16">
        <f t="shared" si="223"/>
        <v>1.5858513345951049</v>
      </c>
      <c r="M423" s="15">
        <v>12</v>
      </c>
      <c r="N423" s="15">
        <v>5</v>
      </c>
      <c r="O423" s="15">
        <v>9</v>
      </c>
      <c r="P423">
        <v>99</v>
      </c>
      <c r="Q423">
        <v>41</v>
      </c>
      <c r="R423">
        <v>32</v>
      </c>
      <c r="S423" s="13">
        <f t="shared" si="224"/>
        <v>0.13131313131313133</v>
      </c>
      <c r="T423" s="13">
        <f t="shared" si="225"/>
        <v>7.5581395348837205E-2</v>
      </c>
      <c r="U423" s="2">
        <v>1021.5333333333</v>
      </c>
      <c r="V423" s="2">
        <v>13.266666666700001</v>
      </c>
      <c r="W423">
        <v>13.16</v>
      </c>
      <c r="X423">
        <v>33.96</v>
      </c>
      <c r="Y423" s="32">
        <f t="shared" si="226"/>
        <v>0.27928692699490659</v>
      </c>
      <c r="Z423" s="15">
        <f t="shared" si="227"/>
        <v>65</v>
      </c>
      <c r="AA423">
        <v>11</v>
      </c>
      <c r="AB423">
        <v>110</v>
      </c>
      <c r="AC423">
        <v>105</v>
      </c>
      <c r="AD423" s="13">
        <f t="shared" si="228"/>
        <v>0.28888888888888886</v>
      </c>
      <c r="AE423" s="13">
        <f t="shared" si="229"/>
        <v>0.31111111111111112</v>
      </c>
      <c r="AF423" s="13">
        <f t="shared" si="230"/>
        <v>0.6</v>
      </c>
      <c r="AG423">
        <v>1</v>
      </c>
      <c r="AH423">
        <v>1</v>
      </c>
      <c r="AI423" s="17">
        <f t="shared" si="231"/>
        <v>0.5</v>
      </c>
      <c r="AJ423">
        <v>183</v>
      </c>
      <c r="AK423">
        <v>160</v>
      </c>
      <c r="AL423" s="32">
        <f t="shared" si="232"/>
        <v>0.33926805143422356</v>
      </c>
      <c r="AM423">
        <v>164</v>
      </c>
      <c r="AN423">
        <v>127</v>
      </c>
      <c r="AO423" s="33">
        <f t="shared" si="233"/>
        <v>0.28783382789317508</v>
      </c>
      <c r="AP423">
        <v>196</v>
      </c>
      <c r="AQ423">
        <v>181</v>
      </c>
      <c r="AR423" s="33">
        <f t="shared" si="234"/>
        <v>0.37289812067260136</v>
      </c>
      <c r="AS423" s="33">
        <f t="shared" si="235"/>
        <v>0.54100946372239744</v>
      </c>
      <c r="AT423">
        <v>4</v>
      </c>
      <c r="AU423">
        <v>417</v>
      </c>
      <c r="AV423">
        <v>348</v>
      </c>
      <c r="AW423">
        <v>293</v>
      </c>
      <c r="AX423" s="2">
        <v>28.8</v>
      </c>
      <c r="AY423" s="3">
        <v>7</v>
      </c>
      <c r="AZ423" s="2">
        <v>33.200000000000003</v>
      </c>
      <c r="BA423" s="2">
        <v>25.9</v>
      </c>
      <c r="BB423" s="21">
        <v>0.55000000000000004</v>
      </c>
      <c r="BC423">
        <v>7</v>
      </c>
      <c r="BD423" s="21">
        <v>-0.33900000000000002</v>
      </c>
      <c r="BE423" s="2">
        <v>30.9</v>
      </c>
      <c r="BF423" s="2">
        <v>34</v>
      </c>
      <c r="BG423" s="2">
        <v>27.7</v>
      </c>
      <c r="BH423" s="21">
        <v>1.206</v>
      </c>
      <c r="BI423" s="21">
        <v>15.395</v>
      </c>
      <c r="BJ423" t="s">
        <v>2081</v>
      </c>
      <c r="BK423" s="2">
        <v>41.5</v>
      </c>
      <c r="BL423" t="s">
        <v>252</v>
      </c>
      <c r="BM423" s="2">
        <v>39.9</v>
      </c>
      <c r="BN423" t="s">
        <v>3327</v>
      </c>
      <c r="BO423" s="2">
        <v>30.2</v>
      </c>
      <c r="BP423" t="s">
        <v>1110</v>
      </c>
      <c r="BQ423" s="2">
        <v>45.1</v>
      </c>
      <c r="BR423" t="s">
        <v>3595</v>
      </c>
      <c r="BS423" s="2">
        <v>33.4</v>
      </c>
      <c r="BT423" s="32">
        <f t="shared" si="236"/>
        <v>7.6923076923076927E-2</v>
      </c>
      <c r="BU423" s="34">
        <f t="shared" si="237"/>
        <v>0.92636579572446553</v>
      </c>
      <c r="BV423" s="35">
        <f t="shared" si="238"/>
        <v>934.05810341677329</v>
      </c>
      <c r="BW423" s="32">
        <f t="shared" si="239"/>
        <v>3.2888726475424623E-3</v>
      </c>
      <c r="BX423" s="36">
        <f t="shared" si="240"/>
        <v>2.6430855576517813</v>
      </c>
      <c r="BY423" s="37">
        <f t="shared" si="241"/>
        <v>1.8207922730490047</v>
      </c>
      <c r="BZ423" s="37">
        <f t="shared" si="242"/>
        <v>34.360112249473154</v>
      </c>
      <c r="CA423" s="37">
        <f t="shared" si="243"/>
        <v>24.727533772697772</v>
      </c>
      <c r="CB423" s="37">
        <f t="shared" si="244"/>
        <v>66.077138941294521</v>
      </c>
      <c r="CC423" s="37">
        <f t="shared" si="245"/>
        <v>47.046922926201702</v>
      </c>
      <c r="CD423" s="38">
        <f t="shared" si="246"/>
        <v>19.030216015092819</v>
      </c>
      <c r="CE423" s="3">
        <v>45</v>
      </c>
      <c r="CF423" s="3">
        <v>31</v>
      </c>
      <c r="CG423" s="3">
        <v>540</v>
      </c>
      <c r="CH423" s="3">
        <v>390</v>
      </c>
      <c r="CI423" s="3">
        <v>254</v>
      </c>
      <c r="CJ423" s="3">
        <v>189</v>
      </c>
      <c r="CK423" s="3">
        <v>191</v>
      </c>
      <c r="CL423" s="3">
        <v>286</v>
      </c>
      <c r="CM423" s="20">
        <f t="shared" si="247"/>
        <v>2.2219888857552803</v>
      </c>
      <c r="CN423" s="37">
        <f t="shared" si="248"/>
        <v>2.0191822311963654</v>
      </c>
      <c r="CO423" s="37">
        <f t="shared" si="249"/>
        <v>1.6291129365334311</v>
      </c>
      <c r="CP423" s="37">
        <f t="shared" si="250"/>
        <v>30.608967004726718</v>
      </c>
      <c r="CQ423" s="37">
        <f t="shared" si="251"/>
        <v>25.125051626818411</v>
      </c>
      <c r="CR423" s="37">
        <f t="shared" si="252"/>
        <v>60.231288146482498</v>
      </c>
      <c r="CS423" s="37">
        <f t="shared" si="253"/>
        <v>46.624753338534255</v>
      </c>
      <c r="CT423" s="22">
        <f t="shared" si="254"/>
        <v>5.4236812071445755</v>
      </c>
      <c r="CU423" s="35">
        <v>88</v>
      </c>
      <c r="CV423" s="35">
        <v>71</v>
      </c>
      <c r="CW423" s="35">
        <v>1246</v>
      </c>
      <c r="CX423" s="35">
        <v>1024</v>
      </c>
      <c r="CY423" s="35">
        <v>615</v>
      </c>
      <c r="CZ423" s="35">
        <v>466</v>
      </c>
      <c r="DA423" s="35">
        <v>471</v>
      </c>
      <c r="DB423" s="35">
        <v>676</v>
      </c>
      <c r="DC423">
        <v>7</v>
      </c>
      <c r="DD423">
        <v>8</v>
      </c>
      <c r="DE423" s="35">
        <f t="shared" si="255"/>
        <v>1</v>
      </c>
      <c r="DF423" s="36">
        <f t="shared" si="256"/>
        <v>0.41114664230138814</v>
      </c>
      <c r="DG423" s="37">
        <f t="shared" si="257"/>
        <v>0.46988187691587213</v>
      </c>
      <c r="DH423" s="37">
        <f t="shared" si="258"/>
        <v>5.8735234614484017E-2</v>
      </c>
      <c r="DI423" s="2">
        <v>611.79999999999995</v>
      </c>
      <c r="DJ423">
        <v>28</v>
      </c>
      <c r="DK423">
        <v>22</v>
      </c>
      <c r="DL423">
        <v>4.2</v>
      </c>
      <c r="DM423">
        <v>672</v>
      </c>
      <c r="DN423">
        <v>479</v>
      </c>
      <c r="DO423">
        <v>1</v>
      </c>
      <c r="DP423">
        <v>507</v>
      </c>
      <c r="DQ423">
        <v>365</v>
      </c>
      <c r="DR423">
        <v>1.5</v>
      </c>
      <c r="DS423">
        <v>356</v>
      </c>
      <c r="DT423">
        <v>257</v>
      </c>
      <c r="DU423">
        <v>1.7000000000000002</v>
      </c>
      <c r="DV423" s="39">
        <v>13.4</v>
      </c>
      <c r="DW423" s="39">
        <v>13.4</v>
      </c>
      <c r="DX423" s="39">
        <v>-0.30000000000000004</v>
      </c>
      <c r="DY423" s="39">
        <v>0.2</v>
      </c>
      <c r="DZ423" s="39">
        <v>-7.3</v>
      </c>
      <c r="EA423" s="39">
        <v>6</v>
      </c>
    </row>
    <row r="424" spans="1:131" x14ac:dyDescent="0.2">
      <c r="A424" s="12" t="s">
        <v>2027</v>
      </c>
      <c r="B424" s="12" t="s">
        <v>2028</v>
      </c>
      <c r="C424" t="s">
        <v>2026</v>
      </c>
      <c r="D424" t="s">
        <v>131</v>
      </c>
      <c r="E424" s="12" t="s">
        <v>178</v>
      </c>
      <c r="F424">
        <v>17</v>
      </c>
      <c r="G424">
        <v>1</v>
      </c>
      <c r="H424">
        <v>2</v>
      </c>
      <c r="I424" s="31">
        <f t="shared" si="222"/>
        <v>3</v>
      </c>
      <c r="J424">
        <v>1</v>
      </c>
      <c r="K424">
        <v>1</v>
      </c>
      <c r="L424" s="16">
        <f t="shared" si="223"/>
        <v>0.70473083197380681</v>
      </c>
      <c r="M424" s="15">
        <v>1</v>
      </c>
      <c r="N424" s="15">
        <v>1</v>
      </c>
      <c r="O424" s="15">
        <v>1</v>
      </c>
      <c r="P424">
        <v>12</v>
      </c>
      <c r="Q424">
        <v>5</v>
      </c>
      <c r="R424">
        <v>13</v>
      </c>
      <c r="S424" s="13">
        <f t="shared" si="224"/>
        <v>8.3333333333333329E-2</v>
      </c>
      <c r="T424" s="13">
        <f t="shared" si="225"/>
        <v>3.3333333333333333E-2</v>
      </c>
      <c r="U424" s="2">
        <v>255.4166666667</v>
      </c>
      <c r="V424" s="2">
        <v>15.016666666700001</v>
      </c>
      <c r="W424">
        <v>14.41</v>
      </c>
      <c r="X424">
        <v>32.880000000000003</v>
      </c>
      <c r="Y424" s="32">
        <f t="shared" si="226"/>
        <v>0.30471558469020932</v>
      </c>
      <c r="Z424" s="15">
        <f t="shared" si="227"/>
        <v>13.875</v>
      </c>
      <c r="AA424">
        <v>21</v>
      </c>
      <c r="AB424">
        <v>4</v>
      </c>
      <c r="AC424">
        <v>13</v>
      </c>
      <c r="AD424" s="13">
        <f t="shared" si="228"/>
        <v>0.125</v>
      </c>
      <c r="AE424" s="13">
        <f t="shared" si="229"/>
        <v>0.25</v>
      </c>
      <c r="AF424" s="13">
        <f t="shared" si="230"/>
        <v>0.375</v>
      </c>
      <c r="AI424" s="17" t="str">
        <f t="shared" si="231"/>
        <v xml:space="preserve"> </v>
      </c>
      <c r="AJ424">
        <v>26</v>
      </c>
      <c r="AK424">
        <v>26</v>
      </c>
      <c r="AL424" s="32">
        <f t="shared" si="232"/>
        <v>0.21940928270042195</v>
      </c>
      <c r="AM424">
        <v>61</v>
      </c>
      <c r="AN424">
        <v>35</v>
      </c>
      <c r="AO424" s="33">
        <f t="shared" si="233"/>
        <v>0.4050632911392405</v>
      </c>
      <c r="AP424">
        <v>37</v>
      </c>
      <c r="AQ424">
        <v>52</v>
      </c>
      <c r="AR424" s="33">
        <f t="shared" si="234"/>
        <v>0.37552742616033757</v>
      </c>
      <c r="AS424" s="33">
        <f t="shared" si="235"/>
        <v>0.35135135135135137</v>
      </c>
      <c r="AU424">
        <v>83</v>
      </c>
      <c r="AV424">
        <v>90</v>
      </c>
      <c r="AW424">
        <v>82</v>
      </c>
      <c r="AX424" s="2">
        <v>28</v>
      </c>
      <c r="AZ424" s="2">
        <v>32.799999999999997</v>
      </c>
      <c r="BA424" s="2">
        <v>24.8</v>
      </c>
      <c r="BB424" s="21">
        <v>-8.2000000000000003E-2</v>
      </c>
      <c r="BD424" s="21">
        <v>0.83599999999999997</v>
      </c>
      <c r="BE424" s="2">
        <v>28.2</v>
      </c>
      <c r="BF424" s="2">
        <v>33.4</v>
      </c>
      <c r="BG424" s="2">
        <v>26.3</v>
      </c>
      <c r="BH424" s="21">
        <v>-0.56300000000000006</v>
      </c>
      <c r="BI424" s="21">
        <v>-12.85</v>
      </c>
      <c r="BJ424" t="s">
        <v>2643</v>
      </c>
      <c r="BK424" s="2">
        <v>31.3</v>
      </c>
      <c r="BL424" t="s">
        <v>2804</v>
      </c>
      <c r="BM424" s="2">
        <v>30.1</v>
      </c>
      <c r="BN424" t="s">
        <v>1652</v>
      </c>
      <c r="BO424" s="2">
        <v>28.6</v>
      </c>
      <c r="BP424" t="s">
        <v>1381</v>
      </c>
      <c r="BQ424" s="2">
        <v>37.200000000000003</v>
      </c>
      <c r="BR424" t="s">
        <v>3105</v>
      </c>
      <c r="BS424" s="2">
        <v>27.9</v>
      </c>
      <c r="BT424" s="32">
        <f t="shared" si="236"/>
        <v>7.2072072072072071E-2</v>
      </c>
      <c r="BU424" s="34">
        <f t="shared" si="237"/>
        <v>0.87692307692307692</v>
      </c>
      <c r="BV424" s="35">
        <f t="shared" si="238"/>
        <v>884.13028413028417</v>
      </c>
      <c r="BW424" s="32">
        <f t="shared" si="239"/>
        <v>-5.1004851004851012E-2</v>
      </c>
      <c r="BX424" s="36">
        <f t="shared" si="240"/>
        <v>1.8802637592176059</v>
      </c>
      <c r="BY424" s="37">
        <f t="shared" si="241"/>
        <v>3.7605275184352118</v>
      </c>
      <c r="BZ424" s="37">
        <f t="shared" si="242"/>
        <v>26.088659659144284</v>
      </c>
      <c r="CA424" s="37">
        <f t="shared" si="243"/>
        <v>30.554286087286101</v>
      </c>
      <c r="CB424" s="37">
        <f t="shared" si="244"/>
        <v>46.301495070733544</v>
      </c>
      <c r="CC424" s="37">
        <f t="shared" si="245"/>
        <v>59.69837435515899</v>
      </c>
      <c r="CD424" s="38">
        <f t="shared" si="246"/>
        <v>-13.396879284425445</v>
      </c>
      <c r="CE424" s="3">
        <v>8</v>
      </c>
      <c r="CF424" s="3">
        <v>16</v>
      </c>
      <c r="CG424" s="3">
        <v>103</v>
      </c>
      <c r="CH424" s="3">
        <v>114</v>
      </c>
      <c r="CI424" s="3">
        <v>33</v>
      </c>
      <c r="CJ424" s="3">
        <v>66</v>
      </c>
      <c r="CK424" s="3">
        <v>58</v>
      </c>
      <c r="CL424" s="3">
        <v>53</v>
      </c>
      <c r="CM424" s="20">
        <f t="shared" si="247"/>
        <v>3.7666882831421162</v>
      </c>
      <c r="CN424" s="37">
        <f t="shared" si="248"/>
        <v>2.039501932159725</v>
      </c>
      <c r="CO424" s="37">
        <f t="shared" si="249"/>
        <v>2.7908973808501503</v>
      </c>
      <c r="CP424" s="37">
        <f t="shared" si="250"/>
        <v>25.762129669386002</v>
      </c>
      <c r="CQ424" s="37">
        <f t="shared" si="251"/>
        <v>32.202662086732502</v>
      </c>
      <c r="CR424" s="37">
        <f t="shared" si="252"/>
        <v>49.484757406612275</v>
      </c>
      <c r="CS424" s="37">
        <f t="shared" si="253"/>
        <v>62.795191069128379</v>
      </c>
      <c r="CT424" s="22">
        <f t="shared" si="254"/>
        <v>-8.6445621909341241E-2</v>
      </c>
      <c r="CU424" s="35">
        <v>19</v>
      </c>
      <c r="CV424" s="35">
        <v>26</v>
      </c>
      <c r="CW424" s="35">
        <v>221</v>
      </c>
      <c r="CX424" s="35">
        <v>274</v>
      </c>
      <c r="CY424" s="35">
        <v>99</v>
      </c>
      <c r="CZ424" s="35">
        <v>133</v>
      </c>
      <c r="DA424" s="35">
        <v>152</v>
      </c>
      <c r="DB424" s="35">
        <v>122</v>
      </c>
      <c r="DC424">
        <v>0</v>
      </c>
      <c r="DD424">
        <v>3</v>
      </c>
      <c r="DE424" s="35">
        <f t="shared" si="255"/>
        <v>3</v>
      </c>
      <c r="DF424" s="36">
        <f t="shared" si="256"/>
        <v>0</v>
      </c>
      <c r="DG424" s="37">
        <f t="shared" si="257"/>
        <v>0.70509890970660227</v>
      </c>
      <c r="DH424" s="37">
        <f t="shared" si="258"/>
        <v>0.70509890970660227</v>
      </c>
      <c r="DI424" s="2">
        <v>143.6</v>
      </c>
      <c r="DJ424">
        <v>6</v>
      </c>
      <c r="DK424">
        <v>7</v>
      </c>
      <c r="DL424">
        <v>9.8000000000000007</v>
      </c>
      <c r="DM424">
        <v>108</v>
      </c>
      <c r="DN424">
        <v>142</v>
      </c>
      <c r="DO424">
        <v>-0.5</v>
      </c>
      <c r="DP424">
        <v>84</v>
      </c>
      <c r="DQ424">
        <v>110</v>
      </c>
      <c r="DR424">
        <v>0.30000000000000004</v>
      </c>
      <c r="DS424">
        <v>70</v>
      </c>
      <c r="DT424">
        <v>70</v>
      </c>
      <c r="DU424">
        <v>7.1</v>
      </c>
      <c r="DV424" s="39">
        <v>-1.6</v>
      </c>
      <c r="DW424" s="39">
        <v>-1.6</v>
      </c>
      <c r="DX424" s="39">
        <v>0.30000000000000004</v>
      </c>
      <c r="DY424" s="39">
        <v>0.2</v>
      </c>
      <c r="DZ424" s="39">
        <v>1.5</v>
      </c>
      <c r="EA424" s="39">
        <v>0.4</v>
      </c>
    </row>
    <row r="425" spans="1:131" x14ac:dyDescent="0.2">
      <c r="A425" s="12" t="s">
        <v>447</v>
      </c>
      <c r="B425" s="12" t="s">
        <v>2031</v>
      </c>
      <c r="C425" t="s">
        <v>2030</v>
      </c>
      <c r="D425" s="12" t="s">
        <v>199</v>
      </c>
      <c r="E425" s="12" t="s">
        <v>178</v>
      </c>
      <c r="F425">
        <v>77</v>
      </c>
      <c r="G425">
        <v>2</v>
      </c>
      <c r="H425">
        <v>7</v>
      </c>
      <c r="I425" s="31">
        <f t="shared" si="222"/>
        <v>9</v>
      </c>
      <c r="J425">
        <v>3</v>
      </c>
      <c r="K425">
        <v>4</v>
      </c>
      <c r="L425" s="16">
        <f t="shared" si="223"/>
        <v>0.44763746891407702</v>
      </c>
      <c r="M425" s="15">
        <v>2</v>
      </c>
      <c r="N425" s="15">
        <v>3</v>
      </c>
      <c r="O425" s="15">
        <v>4</v>
      </c>
      <c r="P425">
        <v>72</v>
      </c>
      <c r="Q425">
        <v>26</v>
      </c>
      <c r="R425">
        <v>62</v>
      </c>
      <c r="S425" s="13">
        <f t="shared" si="224"/>
        <v>2.7777777777777776E-2</v>
      </c>
      <c r="T425" s="13">
        <f t="shared" si="225"/>
        <v>1.2500000000000001E-2</v>
      </c>
      <c r="U425" s="2">
        <v>1206.3333333333001</v>
      </c>
      <c r="V425" s="2">
        <v>15.666666666699999</v>
      </c>
      <c r="W425">
        <v>15.43</v>
      </c>
      <c r="X425">
        <v>33.94</v>
      </c>
      <c r="Y425" s="32">
        <f t="shared" si="226"/>
        <v>0.31253797852947135</v>
      </c>
      <c r="Z425" s="15">
        <f t="shared" si="227"/>
        <v>48.171428571428571</v>
      </c>
      <c r="AA425">
        <v>113</v>
      </c>
      <c r="AB425">
        <v>103</v>
      </c>
      <c r="AC425">
        <v>90</v>
      </c>
      <c r="AD425" s="13">
        <f t="shared" si="228"/>
        <v>5.7142857142857141E-2</v>
      </c>
      <c r="AE425" s="13">
        <f t="shared" si="229"/>
        <v>0.2</v>
      </c>
      <c r="AF425" s="13">
        <f t="shared" si="230"/>
        <v>0.25714285714285717</v>
      </c>
      <c r="AI425" s="17" t="str">
        <f t="shared" si="231"/>
        <v xml:space="preserve"> </v>
      </c>
      <c r="AJ425">
        <v>161</v>
      </c>
      <c r="AK425">
        <v>177</v>
      </c>
      <c r="AL425" s="32">
        <f t="shared" si="232"/>
        <v>0.31886792452830187</v>
      </c>
      <c r="AM425">
        <v>202</v>
      </c>
      <c r="AN425">
        <v>135</v>
      </c>
      <c r="AO425" s="33">
        <f t="shared" si="233"/>
        <v>0.31792452830188678</v>
      </c>
      <c r="AP425">
        <v>203</v>
      </c>
      <c r="AQ425">
        <v>182</v>
      </c>
      <c r="AR425" s="33">
        <f t="shared" si="234"/>
        <v>0.3632075471698113</v>
      </c>
      <c r="AS425" s="33">
        <f t="shared" si="235"/>
        <v>0.50074074074074071</v>
      </c>
      <c r="AT425">
        <v>4</v>
      </c>
      <c r="AU425">
        <v>430</v>
      </c>
      <c r="AV425">
        <v>424</v>
      </c>
      <c r="AW425">
        <v>341</v>
      </c>
      <c r="AX425" s="2">
        <v>27.9</v>
      </c>
      <c r="AY425" s="3">
        <v>6</v>
      </c>
      <c r="AZ425" s="2">
        <v>32.6</v>
      </c>
      <c r="BA425" s="2">
        <v>24.8</v>
      </c>
      <c r="BB425" s="21">
        <v>-0.154</v>
      </c>
      <c r="BC425">
        <v>6</v>
      </c>
      <c r="BD425" s="21">
        <v>0.183</v>
      </c>
      <c r="BE425" s="2">
        <v>26.1</v>
      </c>
      <c r="BF425" s="2">
        <v>29.9</v>
      </c>
      <c r="BG425" s="2">
        <v>24.8</v>
      </c>
      <c r="BH425" s="21">
        <v>0.42499999999999999</v>
      </c>
      <c r="BI425" s="21">
        <v>-0.61499999999999999</v>
      </c>
      <c r="BJ425" t="s">
        <v>995</v>
      </c>
      <c r="BK425" s="2">
        <v>19.3</v>
      </c>
      <c r="BL425" t="s">
        <v>3291</v>
      </c>
      <c r="BM425" s="2">
        <v>18.899999999999999</v>
      </c>
      <c r="BN425" t="s">
        <v>2652</v>
      </c>
      <c r="BO425" s="2">
        <v>18.600000000000001</v>
      </c>
      <c r="BP425" t="s">
        <v>1191</v>
      </c>
      <c r="BQ425" s="2">
        <v>18.899999999999999</v>
      </c>
      <c r="BR425" t="s">
        <v>2511</v>
      </c>
      <c r="BS425" s="2">
        <v>17.3</v>
      </c>
      <c r="BT425" s="32">
        <f t="shared" si="236"/>
        <v>6.2277580071174378E-2</v>
      </c>
      <c r="BU425" s="34">
        <f t="shared" si="237"/>
        <v>0.92294520547945202</v>
      </c>
      <c r="BV425" s="35">
        <f t="shared" si="238"/>
        <v>929.17296348656953</v>
      </c>
      <c r="BW425" s="32">
        <f t="shared" si="239"/>
        <v>-1.4777214449373598E-2</v>
      </c>
      <c r="BX425" s="36">
        <f t="shared" si="240"/>
        <v>1.740812379106548</v>
      </c>
      <c r="BY425" s="37">
        <f t="shared" si="241"/>
        <v>2.2381873445655613</v>
      </c>
      <c r="BZ425" s="37">
        <f t="shared" si="242"/>
        <v>27.952473058796567</v>
      </c>
      <c r="CA425" s="37">
        <f t="shared" si="243"/>
        <v>29.046697982806396</v>
      </c>
      <c r="CB425" s="37">
        <f t="shared" si="244"/>
        <v>49.439071566625955</v>
      </c>
      <c r="CC425" s="37">
        <f t="shared" si="245"/>
        <v>58.143133462158694</v>
      </c>
      <c r="CD425" s="38">
        <f t="shared" si="246"/>
        <v>-8.7040618955327389</v>
      </c>
      <c r="CE425" s="3">
        <v>35</v>
      </c>
      <c r="CF425" s="3">
        <v>45</v>
      </c>
      <c r="CG425" s="3">
        <v>527</v>
      </c>
      <c r="CH425" s="3">
        <v>539</v>
      </c>
      <c r="CI425" s="3">
        <v>183</v>
      </c>
      <c r="CJ425" s="3">
        <v>267</v>
      </c>
      <c r="CK425" s="3">
        <v>318</v>
      </c>
      <c r="CL425" s="3">
        <v>249</v>
      </c>
      <c r="CM425" s="20">
        <f t="shared" si="247"/>
        <v>-8.0138396733105157</v>
      </c>
      <c r="CN425" s="37">
        <f t="shared" si="248"/>
        <v>2.4336300117089751</v>
      </c>
      <c r="CO425" s="37">
        <f t="shared" si="249"/>
        <v>2.3647536906228717</v>
      </c>
      <c r="CP425" s="37">
        <f t="shared" si="250"/>
        <v>31.637190152216672</v>
      </c>
      <c r="CQ425" s="37">
        <f t="shared" si="251"/>
        <v>29.364271556375272</v>
      </c>
      <c r="CR425" s="37">
        <f t="shared" si="252"/>
        <v>57.029593859293335</v>
      </c>
      <c r="CS425" s="37">
        <f t="shared" si="253"/>
        <v>55.055139321491716</v>
      </c>
      <c r="CT425" s="22">
        <f t="shared" si="254"/>
        <v>-10.678516433334359</v>
      </c>
      <c r="CU425" s="35">
        <v>106</v>
      </c>
      <c r="CV425" s="35">
        <v>103</v>
      </c>
      <c r="CW425" s="35">
        <v>1272</v>
      </c>
      <c r="CX425" s="35">
        <v>1176</v>
      </c>
      <c r="CY425" s="35">
        <v>518</v>
      </c>
      <c r="CZ425" s="35">
        <v>479</v>
      </c>
      <c r="DA425" s="35">
        <v>640</v>
      </c>
      <c r="DB425" s="35">
        <v>588</v>
      </c>
      <c r="DC425">
        <v>4</v>
      </c>
      <c r="DD425">
        <v>9</v>
      </c>
      <c r="DE425" s="35">
        <f t="shared" si="255"/>
        <v>5</v>
      </c>
      <c r="DF425" s="36">
        <f t="shared" si="256"/>
        <v>0.19894998618360546</v>
      </c>
      <c r="DG425" s="37">
        <f t="shared" si="257"/>
        <v>0.44763746891311229</v>
      </c>
      <c r="DH425" s="37">
        <f t="shared" si="258"/>
        <v>0.24868748272950683</v>
      </c>
      <c r="DI425" s="2">
        <v>698.6</v>
      </c>
      <c r="DJ425">
        <v>20</v>
      </c>
      <c r="DK425">
        <v>28</v>
      </c>
      <c r="DL425">
        <v>-10.8</v>
      </c>
      <c r="DM425">
        <v>597</v>
      </c>
      <c r="DN425">
        <v>641</v>
      </c>
      <c r="DO425">
        <v>-3.8</v>
      </c>
      <c r="DP425">
        <v>445</v>
      </c>
      <c r="DQ425">
        <v>456</v>
      </c>
      <c r="DR425">
        <v>-3.4</v>
      </c>
      <c r="DS425">
        <v>329</v>
      </c>
      <c r="DT425">
        <v>309</v>
      </c>
      <c r="DU425">
        <v>-2.2000000000000002</v>
      </c>
      <c r="DV425" s="39">
        <v>-1.1000000000000001</v>
      </c>
      <c r="DW425" s="39">
        <v>-1.1000000000000001</v>
      </c>
      <c r="DX425" s="39">
        <v>-1</v>
      </c>
      <c r="DY425" s="39">
        <v>-0.7</v>
      </c>
      <c r="DZ425" s="39">
        <v>-1.4</v>
      </c>
      <c r="EA425" s="39">
        <v>-4</v>
      </c>
    </row>
    <row r="426" spans="1:131" x14ac:dyDescent="0.2">
      <c r="A426" s="12" t="s">
        <v>2036</v>
      </c>
      <c r="B426" s="12" t="s">
        <v>2037</v>
      </c>
      <c r="C426" t="s">
        <v>2035</v>
      </c>
      <c r="D426" t="s">
        <v>460</v>
      </c>
      <c r="E426" s="12" t="s">
        <v>178</v>
      </c>
      <c r="F426">
        <v>25</v>
      </c>
      <c r="G426">
        <v>1</v>
      </c>
      <c r="H426">
        <v>3</v>
      </c>
      <c r="I426" s="31">
        <f t="shared" si="222"/>
        <v>4</v>
      </c>
      <c r="J426">
        <v>1</v>
      </c>
      <c r="K426">
        <v>2</v>
      </c>
      <c r="L426" s="16">
        <f t="shared" si="223"/>
        <v>0.71956825904464516</v>
      </c>
      <c r="M426" s="15">
        <v>1</v>
      </c>
      <c r="N426" s="15">
        <v>1</v>
      </c>
      <c r="O426" s="15">
        <v>2</v>
      </c>
      <c r="P426">
        <v>20</v>
      </c>
      <c r="Q426">
        <v>7</v>
      </c>
      <c r="R426">
        <v>16</v>
      </c>
      <c r="S426" s="13">
        <f t="shared" si="224"/>
        <v>0.05</v>
      </c>
      <c r="T426" s="13">
        <f t="shared" si="225"/>
        <v>2.3255813953488372E-2</v>
      </c>
      <c r="U426" s="2">
        <v>333.53333333329999</v>
      </c>
      <c r="V426" s="2">
        <v>13.333333333300001</v>
      </c>
      <c r="W426">
        <v>12.93</v>
      </c>
      <c r="X426">
        <v>34.770000000000003</v>
      </c>
      <c r="Y426" s="32">
        <f t="shared" si="226"/>
        <v>0.2710691823899371</v>
      </c>
      <c r="Z426" s="15">
        <f t="shared" si="227"/>
        <v>15.666666666666668</v>
      </c>
      <c r="AA426">
        <v>21</v>
      </c>
      <c r="AB426">
        <v>40</v>
      </c>
      <c r="AC426">
        <v>34</v>
      </c>
      <c r="AD426" s="13">
        <f t="shared" si="228"/>
        <v>8.3333333333333329E-2</v>
      </c>
      <c r="AE426" s="13">
        <f t="shared" si="229"/>
        <v>0.25</v>
      </c>
      <c r="AF426" s="13">
        <f t="shared" si="230"/>
        <v>0.33333333333333331</v>
      </c>
      <c r="AI426" s="17" t="str">
        <f t="shared" si="231"/>
        <v xml:space="preserve"> </v>
      </c>
      <c r="AJ426">
        <v>50</v>
      </c>
      <c r="AK426">
        <v>62</v>
      </c>
      <c r="AL426" s="32">
        <f t="shared" si="232"/>
        <v>0.34674922600619196</v>
      </c>
      <c r="AM426">
        <v>54</v>
      </c>
      <c r="AN426">
        <v>45</v>
      </c>
      <c r="AO426" s="33">
        <f t="shared" si="233"/>
        <v>0.30650154798761609</v>
      </c>
      <c r="AP426">
        <v>55</v>
      </c>
      <c r="AQ426">
        <v>57</v>
      </c>
      <c r="AR426" s="33">
        <f t="shared" si="234"/>
        <v>0.34674922600619196</v>
      </c>
      <c r="AS426" s="33">
        <f t="shared" si="235"/>
        <v>0.53080568720379151</v>
      </c>
      <c r="AT426">
        <v>5</v>
      </c>
      <c r="AU426">
        <v>141</v>
      </c>
      <c r="AV426">
        <v>139</v>
      </c>
      <c r="AW426">
        <v>99</v>
      </c>
      <c r="AX426" s="2">
        <v>28</v>
      </c>
      <c r="AY426" s="3">
        <v>7</v>
      </c>
      <c r="AZ426" s="2">
        <v>32.9</v>
      </c>
      <c r="BA426" s="2">
        <v>24.6</v>
      </c>
      <c r="BB426" s="21">
        <v>-0.88100000000000001</v>
      </c>
      <c r="BC426">
        <v>8</v>
      </c>
      <c r="BD426" s="21">
        <v>-1.325</v>
      </c>
      <c r="BE426" s="2">
        <v>25.9</v>
      </c>
      <c r="BF426" s="2">
        <v>29.2</v>
      </c>
      <c r="BG426" s="2">
        <v>24.7</v>
      </c>
      <c r="BH426" s="21">
        <v>1.1759999999999999</v>
      </c>
      <c r="BI426" s="21">
        <v>1.81</v>
      </c>
      <c r="BJ426" t="s">
        <v>2959</v>
      </c>
      <c r="BK426" s="2">
        <v>29.2</v>
      </c>
      <c r="BL426" t="s">
        <v>2534</v>
      </c>
      <c r="BM426" s="2">
        <v>28.8</v>
      </c>
      <c r="BN426" t="s">
        <v>1704</v>
      </c>
      <c r="BO426" s="2">
        <v>25.7</v>
      </c>
      <c r="BP426" t="s">
        <v>3333</v>
      </c>
      <c r="BQ426" s="2">
        <v>35.799999999999997</v>
      </c>
      <c r="BR426" t="s">
        <v>3093</v>
      </c>
      <c r="BS426" s="2">
        <v>31.7</v>
      </c>
      <c r="BT426" s="32">
        <f t="shared" si="236"/>
        <v>6.3829787234042548E-2</v>
      </c>
      <c r="BU426" s="34">
        <f t="shared" si="237"/>
        <v>0.93103448275862066</v>
      </c>
      <c r="BV426" s="35">
        <f t="shared" si="238"/>
        <v>937.41746148202492</v>
      </c>
      <c r="BW426" s="32">
        <f t="shared" si="239"/>
        <v>-5.135730007336789E-3</v>
      </c>
      <c r="BX426" s="36">
        <f t="shared" si="240"/>
        <v>2.1600000000054003</v>
      </c>
      <c r="BY426" s="37">
        <f t="shared" si="241"/>
        <v>2.1600000000054003</v>
      </c>
      <c r="BZ426" s="37">
        <f t="shared" si="242"/>
        <v>33.840000000084601</v>
      </c>
      <c r="CA426" s="37">
        <f t="shared" si="243"/>
        <v>31.320000000078299</v>
      </c>
      <c r="CB426" s="37">
        <f t="shared" si="244"/>
        <v>62.46000000015615</v>
      </c>
      <c r="CC426" s="37">
        <f t="shared" si="245"/>
        <v>56.880000000142203</v>
      </c>
      <c r="CD426" s="38">
        <f t="shared" si="246"/>
        <v>5.5800000000139462</v>
      </c>
      <c r="CE426" s="3">
        <v>12</v>
      </c>
      <c r="CF426" s="3">
        <v>12</v>
      </c>
      <c r="CG426" s="3">
        <v>176</v>
      </c>
      <c r="CH426" s="3">
        <v>162</v>
      </c>
      <c r="CI426" s="3">
        <v>65</v>
      </c>
      <c r="CJ426" s="3">
        <v>73</v>
      </c>
      <c r="CK426" s="3">
        <v>69</v>
      </c>
      <c r="CL426" s="3">
        <v>94</v>
      </c>
      <c r="CM426" s="20">
        <f t="shared" si="247"/>
        <v>1.6156635071229513</v>
      </c>
      <c r="CN426" s="37">
        <f t="shared" si="248"/>
        <v>2.4849007765314925</v>
      </c>
      <c r="CO426" s="37">
        <f t="shared" si="249"/>
        <v>2.8300258843830886</v>
      </c>
      <c r="CP426" s="37">
        <f t="shared" si="250"/>
        <v>30.509059534081103</v>
      </c>
      <c r="CQ426" s="37">
        <f t="shared" si="251"/>
        <v>29.956859361518546</v>
      </c>
      <c r="CR426" s="37">
        <f t="shared" si="252"/>
        <v>57.911993097497835</v>
      </c>
      <c r="CS426" s="37">
        <f t="shared" si="253"/>
        <v>53.149266609145812</v>
      </c>
      <c r="CT426" s="22">
        <f t="shared" si="254"/>
        <v>0.81727351166192364</v>
      </c>
      <c r="CU426" s="35">
        <v>36</v>
      </c>
      <c r="CV426" s="35">
        <v>41</v>
      </c>
      <c r="CW426" s="35">
        <v>406</v>
      </c>
      <c r="CX426" s="35">
        <v>393</v>
      </c>
      <c r="CY426" s="35">
        <v>180</v>
      </c>
      <c r="CZ426" s="35">
        <v>165</v>
      </c>
      <c r="DA426" s="35">
        <v>171</v>
      </c>
      <c r="DB426" s="35">
        <v>217</v>
      </c>
      <c r="DC426">
        <v>7</v>
      </c>
      <c r="DD426">
        <v>6</v>
      </c>
      <c r="DE426" s="35">
        <f t="shared" si="255"/>
        <v>-1</v>
      </c>
      <c r="DF426" s="36">
        <f t="shared" si="256"/>
        <v>1.2600000000031502</v>
      </c>
      <c r="DG426" s="37">
        <f t="shared" si="257"/>
        <v>1.0800000000027001</v>
      </c>
      <c r="DH426" s="37">
        <f t="shared" si="258"/>
        <v>-0.18000000000045002</v>
      </c>
      <c r="DI426" s="2">
        <v>210.4</v>
      </c>
      <c r="DJ426">
        <v>4</v>
      </c>
      <c r="DK426">
        <v>7</v>
      </c>
      <c r="DL426">
        <v>-12.5</v>
      </c>
      <c r="DM426">
        <v>203</v>
      </c>
      <c r="DN426">
        <v>201</v>
      </c>
      <c r="DO426">
        <v>1.7000000000000002</v>
      </c>
      <c r="DP426">
        <v>155</v>
      </c>
      <c r="DQ426">
        <v>149</v>
      </c>
      <c r="DR426">
        <v>3.4</v>
      </c>
      <c r="DS426">
        <v>115</v>
      </c>
      <c r="DT426">
        <v>112</v>
      </c>
      <c r="DU426">
        <v>3.1</v>
      </c>
      <c r="DV426" s="39">
        <v>0.2</v>
      </c>
      <c r="DW426" s="39">
        <v>0.2</v>
      </c>
      <c r="DX426" s="39">
        <v>-0.2</v>
      </c>
      <c r="DY426" s="39">
        <v>-0.60000000000000009</v>
      </c>
      <c r="DZ426" s="39">
        <v>1.1000000000000001</v>
      </c>
      <c r="EA426" s="39">
        <v>0.60000000000000009</v>
      </c>
    </row>
    <row r="427" spans="1:131" x14ac:dyDescent="0.2">
      <c r="A427" s="12" t="s">
        <v>1631</v>
      </c>
      <c r="B427" s="12" t="s">
        <v>2041</v>
      </c>
      <c r="C427" t="s">
        <v>2040</v>
      </c>
      <c r="D427" t="s">
        <v>169</v>
      </c>
      <c r="E427" s="12" t="s">
        <v>156</v>
      </c>
      <c r="F427">
        <v>3</v>
      </c>
      <c r="G427">
        <v>1</v>
      </c>
      <c r="H427">
        <v>0</v>
      </c>
      <c r="I427" s="31">
        <f t="shared" si="222"/>
        <v>1</v>
      </c>
      <c r="J427">
        <v>0</v>
      </c>
      <c r="K427">
        <v>0</v>
      </c>
      <c r="L427" s="16">
        <f t="shared" si="223"/>
        <v>2.2542266750128315</v>
      </c>
      <c r="M427" s="15">
        <v>1</v>
      </c>
      <c r="N427" s="15">
        <v>0</v>
      </c>
      <c r="O427" s="15">
        <v>0</v>
      </c>
      <c r="P427">
        <v>3</v>
      </c>
      <c r="Q427">
        <v>1</v>
      </c>
      <c r="R427">
        <v>2</v>
      </c>
      <c r="S427" s="13">
        <f t="shared" si="224"/>
        <v>0.33333333333333331</v>
      </c>
      <c r="T427" s="13">
        <f t="shared" si="225"/>
        <v>0.16666666666666666</v>
      </c>
      <c r="U427" s="2">
        <v>26.616666666699999</v>
      </c>
      <c r="V427" s="2">
        <v>8.8666666667000005</v>
      </c>
      <c r="W427">
        <v>8.8699999999999992</v>
      </c>
      <c r="X427">
        <v>39.79</v>
      </c>
      <c r="Y427" s="32">
        <f t="shared" si="226"/>
        <v>0.18228524455404849</v>
      </c>
      <c r="Z427" s="15">
        <f t="shared" si="227"/>
        <v>0</v>
      </c>
      <c r="AA427">
        <v>1</v>
      </c>
      <c r="AB427">
        <v>2</v>
      </c>
      <c r="AC427">
        <v>6</v>
      </c>
      <c r="AD427" s="13">
        <f t="shared" si="228"/>
        <v>0.5</v>
      </c>
      <c r="AE427" s="13">
        <f t="shared" si="229"/>
        <v>0</v>
      </c>
      <c r="AF427" s="13">
        <f t="shared" si="230"/>
        <v>0.5</v>
      </c>
      <c r="AG427">
        <v>0</v>
      </c>
      <c r="AH427">
        <v>0</v>
      </c>
      <c r="AI427" s="17" t="str">
        <f t="shared" si="231"/>
        <v xml:space="preserve"> </v>
      </c>
      <c r="AJ427">
        <v>3</v>
      </c>
      <c r="AK427">
        <v>4</v>
      </c>
      <c r="AL427" s="32">
        <f t="shared" si="232"/>
        <v>0.31818181818181818</v>
      </c>
      <c r="AM427">
        <v>7</v>
      </c>
      <c r="AN427">
        <v>6</v>
      </c>
      <c r="AO427" s="33">
        <f t="shared" si="233"/>
        <v>0.59090909090909094</v>
      </c>
      <c r="AP427">
        <v>2</v>
      </c>
      <c r="AQ427">
        <v>0</v>
      </c>
      <c r="AR427" s="33">
        <f t="shared" si="234"/>
        <v>9.0909090909090912E-2</v>
      </c>
      <c r="AS427" s="33">
        <f t="shared" si="235"/>
        <v>0.35</v>
      </c>
      <c r="AU427">
        <v>8</v>
      </c>
      <c r="AV427">
        <v>14</v>
      </c>
      <c r="AW427">
        <v>3</v>
      </c>
      <c r="AX427" s="2">
        <v>24.2</v>
      </c>
      <c r="AZ427" s="2">
        <v>29.8</v>
      </c>
      <c r="BA427" s="2">
        <v>20.6</v>
      </c>
      <c r="BB427" s="21">
        <v>-2.7549999999999999</v>
      </c>
      <c r="BD427" s="21">
        <v>-4.6159999999999997</v>
      </c>
      <c r="BE427" s="2">
        <v>20.5</v>
      </c>
      <c r="BF427" s="2">
        <v>28.5</v>
      </c>
      <c r="BG427" s="2">
        <v>12.6</v>
      </c>
      <c r="BH427" s="21">
        <v>-8.1120000000000001</v>
      </c>
      <c r="BI427" s="21">
        <v>-3.5169999999999999</v>
      </c>
      <c r="BK427" s="2">
        <v>0</v>
      </c>
      <c r="BM427" s="2">
        <v>0</v>
      </c>
      <c r="BO427" s="2">
        <v>0</v>
      </c>
      <c r="BQ427" s="2">
        <v>0</v>
      </c>
      <c r="BS427" s="2">
        <v>0</v>
      </c>
      <c r="BT427" s="32">
        <f t="shared" si="236"/>
        <v>0.18181818181818182</v>
      </c>
      <c r="BU427" s="34">
        <f t="shared" si="237"/>
        <v>1</v>
      </c>
      <c r="BV427" s="35">
        <f t="shared" si="238"/>
        <v>1018.1818181818181</v>
      </c>
      <c r="BW427" s="32">
        <f t="shared" si="239"/>
        <v>0.18181818181818182</v>
      </c>
      <c r="BX427" s="36">
        <f t="shared" si="240"/>
        <v>4.5112781954717622</v>
      </c>
      <c r="BY427" s="37">
        <f t="shared" si="241"/>
        <v>0</v>
      </c>
      <c r="BZ427" s="37">
        <f t="shared" si="242"/>
        <v>24.81203007509469</v>
      </c>
      <c r="CA427" s="37">
        <f t="shared" si="243"/>
        <v>36.090225563774098</v>
      </c>
      <c r="CB427" s="37">
        <f t="shared" si="244"/>
        <v>47.368421052453499</v>
      </c>
      <c r="CC427" s="37">
        <f t="shared" si="245"/>
        <v>60.902255638868787</v>
      </c>
      <c r="CD427" s="38">
        <f t="shared" si="246"/>
        <v>-13.533834586415288</v>
      </c>
      <c r="CE427" s="3">
        <v>2</v>
      </c>
      <c r="CF427" s="3">
        <v>0</v>
      </c>
      <c r="CG427" s="3">
        <v>9</v>
      </c>
      <c r="CH427" s="3">
        <v>16</v>
      </c>
      <c r="CI427" s="3">
        <v>4</v>
      </c>
      <c r="CJ427" s="3">
        <v>3</v>
      </c>
      <c r="CK427" s="3">
        <v>8</v>
      </c>
      <c r="CL427" s="3">
        <v>6</v>
      </c>
      <c r="CM427" s="20">
        <f t="shared" si="247"/>
        <v>-11.122834586415287</v>
      </c>
      <c r="CN427" s="37">
        <f t="shared" si="248"/>
        <v>2.0105554159336516</v>
      </c>
      <c r="CO427" s="37">
        <f t="shared" si="249"/>
        <v>1.0052777079668258</v>
      </c>
      <c r="CP427" s="37">
        <f t="shared" si="250"/>
        <v>33.174164362905252</v>
      </c>
      <c r="CQ427" s="37">
        <f t="shared" si="251"/>
        <v>26.13722040713747</v>
      </c>
      <c r="CR427" s="37">
        <f t="shared" si="252"/>
        <v>65.343051017843678</v>
      </c>
      <c r="CS427" s="37">
        <f t="shared" si="253"/>
        <v>54.284996230208591</v>
      </c>
      <c r="CT427" s="22">
        <f t="shared" si="254"/>
        <v>-24.591889374050375</v>
      </c>
      <c r="CU427" s="35">
        <v>4</v>
      </c>
      <c r="CV427" s="35">
        <v>2</v>
      </c>
      <c r="CW427" s="35">
        <v>62</v>
      </c>
      <c r="CX427" s="35">
        <v>50</v>
      </c>
      <c r="CY427" s="35">
        <v>23</v>
      </c>
      <c r="CZ427" s="35">
        <v>27</v>
      </c>
      <c r="DA427" s="35">
        <v>29</v>
      </c>
      <c r="DB427" s="35">
        <v>41</v>
      </c>
      <c r="DC427">
        <v>0</v>
      </c>
      <c r="DD427">
        <v>0</v>
      </c>
      <c r="DE427" s="35">
        <f t="shared" si="255"/>
        <v>0</v>
      </c>
      <c r="DF427" s="36">
        <f t="shared" si="256"/>
        <v>0</v>
      </c>
      <c r="DG427" s="37">
        <f t="shared" si="257"/>
        <v>0</v>
      </c>
      <c r="DH427" s="37">
        <f t="shared" si="258"/>
        <v>0</v>
      </c>
      <c r="DI427" s="2">
        <v>18.7</v>
      </c>
      <c r="DJ427">
        <v>2</v>
      </c>
      <c r="DK427">
        <v>0</v>
      </c>
      <c r="DL427">
        <v>50</v>
      </c>
      <c r="DM427">
        <v>18</v>
      </c>
      <c r="DN427">
        <v>17</v>
      </c>
      <c r="DO427">
        <v>1.4</v>
      </c>
      <c r="DP427">
        <v>12</v>
      </c>
      <c r="DQ427">
        <v>10</v>
      </c>
      <c r="DR427">
        <v>6.5</v>
      </c>
      <c r="DS427">
        <v>9</v>
      </c>
      <c r="DT427">
        <v>8</v>
      </c>
      <c r="DU427">
        <v>2.2000000000000002</v>
      </c>
      <c r="DV427" s="39">
        <v>-0.60000000000000009</v>
      </c>
      <c r="DW427" s="39">
        <v>-0.60000000000000009</v>
      </c>
      <c r="DX427" s="39">
        <v>0.1</v>
      </c>
      <c r="DY427" s="39">
        <v>-0.1</v>
      </c>
      <c r="DZ427" s="39">
        <v>0.1</v>
      </c>
      <c r="EA427" s="39">
        <v>-0.5</v>
      </c>
    </row>
    <row r="428" spans="1:131" x14ac:dyDescent="0.2">
      <c r="A428" s="12" t="s">
        <v>2044</v>
      </c>
      <c r="B428" s="12" t="s">
        <v>2045</v>
      </c>
      <c r="C428" t="s">
        <v>2043</v>
      </c>
      <c r="D428" t="s">
        <v>460</v>
      </c>
      <c r="E428" s="12" t="s">
        <v>140</v>
      </c>
      <c r="F428">
        <v>72</v>
      </c>
      <c r="G428">
        <v>10</v>
      </c>
      <c r="H428">
        <v>9</v>
      </c>
      <c r="I428" s="31">
        <f t="shared" si="222"/>
        <v>19</v>
      </c>
      <c r="J428">
        <v>6</v>
      </c>
      <c r="K428">
        <v>3</v>
      </c>
      <c r="L428" s="16">
        <f t="shared" si="223"/>
        <v>1.4299751217777923</v>
      </c>
      <c r="M428" s="15">
        <v>10</v>
      </c>
      <c r="N428" s="15">
        <v>6</v>
      </c>
      <c r="O428" s="15">
        <v>3</v>
      </c>
      <c r="P428">
        <v>101</v>
      </c>
      <c r="Q428">
        <v>42</v>
      </c>
      <c r="R428">
        <v>29</v>
      </c>
      <c r="S428" s="13">
        <f t="shared" si="224"/>
        <v>9.9009900990099015E-2</v>
      </c>
      <c r="T428" s="13">
        <f t="shared" si="225"/>
        <v>5.8139534883720929E-2</v>
      </c>
      <c r="U428" s="2">
        <v>797.21666666670001</v>
      </c>
      <c r="V428" s="2">
        <v>11.0666666667</v>
      </c>
      <c r="W428">
        <v>11.03</v>
      </c>
      <c r="X428">
        <v>37.340000000000003</v>
      </c>
      <c r="Y428" s="32">
        <f t="shared" si="226"/>
        <v>0.22803390531321063</v>
      </c>
      <c r="Z428" s="15">
        <f t="shared" si="227"/>
        <v>85.2</v>
      </c>
      <c r="AA428">
        <v>6</v>
      </c>
      <c r="AB428">
        <v>164</v>
      </c>
      <c r="AC428">
        <v>80</v>
      </c>
      <c r="AD428" s="13">
        <f t="shared" si="228"/>
        <v>0.33333333333333331</v>
      </c>
      <c r="AE428" s="13">
        <f t="shared" si="229"/>
        <v>0.3</v>
      </c>
      <c r="AF428" s="13">
        <f t="shared" si="230"/>
        <v>0.6333333333333333</v>
      </c>
      <c r="AG428">
        <v>1</v>
      </c>
      <c r="AH428">
        <v>4</v>
      </c>
      <c r="AI428" s="17">
        <f t="shared" si="231"/>
        <v>0.2</v>
      </c>
      <c r="AJ428">
        <v>123</v>
      </c>
      <c r="AK428">
        <v>121</v>
      </c>
      <c r="AL428" s="32">
        <f t="shared" si="232"/>
        <v>0.32020997375328086</v>
      </c>
      <c r="AM428">
        <v>134</v>
      </c>
      <c r="AN428">
        <v>105</v>
      </c>
      <c r="AO428" s="33">
        <f t="shared" si="233"/>
        <v>0.31364829396325461</v>
      </c>
      <c r="AP428">
        <v>151</v>
      </c>
      <c r="AQ428">
        <v>128</v>
      </c>
      <c r="AR428" s="33">
        <f t="shared" si="234"/>
        <v>0.36614173228346458</v>
      </c>
      <c r="AS428" s="33">
        <f t="shared" si="235"/>
        <v>0.50517598343685299</v>
      </c>
      <c r="AT428">
        <v>9</v>
      </c>
      <c r="AU428">
        <v>299</v>
      </c>
      <c r="AV428">
        <v>297</v>
      </c>
      <c r="AW428">
        <v>229</v>
      </c>
      <c r="AX428" s="2">
        <v>28.4</v>
      </c>
      <c r="AY428" s="3">
        <v>11</v>
      </c>
      <c r="AZ428" s="2">
        <v>32.9</v>
      </c>
      <c r="BA428" s="2">
        <v>25.5</v>
      </c>
      <c r="BB428" s="21">
        <v>0.16600000000000001</v>
      </c>
      <c r="BC428">
        <v>9</v>
      </c>
      <c r="BD428" s="21">
        <v>0.28600000000000003</v>
      </c>
      <c r="BE428" s="2">
        <v>29.9</v>
      </c>
      <c r="BF428" s="2">
        <v>33.799999999999997</v>
      </c>
      <c r="BG428" s="2">
        <v>25.9</v>
      </c>
      <c r="BH428" s="21">
        <v>-0.38900000000000001</v>
      </c>
      <c r="BI428" s="21">
        <v>0.64500000000000002</v>
      </c>
      <c r="BJ428" t="s">
        <v>3560</v>
      </c>
      <c r="BK428" s="2">
        <v>45.7</v>
      </c>
      <c r="BL428" t="s">
        <v>485</v>
      </c>
      <c r="BM428" s="2">
        <v>30.2</v>
      </c>
      <c r="BN428" t="s">
        <v>2534</v>
      </c>
      <c r="BO428" s="2">
        <v>26</v>
      </c>
      <c r="BP428" t="s">
        <v>3710</v>
      </c>
      <c r="BQ428" s="2">
        <v>37.4</v>
      </c>
      <c r="BR428" t="s">
        <v>1196</v>
      </c>
      <c r="BS428" s="2">
        <v>35.5</v>
      </c>
      <c r="BT428" s="32">
        <f t="shared" si="236"/>
        <v>7.0422535211267609E-2</v>
      </c>
      <c r="BU428" s="34">
        <f t="shared" si="237"/>
        <v>0.93800539083557954</v>
      </c>
      <c r="BV428" s="35">
        <f t="shared" si="238"/>
        <v>945.04764435670631</v>
      </c>
      <c r="BW428" s="32">
        <f t="shared" si="239"/>
        <v>8.4279260468471534E-3</v>
      </c>
      <c r="BX428" s="36">
        <f t="shared" si="240"/>
        <v>2.259036144571509</v>
      </c>
      <c r="BY428" s="37">
        <f t="shared" si="241"/>
        <v>1.731927710838157</v>
      </c>
      <c r="BZ428" s="37">
        <f t="shared" si="242"/>
        <v>32.078313252915422</v>
      </c>
      <c r="CA428" s="37">
        <f t="shared" si="243"/>
        <v>27.936746987867657</v>
      </c>
      <c r="CB428" s="37">
        <f t="shared" si="244"/>
        <v>59.111445782954483</v>
      </c>
      <c r="CC428" s="37">
        <f t="shared" si="245"/>
        <v>51.054216867316107</v>
      </c>
      <c r="CD428" s="38">
        <f t="shared" si="246"/>
        <v>8.0572289156383761</v>
      </c>
      <c r="CE428" s="3">
        <v>30</v>
      </c>
      <c r="CF428" s="3">
        <v>23</v>
      </c>
      <c r="CG428" s="3">
        <v>396</v>
      </c>
      <c r="CH428" s="3">
        <v>348</v>
      </c>
      <c r="CI428" s="3">
        <v>162</v>
      </c>
      <c r="CJ428" s="3">
        <v>154</v>
      </c>
      <c r="CK428" s="3">
        <v>153</v>
      </c>
      <c r="CL428" s="3">
        <v>197</v>
      </c>
      <c r="CM428" s="20">
        <f t="shared" si="247"/>
        <v>7.4840053131539044</v>
      </c>
      <c r="CN428" s="37">
        <f t="shared" si="248"/>
        <v>2.2317443313693976</v>
      </c>
      <c r="CO428" s="37">
        <f t="shared" si="249"/>
        <v>2.5441885377611135</v>
      </c>
      <c r="CP428" s="37">
        <f t="shared" si="250"/>
        <v>28.722549544724149</v>
      </c>
      <c r="CQ428" s="37">
        <f t="shared" si="251"/>
        <v>30.641849669701834</v>
      </c>
      <c r="CR428" s="37">
        <f t="shared" si="252"/>
        <v>55.034815211569352</v>
      </c>
      <c r="CS428" s="37">
        <f t="shared" si="253"/>
        <v>55.838243170862341</v>
      </c>
      <c r="CT428" s="22">
        <f t="shared" si="254"/>
        <v>8.8606568749313652</v>
      </c>
      <c r="CU428" s="35">
        <v>100</v>
      </c>
      <c r="CV428" s="35">
        <v>114</v>
      </c>
      <c r="CW428" s="35">
        <v>1187</v>
      </c>
      <c r="CX428" s="35">
        <v>1259</v>
      </c>
      <c r="CY428" s="35">
        <v>511</v>
      </c>
      <c r="CZ428" s="35">
        <v>515</v>
      </c>
      <c r="DA428" s="35">
        <v>614</v>
      </c>
      <c r="DB428" s="35">
        <v>668</v>
      </c>
      <c r="DC428">
        <v>8</v>
      </c>
      <c r="DD428">
        <v>14</v>
      </c>
      <c r="DE428" s="35">
        <f t="shared" si="255"/>
        <v>6</v>
      </c>
      <c r="DF428" s="36">
        <f t="shared" si="256"/>
        <v>0.60240963855240237</v>
      </c>
      <c r="DG428" s="37">
        <f t="shared" si="257"/>
        <v>1.0542168674667041</v>
      </c>
      <c r="DH428" s="37">
        <f t="shared" si="258"/>
        <v>0.45180722891430181</v>
      </c>
      <c r="DI428" s="2">
        <v>503.5</v>
      </c>
      <c r="DJ428">
        <v>18</v>
      </c>
      <c r="DK428">
        <v>16</v>
      </c>
      <c r="DL428">
        <v>1.7000000000000002</v>
      </c>
      <c r="DM428">
        <v>502</v>
      </c>
      <c r="DN428">
        <v>439</v>
      </c>
      <c r="DO428">
        <v>4.5</v>
      </c>
      <c r="DP428">
        <v>377</v>
      </c>
      <c r="DQ428">
        <v>342</v>
      </c>
      <c r="DR428">
        <v>3.6</v>
      </c>
      <c r="DS428">
        <v>278</v>
      </c>
      <c r="DT428">
        <v>245</v>
      </c>
      <c r="DU428">
        <v>4.8</v>
      </c>
      <c r="DV428" s="39">
        <v>2</v>
      </c>
      <c r="DW428" s="39">
        <v>1.9</v>
      </c>
      <c r="DX428" s="39">
        <v>-0.2</v>
      </c>
      <c r="DY428" s="39">
        <v>0.1</v>
      </c>
      <c r="DZ428" s="39">
        <v>3</v>
      </c>
      <c r="EA428" s="39">
        <v>4.9000000000000004</v>
      </c>
    </row>
    <row r="429" spans="1:131" x14ac:dyDescent="0.2">
      <c r="A429" s="12" t="s">
        <v>2048</v>
      </c>
      <c r="B429" s="12" t="s">
        <v>2049</v>
      </c>
      <c r="C429" t="s">
        <v>2047</v>
      </c>
      <c r="D429" t="s">
        <v>155</v>
      </c>
      <c r="E429" s="12" t="s">
        <v>170</v>
      </c>
      <c r="F429">
        <v>7</v>
      </c>
      <c r="G429">
        <v>1</v>
      </c>
      <c r="H429">
        <v>0</v>
      </c>
      <c r="I429" s="31">
        <f t="shared" si="222"/>
        <v>1</v>
      </c>
      <c r="J429">
        <v>0</v>
      </c>
      <c r="K429">
        <v>0</v>
      </c>
      <c r="L429" s="16">
        <f t="shared" si="223"/>
        <v>1.1197511664081616</v>
      </c>
      <c r="M429" s="15">
        <v>1</v>
      </c>
      <c r="N429" s="15">
        <v>0</v>
      </c>
      <c r="O429" s="15">
        <v>0</v>
      </c>
      <c r="P429">
        <v>3</v>
      </c>
      <c r="Q429">
        <v>1</v>
      </c>
      <c r="R429">
        <v>0</v>
      </c>
      <c r="S429" s="13">
        <f t="shared" si="224"/>
        <v>0.33333333333333331</v>
      </c>
      <c r="T429" s="13">
        <f t="shared" si="225"/>
        <v>0.25</v>
      </c>
      <c r="U429" s="2">
        <v>53.583333333299997</v>
      </c>
      <c r="V429" s="2">
        <v>7.65</v>
      </c>
      <c r="W429">
        <v>7.62</v>
      </c>
      <c r="X429">
        <v>40.770000000000003</v>
      </c>
      <c r="Y429" s="32">
        <f t="shared" si="226"/>
        <v>0.15747055176689398</v>
      </c>
      <c r="Z429" s="15">
        <f t="shared" si="227"/>
        <v>0</v>
      </c>
      <c r="AA429">
        <v>4</v>
      </c>
      <c r="AB429">
        <v>9</v>
      </c>
      <c r="AC429">
        <v>3</v>
      </c>
      <c r="AD429" s="13">
        <f t="shared" si="228"/>
        <v>0.33333333333333331</v>
      </c>
      <c r="AE429" s="13">
        <f t="shared" si="229"/>
        <v>0</v>
      </c>
      <c r="AF429" s="13">
        <f t="shared" si="230"/>
        <v>0.33333333333333331</v>
      </c>
      <c r="AG429">
        <v>23</v>
      </c>
      <c r="AH429">
        <v>26</v>
      </c>
      <c r="AI429" s="17">
        <f t="shared" si="231"/>
        <v>0.46938775510204084</v>
      </c>
      <c r="AJ429">
        <v>10</v>
      </c>
      <c r="AK429">
        <v>12</v>
      </c>
      <c r="AL429" s="32">
        <f t="shared" si="232"/>
        <v>0.44897959183673469</v>
      </c>
      <c r="AM429">
        <v>4</v>
      </c>
      <c r="AN429">
        <v>9</v>
      </c>
      <c r="AO429" s="33">
        <f t="shared" si="233"/>
        <v>0.26530612244897961</v>
      </c>
      <c r="AP429">
        <v>9</v>
      </c>
      <c r="AQ429">
        <v>5</v>
      </c>
      <c r="AR429" s="33">
        <f t="shared" si="234"/>
        <v>0.2857142857142857</v>
      </c>
      <c r="AS429" s="33">
        <f t="shared" si="235"/>
        <v>0.62857142857142856</v>
      </c>
      <c r="AU429">
        <v>25</v>
      </c>
      <c r="AV429">
        <v>16</v>
      </c>
      <c r="AW429">
        <v>17</v>
      </c>
      <c r="AX429" s="2">
        <v>26.3</v>
      </c>
      <c r="AZ429" s="2">
        <v>32.200000000000003</v>
      </c>
      <c r="BA429" s="2">
        <v>22.3</v>
      </c>
      <c r="BB429" s="21">
        <v>-0.17599999999999999</v>
      </c>
      <c r="BD429" s="21">
        <v>3.9859999999999998</v>
      </c>
      <c r="BE429" s="2">
        <v>23.4</v>
      </c>
      <c r="BF429" s="2">
        <v>33.1</v>
      </c>
      <c r="BG429" s="2">
        <v>13.7</v>
      </c>
      <c r="BH429" s="21">
        <v>-8.7200000000000006</v>
      </c>
      <c r="BI429" s="21">
        <v>-13.266999999999999</v>
      </c>
      <c r="BJ429" t="s">
        <v>1695</v>
      </c>
      <c r="BK429" s="2">
        <v>71.5</v>
      </c>
      <c r="BL429" t="s">
        <v>2400</v>
      </c>
      <c r="BM429" s="2">
        <v>39.200000000000003</v>
      </c>
      <c r="BN429" t="s">
        <v>3637</v>
      </c>
      <c r="BO429" s="2">
        <v>38.200000000000003</v>
      </c>
      <c r="BP429" t="s">
        <v>3023</v>
      </c>
      <c r="BQ429" s="2">
        <v>48.1</v>
      </c>
      <c r="BR429" t="s">
        <v>725</v>
      </c>
      <c r="BS429" s="2">
        <v>46.1</v>
      </c>
      <c r="BT429" s="32">
        <f t="shared" si="236"/>
        <v>0.10714285714285714</v>
      </c>
      <c r="BU429" s="34">
        <f t="shared" si="237"/>
        <v>0.83333333333333337</v>
      </c>
      <c r="BV429" s="35">
        <f t="shared" si="238"/>
        <v>844.04761904761904</v>
      </c>
      <c r="BW429" s="32">
        <f t="shared" si="239"/>
        <v>-5.9523809523809493E-2</v>
      </c>
      <c r="BX429" s="36">
        <f t="shared" si="240"/>
        <v>3.3613445378151257</v>
      </c>
      <c r="BY429" s="37">
        <f t="shared" si="241"/>
        <v>4.4817927170868348</v>
      </c>
      <c r="BZ429" s="37">
        <f t="shared" si="242"/>
        <v>31.372549019607838</v>
      </c>
      <c r="CA429" s="37">
        <f t="shared" si="243"/>
        <v>26.890756302521005</v>
      </c>
      <c r="CB429" s="37">
        <f t="shared" si="244"/>
        <v>47.058823529411761</v>
      </c>
      <c r="CC429" s="37">
        <f t="shared" si="245"/>
        <v>61.624649859943972</v>
      </c>
      <c r="CD429" s="38">
        <f t="shared" si="246"/>
        <v>-14.565826330532211</v>
      </c>
      <c r="CE429" s="3">
        <v>3</v>
      </c>
      <c r="CF429" s="3">
        <v>4</v>
      </c>
      <c r="CG429" s="3">
        <v>25</v>
      </c>
      <c r="CH429" s="3">
        <v>20</v>
      </c>
      <c r="CI429" s="3">
        <v>7</v>
      </c>
      <c r="CJ429" s="3">
        <v>9</v>
      </c>
      <c r="CK429" s="3">
        <v>22</v>
      </c>
      <c r="CL429" s="3">
        <v>7</v>
      </c>
      <c r="CM429" s="20">
        <f t="shared" si="247"/>
        <v>-0.48854061624649603</v>
      </c>
      <c r="CN429" s="37">
        <f t="shared" si="248"/>
        <v>2.1023862083464731</v>
      </c>
      <c r="CO429" s="37">
        <f t="shared" si="249"/>
        <v>2.5228634500157674</v>
      </c>
      <c r="CP429" s="37">
        <f t="shared" si="250"/>
        <v>23.336486912645849</v>
      </c>
      <c r="CQ429" s="37">
        <f t="shared" si="251"/>
        <v>24.597918637653731</v>
      </c>
      <c r="CR429" s="37">
        <f t="shared" si="252"/>
        <v>53.61084831283506</v>
      </c>
      <c r="CS429" s="37">
        <f t="shared" si="253"/>
        <v>52.559655208661823</v>
      </c>
      <c r="CT429" s="22">
        <f t="shared" si="254"/>
        <v>-15.617019434705448</v>
      </c>
      <c r="CU429" s="35">
        <v>10</v>
      </c>
      <c r="CV429" s="35">
        <v>12</v>
      </c>
      <c r="CW429" s="35">
        <v>101</v>
      </c>
      <c r="CX429" s="35">
        <v>105</v>
      </c>
      <c r="CY429" s="35">
        <v>58</v>
      </c>
      <c r="CZ429" s="35">
        <v>59</v>
      </c>
      <c r="DA429" s="35">
        <v>74</v>
      </c>
      <c r="DB429" s="35">
        <v>86</v>
      </c>
      <c r="DC429">
        <v>0</v>
      </c>
      <c r="DD429">
        <v>0</v>
      </c>
      <c r="DE429" s="35">
        <f t="shared" si="255"/>
        <v>0</v>
      </c>
      <c r="DF429" s="36">
        <f t="shared" si="256"/>
        <v>0</v>
      </c>
      <c r="DG429" s="37">
        <f t="shared" si="257"/>
        <v>0</v>
      </c>
      <c r="DH429" s="37">
        <f t="shared" si="258"/>
        <v>0</v>
      </c>
      <c r="DI429" s="2">
        <v>26.2</v>
      </c>
      <c r="DJ429">
        <v>1</v>
      </c>
      <c r="DK429">
        <v>4</v>
      </c>
      <c r="DL429">
        <v>-13.3</v>
      </c>
      <c r="DM429">
        <v>26</v>
      </c>
      <c r="DN429">
        <v>29</v>
      </c>
      <c r="DO429">
        <v>-6.4</v>
      </c>
      <c r="DP429">
        <v>21</v>
      </c>
      <c r="DQ429">
        <v>17</v>
      </c>
      <c r="DR429">
        <v>2.2000000000000002</v>
      </c>
      <c r="DS429">
        <v>15</v>
      </c>
      <c r="DT429">
        <v>10</v>
      </c>
      <c r="DU429">
        <v>10</v>
      </c>
      <c r="DV429" s="39">
        <v>-1</v>
      </c>
      <c r="DW429" s="39">
        <v>-1</v>
      </c>
      <c r="DX429" s="39">
        <v>-0.2</v>
      </c>
      <c r="DY429" s="39">
        <v>0</v>
      </c>
      <c r="DZ429" s="39">
        <v>0.4</v>
      </c>
      <c r="EA429" s="39">
        <v>-0.8</v>
      </c>
    </row>
    <row r="430" spans="1:131" x14ac:dyDescent="0.2">
      <c r="A430" s="12" t="s">
        <v>2051</v>
      </c>
      <c r="B430" s="12" t="s">
        <v>2052</v>
      </c>
      <c r="C430" t="s">
        <v>2050</v>
      </c>
      <c r="D430" t="s">
        <v>147</v>
      </c>
      <c r="E430" s="12" t="s">
        <v>148</v>
      </c>
      <c r="F430">
        <v>33</v>
      </c>
      <c r="G430">
        <v>2</v>
      </c>
      <c r="H430">
        <v>0</v>
      </c>
      <c r="I430" s="31">
        <f t="shared" si="222"/>
        <v>2</v>
      </c>
      <c r="J430">
        <v>0</v>
      </c>
      <c r="K430">
        <v>0</v>
      </c>
      <c r="L430" s="16">
        <f t="shared" si="223"/>
        <v>0.363122856566435</v>
      </c>
      <c r="M430" s="15">
        <v>2</v>
      </c>
      <c r="N430" s="15">
        <v>0</v>
      </c>
      <c r="O430" s="15">
        <v>0</v>
      </c>
      <c r="P430">
        <v>33</v>
      </c>
      <c r="Q430">
        <v>13</v>
      </c>
      <c r="R430">
        <v>14</v>
      </c>
      <c r="S430" s="13">
        <f t="shared" si="224"/>
        <v>6.0606060606060608E-2</v>
      </c>
      <c r="T430" s="13">
        <f t="shared" si="225"/>
        <v>3.3333333333333333E-2</v>
      </c>
      <c r="U430" s="2">
        <v>330.46666666670001</v>
      </c>
      <c r="V430" s="2">
        <v>10</v>
      </c>
      <c r="W430">
        <v>10</v>
      </c>
      <c r="X430">
        <v>37.590000000000003</v>
      </c>
      <c r="Y430" s="32">
        <f t="shared" si="226"/>
        <v>0.21012817818869509</v>
      </c>
      <c r="Z430" s="15">
        <f t="shared" si="227"/>
        <v>0</v>
      </c>
      <c r="AA430">
        <v>16</v>
      </c>
      <c r="AB430">
        <v>45</v>
      </c>
      <c r="AC430">
        <v>44</v>
      </c>
      <c r="AD430" s="13">
        <f t="shared" si="228"/>
        <v>0.33333333333333331</v>
      </c>
      <c r="AE430" s="13">
        <f t="shared" si="229"/>
        <v>0</v>
      </c>
      <c r="AF430" s="13">
        <f t="shared" si="230"/>
        <v>0.33333333333333331</v>
      </c>
      <c r="AG430">
        <v>1</v>
      </c>
      <c r="AH430">
        <v>1</v>
      </c>
      <c r="AI430" s="17">
        <f t="shared" si="231"/>
        <v>0.5</v>
      </c>
      <c r="AJ430">
        <v>29</v>
      </c>
      <c r="AK430">
        <v>49</v>
      </c>
      <c r="AL430" s="32">
        <f t="shared" si="232"/>
        <v>0.24683544303797469</v>
      </c>
      <c r="AM430">
        <v>65</v>
      </c>
      <c r="AN430">
        <v>39</v>
      </c>
      <c r="AO430" s="33">
        <f t="shared" si="233"/>
        <v>0.32911392405063289</v>
      </c>
      <c r="AP430">
        <v>70</v>
      </c>
      <c r="AQ430">
        <v>64</v>
      </c>
      <c r="AR430" s="33">
        <f t="shared" si="234"/>
        <v>0.42405063291139239</v>
      </c>
      <c r="AS430" s="33">
        <f t="shared" si="235"/>
        <v>0.42857142857142855</v>
      </c>
      <c r="AT430">
        <v>8</v>
      </c>
      <c r="AU430">
        <v>119</v>
      </c>
      <c r="AV430">
        <v>112</v>
      </c>
      <c r="AW430">
        <v>98</v>
      </c>
      <c r="AX430" s="2">
        <v>28</v>
      </c>
      <c r="AY430" s="3">
        <v>11</v>
      </c>
      <c r="AZ430" s="2">
        <v>32.4</v>
      </c>
      <c r="BA430" s="2">
        <v>25</v>
      </c>
      <c r="BB430" s="21">
        <v>0.27500000000000002</v>
      </c>
      <c r="BC430">
        <v>10</v>
      </c>
      <c r="BD430" s="21">
        <v>-0.60199999999999998</v>
      </c>
      <c r="BE430" s="2">
        <v>28.4</v>
      </c>
      <c r="BF430" s="2">
        <v>32.1</v>
      </c>
      <c r="BG430" s="2">
        <v>24.8</v>
      </c>
      <c r="BH430" s="21">
        <v>-2.1749999999999998</v>
      </c>
      <c r="BI430" s="21">
        <v>-4.7290000000000001</v>
      </c>
      <c r="BJ430" t="s">
        <v>3393</v>
      </c>
      <c r="BK430" s="2">
        <v>32.299999999999997</v>
      </c>
      <c r="BL430" t="s">
        <v>1924</v>
      </c>
      <c r="BM430" s="2">
        <v>26.6</v>
      </c>
      <c r="BN430" t="s">
        <v>2322</v>
      </c>
      <c r="BO430" s="2">
        <v>21.7</v>
      </c>
      <c r="BP430" t="s">
        <v>2634</v>
      </c>
      <c r="BQ430" s="2">
        <v>34.1</v>
      </c>
      <c r="BR430" t="s">
        <v>2293</v>
      </c>
      <c r="BS430" s="2">
        <v>29.9</v>
      </c>
      <c r="BT430" s="32">
        <f t="shared" si="236"/>
        <v>4.4444444444444446E-2</v>
      </c>
      <c r="BU430" s="34">
        <f t="shared" si="237"/>
        <v>0.96268656716417911</v>
      </c>
      <c r="BV430" s="35">
        <f t="shared" si="238"/>
        <v>967.13101160862357</v>
      </c>
      <c r="BW430" s="32">
        <f t="shared" si="239"/>
        <v>7.1310116086235539E-3</v>
      </c>
      <c r="BX430" s="36">
        <f t="shared" si="240"/>
        <v>1.0909090909090908</v>
      </c>
      <c r="BY430" s="37">
        <f t="shared" si="241"/>
        <v>0.90909090909090917</v>
      </c>
      <c r="BZ430" s="37">
        <f t="shared" si="242"/>
        <v>24.545454545454547</v>
      </c>
      <c r="CA430" s="37">
        <f t="shared" si="243"/>
        <v>24.363636363636363</v>
      </c>
      <c r="CB430" s="37">
        <f t="shared" si="244"/>
        <v>44.36363636363636</v>
      </c>
      <c r="CC430" s="37">
        <f t="shared" si="245"/>
        <v>52.909090909090907</v>
      </c>
      <c r="CD430" s="38">
        <f t="shared" si="246"/>
        <v>-8.5454545454545467</v>
      </c>
      <c r="CE430" s="3">
        <v>6</v>
      </c>
      <c r="CF430" s="3">
        <v>5</v>
      </c>
      <c r="CG430" s="3">
        <v>129</v>
      </c>
      <c r="CH430" s="3">
        <v>129</v>
      </c>
      <c r="CI430" s="3">
        <v>50</v>
      </c>
      <c r="CJ430" s="3">
        <v>65</v>
      </c>
      <c r="CK430" s="3">
        <v>92</v>
      </c>
      <c r="CL430" s="3">
        <v>59</v>
      </c>
      <c r="CM430" s="20">
        <f t="shared" si="247"/>
        <v>-2.7941688311688324</v>
      </c>
      <c r="CN430" s="37">
        <f t="shared" si="248"/>
        <v>2.9021258071537401</v>
      </c>
      <c r="CO430" s="37">
        <f t="shared" si="249"/>
        <v>2.7086507533434907</v>
      </c>
      <c r="CP430" s="37">
        <f t="shared" si="250"/>
        <v>30.423952211661707</v>
      </c>
      <c r="CQ430" s="37">
        <f t="shared" si="251"/>
        <v>27.521826404507969</v>
      </c>
      <c r="CR430" s="37">
        <f t="shared" si="252"/>
        <v>53.350746088176251</v>
      </c>
      <c r="CS430" s="37">
        <f t="shared" si="253"/>
        <v>56.301240658782554</v>
      </c>
      <c r="CT430" s="22">
        <f t="shared" si="254"/>
        <v>-5.5949599748482441</v>
      </c>
      <c r="CU430" s="35">
        <v>60</v>
      </c>
      <c r="CV430" s="35">
        <v>56</v>
      </c>
      <c r="CW430" s="35">
        <v>569</v>
      </c>
      <c r="CX430" s="35">
        <v>513</v>
      </c>
      <c r="CY430" s="35">
        <v>207</v>
      </c>
      <c r="CZ430" s="35">
        <v>246</v>
      </c>
      <c r="DA430" s="35">
        <v>349</v>
      </c>
      <c r="DB430" s="35">
        <v>267</v>
      </c>
      <c r="DC430">
        <v>5</v>
      </c>
      <c r="DD430">
        <v>5</v>
      </c>
      <c r="DE430" s="35">
        <f t="shared" si="255"/>
        <v>0</v>
      </c>
      <c r="DF430" s="36">
        <f t="shared" si="256"/>
        <v>0.90909090909090917</v>
      </c>
      <c r="DG430" s="37">
        <f t="shared" si="257"/>
        <v>0.90909090909090917</v>
      </c>
      <c r="DH430" s="37">
        <f t="shared" si="258"/>
        <v>0</v>
      </c>
      <c r="DI430" s="2">
        <v>202.9</v>
      </c>
      <c r="DJ430">
        <v>5</v>
      </c>
      <c r="DK430">
        <v>1</v>
      </c>
      <c r="DL430">
        <v>25.8</v>
      </c>
      <c r="DM430">
        <v>162</v>
      </c>
      <c r="DN430">
        <v>189</v>
      </c>
      <c r="DO430">
        <v>-3.9</v>
      </c>
      <c r="DP430">
        <v>119</v>
      </c>
      <c r="DQ430">
        <v>124</v>
      </c>
      <c r="DR430">
        <v>-3.2</v>
      </c>
      <c r="DS430">
        <v>85</v>
      </c>
      <c r="DT430">
        <v>77</v>
      </c>
      <c r="DU430">
        <v>-0.8</v>
      </c>
      <c r="DV430" s="39">
        <v>1.5</v>
      </c>
      <c r="DW430" s="39">
        <v>1.5</v>
      </c>
      <c r="DX430" s="39">
        <v>0.4</v>
      </c>
      <c r="DY430" s="39">
        <v>-0.60000000000000009</v>
      </c>
      <c r="DZ430" s="39">
        <v>-0.60000000000000009</v>
      </c>
      <c r="EA430" s="39">
        <v>0.60000000000000009</v>
      </c>
    </row>
    <row r="431" spans="1:131" x14ac:dyDescent="0.2">
      <c r="A431" s="12" t="s">
        <v>2056</v>
      </c>
      <c r="B431" s="12" t="s">
        <v>2057</v>
      </c>
      <c r="C431" t="s">
        <v>2055</v>
      </c>
      <c r="D431" t="s">
        <v>305</v>
      </c>
      <c r="E431" s="12" t="s">
        <v>170</v>
      </c>
      <c r="F431">
        <v>65</v>
      </c>
      <c r="G431">
        <v>9</v>
      </c>
      <c r="H431">
        <v>25</v>
      </c>
      <c r="I431" s="31">
        <f t="shared" si="222"/>
        <v>34</v>
      </c>
      <c r="J431">
        <v>14</v>
      </c>
      <c r="K431">
        <v>6</v>
      </c>
      <c r="L431" s="16">
        <f t="shared" si="223"/>
        <v>1.9493549928332539</v>
      </c>
      <c r="M431" s="15">
        <v>9</v>
      </c>
      <c r="N431" s="15">
        <v>15</v>
      </c>
      <c r="O431" s="15">
        <v>8</v>
      </c>
      <c r="P431">
        <v>116</v>
      </c>
      <c r="Q431">
        <v>53</v>
      </c>
      <c r="R431">
        <v>50</v>
      </c>
      <c r="S431" s="13">
        <f t="shared" si="224"/>
        <v>7.7586206896551727E-2</v>
      </c>
      <c r="T431" s="13">
        <f t="shared" si="225"/>
        <v>4.1095890410958902E-2</v>
      </c>
      <c r="U431" s="2">
        <v>1046.5</v>
      </c>
      <c r="V431" s="2">
        <v>16.100000000000001</v>
      </c>
      <c r="W431">
        <v>15.32</v>
      </c>
      <c r="X431">
        <v>33.450000000000003</v>
      </c>
      <c r="Y431" s="32">
        <f t="shared" si="226"/>
        <v>0.31412753742054539</v>
      </c>
      <c r="Z431" s="15">
        <f t="shared" si="227"/>
        <v>168.97674418604649</v>
      </c>
      <c r="AA431">
        <v>27</v>
      </c>
      <c r="AB431">
        <v>30</v>
      </c>
      <c r="AC431">
        <v>45</v>
      </c>
      <c r="AD431" s="13">
        <f t="shared" si="228"/>
        <v>0.20930232558139536</v>
      </c>
      <c r="AE431" s="13">
        <f t="shared" si="229"/>
        <v>0.53488372093023251</v>
      </c>
      <c r="AF431" s="13">
        <f t="shared" si="230"/>
        <v>0.7441860465116279</v>
      </c>
      <c r="AG431">
        <v>521</v>
      </c>
      <c r="AH431">
        <v>444</v>
      </c>
      <c r="AI431" s="17">
        <f t="shared" si="231"/>
        <v>0.53989637305699478</v>
      </c>
      <c r="AJ431">
        <v>218</v>
      </c>
      <c r="AK431">
        <v>164</v>
      </c>
      <c r="AL431" s="32">
        <f t="shared" si="232"/>
        <v>0.38314944834503512</v>
      </c>
      <c r="AM431">
        <v>125</v>
      </c>
      <c r="AN431">
        <v>129</v>
      </c>
      <c r="AO431" s="33">
        <f t="shared" si="233"/>
        <v>0.25476429287863589</v>
      </c>
      <c r="AP431">
        <v>183</v>
      </c>
      <c r="AQ431">
        <v>178</v>
      </c>
      <c r="AR431" s="33">
        <f t="shared" si="234"/>
        <v>0.362086258776329</v>
      </c>
      <c r="AS431" s="33">
        <f t="shared" si="235"/>
        <v>0.60062893081761004</v>
      </c>
      <c r="AT431">
        <v>13</v>
      </c>
      <c r="AU431">
        <v>354</v>
      </c>
      <c r="AV431">
        <v>363</v>
      </c>
      <c r="AW431">
        <v>327</v>
      </c>
      <c r="AX431" s="2">
        <v>29.6</v>
      </c>
      <c r="AY431" s="3">
        <v>2</v>
      </c>
      <c r="AZ431" s="2">
        <v>34.4</v>
      </c>
      <c r="BA431" s="2">
        <v>26.4</v>
      </c>
      <c r="BB431" s="21">
        <v>0.92700000000000005</v>
      </c>
      <c r="BC431">
        <v>4</v>
      </c>
      <c r="BD431" s="21">
        <v>1.27</v>
      </c>
      <c r="BE431" s="2">
        <v>32.9</v>
      </c>
      <c r="BF431" s="2">
        <v>37</v>
      </c>
      <c r="BG431" s="2">
        <v>28.8</v>
      </c>
      <c r="BH431" s="21">
        <v>3.8479999999999999</v>
      </c>
      <c r="BI431" s="21">
        <v>-0.66100000000000003</v>
      </c>
      <c r="BJ431" t="s">
        <v>2764</v>
      </c>
      <c r="BK431" s="2">
        <v>62</v>
      </c>
      <c r="BL431" t="s">
        <v>969</v>
      </c>
      <c r="BM431" s="2">
        <v>43.5</v>
      </c>
      <c r="BN431" t="s">
        <v>2856</v>
      </c>
      <c r="BO431" s="2">
        <v>29.4</v>
      </c>
      <c r="BP431" t="s">
        <v>3389</v>
      </c>
      <c r="BQ431" s="2">
        <v>55.9</v>
      </c>
      <c r="BR431" t="s">
        <v>649</v>
      </c>
      <c r="BS431" s="2">
        <v>42.6</v>
      </c>
      <c r="BT431" s="32">
        <f t="shared" si="236"/>
        <v>8.2851637764932567E-2</v>
      </c>
      <c r="BU431" s="34">
        <f t="shared" si="237"/>
        <v>0.89855072463768115</v>
      </c>
      <c r="BV431" s="35">
        <f t="shared" si="238"/>
        <v>906.83588841417441</v>
      </c>
      <c r="BW431" s="32">
        <f t="shared" si="239"/>
        <v>-1.859763759738628E-2</v>
      </c>
      <c r="BX431" s="36">
        <f t="shared" si="240"/>
        <v>2.4653607262302915</v>
      </c>
      <c r="BY431" s="37">
        <f t="shared" si="241"/>
        <v>2.408026755852843</v>
      </c>
      <c r="BZ431" s="37">
        <f t="shared" si="242"/>
        <v>29.756330625895846</v>
      </c>
      <c r="CA431" s="37">
        <f t="shared" si="243"/>
        <v>23.736263736263734</v>
      </c>
      <c r="CB431" s="37">
        <f t="shared" si="244"/>
        <v>56.072623029144765</v>
      </c>
      <c r="CC431" s="37">
        <f t="shared" si="245"/>
        <v>44.949832775919731</v>
      </c>
      <c r="CD431" s="38">
        <f t="shared" si="246"/>
        <v>11.122790253225034</v>
      </c>
      <c r="CE431" s="3">
        <v>43</v>
      </c>
      <c r="CF431" s="3">
        <v>42</v>
      </c>
      <c r="CG431" s="3">
        <v>476</v>
      </c>
      <c r="CH431" s="3">
        <v>372</v>
      </c>
      <c r="CI431" s="3">
        <v>211</v>
      </c>
      <c r="CJ431" s="3">
        <v>171</v>
      </c>
      <c r="CK431" s="3">
        <v>199</v>
      </c>
      <c r="CL431" s="3">
        <v>248</v>
      </c>
      <c r="CM431" s="20">
        <f t="shared" si="247"/>
        <v>10.548695913602392</v>
      </c>
      <c r="CN431" s="37">
        <f t="shared" si="248"/>
        <v>1.9592963090720941</v>
      </c>
      <c r="CO431" s="37">
        <f t="shared" si="249"/>
        <v>1.7937219730941703</v>
      </c>
      <c r="CP431" s="37">
        <f t="shared" si="250"/>
        <v>24.449810279406694</v>
      </c>
      <c r="CQ431" s="37">
        <f t="shared" si="251"/>
        <v>26.491893756467746</v>
      </c>
      <c r="CR431" s="37">
        <f t="shared" si="252"/>
        <v>45.836495343221799</v>
      </c>
      <c r="CS431" s="37">
        <f t="shared" si="253"/>
        <v>51.797171438427043</v>
      </c>
      <c r="CT431" s="22">
        <f t="shared" si="254"/>
        <v>17.083466348430278</v>
      </c>
      <c r="CU431" s="35">
        <v>71</v>
      </c>
      <c r="CV431" s="35">
        <v>65</v>
      </c>
      <c r="CW431" s="35">
        <v>815</v>
      </c>
      <c r="CX431" s="35">
        <v>895</v>
      </c>
      <c r="CY431" s="35">
        <v>333</v>
      </c>
      <c r="CZ431" s="35">
        <v>402</v>
      </c>
      <c r="DA431" s="35">
        <v>515</v>
      </c>
      <c r="DB431" s="35">
        <v>442</v>
      </c>
      <c r="DC431">
        <v>8</v>
      </c>
      <c r="DD431">
        <v>11</v>
      </c>
      <c r="DE431" s="35">
        <f t="shared" si="255"/>
        <v>3</v>
      </c>
      <c r="DF431" s="36">
        <f t="shared" si="256"/>
        <v>0.45867176301958906</v>
      </c>
      <c r="DG431" s="37">
        <f t="shared" si="257"/>
        <v>0.63067367415193498</v>
      </c>
      <c r="DH431" s="37">
        <f t="shared" si="258"/>
        <v>0.17200191113234592</v>
      </c>
      <c r="DI431" s="2">
        <v>596.20000000000005</v>
      </c>
      <c r="DJ431">
        <v>22</v>
      </c>
      <c r="DK431">
        <v>22</v>
      </c>
      <c r="DL431">
        <v>3.1</v>
      </c>
      <c r="DM431">
        <v>555</v>
      </c>
      <c r="DN431">
        <v>467</v>
      </c>
      <c r="DO431">
        <v>6.8</v>
      </c>
      <c r="DP431">
        <v>416</v>
      </c>
      <c r="DQ431">
        <v>343</v>
      </c>
      <c r="DR431">
        <v>6.3</v>
      </c>
      <c r="DS431">
        <v>298</v>
      </c>
      <c r="DT431">
        <v>253</v>
      </c>
      <c r="DU431">
        <v>5.2</v>
      </c>
      <c r="DV431" s="39">
        <v>9.8000000000000007</v>
      </c>
      <c r="DW431" s="39">
        <v>9.8000000000000007</v>
      </c>
      <c r="DX431" s="39">
        <v>-2.7</v>
      </c>
      <c r="DY431" s="39">
        <v>1.7000000000000002</v>
      </c>
      <c r="DZ431" s="39">
        <v>-2.5</v>
      </c>
      <c r="EA431" s="39">
        <v>6.3</v>
      </c>
    </row>
    <row r="432" spans="1:131" x14ac:dyDescent="0.2">
      <c r="A432" s="12" t="s">
        <v>2060</v>
      </c>
      <c r="B432" s="12" t="s">
        <v>2057</v>
      </c>
      <c r="C432" t="s">
        <v>2059</v>
      </c>
      <c r="D432" t="s">
        <v>192</v>
      </c>
      <c r="E432" s="12" t="s">
        <v>170</v>
      </c>
      <c r="F432">
        <v>65</v>
      </c>
      <c r="G432">
        <v>10</v>
      </c>
      <c r="H432">
        <v>15</v>
      </c>
      <c r="I432" s="31">
        <f t="shared" si="222"/>
        <v>25</v>
      </c>
      <c r="J432">
        <v>5</v>
      </c>
      <c r="K432">
        <v>10</v>
      </c>
      <c r="L432" s="16">
        <f t="shared" si="223"/>
        <v>1.8012608826178325</v>
      </c>
      <c r="M432" s="15">
        <v>9</v>
      </c>
      <c r="N432" s="15">
        <v>5</v>
      </c>
      <c r="O432" s="15">
        <v>10</v>
      </c>
      <c r="P432">
        <v>70</v>
      </c>
      <c r="Q432">
        <v>20</v>
      </c>
      <c r="R432">
        <v>21</v>
      </c>
      <c r="S432" s="13">
        <f t="shared" si="224"/>
        <v>0.14285714285714285</v>
      </c>
      <c r="T432" s="13">
        <f t="shared" si="225"/>
        <v>9.0090090090090086E-2</v>
      </c>
      <c r="U432" s="2">
        <v>832.75</v>
      </c>
      <c r="V432" s="2">
        <v>12.8</v>
      </c>
      <c r="W432">
        <v>12.28</v>
      </c>
      <c r="X432">
        <v>35.119999999999997</v>
      </c>
      <c r="Y432" s="32">
        <f t="shared" si="226"/>
        <v>0.25907172995780592</v>
      </c>
      <c r="Z432" s="15">
        <f t="shared" si="227"/>
        <v>53.142857142857146</v>
      </c>
      <c r="AA432">
        <v>23</v>
      </c>
      <c r="AB432">
        <v>26</v>
      </c>
      <c r="AC432">
        <v>36</v>
      </c>
      <c r="AD432" s="13">
        <f t="shared" si="228"/>
        <v>0.2857142857142857</v>
      </c>
      <c r="AE432" s="13">
        <f t="shared" si="229"/>
        <v>0.42857142857142855</v>
      </c>
      <c r="AF432" s="13">
        <f t="shared" si="230"/>
        <v>0.71428571428571419</v>
      </c>
      <c r="AG432">
        <v>471</v>
      </c>
      <c r="AH432">
        <v>458</v>
      </c>
      <c r="AI432" s="17">
        <f t="shared" si="231"/>
        <v>0.50699677072120564</v>
      </c>
      <c r="AJ432">
        <v>139</v>
      </c>
      <c r="AK432">
        <v>132</v>
      </c>
      <c r="AL432" s="32">
        <f t="shared" si="232"/>
        <v>0.28891257995735609</v>
      </c>
      <c r="AM432">
        <v>172</v>
      </c>
      <c r="AN432">
        <v>164</v>
      </c>
      <c r="AO432" s="33">
        <f t="shared" si="233"/>
        <v>0.35820895522388058</v>
      </c>
      <c r="AP432">
        <v>169</v>
      </c>
      <c r="AQ432">
        <v>162</v>
      </c>
      <c r="AR432" s="33">
        <f t="shared" si="234"/>
        <v>0.35287846481876334</v>
      </c>
      <c r="AS432" s="33">
        <f t="shared" si="235"/>
        <v>0.44645799011532128</v>
      </c>
      <c r="AT432">
        <v>1</v>
      </c>
      <c r="AU432">
        <v>331</v>
      </c>
      <c r="AV432">
        <v>344</v>
      </c>
      <c r="AW432">
        <v>256</v>
      </c>
      <c r="AX432" s="2">
        <v>29.3</v>
      </c>
      <c r="AY432" s="3">
        <v>3</v>
      </c>
      <c r="AZ432" s="2">
        <v>32.9</v>
      </c>
      <c r="BA432" s="2">
        <v>26.9</v>
      </c>
      <c r="BB432" s="21">
        <v>1.351</v>
      </c>
      <c r="BC432">
        <v>2</v>
      </c>
      <c r="BD432" s="21">
        <v>1.337</v>
      </c>
      <c r="BE432" s="2">
        <v>28.9</v>
      </c>
      <c r="BF432" s="2">
        <v>33.1</v>
      </c>
      <c r="BG432" s="2">
        <v>24.7</v>
      </c>
      <c r="BH432" s="21">
        <v>-3.5209999999999999</v>
      </c>
      <c r="BI432" s="21">
        <v>-2.35</v>
      </c>
      <c r="BJ432" t="s">
        <v>880</v>
      </c>
      <c r="BK432" s="2">
        <v>90.4</v>
      </c>
      <c r="BL432" t="s">
        <v>3690</v>
      </c>
      <c r="BM432" s="2">
        <v>63.8</v>
      </c>
      <c r="BN432" t="s">
        <v>3180</v>
      </c>
      <c r="BO432" s="2">
        <v>18.100000000000001</v>
      </c>
      <c r="BP432" t="s">
        <v>2280</v>
      </c>
      <c r="BQ432" s="2">
        <v>44</v>
      </c>
      <c r="BR432" t="s">
        <v>1367</v>
      </c>
      <c r="BS432" s="2">
        <v>41</v>
      </c>
      <c r="BT432" s="32">
        <f t="shared" si="236"/>
        <v>9.4086021505376344E-2</v>
      </c>
      <c r="BU432" s="34">
        <f t="shared" si="237"/>
        <v>0.92129629629629628</v>
      </c>
      <c r="BV432" s="35">
        <f t="shared" si="238"/>
        <v>930.70489844683391</v>
      </c>
      <c r="BW432" s="32">
        <f t="shared" si="239"/>
        <v>1.5382317801672624E-2</v>
      </c>
      <c r="BX432" s="36">
        <f t="shared" si="240"/>
        <v>2.5240384615384617</v>
      </c>
      <c r="BY432" s="37">
        <f t="shared" si="241"/>
        <v>2.4519230769230771</v>
      </c>
      <c r="BZ432" s="37">
        <f t="shared" si="242"/>
        <v>26.826923076923077</v>
      </c>
      <c r="CA432" s="37">
        <f t="shared" si="243"/>
        <v>31.153846153846157</v>
      </c>
      <c r="CB432" s="37">
        <f t="shared" si="244"/>
        <v>51.490384615384613</v>
      </c>
      <c r="CC432" s="37">
        <f t="shared" si="245"/>
        <v>60.865384615384613</v>
      </c>
      <c r="CD432" s="38">
        <f t="shared" si="246"/>
        <v>-9.375</v>
      </c>
      <c r="CE432" s="3">
        <v>35</v>
      </c>
      <c r="CF432" s="3">
        <v>34</v>
      </c>
      <c r="CG432" s="3">
        <v>337</v>
      </c>
      <c r="CH432" s="3">
        <v>398</v>
      </c>
      <c r="CI432" s="3">
        <v>155</v>
      </c>
      <c r="CJ432" s="3">
        <v>196</v>
      </c>
      <c r="CK432" s="3">
        <v>216</v>
      </c>
      <c r="CL432" s="3">
        <v>187</v>
      </c>
      <c r="CM432" s="20">
        <f t="shared" si="247"/>
        <v>-4.4929917627677103</v>
      </c>
      <c r="CN432" s="37">
        <f t="shared" si="248"/>
        <v>3.3905729805502021</v>
      </c>
      <c r="CO432" s="37">
        <f t="shared" si="249"/>
        <v>1.9975468722621343</v>
      </c>
      <c r="CP432" s="37">
        <f t="shared" si="250"/>
        <v>31.987033467671282</v>
      </c>
      <c r="CQ432" s="37">
        <f t="shared" si="251"/>
        <v>27.597687050990015</v>
      </c>
      <c r="CR432" s="37">
        <f t="shared" si="252"/>
        <v>58.796215174347296</v>
      </c>
      <c r="CS432" s="37">
        <f t="shared" si="253"/>
        <v>54.801121429823027</v>
      </c>
      <c r="CT432" s="22">
        <f t="shared" si="254"/>
        <v>-13.370093744524269</v>
      </c>
      <c r="CU432" s="35">
        <v>129</v>
      </c>
      <c r="CV432" s="35">
        <v>76</v>
      </c>
      <c r="CW432" s="35">
        <v>1088</v>
      </c>
      <c r="CX432" s="35">
        <v>974</v>
      </c>
      <c r="CY432" s="35">
        <v>472</v>
      </c>
      <c r="CZ432" s="35">
        <v>502</v>
      </c>
      <c r="DA432" s="35">
        <v>533</v>
      </c>
      <c r="DB432" s="35">
        <v>548</v>
      </c>
      <c r="DC432">
        <v>18</v>
      </c>
      <c r="DD432">
        <v>9</v>
      </c>
      <c r="DE432" s="35">
        <f t="shared" si="255"/>
        <v>-9</v>
      </c>
      <c r="DF432" s="36">
        <f t="shared" si="256"/>
        <v>1.2980769230769231</v>
      </c>
      <c r="DG432" s="37">
        <f t="shared" si="257"/>
        <v>0.64903846153846156</v>
      </c>
      <c r="DH432" s="37">
        <f t="shared" si="258"/>
        <v>-0.64903846153846156</v>
      </c>
      <c r="DI432" s="2">
        <v>449.9</v>
      </c>
      <c r="DJ432">
        <v>18</v>
      </c>
      <c r="DK432">
        <v>15</v>
      </c>
      <c r="DL432">
        <v>-7.7</v>
      </c>
      <c r="DM432">
        <v>394</v>
      </c>
      <c r="DN432">
        <v>468</v>
      </c>
      <c r="DO432">
        <v>-5.7</v>
      </c>
      <c r="DP432">
        <v>290</v>
      </c>
      <c r="DQ432">
        <v>352</v>
      </c>
      <c r="DR432">
        <v>-6.7</v>
      </c>
      <c r="DS432">
        <v>202</v>
      </c>
      <c r="DT432">
        <v>241</v>
      </c>
      <c r="DU432">
        <v>-8</v>
      </c>
      <c r="DV432" s="39">
        <v>-6.4</v>
      </c>
      <c r="DW432" s="39">
        <v>-6.4</v>
      </c>
      <c r="DX432" s="39">
        <v>1.1000000000000001</v>
      </c>
      <c r="DY432" s="39">
        <v>0.9</v>
      </c>
      <c r="DZ432" s="39">
        <v>-0.30000000000000004</v>
      </c>
      <c r="EA432" s="39">
        <v>-4.5999999999999996</v>
      </c>
    </row>
    <row r="433" spans="1:131" x14ac:dyDescent="0.2">
      <c r="A433" s="12" t="s">
        <v>474</v>
      </c>
      <c r="B433" s="12" t="s">
        <v>2064</v>
      </c>
      <c r="C433" t="s">
        <v>2063</v>
      </c>
      <c r="D433" t="s">
        <v>382</v>
      </c>
      <c r="E433" s="12" t="s">
        <v>178</v>
      </c>
      <c r="F433">
        <v>32</v>
      </c>
      <c r="G433">
        <v>0</v>
      </c>
      <c r="H433">
        <v>4</v>
      </c>
      <c r="I433" s="31">
        <f t="shared" si="222"/>
        <v>4</v>
      </c>
      <c r="J433">
        <v>1</v>
      </c>
      <c r="K433">
        <v>3</v>
      </c>
      <c r="L433" s="16">
        <f t="shared" si="223"/>
        <v>0.6890611541774333</v>
      </c>
      <c r="M433" s="15">
        <v>0</v>
      </c>
      <c r="N433" s="15">
        <v>1</v>
      </c>
      <c r="O433" s="15">
        <v>3</v>
      </c>
      <c r="P433">
        <v>20</v>
      </c>
      <c r="Q433">
        <v>6</v>
      </c>
      <c r="R433">
        <v>22</v>
      </c>
      <c r="S433" s="13">
        <f t="shared" si="224"/>
        <v>0</v>
      </c>
      <c r="T433" s="13">
        <f t="shared" si="225"/>
        <v>0</v>
      </c>
      <c r="U433" s="2">
        <v>348.3</v>
      </c>
      <c r="V433" s="2">
        <v>10.8833333333</v>
      </c>
      <c r="W433">
        <v>10.84</v>
      </c>
      <c r="X433">
        <v>38.119999999999997</v>
      </c>
      <c r="Y433" s="32">
        <f t="shared" si="226"/>
        <v>0.22140522875816995</v>
      </c>
      <c r="Z433" s="15">
        <f t="shared" si="227"/>
        <v>16.400000000000002</v>
      </c>
      <c r="AA433">
        <v>25</v>
      </c>
      <c r="AB433">
        <v>66</v>
      </c>
      <c r="AC433">
        <v>31</v>
      </c>
      <c r="AD433" s="13">
        <f t="shared" si="228"/>
        <v>0</v>
      </c>
      <c r="AE433" s="13">
        <f t="shared" si="229"/>
        <v>0.4</v>
      </c>
      <c r="AF433" s="13">
        <f t="shared" si="230"/>
        <v>0.4</v>
      </c>
      <c r="AI433" s="17" t="str">
        <f t="shared" si="231"/>
        <v xml:space="preserve"> </v>
      </c>
      <c r="AJ433">
        <v>70</v>
      </c>
      <c r="AK433">
        <v>47</v>
      </c>
      <c r="AL433" s="32">
        <f t="shared" si="232"/>
        <v>0.3644859813084112</v>
      </c>
      <c r="AM433">
        <v>61</v>
      </c>
      <c r="AN433">
        <v>42</v>
      </c>
      <c r="AO433" s="33">
        <f t="shared" si="233"/>
        <v>0.32087227414330216</v>
      </c>
      <c r="AP433">
        <v>48</v>
      </c>
      <c r="AQ433">
        <v>53</v>
      </c>
      <c r="AR433" s="33">
        <f t="shared" si="234"/>
        <v>0.31464174454828658</v>
      </c>
      <c r="AS433" s="33">
        <f t="shared" si="235"/>
        <v>0.53181818181818186</v>
      </c>
      <c r="AT433">
        <v>6</v>
      </c>
      <c r="AU433">
        <v>124</v>
      </c>
      <c r="AV433">
        <v>141</v>
      </c>
      <c r="AW433">
        <v>117</v>
      </c>
      <c r="AX433" s="2">
        <v>27.5</v>
      </c>
      <c r="AY433" s="3">
        <v>8</v>
      </c>
      <c r="AZ433" s="2">
        <v>32</v>
      </c>
      <c r="BA433" s="2">
        <v>24.5</v>
      </c>
      <c r="BB433" s="21">
        <v>-0.4</v>
      </c>
      <c r="BC433">
        <v>6</v>
      </c>
      <c r="BD433" s="21">
        <v>-0.57999999999999996</v>
      </c>
      <c r="BE433" s="2">
        <v>25.8</v>
      </c>
      <c r="BF433" s="2">
        <v>29.6</v>
      </c>
      <c r="BG433" s="2">
        <v>24.4</v>
      </c>
      <c r="BH433" s="21">
        <v>-2.4590000000000001</v>
      </c>
      <c r="BI433" s="21">
        <v>-1.9330000000000001</v>
      </c>
      <c r="BJ433" t="s">
        <v>586</v>
      </c>
      <c r="BK433" s="2">
        <v>26.9</v>
      </c>
      <c r="BL433" t="s">
        <v>1457</v>
      </c>
      <c r="BM433" s="2">
        <v>26.3</v>
      </c>
      <c r="BN433" t="s">
        <v>2576</v>
      </c>
      <c r="BO433" s="2">
        <v>23.8</v>
      </c>
      <c r="BP433" t="s">
        <v>1708</v>
      </c>
      <c r="BQ433" s="2">
        <v>54.3</v>
      </c>
      <c r="BR433" t="s">
        <v>1645</v>
      </c>
      <c r="BS433" s="2">
        <v>16.3</v>
      </c>
      <c r="BT433" s="32">
        <f t="shared" si="236"/>
        <v>6.097560975609756E-2</v>
      </c>
      <c r="BU433" s="34">
        <f t="shared" si="237"/>
        <v>0.92105263157894735</v>
      </c>
      <c r="BV433" s="35">
        <f t="shared" si="238"/>
        <v>927.15019255455718</v>
      </c>
      <c r="BW433" s="32">
        <f t="shared" si="239"/>
        <v>-1.7971758664955095E-2</v>
      </c>
      <c r="BX433" s="36">
        <f t="shared" si="240"/>
        <v>1.7228177641706672</v>
      </c>
      <c r="BY433" s="37">
        <f t="shared" si="241"/>
        <v>2.5842266462560008</v>
      </c>
      <c r="BZ433" s="37">
        <f t="shared" si="242"/>
        <v>28.254211332398942</v>
      </c>
      <c r="CA433" s="37">
        <f t="shared" si="243"/>
        <v>32.733537519242674</v>
      </c>
      <c r="CB433" s="37">
        <f t="shared" si="244"/>
        <v>56.680704441214957</v>
      </c>
      <c r="CC433" s="37">
        <f t="shared" si="245"/>
        <v>59.264931087470949</v>
      </c>
      <c r="CD433" s="38">
        <f t="shared" si="246"/>
        <v>-2.584226646255992</v>
      </c>
      <c r="CE433" s="3">
        <v>10</v>
      </c>
      <c r="CF433" s="3">
        <v>15</v>
      </c>
      <c r="CG433" s="3">
        <v>154</v>
      </c>
      <c r="CH433" s="3">
        <v>175</v>
      </c>
      <c r="CI433" s="3">
        <v>55</v>
      </c>
      <c r="CJ433" s="3">
        <v>76</v>
      </c>
      <c r="CK433" s="3">
        <v>78</v>
      </c>
      <c r="CL433" s="3">
        <v>110</v>
      </c>
      <c r="CM433" s="20">
        <f t="shared" si="247"/>
        <v>-2.0848630098923575</v>
      </c>
      <c r="CN433" s="37">
        <f t="shared" si="248"/>
        <v>2.7544596012591818</v>
      </c>
      <c r="CO433" s="37">
        <f t="shared" si="249"/>
        <v>2.8528331584470092</v>
      </c>
      <c r="CP433" s="37">
        <f t="shared" si="250"/>
        <v>30.643363064008401</v>
      </c>
      <c r="CQ433" s="37">
        <f t="shared" si="251"/>
        <v>29.069386149003151</v>
      </c>
      <c r="CR433" s="37">
        <f t="shared" si="252"/>
        <v>58.53226652675761</v>
      </c>
      <c r="CS433" s="37">
        <f t="shared" si="253"/>
        <v>54.941631689401888</v>
      </c>
      <c r="CT433" s="22">
        <f t="shared" si="254"/>
        <v>-6.1748614836117142</v>
      </c>
      <c r="CU433" s="35">
        <v>56</v>
      </c>
      <c r="CV433" s="35">
        <v>58</v>
      </c>
      <c r="CW433" s="35">
        <v>567</v>
      </c>
      <c r="CX433" s="35">
        <v>533</v>
      </c>
      <c r="CY433" s="35">
        <v>260</v>
      </c>
      <c r="CZ433" s="35">
        <v>264</v>
      </c>
      <c r="DA433" s="35">
        <v>262</v>
      </c>
      <c r="DB433" s="35">
        <v>307</v>
      </c>
      <c r="DC433">
        <v>6</v>
      </c>
      <c r="DD433">
        <v>3</v>
      </c>
      <c r="DE433" s="35">
        <f t="shared" si="255"/>
        <v>-3</v>
      </c>
      <c r="DF433" s="36">
        <f t="shared" si="256"/>
        <v>1.0336906585024002</v>
      </c>
      <c r="DG433" s="37">
        <f t="shared" si="257"/>
        <v>0.51684532925120008</v>
      </c>
      <c r="DH433" s="37">
        <f t="shared" si="258"/>
        <v>-0.51684532925120008</v>
      </c>
      <c r="DI433" s="2">
        <v>219.7</v>
      </c>
      <c r="DJ433">
        <v>9</v>
      </c>
      <c r="DK433">
        <v>12</v>
      </c>
      <c r="DL433">
        <v>-5.5</v>
      </c>
      <c r="DM433">
        <v>204</v>
      </c>
      <c r="DN433">
        <v>229</v>
      </c>
      <c r="DO433">
        <v>-4</v>
      </c>
      <c r="DP433">
        <v>134</v>
      </c>
      <c r="DQ433">
        <v>178</v>
      </c>
      <c r="DR433">
        <v>-6.8</v>
      </c>
      <c r="DS433">
        <v>99</v>
      </c>
      <c r="DT433">
        <v>125</v>
      </c>
      <c r="DU433">
        <v>-5.7</v>
      </c>
      <c r="DV433" s="39">
        <v>-3</v>
      </c>
      <c r="DW433" s="39">
        <v>-3.1</v>
      </c>
      <c r="DX433" s="39">
        <v>-0.4</v>
      </c>
      <c r="DY433" s="39">
        <v>-0.1</v>
      </c>
      <c r="DZ433" s="39">
        <v>1</v>
      </c>
      <c r="EA433" s="39">
        <v>-2.5</v>
      </c>
    </row>
    <row r="434" spans="1:131" x14ac:dyDescent="0.2">
      <c r="A434" s="12" t="s">
        <v>2068</v>
      </c>
      <c r="B434" s="12" t="s">
        <v>2069</v>
      </c>
      <c r="C434" t="s">
        <v>2067</v>
      </c>
      <c r="D434" s="12" t="s">
        <v>139</v>
      </c>
      <c r="E434" s="12" t="s">
        <v>170</v>
      </c>
      <c r="F434">
        <v>59</v>
      </c>
      <c r="G434">
        <v>1</v>
      </c>
      <c r="H434">
        <v>2</v>
      </c>
      <c r="I434" s="31">
        <f t="shared" si="222"/>
        <v>3</v>
      </c>
      <c r="J434">
        <v>1</v>
      </c>
      <c r="K434">
        <v>1</v>
      </c>
      <c r="L434" s="16">
        <f t="shared" si="223"/>
        <v>0.45101478326234024</v>
      </c>
      <c r="M434" s="15">
        <v>1</v>
      </c>
      <c r="N434" s="15">
        <v>0</v>
      </c>
      <c r="O434" s="15">
        <v>1</v>
      </c>
      <c r="P434">
        <v>20</v>
      </c>
      <c r="Q434">
        <v>10</v>
      </c>
      <c r="R434">
        <v>5</v>
      </c>
      <c r="S434" s="13">
        <f t="shared" si="224"/>
        <v>0.05</v>
      </c>
      <c r="T434" s="13">
        <f t="shared" si="225"/>
        <v>2.8571428571428571E-2</v>
      </c>
      <c r="U434" s="2">
        <v>399.1</v>
      </c>
      <c r="V434" s="2">
        <v>6.75</v>
      </c>
      <c r="W434">
        <v>6.75</v>
      </c>
      <c r="X434">
        <v>41.24</v>
      </c>
      <c r="Y434" s="32">
        <f t="shared" si="226"/>
        <v>0.14065430297978745</v>
      </c>
      <c r="Z434" s="15">
        <f t="shared" si="227"/>
        <v>15.374999999999998</v>
      </c>
      <c r="AA434">
        <v>21</v>
      </c>
      <c r="AB434">
        <v>46</v>
      </c>
      <c r="AC434">
        <v>33</v>
      </c>
      <c r="AD434" s="13">
        <f t="shared" si="228"/>
        <v>0.125</v>
      </c>
      <c r="AE434" s="13">
        <f t="shared" si="229"/>
        <v>0.125</v>
      </c>
      <c r="AF434" s="13">
        <f t="shared" si="230"/>
        <v>0.25</v>
      </c>
      <c r="AG434">
        <v>266</v>
      </c>
      <c r="AH434">
        <v>162</v>
      </c>
      <c r="AI434" s="17">
        <f t="shared" si="231"/>
        <v>0.62149532710280375</v>
      </c>
      <c r="AJ434">
        <v>59</v>
      </c>
      <c r="AK434">
        <v>34</v>
      </c>
      <c r="AL434" s="32">
        <f t="shared" si="232"/>
        <v>0.20439560439560439</v>
      </c>
      <c r="AM434">
        <v>158</v>
      </c>
      <c r="AN434">
        <v>95</v>
      </c>
      <c r="AO434" s="33">
        <f t="shared" si="233"/>
        <v>0.55604395604395607</v>
      </c>
      <c r="AP434">
        <v>65</v>
      </c>
      <c r="AQ434">
        <v>44</v>
      </c>
      <c r="AR434" s="33">
        <f t="shared" si="234"/>
        <v>0.23956043956043957</v>
      </c>
      <c r="AS434" s="33">
        <f t="shared" si="235"/>
        <v>0.26878612716763006</v>
      </c>
      <c r="AT434">
        <v>1</v>
      </c>
      <c r="AU434">
        <v>135</v>
      </c>
      <c r="AV434">
        <v>163</v>
      </c>
      <c r="AW434">
        <v>118</v>
      </c>
      <c r="AX434" s="2">
        <v>26.1</v>
      </c>
      <c r="AY434" s="3">
        <v>15</v>
      </c>
      <c r="AZ434" s="2">
        <v>31.5</v>
      </c>
      <c r="BA434" s="2">
        <v>22.5</v>
      </c>
      <c r="BB434" s="21">
        <v>-1.0129999999999999</v>
      </c>
      <c r="BC434">
        <v>15</v>
      </c>
      <c r="BD434" s="21">
        <v>-1.25</v>
      </c>
      <c r="BE434" s="2">
        <v>25.7</v>
      </c>
      <c r="BF434" s="2">
        <v>32</v>
      </c>
      <c r="BG434" s="2">
        <v>19.399999999999999</v>
      </c>
      <c r="BH434" s="21">
        <v>-2.6960000000000002</v>
      </c>
      <c r="BI434" s="21">
        <v>-10.182</v>
      </c>
      <c r="BJ434" t="s">
        <v>2488</v>
      </c>
      <c r="BK434" s="2">
        <v>37.299999999999997</v>
      </c>
      <c r="BL434" t="s">
        <v>1219</v>
      </c>
      <c r="BM434" s="2">
        <v>25.7</v>
      </c>
      <c r="BN434" t="s">
        <v>1740</v>
      </c>
      <c r="BO434" s="2">
        <v>24.3</v>
      </c>
      <c r="BP434" t="s">
        <v>3338</v>
      </c>
      <c r="BQ434" s="2">
        <v>21.7</v>
      </c>
      <c r="BR434" t="s">
        <v>3389</v>
      </c>
      <c r="BS434" s="2">
        <v>20</v>
      </c>
      <c r="BT434" s="32">
        <f t="shared" si="236"/>
        <v>6.5040650406504072E-2</v>
      </c>
      <c r="BU434" s="34">
        <f t="shared" si="237"/>
        <v>0.9028571428571428</v>
      </c>
      <c r="BV434" s="35">
        <f t="shared" si="238"/>
        <v>909.36120789779318</v>
      </c>
      <c r="BW434" s="32">
        <f t="shared" si="239"/>
        <v>-3.2102206736353125E-2</v>
      </c>
      <c r="BX434" s="36">
        <f t="shared" si="240"/>
        <v>1.2052730696798495</v>
      </c>
      <c r="BY434" s="37">
        <f t="shared" si="241"/>
        <v>2.5612052730696799</v>
      </c>
      <c r="BZ434" s="37">
        <f t="shared" si="242"/>
        <v>18.531073446327685</v>
      </c>
      <c r="CA434" s="37">
        <f t="shared" si="243"/>
        <v>26.365348399246702</v>
      </c>
      <c r="CB434" s="37">
        <f t="shared" si="244"/>
        <v>38.418079096045197</v>
      </c>
      <c r="CC434" s="37">
        <f t="shared" si="245"/>
        <v>51.224105461393599</v>
      </c>
      <c r="CD434" s="38">
        <f t="shared" si="246"/>
        <v>-12.806026365348401</v>
      </c>
      <c r="CE434" s="3">
        <v>8</v>
      </c>
      <c r="CF434" s="3">
        <v>17</v>
      </c>
      <c r="CG434" s="3">
        <v>115</v>
      </c>
      <c r="CH434" s="3">
        <v>158</v>
      </c>
      <c r="CI434" s="3">
        <v>68</v>
      </c>
      <c r="CJ434" s="3">
        <v>64</v>
      </c>
      <c r="CK434" s="3">
        <v>101</v>
      </c>
      <c r="CL434" s="3">
        <v>64</v>
      </c>
      <c r="CM434" s="20">
        <f t="shared" si="247"/>
        <v>1.5851065826284767</v>
      </c>
      <c r="CN434" s="37">
        <f t="shared" si="248"/>
        <v>1.9234246823061367</v>
      </c>
      <c r="CO434" s="37">
        <f t="shared" si="249"/>
        <v>2.1453582994953062</v>
      </c>
      <c r="CP434" s="37">
        <f t="shared" si="250"/>
        <v>27.519768531457032</v>
      </c>
      <c r="CQ434" s="37">
        <f t="shared" si="251"/>
        <v>29.541830376958355</v>
      </c>
      <c r="CR434" s="37">
        <f t="shared" si="252"/>
        <v>51.217346989100591</v>
      </c>
      <c r="CS434" s="37">
        <f t="shared" si="253"/>
        <v>56.64239096483584</v>
      </c>
      <c r="CT434" s="22">
        <f t="shared" si="254"/>
        <v>-7.3809823896131519</v>
      </c>
      <c r="CU434" s="35">
        <v>78</v>
      </c>
      <c r="CV434" s="35">
        <v>87</v>
      </c>
      <c r="CW434" s="35">
        <v>1038</v>
      </c>
      <c r="CX434" s="35">
        <v>1111</v>
      </c>
      <c r="CY434" s="35">
        <v>414</v>
      </c>
      <c r="CZ434" s="35">
        <v>499</v>
      </c>
      <c r="DA434" s="35">
        <v>600</v>
      </c>
      <c r="DB434" s="35">
        <v>547</v>
      </c>
      <c r="DC434">
        <v>24</v>
      </c>
      <c r="DD434">
        <v>16</v>
      </c>
      <c r="DE434" s="35">
        <f t="shared" si="255"/>
        <v>-8</v>
      </c>
      <c r="DF434" s="36">
        <f t="shared" si="256"/>
        <v>3.615819209039548</v>
      </c>
      <c r="DG434" s="37">
        <f t="shared" si="257"/>
        <v>2.410546139359699</v>
      </c>
      <c r="DH434" s="37">
        <f t="shared" si="258"/>
        <v>-1.2052730696798495</v>
      </c>
      <c r="DI434" s="2">
        <v>263.5</v>
      </c>
      <c r="DJ434">
        <v>6</v>
      </c>
      <c r="DK434">
        <v>11</v>
      </c>
      <c r="DL434">
        <v>-11.7</v>
      </c>
      <c r="DM434">
        <v>172</v>
      </c>
      <c r="DN434">
        <v>224</v>
      </c>
      <c r="DO434">
        <v>-3.3</v>
      </c>
      <c r="DP434">
        <v>131</v>
      </c>
      <c r="DQ434">
        <v>158</v>
      </c>
      <c r="DR434">
        <v>-1.5</v>
      </c>
      <c r="DS434">
        <v>83</v>
      </c>
      <c r="DT434">
        <v>114</v>
      </c>
      <c r="DU434">
        <v>-5.6</v>
      </c>
      <c r="DV434" s="39">
        <v>-4.7</v>
      </c>
      <c r="DW434" s="39">
        <v>-4.7</v>
      </c>
      <c r="DX434" s="39">
        <v>1.8</v>
      </c>
      <c r="DY434" s="39">
        <v>-1.3</v>
      </c>
      <c r="DZ434" s="39">
        <v>1.8</v>
      </c>
      <c r="EA434" s="39">
        <v>-2.4</v>
      </c>
    </row>
    <row r="435" spans="1:131" x14ac:dyDescent="0.2">
      <c r="A435" s="12" t="s">
        <v>1329</v>
      </c>
      <c r="B435" s="12" t="s">
        <v>2074</v>
      </c>
      <c r="C435" t="s">
        <v>2073</v>
      </c>
      <c r="D435" t="s">
        <v>317</v>
      </c>
      <c r="E435" s="12" t="s">
        <v>148</v>
      </c>
      <c r="F435">
        <v>49</v>
      </c>
      <c r="G435">
        <v>3</v>
      </c>
      <c r="H435">
        <v>8</v>
      </c>
      <c r="I435" s="31">
        <f t="shared" si="222"/>
        <v>11</v>
      </c>
      <c r="J435">
        <v>5</v>
      </c>
      <c r="K435">
        <v>2</v>
      </c>
      <c r="L435" s="16">
        <f t="shared" si="223"/>
        <v>1.0615768168779423</v>
      </c>
      <c r="M435" s="15">
        <v>3</v>
      </c>
      <c r="N435" s="15">
        <v>6</v>
      </c>
      <c r="O435" s="15">
        <v>2</v>
      </c>
      <c r="P435">
        <v>81</v>
      </c>
      <c r="Q435">
        <v>27</v>
      </c>
      <c r="R435">
        <v>24</v>
      </c>
      <c r="S435" s="13">
        <f t="shared" si="224"/>
        <v>3.7037037037037035E-2</v>
      </c>
      <c r="T435" s="13">
        <f t="shared" si="225"/>
        <v>2.2727272727272728E-2</v>
      </c>
      <c r="U435" s="2">
        <v>621.71666666670001</v>
      </c>
      <c r="V435" s="2">
        <v>12.6833333333</v>
      </c>
      <c r="W435">
        <v>12.51</v>
      </c>
      <c r="X435">
        <v>35.97</v>
      </c>
      <c r="Y435" s="32">
        <f t="shared" si="226"/>
        <v>0.25804455445544555</v>
      </c>
      <c r="Z435" s="15">
        <f t="shared" si="227"/>
        <v>86.764705882352942</v>
      </c>
      <c r="AA435">
        <v>14</v>
      </c>
      <c r="AB435">
        <v>29</v>
      </c>
      <c r="AC435">
        <v>61</v>
      </c>
      <c r="AD435" s="13">
        <f t="shared" si="228"/>
        <v>0.17647058823529413</v>
      </c>
      <c r="AE435" s="13">
        <f t="shared" si="229"/>
        <v>0.47058823529411764</v>
      </c>
      <c r="AF435" s="13">
        <f t="shared" si="230"/>
        <v>0.6470588235294118</v>
      </c>
      <c r="AG435">
        <v>3</v>
      </c>
      <c r="AH435">
        <v>4</v>
      </c>
      <c r="AI435" s="17">
        <f t="shared" si="231"/>
        <v>0.42857142857142855</v>
      </c>
      <c r="AJ435">
        <v>86</v>
      </c>
      <c r="AK435">
        <v>98</v>
      </c>
      <c r="AL435" s="32">
        <f t="shared" si="232"/>
        <v>0.3108108108108108</v>
      </c>
      <c r="AM435">
        <v>117</v>
      </c>
      <c r="AN435">
        <v>94</v>
      </c>
      <c r="AO435" s="33">
        <f t="shared" si="233"/>
        <v>0.35641891891891891</v>
      </c>
      <c r="AP435">
        <v>93</v>
      </c>
      <c r="AQ435">
        <v>104</v>
      </c>
      <c r="AR435" s="33">
        <f t="shared" si="234"/>
        <v>0.33277027027027029</v>
      </c>
      <c r="AS435" s="33">
        <f t="shared" si="235"/>
        <v>0.46582278481012657</v>
      </c>
      <c r="AT435">
        <v>4</v>
      </c>
      <c r="AU435">
        <v>221</v>
      </c>
      <c r="AV435">
        <v>207</v>
      </c>
      <c r="AW435">
        <v>176</v>
      </c>
      <c r="AX435" s="2">
        <v>28.9</v>
      </c>
      <c r="AY435" s="3">
        <v>6</v>
      </c>
      <c r="AZ435" s="2">
        <v>33</v>
      </c>
      <c r="BA435" s="2">
        <v>26.1</v>
      </c>
      <c r="BB435" s="21">
        <v>0.95100000000000007</v>
      </c>
      <c r="BC435">
        <v>2</v>
      </c>
      <c r="BD435" s="21">
        <v>0.27600000000000002</v>
      </c>
      <c r="BE435" s="2">
        <v>29.6</v>
      </c>
      <c r="BF435" s="2">
        <v>34.1</v>
      </c>
      <c r="BG435" s="2">
        <v>25.1</v>
      </c>
      <c r="BH435" s="21">
        <v>-0.39100000000000001</v>
      </c>
      <c r="BI435" s="21">
        <v>1.452</v>
      </c>
      <c r="BJ435" t="s">
        <v>1525</v>
      </c>
      <c r="BK435" s="2">
        <v>78</v>
      </c>
      <c r="BL435" t="s">
        <v>2365</v>
      </c>
      <c r="BM435" s="2">
        <v>27.2</v>
      </c>
      <c r="BN435" t="s">
        <v>1330</v>
      </c>
      <c r="BO435" s="2">
        <v>22.6</v>
      </c>
      <c r="BP435" t="s">
        <v>757</v>
      </c>
      <c r="BQ435" s="2">
        <v>40.700000000000003</v>
      </c>
      <c r="BR435" t="s">
        <v>694</v>
      </c>
      <c r="BS435" s="2">
        <v>37.1</v>
      </c>
      <c r="BT435" s="32">
        <f t="shared" si="236"/>
        <v>5.7627118644067797E-2</v>
      </c>
      <c r="BU435" s="34">
        <f t="shared" si="237"/>
        <v>0.93454545454545457</v>
      </c>
      <c r="BV435" s="35">
        <f t="shared" si="238"/>
        <v>940.30816640986143</v>
      </c>
      <c r="BW435" s="32">
        <f t="shared" si="239"/>
        <v>-7.8274268104776348E-3</v>
      </c>
      <c r="BX435" s="36">
        <f t="shared" si="240"/>
        <v>1.6412346804730844</v>
      </c>
      <c r="BY435" s="37">
        <f t="shared" si="241"/>
        <v>1.7377778969715012</v>
      </c>
      <c r="BZ435" s="37">
        <f t="shared" si="242"/>
        <v>28.480248867032934</v>
      </c>
      <c r="CA435" s="37">
        <f t="shared" si="243"/>
        <v>26.549384537064597</v>
      </c>
      <c r="CB435" s="37">
        <f t="shared" si="244"/>
        <v>54.064201239113366</v>
      </c>
      <c r="CC435" s="37">
        <f t="shared" si="245"/>
        <v>50.492102228671946</v>
      </c>
      <c r="CD435" s="38">
        <f t="shared" si="246"/>
        <v>3.5720990104414199</v>
      </c>
      <c r="CE435" s="3">
        <v>17</v>
      </c>
      <c r="CF435" s="3">
        <v>18</v>
      </c>
      <c r="CG435" s="3">
        <v>278</v>
      </c>
      <c r="CH435" s="3">
        <v>257</v>
      </c>
      <c r="CI435" s="3">
        <v>124</v>
      </c>
      <c r="CJ435" s="3">
        <v>108</v>
      </c>
      <c r="CK435" s="3">
        <v>140</v>
      </c>
      <c r="CL435" s="3">
        <v>141</v>
      </c>
      <c r="CM435" s="20">
        <f t="shared" si="247"/>
        <v>3.1263521749983827</v>
      </c>
      <c r="CN435" s="37">
        <f t="shared" si="248"/>
        <v>2.4510221102619529</v>
      </c>
      <c r="CO435" s="37">
        <f t="shared" si="249"/>
        <v>3.0978196115810794</v>
      </c>
      <c r="CP435" s="37">
        <f t="shared" si="250"/>
        <v>29.956936903201647</v>
      </c>
      <c r="CQ435" s="37">
        <f t="shared" si="251"/>
        <v>30.91011216830352</v>
      </c>
      <c r="CR435" s="37">
        <f t="shared" si="252"/>
        <v>54.56928392708209</v>
      </c>
      <c r="CS435" s="37">
        <f t="shared" si="253"/>
        <v>53.820360504502048</v>
      </c>
      <c r="CT435" s="22">
        <f t="shared" si="254"/>
        <v>2.8231755878613782</v>
      </c>
      <c r="CU435" s="35">
        <v>72</v>
      </c>
      <c r="CV435" s="35">
        <v>91</v>
      </c>
      <c r="CW435" s="35">
        <v>808</v>
      </c>
      <c r="CX435" s="35">
        <v>817</v>
      </c>
      <c r="CY435" s="35">
        <v>338</v>
      </c>
      <c r="CZ435" s="35">
        <v>320</v>
      </c>
      <c r="DA435" s="35">
        <v>353</v>
      </c>
      <c r="DB435" s="35">
        <v>385</v>
      </c>
      <c r="DC435">
        <v>9</v>
      </c>
      <c r="DD435">
        <v>12</v>
      </c>
      <c r="DE435" s="35">
        <f t="shared" si="255"/>
        <v>3</v>
      </c>
      <c r="DF435" s="36">
        <f t="shared" si="256"/>
        <v>0.8688889484857506</v>
      </c>
      <c r="DG435" s="37">
        <f t="shared" si="257"/>
        <v>1.1585185979810007</v>
      </c>
      <c r="DH435" s="37">
        <f t="shared" si="258"/>
        <v>0.28962964949525016</v>
      </c>
      <c r="DI435" s="2">
        <v>357.8</v>
      </c>
      <c r="DJ435">
        <v>8</v>
      </c>
      <c r="DK435">
        <v>10</v>
      </c>
      <c r="DL435">
        <v>7.1</v>
      </c>
      <c r="DM435">
        <v>318</v>
      </c>
      <c r="DN435">
        <v>276</v>
      </c>
      <c r="DO435">
        <v>4.3</v>
      </c>
      <c r="DP435">
        <v>237</v>
      </c>
      <c r="DQ435">
        <v>200</v>
      </c>
      <c r="DR435">
        <v>5.2</v>
      </c>
      <c r="DS435">
        <v>168</v>
      </c>
      <c r="DT435">
        <v>141</v>
      </c>
      <c r="DU435">
        <v>5.8</v>
      </c>
      <c r="DV435" s="39">
        <v>-0.5</v>
      </c>
      <c r="DW435" s="39">
        <v>-0.5</v>
      </c>
      <c r="DX435" s="39">
        <v>0.30000000000000004</v>
      </c>
      <c r="DY435" s="39">
        <v>0.4</v>
      </c>
      <c r="DZ435" s="39">
        <v>0.30000000000000004</v>
      </c>
      <c r="EA435" s="39">
        <v>0.5</v>
      </c>
    </row>
    <row r="436" spans="1:131" x14ac:dyDescent="0.2">
      <c r="A436" s="12" t="s">
        <v>2080</v>
      </c>
      <c r="B436" s="12" t="s">
        <v>2081</v>
      </c>
      <c r="C436" t="s">
        <v>2079</v>
      </c>
      <c r="D436" t="s">
        <v>684</v>
      </c>
      <c r="E436" s="12" t="s">
        <v>170</v>
      </c>
      <c r="F436">
        <v>82</v>
      </c>
      <c r="G436">
        <v>19</v>
      </c>
      <c r="H436">
        <v>28</v>
      </c>
      <c r="I436" s="31">
        <f t="shared" si="222"/>
        <v>47</v>
      </c>
      <c r="J436">
        <v>14</v>
      </c>
      <c r="K436">
        <v>10</v>
      </c>
      <c r="L436" s="16">
        <f t="shared" si="223"/>
        <v>2.2235071488645337</v>
      </c>
      <c r="M436" s="15">
        <v>18</v>
      </c>
      <c r="N436" s="15">
        <v>15</v>
      </c>
      <c r="O436" s="15">
        <v>8</v>
      </c>
      <c r="P436">
        <v>148</v>
      </c>
      <c r="Q436">
        <v>44</v>
      </c>
      <c r="R436">
        <v>52</v>
      </c>
      <c r="S436" s="13">
        <f t="shared" si="224"/>
        <v>0.12837837837837837</v>
      </c>
      <c r="T436" s="13">
        <f t="shared" si="225"/>
        <v>7.7868852459016397E-2</v>
      </c>
      <c r="U436" s="2">
        <v>1268.2666666667001</v>
      </c>
      <c r="V436" s="2">
        <v>15.4666666667</v>
      </c>
      <c r="W436">
        <v>14.7</v>
      </c>
      <c r="X436">
        <v>32.450000000000003</v>
      </c>
      <c r="Y436" s="32">
        <f t="shared" si="226"/>
        <v>0.31177094379639442</v>
      </c>
      <c r="Z436" s="15">
        <f t="shared" si="227"/>
        <v>163.75757575757575</v>
      </c>
      <c r="AA436">
        <v>28</v>
      </c>
      <c r="AB436">
        <v>78</v>
      </c>
      <c r="AC436">
        <v>98</v>
      </c>
      <c r="AD436" s="13">
        <f t="shared" si="228"/>
        <v>0.2878787878787879</v>
      </c>
      <c r="AE436" s="13">
        <f t="shared" si="229"/>
        <v>0.34848484848484851</v>
      </c>
      <c r="AF436" s="13">
        <f t="shared" si="230"/>
        <v>0.63636363636363646</v>
      </c>
      <c r="AG436">
        <v>579</v>
      </c>
      <c r="AH436">
        <v>499</v>
      </c>
      <c r="AI436" s="17">
        <f t="shared" si="231"/>
        <v>0.53710575139146566</v>
      </c>
      <c r="AJ436">
        <v>219</v>
      </c>
      <c r="AK436">
        <v>206</v>
      </c>
      <c r="AL436" s="32">
        <f t="shared" si="232"/>
        <v>0.34921939194741169</v>
      </c>
      <c r="AM436">
        <v>221</v>
      </c>
      <c r="AN436">
        <v>145</v>
      </c>
      <c r="AO436" s="33">
        <f t="shared" si="233"/>
        <v>0.30073952341824156</v>
      </c>
      <c r="AP436">
        <v>213</v>
      </c>
      <c r="AQ436">
        <v>213</v>
      </c>
      <c r="AR436" s="33">
        <f t="shared" si="234"/>
        <v>0.35004108463434674</v>
      </c>
      <c r="AS436" s="33">
        <f t="shared" si="235"/>
        <v>0.53729456384323637</v>
      </c>
      <c r="AT436">
        <v>3</v>
      </c>
      <c r="AU436">
        <v>498</v>
      </c>
      <c r="AV436">
        <v>404</v>
      </c>
      <c r="AW436">
        <v>373</v>
      </c>
      <c r="AX436" s="2">
        <v>29.8</v>
      </c>
      <c r="AY436" s="3">
        <v>1</v>
      </c>
      <c r="AZ436" s="2">
        <v>34.4</v>
      </c>
      <c r="BA436" s="2">
        <v>26.6</v>
      </c>
      <c r="BB436" s="21">
        <v>1.036</v>
      </c>
      <c r="BC436">
        <v>2</v>
      </c>
      <c r="BD436" s="21">
        <v>4.7E-2</v>
      </c>
      <c r="BE436" s="2">
        <v>30.3</v>
      </c>
      <c r="BF436" s="2">
        <v>34.200000000000003</v>
      </c>
      <c r="BG436" s="2">
        <v>26.4</v>
      </c>
      <c r="BH436" s="21">
        <v>2.7839999999999998</v>
      </c>
      <c r="BI436" s="21">
        <v>16.233000000000001</v>
      </c>
      <c r="BJ436" t="s">
        <v>3668</v>
      </c>
      <c r="BK436" s="2">
        <v>52.8</v>
      </c>
      <c r="BL436" t="s">
        <v>2024</v>
      </c>
      <c r="BM436" s="2">
        <v>36.700000000000003</v>
      </c>
      <c r="BN436" t="s">
        <v>252</v>
      </c>
      <c r="BO436" s="2">
        <v>35.9</v>
      </c>
      <c r="BP436" t="s">
        <v>1110</v>
      </c>
      <c r="BQ436" s="2">
        <v>47</v>
      </c>
      <c r="BR436" t="s">
        <v>2563</v>
      </c>
      <c r="BS436" s="2">
        <v>35.1</v>
      </c>
      <c r="BT436" s="32">
        <f t="shared" si="236"/>
        <v>8.549222797927461E-2</v>
      </c>
      <c r="BU436" s="34">
        <f t="shared" si="237"/>
        <v>0.94223107569721121</v>
      </c>
      <c r="BV436" s="35">
        <f t="shared" si="238"/>
        <v>950.7802984951386</v>
      </c>
      <c r="BW436" s="32">
        <f t="shared" si="239"/>
        <v>2.7723303676485817E-2</v>
      </c>
      <c r="BX436" s="36">
        <f t="shared" si="240"/>
        <v>3.1223717409520599</v>
      </c>
      <c r="BY436" s="37">
        <f t="shared" si="241"/>
        <v>1.3719512195092385</v>
      </c>
      <c r="BZ436" s="37">
        <f t="shared" si="242"/>
        <v>36.522287636590761</v>
      </c>
      <c r="CA436" s="37">
        <f t="shared" si="243"/>
        <v>23.748948696332334</v>
      </c>
      <c r="CB436" s="37">
        <f t="shared" si="244"/>
        <v>69.449116904812485</v>
      </c>
      <c r="CC436" s="37">
        <f t="shared" si="245"/>
        <v>44.280908326229209</v>
      </c>
      <c r="CD436" s="38">
        <f t="shared" si="246"/>
        <v>25.168208578583275</v>
      </c>
      <c r="CE436" s="3">
        <v>66</v>
      </c>
      <c r="CF436" s="3">
        <v>29</v>
      </c>
      <c r="CG436" s="3">
        <v>706</v>
      </c>
      <c r="CH436" s="3">
        <v>473</v>
      </c>
      <c r="CI436" s="3">
        <v>332</v>
      </c>
      <c r="CJ436" s="3">
        <v>216</v>
      </c>
      <c r="CK436" s="3">
        <v>218</v>
      </c>
      <c r="CL436" s="3">
        <v>364</v>
      </c>
      <c r="CM436" s="20">
        <f t="shared" si="247"/>
        <v>7.9971390463456018</v>
      </c>
      <c r="CN436" s="37">
        <f t="shared" si="248"/>
        <v>1.7137058889849299</v>
      </c>
      <c r="CO436" s="37">
        <f t="shared" si="249"/>
        <v>1.8039009357736104</v>
      </c>
      <c r="CP436" s="37">
        <f t="shared" si="250"/>
        <v>29.110451351046638</v>
      </c>
      <c r="CQ436" s="37">
        <f t="shared" si="251"/>
        <v>25.795783381562629</v>
      </c>
      <c r="CR436" s="37">
        <f t="shared" si="252"/>
        <v>58.311097748881956</v>
      </c>
      <c r="CS436" s="37">
        <f t="shared" si="253"/>
        <v>48.502386410612949</v>
      </c>
      <c r="CT436" s="22">
        <f t="shared" si="254"/>
        <v>15.359497240314269</v>
      </c>
      <c r="CU436" s="35">
        <v>76</v>
      </c>
      <c r="CV436" s="35">
        <v>80</v>
      </c>
      <c r="CW436" s="35">
        <v>1215</v>
      </c>
      <c r="CX436" s="35">
        <v>1064</v>
      </c>
      <c r="CY436" s="35">
        <v>621</v>
      </c>
      <c r="CZ436" s="35">
        <v>497</v>
      </c>
      <c r="DA436" s="35">
        <v>510</v>
      </c>
      <c r="DB436" s="35">
        <v>674</v>
      </c>
      <c r="DC436">
        <v>9</v>
      </c>
      <c r="DD436">
        <v>17</v>
      </c>
      <c r="DE436" s="35">
        <f t="shared" si="255"/>
        <v>8</v>
      </c>
      <c r="DF436" s="36">
        <f t="shared" si="256"/>
        <v>0.4257779646752809</v>
      </c>
      <c r="DG436" s="37">
        <f t="shared" si="257"/>
        <v>0.80424726660886381</v>
      </c>
      <c r="DH436" s="37">
        <f t="shared" si="258"/>
        <v>0.37846930193358302</v>
      </c>
      <c r="DI436" s="2">
        <v>726.2</v>
      </c>
      <c r="DJ436">
        <v>34</v>
      </c>
      <c r="DK436">
        <v>16</v>
      </c>
      <c r="DL436">
        <v>21.8</v>
      </c>
      <c r="DM436">
        <v>857</v>
      </c>
      <c r="DN436">
        <v>511</v>
      </c>
      <c r="DO436">
        <v>7.9</v>
      </c>
      <c r="DP436">
        <v>655</v>
      </c>
      <c r="DQ436">
        <v>392</v>
      </c>
      <c r="DR436">
        <v>8.6</v>
      </c>
      <c r="DS436">
        <v>468</v>
      </c>
      <c r="DT436">
        <v>279</v>
      </c>
      <c r="DU436">
        <v>9.6</v>
      </c>
      <c r="DV436" s="39">
        <v>23.7</v>
      </c>
      <c r="DW436" s="39">
        <v>23.7</v>
      </c>
      <c r="DX436" s="39">
        <v>0.2</v>
      </c>
      <c r="DY436" s="39">
        <v>1.8</v>
      </c>
      <c r="DZ436" s="39">
        <v>-10.4</v>
      </c>
      <c r="EA436" s="39">
        <v>15.3</v>
      </c>
    </row>
    <row r="437" spans="1:131" x14ac:dyDescent="0.2">
      <c r="A437" s="12" t="s">
        <v>2086</v>
      </c>
      <c r="B437" s="12" t="s">
        <v>2087</v>
      </c>
      <c r="C437" t="s">
        <v>2085</v>
      </c>
      <c r="D437" t="s">
        <v>271</v>
      </c>
      <c r="E437" s="12" t="s">
        <v>178</v>
      </c>
      <c r="F437">
        <v>3</v>
      </c>
      <c r="G437">
        <v>0</v>
      </c>
      <c r="H437">
        <v>1</v>
      </c>
      <c r="I437" s="31">
        <f t="shared" si="222"/>
        <v>1</v>
      </c>
      <c r="J437">
        <v>0</v>
      </c>
      <c r="K437">
        <v>1</v>
      </c>
      <c r="L437" s="16">
        <f t="shared" si="223"/>
        <v>1.9118428040381432</v>
      </c>
      <c r="M437" s="15">
        <v>0</v>
      </c>
      <c r="N437" s="15">
        <v>0</v>
      </c>
      <c r="O437" s="15">
        <v>1</v>
      </c>
      <c r="P437">
        <v>0</v>
      </c>
      <c r="Q437">
        <v>0</v>
      </c>
      <c r="R437">
        <v>0</v>
      </c>
      <c r="S437" s="13">
        <f t="shared" si="224"/>
        <v>0</v>
      </c>
      <c r="T437" s="13">
        <f t="shared" si="225"/>
        <v>0</v>
      </c>
      <c r="U437" s="2">
        <v>31.383333333300001</v>
      </c>
      <c r="V437" s="2">
        <v>10.45</v>
      </c>
      <c r="W437">
        <v>10.46</v>
      </c>
      <c r="X437">
        <v>38.130000000000003</v>
      </c>
      <c r="Y437" s="32">
        <f t="shared" si="226"/>
        <v>0.21527063181724634</v>
      </c>
      <c r="Z437" s="15">
        <f t="shared" si="227"/>
        <v>0</v>
      </c>
      <c r="AA437">
        <v>0</v>
      </c>
      <c r="AB437">
        <v>5</v>
      </c>
      <c r="AC437">
        <v>5</v>
      </c>
      <c r="AD437" s="13">
        <f t="shared" si="228"/>
        <v>0</v>
      </c>
      <c r="AE437" s="13">
        <f t="shared" si="229"/>
        <v>0</v>
      </c>
      <c r="AF437" s="13">
        <f t="shared" si="230"/>
        <v>0</v>
      </c>
      <c r="AI437" s="17" t="str">
        <f t="shared" si="231"/>
        <v xml:space="preserve"> </v>
      </c>
      <c r="AJ437">
        <v>3</v>
      </c>
      <c r="AK437">
        <v>9</v>
      </c>
      <c r="AL437" s="32">
        <f t="shared" si="232"/>
        <v>0.375</v>
      </c>
      <c r="AM437">
        <v>2</v>
      </c>
      <c r="AN437">
        <v>5</v>
      </c>
      <c r="AO437" s="33">
        <f t="shared" si="233"/>
        <v>0.21875</v>
      </c>
      <c r="AP437">
        <v>7</v>
      </c>
      <c r="AQ437">
        <v>6</v>
      </c>
      <c r="AR437" s="33">
        <f t="shared" si="234"/>
        <v>0.40625</v>
      </c>
      <c r="AS437" s="33">
        <f t="shared" si="235"/>
        <v>0.63157894736842102</v>
      </c>
      <c r="AU437">
        <v>7</v>
      </c>
      <c r="AV437">
        <v>16</v>
      </c>
      <c r="AW437">
        <v>4</v>
      </c>
      <c r="AX437" s="2">
        <v>27.1</v>
      </c>
      <c r="AZ437" s="2">
        <v>32</v>
      </c>
      <c r="BA437" s="2">
        <v>23.9</v>
      </c>
      <c r="BB437" s="21">
        <v>-1.401</v>
      </c>
      <c r="BD437" s="21">
        <v>4.2939999999999996</v>
      </c>
      <c r="BE437" s="2">
        <v>26.8</v>
      </c>
      <c r="BF437" s="2">
        <v>32.200000000000003</v>
      </c>
      <c r="BG437" s="2">
        <v>25</v>
      </c>
      <c r="BH437" s="21">
        <v>-0.11900000000000001</v>
      </c>
      <c r="BI437" s="21">
        <v>2.262</v>
      </c>
      <c r="BJ437" t="s">
        <v>679</v>
      </c>
      <c r="BK437" s="2">
        <v>35.200000000000003</v>
      </c>
      <c r="BL437" t="s">
        <v>3448</v>
      </c>
      <c r="BM437" s="2">
        <v>27.8</v>
      </c>
      <c r="BN437" t="s">
        <v>2897</v>
      </c>
      <c r="BO437" s="2">
        <v>27.5</v>
      </c>
      <c r="BP437" t="s">
        <v>1618</v>
      </c>
      <c r="BQ437" s="2">
        <v>57.5</v>
      </c>
      <c r="BR437" t="s">
        <v>1744</v>
      </c>
      <c r="BS437" s="2">
        <v>18.2</v>
      </c>
      <c r="BT437" s="32">
        <f t="shared" si="236"/>
        <v>0</v>
      </c>
      <c r="BU437" s="34">
        <f t="shared" si="237"/>
        <v>1</v>
      </c>
      <c r="BV437" s="35">
        <f t="shared" si="238"/>
        <v>1000</v>
      </c>
      <c r="BW437" s="32">
        <f t="shared" si="239"/>
        <v>0</v>
      </c>
      <c r="BX437" s="36">
        <f t="shared" si="240"/>
        <v>0</v>
      </c>
      <c r="BY437" s="37">
        <f t="shared" si="241"/>
        <v>0</v>
      </c>
      <c r="BZ437" s="37">
        <f t="shared" si="242"/>
        <v>19.138755980861244</v>
      </c>
      <c r="CA437" s="37">
        <f t="shared" si="243"/>
        <v>24.880382775119617</v>
      </c>
      <c r="CB437" s="37">
        <f t="shared" si="244"/>
        <v>45.933014354066984</v>
      </c>
      <c r="CC437" s="37">
        <f t="shared" si="245"/>
        <v>59.330143540669859</v>
      </c>
      <c r="CD437" s="38">
        <f t="shared" si="246"/>
        <v>-13.397129186602875</v>
      </c>
      <c r="CE437" s="3">
        <v>0</v>
      </c>
      <c r="CF437" s="3">
        <v>0</v>
      </c>
      <c r="CG437" s="3">
        <v>10</v>
      </c>
      <c r="CH437" s="3">
        <v>13</v>
      </c>
      <c r="CI437" s="3">
        <v>10</v>
      </c>
      <c r="CJ437" s="3">
        <v>14</v>
      </c>
      <c r="CK437" s="3">
        <v>4</v>
      </c>
      <c r="CL437" s="3">
        <v>4</v>
      </c>
      <c r="CM437" s="20">
        <f t="shared" si="247"/>
        <v>-14.613023923444979</v>
      </c>
      <c r="CN437" s="37">
        <f t="shared" si="248"/>
        <v>2.0980854969840017</v>
      </c>
      <c r="CO437" s="37">
        <f t="shared" si="249"/>
        <v>2.0980854969840017</v>
      </c>
      <c r="CP437" s="37">
        <f t="shared" si="250"/>
        <v>33.044846577498028</v>
      </c>
      <c r="CQ437" s="37">
        <f t="shared" si="251"/>
        <v>28.848675583530024</v>
      </c>
      <c r="CR437" s="37">
        <f t="shared" si="252"/>
        <v>57.172829792814056</v>
      </c>
      <c r="CS437" s="37">
        <f t="shared" si="253"/>
        <v>47.731445056386043</v>
      </c>
      <c r="CT437" s="22">
        <f t="shared" si="254"/>
        <v>-22.838513923030888</v>
      </c>
      <c r="CU437" s="35">
        <v>4</v>
      </c>
      <c r="CV437" s="35">
        <v>4</v>
      </c>
      <c r="CW437" s="35">
        <v>59</v>
      </c>
      <c r="CX437" s="35">
        <v>51</v>
      </c>
      <c r="CY437" s="35">
        <v>19</v>
      </c>
      <c r="CZ437" s="35">
        <v>20</v>
      </c>
      <c r="DA437" s="35">
        <v>16</v>
      </c>
      <c r="DB437" s="35">
        <v>27</v>
      </c>
      <c r="DC437">
        <v>1</v>
      </c>
      <c r="DD437">
        <v>0</v>
      </c>
      <c r="DE437" s="35">
        <f t="shared" si="255"/>
        <v>-1</v>
      </c>
      <c r="DF437" s="36">
        <f t="shared" si="256"/>
        <v>1.9138755980861246</v>
      </c>
      <c r="DG437" s="37">
        <f t="shared" si="257"/>
        <v>0</v>
      </c>
      <c r="DH437" s="37">
        <f t="shared" si="258"/>
        <v>-1.9138755980861246</v>
      </c>
      <c r="DI437" s="2">
        <v>16.600000000000001</v>
      </c>
      <c r="DJ437">
        <v>0</v>
      </c>
      <c r="DK437">
        <v>0</v>
      </c>
      <c r="DL437">
        <v>-40</v>
      </c>
      <c r="DM437">
        <v>16</v>
      </c>
      <c r="DN437">
        <v>17</v>
      </c>
      <c r="DO437">
        <v>-1.9</v>
      </c>
      <c r="DP437">
        <v>12</v>
      </c>
      <c r="DQ437">
        <v>15</v>
      </c>
      <c r="DR437">
        <v>-2.9</v>
      </c>
      <c r="DS437">
        <v>5</v>
      </c>
      <c r="DT437">
        <v>6</v>
      </c>
      <c r="DU437">
        <v>-3.1</v>
      </c>
      <c r="DV437" s="39">
        <v>0.4</v>
      </c>
      <c r="DW437" s="39">
        <v>0.4</v>
      </c>
      <c r="DX437" s="39">
        <v>0</v>
      </c>
      <c r="DY437" s="39">
        <v>0.1</v>
      </c>
      <c r="DZ437" s="39">
        <v>-0.1</v>
      </c>
      <c r="EA437" s="39">
        <v>0.4</v>
      </c>
    </row>
    <row r="438" spans="1:131" x14ac:dyDescent="0.2">
      <c r="A438" s="12" t="s">
        <v>2090</v>
      </c>
      <c r="B438" s="12" t="s">
        <v>2091</v>
      </c>
      <c r="C438" t="s">
        <v>2089</v>
      </c>
      <c r="D438" t="s">
        <v>460</v>
      </c>
      <c r="E438" s="12" t="s">
        <v>156</v>
      </c>
      <c r="F438">
        <v>64</v>
      </c>
      <c r="G438">
        <v>8</v>
      </c>
      <c r="H438">
        <v>12</v>
      </c>
      <c r="I438" s="31">
        <f t="shared" si="222"/>
        <v>20</v>
      </c>
      <c r="J438">
        <v>6</v>
      </c>
      <c r="K438">
        <v>6</v>
      </c>
      <c r="L438" s="16">
        <f t="shared" si="223"/>
        <v>1.4160405931637263</v>
      </c>
      <c r="M438" s="15">
        <v>8</v>
      </c>
      <c r="N438" s="15">
        <v>6</v>
      </c>
      <c r="O438" s="15">
        <v>6</v>
      </c>
      <c r="P438">
        <v>88</v>
      </c>
      <c r="Q438">
        <v>43</v>
      </c>
      <c r="R438">
        <v>45</v>
      </c>
      <c r="S438" s="13">
        <f t="shared" si="224"/>
        <v>9.0909090909090912E-2</v>
      </c>
      <c r="T438" s="13">
        <f t="shared" si="225"/>
        <v>4.5454545454545456E-2</v>
      </c>
      <c r="U438" s="2">
        <v>847.43333333329997</v>
      </c>
      <c r="V438" s="2">
        <v>13.233333333299999</v>
      </c>
      <c r="W438">
        <v>13</v>
      </c>
      <c r="X438">
        <v>35.24</v>
      </c>
      <c r="Y438" s="32">
        <f t="shared" si="226"/>
        <v>0.26948590381426202</v>
      </c>
      <c r="Z438" s="15">
        <f t="shared" si="227"/>
        <v>98.347826086956516</v>
      </c>
      <c r="AA438">
        <v>24</v>
      </c>
      <c r="AB438">
        <v>127</v>
      </c>
      <c r="AC438">
        <v>77</v>
      </c>
      <c r="AD438" s="13">
        <f t="shared" si="228"/>
        <v>0.34782608695652173</v>
      </c>
      <c r="AE438" s="13">
        <f t="shared" si="229"/>
        <v>0.52173913043478259</v>
      </c>
      <c r="AF438" s="13">
        <f t="shared" si="230"/>
        <v>0.86956521739130432</v>
      </c>
      <c r="AG438">
        <v>5</v>
      </c>
      <c r="AH438">
        <v>10</v>
      </c>
      <c r="AI438" s="17">
        <f t="shared" si="231"/>
        <v>0.33333333333333331</v>
      </c>
      <c r="AJ438">
        <v>146</v>
      </c>
      <c r="AK438">
        <v>120</v>
      </c>
      <c r="AL438" s="32">
        <f t="shared" si="232"/>
        <v>0.30751445086705204</v>
      </c>
      <c r="AM438">
        <v>150</v>
      </c>
      <c r="AN438">
        <v>119</v>
      </c>
      <c r="AO438" s="33">
        <f t="shared" si="233"/>
        <v>0.31098265895953758</v>
      </c>
      <c r="AP438">
        <v>181</v>
      </c>
      <c r="AQ438">
        <v>149</v>
      </c>
      <c r="AR438" s="33">
        <f t="shared" si="234"/>
        <v>0.38150289017341038</v>
      </c>
      <c r="AS438" s="33">
        <f t="shared" si="235"/>
        <v>0.49719626168224301</v>
      </c>
      <c r="AT438">
        <v>6</v>
      </c>
      <c r="AU438">
        <v>340</v>
      </c>
      <c r="AV438">
        <v>278</v>
      </c>
      <c r="AW438">
        <v>273</v>
      </c>
      <c r="AX438" s="2">
        <v>29.2</v>
      </c>
      <c r="AY438" s="3">
        <v>5</v>
      </c>
      <c r="AZ438" s="2">
        <v>33.299999999999997</v>
      </c>
      <c r="BA438" s="2">
        <v>26.4</v>
      </c>
      <c r="BB438" s="21">
        <v>1.081</v>
      </c>
      <c r="BC438">
        <v>3</v>
      </c>
      <c r="BD438" s="21">
        <v>1.0409999999999999</v>
      </c>
      <c r="BE438" s="2">
        <v>30.8</v>
      </c>
      <c r="BF438" s="2">
        <v>34.299999999999997</v>
      </c>
      <c r="BG438" s="2">
        <v>27.3</v>
      </c>
      <c r="BH438" s="21">
        <v>-0.42799999999999999</v>
      </c>
      <c r="BI438" s="21">
        <v>0.52100000000000002</v>
      </c>
      <c r="BJ438" t="s">
        <v>3560</v>
      </c>
      <c r="BK438" s="2">
        <v>36.1</v>
      </c>
      <c r="BL438" t="s">
        <v>485</v>
      </c>
      <c r="BM438" s="2">
        <v>34</v>
      </c>
      <c r="BN438" t="s">
        <v>3599</v>
      </c>
      <c r="BO438" s="2">
        <v>28.1</v>
      </c>
      <c r="BP438" t="s">
        <v>1196</v>
      </c>
      <c r="BQ438" s="2">
        <v>41</v>
      </c>
      <c r="BR438" t="s">
        <v>3710</v>
      </c>
      <c r="BS438" s="2">
        <v>35.4</v>
      </c>
      <c r="BT438" s="32">
        <f t="shared" si="236"/>
        <v>6.1007957559681698E-2</v>
      </c>
      <c r="BU438" s="34">
        <f t="shared" si="237"/>
        <v>0.92567567567567566</v>
      </c>
      <c r="BV438" s="35">
        <f t="shared" si="238"/>
        <v>931.77647143164381</v>
      </c>
      <c r="BW438" s="32">
        <f t="shared" si="239"/>
        <v>-1.3316366764642644E-2</v>
      </c>
      <c r="BX438" s="36">
        <f t="shared" si="240"/>
        <v>1.629408060457505</v>
      </c>
      <c r="BY438" s="37">
        <f t="shared" si="241"/>
        <v>2.3378463476129419</v>
      </c>
      <c r="BZ438" s="37">
        <f t="shared" si="242"/>
        <v>26.708123425759972</v>
      </c>
      <c r="CA438" s="37">
        <f t="shared" si="243"/>
        <v>31.454659949701401</v>
      </c>
      <c r="CB438" s="37">
        <f t="shared" si="244"/>
        <v>52.141057934640159</v>
      </c>
      <c r="CC438" s="37">
        <f t="shared" si="245"/>
        <v>61.138224181514204</v>
      </c>
      <c r="CD438" s="38">
        <f t="shared" si="246"/>
        <v>-8.9971662468740448</v>
      </c>
      <c r="CE438" s="3">
        <v>23</v>
      </c>
      <c r="CF438" s="3">
        <v>33</v>
      </c>
      <c r="CG438" s="3">
        <v>354</v>
      </c>
      <c r="CH438" s="3">
        <v>411</v>
      </c>
      <c r="CI438" s="3">
        <v>164</v>
      </c>
      <c r="CJ438" s="3">
        <v>199</v>
      </c>
      <c r="CK438" s="3">
        <v>220</v>
      </c>
      <c r="CL438" s="3">
        <v>195</v>
      </c>
      <c r="CM438" s="20">
        <f t="shared" si="247"/>
        <v>-8.4998765272478778</v>
      </c>
      <c r="CN438" s="37">
        <f t="shared" si="248"/>
        <v>2.2346765039727581</v>
      </c>
      <c r="CO438" s="37">
        <f t="shared" si="249"/>
        <v>2.1814699205448354</v>
      </c>
      <c r="CP438" s="37">
        <f t="shared" si="250"/>
        <v>29.636066969353006</v>
      </c>
      <c r="CQ438" s="37">
        <f t="shared" si="251"/>
        <v>28.970984676503971</v>
      </c>
      <c r="CR438" s="37">
        <f t="shared" si="252"/>
        <v>56.239358683314414</v>
      </c>
      <c r="CS438" s="37">
        <f t="shared" si="253"/>
        <v>52.568104426787734</v>
      </c>
      <c r="CT438" s="22">
        <f t="shared" si="254"/>
        <v>-12.668420503400725</v>
      </c>
      <c r="CU438" s="35">
        <v>84</v>
      </c>
      <c r="CV438" s="35">
        <v>82</v>
      </c>
      <c r="CW438" s="35">
        <v>1030</v>
      </c>
      <c r="CX438" s="35">
        <v>1007</v>
      </c>
      <c r="CY438" s="35">
        <v>451</v>
      </c>
      <c r="CZ438" s="35">
        <v>417</v>
      </c>
      <c r="DA438" s="35">
        <v>470</v>
      </c>
      <c r="DB438" s="35">
        <v>549</v>
      </c>
      <c r="DC438">
        <v>7</v>
      </c>
      <c r="DD438">
        <v>6</v>
      </c>
      <c r="DE438" s="35">
        <f t="shared" si="255"/>
        <v>-1</v>
      </c>
      <c r="DF438" s="36">
        <f t="shared" si="256"/>
        <v>0.4959068010088058</v>
      </c>
      <c r="DG438" s="37">
        <f t="shared" si="257"/>
        <v>0.42506297229326212</v>
      </c>
      <c r="DH438" s="37">
        <f t="shared" si="258"/>
        <v>-7.0843828715543691E-2</v>
      </c>
      <c r="DI438" s="2">
        <v>508.9</v>
      </c>
      <c r="DJ438">
        <v>14</v>
      </c>
      <c r="DK438">
        <v>20</v>
      </c>
      <c r="DL438">
        <v>-13.5</v>
      </c>
      <c r="DM438">
        <v>428</v>
      </c>
      <c r="DN438">
        <v>525</v>
      </c>
      <c r="DO438">
        <v>-6.7</v>
      </c>
      <c r="DP438">
        <v>313</v>
      </c>
      <c r="DQ438">
        <v>387</v>
      </c>
      <c r="DR438">
        <v>-7.1</v>
      </c>
      <c r="DS438">
        <v>230</v>
      </c>
      <c r="DT438">
        <v>266</v>
      </c>
      <c r="DU438">
        <v>-4.8</v>
      </c>
      <c r="DV438" s="39">
        <v>-8.1</v>
      </c>
      <c r="DW438" s="39">
        <v>-8.1</v>
      </c>
      <c r="DX438" s="39">
        <v>-0.4</v>
      </c>
      <c r="DY438" s="39">
        <v>1</v>
      </c>
      <c r="DZ438" s="39">
        <v>3.2</v>
      </c>
      <c r="EA438" s="39">
        <v>-4.3</v>
      </c>
    </row>
    <row r="439" spans="1:131" x14ac:dyDescent="0.2">
      <c r="A439" s="12" t="s">
        <v>566</v>
      </c>
      <c r="B439" s="12" t="s">
        <v>2095</v>
      </c>
      <c r="C439" t="s">
        <v>2094</v>
      </c>
      <c r="D439" s="12" t="s">
        <v>2096</v>
      </c>
      <c r="E439" s="12" t="s">
        <v>178</v>
      </c>
      <c r="F439">
        <v>28</v>
      </c>
      <c r="G439">
        <v>4</v>
      </c>
      <c r="H439">
        <v>7</v>
      </c>
      <c r="I439" s="31">
        <f t="shared" si="222"/>
        <v>11</v>
      </c>
      <c r="J439">
        <v>4</v>
      </c>
      <c r="K439">
        <v>3</v>
      </c>
      <c r="L439" s="16">
        <f t="shared" si="223"/>
        <v>1.684891290473413</v>
      </c>
      <c r="M439" s="15">
        <v>3</v>
      </c>
      <c r="N439" s="15">
        <v>4</v>
      </c>
      <c r="O439" s="15">
        <v>3</v>
      </c>
      <c r="P439">
        <v>45</v>
      </c>
      <c r="Q439">
        <v>8</v>
      </c>
      <c r="R439">
        <v>25</v>
      </c>
      <c r="S439" s="13">
        <f t="shared" si="224"/>
        <v>8.8888888888888892E-2</v>
      </c>
      <c r="T439" s="13">
        <f t="shared" si="225"/>
        <v>5.128205128205128E-2</v>
      </c>
      <c r="U439" s="2">
        <v>391.71666666670001</v>
      </c>
      <c r="V439" s="2">
        <v>13.983333333299999</v>
      </c>
      <c r="W439">
        <v>13.54</v>
      </c>
      <c r="X439">
        <v>35.18</v>
      </c>
      <c r="Y439" s="32">
        <f t="shared" si="226"/>
        <v>0.27791461412151064</v>
      </c>
      <c r="Z439" s="15">
        <f t="shared" si="227"/>
        <v>34.782608695652172</v>
      </c>
      <c r="AA439">
        <v>30</v>
      </c>
      <c r="AB439">
        <v>26</v>
      </c>
      <c r="AC439">
        <v>31</v>
      </c>
      <c r="AD439" s="13">
        <f t="shared" si="228"/>
        <v>0.17391304347826086</v>
      </c>
      <c r="AE439" s="13">
        <f t="shared" si="229"/>
        <v>0.30434782608695654</v>
      </c>
      <c r="AF439" s="13">
        <f t="shared" si="230"/>
        <v>0.47826086956521741</v>
      </c>
      <c r="AI439" s="17" t="str">
        <f t="shared" si="231"/>
        <v xml:space="preserve"> </v>
      </c>
      <c r="AJ439">
        <v>57</v>
      </c>
      <c r="AK439">
        <v>41</v>
      </c>
      <c r="AL439" s="32">
        <f t="shared" si="232"/>
        <v>0.34507042253521125</v>
      </c>
      <c r="AM439">
        <v>40</v>
      </c>
      <c r="AN439">
        <v>41</v>
      </c>
      <c r="AO439" s="33">
        <f t="shared" si="233"/>
        <v>0.28521126760563381</v>
      </c>
      <c r="AP439">
        <v>50</v>
      </c>
      <c r="AQ439">
        <v>55</v>
      </c>
      <c r="AR439" s="33">
        <f t="shared" si="234"/>
        <v>0.36971830985915494</v>
      </c>
      <c r="AS439" s="33">
        <f t="shared" si="235"/>
        <v>0.54748603351955305</v>
      </c>
      <c r="AT439">
        <v>1</v>
      </c>
      <c r="AU439">
        <v>110</v>
      </c>
      <c r="AV439">
        <v>129</v>
      </c>
      <c r="AW439">
        <v>116</v>
      </c>
      <c r="AX439" s="2">
        <v>27.5</v>
      </c>
      <c r="AY439" s="3">
        <v>1</v>
      </c>
      <c r="AZ439" s="2">
        <v>32.299999999999997</v>
      </c>
      <c r="BA439" s="2">
        <v>24.3</v>
      </c>
      <c r="BB439" s="21">
        <v>-0.56700000000000006</v>
      </c>
      <c r="BC439">
        <v>1</v>
      </c>
      <c r="BD439" s="21">
        <v>-2.9849999999999999</v>
      </c>
      <c r="BE439" s="2">
        <v>27.1</v>
      </c>
      <c r="BF439" s="2">
        <v>30.8</v>
      </c>
      <c r="BG439" s="2">
        <v>25.8</v>
      </c>
      <c r="BH439" s="21">
        <v>0.63</v>
      </c>
      <c r="BI439" s="21">
        <v>5.5640000000000001</v>
      </c>
      <c r="BJ439" t="s">
        <v>2897</v>
      </c>
      <c r="BK439" s="2">
        <v>20.8</v>
      </c>
      <c r="BL439" t="s">
        <v>2016</v>
      </c>
      <c r="BM439" s="2">
        <v>19.5</v>
      </c>
      <c r="BN439" t="s">
        <v>3296</v>
      </c>
      <c r="BO439" s="2">
        <v>18.8</v>
      </c>
      <c r="BP439" t="s">
        <v>634</v>
      </c>
      <c r="BQ439" s="2">
        <v>34.6</v>
      </c>
      <c r="BR439" t="s">
        <v>2208</v>
      </c>
      <c r="BS439" s="2">
        <v>32</v>
      </c>
      <c r="BT439" s="32">
        <f t="shared" si="236"/>
        <v>0.115</v>
      </c>
      <c r="BU439" s="34">
        <f t="shared" si="237"/>
        <v>0.92045454545454541</v>
      </c>
      <c r="BV439" s="35">
        <f t="shared" si="238"/>
        <v>931.95454545454538</v>
      </c>
      <c r="BW439" s="32">
        <f t="shared" si="239"/>
        <v>3.5454545454545419E-2</v>
      </c>
      <c r="BX439" s="36">
        <f t="shared" si="240"/>
        <v>3.5246041205600789</v>
      </c>
      <c r="BY439" s="37">
        <f t="shared" si="241"/>
        <v>2.1454112038191786</v>
      </c>
      <c r="BZ439" s="37">
        <f t="shared" si="242"/>
        <v>30.648731483131122</v>
      </c>
      <c r="CA439" s="37">
        <f t="shared" si="243"/>
        <v>26.970883705155391</v>
      </c>
      <c r="CB439" s="37">
        <f t="shared" si="244"/>
        <v>53.635280095479466</v>
      </c>
      <c r="CC439" s="37">
        <f t="shared" si="245"/>
        <v>50.723650604582012</v>
      </c>
      <c r="CD439" s="38">
        <f t="shared" si="246"/>
        <v>2.9116294908974538</v>
      </c>
      <c r="CE439" s="3">
        <v>23</v>
      </c>
      <c r="CF439" s="3">
        <v>14</v>
      </c>
      <c r="CG439" s="3">
        <v>177</v>
      </c>
      <c r="CH439" s="3">
        <v>162</v>
      </c>
      <c r="CI439" s="3">
        <v>61</v>
      </c>
      <c r="CJ439" s="3">
        <v>68</v>
      </c>
      <c r="CK439" s="3">
        <v>87</v>
      </c>
      <c r="CL439" s="3">
        <v>89</v>
      </c>
      <c r="CM439" s="20">
        <f t="shared" si="247"/>
        <v>-6.8670353135718187</v>
      </c>
      <c r="CN439" s="37">
        <f t="shared" si="248"/>
        <v>2.1318931210915295</v>
      </c>
      <c r="CO439" s="37">
        <f t="shared" si="249"/>
        <v>2.7410054414033951</v>
      </c>
      <c r="CP439" s="37">
        <f t="shared" si="250"/>
        <v>29.84650369528141</v>
      </c>
      <c r="CQ439" s="37">
        <f t="shared" si="251"/>
        <v>27.714610574189884</v>
      </c>
      <c r="CR439" s="37">
        <f t="shared" si="252"/>
        <v>56.099244700722814</v>
      </c>
      <c r="CS439" s="37">
        <f t="shared" si="253"/>
        <v>54.57646389994315</v>
      </c>
      <c r="CT439" s="22">
        <f t="shared" si="254"/>
        <v>1.3888486901177899</v>
      </c>
      <c r="CU439" s="35">
        <v>35</v>
      </c>
      <c r="CV439" s="35">
        <v>45</v>
      </c>
      <c r="CW439" s="35">
        <v>455</v>
      </c>
      <c r="CX439" s="35">
        <v>410</v>
      </c>
      <c r="CY439" s="35">
        <v>209</v>
      </c>
      <c r="CZ439" s="35">
        <v>205</v>
      </c>
      <c r="DA439" s="35">
        <v>236</v>
      </c>
      <c r="DB439" s="35">
        <v>222</v>
      </c>
      <c r="DC439">
        <v>4</v>
      </c>
      <c r="DD439">
        <v>2</v>
      </c>
      <c r="DE439" s="35">
        <f t="shared" si="255"/>
        <v>-2</v>
      </c>
      <c r="DF439" s="36">
        <f t="shared" si="256"/>
        <v>0.61297462966262239</v>
      </c>
      <c r="DG439" s="37">
        <f t="shared" si="257"/>
        <v>0.3064873148313112</v>
      </c>
      <c r="DH439" s="37">
        <f t="shared" si="258"/>
        <v>-0.3064873148313112</v>
      </c>
      <c r="DI439" s="2">
        <v>262</v>
      </c>
      <c r="DJ439">
        <v>18</v>
      </c>
      <c r="DK439">
        <v>5</v>
      </c>
      <c r="DL439">
        <v>35.4</v>
      </c>
      <c r="DM439">
        <v>234</v>
      </c>
      <c r="DN439">
        <v>203</v>
      </c>
      <c r="DO439">
        <v>1.4</v>
      </c>
      <c r="DP439">
        <v>172</v>
      </c>
      <c r="DQ439">
        <v>146</v>
      </c>
      <c r="DR439">
        <v>1.1000000000000001</v>
      </c>
      <c r="DS439">
        <v>139</v>
      </c>
      <c r="DT439">
        <v>108</v>
      </c>
      <c r="DU439">
        <v>2.8</v>
      </c>
      <c r="DV439" s="39">
        <v>1.6</v>
      </c>
      <c r="DW439" s="39">
        <v>1.6</v>
      </c>
      <c r="DX439" s="39">
        <v>-0.2</v>
      </c>
      <c r="DY439" s="39">
        <v>-1.6</v>
      </c>
      <c r="DZ439" s="39">
        <v>-1.6</v>
      </c>
      <c r="EA439" s="39">
        <v>-1.7000000000000002</v>
      </c>
    </row>
    <row r="440" spans="1:131" x14ac:dyDescent="0.2">
      <c r="A440" s="12" t="s">
        <v>678</v>
      </c>
      <c r="B440" s="12" t="s">
        <v>2100</v>
      </c>
      <c r="C440" t="s">
        <v>2099</v>
      </c>
      <c r="D440" t="s">
        <v>199</v>
      </c>
      <c r="E440" s="12" t="s">
        <v>123</v>
      </c>
      <c r="F440">
        <v>66</v>
      </c>
      <c r="G440">
        <v>11</v>
      </c>
      <c r="H440">
        <v>14</v>
      </c>
      <c r="I440" s="31">
        <f t="shared" si="222"/>
        <v>25</v>
      </c>
      <c r="J440">
        <v>7</v>
      </c>
      <c r="K440">
        <v>6</v>
      </c>
      <c r="L440" s="16">
        <f t="shared" si="223"/>
        <v>1.6804839793860631</v>
      </c>
      <c r="M440" s="15">
        <v>11</v>
      </c>
      <c r="N440" s="15">
        <v>8</v>
      </c>
      <c r="O440" s="15">
        <v>6</v>
      </c>
      <c r="P440">
        <v>114</v>
      </c>
      <c r="Q440">
        <v>43</v>
      </c>
      <c r="R440">
        <v>30</v>
      </c>
      <c r="S440" s="13">
        <f t="shared" si="224"/>
        <v>9.6491228070175433E-2</v>
      </c>
      <c r="T440" s="13">
        <f t="shared" si="225"/>
        <v>5.8823529411764705E-2</v>
      </c>
      <c r="U440" s="2">
        <v>892.6</v>
      </c>
      <c r="V440" s="2">
        <v>13.516666666700001</v>
      </c>
      <c r="W440">
        <v>13.38</v>
      </c>
      <c r="X440">
        <v>35.409999999999997</v>
      </c>
      <c r="Y440" s="32">
        <f t="shared" si="226"/>
        <v>0.27423652387784386</v>
      </c>
      <c r="Z440" s="15">
        <f t="shared" si="227"/>
        <v>89.04651162790698</v>
      </c>
      <c r="AA440">
        <v>17</v>
      </c>
      <c r="AB440">
        <v>139</v>
      </c>
      <c r="AC440">
        <v>82</v>
      </c>
      <c r="AD440" s="13">
        <f t="shared" si="228"/>
        <v>0.2558139534883721</v>
      </c>
      <c r="AE440" s="13">
        <f t="shared" si="229"/>
        <v>0.32558139534883723</v>
      </c>
      <c r="AF440" s="13">
        <f t="shared" si="230"/>
        <v>0.58139534883720934</v>
      </c>
      <c r="AG440">
        <v>8</v>
      </c>
      <c r="AH440">
        <v>9</v>
      </c>
      <c r="AI440" s="17">
        <f t="shared" si="231"/>
        <v>0.47058823529411764</v>
      </c>
      <c r="AJ440">
        <v>141</v>
      </c>
      <c r="AK440">
        <v>178</v>
      </c>
      <c r="AL440" s="32">
        <f t="shared" si="232"/>
        <v>0.35722284434490481</v>
      </c>
      <c r="AM440">
        <v>127</v>
      </c>
      <c r="AN440">
        <v>112</v>
      </c>
      <c r="AO440" s="33">
        <f t="shared" si="233"/>
        <v>0.26763717805151177</v>
      </c>
      <c r="AP440">
        <v>143</v>
      </c>
      <c r="AQ440">
        <v>192</v>
      </c>
      <c r="AR440" s="33">
        <f t="shared" si="234"/>
        <v>0.37513997760358342</v>
      </c>
      <c r="AS440" s="33">
        <f t="shared" si="235"/>
        <v>0.57168458781362008</v>
      </c>
      <c r="AT440">
        <v>8</v>
      </c>
      <c r="AU440">
        <v>313</v>
      </c>
      <c r="AV440">
        <v>340</v>
      </c>
      <c r="AW440">
        <v>268</v>
      </c>
      <c r="AX440" s="2">
        <v>29.5</v>
      </c>
      <c r="AY440" s="3">
        <v>4</v>
      </c>
      <c r="AZ440" s="2">
        <v>33.700000000000003</v>
      </c>
      <c r="BA440" s="2">
        <v>26.6</v>
      </c>
      <c r="BB440" s="21">
        <v>0.95</v>
      </c>
      <c r="BC440">
        <v>4</v>
      </c>
      <c r="BD440" s="21">
        <v>0.33500000000000002</v>
      </c>
      <c r="BE440" s="2">
        <v>31.3</v>
      </c>
      <c r="BF440" s="2">
        <v>34</v>
      </c>
      <c r="BG440" s="2">
        <v>28.6</v>
      </c>
      <c r="BH440" s="21">
        <v>1.8439999999999999</v>
      </c>
      <c r="BI440" s="21">
        <v>6.4089999999999998</v>
      </c>
      <c r="BJ440" t="s">
        <v>3316</v>
      </c>
      <c r="BK440" s="2">
        <v>84.9</v>
      </c>
      <c r="BL440" t="s">
        <v>2576</v>
      </c>
      <c r="BM440" s="2">
        <v>55.8</v>
      </c>
      <c r="BN440" t="s">
        <v>3756</v>
      </c>
      <c r="BO440" s="2">
        <v>26.4</v>
      </c>
      <c r="BP440" t="s">
        <v>2387</v>
      </c>
      <c r="BQ440" s="2">
        <v>45.7</v>
      </c>
      <c r="BR440" t="s">
        <v>1491</v>
      </c>
      <c r="BS440" s="2">
        <v>45</v>
      </c>
      <c r="BT440" s="32">
        <f t="shared" si="236"/>
        <v>7.8610603290676415E-2</v>
      </c>
      <c r="BU440" s="34">
        <f t="shared" si="237"/>
        <v>0.93548387096774188</v>
      </c>
      <c r="BV440" s="35">
        <f t="shared" si="238"/>
        <v>943.34493129680948</v>
      </c>
      <c r="BW440" s="32">
        <f t="shared" si="239"/>
        <v>1.4094474258418296E-2</v>
      </c>
      <c r="BX440" s="36">
        <f t="shared" si="240"/>
        <v>2.89205246047936</v>
      </c>
      <c r="BY440" s="37">
        <f t="shared" si="241"/>
        <v>1.8831969510098159</v>
      </c>
      <c r="BZ440" s="37">
        <f t="shared" si="242"/>
        <v>36.78959757865605</v>
      </c>
      <c r="CA440" s="37">
        <f t="shared" si="243"/>
        <v>29.189552740652147</v>
      </c>
      <c r="CB440" s="37">
        <f t="shared" si="244"/>
        <v>65.508351081555745</v>
      </c>
      <c r="CC440" s="37">
        <f t="shared" si="245"/>
        <v>51.855173186734575</v>
      </c>
      <c r="CD440" s="38">
        <f t="shared" si="246"/>
        <v>13.65317789482117</v>
      </c>
      <c r="CE440" s="3">
        <v>43</v>
      </c>
      <c r="CF440" s="3">
        <v>28</v>
      </c>
      <c r="CG440" s="3">
        <v>504</v>
      </c>
      <c r="CH440" s="3">
        <v>406</v>
      </c>
      <c r="CI440" s="3">
        <v>205</v>
      </c>
      <c r="CJ440" s="3">
        <v>159</v>
      </c>
      <c r="CK440" s="3">
        <v>178</v>
      </c>
      <c r="CL440" s="3">
        <v>222</v>
      </c>
      <c r="CM440" s="20">
        <f t="shared" si="247"/>
        <v>5.7687477872942878</v>
      </c>
      <c r="CN440" s="37">
        <f t="shared" si="248"/>
        <v>2.1052091088803886</v>
      </c>
      <c r="CO440" s="37">
        <f t="shared" si="249"/>
        <v>2.028189263433545</v>
      </c>
      <c r="CP440" s="37">
        <f t="shared" si="250"/>
        <v>31.398423660496523</v>
      </c>
      <c r="CQ440" s="37">
        <f t="shared" si="251"/>
        <v>28.625709224410159</v>
      </c>
      <c r="CR440" s="37">
        <f t="shared" si="252"/>
        <v>57.508151266976462</v>
      </c>
      <c r="CS440" s="37">
        <f t="shared" si="253"/>
        <v>54.324664321840267</v>
      </c>
      <c r="CT440" s="22">
        <f t="shared" si="254"/>
        <v>10.469690949684974</v>
      </c>
      <c r="CU440" s="35">
        <v>82</v>
      </c>
      <c r="CV440" s="35">
        <v>79</v>
      </c>
      <c r="CW440" s="35">
        <v>1141</v>
      </c>
      <c r="CX440" s="35">
        <v>1036</v>
      </c>
      <c r="CY440" s="35">
        <v>425</v>
      </c>
      <c r="CZ440" s="35">
        <v>444</v>
      </c>
      <c r="DA440" s="35">
        <v>557</v>
      </c>
      <c r="DB440" s="35">
        <v>592</v>
      </c>
      <c r="DC440">
        <v>22</v>
      </c>
      <c r="DD440">
        <v>12</v>
      </c>
      <c r="DE440" s="35">
        <f t="shared" si="255"/>
        <v>-10</v>
      </c>
      <c r="DF440" s="36">
        <f t="shared" si="256"/>
        <v>1.4796547472219983</v>
      </c>
      <c r="DG440" s="37">
        <f t="shared" si="257"/>
        <v>0.80708440757563538</v>
      </c>
      <c r="DH440" s="37">
        <f t="shared" si="258"/>
        <v>-0.67257033964636281</v>
      </c>
      <c r="DI440" s="2">
        <v>554.4</v>
      </c>
      <c r="DJ440">
        <v>22</v>
      </c>
      <c r="DK440">
        <v>16</v>
      </c>
      <c r="DL440">
        <v>8.9</v>
      </c>
      <c r="DM440">
        <v>613</v>
      </c>
      <c r="DN440">
        <v>499</v>
      </c>
      <c r="DO440">
        <v>2.2000000000000002</v>
      </c>
      <c r="DP440">
        <v>478</v>
      </c>
      <c r="DQ440">
        <v>381</v>
      </c>
      <c r="DR440">
        <v>2.2000000000000002</v>
      </c>
      <c r="DS440">
        <v>343</v>
      </c>
      <c r="DT440">
        <v>270</v>
      </c>
      <c r="DU440">
        <v>1.2</v>
      </c>
      <c r="DV440" s="39">
        <v>5.9</v>
      </c>
      <c r="DW440" s="39">
        <v>5.9</v>
      </c>
      <c r="DX440" s="39">
        <v>-0.5</v>
      </c>
      <c r="DY440" s="39">
        <v>0.8</v>
      </c>
      <c r="DZ440" s="39">
        <v>-2.1</v>
      </c>
      <c r="EA440" s="39">
        <v>4</v>
      </c>
    </row>
    <row r="441" spans="1:131" x14ac:dyDescent="0.2">
      <c r="A441" s="12" t="s">
        <v>275</v>
      </c>
      <c r="B441" s="12" t="s">
        <v>2104</v>
      </c>
      <c r="C441" t="s">
        <v>2103</v>
      </c>
      <c r="D441" t="s">
        <v>338</v>
      </c>
      <c r="E441" s="12" t="s">
        <v>170</v>
      </c>
      <c r="F441">
        <v>80</v>
      </c>
      <c r="G441">
        <v>16</v>
      </c>
      <c r="H441">
        <v>34</v>
      </c>
      <c r="I441" s="31">
        <f t="shared" si="222"/>
        <v>50</v>
      </c>
      <c r="J441">
        <v>15</v>
      </c>
      <c r="K441">
        <v>16</v>
      </c>
      <c r="L441" s="16">
        <f t="shared" si="223"/>
        <v>2.3584905660377355</v>
      </c>
      <c r="M441" s="15">
        <v>15</v>
      </c>
      <c r="N441" s="15">
        <v>16</v>
      </c>
      <c r="O441" s="15">
        <v>18</v>
      </c>
      <c r="P441">
        <v>136</v>
      </c>
      <c r="Q441">
        <v>44</v>
      </c>
      <c r="R441">
        <v>35</v>
      </c>
      <c r="S441" s="13">
        <f t="shared" si="224"/>
        <v>0.11764705882352941</v>
      </c>
      <c r="T441" s="13">
        <f t="shared" si="225"/>
        <v>7.441860465116279E-2</v>
      </c>
      <c r="U441" s="2">
        <v>1272</v>
      </c>
      <c r="V441" s="2">
        <v>15.9</v>
      </c>
      <c r="W441">
        <v>15.48</v>
      </c>
      <c r="X441">
        <v>33.85</v>
      </c>
      <c r="Y441" s="32">
        <f t="shared" si="226"/>
        <v>0.31380498682343405</v>
      </c>
      <c r="Z441" s="15">
        <f t="shared" si="227"/>
        <v>139.20000000000002</v>
      </c>
      <c r="AA441">
        <v>50</v>
      </c>
      <c r="AB441">
        <v>68</v>
      </c>
      <c r="AC441">
        <v>91</v>
      </c>
      <c r="AD441" s="13">
        <f t="shared" si="228"/>
        <v>0.21333333333333335</v>
      </c>
      <c r="AE441" s="13">
        <f t="shared" si="229"/>
        <v>0.45333333333333331</v>
      </c>
      <c r="AF441" s="13">
        <f t="shared" si="230"/>
        <v>0.66666666666666663</v>
      </c>
      <c r="AG441">
        <v>513</v>
      </c>
      <c r="AH441">
        <v>511</v>
      </c>
      <c r="AI441" s="17">
        <f t="shared" si="231"/>
        <v>0.5009765625</v>
      </c>
      <c r="AJ441">
        <v>199</v>
      </c>
      <c r="AK441">
        <v>232</v>
      </c>
      <c r="AL441" s="32">
        <f t="shared" si="232"/>
        <v>0.36463620981387479</v>
      </c>
      <c r="AM441">
        <v>195</v>
      </c>
      <c r="AN441">
        <v>174</v>
      </c>
      <c r="AO441" s="33">
        <f t="shared" si="233"/>
        <v>0.31218274111675126</v>
      </c>
      <c r="AP441">
        <v>191</v>
      </c>
      <c r="AQ441">
        <v>191</v>
      </c>
      <c r="AR441" s="33">
        <f t="shared" si="234"/>
        <v>0.32318104906937395</v>
      </c>
      <c r="AS441" s="33">
        <f t="shared" si="235"/>
        <v>0.53874999999999995</v>
      </c>
      <c r="AT441">
        <v>7</v>
      </c>
      <c r="AU441">
        <v>499</v>
      </c>
      <c r="AV441">
        <v>409</v>
      </c>
      <c r="AW441">
        <v>401</v>
      </c>
      <c r="AX441" s="2">
        <v>29.5</v>
      </c>
      <c r="AY441" s="3">
        <v>3</v>
      </c>
      <c r="AZ441" s="2">
        <v>34.1</v>
      </c>
      <c r="BA441" s="2">
        <v>26.4</v>
      </c>
      <c r="BB441" s="21">
        <v>0.51500000000000001</v>
      </c>
      <c r="BC441">
        <v>5</v>
      </c>
      <c r="BD441" s="21">
        <v>-0.83299999999999996</v>
      </c>
      <c r="BE441" s="2">
        <v>31</v>
      </c>
      <c r="BF441" s="2">
        <v>33.4</v>
      </c>
      <c r="BG441" s="2">
        <v>28.6</v>
      </c>
      <c r="BH441" s="21">
        <v>0.39400000000000002</v>
      </c>
      <c r="BI441" s="21">
        <v>8.3190000000000008</v>
      </c>
      <c r="BJ441" t="s">
        <v>1854</v>
      </c>
      <c r="BK441" s="2">
        <v>90.3</v>
      </c>
      <c r="BL441" t="s">
        <v>2283</v>
      </c>
      <c r="BM441" s="2">
        <v>87</v>
      </c>
      <c r="BN441" t="s">
        <v>3251</v>
      </c>
      <c r="BO441" s="2">
        <v>4.3</v>
      </c>
      <c r="BP441" t="s">
        <v>816</v>
      </c>
      <c r="BQ441" s="2">
        <v>41</v>
      </c>
      <c r="BR441" t="s">
        <v>591</v>
      </c>
      <c r="BS441" s="2">
        <v>30.9</v>
      </c>
      <c r="BT441" s="32">
        <f t="shared" si="236"/>
        <v>0.10775862068965517</v>
      </c>
      <c r="BU441" s="34">
        <f t="shared" si="237"/>
        <v>0.94488188976377951</v>
      </c>
      <c r="BV441" s="35">
        <f t="shared" si="238"/>
        <v>955.65775183274502</v>
      </c>
      <c r="BW441" s="32">
        <f t="shared" si="239"/>
        <v>5.264051045343468E-2</v>
      </c>
      <c r="BX441" s="36">
        <f t="shared" si="240"/>
        <v>3.5377358490566038</v>
      </c>
      <c r="BY441" s="37">
        <f t="shared" si="241"/>
        <v>1.6509433962264151</v>
      </c>
      <c r="BZ441" s="37">
        <f t="shared" si="242"/>
        <v>32.830188679245282</v>
      </c>
      <c r="CA441" s="37">
        <f t="shared" si="243"/>
        <v>29.952830188679243</v>
      </c>
      <c r="CB441" s="37">
        <f t="shared" si="244"/>
        <v>62.311320754716981</v>
      </c>
      <c r="CC441" s="37">
        <f t="shared" si="245"/>
        <v>56.367924528301891</v>
      </c>
      <c r="CD441" s="38">
        <f t="shared" si="246"/>
        <v>5.9433962264150892</v>
      </c>
      <c r="CE441" s="3">
        <v>75</v>
      </c>
      <c r="CF441" s="3">
        <v>35</v>
      </c>
      <c r="CG441" s="3">
        <v>621</v>
      </c>
      <c r="CH441" s="3">
        <v>600</v>
      </c>
      <c r="CI441" s="3">
        <v>273</v>
      </c>
      <c r="CJ441" s="3">
        <v>267</v>
      </c>
      <c r="CK441" s="3">
        <v>293</v>
      </c>
      <c r="CL441" s="3">
        <v>352</v>
      </c>
      <c r="CM441" s="20">
        <f t="shared" si="247"/>
        <v>-4.2286037735849114</v>
      </c>
      <c r="CN441" s="37">
        <f t="shared" si="248"/>
        <v>2.6366322008862628</v>
      </c>
      <c r="CO441" s="37">
        <f t="shared" si="249"/>
        <v>1.7725258493353027</v>
      </c>
      <c r="CP441" s="37">
        <f t="shared" si="250"/>
        <v>31.129985228951259</v>
      </c>
      <c r="CQ441" s="37">
        <f t="shared" si="251"/>
        <v>27.274741506646972</v>
      </c>
      <c r="CR441" s="37">
        <f t="shared" si="252"/>
        <v>57.629246676514029</v>
      </c>
      <c r="CS441" s="37">
        <f t="shared" si="253"/>
        <v>48.190546528803544</v>
      </c>
      <c r="CT441" s="22">
        <f t="shared" si="254"/>
        <v>-3.4953039212953954</v>
      </c>
      <c r="CU441" s="35">
        <v>119</v>
      </c>
      <c r="CV441" s="35">
        <v>80</v>
      </c>
      <c r="CW441" s="35">
        <v>1286</v>
      </c>
      <c r="CX441" s="35">
        <v>1151</v>
      </c>
      <c r="CY441" s="35">
        <v>542</v>
      </c>
      <c r="CZ441" s="35">
        <v>411</v>
      </c>
      <c r="DA441" s="35">
        <v>533</v>
      </c>
      <c r="DB441" s="35">
        <v>654</v>
      </c>
      <c r="DC441">
        <v>10</v>
      </c>
      <c r="DD441">
        <v>19</v>
      </c>
      <c r="DE441" s="35">
        <f t="shared" si="255"/>
        <v>9</v>
      </c>
      <c r="DF441" s="36">
        <f t="shared" si="256"/>
        <v>0.47169811320754718</v>
      </c>
      <c r="DG441" s="37">
        <f t="shared" si="257"/>
        <v>0.89622641509433965</v>
      </c>
      <c r="DH441" s="37">
        <f t="shared" si="258"/>
        <v>0.42452830188679247</v>
      </c>
      <c r="DI441" s="2">
        <v>744.5</v>
      </c>
      <c r="DJ441">
        <v>39</v>
      </c>
      <c r="DK441">
        <v>17</v>
      </c>
      <c r="DL441">
        <v>10.199999999999999</v>
      </c>
      <c r="DM441">
        <v>770</v>
      </c>
      <c r="DN441">
        <v>694</v>
      </c>
      <c r="DO441">
        <v>-4</v>
      </c>
      <c r="DP441">
        <v>555</v>
      </c>
      <c r="DQ441">
        <v>531</v>
      </c>
      <c r="DR441">
        <v>-5</v>
      </c>
      <c r="DS441">
        <v>393</v>
      </c>
      <c r="DT441">
        <v>381</v>
      </c>
      <c r="DU441">
        <v>-3.9</v>
      </c>
      <c r="DV441" s="39">
        <v>5.7</v>
      </c>
      <c r="DW441" s="39">
        <v>5.7</v>
      </c>
      <c r="DX441" s="39">
        <v>0.2</v>
      </c>
      <c r="DY441" s="39">
        <v>0</v>
      </c>
      <c r="DZ441" s="39">
        <v>-4.3</v>
      </c>
      <c r="EA441" s="39">
        <v>1.6</v>
      </c>
    </row>
    <row r="442" spans="1:131" x14ac:dyDescent="0.2">
      <c r="A442" s="12" t="s">
        <v>1789</v>
      </c>
      <c r="B442" s="12" t="s">
        <v>2107</v>
      </c>
      <c r="C442" t="s">
        <v>2106</v>
      </c>
      <c r="D442" t="s">
        <v>122</v>
      </c>
      <c r="E442" s="12" t="s">
        <v>178</v>
      </c>
      <c r="F442">
        <v>79</v>
      </c>
      <c r="G442">
        <v>3</v>
      </c>
      <c r="H442">
        <v>20</v>
      </c>
      <c r="I442" s="31">
        <f t="shared" si="222"/>
        <v>23</v>
      </c>
      <c r="J442">
        <v>4</v>
      </c>
      <c r="K442">
        <v>13</v>
      </c>
      <c r="L442" s="16">
        <f t="shared" si="223"/>
        <v>0.97770640468541059</v>
      </c>
      <c r="M442" s="15">
        <v>3</v>
      </c>
      <c r="N442" s="15">
        <v>5</v>
      </c>
      <c r="O442" s="15">
        <v>14</v>
      </c>
      <c r="P442">
        <v>55</v>
      </c>
      <c r="Q442">
        <v>37</v>
      </c>
      <c r="R442">
        <v>42</v>
      </c>
      <c r="S442" s="13">
        <f t="shared" si="224"/>
        <v>5.4545454545454543E-2</v>
      </c>
      <c r="T442" s="13">
        <f t="shared" si="225"/>
        <v>2.2388059701492536E-2</v>
      </c>
      <c r="U442" s="2">
        <v>1411.4666666666999</v>
      </c>
      <c r="V442" s="2">
        <v>17.866666666699999</v>
      </c>
      <c r="W442">
        <v>16.95</v>
      </c>
      <c r="X442">
        <v>30.63</v>
      </c>
      <c r="Y442" s="32">
        <f t="shared" si="226"/>
        <v>0.3562421185372005</v>
      </c>
      <c r="Z442" s="15">
        <f t="shared" si="227"/>
        <v>40.457142857142856</v>
      </c>
      <c r="AA442">
        <v>97</v>
      </c>
      <c r="AB442">
        <v>75</v>
      </c>
      <c r="AC442">
        <v>89</v>
      </c>
      <c r="AD442" s="13">
        <f t="shared" si="228"/>
        <v>4.2857142857142858E-2</v>
      </c>
      <c r="AE442" s="13">
        <f t="shared" si="229"/>
        <v>0.27142857142857141</v>
      </c>
      <c r="AF442" s="13">
        <f t="shared" si="230"/>
        <v>0.31428571428571428</v>
      </c>
      <c r="AI442" s="17" t="str">
        <f t="shared" si="231"/>
        <v xml:space="preserve"> </v>
      </c>
      <c r="AJ442">
        <v>222</v>
      </c>
      <c r="AK442">
        <v>210</v>
      </c>
      <c r="AL442" s="32">
        <f t="shared" si="232"/>
        <v>0.31671554252199413</v>
      </c>
      <c r="AM442">
        <v>211</v>
      </c>
      <c r="AN442">
        <v>206</v>
      </c>
      <c r="AO442" s="33">
        <f t="shared" si="233"/>
        <v>0.30571847507331379</v>
      </c>
      <c r="AP442">
        <v>264</v>
      </c>
      <c r="AQ442">
        <v>251</v>
      </c>
      <c r="AR442" s="33">
        <f t="shared" si="234"/>
        <v>0.37756598240469208</v>
      </c>
      <c r="AS442" s="33">
        <f t="shared" si="235"/>
        <v>0.50883392226148405</v>
      </c>
      <c r="AT442">
        <v>1</v>
      </c>
      <c r="AU442">
        <v>518</v>
      </c>
      <c r="AV442">
        <v>451</v>
      </c>
      <c r="AW442">
        <v>471</v>
      </c>
      <c r="AX442" s="2">
        <v>29.6</v>
      </c>
      <c r="AY442" s="3">
        <v>1</v>
      </c>
      <c r="AZ442" s="2">
        <v>33.5</v>
      </c>
      <c r="BA442" s="2">
        <v>27</v>
      </c>
      <c r="BB442" s="21">
        <v>1.2850000000000001</v>
      </c>
      <c r="BC442">
        <v>1</v>
      </c>
      <c r="BD442" s="21">
        <v>0.26500000000000001</v>
      </c>
      <c r="BE442" s="2">
        <v>27.7</v>
      </c>
      <c r="BF442" s="2">
        <v>32.799999999999997</v>
      </c>
      <c r="BG442" s="2">
        <v>26</v>
      </c>
      <c r="BH442" s="21">
        <v>1.4910000000000001</v>
      </c>
      <c r="BI442" s="21">
        <v>3.464</v>
      </c>
      <c r="BJ442" t="s">
        <v>3731</v>
      </c>
      <c r="BK442" s="2">
        <v>29.2</v>
      </c>
      <c r="BL442" t="s">
        <v>2648</v>
      </c>
      <c r="BM442" s="2">
        <v>25</v>
      </c>
      <c r="BN442" t="s">
        <v>121</v>
      </c>
      <c r="BO442" s="2">
        <v>24.9</v>
      </c>
      <c r="BP442" t="s">
        <v>1252</v>
      </c>
      <c r="BQ442" s="2">
        <v>51.8</v>
      </c>
      <c r="BR442" t="s">
        <v>3218</v>
      </c>
      <c r="BS442" s="2">
        <v>26.3</v>
      </c>
      <c r="BT442" s="32">
        <f t="shared" si="236"/>
        <v>9.8870056497175146E-2</v>
      </c>
      <c r="BU442" s="34">
        <f t="shared" si="237"/>
        <v>0.90497076023391809</v>
      </c>
      <c r="BV442" s="35">
        <f t="shared" si="238"/>
        <v>914.85776588363558</v>
      </c>
      <c r="BW442" s="32">
        <f t="shared" si="239"/>
        <v>3.8408167310932384E-3</v>
      </c>
      <c r="BX442" s="36">
        <f t="shared" si="240"/>
        <v>2.9756281881675073</v>
      </c>
      <c r="BY442" s="37">
        <f t="shared" si="241"/>
        <v>2.7630833175841141</v>
      </c>
      <c r="BZ442" s="37">
        <f t="shared" si="242"/>
        <v>30.096353674608501</v>
      </c>
      <c r="CA442" s="37">
        <f t="shared" si="243"/>
        <v>29.076138295808214</v>
      </c>
      <c r="CB442" s="37">
        <f t="shared" si="244"/>
        <v>54.879085584632172</v>
      </c>
      <c r="CC442" s="37">
        <f t="shared" si="245"/>
        <v>50.500661250614272</v>
      </c>
      <c r="CD442" s="38">
        <f t="shared" si="246"/>
        <v>4.3784243340179003</v>
      </c>
      <c r="CE442" s="3">
        <v>70</v>
      </c>
      <c r="CF442" s="3">
        <v>65</v>
      </c>
      <c r="CG442" s="3">
        <v>638</v>
      </c>
      <c r="CH442" s="3">
        <v>619</v>
      </c>
      <c r="CI442" s="3">
        <v>289</v>
      </c>
      <c r="CJ442" s="3">
        <v>231</v>
      </c>
      <c r="CK442" s="3">
        <v>273</v>
      </c>
      <c r="CL442" s="3">
        <v>294</v>
      </c>
      <c r="CM442" s="20">
        <f t="shared" si="247"/>
        <v>0.87741019974228429</v>
      </c>
      <c r="CN442" s="37">
        <f t="shared" si="248"/>
        <v>2.1572298193629975</v>
      </c>
      <c r="CO442" s="37">
        <f t="shared" si="249"/>
        <v>2.1820255644131468</v>
      </c>
      <c r="CP442" s="37">
        <f t="shared" si="250"/>
        <v>28.5646982977721</v>
      </c>
      <c r="CQ442" s="37">
        <f t="shared" si="251"/>
        <v>28.589494042822253</v>
      </c>
      <c r="CR442" s="37">
        <f t="shared" si="252"/>
        <v>50.459341177054021</v>
      </c>
      <c r="CS442" s="37">
        <f t="shared" si="253"/>
        <v>49.393124139897594</v>
      </c>
      <c r="CT442" s="22">
        <f t="shared" si="254"/>
        <v>3.3122072968614731</v>
      </c>
      <c r="CU442" s="35">
        <v>87</v>
      </c>
      <c r="CV442" s="35">
        <v>88</v>
      </c>
      <c r="CW442" s="35">
        <v>1065</v>
      </c>
      <c r="CX442" s="35">
        <v>1065</v>
      </c>
      <c r="CY442" s="35">
        <v>403</v>
      </c>
      <c r="CZ442" s="35">
        <v>379</v>
      </c>
      <c r="DA442" s="35">
        <v>460</v>
      </c>
      <c r="DB442" s="35">
        <v>480</v>
      </c>
      <c r="DC442">
        <v>20</v>
      </c>
      <c r="DD442">
        <v>3</v>
      </c>
      <c r="DE442" s="35">
        <f t="shared" si="255"/>
        <v>-17</v>
      </c>
      <c r="DF442" s="36">
        <f t="shared" si="256"/>
        <v>0.85017948233357354</v>
      </c>
      <c r="DG442" s="37">
        <f t="shared" si="257"/>
        <v>0.12752692235003601</v>
      </c>
      <c r="DH442" s="37">
        <f t="shared" si="258"/>
        <v>-0.7226525599835375</v>
      </c>
      <c r="DI442" s="2">
        <v>849.7</v>
      </c>
      <c r="DJ442">
        <v>39</v>
      </c>
      <c r="DK442">
        <v>38</v>
      </c>
      <c r="DL442">
        <v>-5.4</v>
      </c>
      <c r="DM442">
        <v>738</v>
      </c>
      <c r="DN442">
        <v>722</v>
      </c>
      <c r="DO442">
        <v>-0.9</v>
      </c>
      <c r="DP442">
        <v>578</v>
      </c>
      <c r="DQ442">
        <v>563</v>
      </c>
      <c r="DR442">
        <v>-0.5</v>
      </c>
      <c r="DS442">
        <v>410</v>
      </c>
      <c r="DT442">
        <v>427</v>
      </c>
      <c r="DU442">
        <v>-1.3</v>
      </c>
      <c r="DV442" s="39">
        <v>-1.7000000000000002</v>
      </c>
      <c r="DW442" s="39">
        <v>-1.7000000000000002</v>
      </c>
      <c r="DX442" s="39">
        <v>0.7</v>
      </c>
      <c r="DY442" s="39">
        <v>1.1000000000000001</v>
      </c>
      <c r="DZ442" s="39">
        <v>-0.8</v>
      </c>
      <c r="EA442" s="39">
        <v>-0.7</v>
      </c>
    </row>
    <row r="443" spans="1:131" x14ac:dyDescent="0.2">
      <c r="A443" s="12" t="s">
        <v>2110</v>
      </c>
      <c r="B443" s="12" t="s">
        <v>2111</v>
      </c>
      <c r="C443" t="s">
        <v>2109</v>
      </c>
      <c r="D443" t="s">
        <v>338</v>
      </c>
      <c r="E443" s="12" t="s">
        <v>178</v>
      </c>
      <c r="F443">
        <v>79</v>
      </c>
      <c r="G443">
        <v>8</v>
      </c>
      <c r="H443">
        <v>13</v>
      </c>
      <c r="I443" s="31">
        <f t="shared" si="222"/>
        <v>21</v>
      </c>
      <c r="J443">
        <v>4</v>
      </c>
      <c r="K443">
        <v>9</v>
      </c>
      <c r="L443" s="16">
        <f t="shared" si="223"/>
        <v>1.0825362277335784</v>
      </c>
      <c r="M443" s="15">
        <v>6</v>
      </c>
      <c r="N443" s="15">
        <v>4</v>
      </c>
      <c r="O443" s="15">
        <v>9</v>
      </c>
      <c r="P443">
        <v>120</v>
      </c>
      <c r="Q443">
        <v>47</v>
      </c>
      <c r="R443">
        <v>95</v>
      </c>
      <c r="S443" s="13">
        <f t="shared" si="224"/>
        <v>6.6666666666666666E-2</v>
      </c>
      <c r="T443" s="13">
        <f t="shared" si="225"/>
        <v>3.0534351145038167E-2</v>
      </c>
      <c r="U443" s="2">
        <v>1163.9333333333</v>
      </c>
      <c r="V443" s="2">
        <v>14.733333333299999</v>
      </c>
      <c r="W443">
        <v>14.34</v>
      </c>
      <c r="X443">
        <v>35.049999999999997</v>
      </c>
      <c r="Y443" s="32">
        <f t="shared" si="226"/>
        <v>0.29034217452925692</v>
      </c>
      <c r="Z443" s="15">
        <f t="shared" si="227"/>
        <v>52.4</v>
      </c>
      <c r="AA443">
        <v>71</v>
      </c>
      <c r="AB443">
        <v>48</v>
      </c>
      <c r="AC443">
        <v>90</v>
      </c>
      <c r="AD443" s="13">
        <f t="shared" si="228"/>
        <v>0.16</v>
      </c>
      <c r="AE443" s="13">
        <f t="shared" si="229"/>
        <v>0.26</v>
      </c>
      <c r="AF443" s="13">
        <f t="shared" si="230"/>
        <v>0.42000000000000004</v>
      </c>
      <c r="AI443" s="17" t="str">
        <f t="shared" si="231"/>
        <v xml:space="preserve"> </v>
      </c>
      <c r="AJ443">
        <v>236</v>
      </c>
      <c r="AK443">
        <v>251</v>
      </c>
      <c r="AL443" s="32">
        <f t="shared" si="232"/>
        <v>0.43992773261065943</v>
      </c>
      <c r="AM443">
        <v>132</v>
      </c>
      <c r="AN443">
        <v>117</v>
      </c>
      <c r="AO443" s="33">
        <f t="shared" si="233"/>
        <v>0.22493224932249323</v>
      </c>
      <c r="AP443">
        <v>192</v>
      </c>
      <c r="AQ443">
        <v>179</v>
      </c>
      <c r="AR443" s="33">
        <f t="shared" si="234"/>
        <v>0.33514001806684734</v>
      </c>
      <c r="AS443" s="33">
        <f t="shared" si="235"/>
        <v>0.66168478260869568</v>
      </c>
      <c r="AT443">
        <v>9</v>
      </c>
      <c r="AU443">
        <v>466</v>
      </c>
      <c r="AV443">
        <v>390</v>
      </c>
      <c r="AW443">
        <v>330</v>
      </c>
      <c r="AX443" s="2">
        <v>27.6</v>
      </c>
      <c r="AY443" s="3">
        <v>8</v>
      </c>
      <c r="AZ443" s="2">
        <v>32.700000000000003</v>
      </c>
      <c r="BA443" s="2">
        <v>24.2</v>
      </c>
      <c r="BB443" s="21">
        <v>-0.98799999999999999</v>
      </c>
      <c r="BC443">
        <v>9</v>
      </c>
      <c r="BD443" s="21">
        <v>-1.9079999999999999</v>
      </c>
      <c r="BE443" s="2">
        <v>26.4</v>
      </c>
      <c r="BF443" s="2">
        <v>31.6</v>
      </c>
      <c r="BG443" s="2">
        <v>24.7</v>
      </c>
      <c r="BH443" s="21">
        <v>-1.948</v>
      </c>
      <c r="BI443" s="21">
        <v>6.2380000000000004</v>
      </c>
      <c r="BJ443" t="s">
        <v>2104</v>
      </c>
      <c r="BK443" s="2">
        <v>30.5</v>
      </c>
      <c r="BL443" t="s">
        <v>1854</v>
      </c>
      <c r="BM443" s="2">
        <v>29.4</v>
      </c>
      <c r="BN443" t="s">
        <v>2283</v>
      </c>
      <c r="BO443" s="2">
        <v>28.9</v>
      </c>
      <c r="BP443" t="s">
        <v>2475</v>
      </c>
      <c r="BQ443" s="2">
        <v>26</v>
      </c>
      <c r="BR443" t="s">
        <v>2433</v>
      </c>
      <c r="BS443" s="2">
        <v>22</v>
      </c>
      <c r="BT443" s="32">
        <f t="shared" si="236"/>
        <v>7.6335877862595422E-2</v>
      </c>
      <c r="BU443" s="34">
        <f t="shared" si="237"/>
        <v>0.93572778827977321</v>
      </c>
      <c r="BV443" s="35">
        <f t="shared" si="238"/>
        <v>943.36137606603279</v>
      </c>
      <c r="BW443" s="32">
        <f t="shared" si="239"/>
        <v>1.2063666142368631E-2</v>
      </c>
      <c r="BX443" s="36">
        <f t="shared" si="240"/>
        <v>2.5774672088952295</v>
      </c>
      <c r="BY443" s="37">
        <f t="shared" si="241"/>
        <v>1.7526777020487561</v>
      </c>
      <c r="BZ443" s="37">
        <f t="shared" si="242"/>
        <v>33.764820436527508</v>
      </c>
      <c r="CA443" s="37">
        <f t="shared" si="243"/>
        <v>27.269603070111526</v>
      </c>
      <c r="CB443" s="37">
        <f t="shared" si="244"/>
        <v>63.302594650466837</v>
      </c>
      <c r="CC443" s="37">
        <f t="shared" si="245"/>
        <v>50.105962540923265</v>
      </c>
      <c r="CD443" s="38">
        <f t="shared" si="246"/>
        <v>13.196632109543572</v>
      </c>
      <c r="CE443" s="3">
        <v>50</v>
      </c>
      <c r="CF443" s="3">
        <v>34</v>
      </c>
      <c r="CG443" s="3">
        <v>605</v>
      </c>
      <c r="CH443" s="3">
        <v>495</v>
      </c>
      <c r="CI443" s="3">
        <v>235</v>
      </c>
      <c r="CJ443" s="3">
        <v>204</v>
      </c>
      <c r="CK443" s="3">
        <v>239</v>
      </c>
      <c r="CL443" s="3">
        <v>338</v>
      </c>
      <c r="CM443" s="20">
        <f t="shared" si="247"/>
        <v>1.0801973269348757</v>
      </c>
      <c r="CN443" s="37">
        <f t="shared" si="248"/>
        <v>2.9686343198685425</v>
      </c>
      <c r="CO443" s="37">
        <f t="shared" si="249"/>
        <v>1.7118402282453637</v>
      </c>
      <c r="CP443" s="37">
        <f t="shared" si="250"/>
        <v>30.57476660828112</v>
      </c>
      <c r="CQ443" s="37">
        <f t="shared" si="251"/>
        <v>28.104516152332113</v>
      </c>
      <c r="CR443" s="37">
        <f t="shared" si="252"/>
        <v>56.967442532367869</v>
      </c>
      <c r="CS443" s="37">
        <f t="shared" si="253"/>
        <v>50.488452301413901</v>
      </c>
      <c r="CT443" s="22">
        <f t="shared" si="254"/>
        <v>6.7176418785896033</v>
      </c>
      <c r="CU443" s="35">
        <v>137</v>
      </c>
      <c r="CV443" s="35">
        <v>79</v>
      </c>
      <c r="CW443" s="35">
        <v>1274</v>
      </c>
      <c r="CX443" s="35">
        <v>1218</v>
      </c>
      <c r="CY443" s="35">
        <v>563</v>
      </c>
      <c r="CZ443" s="35">
        <v>461</v>
      </c>
      <c r="DA443" s="35">
        <v>572</v>
      </c>
      <c r="DB443" s="35">
        <v>655</v>
      </c>
      <c r="DC443">
        <v>11</v>
      </c>
      <c r="DD443">
        <v>7</v>
      </c>
      <c r="DE443" s="35">
        <f t="shared" si="255"/>
        <v>-4</v>
      </c>
      <c r="DF443" s="36">
        <f t="shared" si="256"/>
        <v>0.56704278595695057</v>
      </c>
      <c r="DG443" s="37">
        <f t="shared" si="257"/>
        <v>0.36084540924533215</v>
      </c>
      <c r="DH443" s="37">
        <f t="shared" si="258"/>
        <v>-0.20619737671161836</v>
      </c>
      <c r="DI443" s="2">
        <v>683.6</v>
      </c>
      <c r="DJ443">
        <v>32</v>
      </c>
      <c r="DK443">
        <v>21</v>
      </c>
      <c r="DL443">
        <v>-2.5</v>
      </c>
      <c r="DM443">
        <v>711</v>
      </c>
      <c r="DN443">
        <v>549</v>
      </c>
      <c r="DO443">
        <v>1.9</v>
      </c>
      <c r="DP443">
        <v>505</v>
      </c>
      <c r="DQ443">
        <v>412</v>
      </c>
      <c r="DR443">
        <v>1.2</v>
      </c>
      <c r="DS443">
        <v>364</v>
      </c>
      <c r="DT443">
        <v>294</v>
      </c>
      <c r="DU443">
        <v>3.1</v>
      </c>
      <c r="DV443" s="39">
        <v>8.3000000000000007</v>
      </c>
      <c r="DW443" s="39">
        <v>8.3000000000000007</v>
      </c>
      <c r="DX443" s="39">
        <v>-3.1</v>
      </c>
      <c r="DY443" s="39">
        <v>-2</v>
      </c>
      <c r="DZ443" s="39">
        <v>-2.2000000000000002</v>
      </c>
      <c r="EA443" s="39">
        <v>1</v>
      </c>
    </row>
    <row r="444" spans="1:131" x14ac:dyDescent="0.2">
      <c r="A444" s="12" t="s">
        <v>1342</v>
      </c>
      <c r="B444" s="12" t="s">
        <v>2114</v>
      </c>
      <c r="C444" t="s">
        <v>2113</v>
      </c>
      <c r="D444" t="s">
        <v>442</v>
      </c>
      <c r="E444" s="12" t="s">
        <v>170</v>
      </c>
      <c r="F444">
        <v>81</v>
      </c>
      <c r="G444">
        <v>8</v>
      </c>
      <c r="H444">
        <v>19</v>
      </c>
      <c r="I444" s="31">
        <f t="shared" si="222"/>
        <v>27</v>
      </c>
      <c r="J444">
        <v>12</v>
      </c>
      <c r="K444">
        <v>5</v>
      </c>
      <c r="L444" s="16">
        <f t="shared" si="223"/>
        <v>1.7845668019168226</v>
      </c>
      <c r="M444" s="15">
        <v>7</v>
      </c>
      <c r="N444" s="15">
        <v>13</v>
      </c>
      <c r="O444" s="15">
        <v>6</v>
      </c>
      <c r="P444">
        <v>89</v>
      </c>
      <c r="Q444">
        <v>23</v>
      </c>
      <c r="R444">
        <v>26</v>
      </c>
      <c r="S444" s="13">
        <f t="shared" si="224"/>
        <v>8.98876404494382E-2</v>
      </c>
      <c r="T444" s="13">
        <f t="shared" si="225"/>
        <v>5.7971014492753624E-2</v>
      </c>
      <c r="U444" s="2">
        <v>907.78333333329999</v>
      </c>
      <c r="V444" s="2">
        <v>11.2</v>
      </c>
      <c r="W444">
        <v>11.01</v>
      </c>
      <c r="X444">
        <v>38.299999999999997</v>
      </c>
      <c r="Y444" s="32">
        <f t="shared" si="226"/>
        <v>0.22328128168728453</v>
      </c>
      <c r="Z444" s="15">
        <f t="shared" si="227"/>
        <v>151.54285714285714</v>
      </c>
      <c r="AA444">
        <v>45</v>
      </c>
      <c r="AB444">
        <v>21</v>
      </c>
      <c r="AC444">
        <v>127</v>
      </c>
      <c r="AD444" s="13">
        <f t="shared" si="228"/>
        <v>0.22857142857142856</v>
      </c>
      <c r="AE444" s="13">
        <f t="shared" si="229"/>
        <v>0.54285714285714282</v>
      </c>
      <c r="AF444" s="13">
        <f t="shared" si="230"/>
        <v>0.77142857142857135</v>
      </c>
      <c r="AG444">
        <v>350</v>
      </c>
      <c r="AH444">
        <v>255</v>
      </c>
      <c r="AI444" s="17">
        <f t="shared" si="231"/>
        <v>0.57851239669421484</v>
      </c>
      <c r="AJ444">
        <v>61</v>
      </c>
      <c r="AK444">
        <v>64</v>
      </c>
      <c r="AL444" s="32">
        <f t="shared" si="232"/>
        <v>0.13469827586206898</v>
      </c>
      <c r="AM444">
        <v>251</v>
      </c>
      <c r="AN444">
        <v>221</v>
      </c>
      <c r="AO444" s="33">
        <f t="shared" si="233"/>
        <v>0.50862068965517238</v>
      </c>
      <c r="AP444">
        <v>199</v>
      </c>
      <c r="AQ444">
        <v>132</v>
      </c>
      <c r="AR444" s="33">
        <f t="shared" si="234"/>
        <v>0.35668103448275862</v>
      </c>
      <c r="AS444" s="33">
        <f t="shared" si="235"/>
        <v>0.20938023450586266</v>
      </c>
      <c r="AT444">
        <v>2</v>
      </c>
      <c r="AU444">
        <v>292</v>
      </c>
      <c r="AV444">
        <v>355</v>
      </c>
      <c r="AW444">
        <v>289</v>
      </c>
      <c r="AX444" s="2">
        <v>28.4</v>
      </c>
      <c r="AY444" s="3">
        <v>5</v>
      </c>
      <c r="AZ444" s="2">
        <v>32</v>
      </c>
      <c r="BA444" s="2">
        <v>26</v>
      </c>
      <c r="BB444" s="21">
        <v>1.1140000000000001</v>
      </c>
      <c r="BC444">
        <v>3</v>
      </c>
      <c r="BD444" s="21">
        <v>0.35799999999999998</v>
      </c>
      <c r="BE444" s="2">
        <v>26.9</v>
      </c>
      <c r="BF444" s="2">
        <v>33.200000000000003</v>
      </c>
      <c r="BG444" s="2">
        <v>20.5</v>
      </c>
      <c r="BH444" s="21">
        <v>-4.8239999999999998</v>
      </c>
      <c r="BI444" s="21">
        <v>8.2799999999999994</v>
      </c>
      <c r="BJ444" t="s">
        <v>511</v>
      </c>
      <c r="BK444" s="2">
        <v>72.7</v>
      </c>
      <c r="BL444" t="s">
        <v>3218</v>
      </c>
      <c r="BM444" s="2">
        <v>62</v>
      </c>
      <c r="BN444" t="s">
        <v>3036</v>
      </c>
      <c r="BO444" s="2">
        <v>9.1</v>
      </c>
      <c r="BP444" t="s">
        <v>1790</v>
      </c>
      <c r="BQ444" s="2">
        <v>45.9</v>
      </c>
      <c r="BR444" t="s">
        <v>2666</v>
      </c>
      <c r="BS444" s="2">
        <v>43.6</v>
      </c>
      <c r="BT444" s="32">
        <f t="shared" si="236"/>
        <v>7.9185520361990946E-2</v>
      </c>
      <c r="BU444" s="34">
        <f t="shared" si="237"/>
        <v>0.92076502732240439</v>
      </c>
      <c r="BV444" s="35">
        <f t="shared" si="238"/>
        <v>928.68357935860354</v>
      </c>
      <c r="BW444" s="32">
        <f t="shared" si="239"/>
        <v>-4.9452315604658903E-5</v>
      </c>
      <c r="BX444" s="36">
        <f t="shared" si="240"/>
        <v>2.3148148148148149</v>
      </c>
      <c r="BY444" s="37">
        <f t="shared" si="241"/>
        <v>1.9179894179894184</v>
      </c>
      <c r="BZ444" s="37">
        <f t="shared" si="242"/>
        <v>29.232804232804234</v>
      </c>
      <c r="CA444" s="37">
        <f t="shared" si="243"/>
        <v>24.206349206349209</v>
      </c>
      <c r="CB444" s="37">
        <f t="shared" si="244"/>
        <v>51.521164021164026</v>
      </c>
      <c r="CC444" s="37">
        <f t="shared" si="245"/>
        <v>47.817460317460316</v>
      </c>
      <c r="CD444" s="38">
        <f t="shared" si="246"/>
        <v>3.7037037037037095</v>
      </c>
      <c r="CE444" s="3">
        <v>35</v>
      </c>
      <c r="CF444" s="3">
        <v>29</v>
      </c>
      <c r="CG444" s="3">
        <v>407</v>
      </c>
      <c r="CH444" s="3">
        <v>337</v>
      </c>
      <c r="CI444" s="3">
        <v>136</v>
      </c>
      <c r="CJ444" s="3">
        <v>142</v>
      </c>
      <c r="CK444" s="3">
        <v>215</v>
      </c>
      <c r="CL444" s="3">
        <v>201</v>
      </c>
      <c r="CM444" s="20">
        <f t="shared" si="247"/>
        <v>2.6665780755630064</v>
      </c>
      <c r="CN444" s="37">
        <f t="shared" si="248"/>
        <v>2.9784353544144668</v>
      </c>
      <c r="CO444" s="37">
        <f t="shared" si="249"/>
        <v>2.2628372497824194</v>
      </c>
      <c r="CP444" s="37">
        <f t="shared" si="250"/>
        <v>34.17464461850885</v>
      </c>
      <c r="CQ444" s="37">
        <f t="shared" si="251"/>
        <v>26.457789382071368</v>
      </c>
      <c r="CR444" s="37">
        <f t="shared" si="252"/>
        <v>61.773522870128616</v>
      </c>
      <c r="CS444" s="37">
        <f t="shared" si="253"/>
        <v>47.055410501885703</v>
      </c>
      <c r="CT444" s="22">
        <f t="shared" si="254"/>
        <v>-11.014408664539204</v>
      </c>
      <c r="CU444" s="35">
        <v>154</v>
      </c>
      <c r="CV444" s="35">
        <v>117</v>
      </c>
      <c r="CW444" s="35">
        <v>1613</v>
      </c>
      <c r="CX444" s="35">
        <v>1251</v>
      </c>
      <c r="CY444" s="35">
        <v>589</v>
      </c>
      <c r="CZ444" s="35">
        <v>455</v>
      </c>
      <c r="DA444" s="35">
        <v>610</v>
      </c>
      <c r="DB444" s="35">
        <v>838</v>
      </c>
      <c r="DC444">
        <v>12</v>
      </c>
      <c r="DD444">
        <v>12</v>
      </c>
      <c r="DE444" s="35">
        <f t="shared" si="255"/>
        <v>0</v>
      </c>
      <c r="DF444" s="36">
        <f t="shared" si="256"/>
        <v>0.79365079365079372</v>
      </c>
      <c r="DG444" s="37">
        <f t="shared" si="257"/>
        <v>0.79365079365079372</v>
      </c>
      <c r="DH444" s="37">
        <f t="shared" si="258"/>
        <v>0</v>
      </c>
      <c r="DI444" s="2">
        <v>538.79999999999995</v>
      </c>
      <c r="DJ444">
        <v>21</v>
      </c>
      <c r="DK444">
        <v>12</v>
      </c>
      <c r="DL444">
        <v>8.6999999999999993</v>
      </c>
      <c r="DM444">
        <v>452</v>
      </c>
      <c r="DN444">
        <v>423</v>
      </c>
      <c r="DO444">
        <v>-5</v>
      </c>
      <c r="DP444">
        <v>334</v>
      </c>
      <c r="DQ444">
        <v>305</v>
      </c>
      <c r="DR444">
        <v>-3.7</v>
      </c>
      <c r="DS444">
        <v>264</v>
      </c>
      <c r="DT444">
        <v>218</v>
      </c>
      <c r="DU444">
        <v>-1.1000000000000001</v>
      </c>
      <c r="DV444" s="39">
        <v>4.8</v>
      </c>
      <c r="DW444" s="39">
        <v>4.8</v>
      </c>
      <c r="DX444" s="39">
        <v>6.8</v>
      </c>
      <c r="DY444" s="39">
        <v>0.1</v>
      </c>
      <c r="DZ444" s="39">
        <v>-6.2</v>
      </c>
      <c r="EA444" s="39">
        <v>5.5</v>
      </c>
    </row>
    <row r="445" spans="1:131" x14ac:dyDescent="0.2">
      <c r="A445" s="12" t="s">
        <v>2116</v>
      </c>
      <c r="B445" s="12" t="s">
        <v>2117</v>
      </c>
      <c r="C445" t="s">
        <v>2115</v>
      </c>
      <c r="D445" t="s">
        <v>271</v>
      </c>
      <c r="E445" s="12" t="s">
        <v>148</v>
      </c>
      <c r="F445">
        <v>52</v>
      </c>
      <c r="G445">
        <v>6</v>
      </c>
      <c r="H445">
        <v>8</v>
      </c>
      <c r="I445" s="31">
        <f t="shared" si="222"/>
        <v>14</v>
      </c>
      <c r="J445">
        <v>6</v>
      </c>
      <c r="K445">
        <v>2</v>
      </c>
      <c r="L445" s="16">
        <f t="shared" si="223"/>
        <v>1.3544018058690743</v>
      </c>
      <c r="M445" s="15">
        <v>6</v>
      </c>
      <c r="N445" s="15">
        <v>6</v>
      </c>
      <c r="O445" s="15">
        <v>2</v>
      </c>
      <c r="P445">
        <v>83</v>
      </c>
      <c r="Q445">
        <v>43</v>
      </c>
      <c r="R445">
        <v>29</v>
      </c>
      <c r="S445" s="13">
        <f t="shared" si="224"/>
        <v>7.2289156626506021E-2</v>
      </c>
      <c r="T445" s="13">
        <f t="shared" si="225"/>
        <v>3.870967741935484E-2</v>
      </c>
      <c r="U445" s="2">
        <v>620.20000000000005</v>
      </c>
      <c r="V445" s="2">
        <v>11.916666666699999</v>
      </c>
      <c r="W445">
        <v>11.68</v>
      </c>
      <c r="X445">
        <v>37.270000000000003</v>
      </c>
      <c r="Y445" s="32">
        <f t="shared" si="226"/>
        <v>0.2386108273748723</v>
      </c>
      <c r="Z445" s="15">
        <f t="shared" si="227"/>
        <v>110.1</v>
      </c>
      <c r="AA445">
        <v>19</v>
      </c>
      <c r="AB445">
        <v>14</v>
      </c>
      <c r="AC445">
        <v>51</v>
      </c>
      <c r="AD445" s="13">
        <f t="shared" si="228"/>
        <v>0.3</v>
      </c>
      <c r="AE445" s="13">
        <f t="shared" si="229"/>
        <v>0.4</v>
      </c>
      <c r="AF445" s="13">
        <f t="shared" si="230"/>
        <v>0.7</v>
      </c>
      <c r="AG445">
        <v>1</v>
      </c>
      <c r="AH445">
        <v>0</v>
      </c>
      <c r="AI445" s="17">
        <f t="shared" si="231"/>
        <v>1</v>
      </c>
      <c r="AJ445">
        <v>84</v>
      </c>
      <c r="AK445">
        <v>98</v>
      </c>
      <c r="AL445" s="32">
        <f t="shared" si="232"/>
        <v>0.32851985559566788</v>
      </c>
      <c r="AM445">
        <v>79</v>
      </c>
      <c r="AN445">
        <v>87</v>
      </c>
      <c r="AO445" s="33">
        <f t="shared" si="233"/>
        <v>0.29963898916967507</v>
      </c>
      <c r="AP445">
        <v>105</v>
      </c>
      <c r="AQ445">
        <v>101</v>
      </c>
      <c r="AR445" s="33">
        <f t="shared" si="234"/>
        <v>0.37184115523465705</v>
      </c>
      <c r="AS445" s="33">
        <f t="shared" si="235"/>
        <v>0.52298850574712641</v>
      </c>
      <c r="AT445">
        <v>7</v>
      </c>
      <c r="AU445">
        <v>223</v>
      </c>
      <c r="AV445">
        <v>252</v>
      </c>
      <c r="AW445">
        <v>158</v>
      </c>
      <c r="AX445" s="2">
        <v>27.7</v>
      </c>
      <c r="AY445" s="3">
        <v>12</v>
      </c>
      <c r="AZ445" s="2">
        <v>32.1</v>
      </c>
      <c r="BA445" s="2">
        <v>24.8</v>
      </c>
      <c r="BB445" s="21">
        <v>-0.19700000000000001</v>
      </c>
      <c r="BC445">
        <v>12</v>
      </c>
      <c r="BD445" s="21">
        <v>-2.133</v>
      </c>
      <c r="BE445" s="2">
        <v>26.7</v>
      </c>
      <c r="BF445" s="2">
        <v>29.6</v>
      </c>
      <c r="BG445" s="2">
        <v>23.8</v>
      </c>
      <c r="BH445" s="21">
        <v>0.08</v>
      </c>
      <c r="BI445" s="21">
        <v>2.319</v>
      </c>
      <c r="BJ445" t="s">
        <v>679</v>
      </c>
      <c r="BK445" s="2">
        <v>60.6</v>
      </c>
      <c r="BL445" t="s">
        <v>3448</v>
      </c>
      <c r="BM445" s="2">
        <v>45</v>
      </c>
      <c r="BN445" t="s">
        <v>2016</v>
      </c>
      <c r="BO445" s="2">
        <v>25.2</v>
      </c>
      <c r="BP445" t="s">
        <v>783</v>
      </c>
      <c r="BQ445" s="2">
        <v>31.4</v>
      </c>
      <c r="BR445" t="s">
        <v>634</v>
      </c>
      <c r="BS445" s="2">
        <v>29.7</v>
      </c>
      <c r="BT445" s="32">
        <f t="shared" si="236"/>
        <v>5.4495912806539509E-2</v>
      </c>
      <c r="BU445" s="34">
        <f t="shared" si="237"/>
        <v>0.94444444444444442</v>
      </c>
      <c r="BV445" s="35">
        <f t="shared" si="238"/>
        <v>949.89403572509843</v>
      </c>
      <c r="BW445" s="32">
        <f t="shared" si="239"/>
        <v>-1.0596427490160709E-3</v>
      </c>
      <c r="BX445" s="36">
        <f t="shared" si="240"/>
        <v>1.9365250134426732</v>
      </c>
      <c r="BY445" s="37">
        <f t="shared" si="241"/>
        <v>1.4523937600820052</v>
      </c>
      <c r="BZ445" s="37">
        <f t="shared" si="242"/>
        <v>35.535233996673064</v>
      </c>
      <c r="CA445" s="37">
        <f t="shared" si="243"/>
        <v>26.143087681476093</v>
      </c>
      <c r="CB445" s="37">
        <f t="shared" si="244"/>
        <v>61.871974179493421</v>
      </c>
      <c r="CC445" s="37">
        <f t="shared" si="245"/>
        <v>52.092522861607918</v>
      </c>
      <c r="CD445" s="38">
        <f t="shared" si="246"/>
        <v>9.7794513178855027</v>
      </c>
      <c r="CE445" s="3">
        <v>20</v>
      </c>
      <c r="CF445" s="3">
        <v>15</v>
      </c>
      <c r="CG445" s="3">
        <v>347</v>
      </c>
      <c r="CH445" s="3">
        <v>255</v>
      </c>
      <c r="CI445" s="3">
        <v>138</v>
      </c>
      <c r="CJ445" s="3">
        <v>134</v>
      </c>
      <c r="CK445" s="3">
        <v>134</v>
      </c>
      <c r="CL445" s="3">
        <v>134</v>
      </c>
      <c r="CM445" s="20">
        <f t="shared" si="247"/>
        <v>4.68572717995447</v>
      </c>
      <c r="CN445" s="37">
        <f t="shared" si="248"/>
        <v>2.6315246331345068</v>
      </c>
      <c r="CO445" s="37">
        <f t="shared" si="249"/>
        <v>2.2600152731625762</v>
      </c>
      <c r="CP445" s="37">
        <f t="shared" si="250"/>
        <v>30.339931064374316</v>
      </c>
      <c r="CQ445" s="37">
        <f t="shared" si="251"/>
        <v>28.575261604507645</v>
      </c>
      <c r="CR445" s="37">
        <f t="shared" si="252"/>
        <v>56.562300055726396</v>
      </c>
      <c r="CS445" s="37">
        <f t="shared" si="253"/>
        <v>54.549957689211773</v>
      </c>
      <c r="CT445" s="22">
        <f t="shared" si="254"/>
        <v>7.7671089513708793</v>
      </c>
      <c r="CU445" s="35">
        <v>85</v>
      </c>
      <c r="CV445" s="35">
        <v>73</v>
      </c>
      <c r="CW445" s="35">
        <v>895</v>
      </c>
      <c r="CX445" s="35">
        <v>850</v>
      </c>
      <c r="CY445" s="35">
        <v>404</v>
      </c>
      <c r="CZ445" s="35">
        <v>384</v>
      </c>
      <c r="DA445" s="35">
        <v>455</v>
      </c>
      <c r="DB445" s="35">
        <v>443</v>
      </c>
      <c r="DC445">
        <v>6</v>
      </c>
      <c r="DD445">
        <v>7</v>
      </c>
      <c r="DE445" s="35">
        <f t="shared" si="255"/>
        <v>1</v>
      </c>
      <c r="DF445" s="36">
        <f t="shared" si="256"/>
        <v>0.580957504032802</v>
      </c>
      <c r="DG445" s="37">
        <f t="shared" si="257"/>
        <v>0.67778375470493568</v>
      </c>
      <c r="DH445" s="37">
        <f t="shared" si="258"/>
        <v>9.6826250672133685E-2</v>
      </c>
      <c r="DI445" s="2">
        <v>386.3</v>
      </c>
      <c r="DJ445">
        <v>8</v>
      </c>
      <c r="DK445">
        <v>7</v>
      </c>
      <c r="DL445">
        <v>-2.2000000000000002</v>
      </c>
      <c r="DM445">
        <v>412</v>
      </c>
      <c r="DN445">
        <v>319</v>
      </c>
      <c r="DO445">
        <v>5.0999999999999996</v>
      </c>
      <c r="DP445">
        <v>319</v>
      </c>
      <c r="DQ445">
        <v>246</v>
      </c>
      <c r="DR445">
        <v>4.9000000000000004</v>
      </c>
      <c r="DS445">
        <v>235</v>
      </c>
      <c r="DT445">
        <v>173</v>
      </c>
      <c r="DU445">
        <v>6.2</v>
      </c>
      <c r="DV445" s="39">
        <v>7.3</v>
      </c>
      <c r="DW445" s="39">
        <v>7.3</v>
      </c>
      <c r="DX445" s="39">
        <v>0.4</v>
      </c>
      <c r="DY445" s="39">
        <v>-2</v>
      </c>
      <c r="DZ445" s="39">
        <v>-2.1</v>
      </c>
      <c r="EA445" s="39">
        <v>3.5</v>
      </c>
    </row>
    <row r="446" spans="1:131" x14ac:dyDescent="0.2">
      <c r="A446" s="12" t="s">
        <v>2121</v>
      </c>
      <c r="B446" s="12" t="s">
        <v>2122</v>
      </c>
      <c r="C446" t="s">
        <v>2120</v>
      </c>
      <c r="D446" t="s">
        <v>112</v>
      </c>
      <c r="E446" s="12" t="s">
        <v>113</v>
      </c>
      <c r="F446">
        <v>70</v>
      </c>
      <c r="G446">
        <v>9</v>
      </c>
      <c r="H446">
        <v>11</v>
      </c>
      <c r="I446" s="31">
        <f t="shared" si="222"/>
        <v>20</v>
      </c>
      <c r="J446">
        <v>5</v>
      </c>
      <c r="K446">
        <v>4</v>
      </c>
      <c r="L446" s="16">
        <f t="shared" si="223"/>
        <v>1.2646888338515043</v>
      </c>
      <c r="M446" s="15">
        <v>9</v>
      </c>
      <c r="N446" s="15">
        <v>7</v>
      </c>
      <c r="O446" s="15">
        <v>4</v>
      </c>
      <c r="P446">
        <v>78</v>
      </c>
      <c r="Q446">
        <v>31</v>
      </c>
      <c r="R446">
        <v>33</v>
      </c>
      <c r="S446" s="13">
        <f t="shared" si="224"/>
        <v>0.11538461538461539</v>
      </c>
      <c r="T446" s="13">
        <f t="shared" si="225"/>
        <v>6.3380281690140844E-2</v>
      </c>
      <c r="U446" s="2">
        <v>948.85</v>
      </c>
      <c r="V446" s="2">
        <v>13.55</v>
      </c>
      <c r="W446">
        <v>13.29</v>
      </c>
      <c r="X446">
        <v>35.43</v>
      </c>
      <c r="Y446" s="32">
        <f t="shared" si="226"/>
        <v>0.27278325123152708</v>
      </c>
      <c r="Z446" s="15">
        <f t="shared" si="227"/>
        <v>58.63636363636364</v>
      </c>
      <c r="AA446">
        <v>42</v>
      </c>
      <c r="AB446">
        <v>143</v>
      </c>
      <c r="AC446">
        <v>65</v>
      </c>
      <c r="AD446" s="13">
        <f t="shared" si="228"/>
        <v>0.27272727272727271</v>
      </c>
      <c r="AE446" s="13">
        <f t="shared" si="229"/>
        <v>0.33333333333333331</v>
      </c>
      <c r="AF446" s="13">
        <f t="shared" si="230"/>
        <v>0.60606060606060597</v>
      </c>
      <c r="AG446">
        <v>36</v>
      </c>
      <c r="AH446">
        <v>61</v>
      </c>
      <c r="AI446" s="17">
        <f t="shared" si="231"/>
        <v>0.37113402061855671</v>
      </c>
      <c r="AJ446">
        <v>115</v>
      </c>
      <c r="AK446">
        <v>124</v>
      </c>
      <c r="AL446" s="32">
        <f t="shared" si="232"/>
        <v>0.22420262664165103</v>
      </c>
      <c r="AM446">
        <v>229</v>
      </c>
      <c r="AN446">
        <v>217</v>
      </c>
      <c r="AO446" s="33">
        <f t="shared" si="233"/>
        <v>0.41838649155722324</v>
      </c>
      <c r="AP446">
        <v>192</v>
      </c>
      <c r="AQ446">
        <v>189</v>
      </c>
      <c r="AR446" s="33">
        <f t="shared" si="234"/>
        <v>0.35741088180112568</v>
      </c>
      <c r="AS446" s="33">
        <f t="shared" si="235"/>
        <v>0.34890510948905107</v>
      </c>
      <c r="AT446">
        <v>2</v>
      </c>
      <c r="AU446">
        <v>329</v>
      </c>
      <c r="AV446">
        <v>383</v>
      </c>
      <c r="AW446">
        <v>321</v>
      </c>
      <c r="AX446" s="2">
        <v>29</v>
      </c>
      <c r="AY446" s="3">
        <v>4</v>
      </c>
      <c r="AZ446" s="2">
        <v>32.799999999999997</v>
      </c>
      <c r="BA446" s="2">
        <v>26.4</v>
      </c>
      <c r="BB446" s="21">
        <v>0.97899999999999998</v>
      </c>
      <c r="BC446">
        <v>4</v>
      </c>
      <c r="BD446" s="21">
        <v>1.2190000000000001</v>
      </c>
      <c r="BE446" s="2">
        <v>28.4</v>
      </c>
      <c r="BF446" s="2">
        <v>32.5</v>
      </c>
      <c r="BG446" s="2">
        <v>24.4</v>
      </c>
      <c r="BH446" s="21">
        <v>-1.194</v>
      </c>
      <c r="BI446" s="21">
        <v>-16.62</v>
      </c>
      <c r="BJ446" t="s">
        <v>2380</v>
      </c>
      <c r="BK446" s="2">
        <v>49</v>
      </c>
      <c r="BL446" t="s">
        <v>2288</v>
      </c>
      <c r="BM446" s="2">
        <v>30.8</v>
      </c>
      <c r="BN446" t="s">
        <v>1962</v>
      </c>
      <c r="BO446" s="2">
        <v>28.3</v>
      </c>
      <c r="BP446" t="s">
        <v>2825</v>
      </c>
      <c r="BQ446" s="2">
        <v>40.6</v>
      </c>
      <c r="BR446" t="s">
        <v>1632</v>
      </c>
      <c r="BS446" s="2">
        <v>40</v>
      </c>
      <c r="BT446" s="32">
        <f t="shared" si="236"/>
        <v>8.5271317829457363E-2</v>
      </c>
      <c r="BU446" s="34">
        <f t="shared" si="237"/>
        <v>0.92941176470588238</v>
      </c>
      <c r="BV446" s="35">
        <f t="shared" si="238"/>
        <v>937.93889648882816</v>
      </c>
      <c r="BW446" s="32">
        <f t="shared" si="239"/>
        <v>1.4683082535339745E-2</v>
      </c>
      <c r="BX446" s="36">
        <f t="shared" si="240"/>
        <v>2.0875065893516078</v>
      </c>
      <c r="BY446" s="37">
        <f t="shared" si="241"/>
        <v>2.2772799156562993</v>
      </c>
      <c r="BZ446" s="37">
        <f t="shared" si="242"/>
        <v>24.48075909330522</v>
      </c>
      <c r="CA446" s="37">
        <f t="shared" si="243"/>
        <v>32.261465471797578</v>
      </c>
      <c r="CB446" s="37">
        <f t="shared" si="244"/>
        <v>45.608856088560884</v>
      </c>
      <c r="CC446" s="37">
        <f t="shared" si="245"/>
        <v>65.4717975751186</v>
      </c>
      <c r="CD446" s="38">
        <f t="shared" si="246"/>
        <v>-19.862941486557716</v>
      </c>
      <c r="CE446" s="3">
        <v>33</v>
      </c>
      <c r="CF446" s="3">
        <v>36</v>
      </c>
      <c r="CG446" s="3">
        <v>354</v>
      </c>
      <c r="CH446" s="3">
        <v>474</v>
      </c>
      <c r="CI446" s="3">
        <v>147</v>
      </c>
      <c r="CJ446" s="3">
        <v>248</v>
      </c>
      <c r="CK446" s="3">
        <v>277</v>
      </c>
      <c r="CL446" s="3">
        <v>187</v>
      </c>
      <c r="CM446" s="20">
        <f t="shared" si="247"/>
        <v>1.5123358857050597</v>
      </c>
      <c r="CN446" s="37">
        <f t="shared" si="248"/>
        <v>2.4434498608927058</v>
      </c>
      <c r="CO446" s="37">
        <f t="shared" si="249"/>
        <v>2.8547235998548444</v>
      </c>
      <c r="CP446" s="37">
        <f t="shared" si="250"/>
        <v>28.353695415507442</v>
      </c>
      <c r="CQ446" s="37">
        <f t="shared" si="251"/>
        <v>35.950163299866936</v>
      </c>
      <c r="CR446" s="37">
        <f t="shared" si="252"/>
        <v>53.151082617636391</v>
      </c>
      <c r="CS446" s="37">
        <f t="shared" si="253"/>
        <v>67.763396637232375</v>
      </c>
      <c r="CT446" s="22">
        <f t="shared" si="254"/>
        <v>-5.2506274669617312</v>
      </c>
      <c r="CU446" s="35">
        <v>101</v>
      </c>
      <c r="CV446" s="35">
        <v>118</v>
      </c>
      <c r="CW446" s="35">
        <v>1071</v>
      </c>
      <c r="CX446" s="35">
        <v>1368</v>
      </c>
      <c r="CY446" s="35">
        <v>467</v>
      </c>
      <c r="CZ446" s="35">
        <v>678</v>
      </c>
      <c r="DA446" s="35">
        <v>637</v>
      </c>
      <c r="DB446" s="35">
        <v>558</v>
      </c>
      <c r="DC446">
        <v>10</v>
      </c>
      <c r="DD446">
        <v>11</v>
      </c>
      <c r="DE446" s="35">
        <f t="shared" si="255"/>
        <v>1</v>
      </c>
      <c r="DF446" s="36">
        <f t="shared" si="256"/>
        <v>0.63257775434897212</v>
      </c>
      <c r="DG446" s="37">
        <f t="shared" si="257"/>
        <v>0.69583552978386931</v>
      </c>
      <c r="DH446" s="37">
        <f t="shared" si="258"/>
        <v>6.3257775434897204E-2</v>
      </c>
      <c r="DI446" s="2">
        <v>572.9</v>
      </c>
      <c r="DJ446">
        <v>19</v>
      </c>
      <c r="DK446">
        <v>18</v>
      </c>
      <c r="DL446">
        <v>5.7</v>
      </c>
      <c r="DM446">
        <v>421</v>
      </c>
      <c r="DN446">
        <v>615</v>
      </c>
      <c r="DO446">
        <v>-1.7000000000000002</v>
      </c>
      <c r="DP446">
        <v>319</v>
      </c>
      <c r="DQ446">
        <v>453</v>
      </c>
      <c r="DR446">
        <v>-0.30000000000000004</v>
      </c>
      <c r="DS446">
        <v>241</v>
      </c>
      <c r="DT446">
        <v>299</v>
      </c>
      <c r="DU446">
        <v>1.6</v>
      </c>
      <c r="DV446" s="39">
        <v>-5.3</v>
      </c>
      <c r="DW446" s="39">
        <v>-5.3</v>
      </c>
      <c r="DX446" s="39">
        <v>1.4</v>
      </c>
      <c r="DY446" s="39">
        <v>0.60000000000000009</v>
      </c>
      <c r="DZ446" s="39">
        <v>6.6</v>
      </c>
      <c r="EA446" s="39">
        <v>3.3</v>
      </c>
    </row>
    <row r="447" spans="1:131" x14ac:dyDescent="0.2">
      <c r="A447" s="12" t="s">
        <v>2086</v>
      </c>
      <c r="B447" s="12" t="s">
        <v>2126</v>
      </c>
      <c r="C447" t="s">
        <v>2125</v>
      </c>
      <c r="D447" t="s">
        <v>317</v>
      </c>
      <c r="E447" s="12" t="s">
        <v>178</v>
      </c>
      <c r="F447">
        <v>81</v>
      </c>
      <c r="G447">
        <v>5</v>
      </c>
      <c r="H447">
        <v>8</v>
      </c>
      <c r="I447" s="31">
        <f t="shared" si="222"/>
        <v>13</v>
      </c>
      <c r="J447">
        <v>3</v>
      </c>
      <c r="K447">
        <v>4</v>
      </c>
      <c r="L447" s="16">
        <f t="shared" si="223"/>
        <v>0.55078911132295305</v>
      </c>
      <c r="M447" s="15">
        <v>4</v>
      </c>
      <c r="N447" s="15">
        <v>3</v>
      </c>
      <c r="O447" s="15">
        <v>5</v>
      </c>
      <c r="P447">
        <v>84</v>
      </c>
      <c r="Q447">
        <v>39</v>
      </c>
      <c r="R447">
        <v>51</v>
      </c>
      <c r="S447" s="13">
        <f t="shared" si="224"/>
        <v>5.9523809523809521E-2</v>
      </c>
      <c r="T447" s="13">
        <f t="shared" si="225"/>
        <v>2.8735632183908046E-2</v>
      </c>
      <c r="U447" s="2">
        <v>1416.15</v>
      </c>
      <c r="V447" s="2">
        <v>17.483333333299999</v>
      </c>
      <c r="W447">
        <v>16.87</v>
      </c>
      <c r="X447">
        <v>31.5</v>
      </c>
      <c r="Y447" s="32">
        <f t="shared" si="226"/>
        <v>0.34876989869753977</v>
      </c>
      <c r="Z447" s="15">
        <f t="shared" si="227"/>
        <v>42.057692307692307</v>
      </c>
      <c r="AA447">
        <v>75</v>
      </c>
      <c r="AB447">
        <v>115</v>
      </c>
      <c r="AC447">
        <v>178</v>
      </c>
      <c r="AD447" s="13">
        <f t="shared" si="228"/>
        <v>9.6153846153846159E-2</v>
      </c>
      <c r="AE447" s="13">
        <f t="shared" si="229"/>
        <v>0.15384615384615385</v>
      </c>
      <c r="AF447" s="13">
        <f t="shared" si="230"/>
        <v>0.25</v>
      </c>
      <c r="AI447" s="17" t="str">
        <f t="shared" si="231"/>
        <v xml:space="preserve"> </v>
      </c>
      <c r="AJ447">
        <v>172</v>
      </c>
      <c r="AK447">
        <v>230</v>
      </c>
      <c r="AL447" s="32">
        <f t="shared" si="232"/>
        <v>0.31235431235431238</v>
      </c>
      <c r="AM447">
        <v>227</v>
      </c>
      <c r="AN447">
        <v>203</v>
      </c>
      <c r="AO447" s="33">
        <f t="shared" si="233"/>
        <v>0.33411033411033408</v>
      </c>
      <c r="AP447">
        <v>219</v>
      </c>
      <c r="AQ447">
        <v>236</v>
      </c>
      <c r="AR447" s="33">
        <f t="shared" si="234"/>
        <v>0.35353535353535354</v>
      </c>
      <c r="AS447" s="33">
        <f t="shared" si="235"/>
        <v>0.48317307692307693</v>
      </c>
      <c r="AT447">
        <v>2</v>
      </c>
      <c r="AU447">
        <v>493</v>
      </c>
      <c r="AV447">
        <v>474</v>
      </c>
      <c r="AW447">
        <v>465</v>
      </c>
      <c r="AX447" s="2">
        <v>28.8</v>
      </c>
      <c r="AY447" s="3">
        <v>2</v>
      </c>
      <c r="AZ447" s="2">
        <v>33.200000000000003</v>
      </c>
      <c r="BA447" s="2">
        <v>25.9</v>
      </c>
      <c r="BB447" s="21">
        <v>0.59</v>
      </c>
      <c r="BC447">
        <v>2</v>
      </c>
      <c r="BD447" s="21">
        <v>-0.22800000000000001</v>
      </c>
      <c r="BE447" s="2">
        <v>27</v>
      </c>
      <c r="BF447" s="2">
        <v>32.6</v>
      </c>
      <c r="BG447" s="2">
        <v>25.1</v>
      </c>
      <c r="BH447" s="21">
        <v>-0.29599999999999999</v>
      </c>
      <c r="BI447" s="21">
        <v>1.665</v>
      </c>
      <c r="BJ447" t="s">
        <v>600</v>
      </c>
      <c r="BK447" s="2">
        <v>29.9</v>
      </c>
      <c r="BL447" t="s">
        <v>465</v>
      </c>
      <c r="BM447" s="2">
        <v>27.1</v>
      </c>
      <c r="BN447" t="s">
        <v>1330</v>
      </c>
      <c r="BO447" s="2">
        <v>26.3</v>
      </c>
      <c r="BP447" t="s">
        <v>3610</v>
      </c>
      <c r="BQ447" s="2">
        <v>48.7</v>
      </c>
      <c r="BR447" t="s">
        <v>757</v>
      </c>
      <c r="BS447" s="2">
        <v>16.3</v>
      </c>
      <c r="BT447" s="32">
        <f t="shared" si="236"/>
        <v>7.1330589849108367E-2</v>
      </c>
      <c r="BU447" s="34">
        <f t="shared" si="237"/>
        <v>0.88401697312588401</v>
      </c>
      <c r="BV447" s="35">
        <f t="shared" si="238"/>
        <v>891.15003211079477</v>
      </c>
      <c r="BW447" s="32">
        <f t="shared" si="239"/>
        <v>-4.4652437025007624E-2</v>
      </c>
      <c r="BX447" s="36">
        <f t="shared" si="240"/>
        <v>2.2031564452960124</v>
      </c>
      <c r="BY447" s="37">
        <f t="shared" si="241"/>
        <v>3.4742082406590971</v>
      </c>
      <c r="BZ447" s="37">
        <f t="shared" si="242"/>
        <v>30.886558627322948</v>
      </c>
      <c r="CA447" s="37">
        <f t="shared" si="243"/>
        <v>29.954453977390017</v>
      </c>
      <c r="CB447" s="37">
        <f t="shared" si="244"/>
        <v>54.358648448361237</v>
      </c>
      <c r="CC447" s="37">
        <f t="shared" si="245"/>
        <v>51.858913250813835</v>
      </c>
      <c r="CD447" s="38">
        <f t="shared" si="246"/>
        <v>2.4997351975474018</v>
      </c>
      <c r="CE447" s="3">
        <v>52</v>
      </c>
      <c r="CF447" s="3">
        <v>82</v>
      </c>
      <c r="CG447" s="3">
        <v>677</v>
      </c>
      <c r="CH447" s="3">
        <v>625</v>
      </c>
      <c r="CI447" s="3">
        <v>264</v>
      </c>
      <c r="CJ447" s="3">
        <v>248</v>
      </c>
      <c r="CK447" s="3">
        <v>269</v>
      </c>
      <c r="CL447" s="3">
        <v>290</v>
      </c>
      <c r="CM447" s="20">
        <f t="shared" si="247"/>
        <v>0.92058135139355635</v>
      </c>
      <c r="CN447" s="37">
        <f t="shared" si="248"/>
        <v>2.3515579071134627</v>
      </c>
      <c r="CO447" s="37">
        <f t="shared" si="249"/>
        <v>2.4691358024691357</v>
      </c>
      <c r="CP447" s="37">
        <f t="shared" si="250"/>
        <v>29.441504997060555</v>
      </c>
      <c r="CQ447" s="37">
        <f t="shared" si="251"/>
        <v>29.770723104056437</v>
      </c>
      <c r="CR447" s="37">
        <f t="shared" si="252"/>
        <v>54.344503233392118</v>
      </c>
      <c r="CS447" s="37">
        <f t="shared" si="253"/>
        <v>52.863021751910637</v>
      </c>
      <c r="CT447" s="22">
        <f t="shared" si="254"/>
        <v>1.0182537160659209</v>
      </c>
      <c r="CU447" s="35">
        <v>100</v>
      </c>
      <c r="CV447" s="35">
        <v>105</v>
      </c>
      <c r="CW447" s="35">
        <v>1152</v>
      </c>
      <c r="CX447" s="35">
        <v>1161</v>
      </c>
      <c r="CY447" s="35">
        <v>502</v>
      </c>
      <c r="CZ447" s="35">
        <v>455</v>
      </c>
      <c r="DA447" s="35">
        <v>527</v>
      </c>
      <c r="DB447" s="35">
        <v>557</v>
      </c>
      <c r="DC447">
        <v>20</v>
      </c>
      <c r="DD447">
        <v>15</v>
      </c>
      <c r="DE447" s="35">
        <f t="shared" si="255"/>
        <v>-5</v>
      </c>
      <c r="DF447" s="36">
        <f t="shared" si="256"/>
        <v>0.84736786357538951</v>
      </c>
      <c r="DG447" s="37">
        <f t="shared" si="257"/>
        <v>0.63552589768154211</v>
      </c>
      <c r="DH447" s="37">
        <f t="shared" si="258"/>
        <v>-0.21184196589384738</v>
      </c>
      <c r="DI447" s="2">
        <v>774</v>
      </c>
      <c r="DJ447">
        <v>14</v>
      </c>
      <c r="DK447">
        <v>47</v>
      </c>
      <c r="DL447">
        <v>-21.2</v>
      </c>
      <c r="DM447">
        <v>659</v>
      </c>
      <c r="DN447">
        <v>690</v>
      </c>
      <c r="DO447">
        <v>-1.4</v>
      </c>
      <c r="DP447">
        <v>509</v>
      </c>
      <c r="DQ447">
        <v>536</v>
      </c>
      <c r="DR447">
        <v>-1.4</v>
      </c>
      <c r="DS447">
        <v>369</v>
      </c>
      <c r="DT447">
        <v>398</v>
      </c>
      <c r="DU447">
        <v>-2.2999999999999998</v>
      </c>
      <c r="DV447" s="39">
        <v>-1.5</v>
      </c>
      <c r="DW447" s="39">
        <v>-1.5</v>
      </c>
      <c r="DX447" s="39">
        <v>0.5</v>
      </c>
      <c r="DY447" s="39">
        <v>-0.4</v>
      </c>
      <c r="DZ447" s="39">
        <v>0.5</v>
      </c>
      <c r="EA447" s="39">
        <v>-0.8</v>
      </c>
    </row>
    <row r="448" spans="1:131" x14ac:dyDescent="0.2">
      <c r="A448" s="12" t="s">
        <v>678</v>
      </c>
      <c r="B448" s="12" t="s">
        <v>2129</v>
      </c>
      <c r="C448" t="s">
        <v>2128</v>
      </c>
      <c r="D448" t="s">
        <v>147</v>
      </c>
      <c r="E448" s="12" t="s">
        <v>156</v>
      </c>
      <c r="F448">
        <v>78</v>
      </c>
      <c r="G448">
        <v>22</v>
      </c>
      <c r="H448">
        <v>24</v>
      </c>
      <c r="I448" s="31">
        <f t="shared" si="222"/>
        <v>46</v>
      </c>
      <c r="J448">
        <v>13</v>
      </c>
      <c r="K448">
        <v>9</v>
      </c>
      <c r="L448" s="16">
        <f t="shared" si="223"/>
        <v>2.3076923076923079</v>
      </c>
      <c r="M448" s="15">
        <v>21</v>
      </c>
      <c r="N448" s="15">
        <v>14</v>
      </c>
      <c r="O448" s="15">
        <v>9</v>
      </c>
      <c r="P448">
        <v>160</v>
      </c>
      <c r="Q448">
        <v>50</v>
      </c>
      <c r="R448">
        <v>61</v>
      </c>
      <c r="S448" s="13">
        <f t="shared" si="224"/>
        <v>0.13750000000000001</v>
      </c>
      <c r="T448" s="13">
        <f t="shared" si="225"/>
        <v>8.1180811808118078E-2</v>
      </c>
      <c r="U448" s="2">
        <v>1196</v>
      </c>
      <c r="V448" s="2">
        <v>15.333333333300001</v>
      </c>
      <c r="W448">
        <v>14.75</v>
      </c>
      <c r="X448">
        <v>33.54</v>
      </c>
      <c r="Y448" s="32">
        <f t="shared" si="226"/>
        <v>0.30544626216607995</v>
      </c>
      <c r="Z448" s="15">
        <f t="shared" si="227"/>
        <v>117</v>
      </c>
      <c r="AA448">
        <v>23</v>
      </c>
      <c r="AB448">
        <v>144</v>
      </c>
      <c r="AC448">
        <v>88</v>
      </c>
      <c r="AD448" s="13">
        <f t="shared" si="228"/>
        <v>0.30985915492957744</v>
      </c>
      <c r="AE448" s="13">
        <f t="shared" si="229"/>
        <v>0.323943661971831</v>
      </c>
      <c r="AF448" s="13">
        <f t="shared" si="230"/>
        <v>0.63380281690140849</v>
      </c>
      <c r="AG448">
        <v>1</v>
      </c>
      <c r="AH448">
        <v>0</v>
      </c>
      <c r="AI448" s="17">
        <f t="shared" si="231"/>
        <v>1</v>
      </c>
      <c r="AJ448">
        <v>186</v>
      </c>
      <c r="AK448">
        <v>182</v>
      </c>
      <c r="AL448" s="32">
        <f t="shared" si="232"/>
        <v>0.30363036303630364</v>
      </c>
      <c r="AM448">
        <v>172</v>
      </c>
      <c r="AN448">
        <v>169</v>
      </c>
      <c r="AO448" s="33">
        <f t="shared" si="233"/>
        <v>0.28135313531353134</v>
      </c>
      <c r="AP448">
        <v>263</v>
      </c>
      <c r="AQ448">
        <v>240</v>
      </c>
      <c r="AR448" s="33">
        <f t="shared" si="234"/>
        <v>0.41501650165016502</v>
      </c>
      <c r="AS448" s="33">
        <f t="shared" si="235"/>
        <v>0.51904090267983072</v>
      </c>
      <c r="AT448">
        <v>12</v>
      </c>
      <c r="AU448">
        <v>418</v>
      </c>
      <c r="AV448">
        <v>371</v>
      </c>
      <c r="AW448">
        <v>427</v>
      </c>
      <c r="AX448" s="2">
        <v>30</v>
      </c>
      <c r="AY448" s="3">
        <v>2</v>
      </c>
      <c r="AZ448" s="2">
        <v>34.700000000000003</v>
      </c>
      <c r="BA448" s="2">
        <v>26.8</v>
      </c>
      <c r="BB448" s="21">
        <v>1.081</v>
      </c>
      <c r="BC448">
        <v>1</v>
      </c>
      <c r="BD448" s="21">
        <v>0.70399999999999996</v>
      </c>
      <c r="BE448" s="2">
        <v>31.6</v>
      </c>
      <c r="BF448" s="2">
        <v>32.5</v>
      </c>
      <c r="BG448" s="2">
        <v>30.6</v>
      </c>
      <c r="BH448" s="21">
        <v>4.8520000000000003</v>
      </c>
      <c r="BI448" s="21">
        <v>0.73299999999999998</v>
      </c>
      <c r="BJ448" t="s">
        <v>991</v>
      </c>
      <c r="BK448" s="2">
        <v>91.4</v>
      </c>
      <c r="BL448" t="s">
        <v>1146</v>
      </c>
      <c r="BM448" s="2">
        <v>37.200000000000003</v>
      </c>
      <c r="BN448" t="s">
        <v>3313</v>
      </c>
      <c r="BO448" s="2">
        <v>13.3</v>
      </c>
      <c r="BP448" t="s">
        <v>2695</v>
      </c>
      <c r="BQ448" s="2">
        <v>35.299999999999997</v>
      </c>
      <c r="BR448" t="s">
        <v>2634</v>
      </c>
      <c r="BS448" s="2">
        <v>33.1</v>
      </c>
      <c r="BT448" s="32">
        <f t="shared" si="236"/>
        <v>0.1111111111111111</v>
      </c>
      <c r="BU448" s="34">
        <f t="shared" si="237"/>
        <v>0.91760299625468167</v>
      </c>
      <c r="BV448" s="35">
        <f t="shared" si="238"/>
        <v>928.71410736579276</v>
      </c>
      <c r="BW448" s="32">
        <f t="shared" si="239"/>
        <v>2.8714107365792774E-2</v>
      </c>
      <c r="BX448" s="36">
        <f t="shared" si="240"/>
        <v>3.5618729097067399</v>
      </c>
      <c r="BY448" s="37">
        <f t="shared" si="241"/>
        <v>2.2073578595365708</v>
      </c>
      <c r="BZ448" s="37">
        <f t="shared" si="242"/>
        <v>32.056856187360658</v>
      </c>
      <c r="CA448" s="37">
        <f t="shared" si="243"/>
        <v>26.789297658921114</v>
      </c>
      <c r="CB448" s="37">
        <f t="shared" si="244"/>
        <v>60.05016722421081</v>
      </c>
      <c r="CC448" s="37">
        <f t="shared" si="245"/>
        <v>54.280936454967502</v>
      </c>
      <c r="CD448" s="38">
        <f t="shared" si="246"/>
        <v>5.7692307692433076</v>
      </c>
      <c r="CE448" s="3">
        <v>71</v>
      </c>
      <c r="CF448" s="3">
        <v>44</v>
      </c>
      <c r="CG448" s="3">
        <v>568</v>
      </c>
      <c r="CH448" s="3">
        <v>490</v>
      </c>
      <c r="CI448" s="3">
        <v>253</v>
      </c>
      <c r="CJ448" s="3">
        <v>257</v>
      </c>
      <c r="CK448" s="3">
        <v>291</v>
      </c>
      <c r="CL448" s="3">
        <v>305</v>
      </c>
      <c r="CM448" s="20">
        <f t="shared" si="247"/>
        <v>5.1932491049273715</v>
      </c>
      <c r="CN448" s="37">
        <f t="shared" si="248"/>
        <v>2.0182560433007661</v>
      </c>
      <c r="CO448" s="37">
        <f t="shared" si="249"/>
        <v>2.3393422320077062</v>
      </c>
      <c r="CP448" s="37">
        <f t="shared" si="250"/>
        <v>26.627218934911244</v>
      </c>
      <c r="CQ448" s="37">
        <f t="shared" si="251"/>
        <v>27.33819549561947</v>
      </c>
      <c r="CR448" s="37">
        <f t="shared" si="252"/>
        <v>47.727168478510166</v>
      </c>
      <c r="CS448" s="37">
        <f t="shared" si="253"/>
        <v>54.240631163708088</v>
      </c>
      <c r="CT448" s="22">
        <f t="shared" si="254"/>
        <v>12.28269345444123</v>
      </c>
      <c r="CU448" s="35">
        <v>88</v>
      </c>
      <c r="CV448" s="35">
        <v>102</v>
      </c>
      <c r="CW448" s="35">
        <v>1073</v>
      </c>
      <c r="CX448" s="35">
        <v>1090</v>
      </c>
      <c r="CY448" s="35">
        <v>388</v>
      </c>
      <c r="CZ448" s="35">
        <v>532</v>
      </c>
      <c r="DA448" s="35">
        <v>641</v>
      </c>
      <c r="DB448" s="35">
        <v>532</v>
      </c>
      <c r="DC448">
        <v>18</v>
      </c>
      <c r="DD448">
        <v>15</v>
      </c>
      <c r="DE448" s="35">
        <f t="shared" si="255"/>
        <v>-3</v>
      </c>
      <c r="DF448" s="36">
        <f t="shared" si="256"/>
        <v>0.9030100334467791</v>
      </c>
      <c r="DG448" s="37">
        <f t="shared" si="257"/>
        <v>0.75250836120564923</v>
      </c>
      <c r="DH448" s="37">
        <f t="shared" si="258"/>
        <v>-0.15050167224112987</v>
      </c>
      <c r="DI448" s="2">
        <v>715</v>
      </c>
      <c r="DJ448">
        <v>39</v>
      </c>
      <c r="DK448">
        <v>24</v>
      </c>
      <c r="DL448">
        <v>12.4</v>
      </c>
      <c r="DM448">
        <v>747</v>
      </c>
      <c r="DN448">
        <v>657</v>
      </c>
      <c r="DO448">
        <v>5.2</v>
      </c>
      <c r="DP448">
        <v>556</v>
      </c>
      <c r="DQ448">
        <v>484</v>
      </c>
      <c r="DR448">
        <v>4.8</v>
      </c>
      <c r="DS448">
        <v>388</v>
      </c>
      <c r="DT448">
        <v>337</v>
      </c>
      <c r="DU448">
        <v>3.1</v>
      </c>
      <c r="DV448" s="39">
        <v>15.3</v>
      </c>
      <c r="DW448" s="39">
        <v>15.3</v>
      </c>
      <c r="DX448" s="39">
        <v>-0.60000000000000009</v>
      </c>
      <c r="DY448" s="39">
        <v>1.5</v>
      </c>
      <c r="DZ448" s="39">
        <v>-6.8</v>
      </c>
      <c r="EA448" s="39">
        <v>9.4</v>
      </c>
    </row>
    <row r="449" spans="1:131" x14ac:dyDescent="0.2">
      <c r="A449" s="12" t="s">
        <v>347</v>
      </c>
      <c r="B449" s="12" t="s">
        <v>2133</v>
      </c>
      <c r="C449" t="s">
        <v>2132</v>
      </c>
      <c r="D449" t="s">
        <v>271</v>
      </c>
      <c r="E449" s="12" t="s">
        <v>2134</v>
      </c>
      <c r="F449">
        <v>1</v>
      </c>
      <c r="G449">
        <v>0</v>
      </c>
      <c r="H449">
        <v>0</v>
      </c>
      <c r="I449" s="31">
        <f t="shared" si="222"/>
        <v>0</v>
      </c>
      <c r="J449">
        <v>0</v>
      </c>
      <c r="K449">
        <v>0</v>
      </c>
      <c r="L449" s="16">
        <f t="shared" si="223"/>
        <v>0</v>
      </c>
      <c r="M449" s="15">
        <v>0</v>
      </c>
      <c r="N449" s="15">
        <v>0</v>
      </c>
      <c r="O449" s="15">
        <v>0</v>
      </c>
      <c r="P449">
        <v>2</v>
      </c>
      <c r="Q449">
        <v>0</v>
      </c>
      <c r="R449">
        <v>1</v>
      </c>
      <c r="S449" s="13">
        <f t="shared" si="224"/>
        <v>0</v>
      </c>
      <c r="T449" s="13">
        <f t="shared" si="225"/>
        <v>0</v>
      </c>
      <c r="U449" s="2">
        <v>10.199999999999999</v>
      </c>
      <c r="V449" s="2">
        <v>10.199999999999999</v>
      </c>
      <c r="W449">
        <v>10.199999999999999</v>
      </c>
      <c r="X449">
        <v>45.8</v>
      </c>
      <c r="Y449" s="32">
        <f t="shared" si="226"/>
        <v>0.18214285714285713</v>
      </c>
      <c r="Z449" s="15">
        <f t="shared" si="227"/>
        <v>0</v>
      </c>
      <c r="AA449">
        <v>1</v>
      </c>
      <c r="AB449">
        <v>1</v>
      </c>
      <c r="AC449">
        <v>0</v>
      </c>
      <c r="AD449" s="13">
        <f t="shared" si="228"/>
        <v>0</v>
      </c>
      <c r="AE449" s="13">
        <f t="shared" si="229"/>
        <v>0</v>
      </c>
      <c r="AF449" s="13">
        <f t="shared" si="230"/>
        <v>0</v>
      </c>
      <c r="AG449">
        <v>1</v>
      </c>
      <c r="AH449">
        <v>4</v>
      </c>
      <c r="AI449" s="17">
        <f t="shared" si="231"/>
        <v>0.2</v>
      </c>
      <c r="AJ449">
        <v>0</v>
      </c>
      <c r="AK449">
        <v>2</v>
      </c>
      <c r="AL449" s="32">
        <f t="shared" si="232"/>
        <v>0.33333333333333331</v>
      </c>
      <c r="AM449">
        <v>1</v>
      </c>
      <c r="AN449">
        <v>2</v>
      </c>
      <c r="AO449" s="33">
        <f t="shared" si="233"/>
        <v>0.5</v>
      </c>
      <c r="AP449">
        <v>1</v>
      </c>
      <c r="AQ449">
        <v>0</v>
      </c>
      <c r="AR449" s="33">
        <f t="shared" si="234"/>
        <v>0.16666666666666666</v>
      </c>
      <c r="AS449" s="33">
        <f t="shared" si="235"/>
        <v>0.4</v>
      </c>
      <c r="AU449">
        <v>5</v>
      </c>
      <c r="AV449">
        <v>6</v>
      </c>
      <c r="AW449">
        <v>1</v>
      </c>
      <c r="AX449" s="2">
        <v>27.6</v>
      </c>
      <c r="AZ449" s="2">
        <v>30.6</v>
      </c>
      <c r="BA449" s="2">
        <v>25.5</v>
      </c>
      <c r="BB449" s="21">
        <v>-2.27</v>
      </c>
      <c r="BD449" s="21">
        <v>-9.3350000000000009</v>
      </c>
      <c r="BE449" s="2">
        <v>26.7</v>
      </c>
      <c r="BF449" s="2">
        <v>31.3</v>
      </c>
      <c r="BG449" s="2">
        <v>22</v>
      </c>
      <c r="BH449" s="21">
        <v>2.1440000000000001</v>
      </c>
      <c r="BI449" s="21">
        <v>4.165</v>
      </c>
      <c r="BK449" s="2">
        <v>0</v>
      </c>
      <c r="BM449" s="2">
        <v>0</v>
      </c>
      <c r="BO449" s="2">
        <v>0</v>
      </c>
      <c r="BQ449" s="2">
        <v>0</v>
      </c>
      <c r="BS449" s="2">
        <v>0</v>
      </c>
      <c r="BT449" s="32">
        <f t="shared" si="236"/>
        <v>0</v>
      </c>
      <c r="BU449" s="34">
        <f t="shared" si="237"/>
        <v>1</v>
      </c>
      <c r="BV449" s="35">
        <f t="shared" si="238"/>
        <v>1000</v>
      </c>
      <c r="BW449" s="32">
        <f t="shared" si="239"/>
        <v>0</v>
      </c>
      <c r="BX449" s="36">
        <f t="shared" si="240"/>
        <v>0</v>
      </c>
      <c r="BY449" s="37">
        <f t="shared" si="241"/>
        <v>0</v>
      </c>
      <c r="BZ449" s="37">
        <f t="shared" si="242"/>
        <v>41.176470588235297</v>
      </c>
      <c r="CA449" s="37">
        <f t="shared" si="243"/>
        <v>23.529411764705884</v>
      </c>
      <c r="CB449" s="37">
        <f t="shared" si="244"/>
        <v>64.705882352941188</v>
      </c>
      <c r="CC449" s="37">
        <f t="shared" si="245"/>
        <v>58.82352941176471</v>
      </c>
      <c r="CD449" s="38">
        <f t="shared" si="246"/>
        <v>5.8823529411764781</v>
      </c>
      <c r="CE449" s="3">
        <v>0</v>
      </c>
      <c r="CF449" s="3">
        <v>0</v>
      </c>
      <c r="CG449" s="3">
        <v>7</v>
      </c>
      <c r="CH449" s="3">
        <v>4</v>
      </c>
      <c r="CI449" s="3">
        <v>2</v>
      </c>
      <c r="CJ449" s="3">
        <v>4</v>
      </c>
      <c r="CK449" s="3">
        <v>2</v>
      </c>
      <c r="CL449" s="3">
        <v>2</v>
      </c>
      <c r="CM449" s="20">
        <f t="shared" si="247"/>
        <v>-5.3076470588235232</v>
      </c>
      <c r="CN449" s="37">
        <f t="shared" si="248"/>
        <v>0</v>
      </c>
      <c r="CO449" s="37">
        <f t="shared" si="249"/>
        <v>0</v>
      </c>
      <c r="CP449" s="37">
        <f t="shared" si="250"/>
        <v>30.131004366812231</v>
      </c>
      <c r="CQ449" s="37">
        <f t="shared" si="251"/>
        <v>13.100436681222709</v>
      </c>
      <c r="CR449" s="37">
        <f t="shared" si="252"/>
        <v>61.572052401746731</v>
      </c>
      <c r="CS449" s="37">
        <f t="shared" si="253"/>
        <v>34.061135371179041</v>
      </c>
      <c r="CT449" s="22">
        <f t="shared" si="254"/>
        <v>-21.628564089391212</v>
      </c>
      <c r="CU449" s="35">
        <v>0</v>
      </c>
      <c r="CV449" s="35">
        <v>0</v>
      </c>
      <c r="CW449" s="35">
        <v>23</v>
      </c>
      <c r="CX449" s="35">
        <v>10</v>
      </c>
      <c r="CY449" s="35">
        <v>10</v>
      </c>
      <c r="CZ449" s="35">
        <v>7</v>
      </c>
      <c r="DA449" s="35">
        <v>9</v>
      </c>
      <c r="DB449" s="35">
        <v>14</v>
      </c>
      <c r="DC449">
        <v>0</v>
      </c>
      <c r="DD449">
        <v>0</v>
      </c>
      <c r="DE449" s="35">
        <f t="shared" si="255"/>
        <v>0</v>
      </c>
      <c r="DF449" s="36">
        <f t="shared" si="256"/>
        <v>0</v>
      </c>
      <c r="DG449" s="37">
        <f t="shared" si="257"/>
        <v>0</v>
      </c>
      <c r="DH449" s="37">
        <f t="shared" si="258"/>
        <v>0</v>
      </c>
      <c r="DI449" s="2">
        <v>10</v>
      </c>
      <c r="DJ449">
        <v>0</v>
      </c>
      <c r="DK449">
        <v>0</v>
      </c>
      <c r="DL449">
        <v>0</v>
      </c>
      <c r="DM449">
        <v>11</v>
      </c>
      <c r="DN449">
        <v>10</v>
      </c>
      <c r="DO449">
        <v>-12</v>
      </c>
      <c r="DP449">
        <v>9</v>
      </c>
      <c r="DQ449">
        <v>8</v>
      </c>
      <c r="DR449">
        <v>-13.1</v>
      </c>
      <c r="DS449">
        <v>7</v>
      </c>
      <c r="DT449">
        <v>4</v>
      </c>
      <c r="DU449">
        <v>-6.1</v>
      </c>
      <c r="DV449" s="39">
        <v>0.30000000000000004</v>
      </c>
      <c r="DW449" s="39">
        <v>0.30000000000000004</v>
      </c>
      <c r="DX449" s="39">
        <v>0</v>
      </c>
      <c r="DY449" s="39">
        <v>-0.1</v>
      </c>
      <c r="DZ449" s="39">
        <v>0</v>
      </c>
      <c r="EA449" s="39">
        <v>0.2</v>
      </c>
    </row>
    <row r="450" spans="1:131" x14ac:dyDescent="0.2">
      <c r="A450" s="12" t="s">
        <v>2137</v>
      </c>
      <c r="B450" s="12" t="s">
        <v>2138</v>
      </c>
      <c r="C450" t="s">
        <v>2136</v>
      </c>
      <c r="D450" t="s">
        <v>210</v>
      </c>
      <c r="E450" s="12" t="s">
        <v>170</v>
      </c>
      <c r="F450">
        <v>17</v>
      </c>
      <c r="G450">
        <v>2</v>
      </c>
      <c r="H450">
        <v>4</v>
      </c>
      <c r="I450" s="31">
        <f t="shared" ref="I450:I513" si="259">G450+H450</f>
        <v>6</v>
      </c>
      <c r="J450">
        <v>2</v>
      </c>
      <c r="K450">
        <v>2</v>
      </c>
      <c r="L450" s="16">
        <f t="shared" ref="L450:L513" si="260">I450/U450*60</f>
        <v>1.7060263802224618</v>
      </c>
      <c r="M450" s="15">
        <v>2</v>
      </c>
      <c r="N450" s="15">
        <v>2</v>
      </c>
      <c r="O450" s="15">
        <v>2</v>
      </c>
      <c r="P450">
        <v>18</v>
      </c>
      <c r="Q450">
        <v>7</v>
      </c>
      <c r="R450">
        <v>6</v>
      </c>
      <c r="S450" s="13">
        <f t="shared" ref="S450:S513" si="261">IF(P450&gt;0,G450/P450,0)</f>
        <v>0.1111111111111111</v>
      </c>
      <c r="T450" s="13">
        <f t="shared" ref="T450:T513" si="262">IF(SUM(P450:R450)&gt;0,G450/SUM(P450:R450),0)</f>
        <v>6.4516129032258063E-2</v>
      </c>
      <c r="U450" s="2">
        <v>211.01666666669999</v>
      </c>
      <c r="V450" s="2">
        <v>12.4</v>
      </c>
      <c r="W450">
        <v>11.99</v>
      </c>
      <c r="X450">
        <v>37.51</v>
      </c>
      <c r="Y450" s="32">
        <f t="shared" ref="Y450:Y513" si="263">W450/(W450+X450)</f>
        <v>0.24222222222222223</v>
      </c>
      <c r="Z450" s="15">
        <f t="shared" ref="Z450:Z513" si="264">IF(BT450&gt;0,J450/BT450,0)</f>
        <v>19.714285714285712</v>
      </c>
      <c r="AA450">
        <v>2</v>
      </c>
      <c r="AB450">
        <v>6</v>
      </c>
      <c r="AC450">
        <v>13</v>
      </c>
      <c r="AD450" s="13">
        <f t="shared" ref="AD450:AD513" si="265">IF(M450&gt;0,G450/CE450,0)</f>
        <v>0.2857142857142857</v>
      </c>
      <c r="AE450" s="13">
        <f t="shared" ref="AE450:AE513" si="266">IF(CE450&gt;0,(N450+O450)/CE450,0)</f>
        <v>0.5714285714285714</v>
      </c>
      <c r="AF450" s="13">
        <f t="shared" ref="AF450:AF513" si="267">AD450+AE450</f>
        <v>0.8571428571428571</v>
      </c>
      <c r="AG450">
        <v>2</v>
      </c>
      <c r="AH450">
        <v>13</v>
      </c>
      <c r="AI450" s="17">
        <f t="shared" ref="AI450:AI513" si="268">IF((AG450+AH450)&gt;0,AG450/(AG450+AH450)," ")</f>
        <v>0.13333333333333333</v>
      </c>
      <c r="AJ450">
        <v>23</v>
      </c>
      <c r="AK450">
        <v>32</v>
      </c>
      <c r="AL450" s="32">
        <f t="shared" ref="AL450:AL513" si="269">(AJ450+AK450)/(AJ450+AK450+AM450+AN450+AP450+AQ450)</f>
        <v>0.30386740331491713</v>
      </c>
      <c r="AM450">
        <v>31</v>
      </c>
      <c r="AN450">
        <v>32</v>
      </c>
      <c r="AO450" s="33">
        <f t="shared" ref="AO450:AO513" si="270">(AM450+AN450)/(AJ450+AK450+AM450+AN450+AP450+AQ450)</f>
        <v>0.34806629834254144</v>
      </c>
      <c r="AP450">
        <v>28</v>
      </c>
      <c r="AQ450">
        <v>35</v>
      </c>
      <c r="AR450" s="33">
        <f t="shared" ref="AR450:AR513" si="271">(AP450+AQ450)/(AJ450+AK450+AM450+AN450+AP450+AQ450)</f>
        <v>0.34806629834254144</v>
      </c>
      <c r="AS450" s="33">
        <f t="shared" ref="AS450:AS513" si="272">(AJ450+AK450)/(AJ450+AK450+AM450+AN450)</f>
        <v>0.46610169491525422</v>
      </c>
      <c r="AU450">
        <v>70</v>
      </c>
      <c r="AV450">
        <v>78</v>
      </c>
      <c r="AW450">
        <v>67</v>
      </c>
      <c r="AX450" s="2">
        <v>27.7</v>
      </c>
      <c r="AZ450" s="2">
        <v>31.6</v>
      </c>
      <c r="BA450" s="2">
        <v>25.1</v>
      </c>
      <c r="BB450" s="21">
        <v>0.45800000000000002</v>
      </c>
      <c r="BD450" s="21">
        <v>3.4239999999999999</v>
      </c>
      <c r="BE450" s="2">
        <v>28.1</v>
      </c>
      <c r="BF450" s="2">
        <v>31.9</v>
      </c>
      <c r="BG450" s="2">
        <v>24.3</v>
      </c>
      <c r="BH450" s="21">
        <v>-8.4000000000000005E-2</v>
      </c>
      <c r="BI450" s="21">
        <v>-6.4470000000000001</v>
      </c>
      <c r="BJ450" t="s">
        <v>673</v>
      </c>
      <c r="BK450" s="2">
        <v>54.2</v>
      </c>
      <c r="BL450" t="s">
        <v>288</v>
      </c>
      <c r="BM450" s="2">
        <v>52.1</v>
      </c>
      <c r="BN450" t="s">
        <v>3672</v>
      </c>
      <c r="BO450" s="2">
        <v>25.6</v>
      </c>
      <c r="BP450" t="s">
        <v>1591</v>
      </c>
      <c r="BQ450" s="2">
        <v>39.5</v>
      </c>
      <c r="BR450" t="s">
        <v>2691</v>
      </c>
      <c r="BS450" s="2">
        <v>35.9</v>
      </c>
      <c r="BT450" s="32">
        <f t="shared" ref="BT450:BT513" si="273">IF(CE450&gt;0,CE450/(CE450+CG450),0)</f>
        <v>0.10144927536231885</v>
      </c>
      <c r="BU450" s="34">
        <f t="shared" ref="BU450:BU513" si="274">CH450/(CF450+CH450)</f>
        <v>0.9173553719008265</v>
      </c>
      <c r="BV450" s="35">
        <f t="shared" ref="BV450:BV513" si="275">BU450*1000+BT450*100</f>
        <v>927.5002994370584</v>
      </c>
      <c r="BW450" s="32">
        <f t="shared" ref="BW450:BW513" si="276">BT450-(1-BU450)</f>
        <v>1.8804647263145347E-2</v>
      </c>
      <c r="BX450" s="36">
        <f t="shared" ref="BX450:BX513" si="277">CE450/(V450*F450)*60</f>
        <v>1.9924098671726753</v>
      </c>
      <c r="BY450" s="37">
        <f t="shared" ref="BY450:BY513" si="278">CF450/(V450*F450)*60</f>
        <v>2.8462998102466788</v>
      </c>
      <c r="BZ450" s="37">
        <f t="shared" ref="BZ450:BZ513" si="279">(CE450+CG450)/(V450*F450)*60</f>
        <v>19.639468690702088</v>
      </c>
      <c r="CA450" s="37">
        <f t="shared" ref="CA450:CA513" si="280">(CF450+CH450)/(V450*F450)*60</f>
        <v>34.440227703984817</v>
      </c>
      <c r="CB450" s="37">
        <f t="shared" ref="CB450:CB513" si="281">(CE450+CG450+CI450+CL450)/(V450*F450)*60</f>
        <v>41.55597722960151</v>
      </c>
      <c r="CC450" s="37">
        <f t="shared" ref="CC450:CC513" si="282">(CF450+CH450+CJ450+CK450)/(V450*F450)*60</f>
        <v>58.064516129032256</v>
      </c>
      <c r="CD450" s="38">
        <f t="shared" ref="CD450:CD513" si="283">CB450-CC450</f>
        <v>-16.508538899430746</v>
      </c>
      <c r="CE450" s="3">
        <v>7</v>
      </c>
      <c r="CF450" s="3">
        <v>10</v>
      </c>
      <c r="CG450" s="3">
        <v>62</v>
      </c>
      <c r="CH450" s="3">
        <v>111</v>
      </c>
      <c r="CI450" s="3">
        <v>38</v>
      </c>
      <c r="CJ450" s="3">
        <v>39</v>
      </c>
      <c r="CK450" s="3">
        <v>44</v>
      </c>
      <c r="CL450" s="3">
        <v>39</v>
      </c>
      <c r="CM450" s="20">
        <f t="shared" ref="CM450:CM513" si="284">CD450-(-11.91+BI450-BD450+AS450*24)</f>
        <v>-5.913979577396848</v>
      </c>
      <c r="CN450" s="37">
        <f t="shared" ref="CN450:CN513" si="285">CU450/(X450*F450)*60</f>
        <v>1.8818511142126808</v>
      </c>
      <c r="CO450" s="37">
        <f t="shared" ref="CO450:CO513" si="286">CV450/(X450*F450)*60</f>
        <v>2.0700362256339484</v>
      </c>
      <c r="CP450" s="37">
        <f t="shared" ref="CP450:CP513" si="287">(CU450+CW450)/(X450*F450)*60</f>
        <v>25.593175153292457</v>
      </c>
      <c r="CQ450" s="37">
        <f t="shared" ref="CQ450:CQ513" si="288">(CV450+CX450)/(X450*F450)*60</f>
        <v>30.862358273087963</v>
      </c>
      <c r="CR450" s="37">
        <f t="shared" ref="CR450:CR513" si="289">(CU450+CW450+CY450+DB450)/(X450*F450)*60</f>
        <v>50.527702416610474</v>
      </c>
      <c r="CS450" s="37">
        <f t="shared" ref="CS450:CS513" si="290">(CV450+CX450+CZ450+DA450)/(X450*F450)*60</f>
        <v>60.219235654805786</v>
      </c>
      <c r="CT450" s="22">
        <f t="shared" ref="CT450:CT513" si="291">CD450-(CR450-CS450)</f>
        <v>-6.8170056612354344</v>
      </c>
      <c r="CU450" s="35">
        <v>20</v>
      </c>
      <c r="CV450" s="35">
        <v>22</v>
      </c>
      <c r="CW450" s="35">
        <v>252</v>
      </c>
      <c r="CX450" s="35">
        <v>306</v>
      </c>
      <c r="CY450" s="35">
        <v>123</v>
      </c>
      <c r="CZ450" s="35">
        <v>138</v>
      </c>
      <c r="DA450" s="35">
        <v>174</v>
      </c>
      <c r="DB450" s="35">
        <v>142</v>
      </c>
      <c r="DC450">
        <v>0</v>
      </c>
      <c r="DD450">
        <v>2</v>
      </c>
      <c r="DE450" s="35">
        <f t="shared" ref="DE450:DE513" si="292">DD450-DC450</f>
        <v>2</v>
      </c>
      <c r="DF450" s="36">
        <f t="shared" ref="DF450:DF513" si="293">DC450/(V450*F450)*60</f>
        <v>0</v>
      </c>
      <c r="DG450" s="37">
        <f t="shared" ref="DG450:DG513" si="294">DD450/(V450*F450)*60</f>
        <v>0.56925996204933582</v>
      </c>
      <c r="DH450" s="37">
        <f t="shared" ref="DH450:DH513" si="295">DE450/(V450*F450)*60</f>
        <v>0.56925996204933582</v>
      </c>
      <c r="DI450" s="2">
        <v>132.30000000000001</v>
      </c>
      <c r="DJ450">
        <v>5</v>
      </c>
      <c r="DK450">
        <v>7</v>
      </c>
      <c r="DL450">
        <v>-6.3</v>
      </c>
      <c r="DM450">
        <v>84</v>
      </c>
      <c r="DN450">
        <v>130</v>
      </c>
      <c r="DO450">
        <v>-6.2</v>
      </c>
      <c r="DP450">
        <v>60</v>
      </c>
      <c r="DQ450">
        <v>103</v>
      </c>
      <c r="DR450">
        <v>-10.4</v>
      </c>
      <c r="DS450">
        <v>39</v>
      </c>
      <c r="DT450">
        <v>75</v>
      </c>
      <c r="DU450">
        <v>-12.3</v>
      </c>
      <c r="DV450" s="39">
        <v>-3.2</v>
      </c>
      <c r="DW450" s="39">
        <v>-3.2</v>
      </c>
      <c r="DX450" s="39">
        <v>0.30000000000000004</v>
      </c>
      <c r="DY450" s="39">
        <v>0.60000000000000009</v>
      </c>
      <c r="DZ450" s="39">
        <v>0.9</v>
      </c>
      <c r="EA450" s="39">
        <v>-1.4</v>
      </c>
    </row>
    <row r="451" spans="1:131" x14ac:dyDescent="0.2">
      <c r="A451" s="12" t="s">
        <v>2142</v>
      </c>
      <c r="B451" s="12" t="s">
        <v>2143</v>
      </c>
      <c r="C451" t="s">
        <v>2141</v>
      </c>
      <c r="D451" t="s">
        <v>271</v>
      </c>
      <c r="E451" s="12" t="s">
        <v>156</v>
      </c>
      <c r="F451">
        <v>13</v>
      </c>
      <c r="G451">
        <v>0</v>
      </c>
      <c r="H451">
        <v>0</v>
      </c>
      <c r="I451" s="31">
        <f t="shared" si="259"/>
        <v>0</v>
      </c>
      <c r="J451">
        <v>0</v>
      </c>
      <c r="K451">
        <v>0</v>
      </c>
      <c r="L451" s="16">
        <f t="shared" si="260"/>
        <v>0</v>
      </c>
      <c r="M451" s="15">
        <v>0</v>
      </c>
      <c r="N451" s="15">
        <v>0</v>
      </c>
      <c r="O451" s="15">
        <v>0</v>
      </c>
      <c r="P451">
        <v>2</v>
      </c>
      <c r="Q451">
        <v>0</v>
      </c>
      <c r="R451">
        <v>5</v>
      </c>
      <c r="S451" s="13">
        <f t="shared" si="261"/>
        <v>0</v>
      </c>
      <c r="T451" s="13">
        <f t="shared" si="262"/>
        <v>0</v>
      </c>
      <c r="U451" s="2">
        <v>88.533333333300007</v>
      </c>
      <c r="V451" s="2">
        <v>6.8</v>
      </c>
      <c r="W451">
        <v>6.81</v>
      </c>
      <c r="X451">
        <v>39.229999999999997</v>
      </c>
      <c r="Y451" s="32">
        <f t="shared" si="263"/>
        <v>0.14791485664639442</v>
      </c>
      <c r="Z451" s="15">
        <f t="shared" si="264"/>
        <v>0</v>
      </c>
      <c r="AA451">
        <v>2</v>
      </c>
      <c r="AB451">
        <v>24</v>
      </c>
      <c r="AC451">
        <v>4</v>
      </c>
      <c r="AD451" s="13">
        <f t="shared" si="265"/>
        <v>0</v>
      </c>
      <c r="AE451" s="13">
        <f t="shared" si="266"/>
        <v>0</v>
      </c>
      <c r="AF451" s="13">
        <f t="shared" si="267"/>
        <v>0</v>
      </c>
      <c r="AG451">
        <v>2</v>
      </c>
      <c r="AH451">
        <v>0</v>
      </c>
      <c r="AI451" s="17">
        <f t="shared" si="268"/>
        <v>1</v>
      </c>
      <c r="AJ451">
        <v>10</v>
      </c>
      <c r="AK451">
        <v>9</v>
      </c>
      <c r="AL451" s="32">
        <f t="shared" si="269"/>
        <v>0.27536231884057971</v>
      </c>
      <c r="AM451">
        <v>10</v>
      </c>
      <c r="AN451">
        <v>10</v>
      </c>
      <c r="AO451" s="33">
        <f t="shared" si="270"/>
        <v>0.28985507246376813</v>
      </c>
      <c r="AP451">
        <v>20</v>
      </c>
      <c r="AQ451">
        <v>10</v>
      </c>
      <c r="AR451" s="33">
        <f t="shared" si="271"/>
        <v>0.43478260869565216</v>
      </c>
      <c r="AS451" s="33">
        <f t="shared" si="272"/>
        <v>0.48717948717948717</v>
      </c>
      <c r="AU451">
        <v>40</v>
      </c>
      <c r="AV451">
        <v>42</v>
      </c>
      <c r="AW451">
        <v>21</v>
      </c>
      <c r="AX451" s="2">
        <v>27.4</v>
      </c>
      <c r="AZ451" s="2">
        <v>32</v>
      </c>
      <c r="BA451" s="2">
        <v>24.3</v>
      </c>
      <c r="BB451" s="21">
        <v>-0.94600000000000006</v>
      </c>
      <c r="BD451" s="21">
        <v>5.1429999999999998</v>
      </c>
      <c r="BE451" s="2">
        <v>25.4</v>
      </c>
      <c r="BF451" s="2">
        <v>30.6</v>
      </c>
      <c r="BG451" s="2">
        <v>20.2</v>
      </c>
      <c r="BH451" s="21">
        <v>-3.798</v>
      </c>
      <c r="BI451" s="21">
        <v>-0.495</v>
      </c>
      <c r="BJ451" t="s">
        <v>3448</v>
      </c>
      <c r="BK451" s="2">
        <v>81</v>
      </c>
      <c r="BL451" t="s">
        <v>986</v>
      </c>
      <c r="BM451" s="2">
        <v>79.5</v>
      </c>
      <c r="BN451" t="s">
        <v>2327</v>
      </c>
      <c r="BO451" s="2">
        <v>8.5</v>
      </c>
      <c r="BP451" t="s">
        <v>634</v>
      </c>
      <c r="BQ451" s="2">
        <v>38.200000000000003</v>
      </c>
      <c r="BR451" t="s">
        <v>783</v>
      </c>
      <c r="BS451" s="2">
        <v>36.4</v>
      </c>
      <c r="BT451" s="32">
        <f t="shared" si="273"/>
        <v>0</v>
      </c>
      <c r="BU451" s="34">
        <f t="shared" si="274"/>
        <v>0.8936170212765957</v>
      </c>
      <c r="BV451" s="35">
        <f t="shared" si="275"/>
        <v>893.61702127659566</v>
      </c>
      <c r="BW451" s="32">
        <f t="shared" si="276"/>
        <v>-0.1063829787234043</v>
      </c>
      <c r="BX451" s="36">
        <f t="shared" si="277"/>
        <v>0</v>
      </c>
      <c r="BY451" s="37">
        <f t="shared" si="278"/>
        <v>3.3936651583710411</v>
      </c>
      <c r="BZ451" s="37">
        <f t="shared" si="279"/>
        <v>17.647058823529413</v>
      </c>
      <c r="CA451" s="37">
        <f t="shared" si="280"/>
        <v>31.900452488687783</v>
      </c>
      <c r="CB451" s="37">
        <f t="shared" si="281"/>
        <v>35.972850678733039</v>
      </c>
      <c r="CC451" s="37">
        <f t="shared" si="282"/>
        <v>54.977375565610863</v>
      </c>
      <c r="CD451" s="38">
        <f t="shared" si="283"/>
        <v>-19.004524886877824</v>
      </c>
      <c r="CE451" s="3">
        <v>0</v>
      </c>
      <c r="CF451" s="3">
        <v>5</v>
      </c>
      <c r="CG451" s="3">
        <v>26</v>
      </c>
      <c r="CH451" s="3">
        <v>42</v>
      </c>
      <c r="CI451" s="3">
        <v>10</v>
      </c>
      <c r="CJ451" s="3">
        <v>17</v>
      </c>
      <c r="CK451" s="3">
        <v>17</v>
      </c>
      <c r="CL451" s="3">
        <v>17</v>
      </c>
      <c r="CM451" s="20">
        <f t="shared" si="284"/>
        <v>-13.148832579185518</v>
      </c>
      <c r="CN451" s="37">
        <f t="shared" si="285"/>
        <v>2.823584776172082</v>
      </c>
      <c r="CO451" s="37">
        <f t="shared" si="286"/>
        <v>2.1176885821290616</v>
      </c>
      <c r="CP451" s="37">
        <f t="shared" si="287"/>
        <v>27.294652836330126</v>
      </c>
      <c r="CQ451" s="37">
        <f t="shared" si="288"/>
        <v>25.76521108257025</v>
      </c>
      <c r="CR451" s="37">
        <f t="shared" si="289"/>
        <v>46.942096903860865</v>
      </c>
      <c r="CS451" s="37">
        <f t="shared" si="290"/>
        <v>51.059824702445155</v>
      </c>
      <c r="CT451" s="22">
        <f t="shared" si="291"/>
        <v>-14.886797088293534</v>
      </c>
      <c r="CU451" s="35">
        <v>24</v>
      </c>
      <c r="CV451" s="35">
        <v>18</v>
      </c>
      <c r="CW451" s="35">
        <v>208</v>
      </c>
      <c r="CX451" s="35">
        <v>201</v>
      </c>
      <c r="CY451" s="35">
        <v>81</v>
      </c>
      <c r="CZ451" s="35">
        <v>107</v>
      </c>
      <c r="DA451" s="35">
        <v>108</v>
      </c>
      <c r="DB451" s="35">
        <v>86</v>
      </c>
      <c r="DC451">
        <v>6</v>
      </c>
      <c r="DD451">
        <v>2</v>
      </c>
      <c r="DE451" s="35">
        <f t="shared" si="292"/>
        <v>-4</v>
      </c>
      <c r="DF451" s="36">
        <f t="shared" si="293"/>
        <v>4.0723981900452495</v>
      </c>
      <c r="DG451" s="37">
        <f t="shared" si="294"/>
        <v>1.3574660633484164</v>
      </c>
      <c r="DH451" s="37">
        <f t="shared" si="295"/>
        <v>-2.7149321266968327</v>
      </c>
      <c r="DI451" s="2">
        <v>51.6</v>
      </c>
      <c r="DJ451">
        <v>0</v>
      </c>
      <c r="DK451">
        <v>3</v>
      </c>
      <c r="DL451">
        <v>-65</v>
      </c>
      <c r="DM451">
        <v>33</v>
      </c>
      <c r="DN451">
        <v>42</v>
      </c>
      <c r="DO451">
        <v>-3.9</v>
      </c>
      <c r="DP451">
        <v>24</v>
      </c>
      <c r="DQ451">
        <v>31</v>
      </c>
      <c r="DR451">
        <v>-4.7</v>
      </c>
      <c r="DS451">
        <v>19</v>
      </c>
      <c r="DT451">
        <v>21</v>
      </c>
      <c r="DU451">
        <v>-2.9</v>
      </c>
      <c r="DV451" s="39">
        <v>-1.7000000000000002</v>
      </c>
      <c r="DW451" s="39">
        <v>-1.7000000000000002</v>
      </c>
      <c r="DX451" s="39">
        <v>0</v>
      </c>
      <c r="DY451" s="39">
        <v>0.2</v>
      </c>
      <c r="DZ451" s="39">
        <v>-0.1</v>
      </c>
      <c r="EA451" s="39">
        <v>-1.7000000000000002</v>
      </c>
    </row>
    <row r="452" spans="1:131" x14ac:dyDescent="0.2">
      <c r="A452" s="12" t="s">
        <v>175</v>
      </c>
      <c r="B452" s="12" t="s">
        <v>2146</v>
      </c>
      <c r="C452" t="s">
        <v>2145</v>
      </c>
      <c r="D452" t="s">
        <v>169</v>
      </c>
      <c r="E452" s="12" t="s">
        <v>156</v>
      </c>
      <c r="F452">
        <v>78</v>
      </c>
      <c r="G452">
        <v>19</v>
      </c>
      <c r="H452">
        <v>21</v>
      </c>
      <c r="I452" s="31">
        <f t="shared" si="259"/>
        <v>40</v>
      </c>
      <c r="J452">
        <v>10</v>
      </c>
      <c r="K452">
        <v>10</v>
      </c>
      <c r="L452" s="16">
        <f t="shared" si="260"/>
        <v>2.0604395604395607</v>
      </c>
      <c r="M452" s="15">
        <v>17</v>
      </c>
      <c r="N452" s="15">
        <v>10</v>
      </c>
      <c r="O452" s="15">
        <v>10</v>
      </c>
      <c r="P452">
        <v>152</v>
      </c>
      <c r="Q452">
        <v>59</v>
      </c>
      <c r="R452">
        <v>62</v>
      </c>
      <c r="S452" s="13">
        <f t="shared" si="261"/>
        <v>0.125</v>
      </c>
      <c r="T452" s="13">
        <f t="shared" si="262"/>
        <v>6.95970695970696E-2</v>
      </c>
      <c r="U452" s="2">
        <v>1164.8</v>
      </c>
      <c r="V452" s="2">
        <v>14.9333333333</v>
      </c>
      <c r="W452">
        <v>14.22</v>
      </c>
      <c r="X452">
        <v>33.81</v>
      </c>
      <c r="Y452" s="32">
        <f t="shared" si="263"/>
        <v>0.29606495940037475</v>
      </c>
      <c r="Z452" s="15">
        <f t="shared" si="264"/>
        <v>114.91228070175438</v>
      </c>
      <c r="AA452">
        <v>29</v>
      </c>
      <c r="AB452">
        <v>133</v>
      </c>
      <c r="AC452">
        <v>76</v>
      </c>
      <c r="AD452" s="13">
        <f t="shared" si="265"/>
        <v>0.33333333333333331</v>
      </c>
      <c r="AE452" s="13">
        <f t="shared" si="266"/>
        <v>0.35087719298245612</v>
      </c>
      <c r="AF452" s="13">
        <f t="shared" si="267"/>
        <v>0.68421052631578938</v>
      </c>
      <c r="AG452">
        <v>17</v>
      </c>
      <c r="AH452">
        <v>28</v>
      </c>
      <c r="AI452" s="17">
        <f t="shared" si="268"/>
        <v>0.37777777777777777</v>
      </c>
      <c r="AJ452">
        <v>146</v>
      </c>
      <c r="AK452">
        <v>201</v>
      </c>
      <c r="AL452" s="32">
        <f t="shared" si="269"/>
        <v>0.30465320456540823</v>
      </c>
      <c r="AM452">
        <v>153</v>
      </c>
      <c r="AN452">
        <v>172</v>
      </c>
      <c r="AO452" s="33">
        <f t="shared" si="270"/>
        <v>0.28533801580333629</v>
      </c>
      <c r="AP452">
        <v>218</v>
      </c>
      <c r="AQ452">
        <v>249</v>
      </c>
      <c r="AR452" s="33">
        <f t="shared" si="271"/>
        <v>0.41000877963125548</v>
      </c>
      <c r="AS452" s="33">
        <f t="shared" si="272"/>
        <v>0.51636904761904767</v>
      </c>
      <c r="AT452">
        <v>7</v>
      </c>
      <c r="AU452">
        <v>389</v>
      </c>
      <c r="AV452">
        <v>382</v>
      </c>
      <c r="AW452">
        <v>363</v>
      </c>
      <c r="AX452" s="2">
        <v>29.8</v>
      </c>
      <c r="AY452" s="3">
        <v>2</v>
      </c>
      <c r="AZ452" s="2">
        <v>34.1</v>
      </c>
      <c r="BA452" s="2">
        <v>26.9</v>
      </c>
      <c r="BB452" s="21">
        <v>1.2469999999999999</v>
      </c>
      <c r="BC452">
        <v>2</v>
      </c>
      <c r="BD452" s="21">
        <v>1.2469999999999999</v>
      </c>
      <c r="BE452" s="2">
        <v>32.200000000000003</v>
      </c>
      <c r="BF452" s="2">
        <v>34.299999999999997</v>
      </c>
      <c r="BG452" s="2">
        <v>29.9</v>
      </c>
      <c r="BH452" s="21">
        <v>3.2349999999999999</v>
      </c>
      <c r="BI452" s="21">
        <v>2.5449999999999999</v>
      </c>
      <c r="BJ452" t="s">
        <v>2272</v>
      </c>
      <c r="BK452" s="2">
        <v>86.6</v>
      </c>
      <c r="BL452" t="s">
        <v>3645</v>
      </c>
      <c r="BM452" s="2">
        <v>43.2</v>
      </c>
      <c r="BN452" t="s">
        <v>1393</v>
      </c>
      <c r="BO452" s="2">
        <v>38</v>
      </c>
      <c r="BP452" t="s">
        <v>1244</v>
      </c>
      <c r="BQ452" s="2">
        <v>41.8</v>
      </c>
      <c r="BR452" t="s">
        <v>731</v>
      </c>
      <c r="BS452" s="2">
        <v>30.4</v>
      </c>
      <c r="BT452" s="32">
        <f t="shared" si="273"/>
        <v>8.7022900763358779E-2</v>
      </c>
      <c r="BU452" s="34">
        <f t="shared" si="274"/>
        <v>0.91882556131260795</v>
      </c>
      <c r="BV452" s="35">
        <f t="shared" si="275"/>
        <v>927.52785138894387</v>
      </c>
      <c r="BW452" s="32">
        <f t="shared" si="276"/>
        <v>5.8484620759667316E-3</v>
      </c>
      <c r="BX452" s="36">
        <f t="shared" si="277"/>
        <v>2.9361263736329275</v>
      </c>
      <c r="BY452" s="37">
        <f t="shared" si="278"/>
        <v>2.4210164835218877</v>
      </c>
      <c r="BZ452" s="37">
        <f t="shared" si="279"/>
        <v>33.73969780227312</v>
      </c>
      <c r="CA452" s="37">
        <f t="shared" si="280"/>
        <v>29.824862637429213</v>
      </c>
      <c r="CB452" s="37">
        <f t="shared" si="281"/>
        <v>63.719093406735638</v>
      </c>
      <c r="CC452" s="37">
        <f t="shared" si="282"/>
        <v>54.91071428583686</v>
      </c>
      <c r="CD452" s="38">
        <f t="shared" si="283"/>
        <v>8.8083791208987776</v>
      </c>
      <c r="CE452" s="3">
        <v>57</v>
      </c>
      <c r="CF452" s="3">
        <v>47</v>
      </c>
      <c r="CG452" s="3">
        <v>598</v>
      </c>
      <c r="CH452" s="3">
        <v>532</v>
      </c>
      <c r="CI452" s="3">
        <v>256</v>
      </c>
      <c r="CJ452" s="3">
        <v>217</v>
      </c>
      <c r="CK452" s="3">
        <v>270</v>
      </c>
      <c r="CL452" s="3">
        <v>326</v>
      </c>
      <c r="CM452" s="20">
        <f t="shared" si="284"/>
        <v>7.0275219780416336</v>
      </c>
      <c r="CN452" s="37">
        <f t="shared" si="285"/>
        <v>2.3434122813004796</v>
      </c>
      <c r="CO452" s="37">
        <f t="shared" si="286"/>
        <v>2.6846859144995792</v>
      </c>
      <c r="CP452" s="37">
        <f t="shared" si="287"/>
        <v>28.553227310991282</v>
      </c>
      <c r="CQ452" s="37">
        <f t="shared" si="288"/>
        <v>29.577048210588583</v>
      </c>
      <c r="CR452" s="37">
        <f t="shared" si="289"/>
        <v>53.534457261165329</v>
      </c>
      <c r="CS452" s="37">
        <f t="shared" si="290"/>
        <v>57.174709348622386</v>
      </c>
      <c r="CT452" s="22">
        <f t="shared" si="291"/>
        <v>12.448631208355835</v>
      </c>
      <c r="CU452" s="35">
        <v>103</v>
      </c>
      <c r="CV452" s="35">
        <v>118</v>
      </c>
      <c r="CW452" s="35">
        <v>1152</v>
      </c>
      <c r="CX452" s="35">
        <v>1182</v>
      </c>
      <c r="CY452" s="35">
        <v>505</v>
      </c>
      <c r="CZ452" s="35">
        <v>519</v>
      </c>
      <c r="DA452" s="35">
        <v>694</v>
      </c>
      <c r="DB452" s="35">
        <v>593</v>
      </c>
      <c r="DC452">
        <v>16</v>
      </c>
      <c r="DD452">
        <v>12</v>
      </c>
      <c r="DE452" s="35">
        <f t="shared" si="292"/>
        <v>-4</v>
      </c>
      <c r="DF452" s="36">
        <f t="shared" si="293"/>
        <v>0.824175824177664</v>
      </c>
      <c r="DG452" s="37">
        <f t="shared" si="294"/>
        <v>0.61813186813324794</v>
      </c>
      <c r="DH452" s="37">
        <f t="shared" si="295"/>
        <v>-0.206043956044416</v>
      </c>
      <c r="DI452" s="2">
        <v>712.3</v>
      </c>
      <c r="DJ452">
        <v>37</v>
      </c>
      <c r="DK452">
        <v>29</v>
      </c>
      <c r="DL452">
        <v>9.1</v>
      </c>
      <c r="DM452">
        <v>742</v>
      </c>
      <c r="DN452">
        <v>681</v>
      </c>
      <c r="DO452">
        <v>4</v>
      </c>
      <c r="DP452">
        <v>549</v>
      </c>
      <c r="DQ452">
        <v>509</v>
      </c>
      <c r="DR452">
        <v>3.3</v>
      </c>
      <c r="DS452">
        <v>391</v>
      </c>
      <c r="DT452">
        <v>373</v>
      </c>
      <c r="DU452">
        <v>2.1</v>
      </c>
      <c r="DV452" s="39">
        <v>2.7</v>
      </c>
      <c r="DW452" s="39">
        <v>2.7</v>
      </c>
      <c r="DX452" s="39">
        <v>0.5</v>
      </c>
      <c r="DY452" s="39">
        <v>2.2999999999999998</v>
      </c>
      <c r="DZ452" s="39">
        <v>-1.2</v>
      </c>
      <c r="EA452" s="39">
        <v>4.3</v>
      </c>
    </row>
    <row r="453" spans="1:131" x14ac:dyDescent="0.2">
      <c r="A453" s="12" t="s">
        <v>2151</v>
      </c>
      <c r="B453" s="12" t="s">
        <v>2152</v>
      </c>
      <c r="C453" t="s">
        <v>2150</v>
      </c>
      <c r="D453" t="s">
        <v>210</v>
      </c>
      <c r="E453" s="12" t="s">
        <v>170</v>
      </c>
      <c r="F453">
        <v>51</v>
      </c>
      <c r="G453">
        <v>6</v>
      </c>
      <c r="H453">
        <v>4</v>
      </c>
      <c r="I453" s="31">
        <f t="shared" si="259"/>
        <v>10</v>
      </c>
      <c r="J453">
        <v>2</v>
      </c>
      <c r="K453">
        <v>1</v>
      </c>
      <c r="L453" s="16">
        <f t="shared" si="260"/>
        <v>0.90216519647148641</v>
      </c>
      <c r="M453" s="15">
        <v>6</v>
      </c>
      <c r="N453" s="15">
        <v>3</v>
      </c>
      <c r="O453" s="15">
        <v>1</v>
      </c>
      <c r="P453">
        <v>59</v>
      </c>
      <c r="Q453">
        <v>11</v>
      </c>
      <c r="R453">
        <v>31</v>
      </c>
      <c r="S453" s="13">
        <f t="shared" si="261"/>
        <v>0.10169491525423729</v>
      </c>
      <c r="T453" s="13">
        <f t="shared" si="262"/>
        <v>5.9405940594059403E-2</v>
      </c>
      <c r="U453" s="2">
        <v>665.06666666670003</v>
      </c>
      <c r="V453" s="2">
        <v>13.0333333333</v>
      </c>
      <c r="W453">
        <v>12.71</v>
      </c>
      <c r="X453">
        <v>34.44</v>
      </c>
      <c r="Y453" s="32">
        <f t="shared" si="263"/>
        <v>0.2695652173913044</v>
      </c>
      <c r="Z453" s="15">
        <f t="shared" si="264"/>
        <v>24.521739130434781</v>
      </c>
      <c r="AA453">
        <v>19</v>
      </c>
      <c r="AB453">
        <v>60</v>
      </c>
      <c r="AC453">
        <v>79</v>
      </c>
      <c r="AD453" s="13">
        <f t="shared" si="265"/>
        <v>0.2608695652173913</v>
      </c>
      <c r="AE453" s="13">
        <f t="shared" si="266"/>
        <v>0.17391304347826086</v>
      </c>
      <c r="AF453" s="13">
        <f t="shared" si="267"/>
        <v>0.43478260869565216</v>
      </c>
      <c r="AG453">
        <v>120</v>
      </c>
      <c r="AH453">
        <v>163</v>
      </c>
      <c r="AI453" s="17">
        <f t="shared" si="268"/>
        <v>0.42402826855123676</v>
      </c>
      <c r="AJ453">
        <v>99</v>
      </c>
      <c r="AK453">
        <v>135</v>
      </c>
      <c r="AL453" s="32">
        <f t="shared" si="269"/>
        <v>0.34110787172011664</v>
      </c>
      <c r="AM453">
        <v>95</v>
      </c>
      <c r="AN453">
        <v>115</v>
      </c>
      <c r="AO453" s="33">
        <f t="shared" si="270"/>
        <v>0.30612244897959184</v>
      </c>
      <c r="AP453">
        <v>103</v>
      </c>
      <c r="AQ453">
        <v>139</v>
      </c>
      <c r="AR453" s="33">
        <f t="shared" si="271"/>
        <v>0.35276967930029157</v>
      </c>
      <c r="AS453" s="33">
        <f t="shared" si="272"/>
        <v>0.52702702702702697</v>
      </c>
      <c r="AT453">
        <v>9</v>
      </c>
      <c r="AU453">
        <v>261</v>
      </c>
      <c r="AV453">
        <v>209</v>
      </c>
      <c r="AW453">
        <v>206</v>
      </c>
      <c r="AX453" s="2">
        <v>29.2</v>
      </c>
      <c r="AY453" s="3">
        <v>5</v>
      </c>
      <c r="AZ453" s="2">
        <v>33.200000000000003</v>
      </c>
      <c r="BA453" s="2">
        <v>26.4</v>
      </c>
      <c r="BB453" s="21">
        <v>0.82</v>
      </c>
      <c r="BC453">
        <v>2</v>
      </c>
      <c r="BD453" s="21">
        <v>-0.63400000000000001</v>
      </c>
      <c r="BE453" s="2">
        <v>30.1</v>
      </c>
      <c r="BF453" s="2">
        <v>32.700000000000003</v>
      </c>
      <c r="BG453" s="2">
        <v>27.6</v>
      </c>
      <c r="BH453" s="21">
        <v>0.871</v>
      </c>
      <c r="BI453" s="21">
        <v>-3.9260000000000002</v>
      </c>
      <c r="BJ453" t="s">
        <v>673</v>
      </c>
      <c r="BK453" s="2">
        <v>54.4</v>
      </c>
      <c r="BL453" t="s">
        <v>1248</v>
      </c>
      <c r="BM453" s="2">
        <v>22.6</v>
      </c>
      <c r="BN453" t="s">
        <v>288</v>
      </c>
      <c r="BO453" s="2">
        <v>20.100000000000001</v>
      </c>
      <c r="BP453" t="s">
        <v>787</v>
      </c>
      <c r="BQ453" s="2">
        <v>40.1</v>
      </c>
      <c r="BR453" t="s">
        <v>209</v>
      </c>
      <c r="BS453" s="2">
        <v>39.299999999999997</v>
      </c>
      <c r="BT453" s="32">
        <f t="shared" si="273"/>
        <v>8.1560283687943269E-2</v>
      </c>
      <c r="BU453" s="34">
        <f t="shared" si="274"/>
        <v>0.92035398230088494</v>
      </c>
      <c r="BV453" s="35">
        <f t="shared" si="275"/>
        <v>928.51001066967922</v>
      </c>
      <c r="BW453" s="32">
        <f t="shared" si="276"/>
        <v>1.9142659888282121E-3</v>
      </c>
      <c r="BX453" s="36">
        <f t="shared" si="277"/>
        <v>2.0761245674793583</v>
      </c>
      <c r="BY453" s="37">
        <f t="shared" si="278"/>
        <v>2.4371897096496817</v>
      </c>
      <c r="BZ453" s="37">
        <f t="shared" si="279"/>
        <v>25.455092523007782</v>
      </c>
      <c r="CA453" s="37">
        <f t="shared" si="280"/>
        <v>30.60027079893489</v>
      </c>
      <c r="CB453" s="37">
        <f t="shared" si="281"/>
        <v>52.715510756867182</v>
      </c>
      <c r="CC453" s="37">
        <f t="shared" si="282"/>
        <v>56.145629607485255</v>
      </c>
      <c r="CD453" s="38">
        <f t="shared" si="283"/>
        <v>-3.4301188506180722</v>
      </c>
      <c r="CE453" s="3">
        <v>23</v>
      </c>
      <c r="CF453" s="3">
        <v>27</v>
      </c>
      <c r="CG453" s="3">
        <v>259</v>
      </c>
      <c r="CH453" s="3">
        <v>312</v>
      </c>
      <c r="CI453" s="3">
        <v>120</v>
      </c>
      <c r="CJ453" s="3">
        <v>126</v>
      </c>
      <c r="CK453" s="3">
        <v>157</v>
      </c>
      <c r="CL453" s="3">
        <v>182</v>
      </c>
      <c r="CM453" s="20">
        <f t="shared" si="284"/>
        <v>-0.8767674992667196</v>
      </c>
      <c r="CN453" s="37">
        <f t="shared" si="285"/>
        <v>2.3912003825920616</v>
      </c>
      <c r="CO453" s="37">
        <f t="shared" si="286"/>
        <v>2.4936803989888641</v>
      </c>
      <c r="CP453" s="37">
        <f t="shared" si="287"/>
        <v>29.480084716813558</v>
      </c>
      <c r="CQ453" s="37">
        <f t="shared" si="288"/>
        <v>30.402404864384781</v>
      </c>
      <c r="CR453" s="37">
        <f t="shared" si="289"/>
        <v>56.056568969051042</v>
      </c>
      <c r="CS453" s="37">
        <f t="shared" si="290"/>
        <v>54.382728701236601</v>
      </c>
      <c r="CT453" s="22">
        <f t="shared" si="291"/>
        <v>-5.1039591184325133</v>
      </c>
      <c r="CU453" s="35">
        <v>70</v>
      </c>
      <c r="CV453" s="35">
        <v>73</v>
      </c>
      <c r="CW453" s="35">
        <v>793</v>
      </c>
      <c r="CX453" s="35">
        <v>817</v>
      </c>
      <c r="CY453" s="35">
        <v>345</v>
      </c>
      <c r="CZ453" s="35">
        <v>319</v>
      </c>
      <c r="DA453" s="35">
        <v>383</v>
      </c>
      <c r="DB453" s="35">
        <v>433</v>
      </c>
      <c r="DC453">
        <v>3</v>
      </c>
      <c r="DD453">
        <v>2</v>
      </c>
      <c r="DE453" s="35">
        <f t="shared" si="292"/>
        <v>-1</v>
      </c>
      <c r="DF453" s="36">
        <f t="shared" si="293"/>
        <v>0.27079885662774239</v>
      </c>
      <c r="DG453" s="37">
        <f t="shared" si="294"/>
        <v>0.1805325710851616</v>
      </c>
      <c r="DH453" s="37">
        <f t="shared" si="295"/>
        <v>-9.0266285542580801E-2</v>
      </c>
      <c r="DI453" s="2">
        <v>397</v>
      </c>
      <c r="DJ453">
        <v>12</v>
      </c>
      <c r="DK453">
        <v>13</v>
      </c>
      <c r="DL453">
        <v>-0.9</v>
      </c>
      <c r="DM453">
        <v>346</v>
      </c>
      <c r="DN453">
        <v>370</v>
      </c>
      <c r="DO453">
        <v>-2.8</v>
      </c>
      <c r="DP453">
        <v>236</v>
      </c>
      <c r="DQ453">
        <v>271</v>
      </c>
      <c r="DR453">
        <v>-4.4000000000000004</v>
      </c>
      <c r="DS453">
        <v>169</v>
      </c>
      <c r="DT453">
        <v>195</v>
      </c>
      <c r="DU453">
        <v>-3.9</v>
      </c>
      <c r="DV453" s="39">
        <v>-2.2000000000000002</v>
      </c>
      <c r="DW453" s="39">
        <v>-2.2000000000000002</v>
      </c>
      <c r="DX453" s="39">
        <v>0.2</v>
      </c>
      <c r="DY453" s="39">
        <v>-0.4</v>
      </c>
      <c r="DZ453" s="39">
        <v>1.9</v>
      </c>
      <c r="EA453" s="39">
        <v>-0.4</v>
      </c>
    </row>
    <row r="454" spans="1:131" x14ac:dyDescent="0.2">
      <c r="A454" s="12" t="s">
        <v>2157</v>
      </c>
      <c r="B454" s="12" t="s">
        <v>2158</v>
      </c>
      <c r="C454" t="s">
        <v>2156</v>
      </c>
      <c r="D454" t="s">
        <v>177</v>
      </c>
      <c r="E454" s="12" t="s">
        <v>2159</v>
      </c>
      <c r="F454">
        <v>9</v>
      </c>
      <c r="G454">
        <v>1</v>
      </c>
      <c r="H454">
        <v>0</v>
      </c>
      <c r="I454" s="31">
        <f t="shared" si="259"/>
        <v>1</v>
      </c>
      <c r="J454">
        <v>0</v>
      </c>
      <c r="K454">
        <v>0</v>
      </c>
      <c r="L454" s="16">
        <f t="shared" si="260"/>
        <v>1.2870933142643639</v>
      </c>
      <c r="M454" s="15">
        <v>1</v>
      </c>
      <c r="N454" s="15">
        <v>0</v>
      </c>
      <c r="O454" s="15">
        <v>0</v>
      </c>
      <c r="P454">
        <v>7</v>
      </c>
      <c r="Q454">
        <v>1</v>
      </c>
      <c r="R454">
        <v>2</v>
      </c>
      <c r="S454" s="13">
        <f t="shared" si="261"/>
        <v>0.14285714285714285</v>
      </c>
      <c r="T454" s="13">
        <f t="shared" si="262"/>
        <v>0.1</v>
      </c>
      <c r="U454" s="2">
        <v>46.616666666699999</v>
      </c>
      <c r="V454" s="2">
        <v>5.1666666667000003</v>
      </c>
      <c r="W454">
        <v>5.18</v>
      </c>
      <c r="X454">
        <v>41.94</v>
      </c>
      <c r="Y454" s="32">
        <f t="shared" si="263"/>
        <v>0.1099320882852292</v>
      </c>
      <c r="Z454" s="15">
        <f t="shared" si="264"/>
        <v>0</v>
      </c>
      <c r="AA454">
        <v>1</v>
      </c>
      <c r="AB454">
        <v>7</v>
      </c>
      <c r="AC454">
        <v>4</v>
      </c>
      <c r="AD454" s="13">
        <f t="shared" si="265"/>
        <v>0.5</v>
      </c>
      <c r="AE454" s="13">
        <f t="shared" si="266"/>
        <v>0</v>
      </c>
      <c r="AF454" s="13">
        <f t="shared" si="267"/>
        <v>0.5</v>
      </c>
      <c r="AG454">
        <v>18</v>
      </c>
      <c r="AH454">
        <v>18</v>
      </c>
      <c r="AI454" s="17">
        <f t="shared" si="268"/>
        <v>0.5</v>
      </c>
      <c r="AJ454">
        <v>5</v>
      </c>
      <c r="AK454">
        <v>6</v>
      </c>
      <c r="AL454" s="32">
        <f t="shared" si="269"/>
        <v>0.26190476190476192</v>
      </c>
      <c r="AM454">
        <v>4</v>
      </c>
      <c r="AN454">
        <v>9</v>
      </c>
      <c r="AO454" s="33">
        <f t="shared" si="270"/>
        <v>0.30952380952380953</v>
      </c>
      <c r="AP454">
        <v>11</v>
      </c>
      <c r="AQ454">
        <v>7</v>
      </c>
      <c r="AR454" s="33">
        <f t="shared" si="271"/>
        <v>0.42857142857142855</v>
      </c>
      <c r="AS454" s="33">
        <f t="shared" si="272"/>
        <v>0.45833333333333331</v>
      </c>
      <c r="AU454">
        <v>12</v>
      </c>
      <c r="AV454">
        <v>18</v>
      </c>
      <c r="AW454">
        <v>9</v>
      </c>
      <c r="AX454" s="2">
        <v>26.2</v>
      </c>
      <c r="AZ454" s="2">
        <v>31.5</v>
      </c>
      <c r="BA454" s="2">
        <v>22.7</v>
      </c>
      <c r="BB454" s="21">
        <v>-1.4690000000000001</v>
      </c>
      <c r="BD454" s="21">
        <v>-2.3849999999999998</v>
      </c>
      <c r="BE454" s="2">
        <v>23.2</v>
      </c>
      <c r="BF454" s="2">
        <v>31.3</v>
      </c>
      <c r="BG454" s="2">
        <v>15</v>
      </c>
      <c r="BH454" s="21">
        <v>-7.367</v>
      </c>
      <c r="BI454" s="21">
        <v>-4.4370000000000003</v>
      </c>
      <c r="BJ454" t="s">
        <v>3151</v>
      </c>
      <c r="BK454" s="2">
        <v>70.099999999999994</v>
      </c>
      <c r="BL454" t="s">
        <v>1031</v>
      </c>
      <c r="BM454" s="2">
        <v>43</v>
      </c>
      <c r="BN454" t="s">
        <v>3623</v>
      </c>
      <c r="BO454" s="2">
        <v>30.8</v>
      </c>
      <c r="BP454" t="s">
        <v>1179</v>
      </c>
      <c r="BQ454" s="2">
        <v>41.1</v>
      </c>
      <c r="BR454" t="s">
        <v>1432</v>
      </c>
      <c r="BS454" s="2">
        <v>36.9</v>
      </c>
      <c r="BT454" s="32">
        <f t="shared" si="273"/>
        <v>8.6956521739130432E-2</v>
      </c>
      <c r="BU454" s="34">
        <f t="shared" si="274"/>
        <v>0.96</v>
      </c>
      <c r="BV454" s="35">
        <f t="shared" si="275"/>
        <v>968.695652173913</v>
      </c>
      <c r="BW454" s="32">
        <f t="shared" si="276"/>
        <v>4.6956521739130397E-2</v>
      </c>
      <c r="BX454" s="36">
        <f t="shared" si="277"/>
        <v>2.5806451612736727</v>
      </c>
      <c r="BY454" s="37">
        <f t="shared" si="278"/>
        <v>1.2903225806368364</v>
      </c>
      <c r="BZ454" s="37">
        <f t="shared" si="279"/>
        <v>29.677419354647238</v>
      </c>
      <c r="CA454" s="37">
        <f t="shared" si="280"/>
        <v>32.258064515920907</v>
      </c>
      <c r="CB454" s="37">
        <f t="shared" si="281"/>
        <v>55.483870967383965</v>
      </c>
      <c r="CC454" s="37">
        <f t="shared" si="282"/>
        <v>68.387096773752333</v>
      </c>
      <c r="CD454" s="38">
        <f t="shared" si="283"/>
        <v>-12.903225806368368</v>
      </c>
      <c r="CE454" s="3">
        <v>2</v>
      </c>
      <c r="CF454" s="3">
        <v>1</v>
      </c>
      <c r="CG454" s="3">
        <v>21</v>
      </c>
      <c r="CH454" s="3">
        <v>24</v>
      </c>
      <c r="CI454" s="3">
        <v>10</v>
      </c>
      <c r="CJ454" s="3">
        <v>12</v>
      </c>
      <c r="CK454" s="3">
        <v>16</v>
      </c>
      <c r="CL454" s="3">
        <v>10</v>
      </c>
      <c r="CM454" s="20">
        <f t="shared" si="284"/>
        <v>-9.9412258063683669</v>
      </c>
      <c r="CN454" s="37">
        <f t="shared" si="285"/>
        <v>1.7485296455253536</v>
      </c>
      <c r="CO454" s="37">
        <f t="shared" si="286"/>
        <v>2.2254013670322683</v>
      </c>
      <c r="CP454" s="37">
        <f t="shared" si="287"/>
        <v>28.135431568907965</v>
      </c>
      <c r="CQ454" s="37">
        <f t="shared" si="288"/>
        <v>28.453346049912575</v>
      </c>
      <c r="CR454" s="37">
        <f t="shared" si="289"/>
        <v>57.383563821332061</v>
      </c>
      <c r="CS454" s="37">
        <f t="shared" si="290"/>
        <v>54.363376251788274</v>
      </c>
      <c r="CT454" s="22">
        <f t="shared" si="291"/>
        <v>-15.923413375912155</v>
      </c>
      <c r="CU454" s="35">
        <v>11</v>
      </c>
      <c r="CV454" s="35">
        <v>14</v>
      </c>
      <c r="CW454" s="35">
        <v>166</v>
      </c>
      <c r="CX454" s="35">
        <v>165</v>
      </c>
      <c r="CY454" s="35">
        <v>87</v>
      </c>
      <c r="CZ454" s="35">
        <v>76</v>
      </c>
      <c r="DA454" s="35">
        <v>87</v>
      </c>
      <c r="DB454" s="35">
        <v>97</v>
      </c>
      <c r="DC454">
        <v>5</v>
      </c>
      <c r="DD454">
        <v>4</v>
      </c>
      <c r="DE454" s="35">
        <f t="shared" si="292"/>
        <v>-1</v>
      </c>
      <c r="DF454" s="36">
        <f t="shared" si="293"/>
        <v>6.4516129031841825</v>
      </c>
      <c r="DG454" s="37">
        <f t="shared" si="294"/>
        <v>5.1612903225473454</v>
      </c>
      <c r="DH454" s="37">
        <f t="shared" si="295"/>
        <v>-1.2903225806368364</v>
      </c>
      <c r="DI454" s="2">
        <v>36</v>
      </c>
      <c r="DJ454">
        <v>2</v>
      </c>
      <c r="DK454">
        <v>0</v>
      </c>
      <c r="DL454">
        <v>43.8</v>
      </c>
      <c r="DM454">
        <v>37</v>
      </c>
      <c r="DN454">
        <v>34</v>
      </c>
      <c r="DO454">
        <v>-1.6</v>
      </c>
      <c r="DP454">
        <v>28</v>
      </c>
      <c r="DQ454">
        <v>23</v>
      </c>
      <c r="DR454">
        <v>2.5</v>
      </c>
      <c r="DS454">
        <v>19</v>
      </c>
      <c r="DT454">
        <v>14</v>
      </c>
      <c r="DU454">
        <v>6.4</v>
      </c>
      <c r="DV454" s="39">
        <v>0.1</v>
      </c>
      <c r="DW454" s="39">
        <v>0.1</v>
      </c>
      <c r="DX454" s="39">
        <v>0</v>
      </c>
      <c r="DY454" s="39">
        <v>-0.2</v>
      </c>
      <c r="DZ454" s="39">
        <v>0.30000000000000004</v>
      </c>
      <c r="EA454" s="39">
        <v>0.2</v>
      </c>
    </row>
    <row r="455" spans="1:131" x14ac:dyDescent="0.2">
      <c r="A455" s="12" t="s">
        <v>386</v>
      </c>
      <c r="B455" s="12" t="s">
        <v>2163</v>
      </c>
      <c r="C455" t="s">
        <v>2162</v>
      </c>
      <c r="D455" t="s">
        <v>131</v>
      </c>
      <c r="E455" s="12" t="s">
        <v>140</v>
      </c>
      <c r="F455">
        <v>27</v>
      </c>
      <c r="G455">
        <v>0</v>
      </c>
      <c r="H455">
        <v>1</v>
      </c>
      <c r="I455" s="31">
        <f t="shared" si="259"/>
        <v>1</v>
      </c>
      <c r="J455">
        <v>1</v>
      </c>
      <c r="K455">
        <v>0</v>
      </c>
      <c r="L455" s="16">
        <f t="shared" si="260"/>
        <v>0.20876826722338204</v>
      </c>
      <c r="M455" s="15">
        <v>0</v>
      </c>
      <c r="N455" s="15">
        <v>0</v>
      </c>
      <c r="O455" s="15">
        <v>0</v>
      </c>
      <c r="P455">
        <v>16</v>
      </c>
      <c r="Q455">
        <v>8</v>
      </c>
      <c r="R455">
        <v>8</v>
      </c>
      <c r="S455" s="13">
        <f t="shared" si="261"/>
        <v>0</v>
      </c>
      <c r="T455" s="13">
        <f t="shared" si="262"/>
        <v>0</v>
      </c>
      <c r="U455" s="2">
        <v>287.39999999999998</v>
      </c>
      <c r="V455" s="2">
        <v>10.6333333333</v>
      </c>
      <c r="W455">
        <v>10.56</v>
      </c>
      <c r="X455">
        <v>36.75</v>
      </c>
      <c r="Y455" s="32">
        <f t="shared" si="263"/>
        <v>0.22320862396956245</v>
      </c>
      <c r="Z455" s="15">
        <f t="shared" si="264"/>
        <v>28.25</v>
      </c>
      <c r="AA455">
        <v>6</v>
      </c>
      <c r="AB455">
        <v>26</v>
      </c>
      <c r="AC455">
        <v>27</v>
      </c>
      <c r="AD455" s="13">
        <f t="shared" si="265"/>
        <v>0</v>
      </c>
      <c r="AE455" s="13">
        <f t="shared" si="266"/>
        <v>0</v>
      </c>
      <c r="AF455" s="13">
        <f t="shared" si="267"/>
        <v>0</v>
      </c>
      <c r="AG455">
        <v>60</v>
      </c>
      <c r="AH455">
        <v>68</v>
      </c>
      <c r="AI455" s="17">
        <f t="shared" si="268"/>
        <v>0.46875</v>
      </c>
      <c r="AJ455">
        <v>31</v>
      </c>
      <c r="AK455">
        <v>42</v>
      </c>
      <c r="AL455" s="32">
        <f t="shared" si="269"/>
        <v>0.2597864768683274</v>
      </c>
      <c r="AM455">
        <v>62</v>
      </c>
      <c r="AN455">
        <v>50</v>
      </c>
      <c r="AO455" s="33">
        <f t="shared" si="270"/>
        <v>0.39857651245551601</v>
      </c>
      <c r="AP455">
        <v>45</v>
      </c>
      <c r="AQ455">
        <v>51</v>
      </c>
      <c r="AR455" s="33">
        <f t="shared" si="271"/>
        <v>0.34163701067615659</v>
      </c>
      <c r="AS455" s="33">
        <f t="shared" si="272"/>
        <v>0.39459459459459462</v>
      </c>
      <c r="AT455">
        <v>6</v>
      </c>
      <c r="AU455">
        <v>92</v>
      </c>
      <c r="AV455">
        <v>128</v>
      </c>
      <c r="AW455">
        <v>84</v>
      </c>
      <c r="AX455" s="2">
        <v>27.6</v>
      </c>
      <c r="AY455" s="3">
        <v>11</v>
      </c>
      <c r="AZ455" s="2">
        <v>32.6</v>
      </c>
      <c r="BA455" s="2">
        <v>24.2</v>
      </c>
      <c r="BB455" s="21">
        <v>-0.78200000000000003</v>
      </c>
      <c r="BC455">
        <v>12</v>
      </c>
      <c r="BD455" s="21">
        <v>0.47</v>
      </c>
      <c r="BE455" s="2">
        <v>28.1</v>
      </c>
      <c r="BF455" s="2">
        <v>31.3</v>
      </c>
      <c r="BG455" s="2">
        <v>24.8</v>
      </c>
      <c r="BH455" s="21">
        <v>0.16900000000000001</v>
      </c>
      <c r="BI455" s="21">
        <v>-12.467000000000001</v>
      </c>
      <c r="BJ455" t="s">
        <v>1448</v>
      </c>
      <c r="BK455" s="2">
        <v>26.9</v>
      </c>
      <c r="BL455" t="s">
        <v>2804</v>
      </c>
      <c r="BM455" s="2">
        <v>25.8</v>
      </c>
      <c r="BN455" t="s">
        <v>2643</v>
      </c>
      <c r="BO455" s="2">
        <v>23.9</v>
      </c>
      <c r="BP455" t="s">
        <v>3105</v>
      </c>
      <c r="BQ455" s="2">
        <v>38</v>
      </c>
      <c r="BR455" t="s">
        <v>2817</v>
      </c>
      <c r="BS455" s="2">
        <v>32.6</v>
      </c>
      <c r="BT455" s="32">
        <f t="shared" si="273"/>
        <v>3.5398230088495575E-2</v>
      </c>
      <c r="BU455" s="34">
        <f t="shared" si="274"/>
        <v>0.90789473684210531</v>
      </c>
      <c r="BV455" s="35">
        <f t="shared" si="275"/>
        <v>911.43455985095488</v>
      </c>
      <c r="BW455" s="32">
        <f t="shared" si="276"/>
        <v>-5.6707033069399115E-2</v>
      </c>
      <c r="BX455" s="36">
        <f t="shared" si="277"/>
        <v>0.83594566353449107</v>
      </c>
      <c r="BY455" s="37">
        <f t="shared" si="278"/>
        <v>2.9258098223707187</v>
      </c>
      <c r="BZ455" s="37">
        <f t="shared" si="279"/>
        <v>23.615464994849372</v>
      </c>
      <c r="CA455" s="37">
        <f t="shared" si="280"/>
        <v>31.765935214310659</v>
      </c>
      <c r="CB455" s="37">
        <f t="shared" si="281"/>
        <v>44.932079414978894</v>
      </c>
      <c r="CC455" s="37">
        <f t="shared" si="282"/>
        <v>55.799373040927279</v>
      </c>
      <c r="CD455" s="38">
        <f t="shared" si="283"/>
        <v>-10.867293625948385</v>
      </c>
      <c r="CE455" s="3">
        <v>4</v>
      </c>
      <c r="CF455" s="3">
        <v>14</v>
      </c>
      <c r="CG455" s="3">
        <v>109</v>
      </c>
      <c r="CH455" s="3">
        <v>138</v>
      </c>
      <c r="CI455" s="3">
        <v>44</v>
      </c>
      <c r="CJ455" s="3">
        <v>46</v>
      </c>
      <c r="CK455" s="3">
        <v>69</v>
      </c>
      <c r="CL455" s="3">
        <v>58</v>
      </c>
      <c r="CM455" s="20">
        <f t="shared" si="284"/>
        <v>4.5094361037813453</v>
      </c>
      <c r="CN455" s="37">
        <f t="shared" si="285"/>
        <v>2.4792139077853363</v>
      </c>
      <c r="CO455" s="37">
        <f t="shared" si="286"/>
        <v>2.7815570672713532</v>
      </c>
      <c r="CP455" s="37">
        <f t="shared" si="287"/>
        <v>26.666666666666664</v>
      </c>
      <c r="CQ455" s="37">
        <f t="shared" si="288"/>
        <v>34.104308390022673</v>
      </c>
      <c r="CR455" s="37">
        <f t="shared" si="289"/>
        <v>50.975056689342402</v>
      </c>
      <c r="CS455" s="37">
        <f t="shared" si="290"/>
        <v>64.096749811035522</v>
      </c>
      <c r="CT455" s="22">
        <f t="shared" si="291"/>
        <v>2.2543994957447353</v>
      </c>
      <c r="CU455" s="35">
        <v>41</v>
      </c>
      <c r="CV455" s="35">
        <v>46</v>
      </c>
      <c r="CW455" s="35">
        <v>400</v>
      </c>
      <c r="CX455" s="35">
        <v>518</v>
      </c>
      <c r="CY455" s="35">
        <v>180</v>
      </c>
      <c r="CZ455" s="35">
        <v>240</v>
      </c>
      <c r="DA455" s="35">
        <v>256</v>
      </c>
      <c r="DB455" s="35">
        <v>222</v>
      </c>
      <c r="DC455">
        <v>2</v>
      </c>
      <c r="DD455">
        <v>7</v>
      </c>
      <c r="DE455" s="35">
        <f t="shared" si="292"/>
        <v>5</v>
      </c>
      <c r="DF455" s="36">
        <f t="shared" si="293"/>
        <v>0.41797283176724553</v>
      </c>
      <c r="DG455" s="37">
        <f t="shared" si="294"/>
        <v>1.4629049111853594</v>
      </c>
      <c r="DH455" s="37">
        <f t="shared" si="295"/>
        <v>1.0449320794181138</v>
      </c>
      <c r="DI455" s="2">
        <v>165.7</v>
      </c>
      <c r="DJ455">
        <v>2</v>
      </c>
      <c r="DK455">
        <v>7</v>
      </c>
      <c r="DL455">
        <v>-30</v>
      </c>
      <c r="DM455">
        <v>124</v>
      </c>
      <c r="DN455">
        <v>167</v>
      </c>
      <c r="DO455">
        <v>-1.2</v>
      </c>
      <c r="DP455">
        <v>88</v>
      </c>
      <c r="DQ455">
        <v>116</v>
      </c>
      <c r="DR455">
        <v>-0.4</v>
      </c>
      <c r="DS455">
        <v>61</v>
      </c>
      <c r="DT455">
        <v>91</v>
      </c>
      <c r="DU455">
        <v>-3.4</v>
      </c>
      <c r="DV455" s="39">
        <v>-4.3</v>
      </c>
      <c r="DW455" s="39">
        <v>-4.3</v>
      </c>
      <c r="DX455" s="39">
        <v>0.30000000000000004</v>
      </c>
      <c r="DY455" s="39">
        <v>-0.30000000000000004</v>
      </c>
      <c r="DZ455" s="39">
        <v>1.7000000000000002</v>
      </c>
      <c r="EA455" s="39">
        <v>-2.6</v>
      </c>
    </row>
    <row r="456" spans="1:131" x14ac:dyDescent="0.2">
      <c r="A456" s="12" t="s">
        <v>572</v>
      </c>
      <c r="B456" s="12" t="s">
        <v>2166</v>
      </c>
      <c r="C456" t="s">
        <v>2165</v>
      </c>
      <c r="D456" t="s">
        <v>330</v>
      </c>
      <c r="E456" s="12" t="s">
        <v>156</v>
      </c>
      <c r="F456">
        <v>81</v>
      </c>
      <c r="G456">
        <v>21</v>
      </c>
      <c r="H456">
        <v>34</v>
      </c>
      <c r="I456" s="31">
        <f t="shared" si="259"/>
        <v>55</v>
      </c>
      <c r="J456">
        <v>27</v>
      </c>
      <c r="K456">
        <v>4</v>
      </c>
      <c r="L456" s="16">
        <f t="shared" si="260"/>
        <v>2.5383639090804202</v>
      </c>
      <c r="M456" s="15">
        <v>21</v>
      </c>
      <c r="N456" s="15">
        <v>28</v>
      </c>
      <c r="O456" s="15">
        <v>5</v>
      </c>
      <c r="P456">
        <v>181</v>
      </c>
      <c r="Q456">
        <v>61</v>
      </c>
      <c r="R456">
        <v>76</v>
      </c>
      <c r="S456" s="13">
        <f t="shared" si="261"/>
        <v>0.11602209944751381</v>
      </c>
      <c r="T456" s="13">
        <f t="shared" si="262"/>
        <v>6.6037735849056603E-2</v>
      </c>
      <c r="U456" s="2">
        <v>1300.05</v>
      </c>
      <c r="V456" s="2">
        <v>16.05</v>
      </c>
      <c r="W456">
        <v>15.59</v>
      </c>
      <c r="X456">
        <v>33.58</v>
      </c>
      <c r="Y456" s="32">
        <f t="shared" si="263"/>
        <v>0.31706324994915597</v>
      </c>
      <c r="Z456" s="15">
        <f t="shared" si="264"/>
        <v>240.15789473684208</v>
      </c>
      <c r="AA456">
        <v>52</v>
      </c>
      <c r="AB456">
        <v>162</v>
      </c>
      <c r="AC456">
        <v>119</v>
      </c>
      <c r="AD456" s="13">
        <f t="shared" si="265"/>
        <v>0.27631578947368424</v>
      </c>
      <c r="AE456" s="13">
        <f t="shared" si="266"/>
        <v>0.43421052631578949</v>
      </c>
      <c r="AF456" s="13">
        <f t="shared" si="267"/>
        <v>0.71052631578947367</v>
      </c>
      <c r="AG456">
        <v>10</v>
      </c>
      <c r="AH456">
        <v>4</v>
      </c>
      <c r="AI456" s="17">
        <f t="shared" si="268"/>
        <v>0.7142857142857143</v>
      </c>
      <c r="AJ456">
        <v>159</v>
      </c>
      <c r="AK456">
        <v>199</v>
      </c>
      <c r="AL456" s="32">
        <f t="shared" si="269"/>
        <v>0.29153094462540718</v>
      </c>
      <c r="AM456">
        <v>228</v>
      </c>
      <c r="AN456">
        <v>194</v>
      </c>
      <c r="AO456" s="33">
        <f t="shared" si="270"/>
        <v>0.34364820846905536</v>
      </c>
      <c r="AP456">
        <v>238</v>
      </c>
      <c r="AQ456">
        <v>210</v>
      </c>
      <c r="AR456" s="33">
        <f t="shared" si="271"/>
        <v>0.36482084690553745</v>
      </c>
      <c r="AS456" s="33">
        <f t="shared" si="272"/>
        <v>0.45897435897435895</v>
      </c>
      <c r="AT456">
        <v>2</v>
      </c>
      <c r="AU456">
        <v>457</v>
      </c>
      <c r="AV456">
        <v>449</v>
      </c>
      <c r="AW456">
        <v>404</v>
      </c>
      <c r="AX456" s="2">
        <v>29.5</v>
      </c>
      <c r="AY456" s="3">
        <v>4</v>
      </c>
      <c r="AZ456" s="2">
        <v>33.799999999999997</v>
      </c>
      <c r="BA456" s="2">
        <v>26.7</v>
      </c>
      <c r="BB456" s="21">
        <v>1.212</v>
      </c>
      <c r="BC456">
        <v>2</v>
      </c>
      <c r="BD456" s="21">
        <v>1.7429999999999999</v>
      </c>
      <c r="BE456" s="2">
        <v>30.9</v>
      </c>
      <c r="BF456" s="2">
        <v>33.200000000000003</v>
      </c>
      <c r="BG456" s="2">
        <v>28.5</v>
      </c>
      <c r="BH456" s="21">
        <v>1.8</v>
      </c>
      <c r="BI456" s="21">
        <v>-5.2510000000000003</v>
      </c>
      <c r="BJ456" t="s">
        <v>3303</v>
      </c>
      <c r="BK456" s="2">
        <v>66.7</v>
      </c>
      <c r="BL456" t="s">
        <v>2314</v>
      </c>
      <c r="BM456" s="2">
        <v>43.9</v>
      </c>
      <c r="BN456" t="s">
        <v>2761</v>
      </c>
      <c r="BO456" s="2">
        <v>18.600000000000001</v>
      </c>
      <c r="BP456" t="s">
        <v>1909</v>
      </c>
      <c r="BQ456" s="2">
        <v>45.9</v>
      </c>
      <c r="BR456" t="s">
        <v>1748</v>
      </c>
      <c r="BS456" s="2">
        <v>43.1</v>
      </c>
      <c r="BT456" s="32">
        <f t="shared" si="273"/>
        <v>0.11242603550295859</v>
      </c>
      <c r="BU456" s="34">
        <f t="shared" si="274"/>
        <v>0.92211838006230529</v>
      </c>
      <c r="BV456" s="35">
        <f t="shared" si="275"/>
        <v>933.3609836126011</v>
      </c>
      <c r="BW456" s="32">
        <f t="shared" si="276"/>
        <v>3.4544415565263872E-2</v>
      </c>
      <c r="BX456" s="36">
        <f t="shared" si="277"/>
        <v>3.5075574016383988</v>
      </c>
      <c r="BY456" s="37">
        <f t="shared" si="278"/>
        <v>2.3076035537094728</v>
      </c>
      <c r="BZ456" s="37">
        <f t="shared" si="279"/>
        <v>31.198800046152076</v>
      </c>
      <c r="CA456" s="37">
        <f t="shared" si="280"/>
        <v>29.62962962962963</v>
      </c>
      <c r="CB456" s="37">
        <f t="shared" si="281"/>
        <v>56.397830852659517</v>
      </c>
      <c r="CC456" s="37">
        <f t="shared" si="282"/>
        <v>57.73624091381101</v>
      </c>
      <c r="CD456" s="38">
        <f t="shared" si="283"/>
        <v>-1.3384100611514924</v>
      </c>
      <c r="CE456" s="3">
        <v>76</v>
      </c>
      <c r="CF456" s="3">
        <v>50</v>
      </c>
      <c r="CG456" s="3">
        <v>600</v>
      </c>
      <c r="CH456" s="3">
        <v>592</v>
      </c>
      <c r="CI456" s="3">
        <v>234</v>
      </c>
      <c r="CJ456" s="3">
        <v>280</v>
      </c>
      <c r="CK456" s="3">
        <v>329</v>
      </c>
      <c r="CL456" s="3">
        <v>312</v>
      </c>
      <c r="CM456" s="20">
        <f t="shared" si="284"/>
        <v>6.5502053234638922</v>
      </c>
      <c r="CN456" s="37">
        <f t="shared" si="285"/>
        <v>2.3382524871506405</v>
      </c>
      <c r="CO456" s="37">
        <f t="shared" si="286"/>
        <v>2.4264884300619856</v>
      </c>
      <c r="CP456" s="37">
        <f t="shared" si="287"/>
        <v>27.728145059890146</v>
      </c>
      <c r="CQ456" s="37">
        <f t="shared" si="288"/>
        <v>32.53700394855845</v>
      </c>
      <c r="CR456" s="37">
        <f t="shared" si="289"/>
        <v>50.625372245384156</v>
      </c>
      <c r="CS456" s="37">
        <f t="shared" si="290"/>
        <v>60.022500165442395</v>
      </c>
      <c r="CT456" s="22">
        <f t="shared" si="291"/>
        <v>8.0587178589067463</v>
      </c>
      <c r="CU456" s="35">
        <v>106</v>
      </c>
      <c r="CV456" s="35">
        <v>110</v>
      </c>
      <c r="CW456" s="35">
        <v>1151</v>
      </c>
      <c r="CX456" s="35">
        <v>1365</v>
      </c>
      <c r="CY456" s="35">
        <v>449</v>
      </c>
      <c r="CZ456" s="35">
        <v>589</v>
      </c>
      <c r="DA456" s="35">
        <v>657</v>
      </c>
      <c r="DB456" s="35">
        <v>589</v>
      </c>
      <c r="DC456">
        <v>27</v>
      </c>
      <c r="DD456">
        <v>22</v>
      </c>
      <c r="DE456" s="35">
        <f t="shared" si="292"/>
        <v>-5</v>
      </c>
      <c r="DF456" s="36">
        <f t="shared" si="293"/>
        <v>1.2461059190031154</v>
      </c>
      <c r="DG456" s="37">
        <f t="shared" si="294"/>
        <v>1.015345563632168</v>
      </c>
      <c r="DH456" s="37">
        <f t="shared" si="295"/>
        <v>-0.23076035537094727</v>
      </c>
      <c r="DI456" s="2">
        <v>750.5</v>
      </c>
      <c r="DJ456">
        <v>38</v>
      </c>
      <c r="DK456">
        <v>21</v>
      </c>
      <c r="DL456">
        <v>14</v>
      </c>
      <c r="DM456">
        <v>665</v>
      </c>
      <c r="DN456">
        <v>752</v>
      </c>
      <c r="DO456">
        <v>-0.60000000000000009</v>
      </c>
      <c r="DP456">
        <v>487</v>
      </c>
      <c r="DQ456">
        <v>566</v>
      </c>
      <c r="DR456">
        <v>-0.60000000000000009</v>
      </c>
      <c r="DS456">
        <v>371</v>
      </c>
      <c r="DT456">
        <v>389</v>
      </c>
      <c r="DU456">
        <v>1</v>
      </c>
      <c r="DV456" s="39">
        <v>4.4000000000000004</v>
      </c>
      <c r="DW456" s="39">
        <v>4.4000000000000004</v>
      </c>
      <c r="DX456" s="39">
        <v>1.1000000000000001</v>
      </c>
      <c r="DY456" s="39">
        <v>2.6</v>
      </c>
      <c r="DZ456" s="39">
        <v>0.8</v>
      </c>
      <c r="EA456" s="39">
        <v>8.8000000000000007</v>
      </c>
    </row>
    <row r="457" spans="1:131" x14ac:dyDescent="0.2">
      <c r="A457" s="12" t="s">
        <v>2170</v>
      </c>
      <c r="B457" s="12" t="s">
        <v>2171</v>
      </c>
      <c r="C457" t="s">
        <v>2169</v>
      </c>
      <c r="D457" t="s">
        <v>265</v>
      </c>
      <c r="E457" s="12" t="s">
        <v>170</v>
      </c>
      <c r="F457">
        <v>71</v>
      </c>
      <c r="G457">
        <v>9</v>
      </c>
      <c r="H457">
        <v>6</v>
      </c>
      <c r="I457" s="31">
        <f t="shared" si="259"/>
        <v>15</v>
      </c>
      <c r="J457">
        <v>5</v>
      </c>
      <c r="K457">
        <v>1</v>
      </c>
      <c r="L457" s="16">
        <f t="shared" si="260"/>
        <v>1.3123359580052494</v>
      </c>
      <c r="M457" s="15">
        <v>9</v>
      </c>
      <c r="N457" s="15">
        <v>4</v>
      </c>
      <c r="O457" s="15">
        <v>1</v>
      </c>
      <c r="P457">
        <v>74</v>
      </c>
      <c r="Q457">
        <v>30</v>
      </c>
      <c r="R457">
        <v>23</v>
      </c>
      <c r="S457" s="13">
        <f t="shared" si="261"/>
        <v>0.12162162162162163</v>
      </c>
      <c r="T457" s="13">
        <f t="shared" si="262"/>
        <v>7.0866141732283464E-2</v>
      </c>
      <c r="U457" s="2">
        <v>685.8</v>
      </c>
      <c r="V457" s="2">
        <v>9.65</v>
      </c>
      <c r="W457">
        <v>9.57</v>
      </c>
      <c r="X457">
        <v>37.92</v>
      </c>
      <c r="Y457" s="32">
        <f t="shared" si="263"/>
        <v>0.20151610865445357</v>
      </c>
      <c r="Z457" s="15">
        <f t="shared" si="264"/>
        <v>61.590909090909093</v>
      </c>
      <c r="AA457">
        <v>13</v>
      </c>
      <c r="AB457">
        <v>84</v>
      </c>
      <c r="AC457">
        <v>55</v>
      </c>
      <c r="AD457" s="13">
        <f t="shared" si="265"/>
        <v>0.40909090909090912</v>
      </c>
      <c r="AE457" s="13">
        <f t="shared" si="266"/>
        <v>0.22727272727272727</v>
      </c>
      <c r="AF457" s="13">
        <f t="shared" si="267"/>
        <v>0.63636363636363635</v>
      </c>
      <c r="AG457">
        <v>281</v>
      </c>
      <c r="AH457">
        <v>248</v>
      </c>
      <c r="AI457" s="17">
        <f t="shared" si="268"/>
        <v>0.5311909262759924</v>
      </c>
      <c r="AJ457">
        <v>90</v>
      </c>
      <c r="AK457">
        <v>77</v>
      </c>
      <c r="AL457" s="32">
        <f t="shared" si="269"/>
        <v>0.26719999999999999</v>
      </c>
      <c r="AM457">
        <v>123</v>
      </c>
      <c r="AN457">
        <v>111</v>
      </c>
      <c r="AO457" s="33">
        <f t="shared" si="270"/>
        <v>0.37440000000000001</v>
      </c>
      <c r="AP457">
        <v>125</v>
      </c>
      <c r="AQ457">
        <v>99</v>
      </c>
      <c r="AR457" s="33">
        <f t="shared" si="271"/>
        <v>0.3584</v>
      </c>
      <c r="AS457" s="33">
        <f t="shared" si="272"/>
        <v>0.41645885286783041</v>
      </c>
      <c r="AT457">
        <v>1</v>
      </c>
      <c r="AU457">
        <v>263</v>
      </c>
      <c r="AV457">
        <v>250</v>
      </c>
      <c r="AW457">
        <v>209</v>
      </c>
      <c r="AX457" s="2">
        <v>26.7</v>
      </c>
      <c r="AY457" s="3">
        <v>13</v>
      </c>
      <c r="AZ457" s="2">
        <v>31.7</v>
      </c>
      <c r="BA457" s="2">
        <v>23.4</v>
      </c>
      <c r="BB457" s="21">
        <v>-0.84499999999999997</v>
      </c>
      <c r="BC457">
        <v>13</v>
      </c>
      <c r="BD457" s="21">
        <v>-1.7130000000000001</v>
      </c>
      <c r="BE457" s="2">
        <v>25.6</v>
      </c>
      <c r="BF457" s="2">
        <v>32.1</v>
      </c>
      <c r="BG457" s="2">
        <v>19</v>
      </c>
      <c r="BH457" s="21">
        <v>-4.2249999999999996</v>
      </c>
      <c r="BI457" s="21">
        <v>2.488</v>
      </c>
      <c r="BJ457" t="s">
        <v>2940</v>
      </c>
      <c r="BK457" s="2">
        <v>55.1</v>
      </c>
      <c r="BL457" t="s">
        <v>2528</v>
      </c>
      <c r="BM457" s="2">
        <v>29.4</v>
      </c>
      <c r="BN457" t="s">
        <v>2722</v>
      </c>
      <c r="BO457" s="2">
        <v>26.1</v>
      </c>
      <c r="BP457" t="s">
        <v>1863</v>
      </c>
      <c r="BQ457" s="2">
        <v>37.4</v>
      </c>
      <c r="BR457" t="s">
        <v>3164</v>
      </c>
      <c r="BS457" s="2">
        <v>35.4</v>
      </c>
      <c r="BT457" s="32">
        <f t="shared" si="273"/>
        <v>8.1180811808118078E-2</v>
      </c>
      <c r="BU457" s="34">
        <f t="shared" si="274"/>
        <v>0.92307692307692313</v>
      </c>
      <c r="BV457" s="35">
        <f t="shared" si="275"/>
        <v>931.19500425773492</v>
      </c>
      <c r="BW457" s="32">
        <f t="shared" si="276"/>
        <v>4.2577348850412061E-3</v>
      </c>
      <c r="BX457" s="36">
        <f t="shared" si="277"/>
        <v>1.926585419251259</v>
      </c>
      <c r="BY457" s="37">
        <f t="shared" si="278"/>
        <v>2.1017295482741005</v>
      </c>
      <c r="BZ457" s="37">
        <f t="shared" si="279"/>
        <v>23.732029482595053</v>
      </c>
      <c r="CA457" s="37">
        <f t="shared" si="280"/>
        <v>27.322484127563307</v>
      </c>
      <c r="CB457" s="37">
        <f t="shared" si="281"/>
        <v>43.085455739619064</v>
      </c>
      <c r="CC457" s="37">
        <f t="shared" si="282"/>
        <v>53.15624315843246</v>
      </c>
      <c r="CD457" s="38">
        <f t="shared" si="283"/>
        <v>-10.070787418813396</v>
      </c>
      <c r="CE457" s="3">
        <v>22</v>
      </c>
      <c r="CF457" s="3">
        <v>24</v>
      </c>
      <c r="CG457" s="3">
        <v>249</v>
      </c>
      <c r="CH457" s="3">
        <v>288</v>
      </c>
      <c r="CI457" s="3">
        <v>105</v>
      </c>
      <c r="CJ457" s="3">
        <v>119</v>
      </c>
      <c r="CK457" s="3">
        <v>176</v>
      </c>
      <c r="CL457" s="3">
        <v>116</v>
      </c>
      <c r="CM457" s="20">
        <f t="shared" si="284"/>
        <v>-12.356799887641326</v>
      </c>
      <c r="CN457" s="37">
        <f t="shared" si="285"/>
        <v>2.8525583883045105</v>
      </c>
      <c r="CO457" s="37">
        <f t="shared" si="286"/>
        <v>2.0279907291852379</v>
      </c>
      <c r="CP457" s="37">
        <f t="shared" si="287"/>
        <v>30.353004100552678</v>
      </c>
      <c r="CQ457" s="37">
        <f t="shared" si="288"/>
        <v>25.829024781600999</v>
      </c>
      <c r="CR457" s="37">
        <f t="shared" si="289"/>
        <v>59.146015332501335</v>
      </c>
      <c r="CS457" s="37">
        <f t="shared" si="290"/>
        <v>48.738634337671598</v>
      </c>
      <c r="CT457" s="22">
        <f t="shared" si="291"/>
        <v>-20.478168413643132</v>
      </c>
      <c r="CU457" s="35">
        <v>128</v>
      </c>
      <c r="CV457" s="35">
        <v>91</v>
      </c>
      <c r="CW457" s="35">
        <v>1234</v>
      </c>
      <c r="CX457" s="35">
        <v>1068</v>
      </c>
      <c r="CY457" s="35">
        <v>610</v>
      </c>
      <c r="CZ457" s="35">
        <v>449</v>
      </c>
      <c r="DA457" s="35">
        <v>579</v>
      </c>
      <c r="DB457" s="35">
        <v>682</v>
      </c>
      <c r="DC457">
        <v>16</v>
      </c>
      <c r="DD457">
        <v>6</v>
      </c>
      <c r="DE457" s="35">
        <f t="shared" si="292"/>
        <v>-10</v>
      </c>
      <c r="DF457" s="36">
        <f t="shared" si="293"/>
        <v>1.4011530321827337</v>
      </c>
      <c r="DG457" s="37">
        <f t="shared" si="294"/>
        <v>0.52543238706852513</v>
      </c>
      <c r="DH457" s="37">
        <f t="shared" si="295"/>
        <v>-0.87572064511420866</v>
      </c>
      <c r="DI457" s="2">
        <v>390.9</v>
      </c>
      <c r="DJ457">
        <v>12</v>
      </c>
      <c r="DK457">
        <v>14</v>
      </c>
      <c r="DL457">
        <v>-11</v>
      </c>
      <c r="DM457">
        <v>281</v>
      </c>
      <c r="DN457">
        <v>339</v>
      </c>
      <c r="DO457">
        <v>-9.5</v>
      </c>
      <c r="DP457">
        <v>217</v>
      </c>
      <c r="DQ457">
        <v>248</v>
      </c>
      <c r="DR457">
        <v>-7.8</v>
      </c>
      <c r="DS457">
        <v>152</v>
      </c>
      <c r="DT457">
        <v>179</v>
      </c>
      <c r="DU457">
        <v>-6.7</v>
      </c>
      <c r="DV457" s="39">
        <v>-5</v>
      </c>
      <c r="DW457" s="39">
        <v>-5</v>
      </c>
      <c r="DX457" s="39">
        <v>1.3</v>
      </c>
      <c r="DY457" s="39">
        <v>-1.8</v>
      </c>
      <c r="DZ457" s="39">
        <v>0.4</v>
      </c>
      <c r="EA457" s="39">
        <v>-5</v>
      </c>
    </row>
    <row r="458" spans="1:131" x14ac:dyDescent="0.2">
      <c r="A458" s="12" t="s">
        <v>2175</v>
      </c>
      <c r="B458" s="12" t="s">
        <v>2176</v>
      </c>
      <c r="C458" t="s">
        <v>2174</v>
      </c>
      <c r="D458" t="s">
        <v>131</v>
      </c>
      <c r="E458" s="12" t="s">
        <v>178</v>
      </c>
      <c r="F458">
        <v>30</v>
      </c>
      <c r="G458">
        <v>2</v>
      </c>
      <c r="H458">
        <v>4</v>
      </c>
      <c r="I458" s="31">
        <f t="shared" si="259"/>
        <v>6</v>
      </c>
      <c r="J458">
        <v>2</v>
      </c>
      <c r="K458">
        <v>2</v>
      </c>
      <c r="L458" s="16">
        <f t="shared" si="260"/>
        <v>0.81867798665864311</v>
      </c>
      <c r="M458" s="15">
        <v>1</v>
      </c>
      <c r="N458" s="15">
        <v>2</v>
      </c>
      <c r="O458" s="15">
        <v>2</v>
      </c>
      <c r="P458">
        <v>29</v>
      </c>
      <c r="Q458">
        <v>12</v>
      </c>
      <c r="R458">
        <v>18</v>
      </c>
      <c r="S458" s="13">
        <f t="shared" si="261"/>
        <v>6.8965517241379309E-2</v>
      </c>
      <c r="T458" s="13">
        <f t="shared" si="262"/>
        <v>3.3898305084745763E-2</v>
      </c>
      <c r="U458" s="2">
        <v>439.73333333329998</v>
      </c>
      <c r="V458" s="2">
        <v>14.65</v>
      </c>
      <c r="W458">
        <v>13.83</v>
      </c>
      <c r="X458">
        <v>33.880000000000003</v>
      </c>
      <c r="Y458" s="32">
        <f t="shared" si="263"/>
        <v>0.28987633619786207</v>
      </c>
      <c r="Z458" s="15">
        <f t="shared" si="264"/>
        <v>30.769230769230766</v>
      </c>
      <c r="AA458">
        <v>28</v>
      </c>
      <c r="AB458">
        <v>42</v>
      </c>
      <c r="AC458">
        <v>28</v>
      </c>
      <c r="AD458" s="13">
        <f t="shared" si="265"/>
        <v>0.15384615384615385</v>
      </c>
      <c r="AE458" s="13">
        <f t="shared" si="266"/>
        <v>0.30769230769230771</v>
      </c>
      <c r="AF458" s="13">
        <f t="shared" si="267"/>
        <v>0.46153846153846156</v>
      </c>
      <c r="AI458" s="17" t="str">
        <f t="shared" si="268"/>
        <v xml:space="preserve"> </v>
      </c>
      <c r="AJ458">
        <v>54</v>
      </c>
      <c r="AK458">
        <v>73</v>
      </c>
      <c r="AL458" s="32">
        <f t="shared" si="269"/>
        <v>0.32315521628498728</v>
      </c>
      <c r="AM458">
        <v>71</v>
      </c>
      <c r="AN458">
        <v>55</v>
      </c>
      <c r="AO458" s="33">
        <f t="shared" si="270"/>
        <v>0.32061068702290074</v>
      </c>
      <c r="AP458">
        <v>48</v>
      </c>
      <c r="AQ458">
        <v>92</v>
      </c>
      <c r="AR458" s="33">
        <f t="shared" si="271"/>
        <v>0.35623409669211198</v>
      </c>
      <c r="AS458" s="33">
        <f t="shared" si="272"/>
        <v>0.50197628458498023</v>
      </c>
      <c r="AT458">
        <v>7</v>
      </c>
      <c r="AU458">
        <v>161</v>
      </c>
      <c r="AV458">
        <v>171</v>
      </c>
      <c r="AW458">
        <v>123</v>
      </c>
      <c r="AX458" s="2">
        <v>28.4</v>
      </c>
      <c r="AY458" s="3">
        <v>5</v>
      </c>
      <c r="AZ458" s="2">
        <v>32.799999999999997</v>
      </c>
      <c r="BA458" s="2">
        <v>25.3</v>
      </c>
      <c r="BB458" s="21">
        <v>0.38</v>
      </c>
      <c r="BC458">
        <v>5</v>
      </c>
      <c r="BD458" s="21">
        <v>2.4710000000000001</v>
      </c>
      <c r="BE458" s="2">
        <v>27.5</v>
      </c>
      <c r="BF458" s="2">
        <v>30.1</v>
      </c>
      <c r="BG458" s="2">
        <v>26.5</v>
      </c>
      <c r="BH458" s="21">
        <v>0.59099999999999997</v>
      </c>
      <c r="BI458" s="21">
        <v>-11.294</v>
      </c>
      <c r="BJ458" t="s">
        <v>2643</v>
      </c>
      <c r="BK458" s="2">
        <v>36.700000000000003</v>
      </c>
      <c r="BL458" t="s">
        <v>1173</v>
      </c>
      <c r="BM458" s="2">
        <v>32.9</v>
      </c>
      <c r="BN458" t="s">
        <v>2804</v>
      </c>
      <c r="BO458" s="2">
        <v>30</v>
      </c>
      <c r="BP458" t="s">
        <v>387</v>
      </c>
      <c r="BQ458" s="2">
        <v>32.799999999999997</v>
      </c>
      <c r="BR458" t="s">
        <v>1301</v>
      </c>
      <c r="BS458" s="2">
        <v>28.1</v>
      </c>
      <c r="BT458" s="32">
        <f t="shared" si="273"/>
        <v>6.5000000000000002E-2</v>
      </c>
      <c r="BU458" s="34">
        <f t="shared" si="274"/>
        <v>0.91983122362869196</v>
      </c>
      <c r="BV458" s="35">
        <f t="shared" si="275"/>
        <v>926.33122362869199</v>
      </c>
      <c r="BW458" s="32">
        <f t="shared" si="276"/>
        <v>-1.5168776371308035E-2</v>
      </c>
      <c r="BX458" s="36">
        <f t="shared" si="277"/>
        <v>1.7747440273037542</v>
      </c>
      <c r="BY458" s="37">
        <f t="shared" si="278"/>
        <v>2.5938566552901023</v>
      </c>
      <c r="BZ458" s="37">
        <f t="shared" si="279"/>
        <v>27.303754266211602</v>
      </c>
      <c r="CA458" s="37">
        <f t="shared" si="280"/>
        <v>32.354948805460751</v>
      </c>
      <c r="CB458" s="37">
        <f t="shared" si="281"/>
        <v>48.464163822525599</v>
      </c>
      <c r="CC458" s="37">
        <f t="shared" si="282"/>
        <v>62.389078498293514</v>
      </c>
      <c r="CD458" s="38">
        <f t="shared" si="283"/>
        <v>-13.924914675767916</v>
      </c>
      <c r="CE458" s="3">
        <v>13</v>
      </c>
      <c r="CF458" s="3">
        <v>19</v>
      </c>
      <c r="CG458" s="3">
        <v>187</v>
      </c>
      <c r="CH458" s="3">
        <v>218</v>
      </c>
      <c r="CI458" s="3">
        <v>64</v>
      </c>
      <c r="CJ458" s="3">
        <v>95</v>
      </c>
      <c r="CK458" s="3">
        <v>125</v>
      </c>
      <c r="CL458" s="3">
        <v>91</v>
      </c>
      <c r="CM458" s="20">
        <f t="shared" si="284"/>
        <v>-0.29734550580744035</v>
      </c>
      <c r="CN458" s="37">
        <f t="shared" si="285"/>
        <v>1.829988193624557</v>
      </c>
      <c r="CO458" s="37">
        <f t="shared" si="286"/>
        <v>3.0106257378984651</v>
      </c>
      <c r="CP458" s="37">
        <f t="shared" si="287"/>
        <v>25.50177095631641</v>
      </c>
      <c r="CQ458" s="37">
        <f t="shared" si="288"/>
        <v>33.589138134592673</v>
      </c>
      <c r="CR458" s="37">
        <f t="shared" si="289"/>
        <v>48.583234946871301</v>
      </c>
      <c r="CS458" s="37">
        <f t="shared" si="290"/>
        <v>63.223140495867767</v>
      </c>
      <c r="CT458" s="22">
        <f t="shared" si="291"/>
        <v>0.71499087322855104</v>
      </c>
      <c r="CU458" s="35">
        <v>31</v>
      </c>
      <c r="CV458" s="35">
        <v>51</v>
      </c>
      <c r="CW458" s="35">
        <v>401</v>
      </c>
      <c r="CX458" s="35">
        <v>518</v>
      </c>
      <c r="CY458" s="35">
        <v>183</v>
      </c>
      <c r="CZ458" s="35">
        <v>246</v>
      </c>
      <c r="DA458" s="35">
        <v>256</v>
      </c>
      <c r="DB458" s="35">
        <v>208</v>
      </c>
      <c r="DC458">
        <v>4</v>
      </c>
      <c r="DD458">
        <v>2</v>
      </c>
      <c r="DE458" s="35">
        <f t="shared" si="292"/>
        <v>-2</v>
      </c>
      <c r="DF458" s="36">
        <f t="shared" si="293"/>
        <v>0.5460750853242321</v>
      </c>
      <c r="DG458" s="37">
        <f t="shared" si="294"/>
        <v>0.27303754266211605</v>
      </c>
      <c r="DH458" s="37">
        <f t="shared" si="295"/>
        <v>-0.27303754266211605</v>
      </c>
      <c r="DI458" s="2">
        <v>204.4</v>
      </c>
      <c r="DJ458">
        <v>5</v>
      </c>
      <c r="DK458">
        <v>11</v>
      </c>
      <c r="DL458">
        <v>-6</v>
      </c>
      <c r="DM458">
        <v>172</v>
      </c>
      <c r="DN458">
        <v>226</v>
      </c>
      <c r="DO458">
        <v>1.5</v>
      </c>
      <c r="DP458">
        <v>128</v>
      </c>
      <c r="DQ458">
        <v>162</v>
      </c>
      <c r="DR458">
        <v>2.2999999999999998</v>
      </c>
      <c r="DS458">
        <v>89</v>
      </c>
      <c r="DT458">
        <v>117</v>
      </c>
      <c r="DU458">
        <v>0.8</v>
      </c>
      <c r="DV458" s="39">
        <v>-1.6</v>
      </c>
      <c r="DW458" s="39">
        <v>-1.6</v>
      </c>
      <c r="DX458" s="39">
        <v>-0.4</v>
      </c>
      <c r="DY458" s="39">
        <v>0.60000000000000009</v>
      </c>
      <c r="DZ458" s="39">
        <v>2.1</v>
      </c>
      <c r="EA458" s="39">
        <v>0.8</v>
      </c>
    </row>
    <row r="459" spans="1:131" x14ac:dyDescent="0.2">
      <c r="A459" s="12" t="s">
        <v>138</v>
      </c>
      <c r="B459" s="12" t="s">
        <v>2181</v>
      </c>
      <c r="C459" t="s">
        <v>2180</v>
      </c>
      <c r="D459" t="s">
        <v>432</v>
      </c>
      <c r="E459" s="12" t="s">
        <v>178</v>
      </c>
      <c r="F459">
        <v>26</v>
      </c>
      <c r="G459">
        <v>1</v>
      </c>
      <c r="H459">
        <v>2</v>
      </c>
      <c r="I459" s="31">
        <f t="shared" si="259"/>
        <v>3</v>
      </c>
      <c r="J459">
        <v>2</v>
      </c>
      <c r="K459">
        <v>0</v>
      </c>
      <c r="L459" s="16">
        <f t="shared" si="260"/>
        <v>0.42195741355736838</v>
      </c>
      <c r="M459" s="15">
        <v>1</v>
      </c>
      <c r="N459" s="15">
        <v>2</v>
      </c>
      <c r="O459" s="15">
        <v>0</v>
      </c>
      <c r="P459">
        <v>19</v>
      </c>
      <c r="Q459">
        <v>11</v>
      </c>
      <c r="R459">
        <v>21</v>
      </c>
      <c r="S459" s="13">
        <f t="shared" si="261"/>
        <v>5.2631578947368418E-2</v>
      </c>
      <c r="T459" s="13">
        <f t="shared" si="262"/>
        <v>1.9607843137254902E-2</v>
      </c>
      <c r="U459" s="2">
        <v>426.5833333333</v>
      </c>
      <c r="V459" s="2">
        <v>16.399999999999999</v>
      </c>
      <c r="W459">
        <v>15.77</v>
      </c>
      <c r="X459">
        <v>32.42</v>
      </c>
      <c r="Y459" s="32">
        <f t="shared" si="263"/>
        <v>0.32724631666320814</v>
      </c>
      <c r="Z459" s="15">
        <f t="shared" si="264"/>
        <v>36.363636363636367</v>
      </c>
      <c r="AA459">
        <v>32</v>
      </c>
      <c r="AB459">
        <v>39</v>
      </c>
      <c r="AC459">
        <v>36</v>
      </c>
      <c r="AD459" s="13">
        <f t="shared" si="265"/>
        <v>9.0909090909090912E-2</v>
      </c>
      <c r="AE459" s="13">
        <f t="shared" si="266"/>
        <v>0.18181818181818182</v>
      </c>
      <c r="AF459" s="13">
        <f t="shared" si="267"/>
        <v>0.27272727272727271</v>
      </c>
      <c r="AI459" s="17" t="str">
        <f t="shared" si="268"/>
        <v xml:space="preserve"> </v>
      </c>
      <c r="AJ459">
        <v>62</v>
      </c>
      <c r="AK459">
        <v>77</v>
      </c>
      <c r="AL459" s="32">
        <f t="shared" si="269"/>
        <v>0.39942528735632182</v>
      </c>
      <c r="AM459">
        <v>48</v>
      </c>
      <c r="AN459">
        <v>49</v>
      </c>
      <c r="AO459" s="33">
        <f t="shared" si="270"/>
        <v>0.27873563218390807</v>
      </c>
      <c r="AP459">
        <v>54</v>
      </c>
      <c r="AQ459">
        <v>58</v>
      </c>
      <c r="AR459" s="33">
        <f t="shared" si="271"/>
        <v>0.32183908045977011</v>
      </c>
      <c r="AS459" s="33">
        <f t="shared" si="272"/>
        <v>0.58898305084745761</v>
      </c>
      <c r="AT459">
        <v>7</v>
      </c>
      <c r="AU459">
        <v>139</v>
      </c>
      <c r="AV459">
        <v>145</v>
      </c>
      <c r="AW459">
        <v>117</v>
      </c>
      <c r="AX459" s="2">
        <v>28.1</v>
      </c>
      <c r="AY459" s="3">
        <v>8</v>
      </c>
      <c r="AZ459" s="2">
        <v>33</v>
      </c>
      <c r="BA459" s="2">
        <v>24.8</v>
      </c>
      <c r="BB459" s="21">
        <v>-0.22700000000000001</v>
      </c>
      <c r="BC459">
        <v>8</v>
      </c>
      <c r="BD459" s="21">
        <v>-0.13</v>
      </c>
      <c r="BE459" s="2">
        <v>26.7</v>
      </c>
      <c r="BF459" s="2">
        <v>32.1</v>
      </c>
      <c r="BG459" s="2">
        <v>24.8</v>
      </c>
      <c r="BH459" s="21">
        <v>0.316</v>
      </c>
      <c r="BI459" s="21">
        <v>7.7960000000000003</v>
      </c>
      <c r="BJ459" t="s">
        <v>3033</v>
      </c>
      <c r="BK459" s="2">
        <v>31.5</v>
      </c>
      <c r="BL459" t="s">
        <v>1767</v>
      </c>
      <c r="BM459" s="2">
        <v>28.2</v>
      </c>
      <c r="BN459" t="s">
        <v>3751</v>
      </c>
      <c r="BO459" s="2">
        <v>27.8</v>
      </c>
      <c r="BP459" t="s">
        <v>1453</v>
      </c>
      <c r="BQ459" s="2">
        <v>48.3</v>
      </c>
      <c r="BR459" t="s">
        <v>1596</v>
      </c>
      <c r="BS459" s="2">
        <v>30.2</v>
      </c>
      <c r="BT459" s="32">
        <f t="shared" si="273"/>
        <v>5.5E-2</v>
      </c>
      <c r="BU459" s="34">
        <f t="shared" si="274"/>
        <v>0.91249999999999998</v>
      </c>
      <c r="BV459" s="35">
        <f t="shared" si="275"/>
        <v>918</v>
      </c>
      <c r="BW459" s="32">
        <f t="shared" si="276"/>
        <v>-3.2500000000000022E-2</v>
      </c>
      <c r="BX459" s="36">
        <f t="shared" si="277"/>
        <v>1.5478424015009382</v>
      </c>
      <c r="BY459" s="37">
        <f t="shared" si="278"/>
        <v>1.9699812382739215</v>
      </c>
      <c r="BZ459" s="37">
        <f t="shared" si="279"/>
        <v>28.142589118198874</v>
      </c>
      <c r="CA459" s="37">
        <f t="shared" si="280"/>
        <v>22.514071294559102</v>
      </c>
      <c r="CB459" s="37">
        <f t="shared" si="281"/>
        <v>51.07879924953096</v>
      </c>
      <c r="CC459" s="37">
        <f t="shared" si="282"/>
        <v>40.806754221388374</v>
      </c>
      <c r="CD459" s="38">
        <f t="shared" si="283"/>
        <v>10.272045028142585</v>
      </c>
      <c r="CE459" s="3">
        <v>11</v>
      </c>
      <c r="CF459" s="3">
        <v>14</v>
      </c>
      <c r="CG459" s="3">
        <v>189</v>
      </c>
      <c r="CH459" s="3">
        <v>146</v>
      </c>
      <c r="CI459" s="3">
        <v>76</v>
      </c>
      <c r="CJ459" s="3">
        <v>61</v>
      </c>
      <c r="CK459" s="3">
        <v>69</v>
      </c>
      <c r="CL459" s="3">
        <v>87</v>
      </c>
      <c r="CM459" s="20">
        <f t="shared" si="284"/>
        <v>0.12045180780360276</v>
      </c>
      <c r="CN459" s="37">
        <f t="shared" si="285"/>
        <v>1.8507094386181366</v>
      </c>
      <c r="CO459" s="37">
        <f t="shared" si="286"/>
        <v>1.9218905708726806</v>
      </c>
      <c r="CP459" s="37">
        <f t="shared" si="287"/>
        <v>25.554026479381196</v>
      </c>
      <c r="CQ459" s="37">
        <f t="shared" si="288"/>
        <v>23.845679305272149</v>
      </c>
      <c r="CR459" s="37">
        <f t="shared" si="289"/>
        <v>47.193090684762488</v>
      </c>
      <c r="CS459" s="37">
        <f t="shared" si="290"/>
        <v>41.996868030180799</v>
      </c>
      <c r="CT459" s="22">
        <f t="shared" si="291"/>
        <v>5.0758223735608965</v>
      </c>
      <c r="CU459" s="35">
        <v>26</v>
      </c>
      <c r="CV459" s="35">
        <v>27</v>
      </c>
      <c r="CW459" s="35">
        <v>333</v>
      </c>
      <c r="CX459" s="35">
        <v>308</v>
      </c>
      <c r="CY459" s="35">
        <v>121</v>
      </c>
      <c r="CZ459" s="35">
        <v>112</v>
      </c>
      <c r="DA459" s="35">
        <v>143</v>
      </c>
      <c r="DB459" s="35">
        <v>183</v>
      </c>
      <c r="DC459">
        <v>5</v>
      </c>
      <c r="DD459">
        <v>3</v>
      </c>
      <c r="DE459" s="35">
        <f t="shared" si="292"/>
        <v>-2</v>
      </c>
      <c r="DF459" s="36">
        <f t="shared" si="293"/>
        <v>0.70356472795497194</v>
      </c>
      <c r="DG459" s="37">
        <f t="shared" si="294"/>
        <v>0.42213883677298314</v>
      </c>
      <c r="DH459" s="37">
        <f t="shared" si="295"/>
        <v>-0.2814258911819888</v>
      </c>
      <c r="DI459" s="2">
        <v>271.7</v>
      </c>
      <c r="DJ459">
        <v>8</v>
      </c>
      <c r="DK459">
        <v>9</v>
      </c>
      <c r="DL459">
        <v>-2.9</v>
      </c>
      <c r="DM459">
        <v>237</v>
      </c>
      <c r="DN459">
        <v>193</v>
      </c>
      <c r="DO459">
        <v>2.1</v>
      </c>
      <c r="DP459">
        <v>178</v>
      </c>
      <c r="DQ459">
        <v>143</v>
      </c>
      <c r="DR459">
        <v>3.7</v>
      </c>
      <c r="DS459">
        <v>126</v>
      </c>
      <c r="DT459">
        <v>101</v>
      </c>
      <c r="DU459">
        <v>3.5</v>
      </c>
      <c r="DV459" s="39">
        <v>1</v>
      </c>
      <c r="DW459" s="39">
        <v>1</v>
      </c>
      <c r="DX459" s="39">
        <v>-0.30000000000000004</v>
      </c>
      <c r="DY459" s="39">
        <v>-0.2</v>
      </c>
      <c r="DZ459" s="39">
        <v>-1.6</v>
      </c>
      <c r="EA459" s="39">
        <v>-1.1000000000000001</v>
      </c>
    </row>
    <row r="460" spans="1:131" x14ac:dyDescent="0.2">
      <c r="A460" s="12" t="s">
        <v>1376</v>
      </c>
      <c r="B460" s="12" t="s">
        <v>2181</v>
      </c>
      <c r="C460" t="s">
        <v>2184</v>
      </c>
      <c r="D460" t="s">
        <v>139</v>
      </c>
      <c r="E460" s="12" t="s">
        <v>156</v>
      </c>
      <c r="F460">
        <v>28</v>
      </c>
      <c r="G460">
        <v>0</v>
      </c>
      <c r="H460">
        <v>4</v>
      </c>
      <c r="I460" s="31">
        <f t="shared" si="259"/>
        <v>4</v>
      </c>
      <c r="J460">
        <v>2</v>
      </c>
      <c r="K460">
        <v>2</v>
      </c>
      <c r="L460" s="16">
        <f t="shared" si="260"/>
        <v>0.70408761979261647</v>
      </c>
      <c r="M460" s="15">
        <v>0</v>
      </c>
      <c r="N460" s="15">
        <v>2</v>
      </c>
      <c r="O460" s="15">
        <v>2</v>
      </c>
      <c r="P460">
        <v>19</v>
      </c>
      <c r="Q460">
        <v>10</v>
      </c>
      <c r="R460">
        <v>7</v>
      </c>
      <c r="S460" s="13">
        <f t="shared" si="261"/>
        <v>0</v>
      </c>
      <c r="T460" s="13">
        <f t="shared" si="262"/>
        <v>0</v>
      </c>
      <c r="U460" s="2">
        <v>340.86666666669998</v>
      </c>
      <c r="V460" s="2">
        <v>12.166666666699999</v>
      </c>
      <c r="W460">
        <v>11.99</v>
      </c>
      <c r="X460">
        <v>36.17</v>
      </c>
      <c r="Y460" s="32">
        <f t="shared" si="263"/>
        <v>0.24896179401993354</v>
      </c>
      <c r="Z460" s="15">
        <f t="shared" si="264"/>
        <v>36</v>
      </c>
      <c r="AA460">
        <v>15</v>
      </c>
      <c r="AB460">
        <v>51</v>
      </c>
      <c r="AC460">
        <v>41</v>
      </c>
      <c r="AD460" s="13">
        <f t="shared" si="265"/>
        <v>0</v>
      </c>
      <c r="AE460" s="13">
        <f t="shared" si="266"/>
        <v>0.5714285714285714</v>
      </c>
      <c r="AF460" s="13">
        <f t="shared" si="267"/>
        <v>0.5714285714285714</v>
      </c>
      <c r="AG460">
        <v>126</v>
      </c>
      <c r="AH460">
        <v>134</v>
      </c>
      <c r="AI460" s="17">
        <f t="shared" si="268"/>
        <v>0.48461538461538461</v>
      </c>
      <c r="AJ460">
        <v>40</v>
      </c>
      <c r="AK460">
        <v>49</v>
      </c>
      <c r="AL460" s="32">
        <f t="shared" si="269"/>
        <v>0.29865771812080538</v>
      </c>
      <c r="AM460">
        <v>62</v>
      </c>
      <c r="AN460">
        <v>52</v>
      </c>
      <c r="AO460" s="33">
        <f t="shared" si="270"/>
        <v>0.3825503355704698</v>
      </c>
      <c r="AP460">
        <v>46</v>
      </c>
      <c r="AQ460">
        <v>49</v>
      </c>
      <c r="AR460" s="33">
        <f t="shared" si="271"/>
        <v>0.31879194630872482</v>
      </c>
      <c r="AS460" s="33">
        <f t="shared" si="272"/>
        <v>0.43842364532019706</v>
      </c>
      <c r="AT460">
        <v>4</v>
      </c>
      <c r="AU460">
        <v>132</v>
      </c>
      <c r="AV460">
        <v>108</v>
      </c>
      <c r="AW460">
        <v>85</v>
      </c>
      <c r="AX460" s="2">
        <v>27.8</v>
      </c>
      <c r="AY460" s="3">
        <v>11</v>
      </c>
      <c r="AZ460" s="2">
        <v>32</v>
      </c>
      <c r="BA460" s="2">
        <v>25</v>
      </c>
      <c r="BB460" s="21">
        <v>-4.4999999999999998E-2</v>
      </c>
      <c r="BC460">
        <v>12</v>
      </c>
      <c r="BD460" s="21">
        <v>2.1480000000000001</v>
      </c>
      <c r="BE460" s="2">
        <v>28.2</v>
      </c>
      <c r="BF460" s="2">
        <v>32.6</v>
      </c>
      <c r="BG460" s="2">
        <v>23.8</v>
      </c>
      <c r="BH460" s="21">
        <v>7.2999999999999995E-2</v>
      </c>
      <c r="BI460" s="21">
        <v>-13.646000000000001</v>
      </c>
      <c r="BJ460" t="s">
        <v>1338</v>
      </c>
      <c r="BK460" s="2">
        <v>44.3</v>
      </c>
      <c r="BL460" t="s">
        <v>1497</v>
      </c>
      <c r="BM460" s="2">
        <v>40.5</v>
      </c>
      <c r="BN460" t="s">
        <v>1011</v>
      </c>
      <c r="BO460" s="2">
        <v>19.2</v>
      </c>
      <c r="BP460" t="s">
        <v>1185</v>
      </c>
      <c r="BQ460" s="2">
        <v>28.7</v>
      </c>
      <c r="BR460" t="s">
        <v>3406</v>
      </c>
      <c r="BS460" s="2">
        <v>27.9</v>
      </c>
      <c r="BT460" s="32">
        <f t="shared" si="273"/>
        <v>5.5555555555555552E-2</v>
      </c>
      <c r="BU460" s="34">
        <f t="shared" si="274"/>
        <v>0.95364238410596025</v>
      </c>
      <c r="BV460" s="35">
        <f t="shared" si="275"/>
        <v>959.19793966151576</v>
      </c>
      <c r="BW460" s="32">
        <f t="shared" si="276"/>
        <v>9.1979396615158027E-3</v>
      </c>
      <c r="BX460" s="36">
        <f t="shared" si="277"/>
        <v>1.2328767123253894</v>
      </c>
      <c r="BY460" s="37">
        <f t="shared" si="278"/>
        <v>1.2328767123253894</v>
      </c>
      <c r="BZ460" s="37">
        <f t="shared" si="279"/>
        <v>22.191780821857009</v>
      </c>
      <c r="CA460" s="37">
        <f t="shared" si="280"/>
        <v>26.594911937304829</v>
      </c>
      <c r="CB460" s="37">
        <f t="shared" si="281"/>
        <v>44.559686888331932</v>
      </c>
      <c r="CC460" s="37">
        <f t="shared" si="282"/>
        <v>50.547945205340966</v>
      </c>
      <c r="CD460" s="38">
        <f t="shared" si="283"/>
        <v>-5.9882583170090342</v>
      </c>
      <c r="CE460" s="3">
        <v>7</v>
      </c>
      <c r="CF460" s="3">
        <v>7</v>
      </c>
      <c r="CG460" s="3">
        <v>119</v>
      </c>
      <c r="CH460" s="3">
        <v>144</v>
      </c>
      <c r="CI460" s="3">
        <v>57</v>
      </c>
      <c r="CJ460" s="3">
        <v>65</v>
      </c>
      <c r="CK460" s="3">
        <v>71</v>
      </c>
      <c r="CL460" s="3">
        <v>70</v>
      </c>
      <c r="CM460" s="20">
        <f t="shared" si="284"/>
        <v>11.193574195306237</v>
      </c>
      <c r="CN460" s="37">
        <f t="shared" si="285"/>
        <v>1.658833287254631</v>
      </c>
      <c r="CO460" s="37">
        <f t="shared" si="286"/>
        <v>3.5546427584027809</v>
      </c>
      <c r="CP460" s="37">
        <f t="shared" si="287"/>
        <v>26.541332596074096</v>
      </c>
      <c r="CQ460" s="37">
        <f t="shared" si="288"/>
        <v>35.072475216240768</v>
      </c>
      <c r="CR460" s="37">
        <f t="shared" si="289"/>
        <v>46.328843951182904</v>
      </c>
      <c r="CS460" s="37">
        <f t="shared" si="290"/>
        <v>63.865081559303292</v>
      </c>
      <c r="CT460" s="22">
        <f t="shared" si="291"/>
        <v>11.547979291111353</v>
      </c>
      <c r="CU460" s="35">
        <v>28</v>
      </c>
      <c r="CV460" s="35">
        <v>60</v>
      </c>
      <c r="CW460" s="35">
        <v>420</v>
      </c>
      <c r="CX460" s="35">
        <v>532</v>
      </c>
      <c r="CY460" s="35">
        <v>125</v>
      </c>
      <c r="CZ460" s="35">
        <v>223</v>
      </c>
      <c r="DA460" s="35">
        <v>263</v>
      </c>
      <c r="DB460" s="35">
        <v>209</v>
      </c>
      <c r="DC460">
        <v>6</v>
      </c>
      <c r="DD460">
        <v>6</v>
      </c>
      <c r="DE460" s="35">
        <f t="shared" si="292"/>
        <v>0</v>
      </c>
      <c r="DF460" s="36">
        <f t="shared" si="293"/>
        <v>1.0567514677074765</v>
      </c>
      <c r="DG460" s="37">
        <f t="shared" si="294"/>
        <v>1.0567514677074765</v>
      </c>
      <c r="DH460" s="37">
        <f t="shared" si="295"/>
        <v>0</v>
      </c>
      <c r="DI460" s="2">
        <v>189.3</v>
      </c>
      <c r="DJ460">
        <v>3</v>
      </c>
      <c r="DK460">
        <v>3</v>
      </c>
      <c r="DL460">
        <v>24.5</v>
      </c>
      <c r="DM460">
        <v>143</v>
      </c>
      <c r="DN460">
        <v>172</v>
      </c>
      <c r="DO460">
        <v>6.7</v>
      </c>
      <c r="DP460">
        <v>98</v>
      </c>
      <c r="DQ460">
        <v>124</v>
      </c>
      <c r="DR460">
        <v>5.2</v>
      </c>
      <c r="DS460">
        <v>70</v>
      </c>
      <c r="DT460">
        <v>86</v>
      </c>
      <c r="DU460">
        <v>4.7</v>
      </c>
      <c r="DV460" s="39">
        <v>-3.7</v>
      </c>
      <c r="DW460" s="39">
        <v>-3.7</v>
      </c>
      <c r="DX460" s="39">
        <v>0.1</v>
      </c>
      <c r="DY460" s="39">
        <v>0.2</v>
      </c>
      <c r="DZ460" s="39">
        <v>3</v>
      </c>
      <c r="EA460" s="39">
        <v>-0.4</v>
      </c>
    </row>
    <row r="461" spans="1:131" x14ac:dyDescent="0.2">
      <c r="A461" s="12" t="s">
        <v>605</v>
      </c>
      <c r="B461" s="12" t="s">
        <v>2188</v>
      </c>
      <c r="C461" t="s">
        <v>2187</v>
      </c>
      <c r="D461" t="s">
        <v>122</v>
      </c>
      <c r="E461" s="12" t="s">
        <v>178</v>
      </c>
      <c r="F461">
        <v>75</v>
      </c>
      <c r="G461">
        <v>1</v>
      </c>
      <c r="H461">
        <v>5</v>
      </c>
      <c r="I461" s="31">
        <f t="shared" si="259"/>
        <v>6</v>
      </c>
      <c r="J461">
        <v>2</v>
      </c>
      <c r="K461">
        <v>3</v>
      </c>
      <c r="L461" s="16">
        <f t="shared" si="260"/>
        <v>0.39768019884009942</v>
      </c>
      <c r="M461" s="15">
        <v>1</v>
      </c>
      <c r="N461" s="15">
        <v>2</v>
      </c>
      <c r="O461" s="15">
        <v>3</v>
      </c>
      <c r="P461">
        <v>35</v>
      </c>
      <c r="Q461">
        <v>26</v>
      </c>
      <c r="R461">
        <v>35</v>
      </c>
      <c r="S461" s="13">
        <f t="shared" si="261"/>
        <v>2.8571428571428571E-2</v>
      </c>
      <c r="T461" s="13">
        <f t="shared" si="262"/>
        <v>1.0416666666666666E-2</v>
      </c>
      <c r="U461" s="2">
        <v>905.25</v>
      </c>
      <c r="V461" s="2">
        <v>12.0666666667</v>
      </c>
      <c r="W461">
        <v>11.93</v>
      </c>
      <c r="X461">
        <v>35.64</v>
      </c>
      <c r="Y461" s="32">
        <f t="shared" si="263"/>
        <v>0.25078831196132018</v>
      </c>
      <c r="Z461" s="15">
        <f t="shared" si="264"/>
        <v>24.705882352941174</v>
      </c>
      <c r="AA461">
        <v>55</v>
      </c>
      <c r="AB461">
        <v>57</v>
      </c>
      <c r="AC461">
        <v>78</v>
      </c>
      <c r="AD461" s="13">
        <f t="shared" si="265"/>
        <v>2.9411764705882353E-2</v>
      </c>
      <c r="AE461" s="13">
        <f t="shared" si="266"/>
        <v>0.14705882352941177</v>
      </c>
      <c r="AF461" s="13">
        <f t="shared" si="267"/>
        <v>0.17647058823529413</v>
      </c>
      <c r="AI461" s="17" t="str">
        <f t="shared" si="268"/>
        <v xml:space="preserve"> </v>
      </c>
      <c r="AJ461">
        <v>153</v>
      </c>
      <c r="AK461">
        <v>168</v>
      </c>
      <c r="AL461" s="32">
        <f t="shared" si="269"/>
        <v>0.39098660170523752</v>
      </c>
      <c r="AM461">
        <v>116</v>
      </c>
      <c r="AN461">
        <v>110</v>
      </c>
      <c r="AO461" s="33">
        <f t="shared" si="270"/>
        <v>0.27527405602923266</v>
      </c>
      <c r="AP461">
        <v>146</v>
      </c>
      <c r="AQ461">
        <v>128</v>
      </c>
      <c r="AR461" s="33">
        <f t="shared" si="271"/>
        <v>0.33373934226552981</v>
      </c>
      <c r="AS461" s="33">
        <f t="shared" si="272"/>
        <v>0.58683729433272391</v>
      </c>
      <c r="AT461">
        <v>7</v>
      </c>
      <c r="AU461">
        <v>309</v>
      </c>
      <c r="AV461">
        <v>313</v>
      </c>
      <c r="AW461">
        <v>249</v>
      </c>
      <c r="AX461" s="2">
        <v>27.1</v>
      </c>
      <c r="AY461" s="3">
        <v>7</v>
      </c>
      <c r="AZ461" s="2">
        <v>32.200000000000003</v>
      </c>
      <c r="BA461" s="2">
        <v>23.7</v>
      </c>
      <c r="BB461" s="21">
        <v>-1.1539999999999999</v>
      </c>
      <c r="BC461">
        <v>7</v>
      </c>
      <c r="BD461" s="21">
        <v>-1.34</v>
      </c>
      <c r="BE461" s="2">
        <v>25.6</v>
      </c>
      <c r="BF461" s="2">
        <v>29.4</v>
      </c>
      <c r="BG461" s="2">
        <v>24.3</v>
      </c>
      <c r="BH461" s="21">
        <v>1.153</v>
      </c>
      <c r="BI461" s="21">
        <v>2.976</v>
      </c>
      <c r="BJ461" t="s">
        <v>3430</v>
      </c>
      <c r="BK461" s="2">
        <v>28.2</v>
      </c>
      <c r="BL461" t="s">
        <v>2475</v>
      </c>
      <c r="BM461" s="2">
        <v>27.9</v>
      </c>
      <c r="BN461" t="s">
        <v>215</v>
      </c>
      <c r="BO461" s="2">
        <v>26.2</v>
      </c>
      <c r="BP461" t="s">
        <v>2020</v>
      </c>
      <c r="BQ461" s="2">
        <v>61.2</v>
      </c>
      <c r="BR461" t="s">
        <v>3218</v>
      </c>
      <c r="BS461" s="2">
        <v>22.8</v>
      </c>
      <c r="BT461" s="32">
        <f t="shared" si="273"/>
        <v>8.0952380952380956E-2</v>
      </c>
      <c r="BU461" s="34">
        <f t="shared" si="274"/>
        <v>0.92009132420091322</v>
      </c>
      <c r="BV461" s="35">
        <f t="shared" si="275"/>
        <v>928.18656229615124</v>
      </c>
      <c r="BW461" s="32">
        <f t="shared" si="276"/>
        <v>1.0437051532941749E-3</v>
      </c>
      <c r="BX461" s="36">
        <f t="shared" si="277"/>
        <v>2.2541436464026132</v>
      </c>
      <c r="BY461" s="37">
        <f t="shared" si="278"/>
        <v>2.3204419889438661</v>
      </c>
      <c r="BZ461" s="37">
        <f t="shared" si="279"/>
        <v>27.845303867326397</v>
      </c>
      <c r="CA461" s="37">
        <f t="shared" si="280"/>
        <v>29.038674033068954</v>
      </c>
      <c r="CB461" s="37">
        <f t="shared" si="281"/>
        <v>50.320441988811268</v>
      </c>
      <c r="CC461" s="37">
        <f t="shared" si="282"/>
        <v>49.723756905939993</v>
      </c>
      <c r="CD461" s="38">
        <f t="shared" si="283"/>
        <v>0.59668508287127509</v>
      </c>
      <c r="CE461" s="3">
        <v>34</v>
      </c>
      <c r="CF461" s="3">
        <v>35</v>
      </c>
      <c r="CG461" s="3">
        <v>386</v>
      </c>
      <c r="CH461" s="3">
        <v>403</v>
      </c>
      <c r="CI461" s="3">
        <v>172</v>
      </c>
      <c r="CJ461" s="3">
        <v>139</v>
      </c>
      <c r="CK461" s="3">
        <v>173</v>
      </c>
      <c r="CL461" s="3">
        <v>167</v>
      </c>
      <c r="CM461" s="20">
        <f t="shared" si="284"/>
        <v>-5.8934099811140968</v>
      </c>
      <c r="CN461" s="37">
        <f t="shared" si="285"/>
        <v>2.3569023569023568</v>
      </c>
      <c r="CO461" s="37">
        <f t="shared" si="286"/>
        <v>2.3344556677890012</v>
      </c>
      <c r="CP461" s="37">
        <f t="shared" si="287"/>
        <v>28.956228956228959</v>
      </c>
      <c r="CQ461" s="37">
        <f t="shared" si="288"/>
        <v>28.529741863075195</v>
      </c>
      <c r="CR461" s="37">
        <f t="shared" si="289"/>
        <v>51.851851851851848</v>
      </c>
      <c r="CS461" s="37">
        <f t="shared" si="290"/>
        <v>49.719416386083054</v>
      </c>
      <c r="CT461" s="22">
        <f t="shared" si="291"/>
        <v>-1.5357503828975183</v>
      </c>
      <c r="CU461" s="35">
        <v>105</v>
      </c>
      <c r="CV461" s="35">
        <v>104</v>
      </c>
      <c r="CW461" s="35">
        <v>1185</v>
      </c>
      <c r="CX461" s="35">
        <v>1167</v>
      </c>
      <c r="CY461" s="35">
        <v>481</v>
      </c>
      <c r="CZ461" s="35">
        <v>423</v>
      </c>
      <c r="DA461" s="35">
        <v>521</v>
      </c>
      <c r="DB461" s="35">
        <v>539</v>
      </c>
      <c r="DC461">
        <v>17</v>
      </c>
      <c r="DD461">
        <v>5</v>
      </c>
      <c r="DE461" s="35">
        <f t="shared" si="292"/>
        <v>-12</v>
      </c>
      <c r="DF461" s="36">
        <f t="shared" si="293"/>
        <v>1.1270718232013066</v>
      </c>
      <c r="DG461" s="37">
        <f t="shared" si="294"/>
        <v>0.33149171270626665</v>
      </c>
      <c r="DH461" s="37">
        <f t="shared" si="295"/>
        <v>-0.79558011049503985</v>
      </c>
      <c r="DI461" s="2">
        <v>573.70000000000005</v>
      </c>
      <c r="DJ461">
        <v>23</v>
      </c>
      <c r="DK461">
        <v>17</v>
      </c>
      <c r="DL461">
        <v>3.5</v>
      </c>
      <c r="DM461">
        <v>480</v>
      </c>
      <c r="DN461">
        <v>452</v>
      </c>
      <c r="DO461">
        <v>0.4</v>
      </c>
      <c r="DP461">
        <v>381</v>
      </c>
      <c r="DQ461">
        <v>354</v>
      </c>
      <c r="DR461">
        <v>0.7</v>
      </c>
      <c r="DS461">
        <v>268</v>
      </c>
      <c r="DT461">
        <v>275</v>
      </c>
      <c r="DU461">
        <v>-0.4</v>
      </c>
      <c r="DV461" s="39">
        <v>-2.7</v>
      </c>
      <c r="DW461" s="39">
        <v>-2.7</v>
      </c>
      <c r="DX461" s="39">
        <v>-1.1000000000000001</v>
      </c>
      <c r="DY461" s="39">
        <v>-1.6</v>
      </c>
      <c r="DZ461" s="39">
        <v>0.60000000000000009</v>
      </c>
      <c r="EA461" s="39">
        <v>-4.7</v>
      </c>
    </row>
    <row r="462" spans="1:131" x14ac:dyDescent="0.2">
      <c r="A462" s="12" t="s">
        <v>566</v>
      </c>
      <c r="B462" s="12" t="s">
        <v>2191</v>
      </c>
      <c r="C462" t="s">
        <v>2190</v>
      </c>
      <c r="D462" t="s">
        <v>210</v>
      </c>
      <c r="E462" s="12" t="s">
        <v>170</v>
      </c>
      <c r="F462">
        <v>17</v>
      </c>
      <c r="G462">
        <v>1</v>
      </c>
      <c r="H462">
        <v>3</v>
      </c>
      <c r="I462" s="31">
        <f t="shared" si="259"/>
        <v>4</v>
      </c>
      <c r="J462">
        <v>3</v>
      </c>
      <c r="K462">
        <v>0</v>
      </c>
      <c r="L462" s="16">
        <f t="shared" si="260"/>
        <v>2.1403091557675804</v>
      </c>
      <c r="M462" s="15">
        <v>1</v>
      </c>
      <c r="N462" s="15">
        <v>3</v>
      </c>
      <c r="O462" s="15">
        <v>0</v>
      </c>
      <c r="P462">
        <v>5</v>
      </c>
      <c r="Q462">
        <v>3</v>
      </c>
      <c r="R462">
        <v>3</v>
      </c>
      <c r="S462" s="13">
        <f t="shared" si="261"/>
        <v>0.2</v>
      </c>
      <c r="T462" s="13">
        <f t="shared" si="262"/>
        <v>9.0909090909090912E-2</v>
      </c>
      <c r="U462" s="2">
        <v>112.1333333333</v>
      </c>
      <c r="V462" s="2">
        <v>6.5833333332999997</v>
      </c>
      <c r="W462">
        <v>6.6</v>
      </c>
      <c r="X462">
        <v>40.17</v>
      </c>
      <c r="Y462" s="32">
        <f t="shared" si="263"/>
        <v>0.14111610006414366</v>
      </c>
      <c r="Z462" s="15">
        <f t="shared" si="264"/>
        <v>33</v>
      </c>
      <c r="AA462">
        <v>1</v>
      </c>
      <c r="AB462">
        <v>11</v>
      </c>
      <c r="AC462">
        <v>11</v>
      </c>
      <c r="AD462" s="13">
        <f t="shared" si="265"/>
        <v>0.25</v>
      </c>
      <c r="AE462" s="13">
        <f t="shared" si="266"/>
        <v>0.75</v>
      </c>
      <c r="AF462" s="13">
        <f t="shared" si="267"/>
        <v>1</v>
      </c>
      <c r="AG462">
        <v>55</v>
      </c>
      <c r="AH462">
        <v>46</v>
      </c>
      <c r="AI462" s="17">
        <f t="shared" si="268"/>
        <v>0.54455445544554459</v>
      </c>
      <c r="AJ462">
        <v>15</v>
      </c>
      <c r="AK462">
        <v>17</v>
      </c>
      <c r="AL462" s="32">
        <f t="shared" si="269"/>
        <v>0.29357798165137616</v>
      </c>
      <c r="AM462">
        <v>22</v>
      </c>
      <c r="AN462">
        <v>11</v>
      </c>
      <c r="AO462" s="33">
        <f t="shared" si="270"/>
        <v>0.30275229357798167</v>
      </c>
      <c r="AP462">
        <v>22</v>
      </c>
      <c r="AQ462">
        <v>22</v>
      </c>
      <c r="AR462" s="33">
        <f t="shared" si="271"/>
        <v>0.40366972477064222</v>
      </c>
      <c r="AS462" s="33">
        <f t="shared" si="272"/>
        <v>0.49230769230769234</v>
      </c>
      <c r="AU462">
        <v>45</v>
      </c>
      <c r="AV462">
        <v>40</v>
      </c>
      <c r="AW462">
        <v>38</v>
      </c>
      <c r="AX462" s="2">
        <v>26.1</v>
      </c>
      <c r="AZ462" s="2">
        <v>32</v>
      </c>
      <c r="BA462" s="2">
        <v>22.1</v>
      </c>
      <c r="BB462" s="21">
        <v>-1.431</v>
      </c>
      <c r="BD462" s="21">
        <v>-2.484</v>
      </c>
      <c r="BE462" s="2">
        <v>22.6</v>
      </c>
      <c r="BF462" s="2">
        <v>30.1</v>
      </c>
      <c r="BG462" s="2">
        <v>15</v>
      </c>
      <c r="BH462" s="21">
        <v>-6.1509999999999998</v>
      </c>
      <c r="BI462" s="21">
        <v>-9.0990000000000002</v>
      </c>
      <c r="BJ462" t="s">
        <v>3672</v>
      </c>
      <c r="BK462" s="2">
        <v>83.8</v>
      </c>
      <c r="BL462" t="s">
        <v>3588</v>
      </c>
      <c r="BM462" s="2">
        <v>75.7</v>
      </c>
      <c r="BN462" t="s">
        <v>1248</v>
      </c>
      <c r="BO462" s="2">
        <v>12.4</v>
      </c>
      <c r="BP462" t="s">
        <v>3097</v>
      </c>
      <c r="BQ462" s="2">
        <v>35.5</v>
      </c>
      <c r="BR462" t="s">
        <v>3522</v>
      </c>
      <c r="BS462" s="2">
        <v>34.299999999999997</v>
      </c>
      <c r="BT462" s="32">
        <f t="shared" si="273"/>
        <v>9.0909090909090912E-2</v>
      </c>
      <c r="BU462" s="34">
        <f t="shared" si="274"/>
        <v>0.94444444444444442</v>
      </c>
      <c r="BV462" s="35">
        <f t="shared" si="275"/>
        <v>953.53535353535358</v>
      </c>
      <c r="BW462" s="32">
        <f t="shared" si="276"/>
        <v>3.5353535353535331E-2</v>
      </c>
      <c r="BX462" s="36">
        <f t="shared" si="277"/>
        <v>2.1444527178068369</v>
      </c>
      <c r="BY462" s="37">
        <f t="shared" si="278"/>
        <v>1.6083395383551278</v>
      </c>
      <c r="BZ462" s="37">
        <f t="shared" si="279"/>
        <v>23.588979895875209</v>
      </c>
      <c r="CA462" s="37">
        <f t="shared" si="280"/>
        <v>28.950111690392301</v>
      </c>
      <c r="CB462" s="37">
        <f t="shared" si="281"/>
        <v>43.961280715040161</v>
      </c>
      <c r="CC462" s="37">
        <f t="shared" si="282"/>
        <v>46.641846612298707</v>
      </c>
      <c r="CD462" s="38">
        <f t="shared" si="283"/>
        <v>-2.6805658972585462</v>
      </c>
      <c r="CE462" s="3">
        <v>4</v>
      </c>
      <c r="CF462" s="3">
        <v>3</v>
      </c>
      <c r="CG462" s="3">
        <v>40</v>
      </c>
      <c r="CH462" s="3">
        <v>51</v>
      </c>
      <c r="CI462" s="3">
        <v>16</v>
      </c>
      <c r="CJ462" s="3">
        <v>15</v>
      </c>
      <c r="CK462" s="3">
        <v>18</v>
      </c>
      <c r="CL462" s="3">
        <v>22</v>
      </c>
      <c r="CM462" s="20">
        <f t="shared" si="284"/>
        <v>4.0290494873568363</v>
      </c>
      <c r="CN462" s="37">
        <f t="shared" si="285"/>
        <v>2.4601326714404954</v>
      </c>
      <c r="CO462" s="37">
        <f t="shared" si="286"/>
        <v>2.5479945525633703</v>
      </c>
      <c r="CP462" s="37">
        <f t="shared" si="287"/>
        <v>29.433730176163071</v>
      </c>
      <c r="CQ462" s="37">
        <f t="shared" si="288"/>
        <v>31.806000966480688</v>
      </c>
      <c r="CR462" s="37">
        <f t="shared" si="289"/>
        <v>56.49518956200852</v>
      </c>
      <c r="CS462" s="37">
        <f t="shared" si="290"/>
        <v>56.407327680885651</v>
      </c>
      <c r="CT462" s="22">
        <f t="shared" si="291"/>
        <v>-2.7684277783814153</v>
      </c>
      <c r="CU462" s="35">
        <v>28</v>
      </c>
      <c r="CV462" s="35">
        <v>29</v>
      </c>
      <c r="CW462" s="35">
        <v>307</v>
      </c>
      <c r="CX462" s="35">
        <v>333</v>
      </c>
      <c r="CY462" s="35">
        <v>140</v>
      </c>
      <c r="CZ462" s="35">
        <v>112</v>
      </c>
      <c r="DA462" s="35">
        <v>168</v>
      </c>
      <c r="DB462" s="35">
        <v>168</v>
      </c>
      <c r="DC462">
        <v>3</v>
      </c>
      <c r="DD462">
        <v>4</v>
      </c>
      <c r="DE462" s="35">
        <f t="shared" si="292"/>
        <v>1</v>
      </c>
      <c r="DF462" s="36">
        <f t="shared" si="293"/>
        <v>1.6083395383551278</v>
      </c>
      <c r="DG462" s="37">
        <f t="shared" si="294"/>
        <v>2.1444527178068369</v>
      </c>
      <c r="DH462" s="37">
        <f t="shared" si="295"/>
        <v>0.53611317945170922</v>
      </c>
      <c r="DI462" s="2">
        <v>67.599999999999994</v>
      </c>
      <c r="DJ462">
        <v>3</v>
      </c>
      <c r="DK462">
        <v>4</v>
      </c>
      <c r="DL462">
        <v>-1.3</v>
      </c>
      <c r="DM462">
        <v>54</v>
      </c>
      <c r="DN462">
        <v>52</v>
      </c>
      <c r="DO462">
        <v>1.4</v>
      </c>
      <c r="DP462">
        <v>38</v>
      </c>
      <c r="DQ462">
        <v>41</v>
      </c>
      <c r="DR462">
        <v>-1.1000000000000001</v>
      </c>
      <c r="DS462">
        <v>29</v>
      </c>
      <c r="DT462">
        <v>34</v>
      </c>
      <c r="DU462">
        <v>-2.2000000000000002</v>
      </c>
      <c r="DV462" s="39">
        <v>-1.8</v>
      </c>
      <c r="DW462" s="39">
        <v>-1.8</v>
      </c>
      <c r="DX462" s="39">
        <v>0</v>
      </c>
      <c r="DY462" s="39">
        <v>-0.4</v>
      </c>
      <c r="DZ462" s="39">
        <v>0.8</v>
      </c>
      <c r="EA462" s="39">
        <v>-1.5</v>
      </c>
    </row>
    <row r="463" spans="1:131" x14ac:dyDescent="0.2">
      <c r="A463" s="12" t="s">
        <v>2195</v>
      </c>
      <c r="B463" s="12" t="s">
        <v>2196</v>
      </c>
      <c r="C463" t="s">
        <v>2194</v>
      </c>
      <c r="D463" t="s">
        <v>367</v>
      </c>
      <c r="E463" s="12" t="s">
        <v>170</v>
      </c>
      <c r="F463">
        <v>8</v>
      </c>
      <c r="G463">
        <v>0</v>
      </c>
      <c r="H463">
        <v>0</v>
      </c>
      <c r="I463" s="31">
        <f t="shared" si="259"/>
        <v>0</v>
      </c>
      <c r="J463">
        <v>0</v>
      </c>
      <c r="K463">
        <v>0</v>
      </c>
      <c r="L463" s="16">
        <f t="shared" si="260"/>
        <v>0</v>
      </c>
      <c r="M463" s="15">
        <v>0</v>
      </c>
      <c r="N463" s="15">
        <v>0</v>
      </c>
      <c r="O463" s="15">
        <v>0</v>
      </c>
      <c r="P463">
        <v>7</v>
      </c>
      <c r="Q463">
        <v>2</v>
      </c>
      <c r="R463">
        <v>5</v>
      </c>
      <c r="S463" s="13">
        <f t="shared" si="261"/>
        <v>0</v>
      </c>
      <c r="T463" s="13">
        <f t="shared" si="262"/>
        <v>0</v>
      </c>
      <c r="U463" s="2">
        <v>77.666666666699996</v>
      </c>
      <c r="V463" s="2">
        <v>9.6999999999999993</v>
      </c>
      <c r="W463">
        <v>9.7100000000000009</v>
      </c>
      <c r="X463">
        <v>37.03</v>
      </c>
      <c r="Y463" s="32">
        <f t="shared" si="263"/>
        <v>0.20774497218656399</v>
      </c>
      <c r="Z463" s="15">
        <f t="shared" si="264"/>
        <v>0</v>
      </c>
      <c r="AA463">
        <v>6</v>
      </c>
      <c r="AB463">
        <v>3</v>
      </c>
      <c r="AC463">
        <v>4</v>
      </c>
      <c r="AD463" s="13">
        <f t="shared" si="265"/>
        <v>0</v>
      </c>
      <c r="AE463" s="13">
        <f t="shared" si="266"/>
        <v>0</v>
      </c>
      <c r="AF463" s="13">
        <f t="shared" si="267"/>
        <v>0</v>
      </c>
      <c r="AG463">
        <v>2</v>
      </c>
      <c r="AH463">
        <v>2</v>
      </c>
      <c r="AI463" s="17">
        <f t="shared" si="268"/>
        <v>0.5</v>
      </c>
      <c r="AJ463">
        <v>10</v>
      </c>
      <c r="AK463">
        <v>13</v>
      </c>
      <c r="AL463" s="32">
        <f t="shared" si="269"/>
        <v>0.26744186046511625</v>
      </c>
      <c r="AM463">
        <v>12</v>
      </c>
      <c r="AN463">
        <v>11</v>
      </c>
      <c r="AO463" s="33">
        <f t="shared" si="270"/>
        <v>0.26744186046511625</v>
      </c>
      <c r="AP463">
        <v>19</v>
      </c>
      <c r="AQ463">
        <v>21</v>
      </c>
      <c r="AR463" s="33">
        <f t="shared" si="271"/>
        <v>0.46511627906976744</v>
      </c>
      <c r="AS463" s="33">
        <f t="shared" si="272"/>
        <v>0.5</v>
      </c>
      <c r="AU463">
        <v>29</v>
      </c>
      <c r="AV463">
        <v>39</v>
      </c>
      <c r="AW463">
        <v>29</v>
      </c>
      <c r="AX463" s="2">
        <v>27.8</v>
      </c>
      <c r="AZ463" s="2">
        <v>32.200000000000003</v>
      </c>
      <c r="BA463" s="2">
        <v>24.9</v>
      </c>
      <c r="BB463" s="21">
        <v>0.12</v>
      </c>
      <c r="BD463" s="21">
        <v>-0.41100000000000003</v>
      </c>
      <c r="BE463" s="2">
        <v>28.3</v>
      </c>
      <c r="BF463" s="2">
        <v>33</v>
      </c>
      <c r="BG463" s="2">
        <v>23.6</v>
      </c>
      <c r="BH463" s="21">
        <v>-7.6999999999999999E-2</v>
      </c>
      <c r="BI463" s="21">
        <v>-7.5760000000000005</v>
      </c>
      <c r="BJ463" t="s">
        <v>573</v>
      </c>
      <c r="BK463" s="2">
        <v>65.599999999999994</v>
      </c>
      <c r="BL463" t="s">
        <v>1064</v>
      </c>
      <c r="BM463" s="2">
        <v>56.7</v>
      </c>
      <c r="BN463" t="s">
        <v>567</v>
      </c>
      <c r="BO463" s="2">
        <v>20.399999999999999</v>
      </c>
      <c r="BP463" t="s">
        <v>1550</v>
      </c>
      <c r="BQ463" s="2">
        <v>36</v>
      </c>
      <c r="BR463" t="s">
        <v>3371</v>
      </c>
      <c r="BS463" s="2">
        <v>33.1</v>
      </c>
      <c r="BT463" s="32">
        <f t="shared" si="273"/>
        <v>6.0606060606060608E-2</v>
      </c>
      <c r="BU463" s="34">
        <f t="shared" si="274"/>
        <v>0.97297297297297303</v>
      </c>
      <c r="BV463" s="35">
        <f t="shared" si="275"/>
        <v>979.03357903357903</v>
      </c>
      <c r="BW463" s="32">
        <f t="shared" si="276"/>
        <v>3.3579033579033635E-2</v>
      </c>
      <c r="BX463" s="36">
        <f t="shared" si="277"/>
        <v>1.5463917525773196</v>
      </c>
      <c r="BY463" s="37">
        <f t="shared" si="278"/>
        <v>0.77319587628865982</v>
      </c>
      <c r="BZ463" s="37">
        <f t="shared" si="279"/>
        <v>25.515463917525775</v>
      </c>
      <c r="CA463" s="37">
        <f t="shared" si="280"/>
        <v>28.608247422680414</v>
      </c>
      <c r="CB463" s="37">
        <f t="shared" si="281"/>
        <v>47.164948453608254</v>
      </c>
      <c r="CC463" s="37">
        <f t="shared" si="282"/>
        <v>56.443298969072174</v>
      </c>
      <c r="CD463" s="38">
        <f t="shared" si="283"/>
        <v>-9.2783505154639201</v>
      </c>
      <c r="CE463" s="3">
        <v>2</v>
      </c>
      <c r="CF463" s="3">
        <v>1</v>
      </c>
      <c r="CG463" s="3">
        <v>31</v>
      </c>
      <c r="CH463" s="3">
        <v>36</v>
      </c>
      <c r="CI463" s="3">
        <v>13</v>
      </c>
      <c r="CJ463" s="3">
        <v>9</v>
      </c>
      <c r="CK463" s="3">
        <v>27</v>
      </c>
      <c r="CL463" s="3">
        <v>15</v>
      </c>
      <c r="CM463" s="20">
        <f t="shared" si="284"/>
        <v>-2.2033505154639208</v>
      </c>
      <c r="CN463" s="37">
        <f t="shared" si="285"/>
        <v>1.2152308938698351</v>
      </c>
      <c r="CO463" s="37">
        <f t="shared" si="286"/>
        <v>4.0507696462327845</v>
      </c>
      <c r="CP463" s="37">
        <f t="shared" si="287"/>
        <v>26.937618147448017</v>
      </c>
      <c r="CQ463" s="37">
        <f t="shared" si="288"/>
        <v>30.785849311369159</v>
      </c>
      <c r="CR463" s="37">
        <f t="shared" si="289"/>
        <v>55.495544153389147</v>
      </c>
      <c r="CS463" s="37">
        <f t="shared" si="290"/>
        <v>61.976775587361594</v>
      </c>
      <c r="CT463" s="22">
        <f t="shared" si="291"/>
        <v>-2.7971190814914735</v>
      </c>
      <c r="CU463" s="35">
        <v>6</v>
      </c>
      <c r="CV463" s="35">
        <v>20</v>
      </c>
      <c r="CW463" s="35">
        <v>127</v>
      </c>
      <c r="CX463" s="35">
        <v>132</v>
      </c>
      <c r="CY463" s="35">
        <v>63</v>
      </c>
      <c r="CZ463" s="35">
        <v>52</v>
      </c>
      <c r="DA463" s="35">
        <v>102</v>
      </c>
      <c r="DB463" s="35">
        <v>78</v>
      </c>
      <c r="DC463">
        <v>1</v>
      </c>
      <c r="DD463">
        <v>1</v>
      </c>
      <c r="DE463" s="35">
        <f t="shared" si="292"/>
        <v>0</v>
      </c>
      <c r="DF463" s="36">
        <f t="shared" si="293"/>
        <v>0.77319587628865982</v>
      </c>
      <c r="DG463" s="37">
        <f t="shared" si="294"/>
        <v>0.77319587628865982</v>
      </c>
      <c r="DH463" s="37">
        <f t="shared" si="295"/>
        <v>0</v>
      </c>
      <c r="DI463" s="2">
        <v>49.4</v>
      </c>
      <c r="DJ463">
        <v>2</v>
      </c>
      <c r="DK463">
        <v>0</v>
      </c>
      <c r="DL463">
        <v>80</v>
      </c>
      <c r="DM463">
        <v>31</v>
      </c>
      <c r="DN463">
        <v>42</v>
      </c>
      <c r="DO463">
        <v>-3.8</v>
      </c>
      <c r="DP463">
        <v>22</v>
      </c>
      <c r="DQ463">
        <v>24</v>
      </c>
      <c r="DR463">
        <v>0.5</v>
      </c>
      <c r="DS463">
        <v>15</v>
      </c>
      <c r="DT463">
        <v>20</v>
      </c>
      <c r="DU463">
        <v>-2.5</v>
      </c>
      <c r="DV463" s="39">
        <v>0.4</v>
      </c>
      <c r="DW463" s="39">
        <v>0.4</v>
      </c>
      <c r="DX463" s="39">
        <v>-0.1</v>
      </c>
      <c r="DY463" s="39">
        <v>0</v>
      </c>
      <c r="DZ463" s="39">
        <v>0.30000000000000004</v>
      </c>
      <c r="EA463" s="39">
        <v>0.60000000000000009</v>
      </c>
    </row>
    <row r="464" spans="1:131" x14ac:dyDescent="0.2">
      <c r="A464" s="12" t="s">
        <v>1713</v>
      </c>
      <c r="B464" s="12" t="s">
        <v>2199</v>
      </c>
      <c r="C464" t="s">
        <v>2198</v>
      </c>
      <c r="D464" t="s">
        <v>210</v>
      </c>
      <c r="E464" s="12" t="s">
        <v>170</v>
      </c>
      <c r="F464">
        <v>1</v>
      </c>
      <c r="G464">
        <v>0</v>
      </c>
      <c r="H464">
        <v>0</v>
      </c>
      <c r="I464" s="31">
        <f t="shared" si="259"/>
        <v>0</v>
      </c>
      <c r="J464">
        <v>0</v>
      </c>
      <c r="K464">
        <v>0</v>
      </c>
      <c r="L464" s="16">
        <f t="shared" si="260"/>
        <v>0</v>
      </c>
      <c r="M464" s="15">
        <v>0</v>
      </c>
      <c r="N464" s="15">
        <v>0</v>
      </c>
      <c r="O464" s="15">
        <v>0</v>
      </c>
      <c r="P464">
        <v>0</v>
      </c>
      <c r="Q464">
        <v>1</v>
      </c>
      <c r="R464">
        <v>0</v>
      </c>
      <c r="S464" s="13">
        <f t="shared" si="261"/>
        <v>0</v>
      </c>
      <c r="T464" s="13">
        <f t="shared" si="262"/>
        <v>0</v>
      </c>
      <c r="U464" s="2">
        <v>9.4333333333000002</v>
      </c>
      <c r="V464" s="2">
        <v>9.4333333333000002</v>
      </c>
      <c r="W464">
        <v>9.43</v>
      </c>
      <c r="X464">
        <v>46.57</v>
      </c>
      <c r="Y464" s="32">
        <f t="shared" si="263"/>
        <v>0.16839285714285715</v>
      </c>
      <c r="Z464" s="15">
        <f t="shared" si="264"/>
        <v>0</v>
      </c>
      <c r="AA464">
        <v>1</v>
      </c>
      <c r="AB464">
        <v>2</v>
      </c>
      <c r="AC464">
        <v>1</v>
      </c>
      <c r="AD464" s="13">
        <f t="shared" si="265"/>
        <v>0</v>
      </c>
      <c r="AE464" s="13">
        <f t="shared" si="266"/>
        <v>0</v>
      </c>
      <c r="AF464" s="13">
        <f t="shared" si="267"/>
        <v>0</v>
      </c>
      <c r="AG464">
        <v>0</v>
      </c>
      <c r="AH464">
        <v>0</v>
      </c>
      <c r="AI464" s="17" t="str">
        <f t="shared" si="268"/>
        <v xml:space="preserve"> </v>
      </c>
      <c r="AJ464">
        <v>0</v>
      </c>
      <c r="AK464">
        <v>3</v>
      </c>
      <c r="AL464" s="32">
        <f t="shared" si="269"/>
        <v>0.42857142857142855</v>
      </c>
      <c r="AM464">
        <v>0</v>
      </c>
      <c r="AN464">
        <v>2</v>
      </c>
      <c r="AO464" s="33">
        <f t="shared" si="270"/>
        <v>0.2857142857142857</v>
      </c>
      <c r="AP464">
        <v>0</v>
      </c>
      <c r="AQ464">
        <v>2</v>
      </c>
      <c r="AR464" s="33">
        <f t="shared" si="271"/>
        <v>0.2857142857142857</v>
      </c>
      <c r="AS464" s="33">
        <f t="shared" si="272"/>
        <v>0.6</v>
      </c>
      <c r="AU464">
        <v>1</v>
      </c>
      <c r="AV464">
        <v>4</v>
      </c>
      <c r="AW464">
        <v>2</v>
      </c>
      <c r="AX464" s="2">
        <v>26.9</v>
      </c>
      <c r="AZ464" s="2">
        <v>31</v>
      </c>
      <c r="BA464" s="2">
        <v>24</v>
      </c>
      <c r="BB464" s="21">
        <v>-3.0209999999999999</v>
      </c>
      <c r="BD464" s="21">
        <v>1.35</v>
      </c>
      <c r="BE464" s="2">
        <v>23.1</v>
      </c>
      <c r="BF464" s="2">
        <v>27.8</v>
      </c>
      <c r="BG464" s="2">
        <v>18.5</v>
      </c>
      <c r="BH464" s="21">
        <v>-4.9210000000000003</v>
      </c>
      <c r="BI464" s="21">
        <v>-12.39</v>
      </c>
      <c r="BK464" s="2">
        <v>0</v>
      </c>
      <c r="BM464" s="2">
        <v>0</v>
      </c>
      <c r="BO464" s="2">
        <v>0</v>
      </c>
      <c r="BQ464" s="2">
        <v>0</v>
      </c>
      <c r="BS464" s="2">
        <v>0</v>
      </c>
      <c r="BT464" s="32">
        <f t="shared" si="273"/>
        <v>0</v>
      </c>
      <c r="BU464" s="34">
        <f t="shared" si="274"/>
        <v>1</v>
      </c>
      <c r="BV464" s="35">
        <f t="shared" si="275"/>
        <v>1000</v>
      </c>
      <c r="BW464" s="32">
        <f t="shared" si="276"/>
        <v>0</v>
      </c>
      <c r="BX464" s="36">
        <f t="shared" si="277"/>
        <v>0</v>
      </c>
      <c r="BY464" s="37">
        <f t="shared" si="278"/>
        <v>0</v>
      </c>
      <c r="BZ464" s="37">
        <f t="shared" si="279"/>
        <v>0</v>
      </c>
      <c r="CA464" s="37">
        <f t="shared" si="280"/>
        <v>44.522968198037184</v>
      </c>
      <c r="CB464" s="37">
        <f t="shared" si="281"/>
        <v>25.441696113164102</v>
      </c>
      <c r="CC464" s="37">
        <f t="shared" si="282"/>
        <v>82.685512367783332</v>
      </c>
      <c r="CD464" s="38">
        <f t="shared" si="283"/>
        <v>-57.243816254619233</v>
      </c>
      <c r="CE464" s="3">
        <v>0</v>
      </c>
      <c r="CF464" s="3">
        <v>0</v>
      </c>
      <c r="CG464" s="3">
        <v>0</v>
      </c>
      <c r="CH464" s="3">
        <v>7</v>
      </c>
      <c r="CI464" s="3">
        <v>3</v>
      </c>
      <c r="CJ464" s="3">
        <v>3</v>
      </c>
      <c r="CK464" s="3">
        <v>3</v>
      </c>
      <c r="CL464" s="3">
        <v>1</v>
      </c>
      <c r="CM464" s="20">
        <f t="shared" si="284"/>
        <v>-45.993816254619233</v>
      </c>
      <c r="CN464" s="37">
        <f t="shared" si="285"/>
        <v>0</v>
      </c>
      <c r="CO464" s="37">
        <f t="shared" si="286"/>
        <v>0</v>
      </c>
      <c r="CP464" s="37">
        <f t="shared" si="287"/>
        <v>18.037363109297832</v>
      </c>
      <c r="CQ464" s="37">
        <f t="shared" si="288"/>
        <v>29.632810822417863</v>
      </c>
      <c r="CR464" s="37">
        <f t="shared" si="289"/>
        <v>41.228258535537904</v>
      </c>
      <c r="CS464" s="37">
        <f t="shared" si="290"/>
        <v>57.977238565600175</v>
      </c>
      <c r="CT464" s="22">
        <f t="shared" si="291"/>
        <v>-40.494836224556963</v>
      </c>
      <c r="CU464" s="35">
        <v>0</v>
      </c>
      <c r="CV464" s="35">
        <v>0</v>
      </c>
      <c r="CW464" s="35">
        <v>14</v>
      </c>
      <c r="CX464" s="35">
        <v>23</v>
      </c>
      <c r="CY464" s="35">
        <v>8</v>
      </c>
      <c r="CZ464" s="35">
        <v>9</v>
      </c>
      <c r="DA464" s="35">
        <v>13</v>
      </c>
      <c r="DB464" s="35">
        <v>10</v>
      </c>
      <c r="DC464">
        <v>0</v>
      </c>
      <c r="DD464">
        <v>0</v>
      </c>
      <c r="DE464" s="35">
        <f t="shared" si="292"/>
        <v>0</v>
      </c>
      <c r="DF464" s="36">
        <f t="shared" si="293"/>
        <v>0</v>
      </c>
      <c r="DG464" s="37">
        <f t="shared" si="294"/>
        <v>0</v>
      </c>
      <c r="DH464" s="37">
        <f t="shared" si="295"/>
        <v>0</v>
      </c>
      <c r="DI464" s="2">
        <v>9.1999999999999993</v>
      </c>
      <c r="DJ464">
        <v>0</v>
      </c>
      <c r="DK464">
        <v>0</v>
      </c>
      <c r="DL464">
        <v>0</v>
      </c>
      <c r="DM464">
        <v>4</v>
      </c>
      <c r="DN464">
        <v>13</v>
      </c>
      <c r="DO464">
        <v>-18</v>
      </c>
      <c r="DP464">
        <v>3</v>
      </c>
      <c r="DQ464">
        <v>10</v>
      </c>
      <c r="DR464">
        <v>-17.7</v>
      </c>
      <c r="DS464">
        <v>0</v>
      </c>
      <c r="DT464">
        <v>7</v>
      </c>
      <c r="DU464">
        <v>-37.799999999999997</v>
      </c>
      <c r="DV464" s="39">
        <v>-0.60000000000000009</v>
      </c>
      <c r="DW464" s="39">
        <v>-0.60000000000000009</v>
      </c>
      <c r="DX464" s="39">
        <v>0</v>
      </c>
      <c r="DY464" s="39">
        <v>0</v>
      </c>
      <c r="DZ464" s="39">
        <v>0.1</v>
      </c>
      <c r="EA464" s="39">
        <v>-0.5</v>
      </c>
    </row>
    <row r="465" spans="1:131" x14ac:dyDescent="0.2">
      <c r="A465" s="12" t="s">
        <v>2202</v>
      </c>
      <c r="B465" s="12" t="s">
        <v>2203</v>
      </c>
      <c r="C465" t="s">
        <v>2201</v>
      </c>
      <c r="D465" t="s">
        <v>162</v>
      </c>
      <c r="E465" s="12" t="s">
        <v>170</v>
      </c>
      <c r="F465">
        <v>69</v>
      </c>
      <c r="G465">
        <v>12</v>
      </c>
      <c r="H465">
        <v>12</v>
      </c>
      <c r="I465" s="31">
        <f t="shared" si="259"/>
        <v>24</v>
      </c>
      <c r="J465">
        <v>8</v>
      </c>
      <c r="K465">
        <v>3</v>
      </c>
      <c r="L465" s="16">
        <f t="shared" si="260"/>
        <v>1.6432103461392791</v>
      </c>
      <c r="M465" s="15">
        <v>11</v>
      </c>
      <c r="N465" s="15">
        <v>9</v>
      </c>
      <c r="O465" s="15">
        <v>3</v>
      </c>
      <c r="P465">
        <v>91</v>
      </c>
      <c r="Q465">
        <v>42</v>
      </c>
      <c r="R465">
        <v>28</v>
      </c>
      <c r="S465" s="13">
        <f t="shared" si="261"/>
        <v>0.13186813186813187</v>
      </c>
      <c r="T465" s="13">
        <f t="shared" si="262"/>
        <v>7.4534161490683232E-2</v>
      </c>
      <c r="U465" s="2">
        <v>876.33333333329995</v>
      </c>
      <c r="V465" s="2">
        <v>12.7</v>
      </c>
      <c r="W465">
        <v>12.26</v>
      </c>
      <c r="X465">
        <v>34.31</v>
      </c>
      <c r="Y465" s="32">
        <f t="shared" si="263"/>
        <v>0.26325960919046598</v>
      </c>
      <c r="Z465" s="15">
        <f t="shared" si="264"/>
        <v>102.54545454545455</v>
      </c>
      <c r="AA465">
        <v>18</v>
      </c>
      <c r="AB465">
        <v>71</v>
      </c>
      <c r="AC465">
        <v>44</v>
      </c>
      <c r="AD465" s="13">
        <f t="shared" si="265"/>
        <v>0.36363636363636365</v>
      </c>
      <c r="AE465" s="13">
        <f t="shared" si="266"/>
        <v>0.36363636363636365</v>
      </c>
      <c r="AF465" s="13">
        <f t="shared" si="267"/>
        <v>0.72727272727272729</v>
      </c>
      <c r="AG465">
        <v>152</v>
      </c>
      <c r="AH465">
        <v>194</v>
      </c>
      <c r="AI465" s="17">
        <f t="shared" si="268"/>
        <v>0.43930635838150289</v>
      </c>
      <c r="AJ465">
        <v>135</v>
      </c>
      <c r="AK465">
        <v>157</v>
      </c>
      <c r="AL465" s="32">
        <f t="shared" si="269"/>
        <v>0.35740514075887392</v>
      </c>
      <c r="AM465">
        <v>105</v>
      </c>
      <c r="AN465">
        <v>105</v>
      </c>
      <c r="AO465" s="33">
        <f t="shared" si="270"/>
        <v>0.25703794369645044</v>
      </c>
      <c r="AP465">
        <v>149</v>
      </c>
      <c r="AQ465">
        <v>166</v>
      </c>
      <c r="AR465" s="33">
        <f t="shared" si="271"/>
        <v>0.38555691554467564</v>
      </c>
      <c r="AS465" s="33">
        <f t="shared" si="272"/>
        <v>0.58167330677290841</v>
      </c>
      <c r="AT465">
        <v>11</v>
      </c>
      <c r="AU465">
        <v>316</v>
      </c>
      <c r="AV465">
        <v>316</v>
      </c>
      <c r="AW465">
        <v>288</v>
      </c>
      <c r="AX465" s="2">
        <v>28.1</v>
      </c>
      <c r="AY465" s="3">
        <v>9</v>
      </c>
      <c r="AZ465" s="2">
        <v>32.299999999999997</v>
      </c>
      <c r="BA465" s="2">
        <v>25.2</v>
      </c>
      <c r="BB465" s="21">
        <v>-0.111</v>
      </c>
      <c r="BC465">
        <v>9</v>
      </c>
      <c r="BD465" s="21">
        <v>-0.38400000000000001</v>
      </c>
      <c r="BE465" s="2">
        <v>29.2</v>
      </c>
      <c r="BF465" s="2">
        <v>32.200000000000003</v>
      </c>
      <c r="BG465" s="2">
        <v>26.3</v>
      </c>
      <c r="BH465" s="21">
        <v>-1.899</v>
      </c>
      <c r="BI465" s="21">
        <v>-1.222</v>
      </c>
      <c r="BJ465" t="s">
        <v>3084</v>
      </c>
      <c r="BK465" s="2">
        <v>52.5</v>
      </c>
      <c r="BL465" t="s">
        <v>3188</v>
      </c>
      <c r="BM465" s="2">
        <v>49.5</v>
      </c>
      <c r="BN465" t="s">
        <v>961</v>
      </c>
      <c r="BO465" s="2">
        <v>22.4</v>
      </c>
      <c r="BP465" t="s">
        <v>3358</v>
      </c>
      <c r="BQ465" s="2">
        <v>38.1</v>
      </c>
      <c r="BR465" t="s">
        <v>3084</v>
      </c>
      <c r="BS465" s="2">
        <v>35.5</v>
      </c>
      <c r="BT465" s="32">
        <f t="shared" si="273"/>
        <v>7.8014184397163122E-2</v>
      </c>
      <c r="BU465" s="34">
        <f t="shared" si="274"/>
        <v>0.90856031128404668</v>
      </c>
      <c r="BV465" s="35">
        <f t="shared" si="275"/>
        <v>916.36172972376289</v>
      </c>
      <c r="BW465" s="32">
        <f t="shared" si="276"/>
        <v>-1.3425504318790193E-2</v>
      </c>
      <c r="BX465" s="36">
        <f t="shared" si="277"/>
        <v>2.2595001711742553</v>
      </c>
      <c r="BY465" s="37">
        <f t="shared" si="278"/>
        <v>3.2180760013693939</v>
      </c>
      <c r="BZ465" s="37">
        <f t="shared" si="279"/>
        <v>28.962684012324548</v>
      </c>
      <c r="CA465" s="37">
        <f t="shared" si="280"/>
        <v>35.193426908592954</v>
      </c>
      <c r="CB465" s="37">
        <f t="shared" si="281"/>
        <v>53.885655597398156</v>
      </c>
      <c r="CC465" s="37">
        <f t="shared" si="282"/>
        <v>62.581307771311202</v>
      </c>
      <c r="CD465" s="38">
        <f t="shared" si="283"/>
        <v>-8.6956521739130466</v>
      </c>
      <c r="CE465" s="3">
        <v>33</v>
      </c>
      <c r="CF465" s="3">
        <v>47</v>
      </c>
      <c r="CG465" s="3">
        <v>390</v>
      </c>
      <c r="CH465" s="3">
        <v>467</v>
      </c>
      <c r="CI465" s="3">
        <v>161</v>
      </c>
      <c r="CJ465" s="3">
        <v>177</v>
      </c>
      <c r="CK465" s="3">
        <v>223</v>
      </c>
      <c r="CL465" s="3">
        <v>203</v>
      </c>
      <c r="CM465" s="20">
        <f t="shared" si="284"/>
        <v>-9.9078115364628498</v>
      </c>
      <c r="CN465" s="37">
        <f t="shared" si="285"/>
        <v>2.610469757834577</v>
      </c>
      <c r="CO465" s="37">
        <f t="shared" si="286"/>
        <v>2.2303042591208033</v>
      </c>
      <c r="CP465" s="37">
        <f t="shared" si="287"/>
        <v>29.298087767541464</v>
      </c>
      <c r="CQ465" s="37">
        <f t="shared" si="288"/>
        <v>30.539961730006461</v>
      </c>
      <c r="CR465" s="37">
        <f t="shared" si="289"/>
        <v>57.68377833816988</v>
      </c>
      <c r="CS465" s="37">
        <f t="shared" si="290"/>
        <v>56.847414240999576</v>
      </c>
      <c r="CT465" s="22">
        <f t="shared" si="291"/>
        <v>-9.53201627108335</v>
      </c>
      <c r="CU465" s="35">
        <v>103</v>
      </c>
      <c r="CV465" s="35">
        <v>88</v>
      </c>
      <c r="CW465" s="35">
        <v>1053</v>
      </c>
      <c r="CX465" s="35">
        <v>1117</v>
      </c>
      <c r="CY465" s="35">
        <v>485</v>
      </c>
      <c r="CZ465" s="35">
        <v>438</v>
      </c>
      <c r="DA465" s="35">
        <v>600</v>
      </c>
      <c r="DB465" s="35">
        <v>635</v>
      </c>
      <c r="DC465">
        <v>8</v>
      </c>
      <c r="DD465">
        <v>9</v>
      </c>
      <c r="DE465" s="35">
        <f t="shared" si="292"/>
        <v>1</v>
      </c>
      <c r="DF465" s="36">
        <f t="shared" si="293"/>
        <v>0.547757617254365</v>
      </c>
      <c r="DG465" s="37">
        <f t="shared" si="294"/>
        <v>0.6162273194111606</v>
      </c>
      <c r="DH465" s="37">
        <f t="shared" si="295"/>
        <v>6.8469702156795625E-2</v>
      </c>
      <c r="DI465" s="2">
        <v>498</v>
      </c>
      <c r="DJ465">
        <v>18</v>
      </c>
      <c r="DK465">
        <v>26</v>
      </c>
      <c r="DL465">
        <v>-5.3</v>
      </c>
      <c r="DM465">
        <v>441</v>
      </c>
      <c r="DN465">
        <v>522</v>
      </c>
      <c r="DO465">
        <v>-3.9</v>
      </c>
      <c r="DP465">
        <v>330</v>
      </c>
      <c r="DQ465">
        <v>400</v>
      </c>
      <c r="DR465">
        <v>-3.5</v>
      </c>
      <c r="DS465">
        <v>241</v>
      </c>
      <c r="DT465">
        <v>301</v>
      </c>
      <c r="DU465">
        <v>-2.8</v>
      </c>
      <c r="DV465" s="39">
        <v>-4.3</v>
      </c>
      <c r="DW465" s="39">
        <v>-4.3</v>
      </c>
      <c r="DX465" s="39">
        <v>-0.7</v>
      </c>
      <c r="DY465" s="39">
        <v>-0.4</v>
      </c>
      <c r="DZ465" s="39">
        <v>2.2999999999999998</v>
      </c>
      <c r="EA465" s="39">
        <v>-3.2</v>
      </c>
    </row>
    <row r="466" spans="1:131" x14ac:dyDescent="0.2">
      <c r="A466" s="12" t="s">
        <v>464</v>
      </c>
      <c r="B466" s="12" t="s">
        <v>2208</v>
      </c>
      <c r="C466" t="s">
        <v>2207</v>
      </c>
      <c r="D466" t="s">
        <v>442</v>
      </c>
      <c r="E466" s="12" t="s">
        <v>178</v>
      </c>
      <c r="F466">
        <v>82</v>
      </c>
      <c r="G466">
        <v>3</v>
      </c>
      <c r="H466">
        <v>18</v>
      </c>
      <c r="I466" s="31">
        <f t="shared" si="259"/>
        <v>21</v>
      </c>
      <c r="J466">
        <v>7</v>
      </c>
      <c r="K466">
        <v>10</v>
      </c>
      <c r="L466" s="16">
        <f t="shared" si="260"/>
        <v>1.0732843067662037</v>
      </c>
      <c r="M466" s="15">
        <v>3</v>
      </c>
      <c r="N466" s="15">
        <v>7</v>
      </c>
      <c r="O466" s="15">
        <v>10</v>
      </c>
      <c r="P466">
        <v>96</v>
      </c>
      <c r="Q466">
        <v>24</v>
      </c>
      <c r="R466">
        <v>58</v>
      </c>
      <c r="S466" s="13">
        <f t="shared" si="261"/>
        <v>3.125E-2</v>
      </c>
      <c r="T466" s="13">
        <f t="shared" si="262"/>
        <v>1.6853932584269662E-2</v>
      </c>
      <c r="U466" s="2">
        <v>1173.9666666666999</v>
      </c>
      <c r="V466" s="2">
        <v>14.3166666667</v>
      </c>
      <c r="W466">
        <v>13.94</v>
      </c>
      <c r="X466">
        <v>35.39</v>
      </c>
      <c r="Y466" s="32">
        <f t="shared" si="263"/>
        <v>0.28258666126089599</v>
      </c>
      <c r="Z466" s="15">
        <f t="shared" si="264"/>
        <v>89.150943396226424</v>
      </c>
      <c r="AA466">
        <v>45</v>
      </c>
      <c r="AB466">
        <v>49</v>
      </c>
      <c r="AC466">
        <v>106</v>
      </c>
      <c r="AD466" s="13">
        <f t="shared" si="265"/>
        <v>5.6603773584905662E-2</v>
      </c>
      <c r="AE466" s="13">
        <f t="shared" si="266"/>
        <v>0.32075471698113206</v>
      </c>
      <c r="AF466" s="13">
        <f t="shared" si="267"/>
        <v>0.37735849056603771</v>
      </c>
      <c r="AI466" s="17" t="str">
        <f t="shared" si="268"/>
        <v xml:space="preserve"> </v>
      </c>
      <c r="AJ466">
        <v>190</v>
      </c>
      <c r="AK466">
        <v>199</v>
      </c>
      <c r="AL466" s="32">
        <f t="shared" si="269"/>
        <v>0.40647857889237199</v>
      </c>
      <c r="AM466">
        <v>108</v>
      </c>
      <c r="AN466">
        <v>118</v>
      </c>
      <c r="AO466" s="33">
        <f t="shared" si="270"/>
        <v>0.2361546499477534</v>
      </c>
      <c r="AP466">
        <v>165</v>
      </c>
      <c r="AQ466">
        <v>177</v>
      </c>
      <c r="AR466" s="33">
        <f t="shared" si="271"/>
        <v>0.35736677115987459</v>
      </c>
      <c r="AS466" s="33">
        <f t="shared" si="272"/>
        <v>0.63252032520325208</v>
      </c>
      <c r="AT466">
        <v>6</v>
      </c>
      <c r="AU466">
        <v>420</v>
      </c>
      <c r="AV466">
        <v>359</v>
      </c>
      <c r="AW466">
        <v>315</v>
      </c>
      <c r="AX466" s="2">
        <v>27</v>
      </c>
      <c r="AY466" s="3">
        <v>7</v>
      </c>
      <c r="AZ466" s="2">
        <v>32.4</v>
      </c>
      <c r="BA466" s="2">
        <v>23.4</v>
      </c>
      <c r="BB466" s="21">
        <v>-1.1259999999999999</v>
      </c>
      <c r="BC466">
        <v>7</v>
      </c>
      <c r="BD466" s="21">
        <v>-1.3940000000000001</v>
      </c>
      <c r="BE466" s="2">
        <v>25.2</v>
      </c>
      <c r="BF466" s="2">
        <v>25.8</v>
      </c>
      <c r="BG466" s="2">
        <v>25</v>
      </c>
      <c r="BH466" s="21">
        <v>0.7</v>
      </c>
      <c r="BI466" s="21">
        <v>11.94</v>
      </c>
      <c r="BJ466" t="s">
        <v>3167</v>
      </c>
      <c r="BK466" s="2">
        <v>34.700000000000003</v>
      </c>
      <c r="BL466" t="s">
        <v>1969</v>
      </c>
      <c r="BM466" s="2">
        <v>33.1</v>
      </c>
      <c r="BN466" t="s">
        <v>3036</v>
      </c>
      <c r="BO466" s="2">
        <v>31.8</v>
      </c>
      <c r="BP466" t="s">
        <v>3008</v>
      </c>
      <c r="BQ466" s="2">
        <v>42.9</v>
      </c>
      <c r="BR466" t="s">
        <v>664</v>
      </c>
      <c r="BS466" s="2">
        <v>37.5</v>
      </c>
      <c r="BT466" s="32">
        <f t="shared" si="273"/>
        <v>7.8518518518518515E-2</v>
      </c>
      <c r="BU466" s="34">
        <f t="shared" si="274"/>
        <v>0.91828793774319062</v>
      </c>
      <c r="BV466" s="35">
        <f t="shared" si="275"/>
        <v>926.13978959504243</v>
      </c>
      <c r="BW466" s="32">
        <f t="shared" si="276"/>
        <v>-3.193543738290866E-3</v>
      </c>
      <c r="BX466" s="36">
        <f t="shared" si="277"/>
        <v>2.7087651551656178</v>
      </c>
      <c r="BY466" s="37">
        <f t="shared" si="278"/>
        <v>2.1465686135274704</v>
      </c>
      <c r="BZ466" s="37">
        <f t="shared" si="279"/>
        <v>34.498424145977204</v>
      </c>
      <c r="CA466" s="37">
        <f t="shared" si="280"/>
        <v>26.269911127455234</v>
      </c>
      <c r="CB466" s="37">
        <f t="shared" si="281"/>
        <v>59.592833413643589</v>
      </c>
      <c r="CC466" s="37">
        <f t="shared" si="282"/>
        <v>44.771288225001534</v>
      </c>
      <c r="CD466" s="38">
        <f t="shared" si="283"/>
        <v>14.821545188642055</v>
      </c>
      <c r="CE466" s="3">
        <v>53</v>
      </c>
      <c r="CF466" s="3">
        <v>42</v>
      </c>
      <c r="CG466" s="3">
        <v>622</v>
      </c>
      <c r="CH466" s="3">
        <v>472</v>
      </c>
      <c r="CI466" s="3">
        <v>194</v>
      </c>
      <c r="CJ466" s="3">
        <v>168</v>
      </c>
      <c r="CK466" s="3">
        <v>194</v>
      </c>
      <c r="CL466" s="3">
        <v>297</v>
      </c>
      <c r="CM466" s="20">
        <f t="shared" si="284"/>
        <v>-1.7829426162359923</v>
      </c>
      <c r="CN466" s="37">
        <f t="shared" si="285"/>
        <v>2.9152509665814375</v>
      </c>
      <c r="CO466" s="37">
        <f t="shared" si="286"/>
        <v>2.3156603422490849</v>
      </c>
      <c r="CP466" s="37">
        <f t="shared" si="287"/>
        <v>32.315867097636783</v>
      </c>
      <c r="CQ466" s="37">
        <f t="shared" si="288"/>
        <v>25.906450078911639</v>
      </c>
      <c r="CR466" s="37">
        <f t="shared" si="289"/>
        <v>59.214743037512321</v>
      </c>
      <c r="CS466" s="37">
        <f t="shared" si="290"/>
        <v>48.194680873059085</v>
      </c>
      <c r="CT466" s="22">
        <f t="shared" si="291"/>
        <v>3.8014830241888191</v>
      </c>
      <c r="CU466" s="35">
        <v>141</v>
      </c>
      <c r="CV466" s="35">
        <v>112</v>
      </c>
      <c r="CW466" s="35">
        <v>1422</v>
      </c>
      <c r="CX466" s="35">
        <v>1141</v>
      </c>
      <c r="CY466" s="35">
        <v>542</v>
      </c>
      <c r="CZ466" s="35">
        <v>440</v>
      </c>
      <c r="DA466" s="35">
        <v>638</v>
      </c>
      <c r="DB466" s="35">
        <v>759</v>
      </c>
      <c r="DC466">
        <v>4</v>
      </c>
      <c r="DD466">
        <v>5</v>
      </c>
      <c r="DE466" s="35">
        <f t="shared" si="292"/>
        <v>1</v>
      </c>
      <c r="DF466" s="36">
        <f t="shared" si="293"/>
        <v>0.20443510605023529</v>
      </c>
      <c r="DG466" s="37">
        <f t="shared" si="294"/>
        <v>0.25554388256279414</v>
      </c>
      <c r="DH466" s="37">
        <f t="shared" si="295"/>
        <v>5.1108776512558823E-2</v>
      </c>
      <c r="DI466" s="2">
        <v>680.1</v>
      </c>
      <c r="DJ466">
        <v>29</v>
      </c>
      <c r="DK466">
        <v>22</v>
      </c>
      <c r="DL466">
        <v>1.1000000000000001</v>
      </c>
      <c r="DM466">
        <v>672</v>
      </c>
      <c r="DN466">
        <v>521</v>
      </c>
      <c r="DO466">
        <v>0.9</v>
      </c>
      <c r="DP466">
        <v>496</v>
      </c>
      <c r="DQ466">
        <v>403</v>
      </c>
      <c r="DR466">
        <v>0</v>
      </c>
      <c r="DS466">
        <v>386</v>
      </c>
      <c r="DT466">
        <v>306</v>
      </c>
      <c r="DU466">
        <v>0.2</v>
      </c>
      <c r="DV466" s="39">
        <v>12.8</v>
      </c>
      <c r="DW466" s="39">
        <v>12.8</v>
      </c>
      <c r="DX466" s="39">
        <v>-1.5</v>
      </c>
      <c r="DY466" s="39">
        <v>-2.6</v>
      </c>
      <c r="DZ466" s="39">
        <v>-6.1</v>
      </c>
      <c r="EA466" s="39">
        <v>2.5</v>
      </c>
    </row>
    <row r="467" spans="1:131" x14ac:dyDescent="0.2">
      <c r="A467" s="12" t="s">
        <v>2211</v>
      </c>
      <c r="B467" s="12" t="s">
        <v>2212</v>
      </c>
      <c r="C467" t="s">
        <v>2210</v>
      </c>
      <c r="D467" t="s">
        <v>300</v>
      </c>
      <c r="E467" s="12" t="s">
        <v>170</v>
      </c>
      <c r="F467">
        <v>22</v>
      </c>
      <c r="G467">
        <v>7</v>
      </c>
      <c r="H467">
        <v>5</v>
      </c>
      <c r="I467" s="31">
        <f t="shared" si="259"/>
        <v>12</v>
      </c>
      <c r="J467">
        <v>2</v>
      </c>
      <c r="K467">
        <v>2</v>
      </c>
      <c r="L467" s="16">
        <f t="shared" si="260"/>
        <v>2.5210084033613445</v>
      </c>
      <c r="M467" s="15">
        <v>7</v>
      </c>
      <c r="N467" s="15">
        <v>2</v>
      </c>
      <c r="O467" s="15">
        <v>3</v>
      </c>
      <c r="P467">
        <v>53</v>
      </c>
      <c r="Q467">
        <v>16</v>
      </c>
      <c r="R467">
        <v>9</v>
      </c>
      <c r="S467" s="13">
        <f t="shared" si="261"/>
        <v>0.13207547169811321</v>
      </c>
      <c r="T467" s="13">
        <f t="shared" si="262"/>
        <v>8.9743589743589744E-2</v>
      </c>
      <c r="U467" s="2">
        <v>285.60000000000002</v>
      </c>
      <c r="V467" s="2">
        <v>12.9666666667</v>
      </c>
      <c r="W467">
        <v>12.81</v>
      </c>
      <c r="X467">
        <v>34.83</v>
      </c>
      <c r="Y467" s="32">
        <f t="shared" si="263"/>
        <v>0.26889168765743071</v>
      </c>
      <c r="Z467" s="15">
        <f t="shared" si="264"/>
        <v>21.333333333333332</v>
      </c>
      <c r="AA467">
        <v>2</v>
      </c>
      <c r="AB467">
        <v>43</v>
      </c>
      <c r="AC467">
        <v>32</v>
      </c>
      <c r="AD467" s="13">
        <f t="shared" si="265"/>
        <v>0.46666666666666667</v>
      </c>
      <c r="AE467" s="13">
        <f t="shared" si="266"/>
        <v>0.33333333333333331</v>
      </c>
      <c r="AF467" s="13">
        <f t="shared" si="267"/>
        <v>0.8</v>
      </c>
      <c r="AG467">
        <v>0</v>
      </c>
      <c r="AH467">
        <v>4</v>
      </c>
      <c r="AI467" s="17">
        <f t="shared" si="268"/>
        <v>0</v>
      </c>
      <c r="AJ467">
        <v>47</v>
      </c>
      <c r="AK467">
        <v>49</v>
      </c>
      <c r="AL467" s="32">
        <f t="shared" si="269"/>
        <v>0.33684210526315789</v>
      </c>
      <c r="AM467">
        <v>47</v>
      </c>
      <c r="AN467">
        <v>42</v>
      </c>
      <c r="AO467" s="33">
        <f t="shared" si="270"/>
        <v>0.31228070175438599</v>
      </c>
      <c r="AP467">
        <v>47</v>
      </c>
      <c r="AQ467">
        <v>53</v>
      </c>
      <c r="AR467" s="33">
        <f t="shared" si="271"/>
        <v>0.35087719298245612</v>
      </c>
      <c r="AS467" s="33">
        <f t="shared" si="272"/>
        <v>0.51891891891891895</v>
      </c>
      <c r="AT467">
        <v>12</v>
      </c>
      <c r="AU467">
        <v>100</v>
      </c>
      <c r="AV467">
        <v>105</v>
      </c>
      <c r="AW467">
        <v>74</v>
      </c>
      <c r="AX467" s="2">
        <v>29</v>
      </c>
      <c r="AY467" s="3">
        <v>5</v>
      </c>
      <c r="AZ467" s="2">
        <v>33.4</v>
      </c>
      <c r="BA467" s="2">
        <v>26.1</v>
      </c>
      <c r="BB467" s="21">
        <v>0.70100000000000007</v>
      </c>
      <c r="BC467">
        <v>6</v>
      </c>
      <c r="BD467" s="21">
        <v>-0.49099999999999999</v>
      </c>
      <c r="BE467" s="2">
        <v>30.3</v>
      </c>
      <c r="BF467" s="2">
        <v>33.299999999999997</v>
      </c>
      <c r="BG467" s="2">
        <v>27.3</v>
      </c>
      <c r="BH467" s="21">
        <v>3.8159999999999998</v>
      </c>
      <c r="BI467" s="21">
        <v>2.044</v>
      </c>
      <c r="BJ467" t="s">
        <v>2623</v>
      </c>
      <c r="BK467" s="2">
        <v>61.4</v>
      </c>
      <c r="BL467" t="s">
        <v>2669</v>
      </c>
      <c r="BM467" s="2">
        <v>39</v>
      </c>
      <c r="BN467" t="s">
        <v>3361</v>
      </c>
      <c r="BO467" s="2">
        <v>31.7</v>
      </c>
      <c r="BP467" t="s">
        <v>1041</v>
      </c>
      <c r="BQ467" s="2">
        <v>42</v>
      </c>
      <c r="BR467" t="s">
        <v>1682</v>
      </c>
      <c r="BS467" s="2">
        <v>40.700000000000003</v>
      </c>
      <c r="BT467" s="32">
        <f t="shared" si="273"/>
        <v>9.375E-2</v>
      </c>
      <c r="BU467" s="34">
        <f t="shared" si="274"/>
        <v>0.91056910569105687</v>
      </c>
      <c r="BV467" s="35">
        <f t="shared" si="275"/>
        <v>919.94410569105685</v>
      </c>
      <c r="BW467" s="32">
        <f t="shared" si="276"/>
        <v>4.3191056910568681E-3</v>
      </c>
      <c r="BX467" s="36">
        <f t="shared" si="277"/>
        <v>3.1549427436235793</v>
      </c>
      <c r="BY467" s="37">
        <f t="shared" si="278"/>
        <v>2.3136246786572916</v>
      </c>
      <c r="BZ467" s="37">
        <f t="shared" si="279"/>
        <v>33.652722598651515</v>
      </c>
      <c r="CA467" s="37">
        <f t="shared" si="280"/>
        <v>25.87053049771335</v>
      </c>
      <c r="CB467" s="37">
        <f t="shared" si="281"/>
        <v>60.785230193814293</v>
      </c>
      <c r="CC467" s="37">
        <f t="shared" si="282"/>
        <v>49.217106800527837</v>
      </c>
      <c r="CD467" s="38">
        <f t="shared" si="283"/>
        <v>11.568123393286456</v>
      </c>
      <c r="CE467" s="3">
        <v>15</v>
      </c>
      <c r="CF467" s="3">
        <v>11</v>
      </c>
      <c r="CG467" s="3">
        <v>145</v>
      </c>
      <c r="CH467" s="3">
        <v>112</v>
      </c>
      <c r="CI467" s="3">
        <v>62</v>
      </c>
      <c r="CJ467" s="3">
        <v>48</v>
      </c>
      <c r="CK467" s="3">
        <v>63</v>
      </c>
      <c r="CL467" s="3">
        <v>67</v>
      </c>
      <c r="CM467" s="20">
        <f t="shared" si="284"/>
        <v>8.489069339232401</v>
      </c>
      <c r="CN467" s="37">
        <f t="shared" si="285"/>
        <v>1.8009552893273824</v>
      </c>
      <c r="CO467" s="37">
        <f t="shared" si="286"/>
        <v>2.5056769242815755</v>
      </c>
      <c r="CP467" s="37">
        <f t="shared" si="287"/>
        <v>29.833215879727508</v>
      </c>
      <c r="CQ467" s="37">
        <f t="shared" si="288"/>
        <v>28.110562994283924</v>
      </c>
      <c r="CR467" s="37">
        <f t="shared" si="289"/>
        <v>54.185263487589069</v>
      </c>
      <c r="CS467" s="37">
        <f t="shared" si="290"/>
        <v>56.221125988567849</v>
      </c>
      <c r="CT467" s="22">
        <f t="shared" si="291"/>
        <v>13.603985894265236</v>
      </c>
      <c r="CU467" s="35">
        <v>23</v>
      </c>
      <c r="CV467" s="35">
        <v>32</v>
      </c>
      <c r="CW467" s="35">
        <v>358</v>
      </c>
      <c r="CX467" s="35">
        <v>327</v>
      </c>
      <c r="CY467" s="35">
        <v>142</v>
      </c>
      <c r="CZ467" s="35">
        <v>170</v>
      </c>
      <c r="DA467" s="35">
        <v>189</v>
      </c>
      <c r="DB467" s="35">
        <v>169</v>
      </c>
      <c r="DC467">
        <v>4</v>
      </c>
      <c r="DD467">
        <v>1</v>
      </c>
      <c r="DE467" s="35">
        <f t="shared" si="292"/>
        <v>-3</v>
      </c>
      <c r="DF467" s="36">
        <f t="shared" si="293"/>
        <v>0.84131806496628792</v>
      </c>
      <c r="DG467" s="37">
        <f t="shared" si="294"/>
        <v>0.21032951624157198</v>
      </c>
      <c r="DH467" s="37">
        <f t="shared" si="295"/>
        <v>-0.63098854872471588</v>
      </c>
      <c r="DI467" s="2">
        <v>169.9</v>
      </c>
      <c r="DJ467">
        <v>8</v>
      </c>
      <c r="DK467">
        <v>4</v>
      </c>
      <c r="DL467">
        <v>25.5</v>
      </c>
      <c r="DM467">
        <v>182</v>
      </c>
      <c r="DN467">
        <v>127</v>
      </c>
      <c r="DO467">
        <v>8.6999999999999993</v>
      </c>
      <c r="DP467">
        <v>138</v>
      </c>
      <c r="DQ467">
        <v>92</v>
      </c>
      <c r="DR467">
        <v>8.5</v>
      </c>
      <c r="DS467">
        <v>93</v>
      </c>
      <c r="DT467">
        <v>66</v>
      </c>
      <c r="DU467">
        <v>6.1</v>
      </c>
      <c r="DV467" s="39">
        <v>2.9</v>
      </c>
      <c r="DW467" s="39">
        <v>2.9</v>
      </c>
      <c r="DX467" s="39">
        <v>0</v>
      </c>
      <c r="DY467" s="39">
        <v>-0.2</v>
      </c>
      <c r="DZ467" s="39">
        <v>-0.5</v>
      </c>
      <c r="EA467" s="39">
        <v>2.2000000000000002</v>
      </c>
    </row>
    <row r="468" spans="1:131" x14ac:dyDescent="0.2">
      <c r="A468" s="12" t="s">
        <v>275</v>
      </c>
      <c r="B468" s="12" t="s">
        <v>2215</v>
      </c>
      <c r="C468" t="s">
        <v>2214</v>
      </c>
      <c r="D468" s="12" t="s">
        <v>122</v>
      </c>
      <c r="E468" s="12" t="s">
        <v>170</v>
      </c>
      <c r="F468">
        <v>83</v>
      </c>
      <c r="G468">
        <v>8</v>
      </c>
      <c r="H468">
        <v>24</v>
      </c>
      <c r="I468" s="31">
        <f t="shared" si="259"/>
        <v>32</v>
      </c>
      <c r="J468">
        <v>12</v>
      </c>
      <c r="K468">
        <v>10</v>
      </c>
      <c r="L468" s="16">
        <f t="shared" si="260"/>
        <v>1.6523235800344234</v>
      </c>
      <c r="M468" s="15">
        <v>8</v>
      </c>
      <c r="N468" s="15">
        <v>13</v>
      </c>
      <c r="O468" s="15">
        <v>10</v>
      </c>
      <c r="P468">
        <v>112</v>
      </c>
      <c r="Q468">
        <v>37</v>
      </c>
      <c r="R468">
        <v>26</v>
      </c>
      <c r="S468" s="13">
        <f t="shared" si="261"/>
        <v>7.1428571428571425E-2</v>
      </c>
      <c r="T468" s="13">
        <f t="shared" si="262"/>
        <v>4.5714285714285714E-2</v>
      </c>
      <c r="U468" s="2">
        <v>1162</v>
      </c>
      <c r="V468" s="2">
        <v>14</v>
      </c>
      <c r="W468">
        <v>13.5</v>
      </c>
      <c r="X468">
        <v>35.4</v>
      </c>
      <c r="Y468" s="32">
        <f t="shared" si="263"/>
        <v>0.27607361963190186</v>
      </c>
      <c r="Z468" s="15">
        <f t="shared" si="264"/>
        <v>147.57446808510639</v>
      </c>
      <c r="AA468">
        <v>36</v>
      </c>
      <c r="AB468">
        <v>48</v>
      </c>
      <c r="AC468">
        <v>51</v>
      </c>
      <c r="AD468" s="13">
        <f t="shared" si="265"/>
        <v>0.1702127659574468</v>
      </c>
      <c r="AE468" s="13">
        <f t="shared" si="266"/>
        <v>0.48936170212765956</v>
      </c>
      <c r="AF468" s="13">
        <f t="shared" si="267"/>
        <v>0.65957446808510634</v>
      </c>
      <c r="AG468">
        <v>500</v>
      </c>
      <c r="AH468">
        <v>493</v>
      </c>
      <c r="AI468" s="17">
        <f t="shared" si="268"/>
        <v>0.50352467270896273</v>
      </c>
      <c r="AJ468">
        <v>182</v>
      </c>
      <c r="AK468">
        <v>171</v>
      </c>
      <c r="AL468" s="32">
        <f t="shared" si="269"/>
        <v>0.31744604316546765</v>
      </c>
      <c r="AM468">
        <v>195</v>
      </c>
      <c r="AN468">
        <v>173</v>
      </c>
      <c r="AO468" s="33">
        <f t="shared" si="270"/>
        <v>0.33093525179856115</v>
      </c>
      <c r="AP468">
        <v>186</v>
      </c>
      <c r="AQ468">
        <v>205</v>
      </c>
      <c r="AR468" s="33">
        <f t="shared" si="271"/>
        <v>0.3516187050359712</v>
      </c>
      <c r="AS468" s="33">
        <f t="shared" si="272"/>
        <v>0.48959778085991679</v>
      </c>
      <c r="AT468">
        <v>4</v>
      </c>
      <c r="AU468">
        <v>433</v>
      </c>
      <c r="AV468">
        <v>408</v>
      </c>
      <c r="AW468">
        <v>343</v>
      </c>
      <c r="AX468" s="2">
        <v>29.3</v>
      </c>
      <c r="AY468" s="3">
        <v>4</v>
      </c>
      <c r="AZ468" s="2">
        <v>33.700000000000003</v>
      </c>
      <c r="BA468" s="2">
        <v>26.3</v>
      </c>
      <c r="BB468" s="21">
        <v>1.036</v>
      </c>
      <c r="BC468">
        <v>2</v>
      </c>
      <c r="BD468" s="21">
        <v>0.504</v>
      </c>
      <c r="BE468" s="2">
        <v>30</v>
      </c>
      <c r="BF468" s="2">
        <v>34.6</v>
      </c>
      <c r="BG468" s="2">
        <v>25.4</v>
      </c>
      <c r="BH468" s="21">
        <v>0.872</v>
      </c>
      <c r="BI468" s="21">
        <v>-1.51</v>
      </c>
      <c r="BJ468" t="s">
        <v>3218</v>
      </c>
      <c r="BK468" s="2">
        <v>35</v>
      </c>
      <c r="BL468" t="s">
        <v>3256</v>
      </c>
      <c r="BM468" s="2">
        <v>29.2</v>
      </c>
      <c r="BN468" t="s">
        <v>573</v>
      </c>
      <c r="BO468" s="2">
        <v>23.1</v>
      </c>
      <c r="BP468" t="s">
        <v>3613</v>
      </c>
      <c r="BQ468" s="2">
        <v>36.700000000000003</v>
      </c>
      <c r="BR468" t="s">
        <v>1950</v>
      </c>
      <c r="BS468" s="2">
        <v>31.7</v>
      </c>
      <c r="BT468" s="32">
        <f t="shared" si="273"/>
        <v>8.1314878892733561E-2</v>
      </c>
      <c r="BU468" s="34">
        <f t="shared" si="274"/>
        <v>0.89409722222222221</v>
      </c>
      <c r="BV468" s="35">
        <f t="shared" si="275"/>
        <v>902.2287101114955</v>
      </c>
      <c r="BW468" s="32">
        <f t="shared" si="276"/>
        <v>-2.4587898885044229E-2</v>
      </c>
      <c r="BX468" s="36">
        <f t="shared" si="277"/>
        <v>2.4268502581755595</v>
      </c>
      <c r="BY468" s="37">
        <f t="shared" si="278"/>
        <v>3.1497418244406195</v>
      </c>
      <c r="BZ468" s="37">
        <f t="shared" si="279"/>
        <v>29.845094664371771</v>
      </c>
      <c r="CA468" s="37">
        <f t="shared" si="280"/>
        <v>29.741824440619624</v>
      </c>
      <c r="CB468" s="37">
        <f t="shared" si="281"/>
        <v>54.371772805507746</v>
      </c>
      <c r="CC468" s="37">
        <f t="shared" si="282"/>
        <v>55.920826161790018</v>
      </c>
      <c r="CD468" s="38">
        <f t="shared" si="283"/>
        <v>-1.5490533562822719</v>
      </c>
      <c r="CE468" s="3">
        <v>47</v>
      </c>
      <c r="CF468" s="3">
        <v>61</v>
      </c>
      <c r="CG468" s="3">
        <v>531</v>
      </c>
      <c r="CH468" s="3">
        <v>515</v>
      </c>
      <c r="CI468" s="3">
        <v>225</v>
      </c>
      <c r="CJ468" s="3">
        <v>209</v>
      </c>
      <c r="CK468" s="3">
        <v>298</v>
      </c>
      <c r="CL468" s="3">
        <v>250</v>
      </c>
      <c r="CM468" s="20">
        <f t="shared" si="284"/>
        <v>0.62459990307972468</v>
      </c>
      <c r="CN468" s="37">
        <f t="shared" si="285"/>
        <v>2.0420665713702268</v>
      </c>
      <c r="CO468" s="37">
        <f t="shared" si="286"/>
        <v>2.4300592199305697</v>
      </c>
      <c r="CP468" s="37">
        <f t="shared" si="287"/>
        <v>28.548090667755769</v>
      </c>
      <c r="CQ468" s="37">
        <f t="shared" si="288"/>
        <v>28.221360016336536</v>
      </c>
      <c r="CR468" s="37">
        <f t="shared" si="289"/>
        <v>50.561568307126819</v>
      </c>
      <c r="CS468" s="37">
        <f t="shared" si="290"/>
        <v>53.01204819277109</v>
      </c>
      <c r="CT468" s="22">
        <f t="shared" si="291"/>
        <v>0.90142652936199852</v>
      </c>
      <c r="CU468" s="35">
        <v>100</v>
      </c>
      <c r="CV468" s="35">
        <v>119</v>
      </c>
      <c r="CW468" s="35">
        <v>1298</v>
      </c>
      <c r="CX468" s="35">
        <v>1263</v>
      </c>
      <c r="CY468" s="35">
        <v>490</v>
      </c>
      <c r="CZ468" s="35">
        <v>509</v>
      </c>
      <c r="DA468" s="35">
        <v>705</v>
      </c>
      <c r="DB468" s="35">
        <v>588</v>
      </c>
      <c r="DC468">
        <v>17</v>
      </c>
      <c r="DD468">
        <v>6</v>
      </c>
      <c r="DE468" s="35">
        <f t="shared" si="292"/>
        <v>-11</v>
      </c>
      <c r="DF468" s="36">
        <f t="shared" si="293"/>
        <v>0.87779690189328741</v>
      </c>
      <c r="DG468" s="37">
        <f t="shared" si="294"/>
        <v>0.3098106712564544</v>
      </c>
      <c r="DH468" s="37">
        <f t="shared" si="295"/>
        <v>-0.56798623063683307</v>
      </c>
      <c r="DI468" s="2">
        <v>664.7</v>
      </c>
      <c r="DJ468">
        <v>28</v>
      </c>
      <c r="DK468">
        <v>32</v>
      </c>
      <c r="DL468">
        <v>-1.8</v>
      </c>
      <c r="DM468">
        <v>604</v>
      </c>
      <c r="DN468">
        <v>611</v>
      </c>
      <c r="DO468">
        <v>0.2</v>
      </c>
      <c r="DP468">
        <v>457</v>
      </c>
      <c r="DQ468">
        <v>452</v>
      </c>
      <c r="DR468">
        <v>-1</v>
      </c>
      <c r="DS468">
        <v>339</v>
      </c>
      <c r="DT468">
        <v>327</v>
      </c>
      <c r="DU468">
        <v>-1</v>
      </c>
      <c r="DV468" s="39">
        <v>-1.6</v>
      </c>
      <c r="DW468" s="39">
        <v>-1.6</v>
      </c>
      <c r="DX468" s="39">
        <v>-0.2</v>
      </c>
      <c r="DY468" s="39">
        <v>1.3</v>
      </c>
      <c r="DZ468" s="39">
        <v>-1.1000000000000001</v>
      </c>
      <c r="EA468" s="39">
        <v>-1.4</v>
      </c>
    </row>
    <row r="469" spans="1:131" x14ac:dyDescent="0.2">
      <c r="A469" s="12" t="s">
        <v>2219</v>
      </c>
      <c r="B469" s="12" t="s">
        <v>2220</v>
      </c>
      <c r="C469" t="s">
        <v>2218</v>
      </c>
      <c r="D469" t="s">
        <v>139</v>
      </c>
      <c r="E469" s="12" t="s">
        <v>156</v>
      </c>
      <c r="F469">
        <v>58</v>
      </c>
      <c r="G469">
        <v>0</v>
      </c>
      <c r="H469">
        <v>9</v>
      </c>
      <c r="I469" s="31">
        <f t="shared" si="259"/>
        <v>9</v>
      </c>
      <c r="J469">
        <v>4</v>
      </c>
      <c r="K469">
        <v>4</v>
      </c>
      <c r="L469" s="16">
        <f t="shared" si="260"/>
        <v>0.73683252979165204</v>
      </c>
      <c r="M469" s="15">
        <v>0</v>
      </c>
      <c r="N469" s="15">
        <v>4</v>
      </c>
      <c r="O469" s="15">
        <v>4</v>
      </c>
      <c r="P469">
        <v>29</v>
      </c>
      <c r="Q469">
        <v>15</v>
      </c>
      <c r="R469">
        <v>21</v>
      </c>
      <c r="S469" s="13">
        <f t="shared" si="261"/>
        <v>0</v>
      </c>
      <c r="T469" s="13">
        <f t="shared" si="262"/>
        <v>0</v>
      </c>
      <c r="U469" s="2">
        <v>732.86666666669998</v>
      </c>
      <c r="V469" s="2">
        <v>12.6333333333</v>
      </c>
      <c r="W469">
        <v>12.43</v>
      </c>
      <c r="X469">
        <v>36.03</v>
      </c>
      <c r="Y469" s="32">
        <f t="shared" si="263"/>
        <v>0.25650020635575732</v>
      </c>
      <c r="Z469" s="15">
        <f t="shared" si="264"/>
        <v>101.84615384615385</v>
      </c>
      <c r="AA469">
        <v>24</v>
      </c>
      <c r="AB469">
        <v>24</v>
      </c>
      <c r="AC469">
        <v>63</v>
      </c>
      <c r="AD469" s="13">
        <f t="shared" si="265"/>
        <v>0</v>
      </c>
      <c r="AE469" s="13">
        <f t="shared" si="266"/>
        <v>0.61538461538461542</v>
      </c>
      <c r="AF469" s="13">
        <f t="shared" si="267"/>
        <v>0.61538461538461542</v>
      </c>
      <c r="AG469">
        <v>112</v>
      </c>
      <c r="AH469">
        <v>146</v>
      </c>
      <c r="AI469" s="17">
        <f t="shared" si="268"/>
        <v>0.43410852713178294</v>
      </c>
      <c r="AJ469">
        <v>91</v>
      </c>
      <c r="AK469">
        <v>103</v>
      </c>
      <c r="AL469" s="32">
        <f t="shared" si="269"/>
        <v>0.30265210608424337</v>
      </c>
      <c r="AM469">
        <v>104</v>
      </c>
      <c r="AN469">
        <v>129</v>
      </c>
      <c r="AO469" s="33">
        <f t="shared" si="270"/>
        <v>0.36349453978159124</v>
      </c>
      <c r="AP469">
        <v>100</v>
      </c>
      <c r="AQ469">
        <v>114</v>
      </c>
      <c r="AR469" s="33">
        <f t="shared" si="271"/>
        <v>0.33385335413416539</v>
      </c>
      <c r="AS469" s="33">
        <f t="shared" si="272"/>
        <v>0.45433255269320844</v>
      </c>
      <c r="AT469">
        <v>7</v>
      </c>
      <c r="AU469">
        <v>281</v>
      </c>
      <c r="AV469">
        <v>282</v>
      </c>
      <c r="AW469">
        <v>201</v>
      </c>
      <c r="AX469" s="2">
        <v>28.4</v>
      </c>
      <c r="AY469" s="3">
        <v>6</v>
      </c>
      <c r="AZ469" s="2">
        <v>32.6</v>
      </c>
      <c r="BA469" s="2">
        <v>25.5</v>
      </c>
      <c r="BB469" s="21">
        <v>0.40500000000000003</v>
      </c>
      <c r="BC469">
        <v>5</v>
      </c>
      <c r="BD469" s="21">
        <v>0.26800000000000002</v>
      </c>
      <c r="BE469" s="2">
        <v>29.3</v>
      </c>
      <c r="BF469" s="2">
        <v>32.9</v>
      </c>
      <c r="BG469" s="2">
        <v>25.8</v>
      </c>
      <c r="BH469" s="21">
        <v>-0.41500000000000004</v>
      </c>
      <c r="BI469" s="21">
        <v>-13.399000000000001</v>
      </c>
      <c r="BJ469" t="s">
        <v>2709</v>
      </c>
      <c r="BK469" s="2">
        <v>43.5</v>
      </c>
      <c r="BL469" t="s">
        <v>3283</v>
      </c>
      <c r="BM469" s="2">
        <v>25.6</v>
      </c>
      <c r="BN469" t="s">
        <v>1238</v>
      </c>
      <c r="BO469" s="2">
        <v>23</v>
      </c>
      <c r="BP469" t="s">
        <v>1185</v>
      </c>
      <c r="BQ469" s="2">
        <v>33.200000000000003</v>
      </c>
      <c r="BR469" t="s">
        <v>3406</v>
      </c>
      <c r="BS469" s="2">
        <v>31.7</v>
      </c>
      <c r="BT469" s="32">
        <f t="shared" si="273"/>
        <v>3.9274924471299093E-2</v>
      </c>
      <c r="BU469" s="34">
        <f t="shared" si="274"/>
        <v>0.92383292383292381</v>
      </c>
      <c r="BV469" s="35">
        <f t="shared" si="275"/>
        <v>927.76041628005373</v>
      </c>
      <c r="BW469" s="32">
        <f t="shared" si="276"/>
        <v>-3.6892151695777094E-2</v>
      </c>
      <c r="BX469" s="36">
        <f t="shared" si="277"/>
        <v>1.0645073241771332</v>
      </c>
      <c r="BY469" s="37">
        <f t="shared" si="278"/>
        <v>2.5384405422685488</v>
      </c>
      <c r="BZ469" s="37">
        <f t="shared" si="279"/>
        <v>27.103994177125468</v>
      </c>
      <c r="CA469" s="37">
        <f t="shared" si="280"/>
        <v>33.327267764622555</v>
      </c>
      <c r="CB469" s="37">
        <f t="shared" si="281"/>
        <v>46.674551906228146</v>
      </c>
      <c r="CC469" s="37">
        <f t="shared" si="282"/>
        <v>60.267491584182309</v>
      </c>
      <c r="CD469" s="38">
        <f t="shared" si="283"/>
        <v>-13.592939677954163</v>
      </c>
      <c r="CE469" s="3">
        <v>13</v>
      </c>
      <c r="CF469" s="3">
        <v>31</v>
      </c>
      <c r="CG469" s="3">
        <v>318</v>
      </c>
      <c r="CH469" s="3">
        <v>376</v>
      </c>
      <c r="CI469" s="3">
        <v>107</v>
      </c>
      <c r="CJ469" s="3">
        <v>153</v>
      </c>
      <c r="CK469" s="3">
        <v>176</v>
      </c>
      <c r="CL469" s="3">
        <v>132</v>
      </c>
      <c r="CM469" s="20">
        <f t="shared" si="284"/>
        <v>1.0800790574088364</v>
      </c>
      <c r="CN469" s="37">
        <f t="shared" si="285"/>
        <v>1.8088374630336788</v>
      </c>
      <c r="CO469" s="37">
        <f t="shared" si="286"/>
        <v>2.842458870481495</v>
      </c>
      <c r="CP469" s="37">
        <f t="shared" si="287"/>
        <v>24.921760601797352</v>
      </c>
      <c r="CQ469" s="37">
        <f t="shared" si="288"/>
        <v>33.851101093915986</v>
      </c>
      <c r="CR469" s="37">
        <f t="shared" si="289"/>
        <v>46.914927215825891</v>
      </c>
      <c r="CS469" s="37">
        <f t="shared" si="290"/>
        <v>62.849923913979723</v>
      </c>
      <c r="CT469" s="22">
        <f t="shared" si="291"/>
        <v>2.3420570201996682</v>
      </c>
      <c r="CU469" s="35">
        <v>63</v>
      </c>
      <c r="CV469" s="35">
        <v>99</v>
      </c>
      <c r="CW469" s="35">
        <v>805</v>
      </c>
      <c r="CX469" s="35">
        <v>1080</v>
      </c>
      <c r="CY469" s="35">
        <v>331</v>
      </c>
      <c r="CZ469" s="35">
        <v>442</v>
      </c>
      <c r="DA469" s="35">
        <v>568</v>
      </c>
      <c r="DB469" s="35">
        <v>435</v>
      </c>
      <c r="DC469">
        <v>3</v>
      </c>
      <c r="DD469">
        <v>16</v>
      </c>
      <c r="DE469" s="35">
        <f t="shared" si="292"/>
        <v>13</v>
      </c>
      <c r="DF469" s="36">
        <f t="shared" si="293"/>
        <v>0.24565553634856918</v>
      </c>
      <c r="DG469" s="37">
        <f t="shared" si="294"/>
        <v>1.3101628605257025</v>
      </c>
      <c r="DH469" s="37">
        <f t="shared" si="295"/>
        <v>1.0645073241771332</v>
      </c>
      <c r="DI469" s="2">
        <v>472.9</v>
      </c>
      <c r="DJ469">
        <v>5</v>
      </c>
      <c r="DK469">
        <v>17</v>
      </c>
      <c r="DL469">
        <v>-16.2</v>
      </c>
      <c r="DM469">
        <v>328</v>
      </c>
      <c r="DN469">
        <v>492</v>
      </c>
      <c r="DO469">
        <v>-1.1000000000000001</v>
      </c>
      <c r="DP469">
        <v>254</v>
      </c>
      <c r="DQ469">
        <v>371</v>
      </c>
      <c r="DR469">
        <v>-0.2</v>
      </c>
      <c r="DS469">
        <v>195</v>
      </c>
      <c r="DT469">
        <v>269</v>
      </c>
      <c r="DU469">
        <v>1.4</v>
      </c>
      <c r="DV469" s="39">
        <v>-6</v>
      </c>
      <c r="DW469" s="39">
        <v>-6</v>
      </c>
      <c r="DX469" s="39">
        <v>0.2</v>
      </c>
      <c r="DY469" s="39">
        <v>-0.60000000000000009</v>
      </c>
      <c r="DZ469" s="39">
        <v>6</v>
      </c>
      <c r="EA469" s="39">
        <v>-0.5</v>
      </c>
    </row>
    <row r="470" spans="1:131" x14ac:dyDescent="0.2">
      <c r="A470" s="12" t="s">
        <v>298</v>
      </c>
      <c r="B470" s="12" t="s">
        <v>2225</v>
      </c>
      <c r="C470" t="s">
        <v>2224</v>
      </c>
      <c r="D470" t="s">
        <v>112</v>
      </c>
      <c r="E470" s="12" t="s">
        <v>113</v>
      </c>
      <c r="F470">
        <v>7</v>
      </c>
      <c r="G470">
        <v>1</v>
      </c>
      <c r="H470">
        <v>1</v>
      </c>
      <c r="I470" s="31">
        <f t="shared" si="259"/>
        <v>2</v>
      </c>
      <c r="J470">
        <v>1</v>
      </c>
      <c r="K470">
        <v>0</v>
      </c>
      <c r="L470" s="16">
        <f t="shared" si="260"/>
        <v>1.7681728880148486</v>
      </c>
      <c r="M470" s="15">
        <v>1</v>
      </c>
      <c r="N470" s="15">
        <v>1</v>
      </c>
      <c r="O470" s="15">
        <v>0</v>
      </c>
      <c r="P470">
        <v>4</v>
      </c>
      <c r="Q470">
        <v>2</v>
      </c>
      <c r="R470">
        <v>0</v>
      </c>
      <c r="S470" s="13">
        <f t="shared" si="261"/>
        <v>0.25</v>
      </c>
      <c r="T470" s="13">
        <f t="shared" si="262"/>
        <v>0.16666666666666666</v>
      </c>
      <c r="U470" s="2">
        <v>67.866666666699999</v>
      </c>
      <c r="V470" s="2">
        <v>9.6833333333000002</v>
      </c>
      <c r="W470">
        <v>9.6999999999999993</v>
      </c>
      <c r="X470">
        <v>35.94</v>
      </c>
      <c r="Y470" s="32">
        <f t="shared" si="263"/>
        <v>0.21253286590709902</v>
      </c>
      <c r="Z470" s="15">
        <f t="shared" si="264"/>
        <v>11.5</v>
      </c>
      <c r="AA470">
        <v>0</v>
      </c>
      <c r="AB470">
        <v>5</v>
      </c>
      <c r="AC470">
        <v>6</v>
      </c>
      <c r="AD470" s="13">
        <f t="shared" si="265"/>
        <v>0.5</v>
      </c>
      <c r="AE470" s="13">
        <f t="shared" si="266"/>
        <v>0.5</v>
      </c>
      <c r="AF470" s="13">
        <f t="shared" si="267"/>
        <v>1</v>
      </c>
      <c r="AG470">
        <v>0</v>
      </c>
      <c r="AH470">
        <v>1</v>
      </c>
      <c r="AI470" s="17">
        <f t="shared" si="268"/>
        <v>0</v>
      </c>
      <c r="AJ470">
        <v>7</v>
      </c>
      <c r="AK470">
        <v>9</v>
      </c>
      <c r="AL470" s="32">
        <f t="shared" si="269"/>
        <v>0.25396825396825395</v>
      </c>
      <c r="AM470">
        <v>5</v>
      </c>
      <c r="AN470">
        <v>11</v>
      </c>
      <c r="AO470" s="33">
        <f t="shared" si="270"/>
        <v>0.25396825396825395</v>
      </c>
      <c r="AP470">
        <v>8</v>
      </c>
      <c r="AQ470">
        <v>23</v>
      </c>
      <c r="AR470" s="33">
        <f t="shared" si="271"/>
        <v>0.49206349206349204</v>
      </c>
      <c r="AS470" s="33">
        <f t="shared" si="272"/>
        <v>0.5</v>
      </c>
      <c r="AU470">
        <v>15</v>
      </c>
      <c r="AV470">
        <v>25</v>
      </c>
      <c r="AW470">
        <v>24</v>
      </c>
      <c r="AX470" s="2">
        <v>29</v>
      </c>
      <c r="AZ470" s="2">
        <v>33.1</v>
      </c>
      <c r="BA470" s="2">
        <v>26.2</v>
      </c>
      <c r="BB470" s="21">
        <v>0.68800000000000006</v>
      </c>
      <c r="BD470" s="21">
        <v>-0.89500000000000002</v>
      </c>
      <c r="BE470" s="2">
        <v>29.1</v>
      </c>
      <c r="BF470" s="2">
        <v>32.5</v>
      </c>
      <c r="BG470" s="2">
        <v>25.7</v>
      </c>
      <c r="BH470" s="21">
        <v>2.3580000000000001</v>
      </c>
      <c r="BI470" s="21">
        <v>-14.877000000000001</v>
      </c>
      <c r="BJ470" t="s">
        <v>504</v>
      </c>
      <c r="BK470" s="2">
        <v>78.8</v>
      </c>
      <c r="BL470" t="s">
        <v>2380</v>
      </c>
      <c r="BM470" s="2">
        <v>50.3</v>
      </c>
      <c r="BN470" t="s">
        <v>2932</v>
      </c>
      <c r="BO470" s="2">
        <v>34.6</v>
      </c>
      <c r="BP470" t="s">
        <v>2923</v>
      </c>
      <c r="BQ470" s="2">
        <v>43.7</v>
      </c>
      <c r="BR470" t="s">
        <v>1428</v>
      </c>
      <c r="BS470" s="2">
        <v>42.5</v>
      </c>
      <c r="BT470" s="32">
        <f t="shared" si="273"/>
        <v>8.6956521739130432E-2</v>
      </c>
      <c r="BU470" s="34">
        <f t="shared" si="274"/>
        <v>0.92307692307692313</v>
      </c>
      <c r="BV470" s="35">
        <f t="shared" si="275"/>
        <v>931.7725752508361</v>
      </c>
      <c r="BW470" s="32">
        <f t="shared" si="276"/>
        <v>1.0033444816053561E-2</v>
      </c>
      <c r="BX470" s="36">
        <f t="shared" si="277"/>
        <v>1.770346692900119</v>
      </c>
      <c r="BY470" s="37">
        <f t="shared" si="278"/>
        <v>1.770346692900119</v>
      </c>
      <c r="BZ470" s="37">
        <f t="shared" si="279"/>
        <v>20.35898696835137</v>
      </c>
      <c r="CA470" s="37">
        <f t="shared" si="280"/>
        <v>23.01450700770155</v>
      </c>
      <c r="CB470" s="37">
        <f t="shared" si="281"/>
        <v>37.177280550902495</v>
      </c>
      <c r="CC470" s="37">
        <f t="shared" si="282"/>
        <v>51.340054094103458</v>
      </c>
      <c r="CD470" s="38">
        <f t="shared" si="283"/>
        <v>-14.162773543200963</v>
      </c>
      <c r="CE470" s="3">
        <v>2</v>
      </c>
      <c r="CF470" s="3">
        <v>2</v>
      </c>
      <c r="CG470" s="3">
        <v>21</v>
      </c>
      <c r="CH470" s="3">
        <v>24</v>
      </c>
      <c r="CI470" s="3">
        <v>7</v>
      </c>
      <c r="CJ470" s="3">
        <v>17</v>
      </c>
      <c r="CK470" s="3">
        <v>15</v>
      </c>
      <c r="CL470" s="3">
        <v>12</v>
      </c>
      <c r="CM470" s="20">
        <f t="shared" si="284"/>
        <v>-0.27077354320096347</v>
      </c>
      <c r="CN470" s="37">
        <f t="shared" si="285"/>
        <v>3.1004054376341523</v>
      </c>
      <c r="CO470" s="37">
        <f t="shared" si="286"/>
        <v>2.6234199856904366</v>
      </c>
      <c r="CP470" s="37">
        <f t="shared" si="287"/>
        <v>22.895301693298357</v>
      </c>
      <c r="CQ470" s="37">
        <f t="shared" si="288"/>
        <v>34.819937991891251</v>
      </c>
      <c r="CR470" s="37">
        <f t="shared" si="289"/>
        <v>44.598139756737417</v>
      </c>
      <c r="CS470" s="37">
        <f t="shared" si="290"/>
        <v>64.393036012401623</v>
      </c>
      <c r="CT470" s="22">
        <f t="shared" si="291"/>
        <v>5.6321227124632429</v>
      </c>
      <c r="CU470" s="35">
        <v>13</v>
      </c>
      <c r="CV470" s="35">
        <v>11</v>
      </c>
      <c r="CW470" s="35">
        <v>83</v>
      </c>
      <c r="CX470" s="35">
        <v>135</v>
      </c>
      <c r="CY470" s="35">
        <v>36</v>
      </c>
      <c r="CZ470" s="35">
        <v>57</v>
      </c>
      <c r="DA470" s="35">
        <v>67</v>
      </c>
      <c r="DB470" s="35">
        <v>55</v>
      </c>
      <c r="DC470">
        <v>0</v>
      </c>
      <c r="DD470">
        <v>1</v>
      </c>
      <c r="DE470" s="35">
        <f t="shared" si="292"/>
        <v>1</v>
      </c>
      <c r="DF470" s="36">
        <f t="shared" si="293"/>
        <v>0</v>
      </c>
      <c r="DG470" s="37">
        <f t="shared" si="294"/>
        <v>0.88517334645005952</v>
      </c>
      <c r="DH470" s="37">
        <f t="shared" si="295"/>
        <v>0.88517334645005952</v>
      </c>
      <c r="DI470" s="2">
        <v>43.9</v>
      </c>
      <c r="DJ470">
        <v>2</v>
      </c>
      <c r="DK470">
        <v>1</v>
      </c>
      <c r="DL470">
        <v>19.600000000000001</v>
      </c>
      <c r="DM470">
        <v>21</v>
      </c>
      <c r="DN470">
        <v>33</v>
      </c>
      <c r="DO470">
        <v>-3.9</v>
      </c>
      <c r="DP470">
        <v>14</v>
      </c>
      <c r="DQ470">
        <v>24</v>
      </c>
      <c r="DR470">
        <v>-2.7</v>
      </c>
      <c r="DS470">
        <v>12</v>
      </c>
      <c r="DT470">
        <v>13</v>
      </c>
      <c r="DU470">
        <v>8.4</v>
      </c>
      <c r="DV470" s="39">
        <v>-0.4</v>
      </c>
      <c r="DW470" s="39">
        <v>-0.4</v>
      </c>
      <c r="DX470" s="39">
        <v>0</v>
      </c>
      <c r="DY470" s="39">
        <v>0</v>
      </c>
      <c r="DZ470" s="39">
        <v>0.4</v>
      </c>
      <c r="EA470" s="39">
        <v>0</v>
      </c>
    </row>
    <row r="471" spans="1:131" x14ac:dyDescent="0.2">
      <c r="A471" s="12" t="s">
        <v>791</v>
      </c>
      <c r="B471" s="12" t="s">
        <v>2229</v>
      </c>
      <c r="C471" t="s">
        <v>2228</v>
      </c>
      <c r="D471" t="s">
        <v>265</v>
      </c>
      <c r="E471" s="12" t="s">
        <v>178</v>
      </c>
      <c r="F471">
        <v>27</v>
      </c>
      <c r="G471">
        <v>1</v>
      </c>
      <c r="H471">
        <v>3</v>
      </c>
      <c r="I471" s="31">
        <f t="shared" si="259"/>
        <v>4</v>
      </c>
      <c r="J471">
        <v>2</v>
      </c>
      <c r="K471">
        <v>1</v>
      </c>
      <c r="L471" s="16">
        <f t="shared" si="260"/>
        <v>0.61757515975463251</v>
      </c>
      <c r="M471" s="15">
        <v>1</v>
      </c>
      <c r="N471" s="15">
        <v>2</v>
      </c>
      <c r="O471" s="15">
        <v>1</v>
      </c>
      <c r="P471">
        <v>36</v>
      </c>
      <c r="Q471">
        <v>8</v>
      </c>
      <c r="R471">
        <v>18</v>
      </c>
      <c r="S471" s="13">
        <f t="shared" si="261"/>
        <v>2.7777777777777776E-2</v>
      </c>
      <c r="T471" s="13">
        <f t="shared" si="262"/>
        <v>1.6129032258064516E-2</v>
      </c>
      <c r="U471" s="2">
        <v>388.61666666669998</v>
      </c>
      <c r="V471" s="2">
        <v>14.3833333333</v>
      </c>
      <c r="W471">
        <v>13.8</v>
      </c>
      <c r="X471">
        <v>32.6</v>
      </c>
      <c r="Y471" s="32">
        <f t="shared" si="263"/>
        <v>0.29741379310344823</v>
      </c>
      <c r="Z471" s="15">
        <f t="shared" si="264"/>
        <v>33.272727272727273</v>
      </c>
      <c r="AA471">
        <v>21</v>
      </c>
      <c r="AB471">
        <v>8</v>
      </c>
      <c r="AC471">
        <v>36</v>
      </c>
      <c r="AD471" s="13">
        <f t="shared" si="265"/>
        <v>9.0909090909090912E-2</v>
      </c>
      <c r="AE471" s="13">
        <f t="shared" si="266"/>
        <v>0.27272727272727271</v>
      </c>
      <c r="AF471" s="13">
        <f t="shared" si="267"/>
        <v>0.36363636363636365</v>
      </c>
      <c r="AI471" s="17" t="str">
        <f t="shared" si="268"/>
        <v xml:space="preserve"> </v>
      </c>
      <c r="AJ471">
        <v>50</v>
      </c>
      <c r="AK471">
        <v>63</v>
      </c>
      <c r="AL471" s="32">
        <f t="shared" si="269"/>
        <v>0.35759493670886078</v>
      </c>
      <c r="AM471">
        <v>30</v>
      </c>
      <c r="AN471">
        <v>43</v>
      </c>
      <c r="AO471" s="33">
        <f t="shared" si="270"/>
        <v>0.23101265822784811</v>
      </c>
      <c r="AP471">
        <v>72</v>
      </c>
      <c r="AQ471">
        <v>58</v>
      </c>
      <c r="AR471" s="33">
        <f t="shared" si="271"/>
        <v>0.41139240506329117</v>
      </c>
      <c r="AS471" s="33">
        <f t="shared" si="272"/>
        <v>0.60752688172043012</v>
      </c>
      <c r="AT471">
        <v>7</v>
      </c>
      <c r="AU471">
        <v>144</v>
      </c>
      <c r="AV471">
        <v>131</v>
      </c>
      <c r="AW471">
        <v>102</v>
      </c>
      <c r="AX471" s="2">
        <v>27.6</v>
      </c>
      <c r="AY471" s="3">
        <v>6</v>
      </c>
      <c r="AZ471" s="2">
        <v>32.4</v>
      </c>
      <c r="BA471" s="2">
        <v>24.4</v>
      </c>
      <c r="BB471" s="21">
        <v>-0.58199999999999996</v>
      </c>
      <c r="BC471">
        <v>7</v>
      </c>
      <c r="BD471" s="21">
        <v>6.8000000000000005E-2</v>
      </c>
      <c r="BE471" s="2">
        <v>25.8</v>
      </c>
      <c r="BF471" s="2">
        <v>30.6</v>
      </c>
      <c r="BG471" s="2">
        <v>24.2</v>
      </c>
      <c r="BH471" s="21">
        <v>-1.1479999999999999</v>
      </c>
      <c r="BI471" s="21">
        <v>5.1370000000000005</v>
      </c>
      <c r="BJ471" t="s">
        <v>3113</v>
      </c>
      <c r="BK471" s="2">
        <v>29.3</v>
      </c>
      <c r="BL471" t="s">
        <v>3003</v>
      </c>
      <c r="BM471" s="2">
        <v>28.4</v>
      </c>
      <c r="BN471" t="s">
        <v>3319</v>
      </c>
      <c r="BO471" s="2">
        <v>27.1</v>
      </c>
      <c r="BP471" t="s">
        <v>2852</v>
      </c>
      <c r="BQ471" s="2">
        <v>40.700000000000003</v>
      </c>
      <c r="BR471" t="s">
        <v>3164</v>
      </c>
      <c r="BS471" s="2">
        <v>37</v>
      </c>
      <c r="BT471" s="32">
        <f t="shared" si="273"/>
        <v>6.0109289617486336E-2</v>
      </c>
      <c r="BU471" s="34">
        <f t="shared" si="274"/>
        <v>0.94936708860759489</v>
      </c>
      <c r="BV471" s="35">
        <f t="shared" si="275"/>
        <v>955.37801756934346</v>
      </c>
      <c r="BW471" s="32">
        <f t="shared" si="276"/>
        <v>9.4763782250812251E-3</v>
      </c>
      <c r="BX471" s="36">
        <f t="shared" si="277"/>
        <v>1.6994978756315942</v>
      </c>
      <c r="BY471" s="37">
        <f t="shared" si="278"/>
        <v>1.2359984550047958</v>
      </c>
      <c r="BZ471" s="37">
        <f t="shared" si="279"/>
        <v>28.273464658234701</v>
      </c>
      <c r="CA471" s="37">
        <f t="shared" si="280"/>
        <v>24.410969486344715</v>
      </c>
      <c r="CB471" s="37">
        <f t="shared" si="281"/>
        <v>53.147933565206216</v>
      </c>
      <c r="CC471" s="37">
        <f t="shared" si="282"/>
        <v>47.431440710809042</v>
      </c>
      <c r="CD471" s="38">
        <f t="shared" si="283"/>
        <v>5.716492854397174</v>
      </c>
      <c r="CE471" s="3">
        <v>11</v>
      </c>
      <c r="CF471" s="3">
        <v>8</v>
      </c>
      <c r="CG471" s="3">
        <v>172</v>
      </c>
      <c r="CH471" s="3">
        <v>150</v>
      </c>
      <c r="CI471" s="3">
        <v>69</v>
      </c>
      <c r="CJ471" s="3">
        <v>65</v>
      </c>
      <c r="CK471" s="3">
        <v>84</v>
      </c>
      <c r="CL471" s="3">
        <v>92</v>
      </c>
      <c r="CM471" s="20">
        <f t="shared" si="284"/>
        <v>-2.0231523068931505</v>
      </c>
      <c r="CN471" s="37">
        <f t="shared" si="285"/>
        <v>3.1356509884117245</v>
      </c>
      <c r="CO471" s="37">
        <f t="shared" si="286"/>
        <v>2.6584867075664618</v>
      </c>
      <c r="CP471" s="37">
        <f t="shared" si="287"/>
        <v>31.152010906612134</v>
      </c>
      <c r="CQ471" s="37">
        <f t="shared" si="288"/>
        <v>26.925698704839807</v>
      </c>
      <c r="CR471" s="37">
        <f t="shared" si="289"/>
        <v>56.578050443081118</v>
      </c>
      <c r="CS471" s="37">
        <f t="shared" si="290"/>
        <v>49.965916837082482</v>
      </c>
      <c r="CT471" s="22">
        <f t="shared" si="291"/>
        <v>-0.89564075160146217</v>
      </c>
      <c r="CU471" s="35">
        <v>46</v>
      </c>
      <c r="CV471" s="35">
        <v>39</v>
      </c>
      <c r="CW471" s="35">
        <v>411</v>
      </c>
      <c r="CX471" s="35">
        <v>356</v>
      </c>
      <c r="CY471" s="35">
        <v>173</v>
      </c>
      <c r="CZ471" s="35">
        <v>153</v>
      </c>
      <c r="DA471" s="35">
        <v>185</v>
      </c>
      <c r="DB471" s="35">
        <v>200</v>
      </c>
      <c r="DC471">
        <v>2</v>
      </c>
      <c r="DD471">
        <v>3</v>
      </c>
      <c r="DE471" s="35">
        <f t="shared" si="292"/>
        <v>1</v>
      </c>
      <c r="DF471" s="36">
        <f t="shared" si="293"/>
        <v>0.30899961375119894</v>
      </c>
      <c r="DG471" s="37">
        <f t="shared" si="294"/>
        <v>0.46349942062679839</v>
      </c>
      <c r="DH471" s="37">
        <f t="shared" si="295"/>
        <v>0.15449980687559947</v>
      </c>
      <c r="DI471" s="2">
        <v>209.5</v>
      </c>
      <c r="DJ471">
        <v>6</v>
      </c>
      <c r="DK471">
        <v>3</v>
      </c>
      <c r="DL471">
        <v>15.7</v>
      </c>
      <c r="DM471">
        <v>178</v>
      </c>
      <c r="DN471">
        <v>167</v>
      </c>
      <c r="DO471">
        <v>-2.2000000000000002</v>
      </c>
      <c r="DP471">
        <v>128</v>
      </c>
      <c r="DQ471">
        <v>119</v>
      </c>
      <c r="DR471">
        <v>-2</v>
      </c>
      <c r="DS471">
        <v>91</v>
      </c>
      <c r="DT471">
        <v>82</v>
      </c>
      <c r="DU471">
        <v>-0.5</v>
      </c>
      <c r="DV471" s="39">
        <v>0.1</v>
      </c>
      <c r="DW471" s="39">
        <v>0.1</v>
      </c>
      <c r="DX471" s="39">
        <v>-0.4</v>
      </c>
      <c r="DY471" s="39">
        <v>-0.5</v>
      </c>
      <c r="DZ471" s="39">
        <v>-0.4</v>
      </c>
      <c r="EA471" s="39">
        <v>-1.1000000000000001</v>
      </c>
    </row>
    <row r="472" spans="1:131" x14ac:dyDescent="0.2">
      <c r="A472" s="12" t="s">
        <v>2233</v>
      </c>
      <c r="B472" s="12" t="s">
        <v>2234</v>
      </c>
      <c r="C472" t="s">
        <v>2232</v>
      </c>
      <c r="D472" t="s">
        <v>460</v>
      </c>
      <c r="E472" s="12" t="s">
        <v>156</v>
      </c>
      <c r="F472">
        <v>3</v>
      </c>
      <c r="G472">
        <v>0</v>
      </c>
      <c r="H472">
        <v>0</v>
      </c>
      <c r="I472" s="31">
        <f t="shared" si="259"/>
        <v>0</v>
      </c>
      <c r="J472">
        <v>0</v>
      </c>
      <c r="K472">
        <v>0</v>
      </c>
      <c r="L472" s="16">
        <f t="shared" si="260"/>
        <v>0</v>
      </c>
      <c r="M472" s="15">
        <v>0</v>
      </c>
      <c r="N472" s="15">
        <v>0</v>
      </c>
      <c r="O472" s="15">
        <v>0</v>
      </c>
      <c r="P472">
        <v>4</v>
      </c>
      <c r="Q472">
        <v>2</v>
      </c>
      <c r="R472">
        <v>1</v>
      </c>
      <c r="S472" s="13">
        <f t="shared" si="261"/>
        <v>0</v>
      </c>
      <c r="T472" s="13">
        <f t="shared" si="262"/>
        <v>0</v>
      </c>
      <c r="U472" s="2">
        <v>34.583333333299997</v>
      </c>
      <c r="V472" s="2">
        <v>11.516666666700001</v>
      </c>
      <c r="W472">
        <v>11.53</v>
      </c>
      <c r="X472">
        <v>36.64</v>
      </c>
      <c r="Y472" s="32">
        <f t="shared" si="263"/>
        <v>0.23936059788249947</v>
      </c>
      <c r="Z472" s="15">
        <f t="shared" si="264"/>
        <v>0</v>
      </c>
      <c r="AA472">
        <v>0</v>
      </c>
      <c r="AB472">
        <v>2</v>
      </c>
      <c r="AC472">
        <v>2</v>
      </c>
      <c r="AD472" s="13">
        <f t="shared" si="265"/>
        <v>0</v>
      </c>
      <c r="AE472" s="13">
        <f t="shared" si="266"/>
        <v>0</v>
      </c>
      <c r="AF472" s="13">
        <f t="shared" si="267"/>
        <v>0</v>
      </c>
      <c r="AG472">
        <v>0</v>
      </c>
      <c r="AH472">
        <v>0</v>
      </c>
      <c r="AI472" s="17" t="str">
        <f t="shared" si="268"/>
        <v xml:space="preserve"> </v>
      </c>
      <c r="AJ472">
        <v>7</v>
      </c>
      <c r="AK472">
        <v>3</v>
      </c>
      <c r="AL472" s="32">
        <f t="shared" si="269"/>
        <v>0.30303030303030304</v>
      </c>
      <c r="AM472">
        <v>5</v>
      </c>
      <c r="AN472">
        <v>4</v>
      </c>
      <c r="AO472" s="33">
        <f t="shared" si="270"/>
        <v>0.27272727272727271</v>
      </c>
      <c r="AP472">
        <v>7</v>
      </c>
      <c r="AQ472">
        <v>7</v>
      </c>
      <c r="AR472" s="33">
        <f t="shared" si="271"/>
        <v>0.42424242424242425</v>
      </c>
      <c r="AS472" s="33">
        <f t="shared" si="272"/>
        <v>0.52631578947368418</v>
      </c>
      <c r="AU472">
        <v>16</v>
      </c>
      <c r="AV472">
        <v>10</v>
      </c>
      <c r="AW472">
        <v>10</v>
      </c>
      <c r="AX472" s="2">
        <v>27.6</v>
      </c>
      <c r="AZ472" s="2">
        <v>31.9</v>
      </c>
      <c r="BA472" s="2">
        <v>24.7</v>
      </c>
      <c r="BB472" s="21">
        <v>1.585</v>
      </c>
      <c r="BD472" s="21">
        <v>5.6429999999999998</v>
      </c>
      <c r="BE472" s="2">
        <v>30</v>
      </c>
      <c r="BF472" s="2">
        <v>32.700000000000003</v>
      </c>
      <c r="BG472" s="2">
        <v>27.3</v>
      </c>
      <c r="BH472" s="21">
        <v>1.96</v>
      </c>
      <c r="BI472" s="21">
        <v>2.0859999999999999</v>
      </c>
      <c r="BJ472" t="s">
        <v>3560</v>
      </c>
      <c r="BK472" s="2">
        <v>66.099999999999994</v>
      </c>
      <c r="BL472" t="s">
        <v>2534</v>
      </c>
      <c r="BM472" s="2">
        <v>65.3</v>
      </c>
      <c r="BN472" t="s">
        <v>2959</v>
      </c>
      <c r="BO472" s="2">
        <v>19.5</v>
      </c>
      <c r="BP472" t="s">
        <v>3710</v>
      </c>
      <c r="BQ472" s="2">
        <v>40.299999999999997</v>
      </c>
      <c r="BR472" t="s">
        <v>3093</v>
      </c>
      <c r="BS472" s="2">
        <v>38.200000000000003</v>
      </c>
      <c r="BT472" s="32">
        <f t="shared" si="273"/>
        <v>0</v>
      </c>
      <c r="BU472" s="34">
        <f t="shared" si="274"/>
        <v>0.92307692307692313</v>
      </c>
      <c r="BV472" s="35">
        <f t="shared" si="275"/>
        <v>923.07692307692309</v>
      </c>
      <c r="BW472" s="32">
        <f t="shared" si="276"/>
        <v>-7.6923076923076872E-2</v>
      </c>
      <c r="BX472" s="36">
        <f t="shared" si="277"/>
        <v>0</v>
      </c>
      <c r="BY472" s="37">
        <f t="shared" si="278"/>
        <v>3.4732272069364019</v>
      </c>
      <c r="BZ472" s="37">
        <f t="shared" si="279"/>
        <v>29.522431258959415</v>
      </c>
      <c r="CA472" s="37">
        <f t="shared" si="280"/>
        <v>45.151953690173222</v>
      </c>
      <c r="CB472" s="37">
        <f t="shared" si="281"/>
        <v>52.09840810404603</v>
      </c>
      <c r="CC472" s="37">
        <f t="shared" si="282"/>
        <v>62.51808972485523</v>
      </c>
      <c r="CD472" s="38">
        <f t="shared" si="283"/>
        <v>-10.4196816208092</v>
      </c>
      <c r="CE472" s="3">
        <v>0</v>
      </c>
      <c r="CF472" s="3">
        <v>2</v>
      </c>
      <c r="CG472" s="3">
        <v>17</v>
      </c>
      <c r="CH472" s="3">
        <v>24</v>
      </c>
      <c r="CI472" s="3">
        <v>7</v>
      </c>
      <c r="CJ472" s="3">
        <v>2</v>
      </c>
      <c r="CK472" s="3">
        <v>8</v>
      </c>
      <c r="CL472" s="3">
        <v>6</v>
      </c>
      <c r="CM472" s="20">
        <f t="shared" si="284"/>
        <v>-7.5842605681776227</v>
      </c>
      <c r="CN472" s="37">
        <f t="shared" si="285"/>
        <v>2.1834061135371177</v>
      </c>
      <c r="CO472" s="37">
        <f t="shared" si="286"/>
        <v>2.1834061135371177</v>
      </c>
      <c r="CP472" s="37">
        <f t="shared" si="287"/>
        <v>28.930131004366814</v>
      </c>
      <c r="CQ472" s="37">
        <f t="shared" si="288"/>
        <v>24.563318777292576</v>
      </c>
      <c r="CR472" s="37">
        <f t="shared" si="289"/>
        <v>54.585152838427945</v>
      </c>
      <c r="CS472" s="37">
        <f t="shared" si="290"/>
        <v>54.039301310043669</v>
      </c>
      <c r="CT472" s="22">
        <f t="shared" si="291"/>
        <v>-10.965533149193476</v>
      </c>
      <c r="CU472" s="35">
        <v>4</v>
      </c>
      <c r="CV472" s="35">
        <v>4</v>
      </c>
      <c r="CW472" s="35">
        <v>49</v>
      </c>
      <c r="CX472" s="35">
        <v>41</v>
      </c>
      <c r="CY472" s="35">
        <v>22</v>
      </c>
      <c r="CZ472" s="35">
        <v>28</v>
      </c>
      <c r="DA472" s="35">
        <v>26</v>
      </c>
      <c r="DB472" s="35">
        <v>25</v>
      </c>
      <c r="DC472">
        <v>1</v>
      </c>
      <c r="DD472">
        <v>2</v>
      </c>
      <c r="DE472" s="35">
        <f t="shared" si="292"/>
        <v>1</v>
      </c>
      <c r="DF472" s="36">
        <f t="shared" si="293"/>
        <v>1.7366136034682009</v>
      </c>
      <c r="DG472" s="37">
        <f t="shared" si="294"/>
        <v>3.4732272069364019</v>
      </c>
      <c r="DH472" s="37">
        <f t="shared" si="295"/>
        <v>1.7366136034682009</v>
      </c>
      <c r="DI472" s="2">
        <v>12</v>
      </c>
      <c r="DJ472">
        <v>0</v>
      </c>
      <c r="DK472">
        <v>2</v>
      </c>
      <c r="DL472">
        <v>-100</v>
      </c>
      <c r="DM472">
        <v>12</v>
      </c>
      <c r="DN472">
        <v>10</v>
      </c>
      <c r="DO472">
        <v>-1.4</v>
      </c>
      <c r="DP472">
        <v>11</v>
      </c>
      <c r="DQ472">
        <v>8</v>
      </c>
      <c r="DR472">
        <v>-6.2</v>
      </c>
      <c r="DS472">
        <v>8</v>
      </c>
      <c r="DT472">
        <v>6</v>
      </c>
      <c r="DU472">
        <v>-10.7</v>
      </c>
      <c r="DV472" s="39">
        <v>-1</v>
      </c>
      <c r="DW472" s="39">
        <v>-1</v>
      </c>
      <c r="DX472" s="39">
        <v>-0.1</v>
      </c>
      <c r="DY472" s="39">
        <v>0.2</v>
      </c>
      <c r="DZ472" s="39">
        <v>0.1</v>
      </c>
      <c r="EA472" s="39">
        <v>-0.8</v>
      </c>
    </row>
    <row r="473" spans="1:131" x14ac:dyDescent="0.2">
      <c r="A473" s="12" t="s">
        <v>2237</v>
      </c>
      <c r="B473" s="12" t="s">
        <v>2238</v>
      </c>
      <c r="C473" t="s">
        <v>2236</v>
      </c>
      <c r="D473" t="s">
        <v>147</v>
      </c>
      <c r="E473" s="12" t="s">
        <v>178</v>
      </c>
      <c r="F473">
        <v>37</v>
      </c>
      <c r="G473">
        <v>5</v>
      </c>
      <c r="H473">
        <v>5</v>
      </c>
      <c r="I473" s="31">
        <f t="shared" si="259"/>
        <v>10</v>
      </c>
      <c r="J473">
        <v>2</v>
      </c>
      <c r="K473">
        <v>3</v>
      </c>
      <c r="L473" s="16">
        <f t="shared" si="260"/>
        <v>0.87550767285192355</v>
      </c>
      <c r="M473" s="15">
        <v>5</v>
      </c>
      <c r="N473" s="15">
        <v>1</v>
      </c>
      <c r="O473" s="15">
        <v>3</v>
      </c>
      <c r="P473">
        <v>72</v>
      </c>
      <c r="Q473">
        <v>21</v>
      </c>
      <c r="R473">
        <v>29</v>
      </c>
      <c r="S473" s="13">
        <f t="shared" si="261"/>
        <v>6.9444444444444448E-2</v>
      </c>
      <c r="T473" s="13">
        <f t="shared" si="262"/>
        <v>4.0983606557377046E-2</v>
      </c>
      <c r="U473" s="2">
        <v>685.31666666670003</v>
      </c>
      <c r="V473" s="2">
        <v>18.516666666700001</v>
      </c>
      <c r="W473">
        <v>17.690000000000001</v>
      </c>
      <c r="X473">
        <v>31.12</v>
      </c>
      <c r="Y473" s="32">
        <f t="shared" si="263"/>
        <v>0.3624257324318787</v>
      </c>
      <c r="Z473" s="15">
        <f t="shared" si="264"/>
        <v>26.692307692307693</v>
      </c>
      <c r="AA473">
        <v>45</v>
      </c>
      <c r="AB473">
        <v>37</v>
      </c>
      <c r="AC473">
        <v>61</v>
      </c>
      <c r="AD473" s="13">
        <f t="shared" si="265"/>
        <v>0.19230769230769232</v>
      </c>
      <c r="AE473" s="13">
        <f t="shared" si="266"/>
        <v>0.15384615384615385</v>
      </c>
      <c r="AF473" s="13">
        <f t="shared" si="267"/>
        <v>0.34615384615384615</v>
      </c>
      <c r="AI473" s="17" t="str">
        <f t="shared" si="268"/>
        <v xml:space="preserve"> </v>
      </c>
      <c r="AJ473">
        <v>96</v>
      </c>
      <c r="AK473">
        <v>104</v>
      </c>
      <c r="AL473" s="32">
        <f t="shared" si="269"/>
        <v>0.32733224222585927</v>
      </c>
      <c r="AM473">
        <v>84</v>
      </c>
      <c r="AN473">
        <v>85</v>
      </c>
      <c r="AO473" s="33">
        <f t="shared" si="270"/>
        <v>0.27659574468085107</v>
      </c>
      <c r="AP473">
        <v>125</v>
      </c>
      <c r="AQ473">
        <v>117</v>
      </c>
      <c r="AR473" s="33">
        <f t="shared" si="271"/>
        <v>0.39607201309328971</v>
      </c>
      <c r="AS473" s="33">
        <f t="shared" si="272"/>
        <v>0.54200542005420049</v>
      </c>
      <c r="AT473">
        <v>9</v>
      </c>
      <c r="AU473">
        <v>245</v>
      </c>
      <c r="AV473">
        <v>203</v>
      </c>
      <c r="AW473">
        <v>222</v>
      </c>
      <c r="AX473" s="2">
        <v>28.9</v>
      </c>
      <c r="AY473" s="3">
        <v>3</v>
      </c>
      <c r="AZ473" s="2">
        <v>33.299999999999997</v>
      </c>
      <c r="BA473" s="2">
        <v>25.9</v>
      </c>
      <c r="BB473" s="21">
        <v>0.46300000000000002</v>
      </c>
      <c r="BC473">
        <v>3</v>
      </c>
      <c r="BD473" s="21">
        <v>1.3000000000000001E-2</v>
      </c>
      <c r="BE473" s="2">
        <v>28</v>
      </c>
      <c r="BF473" s="2">
        <v>31.2</v>
      </c>
      <c r="BG473" s="2">
        <v>26.9</v>
      </c>
      <c r="BH473" s="21">
        <v>2.7050000000000001</v>
      </c>
      <c r="BI473" s="21">
        <v>-1.3049999999999999</v>
      </c>
      <c r="BJ473" t="s">
        <v>991</v>
      </c>
      <c r="BK473" s="2">
        <v>37.200000000000003</v>
      </c>
      <c r="BL473" t="s">
        <v>2129</v>
      </c>
      <c r="BM473" s="2">
        <v>33.700000000000003</v>
      </c>
      <c r="BN473" t="s">
        <v>2322</v>
      </c>
      <c r="BO473" s="2">
        <v>32.1</v>
      </c>
      <c r="BP473" t="s">
        <v>2293</v>
      </c>
      <c r="BQ473" s="2">
        <v>37.1</v>
      </c>
      <c r="BR473" t="s">
        <v>3118</v>
      </c>
      <c r="BS473" s="2">
        <v>26.3</v>
      </c>
      <c r="BT473" s="32">
        <f t="shared" si="273"/>
        <v>7.492795389048991E-2</v>
      </c>
      <c r="BU473" s="34">
        <f t="shared" si="274"/>
        <v>0.90432098765432101</v>
      </c>
      <c r="BV473" s="35">
        <f t="shared" si="275"/>
        <v>911.81378304336999</v>
      </c>
      <c r="BW473" s="32">
        <f t="shared" si="276"/>
        <v>-2.0751058455189084E-2</v>
      </c>
      <c r="BX473" s="36">
        <f t="shared" si="277"/>
        <v>2.2769844551981779</v>
      </c>
      <c r="BY473" s="37">
        <f t="shared" si="278"/>
        <v>2.7148660811978274</v>
      </c>
      <c r="BZ473" s="37">
        <f t="shared" si="279"/>
        <v>30.388984844375681</v>
      </c>
      <c r="CA473" s="37">
        <f t="shared" si="280"/>
        <v>28.374729364777295</v>
      </c>
      <c r="CB473" s="37">
        <f t="shared" si="281"/>
        <v>52.72094777035781</v>
      </c>
      <c r="CC473" s="37">
        <f t="shared" si="282"/>
        <v>55.085508550755918</v>
      </c>
      <c r="CD473" s="38">
        <f t="shared" si="283"/>
        <v>-2.3645607803981079</v>
      </c>
      <c r="CE473" s="3">
        <v>26</v>
      </c>
      <c r="CF473" s="3">
        <v>31</v>
      </c>
      <c r="CG473" s="3">
        <v>321</v>
      </c>
      <c r="CH473" s="3">
        <v>293</v>
      </c>
      <c r="CI473" s="3">
        <v>111</v>
      </c>
      <c r="CJ473" s="3">
        <v>138</v>
      </c>
      <c r="CK473" s="3">
        <v>167</v>
      </c>
      <c r="CL473" s="3">
        <v>144</v>
      </c>
      <c r="CM473" s="20">
        <f t="shared" si="284"/>
        <v>-2.1446908616989209</v>
      </c>
      <c r="CN473" s="37">
        <f t="shared" si="285"/>
        <v>2.7617591884944068</v>
      </c>
      <c r="CO473" s="37">
        <f t="shared" si="286"/>
        <v>2.0843465573542694</v>
      </c>
      <c r="CP473" s="37">
        <f t="shared" si="287"/>
        <v>29.545612450496769</v>
      </c>
      <c r="CQ473" s="37">
        <f t="shared" si="288"/>
        <v>25.37691933578823</v>
      </c>
      <c r="CR473" s="37">
        <f t="shared" si="289"/>
        <v>52.942402556798442</v>
      </c>
      <c r="CS473" s="37">
        <f t="shared" si="290"/>
        <v>52.786076564996868</v>
      </c>
      <c r="CT473" s="22">
        <f t="shared" si="291"/>
        <v>-2.520886772199681</v>
      </c>
      <c r="CU473" s="35">
        <v>53</v>
      </c>
      <c r="CV473" s="35">
        <v>40</v>
      </c>
      <c r="CW473" s="35">
        <v>514</v>
      </c>
      <c r="CX473" s="35">
        <v>447</v>
      </c>
      <c r="CY473" s="35">
        <v>219</v>
      </c>
      <c r="CZ473" s="35">
        <v>242</v>
      </c>
      <c r="DA473" s="35">
        <v>284</v>
      </c>
      <c r="DB473" s="35">
        <v>230</v>
      </c>
      <c r="DC473">
        <v>5</v>
      </c>
      <c r="DD473">
        <v>7</v>
      </c>
      <c r="DE473" s="35">
        <f t="shared" si="292"/>
        <v>2</v>
      </c>
      <c r="DF473" s="36">
        <f t="shared" si="293"/>
        <v>0.43788162599964958</v>
      </c>
      <c r="DG473" s="37">
        <f t="shared" si="294"/>
        <v>0.61303427639950936</v>
      </c>
      <c r="DH473" s="37">
        <f t="shared" si="295"/>
        <v>0.17515265039985983</v>
      </c>
      <c r="DI473" s="2">
        <v>390.2</v>
      </c>
      <c r="DJ473">
        <v>8</v>
      </c>
      <c r="DK473">
        <v>14</v>
      </c>
      <c r="DL473">
        <v>-27.4</v>
      </c>
      <c r="DM473">
        <v>357</v>
      </c>
      <c r="DN473">
        <v>364</v>
      </c>
      <c r="DO473">
        <v>-1.4</v>
      </c>
      <c r="DP473">
        <v>269</v>
      </c>
      <c r="DQ473">
        <v>258</v>
      </c>
      <c r="DR473">
        <v>-1.9</v>
      </c>
      <c r="DS473">
        <v>200</v>
      </c>
      <c r="DT473">
        <v>178</v>
      </c>
      <c r="DU473">
        <v>-1.6</v>
      </c>
      <c r="DV473" s="39">
        <v>2.4</v>
      </c>
      <c r="DW473" s="39">
        <v>2.4</v>
      </c>
      <c r="DX473" s="39">
        <v>-0.60000000000000009</v>
      </c>
      <c r="DY473" s="39">
        <v>0.2</v>
      </c>
      <c r="DZ473" s="39">
        <v>-2.6</v>
      </c>
      <c r="EA473" s="39">
        <v>-0.60000000000000009</v>
      </c>
    </row>
    <row r="474" spans="1:131" x14ac:dyDescent="0.2">
      <c r="A474" s="12" t="s">
        <v>234</v>
      </c>
      <c r="B474" s="12" t="s">
        <v>2243</v>
      </c>
      <c r="C474" t="s">
        <v>2242</v>
      </c>
      <c r="D474" t="s">
        <v>223</v>
      </c>
      <c r="E474" s="12" t="s">
        <v>170</v>
      </c>
      <c r="F474">
        <v>82</v>
      </c>
      <c r="G474">
        <v>6</v>
      </c>
      <c r="H474">
        <v>14</v>
      </c>
      <c r="I474" s="31">
        <f t="shared" si="259"/>
        <v>20</v>
      </c>
      <c r="J474">
        <v>9</v>
      </c>
      <c r="K474">
        <v>3</v>
      </c>
      <c r="L474" s="16">
        <f t="shared" si="260"/>
        <v>1.3090195080267875</v>
      </c>
      <c r="M474" s="15">
        <v>6</v>
      </c>
      <c r="N474" s="15">
        <v>11</v>
      </c>
      <c r="O474" s="15">
        <v>3</v>
      </c>
      <c r="P474">
        <v>84</v>
      </c>
      <c r="Q474">
        <v>25</v>
      </c>
      <c r="R474">
        <v>34</v>
      </c>
      <c r="S474" s="13">
        <f t="shared" si="261"/>
        <v>7.1428571428571425E-2</v>
      </c>
      <c r="T474" s="13">
        <f t="shared" si="262"/>
        <v>4.195804195804196E-2</v>
      </c>
      <c r="U474" s="2">
        <v>916.71666666670001</v>
      </c>
      <c r="V474" s="2">
        <v>11.166666666699999</v>
      </c>
      <c r="W474">
        <v>10.92</v>
      </c>
      <c r="X474">
        <v>36.75</v>
      </c>
      <c r="Y474" s="32">
        <f t="shared" si="263"/>
        <v>0.22907488986784141</v>
      </c>
      <c r="Z474" s="15">
        <f t="shared" si="264"/>
        <v>115.87500000000001</v>
      </c>
      <c r="AA474">
        <v>17</v>
      </c>
      <c r="AB474">
        <v>50</v>
      </c>
      <c r="AC474">
        <v>43</v>
      </c>
      <c r="AD474" s="13">
        <f t="shared" si="265"/>
        <v>0.1875</v>
      </c>
      <c r="AE474" s="13">
        <f t="shared" si="266"/>
        <v>0.4375</v>
      </c>
      <c r="AF474" s="13">
        <f t="shared" si="267"/>
        <v>0.625</v>
      </c>
      <c r="AG474">
        <v>295</v>
      </c>
      <c r="AH474">
        <v>256</v>
      </c>
      <c r="AI474" s="17">
        <f t="shared" si="268"/>
        <v>0.53539019963702361</v>
      </c>
      <c r="AJ474">
        <v>145</v>
      </c>
      <c r="AK474">
        <v>128</v>
      </c>
      <c r="AL474" s="32">
        <f t="shared" si="269"/>
        <v>0.31022727272727274</v>
      </c>
      <c r="AM474">
        <v>157</v>
      </c>
      <c r="AN474">
        <v>140</v>
      </c>
      <c r="AO474" s="33">
        <f t="shared" si="270"/>
        <v>0.33750000000000002</v>
      </c>
      <c r="AP474">
        <v>172</v>
      </c>
      <c r="AQ474">
        <v>138</v>
      </c>
      <c r="AR474" s="33">
        <f t="shared" si="271"/>
        <v>0.35227272727272729</v>
      </c>
      <c r="AS474" s="33">
        <f t="shared" si="272"/>
        <v>0.47894736842105262</v>
      </c>
      <c r="AT474">
        <v>7</v>
      </c>
      <c r="AU474">
        <v>306</v>
      </c>
      <c r="AV474">
        <v>353</v>
      </c>
      <c r="AW474">
        <v>244</v>
      </c>
      <c r="AX474" s="2">
        <v>27.6</v>
      </c>
      <c r="AY474" s="3">
        <v>11</v>
      </c>
      <c r="AZ474" s="2">
        <v>32</v>
      </c>
      <c r="BA474" s="2">
        <v>24.7</v>
      </c>
      <c r="BB474" s="21">
        <v>-7.3999999999999996E-2</v>
      </c>
      <c r="BC474">
        <v>11</v>
      </c>
      <c r="BD474" s="21">
        <v>-0.48599999999999999</v>
      </c>
      <c r="BE474" s="2">
        <v>27.2</v>
      </c>
      <c r="BF474" s="2">
        <v>33.1</v>
      </c>
      <c r="BG474" s="2">
        <v>21.1</v>
      </c>
      <c r="BH474" s="21">
        <v>-0.37</v>
      </c>
      <c r="BI474" s="21">
        <v>-1.0349999999999999</v>
      </c>
      <c r="BJ474" t="s">
        <v>2310</v>
      </c>
      <c r="BK474" s="2">
        <v>48</v>
      </c>
      <c r="BL474" t="s">
        <v>906</v>
      </c>
      <c r="BM474" s="2">
        <v>33.299999999999997</v>
      </c>
      <c r="BN474" t="s">
        <v>3491</v>
      </c>
      <c r="BO474" s="2">
        <v>27.3</v>
      </c>
      <c r="BP474" t="s">
        <v>1909</v>
      </c>
      <c r="BQ474" s="2">
        <v>34.799999999999997</v>
      </c>
      <c r="BR474" t="s">
        <v>2630</v>
      </c>
      <c r="BS474" s="2">
        <v>31.5</v>
      </c>
      <c r="BT474" s="32">
        <f t="shared" si="273"/>
        <v>7.7669902912621352E-2</v>
      </c>
      <c r="BU474" s="34">
        <f t="shared" si="274"/>
        <v>0.92560175054704596</v>
      </c>
      <c r="BV474" s="35">
        <f t="shared" si="275"/>
        <v>933.3687408383081</v>
      </c>
      <c r="BW474" s="32">
        <f t="shared" si="276"/>
        <v>3.2716534596673175E-3</v>
      </c>
      <c r="BX474" s="36">
        <f t="shared" si="277"/>
        <v>2.0968329086213346</v>
      </c>
      <c r="BY474" s="37">
        <f t="shared" si="278"/>
        <v>2.2278849654101678</v>
      </c>
      <c r="BZ474" s="37">
        <f t="shared" si="279"/>
        <v>26.996723698499682</v>
      </c>
      <c r="CA474" s="37">
        <f t="shared" si="280"/>
        <v>29.945394976248433</v>
      </c>
      <c r="CB474" s="37">
        <f t="shared" si="281"/>
        <v>47.965052784713023</v>
      </c>
      <c r="CC474" s="37">
        <f t="shared" si="282"/>
        <v>50.520567892095279</v>
      </c>
      <c r="CD474" s="38">
        <f t="shared" si="283"/>
        <v>-2.5555151073822557</v>
      </c>
      <c r="CE474" s="3">
        <v>32</v>
      </c>
      <c r="CF474" s="3">
        <v>34</v>
      </c>
      <c r="CG474" s="3">
        <v>380</v>
      </c>
      <c r="CH474" s="3">
        <v>423</v>
      </c>
      <c r="CI474" s="3">
        <v>134</v>
      </c>
      <c r="CJ474" s="3">
        <v>125</v>
      </c>
      <c r="CK474" s="3">
        <v>189</v>
      </c>
      <c r="CL474" s="3">
        <v>186</v>
      </c>
      <c r="CM474" s="20">
        <f t="shared" si="284"/>
        <v>-1.5912519494875195</v>
      </c>
      <c r="CN474" s="37">
        <f t="shared" si="285"/>
        <v>2.4888003982080638</v>
      </c>
      <c r="CO474" s="37">
        <f t="shared" si="286"/>
        <v>2.2896963663514187</v>
      </c>
      <c r="CP474" s="37">
        <f t="shared" si="287"/>
        <v>29.089099054255847</v>
      </c>
      <c r="CQ474" s="37">
        <f t="shared" si="288"/>
        <v>29.98506719761075</v>
      </c>
      <c r="CR474" s="37">
        <f t="shared" si="289"/>
        <v>53.877551020408163</v>
      </c>
      <c r="CS474" s="37">
        <f t="shared" si="290"/>
        <v>54.176207068193136</v>
      </c>
      <c r="CT474" s="22">
        <f t="shared" si="291"/>
        <v>-2.2568590595972822</v>
      </c>
      <c r="CU474" s="35">
        <v>125</v>
      </c>
      <c r="CV474" s="35">
        <v>115</v>
      </c>
      <c r="CW474" s="35">
        <v>1336</v>
      </c>
      <c r="CX474" s="35">
        <v>1391</v>
      </c>
      <c r="CY474" s="35">
        <v>542</v>
      </c>
      <c r="CZ474" s="35">
        <v>522</v>
      </c>
      <c r="DA474" s="35">
        <v>693</v>
      </c>
      <c r="DB474" s="35">
        <v>703</v>
      </c>
      <c r="DC474">
        <v>8</v>
      </c>
      <c r="DD474">
        <v>4</v>
      </c>
      <c r="DE474" s="35">
        <f t="shared" si="292"/>
        <v>-4</v>
      </c>
      <c r="DF474" s="36">
        <f t="shared" si="293"/>
        <v>0.52420822715533366</v>
      </c>
      <c r="DG474" s="37">
        <f t="shared" si="294"/>
        <v>0.26210411357766683</v>
      </c>
      <c r="DH474" s="37">
        <f t="shared" si="295"/>
        <v>-0.26210411357766683</v>
      </c>
      <c r="DI474" s="2">
        <v>537.20000000000005</v>
      </c>
      <c r="DJ474">
        <v>16</v>
      </c>
      <c r="DK474">
        <v>15</v>
      </c>
      <c r="DL474">
        <v>-2</v>
      </c>
      <c r="DM474">
        <v>438</v>
      </c>
      <c r="DN474">
        <v>472</v>
      </c>
      <c r="DO474">
        <v>-3.5</v>
      </c>
      <c r="DP474">
        <v>324</v>
      </c>
      <c r="DQ474">
        <v>359</v>
      </c>
      <c r="DR474">
        <v>-4.4000000000000004</v>
      </c>
      <c r="DS474">
        <v>244</v>
      </c>
      <c r="DT474">
        <v>273</v>
      </c>
      <c r="DU474">
        <v>-4.4000000000000004</v>
      </c>
      <c r="DV474" s="39">
        <v>-4.5</v>
      </c>
      <c r="DW474" s="39">
        <v>-4.5</v>
      </c>
      <c r="DX474" s="39">
        <v>-0.5</v>
      </c>
      <c r="DY474" s="39">
        <v>-1.2</v>
      </c>
      <c r="DZ474" s="39">
        <v>1.7000000000000002</v>
      </c>
      <c r="EA474" s="39">
        <v>-4.5</v>
      </c>
    </row>
    <row r="475" spans="1:131" x14ac:dyDescent="0.2">
      <c r="A475" s="12" t="s">
        <v>2247</v>
      </c>
      <c r="B475" s="12" t="s">
        <v>2248</v>
      </c>
      <c r="C475" t="s">
        <v>2246</v>
      </c>
      <c r="D475" t="s">
        <v>147</v>
      </c>
      <c r="E475" s="12" t="s">
        <v>229</v>
      </c>
      <c r="F475">
        <v>1</v>
      </c>
      <c r="G475">
        <v>0</v>
      </c>
      <c r="H475">
        <v>0</v>
      </c>
      <c r="I475" s="31">
        <f t="shared" si="259"/>
        <v>0</v>
      </c>
      <c r="J475">
        <v>0</v>
      </c>
      <c r="K475">
        <v>0</v>
      </c>
      <c r="L475" s="16">
        <f t="shared" si="260"/>
        <v>0</v>
      </c>
      <c r="M475" s="15">
        <v>0</v>
      </c>
      <c r="N475" s="15">
        <v>0</v>
      </c>
      <c r="O475" s="15">
        <v>0</v>
      </c>
      <c r="P475">
        <v>1</v>
      </c>
      <c r="Q475">
        <v>0</v>
      </c>
      <c r="R475">
        <v>0</v>
      </c>
      <c r="S475" s="13">
        <f t="shared" si="261"/>
        <v>0</v>
      </c>
      <c r="T475" s="13">
        <f t="shared" si="262"/>
        <v>0</v>
      </c>
      <c r="U475" s="2">
        <v>4.5666666666999998</v>
      </c>
      <c r="V475" s="2">
        <v>4.5666666666999998</v>
      </c>
      <c r="W475">
        <v>4.57</v>
      </c>
      <c r="X475">
        <v>45.08</v>
      </c>
      <c r="Y475" s="32">
        <f t="shared" si="263"/>
        <v>9.2044310171198393E-2</v>
      </c>
      <c r="Z475" s="15">
        <f t="shared" si="264"/>
        <v>0</v>
      </c>
      <c r="AA475">
        <v>1</v>
      </c>
      <c r="AB475">
        <v>0</v>
      </c>
      <c r="AC475">
        <v>1</v>
      </c>
      <c r="AD475" s="13">
        <f t="shared" si="265"/>
        <v>0</v>
      </c>
      <c r="AE475" s="13">
        <f t="shared" si="266"/>
        <v>0</v>
      </c>
      <c r="AF475" s="13">
        <f t="shared" si="267"/>
        <v>0</v>
      </c>
      <c r="AG475">
        <v>0</v>
      </c>
      <c r="AH475">
        <v>0</v>
      </c>
      <c r="AI475" s="17" t="str">
        <f t="shared" si="268"/>
        <v xml:space="preserve"> </v>
      </c>
      <c r="AJ475">
        <v>0</v>
      </c>
      <c r="AK475">
        <v>1</v>
      </c>
      <c r="AL475" s="32">
        <f t="shared" si="269"/>
        <v>0.33333333333333331</v>
      </c>
      <c r="AM475">
        <v>0</v>
      </c>
      <c r="AN475">
        <v>2</v>
      </c>
      <c r="AO475" s="33">
        <f t="shared" si="270"/>
        <v>0.66666666666666663</v>
      </c>
      <c r="AP475">
        <v>0</v>
      </c>
      <c r="AQ475">
        <v>0</v>
      </c>
      <c r="AR475" s="33">
        <f t="shared" si="271"/>
        <v>0</v>
      </c>
      <c r="AS475" s="33">
        <f t="shared" si="272"/>
        <v>0.33333333333333331</v>
      </c>
      <c r="AU475">
        <v>2</v>
      </c>
      <c r="AV475">
        <v>2</v>
      </c>
      <c r="AW475">
        <v>0</v>
      </c>
      <c r="AX475" s="2">
        <v>25.3</v>
      </c>
      <c r="AZ475" s="2">
        <v>32.200000000000003</v>
      </c>
      <c r="BA475" s="2">
        <v>20.7</v>
      </c>
      <c r="BB475" s="21">
        <v>-2.2320000000000002</v>
      </c>
      <c r="BD475" s="21">
        <v>-6.6929999999999996</v>
      </c>
      <c r="BE475" s="2">
        <v>27.6</v>
      </c>
      <c r="BF475" s="2">
        <v>30.1</v>
      </c>
      <c r="BG475" s="2">
        <v>22.1</v>
      </c>
      <c r="BH475" s="21">
        <v>-8.3390000000000004</v>
      </c>
      <c r="BI475" s="21">
        <v>-10.853999999999999</v>
      </c>
      <c r="BJ475" t="s">
        <v>3183</v>
      </c>
      <c r="BK475" s="2">
        <v>77</v>
      </c>
      <c r="BL475" t="s">
        <v>3393</v>
      </c>
      <c r="BM475" s="2">
        <v>20.399999999999999</v>
      </c>
      <c r="BN475" t="s">
        <v>2322</v>
      </c>
      <c r="BO475" s="2">
        <v>17.5</v>
      </c>
      <c r="BP475" t="s">
        <v>1235</v>
      </c>
      <c r="BQ475" s="2">
        <v>74.8</v>
      </c>
      <c r="BR475" t="s">
        <v>2238</v>
      </c>
      <c r="BS475" s="2">
        <v>41.6</v>
      </c>
      <c r="BT475" s="32">
        <f t="shared" si="273"/>
        <v>0</v>
      </c>
      <c r="BU475" s="34">
        <f t="shared" si="274"/>
        <v>1</v>
      </c>
      <c r="BV475" s="35">
        <f t="shared" si="275"/>
        <v>1000</v>
      </c>
      <c r="BW475" s="32">
        <f t="shared" si="276"/>
        <v>0</v>
      </c>
      <c r="BX475" s="36">
        <f t="shared" si="277"/>
        <v>0</v>
      </c>
      <c r="BY475" s="37">
        <f t="shared" si="278"/>
        <v>0</v>
      </c>
      <c r="BZ475" s="37">
        <f t="shared" si="279"/>
        <v>13.138686131290958</v>
      </c>
      <c r="CA475" s="37">
        <f t="shared" si="280"/>
        <v>52.554744525163834</v>
      </c>
      <c r="CB475" s="37">
        <f t="shared" si="281"/>
        <v>26.277372262581917</v>
      </c>
      <c r="CC475" s="37">
        <f t="shared" si="282"/>
        <v>105.10948905032767</v>
      </c>
      <c r="CD475" s="38">
        <f t="shared" si="283"/>
        <v>-78.832116787745747</v>
      </c>
      <c r="CE475" s="3">
        <v>0</v>
      </c>
      <c r="CF475" s="3">
        <v>0</v>
      </c>
      <c r="CG475" s="3">
        <v>1</v>
      </c>
      <c r="CH475" s="3">
        <v>4</v>
      </c>
      <c r="CI475" s="3">
        <v>0</v>
      </c>
      <c r="CJ475" s="3">
        <v>1</v>
      </c>
      <c r="CK475" s="3">
        <v>3</v>
      </c>
      <c r="CL475" s="3">
        <v>1</v>
      </c>
      <c r="CM475" s="20">
        <f t="shared" si="284"/>
        <v>-70.761116787745749</v>
      </c>
      <c r="CN475" s="37">
        <f t="shared" si="285"/>
        <v>3.9929015084294588</v>
      </c>
      <c r="CO475" s="37">
        <f t="shared" si="286"/>
        <v>1.3309671694764862</v>
      </c>
      <c r="CP475" s="37">
        <f t="shared" si="287"/>
        <v>31.94321206743567</v>
      </c>
      <c r="CQ475" s="37">
        <f t="shared" si="288"/>
        <v>23.957409050576754</v>
      </c>
      <c r="CR475" s="37">
        <f t="shared" si="289"/>
        <v>51.907719609582969</v>
      </c>
      <c r="CS475" s="37">
        <f t="shared" si="290"/>
        <v>57.231588287488911</v>
      </c>
      <c r="CT475" s="22">
        <f t="shared" si="291"/>
        <v>-73.508248109839798</v>
      </c>
      <c r="CU475" s="35">
        <v>3</v>
      </c>
      <c r="CV475" s="35">
        <v>1</v>
      </c>
      <c r="CW475" s="35">
        <v>21</v>
      </c>
      <c r="CX475" s="35">
        <v>17</v>
      </c>
      <c r="CY475" s="35">
        <v>7</v>
      </c>
      <c r="CZ475" s="35">
        <v>14</v>
      </c>
      <c r="DA475" s="35">
        <v>11</v>
      </c>
      <c r="DB475" s="35">
        <v>8</v>
      </c>
      <c r="DC475">
        <v>0</v>
      </c>
      <c r="DD475">
        <v>0</v>
      </c>
      <c r="DE475" s="35">
        <f t="shared" si="292"/>
        <v>0</v>
      </c>
      <c r="DF475" s="36">
        <f t="shared" si="293"/>
        <v>0</v>
      </c>
      <c r="DG475" s="37">
        <f t="shared" si="294"/>
        <v>0</v>
      </c>
      <c r="DH475" s="37">
        <f t="shared" si="295"/>
        <v>0</v>
      </c>
      <c r="DI475" s="2">
        <v>4.5999999999999996</v>
      </c>
      <c r="DJ475">
        <v>0</v>
      </c>
      <c r="DK475">
        <v>0</v>
      </c>
      <c r="DL475">
        <v>-75</v>
      </c>
      <c r="DM475">
        <v>2</v>
      </c>
      <c r="DN475">
        <v>9</v>
      </c>
      <c r="DO475">
        <v>-32.5</v>
      </c>
      <c r="DP475">
        <v>1</v>
      </c>
      <c r="DQ475">
        <v>6</v>
      </c>
      <c r="DR475">
        <v>-39.200000000000003</v>
      </c>
      <c r="DS475">
        <v>1</v>
      </c>
      <c r="DT475">
        <v>5</v>
      </c>
      <c r="DU475">
        <v>-44.9</v>
      </c>
      <c r="DV475" s="39">
        <v>-0.2</v>
      </c>
      <c r="DW475" s="39">
        <v>-0.2</v>
      </c>
      <c r="DX475" s="39">
        <v>0</v>
      </c>
      <c r="DY475" s="39">
        <v>0</v>
      </c>
      <c r="DZ475" s="39">
        <v>0</v>
      </c>
      <c r="EA475" s="39">
        <v>-0.1</v>
      </c>
    </row>
    <row r="476" spans="1:131" x14ac:dyDescent="0.2">
      <c r="A476" s="12" t="s">
        <v>1025</v>
      </c>
      <c r="B476" s="12" t="s">
        <v>2253</v>
      </c>
      <c r="C476" t="s">
        <v>2252</v>
      </c>
      <c r="D476" t="s">
        <v>684</v>
      </c>
      <c r="E476" s="12" t="s">
        <v>170</v>
      </c>
      <c r="F476">
        <v>73</v>
      </c>
      <c r="G476">
        <v>5</v>
      </c>
      <c r="H476">
        <v>5</v>
      </c>
      <c r="I476" s="31">
        <f t="shared" si="259"/>
        <v>10</v>
      </c>
      <c r="J476">
        <v>3</v>
      </c>
      <c r="K476">
        <v>0</v>
      </c>
      <c r="L476" s="16">
        <f t="shared" si="260"/>
        <v>0.74104569781800156</v>
      </c>
      <c r="M476" s="15">
        <v>5</v>
      </c>
      <c r="N476" s="15">
        <v>3</v>
      </c>
      <c r="O476" s="15">
        <v>2</v>
      </c>
      <c r="P476">
        <v>98</v>
      </c>
      <c r="Q476">
        <v>50</v>
      </c>
      <c r="R476">
        <v>31</v>
      </c>
      <c r="S476" s="13">
        <f t="shared" si="261"/>
        <v>5.1020408163265307E-2</v>
      </c>
      <c r="T476" s="13">
        <f t="shared" si="262"/>
        <v>2.7932960893854747E-2</v>
      </c>
      <c r="U476" s="2">
        <v>809.66666666670005</v>
      </c>
      <c r="V476" s="2">
        <v>11.083333333300001</v>
      </c>
      <c r="W476">
        <v>10.87</v>
      </c>
      <c r="X476">
        <v>36.520000000000003</v>
      </c>
      <c r="Y476" s="32">
        <f t="shared" si="263"/>
        <v>0.22937328550327071</v>
      </c>
      <c r="Z476" s="15">
        <f t="shared" si="264"/>
        <v>70.2</v>
      </c>
      <c r="AA476">
        <v>26</v>
      </c>
      <c r="AB476">
        <v>139</v>
      </c>
      <c r="AC476">
        <v>130</v>
      </c>
      <c r="AD476" s="13">
        <f t="shared" si="265"/>
        <v>0.33333333333333331</v>
      </c>
      <c r="AE476" s="13">
        <f t="shared" si="266"/>
        <v>0.33333333333333331</v>
      </c>
      <c r="AF476" s="13">
        <f t="shared" si="267"/>
        <v>0.66666666666666663</v>
      </c>
      <c r="AG476">
        <v>111</v>
      </c>
      <c r="AH476">
        <v>119</v>
      </c>
      <c r="AI476" s="17">
        <f t="shared" si="268"/>
        <v>0.4826086956521739</v>
      </c>
      <c r="AJ476">
        <v>110</v>
      </c>
      <c r="AK476">
        <v>123</v>
      </c>
      <c r="AL476" s="32">
        <f t="shared" si="269"/>
        <v>0.35464231354642312</v>
      </c>
      <c r="AM476">
        <v>94</v>
      </c>
      <c r="AN476">
        <v>97</v>
      </c>
      <c r="AO476" s="33">
        <f t="shared" si="270"/>
        <v>0.29071537290715371</v>
      </c>
      <c r="AP476">
        <v>134</v>
      </c>
      <c r="AQ476">
        <v>99</v>
      </c>
      <c r="AR476" s="33">
        <f t="shared" si="271"/>
        <v>0.35464231354642312</v>
      </c>
      <c r="AS476" s="33">
        <f t="shared" si="272"/>
        <v>0.54952830188679247</v>
      </c>
      <c r="AT476">
        <v>9</v>
      </c>
      <c r="AU476">
        <v>291</v>
      </c>
      <c r="AV476">
        <v>282</v>
      </c>
      <c r="AW476">
        <v>214</v>
      </c>
      <c r="AX476" s="2">
        <v>27.6</v>
      </c>
      <c r="AY476" s="3">
        <v>11</v>
      </c>
      <c r="AZ476" s="2">
        <v>31.9</v>
      </c>
      <c r="BA476" s="2">
        <v>24.7</v>
      </c>
      <c r="BB476" s="21">
        <v>-4.9000000000000002E-2</v>
      </c>
      <c r="BC476">
        <v>10</v>
      </c>
      <c r="BD476" s="21">
        <v>-0.66100000000000003</v>
      </c>
      <c r="BE476" s="2">
        <v>27.5</v>
      </c>
      <c r="BF476" s="2">
        <v>33.200000000000003</v>
      </c>
      <c r="BG476" s="2">
        <v>21.7</v>
      </c>
      <c r="BH476" s="21">
        <v>-1.708</v>
      </c>
      <c r="BI476" s="21">
        <v>13.039</v>
      </c>
      <c r="BJ476" t="s">
        <v>853</v>
      </c>
      <c r="BK476" s="2">
        <v>36.1</v>
      </c>
      <c r="BL476" t="s">
        <v>3327</v>
      </c>
      <c r="BM476" s="2">
        <v>27.8</v>
      </c>
      <c r="BN476" t="s">
        <v>2024</v>
      </c>
      <c r="BO476" s="2">
        <v>23.8</v>
      </c>
      <c r="BP476" t="s">
        <v>1110</v>
      </c>
      <c r="BQ476" s="2">
        <v>36.6</v>
      </c>
      <c r="BR476" t="s">
        <v>2488</v>
      </c>
      <c r="BS476" s="2">
        <v>36.5</v>
      </c>
      <c r="BT476" s="32">
        <f t="shared" si="273"/>
        <v>4.2735042735042736E-2</v>
      </c>
      <c r="BU476" s="34">
        <f t="shared" si="274"/>
        <v>0.94674556213017746</v>
      </c>
      <c r="BV476" s="35">
        <f t="shared" si="275"/>
        <v>951.01906640368179</v>
      </c>
      <c r="BW476" s="32">
        <f t="shared" si="276"/>
        <v>-1.0519395134779799E-2</v>
      </c>
      <c r="BX476" s="36">
        <f t="shared" si="277"/>
        <v>1.1123699660142632</v>
      </c>
      <c r="BY476" s="37">
        <f t="shared" si="278"/>
        <v>1.334843959217116</v>
      </c>
      <c r="BZ476" s="37">
        <f t="shared" si="279"/>
        <v>26.029457204733756</v>
      </c>
      <c r="CA476" s="37">
        <f t="shared" si="280"/>
        <v>25.065403234188064</v>
      </c>
      <c r="CB476" s="37">
        <f t="shared" si="281"/>
        <v>54.506128334698893</v>
      </c>
      <c r="CC476" s="37">
        <f t="shared" si="282"/>
        <v>49.240910495564719</v>
      </c>
      <c r="CD476" s="38">
        <f t="shared" si="283"/>
        <v>5.2652178391341735</v>
      </c>
      <c r="CE476" s="3">
        <v>15</v>
      </c>
      <c r="CF476" s="3">
        <v>18</v>
      </c>
      <c r="CG476" s="3">
        <v>336</v>
      </c>
      <c r="CH476" s="3">
        <v>320</v>
      </c>
      <c r="CI476" s="3">
        <v>191</v>
      </c>
      <c r="CJ476" s="3">
        <v>152</v>
      </c>
      <c r="CK476" s="3">
        <v>174</v>
      </c>
      <c r="CL476" s="3">
        <v>193</v>
      </c>
      <c r="CM476" s="20">
        <f t="shared" si="284"/>
        <v>-9.7134614061488449</v>
      </c>
      <c r="CN476" s="37">
        <f t="shared" si="285"/>
        <v>2.3406202643700578</v>
      </c>
      <c r="CO476" s="37">
        <f t="shared" si="286"/>
        <v>1.8679950186799501</v>
      </c>
      <c r="CP476" s="37">
        <f t="shared" si="287"/>
        <v>33.443862623595258</v>
      </c>
      <c r="CQ476" s="37">
        <f t="shared" si="288"/>
        <v>24.463982955483203</v>
      </c>
      <c r="CR476" s="37">
        <f t="shared" si="289"/>
        <v>64.254527449774187</v>
      </c>
      <c r="CS476" s="37">
        <f t="shared" si="290"/>
        <v>45.462047442572278</v>
      </c>
      <c r="CT476" s="22">
        <f t="shared" si="291"/>
        <v>-13.527262168067736</v>
      </c>
      <c r="CU476" s="35">
        <v>104</v>
      </c>
      <c r="CV476" s="35">
        <v>83</v>
      </c>
      <c r="CW476" s="35">
        <v>1382</v>
      </c>
      <c r="CX476" s="35">
        <v>1004</v>
      </c>
      <c r="CY476" s="35">
        <v>658</v>
      </c>
      <c r="CZ476" s="35">
        <v>471</v>
      </c>
      <c r="DA476" s="35">
        <v>462</v>
      </c>
      <c r="DB476" s="35">
        <v>711</v>
      </c>
      <c r="DC476">
        <v>2</v>
      </c>
      <c r="DD476">
        <v>19</v>
      </c>
      <c r="DE476" s="35">
        <f t="shared" si="292"/>
        <v>17</v>
      </c>
      <c r="DF476" s="36">
        <f t="shared" si="293"/>
        <v>0.14831599546856844</v>
      </c>
      <c r="DG476" s="37">
        <f t="shared" si="294"/>
        <v>1.4090019569514001</v>
      </c>
      <c r="DH476" s="37">
        <f t="shared" si="295"/>
        <v>1.2606859614828316</v>
      </c>
      <c r="DI476" s="2">
        <v>474</v>
      </c>
      <c r="DJ476">
        <v>10</v>
      </c>
      <c r="DK476">
        <v>9</v>
      </c>
      <c r="DL476">
        <v>-0.1</v>
      </c>
      <c r="DM476">
        <v>450</v>
      </c>
      <c r="DN476">
        <v>369</v>
      </c>
      <c r="DO476">
        <v>-3.7</v>
      </c>
      <c r="DP476">
        <v>339</v>
      </c>
      <c r="DQ476">
        <v>269</v>
      </c>
      <c r="DR476">
        <v>-2.2000000000000002</v>
      </c>
      <c r="DS476">
        <v>211</v>
      </c>
      <c r="DT476">
        <v>187</v>
      </c>
      <c r="DU476">
        <v>-5.2</v>
      </c>
      <c r="DV476" s="39">
        <v>-1</v>
      </c>
      <c r="DW476" s="39">
        <v>-1</v>
      </c>
      <c r="DX476" s="39">
        <v>-0.2</v>
      </c>
      <c r="DY476" s="39">
        <v>-1</v>
      </c>
      <c r="DZ476" s="39">
        <v>-4.3</v>
      </c>
      <c r="EA476" s="39">
        <v>-6.5</v>
      </c>
    </row>
    <row r="477" spans="1:131" x14ac:dyDescent="0.2">
      <c r="A477" s="12" t="s">
        <v>2256</v>
      </c>
      <c r="B477" s="12" t="s">
        <v>2257</v>
      </c>
      <c r="C477" t="s">
        <v>2255</v>
      </c>
      <c r="D477" s="12" t="s">
        <v>382</v>
      </c>
      <c r="E477" s="12" t="s">
        <v>178</v>
      </c>
      <c r="F477">
        <v>41</v>
      </c>
      <c r="G477">
        <v>1</v>
      </c>
      <c r="H477">
        <v>4</v>
      </c>
      <c r="I477" s="31">
        <f t="shared" si="259"/>
        <v>5</v>
      </c>
      <c r="J477">
        <v>3</v>
      </c>
      <c r="K477">
        <v>1</v>
      </c>
      <c r="L477" s="16">
        <f t="shared" si="260"/>
        <v>0.4287245444801715</v>
      </c>
      <c r="M477" s="15">
        <v>1</v>
      </c>
      <c r="N477" s="15">
        <v>3</v>
      </c>
      <c r="O477" s="15">
        <v>1</v>
      </c>
      <c r="P477">
        <v>43</v>
      </c>
      <c r="Q477">
        <v>13</v>
      </c>
      <c r="R477">
        <v>27</v>
      </c>
      <c r="S477" s="13">
        <f t="shared" si="261"/>
        <v>2.3255813953488372E-2</v>
      </c>
      <c r="T477" s="13">
        <f t="shared" si="262"/>
        <v>1.2048192771084338E-2</v>
      </c>
      <c r="U477" s="2">
        <v>699.75</v>
      </c>
      <c r="V477" s="2">
        <v>17.066666666700002</v>
      </c>
      <c r="W477">
        <v>16.38</v>
      </c>
      <c r="X477">
        <v>32.950000000000003</v>
      </c>
      <c r="Y477" s="32">
        <f t="shared" si="263"/>
        <v>0.33204946280154063</v>
      </c>
      <c r="Z477" s="15">
        <f t="shared" si="264"/>
        <v>40.666666666666664</v>
      </c>
      <c r="AA477">
        <v>76</v>
      </c>
      <c r="AB477">
        <v>48</v>
      </c>
      <c r="AC477">
        <v>74</v>
      </c>
      <c r="AD477" s="13">
        <f t="shared" si="265"/>
        <v>3.7037037037037035E-2</v>
      </c>
      <c r="AE477" s="13">
        <f t="shared" si="266"/>
        <v>0.14814814814814814</v>
      </c>
      <c r="AF477" s="13">
        <f t="shared" si="267"/>
        <v>0.18518518518518517</v>
      </c>
      <c r="AI477" s="17" t="str">
        <f t="shared" si="268"/>
        <v xml:space="preserve"> </v>
      </c>
      <c r="AJ477">
        <v>110</v>
      </c>
      <c r="AK477">
        <v>114</v>
      </c>
      <c r="AL477" s="32">
        <f t="shared" si="269"/>
        <v>0.32941176470588235</v>
      </c>
      <c r="AM477">
        <v>123</v>
      </c>
      <c r="AN477">
        <v>96</v>
      </c>
      <c r="AO477" s="33">
        <f t="shared" si="270"/>
        <v>0.32205882352941179</v>
      </c>
      <c r="AP477">
        <v>129</v>
      </c>
      <c r="AQ477">
        <v>108</v>
      </c>
      <c r="AR477" s="33">
        <f t="shared" si="271"/>
        <v>0.34852941176470587</v>
      </c>
      <c r="AS477" s="33">
        <f t="shared" si="272"/>
        <v>0.50564334085778784</v>
      </c>
      <c r="AT477">
        <v>3</v>
      </c>
      <c r="AU477">
        <v>250</v>
      </c>
      <c r="AV477">
        <v>233</v>
      </c>
      <c r="AW477">
        <v>199</v>
      </c>
      <c r="AX477" s="2">
        <v>28.2</v>
      </c>
      <c r="AY477" s="3">
        <v>5</v>
      </c>
      <c r="AZ477" s="2">
        <v>32.799999999999997</v>
      </c>
      <c r="BA477" s="2">
        <v>25.1</v>
      </c>
      <c r="BB477" s="21">
        <v>0.115</v>
      </c>
      <c r="BC477">
        <v>5</v>
      </c>
      <c r="BD477" s="21">
        <v>0.66200000000000003</v>
      </c>
      <c r="BE477" s="2">
        <v>27.7</v>
      </c>
      <c r="BF477" s="2">
        <v>33.200000000000003</v>
      </c>
      <c r="BG477" s="2">
        <v>25.8</v>
      </c>
      <c r="BH477" s="21">
        <v>1.159</v>
      </c>
      <c r="BI477" s="21">
        <v>-1.2090000000000001</v>
      </c>
      <c r="BJ477" t="s">
        <v>3278</v>
      </c>
      <c r="BK477" s="2">
        <v>28.3</v>
      </c>
      <c r="BL477" t="s">
        <v>3147</v>
      </c>
      <c r="BM477" s="2">
        <v>26.1</v>
      </c>
      <c r="BN477" t="s">
        <v>3202</v>
      </c>
      <c r="BO477" s="2">
        <v>23.4</v>
      </c>
      <c r="BP477" t="s">
        <v>1645</v>
      </c>
      <c r="BQ477" s="2">
        <v>51.3</v>
      </c>
      <c r="BR477" t="s">
        <v>2549</v>
      </c>
      <c r="BS477" s="2">
        <v>10.3</v>
      </c>
      <c r="BT477" s="32">
        <f t="shared" si="273"/>
        <v>7.3770491803278687E-2</v>
      </c>
      <c r="BU477" s="34">
        <f t="shared" si="274"/>
        <v>0.93195266272189348</v>
      </c>
      <c r="BV477" s="35">
        <f t="shared" si="275"/>
        <v>939.32971190222133</v>
      </c>
      <c r="BW477" s="32">
        <f t="shared" si="276"/>
        <v>5.7231545251721638E-3</v>
      </c>
      <c r="BX477" s="36">
        <f t="shared" si="277"/>
        <v>2.3151676829223073</v>
      </c>
      <c r="BY477" s="37">
        <f t="shared" si="278"/>
        <v>1.9721798780449284</v>
      </c>
      <c r="BZ477" s="37">
        <f t="shared" si="279"/>
        <v>31.383384146280168</v>
      </c>
      <c r="CA477" s="37">
        <f t="shared" si="280"/>
        <v>28.982469512138515</v>
      </c>
      <c r="CB477" s="37">
        <f t="shared" si="281"/>
        <v>56.678734755986852</v>
      </c>
      <c r="CC477" s="37">
        <f t="shared" si="282"/>
        <v>57.879192073057681</v>
      </c>
      <c r="CD477" s="38">
        <f t="shared" si="283"/>
        <v>-1.2004573170708284</v>
      </c>
      <c r="CE477" s="3">
        <v>27</v>
      </c>
      <c r="CF477" s="3">
        <v>23</v>
      </c>
      <c r="CG477" s="3">
        <v>339</v>
      </c>
      <c r="CH477" s="3">
        <v>315</v>
      </c>
      <c r="CI477" s="3">
        <v>132</v>
      </c>
      <c r="CJ477" s="3">
        <v>148</v>
      </c>
      <c r="CK477" s="3">
        <v>189</v>
      </c>
      <c r="CL477" s="3">
        <v>163</v>
      </c>
      <c r="CM477" s="20">
        <f t="shared" si="284"/>
        <v>0.44510250234226412</v>
      </c>
      <c r="CN477" s="37">
        <f t="shared" si="285"/>
        <v>2.487138680188016</v>
      </c>
      <c r="CO477" s="37">
        <f t="shared" si="286"/>
        <v>2.5759650616233021</v>
      </c>
      <c r="CP477" s="37">
        <f t="shared" si="287"/>
        <v>30.289796069432622</v>
      </c>
      <c r="CQ477" s="37">
        <f t="shared" si="288"/>
        <v>33.354306228949994</v>
      </c>
      <c r="CR477" s="37">
        <f t="shared" si="289"/>
        <v>57.293016025759648</v>
      </c>
      <c r="CS477" s="37">
        <f t="shared" si="290"/>
        <v>61.556682334653395</v>
      </c>
      <c r="CT477" s="22">
        <f t="shared" si="291"/>
        <v>3.0632089918229184</v>
      </c>
      <c r="CU477" s="35">
        <v>56</v>
      </c>
      <c r="CV477" s="35">
        <v>58</v>
      </c>
      <c r="CW477" s="35">
        <v>626</v>
      </c>
      <c r="CX477" s="35">
        <v>693</v>
      </c>
      <c r="CY477" s="35">
        <v>279</v>
      </c>
      <c r="CZ477" s="35">
        <v>322</v>
      </c>
      <c r="DA477" s="35">
        <v>313</v>
      </c>
      <c r="DB477" s="35">
        <v>329</v>
      </c>
      <c r="DC477">
        <v>2</v>
      </c>
      <c r="DD477">
        <v>3</v>
      </c>
      <c r="DE477" s="35">
        <f t="shared" si="292"/>
        <v>1</v>
      </c>
      <c r="DF477" s="36">
        <f t="shared" si="293"/>
        <v>0.17149390243868942</v>
      </c>
      <c r="DG477" s="37">
        <f t="shared" si="294"/>
        <v>0.25724085365803412</v>
      </c>
      <c r="DH477" s="37">
        <f t="shared" si="295"/>
        <v>8.5746951219344711E-2</v>
      </c>
      <c r="DI477" s="2">
        <v>396.1</v>
      </c>
      <c r="DJ477">
        <v>17</v>
      </c>
      <c r="DK477">
        <v>12</v>
      </c>
      <c r="DL477">
        <v>7.9</v>
      </c>
      <c r="DM477">
        <v>371</v>
      </c>
      <c r="DN477">
        <v>375</v>
      </c>
      <c r="DO477">
        <v>2.2000000000000002</v>
      </c>
      <c r="DP477">
        <v>276</v>
      </c>
      <c r="DQ477">
        <v>277</v>
      </c>
      <c r="DR477">
        <v>3.5</v>
      </c>
      <c r="DS477">
        <v>203</v>
      </c>
      <c r="DT477">
        <v>200</v>
      </c>
      <c r="DU477">
        <v>3.3</v>
      </c>
      <c r="DV477" s="39">
        <v>2.1</v>
      </c>
      <c r="DW477" s="39">
        <v>2.1</v>
      </c>
      <c r="DX477" s="39">
        <v>-0.2</v>
      </c>
      <c r="DY477" s="39">
        <v>0.5</v>
      </c>
      <c r="DZ477" s="39">
        <v>1.5</v>
      </c>
      <c r="EA477" s="39">
        <v>3.9</v>
      </c>
    </row>
    <row r="478" spans="1:131" x14ac:dyDescent="0.2">
      <c r="A478" s="12" t="s">
        <v>336</v>
      </c>
      <c r="B478" s="12" t="s">
        <v>2260</v>
      </c>
      <c r="C478" t="s">
        <v>2259</v>
      </c>
      <c r="D478" t="s">
        <v>338</v>
      </c>
      <c r="E478" s="12" t="s">
        <v>132</v>
      </c>
      <c r="F478">
        <v>2</v>
      </c>
      <c r="G478">
        <v>0</v>
      </c>
      <c r="H478">
        <v>0</v>
      </c>
      <c r="I478" s="31">
        <f t="shared" si="259"/>
        <v>0</v>
      </c>
      <c r="J478">
        <v>0</v>
      </c>
      <c r="K478">
        <v>0</v>
      </c>
      <c r="L478" s="16">
        <f t="shared" si="260"/>
        <v>0</v>
      </c>
      <c r="M478" s="15">
        <v>0</v>
      </c>
      <c r="N478" s="15">
        <v>0</v>
      </c>
      <c r="O478" s="15">
        <v>0</v>
      </c>
      <c r="P478">
        <v>0</v>
      </c>
      <c r="Q478">
        <v>0</v>
      </c>
      <c r="R478">
        <v>0</v>
      </c>
      <c r="S478" s="13">
        <f t="shared" si="261"/>
        <v>0</v>
      </c>
      <c r="T478" s="13">
        <f t="shared" si="262"/>
        <v>0</v>
      </c>
      <c r="U478" s="2">
        <v>22.5333333333</v>
      </c>
      <c r="V478" s="2">
        <v>11.266666666700001</v>
      </c>
      <c r="W478">
        <v>10.9</v>
      </c>
      <c r="X478">
        <v>40.79</v>
      </c>
      <c r="Y478" s="32">
        <f t="shared" si="263"/>
        <v>0.21087250918939834</v>
      </c>
      <c r="Z478" s="15">
        <f t="shared" si="264"/>
        <v>0</v>
      </c>
      <c r="AA478">
        <v>0</v>
      </c>
      <c r="AB478">
        <v>0</v>
      </c>
      <c r="AC478">
        <v>0</v>
      </c>
      <c r="AD478" s="13">
        <f t="shared" si="265"/>
        <v>0</v>
      </c>
      <c r="AE478" s="13">
        <f t="shared" si="266"/>
        <v>0</v>
      </c>
      <c r="AF478" s="13">
        <f t="shared" si="267"/>
        <v>0</v>
      </c>
      <c r="AG478">
        <v>2</v>
      </c>
      <c r="AH478">
        <v>0</v>
      </c>
      <c r="AI478" s="17">
        <f t="shared" si="268"/>
        <v>1</v>
      </c>
      <c r="AJ478">
        <v>2</v>
      </c>
      <c r="AK478">
        <v>3</v>
      </c>
      <c r="AL478" s="32">
        <f t="shared" si="269"/>
        <v>0.41666666666666669</v>
      </c>
      <c r="AM478">
        <v>0</v>
      </c>
      <c r="AN478">
        <v>2</v>
      </c>
      <c r="AO478" s="33">
        <f t="shared" si="270"/>
        <v>0.16666666666666666</v>
      </c>
      <c r="AP478">
        <v>2</v>
      </c>
      <c r="AQ478">
        <v>3</v>
      </c>
      <c r="AR478" s="33">
        <f t="shared" si="271"/>
        <v>0.41666666666666669</v>
      </c>
      <c r="AS478" s="33">
        <f t="shared" si="272"/>
        <v>0.7142857142857143</v>
      </c>
      <c r="AU478">
        <v>6</v>
      </c>
      <c r="AV478">
        <v>4</v>
      </c>
      <c r="AW478">
        <v>4</v>
      </c>
      <c r="AX478" s="2">
        <v>27.1</v>
      </c>
      <c r="AZ478" s="2">
        <v>33.1</v>
      </c>
      <c r="BA478" s="2">
        <v>23.1</v>
      </c>
      <c r="BB478" s="21">
        <v>-0.98499999999999999</v>
      </c>
      <c r="BD478" s="21">
        <v>4.3289999999999997</v>
      </c>
      <c r="BE478" s="2">
        <v>24.7</v>
      </c>
      <c r="BF478" s="2">
        <v>30.4</v>
      </c>
      <c r="BG478" s="2">
        <v>18.899999999999999</v>
      </c>
      <c r="BH478" s="21">
        <v>-7.61</v>
      </c>
      <c r="BI478" s="21">
        <v>1.0209999999999999</v>
      </c>
      <c r="BJ478" t="s">
        <v>2735</v>
      </c>
      <c r="BK478" s="2">
        <v>92.5</v>
      </c>
      <c r="BL478" t="s">
        <v>757</v>
      </c>
      <c r="BM478" s="2">
        <v>79.7</v>
      </c>
      <c r="BN478" t="s">
        <v>419</v>
      </c>
      <c r="BO478" s="2">
        <v>13.2</v>
      </c>
      <c r="BP478" t="s">
        <v>2111</v>
      </c>
      <c r="BQ478" s="2">
        <v>60.8</v>
      </c>
      <c r="BR478" t="s">
        <v>2475</v>
      </c>
      <c r="BS478" s="2">
        <v>57.2</v>
      </c>
      <c r="BT478" s="32">
        <f t="shared" si="273"/>
        <v>0</v>
      </c>
      <c r="BU478" s="34">
        <f t="shared" si="274"/>
        <v>1</v>
      </c>
      <c r="BV478" s="35">
        <f t="shared" si="275"/>
        <v>1000</v>
      </c>
      <c r="BW478" s="32">
        <f t="shared" si="276"/>
        <v>0</v>
      </c>
      <c r="BX478" s="36">
        <f t="shared" si="277"/>
        <v>0</v>
      </c>
      <c r="BY478" s="37">
        <f t="shared" si="278"/>
        <v>0</v>
      </c>
      <c r="BZ478" s="37">
        <f t="shared" si="279"/>
        <v>13.313609467416232</v>
      </c>
      <c r="CA478" s="37">
        <f t="shared" si="280"/>
        <v>45.266272189215186</v>
      </c>
      <c r="CB478" s="37">
        <f t="shared" si="281"/>
        <v>26.627218934832463</v>
      </c>
      <c r="CC478" s="37">
        <f t="shared" si="282"/>
        <v>63.905325443597917</v>
      </c>
      <c r="CD478" s="38">
        <f t="shared" si="283"/>
        <v>-37.278106508765454</v>
      </c>
      <c r="CE478" s="3">
        <v>0</v>
      </c>
      <c r="CF478" s="3">
        <v>0</v>
      </c>
      <c r="CG478" s="3">
        <v>5</v>
      </c>
      <c r="CH478" s="3">
        <v>17</v>
      </c>
      <c r="CI478" s="3">
        <v>1</v>
      </c>
      <c r="CJ478" s="3">
        <v>2</v>
      </c>
      <c r="CK478" s="3">
        <v>5</v>
      </c>
      <c r="CL478" s="3">
        <v>4</v>
      </c>
      <c r="CM478" s="20">
        <f t="shared" si="284"/>
        <v>-39.202963651622596</v>
      </c>
      <c r="CN478" s="37">
        <f t="shared" si="285"/>
        <v>3.6773719048786466</v>
      </c>
      <c r="CO478" s="37">
        <f t="shared" si="286"/>
        <v>1.4709487619514587</v>
      </c>
      <c r="CP478" s="37">
        <f t="shared" si="287"/>
        <v>31.625398381956366</v>
      </c>
      <c r="CQ478" s="37">
        <f t="shared" si="288"/>
        <v>25.741603334150529</v>
      </c>
      <c r="CR478" s="37">
        <f t="shared" si="289"/>
        <v>50.012257906349596</v>
      </c>
      <c r="CS478" s="37">
        <f t="shared" si="290"/>
        <v>43.392988477568032</v>
      </c>
      <c r="CT478" s="22">
        <f t="shared" si="291"/>
        <v>-43.897375937547018</v>
      </c>
      <c r="CU478" s="35">
        <v>5</v>
      </c>
      <c r="CV478" s="35">
        <v>2</v>
      </c>
      <c r="CW478" s="35">
        <v>38</v>
      </c>
      <c r="CX478" s="35">
        <v>33</v>
      </c>
      <c r="CY478" s="35">
        <v>14</v>
      </c>
      <c r="CZ478" s="35">
        <v>10</v>
      </c>
      <c r="DA478" s="35">
        <v>14</v>
      </c>
      <c r="DB478" s="35">
        <v>11</v>
      </c>
      <c r="DC478">
        <v>0</v>
      </c>
      <c r="DD478">
        <v>0</v>
      </c>
      <c r="DE478" s="35">
        <f t="shared" si="292"/>
        <v>0</v>
      </c>
      <c r="DF478" s="36">
        <f t="shared" si="293"/>
        <v>0</v>
      </c>
      <c r="DG478" s="37">
        <f t="shared" si="294"/>
        <v>0</v>
      </c>
      <c r="DH478" s="37">
        <f t="shared" si="295"/>
        <v>0</v>
      </c>
      <c r="DI478" s="2">
        <v>15.2</v>
      </c>
      <c r="DJ478">
        <v>0</v>
      </c>
      <c r="DK478">
        <v>0</v>
      </c>
      <c r="DL478">
        <v>-66.7</v>
      </c>
      <c r="DM478">
        <v>8</v>
      </c>
      <c r="DN478">
        <v>18</v>
      </c>
      <c r="DO478">
        <v>-23.3</v>
      </c>
      <c r="DP478">
        <v>5</v>
      </c>
      <c r="DQ478">
        <v>13</v>
      </c>
      <c r="DR478">
        <v>-25.8</v>
      </c>
      <c r="DS478">
        <v>4</v>
      </c>
      <c r="DT478">
        <v>12</v>
      </c>
      <c r="DU478">
        <v>-24.1</v>
      </c>
      <c r="DV478" s="39">
        <v>-0.7</v>
      </c>
      <c r="DW478" s="39">
        <v>-0.7</v>
      </c>
      <c r="DX478" s="39">
        <v>0</v>
      </c>
      <c r="DY478" s="39">
        <v>0.1</v>
      </c>
      <c r="DZ478" s="39">
        <v>0</v>
      </c>
      <c r="EA478" s="39">
        <v>-0.60000000000000009</v>
      </c>
    </row>
    <row r="479" spans="1:131" x14ac:dyDescent="0.2">
      <c r="A479" s="12" t="s">
        <v>1200</v>
      </c>
      <c r="B479" s="12" t="s">
        <v>2264</v>
      </c>
      <c r="C479" t="s">
        <v>2263</v>
      </c>
      <c r="D479" t="s">
        <v>382</v>
      </c>
      <c r="E479" s="12" t="s">
        <v>170</v>
      </c>
      <c r="F479">
        <v>58</v>
      </c>
      <c r="G479">
        <v>5</v>
      </c>
      <c r="H479">
        <v>9</v>
      </c>
      <c r="I479" s="31">
        <f t="shared" si="259"/>
        <v>14</v>
      </c>
      <c r="J479">
        <v>5</v>
      </c>
      <c r="K479">
        <v>4</v>
      </c>
      <c r="L479" s="16">
        <f t="shared" si="260"/>
        <v>1.210258380558966</v>
      </c>
      <c r="M479" s="15">
        <v>5</v>
      </c>
      <c r="N479" s="15">
        <v>4</v>
      </c>
      <c r="O479" s="15">
        <v>4</v>
      </c>
      <c r="P479">
        <v>48</v>
      </c>
      <c r="Q479">
        <v>22</v>
      </c>
      <c r="R479">
        <v>24</v>
      </c>
      <c r="S479" s="13">
        <f t="shared" si="261"/>
        <v>0.10416666666666667</v>
      </c>
      <c r="T479" s="13">
        <f t="shared" si="262"/>
        <v>5.3191489361702128E-2</v>
      </c>
      <c r="U479" s="2">
        <v>694.06666666670003</v>
      </c>
      <c r="V479" s="2">
        <v>11.9666666667</v>
      </c>
      <c r="W479">
        <v>11.79</v>
      </c>
      <c r="X479">
        <v>37.270000000000003</v>
      </c>
      <c r="Y479" s="32">
        <f t="shared" si="263"/>
        <v>0.24031797798613938</v>
      </c>
      <c r="Z479" s="15">
        <f t="shared" si="264"/>
        <v>76.08695652173914</v>
      </c>
      <c r="AA479">
        <v>17</v>
      </c>
      <c r="AB479">
        <v>49</v>
      </c>
      <c r="AC479">
        <v>54</v>
      </c>
      <c r="AD479" s="13">
        <f t="shared" si="265"/>
        <v>0.21739130434782608</v>
      </c>
      <c r="AE479" s="13">
        <f t="shared" si="266"/>
        <v>0.34782608695652173</v>
      </c>
      <c r="AF479" s="13">
        <f t="shared" si="267"/>
        <v>0.56521739130434778</v>
      </c>
      <c r="AG479">
        <v>74</v>
      </c>
      <c r="AH479">
        <v>100</v>
      </c>
      <c r="AI479" s="17">
        <f t="shared" si="268"/>
        <v>0.42528735632183906</v>
      </c>
      <c r="AJ479">
        <v>141</v>
      </c>
      <c r="AK479">
        <v>141</v>
      </c>
      <c r="AL479" s="32">
        <f t="shared" si="269"/>
        <v>0.40459110473457677</v>
      </c>
      <c r="AM479">
        <v>93</v>
      </c>
      <c r="AN479">
        <v>78</v>
      </c>
      <c r="AO479" s="33">
        <f t="shared" si="270"/>
        <v>0.24533715925394547</v>
      </c>
      <c r="AP479">
        <v>123</v>
      </c>
      <c r="AQ479">
        <v>121</v>
      </c>
      <c r="AR479" s="33">
        <f t="shared" si="271"/>
        <v>0.35007173601147779</v>
      </c>
      <c r="AS479" s="33">
        <f t="shared" si="272"/>
        <v>0.62251655629139069</v>
      </c>
      <c r="AT479">
        <v>10</v>
      </c>
      <c r="AU479">
        <v>257</v>
      </c>
      <c r="AV479">
        <v>239</v>
      </c>
      <c r="AW479">
        <v>203</v>
      </c>
      <c r="AX479" s="2">
        <v>28.2</v>
      </c>
      <c r="AY479" s="3">
        <v>8</v>
      </c>
      <c r="AZ479" s="2">
        <v>32.700000000000003</v>
      </c>
      <c r="BA479" s="2">
        <v>25.1</v>
      </c>
      <c r="BB479" s="21">
        <v>0.128</v>
      </c>
      <c r="BC479">
        <v>9</v>
      </c>
      <c r="BD479" s="21">
        <v>0.56800000000000006</v>
      </c>
      <c r="BE479" s="2">
        <v>29.4</v>
      </c>
      <c r="BF479" s="2">
        <v>32.6</v>
      </c>
      <c r="BG479" s="2">
        <v>26.1</v>
      </c>
      <c r="BH479" s="21">
        <v>0.68600000000000005</v>
      </c>
      <c r="BI479" s="21">
        <v>0.36199999999999999</v>
      </c>
      <c r="BJ479" t="s">
        <v>3202</v>
      </c>
      <c r="BK479" s="2">
        <v>65</v>
      </c>
      <c r="BL479" t="s">
        <v>3278</v>
      </c>
      <c r="BM479" s="2">
        <v>27.3</v>
      </c>
      <c r="BN479" t="s">
        <v>2576</v>
      </c>
      <c r="BO479" s="2">
        <v>21.8</v>
      </c>
      <c r="BP479" t="s">
        <v>1645</v>
      </c>
      <c r="BQ479" s="2">
        <v>36.4</v>
      </c>
      <c r="BR479" t="s">
        <v>3138</v>
      </c>
      <c r="BS479" s="2">
        <v>32.9</v>
      </c>
      <c r="BT479" s="32">
        <f t="shared" si="273"/>
        <v>6.5714285714285711E-2</v>
      </c>
      <c r="BU479" s="34">
        <f t="shared" si="274"/>
        <v>0.9027027027027027</v>
      </c>
      <c r="BV479" s="35">
        <f t="shared" si="275"/>
        <v>909.27413127413126</v>
      </c>
      <c r="BW479" s="32">
        <f t="shared" si="276"/>
        <v>-3.1583011583011592E-2</v>
      </c>
      <c r="BX479" s="36">
        <f t="shared" si="277"/>
        <v>1.9882816251985729</v>
      </c>
      <c r="BY479" s="37">
        <f t="shared" si="278"/>
        <v>3.1120929785716789</v>
      </c>
      <c r="BZ479" s="37">
        <f t="shared" si="279"/>
        <v>30.256459513891322</v>
      </c>
      <c r="CA479" s="37">
        <f t="shared" si="280"/>
        <v>31.985400057542254</v>
      </c>
      <c r="CB479" s="37">
        <f t="shared" si="281"/>
        <v>56.363461723020414</v>
      </c>
      <c r="CC479" s="37">
        <f t="shared" si="282"/>
        <v>57.487273076393514</v>
      </c>
      <c r="CD479" s="38">
        <f t="shared" si="283"/>
        <v>-1.1238113533730996</v>
      </c>
      <c r="CE479" s="3">
        <v>23</v>
      </c>
      <c r="CF479" s="3">
        <v>36</v>
      </c>
      <c r="CG479" s="3">
        <v>327</v>
      </c>
      <c r="CH479" s="3">
        <v>334</v>
      </c>
      <c r="CI479" s="3">
        <v>125</v>
      </c>
      <c r="CJ479" s="3">
        <v>154</v>
      </c>
      <c r="CK479" s="3">
        <v>141</v>
      </c>
      <c r="CL479" s="3">
        <v>177</v>
      </c>
      <c r="CM479" s="20">
        <f t="shared" si="284"/>
        <v>-3.9482087043664755</v>
      </c>
      <c r="CN479" s="37">
        <f t="shared" si="285"/>
        <v>2.276028607644125</v>
      </c>
      <c r="CO479" s="37">
        <f t="shared" si="286"/>
        <v>2.3315415005134938</v>
      </c>
      <c r="CP479" s="37">
        <f t="shared" si="287"/>
        <v>30.670873310326321</v>
      </c>
      <c r="CQ479" s="37">
        <f t="shared" si="288"/>
        <v>30.421065292414156</v>
      </c>
      <c r="CR479" s="37">
        <f t="shared" si="289"/>
        <v>58.566101977184196</v>
      </c>
      <c r="CS479" s="37">
        <f t="shared" si="290"/>
        <v>57.844434369882393</v>
      </c>
      <c r="CT479" s="22">
        <f t="shared" si="291"/>
        <v>-1.8454789606749031</v>
      </c>
      <c r="CU479" s="35">
        <v>82</v>
      </c>
      <c r="CV479" s="35">
        <v>84</v>
      </c>
      <c r="CW479" s="35">
        <v>1023</v>
      </c>
      <c r="CX479" s="35">
        <v>1012</v>
      </c>
      <c r="CY479" s="35">
        <v>450</v>
      </c>
      <c r="CZ479" s="35">
        <v>458</v>
      </c>
      <c r="DA479" s="35">
        <v>530</v>
      </c>
      <c r="DB479" s="35">
        <v>555</v>
      </c>
      <c r="DC479">
        <v>2</v>
      </c>
      <c r="DD479">
        <v>3</v>
      </c>
      <c r="DE479" s="35">
        <f t="shared" si="292"/>
        <v>1</v>
      </c>
      <c r="DF479" s="36">
        <f t="shared" si="293"/>
        <v>0.17289405436509328</v>
      </c>
      <c r="DG479" s="37">
        <f t="shared" si="294"/>
        <v>0.25934108154763996</v>
      </c>
      <c r="DH479" s="37">
        <f t="shared" si="295"/>
        <v>8.644702718254664E-2</v>
      </c>
      <c r="DI479" s="2">
        <v>395.6</v>
      </c>
      <c r="DJ479">
        <v>17</v>
      </c>
      <c r="DK479">
        <v>19</v>
      </c>
      <c r="DL479">
        <v>0.9</v>
      </c>
      <c r="DM479">
        <v>377</v>
      </c>
      <c r="DN479">
        <v>403</v>
      </c>
      <c r="DO479">
        <v>-1.5</v>
      </c>
      <c r="DP479">
        <v>274</v>
      </c>
      <c r="DQ479">
        <v>316</v>
      </c>
      <c r="DR479">
        <v>-2.2000000000000002</v>
      </c>
      <c r="DS479">
        <v>199</v>
      </c>
      <c r="DT479">
        <v>221</v>
      </c>
      <c r="DU479">
        <v>-1</v>
      </c>
      <c r="DV479" s="39">
        <v>-5.8</v>
      </c>
      <c r="DW479" s="39">
        <v>-5.8</v>
      </c>
      <c r="DX479" s="39">
        <v>-1.9</v>
      </c>
      <c r="DY479" s="39">
        <v>0.4</v>
      </c>
      <c r="DZ479" s="39">
        <v>1.6</v>
      </c>
      <c r="EA479" s="39">
        <v>-5.8</v>
      </c>
    </row>
    <row r="480" spans="1:131" x14ac:dyDescent="0.2">
      <c r="A480" s="12" t="s">
        <v>2269</v>
      </c>
      <c r="B480" s="12" t="s">
        <v>2264</v>
      </c>
      <c r="C480" t="s">
        <v>2268</v>
      </c>
      <c r="D480" t="s">
        <v>192</v>
      </c>
      <c r="E480" s="12" t="s">
        <v>178</v>
      </c>
      <c r="F480">
        <v>78</v>
      </c>
      <c r="G480">
        <v>5</v>
      </c>
      <c r="H480">
        <v>21</v>
      </c>
      <c r="I480" s="31">
        <f t="shared" si="259"/>
        <v>26</v>
      </c>
      <c r="J480">
        <v>12</v>
      </c>
      <c r="K480">
        <v>8</v>
      </c>
      <c r="L480" s="16">
        <f t="shared" si="260"/>
        <v>1.1811023622047243</v>
      </c>
      <c r="M480" s="15">
        <v>5</v>
      </c>
      <c r="N480" s="15">
        <v>13</v>
      </c>
      <c r="O480" s="15">
        <v>8</v>
      </c>
      <c r="P480">
        <v>90</v>
      </c>
      <c r="Q480">
        <v>27</v>
      </c>
      <c r="R480">
        <v>61</v>
      </c>
      <c r="S480" s="13">
        <f t="shared" si="261"/>
        <v>5.5555555555555552E-2</v>
      </c>
      <c r="T480" s="13">
        <f t="shared" si="262"/>
        <v>2.8089887640449437E-2</v>
      </c>
      <c r="U480" s="2">
        <v>1320.8</v>
      </c>
      <c r="V480" s="2">
        <v>16.933333333299998</v>
      </c>
      <c r="W480">
        <v>16.07</v>
      </c>
      <c r="X480">
        <v>31.72</v>
      </c>
      <c r="Y480" s="32">
        <f t="shared" si="263"/>
        <v>0.33626281648880518</v>
      </c>
      <c r="Z480" s="15">
        <f t="shared" si="264"/>
        <v>107.70731707317074</v>
      </c>
      <c r="AA480">
        <v>57</v>
      </c>
      <c r="AB480">
        <v>52</v>
      </c>
      <c r="AC480">
        <v>108</v>
      </c>
      <c r="AD480" s="13">
        <f t="shared" si="265"/>
        <v>6.097560975609756E-2</v>
      </c>
      <c r="AE480" s="13">
        <f t="shared" si="266"/>
        <v>0.25609756097560976</v>
      </c>
      <c r="AF480" s="13">
        <f t="shared" si="267"/>
        <v>0.31707317073170732</v>
      </c>
      <c r="AI480" s="17" t="str">
        <f t="shared" si="268"/>
        <v xml:space="preserve"> </v>
      </c>
      <c r="AJ480">
        <v>209</v>
      </c>
      <c r="AK480">
        <v>212</v>
      </c>
      <c r="AL480" s="32">
        <f t="shared" si="269"/>
        <v>0.33924254633360196</v>
      </c>
      <c r="AM480">
        <v>209</v>
      </c>
      <c r="AN480">
        <v>165</v>
      </c>
      <c r="AO480" s="33">
        <f t="shared" si="270"/>
        <v>0.30136986301369861</v>
      </c>
      <c r="AP480">
        <v>223</v>
      </c>
      <c r="AQ480">
        <v>223</v>
      </c>
      <c r="AR480" s="33">
        <f t="shared" si="271"/>
        <v>0.35938759065269943</v>
      </c>
      <c r="AS480" s="33">
        <f t="shared" si="272"/>
        <v>0.52955974842767295</v>
      </c>
      <c r="AT480">
        <v>7</v>
      </c>
      <c r="AU480">
        <v>541</v>
      </c>
      <c r="AV480">
        <v>459</v>
      </c>
      <c r="AW480">
        <v>414</v>
      </c>
      <c r="AX480" s="2">
        <v>28.5</v>
      </c>
      <c r="AY480" s="3">
        <v>5</v>
      </c>
      <c r="AZ480" s="2">
        <v>33.1</v>
      </c>
      <c r="BA480" s="2">
        <v>25.4</v>
      </c>
      <c r="BB480" s="21">
        <v>0.23400000000000001</v>
      </c>
      <c r="BC480">
        <v>5</v>
      </c>
      <c r="BD480" s="21">
        <v>0.42499999999999999</v>
      </c>
      <c r="BE480" s="2">
        <v>27.4</v>
      </c>
      <c r="BF480" s="2">
        <v>34.6</v>
      </c>
      <c r="BG480" s="2">
        <v>25</v>
      </c>
      <c r="BH480" s="21">
        <v>-0.22600000000000001</v>
      </c>
      <c r="BI480" s="21">
        <v>7.5999999999999998E-2</v>
      </c>
      <c r="BJ480" t="s">
        <v>2808</v>
      </c>
      <c r="BK480" s="2">
        <v>31.2</v>
      </c>
      <c r="BL480" t="s">
        <v>1460</v>
      </c>
      <c r="BM480" s="2">
        <v>29.5</v>
      </c>
      <c r="BN480" t="s">
        <v>880</v>
      </c>
      <c r="BO480" s="2">
        <v>24.5</v>
      </c>
      <c r="BP480" t="s">
        <v>361</v>
      </c>
      <c r="BQ480" s="2">
        <v>62.8</v>
      </c>
      <c r="BR480" t="s">
        <v>2280</v>
      </c>
      <c r="BS480" s="2">
        <v>10.3</v>
      </c>
      <c r="BT480" s="32">
        <f t="shared" si="273"/>
        <v>0.11141304347826086</v>
      </c>
      <c r="BU480" s="34">
        <f t="shared" si="274"/>
        <v>0.921875</v>
      </c>
      <c r="BV480" s="35">
        <f t="shared" si="275"/>
        <v>933.01630434782612</v>
      </c>
      <c r="BW480" s="32">
        <f t="shared" si="276"/>
        <v>3.3288043478260865E-2</v>
      </c>
      <c r="BX480" s="36">
        <f t="shared" si="277"/>
        <v>3.7250151423453102</v>
      </c>
      <c r="BY480" s="37">
        <f t="shared" si="278"/>
        <v>2.2713506965520178</v>
      </c>
      <c r="BZ480" s="37">
        <f t="shared" si="279"/>
        <v>33.434282253245712</v>
      </c>
      <c r="CA480" s="37">
        <f t="shared" si="280"/>
        <v>29.073288915865835</v>
      </c>
      <c r="CB480" s="37">
        <f t="shared" si="281"/>
        <v>58.464566929248946</v>
      </c>
      <c r="CC480" s="37">
        <f t="shared" si="282"/>
        <v>56.056935190903815</v>
      </c>
      <c r="CD480" s="38">
        <f t="shared" si="283"/>
        <v>2.4076317383451311</v>
      </c>
      <c r="CE480" s="3">
        <v>82</v>
      </c>
      <c r="CF480" s="3">
        <v>50</v>
      </c>
      <c r="CG480" s="3">
        <v>654</v>
      </c>
      <c r="CH480" s="3">
        <v>590</v>
      </c>
      <c r="CI480" s="3">
        <v>249</v>
      </c>
      <c r="CJ480" s="3">
        <v>299</v>
      </c>
      <c r="CK480" s="3">
        <v>295</v>
      </c>
      <c r="CL480" s="3">
        <v>302</v>
      </c>
      <c r="CM480" s="20">
        <f t="shared" si="284"/>
        <v>1.9571977760809816</v>
      </c>
      <c r="CN480" s="37">
        <f t="shared" si="285"/>
        <v>2.6433213696769817</v>
      </c>
      <c r="CO480" s="37">
        <f t="shared" si="286"/>
        <v>2.1098069647880493</v>
      </c>
      <c r="CP480" s="37">
        <f t="shared" si="287"/>
        <v>28.955281792608403</v>
      </c>
      <c r="CQ480" s="37">
        <f t="shared" si="288"/>
        <v>27.912503637598217</v>
      </c>
      <c r="CR480" s="37">
        <f t="shared" si="289"/>
        <v>54.951983703559996</v>
      </c>
      <c r="CS480" s="37">
        <f t="shared" si="290"/>
        <v>55.825007275196434</v>
      </c>
      <c r="CT480" s="22">
        <f t="shared" si="291"/>
        <v>3.2806553099815687</v>
      </c>
      <c r="CU480" s="35">
        <v>109</v>
      </c>
      <c r="CV480" s="35">
        <v>87</v>
      </c>
      <c r="CW480" s="35">
        <v>1085</v>
      </c>
      <c r="CX480" s="35">
        <v>1064</v>
      </c>
      <c r="CY480" s="35">
        <v>507</v>
      </c>
      <c r="CZ480" s="35">
        <v>532</v>
      </c>
      <c r="DA480" s="35">
        <v>619</v>
      </c>
      <c r="DB480" s="35">
        <v>565</v>
      </c>
      <c r="DC480">
        <v>10</v>
      </c>
      <c r="DD480">
        <v>6</v>
      </c>
      <c r="DE480" s="35">
        <f t="shared" si="292"/>
        <v>-4</v>
      </c>
      <c r="DF480" s="36">
        <f t="shared" si="293"/>
        <v>0.45427013931040366</v>
      </c>
      <c r="DG480" s="37">
        <f t="shared" si="294"/>
        <v>0.27256208358624223</v>
      </c>
      <c r="DH480" s="37">
        <f t="shared" si="295"/>
        <v>-0.18170805572416146</v>
      </c>
      <c r="DI480" s="2">
        <v>703.2</v>
      </c>
      <c r="DJ480">
        <v>59</v>
      </c>
      <c r="DK480">
        <v>22</v>
      </c>
      <c r="DL480">
        <v>21</v>
      </c>
      <c r="DM480">
        <v>667</v>
      </c>
      <c r="DN480">
        <v>661</v>
      </c>
      <c r="DO480">
        <v>0.9</v>
      </c>
      <c r="DP480">
        <v>514</v>
      </c>
      <c r="DQ480">
        <v>504</v>
      </c>
      <c r="DR480">
        <v>0.5</v>
      </c>
      <c r="DS480">
        <v>405</v>
      </c>
      <c r="DT480">
        <v>333</v>
      </c>
      <c r="DU480">
        <v>5</v>
      </c>
      <c r="DV480" s="39">
        <v>9.8000000000000007</v>
      </c>
      <c r="DW480" s="39">
        <v>9.8000000000000007</v>
      </c>
      <c r="DX480" s="39">
        <v>-0.9</v>
      </c>
      <c r="DY480" s="39">
        <v>-0.30000000000000004</v>
      </c>
      <c r="DZ480" s="39">
        <v>-2.2000000000000002</v>
      </c>
      <c r="EA480" s="39">
        <v>6.3</v>
      </c>
    </row>
    <row r="481" spans="1:131" x14ac:dyDescent="0.2">
      <c r="A481" s="12" t="s">
        <v>190</v>
      </c>
      <c r="B481" s="12" t="s">
        <v>2272</v>
      </c>
      <c r="C481" t="s">
        <v>2271</v>
      </c>
      <c r="D481" t="s">
        <v>169</v>
      </c>
      <c r="E481" s="12" t="s">
        <v>132</v>
      </c>
      <c r="F481">
        <v>82</v>
      </c>
      <c r="G481">
        <v>13</v>
      </c>
      <c r="H481">
        <v>32</v>
      </c>
      <c r="I481" s="31">
        <f t="shared" si="259"/>
        <v>45</v>
      </c>
      <c r="J481">
        <v>18</v>
      </c>
      <c r="K481">
        <v>12</v>
      </c>
      <c r="L481" s="16">
        <f t="shared" si="260"/>
        <v>2.1829942056327232</v>
      </c>
      <c r="M481" s="15">
        <v>13</v>
      </c>
      <c r="N481" s="15">
        <v>18</v>
      </c>
      <c r="O481" s="15">
        <v>13</v>
      </c>
      <c r="P481">
        <v>127</v>
      </c>
      <c r="Q481">
        <v>40</v>
      </c>
      <c r="R481">
        <v>40</v>
      </c>
      <c r="S481" s="13">
        <f t="shared" si="261"/>
        <v>0.10236220472440945</v>
      </c>
      <c r="T481" s="13">
        <f t="shared" si="262"/>
        <v>6.280193236714976E-2</v>
      </c>
      <c r="U481" s="2">
        <v>1236.8333333333001</v>
      </c>
      <c r="V481" s="2">
        <v>15.083333333300001</v>
      </c>
      <c r="W481">
        <v>14.36</v>
      </c>
      <c r="X481">
        <v>33.71</v>
      </c>
      <c r="Y481" s="32">
        <f t="shared" si="263"/>
        <v>0.29873101726648638</v>
      </c>
      <c r="Z481" s="15">
        <f t="shared" si="264"/>
        <v>192.375</v>
      </c>
      <c r="AA481">
        <v>30</v>
      </c>
      <c r="AB481">
        <v>80</v>
      </c>
      <c r="AC481">
        <v>58</v>
      </c>
      <c r="AD481" s="13">
        <f t="shared" si="265"/>
        <v>0.203125</v>
      </c>
      <c r="AE481" s="13">
        <f t="shared" si="266"/>
        <v>0.484375</v>
      </c>
      <c r="AF481" s="13">
        <f t="shared" si="267"/>
        <v>0.6875</v>
      </c>
      <c r="AG481">
        <v>560</v>
      </c>
      <c r="AH481">
        <v>630</v>
      </c>
      <c r="AI481" s="17">
        <f t="shared" si="268"/>
        <v>0.47058823529411764</v>
      </c>
      <c r="AJ481">
        <v>155</v>
      </c>
      <c r="AK481">
        <v>215</v>
      </c>
      <c r="AL481" s="32">
        <f t="shared" si="269"/>
        <v>0.29814665592264306</v>
      </c>
      <c r="AM481">
        <v>173</v>
      </c>
      <c r="AN481">
        <v>202</v>
      </c>
      <c r="AO481" s="33">
        <f t="shared" si="270"/>
        <v>0.30217566478646252</v>
      </c>
      <c r="AP481">
        <v>234</v>
      </c>
      <c r="AQ481">
        <v>262</v>
      </c>
      <c r="AR481" s="33">
        <f t="shared" si="271"/>
        <v>0.39967767929089443</v>
      </c>
      <c r="AS481" s="33">
        <f t="shared" si="272"/>
        <v>0.49664429530201343</v>
      </c>
      <c r="AT481">
        <v>4</v>
      </c>
      <c r="AU481">
        <v>403</v>
      </c>
      <c r="AV481">
        <v>429</v>
      </c>
      <c r="AW481">
        <v>389</v>
      </c>
      <c r="AX481" s="2">
        <v>29.9</v>
      </c>
      <c r="AY481" s="3">
        <v>1</v>
      </c>
      <c r="AZ481" s="2">
        <v>34.200000000000003</v>
      </c>
      <c r="BA481" s="2">
        <v>26.9</v>
      </c>
      <c r="BB481" s="21">
        <v>1.355</v>
      </c>
      <c r="BC481">
        <v>1</v>
      </c>
      <c r="BD481" s="21">
        <v>1.306</v>
      </c>
      <c r="BE481" s="2">
        <v>32.1</v>
      </c>
      <c r="BF481" s="2">
        <v>34.299999999999997</v>
      </c>
      <c r="BG481" s="2">
        <v>29.9</v>
      </c>
      <c r="BH481" s="21">
        <v>3.4580000000000002</v>
      </c>
      <c r="BI481" s="21">
        <v>2.6179999999999999</v>
      </c>
      <c r="BJ481" t="s">
        <v>2146</v>
      </c>
      <c r="BK481" s="2">
        <v>84.1</v>
      </c>
      <c r="BL481" t="s">
        <v>3645</v>
      </c>
      <c r="BM481" s="2">
        <v>47.3</v>
      </c>
      <c r="BN481" t="s">
        <v>1393</v>
      </c>
      <c r="BO481" s="2">
        <v>35.799999999999997</v>
      </c>
      <c r="BP481" t="s">
        <v>1244</v>
      </c>
      <c r="BQ481" s="2">
        <v>43.3</v>
      </c>
      <c r="BR481" t="s">
        <v>731</v>
      </c>
      <c r="BS481" s="2">
        <v>32.1</v>
      </c>
      <c r="BT481" s="32">
        <f t="shared" si="273"/>
        <v>9.3567251461988299E-2</v>
      </c>
      <c r="BU481" s="34">
        <f t="shared" si="274"/>
        <v>0.91185897435897434</v>
      </c>
      <c r="BV481" s="35">
        <f t="shared" si="275"/>
        <v>921.21569950517323</v>
      </c>
      <c r="BW481" s="32">
        <f t="shared" si="276"/>
        <v>5.4262258209626379E-3</v>
      </c>
      <c r="BX481" s="36">
        <f t="shared" si="277"/>
        <v>3.1047028702399837</v>
      </c>
      <c r="BY481" s="37">
        <f t="shared" si="278"/>
        <v>2.6681040291124858</v>
      </c>
      <c r="BZ481" s="37">
        <f t="shared" si="279"/>
        <v>33.181511925689819</v>
      </c>
      <c r="CA481" s="37">
        <f t="shared" si="280"/>
        <v>30.270852984839838</v>
      </c>
      <c r="CB481" s="37">
        <f t="shared" si="281"/>
        <v>63.646408839919665</v>
      </c>
      <c r="CC481" s="37">
        <f t="shared" si="282"/>
        <v>54.865921035022211</v>
      </c>
      <c r="CD481" s="38">
        <f t="shared" si="283"/>
        <v>8.7804878048974544</v>
      </c>
      <c r="CE481" s="3">
        <v>64</v>
      </c>
      <c r="CF481" s="3">
        <v>55</v>
      </c>
      <c r="CG481" s="3">
        <v>620</v>
      </c>
      <c r="CH481" s="3">
        <v>569</v>
      </c>
      <c r="CI481" s="3">
        <v>282</v>
      </c>
      <c r="CJ481" s="3">
        <v>231</v>
      </c>
      <c r="CK481" s="3">
        <v>276</v>
      </c>
      <c r="CL481" s="3">
        <v>346</v>
      </c>
      <c r="CM481" s="20">
        <f t="shared" si="284"/>
        <v>7.4590247176491307</v>
      </c>
      <c r="CN481" s="37">
        <f t="shared" si="285"/>
        <v>2.2140061210757462</v>
      </c>
      <c r="CO481" s="37">
        <f t="shared" si="286"/>
        <v>2.4527714870741111</v>
      </c>
      <c r="CP481" s="37">
        <f t="shared" si="287"/>
        <v>28.803785516348189</v>
      </c>
      <c r="CQ481" s="37">
        <f t="shared" si="288"/>
        <v>29.259610305981429</v>
      </c>
      <c r="CR481" s="37">
        <f t="shared" si="289"/>
        <v>53.809031119086029</v>
      </c>
      <c r="CS481" s="37">
        <f t="shared" si="290"/>
        <v>56.956392761791747</v>
      </c>
      <c r="CT481" s="22">
        <f t="shared" si="291"/>
        <v>11.927849447603172</v>
      </c>
      <c r="CU481" s="35">
        <v>102</v>
      </c>
      <c r="CV481" s="35">
        <v>113</v>
      </c>
      <c r="CW481" s="35">
        <v>1225</v>
      </c>
      <c r="CX481" s="35">
        <v>1235</v>
      </c>
      <c r="CY481" s="35">
        <v>516</v>
      </c>
      <c r="CZ481" s="35">
        <v>539</v>
      </c>
      <c r="DA481" s="35">
        <v>737</v>
      </c>
      <c r="DB481" s="35">
        <v>636</v>
      </c>
      <c r="DC481">
        <v>17</v>
      </c>
      <c r="DD481">
        <v>18</v>
      </c>
      <c r="DE481" s="35">
        <f t="shared" si="292"/>
        <v>1</v>
      </c>
      <c r="DF481" s="36">
        <f t="shared" si="293"/>
        <v>0.82468669990749555</v>
      </c>
      <c r="DG481" s="37">
        <f t="shared" si="294"/>
        <v>0.87319768225499528</v>
      </c>
      <c r="DH481" s="37">
        <f t="shared" si="295"/>
        <v>4.8510982347499745E-2</v>
      </c>
      <c r="DI481" s="2">
        <v>758.4</v>
      </c>
      <c r="DJ481">
        <v>40</v>
      </c>
      <c r="DK481">
        <v>32</v>
      </c>
      <c r="DL481">
        <v>7.9</v>
      </c>
      <c r="DM481">
        <v>788</v>
      </c>
      <c r="DN481">
        <v>718</v>
      </c>
      <c r="DO481">
        <v>4.2</v>
      </c>
      <c r="DP481">
        <v>583</v>
      </c>
      <c r="DQ481">
        <v>541</v>
      </c>
      <c r="DR481">
        <v>3.2</v>
      </c>
      <c r="DS481">
        <v>409</v>
      </c>
      <c r="DT481">
        <v>401</v>
      </c>
      <c r="DU481">
        <v>1</v>
      </c>
      <c r="DV481" s="39">
        <v>-0.8</v>
      </c>
      <c r="DW481" s="39">
        <v>-0.8</v>
      </c>
      <c r="DX481" s="39">
        <v>1.1000000000000001</v>
      </c>
      <c r="DY481" s="39">
        <v>2.7</v>
      </c>
      <c r="DZ481" s="39">
        <v>-1.6</v>
      </c>
      <c r="EA481" s="39">
        <v>1.5</v>
      </c>
    </row>
    <row r="482" spans="1:131" x14ac:dyDescent="0.2">
      <c r="A482" s="12" t="s">
        <v>2276</v>
      </c>
      <c r="B482" s="12" t="s">
        <v>2277</v>
      </c>
      <c r="C482" t="s">
        <v>2275</v>
      </c>
      <c r="D482" s="12" t="s">
        <v>382</v>
      </c>
      <c r="E482" s="12" t="s">
        <v>170</v>
      </c>
      <c r="F482">
        <v>68</v>
      </c>
      <c r="G482">
        <v>5</v>
      </c>
      <c r="H482">
        <v>11</v>
      </c>
      <c r="I482" s="31">
        <f t="shared" si="259"/>
        <v>16</v>
      </c>
      <c r="J482">
        <v>9</v>
      </c>
      <c r="K482">
        <v>2</v>
      </c>
      <c r="L482" s="16">
        <f t="shared" si="260"/>
        <v>1.2210892285514923</v>
      </c>
      <c r="M482" s="15">
        <v>5</v>
      </c>
      <c r="N482" s="15">
        <v>9</v>
      </c>
      <c r="O482" s="15">
        <v>2</v>
      </c>
      <c r="P482">
        <v>65</v>
      </c>
      <c r="Q482">
        <v>36</v>
      </c>
      <c r="R482">
        <v>32</v>
      </c>
      <c r="S482" s="13">
        <f t="shared" si="261"/>
        <v>7.6923076923076927E-2</v>
      </c>
      <c r="T482" s="13">
        <f t="shared" si="262"/>
        <v>3.7593984962406013E-2</v>
      </c>
      <c r="U482" s="2">
        <v>786.18333333329997</v>
      </c>
      <c r="V482" s="2">
        <v>11.55</v>
      </c>
      <c r="W482">
        <v>11.36</v>
      </c>
      <c r="X482">
        <v>37.33</v>
      </c>
      <c r="Y482" s="32">
        <f t="shared" si="263"/>
        <v>0.23331279523516121</v>
      </c>
      <c r="Z482" s="15">
        <f t="shared" si="264"/>
        <v>111.41379310344827</v>
      </c>
      <c r="AA482">
        <v>14</v>
      </c>
      <c r="AB482">
        <v>33</v>
      </c>
      <c r="AC482">
        <v>67</v>
      </c>
      <c r="AD482" s="13">
        <f t="shared" si="265"/>
        <v>0.17241379310344829</v>
      </c>
      <c r="AE482" s="13">
        <f t="shared" si="266"/>
        <v>0.37931034482758619</v>
      </c>
      <c r="AF482" s="13">
        <f t="shared" si="267"/>
        <v>0.55172413793103448</v>
      </c>
      <c r="AG482">
        <v>140</v>
      </c>
      <c r="AH482">
        <v>195</v>
      </c>
      <c r="AI482" s="17">
        <f t="shared" si="268"/>
        <v>0.41791044776119401</v>
      </c>
      <c r="AJ482">
        <v>100</v>
      </c>
      <c r="AK482">
        <v>142</v>
      </c>
      <c r="AL482" s="32">
        <f t="shared" si="269"/>
        <v>0.38412698412698415</v>
      </c>
      <c r="AM482">
        <v>70</v>
      </c>
      <c r="AN482">
        <v>73</v>
      </c>
      <c r="AO482" s="33">
        <f t="shared" si="270"/>
        <v>0.22698412698412698</v>
      </c>
      <c r="AP482">
        <v>122</v>
      </c>
      <c r="AQ482">
        <v>123</v>
      </c>
      <c r="AR482" s="33">
        <f t="shared" si="271"/>
        <v>0.3888888888888889</v>
      </c>
      <c r="AS482" s="33">
        <f t="shared" si="272"/>
        <v>0.62857142857142856</v>
      </c>
      <c r="AT482">
        <v>12</v>
      </c>
      <c r="AU482">
        <v>273</v>
      </c>
      <c r="AV482">
        <v>269</v>
      </c>
      <c r="AW482">
        <v>249</v>
      </c>
      <c r="AX482" s="2">
        <v>27.9</v>
      </c>
      <c r="AY482" s="3">
        <v>9</v>
      </c>
      <c r="AZ482" s="2">
        <v>32.299999999999997</v>
      </c>
      <c r="BA482" s="2">
        <v>24.9</v>
      </c>
      <c r="BB482" s="21">
        <v>0.21199999999999999</v>
      </c>
      <c r="BC482">
        <v>8</v>
      </c>
      <c r="BD482" s="21">
        <v>0.03</v>
      </c>
      <c r="BE482" s="2">
        <v>28.6</v>
      </c>
      <c r="BF482" s="2">
        <v>32.5</v>
      </c>
      <c r="BG482" s="2">
        <v>24.8</v>
      </c>
      <c r="BH482" s="21">
        <v>-0.13400000000000001</v>
      </c>
      <c r="BI482" s="21">
        <v>5.218</v>
      </c>
      <c r="BJ482" t="s">
        <v>3033</v>
      </c>
      <c r="BK482" s="2">
        <v>21.2</v>
      </c>
      <c r="BL482" t="s">
        <v>3751</v>
      </c>
      <c r="BM482" s="2">
        <v>18.600000000000001</v>
      </c>
      <c r="BN482" t="s">
        <v>699</v>
      </c>
      <c r="BO482" s="2">
        <v>18.2</v>
      </c>
      <c r="BP482" t="s">
        <v>3741</v>
      </c>
      <c r="BQ482" s="2">
        <v>29.1</v>
      </c>
      <c r="BR482" t="s">
        <v>1596</v>
      </c>
      <c r="BS482" s="2">
        <v>23.9</v>
      </c>
      <c r="BT482" s="32">
        <f t="shared" si="273"/>
        <v>8.0779944289693595E-2</v>
      </c>
      <c r="BU482" s="34">
        <f t="shared" si="274"/>
        <v>0.90595611285266453</v>
      </c>
      <c r="BV482" s="35">
        <f t="shared" si="275"/>
        <v>914.03410728163385</v>
      </c>
      <c r="BW482" s="32">
        <f t="shared" si="276"/>
        <v>-1.3263942857641875E-2</v>
      </c>
      <c r="BX482" s="36">
        <f t="shared" si="277"/>
        <v>2.2154316271963328</v>
      </c>
      <c r="BY482" s="37">
        <f t="shared" si="278"/>
        <v>2.2918258212375857</v>
      </c>
      <c r="BZ482" s="37">
        <f t="shared" si="279"/>
        <v>27.425515660809776</v>
      </c>
      <c r="CA482" s="37">
        <f t="shared" si="280"/>
        <v>24.369747899159659</v>
      </c>
      <c r="CB482" s="37">
        <f t="shared" si="281"/>
        <v>51.718869365928185</v>
      </c>
      <c r="CC482" s="37">
        <f t="shared" si="282"/>
        <v>42.32238349885408</v>
      </c>
      <c r="CD482" s="38">
        <f t="shared" si="283"/>
        <v>9.3964858670741052</v>
      </c>
      <c r="CE482" s="3">
        <v>29</v>
      </c>
      <c r="CF482" s="3">
        <v>30</v>
      </c>
      <c r="CG482" s="3">
        <v>330</v>
      </c>
      <c r="CH482" s="3">
        <v>289</v>
      </c>
      <c r="CI482" s="3">
        <v>149</v>
      </c>
      <c r="CJ482" s="3">
        <v>111</v>
      </c>
      <c r="CK482" s="3">
        <v>124</v>
      </c>
      <c r="CL482" s="3">
        <v>169</v>
      </c>
      <c r="CM482" s="20">
        <f t="shared" si="284"/>
        <v>1.0327715813598211</v>
      </c>
      <c r="CN482" s="37">
        <f t="shared" si="285"/>
        <v>1.9618348276894468</v>
      </c>
      <c r="CO482" s="37">
        <f t="shared" si="286"/>
        <v>2.2454735979578007</v>
      </c>
      <c r="CP482" s="37">
        <f t="shared" si="287"/>
        <v>26.969319739682639</v>
      </c>
      <c r="CQ482" s="37">
        <f t="shared" si="288"/>
        <v>26.354769070767873</v>
      </c>
      <c r="CR482" s="37">
        <f t="shared" si="289"/>
        <v>49.873150438852207</v>
      </c>
      <c r="CS482" s="37">
        <f t="shared" si="290"/>
        <v>46.965853043601577</v>
      </c>
      <c r="CT482" s="22">
        <f t="shared" si="291"/>
        <v>6.4891884718234749</v>
      </c>
      <c r="CU482" s="35">
        <v>83</v>
      </c>
      <c r="CV482" s="35">
        <v>95</v>
      </c>
      <c r="CW482" s="35">
        <v>1058</v>
      </c>
      <c r="CX482" s="35">
        <v>1020</v>
      </c>
      <c r="CY482" s="35">
        <v>436</v>
      </c>
      <c r="CZ482" s="35">
        <v>381</v>
      </c>
      <c r="DA482" s="35">
        <v>491</v>
      </c>
      <c r="DB482" s="35">
        <v>533</v>
      </c>
      <c r="DC482">
        <v>5</v>
      </c>
      <c r="DD482">
        <v>6</v>
      </c>
      <c r="DE482" s="35">
        <f t="shared" si="292"/>
        <v>1</v>
      </c>
      <c r="DF482" s="36">
        <f t="shared" si="293"/>
        <v>0.3819709702062643</v>
      </c>
      <c r="DG482" s="37">
        <f t="shared" si="294"/>
        <v>0.45836516424751717</v>
      </c>
      <c r="DH482" s="37">
        <f t="shared" si="295"/>
        <v>7.6394194041252861E-2</v>
      </c>
      <c r="DI482" s="2">
        <v>508.9</v>
      </c>
      <c r="DJ482">
        <v>16</v>
      </c>
      <c r="DK482">
        <v>19</v>
      </c>
      <c r="DL482">
        <v>-2</v>
      </c>
      <c r="DM482">
        <v>427</v>
      </c>
      <c r="DN482">
        <v>375</v>
      </c>
      <c r="DO482">
        <v>0.9</v>
      </c>
      <c r="DP482">
        <v>317</v>
      </c>
      <c r="DQ482">
        <v>283</v>
      </c>
      <c r="DR482">
        <v>0.7</v>
      </c>
      <c r="DS482">
        <v>225</v>
      </c>
      <c r="DT482">
        <v>218</v>
      </c>
      <c r="DU482">
        <v>0.2</v>
      </c>
      <c r="DV482" s="39">
        <v>1.7000000000000002</v>
      </c>
      <c r="DW482" s="39">
        <v>1.7000000000000002</v>
      </c>
      <c r="DX482" s="39">
        <v>-1</v>
      </c>
      <c r="DY482" s="39">
        <v>0.2</v>
      </c>
      <c r="DZ482" s="39">
        <v>-1.6</v>
      </c>
      <c r="EA482" s="39">
        <v>-0.9</v>
      </c>
    </row>
    <row r="483" spans="1:131" x14ac:dyDescent="0.2">
      <c r="A483" s="12" t="s">
        <v>819</v>
      </c>
      <c r="B483" s="12" t="s">
        <v>2280</v>
      </c>
      <c r="C483" t="s">
        <v>2279</v>
      </c>
      <c r="D483" t="s">
        <v>192</v>
      </c>
      <c r="E483" s="12" t="s">
        <v>178</v>
      </c>
      <c r="F483">
        <v>78</v>
      </c>
      <c r="G483">
        <v>5</v>
      </c>
      <c r="H483">
        <v>12</v>
      </c>
      <c r="I483" s="31">
        <f t="shared" si="259"/>
        <v>17</v>
      </c>
      <c r="J483">
        <v>8</v>
      </c>
      <c r="K483">
        <v>3</v>
      </c>
      <c r="L483" s="16">
        <f t="shared" si="260"/>
        <v>0.76028622540250457</v>
      </c>
      <c r="M483" s="15">
        <v>5</v>
      </c>
      <c r="N483" s="15">
        <v>6</v>
      </c>
      <c r="O483" s="15">
        <v>4</v>
      </c>
      <c r="P483">
        <v>99</v>
      </c>
      <c r="Q483">
        <v>43</v>
      </c>
      <c r="R483">
        <v>65</v>
      </c>
      <c r="S483" s="13">
        <f t="shared" si="261"/>
        <v>5.0505050505050504E-2</v>
      </c>
      <c r="T483" s="13">
        <f t="shared" si="262"/>
        <v>2.4154589371980676E-2</v>
      </c>
      <c r="U483" s="2">
        <v>1341.6</v>
      </c>
      <c r="V483" s="2">
        <v>17.2</v>
      </c>
      <c r="W483">
        <v>16.36</v>
      </c>
      <c r="X483">
        <v>31.3</v>
      </c>
      <c r="Y483" s="32">
        <f t="shared" si="263"/>
        <v>0.34326479227864037</v>
      </c>
      <c r="Z483" s="15">
        <f t="shared" si="264"/>
        <v>96.15094339622641</v>
      </c>
      <c r="AA483">
        <v>117</v>
      </c>
      <c r="AB483">
        <v>206</v>
      </c>
      <c r="AC483">
        <v>150</v>
      </c>
      <c r="AD483" s="13">
        <f t="shared" si="265"/>
        <v>9.4339622641509441E-2</v>
      </c>
      <c r="AE483" s="13">
        <f t="shared" si="266"/>
        <v>0.18867924528301888</v>
      </c>
      <c r="AF483" s="13">
        <f t="shared" si="267"/>
        <v>0.28301886792452835</v>
      </c>
      <c r="AI483" s="17" t="str">
        <f t="shared" si="268"/>
        <v xml:space="preserve"> </v>
      </c>
      <c r="AJ483">
        <v>191</v>
      </c>
      <c r="AK483">
        <v>237</v>
      </c>
      <c r="AL483" s="32">
        <f t="shared" si="269"/>
        <v>0.3117261471230881</v>
      </c>
      <c r="AM483">
        <v>237</v>
      </c>
      <c r="AN483">
        <v>226</v>
      </c>
      <c r="AO483" s="33">
        <f t="shared" si="270"/>
        <v>0.3372177713037145</v>
      </c>
      <c r="AP483">
        <v>224</v>
      </c>
      <c r="AQ483">
        <v>258</v>
      </c>
      <c r="AR483" s="33">
        <f t="shared" si="271"/>
        <v>0.3510560815731974</v>
      </c>
      <c r="AS483" s="33">
        <f t="shared" si="272"/>
        <v>0.48035914702581367</v>
      </c>
      <c r="AT483">
        <v>1</v>
      </c>
      <c r="AU483">
        <v>466</v>
      </c>
      <c r="AV483">
        <v>520</v>
      </c>
      <c r="AW483">
        <v>390</v>
      </c>
      <c r="AX483" s="2">
        <v>29.4</v>
      </c>
      <c r="AY483" s="3">
        <v>1</v>
      </c>
      <c r="AZ483" s="2">
        <v>33.299999999999997</v>
      </c>
      <c r="BA483" s="2">
        <v>26.8</v>
      </c>
      <c r="BB483" s="21">
        <v>1.3839999999999999</v>
      </c>
      <c r="BC483">
        <v>2</v>
      </c>
      <c r="BD483" s="21">
        <v>1.639</v>
      </c>
      <c r="BE483" s="2">
        <v>28.2</v>
      </c>
      <c r="BF483" s="2">
        <v>37.1</v>
      </c>
      <c r="BG483" s="2">
        <v>25.2</v>
      </c>
      <c r="BH483" s="21">
        <v>-0.314</v>
      </c>
      <c r="BI483" s="21">
        <v>-0.27200000000000002</v>
      </c>
      <c r="BJ483" t="s">
        <v>880</v>
      </c>
      <c r="BK483" s="2">
        <v>35.799999999999997</v>
      </c>
      <c r="BL483" t="s">
        <v>3690</v>
      </c>
      <c r="BM483" s="2">
        <v>31.1</v>
      </c>
      <c r="BN483" t="s">
        <v>2808</v>
      </c>
      <c r="BO483" s="2">
        <v>29.9</v>
      </c>
      <c r="BP483" t="s">
        <v>1367</v>
      </c>
      <c r="BQ483" s="2">
        <v>79.599999999999994</v>
      </c>
      <c r="BR483" t="s">
        <v>2264</v>
      </c>
      <c r="BS483" s="2">
        <v>10.1</v>
      </c>
      <c r="BT483" s="32">
        <f t="shared" si="273"/>
        <v>8.3202511773940349E-2</v>
      </c>
      <c r="BU483" s="34">
        <f t="shared" si="274"/>
        <v>0.94212218649517687</v>
      </c>
      <c r="BV483" s="35">
        <f t="shared" si="275"/>
        <v>950.44243767257092</v>
      </c>
      <c r="BW483" s="32">
        <f t="shared" si="276"/>
        <v>2.5324698269117221E-2</v>
      </c>
      <c r="BX483" s="36">
        <f t="shared" si="277"/>
        <v>2.3703041144901609</v>
      </c>
      <c r="BY483" s="37">
        <f t="shared" si="278"/>
        <v>1.6100178890876566</v>
      </c>
      <c r="BZ483" s="37">
        <f t="shared" si="279"/>
        <v>28.488372093023255</v>
      </c>
      <c r="CA483" s="37">
        <f t="shared" si="280"/>
        <v>27.817531305903401</v>
      </c>
      <c r="CB483" s="37">
        <f t="shared" si="281"/>
        <v>51.878354203935601</v>
      </c>
      <c r="CC483" s="37">
        <f t="shared" si="282"/>
        <v>55.903398926654745</v>
      </c>
      <c r="CD483" s="38">
        <f t="shared" si="283"/>
        <v>-4.0250447227191444</v>
      </c>
      <c r="CE483" s="3">
        <v>53</v>
      </c>
      <c r="CF483" s="3">
        <v>36</v>
      </c>
      <c r="CG483" s="3">
        <v>584</v>
      </c>
      <c r="CH483" s="3">
        <v>586</v>
      </c>
      <c r="CI483" s="3">
        <v>237</v>
      </c>
      <c r="CJ483" s="3">
        <v>295</v>
      </c>
      <c r="CK483" s="3">
        <v>333</v>
      </c>
      <c r="CL483" s="3">
        <v>286</v>
      </c>
      <c r="CM483" s="20">
        <f t="shared" si="284"/>
        <v>-1.7326642513386723</v>
      </c>
      <c r="CN483" s="37">
        <f t="shared" si="285"/>
        <v>3.4160727451462272</v>
      </c>
      <c r="CO483" s="37">
        <f t="shared" si="286"/>
        <v>2.3838781027279432</v>
      </c>
      <c r="CP483" s="37">
        <f t="shared" si="287"/>
        <v>31.01499139837798</v>
      </c>
      <c r="CQ483" s="37">
        <f t="shared" si="288"/>
        <v>28.581961169820595</v>
      </c>
      <c r="CR483" s="37">
        <f t="shared" si="289"/>
        <v>57.409682968788395</v>
      </c>
      <c r="CS483" s="37">
        <f t="shared" si="290"/>
        <v>56.180879823052351</v>
      </c>
      <c r="CT483" s="22">
        <f t="shared" si="291"/>
        <v>-5.253847868455189</v>
      </c>
      <c r="CU483" s="35">
        <v>139</v>
      </c>
      <c r="CV483" s="35">
        <v>97</v>
      </c>
      <c r="CW483" s="35">
        <v>1123</v>
      </c>
      <c r="CX483" s="35">
        <v>1066</v>
      </c>
      <c r="CY483" s="35">
        <v>500</v>
      </c>
      <c r="CZ483" s="35">
        <v>545</v>
      </c>
      <c r="DA483" s="35">
        <v>578</v>
      </c>
      <c r="DB483" s="35">
        <v>574</v>
      </c>
      <c r="DC483">
        <v>16</v>
      </c>
      <c r="DD483">
        <v>9</v>
      </c>
      <c r="DE483" s="35">
        <f t="shared" si="292"/>
        <v>-7</v>
      </c>
      <c r="DF483" s="36">
        <f t="shared" si="293"/>
        <v>0.7155635062611807</v>
      </c>
      <c r="DG483" s="37">
        <f t="shared" si="294"/>
        <v>0.40250447227191416</v>
      </c>
      <c r="DH483" s="37">
        <f t="shared" si="295"/>
        <v>-0.31305903398926654</v>
      </c>
      <c r="DI483" s="2">
        <v>752.1</v>
      </c>
      <c r="DJ483">
        <v>29</v>
      </c>
      <c r="DK483">
        <v>22</v>
      </c>
      <c r="DL483">
        <v>-7.7</v>
      </c>
      <c r="DM483">
        <v>652</v>
      </c>
      <c r="DN483">
        <v>705</v>
      </c>
      <c r="DO483">
        <v>-2.8</v>
      </c>
      <c r="DP483">
        <v>492</v>
      </c>
      <c r="DQ483">
        <v>502</v>
      </c>
      <c r="DR483">
        <v>-1.2</v>
      </c>
      <c r="DS483">
        <v>343</v>
      </c>
      <c r="DT483">
        <v>351</v>
      </c>
      <c r="DU483">
        <v>-3.5</v>
      </c>
      <c r="DV483" s="39">
        <v>1.6</v>
      </c>
      <c r="DW483" s="39">
        <v>1.6</v>
      </c>
      <c r="DX483" s="39">
        <v>1.2</v>
      </c>
      <c r="DY483" s="39">
        <v>1.5</v>
      </c>
      <c r="DZ483" s="39">
        <v>-2.4</v>
      </c>
      <c r="EA483" s="39">
        <v>1.9</v>
      </c>
    </row>
    <row r="484" spans="1:131" x14ac:dyDescent="0.2">
      <c r="A484" s="12" t="s">
        <v>2282</v>
      </c>
      <c r="B484" s="12" t="s">
        <v>2283</v>
      </c>
      <c r="C484" t="s">
        <v>2281</v>
      </c>
      <c r="D484" t="s">
        <v>338</v>
      </c>
      <c r="E484" s="12" t="s">
        <v>156</v>
      </c>
      <c r="F484">
        <v>80</v>
      </c>
      <c r="G484">
        <v>21</v>
      </c>
      <c r="H484">
        <v>26</v>
      </c>
      <c r="I484" s="31">
        <f t="shared" si="259"/>
        <v>47</v>
      </c>
      <c r="J484">
        <v>12</v>
      </c>
      <c r="K484">
        <v>9</v>
      </c>
      <c r="L484" s="16">
        <f t="shared" si="260"/>
        <v>2.35</v>
      </c>
      <c r="M484" s="15">
        <v>20</v>
      </c>
      <c r="N484" s="15">
        <v>17</v>
      </c>
      <c r="O484" s="15">
        <v>9</v>
      </c>
      <c r="P484">
        <v>122</v>
      </c>
      <c r="Q484">
        <v>56</v>
      </c>
      <c r="R484">
        <v>56</v>
      </c>
      <c r="S484" s="13">
        <f t="shared" si="261"/>
        <v>0.1721311475409836</v>
      </c>
      <c r="T484" s="13">
        <f t="shared" si="262"/>
        <v>8.9743589743589744E-2</v>
      </c>
      <c r="U484" s="2">
        <v>1200</v>
      </c>
      <c r="V484" s="2">
        <v>15</v>
      </c>
      <c r="W484">
        <v>14.68</v>
      </c>
      <c r="X484">
        <v>34.630000000000003</v>
      </c>
      <c r="Y484" s="32">
        <f t="shared" si="263"/>
        <v>0.29770837558304603</v>
      </c>
      <c r="Z484" s="15">
        <f t="shared" si="264"/>
        <v>122.90909090909091</v>
      </c>
      <c r="AA484">
        <v>21</v>
      </c>
      <c r="AB484">
        <v>231</v>
      </c>
      <c r="AC484">
        <v>113</v>
      </c>
      <c r="AD484" s="13">
        <f t="shared" si="265"/>
        <v>0.31818181818181818</v>
      </c>
      <c r="AE484" s="13">
        <f t="shared" si="266"/>
        <v>0.39393939393939392</v>
      </c>
      <c r="AF484" s="13">
        <f t="shared" si="267"/>
        <v>0.71212121212121215</v>
      </c>
      <c r="AG484">
        <v>19</v>
      </c>
      <c r="AH484">
        <v>34</v>
      </c>
      <c r="AI484" s="17">
        <f t="shared" si="268"/>
        <v>0.35849056603773582</v>
      </c>
      <c r="AJ484">
        <v>198</v>
      </c>
      <c r="AK484">
        <v>230</v>
      </c>
      <c r="AL484" s="32">
        <f t="shared" si="269"/>
        <v>0.39374425022999082</v>
      </c>
      <c r="AM484">
        <v>141</v>
      </c>
      <c r="AN484">
        <v>139</v>
      </c>
      <c r="AO484" s="33">
        <f t="shared" si="270"/>
        <v>0.25758969641214352</v>
      </c>
      <c r="AP484">
        <v>189</v>
      </c>
      <c r="AQ484">
        <v>190</v>
      </c>
      <c r="AR484" s="33">
        <f t="shared" si="271"/>
        <v>0.34866605335786571</v>
      </c>
      <c r="AS484" s="33">
        <f t="shared" si="272"/>
        <v>0.60451977401129942</v>
      </c>
      <c r="AT484">
        <v>12</v>
      </c>
      <c r="AU484">
        <v>473</v>
      </c>
      <c r="AV484">
        <v>393</v>
      </c>
      <c r="AW484">
        <v>383</v>
      </c>
      <c r="AX484" s="2">
        <v>29.5</v>
      </c>
      <c r="AY484" s="3">
        <v>2</v>
      </c>
      <c r="AZ484" s="2">
        <v>34.1</v>
      </c>
      <c r="BA484" s="2">
        <v>26.4</v>
      </c>
      <c r="BB484" s="21">
        <v>0.49299999999999999</v>
      </c>
      <c r="BC484">
        <v>6</v>
      </c>
      <c r="BD484" s="21">
        <v>-0.90400000000000003</v>
      </c>
      <c r="BE484" s="2">
        <v>31.7</v>
      </c>
      <c r="BF484" s="2">
        <v>33.4</v>
      </c>
      <c r="BG484" s="2">
        <v>30.1</v>
      </c>
      <c r="BH484" s="21">
        <v>-0.55200000000000005</v>
      </c>
      <c r="BI484" s="21">
        <v>7.7069999999999999</v>
      </c>
      <c r="BJ484" t="s">
        <v>2104</v>
      </c>
      <c r="BK484" s="2">
        <v>92.8</v>
      </c>
      <c r="BL484" t="s">
        <v>1854</v>
      </c>
      <c r="BM484" s="2">
        <v>91.5</v>
      </c>
      <c r="BN484" t="s">
        <v>419</v>
      </c>
      <c r="BO484" s="2">
        <v>2.2000000000000002</v>
      </c>
      <c r="BP484" t="s">
        <v>816</v>
      </c>
      <c r="BQ484" s="2">
        <v>40.299999999999997</v>
      </c>
      <c r="BR484" t="s">
        <v>591</v>
      </c>
      <c r="BS484" s="2">
        <v>30.6</v>
      </c>
      <c r="BT484" s="32">
        <f t="shared" si="273"/>
        <v>9.7633136094674555E-2</v>
      </c>
      <c r="BU484" s="34">
        <f t="shared" si="274"/>
        <v>0.94176372712146428</v>
      </c>
      <c r="BV484" s="35">
        <f t="shared" si="275"/>
        <v>951.52704073093173</v>
      </c>
      <c r="BW484" s="32">
        <f t="shared" si="276"/>
        <v>3.9396863216138833E-2</v>
      </c>
      <c r="BX484" s="36">
        <f t="shared" si="277"/>
        <v>3.3</v>
      </c>
      <c r="BY484" s="37">
        <f t="shared" si="278"/>
        <v>1.75</v>
      </c>
      <c r="BZ484" s="37">
        <f t="shared" si="279"/>
        <v>33.800000000000004</v>
      </c>
      <c r="CA484" s="37">
        <f t="shared" si="280"/>
        <v>30.05</v>
      </c>
      <c r="CB484" s="37">
        <f t="shared" si="281"/>
        <v>63.199999999999996</v>
      </c>
      <c r="CC484" s="37">
        <f t="shared" si="282"/>
        <v>54.75</v>
      </c>
      <c r="CD484" s="38">
        <f t="shared" si="283"/>
        <v>8.4499999999999957</v>
      </c>
      <c r="CE484" s="3">
        <v>66</v>
      </c>
      <c r="CF484" s="3">
        <v>35</v>
      </c>
      <c r="CG484" s="3">
        <v>610</v>
      </c>
      <c r="CH484" s="3">
        <v>566</v>
      </c>
      <c r="CI484" s="3">
        <v>252</v>
      </c>
      <c r="CJ484" s="3">
        <v>240</v>
      </c>
      <c r="CK484" s="3">
        <v>254</v>
      </c>
      <c r="CL484" s="3">
        <v>336</v>
      </c>
      <c r="CM484" s="20">
        <f t="shared" si="284"/>
        <v>-2.7594745762711916</v>
      </c>
      <c r="CN484" s="37">
        <f t="shared" si="285"/>
        <v>2.7288478198094137</v>
      </c>
      <c r="CO484" s="37">
        <f t="shared" si="286"/>
        <v>1.7542593127346231</v>
      </c>
      <c r="CP484" s="37">
        <f t="shared" si="287"/>
        <v>30.537106555010102</v>
      </c>
      <c r="CQ484" s="37">
        <f t="shared" si="288"/>
        <v>27.353450765232456</v>
      </c>
      <c r="CR484" s="37">
        <f t="shared" si="289"/>
        <v>57.132544036962173</v>
      </c>
      <c r="CS484" s="37">
        <f t="shared" si="290"/>
        <v>49.054288189431126</v>
      </c>
      <c r="CT484" s="22">
        <f t="shared" si="291"/>
        <v>0.3717441524689491</v>
      </c>
      <c r="CU484" s="35">
        <v>126</v>
      </c>
      <c r="CV484" s="35">
        <v>81</v>
      </c>
      <c r="CW484" s="35">
        <v>1284</v>
      </c>
      <c r="CX484" s="35">
        <v>1182</v>
      </c>
      <c r="CY484" s="35">
        <v>554</v>
      </c>
      <c r="CZ484" s="35">
        <v>434</v>
      </c>
      <c r="DA484" s="35">
        <v>568</v>
      </c>
      <c r="DB484" s="35">
        <v>674</v>
      </c>
      <c r="DC484">
        <v>24</v>
      </c>
      <c r="DD484">
        <v>24</v>
      </c>
      <c r="DE484" s="35">
        <f t="shared" si="292"/>
        <v>0</v>
      </c>
      <c r="DF484" s="36">
        <f t="shared" si="293"/>
        <v>1.2</v>
      </c>
      <c r="DG484" s="37">
        <f t="shared" si="294"/>
        <v>1.2</v>
      </c>
      <c r="DH484" s="37">
        <f t="shared" si="295"/>
        <v>0</v>
      </c>
      <c r="DI484" s="2">
        <v>714.2</v>
      </c>
      <c r="DJ484">
        <v>37</v>
      </c>
      <c r="DK484">
        <v>17</v>
      </c>
      <c r="DL484">
        <v>8.5</v>
      </c>
      <c r="DM484">
        <v>752</v>
      </c>
      <c r="DN484">
        <v>642</v>
      </c>
      <c r="DO484">
        <v>-1.7000000000000002</v>
      </c>
      <c r="DP484">
        <v>543</v>
      </c>
      <c r="DQ484">
        <v>497</v>
      </c>
      <c r="DR484">
        <v>-2.8</v>
      </c>
      <c r="DS484">
        <v>392</v>
      </c>
      <c r="DT484">
        <v>363</v>
      </c>
      <c r="DU484">
        <v>-1.7000000000000002</v>
      </c>
      <c r="DV484" s="39">
        <v>6.6</v>
      </c>
      <c r="DW484" s="39">
        <v>6.6</v>
      </c>
      <c r="DX484" s="39">
        <v>-1.3</v>
      </c>
      <c r="DY484" s="39">
        <v>0</v>
      </c>
      <c r="DZ484" s="39">
        <v>-4.0999999999999996</v>
      </c>
      <c r="EA484" s="39">
        <v>1.3</v>
      </c>
    </row>
    <row r="485" spans="1:131" x14ac:dyDescent="0.2">
      <c r="A485" s="12" t="s">
        <v>2287</v>
      </c>
      <c r="B485" s="12" t="s">
        <v>2288</v>
      </c>
      <c r="C485" t="s">
        <v>2286</v>
      </c>
      <c r="D485" t="s">
        <v>112</v>
      </c>
      <c r="E485" s="12" t="s">
        <v>113</v>
      </c>
      <c r="F485">
        <v>69</v>
      </c>
      <c r="G485">
        <v>16</v>
      </c>
      <c r="H485">
        <v>16</v>
      </c>
      <c r="I485" s="31">
        <f t="shared" si="259"/>
        <v>32</v>
      </c>
      <c r="J485">
        <v>8</v>
      </c>
      <c r="K485">
        <v>6</v>
      </c>
      <c r="L485" s="16">
        <f t="shared" si="260"/>
        <v>1.7409439180305575</v>
      </c>
      <c r="M485" s="15">
        <v>15</v>
      </c>
      <c r="N485" s="15">
        <v>7</v>
      </c>
      <c r="O485" s="15">
        <v>9</v>
      </c>
      <c r="P485">
        <v>139</v>
      </c>
      <c r="Q485">
        <v>50</v>
      </c>
      <c r="R485">
        <v>48</v>
      </c>
      <c r="S485" s="13">
        <f t="shared" si="261"/>
        <v>0.11510791366906475</v>
      </c>
      <c r="T485" s="13">
        <f t="shared" si="262"/>
        <v>6.7510548523206745E-2</v>
      </c>
      <c r="U485" s="2">
        <v>1102.8499999999999</v>
      </c>
      <c r="V485" s="2">
        <v>15.983333333299999</v>
      </c>
      <c r="W485">
        <v>15.34</v>
      </c>
      <c r="X485">
        <v>33.36</v>
      </c>
      <c r="Y485" s="32">
        <f t="shared" si="263"/>
        <v>0.31498973305954825</v>
      </c>
      <c r="Z485" s="15">
        <f t="shared" si="264"/>
        <v>85.391304347826079</v>
      </c>
      <c r="AA485">
        <v>32</v>
      </c>
      <c r="AB485">
        <v>109</v>
      </c>
      <c r="AC485">
        <v>124</v>
      </c>
      <c r="AD485" s="13">
        <f t="shared" si="265"/>
        <v>0.34782608695652173</v>
      </c>
      <c r="AE485" s="13">
        <f t="shared" si="266"/>
        <v>0.34782608695652173</v>
      </c>
      <c r="AF485" s="13">
        <f t="shared" si="267"/>
        <v>0.69565217391304346</v>
      </c>
      <c r="AG485">
        <v>11</v>
      </c>
      <c r="AH485">
        <v>16</v>
      </c>
      <c r="AI485" s="17">
        <f t="shared" si="268"/>
        <v>0.40740740740740738</v>
      </c>
      <c r="AJ485">
        <v>128</v>
      </c>
      <c r="AK485">
        <v>146</v>
      </c>
      <c r="AL485" s="32">
        <f t="shared" si="269"/>
        <v>0.26968503937007876</v>
      </c>
      <c r="AM485">
        <v>182</v>
      </c>
      <c r="AN485">
        <v>199</v>
      </c>
      <c r="AO485" s="33">
        <f t="shared" si="270"/>
        <v>0.375</v>
      </c>
      <c r="AP485">
        <v>177</v>
      </c>
      <c r="AQ485">
        <v>184</v>
      </c>
      <c r="AR485" s="33">
        <f t="shared" si="271"/>
        <v>0.35531496062992124</v>
      </c>
      <c r="AS485" s="33">
        <f t="shared" si="272"/>
        <v>0.41832061068702292</v>
      </c>
      <c r="AT485">
        <v>8</v>
      </c>
      <c r="AU485">
        <v>390</v>
      </c>
      <c r="AV485">
        <v>397</v>
      </c>
      <c r="AW485">
        <v>353</v>
      </c>
      <c r="AX485" s="2">
        <v>28.5</v>
      </c>
      <c r="AY485" s="3">
        <v>7</v>
      </c>
      <c r="AZ485" s="2">
        <v>33</v>
      </c>
      <c r="BA485" s="2">
        <v>25.6</v>
      </c>
      <c r="BB485" s="21">
        <v>0.46700000000000003</v>
      </c>
      <c r="BC485">
        <v>5</v>
      </c>
      <c r="BD485" s="21">
        <v>0.254</v>
      </c>
      <c r="BE485" s="2">
        <v>29.3</v>
      </c>
      <c r="BF485" s="2">
        <v>32.299999999999997</v>
      </c>
      <c r="BG485" s="2">
        <v>26.3</v>
      </c>
      <c r="BH485" s="21">
        <v>1.712</v>
      </c>
      <c r="BI485" s="21">
        <v>-14.645</v>
      </c>
      <c r="BJ485" t="s">
        <v>1962</v>
      </c>
      <c r="BK485" s="2">
        <v>56.1</v>
      </c>
      <c r="BL485" t="s">
        <v>2932</v>
      </c>
      <c r="BM485" s="2">
        <v>29.1</v>
      </c>
      <c r="BN485" t="s">
        <v>2122</v>
      </c>
      <c r="BO485" s="2">
        <v>25.7</v>
      </c>
      <c r="BP485" t="s">
        <v>1428</v>
      </c>
      <c r="BQ485" s="2">
        <v>35.9</v>
      </c>
      <c r="BR485" t="s">
        <v>1371</v>
      </c>
      <c r="BS485" s="2">
        <v>34.9</v>
      </c>
      <c r="BT485" s="32">
        <f t="shared" si="273"/>
        <v>9.368635437881874E-2</v>
      </c>
      <c r="BU485" s="34">
        <f t="shared" si="274"/>
        <v>0.91198786039453716</v>
      </c>
      <c r="BV485" s="35">
        <f t="shared" si="275"/>
        <v>921.356495832419</v>
      </c>
      <c r="BW485" s="32">
        <f t="shared" si="276"/>
        <v>5.674214773355904E-3</v>
      </c>
      <c r="BX485" s="36">
        <f t="shared" si="277"/>
        <v>2.502606882174145</v>
      </c>
      <c r="BY485" s="37">
        <f t="shared" si="278"/>
        <v>3.1554608514369655</v>
      </c>
      <c r="BZ485" s="37">
        <f t="shared" si="279"/>
        <v>26.712608242337069</v>
      </c>
      <c r="CA485" s="37">
        <f t="shared" si="280"/>
        <v>35.852563812016555</v>
      </c>
      <c r="CB485" s="37">
        <f t="shared" si="281"/>
        <v>53.316407489797001</v>
      </c>
      <c r="CC485" s="37">
        <f t="shared" si="282"/>
        <v>68.876093757227565</v>
      </c>
      <c r="CD485" s="38">
        <f t="shared" si="283"/>
        <v>-15.559686267430564</v>
      </c>
      <c r="CE485" s="3">
        <v>46</v>
      </c>
      <c r="CF485" s="3">
        <v>58</v>
      </c>
      <c r="CG485" s="3">
        <v>445</v>
      </c>
      <c r="CH485" s="3">
        <v>601</v>
      </c>
      <c r="CI485" s="3">
        <v>215</v>
      </c>
      <c r="CJ485" s="3">
        <v>296</v>
      </c>
      <c r="CK485" s="3">
        <v>311</v>
      </c>
      <c r="CL485" s="3">
        <v>274</v>
      </c>
      <c r="CM485" s="20">
        <f t="shared" si="284"/>
        <v>1.2096190760808874</v>
      </c>
      <c r="CN485" s="37">
        <f t="shared" si="285"/>
        <v>2.4241476384110103</v>
      </c>
      <c r="CO485" s="37">
        <f t="shared" si="286"/>
        <v>2.4502137420498382</v>
      </c>
      <c r="CP485" s="37">
        <f t="shared" si="287"/>
        <v>27.13481388802002</v>
      </c>
      <c r="CQ485" s="37">
        <f t="shared" si="288"/>
        <v>33.651339797727033</v>
      </c>
      <c r="CR485" s="37">
        <f t="shared" si="289"/>
        <v>50.125117297466367</v>
      </c>
      <c r="CS485" s="37">
        <f t="shared" si="290"/>
        <v>64.435408195182987</v>
      </c>
      <c r="CT485" s="22">
        <f t="shared" si="291"/>
        <v>-1.2493953697139446</v>
      </c>
      <c r="CU485" s="35">
        <v>93</v>
      </c>
      <c r="CV485" s="35">
        <v>94</v>
      </c>
      <c r="CW485" s="35">
        <v>948</v>
      </c>
      <c r="CX485" s="35">
        <v>1197</v>
      </c>
      <c r="CY485" s="35">
        <v>387</v>
      </c>
      <c r="CZ485" s="35">
        <v>598</v>
      </c>
      <c r="DA485" s="35">
        <v>583</v>
      </c>
      <c r="DB485" s="35">
        <v>495</v>
      </c>
      <c r="DC485">
        <v>12</v>
      </c>
      <c r="DD485">
        <v>17</v>
      </c>
      <c r="DE485" s="35">
        <f t="shared" si="292"/>
        <v>5</v>
      </c>
      <c r="DF485" s="36">
        <f t="shared" si="293"/>
        <v>0.65285396926282047</v>
      </c>
      <c r="DG485" s="37">
        <f t="shared" si="294"/>
        <v>0.92487645645566241</v>
      </c>
      <c r="DH485" s="37">
        <f t="shared" si="295"/>
        <v>0.27202248719284183</v>
      </c>
      <c r="DI485" s="2">
        <v>594.6</v>
      </c>
      <c r="DJ485">
        <v>22</v>
      </c>
      <c r="DK485">
        <v>31</v>
      </c>
      <c r="DL485">
        <v>-6.6</v>
      </c>
      <c r="DM485">
        <v>490</v>
      </c>
      <c r="DN485">
        <v>720</v>
      </c>
      <c r="DO485">
        <v>-2.9</v>
      </c>
      <c r="DP485">
        <v>362</v>
      </c>
      <c r="DQ485">
        <v>541</v>
      </c>
      <c r="DR485">
        <v>-2.2999999999999998</v>
      </c>
      <c r="DS485">
        <v>255</v>
      </c>
      <c r="DT485">
        <v>373</v>
      </c>
      <c r="DU485">
        <v>-4.2</v>
      </c>
      <c r="DV485" s="39">
        <v>-12.1</v>
      </c>
      <c r="DW485" s="39">
        <v>-12.1</v>
      </c>
      <c r="DX485" s="39">
        <v>0.2</v>
      </c>
      <c r="DY485" s="39">
        <v>0</v>
      </c>
      <c r="DZ485" s="39">
        <v>6.9</v>
      </c>
      <c r="EA485" s="39">
        <v>-5.0999999999999996</v>
      </c>
    </row>
    <row r="486" spans="1:131" x14ac:dyDescent="0.2">
      <c r="A486" s="12" t="s">
        <v>1928</v>
      </c>
      <c r="B486" s="12" t="s">
        <v>2293</v>
      </c>
      <c r="C486" t="s">
        <v>2292</v>
      </c>
      <c r="D486" t="s">
        <v>147</v>
      </c>
      <c r="E486" s="12" t="s">
        <v>178</v>
      </c>
      <c r="F486">
        <v>78</v>
      </c>
      <c r="G486">
        <v>5</v>
      </c>
      <c r="H486">
        <v>17</v>
      </c>
      <c r="I486" s="31">
        <f t="shared" si="259"/>
        <v>22</v>
      </c>
      <c r="J486">
        <v>9</v>
      </c>
      <c r="K486">
        <v>7</v>
      </c>
      <c r="L486" s="16">
        <f t="shared" si="260"/>
        <v>1.0467882632831087</v>
      </c>
      <c r="M486" s="15">
        <v>5</v>
      </c>
      <c r="N486" s="15">
        <v>9</v>
      </c>
      <c r="O486" s="15">
        <v>7</v>
      </c>
      <c r="P486">
        <v>98</v>
      </c>
      <c r="Q486">
        <v>43</v>
      </c>
      <c r="R486">
        <v>58</v>
      </c>
      <c r="S486" s="13">
        <f t="shared" si="261"/>
        <v>5.1020408163265307E-2</v>
      </c>
      <c r="T486" s="13">
        <f t="shared" si="262"/>
        <v>2.5125628140703519E-2</v>
      </c>
      <c r="U486" s="2">
        <v>1261</v>
      </c>
      <c r="V486" s="2">
        <v>16.166666666699999</v>
      </c>
      <c r="W486">
        <v>15.45</v>
      </c>
      <c r="X486">
        <v>32.770000000000003</v>
      </c>
      <c r="Y486" s="32">
        <f t="shared" si="263"/>
        <v>0.32040647034425551</v>
      </c>
      <c r="Z486" s="15">
        <f t="shared" si="264"/>
        <v>109.73076923076923</v>
      </c>
      <c r="AA486">
        <v>97</v>
      </c>
      <c r="AB486">
        <v>37</v>
      </c>
      <c r="AC486">
        <v>138</v>
      </c>
      <c r="AD486" s="13">
        <f t="shared" si="265"/>
        <v>9.6153846153846159E-2</v>
      </c>
      <c r="AE486" s="13">
        <f t="shared" si="266"/>
        <v>0.30769230769230771</v>
      </c>
      <c r="AF486" s="13">
        <f t="shared" si="267"/>
        <v>0.40384615384615385</v>
      </c>
      <c r="AI486" s="17" t="str">
        <f t="shared" si="268"/>
        <v xml:space="preserve"> </v>
      </c>
      <c r="AJ486">
        <v>171</v>
      </c>
      <c r="AK486">
        <v>188</v>
      </c>
      <c r="AL486" s="32">
        <f t="shared" si="269"/>
        <v>0.31602112676056338</v>
      </c>
      <c r="AM486">
        <v>180</v>
      </c>
      <c r="AN486">
        <v>168</v>
      </c>
      <c r="AO486" s="33">
        <f t="shared" si="270"/>
        <v>0.30633802816901406</v>
      </c>
      <c r="AP486">
        <v>223</v>
      </c>
      <c r="AQ486">
        <v>206</v>
      </c>
      <c r="AR486" s="33">
        <f t="shared" si="271"/>
        <v>0.37764084507042256</v>
      </c>
      <c r="AS486" s="33">
        <f t="shared" si="272"/>
        <v>0.50777934936350777</v>
      </c>
      <c r="AT486">
        <v>7</v>
      </c>
      <c r="AU486">
        <v>438</v>
      </c>
      <c r="AV486">
        <v>410</v>
      </c>
      <c r="AW486">
        <v>346</v>
      </c>
      <c r="AX486" s="2">
        <v>28.3</v>
      </c>
      <c r="AY486" s="3">
        <v>6</v>
      </c>
      <c r="AZ486" s="2">
        <v>33</v>
      </c>
      <c r="BA486" s="2">
        <v>25.1</v>
      </c>
      <c r="BB486" s="21">
        <v>0.112</v>
      </c>
      <c r="BC486">
        <v>6</v>
      </c>
      <c r="BD486" s="21">
        <v>0.161</v>
      </c>
      <c r="BE486" s="2">
        <v>28.1</v>
      </c>
      <c r="BF486" s="2">
        <v>33.4</v>
      </c>
      <c r="BG486" s="2">
        <v>26.2</v>
      </c>
      <c r="BH486" s="21">
        <v>2.5640000000000001</v>
      </c>
      <c r="BI486" s="21">
        <v>-1.4359999999999999</v>
      </c>
      <c r="BJ486" t="s">
        <v>991</v>
      </c>
      <c r="BK486" s="2">
        <v>34.4</v>
      </c>
      <c r="BL486" t="s">
        <v>2129</v>
      </c>
      <c r="BM486" s="2">
        <v>29.9</v>
      </c>
      <c r="BN486" t="s">
        <v>3393</v>
      </c>
      <c r="BO486" s="2">
        <v>26</v>
      </c>
      <c r="BP486" t="s">
        <v>2634</v>
      </c>
      <c r="BQ486" s="2">
        <v>46.3</v>
      </c>
      <c r="BR486" t="s">
        <v>2238</v>
      </c>
      <c r="BS486" s="2">
        <v>19.3</v>
      </c>
      <c r="BT486" s="32">
        <f t="shared" si="273"/>
        <v>8.2018927444794956E-2</v>
      </c>
      <c r="BU486" s="34">
        <f t="shared" si="274"/>
        <v>0.91915641476274168</v>
      </c>
      <c r="BV486" s="35">
        <f t="shared" si="275"/>
        <v>927.35830750722118</v>
      </c>
      <c r="BW486" s="32">
        <f t="shared" si="276"/>
        <v>1.1753422075366365E-3</v>
      </c>
      <c r="BX486" s="36">
        <f t="shared" si="277"/>
        <v>2.4742268041186097</v>
      </c>
      <c r="BY486" s="37">
        <f t="shared" si="278"/>
        <v>2.1887390959510777</v>
      </c>
      <c r="BZ486" s="37">
        <f t="shared" si="279"/>
        <v>30.166534496369206</v>
      </c>
      <c r="CA486" s="37">
        <f t="shared" si="280"/>
        <v>27.073750991220944</v>
      </c>
      <c r="CB486" s="37">
        <f t="shared" si="281"/>
        <v>55.051546391639064</v>
      </c>
      <c r="CC486" s="37">
        <f t="shared" si="282"/>
        <v>53.433782712023053</v>
      </c>
      <c r="CD486" s="38">
        <f t="shared" si="283"/>
        <v>1.6177636796160115</v>
      </c>
      <c r="CE486" s="3">
        <v>52</v>
      </c>
      <c r="CF486" s="3">
        <v>46</v>
      </c>
      <c r="CG486" s="3">
        <v>582</v>
      </c>
      <c r="CH486" s="3">
        <v>523</v>
      </c>
      <c r="CI486" s="3">
        <v>231</v>
      </c>
      <c r="CJ486" s="3">
        <v>256</v>
      </c>
      <c r="CK486" s="3">
        <v>298</v>
      </c>
      <c r="CL486" s="3">
        <v>292</v>
      </c>
      <c r="CM486" s="20">
        <f t="shared" si="284"/>
        <v>2.9380592948918238</v>
      </c>
      <c r="CN486" s="37">
        <f t="shared" si="285"/>
        <v>2.5586253843806479</v>
      </c>
      <c r="CO486" s="37">
        <f t="shared" si="286"/>
        <v>2.3238891105842581</v>
      </c>
      <c r="CP486" s="37">
        <f t="shared" si="287"/>
        <v>27.558038543696153</v>
      </c>
      <c r="CQ486" s="37">
        <f t="shared" si="288"/>
        <v>27.323302269899763</v>
      </c>
      <c r="CR486" s="37">
        <f t="shared" si="289"/>
        <v>49.857984554353173</v>
      </c>
      <c r="CS486" s="37">
        <f t="shared" si="290"/>
        <v>55.02218257787375</v>
      </c>
      <c r="CT486" s="22">
        <f t="shared" si="291"/>
        <v>6.781961703136588</v>
      </c>
      <c r="CU486" s="35">
        <v>109</v>
      </c>
      <c r="CV486" s="35">
        <v>99</v>
      </c>
      <c r="CW486" s="35">
        <v>1065</v>
      </c>
      <c r="CX486" s="35">
        <v>1065</v>
      </c>
      <c r="CY486" s="35">
        <v>409</v>
      </c>
      <c r="CZ486" s="35">
        <v>537</v>
      </c>
      <c r="DA486" s="35">
        <v>643</v>
      </c>
      <c r="DB486" s="35">
        <v>541</v>
      </c>
      <c r="DC486">
        <v>6</v>
      </c>
      <c r="DD486">
        <v>8</v>
      </c>
      <c r="DE486" s="35">
        <f t="shared" si="292"/>
        <v>2</v>
      </c>
      <c r="DF486" s="36">
        <f t="shared" si="293"/>
        <v>0.28548770816753194</v>
      </c>
      <c r="DG486" s="37">
        <f t="shared" si="294"/>
        <v>0.38065027755670922</v>
      </c>
      <c r="DH486" s="37">
        <f t="shared" si="295"/>
        <v>9.5162569389177304E-2</v>
      </c>
      <c r="DI486" s="2">
        <v>720</v>
      </c>
      <c r="DJ486">
        <v>35</v>
      </c>
      <c r="DK486">
        <v>27</v>
      </c>
      <c r="DL486">
        <v>3.3</v>
      </c>
      <c r="DM486">
        <v>690</v>
      </c>
      <c r="DN486">
        <v>646</v>
      </c>
      <c r="DO486">
        <v>2.8</v>
      </c>
      <c r="DP486">
        <v>517</v>
      </c>
      <c r="DQ486">
        <v>458</v>
      </c>
      <c r="DR486">
        <v>4</v>
      </c>
      <c r="DS486">
        <v>381</v>
      </c>
      <c r="DT486">
        <v>317</v>
      </c>
      <c r="DU486">
        <v>4.3</v>
      </c>
      <c r="DV486" s="39">
        <v>9</v>
      </c>
      <c r="DW486" s="39">
        <v>9</v>
      </c>
      <c r="DX486" s="39">
        <v>-0.30000000000000004</v>
      </c>
      <c r="DY486" s="39">
        <v>-0.4</v>
      </c>
      <c r="DZ486" s="39">
        <v>-4.3</v>
      </c>
      <c r="EA486" s="39">
        <v>3.9</v>
      </c>
    </row>
    <row r="487" spans="1:131" x14ac:dyDescent="0.2">
      <c r="A487" s="12" t="s">
        <v>2297</v>
      </c>
      <c r="B487" s="12" t="s">
        <v>2298</v>
      </c>
      <c r="C487" t="s">
        <v>2296</v>
      </c>
      <c r="D487" t="s">
        <v>529</v>
      </c>
      <c r="E487" s="12" t="s">
        <v>156</v>
      </c>
      <c r="F487">
        <v>79</v>
      </c>
      <c r="G487">
        <v>15</v>
      </c>
      <c r="H487">
        <v>22</v>
      </c>
      <c r="I487" s="31">
        <f t="shared" si="259"/>
        <v>37</v>
      </c>
      <c r="J487">
        <v>15</v>
      </c>
      <c r="K487">
        <v>7</v>
      </c>
      <c r="L487" s="16">
        <f t="shared" si="260"/>
        <v>2.0713463751437788</v>
      </c>
      <c r="M487" s="15">
        <v>15</v>
      </c>
      <c r="N487" s="15">
        <v>15</v>
      </c>
      <c r="O487" s="15">
        <v>7</v>
      </c>
      <c r="P487">
        <v>118</v>
      </c>
      <c r="Q487">
        <v>41</v>
      </c>
      <c r="R487">
        <v>41</v>
      </c>
      <c r="S487" s="13">
        <f t="shared" si="261"/>
        <v>0.1271186440677966</v>
      </c>
      <c r="T487" s="13">
        <f t="shared" si="262"/>
        <v>7.4999999999999997E-2</v>
      </c>
      <c r="U487" s="2">
        <v>1071.7666666667001</v>
      </c>
      <c r="V487" s="2">
        <v>13.5666666667</v>
      </c>
      <c r="W487">
        <v>12.91</v>
      </c>
      <c r="X487">
        <v>34.049999999999997</v>
      </c>
      <c r="Y487" s="32">
        <f t="shared" si="263"/>
        <v>0.27491482112436122</v>
      </c>
      <c r="Z487" s="15">
        <f t="shared" si="264"/>
        <v>161.18644067796609</v>
      </c>
      <c r="AA487">
        <v>17</v>
      </c>
      <c r="AB487">
        <v>93</v>
      </c>
      <c r="AC487">
        <v>76</v>
      </c>
      <c r="AD487" s="13">
        <f t="shared" si="265"/>
        <v>0.25423728813559321</v>
      </c>
      <c r="AE487" s="13">
        <f t="shared" si="266"/>
        <v>0.3728813559322034</v>
      </c>
      <c r="AF487" s="13">
        <f t="shared" si="267"/>
        <v>0.6271186440677966</v>
      </c>
      <c r="AG487">
        <v>9</v>
      </c>
      <c r="AH487">
        <v>12</v>
      </c>
      <c r="AI487" s="17">
        <f t="shared" si="268"/>
        <v>0.42857142857142855</v>
      </c>
      <c r="AJ487">
        <v>138</v>
      </c>
      <c r="AK487">
        <v>173</v>
      </c>
      <c r="AL487" s="32">
        <f t="shared" si="269"/>
        <v>0.31068931068931072</v>
      </c>
      <c r="AM487">
        <v>168</v>
      </c>
      <c r="AN487">
        <v>144</v>
      </c>
      <c r="AO487" s="33">
        <f t="shared" si="270"/>
        <v>0.31168831168831168</v>
      </c>
      <c r="AP487">
        <v>195</v>
      </c>
      <c r="AQ487">
        <v>183</v>
      </c>
      <c r="AR487" s="33">
        <f t="shared" si="271"/>
        <v>0.3776223776223776</v>
      </c>
      <c r="AS487" s="33">
        <f t="shared" si="272"/>
        <v>0.49919743178170145</v>
      </c>
      <c r="AT487">
        <v>7</v>
      </c>
      <c r="AU487">
        <v>412</v>
      </c>
      <c r="AV487">
        <v>387</v>
      </c>
      <c r="AW487">
        <v>336</v>
      </c>
      <c r="AX487" s="2">
        <v>29.2</v>
      </c>
      <c r="AY487" s="3">
        <v>3</v>
      </c>
      <c r="AZ487" s="2">
        <v>33.6</v>
      </c>
      <c r="BA487" s="2">
        <v>26.3</v>
      </c>
      <c r="BB487" s="21">
        <v>0.99299999999999999</v>
      </c>
      <c r="BC487">
        <v>1</v>
      </c>
      <c r="BD487" s="21">
        <v>4.8000000000000001E-2</v>
      </c>
      <c r="BE487" s="2">
        <v>31.3</v>
      </c>
      <c r="BF487" s="2">
        <v>34.700000000000003</v>
      </c>
      <c r="BG487" s="2">
        <v>27.9</v>
      </c>
      <c r="BH487" s="21">
        <v>0.86199999999999999</v>
      </c>
      <c r="BI487" s="21">
        <v>5.3719999999999999</v>
      </c>
      <c r="BJ487" t="s">
        <v>3500</v>
      </c>
      <c r="BK487" s="2">
        <v>82.6</v>
      </c>
      <c r="BL487" t="s">
        <v>743</v>
      </c>
      <c r="BM487" s="2">
        <v>64.3</v>
      </c>
      <c r="BN487" t="s">
        <v>3260</v>
      </c>
      <c r="BO487" s="2">
        <v>12.9</v>
      </c>
      <c r="BP487" t="s">
        <v>1976</v>
      </c>
      <c r="BQ487" s="2">
        <v>51.7</v>
      </c>
      <c r="BR487" t="s">
        <v>964</v>
      </c>
      <c r="BS487" s="2">
        <v>40.200000000000003</v>
      </c>
      <c r="BT487" s="32">
        <f t="shared" si="273"/>
        <v>9.3059936908517354E-2</v>
      </c>
      <c r="BU487" s="34">
        <f t="shared" si="274"/>
        <v>0.93269230769230771</v>
      </c>
      <c r="BV487" s="35">
        <f t="shared" si="275"/>
        <v>941.99830138315951</v>
      </c>
      <c r="BW487" s="32">
        <f t="shared" si="276"/>
        <v>2.5752244600825064E-2</v>
      </c>
      <c r="BX487" s="36">
        <f t="shared" si="277"/>
        <v>3.3029577333293645</v>
      </c>
      <c r="BY487" s="37">
        <f t="shared" si="278"/>
        <v>2.3512580474548015</v>
      </c>
      <c r="BZ487" s="37">
        <f t="shared" si="279"/>
        <v>35.492800049674862</v>
      </c>
      <c r="CA487" s="37">
        <f t="shared" si="280"/>
        <v>34.932976705042776</v>
      </c>
      <c r="CB487" s="37">
        <f t="shared" si="281"/>
        <v>65.21941964963915</v>
      </c>
      <c r="CC487" s="37">
        <f t="shared" si="282"/>
        <v>55.590458121967103</v>
      </c>
      <c r="CD487" s="38">
        <f t="shared" si="283"/>
        <v>9.6289615276720468</v>
      </c>
      <c r="CE487" s="3">
        <v>59</v>
      </c>
      <c r="CF487" s="3">
        <v>42</v>
      </c>
      <c r="CG487" s="3">
        <v>575</v>
      </c>
      <c r="CH487" s="3">
        <v>582</v>
      </c>
      <c r="CI487" s="3">
        <v>259</v>
      </c>
      <c r="CJ487" s="3">
        <v>171</v>
      </c>
      <c r="CK487" s="3">
        <v>198</v>
      </c>
      <c r="CL487" s="3">
        <v>272</v>
      </c>
      <c r="CM487" s="20">
        <f t="shared" si="284"/>
        <v>4.2342231649112119</v>
      </c>
      <c r="CN487" s="37">
        <f t="shared" si="285"/>
        <v>2.3643562147995318</v>
      </c>
      <c r="CO487" s="37">
        <f t="shared" si="286"/>
        <v>2.8550716556069817</v>
      </c>
      <c r="CP487" s="37">
        <f t="shared" si="287"/>
        <v>31.963419394412536</v>
      </c>
      <c r="CQ487" s="37">
        <f t="shared" si="288"/>
        <v>33.145597501812304</v>
      </c>
      <c r="CR487" s="37">
        <f t="shared" si="289"/>
        <v>60.871019907433222</v>
      </c>
      <c r="CS487" s="37">
        <f t="shared" si="290"/>
        <v>57.146043606758489</v>
      </c>
      <c r="CT487" s="22">
        <f t="shared" si="291"/>
        <v>5.9039852269973139</v>
      </c>
      <c r="CU487" s="35">
        <v>106</v>
      </c>
      <c r="CV487" s="35">
        <v>128</v>
      </c>
      <c r="CW487" s="35">
        <v>1327</v>
      </c>
      <c r="CX487" s="35">
        <v>1358</v>
      </c>
      <c r="CY487" s="35">
        <v>601</v>
      </c>
      <c r="CZ487" s="35">
        <v>547</v>
      </c>
      <c r="DA487" s="35">
        <v>529</v>
      </c>
      <c r="DB487" s="35">
        <v>695</v>
      </c>
      <c r="DC487">
        <v>23</v>
      </c>
      <c r="DD487">
        <v>14</v>
      </c>
      <c r="DE487" s="35">
        <f t="shared" si="292"/>
        <v>-9</v>
      </c>
      <c r="DF487" s="36">
        <f t="shared" si="293"/>
        <v>1.2875936926538201</v>
      </c>
      <c r="DG487" s="37">
        <f t="shared" si="294"/>
        <v>0.7837526824849339</v>
      </c>
      <c r="DH487" s="37">
        <f t="shared" si="295"/>
        <v>-0.50384101016888616</v>
      </c>
      <c r="DI487" s="2">
        <v>644.79999999999995</v>
      </c>
      <c r="DJ487">
        <v>30</v>
      </c>
      <c r="DK487">
        <v>21</v>
      </c>
      <c r="DL487">
        <v>12.2</v>
      </c>
      <c r="DM487">
        <v>700</v>
      </c>
      <c r="DN487">
        <v>601</v>
      </c>
      <c r="DO487">
        <v>2.1</v>
      </c>
      <c r="DP487">
        <v>534</v>
      </c>
      <c r="DQ487">
        <v>474</v>
      </c>
      <c r="DR487">
        <v>2.9</v>
      </c>
      <c r="DS487">
        <v>372</v>
      </c>
      <c r="DT487">
        <v>365</v>
      </c>
      <c r="DU487">
        <v>1.8</v>
      </c>
      <c r="DV487" s="39">
        <v>1.2</v>
      </c>
      <c r="DW487" s="39">
        <v>1.2</v>
      </c>
      <c r="DX487" s="39">
        <v>0.5</v>
      </c>
      <c r="DY487" s="39">
        <v>0.4</v>
      </c>
      <c r="DZ487" s="39">
        <v>1.5</v>
      </c>
      <c r="EA487" s="39">
        <v>3.6</v>
      </c>
    </row>
    <row r="488" spans="1:131" x14ac:dyDescent="0.2">
      <c r="A488" s="12" t="s">
        <v>2302</v>
      </c>
      <c r="B488" s="12" t="s">
        <v>2303</v>
      </c>
      <c r="C488" t="s">
        <v>2301</v>
      </c>
      <c r="D488" s="12" t="s">
        <v>155</v>
      </c>
      <c r="E488" s="12" t="s">
        <v>156</v>
      </c>
      <c r="F488">
        <v>7</v>
      </c>
      <c r="G488">
        <v>0</v>
      </c>
      <c r="H488">
        <v>2</v>
      </c>
      <c r="I488" s="31">
        <f t="shared" si="259"/>
        <v>2</v>
      </c>
      <c r="J488">
        <v>1</v>
      </c>
      <c r="K488">
        <v>1</v>
      </c>
      <c r="L488" s="16">
        <f t="shared" si="260"/>
        <v>3.0808729139922977</v>
      </c>
      <c r="M488" s="15">
        <v>0</v>
      </c>
      <c r="N488" s="15">
        <v>1</v>
      </c>
      <c r="O488" s="15">
        <v>1</v>
      </c>
      <c r="P488">
        <v>1</v>
      </c>
      <c r="Q488">
        <v>0</v>
      </c>
      <c r="R488">
        <v>1</v>
      </c>
      <c r="S488" s="13">
        <f t="shared" si="261"/>
        <v>0</v>
      </c>
      <c r="T488" s="13">
        <f t="shared" si="262"/>
        <v>0</v>
      </c>
      <c r="U488" s="2">
        <v>38.950000000000003</v>
      </c>
      <c r="V488" s="2">
        <v>5.55</v>
      </c>
      <c r="W488">
        <v>5.56</v>
      </c>
      <c r="X488">
        <v>43.75</v>
      </c>
      <c r="Y488" s="32">
        <f t="shared" si="263"/>
        <v>0.11275603325897382</v>
      </c>
      <c r="Z488" s="15">
        <f t="shared" si="264"/>
        <v>8.5</v>
      </c>
      <c r="AA488">
        <v>3</v>
      </c>
      <c r="AB488">
        <v>10</v>
      </c>
      <c r="AC488">
        <v>5</v>
      </c>
      <c r="AD488" s="13">
        <f t="shared" si="265"/>
        <v>0</v>
      </c>
      <c r="AE488" s="13">
        <f t="shared" si="266"/>
        <v>1</v>
      </c>
      <c r="AF488" s="13">
        <f t="shared" si="267"/>
        <v>1</v>
      </c>
      <c r="AG488">
        <v>1</v>
      </c>
      <c r="AH488">
        <v>1</v>
      </c>
      <c r="AI488" s="17">
        <f t="shared" si="268"/>
        <v>0.5</v>
      </c>
      <c r="AJ488">
        <v>6</v>
      </c>
      <c r="AK488">
        <v>3</v>
      </c>
      <c r="AL488" s="32">
        <f t="shared" si="269"/>
        <v>0.24324324324324326</v>
      </c>
      <c r="AM488">
        <v>11</v>
      </c>
      <c r="AN488">
        <v>3</v>
      </c>
      <c r="AO488" s="33">
        <f t="shared" si="270"/>
        <v>0.3783783783783784</v>
      </c>
      <c r="AP488">
        <v>6</v>
      </c>
      <c r="AQ488">
        <v>8</v>
      </c>
      <c r="AR488" s="33">
        <f t="shared" si="271"/>
        <v>0.3783783783783784</v>
      </c>
      <c r="AS488" s="33">
        <f t="shared" si="272"/>
        <v>0.39130434782608697</v>
      </c>
      <c r="AU488">
        <v>16</v>
      </c>
      <c r="AV488">
        <v>11</v>
      </c>
      <c r="AW488">
        <v>15</v>
      </c>
      <c r="AX488" s="2">
        <v>26.2</v>
      </c>
      <c r="AZ488" s="2">
        <v>30.5</v>
      </c>
      <c r="BA488" s="2">
        <v>23.2</v>
      </c>
      <c r="BB488" s="21">
        <v>-2.3340000000000001</v>
      </c>
      <c r="BD488" s="21">
        <v>-9.0939999999999994</v>
      </c>
      <c r="BE488" s="2">
        <v>27.1</v>
      </c>
      <c r="BF488" s="2">
        <v>31.7</v>
      </c>
      <c r="BG488" s="2">
        <v>22.1</v>
      </c>
      <c r="BH488" s="21">
        <v>-0.85799999999999998</v>
      </c>
      <c r="BI488" s="21">
        <v>-0.313</v>
      </c>
      <c r="BJ488" t="s">
        <v>1311</v>
      </c>
      <c r="BK488" s="2">
        <v>80.099999999999994</v>
      </c>
      <c r="BL488" t="s">
        <v>3000</v>
      </c>
      <c r="BM488" s="2">
        <v>64</v>
      </c>
      <c r="BN488" t="s">
        <v>892</v>
      </c>
      <c r="BO488" s="2">
        <v>12.5</v>
      </c>
      <c r="BP488" t="s">
        <v>1026</v>
      </c>
      <c r="BQ488" s="2">
        <v>34.299999999999997</v>
      </c>
      <c r="BR488" t="s">
        <v>1090</v>
      </c>
      <c r="BS488" s="2">
        <v>32.700000000000003</v>
      </c>
      <c r="BT488" s="32">
        <f t="shared" si="273"/>
        <v>0.11764705882352941</v>
      </c>
      <c r="BU488" s="34">
        <f t="shared" si="274"/>
        <v>0.91666666666666663</v>
      </c>
      <c r="BV488" s="35">
        <f t="shared" si="275"/>
        <v>928.43137254901956</v>
      </c>
      <c r="BW488" s="32">
        <f t="shared" si="276"/>
        <v>3.431372549019604E-2</v>
      </c>
      <c r="BX488" s="36">
        <f t="shared" si="277"/>
        <v>3.0888030888030884</v>
      </c>
      <c r="BY488" s="37">
        <f t="shared" si="278"/>
        <v>1.5444015444015442</v>
      </c>
      <c r="BZ488" s="37">
        <f t="shared" si="279"/>
        <v>26.254826254826256</v>
      </c>
      <c r="CA488" s="37">
        <f t="shared" si="280"/>
        <v>18.532818532818531</v>
      </c>
      <c r="CB488" s="37">
        <f t="shared" si="281"/>
        <v>50.965250965250966</v>
      </c>
      <c r="CC488" s="37">
        <f t="shared" si="282"/>
        <v>46.332046332046332</v>
      </c>
      <c r="CD488" s="38">
        <f t="shared" si="283"/>
        <v>4.6332046332046346</v>
      </c>
      <c r="CE488" s="3">
        <v>2</v>
      </c>
      <c r="CF488" s="3">
        <v>1</v>
      </c>
      <c r="CG488" s="3">
        <v>15</v>
      </c>
      <c r="CH488" s="3">
        <v>11</v>
      </c>
      <c r="CI488" s="3">
        <v>3</v>
      </c>
      <c r="CJ488" s="3">
        <v>6</v>
      </c>
      <c r="CK488" s="3">
        <v>12</v>
      </c>
      <c r="CL488" s="3">
        <v>13</v>
      </c>
      <c r="CM488" s="20">
        <f t="shared" si="284"/>
        <v>-1.6290997146214519</v>
      </c>
      <c r="CN488" s="37">
        <f t="shared" si="285"/>
        <v>2.3510204081632651</v>
      </c>
      <c r="CO488" s="37">
        <f t="shared" si="286"/>
        <v>2.5469387755102044</v>
      </c>
      <c r="CP488" s="37">
        <f t="shared" si="287"/>
        <v>30.56326530612245</v>
      </c>
      <c r="CQ488" s="37">
        <f t="shared" si="288"/>
        <v>27.232653061224489</v>
      </c>
      <c r="CR488" s="37">
        <f t="shared" si="289"/>
        <v>60.930612244897958</v>
      </c>
      <c r="CS488" s="37">
        <f t="shared" si="290"/>
        <v>56.032653061224487</v>
      </c>
      <c r="CT488" s="22">
        <f t="shared" si="291"/>
        <v>-0.26475455046883667</v>
      </c>
      <c r="CU488" s="35">
        <v>12</v>
      </c>
      <c r="CV488" s="35">
        <v>13</v>
      </c>
      <c r="CW488" s="35">
        <v>144</v>
      </c>
      <c r="CX488" s="35">
        <v>126</v>
      </c>
      <c r="CY488" s="35">
        <v>73</v>
      </c>
      <c r="CZ488" s="35">
        <v>69</v>
      </c>
      <c r="DA488" s="35">
        <v>78</v>
      </c>
      <c r="DB488" s="35">
        <v>82</v>
      </c>
      <c r="DC488">
        <v>3</v>
      </c>
      <c r="DD488">
        <v>3</v>
      </c>
      <c r="DE488" s="35">
        <f t="shared" si="292"/>
        <v>0</v>
      </c>
      <c r="DF488" s="36">
        <f t="shared" si="293"/>
        <v>4.6332046332046328</v>
      </c>
      <c r="DG488" s="37">
        <f t="shared" si="294"/>
        <v>4.6332046332046328</v>
      </c>
      <c r="DH488" s="37">
        <f t="shared" si="295"/>
        <v>0</v>
      </c>
      <c r="DI488" s="2">
        <v>28.7</v>
      </c>
      <c r="DJ488">
        <v>1</v>
      </c>
      <c r="DK488">
        <v>1</v>
      </c>
      <c r="DL488">
        <v>14.3</v>
      </c>
      <c r="DM488">
        <v>22</v>
      </c>
      <c r="DN488">
        <v>22</v>
      </c>
      <c r="DO488">
        <v>-1.6</v>
      </c>
      <c r="DP488">
        <v>11</v>
      </c>
      <c r="DQ488">
        <v>17</v>
      </c>
      <c r="DR488">
        <v>-12.6</v>
      </c>
      <c r="DS488">
        <v>9</v>
      </c>
      <c r="DT488">
        <v>11</v>
      </c>
      <c r="DU488">
        <v>-7.9</v>
      </c>
      <c r="DV488" s="39">
        <v>0.7</v>
      </c>
      <c r="DW488" s="39">
        <v>0.7</v>
      </c>
      <c r="DX488" s="39">
        <v>0</v>
      </c>
      <c r="DY488" s="39">
        <v>-0.5</v>
      </c>
      <c r="DZ488" s="39">
        <v>-0.1</v>
      </c>
      <c r="EA488" s="39">
        <v>0.2</v>
      </c>
    </row>
    <row r="489" spans="1:131" x14ac:dyDescent="0.2">
      <c r="A489" s="12" t="s">
        <v>175</v>
      </c>
      <c r="B489" s="12" t="s">
        <v>2307</v>
      </c>
      <c r="C489" t="s">
        <v>2306</v>
      </c>
      <c r="D489" s="12" t="s">
        <v>162</v>
      </c>
      <c r="E489" s="12" t="s">
        <v>178</v>
      </c>
      <c r="F489">
        <v>82</v>
      </c>
      <c r="G489">
        <v>2</v>
      </c>
      <c r="H489">
        <v>14</v>
      </c>
      <c r="I489" s="31">
        <f t="shared" si="259"/>
        <v>16</v>
      </c>
      <c r="J489">
        <v>3</v>
      </c>
      <c r="K489">
        <v>10</v>
      </c>
      <c r="L489" s="16">
        <f t="shared" si="260"/>
        <v>0.60450862684184958</v>
      </c>
      <c r="M489" s="15">
        <v>2</v>
      </c>
      <c r="N489" s="15">
        <v>3</v>
      </c>
      <c r="O489" s="15">
        <v>9</v>
      </c>
      <c r="P489">
        <v>56</v>
      </c>
      <c r="Q489">
        <v>42</v>
      </c>
      <c r="R489">
        <v>67</v>
      </c>
      <c r="S489" s="13">
        <f t="shared" si="261"/>
        <v>3.5714285714285712E-2</v>
      </c>
      <c r="T489" s="13">
        <f t="shared" si="262"/>
        <v>1.2121212121212121E-2</v>
      </c>
      <c r="U489" s="2">
        <v>1588.0666666667</v>
      </c>
      <c r="V489" s="2">
        <v>19.366666666699999</v>
      </c>
      <c r="W489">
        <v>18.46</v>
      </c>
      <c r="X489">
        <v>29.63</v>
      </c>
      <c r="Y489" s="32">
        <f t="shared" si="263"/>
        <v>0.38386358910376378</v>
      </c>
      <c r="Z489" s="15">
        <f t="shared" si="264"/>
        <v>34.5</v>
      </c>
      <c r="AA489">
        <v>201</v>
      </c>
      <c r="AB489">
        <v>58</v>
      </c>
      <c r="AC489">
        <v>118</v>
      </c>
      <c r="AD489" s="13">
        <f t="shared" si="265"/>
        <v>3.4482758620689655E-2</v>
      </c>
      <c r="AE489" s="13">
        <f t="shared" si="266"/>
        <v>0.20689655172413793</v>
      </c>
      <c r="AF489" s="13">
        <f t="shared" si="267"/>
        <v>0.24137931034482757</v>
      </c>
      <c r="AI489" s="17" t="str">
        <f t="shared" si="268"/>
        <v xml:space="preserve"> </v>
      </c>
      <c r="AJ489">
        <v>232</v>
      </c>
      <c r="AK489">
        <v>242</v>
      </c>
      <c r="AL489" s="32">
        <f t="shared" si="269"/>
        <v>0.31287128712871287</v>
      </c>
      <c r="AM489">
        <v>278</v>
      </c>
      <c r="AN489">
        <v>222</v>
      </c>
      <c r="AO489" s="33">
        <f t="shared" si="270"/>
        <v>0.33003300330033003</v>
      </c>
      <c r="AP489">
        <v>246</v>
      </c>
      <c r="AQ489">
        <v>295</v>
      </c>
      <c r="AR489" s="33">
        <f t="shared" si="271"/>
        <v>0.3570957095709571</v>
      </c>
      <c r="AS489" s="33">
        <f t="shared" si="272"/>
        <v>0.486652977412731</v>
      </c>
      <c r="AT489">
        <v>3</v>
      </c>
      <c r="AU489">
        <v>546</v>
      </c>
      <c r="AV489">
        <v>559</v>
      </c>
      <c r="AW489">
        <v>456</v>
      </c>
      <c r="AX489" s="2">
        <v>28.9</v>
      </c>
      <c r="AY489" s="3">
        <v>3</v>
      </c>
      <c r="AZ489" s="2">
        <v>33.200000000000003</v>
      </c>
      <c r="BA489" s="2">
        <v>26</v>
      </c>
      <c r="BB489" s="21">
        <v>0.82400000000000007</v>
      </c>
      <c r="BC489">
        <v>3</v>
      </c>
      <c r="BD489" s="21">
        <v>1.04</v>
      </c>
      <c r="BE489" s="2">
        <v>28.1</v>
      </c>
      <c r="BF489" s="2">
        <v>33.6</v>
      </c>
      <c r="BG489" s="2">
        <v>26.3</v>
      </c>
      <c r="BH489" s="21">
        <v>0.115</v>
      </c>
      <c r="BI489" s="21">
        <v>-1.0469999999999999</v>
      </c>
      <c r="BJ489" t="s">
        <v>2669</v>
      </c>
      <c r="BK489" s="2">
        <v>29.1</v>
      </c>
      <c r="BL489" t="s">
        <v>3433</v>
      </c>
      <c r="BM489" s="2">
        <v>28.6</v>
      </c>
      <c r="BN489" t="s">
        <v>299</v>
      </c>
      <c r="BO489" s="2">
        <v>21.8</v>
      </c>
      <c r="BP489" t="s">
        <v>1682</v>
      </c>
      <c r="BQ489" s="2">
        <v>36.299999999999997</v>
      </c>
      <c r="BR489" t="s">
        <v>3346</v>
      </c>
      <c r="BS489" s="2">
        <v>21</v>
      </c>
      <c r="BT489" s="32">
        <f t="shared" si="273"/>
        <v>8.6956521739130432E-2</v>
      </c>
      <c r="BU489" s="34">
        <f t="shared" si="274"/>
        <v>0.90658682634730536</v>
      </c>
      <c r="BV489" s="35">
        <f t="shared" si="275"/>
        <v>915.28247852121842</v>
      </c>
      <c r="BW489" s="32">
        <f t="shared" si="276"/>
        <v>-6.4566519135642042E-3</v>
      </c>
      <c r="BX489" s="36">
        <f t="shared" si="277"/>
        <v>2.1913437722979792</v>
      </c>
      <c r="BY489" s="37">
        <f t="shared" si="278"/>
        <v>2.9469795558490066</v>
      </c>
      <c r="BZ489" s="37">
        <f t="shared" si="279"/>
        <v>25.200453381426762</v>
      </c>
      <c r="CA489" s="37">
        <f t="shared" si="280"/>
        <v>31.547793963255391</v>
      </c>
      <c r="CB489" s="37">
        <f t="shared" si="281"/>
        <v>50.098652449433104</v>
      </c>
      <c r="CC489" s="37">
        <f t="shared" si="282"/>
        <v>61.433189202698514</v>
      </c>
      <c r="CD489" s="38">
        <f t="shared" si="283"/>
        <v>-11.334536753265411</v>
      </c>
      <c r="CE489" s="3">
        <v>58</v>
      </c>
      <c r="CF489" s="3">
        <v>78</v>
      </c>
      <c r="CG489" s="3">
        <v>609</v>
      </c>
      <c r="CH489" s="3">
        <v>757</v>
      </c>
      <c r="CI489" s="3">
        <v>265</v>
      </c>
      <c r="CJ489" s="3">
        <v>341</v>
      </c>
      <c r="CK489" s="3">
        <v>450</v>
      </c>
      <c r="CL489" s="3">
        <v>394</v>
      </c>
      <c r="CM489" s="20">
        <f t="shared" si="284"/>
        <v>-9.0172082111709546</v>
      </c>
      <c r="CN489" s="37">
        <f t="shared" si="285"/>
        <v>2.5188709531374762</v>
      </c>
      <c r="CO489" s="37">
        <f t="shared" si="286"/>
        <v>2.8152087123301204</v>
      </c>
      <c r="CP489" s="37">
        <f t="shared" si="287"/>
        <v>32.819406830585351</v>
      </c>
      <c r="CQ489" s="37">
        <f t="shared" si="288"/>
        <v>30.004198118255236</v>
      </c>
      <c r="CR489" s="37">
        <f t="shared" si="289"/>
        <v>61.317221339611301</v>
      </c>
      <c r="CS489" s="37">
        <f t="shared" si="290"/>
        <v>54.896569890437348</v>
      </c>
      <c r="CT489" s="22">
        <f t="shared" si="291"/>
        <v>-17.755188202439363</v>
      </c>
      <c r="CU489" s="35">
        <v>102</v>
      </c>
      <c r="CV489" s="35">
        <v>114</v>
      </c>
      <c r="CW489" s="35">
        <v>1227</v>
      </c>
      <c r="CX489" s="35">
        <v>1101</v>
      </c>
      <c r="CY489" s="35">
        <v>474</v>
      </c>
      <c r="CZ489" s="35">
        <v>437</v>
      </c>
      <c r="DA489" s="35">
        <v>571</v>
      </c>
      <c r="DB489" s="35">
        <v>680</v>
      </c>
      <c r="DC489">
        <v>21</v>
      </c>
      <c r="DD489">
        <v>13</v>
      </c>
      <c r="DE489" s="35">
        <f t="shared" si="292"/>
        <v>-8</v>
      </c>
      <c r="DF489" s="36">
        <f t="shared" si="293"/>
        <v>0.7934175727285786</v>
      </c>
      <c r="DG489" s="37">
        <f t="shared" si="294"/>
        <v>0.49116325930816779</v>
      </c>
      <c r="DH489" s="37">
        <f t="shared" si="295"/>
        <v>-0.30225431342041092</v>
      </c>
      <c r="DI489" s="2">
        <v>947.2</v>
      </c>
      <c r="DJ489">
        <v>33</v>
      </c>
      <c r="DK489">
        <v>38</v>
      </c>
      <c r="DL489">
        <v>5.9</v>
      </c>
      <c r="DM489">
        <v>785</v>
      </c>
      <c r="DN489">
        <v>982</v>
      </c>
      <c r="DO489">
        <v>-7.6</v>
      </c>
      <c r="DP489">
        <v>548</v>
      </c>
      <c r="DQ489">
        <v>704</v>
      </c>
      <c r="DR489">
        <v>-7.9</v>
      </c>
      <c r="DS489">
        <v>385</v>
      </c>
      <c r="DT489">
        <v>511</v>
      </c>
      <c r="DU489">
        <v>-8.9</v>
      </c>
      <c r="DV489" s="39">
        <v>-7.7</v>
      </c>
      <c r="DW489" s="39">
        <v>-7.7</v>
      </c>
      <c r="DX489" s="39">
        <v>0.8</v>
      </c>
      <c r="DY489" s="39">
        <v>1.5</v>
      </c>
      <c r="DZ489" s="39">
        <v>0.7</v>
      </c>
      <c r="EA489" s="39">
        <v>-4.7</v>
      </c>
    </row>
    <row r="490" spans="1:131" x14ac:dyDescent="0.2">
      <c r="A490" s="12" t="s">
        <v>1104</v>
      </c>
      <c r="B490" s="12" t="s">
        <v>2310</v>
      </c>
      <c r="C490" t="s">
        <v>2309</v>
      </c>
      <c r="D490" t="s">
        <v>223</v>
      </c>
      <c r="E490" s="12" t="s">
        <v>170</v>
      </c>
      <c r="F490">
        <v>71</v>
      </c>
      <c r="G490">
        <v>7</v>
      </c>
      <c r="H490">
        <v>8</v>
      </c>
      <c r="I490" s="31">
        <f t="shared" si="259"/>
        <v>15</v>
      </c>
      <c r="J490">
        <v>5</v>
      </c>
      <c r="K490">
        <v>3</v>
      </c>
      <c r="L490" s="16">
        <f t="shared" si="260"/>
        <v>1.3609899942032595</v>
      </c>
      <c r="M490" s="15">
        <v>7</v>
      </c>
      <c r="N490" s="15">
        <v>5</v>
      </c>
      <c r="O490" s="15">
        <v>3</v>
      </c>
      <c r="P490">
        <v>64</v>
      </c>
      <c r="Q490">
        <v>30</v>
      </c>
      <c r="R490">
        <v>30</v>
      </c>
      <c r="S490" s="13">
        <f t="shared" si="261"/>
        <v>0.109375</v>
      </c>
      <c r="T490" s="13">
        <f t="shared" si="262"/>
        <v>5.6451612903225805E-2</v>
      </c>
      <c r="U490" s="2">
        <v>661.28333333329999</v>
      </c>
      <c r="V490" s="2">
        <v>9.3000000000000007</v>
      </c>
      <c r="W490">
        <v>9.2799999999999994</v>
      </c>
      <c r="X490">
        <v>38.21</v>
      </c>
      <c r="Y490" s="32">
        <f t="shared" si="263"/>
        <v>0.1954095599073489</v>
      </c>
      <c r="Z490" s="15">
        <f t="shared" si="264"/>
        <v>71.5</v>
      </c>
      <c r="AA490">
        <v>18</v>
      </c>
      <c r="AB490">
        <v>233</v>
      </c>
      <c r="AC490">
        <v>63</v>
      </c>
      <c r="AD490" s="13">
        <f t="shared" si="265"/>
        <v>0.35</v>
      </c>
      <c r="AE490" s="13">
        <f t="shared" si="266"/>
        <v>0.4</v>
      </c>
      <c r="AF490" s="13">
        <f t="shared" si="267"/>
        <v>0.75</v>
      </c>
      <c r="AG490">
        <v>210</v>
      </c>
      <c r="AH490">
        <v>172</v>
      </c>
      <c r="AI490" s="17">
        <f t="shared" si="268"/>
        <v>0.54973821989528793</v>
      </c>
      <c r="AJ490">
        <v>121</v>
      </c>
      <c r="AK490">
        <v>76</v>
      </c>
      <c r="AL490" s="32">
        <f t="shared" si="269"/>
        <v>0.30685358255451711</v>
      </c>
      <c r="AM490">
        <v>114</v>
      </c>
      <c r="AN490">
        <v>96</v>
      </c>
      <c r="AO490" s="33">
        <f t="shared" si="270"/>
        <v>0.32710280373831774</v>
      </c>
      <c r="AP490">
        <v>122</v>
      </c>
      <c r="AQ490">
        <v>113</v>
      </c>
      <c r="AR490" s="33">
        <f t="shared" si="271"/>
        <v>0.36604361370716509</v>
      </c>
      <c r="AS490" s="33">
        <f t="shared" si="272"/>
        <v>0.48402948402948404</v>
      </c>
      <c r="AT490">
        <v>9</v>
      </c>
      <c r="AU490">
        <v>223</v>
      </c>
      <c r="AV490">
        <v>269</v>
      </c>
      <c r="AW490">
        <v>186</v>
      </c>
      <c r="AX490" s="2">
        <v>27.2</v>
      </c>
      <c r="AY490" s="3">
        <v>13</v>
      </c>
      <c r="AZ490" s="2">
        <v>32</v>
      </c>
      <c r="BA490" s="2">
        <v>23.9</v>
      </c>
      <c r="BB490" s="21">
        <v>-0.69500000000000006</v>
      </c>
      <c r="BC490">
        <v>14</v>
      </c>
      <c r="BD490" s="21">
        <v>-0.77300000000000002</v>
      </c>
      <c r="BE490" s="2">
        <v>27.2</v>
      </c>
      <c r="BF490" s="2">
        <v>33</v>
      </c>
      <c r="BG490" s="2">
        <v>21.3</v>
      </c>
      <c r="BH490" s="21">
        <v>-1.23</v>
      </c>
      <c r="BI490" s="21">
        <v>-2.0019999999999998</v>
      </c>
      <c r="BJ490" t="s">
        <v>2243</v>
      </c>
      <c r="BK490" s="2">
        <v>66.5</v>
      </c>
      <c r="BL490" t="s">
        <v>906</v>
      </c>
      <c r="BM490" s="2">
        <v>35.799999999999997</v>
      </c>
      <c r="BN490" t="s">
        <v>3491</v>
      </c>
      <c r="BO490" s="2">
        <v>23.9</v>
      </c>
      <c r="BP490" t="s">
        <v>1909</v>
      </c>
      <c r="BQ490" s="2">
        <v>34.299999999999997</v>
      </c>
      <c r="BR490" t="s">
        <v>2630</v>
      </c>
      <c r="BS490" s="2">
        <v>33</v>
      </c>
      <c r="BT490" s="32">
        <f t="shared" si="273"/>
        <v>6.9930069930069935E-2</v>
      </c>
      <c r="BU490" s="34">
        <f t="shared" si="274"/>
        <v>0.92675159235668791</v>
      </c>
      <c r="BV490" s="35">
        <f t="shared" si="275"/>
        <v>933.74459934969491</v>
      </c>
      <c r="BW490" s="32">
        <f t="shared" si="276"/>
        <v>-3.3183377132421504E-3</v>
      </c>
      <c r="BX490" s="36">
        <f t="shared" si="277"/>
        <v>1.817355747387551</v>
      </c>
      <c r="BY490" s="37">
        <f t="shared" si="278"/>
        <v>2.089959109495684</v>
      </c>
      <c r="BZ490" s="37">
        <f t="shared" si="279"/>
        <v>25.98818718764198</v>
      </c>
      <c r="CA490" s="37">
        <f t="shared" si="280"/>
        <v>28.532485233984549</v>
      </c>
      <c r="CB490" s="37">
        <f t="shared" si="281"/>
        <v>48.069059518400721</v>
      </c>
      <c r="CC490" s="37">
        <f t="shared" si="282"/>
        <v>49.795547478418897</v>
      </c>
      <c r="CD490" s="38">
        <f t="shared" si="283"/>
        <v>-1.7264879600181757</v>
      </c>
      <c r="CE490" s="3">
        <v>20</v>
      </c>
      <c r="CF490" s="3">
        <v>23</v>
      </c>
      <c r="CG490" s="3">
        <v>266</v>
      </c>
      <c r="CH490" s="3">
        <v>291</v>
      </c>
      <c r="CI490" s="3">
        <v>116</v>
      </c>
      <c r="CJ490" s="3">
        <v>90</v>
      </c>
      <c r="CK490" s="3">
        <v>144</v>
      </c>
      <c r="CL490" s="3">
        <v>127</v>
      </c>
      <c r="CM490" s="20">
        <f t="shared" si="284"/>
        <v>-0.2041955767257928</v>
      </c>
      <c r="CN490" s="37">
        <f t="shared" si="285"/>
        <v>2.4991614170761287</v>
      </c>
      <c r="CO490" s="37">
        <f t="shared" si="286"/>
        <v>2.2337637444662741</v>
      </c>
      <c r="CP490" s="37">
        <f t="shared" si="287"/>
        <v>30.410149986545811</v>
      </c>
      <c r="CQ490" s="37">
        <f t="shared" si="288"/>
        <v>29.923587586761084</v>
      </c>
      <c r="CR490" s="37">
        <f t="shared" si="289"/>
        <v>55.003667648392323</v>
      </c>
      <c r="CS490" s="37">
        <f t="shared" si="290"/>
        <v>53.632446339908078</v>
      </c>
      <c r="CT490" s="22">
        <f t="shared" si="291"/>
        <v>-3.0977092685024203</v>
      </c>
      <c r="CU490" s="35">
        <v>113</v>
      </c>
      <c r="CV490" s="35">
        <v>101</v>
      </c>
      <c r="CW490" s="35">
        <v>1262</v>
      </c>
      <c r="CX490" s="35">
        <v>1252</v>
      </c>
      <c r="CY490" s="35">
        <v>470</v>
      </c>
      <c r="CZ490" s="35">
        <v>457</v>
      </c>
      <c r="DA490" s="35">
        <v>615</v>
      </c>
      <c r="DB490" s="35">
        <v>642</v>
      </c>
      <c r="DC490">
        <v>12</v>
      </c>
      <c r="DD490">
        <v>11</v>
      </c>
      <c r="DE490" s="35">
        <f t="shared" si="292"/>
        <v>-1</v>
      </c>
      <c r="DF490" s="36">
        <f t="shared" si="293"/>
        <v>1.0904134484325305</v>
      </c>
      <c r="DG490" s="37">
        <f t="shared" si="294"/>
        <v>0.99954566106315301</v>
      </c>
      <c r="DH490" s="37">
        <f t="shared" si="295"/>
        <v>-9.0867787369377534E-2</v>
      </c>
      <c r="DI490" s="2">
        <v>401.9</v>
      </c>
      <c r="DJ490">
        <v>12</v>
      </c>
      <c r="DK490">
        <v>13</v>
      </c>
      <c r="DL490">
        <v>-4.8</v>
      </c>
      <c r="DM490">
        <v>337</v>
      </c>
      <c r="DN490">
        <v>336</v>
      </c>
      <c r="DO490">
        <v>-1.2</v>
      </c>
      <c r="DP490">
        <v>256</v>
      </c>
      <c r="DQ490">
        <v>251</v>
      </c>
      <c r="DR490">
        <v>-1</v>
      </c>
      <c r="DS490">
        <v>186</v>
      </c>
      <c r="DT490">
        <v>195</v>
      </c>
      <c r="DU490">
        <v>-2.6</v>
      </c>
      <c r="DV490" s="39">
        <v>-2.8</v>
      </c>
      <c r="DW490" s="39">
        <v>-2.8</v>
      </c>
      <c r="DX490" s="39">
        <v>-0.7</v>
      </c>
      <c r="DY490" s="39">
        <v>-1.5</v>
      </c>
      <c r="DZ490" s="39">
        <v>1.8</v>
      </c>
      <c r="EA490" s="39">
        <v>-3.1</v>
      </c>
    </row>
    <row r="491" spans="1:131" x14ac:dyDescent="0.2">
      <c r="A491" s="12" t="s">
        <v>365</v>
      </c>
      <c r="B491" s="12" t="s">
        <v>2314</v>
      </c>
      <c r="C491" t="s">
        <v>2313</v>
      </c>
      <c r="D491" t="s">
        <v>330</v>
      </c>
      <c r="E491" s="12" t="s">
        <v>170</v>
      </c>
      <c r="F491">
        <v>82</v>
      </c>
      <c r="G491">
        <v>16</v>
      </c>
      <c r="H491">
        <v>30</v>
      </c>
      <c r="I491" s="31">
        <f t="shared" si="259"/>
        <v>46</v>
      </c>
      <c r="J491">
        <v>14</v>
      </c>
      <c r="K491">
        <v>13</v>
      </c>
      <c r="L491" s="16">
        <f t="shared" si="260"/>
        <v>2.2539198606272386</v>
      </c>
      <c r="M491" s="15">
        <v>16</v>
      </c>
      <c r="N491" s="15">
        <v>15</v>
      </c>
      <c r="O491" s="15">
        <v>14</v>
      </c>
      <c r="P491">
        <v>187</v>
      </c>
      <c r="Q491">
        <v>65</v>
      </c>
      <c r="R491">
        <v>58</v>
      </c>
      <c r="S491" s="13">
        <f t="shared" si="261"/>
        <v>8.5561497326203204E-2</v>
      </c>
      <c r="T491" s="13">
        <f t="shared" si="262"/>
        <v>5.1612903225806452E-2</v>
      </c>
      <c r="U491" s="2">
        <v>1224.5333333333001</v>
      </c>
      <c r="V491" s="2">
        <v>14.9333333333</v>
      </c>
      <c r="W491">
        <v>14.5</v>
      </c>
      <c r="X491">
        <v>34.6</v>
      </c>
      <c r="Y491" s="32">
        <f t="shared" si="263"/>
        <v>0.29531568228105903</v>
      </c>
      <c r="Z491" s="15">
        <f t="shared" si="264"/>
        <v>127.44117647058823</v>
      </c>
      <c r="AA491">
        <v>43</v>
      </c>
      <c r="AB491">
        <v>54</v>
      </c>
      <c r="AC491">
        <v>114</v>
      </c>
      <c r="AD491" s="13">
        <f t="shared" si="265"/>
        <v>0.23529411764705882</v>
      </c>
      <c r="AE491" s="13">
        <f t="shared" si="266"/>
        <v>0.4264705882352941</v>
      </c>
      <c r="AF491" s="13">
        <f t="shared" si="267"/>
        <v>0.66176470588235292</v>
      </c>
      <c r="AG491">
        <v>171</v>
      </c>
      <c r="AH491">
        <v>239</v>
      </c>
      <c r="AI491" s="17">
        <f t="shared" si="268"/>
        <v>0.4170731707317073</v>
      </c>
      <c r="AJ491">
        <v>150</v>
      </c>
      <c r="AK491">
        <v>224</v>
      </c>
      <c r="AL491" s="32">
        <f t="shared" si="269"/>
        <v>0.32893579595426559</v>
      </c>
      <c r="AM491">
        <v>177</v>
      </c>
      <c r="AN491">
        <v>174</v>
      </c>
      <c r="AO491" s="33">
        <f t="shared" si="270"/>
        <v>0.30870712401055411</v>
      </c>
      <c r="AP491">
        <v>203</v>
      </c>
      <c r="AQ491">
        <v>209</v>
      </c>
      <c r="AR491" s="33">
        <f t="shared" si="271"/>
        <v>0.3623570800351803</v>
      </c>
      <c r="AS491" s="33">
        <f t="shared" si="272"/>
        <v>0.51586206896551723</v>
      </c>
      <c r="AT491">
        <v>8</v>
      </c>
      <c r="AU491">
        <v>436</v>
      </c>
      <c r="AV491">
        <v>457</v>
      </c>
      <c r="AW491">
        <v>371</v>
      </c>
      <c r="AX491" s="2">
        <v>28.8</v>
      </c>
      <c r="AY491" s="3">
        <v>6</v>
      </c>
      <c r="AZ491" s="2">
        <v>33.4</v>
      </c>
      <c r="BA491" s="2">
        <v>25.8</v>
      </c>
      <c r="BB491" s="21">
        <v>0.45400000000000001</v>
      </c>
      <c r="BC491">
        <v>7</v>
      </c>
      <c r="BD491" s="21">
        <v>1.3009999999999999</v>
      </c>
      <c r="BE491" s="2">
        <v>30.5</v>
      </c>
      <c r="BF491" s="2">
        <v>32.4</v>
      </c>
      <c r="BG491" s="2">
        <v>28.7</v>
      </c>
      <c r="BH491" s="21">
        <v>2.1269999999999998</v>
      </c>
      <c r="BI491" s="21">
        <v>-5.1180000000000003</v>
      </c>
      <c r="BJ491" t="s">
        <v>2166</v>
      </c>
      <c r="BK491" s="2">
        <v>46.5</v>
      </c>
      <c r="BL491" t="s">
        <v>2663</v>
      </c>
      <c r="BM491" s="2">
        <v>25.4</v>
      </c>
      <c r="BN491" t="s">
        <v>1129</v>
      </c>
      <c r="BO491" s="2">
        <v>23</v>
      </c>
      <c r="BP491" t="s">
        <v>1909</v>
      </c>
      <c r="BQ491" s="2">
        <v>34.200000000000003</v>
      </c>
      <c r="BR491" t="s">
        <v>408</v>
      </c>
      <c r="BS491" s="2">
        <v>32.9</v>
      </c>
      <c r="BT491" s="32">
        <f t="shared" si="273"/>
        <v>0.1098546042003231</v>
      </c>
      <c r="BU491" s="34">
        <f t="shared" si="274"/>
        <v>0.93093093093093093</v>
      </c>
      <c r="BV491" s="35">
        <f t="shared" si="275"/>
        <v>941.91639135096318</v>
      </c>
      <c r="BW491" s="32">
        <f t="shared" si="276"/>
        <v>4.0785535131254033E-2</v>
      </c>
      <c r="BX491" s="36">
        <f t="shared" si="277"/>
        <v>3.3318815331084823</v>
      </c>
      <c r="BY491" s="37">
        <f t="shared" si="278"/>
        <v>2.2539198606322088</v>
      </c>
      <c r="BZ491" s="37">
        <f t="shared" si="279"/>
        <v>30.329921602855155</v>
      </c>
      <c r="CA491" s="37">
        <f t="shared" si="280"/>
        <v>32.632839721327194</v>
      </c>
      <c r="CB491" s="37">
        <f t="shared" si="281"/>
        <v>56.543989547164536</v>
      </c>
      <c r="CC491" s="37">
        <f t="shared" si="282"/>
        <v>62.325783972264553</v>
      </c>
      <c r="CD491" s="38">
        <f t="shared" si="283"/>
        <v>-5.7817944251000171</v>
      </c>
      <c r="CE491" s="3">
        <v>68</v>
      </c>
      <c r="CF491" s="3">
        <v>46</v>
      </c>
      <c r="CG491" s="3">
        <v>551</v>
      </c>
      <c r="CH491" s="3">
        <v>620</v>
      </c>
      <c r="CI491" s="3">
        <v>235</v>
      </c>
      <c r="CJ491" s="3">
        <v>286</v>
      </c>
      <c r="CK491" s="3">
        <v>320</v>
      </c>
      <c r="CL491" s="3">
        <v>300</v>
      </c>
      <c r="CM491" s="20">
        <f t="shared" si="284"/>
        <v>0.16651591972756563</v>
      </c>
      <c r="CN491" s="37">
        <f t="shared" si="285"/>
        <v>2.4742704074439588</v>
      </c>
      <c r="CO491" s="37">
        <f t="shared" si="286"/>
        <v>2.4108275764838574</v>
      </c>
      <c r="CP491" s="37">
        <f t="shared" si="287"/>
        <v>28.380093049485406</v>
      </c>
      <c r="CQ491" s="37">
        <f t="shared" si="288"/>
        <v>31.10813478076977</v>
      </c>
      <c r="CR491" s="37">
        <f t="shared" si="289"/>
        <v>50.986888481601568</v>
      </c>
      <c r="CS491" s="37">
        <f t="shared" si="290"/>
        <v>57.902157056252641</v>
      </c>
      <c r="CT491" s="22">
        <f t="shared" si="291"/>
        <v>1.1334741495510556</v>
      </c>
      <c r="CU491" s="35">
        <v>117</v>
      </c>
      <c r="CV491" s="35">
        <v>114</v>
      </c>
      <c r="CW491" s="35">
        <v>1225</v>
      </c>
      <c r="CX491" s="35">
        <v>1357</v>
      </c>
      <c r="CY491" s="35">
        <v>459</v>
      </c>
      <c r="CZ491" s="35">
        <v>591</v>
      </c>
      <c r="DA491" s="35">
        <v>676</v>
      </c>
      <c r="DB491" s="35">
        <v>610</v>
      </c>
      <c r="DC491">
        <v>10</v>
      </c>
      <c r="DD491">
        <v>24</v>
      </c>
      <c r="DE491" s="35">
        <f t="shared" si="292"/>
        <v>14</v>
      </c>
      <c r="DF491" s="36">
        <f t="shared" si="293"/>
        <v>0.48998257839830628</v>
      </c>
      <c r="DG491" s="37">
        <f t="shared" si="294"/>
        <v>1.1759581881559349</v>
      </c>
      <c r="DH491" s="37">
        <f t="shared" si="295"/>
        <v>0.68597560975762872</v>
      </c>
      <c r="DI491" s="2">
        <v>722.9</v>
      </c>
      <c r="DJ491">
        <v>32</v>
      </c>
      <c r="DK491">
        <v>18</v>
      </c>
      <c r="DL491">
        <v>11.7</v>
      </c>
      <c r="DM491">
        <v>682</v>
      </c>
      <c r="DN491">
        <v>765</v>
      </c>
      <c r="DO491">
        <v>-0.30000000000000004</v>
      </c>
      <c r="DP491">
        <v>501</v>
      </c>
      <c r="DQ491">
        <v>568</v>
      </c>
      <c r="DR491">
        <v>0.2</v>
      </c>
      <c r="DS491">
        <v>367</v>
      </c>
      <c r="DT491">
        <v>386</v>
      </c>
      <c r="DU491">
        <v>0.60000000000000009</v>
      </c>
      <c r="DV491" s="39">
        <v>-6</v>
      </c>
      <c r="DW491" s="39">
        <v>-6</v>
      </c>
      <c r="DX491" s="39">
        <v>0.2</v>
      </c>
      <c r="DY491" s="39">
        <v>1.5</v>
      </c>
      <c r="DZ491" s="39">
        <v>0.8</v>
      </c>
      <c r="EA491" s="39">
        <v>-3.5</v>
      </c>
    </row>
    <row r="492" spans="1:131" x14ac:dyDescent="0.2">
      <c r="A492" s="12" t="s">
        <v>2317</v>
      </c>
      <c r="B492" s="12" t="s">
        <v>2318</v>
      </c>
      <c r="C492" t="s">
        <v>2316</v>
      </c>
      <c r="D492" t="s">
        <v>382</v>
      </c>
      <c r="E492" s="12" t="s">
        <v>170</v>
      </c>
      <c r="F492">
        <v>69</v>
      </c>
      <c r="G492">
        <v>7</v>
      </c>
      <c r="H492">
        <v>5</v>
      </c>
      <c r="I492" s="31">
        <f t="shared" si="259"/>
        <v>12</v>
      </c>
      <c r="J492">
        <v>2</v>
      </c>
      <c r="K492">
        <v>2</v>
      </c>
      <c r="L492" s="16">
        <f t="shared" si="260"/>
        <v>1.055305843267488</v>
      </c>
      <c r="M492" s="15">
        <v>6</v>
      </c>
      <c r="N492" s="15">
        <v>3</v>
      </c>
      <c r="O492" s="15">
        <v>1</v>
      </c>
      <c r="P492">
        <v>47</v>
      </c>
      <c r="Q492">
        <v>15</v>
      </c>
      <c r="R492">
        <v>18</v>
      </c>
      <c r="S492" s="13">
        <f t="shared" si="261"/>
        <v>0.14893617021276595</v>
      </c>
      <c r="T492" s="13">
        <f t="shared" si="262"/>
        <v>8.7499999999999994E-2</v>
      </c>
      <c r="U492" s="2">
        <v>682.26666666669996</v>
      </c>
      <c r="V492" s="2">
        <v>9.8833333332999995</v>
      </c>
      <c r="W492">
        <v>9.74</v>
      </c>
      <c r="X492">
        <v>39.42</v>
      </c>
      <c r="Y492" s="32">
        <f t="shared" si="263"/>
        <v>0.19812855980471927</v>
      </c>
      <c r="Z492" s="15">
        <f t="shared" si="264"/>
        <v>25.363636363636367</v>
      </c>
      <c r="AA492">
        <v>40</v>
      </c>
      <c r="AB492">
        <v>77</v>
      </c>
      <c r="AC492">
        <v>48</v>
      </c>
      <c r="AD492" s="13">
        <f t="shared" si="265"/>
        <v>0.31818181818181818</v>
      </c>
      <c r="AE492" s="13">
        <f t="shared" si="266"/>
        <v>0.18181818181818182</v>
      </c>
      <c r="AF492" s="13">
        <f t="shared" si="267"/>
        <v>0.5</v>
      </c>
      <c r="AG492">
        <v>440</v>
      </c>
      <c r="AH492">
        <v>293</v>
      </c>
      <c r="AI492" s="17">
        <f t="shared" si="268"/>
        <v>0.60027285129604369</v>
      </c>
      <c r="AJ492">
        <v>76</v>
      </c>
      <c r="AK492">
        <v>41</v>
      </c>
      <c r="AL492" s="32">
        <f t="shared" si="269"/>
        <v>0.15704697986577182</v>
      </c>
      <c r="AM492">
        <v>262</v>
      </c>
      <c r="AN492">
        <v>179</v>
      </c>
      <c r="AO492" s="33">
        <f t="shared" si="270"/>
        <v>0.59194630872483223</v>
      </c>
      <c r="AP492">
        <v>109</v>
      </c>
      <c r="AQ492">
        <v>78</v>
      </c>
      <c r="AR492" s="33">
        <f t="shared" si="271"/>
        <v>0.25100671140939596</v>
      </c>
      <c r="AS492" s="33">
        <f t="shared" si="272"/>
        <v>0.20967741935483872</v>
      </c>
      <c r="AT492">
        <v>1</v>
      </c>
      <c r="AU492">
        <v>224</v>
      </c>
      <c r="AV492">
        <v>283</v>
      </c>
      <c r="AW492">
        <v>221</v>
      </c>
      <c r="AX492" s="2">
        <v>27.8</v>
      </c>
      <c r="AY492" s="3">
        <v>10</v>
      </c>
      <c r="AZ492" s="2">
        <v>32.1</v>
      </c>
      <c r="BA492" s="2">
        <v>24.9</v>
      </c>
      <c r="BB492" s="21">
        <v>0.112</v>
      </c>
      <c r="BC492">
        <v>10</v>
      </c>
      <c r="BD492" s="21">
        <v>-0.32700000000000001</v>
      </c>
      <c r="BE492" s="2">
        <v>26.9</v>
      </c>
      <c r="BF492" s="2">
        <v>32.5</v>
      </c>
      <c r="BG492" s="2">
        <v>21.1</v>
      </c>
      <c r="BH492" s="21">
        <v>-3.7560000000000002</v>
      </c>
      <c r="BI492" s="21">
        <v>-3.331</v>
      </c>
      <c r="BJ492" t="s">
        <v>586</v>
      </c>
      <c r="BK492" s="2">
        <v>46.8</v>
      </c>
      <c r="BL492" t="s">
        <v>1152</v>
      </c>
      <c r="BM492" s="2">
        <v>44.3</v>
      </c>
      <c r="BN492" t="s">
        <v>1157</v>
      </c>
      <c r="BO492" s="2">
        <v>22.4</v>
      </c>
      <c r="BP492" t="s">
        <v>1645</v>
      </c>
      <c r="BQ492" s="2">
        <v>36</v>
      </c>
      <c r="BR492" t="s">
        <v>3138</v>
      </c>
      <c r="BS492" s="2">
        <v>31.6</v>
      </c>
      <c r="BT492" s="32">
        <f t="shared" si="273"/>
        <v>7.8853046594982074E-2</v>
      </c>
      <c r="BU492" s="34">
        <f t="shared" si="274"/>
        <v>0.93258426966292129</v>
      </c>
      <c r="BV492" s="35">
        <f t="shared" si="275"/>
        <v>940.46957432241948</v>
      </c>
      <c r="BW492" s="32">
        <f t="shared" si="276"/>
        <v>1.1437316257903368E-2</v>
      </c>
      <c r="BX492" s="36">
        <f t="shared" si="277"/>
        <v>1.9356257790225853</v>
      </c>
      <c r="BY492" s="37">
        <f t="shared" si="278"/>
        <v>2.1115917589337294</v>
      </c>
      <c r="BZ492" s="37">
        <f t="shared" si="279"/>
        <v>24.547254197604602</v>
      </c>
      <c r="CA492" s="37">
        <f t="shared" si="280"/>
        <v>31.321944424183652</v>
      </c>
      <c r="CB492" s="37">
        <f t="shared" si="281"/>
        <v>44.16746095769718</v>
      </c>
      <c r="CC492" s="37">
        <f t="shared" si="282"/>
        <v>62.379939878500586</v>
      </c>
      <c r="CD492" s="38">
        <f t="shared" si="283"/>
        <v>-18.212478920803406</v>
      </c>
      <c r="CE492" s="3">
        <v>22</v>
      </c>
      <c r="CF492" s="3">
        <v>24</v>
      </c>
      <c r="CG492" s="3">
        <v>257</v>
      </c>
      <c r="CH492" s="3">
        <v>332</v>
      </c>
      <c r="CI492" s="3">
        <v>82</v>
      </c>
      <c r="CJ492" s="3">
        <v>170</v>
      </c>
      <c r="CK492" s="3">
        <v>183</v>
      </c>
      <c r="CL492" s="3">
        <v>141</v>
      </c>
      <c r="CM492" s="20">
        <f t="shared" si="284"/>
        <v>-8.3307369853195361</v>
      </c>
      <c r="CN492" s="37">
        <f t="shared" si="285"/>
        <v>2.272075529967132</v>
      </c>
      <c r="CO492" s="37">
        <f t="shared" si="286"/>
        <v>2.5809013301568395</v>
      </c>
      <c r="CP492" s="37">
        <f t="shared" si="287"/>
        <v>31.566408576533654</v>
      </c>
      <c r="CQ492" s="37">
        <f t="shared" si="288"/>
        <v>31.19140581916043</v>
      </c>
      <c r="CR492" s="37">
        <f t="shared" si="289"/>
        <v>61.478393223479586</v>
      </c>
      <c r="CS492" s="37">
        <f t="shared" si="290"/>
        <v>57.19894999227936</v>
      </c>
      <c r="CT492" s="22">
        <f t="shared" si="291"/>
        <v>-22.491922152003632</v>
      </c>
      <c r="CU492" s="35">
        <v>103</v>
      </c>
      <c r="CV492" s="35">
        <v>117</v>
      </c>
      <c r="CW492" s="35">
        <v>1328</v>
      </c>
      <c r="CX492" s="35">
        <v>1297</v>
      </c>
      <c r="CY492" s="35">
        <v>635</v>
      </c>
      <c r="CZ492" s="35">
        <v>558</v>
      </c>
      <c r="DA492" s="35">
        <v>621</v>
      </c>
      <c r="DB492" s="35">
        <v>721</v>
      </c>
      <c r="DC492">
        <v>5</v>
      </c>
      <c r="DD492">
        <v>5</v>
      </c>
      <c r="DE492" s="35">
        <f t="shared" si="292"/>
        <v>0</v>
      </c>
      <c r="DF492" s="36">
        <f t="shared" si="293"/>
        <v>0.43991494977786028</v>
      </c>
      <c r="DG492" s="37">
        <f t="shared" si="294"/>
        <v>0.43991494977786028</v>
      </c>
      <c r="DH492" s="37">
        <f t="shared" si="295"/>
        <v>0</v>
      </c>
      <c r="DI492" s="2">
        <v>424.4</v>
      </c>
      <c r="DJ492">
        <v>13</v>
      </c>
      <c r="DK492">
        <v>15</v>
      </c>
      <c r="DL492">
        <v>-1.7000000000000002</v>
      </c>
      <c r="DM492">
        <v>303</v>
      </c>
      <c r="DN492">
        <v>464</v>
      </c>
      <c r="DO492">
        <v>-12.1</v>
      </c>
      <c r="DP492">
        <v>220</v>
      </c>
      <c r="DQ492">
        <v>339</v>
      </c>
      <c r="DR492">
        <v>-11</v>
      </c>
      <c r="DS492">
        <v>169</v>
      </c>
      <c r="DT492">
        <v>231</v>
      </c>
      <c r="DU492">
        <v>-7.2</v>
      </c>
      <c r="DV492" s="39">
        <v>-5</v>
      </c>
      <c r="DW492" s="39">
        <v>-5</v>
      </c>
      <c r="DX492" s="39">
        <v>5.0999999999999996</v>
      </c>
      <c r="DY492" s="39">
        <v>-0.4</v>
      </c>
      <c r="DZ492" s="39">
        <v>1.6</v>
      </c>
      <c r="EA492" s="39">
        <v>1.2</v>
      </c>
    </row>
    <row r="493" spans="1:131" x14ac:dyDescent="0.2">
      <c r="A493" s="12" t="s">
        <v>2321</v>
      </c>
      <c r="B493" s="12" t="s">
        <v>2322</v>
      </c>
      <c r="C493" t="s">
        <v>2320</v>
      </c>
      <c r="D493" t="s">
        <v>147</v>
      </c>
      <c r="E493" s="12" t="s">
        <v>170</v>
      </c>
      <c r="F493">
        <v>60</v>
      </c>
      <c r="G493">
        <v>16</v>
      </c>
      <c r="H493">
        <v>26</v>
      </c>
      <c r="I493" s="31">
        <f t="shared" si="259"/>
        <v>42</v>
      </c>
      <c r="J493">
        <v>16</v>
      </c>
      <c r="K493">
        <v>8</v>
      </c>
      <c r="L493" s="16">
        <f t="shared" si="260"/>
        <v>2.7163465857031523</v>
      </c>
      <c r="M493" s="15">
        <v>16</v>
      </c>
      <c r="N493" s="15">
        <v>18</v>
      </c>
      <c r="O493" s="15">
        <v>6</v>
      </c>
      <c r="P493">
        <v>101</v>
      </c>
      <c r="Q493">
        <v>33</v>
      </c>
      <c r="R493">
        <v>38</v>
      </c>
      <c r="S493" s="13">
        <f t="shared" si="261"/>
        <v>0.15841584158415842</v>
      </c>
      <c r="T493" s="13">
        <f t="shared" si="262"/>
        <v>9.3023255813953487E-2</v>
      </c>
      <c r="U493" s="2">
        <v>927.71666666670001</v>
      </c>
      <c r="V493" s="2">
        <v>15.45</v>
      </c>
      <c r="W493">
        <v>14.76</v>
      </c>
      <c r="X493">
        <v>33.42</v>
      </c>
      <c r="Y493" s="32">
        <f t="shared" si="263"/>
        <v>0.30635118306351183</v>
      </c>
      <c r="Z493" s="15">
        <f t="shared" si="264"/>
        <v>143.43859649122808</v>
      </c>
      <c r="AA493">
        <v>15</v>
      </c>
      <c r="AB493">
        <v>23</v>
      </c>
      <c r="AC493">
        <v>86</v>
      </c>
      <c r="AD493" s="13">
        <f t="shared" si="265"/>
        <v>0.2807017543859649</v>
      </c>
      <c r="AE493" s="13">
        <f t="shared" si="266"/>
        <v>0.42105263157894735</v>
      </c>
      <c r="AF493" s="13">
        <f t="shared" si="267"/>
        <v>0.70175438596491224</v>
      </c>
      <c r="AG493">
        <v>297</v>
      </c>
      <c r="AH493">
        <v>317</v>
      </c>
      <c r="AI493" s="17">
        <f t="shared" si="268"/>
        <v>0.48371335504885993</v>
      </c>
      <c r="AJ493">
        <v>136</v>
      </c>
      <c r="AK493">
        <v>184</v>
      </c>
      <c r="AL493" s="32">
        <f t="shared" si="269"/>
        <v>0.39900249376558605</v>
      </c>
      <c r="AM493">
        <v>106</v>
      </c>
      <c r="AN493">
        <v>111</v>
      </c>
      <c r="AO493" s="33">
        <f t="shared" si="270"/>
        <v>0.27057356608478805</v>
      </c>
      <c r="AP493">
        <v>133</v>
      </c>
      <c r="AQ493">
        <v>132</v>
      </c>
      <c r="AR493" s="33">
        <f t="shared" si="271"/>
        <v>0.33042394014962595</v>
      </c>
      <c r="AS493" s="33">
        <f t="shared" si="272"/>
        <v>0.59590316573556801</v>
      </c>
      <c r="AT493">
        <v>17</v>
      </c>
      <c r="AU493">
        <v>344</v>
      </c>
      <c r="AV493">
        <v>299</v>
      </c>
      <c r="AW493">
        <v>325</v>
      </c>
      <c r="AX493" s="2">
        <v>29.2</v>
      </c>
      <c r="AY493" s="3">
        <v>5</v>
      </c>
      <c r="AZ493" s="2">
        <v>33.5</v>
      </c>
      <c r="BA493" s="2">
        <v>26.3</v>
      </c>
      <c r="BB493" s="21">
        <v>0.63400000000000001</v>
      </c>
      <c r="BC493">
        <v>6</v>
      </c>
      <c r="BD493" s="21">
        <v>-4.2000000000000003E-2</v>
      </c>
      <c r="BE493" s="2">
        <v>29.7</v>
      </c>
      <c r="BF493" s="2">
        <v>33</v>
      </c>
      <c r="BG493" s="2">
        <v>26.4</v>
      </c>
      <c r="BH493" s="21">
        <v>5.7370000000000001</v>
      </c>
      <c r="BI493" s="21">
        <v>1.3129999999999999</v>
      </c>
      <c r="BJ493" t="s">
        <v>1924</v>
      </c>
      <c r="BK493" s="2">
        <v>66.400000000000006</v>
      </c>
      <c r="BL493" t="s">
        <v>2590</v>
      </c>
      <c r="BM493" s="2">
        <v>51.8</v>
      </c>
      <c r="BN493" t="s">
        <v>991</v>
      </c>
      <c r="BO493" s="2">
        <v>11.2</v>
      </c>
      <c r="BP493" t="s">
        <v>2634</v>
      </c>
      <c r="BQ493" s="2">
        <v>40.6</v>
      </c>
      <c r="BR493" t="s">
        <v>2293</v>
      </c>
      <c r="BS493" s="2">
        <v>30.8</v>
      </c>
      <c r="BT493" s="32">
        <f t="shared" si="273"/>
        <v>0.11154598825831702</v>
      </c>
      <c r="BU493" s="34">
        <f t="shared" si="274"/>
        <v>0.90909090909090906</v>
      </c>
      <c r="BV493" s="35">
        <f t="shared" si="275"/>
        <v>920.24550791674073</v>
      </c>
      <c r="BW493" s="32">
        <f t="shared" si="276"/>
        <v>2.063689734922608E-2</v>
      </c>
      <c r="BX493" s="36">
        <f t="shared" si="277"/>
        <v>3.6893203883495143</v>
      </c>
      <c r="BY493" s="37">
        <f t="shared" si="278"/>
        <v>2.5889967637540456</v>
      </c>
      <c r="BZ493" s="37">
        <f t="shared" si="279"/>
        <v>33.074433656957929</v>
      </c>
      <c r="CA493" s="37">
        <f t="shared" si="280"/>
        <v>28.478964401294498</v>
      </c>
      <c r="CB493" s="37">
        <f t="shared" si="281"/>
        <v>59.870550161812297</v>
      </c>
      <c r="CC493" s="37">
        <f t="shared" si="282"/>
        <v>52.750809061488667</v>
      </c>
      <c r="CD493" s="38">
        <f t="shared" si="283"/>
        <v>7.1197411003236297</v>
      </c>
      <c r="CE493" s="3">
        <v>57</v>
      </c>
      <c r="CF493" s="3">
        <v>40</v>
      </c>
      <c r="CG493" s="3">
        <v>454</v>
      </c>
      <c r="CH493" s="3">
        <v>400</v>
      </c>
      <c r="CI493" s="3">
        <v>170</v>
      </c>
      <c r="CJ493" s="3">
        <v>185</v>
      </c>
      <c r="CK493" s="3">
        <v>190</v>
      </c>
      <c r="CL493" s="3">
        <v>244</v>
      </c>
      <c r="CM493" s="20">
        <f t="shared" si="284"/>
        <v>3.3730651226699973</v>
      </c>
      <c r="CN493" s="37">
        <f t="shared" si="285"/>
        <v>2.0347097546379409</v>
      </c>
      <c r="CO493" s="37">
        <f t="shared" si="286"/>
        <v>2.0945541591861163</v>
      </c>
      <c r="CP493" s="37">
        <f t="shared" si="287"/>
        <v>26.840215439856372</v>
      </c>
      <c r="CQ493" s="37">
        <f t="shared" si="288"/>
        <v>26.481149012567322</v>
      </c>
      <c r="CR493" s="37">
        <f t="shared" si="289"/>
        <v>48.74326750448833</v>
      </c>
      <c r="CS493" s="37">
        <f t="shared" si="290"/>
        <v>54.877318970676242</v>
      </c>
      <c r="CT493" s="22">
        <f t="shared" si="291"/>
        <v>13.253792566511542</v>
      </c>
      <c r="CU493" s="35">
        <v>68</v>
      </c>
      <c r="CV493" s="35">
        <v>70</v>
      </c>
      <c r="CW493" s="35">
        <v>829</v>
      </c>
      <c r="CX493" s="35">
        <v>815</v>
      </c>
      <c r="CY493" s="35">
        <v>334</v>
      </c>
      <c r="CZ493" s="35">
        <v>418</v>
      </c>
      <c r="DA493" s="35">
        <v>531</v>
      </c>
      <c r="DB493" s="35">
        <v>398</v>
      </c>
      <c r="DC493">
        <v>20</v>
      </c>
      <c r="DD493">
        <v>26</v>
      </c>
      <c r="DE493" s="35">
        <f t="shared" si="292"/>
        <v>6</v>
      </c>
      <c r="DF493" s="36">
        <f t="shared" si="293"/>
        <v>1.2944983818770228</v>
      </c>
      <c r="DG493" s="37">
        <f t="shared" si="294"/>
        <v>1.6828478964401294</v>
      </c>
      <c r="DH493" s="37">
        <f t="shared" si="295"/>
        <v>0.38834951456310679</v>
      </c>
      <c r="DI493" s="2">
        <v>537.79999999999995</v>
      </c>
      <c r="DJ493">
        <v>27</v>
      </c>
      <c r="DK493">
        <v>23</v>
      </c>
      <c r="DL493">
        <v>0.30000000000000004</v>
      </c>
      <c r="DM493">
        <v>564</v>
      </c>
      <c r="DN493">
        <v>473</v>
      </c>
      <c r="DO493">
        <v>6.3</v>
      </c>
      <c r="DP493">
        <v>405</v>
      </c>
      <c r="DQ493">
        <v>367</v>
      </c>
      <c r="DR493">
        <v>2.7</v>
      </c>
      <c r="DS493">
        <v>298</v>
      </c>
      <c r="DT493">
        <v>268</v>
      </c>
      <c r="DU493">
        <v>1.2</v>
      </c>
      <c r="DV493" s="39">
        <v>7.1</v>
      </c>
      <c r="DW493" s="39">
        <v>7.1</v>
      </c>
      <c r="DX493" s="39">
        <v>-1.6</v>
      </c>
      <c r="DY493" s="39">
        <v>0.4</v>
      </c>
      <c r="DZ493" s="39">
        <v>-3.7</v>
      </c>
      <c r="EA493" s="39">
        <v>2.2000000000000002</v>
      </c>
    </row>
    <row r="494" spans="1:131" x14ac:dyDescent="0.2">
      <c r="A494" s="12" t="s">
        <v>599</v>
      </c>
      <c r="B494" s="12" t="s">
        <v>2327</v>
      </c>
      <c r="C494" t="s">
        <v>2326</v>
      </c>
      <c r="D494" t="s">
        <v>330</v>
      </c>
      <c r="E494" s="12" t="s">
        <v>170</v>
      </c>
      <c r="F494">
        <v>32</v>
      </c>
      <c r="G494">
        <v>3</v>
      </c>
      <c r="H494">
        <v>2</v>
      </c>
      <c r="I494" s="31">
        <f t="shared" si="259"/>
        <v>5</v>
      </c>
      <c r="J494">
        <v>0</v>
      </c>
      <c r="K494">
        <v>2</v>
      </c>
      <c r="L494" s="16">
        <f t="shared" si="260"/>
        <v>1.3971900954744394</v>
      </c>
      <c r="M494" s="15">
        <v>3</v>
      </c>
      <c r="N494" s="15">
        <v>0</v>
      </c>
      <c r="O494" s="15">
        <v>2</v>
      </c>
      <c r="P494">
        <v>16</v>
      </c>
      <c r="Q494">
        <v>9</v>
      </c>
      <c r="R494">
        <v>7</v>
      </c>
      <c r="S494" s="13">
        <f t="shared" si="261"/>
        <v>0.1875</v>
      </c>
      <c r="T494" s="13">
        <f t="shared" si="262"/>
        <v>9.375E-2</v>
      </c>
      <c r="U494" s="2">
        <v>214.71666666670001</v>
      </c>
      <c r="V494" s="2">
        <v>6.7</v>
      </c>
      <c r="W494">
        <v>6.71</v>
      </c>
      <c r="X494">
        <v>43.11</v>
      </c>
      <c r="Y494" s="32">
        <f t="shared" si="263"/>
        <v>0.13468486551585709</v>
      </c>
      <c r="Z494" s="15">
        <f t="shared" si="264"/>
        <v>0</v>
      </c>
      <c r="AA494">
        <v>5</v>
      </c>
      <c r="AB494">
        <v>79</v>
      </c>
      <c r="AC494">
        <v>31</v>
      </c>
      <c r="AD494" s="13">
        <f t="shared" si="265"/>
        <v>0.6</v>
      </c>
      <c r="AE494" s="13">
        <f t="shared" si="266"/>
        <v>0.4</v>
      </c>
      <c r="AF494" s="13">
        <f t="shared" si="267"/>
        <v>1</v>
      </c>
      <c r="AG494">
        <v>45</v>
      </c>
      <c r="AH494">
        <v>50</v>
      </c>
      <c r="AI494" s="17">
        <f t="shared" si="268"/>
        <v>0.47368421052631576</v>
      </c>
      <c r="AJ494">
        <v>43</v>
      </c>
      <c r="AK494">
        <v>56</v>
      </c>
      <c r="AL494" s="32">
        <f t="shared" si="269"/>
        <v>0.45412844036697247</v>
      </c>
      <c r="AM494">
        <v>33</v>
      </c>
      <c r="AN494">
        <v>16</v>
      </c>
      <c r="AO494" s="33">
        <f t="shared" si="270"/>
        <v>0.22477064220183487</v>
      </c>
      <c r="AP494">
        <v>32</v>
      </c>
      <c r="AQ494">
        <v>38</v>
      </c>
      <c r="AR494" s="33">
        <f t="shared" si="271"/>
        <v>0.32110091743119268</v>
      </c>
      <c r="AS494" s="33">
        <f t="shared" si="272"/>
        <v>0.66891891891891897</v>
      </c>
      <c r="AT494">
        <v>13</v>
      </c>
      <c r="AU494">
        <v>86</v>
      </c>
      <c r="AV494">
        <v>54</v>
      </c>
      <c r="AW494">
        <v>53</v>
      </c>
      <c r="AX494" s="2">
        <v>25.5</v>
      </c>
      <c r="AY494" s="3">
        <v>13</v>
      </c>
      <c r="AZ494" s="2">
        <v>31.3</v>
      </c>
      <c r="BA494" s="2">
        <v>21.5</v>
      </c>
      <c r="BB494" s="21">
        <v>-2.524</v>
      </c>
      <c r="BC494">
        <v>13</v>
      </c>
      <c r="BD494" s="21">
        <v>0.216</v>
      </c>
      <c r="BE494" s="2">
        <v>24.4</v>
      </c>
      <c r="BF494" s="2">
        <v>31.2</v>
      </c>
      <c r="BG494" s="2">
        <v>16.5</v>
      </c>
      <c r="BH494" s="21">
        <v>-3.1779999999999999</v>
      </c>
      <c r="BI494" s="21">
        <v>-8.8740000000000006</v>
      </c>
      <c r="BJ494" t="s">
        <v>525</v>
      </c>
      <c r="BK494" s="2">
        <v>81.2</v>
      </c>
      <c r="BL494" t="s">
        <v>849</v>
      </c>
      <c r="BM494" s="2">
        <v>46.6</v>
      </c>
      <c r="BN494" t="s">
        <v>772</v>
      </c>
      <c r="BO494" s="2">
        <v>14.3</v>
      </c>
      <c r="BP494" t="s">
        <v>329</v>
      </c>
      <c r="BQ494" s="2">
        <v>33.1</v>
      </c>
      <c r="BR494" t="s">
        <v>1748</v>
      </c>
      <c r="BS494" s="2">
        <v>31.8</v>
      </c>
      <c r="BT494" s="32">
        <f t="shared" si="273"/>
        <v>7.0422535211267609E-2</v>
      </c>
      <c r="BU494" s="34">
        <f t="shared" si="274"/>
        <v>0.91346153846153844</v>
      </c>
      <c r="BV494" s="35">
        <f t="shared" si="275"/>
        <v>920.50379198266523</v>
      </c>
      <c r="BW494" s="32">
        <f t="shared" si="276"/>
        <v>-1.6115926327193955E-2</v>
      </c>
      <c r="BX494" s="36">
        <f t="shared" si="277"/>
        <v>1.3992537313432836</v>
      </c>
      <c r="BY494" s="37">
        <f t="shared" si="278"/>
        <v>2.5186567164179103</v>
      </c>
      <c r="BZ494" s="37">
        <f t="shared" si="279"/>
        <v>19.869402985074625</v>
      </c>
      <c r="CA494" s="37">
        <f t="shared" si="280"/>
        <v>29.1044776119403</v>
      </c>
      <c r="CB494" s="37">
        <f t="shared" si="281"/>
        <v>38.059701492537307</v>
      </c>
      <c r="CC494" s="37">
        <f t="shared" si="282"/>
        <v>55.130597014925371</v>
      </c>
      <c r="CD494" s="38">
        <f t="shared" si="283"/>
        <v>-17.070895522388064</v>
      </c>
      <c r="CE494" s="3">
        <v>5</v>
      </c>
      <c r="CF494" s="3">
        <v>9</v>
      </c>
      <c r="CG494" s="3">
        <v>66</v>
      </c>
      <c r="CH494" s="3">
        <v>95</v>
      </c>
      <c r="CI494" s="3">
        <v>31</v>
      </c>
      <c r="CJ494" s="3">
        <v>37</v>
      </c>
      <c r="CK494" s="3">
        <v>56</v>
      </c>
      <c r="CL494" s="3">
        <v>34</v>
      </c>
      <c r="CM494" s="20">
        <f t="shared" si="284"/>
        <v>-12.12494957644212</v>
      </c>
      <c r="CN494" s="37">
        <f t="shared" si="285"/>
        <v>2.7400835073068897</v>
      </c>
      <c r="CO494" s="37">
        <f t="shared" si="286"/>
        <v>2.3486430062630479</v>
      </c>
      <c r="CP494" s="37">
        <f t="shared" si="287"/>
        <v>28.749130132219904</v>
      </c>
      <c r="CQ494" s="37">
        <f t="shared" si="288"/>
        <v>31.532707028531664</v>
      </c>
      <c r="CR494" s="37">
        <f t="shared" si="289"/>
        <v>50.843771746694507</v>
      </c>
      <c r="CS494" s="37">
        <f t="shared" si="290"/>
        <v>59.716423103688243</v>
      </c>
      <c r="CT494" s="22">
        <f t="shared" si="291"/>
        <v>-8.1982441653943283</v>
      </c>
      <c r="CU494" s="35">
        <v>63</v>
      </c>
      <c r="CV494" s="35">
        <v>54</v>
      </c>
      <c r="CW494" s="35">
        <v>598</v>
      </c>
      <c r="CX494" s="35">
        <v>671</v>
      </c>
      <c r="CY494" s="35">
        <v>216</v>
      </c>
      <c r="CZ494" s="35">
        <v>315</v>
      </c>
      <c r="DA494" s="35">
        <v>333</v>
      </c>
      <c r="DB494" s="35">
        <v>292</v>
      </c>
      <c r="DC494">
        <v>6</v>
      </c>
      <c r="DD494">
        <v>3</v>
      </c>
      <c r="DE494" s="35">
        <f t="shared" si="292"/>
        <v>-3</v>
      </c>
      <c r="DF494" s="36">
        <f t="shared" si="293"/>
        <v>1.6791044776119404</v>
      </c>
      <c r="DG494" s="37">
        <f t="shared" si="294"/>
        <v>0.83955223880597019</v>
      </c>
      <c r="DH494" s="37">
        <f t="shared" si="295"/>
        <v>-0.83955223880597019</v>
      </c>
      <c r="DI494" s="2">
        <v>148.69999999999999</v>
      </c>
      <c r="DJ494">
        <v>3</v>
      </c>
      <c r="DK494">
        <v>8</v>
      </c>
      <c r="DL494">
        <v>-31.7</v>
      </c>
      <c r="DM494">
        <v>93</v>
      </c>
      <c r="DN494">
        <v>139</v>
      </c>
      <c r="DO494">
        <v>-7.5</v>
      </c>
      <c r="DP494">
        <v>68</v>
      </c>
      <c r="DQ494">
        <v>104</v>
      </c>
      <c r="DR494">
        <v>-7.9</v>
      </c>
      <c r="DS494">
        <v>46</v>
      </c>
      <c r="DT494">
        <v>79</v>
      </c>
      <c r="DU494">
        <v>-13.3</v>
      </c>
      <c r="DV494" s="39">
        <v>-2.2999999999999998</v>
      </c>
      <c r="DW494" s="39">
        <v>-2.2999999999999998</v>
      </c>
      <c r="DX494" s="39">
        <v>-0.9</v>
      </c>
      <c r="DY494" s="39">
        <v>-0.30000000000000004</v>
      </c>
      <c r="DZ494" s="39">
        <v>1.6</v>
      </c>
      <c r="EA494" s="39">
        <v>-2</v>
      </c>
    </row>
    <row r="495" spans="1:131" x14ac:dyDescent="0.2">
      <c r="A495" s="12" t="s">
        <v>743</v>
      </c>
      <c r="B495" s="12" t="s">
        <v>2327</v>
      </c>
      <c r="C495" t="s">
        <v>2329</v>
      </c>
      <c r="D495" t="s">
        <v>271</v>
      </c>
      <c r="E495" s="12" t="s">
        <v>156</v>
      </c>
      <c r="F495">
        <v>57</v>
      </c>
      <c r="G495">
        <v>5</v>
      </c>
      <c r="H495">
        <v>7</v>
      </c>
      <c r="I495" s="31">
        <f t="shared" si="259"/>
        <v>12</v>
      </c>
      <c r="J495">
        <v>4</v>
      </c>
      <c r="K495">
        <v>3</v>
      </c>
      <c r="L495" s="16">
        <f t="shared" si="260"/>
        <v>1.2060974928806072</v>
      </c>
      <c r="M495" s="15">
        <v>5</v>
      </c>
      <c r="N495" s="15">
        <v>4</v>
      </c>
      <c r="O495" s="15">
        <v>3</v>
      </c>
      <c r="P495">
        <v>75</v>
      </c>
      <c r="Q495">
        <v>21</v>
      </c>
      <c r="R495">
        <v>20</v>
      </c>
      <c r="S495" s="13">
        <f t="shared" si="261"/>
        <v>6.6666666666666666E-2</v>
      </c>
      <c r="T495" s="13">
        <f t="shared" si="262"/>
        <v>4.3103448275862072E-2</v>
      </c>
      <c r="U495" s="2">
        <v>596.96666666670001</v>
      </c>
      <c r="V495" s="2">
        <v>10.4666666667</v>
      </c>
      <c r="W495">
        <v>10.47</v>
      </c>
      <c r="X495">
        <v>37.409999999999997</v>
      </c>
      <c r="Y495" s="32">
        <f t="shared" si="263"/>
        <v>0.21867167919799502</v>
      </c>
      <c r="Z495" s="15">
        <f t="shared" si="264"/>
        <v>58.400000000000006</v>
      </c>
      <c r="AA495">
        <v>25</v>
      </c>
      <c r="AB495">
        <v>71</v>
      </c>
      <c r="AC495">
        <v>50</v>
      </c>
      <c r="AD495" s="13">
        <f t="shared" si="265"/>
        <v>0.25</v>
      </c>
      <c r="AE495" s="13">
        <f t="shared" si="266"/>
        <v>0.35</v>
      </c>
      <c r="AF495" s="13">
        <f t="shared" si="267"/>
        <v>0.6</v>
      </c>
      <c r="AG495">
        <v>2</v>
      </c>
      <c r="AH495">
        <v>4</v>
      </c>
      <c r="AI495" s="17">
        <f t="shared" si="268"/>
        <v>0.33333333333333331</v>
      </c>
      <c r="AJ495">
        <v>92</v>
      </c>
      <c r="AK495">
        <v>93</v>
      </c>
      <c r="AL495" s="32">
        <f t="shared" si="269"/>
        <v>0.34195933456561922</v>
      </c>
      <c r="AM495">
        <v>82</v>
      </c>
      <c r="AN495">
        <v>73</v>
      </c>
      <c r="AO495" s="33">
        <f t="shared" si="270"/>
        <v>0.28650646950092423</v>
      </c>
      <c r="AP495">
        <v>85</v>
      </c>
      <c r="AQ495">
        <v>116</v>
      </c>
      <c r="AR495" s="33">
        <f t="shared" si="271"/>
        <v>0.37153419593345655</v>
      </c>
      <c r="AS495" s="33">
        <f t="shared" si="272"/>
        <v>0.54411764705882348</v>
      </c>
      <c r="AT495">
        <v>12</v>
      </c>
      <c r="AU495">
        <v>221</v>
      </c>
      <c r="AV495">
        <v>244</v>
      </c>
      <c r="AW495">
        <v>198</v>
      </c>
      <c r="AX495" s="2">
        <v>27.8</v>
      </c>
      <c r="AY495" s="3">
        <v>11</v>
      </c>
      <c r="AZ495" s="2">
        <v>32.799999999999997</v>
      </c>
      <c r="BA495" s="2">
        <v>24.5</v>
      </c>
      <c r="BB495" s="21">
        <v>-0.04</v>
      </c>
      <c r="BC495">
        <v>10</v>
      </c>
      <c r="BD495" s="21">
        <v>-7.8E-2</v>
      </c>
      <c r="BE495" s="2">
        <v>27.6</v>
      </c>
      <c r="BF495" s="2">
        <v>30.4</v>
      </c>
      <c r="BG495" s="2">
        <v>24.8</v>
      </c>
      <c r="BH495" s="21">
        <v>-1.097</v>
      </c>
      <c r="BI495" s="21">
        <v>1.4350000000000001</v>
      </c>
      <c r="BJ495" t="s">
        <v>3448</v>
      </c>
      <c r="BK495" s="2">
        <v>47.8</v>
      </c>
      <c r="BL495" t="s">
        <v>986</v>
      </c>
      <c r="BM495" s="2">
        <v>36.6</v>
      </c>
      <c r="BN495" t="s">
        <v>727</v>
      </c>
      <c r="BO495" s="2">
        <v>30.6</v>
      </c>
      <c r="BP495" t="s">
        <v>634</v>
      </c>
      <c r="BQ495" s="2">
        <v>34.4</v>
      </c>
      <c r="BR495" t="s">
        <v>783</v>
      </c>
      <c r="BS495" s="2">
        <v>33.700000000000003</v>
      </c>
      <c r="BT495" s="32">
        <f t="shared" si="273"/>
        <v>6.8493150684931503E-2</v>
      </c>
      <c r="BU495" s="34">
        <f t="shared" si="274"/>
        <v>0.9054545454545454</v>
      </c>
      <c r="BV495" s="35">
        <f t="shared" si="275"/>
        <v>912.30386052303857</v>
      </c>
      <c r="BW495" s="32">
        <f t="shared" si="276"/>
        <v>-2.6052303860523096E-2</v>
      </c>
      <c r="BX495" s="36">
        <f t="shared" si="277"/>
        <v>2.0113979215490754</v>
      </c>
      <c r="BY495" s="37">
        <f t="shared" si="278"/>
        <v>2.614817298013798</v>
      </c>
      <c r="BZ495" s="37">
        <f t="shared" si="279"/>
        <v>29.366409654616501</v>
      </c>
      <c r="CA495" s="37">
        <f t="shared" si="280"/>
        <v>27.656721421299785</v>
      </c>
      <c r="CB495" s="37">
        <f t="shared" si="281"/>
        <v>55.816292322986847</v>
      </c>
      <c r="CC495" s="37">
        <f t="shared" si="282"/>
        <v>54.408313777902492</v>
      </c>
      <c r="CD495" s="38">
        <f t="shared" si="283"/>
        <v>1.4079785450843545</v>
      </c>
      <c r="CE495" s="3">
        <v>20</v>
      </c>
      <c r="CF495" s="3">
        <v>26</v>
      </c>
      <c r="CG495" s="3">
        <v>272</v>
      </c>
      <c r="CH495" s="3">
        <v>249</v>
      </c>
      <c r="CI495" s="3">
        <v>130</v>
      </c>
      <c r="CJ495" s="3">
        <v>115</v>
      </c>
      <c r="CK495" s="3">
        <v>151</v>
      </c>
      <c r="CL495" s="3">
        <v>133</v>
      </c>
      <c r="CM495" s="20">
        <f t="shared" si="284"/>
        <v>-1.2538449843274098</v>
      </c>
      <c r="CN495" s="37">
        <f t="shared" si="285"/>
        <v>2.6730820636193533</v>
      </c>
      <c r="CO495" s="37">
        <f t="shared" si="286"/>
        <v>2.391705004291</v>
      </c>
      <c r="CP495" s="37">
        <f t="shared" si="287"/>
        <v>29.37576499388005</v>
      </c>
      <c r="CQ495" s="37">
        <f t="shared" si="288"/>
        <v>28.78487316929051</v>
      </c>
      <c r="CR495" s="37">
        <f t="shared" si="289"/>
        <v>53.377228154588558</v>
      </c>
      <c r="CS495" s="37">
        <f t="shared" si="290"/>
        <v>54.98107739276017</v>
      </c>
      <c r="CT495" s="22">
        <f t="shared" si="291"/>
        <v>3.011827783255967</v>
      </c>
      <c r="CU495" s="35">
        <v>95</v>
      </c>
      <c r="CV495" s="35">
        <v>85</v>
      </c>
      <c r="CW495" s="35">
        <v>949</v>
      </c>
      <c r="CX495" s="35">
        <v>938</v>
      </c>
      <c r="CY495" s="35">
        <v>409</v>
      </c>
      <c r="CZ495" s="35">
        <v>448</v>
      </c>
      <c r="DA495" s="35">
        <v>483</v>
      </c>
      <c r="DB495" s="35">
        <v>444</v>
      </c>
      <c r="DC495">
        <v>15</v>
      </c>
      <c r="DD495">
        <v>14</v>
      </c>
      <c r="DE495" s="35">
        <f t="shared" si="292"/>
        <v>-1</v>
      </c>
      <c r="DF495" s="36">
        <f t="shared" si="293"/>
        <v>1.5085484411618066</v>
      </c>
      <c r="DG495" s="37">
        <f t="shared" si="294"/>
        <v>1.4079785450843527</v>
      </c>
      <c r="DH495" s="37">
        <f t="shared" si="295"/>
        <v>-0.10056989607745377</v>
      </c>
      <c r="DI495" s="2">
        <v>372.4</v>
      </c>
      <c r="DJ495">
        <v>13</v>
      </c>
      <c r="DK495">
        <v>14</v>
      </c>
      <c r="DL495">
        <v>-4.3</v>
      </c>
      <c r="DM495">
        <v>321</v>
      </c>
      <c r="DN495">
        <v>339</v>
      </c>
      <c r="DO495">
        <v>-1.7000000000000002</v>
      </c>
      <c r="DP495">
        <v>229</v>
      </c>
      <c r="DQ495">
        <v>240</v>
      </c>
      <c r="DR495">
        <v>-1.8</v>
      </c>
      <c r="DS495">
        <v>158</v>
      </c>
      <c r="DT495">
        <v>171</v>
      </c>
      <c r="DU495">
        <v>-3.3</v>
      </c>
      <c r="DV495" s="39">
        <v>1.1000000000000001</v>
      </c>
      <c r="DW495" s="39">
        <v>1.1000000000000001</v>
      </c>
      <c r="DX495" s="39">
        <v>-0.2</v>
      </c>
      <c r="DY495" s="39">
        <v>-0.9</v>
      </c>
      <c r="DZ495" s="39">
        <v>-1.3</v>
      </c>
      <c r="EA495" s="39">
        <v>-1.3</v>
      </c>
    </row>
    <row r="496" spans="1:131" x14ac:dyDescent="0.2">
      <c r="A496" s="12" t="s">
        <v>599</v>
      </c>
      <c r="B496" s="12" t="s">
        <v>2332</v>
      </c>
      <c r="C496" t="s">
        <v>2331</v>
      </c>
      <c r="D496" t="s">
        <v>338</v>
      </c>
      <c r="E496" s="12" t="s">
        <v>123</v>
      </c>
      <c r="F496">
        <v>82</v>
      </c>
      <c r="G496">
        <v>19</v>
      </c>
      <c r="H496">
        <v>27</v>
      </c>
      <c r="I496" s="31">
        <f t="shared" si="259"/>
        <v>46</v>
      </c>
      <c r="J496">
        <v>18</v>
      </c>
      <c r="K496">
        <v>7</v>
      </c>
      <c r="L496" s="16">
        <f t="shared" si="260"/>
        <v>2.424384387901573</v>
      </c>
      <c r="M496" s="15">
        <v>18</v>
      </c>
      <c r="N496" s="15">
        <v>17</v>
      </c>
      <c r="O496" s="15">
        <v>9</v>
      </c>
      <c r="P496">
        <v>132</v>
      </c>
      <c r="Q496">
        <v>50</v>
      </c>
      <c r="R496">
        <v>39</v>
      </c>
      <c r="S496" s="13">
        <f t="shared" si="261"/>
        <v>0.14393939393939395</v>
      </c>
      <c r="T496" s="13">
        <f t="shared" si="262"/>
        <v>8.5972850678733032E-2</v>
      </c>
      <c r="U496" s="2">
        <v>1138.4333333333</v>
      </c>
      <c r="V496" s="2">
        <v>13.8833333333</v>
      </c>
      <c r="W496">
        <v>13.55</v>
      </c>
      <c r="X496">
        <v>35.85</v>
      </c>
      <c r="Y496" s="32">
        <f t="shared" si="263"/>
        <v>0.27429149797570851</v>
      </c>
      <c r="Z496" s="15">
        <f t="shared" si="264"/>
        <v>198.61016949152543</v>
      </c>
      <c r="AA496">
        <v>17</v>
      </c>
      <c r="AB496">
        <v>66</v>
      </c>
      <c r="AC496">
        <v>105</v>
      </c>
      <c r="AD496" s="13">
        <f t="shared" si="265"/>
        <v>0.32203389830508472</v>
      </c>
      <c r="AE496" s="13">
        <f t="shared" si="266"/>
        <v>0.44067796610169491</v>
      </c>
      <c r="AF496" s="13">
        <f t="shared" si="267"/>
        <v>0.76271186440677963</v>
      </c>
      <c r="AG496">
        <v>5</v>
      </c>
      <c r="AH496">
        <v>16</v>
      </c>
      <c r="AI496" s="17">
        <f t="shared" si="268"/>
        <v>0.23809523809523808</v>
      </c>
      <c r="AJ496">
        <v>201</v>
      </c>
      <c r="AK496">
        <v>184</v>
      </c>
      <c r="AL496" s="32">
        <f t="shared" si="269"/>
        <v>0.32544378698224852</v>
      </c>
      <c r="AM496">
        <v>168</v>
      </c>
      <c r="AN496">
        <v>146</v>
      </c>
      <c r="AO496" s="33">
        <f t="shared" si="270"/>
        <v>0.26542688081149618</v>
      </c>
      <c r="AP496">
        <v>305</v>
      </c>
      <c r="AQ496">
        <v>179</v>
      </c>
      <c r="AR496" s="33">
        <f t="shared" si="271"/>
        <v>0.4091293322062553</v>
      </c>
      <c r="AS496" s="33">
        <f t="shared" si="272"/>
        <v>0.55078683834048636</v>
      </c>
      <c r="AT496">
        <v>8</v>
      </c>
      <c r="AU496">
        <v>441</v>
      </c>
      <c r="AV496">
        <v>392</v>
      </c>
      <c r="AW496">
        <v>366</v>
      </c>
      <c r="AX496" s="2">
        <v>29.3</v>
      </c>
      <c r="AY496" s="3">
        <v>5</v>
      </c>
      <c r="AZ496" s="2">
        <v>33.5</v>
      </c>
      <c r="BA496" s="2">
        <v>26.5</v>
      </c>
      <c r="BB496" s="21">
        <v>0.79500000000000004</v>
      </c>
      <c r="BC496">
        <v>2</v>
      </c>
      <c r="BD496" s="21">
        <v>-0.51600000000000001</v>
      </c>
      <c r="BE496" s="2">
        <v>30.2</v>
      </c>
      <c r="BF496" s="2">
        <v>33.700000000000003</v>
      </c>
      <c r="BG496" s="2">
        <v>26.6</v>
      </c>
      <c r="BH496" s="21">
        <v>6.3810000000000002</v>
      </c>
      <c r="BI496" s="21">
        <v>12.754</v>
      </c>
      <c r="BJ496" t="s">
        <v>419</v>
      </c>
      <c r="BK496" s="2">
        <v>83.2</v>
      </c>
      <c r="BL496" t="s">
        <v>3218</v>
      </c>
      <c r="BM496" s="2">
        <v>61.9</v>
      </c>
      <c r="BN496" t="s">
        <v>1258</v>
      </c>
      <c r="BO496" s="2">
        <v>23</v>
      </c>
      <c r="BP496" t="s">
        <v>816</v>
      </c>
      <c r="BQ496" s="2">
        <v>45</v>
      </c>
      <c r="BR496" t="s">
        <v>591</v>
      </c>
      <c r="BS496" s="2">
        <v>35.9</v>
      </c>
      <c r="BT496" s="32">
        <f t="shared" si="273"/>
        <v>9.0629800307219663E-2</v>
      </c>
      <c r="BU496" s="34">
        <f t="shared" si="274"/>
        <v>0.93920335429769397</v>
      </c>
      <c r="BV496" s="35">
        <f t="shared" si="275"/>
        <v>948.26633432841595</v>
      </c>
      <c r="BW496" s="32">
        <f t="shared" si="276"/>
        <v>2.9833154604913634E-2</v>
      </c>
      <c r="BX496" s="36">
        <f t="shared" si="277"/>
        <v>3.109536497533306</v>
      </c>
      <c r="BY496" s="37">
        <f t="shared" si="278"/>
        <v>1.5284162445502689</v>
      </c>
      <c r="BZ496" s="37">
        <f t="shared" si="279"/>
        <v>34.3103094897319</v>
      </c>
      <c r="CA496" s="37">
        <f t="shared" si="280"/>
        <v>25.139812022430284</v>
      </c>
      <c r="CB496" s="37">
        <f t="shared" si="281"/>
        <v>64.931338389170037</v>
      </c>
      <c r="CC496" s="37">
        <f t="shared" si="282"/>
        <v>43.902439024495656</v>
      </c>
      <c r="CD496" s="38">
        <f t="shared" si="283"/>
        <v>21.02889936467438</v>
      </c>
      <c r="CE496" s="3">
        <v>59</v>
      </c>
      <c r="CF496" s="3">
        <v>29</v>
      </c>
      <c r="CG496" s="3">
        <v>592</v>
      </c>
      <c r="CH496" s="3">
        <v>448</v>
      </c>
      <c r="CI496" s="3">
        <v>277</v>
      </c>
      <c r="CJ496" s="3">
        <v>161</v>
      </c>
      <c r="CK496" s="3">
        <v>195</v>
      </c>
      <c r="CL496" s="3">
        <v>304</v>
      </c>
      <c r="CM496" s="20">
        <f t="shared" si="284"/>
        <v>6.4500152445027084</v>
      </c>
      <c r="CN496" s="37">
        <f t="shared" si="285"/>
        <v>2.7553832023675882</v>
      </c>
      <c r="CO496" s="37">
        <f t="shared" si="286"/>
        <v>1.8165118889682619</v>
      </c>
      <c r="CP496" s="37">
        <f t="shared" si="287"/>
        <v>30.145933258495759</v>
      </c>
      <c r="CQ496" s="37">
        <f t="shared" si="288"/>
        <v>29.125420961322579</v>
      </c>
      <c r="CR496" s="37">
        <f t="shared" si="289"/>
        <v>56.046535360751093</v>
      </c>
      <c r="CS496" s="37">
        <f t="shared" si="290"/>
        <v>53.025818961118475</v>
      </c>
      <c r="CT496" s="22">
        <f t="shared" si="291"/>
        <v>18.008182965041762</v>
      </c>
      <c r="CU496" s="35">
        <v>135</v>
      </c>
      <c r="CV496" s="35">
        <v>89</v>
      </c>
      <c r="CW496" s="35">
        <v>1342</v>
      </c>
      <c r="CX496" s="35">
        <v>1338</v>
      </c>
      <c r="CY496" s="35">
        <v>549</v>
      </c>
      <c r="CZ496" s="35">
        <v>529</v>
      </c>
      <c r="DA496" s="35">
        <v>642</v>
      </c>
      <c r="DB496" s="35">
        <v>720</v>
      </c>
      <c r="DC496">
        <v>28</v>
      </c>
      <c r="DD496">
        <v>21</v>
      </c>
      <c r="DE496" s="35">
        <f t="shared" si="292"/>
        <v>-7</v>
      </c>
      <c r="DF496" s="36">
        <f t="shared" si="293"/>
        <v>1.475712236117501</v>
      </c>
      <c r="DG496" s="37">
        <f t="shared" si="294"/>
        <v>1.1067841770881257</v>
      </c>
      <c r="DH496" s="37">
        <f t="shared" si="295"/>
        <v>-0.36892805902937525</v>
      </c>
      <c r="DI496" s="2">
        <v>694.8</v>
      </c>
      <c r="DJ496">
        <v>33</v>
      </c>
      <c r="DK496">
        <v>13</v>
      </c>
      <c r="DL496">
        <v>12.8</v>
      </c>
      <c r="DM496">
        <v>782</v>
      </c>
      <c r="DN496">
        <v>502</v>
      </c>
      <c r="DO496">
        <v>8.3000000000000007</v>
      </c>
      <c r="DP496">
        <v>582</v>
      </c>
      <c r="DQ496">
        <v>383</v>
      </c>
      <c r="DR496">
        <v>8.8000000000000007</v>
      </c>
      <c r="DS496">
        <v>394</v>
      </c>
      <c r="DT496">
        <v>295</v>
      </c>
      <c r="DU496">
        <v>6</v>
      </c>
      <c r="DV496" s="39">
        <v>12.8</v>
      </c>
      <c r="DW496" s="39">
        <v>12.8</v>
      </c>
      <c r="DX496" s="39">
        <v>-0.9</v>
      </c>
      <c r="DY496" s="39">
        <v>-0.4</v>
      </c>
      <c r="DZ496" s="39">
        <v>-6.5</v>
      </c>
      <c r="EA496" s="39">
        <v>5</v>
      </c>
    </row>
    <row r="497" spans="1:131" x14ac:dyDescent="0.2">
      <c r="A497" s="12" t="s">
        <v>2335</v>
      </c>
      <c r="B497" s="12" t="s">
        <v>2336</v>
      </c>
      <c r="C497" t="s">
        <v>2334</v>
      </c>
      <c r="D497" t="s">
        <v>122</v>
      </c>
      <c r="E497" s="12" t="s">
        <v>178</v>
      </c>
      <c r="F497">
        <v>1</v>
      </c>
      <c r="G497">
        <v>0</v>
      </c>
      <c r="H497">
        <v>0</v>
      </c>
      <c r="I497" s="31">
        <f t="shared" si="259"/>
        <v>0</v>
      </c>
      <c r="J497">
        <v>0</v>
      </c>
      <c r="K497">
        <v>0</v>
      </c>
      <c r="L497" s="16">
        <f t="shared" si="260"/>
        <v>0</v>
      </c>
      <c r="M497" s="15">
        <v>0</v>
      </c>
      <c r="N497" s="15">
        <v>0</v>
      </c>
      <c r="O497" s="15">
        <v>0</v>
      </c>
      <c r="P497">
        <v>0</v>
      </c>
      <c r="Q497">
        <v>0</v>
      </c>
      <c r="R497">
        <v>0</v>
      </c>
      <c r="S497" s="13">
        <f t="shared" si="261"/>
        <v>0</v>
      </c>
      <c r="T497" s="13">
        <f t="shared" si="262"/>
        <v>0</v>
      </c>
      <c r="U497" s="2">
        <v>12.4</v>
      </c>
      <c r="V497" s="2">
        <v>12.4</v>
      </c>
      <c r="W497">
        <v>12.4</v>
      </c>
      <c r="X497">
        <v>29.58</v>
      </c>
      <c r="Y497" s="32">
        <f t="shared" si="263"/>
        <v>0.29537875178656509</v>
      </c>
      <c r="Z497" s="15">
        <f t="shared" si="264"/>
        <v>0</v>
      </c>
      <c r="AA497">
        <v>0</v>
      </c>
      <c r="AB497">
        <v>0</v>
      </c>
      <c r="AC497">
        <v>2</v>
      </c>
      <c r="AD497" s="13">
        <f t="shared" si="265"/>
        <v>0</v>
      </c>
      <c r="AE497" s="13">
        <f t="shared" si="266"/>
        <v>0</v>
      </c>
      <c r="AF497" s="13">
        <f t="shared" si="267"/>
        <v>0</v>
      </c>
      <c r="AI497" s="17" t="str">
        <f t="shared" si="268"/>
        <v xml:space="preserve"> </v>
      </c>
      <c r="AJ497">
        <v>1</v>
      </c>
      <c r="AK497">
        <v>2</v>
      </c>
      <c r="AL497" s="32">
        <f t="shared" si="269"/>
        <v>0.375</v>
      </c>
      <c r="AM497">
        <v>2</v>
      </c>
      <c r="AN497">
        <v>1</v>
      </c>
      <c r="AO497" s="33">
        <f t="shared" si="270"/>
        <v>0.375</v>
      </c>
      <c r="AP497">
        <v>1</v>
      </c>
      <c r="AQ497">
        <v>1</v>
      </c>
      <c r="AR497" s="33">
        <f t="shared" si="271"/>
        <v>0.25</v>
      </c>
      <c r="AS497" s="33">
        <f t="shared" si="272"/>
        <v>0.5</v>
      </c>
      <c r="AU497">
        <v>6</v>
      </c>
      <c r="AV497">
        <v>3</v>
      </c>
      <c r="AW497">
        <v>7</v>
      </c>
      <c r="AX497" s="2">
        <v>26.9</v>
      </c>
      <c r="AZ497" s="2">
        <v>30.2</v>
      </c>
      <c r="BA497" s="2">
        <v>24.7</v>
      </c>
      <c r="BB497" s="21">
        <v>5.1000000000000004E-2</v>
      </c>
      <c r="BD497" s="21">
        <v>1.7370000000000001</v>
      </c>
      <c r="BE497" s="2">
        <v>26.3</v>
      </c>
      <c r="BF497" s="2">
        <v>34</v>
      </c>
      <c r="BG497" s="2">
        <v>23.7</v>
      </c>
      <c r="BH497" s="21">
        <v>-2.5249999999999999</v>
      </c>
      <c r="BI497" s="21">
        <v>0.29599999999999999</v>
      </c>
      <c r="BJ497" t="s">
        <v>843</v>
      </c>
      <c r="BK497" s="2">
        <v>33.5</v>
      </c>
      <c r="BL497" t="s">
        <v>121</v>
      </c>
      <c r="BM497" s="2">
        <v>33.200000000000003</v>
      </c>
      <c r="BN497" t="s">
        <v>437</v>
      </c>
      <c r="BO497" s="2">
        <v>33.1</v>
      </c>
      <c r="BP497" t="s">
        <v>2909</v>
      </c>
      <c r="BQ497" s="2">
        <v>87.1</v>
      </c>
      <c r="BR497" t="s">
        <v>2107</v>
      </c>
      <c r="BS497" s="2">
        <v>8.6</v>
      </c>
      <c r="BT497" s="32">
        <f t="shared" si="273"/>
        <v>0.22222222222222221</v>
      </c>
      <c r="BU497" s="34">
        <f t="shared" si="274"/>
        <v>1</v>
      </c>
      <c r="BV497" s="35">
        <f t="shared" si="275"/>
        <v>1022.2222222222222</v>
      </c>
      <c r="BW497" s="32">
        <f t="shared" si="276"/>
        <v>0.22222222222222221</v>
      </c>
      <c r="BX497" s="36">
        <f t="shared" si="277"/>
        <v>9.67741935483871</v>
      </c>
      <c r="BY497" s="37">
        <f t="shared" si="278"/>
        <v>0</v>
      </c>
      <c r="BZ497" s="37">
        <f t="shared" si="279"/>
        <v>43.548387096774192</v>
      </c>
      <c r="CA497" s="37">
        <f t="shared" si="280"/>
        <v>33.87096774193548</v>
      </c>
      <c r="CB497" s="37">
        <f t="shared" si="281"/>
        <v>58.064516129032256</v>
      </c>
      <c r="CC497" s="37">
        <f t="shared" si="282"/>
        <v>58.064516129032256</v>
      </c>
      <c r="CD497" s="38">
        <f t="shared" si="283"/>
        <v>0</v>
      </c>
      <c r="CE497" s="3">
        <v>2</v>
      </c>
      <c r="CF497" s="3">
        <v>0</v>
      </c>
      <c r="CG497" s="3">
        <v>7</v>
      </c>
      <c r="CH497" s="3">
        <v>7</v>
      </c>
      <c r="CI497" s="3">
        <v>0</v>
      </c>
      <c r="CJ497" s="3">
        <v>3</v>
      </c>
      <c r="CK497" s="3">
        <v>2</v>
      </c>
      <c r="CL497" s="3">
        <v>3</v>
      </c>
      <c r="CM497" s="20">
        <f t="shared" si="284"/>
        <v>1.3510000000000009</v>
      </c>
      <c r="CN497" s="37">
        <f t="shared" si="285"/>
        <v>6.0851926977687638</v>
      </c>
      <c r="CO497" s="37">
        <f t="shared" si="286"/>
        <v>0</v>
      </c>
      <c r="CP497" s="37">
        <f t="shared" si="287"/>
        <v>20.28397565922921</v>
      </c>
      <c r="CQ497" s="37">
        <f t="shared" si="288"/>
        <v>48.681541582150111</v>
      </c>
      <c r="CR497" s="37">
        <f t="shared" si="289"/>
        <v>54.766734279918865</v>
      </c>
      <c r="CS497" s="37">
        <f t="shared" si="290"/>
        <v>105.4766734279919</v>
      </c>
      <c r="CT497" s="22">
        <f t="shared" si="291"/>
        <v>50.709939148073033</v>
      </c>
      <c r="CU497" s="35">
        <v>3</v>
      </c>
      <c r="CV497" s="35">
        <v>0</v>
      </c>
      <c r="CW497" s="35">
        <v>7</v>
      </c>
      <c r="CX497" s="35">
        <v>24</v>
      </c>
      <c r="CY497" s="35">
        <v>10</v>
      </c>
      <c r="CZ497" s="35">
        <v>14</v>
      </c>
      <c r="DA497" s="35">
        <v>14</v>
      </c>
      <c r="DB497" s="35">
        <v>7</v>
      </c>
      <c r="DC497">
        <v>1</v>
      </c>
      <c r="DD497">
        <v>0</v>
      </c>
      <c r="DE497" s="35">
        <f t="shared" si="292"/>
        <v>-1</v>
      </c>
      <c r="DF497" s="36">
        <f t="shared" si="293"/>
        <v>4.838709677419355</v>
      </c>
      <c r="DG497" s="37">
        <f t="shared" si="294"/>
        <v>0</v>
      </c>
      <c r="DH497" s="37">
        <f t="shared" si="295"/>
        <v>-4.838709677419355</v>
      </c>
      <c r="DI497" s="2">
        <v>3.2</v>
      </c>
      <c r="DJ497">
        <v>2</v>
      </c>
      <c r="DK497">
        <v>0</v>
      </c>
      <c r="DL497">
        <v>0</v>
      </c>
      <c r="DM497">
        <v>6</v>
      </c>
      <c r="DN497">
        <v>2</v>
      </c>
      <c r="DO497">
        <v>36.5</v>
      </c>
      <c r="DP497">
        <v>6</v>
      </c>
      <c r="DQ497">
        <v>2</v>
      </c>
      <c r="DR497">
        <v>38.6</v>
      </c>
      <c r="DS497">
        <v>6</v>
      </c>
      <c r="DT497">
        <v>1</v>
      </c>
      <c r="DU497">
        <v>59</v>
      </c>
      <c r="DV497" s="39">
        <v>0.2</v>
      </c>
      <c r="DW497" s="39">
        <v>0.2</v>
      </c>
      <c r="DX497" s="39">
        <v>0</v>
      </c>
      <c r="DY497" s="39">
        <v>0</v>
      </c>
      <c r="DZ497" s="39">
        <v>0</v>
      </c>
      <c r="EA497" s="39">
        <v>0.2</v>
      </c>
    </row>
    <row r="498" spans="1:131" x14ac:dyDescent="0.2">
      <c r="A498" s="12" t="s">
        <v>1247</v>
      </c>
      <c r="B498" s="12" t="s">
        <v>2338</v>
      </c>
      <c r="C498" t="s">
        <v>2337</v>
      </c>
      <c r="D498" t="s">
        <v>131</v>
      </c>
      <c r="E498" s="12" t="s">
        <v>178</v>
      </c>
      <c r="F498">
        <v>44</v>
      </c>
      <c r="G498">
        <v>0</v>
      </c>
      <c r="H498">
        <v>4</v>
      </c>
      <c r="I498" s="31">
        <f t="shared" si="259"/>
        <v>4</v>
      </c>
      <c r="J498">
        <v>2</v>
      </c>
      <c r="K498">
        <v>2</v>
      </c>
      <c r="L498" s="16">
        <f t="shared" si="260"/>
        <v>0.33413773900128396</v>
      </c>
      <c r="M498" s="15">
        <v>0</v>
      </c>
      <c r="N498" s="15">
        <v>2</v>
      </c>
      <c r="O498" s="15">
        <v>2</v>
      </c>
      <c r="P498">
        <v>27</v>
      </c>
      <c r="Q498">
        <v>17</v>
      </c>
      <c r="R498">
        <v>27</v>
      </c>
      <c r="S498" s="13">
        <f t="shared" si="261"/>
        <v>0</v>
      </c>
      <c r="T498" s="13">
        <f t="shared" si="262"/>
        <v>0</v>
      </c>
      <c r="U498" s="2">
        <v>718.26666666669996</v>
      </c>
      <c r="V498" s="2">
        <v>16.316666666700002</v>
      </c>
      <c r="W498">
        <v>15.75</v>
      </c>
      <c r="X498">
        <v>32.03</v>
      </c>
      <c r="Y498" s="32">
        <f t="shared" si="263"/>
        <v>0.32963583089158643</v>
      </c>
      <c r="Z498" s="15">
        <f t="shared" si="264"/>
        <v>27.826086956521742</v>
      </c>
      <c r="AA498">
        <v>38</v>
      </c>
      <c r="AB498">
        <v>15</v>
      </c>
      <c r="AC498">
        <v>24</v>
      </c>
      <c r="AD498" s="13">
        <f t="shared" si="265"/>
        <v>0</v>
      </c>
      <c r="AE498" s="13">
        <f t="shared" si="266"/>
        <v>0.17391304347826086</v>
      </c>
      <c r="AF498" s="13">
        <f t="shared" si="267"/>
        <v>0.17391304347826086</v>
      </c>
      <c r="AI498" s="17" t="str">
        <f t="shared" si="268"/>
        <v xml:space="preserve"> </v>
      </c>
      <c r="AJ498">
        <v>94</v>
      </c>
      <c r="AK498">
        <v>79</v>
      </c>
      <c r="AL498" s="32">
        <f t="shared" si="269"/>
        <v>0.28130081300813009</v>
      </c>
      <c r="AM498">
        <v>108</v>
      </c>
      <c r="AN498">
        <v>101</v>
      </c>
      <c r="AO498" s="33">
        <f t="shared" si="270"/>
        <v>0.33983739837398375</v>
      </c>
      <c r="AP498">
        <v>113</v>
      </c>
      <c r="AQ498">
        <v>120</v>
      </c>
      <c r="AR498" s="33">
        <f t="shared" si="271"/>
        <v>0.37886178861788616</v>
      </c>
      <c r="AS498" s="33">
        <f t="shared" si="272"/>
        <v>0.45287958115183247</v>
      </c>
      <c r="AT498">
        <v>3</v>
      </c>
      <c r="AU498">
        <v>205</v>
      </c>
      <c r="AV498">
        <v>264</v>
      </c>
      <c r="AW498">
        <v>223</v>
      </c>
      <c r="AX498" s="2">
        <v>28.7</v>
      </c>
      <c r="AY498" s="3">
        <v>4</v>
      </c>
      <c r="AZ498" s="2">
        <v>33.1</v>
      </c>
      <c r="BA498" s="2">
        <v>25.7</v>
      </c>
      <c r="BB498" s="21">
        <v>0.69900000000000007</v>
      </c>
      <c r="BC498">
        <v>2</v>
      </c>
      <c r="BD498" s="21">
        <v>1.8759999999999999</v>
      </c>
      <c r="BE498" s="2">
        <v>28.7</v>
      </c>
      <c r="BF498" s="2">
        <v>34.5</v>
      </c>
      <c r="BG498" s="2">
        <v>26.8</v>
      </c>
      <c r="BH498" s="21">
        <v>1.8540000000000001</v>
      </c>
      <c r="BI498" s="21">
        <v>-10.855</v>
      </c>
      <c r="BJ498" t="s">
        <v>1402</v>
      </c>
      <c r="BK498" s="2">
        <v>34.200000000000003</v>
      </c>
      <c r="BL498" t="s">
        <v>2804</v>
      </c>
      <c r="BM498" s="2">
        <v>34.200000000000003</v>
      </c>
      <c r="BN498" t="s">
        <v>1652</v>
      </c>
      <c r="BO498" s="2">
        <v>29.4</v>
      </c>
      <c r="BP498" t="s">
        <v>2817</v>
      </c>
      <c r="BQ498" s="2">
        <v>75.400000000000006</v>
      </c>
      <c r="BR498" t="s">
        <v>3105</v>
      </c>
      <c r="BS498" s="2">
        <v>9.4</v>
      </c>
      <c r="BT498" s="32">
        <f t="shared" si="273"/>
        <v>7.1874999999999994E-2</v>
      </c>
      <c r="BU498" s="34">
        <f t="shared" si="274"/>
        <v>0.9331550802139037</v>
      </c>
      <c r="BV498" s="35">
        <f t="shared" si="275"/>
        <v>940.34258021390372</v>
      </c>
      <c r="BW498" s="32">
        <f t="shared" si="276"/>
        <v>5.0300802139036926E-3</v>
      </c>
      <c r="BX498" s="36">
        <f t="shared" si="277"/>
        <v>1.9221840467970757</v>
      </c>
      <c r="BY498" s="37">
        <f t="shared" si="278"/>
        <v>2.0893304856489956</v>
      </c>
      <c r="BZ498" s="37">
        <f t="shared" si="279"/>
        <v>26.743430216307143</v>
      </c>
      <c r="CA498" s="37">
        <f t="shared" si="280"/>
        <v>31.256384065308971</v>
      </c>
      <c r="CB498" s="37">
        <f t="shared" si="281"/>
        <v>52.651128238354687</v>
      </c>
      <c r="CC498" s="37">
        <f t="shared" si="282"/>
        <v>57.74909462333823</v>
      </c>
      <c r="CD498" s="38">
        <f t="shared" si="283"/>
        <v>-5.0979663849835433</v>
      </c>
      <c r="CE498" s="3">
        <v>23</v>
      </c>
      <c r="CF498" s="3">
        <v>25</v>
      </c>
      <c r="CG498" s="3">
        <v>297</v>
      </c>
      <c r="CH498" s="3">
        <v>349</v>
      </c>
      <c r="CI498" s="3">
        <v>135</v>
      </c>
      <c r="CJ498" s="3">
        <v>165</v>
      </c>
      <c r="CK498" s="3">
        <v>152</v>
      </c>
      <c r="CL498" s="3">
        <v>175</v>
      </c>
      <c r="CM498" s="20">
        <f t="shared" si="284"/>
        <v>8.6739236673724793</v>
      </c>
      <c r="CN498" s="37">
        <f t="shared" si="285"/>
        <v>2.171259898390713</v>
      </c>
      <c r="CO498" s="37">
        <f t="shared" si="286"/>
        <v>3.1504555388414266</v>
      </c>
      <c r="CP498" s="37">
        <f t="shared" si="287"/>
        <v>24.777907075752843</v>
      </c>
      <c r="CQ498" s="37">
        <f t="shared" si="288"/>
        <v>34.86787954474498</v>
      </c>
      <c r="CR498" s="37">
        <f t="shared" si="289"/>
        <v>46.405358612664259</v>
      </c>
      <c r="CS498" s="37">
        <f t="shared" si="290"/>
        <v>67.053614509124955</v>
      </c>
      <c r="CT498" s="22">
        <f t="shared" si="291"/>
        <v>15.550289511477153</v>
      </c>
      <c r="CU498" s="35">
        <v>51</v>
      </c>
      <c r="CV498" s="35">
        <v>74</v>
      </c>
      <c r="CW498" s="35">
        <v>531</v>
      </c>
      <c r="CX498" s="35">
        <v>745</v>
      </c>
      <c r="CY498" s="35">
        <v>233</v>
      </c>
      <c r="CZ498" s="35">
        <v>357</v>
      </c>
      <c r="DA498" s="35">
        <v>399</v>
      </c>
      <c r="DB498" s="35">
        <v>275</v>
      </c>
      <c r="DC498">
        <v>8</v>
      </c>
      <c r="DD498">
        <v>3</v>
      </c>
      <c r="DE498" s="35">
        <f t="shared" si="292"/>
        <v>-5</v>
      </c>
      <c r="DF498" s="36">
        <f t="shared" si="293"/>
        <v>0.66858575540767862</v>
      </c>
      <c r="DG498" s="37">
        <f t="shared" si="294"/>
        <v>0.25071965827787945</v>
      </c>
      <c r="DH498" s="37">
        <f t="shared" si="295"/>
        <v>-0.41786609712979911</v>
      </c>
      <c r="DI498" s="2">
        <v>407.8</v>
      </c>
      <c r="DJ498">
        <v>10</v>
      </c>
      <c r="DK498">
        <v>15</v>
      </c>
      <c r="DL498">
        <v>-3.8</v>
      </c>
      <c r="DM498">
        <v>336</v>
      </c>
      <c r="DN498">
        <v>403</v>
      </c>
      <c r="DO498">
        <v>5.2</v>
      </c>
      <c r="DP498">
        <v>234</v>
      </c>
      <c r="DQ498">
        <v>316</v>
      </c>
      <c r="DR498">
        <v>1.8</v>
      </c>
      <c r="DS498">
        <v>163</v>
      </c>
      <c r="DT498">
        <v>225</v>
      </c>
      <c r="DU498">
        <v>0.2</v>
      </c>
      <c r="DV498" s="39">
        <v>-3.7</v>
      </c>
      <c r="DW498" s="39">
        <v>-3.7</v>
      </c>
      <c r="DX498" s="39">
        <v>-0.2</v>
      </c>
      <c r="DY498" s="39">
        <v>0.9</v>
      </c>
      <c r="DZ498" s="39">
        <v>3.2</v>
      </c>
      <c r="EA498" s="39">
        <v>0.2</v>
      </c>
    </row>
    <row r="499" spans="1:131" x14ac:dyDescent="0.2">
      <c r="A499" s="12" t="s">
        <v>2276</v>
      </c>
      <c r="B499" s="12" t="s">
        <v>2341</v>
      </c>
      <c r="C499" t="s">
        <v>2340</v>
      </c>
      <c r="D499" t="s">
        <v>367</v>
      </c>
      <c r="E499" s="12" t="s">
        <v>178</v>
      </c>
      <c r="F499">
        <v>81</v>
      </c>
      <c r="G499">
        <v>4</v>
      </c>
      <c r="H499">
        <v>17</v>
      </c>
      <c r="I499" s="31">
        <f t="shared" si="259"/>
        <v>21</v>
      </c>
      <c r="J499">
        <v>13</v>
      </c>
      <c r="K499">
        <v>3</v>
      </c>
      <c r="L499" s="16">
        <f t="shared" si="260"/>
        <v>0.84771419921283686</v>
      </c>
      <c r="M499" s="15">
        <v>3</v>
      </c>
      <c r="N499" s="15">
        <v>11</v>
      </c>
      <c r="O499" s="15">
        <v>3</v>
      </c>
      <c r="P499">
        <v>83</v>
      </c>
      <c r="Q499">
        <v>33</v>
      </c>
      <c r="R499">
        <v>56</v>
      </c>
      <c r="S499" s="13">
        <f t="shared" si="261"/>
        <v>4.8192771084337352E-2</v>
      </c>
      <c r="T499" s="13">
        <f t="shared" si="262"/>
        <v>2.3255813953488372E-2</v>
      </c>
      <c r="U499" s="2">
        <v>1486.35</v>
      </c>
      <c r="V499" s="2">
        <v>18.350000000000001</v>
      </c>
      <c r="W499">
        <v>17.43</v>
      </c>
      <c r="X499">
        <v>29.67</v>
      </c>
      <c r="Y499" s="32">
        <f t="shared" si="263"/>
        <v>0.3700636942675159</v>
      </c>
      <c r="Z499" s="15">
        <f t="shared" si="264"/>
        <v>157.46774193548387</v>
      </c>
      <c r="AA499">
        <v>131</v>
      </c>
      <c r="AB499">
        <v>45</v>
      </c>
      <c r="AC499">
        <v>72</v>
      </c>
      <c r="AD499" s="13">
        <f t="shared" si="265"/>
        <v>6.4516129032258063E-2</v>
      </c>
      <c r="AE499" s="13">
        <f t="shared" si="266"/>
        <v>0.22580645161290322</v>
      </c>
      <c r="AF499" s="13">
        <f t="shared" si="267"/>
        <v>0.29032258064516125</v>
      </c>
      <c r="AI499" s="17" t="str">
        <f t="shared" si="268"/>
        <v xml:space="preserve"> </v>
      </c>
      <c r="AJ499">
        <v>197</v>
      </c>
      <c r="AK499">
        <v>189</v>
      </c>
      <c r="AL499" s="32">
        <f t="shared" si="269"/>
        <v>0.25819397993311038</v>
      </c>
      <c r="AM499">
        <v>265</v>
      </c>
      <c r="AN499">
        <v>247</v>
      </c>
      <c r="AO499" s="33">
        <f t="shared" si="270"/>
        <v>0.34247491638795985</v>
      </c>
      <c r="AP499">
        <v>289</v>
      </c>
      <c r="AQ499">
        <v>308</v>
      </c>
      <c r="AR499" s="33">
        <f t="shared" si="271"/>
        <v>0.39933110367892977</v>
      </c>
      <c r="AS499" s="33">
        <f t="shared" si="272"/>
        <v>0.42984409799554568</v>
      </c>
      <c r="AT499">
        <v>3</v>
      </c>
      <c r="AU499">
        <v>523</v>
      </c>
      <c r="AV499">
        <v>602</v>
      </c>
      <c r="AW499">
        <v>496</v>
      </c>
      <c r="AX499" s="2">
        <v>28.8</v>
      </c>
      <c r="AY499" s="3">
        <v>3</v>
      </c>
      <c r="AZ499" s="2">
        <v>33.1</v>
      </c>
      <c r="BA499" s="2">
        <v>25.9</v>
      </c>
      <c r="BB499" s="21">
        <v>0.48699999999999999</v>
      </c>
      <c r="BC499">
        <v>5</v>
      </c>
      <c r="BD499" s="21">
        <v>-4.7E-2</v>
      </c>
      <c r="BE499" s="2">
        <v>27.8</v>
      </c>
      <c r="BF499" s="2">
        <v>35.299999999999997</v>
      </c>
      <c r="BG499" s="2">
        <v>25.3</v>
      </c>
      <c r="BH499" s="21">
        <v>1.675</v>
      </c>
      <c r="BI499" s="21">
        <v>-6.5140000000000002</v>
      </c>
      <c r="BJ499" t="s">
        <v>1416</v>
      </c>
      <c r="BK499" s="2">
        <v>30.6</v>
      </c>
      <c r="BL499" t="s">
        <v>2849</v>
      </c>
      <c r="BM499" s="2">
        <v>30.1</v>
      </c>
      <c r="BN499" t="s">
        <v>1481</v>
      </c>
      <c r="BO499" s="2">
        <v>29.6</v>
      </c>
      <c r="BP499" t="s">
        <v>3371</v>
      </c>
      <c r="BQ499" s="2">
        <v>46.4</v>
      </c>
      <c r="BR499" t="s">
        <v>1226</v>
      </c>
      <c r="BS499" s="2">
        <v>41.6</v>
      </c>
      <c r="BT499" s="32">
        <f t="shared" si="273"/>
        <v>8.2556591211717711E-2</v>
      </c>
      <c r="BU499" s="34">
        <f t="shared" si="274"/>
        <v>0.93094289508632133</v>
      </c>
      <c r="BV499" s="35">
        <f t="shared" si="275"/>
        <v>939.19855420749309</v>
      </c>
      <c r="BW499" s="32">
        <f t="shared" si="276"/>
        <v>1.3499486298039043E-2</v>
      </c>
      <c r="BX499" s="36">
        <f t="shared" si="277"/>
        <v>2.5027752548188511</v>
      </c>
      <c r="BY499" s="37">
        <f t="shared" si="278"/>
        <v>2.0991018266222623</v>
      </c>
      <c r="BZ499" s="37">
        <f t="shared" si="279"/>
        <v>30.315874457563826</v>
      </c>
      <c r="CA499" s="37">
        <f t="shared" si="280"/>
        <v>30.396609143203147</v>
      </c>
      <c r="CB499" s="37">
        <f t="shared" si="281"/>
        <v>58.330810374407093</v>
      </c>
      <c r="CC499" s="37">
        <f t="shared" si="282"/>
        <v>59.501463316177208</v>
      </c>
      <c r="CD499" s="38">
        <f t="shared" si="283"/>
        <v>-1.1706529417701148</v>
      </c>
      <c r="CE499" s="3">
        <v>62</v>
      </c>
      <c r="CF499" s="3">
        <v>52</v>
      </c>
      <c r="CG499" s="3">
        <v>689</v>
      </c>
      <c r="CH499" s="3">
        <v>701</v>
      </c>
      <c r="CI499" s="3">
        <v>300</v>
      </c>
      <c r="CJ499" s="3">
        <v>315</v>
      </c>
      <c r="CK499" s="3">
        <v>406</v>
      </c>
      <c r="CL499" s="3">
        <v>394</v>
      </c>
      <c r="CM499" s="20">
        <f t="shared" si="284"/>
        <v>6.8900887063367868</v>
      </c>
      <c r="CN499" s="37">
        <f t="shared" si="285"/>
        <v>1.997278707760676</v>
      </c>
      <c r="CO499" s="37">
        <f t="shared" si="286"/>
        <v>2.2719045300777689</v>
      </c>
      <c r="CP499" s="37">
        <f t="shared" si="287"/>
        <v>25.789861313959729</v>
      </c>
      <c r="CQ499" s="37">
        <f t="shared" si="288"/>
        <v>30.783058083361421</v>
      </c>
      <c r="CR499" s="37">
        <f t="shared" si="289"/>
        <v>50.506185322498091</v>
      </c>
      <c r="CS499" s="37">
        <f t="shared" si="290"/>
        <v>61.591082150569846</v>
      </c>
      <c r="CT499" s="22">
        <f t="shared" si="291"/>
        <v>9.9142438863016409</v>
      </c>
      <c r="CU499" s="35">
        <v>80</v>
      </c>
      <c r="CV499" s="35">
        <v>91</v>
      </c>
      <c r="CW499" s="35">
        <v>953</v>
      </c>
      <c r="CX499" s="35">
        <v>1142</v>
      </c>
      <c r="CY499" s="35">
        <v>461</v>
      </c>
      <c r="CZ499" s="35">
        <v>465</v>
      </c>
      <c r="DA499" s="35">
        <v>769</v>
      </c>
      <c r="DB499" s="35">
        <v>529</v>
      </c>
      <c r="DC499">
        <v>10</v>
      </c>
      <c r="DD499">
        <v>7</v>
      </c>
      <c r="DE499" s="35">
        <f t="shared" si="292"/>
        <v>-3</v>
      </c>
      <c r="DF499" s="36">
        <f t="shared" si="293"/>
        <v>0.40367342819658891</v>
      </c>
      <c r="DG499" s="37">
        <f t="shared" si="294"/>
        <v>0.28257139973761225</v>
      </c>
      <c r="DH499" s="37">
        <f t="shared" si="295"/>
        <v>-0.12110202845897668</v>
      </c>
      <c r="DI499" s="2">
        <v>831.5</v>
      </c>
      <c r="DJ499">
        <v>34</v>
      </c>
      <c r="DK499">
        <v>25</v>
      </c>
      <c r="DL499">
        <v>7.6</v>
      </c>
      <c r="DM499">
        <v>822</v>
      </c>
      <c r="DN499">
        <v>835</v>
      </c>
      <c r="DO499">
        <v>3.9</v>
      </c>
      <c r="DP499">
        <v>598</v>
      </c>
      <c r="DQ499">
        <v>600</v>
      </c>
      <c r="DR499">
        <v>2.8</v>
      </c>
      <c r="DS499">
        <v>432</v>
      </c>
      <c r="DT499">
        <v>421</v>
      </c>
      <c r="DU499">
        <v>4.2</v>
      </c>
      <c r="DV499" s="39">
        <v>-0.60000000000000009</v>
      </c>
      <c r="DW499" s="39">
        <v>-0.60000000000000009</v>
      </c>
      <c r="DX499" s="39">
        <v>0.4</v>
      </c>
      <c r="DY499" s="39">
        <v>-0.1</v>
      </c>
      <c r="DZ499" s="39">
        <v>4.2</v>
      </c>
      <c r="EA499" s="39">
        <v>3.9</v>
      </c>
    </row>
    <row r="500" spans="1:131" x14ac:dyDescent="0.2">
      <c r="A500" s="12" t="s">
        <v>524</v>
      </c>
      <c r="B500" s="12" t="s">
        <v>2345</v>
      </c>
      <c r="C500" t="s">
        <v>2344</v>
      </c>
      <c r="D500" t="s">
        <v>610</v>
      </c>
      <c r="E500" s="12" t="s">
        <v>123</v>
      </c>
      <c r="F500">
        <v>82</v>
      </c>
      <c r="G500">
        <v>20</v>
      </c>
      <c r="H500">
        <v>25</v>
      </c>
      <c r="I500" s="31">
        <f t="shared" si="259"/>
        <v>45</v>
      </c>
      <c r="J500">
        <v>16</v>
      </c>
      <c r="K500">
        <v>8</v>
      </c>
      <c r="L500" s="16">
        <f t="shared" si="260"/>
        <v>2.1591363454618153</v>
      </c>
      <c r="M500" s="15">
        <v>20</v>
      </c>
      <c r="N500" s="15">
        <v>15</v>
      </c>
      <c r="O500" s="15">
        <v>9</v>
      </c>
      <c r="P500">
        <v>182</v>
      </c>
      <c r="Q500">
        <v>75</v>
      </c>
      <c r="R500">
        <v>60</v>
      </c>
      <c r="S500" s="13">
        <f t="shared" si="261"/>
        <v>0.10989010989010989</v>
      </c>
      <c r="T500" s="13">
        <f t="shared" si="262"/>
        <v>6.3091482649842268E-2</v>
      </c>
      <c r="U500" s="2">
        <v>1250.5</v>
      </c>
      <c r="V500" s="2">
        <v>15.25</v>
      </c>
      <c r="W500">
        <v>14.53</v>
      </c>
      <c r="X500">
        <v>34.4</v>
      </c>
      <c r="Y500" s="32">
        <f t="shared" si="263"/>
        <v>0.29695483343552009</v>
      </c>
      <c r="Z500" s="15">
        <f t="shared" si="264"/>
        <v>176.98461538461538</v>
      </c>
      <c r="AA500">
        <v>20</v>
      </c>
      <c r="AB500">
        <v>81</v>
      </c>
      <c r="AC500">
        <v>74</v>
      </c>
      <c r="AD500" s="13">
        <f t="shared" si="265"/>
        <v>0.30769230769230771</v>
      </c>
      <c r="AE500" s="13">
        <f t="shared" si="266"/>
        <v>0.36923076923076925</v>
      </c>
      <c r="AF500" s="13">
        <f t="shared" si="267"/>
        <v>0.67692307692307696</v>
      </c>
      <c r="AG500">
        <v>132</v>
      </c>
      <c r="AH500">
        <v>103</v>
      </c>
      <c r="AI500" s="17">
        <f t="shared" si="268"/>
        <v>0.5617021276595745</v>
      </c>
      <c r="AJ500">
        <v>169</v>
      </c>
      <c r="AK500">
        <v>204</v>
      </c>
      <c r="AL500" s="32">
        <f t="shared" si="269"/>
        <v>0.28670253651037664</v>
      </c>
      <c r="AM500">
        <v>225</v>
      </c>
      <c r="AN500">
        <v>205</v>
      </c>
      <c r="AO500" s="33">
        <f t="shared" si="270"/>
        <v>0.33051498847040739</v>
      </c>
      <c r="AP500">
        <v>252</v>
      </c>
      <c r="AQ500">
        <v>246</v>
      </c>
      <c r="AR500" s="33">
        <f t="shared" si="271"/>
        <v>0.38278247501921597</v>
      </c>
      <c r="AS500" s="33">
        <f t="shared" si="272"/>
        <v>0.46450809464508097</v>
      </c>
      <c r="AT500">
        <v>2</v>
      </c>
      <c r="AU500">
        <v>456</v>
      </c>
      <c r="AV500">
        <v>491</v>
      </c>
      <c r="AW500">
        <v>452</v>
      </c>
      <c r="AX500" s="2">
        <v>29.8</v>
      </c>
      <c r="AY500" s="3">
        <v>2</v>
      </c>
      <c r="AZ500" s="2">
        <v>33.5</v>
      </c>
      <c r="BA500" s="2">
        <v>27.3</v>
      </c>
      <c r="BB500" s="21">
        <v>1.3280000000000001</v>
      </c>
      <c r="BC500">
        <v>2</v>
      </c>
      <c r="BD500" s="21">
        <v>0.434</v>
      </c>
      <c r="BE500" s="2">
        <v>29.7</v>
      </c>
      <c r="BF500" s="2">
        <v>32.799999999999997</v>
      </c>
      <c r="BG500" s="2">
        <v>26.7</v>
      </c>
      <c r="BH500" s="21">
        <v>0.83799999999999997</v>
      </c>
      <c r="BI500" s="21">
        <v>8.5969999999999995</v>
      </c>
      <c r="BJ500" t="s">
        <v>955</v>
      </c>
      <c r="BK500" s="2">
        <v>65</v>
      </c>
      <c r="BL500" t="s">
        <v>3687</v>
      </c>
      <c r="BM500" s="2">
        <v>31.4</v>
      </c>
      <c r="BN500" t="s">
        <v>2626</v>
      </c>
      <c r="BO500" s="2">
        <v>31.3</v>
      </c>
      <c r="BP500" t="s">
        <v>624</v>
      </c>
      <c r="BQ500" s="2">
        <v>46.5</v>
      </c>
      <c r="BR500" t="s">
        <v>3580</v>
      </c>
      <c r="BS500" s="2">
        <v>43.8</v>
      </c>
      <c r="BT500" s="32">
        <f t="shared" si="273"/>
        <v>9.0403337969401948E-2</v>
      </c>
      <c r="BU500" s="34">
        <f t="shared" si="274"/>
        <v>0.90016366612111298</v>
      </c>
      <c r="BV500" s="35">
        <f t="shared" si="275"/>
        <v>909.20399991805323</v>
      </c>
      <c r="BW500" s="32">
        <f t="shared" si="276"/>
        <v>-9.4329959094850702E-3</v>
      </c>
      <c r="BX500" s="36">
        <f t="shared" si="277"/>
        <v>3.1187524990003999</v>
      </c>
      <c r="BY500" s="37">
        <f t="shared" si="278"/>
        <v>2.9268292682926829</v>
      </c>
      <c r="BZ500" s="37">
        <f t="shared" si="279"/>
        <v>34.498200719712116</v>
      </c>
      <c r="CA500" s="37">
        <f t="shared" si="280"/>
        <v>29.316273490603759</v>
      </c>
      <c r="CB500" s="37">
        <f t="shared" si="281"/>
        <v>65.061975209916028</v>
      </c>
      <c r="CC500" s="37">
        <f t="shared" si="282"/>
        <v>57.289084366253498</v>
      </c>
      <c r="CD500" s="38">
        <f t="shared" si="283"/>
        <v>7.7728908436625304</v>
      </c>
      <c r="CE500" s="3">
        <v>65</v>
      </c>
      <c r="CF500" s="3">
        <v>61</v>
      </c>
      <c r="CG500" s="3">
        <v>654</v>
      </c>
      <c r="CH500" s="3">
        <v>550</v>
      </c>
      <c r="CI500" s="3">
        <v>304</v>
      </c>
      <c r="CJ500" s="3">
        <v>256</v>
      </c>
      <c r="CK500" s="3">
        <v>327</v>
      </c>
      <c r="CL500" s="3">
        <v>333</v>
      </c>
      <c r="CM500" s="20">
        <f t="shared" si="284"/>
        <v>0.37169657218058827</v>
      </c>
      <c r="CN500" s="37">
        <f t="shared" si="285"/>
        <v>2.4248440158820195</v>
      </c>
      <c r="CO500" s="37">
        <f t="shared" si="286"/>
        <v>1.9356211003970507</v>
      </c>
      <c r="CP500" s="37">
        <f t="shared" si="287"/>
        <v>32.03346568349405</v>
      </c>
      <c r="CQ500" s="37">
        <f t="shared" si="288"/>
        <v>26.928530913216111</v>
      </c>
      <c r="CR500" s="37">
        <f t="shared" si="289"/>
        <v>61.535734543391946</v>
      </c>
      <c r="CS500" s="37">
        <f t="shared" si="290"/>
        <v>53.240215541690304</v>
      </c>
      <c r="CT500" s="22">
        <f t="shared" si="291"/>
        <v>-0.52262815803911167</v>
      </c>
      <c r="CU500" s="35">
        <v>114</v>
      </c>
      <c r="CV500" s="35">
        <v>91</v>
      </c>
      <c r="CW500" s="35">
        <v>1392</v>
      </c>
      <c r="CX500" s="35">
        <v>1175</v>
      </c>
      <c r="CY500" s="35">
        <v>625</v>
      </c>
      <c r="CZ500" s="35">
        <v>508</v>
      </c>
      <c r="DA500" s="35">
        <v>729</v>
      </c>
      <c r="DB500" s="35">
        <v>762</v>
      </c>
      <c r="DC500">
        <v>4</v>
      </c>
      <c r="DD500">
        <v>7</v>
      </c>
      <c r="DE500" s="35">
        <f t="shared" si="292"/>
        <v>3</v>
      </c>
      <c r="DF500" s="36">
        <f t="shared" si="293"/>
        <v>0.19192323070771691</v>
      </c>
      <c r="DG500" s="37">
        <f t="shared" si="294"/>
        <v>0.33586565373850458</v>
      </c>
      <c r="DH500" s="37">
        <f t="shared" si="295"/>
        <v>0.14394242303078769</v>
      </c>
      <c r="DI500" s="2">
        <v>702.6</v>
      </c>
      <c r="DJ500">
        <v>30</v>
      </c>
      <c r="DK500">
        <v>30</v>
      </c>
      <c r="DL500">
        <v>-5</v>
      </c>
      <c r="DM500">
        <v>780</v>
      </c>
      <c r="DN500">
        <v>657</v>
      </c>
      <c r="DO500">
        <v>0.7</v>
      </c>
      <c r="DP500">
        <v>578</v>
      </c>
      <c r="DQ500">
        <v>479</v>
      </c>
      <c r="DR500">
        <v>0.1</v>
      </c>
      <c r="DS500">
        <v>412</v>
      </c>
      <c r="DT500">
        <v>344</v>
      </c>
      <c r="DU500">
        <v>0.2</v>
      </c>
      <c r="DV500" s="39">
        <v>11.9</v>
      </c>
      <c r="DW500" s="39">
        <v>11.9</v>
      </c>
      <c r="DX500" s="39">
        <v>0.8</v>
      </c>
      <c r="DY500" s="39">
        <v>1.6</v>
      </c>
      <c r="DZ500" s="39">
        <v>-10.199999999999999</v>
      </c>
      <c r="EA500" s="39">
        <v>4.0999999999999996</v>
      </c>
    </row>
    <row r="501" spans="1:131" x14ac:dyDescent="0.2">
      <c r="A501" s="12" t="s">
        <v>524</v>
      </c>
      <c r="B501" s="12" t="s">
        <v>2348</v>
      </c>
      <c r="C501" t="s">
        <v>2347</v>
      </c>
      <c r="D501" t="s">
        <v>192</v>
      </c>
      <c r="E501" s="12" t="s">
        <v>156</v>
      </c>
      <c r="F501">
        <v>62</v>
      </c>
      <c r="G501">
        <v>10</v>
      </c>
      <c r="H501">
        <v>15</v>
      </c>
      <c r="I501" s="31">
        <f t="shared" si="259"/>
        <v>25</v>
      </c>
      <c r="J501">
        <v>10</v>
      </c>
      <c r="K501">
        <v>5</v>
      </c>
      <c r="L501" s="16">
        <f t="shared" si="260"/>
        <v>2.2882713381301119</v>
      </c>
      <c r="M501" s="15">
        <v>10</v>
      </c>
      <c r="N501" s="15">
        <v>10</v>
      </c>
      <c r="O501" s="15">
        <v>5</v>
      </c>
      <c r="P501">
        <v>82</v>
      </c>
      <c r="Q501">
        <v>28</v>
      </c>
      <c r="R501">
        <v>30</v>
      </c>
      <c r="S501" s="13">
        <f t="shared" si="261"/>
        <v>0.12195121951219512</v>
      </c>
      <c r="T501" s="13">
        <f t="shared" si="262"/>
        <v>7.1428571428571425E-2</v>
      </c>
      <c r="U501" s="2">
        <v>655.51666666669996</v>
      </c>
      <c r="V501" s="2">
        <v>10.5666666667</v>
      </c>
      <c r="W501">
        <v>10.56</v>
      </c>
      <c r="X501">
        <v>37.29</v>
      </c>
      <c r="Y501" s="32">
        <f t="shared" si="263"/>
        <v>0.22068965517241379</v>
      </c>
      <c r="Z501" s="15">
        <f t="shared" si="264"/>
        <v>95.555555555555557</v>
      </c>
      <c r="AA501">
        <v>16</v>
      </c>
      <c r="AB501">
        <v>117</v>
      </c>
      <c r="AC501">
        <v>106</v>
      </c>
      <c r="AD501" s="13">
        <f t="shared" si="265"/>
        <v>0.27777777777777779</v>
      </c>
      <c r="AE501" s="13">
        <f t="shared" si="266"/>
        <v>0.41666666666666669</v>
      </c>
      <c r="AF501" s="13">
        <f t="shared" si="267"/>
        <v>0.69444444444444442</v>
      </c>
      <c r="AG501">
        <v>7</v>
      </c>
      <c r="AH501">
        <v>7</v>
      </c>
      <c r="AI501" s="17">
        <f t="shared" si="268"/>
        <v>0.5</v>
      </c>
      <c r="AJ501">
        <v>108</v>
      </c>
      <c r="AK501">
        <v>119</v>
      </c>
      <c r="AL501" s="32">
        <f t="shared" si="269"/>
        <v>0.36612903225806454</v>
      </c>
      <c r="AM501">
        <v>93</v>
      </c>
      <c r="AN501">
        <v>82</v>
      </c>
      <c r="AO501" s="33">
        <f t="shared" si="270"/>
        <v>0.28225806451612906</v>
      </c>
      <c r="AP501">
        <v>101</v>
      </c>
      <c r="AQ501">
        <v>117</v>
      </c>
      <c r="AR501" s="33">
        <f t="shared" si="271"/>
        <v>0.35161290322580646</v>
      </c>
      <c r="AS501" s="33">
        <f t="shared" si="272"/>
        <v>0.56467661691542292</v>
      </c>
      <c r="AT501">
        <v>13</v>
      </c>
      <c r="AU501">
        <v>276</v>
      </c>
      <c r="AV501">
        <v>247</v>
      </c>
      <c r="AW501">
        <v>206</v>
      </c>
      <c r="AX501" s="2">
        <v>27.7</v>
      </c>
      <c r="AY501" s="3">
        <v>11</v>
      </c>
      <c r="AZ501" s="2">
        <v>32.6</v>
      </c>
      <c r="BA501" s="2">
        <v>24.3</v>
      </c>
      <c r="BB501" s="21">
        <v>-0.753</v>
      </c>
      <c r="BC501">
        <v>13</v>
      </c>
      <c r="BD501" s="21">
        <v>-0.52300000000000002</v>
      </c>
      <c r="BE501" s="2">
        <v>28.6</v>
      </c>
      <c r="BF501" s="2">
        <v>32.200000000000003</v>
      </c>
      <c r="BG501" s="2">
        <v>25.1</v>
      </c>
      <c r="BH501" s="21">
        <v>1.4470000000000001</v>
      </c>
      <c r="BI501" s="21">
        <v>1.456</v>
      </c>
      <c r="BJ501" t="s">
        <v>2800</v>
      </c>
      <c r="BK501" s="2">
        <v>36.299999999999997</v>
      </c>
      <c r="BL501" t="s">
        <v>2808</v>
      </c>
      <c r="BM501" s="2">
        <v>27.7</v>
      </c>
      <c r="BN501" t="s">
        <v>515</v>
      </c>
      <c r="BO501" s="2">
        <v>25.4</v>
      </c>
      <c r="BP501" t="s">
        <v>361</v>
      </c>
      <c r="BQ501" s="2">
        <v>33.5</v>
      </c>
      <c r="BR501" t="s">
        <v>2264</v>
      </c>
      <c r="BS501" s="2">
        <v>31.6</v>
      </c>
      <c r="BT501" s="32">
        <f t="shared" si="273"/>
        <v>0.10465116279069768</v>
      </c>
      <c r="BU501" s="34">
        <f t="shared" si="274"/>
        <v>0.91666666666666663</v>
      </c>
      <c r="BV501" s="35">
        <f t="shared" si="275"/>
        <v>927.1317829457364</v>
      </c>
      <c r="BW501" s="32">
        <f t="shared" si="276"/>
        <v>2.131782945736431E-2</v>
      </c>
      <c r="BX501" s="36">
        <f t="shared" si="277"/>
        <v>3.297038770723292</v>
      </c>
      <c r="BY501" s="37">
        <f t="shared" si="278"/>
        <v>2.1064414368509921</v>
      </c>
      <c r="BZ501" s="37">
        <f t="shared" si="279"/>
        <v>31.50503714246701</v>
      </c>
      <c r="CA501" s="37">
        <f t="shared" si="280"/>
        <v>25.277297242211905</v>
      </c>
      <c r="CB501" s="37">
        <f t="shared" si="281"/>
        <v>61.636308130465991</v>
      </c>
      <c r="CC501" s="37">
        <f t="shared" si="282"/>
        <v>48.539737457870686</v>
      </c>
      <c r="CD501" s="38">
        <f t="shared" si="283"/>
        <v>13.096570672595305</v>
      </c>
      <c r="CE501" s="3">
        <v>36</v>
      </c>
      <c r="CF501" s="3">
        <v>23</v>
      </c>
      <c r="CG501" s="3">
        <v>308</v>
      </c>
      <c r="CH501" s="3">
        <v>253</v>
      </c>
      <c r="CI501" s="3">
        <v>143</v>
      </c>
      <c r="CJ501" s="3">
        <v>115</v>
      </c>
      <c r="CK501" s="3">
        <v>139</v>
      </c>
      <c r="CL501" s="3">
        <v>186</v>
      </c>
      <c r="CM501" s="20">
        <f t="shared" si="284"/>
        <v>9.4753318666251563</v>
      </c>
      <c r="CN501" s="37">
        <f t="shared" si="285"/>
        <v>2.9585031012379002</v>
      </c>
      <c r="CO501" s="37">
        <f t="shared" si="286"/>
        <v>2.3097085614927466</v>
      </c>
      <c r="CP501" s="37">
        <f t="shared" si="287"/>
        <v>30.155970207354731</v>
      </c>
      <c r="CQ501" s="37">
        <f t="shared" si="288"/>
        <v>29.403368541250355</v>
      </c>
      <c r="CR501" s="37">
        <f t="shared" si="289"/>
        <v>55.355150131056497</v>
      </c>
      <c r="CS501" s="37">
        <f t="shared" si="290"/>
        <v>58.417460358653621</v>
      </c>
      <c r="CT501" s="22">
        <f t="shared" si="291"/>
        <v>16.158880900192429</v>
      </c>
      <c r="CU501" s="35">
        <v>114</v>
      </c>
      <c r="CV501" s="35">
        <v>89</v>
      </c>
      <c r="CW501" s="35">
        <v>1048</v>
      </c>
      <c r="CX501" s="35">
        <v>1044</v>
      </c>
      <c r="CY501" s="35">
        <v>459</v>
      </c>
      <c r="CZ501" s="35">
        <v>528</v>
      </c>
      <c r="DA501" s="35">
        <v>590</v>
      </c>
      <c r="DB501" s="35">
        <v>512</v>
      </c>
      <c r="DC501">
        <v>21</v>
      </c>
      <c r="DD501">
        <v>27</v>
      </c>
      <c r="DE501" s="35">
        <f t="shared" si="292"/>
        <v>6</v>
      </c>
      <c r="DF501" s="36">
        <f t="shared" si="293"/>
        <v>1.9232726162552536</v>
      </c>
      <c r="DG501" s="37">
        <f t="shared" si="294"/>
        <v>2.472779078042469</v>
      </c>
      <c r="DH501" s="37">
        <f t="shared" si="295"/>
        <v>0.54950646178721541</v>
      </c>
      <c r="DI501" s="2">
        <v>369.3</v>
      </c>
      <c r="DJ501">
        <v>22</v>
      </c>
      <c r="DK501">
        <v>12</v>
      </c>
      <c r="DL501">
        <v>5.4</v>
      </c>
      <c r="DM501">
        <v>355</v>
      </c>
      <c r="DN501">
        <v>299</v>
      </c>
      <c r="DO501">
        <v>5.5</v>
      </c>
      <c r="DP501">
        <v>246</v>
      </c>
      <c r="DQ501">
        <v>214</v>
      </c>
      <c r="DR501">
        <v>3.7</v>
      </c>
      <c r="DS501">
        <v>172</v>
      </c>
      <c r="DT501">
        <v>149</v>
      </c>
      <c r="DU501">
        <v>2.9</v>
      </c>
      <c r="DV501" s="39">
        <v>3.4</v>
      </c>
      <c r="DW501" s="39">
        <v>3.4</v>
      </c>
      <c r="DX501" s="39">
        <v>-0.60000000000000009</v>
      </c>
      <c r="DY501" s="39">
        <v>-0.8</v>
      </c>
      <c r="DZ501" s="39">
        <v>-1.1000000000000001</v>
      </c>
      <c r="EA501" s="39">
        <v>0.9</v>
      </c>
    </row>
    <row r="502" spans="1:131" x14ac:dyDescent="0.2">
      <c r="A502" s="12" t="s">
        <v>336</v>
      </c>
      <c r="B502" s="12" t="s">
        <v>1247</v>
      </c>
      <c r="C502" t="s">
        <v>2349</v>
      </c>
      <c r="D502" t="s">
        <v>300</v>
      </c>
      <c r="E502" s="12" t="s">
        <v>156</v>
      </c>
      <c r="F502">
        <v>79</v>
      </c>
      <c r="G502">
        <v>8</v>
      </c>
      <c r="H502">
        <v>6</v>
      </c>
      <c r="I502" s="31">
        <f t="shared" si="259"/>
        <v>14</v>
      </c>
      <c r="J502">
        <v>5</v>
      </c>
      <c r="K502">
        <v>1</v>
      </c>
      <c r="L502" s="16">
        <f t="shared" si="260"/>
        <v>0.97661169996314556</v>
      </c>
      <c r="M502" s="15">
        <v>8</v>
      </c>
      <c r="N502" s="15">
        <v>5</v>
      </c>
      <c r="O502" s="15">
        <v>1</v>
      </c>
      <c r="P502">
        <v>111</v>
      </c>
      <c r="Q502">
        <v>24</v>
      </c>
      <c r="R502">
        <v>39</v>
      </c>
      <c r="S502" s="13">
        <f t="shared" si="261"/>
        <v>7.2072072072072071E-2</v>
      </c>
      <c r="T502" s="13">
        <f t="shared" si="262"/>
        <v>4.5977011494252873E-2</v>
      </c>
      <c r="U502" s="2">
        <v>860.11666666669998</v>
      </c>
      <c r="V502" s="2">
        <v>10.8833333333</v>
      </c>
      <c r="W502">
        <v>10.88</v>
      </c>
      <c r="X502">
        <v>37.53</v>
      </c>
      <c r="Y502" s="32">
        <f t="shared" si="263"/>
        <v>0.22474695310886181</v>
      </c>
      <c r="Z502" s="15">
        <f t="shared" si="264"/>
        <v>81.041666666666671</v>
      </c>
      <c r="AA502">
        <v>35</v>
      </c>
      <c r="AB502">
        <v>356</v>
      </c>
      <c r="AC502">
        <v>91</v>
      </c>
      <c r="AD502" s="13">
        <f t="shared" si="265"/>
        <v>0.33333333333333331</v>
      </c>
      <c r="AE502" s="13">
        <f t="shared" si="266"/>
        <v>0.25</v>
      </c>
      <c r="AF502" s="13">
        <f t="shared" si="267"/>
        <v>0.58333333333333326</v>
      </c>
      <c r="AG502">
        <v>2</v>
      </c>
      <c r="AH502">
        <v>5</v>
      </c>
      <c r="AI502" s="17">
        <f t="shared" si="268"/>
        <v>0.2857142857142857</v>
      </c>
      <c r="AJ502">
        <v>97</v>
      </c>
      <c r="AK502">
        <v>126</v>
      </c>
      <c r="AL502" s="32">
        <f t="shared" si="269"/>
        <v>0.26997578692493945</v>
      </c>
      <c r="AM502">
        <v>123</v>
      </c>
      <c r="AN502">
        <v>147</v>
      </c>
      <c r="AO502" s="33">
        <f t="shared" si="270"/>
        <v>0.32687651331719131</v>
      </c>
      <c r="AP502">
        <v>169</v>
      </c>
      <c r="AQ502">
        <v>164</v>
      </c>
      <c r="AR502" s="33">
        <f t="shared" si="271"/>
        <v>0.40314769975786924</v>
      </c>
      <c r="AS502" s="33">
        <f t="shared" si="272"/>
        <v>0.45233265720081134</v>
      </c>
      <c r="AT502">
        <v>5</v>
      </c>
      <c r="AU502">
        <v>276</v>
      </c>
      <c r="AV502">
        <v>329</v>
      </c>
      <c r="AW502">
        <v>277</v>
      </c>
      <c r="AX502" s="2">
        <v>27.3</v>
      </c>
      <c r="AY502" s="3">
        <v>13</v>
      </c>
      <c r="AZ502" s="2">
        <v>32</v>
      </c>
      <c r="BA502" s="2">
        <v>24.1</v>
      </c>
      <c r="BB502" s="21">
        <v>-0.4</v>
      </c>
      <c r="BC502">
        <v>12</v>
      </c>
      <c r="BD502" s="21">
        <v>0.21299999999999999</v>
      </c>
      <c r="BE502" s="2">
        <v>26.8</v>
      </c>
      <c r="BF502" s="2">
        <v>32.200000000000003</v>
      </c>
      <c r="BG502" s="2">
        <v>21.4</v>
      </c>
      <c r="BH502" s="21">
        <v>-3.2690000000000001</v>
      </c>
      <c r="BI502" s="21">
        <v>-3.1360000000000001</v>
      </c>
      <c r="BJ502" t="s">
        <v>834</v>
      </c>
      <c r="BK502" s="2">
        <v>73.400000000000006</v>
      </c>
      <c r="BL502" t="s">
        <v>2391</v>
      </c>
      <c r="BM502" s="2">
        <v>54.9</v>
      </c>
      <c r="BN502" t="s">
        <v>557</v>
      </c>
      <c r="BO502" s="2">
        <v>13.8</v>
      </c>
      <c r="BP502" t="s">
        <v>1775</v>
      </c>
      <c r="BQ502" s="2">
        <v>33.9</v>
      </c>
      <c r="BR502" t="s">
        <v>1682</v>
      </c>
      <c r="BS502" s="2">
        <v>31.4</v>
      </c>
      <c r="BT502" s="32">
        <f t="shared" si="273"/>
        <v>6.1696658097686374E-2</v>
      </c>
      <c r="BU502" s="34">
        <f t="shared" si="274"/>
        <v>0.91442542787286063</v>
      </c>
      <c r="BV502" s="35">
        <f t="shared" si="275"/>
        <v>920.59509368262923</v>
      </c>
      <c r="BW502" s="32">
        <f t="shared" si="276"/>
        <v>-2.3877914029452996E-2</v>
      </c>
      <c r="BX502" s="36">
        <f t="shared" si="277"/>
        <v>1.674840560611484</v>
      </c>
      <c r="BY502" s="37">
        <f t="shared" si="278"/>
        <v>2.4424758175584143</v>
      </c>
      <c r="BZ502" s="37">
        <f t="shared" si="279"/>
        <v>27.146374086577801</v>
      </c>
      <c r="CA502" s="37">
        <f t="shared" si="280"/>
        <v>28.542074553754041</v>
      </c>
      <c r="CB502" s="37">
        <f t="shared" si="281"/>
        <v>48.361021187656597</v>
      </c>
      <c r="CC502" s="37">
        <f t="shared" si="282"/>
        <v>60.015120088578179</v>
      </c>
      <c r="CD502" s="38">
        <f t="shared" si="283"/>
        <v>-11.654098900921582</v>
      </c>
      <c r="CE502" s="3">
        <v>24</v>
      </c>
      <c r="CF502" s="3">
        <v>35</v>
      </c>
      <c r="CG502" s="3">
        <v>365</v>
      </c>
      <c r="CH502" s="3">
        <v>374</v>
      </c>
      <c r="CI502" s="3">
        <v>128</v>
      </c>
      <c r="CJ502" s="3">
        <v>203</v>
      </c>
      <c r="CK502" s="3">
        <v>248</v>
      </c>
      <c r="CL502" s="3">
        <v>176</v>
      </c>
      <c r="CM502" s="20">
        <f t="shared" si="284"/>
        <v>-7.2510826737410561</v>
      </c>
      <c r="CN502" s="37">
        <f t="shared" si="285"/>
        <v>2.4891479221685944</v>
      </c>
      <c r="CO502" s="37">
        <f t="shared" si="286"/>
        <v>2.8331764967772619</v>
      </c>
      <c r="CP502" s="37">
        <f t="shared" si="287"/>
        <v>30.780438939987253</v>
      </c>
      <c r="CQ502" s="37">
        <f t="shared" si="288"/>
        <v>29.930485990954075</v>
      </c>
      <c r="CR502" s="37">
        <f t="shared" si="289"/>
        <v>58.970545082921006</v>
      </c>
      <c r="CS502" s="37">
        <f t="shared" si="290"/>
        <v>56.137368586143744</v>
      </c>
      <c r="CT502" s="22">
        <f t="shared" si="291"/>
        <v>-14.487275397698845</v>
      </c>
      <c r="CU502" s="35">
        <v>123</v>
      </c>
      <c r="CV502" s="35">
        <v>140</v>
      </c>
      <c r="CW502" s="35">
        <v>1398</v>
      </c>
      <c r="CX502" s="35">
        <v>1339</v>
      </c>
      <c r="CY502" s="35">
        <v>583</v>
      </c>
      <c r="CZ502" s="35">
        <v>583</v>
      </c>
      <c r="DA502" s="35">
        <v>712</v>
      </c>
      <c r="DB502" s="35">
        <v>810</v>
      </c>
      <c r="DC502">
        <v>26</v>
      </c>
      <c r="DD502">
        <v>25</v>
      </c>
      <c r="DE502" s="35">
        <f t="shared" si="292"/>
        <v>-1</v>
      </c>
      <c r="DF502" s="36">
        <f t="shared" si="293"/>
        <v>1.8144106073291077</v>
      </c>
      <c r="DG502" s="37">
        <f t="shared" si="294"/>
        <v>1.7446255839702958</v>
      </c>
      <c r="DH502" s="37">
        <f t="shared" si="295"/>
        <v>-6.9785023358811829E-2</v>
      </c>
      <c r="DI502" s="2">
        <v>549.20000000000005</v>
      </c>
      <c r="DJ502">
        <v>15</v>
      </c>
      <c r="DK502">
        <v>22</v>
      </c>
      <c r="DL502">
        <v>-5.7</v>
      </c>
      <c r="DM502">
        <v>444</v>
      </c>
      <c r="DN502">
        <v>548</v>
      </c>
      <c r="DO502">
        <v>-6.1</v>
      </c>
      <c r="DP502">
        <v>333</v>
      </c>
      <c r="DQ502">
        <v>391</v>
      </c>
      <c r="DR502">
        <v>-4.4000000000000004</v>
      </c>
      <c r="DS502">
        <v>239</v>
      </c>
      <c r="DT502">
        <v>275</v>
      </c>
      <c r="DU502">
        <v>-4</v>
      </c>
      <c r="DV502" s="39">
        <v>-3.2</v>
      </c>
      <c r="DW502" s="39">
        <v>-3.2</v>
      </c>
      <c r="DX502" s="39">
        <v>1.3</v>
      </c>
      <c r="DY502" s="39">
        <v>-1.1000000000000001</v>
      </c>
      <c r="DZ502" s="39">
        <v>1.1000000000000001</v>
      </c>
      <c r="EA502" s="39">
        <v>-1.9</v>
      </c>
    </row>
    <row r="503" spans="1:131" x14ac:dyDescent="0.2">
      <c r="A503" s="12" t="s">
        <v>458</v>
      </c>
      <c r="B503" s="12" t="s">
        <v>1247</v>
      </c>
      <c r="C503" t="s">
        <v>2350</v>
      </c>
      <c r="D503" t="s">
        <v>147</v>
      </c>
      <c r="E503" s="12" t="s">
        <v>178</v>
      </c>
      <c r="F503">
        <v>39</v>
      </c>
      <c r="G503">
        <v>2</v>
      </c>
      <c r="H503">
        <v>4</v>
      </c>
      <c r="I503" s="31">
        <f t="shared" si="259"/>
        <v>6</v>
      </c>
      <c r="J503">
        <v>1</v>
      </c>
      <c r="K503">
        <v>2</v>
      </c>
      <c r="L503" s="16">
        <f t="shared" si="260"/>
        <v>0.49157942649069147</v>
      </c>
      <c r="M503" s="15">
        <v>1</v>
      </c>
      <c r="N503" s="15">
        <v>2</v>
      </c>
      <c r="O503" s="15">
        <v>2</v>
      </c>
      <c r="P503">
        <v>42</v>
      </c>
      <c r="Q503">
        <v>21</v>
      </c>
      <c r="R503">
        <v>23</v>
      </c>
      <c r="S503" s="13">
        <f t="shared" si="261"/>
        <v>4.7619047619047616E-2</v>
      </c>
      <c r="T503" s="13">
        <f t="shared" si="262"/>
        <v>2.3255813953488372E-2</v>
      </c>
      <c r="U503" s="2">
        <v>732.33333333329995</v>
      </c>
      <c r="V503" s="2">
        <v>18.766666666700001</v>
      </c>
      <c r="W503">
        <v>17.989999999999998</v>
      </c>
      <c r="X503">
        <v>30.79</v>
      </c>
      <c r="Y503" s="32">
        <f t="shared" si="263"/>
        <v>0.36879868798687981</v>
      </c>
      <c r="Z503" s="15">
        <f t="shared" si="264"/>
        <v>11.03225806451613</v>
      </c>
      <c r="AA503">
        <v>52</v>
      </c>
      <c r="AB503">
        <v>27</v>
      </c>
      <c r="AC503">
        <v>69</v>
      </c>
      <c r="AD503" s="13">
        <f t="shared" si="265"/>
        <v>6.4516129032258063E-2</v>
      </c>
      <c r="AE503" s="13">
        <f t="shared" si="266"/>
        <v>0.12903225806451613</v>
      </c>
      <c r="AF503" s="13">
        <f t="shared" si="267"/>
        <v>0.19354838709677419</v>
      </c>
      <c r="AI503" s="17" t="str">
        <f t="shared" si="268"/>
        <v xml:space="preserve"> </v>
      </c>
      <c r="AJ503">
        <v>87</v>
      </c>
      <c r="AK503">
        <v>101</v>
      </c>
      <c r="AL503" s="32">
        <f t="shared" si="269"/>
        <v>0.27128427128427129</v>
      </c>
      <c r="AM503">
        <v>117</v>
      </c>
      <c r="AN503">
        <v>106</v>
      </c>
      <c r="AO503" s="33">
        <f t="shared" si="270"/>
        <v>0.32178932178932179</v>
      </c>
      <c r="AP503">
        <v>137</v>
      </c>
      <c r="AQ503">
        <v>145</v>
      </c>
      <c r="AR503" s="33">
        <f t="shared" si="271"/>
        <v>0.40692640692640691</v>
      </c>
      <c r="AS503" s="33">
        <f t="shared" si="272"/>
        <v>0.45742092457420924</v>
      </c>
      <c r="AT503">
        <v>2</v>
      </c>
      <c r="AU503">
        <v>234</v>
      </c>
      <c r="AV503">
        <v>231</v>
      </c>
      <c r="AW503">
        <v>255</v>
      </c>
      <c r="AX503" s="2">
        <v>29.4</v>
      </c>
      <c r="AY503" s="3">
        <v>1</v>
      </c>
      <c r="AZ503" s="2">
        <v>33.5</v>
      </c>
      <c r="BA503" s="2">
        <v>26.7</v>
      </c>
      <c r="BB503" s="21">
        <v>0.82500000000000007</v>
      </c>
      <c r="BC503">
        <v>2</v>
      </c>
      <c r="BD503" s="21">
        <v>-0.25600000000000001</v>
      </c>
      <c r="BE503" s="2">
        <v>28.5</v>
      </c>
      <c r="BF503" s="2">
        <v>33.6</v>
      </c>
      <c r="BG503" s="2">
        <v>26.7</v>
      </c>
      <c r="BH503" s="21">
        <v>1.0229999999999999</v>
      </c>
      <c r="BI503" s="21">
        <v>-1.9950000000000001</v>
      </c>
      <c r="BJ503" t="s">
        <v>991</v>
      </c>
      <c r="BK503" s="2">
        <v>40.700000000000003</v>
      </c>
      <c r="BL503" t="s">
        <v>2129</v>
      </c>
      <c r="BM503" s="2">
        <v>36.6</v>
      </c>
      <c r="BN503" t="s">
        <v>2322</v>
      </c>
      <c r="BO503" s="2">
        <v>29.2</v>
      </c>
      <c r="BP503" t="s">
        <v>2695</v>
      </c>
      <c r="BQ503" s="2">
        <v>83.7</v>
      </c>
      <c r="BR503" t="s">
        <v>1235</v>
      </c>
      <c r="BS503" s="2">
        <v>7.2</v>
      </c>
      <c r="BT503" s="32">
        <f t="shared" si="273"/>
        <v>9.0643274853801165E-2</v>
      </c>
      <c r="BU503" s="34">
        <f t="shared" si="274"/>
        <v>0.88737201365187712</v>
      </c>
      <c r="BV503" s="35">
        <f t="shared" si="275"/>
        <v>896.43634113725716</v>
      </c>
      <c r="BW503" s="32">
        <f t="shared" si="276"/>
        <v>-2.1984711494321713E-2</v>
      </c>
      <c r="BX503" s="36">
        <f t="shared" si="277"/>
        <v>2.5413307828893239</v>
      </c>
      <c r="BY503" s="37">
        <f t="shared" si="278"/>
        <v>2.705287607591861</v>
      </c>
      <c r="BZ503" s="37">
        <f t="shared" si="279"/>
        <v>28.036617024133832</v>
      </c>
      <c r="CA503" s="37">
        <f t="shared" si="280"/>
        <v>24.019674818921676</v>
      </c>
      <c r="CB503" s="37">
        <f t="shared" si="281"/>
        <v>48.613198524302234</v>
      </c>
      <c r="CC503" s="37">
        <f t="shared" si="282"/>
        <v>49.760896297219993</v>
      </c>
      <c r="CD503" s="38">
        <f t="shared" si="283"/>
        <v>-1.1476977729177591</v>
      </c>
      <c r="CE503" s="3">
        <v>31</v>
      </c>
      <c r="CF503" s="3">
        <v>33</v>
      </c>
      <c r="CG503" s="3">
        <v>311</v>
      </c>
      <c r="CH503" s="3">
        <v>260</v>
      </c>
      <c r="CI503" s="3">
        <v>120</v>
      </c>
      <c r="CJ503" s="3">
        <v>135</v>
      </c>
      <c r="CK503" s="3">
        <v>179</v>
      </c>
      <c r="CL503" s="3">
        <v>131</v>
      </c>
      <c r="CM503" s="20">
        <f t="shared" si="284"/>
        <v>1.5232000373012191</v>
      </c>
      <c r="CN503" s="37">
        <f t="shared" si="285"/>
        <v>2.3484148199965027</v>
      </c>
      <c r="CO503" s="37">
        <f t="shared" si="286"/>
        <v>1.948684637869438</v>
      </c>
      <c r="CP503" s="37">
        <f t="shared" si="287"/>
        <v>30.229595023359231</v>
      </c>
      <c r="CQ503" s="37">
        <f t="shared" si="288"/>
        <v>26.232293202088591</v>
      </c>
      <c r="CR503" s="37">
        <f t="shared" si="289"/>
        <v>54.413271042046624</v>
      </c>
      <c r="CS503" s="37">
        <f t="shared" si="290"/>
        <v>51.215429585030108</v>
      </c>
      <c r="CT503" s="22">
        <f t="shared" si="291"/>
        <v>-4.3455392299342748</v>
      </c>
      <c r="CU503" s="35">
        <v>47</v>
      </c>
      <c r="CV503" s="35">
        <v>39</v>
      </c>
      <c r="CW503" s="35">
        <v>558</v>
      </c>
      <c r="CX503" s="35">
        <v>486</v>
      </c>
      <c r="CY503" s="35">
        <v>216</v>
      </c>
      <c r="CZ503" s="35">
        <v>214</v>
      </c>
      <c r="DA503" s="35">
        <v>286</v>
      </c>
      <c r="DB503" s="35">
        <v>268</v>
      </c>
      <c r="DC503">
        <v>4</v>
      </c>
      <c r="DD503">
        <v>3</v>
      </c>
      <c r="DE503" s="35">
        <f t="shared" si="292"/>
        <v>-1</v>
      </c>
      <c r="DF503" s="36">
        <f t="shared" si="293"/>
        <v>0.32791364940507406</v>
      </c>
      <c r="DG503" s="37">
        <f t="shared" si="294"/>
        <v>0.24593523705380554</v>
      </c>
      <c r="DH503" s="37">
        <f t="shared" si="295"/>
        <v>-8.1978412351268515E-2</v>
      </c>
      <c r="DI503" s="2">
        <v>422.2</v>
      </c>
      <c r="DJ503">
        <v>12</v>
      </c>
      <c r="DK503">
        <v>16</v>
      </c>
      <c r="DL503">
        <v>-17.5</v>
      </c>
      <c r="DM503">
        <v>352</v>
      </c>
      <c r="DN503">
        <v>355</v>
      </c>
      <c r="DO503">
        <v>-3.4</v>
      </c>
      <c r="DP503">
        <v>272</v>
      </c>
      <c r="DQ503">
        <v>255</v>
      </c>
      <c r="DR503">
        <v>-2.8</v>
      </c>
      <c r="DS503">
        <v>200</v>
      </c>
      <c r="DT503">
        <v>182</v>
      </c>
      <c r="DU503">
        <v>-2.4</v>
      </c>
      <c r="DV503" s="39">
        <v>3.7</v>
      </c>
      <c r="DW503" s="39">
        <v>3.7</v>
      </c>
      <c r="DX503" s="39">
        <v>0.4</v>
      </c>
      <c r="DY503" s="39">
        <v>-0.4</v>
      </c>
      <c r="DZ503" s="39">
        <v>-2.6</v>
      </c>
      <c r="EA503" s="39">
        <v>1.1000000000000001</v>
      </c>
    </row>
    <row r="504" spans="1:131" x14ac:dyDescent="0.2">
      <c r="A504" s="12" t="s">
        <v>1151</v>
      </c>
      <c r="B504" s="12" t="s">
        <v>2354</v>
      </c>
      <c r="C504" t="s">
        <v>2353</v>
      </c>
      <c r="D504" t="s">
        <v>300</v>
      </c>
      <c r="E504" s="12" t="s">
        <v>178</v>
      </c>
      <c r="F504">
        <v>13</v>
      </c>
      <c r="G504">
        <v>0</v>
      </c>
      <c r="H504">
        <v>3</v>
      </c>
      <c r="I504" s="31">
        <f t="shared" si="259"/>
        <v>3</v>
      </c>
      <c r="J504">
        <v>1</v>
      </c>
      <c r="K504">
        <v>2</v>
      </c>
      <c r="L504" s="16">
        <f t="shared" si="260"/>
        <v>0.90082575694371492</v>
      </c>
      <c r="M504" s="15">
        <v>0</v>
      </c>
      <c r="N504" s="15">
        <v>1</v>
      </c>
      <c r="O504" s="15">
        <v>2</v>
      </c>
      <c r="P504">
        <v>12</v>
      </c>
      <c r="Q504">
        <v>11</v>
      </c>
      <c r="R504">
        <v>17</v>
      </c>
      <c r="S504" s="13">
        <f t="shared" si="261"/>
        <v>0</v>
      </c>
      <c r="T504" s="13">
        <f t="shared" si="262"/>
        <v>0</v>
      </c>
      <c r="U504" s="2">
        <v>199.8166666667</v>
      </c>
      <c r="V504" s="2">
        <v>15.3666666667</v>
      </c>
      <c r="W504">
        <v>15.04</v>
      </c>
      <c r="X504">
        <v>33.42</v>
      </c>
      <c r="Y504" s="32">
        <f t="shared" si="263"/>
        <v>0.31035905901774657</v>
      </c>
      <c r="Z504" s="15">
        <f t="shared" si="264"/>
        <v>8.3076923076923084</v>
      </c>
      <c r="AA504">
        <v>9</v>
      </c>
      <c r="AB504">
        <v>8</v>
      </c>
      <c r="AC504">
        <v>13</v>
      </c>
      <c r="AD504" s="13">
        <f t="shared" si="265"/>
        <v>0</v>
      </c>
      <c r="AE504" s="13">
        <f t="shared" si="266"/>
        <v>0.23076923076923078</v>
      </c>
      <c r="AF504" s="13">
        <f t="shared" si="267"/>
        <v>0.23076923076923078</v>
      </c>
      <c r="AI504" s="17" t="str">
        <f t="shared" si="268"/>
        <v xml:space="preserve"> </v>
      </c>
      <c r="AJ504">
        <v>35</v>
      </c>
      <c r="AK504">
        <v>34</v>
      </c>
      <c r="AL504" s="32">
        <f t="shared" si="269"/>
        <v>0.36507936507936506</v>
      </c>
      <c r="AM504">
        <v>19</v>
      </c>
      <c r="AN504">
        <v>29</v>
      </c>
      <c r="AO504" s="33">
        <f t="shared" si="270"/>
        <v>0.25396825396825395</v>
      </c>
      <c r="AP504">
        <v>33</v>
      </c>
      <c r="AQ504">
        <v>39</v>
      </c>
      <c r="AR504" s="33">
        <f t="shared" si="271"/>
        <v>0.38095238095238093</v>
      </c>
      <c r="AS504" s="33">
        <f t="shared" si="272"/>
        <v>0.58974358974358976</v>
      </c>
      <c r="AU504">
        <v>76</v>
      </c>
      <c r="AV504">
        <v>74</v>
      </c>
      <c r="AW504">
        <v>68</v>
      </c>
      <c r="AX504" s="2">
        <v>28.5</v>
      </c>
      <c r="AZ504" s="2">
        <v>32.799999999999997</v>
      </c>
      <c r="BA504" s="2">
        <v>25.6</v>
      </c>
      <c r="BB504" s="21">
        <v>0.379</v>
      </c>
      <c r="BD504" s="21">
        <v>1.1950000000000001</v>
      </c>
      <c r="BE504" s="2">
        <v>27.1</v>
      </c>
      <c r="BF504" s="2">
        <v>30.2</v>
      </c>
      <c r="BG504" s="2">
        <v>26.1</v>
      </c>
      <c r="BH504" s="21">
        <v>1.5779999999999998</v>
      </c>
      <c r="BI504" s="21">
        <v>0.13900000000000001</v>
      </c>
      <c r="BJ504" t="s">
        <v>3433</v>
      </c>
      <c r="BK504" s="2">
        <v>32.700000000000003</v>
      </c>
      <c r="BL504" t="s">
        <v>2669</v>
      </c>
      <c r="BM504" s="2">
        <v>32.5</v>
      </c>
      <c r="BN504" t="s">
        <v>3544</v>
      </c>
      <c r="BO504" s="2">
        <v>27</v>
      </c>
      <c r="BP504" t="s">
        <v>1775</v>
      </c>
      <c r="BQ504" s="2">
        <v>50.2</v>
      </c>
      <c r="BR504" t="s">
        <v>1100</v>
      </c>
      <c r="BS504" s="2">
        <v>36</v>
      </c>
      <c r="BT504" s="32">
        <f t="shared" si="273"/>
        <v>0.12037037037037036</v>
      </c>
      <c r="BU504" s="34">
        <f t="shared" si="274"/>
        <v>0.91304347826086951</v>
      </c>
      <c r="BV504" s="35">
        <f t="shared" si="275"/>
        <v>925.08051529790657</v>
      </c>
      <c r="BW504" s="32">
        <f t="shared" si="276"/>
        <v>3.3413848631239876E-2</v>
      </c>
      <c r="BX504" s="36">
        <f t="shared" si="277"/>
        <v>3.9045553145251533</v>
      </c>
      <c r="BY504" s="37">
        <f t="shared" si="278"/>
        <v>3.0035040880962711</v>
      </c>
      <c r="BZ504" s="37">
        <f t="shared" si="279"/>
        <v>32.437844151439734</v>
      </c>
      <c r="CA504" s="37">
        <f t="shared" si="280"/>
        <v>34.540297013107121</v>
      </c>
      <c r="CB504" s="37">
        <f t="shared" si="281"/>
        <v>63.674286667640956</v>
      </c>
      <c r="CC504" s="37">
        <f t="shared" si="282"/>
        <v>59.169030535496546</v>
      </c>
      <c r="CD504" s="38">
        <f t="shared" si="283"/>
        <v>4.5052561321444102</v>
      </c>
      <c r="CE504" s="3">
        <v>13</v>
      </c>
      <c r="CF504" s="3">
        <v>10</v>
      </c>
      <c r="CG504" s="3">
        <v>95</v>
      </c>
      <c r="CH504" s="3">
        <v>105</v>
      </c>
      <c r="CI504" s="3">
        <v>45</v>
      </c>
      <c r="CJ504" s="3">
        <v>41</v>
      </c>
      <c r="CK504" s="3">
        <v>41</v>
      </c>
      <c r="CL504" s="3">
        <v>59</v>
      </c>
      <c r="CM504" s="20">
        <f t="shared" si="284"/>
        <v>3.317409978298258</v>
      </c>
      <c r="CN504" s="37">
        <f t="shared" si="285"/>
        <v>1.7953321364452421</v>
      </c>
      <c r="CO504" s="37">
        <f t="shared" si="286"/>
        <v>3.0382543847534866</v>
      </c>
      <c r="CP504" s="37">
        <f t="shared" si="287"/>
        <v>32.730285872117108</v>
      </c>
      <c r="CQ504" s="37">
        <f t="shared" si="288"/>
        <v>29.277724071260874</v>
      </c>
      <c r="CR504" s="37">
        <f t="shared" si="289"/>
        <v>63.665239607788976</v>
      </c>
      <c r="CS504" s="37">
        <f t="shared" si="290"/>
        <v>57.726833310316245</v>
      </c>
      <c r="CT504" s="22">
        <f t="shared" si="291"/>
        <v>-1.4331501653283212</v>
      </c>
      <c r="CU504" s="35">
        <v>13</v>
      </c>
      <c r="CV504" s="35">
        <v>22</v>
      </c>
      <c r="CW504" s="35">
        <v>224</v>
      </c>
      <c r="CX504" s="35">
        <v>190</v>
      </c>
      <c r="CY504" s="35">
        <v>102</v>
      </c>
      <c r="CZ504" s="35">
        <v>98</v>
      </c>
      <c r="DA504" s="35">
        <v>108</v>
      </c>
      <c r="DB504" s="35">
        <v>122</v>
      </c>
      <c r="DC504">
        <v>2</v>
      </c>
      <c r="DD504">
        <v>0</v>
      </c>
      <c r="DE504" s="35">
        <f t="shared" si="292"/>
        <v>-2</v>
      </c>
      <c r="DF504" s="36">
        <f t="shared" si="293"/>
        <v>0.60070081761925431</v>
      </c>
      <c r="DG504" s="37">
        <f t="shared" si="294"/>
        <v>0</v>
      </c>
      <c r="DH504" s="37">
        <f t="shared" si="295"/>
        <v>-0.60070081761925431</v>
      </c>
      <c r="DI504" s="2">
        <v>130</v>
      </c>
      <c r="DJ504">
        <v>3</v>
      </c>
      <c r="DK504">
        <v>7</v>
      </c>
      <c r="DL504">
        <v>-10</v>
      </c>
      <c r="DM504">
        <v>126</v>
      </c>
      <c r="DN504">
        <v>138</v>
      </c>
      <c r="DO504">
        <v>-4.0999999999999996</v>
      </c>
      <c r="DP504">
        <v>91</v>
      </c>
      <c r="DQ504">
        <v>111</v>
      </c>
      <c r="DR504">
        <v>-5.9</v>
      </c>
      <c r="DS504">
        <v>67</v>
      </c>
      <c r="DT504">
        <v>82</v>
      </c>
      <c r="DU504">
        <v>-5.7</v>
      </c>
      <c r="DV504" s="39">
        <v>-0.9</v>
      </c>
      <c r="DW504" s="39">
        <v>-0.9</v>
      </c>
      <c r="DX504" s="39">
        <v>-0.30000000000000004</v>
      </c>
      <c r="DY504" s="39">
        <v>0</v>
      </c>
      <c r="DZ504" s="39">
        <v>0</v>
      </c>
      <c r="EA504" s="39">
        <v>-1.2</v>
      </c>
    </row>
    <row r="505" spans="1:131" x14ac:dyDescent="0.2">
      <c r="A505" s="12" t="s">
        <v>2357</v>
      </c>
      <c r="B505" s="12" t="s">
        <v>2358</v>
      </c>
      <c r="C505" t="s">
        <v>2356</v>
      </c>
      <c r="D505" t="s">
        <v>684</v>
      </c>
      <c r="E505" s="12" t="s">
        <v>178</v>
      </c>
      <c r="F505">
        <v>61</v>
      </c>
      <c r="G505">
        <v>8</v>
      </c>
      <c r="H505">
        <v>6</v>
      </c>
      <c r="I505" s="31">
        <f t="shared" si="259"/>
        <v>14</v>
      </c>
      <c r="J505">
        <v>2</v>
      </c>
      <c r="K505">
        <v>4</v>
      </c>
      <c r="L505" s="16">
        <f t="shared" si="260"/>
        <v>1.0364399111622506</v>
      </c>
      <c r="M505" s="15">
        <v>7</v>
      </c>
      <c r="N505" s="15">
        <v>2</v>
      </c>
      <c r="O505" s="15">
        <v>4</v>
      </c>
      <c r="P505">
        <v>52</v>
      </c>
      <c r="Q505">
        <v>47</v>
      </c>
      <c r="R505">
        <v>58</v>
      </c>
      <c r="S505" s="13">
        <f t="shared" si="261"/>
        <v>0.15384615384615385</v>
      </c>
      <c r="T505" s="13">
        <f t="shared" si="262"/>
        <v>5.0955414012738856E-2</v>
      </c>
      <c r="U505" s="2">
        <v>810.46666666670001</v>
      </c>
      <c r="V505" s="2">
        <v>13.2833333333</v>
      </c>
      <c r="W505">
        <v>12.96</v>
      </c>
      <c r="X505">
        <v>34.65</v>
      </c>
      <c r="Y505" s="32">
        <f t="shared" si="263"/>
        <v>0.27221172022684315</v>
      </c>
      <c r="Z505" s="15">
        <f t="shared" si="264"/>
        <v>22.4</v>
      </c>
      <c r="AA505">
        <v>67</v>
      </c>
      <c r="AB505">
        <v>83</v>
      </c>
      <c r="AC505">
        <v>110</v>
      </c>
      <c r="AD505" s="13">
        <f t="shared" si="265"/>
        <v>0.22857142857142856</v>
      </c>
      <c r="AE505" s="13">
        <f t="shared" si="266"/>
        <v>0.17142857142857143</v>
      </c>
      <c r="AF505" s="13">
        <f t="shared" si="267"/>
        <v>0.4</v>
      </c>
      <c r="AI505" s="17" t="str">
        <f t="shared" si="268"/>
        <v xml:space="preserve"> </v>
      </c>
      <c r="AJ505">
        <v>126</v>
      </c>
      <c r="AK505">
        <v>106</v>
      </c>
      <c r="AL505" s="32">
        <f t="shared" si="269"/>
        <v>0.36420722135007849</v>
      </c>
      <c r="AM505">
        <v>101</v>
      </c>
      <c r="AN505">
        <v>79</v>
      </c>
      <c r="AO505" s="33">
        <f t="shared" si="270"/>
        <v>0.28257456828885402</v>
      </c>
      <c r="AP505">
        <v>122</v>
      </c>
      <c r="AQ505">
        <v>103</v>
      </c>
      <c r="AR505" s="33">
        <f t="shared" si="271"/>
        <v>0.35321821036106749</v>
      </c>
      <c r="AS505" s="33">
        <f t="shared" si="272"/>
        <v>0.56310679611650483</v>
      </c>
      <c r="AT505">
        <v>5</v>
      </c>
      <c r="AU505">
        <v>293</v>
      </c>
      <c r="AV505">
        <v>267</v>
      </c>
      <c r="AW505">
        <v>224</v>
      </c>
      <c r="AX505" s="2">
        <v>27.6</v>
      </c>
      <c r="AY505" s="3">
        <v>7</v>
      </c>
      <c r="AZ505" s="2">
        <v>32.299999999999997</v>
      </c>
      <c r="BA505" s="2">
        <v>24.4</v>
      </c>
      <c r="BB505" s="21">
        <v>-0.45500000000000002</v>
      </c>
      <c r="BC505">
        <v>7</v>
      </c>
      <c r="BD505" s="21">
        <v>-1.7690000000000001</v>
      </c>
      <c r="BE505" s="2">
        <v>25.9</v>
      </c>
      <c r="BF505" s="2">
        <v>32</v>
      </c>
      <c r="BG505" s="2">
        <v>23.9</v>
      </c>
      <c r="BH505" s="21">
        <v>-1.056</v>
      </c>
      <c r="BI505" s="21">
        <v>13.448</v>
      </c>
      <c r="BJ505" t="s">
        <v>3327</v>
      </c>
      <c r="BK505" s="2">
        <v>26.5</v>
      </c>
      <c r="BL505" t="s">
        <v>3668</v>
      </c>
      <c r="BM505" s="2">
        <v>26.1</v>
      </c>
      <c r="BN505" t="s">
        <v>2081</v>
      </c>
      <c r="BO505" s="2">
        <v>24</v>
      </c>
      <c r="BP505" t="s">
        <v>2488</v>
      </c>
      <c r="BQ505" s="2">
        <v>56.6</v>
      </c>
      <c r="BR505" t="s">
        <v>1596</v>
      </c>
      <c r="BS505" s="2">
        <v>19.3</v>
      </c>
      <c r="BT505" s="32">
        <f t="shared" si="273"/>
        <v>8.9285714285714288E-2</v>
      </c>
      <c r="BU505" s="34">
        <f t="shared" si="274"/>
        <v>0.93770491803278688</v>
      </c>
      <c r="BV505" s="35">
        <f t="shared" si="275"/>
        <v>946.63348946135829</v>
      </c>
      <c r="BW505" s="32">
        <f t="shared" si="276"/>
        <v>2.699063231850117E-2</v>
      </c>
      <c r="BX505" s="36">
        <f t="shared" si="277"/>
        <v>2.5916860357553153</v>
      </c>
      <c r="BY505" s="37">
        <f t="shared" si="278"/>
        <v>1.4069152765528856</v>
      </c>
      <c r="BZ505" s="37">
        <f t="shared" si="279"/>
        <v>29.026883600459534</v>
      </c>
      <c r="CA505" s="37">
        <f t="shared" si="280"/>
        <v>22.584692597296321</v>
      </c>
      <c r="CB505" s="37">
        <f t="shared" si="281"/>
        <v>59.682826994822413</v>
      </c>
      <c r="CC505" s="37">
        <f t="shared" si="282"/>
        <v>45.317481539492952</v>
      </c>
      <c r="CD505" s="38">
        <f t="shared" si="283"/>
        <v>14.365345455329461</v>
      </c>
      <c r="CE505" s="3">
        <v>35</v>
      </c>
      <c r="CF505" s="3">
        <v>19</v>
      </c>
      <c r="CG505" s="3">
        <v>357</v>
      </c>
      <c r="CH505" s="3">
        <v>286</v>
      </c>
      <c r="CI505" s="3">
        <v>199</v>
      </c>
      <c r="CJ505" s="3">
        <v>145</v>
      </c>
      <c r="CK505" s="3">
        <v>162</v>
      </c>
      <c r="CL505" s="3">
        <v>215</v>
      </c>
      <c r="CM505" s="20">
        <f t="shared" si="284"/>
        <v>-2.4562176514666554</v>
      </c>
      <c r="CN505" s="37">
        <f t="shared" si="285"/>
        <v>2.2425661769924061</v>
      </c>
      <c r="CO505" s="37">
        <f t="shared" si="286"/>
        <v>1.6180540770704706</v>
      </c>
      <c r="CP505" s="37">
        <f t="shared" si="287"/>
        <v>32.843659073167267</v>
      </c>
      <c r="CQ505" s="37">
        <f t="shared" si="288"/>
        <v>26.428216592151017</v>
      </c>
      <c r="CR505" s="37">
        <f t="shared" si="289"/>
        <v>62.138953942232625</v>
      </c>
      <c r="CS505" s="37">
        <f t="shared" si="290"/>
        <v>48.34291391668441</v>
      </c>
      <c r="CT505" s="22">
        <f t="shared" si="291"/>
        <v>0.56930542978124521</v>
      </c>
      <c r="CU505" s="35">
        <v>79</v>
      </c>
      <c r="CV505" s="35">
        <v>57</v>
      </c>
      <c r="CW505" s="35">
        <v>1078</v>
      </c>
      <c r="CX505" s="35">
        <v>874</v>
      </c>
      <c r="CY505" s="35">
        <v>497</v>
      </c>
      <c r="CZ505" s="35">
        <v>395</v>
      </c>
      <c r="DA505" s="35">
        <v>377</v>
      </c>
      <c r="DB505" s="35">
        <v>535</v>
      </c>
      <c r="DC505">
        <v>6</v>
      </c>
      <c r="DD505">
        <v>5</v>
      </c>
      <c r="DE505" s="35">
        <f t="shared" si="292"/>
        <v>-1</v>
      </c>
      <c r="DF505" s="36">
        <f t="shared" si="293"/>
        <v>0.4442890347009113</v>
      </c>
      <c r="DG505" s="37">
        <f t="shared" si="294"/>
        <v>0.37024086225075936</v>
      </c>
      <c r="DH505" s="37">
        <f t="shared" si="295"/>
        <v>-7.404817245015187E-2</v>
      </c>
      <c r="DI505" s="2">
        <v>480.9</v>
      </c>
      <c r="DJ505">
        <v>16</v>
      </c>
      <c r="DK505">
        <v>11</v>
      </c>
      <c r="DL505">
        <v>1.4</v>
      </c>
      <c r="DM505">
        <v>467</v>
      </c>
      <c r="DN505">
        <v>371</v>
      </c>
      <c r="DO505">
        <v>-1.3</v>
      </c>
      <c r="DP505">
        <v>344</v>
      </c>
      <c r="DQ505">
        <v>273</v>
      </c>
      <c r="DR505">
        <v>-0.9</v>
      </c>
      <c r="DS505">
        <v>234</v>
      </c>
      <c r="DT505">
        <v>185</v>
      </c>
      <c r="DU505">
        <v>-0.60000000000000009</v>
      </c>
      <c r="DV505" s="39">
        <v>8.8000000000000007</v>
      </c>
      <c r="DW505" s="39">
        <v>8.8000000000000007</v>
      </c>
      <c r="DX505" s="39">
        <v>-0.7</v>
      </c>
      <c r="DY505" s="39">
        <v>-1.6</v>
      </c>
      <c r="DZ505" s="39">
        <v>-5</v>
      </c>
      <c r="EA505" s="39">
        <v>1.5</v>
      </c>
    </row>
    <row r="506" spans="1:131" x14ac:dyDescent="0.2">
      <c r="A506" s="12" t="s">
        <v>510</v>
      </c>
      <c r="B506" s="12" t="s">
        <v>2362</v>
      </c>
      <c r="C506" t="s">
        <v>2361</v>
      </c>
      <c r="D506" t="s">
        <v>199</v>
      </c>
      <c r="E506" s="12" t="s">
        <v>156</v>
      </c>
      <c r="F506">
        <v>6</v>
      </c>
      <c r="G506">
        <v>0</v>
      </c>
      <c r="H506">
        <v>0</v>
      </c>
      <c r="I506" s="31">
        <f t="shared" si="259"/>
        <v>0</v>
      </c>
      <c r="J506">
        <v>0</v>
      </c>
      <c r="K506">
        <v>0</v>
      </c>
      <c r="L506" s="16">
        <f t="shared" si="260"/>
        <v>0</v>
      </c>
      <c r="M506" s="15">
        <v>0</v>
      </c>
      <c r="N506" s="15">
        <v>0</v>
      </c>
      <c r="O506" s="15">
        <v>0</v>
      </c>
      <c r="P506">
        <v>3</v>
      </c>
      <c r="Q506">
        <v>1</v>
      </c>
      <c r="R506">
        <v>1</v>
      </c>
      <c r="S506" s="13">
        <f t="shared" si="261"/>
        <v>0</v>
      </c>
      <c r="T506" s="13">
        <f t="shared" si="262"/>
        <v>0</v>
      </c>
      <c r="U506" s="2">
        <v>27.433333333299998</v>
      </c>
      <c r="V506" s="2">
        <v>4.5666666666999998</v>
      </c>
      <c r="W506">
        <v>4.57</v>
      </c>
      <c r="X506">
        <v>43.63</v>
      </c>
      <c r="Y506" s="32">
        <f t="shared" si="263"/>
        <v>9.4813278008298751E-2</v>
      </c>
      <c r="Z506" s="15">
        <f t="shared" si="264"/>
        <v>0</v>
      </c>
      <c r="AA506">
        <v>1</v>
      </c>
      <c r="AB506">
        <v>5</v>
      </c>
      <c r="AC506">
        <v>1</v>
      </c>
      <c r="AD506" s="13">
        <f t="shared" si="265"/>
        <v>0</v>
      </c>
      <c r="AE506" s="13">
        <f t="shared" si="266"/>
        <v>0</v>
      </c>
      <c r="AF506" s="13">
        <f t="shared" si="267"/>
        <v>0</v>
      </c>
      <c r="AG506">
        <v>0</v>
      </c>
      <c r="AH506">
        <v>0</v>
      </c>
      <c r="AI506" s="17" t="str">
        <f t="shared" si="268"/>
        <v xml:space="preserve"> </v>
      </c>
      <c r="AJ506">
        <v>3</v>
      </c>
      <c r="AK506">
        <v>4</v>
      </c>
      <c r="AL506" s="32">
        <f t="shared" si="269"/>
        <v>0.25</v>
      </c>
      <c r="AM506">
        <v>5</v>
      </c>
      <c r="AN506">
        <v>5</v>
      </c>
      <c r="AO506" s="33">
        <f t="shared" si="270"/>
        <v>0.35714285714285715</v>
      </c>
      <c r="AP506">
        <v>5</v>
      </c>
      <c r="AQ506">
        <v>6</v>
      </c>
      <c r="AR506" s="33">
        <f t="shared" si="271"/>
        <v>0.39285714285714285</v>
      </c>
      <c r="AS506" s="33">
        <f t="shared" si="272"/>
        <v>0.41176470588235292</v>
      </c>
      <c r="AU506">
        <v>12</v>
      </c>
      <c r="AV506">
        <v>11</v>
      </c>
      <c r="AW506">
        <v>11</v>
      </c>
      <c r="AX506" s="2">
        <v>26.7</v>
      </c>
      <c r="AZ506" s="2">
        <v>32.799999999999997</v>
      </c>
      <c r="BA506" s="2">
        <v>22.7</v>
      </c>
      <c r="BB506" s="21">
        <v>-1.329</v>
      </c>
      <c r="BD506" s="21">
        <v>-2.2690000000000001</v>
      </c>
      <c r="BE506" s="2">
        <v>26.1</v>
      </c>
      <c r="BF506" s="2">
        <v>31.7</v>
      </c>
      <c r="BG506" s="2">
        <v>20.5</v>
      </c>
      <c r="BH506" s="21">
        <v>-4.5549999999999997</v>
      </c>
      <c r="BI506" s="21">
        <v>1.2210000000000001</v>
      </c>
      <c r="BJ506" t="s">
        <v>606</v>
      </c>
      <c r="BK506" s="2">
        <v>50.3</v>
      </c>
      <c r="BL506" t="s">
        <v>1105</v>
      </c>
      <c r="BM506" s="2">
        <v>48.4</v>
      </c>
      <c r="BN506" t="s">
        <v>2475</v>
      </c>
      <c r="BO506" s="2">
        <v>32.1</v>
      </c>
      <c r="BP506" t="s">
        <v>2511</v>
      </c>
      <c r="BQ506" s="2">
        <v>43.7</v>
      </c>
      <c r="BR506" t="s">
        <v>3351</v>
      </c>
      <c r="BS506" s="2">
        <v>38.9</v>
      </c>
      <c r="BT506" s="32">
        <f t="shared" si="273"/>
        <v>0</v>
      </c>
      <c r="BU506" s="34">
        <f t="shared" si="274"/>
        <v>0.9</v>
      </c>
      <c r="BV506" s="35">
        <f t="shared" si="275"/>
        <v>900</v>
      </c>
      <c r="BW506" s="32">
        <f t="shared" si="276"/>
        <v>-9.9999999999999978E-2</v>
      </c>
      <c r="BX506" s="36">
        <f t="shared" si="277"/>
        <v>0</v>
      </c>
      <c r="BY506" s="37">
        <f t="shared" si="278"/>
        <v>2.1897810218818266</v>
      </c>
      <c r="BZ506" s="37">
        <f t="shared" si="279"/>
        <v>30.656934306345573</v>
      </c>
      <c r="CA506" s="37">
        <f t="shared" si="280"/>
        <v>21.897810218818268</v>
      </c>
      <c r="CB506" s="37">
        <f t="shared" si="281"/>
        <v>61.313868612691145</v>
      </c>
      <c r="CC506" s="37">
        <f t="shared" si="282"/>
        <v>59.124087590809317</v>
      </c>
      <c r="CD506" s="38">
        <f t="shared" si="283"/>
        <v>2.1897810218818279</v>
      </c>
      <c r="CE506" s="3">
        <v>0</v>
      </c>
      <c r="CF506" s="3">
        <v>1</v>
      </c>
      <c r="CG506" s="3">
        <v>14</v>
      </c>
      <c r="CH506" s="3">
        <v>9</v>
      </c>
      <c r="CI506" s="3">
        <v>5</v>
      </c>
      <c r="CJ506" s="3">
        <v>7</v>
      </c>
      <c r="CK506" s="3">
        <v>10</v>
      </c>
      <c r="CL506" s="3">
        <v>9</v>
      </c>
      <c r="CM506" s="20">
        <f t="shared" si="284"/>
        <v>0.72742808070535681</v>
      </c>
      <c r="CN506" s="37">
        <f t="shared" si="285"/>
        <v>2.7504011001604396</v>
      </c>
      <c r="CO506" s="37">
        <f t="shared" si="286"/>
        <v>1.6044006417602565</v>
      </c>
      <c r="CP506" s="37">
        <f t="shared" si="287"/>
        <v>37.359614943845976</v>
      </c>
      <c r="CQ506" s="37">
        <f t="shared" si="288"/>
        <v>26.587210634884251</v>
      </c>
      <c r="CR506" s="37">
        <f t="shared" si="289"/>
        <v>65.780426312170519</v>
      </c>
      <c r="CS506" s="37">
        <f t="shared" si="290"/>
        <v>49.278019711207882</v>
      </c>
      <c r="CT506" s="22">
        <f t="shared" si="291"/>
        <v>-14.312625579080809</v>
      </c>
      <c r="CU506" s="35">
        <v>12</v>
      </c>
      <c r="CV506" s="35">
        <v>7</v>
      </c>
      <c r="CW506" s="35">
        <v>151</v>
      </c>
      <c r="CX506" s="35">
        <v>109</v>
      </c>
      <c r="CY506" s="35">
        <v>54</v>
      </c>
      <c r="CZ506" s="35">
        <v>49</v>
      </c>
      <c r="DA506" s="35">
        <v>50</v>
      </c>
      <c r="DB506" s="35">
        <v>70</v>
      </c>
      <c r="DC506">
        <v>2</v>
      </c>
      <c r="DD506">
        <v>2</v>
      </c>
      <c r="DE506" s="35">
        <f t="shared" si="292"/>
        <v>0</v>
      </c>
      <c r="DF506" s="36">
        <f t="shared" si="293"/>
        <v>4.3795620437636531</v>
      </c>
      <c r="DG506" s="37">
        <f t="shared" si="294"/>
        <v>4.3795620437636531</v>
      </c>
      <c r="DH506" s="37">
        <f t="shared" si="295"/>
        <v>0</v>
      </c>
      <c r="DI506" s="2">
        <v>19.399999999999999</v>
      </c>
      <c r="DJ506">
        <v>0</v>
      </c>
      <c r="DK506">
        <v>1</v>
      </c>
      <c r="DL506">
        <v>-57.1</v>
      </c>
      <c r="DM506">
        <v>22</v>
      </c>
      <c r="DN506">
        <v>20</v>
      </c>
      <c r="DO506">
        <v>-2.8</v>
      </c>
      <c r="DP506">
        <v>16</v>
      </c>
      <c r="DQ506">
        <v>13</v>
      </c>
      <c r="DR506">
        <v>-0.60000000000000009</v>
      </c>
      <c r="DS506">
        <v>12</v>
      </c>
      <c r="DT506">
        <v>8</v>
      </c>
      <c r="DU506">
        <v>0.30000000000000004</v>
      </c>
      <c r="DV506" s="39">
        <v>-0.1</v>
      </c>
      <c r="DW506" s="39">
        <v>-0.1</v>
      </c>
      <c r="DX506" s="39">
        <v>0</v>
      </c>
      <c r="DY506" s="39">
        <v>-0.1</v>
      </c>
      <c r="DZ506" s="39">
        <v>0</v>
      </c>
      <c r="EA506" s="39">
        <v>-0.2</v>
      </c>
    </row>
    <row r="507" spans="1:131" x14ac:dyDescent="0.2">
      <c r="A507" s="12" t="s">
        <v>1812</v>
      </c>
      <c r="B507" s="12" t="s">
        <v>2365</v>
      </c>
      <c r="C507" t="s">
        <v>2364</v>
      </c>
      <c r="D507" s="12" t="s">
        <v>177</v>
      </c>
      <c r="E507" s="12" t="s">
        <v>170</v>
      </c>
      <c r="F507">
        <v>77</v>
      </c>
      <c r="G507">
        <v>12</v>
      </c>
      <c r="H507">
        <v>11</v>
      </c>
      <c r="I507" s="31">
        <f t="shared" si="259"/>
        <v>23</v>
      </c>
      <c r="J507">
        <v>4</v>
      </c>
      <c r="K507">
        <v>7</v>
      </c>
      <c r="L507" s="16">
        <f t="shared" si="260"/>
        <v>1.6378849919886063</v>
      </c>
      <c r="M507" s="15">
        <v>12</v>
      </c>
      <c r="N507" s="15">
        <v>4</v>
      </c>
      <c r="O507" s="15">
        <v>7</v>
      </c>
      <c r="P507">
        <v>110</v>
      </c>
      <c r="Q507">
        <v>33</v>
      </c>
      <c r="R507">
        <v>35</v>
      </c>
      <c r="S507" s="13">
        <f t="shared" si="261"/>
        <v>0.10909090909090909</v>
      </c>
      <c r="T507" s="13">
        <f t="shared" si="262"/>
        <v>6.741573033707865E-2</v>
      </c>
      <c r="U507" s="2">
        <v>842.55</v>
      </c>
      <c r="V507" s="2">
        <v>10.9333333333</v>
      </c>
      <c r="W507">
        <v>10.7</v>
      </c>
      <c r="X507">
        <v>37.35</v>
      </c>
      <c r="Y507" s="32">
        <f t="shared" si="263"/>
        <v>0.22268470343392299</v>
      </c>
      <c r="Z507" s="15">
        <f t="shared" si="264"/>
        <v>48.606060606060609</v>
      </c>
      <c r="AA507">
        <v>21</v>
      </c>
      <c r="AB507">
        <v>85</v>
      </c>
      <c r="AC507">
        <v>85</v>
      </c>
      <c r="AD507" s="13">
        <f t="shared" si="265"/>
        <v>0.36363636363636365</v>
      </c>
      <c r="AE507" s="13">
        <f t="shared" si="266"/>
        <v>0.33333333333333331</v>
      </c>
      <c r="AF507" s="13">
        <f t="shared" si="267"/>
        <v>0.69696969696969702</v>
      </c>
      <c r="AG507">
        <v>149</v>
      </c>
      <c r="AH507">
        <v>211</v>
      </c>
      <c r="AI507" s="17">
        <f t="shared" si="268"/>
        <v>0.41388888888888886</v>
      </c>
      <c r="AJ507">
        <v>87</v>
      </c>
      <c r="AK507">
        <v>122</v>
      </c>
      <c r="AL507" s="32">
        <f t="shared" si="269"/>
        <v>0.27903871829105475</v>
      </c>
      <c r="AM507">
        <v>124</v>
      </c>
      <c r="AN507">
        <v>146</v>
      </c>
      <c r="AO507" s="33">
        <f t="shared" si="270"/>
        <v>0.36048064085447262</v>
      </c>
      <c r="AP507">
        <v>123</v>
      </c>
      <c r="AQ507">
        <v>147</v>
      </c>
      <c r="AR507" s="33">
        <f t="shared" si="271"/>
        <v>0.36048064085447262</v>
      </c>
      <c r="AS507" s="33">
        <f t="shared" si="272"/>
        <v>0.43632567849686849</v>
      </c>
      <c r="AT507">
        <v>7</v>
      </c>
      <c r="AU507">
        <v>280</v>
      </c>
      <c r="AV507">
        <v>308</v>
      </c>
      <c r="AW507">
        <v>229</v>
      </c>
      <c r="AX507" s="2">
        <v>27.8</v>
      </c>
      <c r="AY507" s="3">
        <v>8</v>
      </c>
      <c r="AZ507" s="2">
        <v>32.299999999999997</v>
      </c>
      <c r="BA507" s="2">
        <v>24.7</v>
      </c>
      <c r="BB507" s="21">
        <v>-4.9000000000000002E-2</v>
      </c>
      <c r="BC507">
        <v>11</v>
      </c>
      <c r="BD507" s="21">
        <v>-1.569</v>
      </c>
      <c r="BE507" s="2">
        <v>28.2</v>
      </c>
      <c r="BF507" s="2">
        <v>33.6</v>
      </c>
      <c r="BG507" s="2">
        <v>22.8</v>
      </c>
      <c r="BH507" s="21">
        <v>-1.0920000000000001</v>
      </c>
      <c r="BI507" s="21">
        <v>1.0900000000000001</v>
      </c>
      <c r="BJ507" t="s">
        <v>1732</v>
      </c>
      <c r="BK507" s="2">
        <v>21.9</v>
      </c>
      <c r="BL507" t="s">
        <v>2074</v>
      </c>
      <c r="BM507" s="2">
        <v>21.4</v>
      </c>
      <c r="BN507" t="s">
        <v>316</v>
      </c>
      <c r="BO507" s="2">
        <v>21.2</v>
      </c>
      <c r="BP507" t="s">
        <v>757</v>
      </c>
      <c r="BQ507" s="2">
        <v>32.5</v>
      </c>
      <c r="BR507" t="s">
        <v>694</v>
      </c>
      <c r="BS507" s="2">
        <v>28.2</v>
      </c>
      <c r="BT507" s="32">
        <f t="shared" si="273"/>
        <v>8.2294264339152115E-2</v>
      </c>
      <c r="BU507" s="34">
        <f t="shared" si="274"/>
        <v>0.91686460807600945</v>
      </c>
      <c r="BV507" s="35">
        <f t="shared" si="275"/>
        <v>925.09403450992465</v>
      </c>
      <c r="BW507" s="32">
        <f t="shared" si="276"/>
        <v>-8.4112758483843864E-4</v>
      </c>
      <c r="BX507" s="36">
        <f t="shared" si="277"/>
        <v>2.3519163763137909</v>
      </c>
      <c r="BY507" s="37">
        <f t="shared" si="278"/>
        <v>2.4944567627570509</v>
      </c>
      <c r="BZ507" s="37">
        <f t="shared" si="279"/>
        <v>28.57934748187364</v>
      </c>
      <c r="CA507" s="37">
        <f t="shared" si="280"/>
        <v>30.004751346306236</v>
      </c>
      <c r="CB507" s="37">
        <f t="shared" si="281"/>
        <v>51.314539119573617</v>
      </c>
      <c r="CC507" s="37">
        <f t="shared" si="282"/>
        <v>54.307887234882074</v>
      </c>
      <c r="CD507" s="38">
        <f t="shared" si="283"/>
        <v>-2.9933481153084571</v>
      </c>
      <c r="CE507" s="3">
        <v>33</v>
      </c>
      <c r="CF507" s="3">
        <v>35</v>
      </c>
      <c r="CG507" s="3">
        <v>368</v>
      </c>
      <c r="CH507" s="3">
        <v>386</v>
      </c>
      <c r="CI507" s="3">
        <v>145</v>
      </c>
      <c r="CJ507" s="3">
        <v>149</v>
      </c>
      <c r="CK507" s="3">
        <v>192</v>
      </c>
      <c r="CL507" s="3">
        <v>174</v>
      </c>
      <c r="CM507" s="20">
        <f t="shared" si="284"/>
        <v>-4.2141643992332991</v>
      </c>
      <c r="CN507" s="37">
        <f t="shared" si="285"/>
        <v>2.4409325614144888</v>
      </c>
      <c r="CO507" s="37">
        <f t="shared" si="286"/>
        <v>2.7330099619256245</v>
      </c>
      <c r="CP507" s="37">
        <f t="shared" si="287"/>
        <v>30.2508736243676</v>
      </c>
      <c r="CQ507" s="37">
        <f t="shared" si="288"/>
        <v>28.540134564230947</v>
      </c>
      <c r="CR507" s="37">
        <f t="shared" si="289"/>
        <v>58.16512804464611</v>
      </c>
      <c r="CS507" s="37">
        <f t="shared" si="290"/>
        <v>51.238721118239191</v>
      </c>
      <c r="CT507" s="22">
        <f t="shared" si="291"/>
        <v>-9.9197550417153764</v>
      </c>
      <c r="CU507" s="35">
        <v>117</v>
      </c>
      <c r="CV507" s="35">
        <v>131</v>
      </c>
      <c r="CW507" s="35">
        <v>1333</v>
      </c>
      <c r="CX507" s="35">
        <v>1237</v>
      </c>
      <c r="CY507" s="35">
        <v>614</v>
      </c>
      <c r="CZ507" s="35">
        <v>489</v>
      </c>
      <c r="DA507" s="35">
        <v>599</v>
      </c>
      <c r="DB507" s="35">
        <v>724</v>
      </c>
      <c r="DC507">
        <v>10</v>
      </c>
      <c r="DD507">
        <v>9</v>
      </c>
      <c r="DE507" s="35">
        <f t="shared" si="292"/>
        <v>-1</v>
      </c>
      <c r="DF507" s="36">
        <f t="shared" si="293"/>
        <v>0.71270193221630029</v>
      </c>
      <c r="DG507" s="37">
        <f t="shared" si="294"/>
        <v>0.64143173899467021</v>
      </c>
      <c r="DH507" s="37">
        <f t="shared" si="295"/>
        <v>-7.1270193221630015E-2</v>
      </c>
      <c r="DI507" s="2">
        <v>478.1</v>
      </c>
      <c r="DJ507">
        <v>15</v>
      </c>
      <c r="DK507">
        <v>20</v>
      </c>
      <c r="DL507">
        <v>1.7000000000000002</v>
      </c>
      <c r="DM507">
        <v>387</v>
      </c>
      <c r="DN507">
        <v>450</v>
      </c>
      <c r="DO507">
        <v>-6.2</v>
      </c>
      <c r="DP507">
        <v>289</v>
      </c>
      <c r="DQ507">
        <v>339</v>
      </c>
      <c r="DR507">
        <v>-6.1</v>
      </c>
      <c r="DS507">
        <v>214</v>
      </c>
      <c r="DT507">
        <v>258</v>
      </c>
      <c r="DU507">
        <v>-5.7</v>
      </c>
      <c r="DV507" s="39">
        <v>-0.9</v>
      </c>
      <c r="DW507" s="39">
        <v>-0.9</v>
      </c>
      <c r="DX507" s="39">
        <v>1.4</v>
      </c>
      <c r="DY507" s="39">
        <v>-1.1000000000000001</v>
      </c>
      <c r="DZ507" s="39">
        <v>1.4</v>
      </c>
      <c r="EA507" s="39">
        <v>0.7</v>
      </c>
    </row>
    <row r="508" spans="1:131" x14ac:dyDescent="0.2">
      <c r="A508" s="12" t="s">
        <v>1533</v>
      </c>
      <c r="B508" s="12" t="s">
        <v>2368</v>
      </c>
      <c r="C508" t="s">
        <v>2367</v>
      </c>
      <c r="D508" t="s">
        <v>300</v>
      </c>
      <c r="E508" s="12" t="s">
        <v>178</v>
      </c>
      <c r="F508">
        <v>5</v>
      </c>
      <c r="G508">
        <v>0</v>
      </c>
      <c r="H508">
        <v>0</v>
      </c>
      <c r="I508" s="31">
        <f t="shared" si="259"/>
        <v>0</v>
      </c>
      <c r="J508">
        <v>0</v>
      </c>
      <c r="K508">
        <v>0</v>
      </c>
      <c r="L508" s="16">
        <f t="shared" si="260"/>
        <v>0</v>
      </c>
      <c r="M508" s="15">
        <v>0</v>
      </c>
      <c r="N508" s="15">
        <v>0</v>
      </c>
      <c r="O508" s="15">
        <v>0</v>
      </c>
      <c r="P508">
        <v>7</v>
      </c>
      <c r="Q508">
        <v>0</v>
      </c>
      <c r="R508">
        <v>5</v>
      </c>
      <c r="S508" s="13">
        <f t="shared" si="261"/>
        <v>0</v>
      </c>
      <c r="T508" s="13">
        <f t="shared" si="262"/>
        <v>0</v>
      </c>
      <c r="U508" s="2">
        <v>77.533333333300007</v>
      </c>
      <c r="V508" s="2">
        <v>15.5</v>
      </c>
      <c r="W508">
        <v>15.16</v>
      </c>
      <c r="X508">
        <v>34.090000000000003</v>
      </c>
      <c r="Y508" s="32">
        <f t="shared" si="263"/>
        <v>0.30781725888324873</v>
      </c>
      <c r="Z508" s="15">
        <f t="shared" si="264"/>
        <v>0</v>
      </c>
      <c r="AA508">
        <v>7</v>
      </c>
      <c r="AB508">
        <v>7</v>
      </c>
      <c r="AC508">
        <v>3</v>
      </c>
      <c r="AD508" s="13">
        <f t="shared" si="265"/>
        <v>0</v>
      </c>
      <c r="AE508" s="13">
        <f t="shared" si="266"/>
        <v>0</v>
      </c>
      <c r="AF508" s="13">
        <f t="shared" si="267"/>
        <v>0</v>
      </c>
      <c r="AI508" s="17" t="str">
        <f t="shared" si="268"/>
        <v xml:space="preserve"> </v>
      </c>
      <c r="AJ508">
        <v>11</v>
      </c>
      <c r="AK508">
        <v>14</v>
      </c>
      <c r="AL508" s="32">
        <f t="shared" si="269"/>
        <v>0.3048780487804878</v>
      </c>
      <c r="AM508">
        <v>13</v>
      </c>
      <c r="AN508">
        <v>18</v>
      </c>
      <c r="AO508" s="33">
        <f t="shared" si="270"/>
        <v>0.37804878048780488</v>
      </c>
      <c r="AP508">
        <v>8</v>
      </c>
      <c r="AQ508">
        <v>18</v>
      </c>
      <c r="AR508" s="33">
        <f t="shared" si="271"/>
        <v>0.31707317073170732</v>
      </c>
      <c r="AS508" s="33">
        <f t="shared" si="272"/>
        <v>0.44642857142857145</v>
      </c>
      <c r="AU508">
        <v>26</v>
      </c>
      <c r="AV508">
        <v>34</v>
      </c>
      <c r="AW508">
        <v>20</v>
      </c>
      <c r="AX508" s="2">
        <v>28.1</v>
      </c>
      <c r="AZ508" s="2">
        <v>33.5</v>
      </c>
      <c r="BA508" s="2">
        <v>24.6</v>
      </c>
      <c r="BB508" s="21">
        <v>0.29499999999999998</v>
      </c>
      <c r="BD508" s="21">
        <v>-0.91400000000000003</v>
      </c>
      <c r="BE508" s="2">
        <v>24.6</v>
      </c>
      <c r="BF508" s="2">
        <v>31.1</v>
      </c>
      <c r="BG508" s="2">
        <v>22.4</v>
      </c>
      <c r="BH508" s="21">
        <v>-0.75900000000000001</v>
      </c>
      <c r="BI508" s="21">
        <v>-0.13600000000000001</v>
      </c>
      <c r="BK508" s="2">
        <v>0</v>
      </c>
      <c r="BM508" s="2">
        <v>0</v>
      </c>
      <c r="BO508" s="2">
        <v>0</v>
      </c>
      <c r="BQ508" s="2">
        <v>0</v>
      </c>
      <c r="BS508" s="2">
        <v>0</v>
      </c>
      <c r="BT508" s="32">
        <f t="shared" si="273"/>
        <v>2.3255813953488372E-2</v>
      </c>
      <c r="BU508" s="34">
        <f t="shared" si="274"/>
        <v>0.90243902439024393</v>
      </c>
      <c r="BV508" s="35">
        <f t="shared" si="275"/>
        <v>904.76460578559283</v>
      </c>
      <c r="BW508" s="32">
        <f t="shared" si="276"/>
        <v>-7.4305161656267701E-2</v>
      </c>
      <c r="BX508" s="36">
        <f t="shared" si="277"/>
        <v>0.77419354838709675</v>
      </c>
      <c r="BY508" s="37">
        <f t="shared" si="278"/>
        <v>3.096774193548387</v>
      </c>
      <c r="BZ508" s="37">
        <f t="shared" si="279"/>
        <v>33.29032258064516</v>
      </c>
      <c r="CA508" s="37">
        <f t="shared" si="280"/>
        <v>31.741935483870968</v>
      </c>
      <c r="CB508" s="37">
        <f t="shared" si="281"/>
        <v>58.838709677419352</v>
      </c>
      <c r="CC508" s="37">
        <f t="shared" si="282"/>
        <v>53.41935483870968</v>
      </c>
      <c r="CD508" s="38">
        <f t="shared" si="283"/>
        <v>5.4193548387096726</v>
      </c>
      <c r="CE508" s="3">
        <v>1</v>
      </c>
      <c r="CF508" s="3">
        <v>4</v>
      </c>
      <c r="CG508" s="3">
        <v>42</v>
      </c>
      <c r="CH508" s="3">
        <v>37</v>
      </c>
      <c r="CI508" s="3">
        <v>11</v>
      </c>
      <c r="CJ508" s="3">
        <v>16</v>
      </c>
      <c r="CK508" s="3">
        <v>12</v>
      </c>
      <c r="CL508" s="3">
        <v>22</v>
      </c>
      <c r="CM508" s="20">
        <f t="shared" si="284"/>
        <v>5.837069124423957</v>
      </c>
      <c r="CN508" s="37">
        <f t="shared" si="285"/>
        <v>1.0560281607509532</v>
      </c>
      <c r="CO508" s="37">
        <f t="shared" si="286"/>
        <v>1.7600469345849221</v>
      </c>
      <c r="CP508" s="37">
        <f t="shared" si="287"/>
        <v>30.624816661777647</v>
      </c>
      <c r="CQ508" s="37">
        <f t="shared" si="288"/>
        <v>29.216779114109709</v>
      </c>
      <c r="CR508" s="37">
        <f t="shared" si="289"/>
        <v>55.969492519800518</v>
      </c>
      <c r="CS508" s="37">
        <f t="shared" si="290"/>
        <v>46.817248459958925</v>
      </c>
      <c r="CT508" s="22">
        <f t="shared" si="291"/>
        <v>-3.73288922113192</v>
      </c>
      <c r="CU508" s="35">
        <v>3</v>
      </c>
      <c r="CV508" s="35">
        <v>5</v>
      </c>
      <c r="CW508" s="35">
        <v>84</v>
      </c>
      <c r="CX508" s="35">
        <v>78</v>
      </c>
      <c r="CY508" s="35">
        <v>37</v>
      </c>
      <c r="CZ508" s="35">
        <v>26</v>
      </c>
      <c r="DA508" s="35">
        <v>24</v>
      </c>
      <c r="DB508" s="35">
        <v>35</v>
      </c>
      <c r="DC508">
        <v>2</v>
      </c>
      <c r="DD508">
        <v>2</v>
      </c>
      <c r="DE508" s="35">
        <f t="shared" si="292"/>
        <v>0</v>
      </c>
      <c r="DF508" s="36">
        <f t="shared" si="293"/>
        <v>1.5483870967741935</v>
      </c>
      <c r="DG508" s="37">
        <f t="shared" si="294"/>
        <v>1.5483870967741935</v>
      </c>
      <c r="DH508" s="37">
        <f t="shared" si="295"/>
        <v>0</v>
      </c>
      <c r="DI508" s="2">
        <v>51.2</v>
      </c>
      <c r="DJ508">
        <v>1</v>
      </c>
      <c r="DK508">
        <v>3</v>
      </c>
      <c r="DL508">
        <v>25</v>
      </c>
      <c r="DM508">
        <v>52</v>
      </c>
      <c r="DN508">
        <v>49</v>
      </c>
      <c r="DO508">
        <v>-3.5</v>
      </c>
      <c r="DP508">
        <v>35</v>
      </c>
      <c r="DQ508">
        <v>43</v>
      </c>
      <c r="DR508">
        <v>-7.6</v>
      </c>
      <c r="DS508">
        <v>28</v>
      </c>
      <c r="DT508">
        <v>32</v>
      </c>
      <c r="DU508">
        <v>-2.5</v>
      </c>
      <c r="DV508" s="39">
        <v>-0.5</v>
      </c>
      <c r="DW508" s="39">
        <v>-0.5</v>
      </c>
      <c r="DX508" s="39">
        <v>0.2</v>
      </c>
      <c r="DY508" s="39">
        <v>0.1</v>
      </c>
      <c r="DZ508" s="39">
        <v>0.1</v>
      </c>
      <c r="EA508" s="39">
        <v>-0.2</v>
      </c>
    </row>
    <row r="509" spans="1:131" x14ac:dyDescent="0.2">
      <c r="A509" s="12" t="s">
        <v>391</v>
      </c>
      <c r="B509" s="12" t="s">
        <v>2371</v>
      </c>
      <c r="C509" t="s">
        <v>2370</v>
      </c>
      <c r="D509" t="s">
        <v>139</v>
      </c>
      <c r="E509" s="12" t="s">
        <v>178</v>
      </c>
      <c r="F509">
        <v>69</v>
      </c>
      <c r="G509">
        <v>4</v>
      </c>
      <c r="H509">
        <v>7</v>
      </c>
      <c r="I509" s="31">
        <f t="shared" si="259"/>
        <v>11</v>
      </c>
      <c r="J509">
        <v>2</v>
      </c>
      <c r="K509">
        <v>5</v>
      </c>
      <c r="L509" s="16">
        <f t="shared" si="260"/>
        <v>0.58206191022135978</v>
      </c>
      <c r="M509" s="15">
        <v>3</v>
      </c>
      <c r="N509" s="15">
        <v>2</v>
      </c>
      <c r="O509" s="15">
        <v>5</v>
      </c>
      <c r="P509">
        <v>66</v>
      </c>
      <c r="Q509">
        <v>27</v>
      </c>
      <c r="R509">
        <v>53</v>
      </c>
      <c r="S509" s="13">
        <f t="shared" si="261"/>
        <v>6.0606060606060608E-2</v>
      </c>
      <c r="T509" s="13">
        <f t="shared" si="262"/>
        <v>2.7397260273972601E-2</v>
      </c>
      <c r="U509" s="2">
        <v>1133.9000000000001</v>
      </c>
      <c r="V509" s="2">
        <v>16.433333333299998</v>
      </c>
      <c r="W509">
        <v>16.03</v>
      </c>
      <c r="X509">
        <v>32.18</v>
      </c>
      <c r="Y509" s="32">
        <f t="shared" si="263"/>
        <v>0.33250362995229205</v>
      </c>
      <c r="Z509" s="15">
        <f t="shared" si="264"/>
        <v>34.428571428571431</v>
      </c>
      <c r="AA509">
        <v>102</v>
      </c>
      <c r="AB509">
        <v>32</v>
      </c>
      <c r="AC509">
        <v>61</v>
      </c>
      <c r="AD509" s="13">
        <f t="shared" si="265"/>
        <v>0.14285714285714285</v>
      </c>
      <c r="AE509" s="13">
        <f t="shared" si="266"/>
        <v>0.25</v>
      </c>
      <c r="AF509" s="13">
        <f t="shared" si="267"/>
        <v>0.39285714285714285</v>
      </c>
      <c r="AI509" s="17" t="str">
        <f t="shared" si="268"/>
        <v xml:space="preserve"> </v>
      </c>
      <c r="AJ509">
        <v>124</v>
      </c>
      <c r="AK509">
        <v>178</v>
      </c>
      <c r="AL509" s="32">
        <f t="shared" si="269"/>
        <v>0.29320388349514565</v>
      </c>
      <c r="AM509">
        <v>185</v>
      </c>
      <c r="AN509">
        <v>217</v>
      </c>
      <c r="AO509" s="33">
        <f t="shared" si="270"/>
        <v>0.39029126213592236</v>
      </c>
      <c r="AP509">
        <v>153</v>
      </c>
      <c r="AQ509">
        <v>173</v>
      </c>
      <c r="AR509" s="33">
        <f t="shared" si="271"/>
        <v>0.31650485436893205</v>
      </c>
      <c r="AS509" s="33">
        <f t="shared" si="272"/>
        <v>0.42897727272727271</v>
      </c>
      <c r="AT509">
        <v>3</v>
      </c>
      <c r="AU509">
        <v>403</v>
      </c>
      <c r="AV509">
        <v>436</v>
      </c>
      <c r="AW509">
        <v>285</v>
      </c>
      <c r="AX509" s="2">
        <v>28.2</v>
      </c>
      <c r="AY509" s="3">
        <v>8</v>
      </c>
      <c r="AZ509" s="2">
        <v>32.700000000000003</v>
      </c>
      <c r="BA509" s="2">
        <v>25.1</v>
      </c>
      <c r="BB509" s="21">
        <v>8.4000000000000005E-2</v>
      </c>
      <c r="BC509">
        <v>9</v>
      </c>
      <c r="BD509" s="21">
        <v>0.2</v>
      </c>
      <c r="BE509" s="2">
        <v>26.4</v>
      </c>
      <c r="BF509" s="2">
        <v>31.4</v>
      </c>
      <c r="BG509" s="2">
        <v>24.9</v>
      </c>
      <c r="BH509" s="21">
        <v>-0.245</v>
      </c>
      <c r="BI509" s="21">
        <v>-13.202999999999999</v>
      </c>
      <c r="BJ509" t="s">
        <v>1238</v>
      </c>
      <c r="BK509" s="2">
        <v>29.7</v>
      </c>
      <c r="BL509" t="s">
        <v>1338</v>
      </c>
      <c r="BM509" s="2">
        <v>26.1</v>
      </c>
      <c r="BN509" t="s">
        <v>3283</v>
      </c>
      <c r="BO509" s="2">
        <v>25.5</v>
      </c>
      <c r="BP509" t="s">
        <v>3613</v>
      </c>
      <c r="BQ509" s="2">
        <v>32.200000000000003</v>
      </c>
      <c r="BR509" t="s">
        <v>1185</v>
      </c>
      <c r="BS509" s="2">
        <v>16.100000000000001</v>
      </c>
      <c r="BT509" s="32">
        <f t="shared" si="273"/>
        <v>5.8091286307053944E-2</v>
      </c>
      <c r="BU509" s="34">
        <f t="shared" si="274"/>
        <v>0.93740458015267181</v>
      </c>
      <c r="BV509" s="35">
        <f t="shared" si="275"/>
        <v>943.21370878337711</v>
      </c>
      <c r="BW509" s="32">
        <f t="shared" si="276"/>
        <v>-4.5041335402742494E-3</v>
      </c>
      <c r="BX509" s="36">
        <f t="shared" si="277"/>
        <v>1.4816121351119214</v>
      </c>
      <c r="BY509" s="37">
        <f t="shared" si="278"/>
        <v>2.1695034835567424</v>
      </c>
      <c r="BZ509" s="37">
        <f t="shared" si="279"/>
        <v>25.504894611569505</v>
      </c>
      <c r="CA509" s="37">
        <f t="shared" si="280"/>
        <v>34.659141017796735</v>
      </c>
      <c r="CB509" s="37">
        <f t="shared" si="281"/>
        <v>46.035805626691847</v>
      </c>
      <c r="CC509" s="37">
        <f t="shared" si="282"/>
        <v>65.455507540480255</v>
      </c>
      <c r="CD509" s="38">
        <f t="shared" si="283"/>
        <v>-19.419701913788408</v>
      </c>
      <c r="CE509" s="3">
        <v>28</v>
      </c>
      <c r="CF509" s="3">
        <v>41</v>
      </c>
      <c r="CG509" s="3">
        <v>454</v>
      </c>
      <c r="CH509" s="3">
        <v>614</v>
      </c>
      <c r="CI509" s="3">
        <v>157</v>
      </c>
      <c r="CJ509" s="3">
        <v>253</v>
      </c>
      <c r="CK509" s="3">
        <v>329</v>
      </c>
      <c r="CL509" s="3">
        <v>231</v>
      </c>
      <c r="CM509" s="20">
        <f t="shared" si="284"/>
        <v>-4.4021564592429545</v>
      </c>
      <c r="CN509" s="37">
        <f t="shared" si="285"/>
        <v>1.6483368011457291</v>
      </c>
      <c r="CO509" s="37">
        <f t="shared" si="286"/>
        <v>3.0264544545626504</v>
      </c>
      <c r="CP509" s="37">
        <f t="shared" si="287"/>
        <v>26.535520306968952</v>
      </c>
      <c r="CQ509" s="37">
        <f t="shared" si="288"/>
        <v>32.9397141081417</v>
      </c>
      <c r="CR509" s="37">
        <f t="shared" si="289"/>
        <v>47.855811062771906</v>
      </c>
      <c r="CS509" s="37">
        <f t="shared" si="290"/>
        <v>60.93441781284622</v>
      </c>
      <c r="CT509" s="22">
        <f t="shared" si="291"/>
        <v>-6.341095163714094</v>
      </c>
      <c r="CU509" s="35">
        <v>61</v>
      </c>
      <c r="CV509" s="35">
        <v>112</v>
      </c>
      <c r="CW509" s="35">
        <v>921</v>
      </c>
      <c r="CX509" s="35">
        <v>1107</v>
      </c>
      <c r="CY509" s="35">
        <v>352</v>
      </c>
      <c r="CZ509" s="35">
        <v>488</v>
      </c>
      <c r="DA509" s="35">
        <v>548</v>
      </c>
      <c r="DB509" s="35">
        <v>437</v>
      </c>
      <c r="DC509">
        <v>6</v>
      </c>
      <c r="DD509">
        <v>5</v>
      </c>
      <c r="DE509" s="35">
        <f t="shared" si="292"/>
        <v>-1</v>
      </c>
      <c r="DF509" s="36">
        <f t="shared" si="293"/>
        <v>0.3174883146668403</v>
      </c>
      <c r="DG509" s="37">
        <f t="shared" si="294"/>
        <v>0.26457359555570026</v>
      </c>
      <c r="DH509" s="37">
        <f t="shared" si="295"/>
        <v>-5.2914719111140048E-2</v>
      </c>
      <c r="DI509" s="2">
        <v>681.2</v>
      </c>
      <c r="DJ509">
        <v>17</v>
      </c>
      <c r="DK509">
        <v>25</v>
      </c>
      <c r="DL509">
        <v>6.2</v>
      </c>
      <c r="DM509">
        <v>524</v>
      </c>
      <c r="DN509">
        <v>758</v>
      </c>
      <c r="DO509">
        <v>0.1</v>
      </c>
      <c r="DP509">
        <v>384</v>
      </c>
      <c r="DQ509">
        <v>546</v>
      </c>
      <c r="DR509">
        <v>0.60000000000000009</v>
      </c>
      <c r="DS509">
        <v>295</v>
      </c>
      <c r="DT509">
        <v>394</v>
      </c>
      <c r="DU509">
        <v>1.4</v>
      </c>
      <c r="DV509" s="39">
        <v>-15.5</v>
      </c>
      <c r="DW509" s="39">
        <v>-15.5</v>
      </c>
      <c r="DX509" s="39">
        <v>1.2</v>
      </c>
      <c r="DY509" s="39">
        <v>-0.7</v>
      </c>
      <c r="DZ509" s="39">
        <v>8.9</v>
      </c>
      <c r="EA509" s="39">
        <v>-6.1</v>
      </c>
    </row>
    <row r="510" spans="1:131" x14ac:dyDescent="0.2">
      <c r="A510" s="12" t="s">
        <v>1114</v>
      </c>
      <c r="B510" s="12" t="s">
        <v>2374</v>
      </c>
      <c r="C510" t="s">
        <v>2373</v>
      </c>
      <c r="D510" t="s">
        <v>139</v>
      </c>
      <c r="E510" s="12" t="s">
        <v>178</v>
      </c>
      <c r="F510">
        <v>7</v>
      </c>
      <c r="G510">
        <v>0</v>
      </c>
      <c r="H510">
        <v>1</v>
      </c>
      <c r="I510" s="31">
        <f t="shared" si="259"/>
        <v>1</v>
      </c>
      <c r="J510">
        <v>0</v>
      </c>
      <c r="K510">
        <v>1</v>
      </c>
      <c r="L510" s="16">
        <f t="shared" si="260"/>
        <v>0.5996002664888076</v>
      </c>
      <c r="M510" s="15">
        <v>0</v>
      </c>
      <c r="N510" s="15">
        <v>0</v>
      </c>
      <c r="O510" s="15">
        <v>1</v>
      </c>
      <c r="P510">
        <v>1</v>
      </c>
      <c r="Q510">
        <v>0</v>
      </c>
      <c r="R510">
        <v>4</v>
      </c>
      <c r="S510" s="13">
        <f t="shared" si="261"/>
        <v>0</v>
      </c>
      <c r="T510" s="13">
        <f t="shared" si="262"/>
        <v>0</v>
      </c>
      <c r="U510" s="2">
        <v>100.0666666667</v>
      </c>
      <c r="V510" s="2">
        <v>14.2833333333</v>
      </c>
      <c r="W510">
        <v>13.89</v>
      </c>
      <c r="X510">
        <v>33.93</v>
      </c>
      <c r="Y510" s="32">
        <f t="shared" si="263"/>
        <v>0.29046424090338774</v>
      </c>
      <c r="Z510" s="15">
        <f t="shared" si="264"/>
        <v>0</v>
      </c>
      <c r="AA510">
        <v>10</v>
      </c>
      <c r="AB510">
        <v>5</v>
      </c>
      <c r="AC510">
        <v>12</v>
      </c>
      <c r="AD510" s="13">
        <f t="shared" si="265"/>
        <v>0</v>
      </c>
      <c r="AE510" s="13">
        <f t="shared" si="266"/>
        <v>0.5</v>
      </c>
      <c r="AF510" s="13">
        <f t="shared" si="267"/>
        <v>0.5</v>
      </c>
      <c r="AI510" s="17" t="str">
        <f t="shared" si="268"/>
        <v xml:space="preserve"> </v>
      </c>
      <c r="AJ510">
        <v>10</v>
      </c>
      <c r="AK510">
        <v>14</v>
      </c>
      <c r="AL510" s="32">
        <f t="shared" si="269"/>
        <v>0.25806451612903225</v>
      </c>
      <c r="AM510">
        <v>20</v>
      </c>
      <c r="AN510">
        <v>18</v>
      </c>
      <c r="AO510" s="33">
        <f t="shared" si="270"/>
        <v>0.40860215053763443</v>
      </c>
      <c r="AP510">
        <v>12</v>
      </c>
      <c r="AQ510">
        <v>19</v>
      </c>
      <c r="AR510" s="33">
        <f t="shared" si="271"/>
        <v>0.33333333333333331</v>
      </c>
      <c r="AS510" s="33">
        <f t="shared" si="272"/>
        <v>0.38709677419354838</v>
      </c>
      <c r="AU510">
        <v>42</v>
      </c>
      <c r="AV510">
        <v>38</v>
      </c>
      <c r="AW510">
        <v>22</v>
      </c>
      <c r="AX510" s="2">
        <v>27.7</v>
      </c>
      <c r="AZ510" s="2">
        <v>32.1</v>
      </c>
      <c r="BA510" s="2">
        <v>24.7</v>
      </c>
      <c r="BB510" s="21">
        <v>0.85099999999999998</v>
      </c>
      <c r="BD510" s="21">
        <v>4.0170000000000003</v>
      </c>
      <c r="BE510" s="2">
        <v>25.1</v>
      </c>
      <c r="BF510" s="2">
        <v>31.3</v>
      </c>
      <c r="BG510" s="2">
        <v>23.1</v>
      </c>
      <c r="BH510" s="21">
        <v>1.7370000000000001</v>
      </c>
      <c r="BI510" s="21">
        <v>-11.856</v>
      </c>
      <c r="BK510" s="2">
        <v>0</v>
      </c>
      <c r="BM510" s="2">
        <v>0</v>
      </c>
      <c r="BO510" s="2">
        <v>0</v>
      </c>
      <c r="BQ510" s="2">
        <v>0</v>
      </c>
      <c r="BS510" s="2">
        <v>0</v>
      </c>
      <c r="BT510" s="32">
        <f t="shared" si="273"/>
        <v>4.6511627906976744E-2</v>
      </c>
      <c r="BU510" s="34">
        <f t="shared" si="274"/>
        <v>0.91666666666666663</v>
      </c>
      <c r="BV510" s="35">
        <f t="shared" si="275"/>
        <v>921.31782945736427</v>
      </c>
      <c r="BW510" s="32">
        <f t="shared" si="276"/>
        <v>-3.6821705426356627E-2</v>
      </c>
      <c r="BX510" s="36">
        <f t="shared" si="277"/>
        <v>1.2002000333416907</v>
      </c>
      <c r="BY510" s="37">
        <f t="shared" si="278"/>
        <v>3.0005000833542264</v>
      </c>
      <c r="BZ510" s="37">
        <f t="shared" si="279"/>
        <v>25.804300716846349</v>
      </c>
      <c r="CA510" s="37">
        <f t="shared" si="280"/>
        <v>36.00600100025072</v>
      </c>
      <c r="CB510" s="37">
        <f t="shared" si="281"/>
        <v>40.206701116946633</v>
      </c>
      <c r="CC510" s="37">
        <f t="shared" si="282"/>
        <v>67.211201867134676</v>
      </c>
      <c r="CD510" s="38">
        <f t="shared" si="283"/>
        <v>-27.004500750188043</v>
      </c>
      <c r="CE510" s="3">
        <v>2</v>
      </c>
      <c r="CF510" s="3">
        <v>5</v>
      </c>
      <c r="CG510" s="3">
        <v>41</v>
      </c>
      <c r="CH510" s="3">
        <v>55</v>
      </c>
      <c r="CI510" s="3">
        <v>10</v>
      </c>
      <c r="CJ510" s="3">
        <v>23</v>
      </c>
      <c r="CK510" s="3">
        <v>29</v>
      </c>
      <c r="CL510" s="3">
        <v>14</v>
      </c>
      <c r="CM510" s="20">
        <f t="shared" si="284"/>
        <v>-8.5118233308332059</v>
      </c>
      <c r="CN510" s="37">
        <f t="shared" si="285"/>
        <v>1.7683465959328029</v>
      </c>
      <c r="CO510" s="37">
        <f t="shared" si="286"/>
        <v>3.5366931918656057</v>
      </c>
      <c r="CP510" s="37">
        <f t="shared" si="287"/>
        <v>27.030440823544271</v>
      </c>
      <c r="CQ510" s="37">
        <f t="shared" si="288"/>
        <v>28.293545534924846</v>
      </c>
      <c r="CR510" s="37">
        <f t="shared" si="289"/>
        <v>45.724390551976761</v>
      </c>
      <c r="CS510" s="37">
        <f t="shared" si="290"/>
        <v>62.902614626752559</v>
      </c>
      <c r="CT510" s="22">
        <f t="shared" si="291"/>
        <v>-9.8262766754122453</v>
      </c>
      <c r="CU510" s="35">
        <v>7</v>
      </c>
      <c r="CV510" s="35">
        <v>14</v>
      </c>
      <c r="CW510" s="35">
        <v>100</v>
      </c>
      <c r="CX510" s="35">
        <v>98</v>
      </c>
      <c r="CY510" s="35">
        <v>29</v>
      </c>
      <c r="CZ510" s="35">
        <v>54</v>
      </c>
      <c r="DA510" s="35">
        <v>83</v>
      </c>
      <c r="DB510" s="35">
        <v>45</v>
      </c>
      <c r="DC510">
        <v>2</v>
      </c>
      <c r="DD510">
        <v>1</v>
      </c>
      <c r="DE510" s="35">
        <f t="shared" si="292"/>
        <v>-1</v>
      </c>
      <c r="DF510" s="36">
        <f t="shared" si="293"/>
        <v>1.2002000333416907</v>
      </c>
      <c r="DG510" s="37">
        <f t="shared" si="294"/>
        <v>0.60010001667084534</v>
      </c>
      <c r="DH510" s="37">
        <f t="shared" si="295"/>
        <v>-0.60010001667084534</v>
      </c>
      <c r="DI510" s="2">
        <v>56.6</v>
      </c>
      <c r="DJ510">
        <v>1</v>
      </c>
      <c r="DK510">
        <v>3</v>
      </c>
      <c r="DL510">
        <v>-11.4</v>
      </c>
      <c r="DM510">
        <v>39</v>
      </c>
      <c r="DN510">
        <v>62</v>
      </c>
      <c r="DO510">
        <v>-2.2999999999999998</v>
      </c>
      <c r="DP510">
        <v>30</v>
      </c>
      <c r="DQ510">
        <v>45</v>
      </c>
      <c r="DR510">
        <v>-4.9000000000000004</v>
      </c>
      <c r="DS510">
        <v>22</v>
      </c>
      <c r="DT510">
        <v>33</v>
      </c>
      <c r="DU510">
        <v>-10.4</v>
      </c>
      <c r="DV510" s="39">
        <v>-1.2</v>
      </c>
      <c r="DW510" s="39">
        <v>-1.2</v>
      </c>
      <c r="DX510" s="39">
        <v>0.2</v>
      </c>
      <c r="DY510" s="39">
        <v>0</v>
      </c>
      <c r="DZ510" s="39">
        <v>0.8</v>
      </c>
      <c r="EA510" s="39">
        <v>-0.2</v>
      </c>
    </row>
    <row r="511" spans="1:131" x14ac:dyDescent="0.2">
      <c r="A511" s="12" t="s">
        <v>167</v>
      </c>
      <c r="B511" s="12" t="s">
        <v>2377</v>
      </c>
      <c r="C511" t="s">
        <v>2376</v>
      </c>
      <c r="D511" t="s">
        <v>610</v>
      </c>
      <c r="E511" s="12" t="s">
        <v>140</v>
      </c>
      <c r="F511">
        <v>36</v>
      </c>
      <c r="G511">
        <v>1</v>
      </c>
      <c r="H511">
        <v>1</v>
      </c>
      <c r="I511" s="31">
        <f t="shared" si="259"/>
        <v>2</v>
      </c>
      <c r="J511">
        <v>1</v>
      </c>
      <c r="K511">
        <v>0</v>
      </c>
      <c r="L511" s="16">
        <f t="shared" si="260"/>
        <v>0.34235176643998455</v>
      </c>
      <c r="M511" s="15">
        <v>1</v>
      </c>
      <c r="N511" s="15">
        <v>1</v>
      </c>
      <c r="O511" s="15">
        <v>0</v>
      </c>
      <c r="P511">
        <v>46</v>
      </c>
      <c r="Q511">
        <v>7</v>
      </c>
      <c r="R511">
        <v>20</v>
      </c>
      <c r="S511" s="13">
        <f t="shared" si="261"/>
        <v>2.1739130434782608E-2</v>
      </c>
      <c r="T511" s="13">
        <f t="shared" si="262"/>
        <v>1.3698630136986301E-2</v>
      </c>
      <c r="U511" s="2">
        <v>350.51666666670002</v>
      </c>
      <c r="V511" s="2">
        <v>9.7333333332999992</v>
      </c>
      <c r="W511">
        <v>9.6</v>
      </c>
      <c r="X511">
        <v>40.79</v>
      </c>
      <c r="Y511" s="32">
        <f t="shared" si="263"/>
        <v>0.1905139908712046</v>
      </c>
      <c r="Z511" s="15">
        <f t="shared" si="264"/>
        <v>33.4</v>
      </c>
      <c r="AA511">
        <v>10</v>
      </c>
      <c r="AB511">
        <v>25</v>
      </c>
      <c r="AC511">
        <v>36</v>
      </c>
      <c r="AD511" s="13">
        <f t="shared" si="265"/>
        <v>0.2</v>
      </c>
      <c r="AE511" s="13">
        <f t="shared" si="266"/>
        <v>0.2</v>
      </c>
      <c r="AF511" s="13">
        <f t="shared" si="267"/>
        <v>0.4</v>
      </c>
      <c r="AG511">
        <v>67</v>
      </c>
      <c r="AH511">
        <v>56</v>
      </c>
      <c r="AI511" s="17">
        <f t="shared" si="268"/>
        <v>0.54471544715447151</v>
      </c>
      <c r="AJ511">
        <v>59</v>
      </c>
      <c r="AK511">
        <v>52</v>
      </c>
      <c r="AL511" s="32">
        <f t="shared" si="269"/>
        <v>0.31714285714285712</v>
      </c>
      <c r="AM511">
        <v>52</v>
      </c>
      <c r="AN511">
        <v>58</v>
      </c>
      <c r="AO511" s="33">
        <f t="shared" si="270"/>
        <v>0.31428571428571428</v>
      </c>
      <c r="AP511">
        <v>68</v>
      </c>
      <c r="AQ511">
        <v>61</v>
      </c>
      <c r="AR511" s="33">
        <f t="shared" si="271"/>
        <v>0.36857142857142855</v>
      </c>
      <c r="AS511" s="33">
        <f t="shared" si="272"/>
        <v>0.50226244343891402</v>
      </c>
      <c r="AT511">
        <v>7</v>
      </c>
      <c r="AU511">
        <v>107</v>
      </c>
      <c r="AV511">
        <v>142</v>
      </c>
      <c r="AW511">
        <v>109</v>
      </c>
      <c r="AX511" s="2">
        <v>26.8</v>
      </c>
      <c r="AY511" s="3">
        <v>14</v>
      </c>
      <c r="AZ511" s="2">
        <v>31.8</v>
      </c>
      <c r="BA511" s="2">
        <v>23.3</v>
      </c>
      <c r="BB511" s="21">
        <v>-1.044</v>
      </c>
      <c r="BC511">
        <v>15</v>
      </c>
      <c r="BD511" s="21">
        <v>-0.47300000000000003</v>
      </c>
      <c r="BE511" s="2">
        <v>26.2</v>
      </c>
      <c r="BF511" s="2">
        <v>32.4</v>
      </c>
      <c r="BG511" s="2">
        <v>20</v>
      </c>
      <c r="BH511" s="21">
        <v>-2.5670000000000002</v>
      </c>
      <c r="BI511" s="21">
        <v>5.6959999999999997</v>
      </c>
      <c r="BJ511" t="s">
        <v>3173</v>
      </c>
      <c r="BK511" s="2">
        <v>40.200000000000003</v>
      </c>
      <c r="BL511" t="s">
        <v>1068</v>
      </c>
      <c r="BM511" s="2">
        <v>31.2</v>
      </c>
      <c r="BN511" t="s">
        <v>679</v>
      </c>
      <c r="BO511" s="2">
        <v>27.5</v>
      </c>
      <c r="BP511" t="s">
        <v>1054</v>
      </c>
      <c r="BQ511" s="2">
        <v>33.5</v>
      </c>
      <c r="BR511" t="s">
        <v>3580</v>
      </c>
      <c r="BS511" s="2">
        <v>32.299999999999997</v>
      </c>
      <c r="BT511" s="32">
        <f t="shared" si="273"/>
        <v>2.9940119760479042E-2</v>
      </c>
      <c r="BU511" s="34">
        <f t="shared" si="274"/>
        <v>0.89808917197452232</v>
      </c>
      <c r="BV511" s="35">
        <f t="shared" si="275"/>
        <v>901.08318395057017</v>
      </c>
      <c r="BW511" s="32">
        <f t="shared" si="276"/>
        <v>-7.1970708264998642E-2</v>
      </c>
      <c r="BX511" s="36">
        <f t="shared" si="277"/>
        <v>0.85616438356457603</v>
      </c>
      <c r="BY511" s="37">
        <f t="shared" si="278"/>
        <v>2.7397260274066433</v>
      </c>
      <c r="BZ511" s="37">
        <f t="shared" si="279"/>
        <v>28.595890411056839</v>
      </c>
      <c r="CA511" s="37">
        <f t="shared" si="280"/>
        <v>26.883561643927685</v>
      </c>
      <c r="CB511" s="37">
        <f t="shared" si="281"/>
        <v>52.397260274152046</v>
      </c>
      <c r="CC511" s="37">
        <f t="shared" si="282"/>
        <v>55.308219178271607</v>
      </c>
      <c r="CD511" s="38">
        <f t="shared" si="283"/>
        <v>-2.9109589041195605</v>
      </c>
      <c r="CE511" s="3">
        <v>5</v>
      </c>
      <c r="CF511" s="3">
        <v>16</v>
      </c>
      <c r="CG511" s="3">
        <v>162</v>
      </c>
      <c r="CH511" s="3">
        <v>141</v>
      </c>
      <c r="CI511" s="3">
        <v>63</v>
      </c>
      <c r="CJ511" s="3">
        <v>60</v>
      </c>
      <c r="CK511" s="3">
        <v>106</v>
      </c>
      <c r="CL511" s="3">
        <v>76</v>
      </c>
      <c r="CM511" s="20">
        <f t="shared" si="284"/>
        <v>-9.2242575466534973</v>
      </c>
      <c r="CN511" s="37">
        <f t="shared" si="285"/>
        <v>2.8193184604069623</v>
      </c>
      <c r="CO511" s="37">
        <f t="shared" si="286"/>
        <v>1.9204053281032933</v>
      </c>
      <c r="CP511" s="37">
        <f t="shared" si="287"/>
        <v>33.423224646563703</v>
      </c>
      <c r="CQ511" s="37">
        <f t="shared" si="288"/>
        <v>26.231919588134346</v>
      </c>
      <c r="CR511" s="37">
        <f t="shared" si="289"/>
        <v>64.313148647544324</v>
      </c>
      <c r="CS511" s="37">
        <f t="shared" si="290"/>
        <v>53.526191059900299</v>
      </c>
      <c r="CT511" s="22">
        <f t="shared" si="291"/>
        <v>-13.697916491763586</v>
      </c>
      <c r="CU511" s="35">
        <v>69</v>
      </c>
      <c r="CV511" s="35">
        <v>47</v>
      </c>
      <c r="CW511" s="35">
        <v>749</v>
      </c>
      <c r="CX511" s="35">
        <v>595</v>
      </c>
      <c r="CY511" s="35">
        <v>323</v>
      </c>
      <c r="CZ511" s="35">
        <v>296</v>
      </c>
      <c r="DA511" s="35">
        <v>372</v>
      </c>
      <c r="DB511" s="35">
        <v>433</v>
      </c>
      <c r="DC511">
        <v>1</v>
      </c>
      <c r="DD511">
        <v>2</v>
      </c>
      <c r="DE511" s="35">
        <f t="shared" si="292"/>
        <v>1</v>
      </c>
      <c r="DF511" s="36">
        <f t="shared" si="293"/>
        <v>0.17123287671291521</v>
      </c>
      <c r="DG511" s="37">
        <f t="shared" si="294"/>
        <v>0.34246575342583041</v>
      </c>
      <c r="DH511" s="37">
        <f t="shared" si="295"/>
        <v>0.17123287671291521</v>
      </c>
      <c r="DI511" s="2">
        <v>206.1</v>
      </c>
      <c r="DJ511">
        <v>3</v>
      </c>
      <c r="DK511">
        <v>8</v>
      </c>
      <c r="DL511">
        <v>-27.1</v>
      </c>
      <c r="DM511">
        <v>180</v>
      </c>
      <c r="DN511">
        <v>181</v>
      </c>
      <c r="DO511">
        <v>-4.5999999999999996</v>
      </c>
      <c r="DP511">
        <v>137</v>
      </c>
      <c r="DQ511">
        <v>123</v>
      </c>
      <c r="DR511">
        <v>-2</v>
      </c>
      <c r="DS511">
        <v>100</v>
      </c>
      <c r="DT511">
        <v>83</v>
      </c>
      <c r="DU511">
        <v>-0.2</v>
      </c>
      <c r="DV511" s="39">
        <v>1.5</v>
      </c>
      <c r="DW511" s="39">
        <v>1.5</v>
      </c>
      <c r="DX511" s="39">
        <v>-0.1</v>
      </c>
      <c r="DY511" s="39">
        <v>-0.8</v>
      </c>
      <c r="DZ511" s="39">
        <v>-1.9</v>
      </c>
      <c r="EA511" s="39">
        <v>-1.3</v>
      </c>
    </row>
    <row r="512" spans="1:131" x14ac:dyDescent="0.2">
      <c r="A512" s="12" t="s">
        <v>353</v>
      </c>
      <c r="B512" s="12" t="s">
        <v>2380</v>
      </c>
      <c r="C512" t="s">
        <v>2379</v>
      </c>
      <c r="D512" t="s">
        <v>112</v>
      </c>
      <c r="E512" s="12" t="s">
        <v>170</v>
      </c>
      <c r="F512">
        <v>81</v>
      </c>
      <c r="G512">
        <v>4</v>
      </c>
      <c r="H512">
        <v>5</v>
      </c>
      <c r="I512" s="31">
        <f t="shared" si="259"/>
        <v>9</v>
      </c>
      <c r="J512">
        <v>4</v>
      </c>
      <c r="K512">
        <v>1</v>
      </c>
      <c r="L512" s="16">
        <f t="shared" si="260"/>
        <v>0.58950892451008574</v>
      </c>
      <c r="M512" s="15">
        <v>4</v>
      </c>
      <c r="N512" s="15">
        <v>4</v>
      </c>
      <c r="O512" s="15">
        <v>1</v>
      </c>
      <c r="P512">
        <v>58</v>
      </c>
      <c r="Q512">
        <v>24</v>
      </c>
      <c r="R512">
        <v>41</v>
      </c>
      <c r="S512" s="13">
        <f t="shared" si="261"/>
        <v>6.8965517241379309E-2</v>
      </c>
      <c r="T512" s="13">
        <f t="shared" si="262"/>
        <v>3.2520325203252036E-2</v>
      </c>
      <c r="U512" s="2">
        <v>916.01666666669996</v>
      </c>
      <c r="V512" s="2">
        <v>11.3</v>
      </c>
      <c r="W512">
        <v>11.03</v>
      </c>
      <c r="X512">
        <v>37.49</v>
      </c>
      <c r="Y512" s="32">
        <f t="shared" si="263"/>
        <v>0.22732893652102223</v>
      </c>
      <c r="Z512" s="15">
        <f t="shared" si="264"/>
        <v>53.636363636363633</v>
      </c>
      <c r="AA512">
        <v>36</v>
      </c>
      <c r="AB512">
        <v>124</v>
      </c>
      <c r="AC512">
        <v>130</v>
      </c>
      <c r="AD512" s="13">
        <f t="shared" si="265"/>
        <v>0.18181818181818182</v>
      </c>
      <c r="AE512" s="13">
        <f t="shared" si="266"/>
        <v>0.22727272727272727</v>
      </c>
      <c r="AF512" s="13">
        <f t="shared" si="267"/>
        <v>0.40909090909090906</v>
      </c>
      <c r="AG512">
        <v>523</v>
      </c>
      <c r="AH512">
        <v>416</v>
      </c>
      <c r="AI512" s="17">
        <f t="shared" si="268"/>
        <v>0.55697550585729505</v>
      </c>
      <c r="AJ512">
        <v>131</v>
      </c>
      <c r="AK512">
        <v>111</v>
      </c>
      <c r="AL512" s="32">
        <f t="shared" si="269"/>
        <v>0.20284995808885165</v>
      </c>
      <c r="AM512">
        <v>319</v>
      </c>
      <c r="AN512">
        <v>284</v>
      </c>
      <c r="AO512" s="33">
        <f t="shared" si="270"/>
        <v>0.50544844928751043</v>
      </c>
      <c r="AP512">
        <v>182</v>
      </c>
      <c r="AQ512">
        <v>166</v>
      </c>
      <c r="AR512" s="33">
        <f t="shared" si="271"/>
        <v>0.29170159262363787</v>
      </c>
      <c r="AS512" s="33">
        <f t="shared" si="272"/>
        <v>0.28639053254437868</v>
      </c>
      <c r="AT512">
        <v>1</v>
      </c>
      <c r="AU512">
        <v>310</v>
      </c>
      <c r="AV512">
        <v>434</v>
      </c>
      <c r="AW512">
        <v>296</v>
      </c>
      <c r="AX512" s="2">
        <v>28.2</v>
      </c>
      <c r="AY512" s="3">
        <v>10</v>
      </c>
      <c r="AZ512" s="2">
        <v>32.5</v>
      </c>
      <c r="BA512" s="2">
        <v>25.3</v>
      </c>
      <c r="BB512" s="21">
        <v>-0.107</v>
      </c>
      <c r="BC512">
        <v>10</v>
      </c>
      <c r="BD512" s="21">
        <v>-0.151</v>
      </c>
      <c r="BE512" s="2">
        <v>27.3</v>
      </c>
      <c r="BF512" s="2">
        <v>32.5</v>
      </c>
      <c r="BG512" s="2">
        <v>22</v>
      </c>
      <c r="BH512" s="21">
        <v>-0.79900000000000004</v>
      </c>
      <c r="BI512" s="21">
        <v>-16.439</v>
      </c>
      <c r="BJ512" t="s">
        <v>2122</v>
      </c>
      <c r="BK512" s="2">
        <v>50.5</v>
      </c>
      <c r="BL512" t="s">
        <v>838</v>
      </c>
      <c r="BM512" s="2">
        <v>24</v>
      </c>
      <c r="BN512" t="s">
        <v>2932</v>
      </c>
      <c r="BO512" s="2">
        <v>16.399999999999999</v>
      </c>
      <c r="BP512" t="s">
        <v>2825</v>
      </c>
      <c r="BQ512" s="2">
        <v>38.299999999999997</v>
      </c>
      <c r="BR512" t="s">
        <v>1632</v>
      </c>
      <c r="BS512" s="2">
        <v>35.6</v>
      </c>
      <c r="BT512" s="32">
        <f t="shared" si="273"/>
        <v>7.4576271186440682E-2</v>
      </c>
      <c r="BU512" s="34">
        <f t="shared" si="274"/>
        <v>0.93506493506493504</v>
      </c>
      <c r="BV512" s="35">
        <f t="shared" si="275"/>
        <v>942.52256218357911</v>
      </c>
      <c r="BW512" s="32">
        <f t="shared" si="276"/>
        <v>9.6412062513757252E-3</v>
      </c>
      <c r="BX512" s="36">
        <f t="shared" si="277"/>
        <v>1.4421501147164864</v>
      </c>
      <c r="BY512" s="37">
        <f t="shared" si="278"/>
        <v>1.9665683382497541</v>
      </c>
      <c r="BZ512" s="37">
        <f t="shared" si="279"/>
        <v>19.337921992789248</v>
      </c>
      <c r="CA512" s="37">
        <f t="shared" si="280"/>
        <v>30.285152409046212</v>
      </c>
      <c r="CB512" s="37">
        <f t="shared" si="281"/>
        <v>39.921337266470005</v>
      </c>
      <c r="CC512" s="37">
        <f t="shared" si="282"/>
        <v>62.667977712225493</v>
      </c>
      <c r="CD512" s="38">
        <f t="shared" si="283"/>
        <v>-22.746640445755489</v>
      </c>
      <c r="CE512" s="3">
        <v>22</v>
      </c>
      <c r="CF512" s="3">
        <v>30</v>
      </c>
      <c r="CG512" s="3">
        <v>273</v>
      </c>
      <c r="CH512" s="3">
        <v>432</v>
      </c>
      <c r="CI512" s="3">
        <v>142</v>
      </c>
      <c r="CJ512" s="3">
        <v>241</v>
      </c>
      <c r="CK512" s="3">
        <v>253</v>
      </c>
      <c r="CL512" s="3">
        <v>172</v>
      </c>
      <c r="CM512" s="20">
        <f t="shared" si="284"/>
        <v>-1.4220132268205745</v>
      </c>
      <c r="CN512" s="37">
        <f t="shared" si="285"/>
        <v>2.706894678086996</v>
      </c>
      <c r="CO512" s="37">
        <f t="shared" si="286"/>
        <v>2.8254448099740177</v>
      </c>
      <c r="CP512" s="37">
        <f t="shared" si="287"/>
        <v>29.20284915483635</v>
      </c>
      <c r="CQ512" s="37">
        <f t="shared" si="288"/>
        <v>36.315857068057653</v>
      </c>
      <c r="CR512" s="37">
        <f t="shared" si="289"/>
        <v>53.703209744820839</v>
      </c>
      <c r="CS512" s="37">
        <f t="shared" si="290"/>
        <v>68.126809124408481</v>
      </c>
      <c r="CT512" s="22">
        <f t="shared" si="291"/>
        <v>-8.3230410661678462</v>
      </c>
      <c r="CU512" s="35">
        <v>137</v>
      </c>
      <c r="CV512" s="35">
        <v>143</v>
      </c>
      <c r="CW512" s="35">
        <v>1341</v>
      </c>
      <c r="CX512" s="35">
        <v>1695</v>
      </c>
      <c r="CY512" s="35">
        <v>547</v>
      </c>
      <c r="CZ512" s="35">
        <v>805</v>
      </c>
      <c r="DA512" s="35">
        <v>805</v>
      </c>
      <c r="DB512" s="35">
        <v>693</v>
      </c>
      <c r="DC512">
        <v>12</v>
      </c>
      <c r="DD512">
        <v>6</v>
      </c>
      <c r="DE512" s="35">
        <f t="shared" si="292"/>
        <v>-6</v>
      </c>
      <c r="DF512" s="36">
        <f t="shared" si="293"/>
        <v>0.7866273352999017</v>
      </c>
      <c r="DG512" s="37">
        <f t="shared" si="294"/>
        <v>0.39331366764995085</v>
      </c>
      <c r="DH512" s="37">
        <f t="shared" si="295"/>
        <v>-0.39331366764995085</v>
      </c>
      <c r="DI512" s="2">
        <v>547.4</v>
      </c>
      <c r="DJ512">
        <v>11</v>
      </c>
      <c r="DK512">
        <v>15</v>
      </c>
      <c r="DL512">
        <v>-6.4</v>
      </c>
      <c r="DM512">
        <v>345</v>
      </c>
      <c r="DN512">
        <v>579</v>
      </c>
      <c r="DO512">
        <v>-5.7</v>
      </c>
      <c r="DP512">
        <v>247</v>
      </c>
      <c r="DQ512">
        <v>427</v>
      </c>
      <c r="DR512">
        <v>-5.9</v>
      </c>
      <c r="DS512">
        <v>177</v>
      </c>
      <c r="DT512">
        <v>274</v>
      </c>
      <c r="DU512">
        <v>-4.8</v>
      </c>
      <c r="DV512" s="39">
        <v>-10.8</v>
      </c>
      <c r="DW512" s="39">
        <v>-10.8</v>
      </c>
      <c r="DX512" s="39">
        <v>3.4</v>
      </c>
      <c r="DY512" s="39">
        <v>-0.8</v>
      </c>
      <c r="DZ512" s="39">
        <v>6.2</v>
      </c>
      <c r="EA512" s="39">
        <v>-2</v>
      </c>
    </row>
    <row r="513" spans="1:131" x14ac:dyDescent="0.2">
      <c r="A513" s="12" t="s">
        <v>347</v>
      </c>
      <c r="B513" s="12" t="s">
        <v>2383</v>
      </c>
      <c r="C513" t="s">
        <v>2382</v>
      </c>
      <c r="D513" s="12" t="s">
        <v>305</v>
      </c>
      <c r="E513" s="12" t="s">
        <v>132</v>
      </c>
      <c r="F513">
        <v>43</v>
      </c>
      <c r="G513">
        <v>2</v>
      </c>
      <c r="H513">
        <v>5</v>
      </c>
      <c r="I513" s="31">
        <f t="shared" si="259"/>
        <v>7</v>
      </c>
      <c r="J513">
        <v>3</v>
      </c>
      <c r="K513">
        <v>1</v>
      </c>
      <c r="L513" s="16">
        <f t="shared" si="260"/>
        <v>1.2912482065995807</v>
      </c>
      <c r="M513" s="15">
        <v>2</v>
      </c>
      <c r="N513" s="15">
        <v>4</v>
      </c>
      <c r="O513" s="15">
        <v>1</v>
      </c>
      <c r="P513">
        <v>22</v>
      </c>
      <c r="Q513">
        <v>9</v>
      </c>
      <c r="R513">
        <v>11</v>
      </c>
      <c r="S513" s="13">
        <f t="shared" si="261"/>
        <v>9.0909090909090912E-2</v>
      </c>
      <c r="T513" s="13">
        <f t="shared" si="262"/>
        <v>4.7619047619047616E-2</v>
      </c>
      <c r="U513" s="2">
        <v>325.26666666670002</v>
      </c>
      <c r="V513" s="2">
        <v>7.55</v>
      </c>
      <c r="W513">
        <v>7.56</v>
      </c>
      <c r="X513">
        <v>40.43</v>
      </c>
      <c r="Y513" s="32">
        <f t="shared" si="263"/>
        <v>0.15753281933736193</v>
      </c>
      <c r="Z513" s="15">
        <f t="shared" si="264"/>
        <v>29.7</v>
      </c>
      <c r="AA513">
        <v>16</v>
      </c>
      <c r="AB513">
        <v>73</v>
      </c>
      <c r="AC513">
        <v>14</v>
      </c>
      <c r="AD513" s="13">
        <f t="shared" si="265"/>
        <v>0.2</v>
      </c>
      <c r="AE513" s="13">
        <f t="shared" si="266"/>
        <v>0.5</v>
      </c>
      <c r="AF513" s="13">
        <f t="shared" si="267"/>
        <v>0.7</v>
      </c>
      <c r="AG513">
        <v>77</v>
      </c>
      <c r="AH513">
        <v>91</v>
      </c>
      <c r="AI513" s="17">
        <f t="shared" si="268"/>
        <v>0.45833333333333331</v>
      </c>
      <c r="AJ513">
        <v>38</v>
      </c>
      <c r="AK513">
        <v>33</v>
      </c>
      <c r="AL513" s="32">
        <f t="shared" si="269"/>
        <v>0.25088339222614842</v>
      </c>
      <c r="AM513">
        <v>55</v>
      </c>
      <c r="AN513">
        <v>69</v>
      </c>
      <c r="AO513" s="33">
        <f t="shared" si="270"/>
        <v>0.43816254416961131</v>
      </c>
      <c r="AP513">
        <v>40</v>
      </c>
      <c r="AQ513">
        <v>48</v>
      </c>
      <c r="AR513" s="33">
        <f t="shared" si="271"/>
        <v>0.31095406360424027</v>
      </c>
      <c r="AS513" s="33">
        <f t="shared" si="272"/>
        <v>0.36410256410256409</v>
      </c>
      <c r="AT513">
        <v>3</v>
      </c>
      <c r="AU513">
        <v>98</v>
      </c>
      <c r="AV513">
        <v>131</v>
      </c>
      <c r="AW513">
        <v>101</v>
      </c>
      <c r="AX513" s="2">
        <v>26.8</v>
      </c>
      <c r="AY513" s="3">
        <v>14</v>
      </c>
      <c r="AZ513" s="2">
        <v>32.200000000000003</v>
      </c>
      <c r="BA513" s="2">
        <v>23.2</v>
      </c>
      <c r="BB513" s="21">
        <v>-1.006</v>
      </c>
      <c r="BC513">
        <v>14</v>
      </c>
      <c r="BD513" s="21">
        <v>0.87</v>
      </c>
      <c r="BE513" s="2">
        <v>27</v>
      </c>
      <c r="BF513" s="2">
        <v>32.5</v>
      </c>
      <c r="BG513" s="2">
        <v>21.4</v>
      </c>
      <c r="BH513" s="21">
        <v>-1.44</v>
      </c>
      <c r="BI513" s="21">
        <v>-11.542</v>
      </c>
      <c r="BJ513" t="s">
        <v>1533</v>
      </c>
      <c r="BK513" s="2">
        <v>21.1</v>
      </c>
      <c r="BL513" t="s">
        <v>2220</v>
      </c>
      <c r="BM513" s="2">
        <v>20.7</v>
      </c>
      <c r="BN513" t="s">
        <v>3283</v>
      </c>
      <c r="BO513" s="2">
        <v>17.600000000000001</v>
      </c>
      <c r="BP513" t="s">
        <v>3406</v>
      </c>
      <c r="BQ513" s="2">
        <v>25.2</v>
      </c>
      <c r="BR513" t="s">
        <v>2566</v>
      </c>
      <c r="BS513" s="2">
        <v>23.9</v>
      </c>
      <c r="BT513" s="32">
        <f t="shared" si="273"/>
        <v>0.10101010101010101</v>
      </c>
      <c r="BU513" s="34">
        <f t="shared" si="274"/>
        <v>0.90588235294117647</v>
      </c>
      <c r="BV513" s="35">
        <f t="shared" si="275"/>
        <v>915.98336304218651</v>
      </c>
      <c r="BW513" s="32">
        <f t="shared" si="276"/>
        <v>6.8924539512774802E-3</v>
      </c>
      <c r="BX513" s="36">
        <f t="shared" si="277"/>
        <v>1.8481441552441094</v>
      </c>
      <c r="BY513" s="37">
        <f t="shared" si="278"/>
        <v>2.9570306483905746</v>
      </c>
      <c r="BZ513" s="37">
        <f t="shared" si="279"/>
        <v>18.29662713691668</v>
      </c>
      <c r="CA513" s="37">
        <f t="shared" si="280"/>
        <v>31.418450639149853</v>
      </c>
      <c r="CB513" s="37">
        <f t="shared" si="281"/>
        <v>34.375481287540431</v>
      </c>
      <c r="CC513" s="37">
        <f t="shared" si="282"/>
        <v>57.846912059140614</v>
      </c>
      <c r="CD513" s="38">
        <f t="shared" si="283"/>
        <v>-23.471430771600183</v>
      </c>
      <c r="CE513" s="3">
        <v>10</v>
      </c>
      <c r="CF513" s="3">
        <v>16</v>
      </c>
      <c r="CG513" s="3">
        <v>89</v>
      </c>
      <c r="CH513" s="3">
        <v>154</v>
      </c>
      <c r="CI513" s="3">
        <v>34</v>
      </c>
      <c r="CJ513" s="3">
        <v>57</v>
      </c>
      <c r="CK513" s="3">
        <v>86</v>
      </c>
      <c r="CL513" s="3">
        <v>53</v>
      </c>
      <c r="CM513" s="20">
        <f t="shared" si="284"/>
        <v>-7.8878923100617211</v>
      </c>
      <c r="CN513" s="37">
        <f t="shared" si="285"/>
        <v>2.0707625583120981</v>
      </c>
      <c r="CO513" s="37">
        <f t="shared" si="286"/>
        <v>2.3123515234485099</v>
      </c>
      <c r="CP513" s="37">
        <f t="shared" si="287"/>
        <v>26.471248037089659</v>
      </c>
      <c r="CQ513" s="37">
        <f t="shared" si="288"/>
        <v>31.026925665376275</v>
      </c>
      <c r="CR513" s="37">
        <f t="shared" si="289"/>
        <v>48.869996376165524</v>
      </c>
      <c r="CS513" s="37">
        <f t="shared" si="290"/>
        <v>56.945970353582709</v>
      </c>
      <c r="CT513" s="22">
        <f t="shared" si="291"/>
        <v>-15.395456794182998</v>
      </c>
      <c r="CU513" s="35">
        <v>60</v>
      </c>
      <c r="CV513" s="35">
        <v>67</v>
      </c>
      <c r="CW513" s="35">
        <v>707</v>
      </c>
      <c r="CX513" s="35">
        <v>832</v>
      </c>
      <c r="CY513" s="35">
        <v>284</v>
      </c>
      <c r="CZ513" s="35">
        <v>374</v>
      </c>
      <c r="DA513" s="35">
        <v>377</v>
      </c>
      <c r="DB513" s="35">
        <v>365</v>
      </c>
      <c r="DC513">
        <v>12</v>
      </c>
      <c r="DD513">
        <v>16</v>
      </c>
      <c r="DE513" s="35">
        <f t="shared" si="292"/>
        <v>4</v>
      </c>
      <c r="DF513" s="36">
        <f t="shared" si="293"/>
        <v>2.217772986292931</v>
      </c>
      <c r="DG513" s="37">
        <f t="shared" si="294"/>
        <v>2.9570306483905746</v>
      </c>
      <c r="DH513" s="37">
        <f t="shared" si="295"/>
        <v>0.73925766209764365</v>
      </c>
      <c r="DI513" s="2">
        <v>200</v>
      </c>
      <c r="DJ513">
        <v>4</v>
      </c>
      <c r="DK513">
        <v>10</v>
      </c>
      <c r="DL513">
        <v>-16.899999999999999</v>
      </c>
      <c r="DM513">
        <v>107</v>
      </c>
      <c r="DN513">
        <v>193</v>
      </c>
      <c r="DO513">
        <v>-7.6</v>
      </c>
      <c r="DP513">
        <v>80</v>
      </c>
      <c r="DQ513">
        <v>136</v>
      </c>
      <c r="DR513">
        <v>-6</v>
      </c>
      <c r="DS513">
        <v>58</v>
      </c>
      <c r="DT513">
        <v>101</v>
      </c>
      <c r="DU513">
        <v>-7</v>
      </c>
      <c r="DV513" s="39">
        <v>-5.9</v>
      </c>
      <c r="DW513" s="39">
        <v>-5.9</v>
      </c>
      <c r="DX513" s="39">
        <v>0.8</v>
      </c>
      <c r="DY513" s="39">
        <v>-0.30000000000000004</v>
      </c>
      <c r="DZ513" s="39">
        <v>2.2000000000000002</v>
      </c>
      <c r="EA513" s="39">
        <v>-3.1</v>
      </c>
    </row>
    <row r="514" spans="1:131" x14ac:dyDescent="0.2">
      <c r="A514" s="12" t="s">
        <v>743</v>
      </c>
      <c r="B514" s="12" t="s">
        <v>2387</v>
      </c>
      <c r="C514" t="s">
        <v>2386</v>
      </c>
      <c r="D514" t="s">
        <v>199</v>
      </c>
      <c r="E514" s="12" t="s">
        <v>178</v>
      </c>
      <c r="F514">
        <v>77</v>
      </c>
      <c r="G514">
        <v>9</v>
      </c>
      <c r="H514">
        <v>17</v>
      </c>
      <c r="I514" s="31">
        <f t="shared" ref="I514:I577" si="296">G514+H514</f>
        <v>26</v>
      </c>
      <c r="J514">
        <v>5</v>
      </c>
      <c r="K514">
        <v>11</v>
      </c>
      <c r="L514" s="16">
        <f t="shared" ref="L514:L577" si="297">I514/U514*60</f>
        <v>1.0542796319032464</v>
      </c>
      <c r="M514" s="15">
        <v>7</v>
      </c>
      <c r="N514" s="15">
        <v>6</v>
      </c>
      <c r="O514" s="15">
        <v>10</v>
      </c>
      <c r="P514">
        <v>130</v>
      </c>
      <c r="Q514">
        <v>36</v>
      </c>
      <c r="R514">
        <v>61</v>
      </c>
      <c r="S514" s="13">
        <f t="shared" ref="S514:S577" si="298">IF(P514&gt;0,G514/P514,0)</f>
        <v>6.9230769230769235E-2</v>
      </c>
      <c r="T514" s="13">
        <f t="shared" ref="T514:T577" si="299">IF(SUM(P514:R514)&gt;0,G514/SUM(P514:R514),0)</f>
        <v>3.9647577092511016E-2</v>
      </c>
      <c r="U514" s="2">
        <v>1479.6833333333</v>
      </c>
      <c r="V514" s="2">
        <v>19.2166666667</v>
      </c>
      <c r="W514">
        <v>18.48</v>
      </c>
      <c r="X514">
        <v>30.22</v>
      </c>
      <c r="Y514" s="32">
        <f t="shared" ref="Y514:Y577" si="300">W514/(W514+X514)</f>
        <v>0.37946611909650924</v>
      </c>
      <c r="Z514" s="15">
        <f t="shared" ref="Z514:Z577" si="301">IF(BT514&gt;0,J514/BT514,0)</f>
        <v>66.229508196721312</v>
      </c>
      <c r="AA514">
        <v>95</v>
      </c>
      <c r="AB514">
        <v>75</v>
      </c>
      <c r="AC514">
        <v>97</v>
      </c>
      <c r="AD514" s="13">
        <f t="shared" ref="AD514:AD577" si="302">IF(M514&gt;0,G514/CE514,0)</f>
        <v>0.14754098360655737</v>
      </c>
      <c r="AE514" s="13">
        <f t="shared" ref="AE514:AE577" si="303">IF(CE514&gt;0,(N514+O514)/CE514,0)</f>
        <v>0.26229508196721313</v>
      </c>
      <c r="AF514" s="13">
        <f t="shared" ref="AF514:AF577" si="304">AD514+AE514</f>
        <v>0.4098360655737705</v>
      </c>
      <c r="AI514" s="17" t="str">
        <f t="shared" ref="AI514:AI577" si="305">IF((AG514+AH514)&gt;0,AG514/(AG514+AH514)," ")</f>
        <v xml:space="preserve"> </v>
      </c>
      <c r="AJ514">
        <v>206</v>
      </c>
      <c r="AK514">
        <v>259</v>
      </c>
      <c r="AL514" s="32">
        <f t="shared" ref="AL514:AL577" si="306">(AJ514+AK514)/(AJ514+AK514+AM514+AN514+AP514+AQ514)</f>
        <v>0.30451866404715128</v>
      </c>
      <c r="AM514">
        <v>260</v>
      </c>
      <c r="AN514">
        <v>260</v>
      </c>
      <c r="AO514" s="33">
        <f t="shared" ref="AO514:AO577" si="307">(AM514+AN514)/(AJ514+AK514+AM514+AN514+AP514+AQ514)</f>
        <v>0.34053700065487885</v>
      </c>
      <c r="AP514">
        <v>242</v>
      </c>
      <c r="AQ514">
        <v>300</v>
      </c>
      <c r="AR514" s="33">
        <f t="shared" ref="AR514:AR577" si="308">(AP514+AQ514)/(AJ514+AK514+AM514+AN514+AP514+AQ514)</f>
        <v>0.35494433529796987</v>
      </c>
      <c r="AS514" s="33">
        <f t="shared" ref="AS514:AS577" si="309">(AJ514+AK514)/(AJ514+AK514+AM514+AN514)</f>
        <v>0.4720812182741117</v>
      </c>
      <c r="AT514">
        <v>2</v>
      </c>
      <c r="AU514">
        <v>529</v>
      </c>
      <c r="AV514">
        <v>554</v>
      </c>
      <c r="AW514">
        <v>432</v>
      </c>
      <c r="AX514" s="2">
        <v>29.6</v>
      </c>
      <c r="AY514" s="3">
        <v>2</v>
      </c>
      <c r="AZ514" s="2">
        <v>33.4</v>
      </c>
      <c r="BA514" s="2">
        <v>27</v>
      </c>
      <c r="BB514" s="21">
        <v>1.427</v>
      </c>
      <c r="BC514">
        <v>2</v>
      </c>
      <c r="BD514" s="21">
        <v>0.91800000000000004</v>
      </c>
      <c r="BE514" s="2">
        <v>28.4</v>
      </c>
      <c r="BF514" s="2">
        <v>36.5</v>
      </c>
      <c r="BG514" s="2">
        <v>25.7</v>
      </c>
      <c r="BH514" s="21">
        <v>-0.52700000000000002</v>
      </c>
      <c r="BI514" s="21">
        <v>4.8659999999999997</v>
      </c>
      <c r="BJ514" t="s">
        <v>3316</v>
      </c>
      <c r="BK514" s="2">
        <v>33.700000000000003</v>
      </c>
      <c r="BL514" t="s">
        <v>2100</v>
      </c>
      <c r="BM514" s="2">
        <v>28.6</v>
      </c>
      <c r="BN514" t="s">
        <v>2576</v>
      </c>
      <c r="BO514" s="2">
        <v>27.7</v>
      </c>
      <c r="BP514" t="s">
        <v>1491</v>
      </c>
      <c r="BQ514" s="2">
        <v>81.400000000000006</v>
      </c>
      <c r="BR514" t="s">
        <v>3351</v>
      </c>
      <c r="BS514" s="2">
        <v>9.6999999999999993</v>
      </c>
      <c r="BT514" s="32">
        <f t="shared" ref="BT514:BT577" si="310">IF(CE514&gt;0,CE514/(CE514+CG514),0)</f>
        <v>7.5495049504950493E-2</v>
      </c>
      <c r="BU514" s="34">
        <f t="shared" ref="BU514:BU577" si="311">CH514/(CF514+CH514)</f>
        <v>0.92647058823529416</v>
      </c>
      <c r="BV514" s="35">
        <f t="shared" ref="BV514:BV577" si="312">BU514*1000+BT514*100</f>
        <v>934.02009318578916</v>
      </c>
      <c r="BW514" s="32">
        <f t="shared" ref="BW514:BW577" si="313">BT514-(1-BU514)</f>
        <v>1.9656377402446495E-3</v>
      </c>
      <c r="BX514" s="36">
        <f t="shared" ref="BX514:BX577" si="314">CE514/(V514*F514)*60</f>
        <v>2.4735022133071163</v>
      </c>
      <c r="BY514" s="37">
        <f t="shared" ref="BY514:BY577" si="315">CF514/(V514*F514)*60</f>
        <v>2.2302069136375637</v>
      </c>
      <c r="BZ514" s="37">
        <f t="shared" ref="BZ514:BZ577" si="316">(CE514+CG514)/(V514*F514)*60</f>
        <v>32.763767022166391</v>
      </c>
      <c r="CA514" s="37">
        <f t="shared" ref="CA514:CA577" si="317">(CF514+CH514)/(V514*F514)*60</f>
        <v>30.330814025470868</v>
      </c>
      <c r="CB514" s="37">
        <f t="shared" ref="CB514:CB577" si="318">(CE514+CG514+CI514+CL514)/(V514*F514)*60</f>
        <v>60.256135884825817</v>
      </c>
      <c r="CC514" s="37">
        <f t="shared" ref="CC514:CC577" si="319">(CF514+CH514+CJ514+CK514)/(V514*F514)*60</f>
        <v>57.41769072201437</v>
      </c>
      <c r="CD514" s="38">
        <f t="shared" ref="CD514:CD577" si="320">CB514-CC514</f>
        <v>2.8384451628114462</v>
      </c>
      <c r="CE514" s="3">
        <v>61</v>
      </c>
      <c r="CF514" s="3">
        <v>55</v>
      </c>
      <c r="CG514" s="3">
        <v>747</v>
      </c>
      <c r="CH514" s="3">
        <v>693</v>
      </c>
      <c r="CI514" s="3">
        <v>306</v>
      </c>
      <c r="CJ514" s="3">
        <v>291</v>
      </c>
      <c r="CK514" s="3">
        <v>377</v>
      </c>
      <c r="CL514" s="3">
        <v>372</v>
      </c>
      <c r="CM514" s="20">
        <f t="shared" ref="CM514:CM577" si="321">CD514-(-11.91+BI514-BD514+AS514*24)</f>
        <v>-0.52950407576723446</v>
      </c>
      <c r="CN514" s="37">
        <f t="shared" ref="CN514:CN577" si="322">CU514/(X514*F514)*60</f>
        <v>2.0627949152105338</v>
      </c>
      <c r="CO514" s="37">
        <f t="shared" ref="CO514:CO577" si="323">CV514/(X514*F514)*60</f>
        <v>1.985440105890139</v>
      </c>
      <c r="CP514" s="37">
        <f t="shared" ref="CP514:CP577" si="324">(CU514+CW514)/(X514*F514)*60</f>
        <v>31.973321185763275</v>
      </c>
      <c r="CQ514" s="37">
        <f t="shared" ref="CQ514:CQ577" si="325">(CV514+CX514)/(X514*F514)*60</f>
        <v>27.976656037542867</v>
      </c>
      <c r="CR514" s="37">
        <f t="shared" ref="CR514:CR577" si="326">(CU514+CW514+CY514+DB514)/(X514*F514)*60</f>
        <v>58.273956354697582</v>
      </c>
      <c r="CS514" s="37">
        <f t="shared" ref="CS514:CS577" si="327">(CV514+CX514+CZ514+DA514)/(X514*F514)*60</f>
        <v>51.492518070942957</v>
      </c>
      <c r="CT514" s="22">
        <f t="shared" ref="CT514:CT577" si="328">CD514-(CR514-CS514)</f>
        <v>-3.9429931209431786</v>
      </c>
      <c r="CU514" s="35">
        <v>80</v>
      </c>
      <c r="CV514" s="35">
        <v>77</v>
      </c>
      <c r="CW514" s="35">
        <v>1160</v>
      </c>
      <c r="CX514" s="35">
        <v>1008</v>
      </c>
      <c r="CY514" s="35">
        <v>446</v>
      </c>
      <c r="CZ514" s="35">
        <v>419</v>
      </c>
      <c r="DA514" s="35">
        <v>493</v>
      </c>
      <c r="DB514" s="35">
        <v>574</v>
      </c>
      <c r="DC514">
        <v>13</v>
      </c>
      <c r="DD514">
        <v>14</v>
      </c>
      <c r="DE514" s="35">
        <f t="shared" ref="DE514:DE577" si="329">DD514-DC514</f>
        <v>1</v>
      </c>
      <c r="DF514" s="36">
        <f t="shared" ref="DF514:DF577" si="330">DC514/(V514*F514)*60</f>
        <v>0.52713981595069681</v>
      </c>
      <c r="DG514" s="37">
        <f t="shared" ref="DG514:DG577" si="331">DD514/(V514*F514)*60</f>
        <v>0.56768903256228898</v>
      </c>
      <c r="DH514" s="37">
        <f t="shared" ref="DH514:DH577" si="332">DE514/(V514*F514)*60</f>
        <v>4.0549216611592068E-2</v>
      </c>
      <c r="DI514" s="2">
        <v>866.4</v>
      </c>
      <c r="DJ514">
        <v>33</v>
      </c>
      <c r="DK514">
        <v>31</v>
      </c>
      <c r="DL514">
        <v>2.6</v>
      </c>
      <c r="DM514">
        <v>865</v>
      </c>
      <c r="DN514">
        <v>839</v>
      </c>
      <c r="DO514">
        <v>-3.7</v>
      </c>
      <c r="DP514">
        <v>655</v>
      </c>
      <c r="DQ514">
        <v>615</v>
      </c>
      <c r="DR514">
        <v>-3</v>
      </c>
      <c r="DS514">
        <v>483</v>
      </c>
      <c r="DT514">
        <v>436</v>
      </c>
      <c r="DU514">
        <v>-2.7</v>
      </c>
      <c r="DV514" s="39">
        <v>2.6</v>
      </c>
      <c r="DW514" s="39">
        <v>2.6</v>
      </c>
      <c r="DX514" s="39">
        <v>2.1</v>
      </c>
      <c r="DY514" s="39">
        <v>2</v>
      </c>
      <c r="DZ514" s="39">
        <v>-2.8</v>
      </c>
      <c r="EA514" s="39">
        <v>3.8</v>
      </c>
    </row>
    <row r="515" spans="1:131" x14ac:dyDescent="0.2">
      <c r="A515" s="12" t="s">
        <v>1380</v>
      </c>
      <c r="B515" s="12" t="s">
        <v>2391</v>
      </c>
      <c r="C515" t="s">
        <v>2390</v>
      </c>
      <c r="D515" t="s">
        <v>300</v>
      </c>
      <c r="E515" s="12" t="s">
        <v>148</v>
      </c>
      <c r="F515">
        <v>70</v>
      </c>
      <c r="G515">
        <v>8</v>
      </c>
      <c r="H515">
        <v>10</v>
      </c>
      <c r="I515" s="31">
        <f t="shared" si="296"/>
        <v>18</v>
      </c>
      <c r="J515">
        <v>6</v>
      </c>
      <c r="K515">
        <v>3</v>
      </c>
      <c r="L515" s="16">
        <f t="shared" si="297"/>
        <v>1.3134957635708158</v>
      </c>
      <c r="M515" s="15">
        <v>8</v>
      </c>
      <c r="N515" s="15">
        <v>6</v>
      </c>
      <c r="O515" s="15">
        <v>4</v>
      </c>
      <c r="P515">
        <v>93</v>
      </c>
      <c r="Q515">
        <v>33</v>
      </c>
      <c r="R515">
        <v>29</v>
      </c>
      <c r="S515" s="13">
        <f t="shared" si="298"/>
        <v>8.6021505376344093E-2</v>
      </c>
      <c r="T515" s="13">
        <f t="shared" si="299"/>
        <v>5.1612903225806452E-2</v>
      </c>
      <c r="U515" s="2">
        <v>822.23333333330004</v>
      </c>
      <c r="V515" s="2">
        <v>11.733333333299999</v>
      </c>
      <c r="W515">
        <v>11.69</v>
      </c>
      <c r="X515">
        <v>36.590000000000003</v>
      </c>
      <c r="Y515" s="32">
        <f t="shared" si="300"/>
        <v>0.24212924606462302</v>
      </c>
      <c r="Z515" s="15">
        <f t="shared" si="301"/>
        <v>85.384615384615387</v>
      </c>
      <c r="AA515">
        <v>13</v>
      </c>
      <c r="AB515">
        <v>216</v>
      </c>
      <c r="AC515">
        <v>80</v>
      </c>
      <c r="AD515" s="13">
        <f t="shared" si="302"/>
        <v>0.30769230769230771</v>
      </c>
      <c r="AE515" s="13">
        <f t="shared" si="303"/>
        <v>0.38461538461538464</v>
      </c>
      <c r="AF515" s="13">
        <f t="shared" si="304"/>
        <v>0.69230769230769229</v>
      </c>
      <c r="AG515">
        <v>6</v>
      </c>
      <c r="AH515">
        <v>7</v>
      </c>
      <c r="AI515" s="17">
        <f t="shared" si="305"/>
        <v>0.46153846153846156</v>
      </c>
      <c r="AJ515">
        <v>95</v>
      </c>
      <c r="AK515">
        <v>122</v>
      </c>
      <c r="AL515" s="32">
        <f t="shared" si="306"/>
        <v>0.28292046936114734</v>
      </c>
      <c r="AM515">
        <v>119</v>
      </c>
      <c r="AN515">
        <v>145</v>
      </c>
      <c r="AO515" s="33">
        <f t="shared" si="307"/>
        <v>0.34419817470664926</v>
      </c>
      <c r="AP515">
        <v>141</v>
      </c>
      <c r="AQ515">
        <v>145</v>
      </c>
      <c r="AR515" s="33">
        <f t="shared" si="308"/>
        <v>0.3728813559322034</v>
      </c>
      <c r="AS515" s="33">
        <f t="shared" si="309"/>
        <v>0.45114345114345117</v>
      </c>
      <c r="AT515">
        <v>3</v>
      </c>
      <c r="AU515">
        <v>278</v>
      </c>
      <c r="AV515">
        <v>305</v>
      </c>
      <c r="AW515">
        <v>254</v>
      </c>
      <c r="AX515" s="2">
        <v>27.7</v>
      </c>
      <c r="AY515" s="3">
        <v>10</v>
      </c>
      <c r="AZ515" s="2">
        <v>32.200000000000003</v>
      </c>
      <c r="BA515" s="2">
        <v>24.7</v>
      </c>
      <c r="BB515" s="21">
        <v>-0.13500000000000001</v>
      </c>
      <c r="BC515">
        <v>11</v>
      </c>
      <c r="BD515" s="21">
        <v>8.0000000000000002E-3</v>
      </c>
      <c r="BE515" s="2">
        <v>27.3</v>
      </c>
      <c r="BF515" s="2">
        <v>32.299999999999997</v>
      </c>
      <c r="BG515" s="2">
        <v>22.4</v>
      </c>
      <c r="BH515" s="21">
        <v>-1.944</v>
      </c>
      <c r="BI515" s="21">
        <v>-2.0819999999999999</v>
      </c>
      <c r="BJ515" t="s">
        <v>1247</v>
      </c>
      <c r="BK515" s="2">
        <v>57.5</v>
      </c>
      <c r="BL515" t="s">
        <v>834</v>
      </c>
      <c r="BM515" s="2">
        <v>48.6</v>
      </c>
      <c r="BN515" t="s">
        <v>3361</v>
      </c>
      <c r="BO515" s="2">
        <v>24.5</v>
      </c>
      <c r="BP515" t="s">
        <v>1775</v>
      </c>
      <c r="BQ515" s="2">
        <v>34</v>
      </c>
      <c r="BR515" t="s">
        <v>1682</v>
      </c>
      <c r="BS515" s="2">
        <v>29.7</v>
      </c>
      <c r="BT515" s="32">
        <f t="shared" si="310"/>
        <v>7.0270270270270274E-2</v>
      </c>
      <c r="BU515" s="34">
        <f t="shared" si="311"/>
        <v>0.88471177944862156</v>
      </c>
      <c r="BV515" s="35">
        <f t="shared" si="312"/>
        <v>891.73880647564852</v>
      </c>
      <c r="BW515" s="32">
        <f t="shared" si="313"/>
        <v>-4.5017950281108166E-2</v>
      </c>
      <c r="BX515" s="36">
        <f t="shared" si="314"/>
        <v>1.8993506493560453</v>
      </c>
      <c r="BY515" s="37">
        <f t="shared" si="315"/>
        <v>3.3603896103991571</v>
      </c>
      <c r="BZ515" s="37">
        <f t="shared" si="316"/>
        <v>27.029220779297567</v>
      </c>
      <c r="CA515" s="37">
        <f t="shared" si="317"/>
        <v>29.147727272810084</v>
      </c>
      <c r="CB515" s="37">
        <f t="shared" si="318"/>
        <v>50.186688311830892</v>
      </c>
      <c r="CC515" s="37">
        <f t="shared" si="319"/>
        <v>56.250000000159808</v>
      </c>
      <c r="CD515" s="38">
        <f t="shared" si="320"/>
        <v>-6.0633116883289162</v>
      </c>
      <c r="CE515" s="3">
        <v>26</v>
      </c>
      <c r="CF515" s="3">
        <v>46</v>
      </c>
      <c r="CG515" s="3">
        <v>344</v>
      </c>
      <c r="CH515" s="3">
        <v>353</v>
      </c>
      <c r="CI515" s="3">
        <v>138</v>
      </c>
      <c r="CJ515" s="3">
        <v>170</v>
      </c>
      <c r="CK515" s="3">
        <v>201</v>
      </c>
      <c r="CL515" s="3">
        <v>179</v>
      </c>
      <c r="CM515" s="20">
        <f t="shared" si="321"/>
        <v>-2.8907545157717447</v>
      </c>
      <c r="CN515" s="37">
        <f t="shared" si="322"/>
        <v>2.3894116269082106</v>
      </c>
      <c r="CO515" s="37">
        <f t="shared" si="323"/>
        <v>2.6470932729473309</v>
      </c>
      <c r="CP515" s="37">
        <f t="shared" si="324"/>
        <v>30.593839066099243</v>
      </c>
      <c r="CQ515" s="37">
        <f t="shared" si="325"/>
        <v>29.750517315425757</v>
      </c>
      <c r="CR515" s="37">
        <f t="shared" si="326"/>
        <v>57.790965525319166</v>
      </c>
      <c r="CS515" s="37">
        <f t="shared" si="327"/>
        <v>56.66653652442119</v>
      </c>
      <c r="CT515" s="22">
        <f t="shared" si="328"/>
        <v>-7.1877406892268922</v>
      </c>
      <c r="CU515" s="35">
        <v>102</v>
      </c>
      <c r="CV515" s="35">
        <v>113</v>
      </c>
      <c r="CW515" s="35">
        <v>1204</v>
      </c>
      <c r="CX515" s="35">
        <v>1157</v>
      </c>
      <c r="CY515" s="35">
        <v>482</v>
      </c>
      <c r="CZ515" s="35">
        <v>521</v>
      </c>
      <c r="DA515" s="35">
        <v>628</v>
      </c>
      <c r="DB515" s="35">
        <v>679</v>
      </c>
      <c r="DC515">
        <v>13</v>
      </c>
      <c r="DD515">
        <v>25</v>
      </c>
      <c r="DE515" s="35">
        <f t="shared" si="329"/>
        <v>12</v>
      </c>
      <c r="DF515" s="36">
        <f t="shared" si="330"/>
        <v>0.94967532467802263</v>
      </c>
      <c r="DG515" s="37">
        <f t="shared" si="331"/>
        <v>1.8262987013038898</v>
      </c>
      <c r="DH515" s="37">
        <f t="shared" si="332"/>
        <v>0.87662337662586709</v>
      </c>
      <c r="DI515" s="2">
        <v>517.70000000000005</v>
      </c>
      <c r="DJ515">
        <v>14</v>
      </c>
      <c r="DK515">
        <v>31</v>
      </c>
      <c r="DL515">
        <v>-16.899999999999999</v>
      </c>
      <c r="DM515">
        <v>452</v>
      </c>
      <c r="DN515">
        <v>464</v>
      </c>
      <c r="DO515">
        <v>-0.60000000000000009</v>
      </c>
      <c r="DP515">
        <v>325</v>
      </c>
      <c r="DQ515">
        <v>335</v>
      </c>
      <c r="DR515">
        <v>-0.5</v>
      </c>
      <c r="DS515">
        <v>234</v>
      </c>
      <c r="DT515">
        <v>252</v>
      </c>
      <c r="DU515">
        <v>-2.1</v>
      </c>
      <c r="DV515" s="39">
        <v>-4.7</v>
      </c>
      <c r="DW515" s="39">
        <v>-4.7</v>
      </c>
      <c r="DX515" s="39">
        <v>1.5</v>
      </c>
      <c r="DY515" s="39">
        <v>-0.8</v>
      </c>
      <c r="DZ515" s="39">
        <v>0.30000000000000004</v>
      </c>
      <c r="EA515" s="39">
        <v>-3.7</v>
      </c>
    </row>
    <row r="516" spans="1:131" x14ac:dyDescent="0.2">
      <c r="A516" s="12" t="s">
        <v>391</v>
      </c>
      <c r="B516" s="12" t="s">
        <v>2395</v>
      </c>
      <c r="C516" t="s">
        <v>2394</v>
      </c>
      <c r="D516" t="s">
        <v>330</v>
      </c>
      <c r="E516" s="12" t="s">
        <v>156</v>
      </c>
      <c r="F516">
        <v>79</v>
      </c>
      <c r="G516">
        <v>14</v>
      </c>
      <c r="H516">
        <v>15</v>
      </c>
      <c r="I516" s="31">
        <f t="shared" si="296"/>
        <v>29</v>
      </c>
      <c r="J516">
        <v>8</v>
      </c>
      <c r="K516">
        <v>7</v>
      </c>
      <c r="L516" s="16">
        <f t="shared" si="297"/>
        <v>1.6076873325325696</v>
      </c>
      <c r="M516" s="15">
        <v>13</v>
      </c>
      <c r="N516" s="15">
        <v>7</v>
      </c>
      <c r="O516" s="15">
        <v>7</v>
      </c>
      <c r="P516">
        <v>143</v>
      </c>
      <c r="Q516">
        <v>70</v>
      </c>
      <c r="R516">
        <v>49</v>
      </c>
      <c r="S516" s="13">
        <f t="shared" si="298"/>
        <v>9.7902097902097904E-2</v>
      </c>
      <c r="T516" s="13">
        <f t="shared" si="299"/>
        <v>5.3435114503816793E-2</v>
      </c>
      <c r="U516" s="2">
        <v>1082.3</v>
      </c>
      <c r="V516" s="2">
        <v>13.7</v>
      </c>
      <c r="W516">
        <v>13.56</v>
      </c>
      <c r="X516">
        <v>35.53</v>
      </c>
      <c r="Y516" s="32">
        <f t="shared" si="300"/>
        <v>0.27622733754328782</v>
      </c>
      <c r="Z516" s="15">
        <f t="shared" si="301"/>
        <v>91.234042553191486</v>
      </c>
      <c r="AA516">
        <v>33</v>
      </c>
      <c r="AB516">
        <v>135</v>
      </c>
      <c r="AC516">
        <v>76</v>
      </c>
      <c r="AD516" s="13">
        <f t="shared" si="302"/>
        <v>0.2978723404255319</v>
      </c>
      <c r="AE516" s="13">
        <f t="shared" si="303"/>
        <v>0.2978723404255319</v>
      </c>
      <c r="AF516" s="13">
        <f t="shared" si="304"/>
        <v>0.5957446808510638</v>
      </c>
      <c r="AG516">
        <v>0</v>
      </c>
      <c r="AH516">
        <v>1</v>
      </c>
      <c r="AI516" s="17">
        <f t="shared" si="305"/>
        <v>0</v>
      </c>
      <c r="AJ516">
        <v>150</v>
      </c>
      <c r="AK516">
        <v>200</v>
      </c>
      <c r="AL516" s="32">
        <f t="shared" si="306"/>
        <v>0.34313725490196079</v>
      </c>
      <c r="AM516">
        <v>167</v>
      </c>
      <c r="AN516">
        <v>161</v>
      </c>
      <c r="AO516" s="33">
        <f t="shared" si="307"/>
        <v>0.32156862745098042</v>
      </c>
      <c r="AP516">
        <v>166</v>
      </c>
      <c r="AQ516">
        <v>176</v>
      </c>
      <c r="AR516" s="33">
        <f t="shared" si="308"/>
        <v>0.3352941176470588</v>
      </c>
      <c r="AS516" s="33">
        <f t="shared" si="309"/>
        <v>0.51622418879056042</v>
      </c>
      <c r="AT516">
        <v>9</v>
      </c>
      <c r="AU516">
        <v>401</v>
      </c>
      <c r="AV516">
        <v>404</v>
      </c>
      <c r="AW516">
        <v>312</v>
      </c>
      <c r="AX516" s="2">
        <v>28.8</v>
      </c>
      <c r="AY516" s="3">
        <v>7</v>
      </c>
      <c r="AZ516" s="2">
        <v>33.200000000000003</v>
      </c>
      <c r="BA516" s="2">
        <v>25.8</v>
      </c>
      <c r="BB516" s="21">
        <v>0.67</v>
      </c>
      <c r="BC516">
        <v>6</v>
      </c>
      <c r="BD516" s="21">
        <v>1.2989999999999999</v>
      </c>
      <c r="BE516" s="2">
        <v>30.7</v>
      </c>
      <c r="BF516" s="2">
        <v>32.700000000000003</v>
      </c>
      <c r="BG516" s="2">
        <v>28.7</v>
      </c>
      <c r="BH516" s="21">
        <v>1.49</v>
      </c>
      <c r="BI516" s="21">
        <v>-5.5540000000000003</v>
      </c>
      <c r="BJ516" t="s">
        <v>1129</v>
      </c>
      <c r="BK516" s="2">
        <v>38.5</v>
      </c>
      <c r="BL516" t="s">
        <v>2663</v>
      </c>
      <c r="BM516" s="2">
        <v>31.7</v>
      </c>
      <c r="BN516" t="s">
        <v>2488</v>
      </c>
      <c r="BO516" s="2">
        <v>31.4</v>
      </c>
      <c r="BP516" t="s">
        <v>1909</v>
      </c>
      <c r="BQ516" s="2">
        <v>37.5</v>
      </c>
      <c r="BR516" t="s">
        <v>1748</v>
      </c>
      <c r="BS516" s="2">
        <v>36.4</v>
      </c>
      <c r="BT516" s="32">
        <f t="shared" si="310"/>
        <v>8.7686567164179108E-2</v>
      </c>
      <c r="BU516" s="34">
        <f t="shared" si="311"/>
        <v>0.91390728476821192</v>
      </c>
      <c r="BV516" s="35">
        <f t="shared" si="312"/>
        <v>922.6759414846299</v>
      </c>
      <c r="BW516" s="32">
        <f t="shared" si="313"/>
        <v>1.5938519323910327E-3</v>
      </c>
      <c r="BX516" s="36">
        <f t="shared" si="314"/>
        <v>2.6055622285872682</v>
      </c>
      <c r="BY516" s="37">
        <f t="shared" si="315"/>
        <v>2.8827496997135733</v>
      </c>
      <c r="BZ516" s="37">
        <f t="shared" si="316"/>
        <v>29.714496904739907</v>
      </c>
      <c r="CA516" s="37">
        <f t="shared" si="317"/>
        <v>33.484246512057659</v>
      </c>
      <c r="CB516" s="37">
        <f t="shared" si="318"/>
        <v>54.217869352305279</v>
      </c>
      <c r="CC516" s="37">
        <f t="shared" si="319"/>
        <v>61.979118543841821</v>
      </c>
      <c r="CD516" s="38">
        <f t="shared" si="320"/>
        <v>-7.7612491915365425</v>
      </c>
      <c r="CE516" s="3">
        <v>47</v>
      </c>
      <c r="CF516" s="3">
        <v>52</v>
      </c>
      <c r="CG516" s="3">
        <v>489</v>
      </c>
      <c r="CH516" s="3">
        <v>552</v>
      </c>
      <c r="CI516" s="3">
        <v>191</v>
      </c>
      <c r="CJ516" s="3">
        <v>254</v>
      </c>
      <c r="CK516" s="3">
        <v>260</v>
      </c>
      <c r="CL516" s="3">
        <v>251</v>
      </c>
      <c r="CM516" s="20">
        <f t="shared" si="321"/>
        <v>-1.3876297225099954</v>
      </c>
      <c r="CN516" s="37">
        <f t="shared" si="322"/>
        <v>2.7361438185594631</v>
      </c>
      <c r="CO516" s="37">
        <f t="shared" si="323"/>
        <v>2.2017407289970676</v>
      </c>
      <c r="CP516" s="37">
        <f t="shared" si="324"/>
        <v>28.644005600544382</v>
      </c>
      <c r="CQ516" s="37">
        <f t="shared" si="325"/>
        <v>30.99537919461892</v>
      </c>
      <c r="CR516" s="37">
        <f t="shared" si="326"/>
        <v>51.751595193222343</v>
      </c>
      <c r="CS516" s="37">
        <f t="shared" si="327"/>
        <v>58.207184515136078</v>
      </c>
      <c r="CT516" s="22">
        <f t="shared" si="328"/>
        <v>-1.3056598696228079</v>
      </c>
      <c r="CU516" s="35">
        <v>128</v>
      </c>
      <c r="CV516" s="35">
        <v>103</v>
      </c>
      <c r="CW516" s="35">
        <v>1212</v>
      </c>
      <c r="CX516" s="35">
        <v>1347</v>
      </c>
      <c r="CY516" s="35">
        <v>463</v>
      </c>
      <c r="CZ516" s="35">
        <v>585</v>
      </c>
      <c r="DA516" s="35">
        <v>688</v>
      </c>
      <c r="DB516" s="35">
        <v>618</v>
      </c>
      <c r="DC516">
        <v>9</v>
      </c>
      <c r="DD516">
        <v>12</v>
      </c>
      <c r="DE516" s="35">
        <f t="shared" si="329"/>
        <v>3</v>
      </c>
      <c r="DF516" s="36">
        <f t="shared" si="330"/>
        <v>0.49893744802734913</v>
      </c>
      <c r="DG516" s="37">
        <f t="shared" si="331"/>
        <v>0.66524993070313232</v>
      </c>
      <c r="DH516" s="37">
        <f t="shared" si="332"/>
        <v>0.16631248267578308</v>
      </c>
      <c r="DI516" s="2">
        <v>638.1</v>
      </c>
      <c r="DJ516">
        <v>29</v>
      </c>
      <c r="DK516">
        <v>29</v>
      </c>
      <c r="DL516">
        <v>-7</v>
      </c>
      <c r="DM516">
        <v>608</v>
      </c>
      <c r="DN516">
        <v>632</v>
      </c>
      <c r="DO516">
        <v>2.5</v>
      </c>
      <c r="DP516">
        <v>449</v>
      </c>
      <c r="DQ516">
        <v>479</v>
      </c>
      <c r="DR516">
        <v>2.7</v>
      </c>
      <c r="DS516">
        <v>328</v>
      </c>
      <c r="DT516">
        <v>336</v>
      </c>
      <c r="DU516">
        <v>1.8</v>
      </c>
      <c r="DV516" s="39">
        <v>-2.6</v>
      </c>
      <c r="DW516" s="39">
        <v>-2.6</v>
      </c>
      <c r="DX516" s="39">
        <v>-0.2</v>
      </c>
      <c r="DY516" s="39">
        <v>1.1000000000000001</v>
      </c>
      <c r="DZ516" s="39">
        <v>1.5</v>
      </c>
      <c r="EA516" s="39">
        <v>-0.2</v>
      </c>
    </row>
    <row r="517" spans="1:131" x14ac:dyDescent="0.2">
      <c r="A517" s="12" t="s">
        <v>2397</v>
      </c>
      <c r="B517" s="12" t="s">
        <v>2395</v>
      </c>
      <c r="C517" t="s">
        <v>2396</v>
      </c>
      <c r="D517" t="s">
        <v>162</v>
      </c>
      <c r="E517" s="12" t="s">
        <v>156</v>
      </c>
      <c r="F517">
        <v>18</v>
      </c>
      <c r="G517">
        <v>4</v>
      </c>
      <c r="H517">
        <v>1</v>
      </c>
      <c r="I517" s="31">
        <f t="shared" si="296"/>
        <v>5</v>
      </c>
      <c r="J517">
        <v>1</v>
      </c>
      <c r="K517">
        <v>0</v>
      </c>
      <c r="L517" s="16">
        <f t="shared" si="297"/>
        <v>1.602278796510878</v>
      </c>
      <c r="M517" s="15">
        <v>4</v>
      </c>
      <c r="N517" s="15">
        <v>1</v>
      </c>
      <c r="O517" s="15">
        <v>0</v>
      </c>
      <c r="P517">
        <v>15</v>
      </c>
      <c r="Q517">
        <v>8</v>
      </c>
      <c r="R517">
        <v>8</v>
      </c>
      <c r="S517" s="13">
        <f t="shared" si="298"/>
        <v>0.26666666666666666</v>
      </c>
      <c r="T517" s="13">
        <f t="shared" si="299"/>
        <v>0.12903225806451613</v>
      </c>
      <c r="U517" s="2">
        <v>187.23333333330001</v>
      </c>
      <c r="V517" s="2">
        <v>10.4</v>
      </c>
      <c r="W517">
        <v>10.36</v>
      </c>
      <c r="X517">
        <v>37.6</v>
      </c>
      <c r="Y517" s="32">
        <f t="shared" si="300"/>
        <v>0.2160133444537114</v>
      </c>
      <c r="Z517" s="15">
        <f t="shared" si="301"/>
        <v>8.1111111111111107</v>
      </c>
      <c r="AA517">
        <v>7</v>
      </c>
      <c r="AB517">
        <v>26</v>
      </c>
      <c r="AC517">
        <v>34</v>
      </c>
      <c r="AD517" s="13">
        <f t="shared" si="302"/>
        <v>0.44444444444444442</v>
      </c>
      <c r="AE517" s="13">
        <f t="shared" si="303"/>
        <v>0.1111111111111111</v>
      </c>
      <c r="AF517" s="13">
        <f t="shared" si="304"/>
        <v>0.55555555555555558</v>
      </c>
      <c r="AG517">
        <v>0</v>
      </c>
      <c r="AH517">
        <v>0</v>
      </c>
      <c r="AI517" s="17" t="str">
        <f t="shared" si="305"/>
        <v xml:space="preserve"> </v>
      </c>
      <c r="AJ517">
        <v>20</v>
      </c>
      <c r="AK517">
        <v>27</v>
      </c>
      <c r="AL517" s="32">
        <f t="shared" si="306"/>
        <v>0.28313253012048195</v>
      </c>
      <c r="AM517">
        <v>25</v>
      </c>
      <c r="AN517">
        <v>25</v>
      </c>
      <c r="AO517" s="33">
        <f t="shared" si="307"/>
        <v>0.30120481927710846</v>
      </c>
      <c r="AP517">
        <v>38</v>
      </c>
      <c r="AQ517">
        <v>31</v>
      </c>
      <c r="AR517" s="33">
        <f t="shared" si="308"/>
        <v>0.41566265060240964</v>
      </c>
      <c r="AS517" s="33">
        <f t="shared" si="309"/>
        <v>0.4845360824742268</v>
      </c>
      <c r="AU517">
        <v>68</v>
      </c>
      <c r="AV517">
        <v>77</v>
      </c>
      <c r="AW517">
        <v>65</v>
      </c>
      <c r="AX517" s="2">
        <v>28.3</v>
      </c>
      <c r="AZ517" s="2">
        <v>32.299999999999997</v>
      </c>
      <c r="BA517" s="2">
        <v>25.6</v>
      </c>
      <c r="BB517" s="21">
        <v>-9.2999999999999999E-2</v>
      </c>
      <c r="BD517" s="21">
        <v>2.0129999999999999</v>
      </c>
      <c r="BE517" s="2">
        <v>29.6</v>
      </c>
      <c r="BF517" s="2">
        <v>32.5</v>
      </c>
      <c r="BG517" s="2">
        <v>26.8</v>
      </c>
      <c r="BH517" s="21">
        <v>-1.718</v>
      </c>
      <c r="BI517" s="21">
        <v>-1.123</v>
      </c>
      <c r="BJ517" t="s">
        <v>3084</v>
      </c>
      <c r="BK517" s="2">
        <v>33.299999999999997</v>
      </c>
      <c r="BL517" t="s">
        <v>3591</v>
      </c>
      <c r="BM517" s="2">
        <v>32.5</v>
      </c>
      <c r="BN517" t="s">
        <v>1503</v>
      </c>
      <c r="BO517" s="2">
        <v>29.9</v>
      </c>
      <c r="BP517" t="s">
        <v>3084</v>
      </c>
      <c r="BQ517" s="2">
        <v>35</v>
      </c>
      <c r="BR517" t="s">
        <v>3358</v>
      </c>
      <c r="BS517" s="2">
        <v>33.799999999999997</v>
      </c>
      <c r="BT517" s="32">
        <f t="shared" si="310"/>
        <v>0.12328767123287671</v>
      </c>
      <c r="BU517" s="34">
        <f t="shared" si="311"/>
        <v>0.90566037735849059</v>
      </c>
      <c r="BV517" s="35">
        <f t="shared" si="312"/>
        <v>917.98914448177823</v>
      </c>
      <c r="BW517" s="32">
        <f t="shared" si="313"/>
        <v>2.8948048591367292E-2</v>
      </c>
      <c r="BX517" s="36">
        <f t="shared" si="314"/>
        <v>2.8846153846153841</v>
      </c>
      <c r="BY517" s="37">
        <f t="shared" si="315"/>
        <v>3.2051282051282048</v>
      </c>
      <c r="BZ517" s="37">
        <f t="shared" si="316"/>
        <v>23.397435897435894</v>
      </c>
      <c r="CA517" s="37">
        <f t="shared" si="317"/>
        <v>33.974358974358971</v>
      </c>
      <c r="CB517" s="37">
        <f t="shared" si="318"/>
        <v>47.115384615384606</v>
      </c>
      <c r="CC517" s="37">
        <f t="shared" si="319"/>
        <v>55.448717948717942</v>
      </c>
      <c r="CD517" s="38">
        <f t="shared" si="320"/>
        <v>-8.3333333333333357</v>
      </c>
      <c r="CE517" s="3">
        <v>9</v>
      </c>
      <c r="CF517" s="3">
        <v>10</v>
      </c>
      <c r="CG517" s="3">
        <v>64</v>
      </c>
      <c r="CH517" s="3">
        <v>96</v>
      </c>
      <c r="CI517" s="3">
        <v>30</v>
      </c>
      <c r="CJ517" s="3">
        <v>26</v>
      </c>
      <c r="CK517" s="3">
        <v>41</v>
      </c>
      <c r="CL517" s="3">
        <v>44</v>
      </c>
      <c r="CM517" s="20">
        <f t="shared" si="321"/>
        <v>-4.9161993127147792</v>
      </c>
      <c r="CN517" s="37">
        <f t="shared" si="322"/>
        <v>1.5957446808510636</v>
      </c>
      <c r="CO517" s="37">
        <f t="shared" si="323"/>
        <v>2.9255319148936167</v>
      </c>
      <c r="CP517" s="37">
        <f t="shared" si="324"/>
        <v>33.421985815602831</v>
      </c>
      <c r="CQ517" s="37">
        <f t="shared" si="325"/>
        <v>31.117021276595743</v>
      </c>
      <c r="CR517" s="37">
        <f t="shared" si="326"/>
        <v>60.549645390070921</v>
      </c>
      <c r="CS517" s="37">
        <f t="shared" si="327"/>
        <v>56.914893617021271</v>
      </c>
      <c r="CT517" s="22">
        <f t="shared" si="328"/>
        <v>-11.968085106382986</v>
      </c>
      <c r="CU517" s="35">
        <v>18</v>
      </c>
      <c r="CV517" s="35">
        <v>33</v>
      </c>
      <c r="CW517" s="35">
        <v>359</v>
      </c>
      <c r="CX517" s="35">
        <v>318</v>
      </c>
      <c r="CY517" s="35">
        <v>132</v>
      </c>
      <c r="CZ517" s="35">
        <v>132</v>
      </c>
      <c r="DA517" s="35">
        <v>159</v>
      </c>
      <c r="DB517" s="35">
        <v>174</v>
      </c>
      <c r="DC517">
        <v>2</v>
      </c>
      <c r="DD517">
        <v>0</v>
      </c>
      <c r="DE517" s="35">
        <f t="shared" si="329"/>
        <v>-2</v>
      </c>
      <c r="DF517" s="36">
        <f t="shared" si="330"/>
        <v>0.64102564102564097</v>
      </c>
      <c r="DG517" s="37">
        <f t="shared" si="331"/>
        <v>0</v>
      </c>
      <c r="DH517" s="37">
        <f t="shared" si="332"/>
        <v>-0.64102564102564097</v>
      </c>
      <c r="DI517" s="2">
        <v>122.7</v>
      </c>
      <c r="DJ517">
        <v>4</v>
      </c>
      <c r="DK517">
        <v>5</v>
      </c>
      <c r="DL517">
        <v>16.899999999999999</v>
      </c>
      <c r="DM517">
        <v>91</v>
      </c>
      <c r="DN517">
        <v>120</v>
      </c>
      <c r="DO517">
        <v>-6</v>
      </c>
      <c r="DP517">
        <v>63</v>
      </c>
      <c r="DQ517">
        <v>91</v>
      </c>
      <c r="DR517">
        <v>-7.7</v>
      </c>
      <c r="DS517">
        <v>40</v>
      </c>
      <c r="DT517">
        <v>70</v>
      </c>
      <c r="DU517">
        <v>-12.8</v>
      </c>
      <c r="DV517" s="39">
        <v>-0.9</v>
      </c>
      <c r="DW517" s="39">
        <v>-0.9</v>
      </c>
      <c r="DX517" s="39">
        <v>0.2</v>
      </c>
      <c r="DY517" s="39">
        <v>0.2</v>
      </c>
      <c r="DZ517" s="39">
        <v>0.4</v>
      </c>
      <c r="EA517" s="39">
        <v>0</v>
      </c>
    </row>
    <row r="518" spans="1:131" x14ac:dyDescent="0.2">
      <c r="A518" s="12" t="s">
        <v>605</v>
      </c>
      <c r="B518" s="12" t="s">
        <v>2400</v>
      </c>
      <c r="C518" t="s">
        <v>2399</v>
      </c>
      <c r="D518" t="s">
        <v>155</v>
      </c>
      <c r="E518" s="12" t="s">
        <v>148</v>
      </c>
      <c r="F518">
        <v>76</v>
      </c>
      <c r="G518">
        <v>4</v>
      </c>
      <c r="H518">
        <v>4</v>
      </c>
      <c r="I518" s="31">
        <f t="shared" si="296"/>
        <v>8</v>
      </c>
      <c r="J518">
        <v>3</v>
      </c>
      <c r="K518">
        <v>1</v>
      </c>
      <c r="L518" s="16">
        <f t="shared" si="297"/>
        <v>0.9505577925935077</v>
      </c>
      <c r="M518" s="15">
        <v>4</v>
      </c>
      <c r="N518" s="15">
        <v>3</v>
      </c>
      <c r="O518" s="15">
        <v>1</v>
      </c>
      <c r="P518">
        <v>78</v>
      </c>
      <c r="Q518">
        <v>24</v>
      </c>
      <c r="R518">
        <v>23</v>
      </c>
      <c r="S518" s="13">
        <f t="shared" si="298"/>
        <v>5.128205128205128E-2</v>
      </c>
      <c r="T518" s="13">
        <f t="shared" si="299"/>
        <v>3.2000000000000001E-2</v>
      </c>
      <c r="U518" s="2">
        <v>504.96666666670001</v>
      </c>
      <c r="V518" s="2">
        <v>6.6333333332999995</v>
      </c>
      <c r="W518">
        <v>6.64</v>
      </c>
      <c r="X518">
        <v>42.78</v>
      </c>
      <c r="Y518" s="32">
        <f t="shared" si="300"/>
        <v>0.13435855928773774</v>
      </c>
      <c r="Z518" s="15">
        <f t="shared" si="301"/>
        <v>41.785714285714292</v>
      </c>
      <c r="AA518">
        <v>22</v>
      </c>
      <c r="AB518">
        <v>82</v>
      </c>
      <c r="AC518">
        <v>33</v>
      </c>
      <c r="AD518" s="13">
        <f t="shared" si="302"/>
        <v>0.2857142857142857</v>
      </c>
      <c r="AE518" s="13">
        <f t="shared" si="303"/>
        <v>0.2857142857142857</v>
      </c>
      <c r="AF518" s="13">
        <f t="shared" si="304"/>
        <v>0.5714285714285714</v>
      </c>
      <c r="AG518">
        <v>2</v>
      </c>
      <c r="AH518">
        <v>1</v>
      </c>
      <c r="AI518" s="17">
        <f t="shared" si="305"/>
        <v>0.66666666666666663</v>
      </c>
      <c r="AJ518">
        <v>55</v>
      </c>
      <c r="AK518">
        <v>74</v>
      </c>
      <c r="AL518" s="32">
        <f t="shared" si="306"/>
        <v>0.31310679611650488</v>
      </c>
      <c r="AM518">
        <v>39</v>
      </c>
      <c r="AN518">
        <v>58</v>
      </c>
      <c r="AO518" s="33">
        <f t="shared" si="307"/>
        <v>0.2354368932038835</v>
      </c>
      <c r="AP518">
        <v>89</v>
      </c>
      <c r="AQ518">
        <v>97</v>
      </c>
      <c r="AR518" s="33">
        <f t="shared" si="308"/>
        <v>0.45145631067961167</v>
      </c>
      <c r="AS518" s="33">
        <f t="shared" si="309"/>
        <v>0.57079646017699115</v>
      </c>
      <c r="AT518">
        <v>12</v>
      </c>
      <c r="AU518">
        <v>230</v>
      </c>
      <c r="AV518">
        <v>210</v>
      </c>
      <c r="AW518">
        <v>128</v>
      </c>
      <c r="AX518" s="2">
        <v>26.3</v>
      </c>
      <c r="AY518" s="3">
        <v>13</v>
      </c>
      <c r="AZ518" s="2">
        <v>31.5</v>
      </c>
      <c r="BA518" s="2">
        <v>22.7</v>
      </c>
      <c r="BB518" s="21">
        <v>-1.1910000000000001</v>
      </c>
      <c r="BC518">
        <v>13</v>
      </c>
      <c r="BD518" s="21">
        <v>-0.02</v>
      </c>
      <c r="BE518" s="2">
        <v>26.5</v>
      </c>
      <c r="BF518" s="2">
        <v>31.6</v>
      </c>
      <c r="BG518" s="2">
        <v>21.5</v>
      </c>
      <c r="BH518" s="21">
        <v>-3.399</v>
      </c>
      <c r="BI518" s="21">
        <v>-9.9469999999999992</v>
      </c>
      <c r="BJ518" t="s">
        <v>562</v>
      </c>
      <c r="BK518" s="2">
        <v>36.5</v>
      </c>
      <c r="BL518" t="s">
        <v>3637</v>
      </c>
      <c r="BM518" s="2">
        <v>22.1</v>
      </c>
      <c r="BN518" t="s">
        <v>1411</v>
      </c>
      <c r="BO518" s="2">
        <v>19.899999999999999</v>
      </c>
      <c r="BP518" t="s">
        <v>725</v>
      </c>
      <c r="BQ518" s="2">
        <v>38.1</v>
      </c>
      <c r="BR518" t="s">
        <v>3213</v>
      </c>
      <c r="BS518" s="2">
        <v>30.9</v>
      </c>
      <c r="BT518" s="32">
        <f t="shared" si="310"/>
        <v>7.179487179487179E-2</v>
      </c>
      <c r="BU518" s="34">
        <f t="shared" si="311"/>
        <v>0.93728222996515675</v>
      </c>
      <c r="BV518" s="35">
        <f t="shared" si="312"/>
        <v>944.4617171446439</v>
      </c>
      <c r="BW518" s="32">
        <f t="shared" si="313"/>
        <v>9.0771017600285442E-3</v>
      </c>
      <c r="BX518" s="36">
        <f t="shared" si="314"/>
        <v>1.6662258661813432</v>
      </c>
      <c r="BY518" s="37">
        <f t="shared" si="315"/>
        <v>2.1422903993760127</v>
      </c>
      <c r="BZ518" s="37">
        <f t="shared" si="316"/>
        <v>23.208145993240137</v>
      </c>
      <c r="CA518" s="37">
        <f t="shared" si="317"/>
        <v>34.157630256717539</v>
      </c>
      <c r="CB518" s="37">
        <f t="shared" si="318"/>
        <v>43.08384025411759</v>
      </c>
      <c r="CC518" s="37">
        <f t="shared" si="319"/>
        <v>70.576567046109759</v>
      </c>
      <c r="CD518" s="38">
        <f t="shared" si="320"/>
        <v>-27.492726791992169</v>
      </c>
      <c r="CE518" s="3">
        <v>14</v>
      </c>
      <c r="CF518" s="3">
        <v>18</v>
      </c>
      <c r="CG518" s="3">
        <v>181</v>
      </c>
      <c r="CH518" s="3">
        <v>269</v>
      </c>
      <c r="CI518" s="3">
        <v>78</v>
      </c>
      <c r="CJ518" s="3">
        <v>115</v>
      </c>
      <c r="CK518" s="3">
        <v>191</v>
      </c>
      <c r="CL518" s="3">
        <v>89</v>
      </c>
      <c r="CM518" s="20">
        <f t="shared" si="321"/>
        <v>-19.354841836239956</v>
      </c>
      <c r="CN518" s="37">
        <f t="shared" si="322"/>
        <v>2.2514209788144974</v>
      </c>
      <c r="CO518" s="37">
        <f t="shared" si="323"/>
        <v>2.6758691961319849</v>
      </c>
      <c r="CP518" s="37">
        <f t="shared" si="324"/>
        <v>26.44496936591127</v>
      </c>
      <c r="CQ518" s="37">
        <f t="shared" si="325"/>
        <v>27.367682881818851</v>
      </c>
      <c r="CR518" s="37">
        <f t="shared" si="326"/>
        <v>51.155237321916289</v>
      </c>
      <c r="CS518" s="37">
        <f t="shared" si="327"/>
        <v>55.879530523363101</v>
      </c>
      <c r="CT518" s="22">
        <f t="shared" si="328"/>
        <v>-22.768433590545357</v>
      </c>
      <c r="CU518" s="35">
        <v>122</v>
      </c>
      <c r="CV518" s="35">
        <v>145</v>
      </c>
      <c r="CW518" s="35">
        <v>1311</v>
      </c>
      <c r="CX518" s="35">
        <v>1338</v>
      </c>
      <c r="CY518" s="35">
        <v>591</v>
      </c>
      <c r="CZ518" s="35">
        <v>618</v>
      </c>
      <c r="DA518" s="35">
        <v>927</v>
      </c>
      <c r="DB518" s="35">
        <v>748</v>
      </c>
      <c r="DC518">
        <v>19</v>
      </c>
      <c r="DD518">
        <v>22</v>
      </c>
      <c r="DE518" s="35">
        <f t="shared" si="329"/>
        <v>3</v>
      </c>
      <c r="DF518" s="36">
        <f t="shared" si="330"/>
        <v>2.2613065326746797</v>
      </c>
      <c r="DG518" s="37">
        <f t="shared" si="331"/>
        <v>2.6183549325706821</v>
      </c>
      <c r="DH518" s="37">
        <f t="shared" si="332"/>
        <v>0.35704839989600212</v>
      </c>
      <c r="DI518" s="2">
        <v>328.3</v>
      </c>
      <c r="DJ518">
        <v>8</v>
      </c>
      <c r="DK518">
        <v>14</v>
      </c>
      <c r="DL518">
        <v>-11</v>
      </c>
      <c r="DM518">
        <v>252</v>
      </c>
      <c r="DN518">
        <v>375</v>
      </c>
      <c r="DO518">
        <v>-6.8</v>
      </c>
      <c r="DP518">
        <v>185</v>
      </c>
      <c r="DQ518">
        <v>252</v>
      </c>
      <c r="DR518">
        <v>-6.3</v>
      </c>
      <c r="DS518">
        <v>131</v>
      </c>
      <c r="DT518">
        <v>183</v>
      </c>
      <c r="DU518">
        <v>-7.6</v>
      </c>
      <c r="DV518" s="39">
        <v>-6.9</v>
      </c>
      <c r="DW518" s="39">
        <v>-6.9</v>
      </c>
      <c r="DX518" s="39">
        <v>-0.5</v>
      </c>
      <c r="DY518" s="39">
        <v>-1.1000000000000001</v>
      </c>
      <c r="DZ518" s="39">
        <v>2.7</v>
      </c>
      <c r="EA518" s="39">
        <v>-5.9</v>
      </c>
    </row>
    <row r="519" spans="1:131" x14ac:dyDescent="0.2">
      <c r="A519" s="12" t="s">
        <v>2404</v>
      </c>
      <c r="B519" s="12" t="s">
        <v>2405</v>
      </c>
      <c r="C519" t="s">
        <v>2403</v>
      </c>
      <c r="D519" t="s">
        <v>199</v>
      </c>
      <c r="E519" s="12" t="s">
        <v>178</v>
      </c>
      <c r="F519">
        <v>2</v>
      </c>
      <c r="G519">
        <v>0</v>
      </c>
      <c r="H519">
        <v>0</v>
      </c>
      <c r="I519" s="31">
        <f t="shared" si="296"/>
        <v>0</v>
      </c>
      <c r="J519">
        <v>0</v>
      </c>
      <c r="K519">
        <v>0</v>
      </c>
      <c r="L519" s="16">
        <f t="shared" si="297"/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2</v>
      </c>
      <c r="S519" s="13">
        <f t="shared" si="298"/>
        <v>0</v>
      </c>
      <c r="T519" s="13">
        <f t="shared" si="299"/>
        <v>0</v>
      </c>
      <c r="U519" s="2">
        <v>14.05</v>
      </c>
      <c r="V519" s="2">
        <v>7.0166666666999999</v>
      </c>
      <c r="W519">
        <v>7.03</v>
      </c>
      <c r="X519">
        <v>39.61</v>
      </c>
      <c r="Y519" s="32">
        <f t="shared" si="300"/>
        <v>0.15072898799313894</v>
      </c>
      <c r="Z519" s="15">
        <f t="shared" si="301"/>
        <v>0</v>
      </c>
      <c r="AA519">
        <v>1</v>
      </c>
      <c r="AB519">
        <v>2</v>
      </c>
      <c r="AC519">
        <v>1</v>
      </c>
      <c r="AD519" s="13">
        <f t="shared" si="302"/>
        <v>0</v>
      </c>
      <c r="AE519" s="13">
        <f t="shared" si="303"/>
        <v>0</v>
      </c>
      <c r="AF519" s="13">
        <f t="shared" si="304"/>
        <v>0</v>
      </c>
      <c r="AI519" s="17" t="str">
        <f t="shared" si="305"/>
        <v xml:space="preserve"> </v>
      </c>
      <c r="AJ519">
        <v>3</v>
      </c>
      <c r="AK519">
        <v>1</v>
      </c>
      <c r="AL519" s="32">
        <f t="shared" si="306"/>
        <v>0.30769230769230771</v>
      </c>
      <c r="AM519">
        <v>6</v>
      </c>
      <c r="AN519">
        <v>0</v>
      </c>
      <c r="AO519" s="33">
        <f t="shared" si="307"/>
        <v>0.46153846153846156</v>
      </c>
      <c r="AP519">
        <v>3</v>
      </c>
      <c r="AQ519">
        <v>0</v>
      </c>
      <c r="AR519" s="33">
        <f t="shared" si="308"/>
        <v>0.23076923076923078</v>
      </c>
      <c r="AS519" s="33">
        <f t="shared" si="309"/>
        <v>0.4</v>
      </c>
      <c r="AU519">
        <v>11</v>
      </c>
      <c r="AV519">
        <v>4</v>
      </c>
      <c r="AW519">
        <v>6</v>
      </c>
      <c r="AX519" s="2">
        <v>24.9</v>
      </c>
      <c r="AZ519" s="2">
        <v>30.2</v>
      </c>
      <c r="BA519" s="2">
        <v>21.3</v>
      </c>
      <c r="BB519" s="21">
        <v>-2.5329999999999999</v>
      </c>
      <c r="BD519" s="21">
        <v>-5.1130000000000004</v>
      </c>
      <c r="BE519" s="2">
        <v>24.7</v>
      </c>
      <c r="BF519" s="2">
        <v>27.9</v>
      </c>
      <c r="BG519" s="2">
        <v>23.6</v>
      </c>
      <c r="BH519" s="21">
        <v>-2.2599999999999998</v>
      </c>
      <c r="BI519" s="21">
        <v>2.9020000000000001</v>
      </c>
      <c r="BJ519" t="s">
        <v>1640</v>
      </c>
      <c r="BK519" s="2">
        <v>40.6</v>
      </c>
      <c r="BL519" t="s">
        <v>1105</v>
      </c>
      <c r="BM519" s="2">
        <v>33.6</v>
      </c>
      <c r="BN519" t="s">
        <v>606</v>
      </c>
      <c r="BO519" s="2">
        <v>33.299999999999997</v>
      </c>
      <c r="BP519" t="s">
        <v>2511</v>
      </c>
      <c r="BQ519" s="2">
        <v>67.3</v>
      </c>
      <c r="BR519" t="s">
        <v>2387</v>
      </c>
      <c r="BS519" s="2">
        <v>18.899999999999999</v>
      </c>
      <c r="BT519" s="32">
        <f t="shared" si="310"/>
        <v>0</v>
      </c>
      <c r="BU519" s="34">
        <f t="shared" si="311"/>
        <v>0.875</v>
      </c>
      <c r="BV519" s="35">
        <f t="shared" si="312"/>
        <v>875</v>
      </c>
      <c r="BW519" s="32">
        <f t="shared" si="313"/>
        <v>-0.125</v>
      </c>
      <c r="BX519" s="36">
        <f t="shared" si="314"/>
        <v>0</v>
      </c>
      <c r="BY519" s="37">
        <f t="shared" si="315"/>
        <v>4.2755344417849148</v>
      </c>
      <c r="BZ519" s="37">
        <f t="shared" si="316"/>
        <v>47.030878859634058</v>
      </c>
      <c r="CA519" s="37">
        <f t="shared" si="317"/>
        <v>34.204275534279319</v>
      </c>
      <c r="CB519" s="37">
        <f t="shared" si="318"/>
        <v>85.510688835698289</v>
      </c>
      <c r="CC519" s="37">
        <f t="shared" si="319"/>
        <v>51.306413301418971</v>
      </c>
      <c r="CD519" s="38">
        <f t="shared" si="320"/>
        <v>34.204275534279319</v>
      </c>
      <c r="CE519" s="3">
        <v>0</v>
      </c>
      <c r="CF519" s="3">
        <v>1</v>
      </c>
      <c r="CG519" s="3">
        <v>11</v>
      </c>
      <c r="CH519" s="3">
        <v>7</v>
      </c>
      <c r="CI519" s="3">
        <v>2</v>
      </c>
      <c r="CJ519" s="3">
        <v>3</v>
      </c>
      <c r="CK519" s="3">
        <v>1</v>
      </c>
      <c r="CL519" s="3">
        <v>7</v>
      </c>
      <c r="CM519" s="20">
        <f t="shared" si="321"/>
        <v>28.499275534279317</v>
      </c>
      <c r="CN519" s="37">
        <f t="shared" si="322"/>
        <v>3.0295379954556934</v>
      </c>
      <c r="CO519" s="37">
        <f t="shared" si="323"/>
        <v>3.7869224943196165</v>
      </c>
      <c r="CP519" s="37">
        <f t="shared" si="324"/>
        <v>30.295379954556932</v>
      </c>
      <c r="CQ519" s="37">
        <f t="shared" si="325"/>
        <v>22.721534965917698</v>
      </c>
      <c r="CR519" s="37">
        <f t="shared" si="326"/>
        <v>70.436758394344864</v>
      </c>
      <c r="CS519" s="37">
        <f t="shared" si="327"/>
        <v>42.413531936379705</v>
      </c>
      <c r="CT519" s="22">
        <f t="shared" si="328"/>
        <v>6.1810490763141601</v>
      </c>
      <c r="CU519" s="35">
        <v>4</v>
      </c>
      <c r="CV519" s="35">
        <v>5</v>
      </c>
      <c r="CW519" s="35">
        <v>36</v>
      </c>
      <c r="CX519" s="35">
        <v>25</v>
      </c>
      <c r="CY519" s="35">
        <v>23</v>
      </c>
      <c r="CZ519" s="35">
        <v>12</v>
      </c>
      <c r="DA519" s="35">
        <v>14</v>
      </c>
      <c r="DB519" s="35">
        <v>30</v>
      </c>
      <c r="DC519">
        <v>2</v>
      </c>
      <c r="DD519">
        <v>2</v>
      </c>
      <c r="DE519" s="35">
        <f t="shared" si="329"/>
        <v>0</v>
      </c>
      <c r="DF519" s="36">
        <f t="shared" si="330"/>
        <v>8.5510688835698296</v>
      </c>
      <c r="DG519" s="37">
        <f t="shared" si="331"/>
        <v>8.5510688835698296</v>
      </c>
      <c r="DH519" s="37">
        <f t="shared" si="332"/>
        <v>0</v>
      </c>
      <c r="DI519" s="2">
        <v>5.2</v>
      </c>
      <c r="DJ519">
        <v>0</v>
      </c>
      <c r="DK519">
        <v>1</v>
      </c>
      <c r="DL519">
        <v>-25</v>
      </c>
      <c r="DM519">
        <v>6</v>
      </c>
      <c r="DN519">
        <v>6</v>
      </c>
      <c r="DO519">
        <v>-14.1</v>
      </c>
      <c r="DP519">
        <v>5</v>
      </c>
      <c r="DQ519">
        <v>6</v>
      </c>
      <c r="DR519">
        <v>-14.9</v>
      </c>
      <c r="DS519">
        <v>4</v>
      </c>
      <c r="DT519">
        <v>5</v>
      </c>
      <c r="DU519">
        <v>-12.7</v>
      </c>
      <c r="DV519" s="39">
        <v>-0.1</v>
      </c>
      <c r="DW519" s="39">
        <v>-0.1</v>
      </c>
      <c r="DX519" s="39">
        <v>0</v>
      </c>
      <c r="DY519" s="39">
        <v>-0.1</v>
      </c>
      <c r="DZ519" s="39">
        <v>0</v>
      </c>
      <c r="EA519" s="39">
        <v>-0.2</v>
      </c>
    </row>
    <row r="520" spans="1:131" x14ac:dyDescent="0.2">
      <c r="A520" s="12" t="s">
        <v>2408</v>
      </c>
      <c r="B520" s="12" t="s">
        <v>2409</v>
      </c>
      <c r="C520" t="s">
        <v>2407</v>
      </c>
      <c r="D520" t="s">
        <v>112</v>
      </c>
      <c r="E520" s="12" t="s">
        <v>170</v>
      </c>
      <c r="F520">
        <v>1</v>
      </c>
      <c r="G520">
        <v>0</v>
      </c>
      <c r="H520">
        <v>0</v>
      </c>
      <c r="I520" s="31">
        <f t="shared" si="296"/>
        <v>0</v>
      </c>
      <c r="J520">
        <v>0</v>
      </c>
      <c r="K520">
        <v>0</v>
      </c>
      <c r="L520" s="16">
        <f t="shared" si="297"/>
        <v>0</v>
      </c>
      <c r="M520" s="15">
        <v>0</v>
      </c>
      <c r="N520" s="15">
        <v>0</v>
      </c>
      <c r="O520" s="15">
        <v>0</v>
      </c>
      <c r="P520">
        <v>1</v>
      </c>
      <c r="Q520">
        <v>0</v>
      </c>
      <c r="R520">
        <v>0</v>
      </c>
      <c r="S520" s="13">
        <f t="shared" si="298"/>
        <v>0</v>
      </c>
      <c r="T520" s="13">
        <f t="shared" si="299"/>
        <v>0</v>
      </c>
      <c r="U520" s="2">
        <v>3.7166666667000001</v>
      </c>
      <c r="V520" s="2">
        <v>3.7166666667000001</v>
      </c>
      <c r="W520">
        <v>3.72</v>
      </c>
      <c r="X520">
        <v>41.52</v>
      </c>
      <c r="Y520" s="32">
        <f t="shared" si="300"/>
        <v>8.2228116710875335E-2</v>
      </c>
      <c r="Z520" s="15">
        <f t="shared" si="301"/>
        <v>0</v>
      </c>
      <c r="AA520">
        <v>0</v>
      </c>
      <c r="AB520">
        <v>2</v>
      </c>
      <c r="AC520">
        <v>0</v>
      </c>
      <c r="AD520" s="13">
        <f t="shared" si="302"/>
        <v>0</v>
      </c>
      <c r="AE520" s="13">
        <f t="shared" si="303"/>
        <v>0</v>
      </c>
      <c r="AF520" s="13">
        <f t="shared" si="304"/>
        <v>0</v>
      </c>
      <c r="AG520">
        <v>1</v>
      </c>
      <c r="AH520">
        <v>5</v>
      </c>
      <c r="AI520" s="17">
        <f t="shared" si="305"/>
        <v>0.16666666666666666</v>
      </c>
      <c r="AJ520">
        <v>0</v>
      </c>
      <c r="AK520">
        <v>0</v>
      </c>
      <c r="AL520" s="32">
        <f t="shared" si="306"/>
        <v>0</v>
      </c>
      <c r="AM520">
        <v>1</v>
      </c>
      <c r="AN520">
        <v>2</v>
      </c>
      <c r="AO520" s="33">
        <f t="shared" si="307"/>
        <v>0.5</v>
      </c>
      <c r="AP520">
        <v>0</v>
      </c>
      <c r="AQ520">
        <v>3</v>
      </c>
      <c r="AR520" s="33">
        <f t="shared" si="308"/>
        <v>0.5</v>
      </c>
      <c r="AS520" s="33">
        <f t="shared" si="309"/>
        <v>0</v>
      </c>
      <c r="AU520">
        <v>2</v>
      </c>
      <c r="AV520">
        <v>0</v>
      </c>
      <c r="AW520">
        <v>0</v>
      </c>
      <c r="AX520" s="2">
        <v>25.9</v>
      </c>
      <c r="AZ520" s="2">
        <v>29.8</v>
      </c>
      <c r="BA520" s="2">
        <v>23.3</v>
      </c>
      <c r="BB520" s="21">
        <v>-1.5089999999999999</v>
      </c>
      <c r="BD520" s="21">
        <v>3.3210000000000002</v>
      </c>
      <c r="BE520" s="2">
        <v>27</v>
      </c>
      <c r="BF520" s="2">
        <v>33.200000000000003</v>
      </c>
      <c r="BG520" s="2">
        <v>20.7</v>
      </c>
      <c r="BH520" s="21">
        <v>5.7839999999999998</v>
      </c>
      <c r="BI520" s="21">
        <v>-11.765000000000001</v>
      </c>
      <c r="BJ520" t="s">
        <v>479</v>
      </c>
      <c r="BK520" s="2">
        <v>100</v>
      </c>
      <c r="BL520" t="s">
        <v>2932</v>
      </c>
      <c r="BM520" s="2">
        <v>100</v>
      </c>
      <c r="BN520" t="s">
        <v>2380</v>
      </c>
      <c r="BO520" s="2">
        <v>0</v>
      </c>
      <c r="BP520" t="s">
        <v>1371</v>
      </c>
      <c r="BQ520" s="2">
        <v>82.1</v>
      </c>
      <c r="BR520" t="s">
        <v>1428</v>
      </c>
      <c r="BS520" s="2">
        <v>82.1</v>
      </c>
      <c r="BT520" s="32">
        <f t="shared" si="310"/>
        <v>0</v>
      </c>
      <c r="BU520" s="34" t="e">
        <f t="shared" si="311"/>
        <v>#DIV/0!</v>
      </c>
      <c r="BV520" s="35" t="e">
        <f t="shared" si="312"/>
        <v>#DIV/0!</v>
      </c>
      <c r="BW520" s="32" t="e">
        <f t="shared" si="313"/>
        <v>#DIV/0!</v>
      </c>
      <c r="BX520" s="36">
        <f t="shared" si="314"/>
        <v>0</v>
      </c>
      <c r="BY520" s="37">
        <f t="shared" si="315"/>
        <v>0</v>
      </c>
      <c r="BZ520" s="37">
        <f t="shared" si="316"/>
        <v>16.14349775770275</v>
      </c>
      <c r="CA520" s="37">
        <f t="shared" si="317"/>
        <v>0</v>
      </c>
      <c r="CB520" s="37">
        <f t="shared" si="318"/>
        <v>48.430493273108247</v>
      </c>
      <c r="CC520" s="37">
        <f t="shared" si="319"/>
        <v>0</v>
      </c>
      <c r="CD520" s="38">
        <f t="shared" si="320"/>
        <v>48.430493273108247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0</v>
      </c>
      <c r="CL520" s="3">
        <v>1</v>
      </c>
      <c r="CM520" s="20">
        <f t="shared" si="321"/>
        <v>75.42649327310825</v>
      </c>
      <c r="CN520" s="37">
        <f t="shared" si="322"/>
        <v>7.2254335260115603</v>
      </c>
      <c r="CO520" s="37">
        <f t="shared" si="323"/>
        <v>4.3352601156069355</v>
      </c>
      <c r="CP520" s="37">
        <f t="shared" si="324"/>
        <v>39.017341040462426</v>
      </c>
      <c r="CQ520" s="37">
        <f t="shared" si="325"/>
        <v>30.346820809248552</v>
      </c>
      <c r="CR520" s="37">
        <f t="shared" si="326"/>
        <v>60.693641618497104</v>
      </c>
      <c r="CS520" s="37">
        <f t="shared" si="327"/>
        <v>72.254335260115596</v>
      </c>
      <c r="CT520" s="22">
        <f t="shared" si="328"/>
        <v>59.99118691472674</v>
      </c>
      <c r="CU520" s="35">
        <v>5</v>
      </c>
      <c r="CV520" s="35">
        <v>3</v>
      </c>
      <c r="CW520" s="35">
        <v>22</v>
      </c>
      <c r="CX520" s="35">
        <v>18</v>
      </c>
      <c r="CY520" s="35">
        <v>6</v>
      </c>
      <c r="CZ520" s="35">
        <v>15</v>
      </c>
      <c r="DA520" s="35">
        <v>14</v>
      </c>
      <c r="DB520" s="35">
        <v>9</v>
      </c>
      <c r="DC520">
        <v>0</v>
      </c>
      <c r="DD520">
        <v>0</v>
      </c>
      <c r="DE520" s="35">
        <f t="shared" si="329"/>
        <v>0</v>
      </c>
      <c r="DF520" s="36">
        <f t="shared" si="330"/>
        <v>0</v>
      </c>
      <c r="DG520" s="37">
        <f t="shared" si="331"/>
        <v>0</v>
      </c>
      <c r="DH520" s="37">
        <f t="shared" si="332"/>
        <v>0</v>
      </c>
      <c r="DI520" s="2">
        <v>2.7</v>
      </c>
      <c r="DJ520">
        <v>0</v>
      </c>
      <c r="DK520">
        <v>0</v>
      </c>
      <c r="DL520">
        <v>-50</v>
      </c>
      <c r="DM520">
        <v>2</v>
      </c>
      <c r="DN520">
        <v>0</v>
      </c>
      <c r="DO520">
        <v>54.4</v>
      </c>
      <c r="DP520">
        <v>1</v>
      </c>
      <c r="DQ520">
        <v>0</v>
      </c>
      <c r="DR520">
        <v>52.9</v>
      </c>
      <c r="DS520">
        <v>0</v>
      </c>
      <c r="DT520">
        <v>0</v>
      </c>
      <c r="DU520">
        <v>-56.3</v>
      </c>
      <c r="DV520" s="39">
        <v>0.1</v>
      </c>
      <c r="DW520" s="39">
        <v>0.1</v>
      </c>
      <c r="DX520" s="39">
        <v>0</v>
      </c>
      <c r="DY520" s="39">
        <v>0</v>
      </c>
      <c r="DZ520" s="39">
        <v>0</v>
      </c>
      <c r="EA520" s="39">
        <v>0.2</v>
      </c>
    </row>
    <row r="521" spans="1:131" x14ac:dyDescent="0.2">
      <c r="A521" s="12" t="s">
        <v>2412</v>
      </c>
      <c r="B521" s="12" t="s">
        <v>2413</v>
      </c>
      <c r="C521" t="s">
        <v>2411</v>
      </c>
      <c r="D521" t="s">
        <v>112</v>
      </c>
      <c r="E521" s="12" t="s">
        <v>156</v>
      </c>
      <c r="F521">
        <v>27</v>
      </c>
      <c r="G521">
        <v>0</v>
      </c>
      <c r="H521">
        <v>0</v>
      </c>
      <c r="I521" s="31">
        <f t="shared" si="296"/>
        <v>0</v>
      </c>
      <c r="J521">
        <v>0</v>
      </c>
      <c r="K521">
        <v>0</v>
      </c>
      <c r="L521" s="16">
        <f t="shared" si="297"/>
        <v>0</v>
      </c>
      <c r="M521" s="15">
        <v>0</v>
      </c>
      <c r="N521" s="15">
        <v>0</v>
      </c>
      <c r="O521" s="15">
        <v>0</v>
      </c>
      <c r="P521">
        <v>4</v>
      </c>
      <c r="Q521">
        <v>2</v>
      </c>
      <c r="R521">
        <v>2</v>
      </c>
      <c r="S521" s="13">
        <f t="shared" si="298"/>
        <v>0</v>
      </c>
      <c r="T521" s="13">
        <f t="shared" si="299"/>
        <v>0</v>
      </c>
      <c r="U521" s="2">
        <v>108.05</v>
      </c>
      <c r="V521" s="2">
        <v>4</v>
      </c>
      <c r="W521">
        <v>4</v>
      </c>
      <c r="X521">
        <v>44.21</v>
      </c>
      <c r="Y521" s="32">
        <f t="shared" si="300"/>
        <v>8.2970338104127767E-2</v>
      </c>
      <c r="Z521" s="15">
        <f t="shared" si="301"/>
        <v>0</v>
      </c>
      <c r="AA521">
        <v>3</v>
      </c>
      <c r="AB521">
        <v>24</v>
      </c>
      <c r="AC521">
        <v>20</v>
      </c>
      <c r="AD521" s="13">
        <f t="shared" si="302"/>
        <v>0</v>
      </c>
      <c r="AE521" s="13">
        <f t="shared" si="303"/>
        <v>0</v>
      </c>
      <c r="AF521" s="13">
        <f t="shared" si="304"/>
        <v>0</v>
      </c>
      <c r="AG521">
        <v>1</v>
      </c>
      <c r="AH521">
        <v>0</v>
      </c>
      <c r="AI521" s="17">
        <f t="shared" si="305"/>
        <v>1</v>
      </c>
      <c r="AJ521">
        <v>21</v>
      </c>
      <c r="AK521">
        <v>22</v>
      </c>
      <c r="AL521" s="32">
        <f t="shared" si="306"/>
        <v>0.30496453900709219</v>
      </c>
      <c r="AM521">
        <v>32</v>
      </c>
      <c r="AN521">
        <v>21</v>
      </c>
      <c r="AO521" s="33">
        <f t="shared" si="307"/>
        <v>0.37588652482269502</v>
      </c>
      <c r="AP521">
        <v>28</v>
      </c>
      <c r="AQ521">
        <v>17</v>
      </c>
      <c r="AR521" s="33">
        <f t="shared" si="308"/>
        <v>0.31914893617021278</v>
      </c>
      <c r="AS521" s="33">
        <f t="shared" si="309"/>
        <v>0.44791666666666669</v>
      </c>
      <c r="AT521">
        <v>12</v>
      </c>
      <c r="AU521">
        <v>42</v>
      </c>
      <c r="AV521">
        <v>40</v>
      </c>
      <c r="AW521">
        <v>43</v>
      </c>
      <c r="AX521" s="2">
        <v>24.6</v>
      </c>
      <c r="AY521" s="3">
        <v>17</v>
      </c>
      <c r="AZ521" s="2">
        <v>31.5</v>
      </c>
      <c r="BA521" s="2">
        <v>19.899999999999999</v>
      </c>
      <c r="BB521" s="21">
        <v>-4.5469999999999997</v>
      </c>
      <c r="BC521">
        <v>17</v>
      </c>
      <c r="BD521" s="21">
        <v>-3.5869999999999997</v>
      </c>
      <c r="BE521" s="2">
        <v>23.7</v>
      </c>
      <c r="BF521" s="2">
        <v>31</v>
      </c>
      <c r="BG521" s="2">
        <v>16.399999999999999</v>
      </c>
      <c r="BH521" s="21">
        <v>-1.3049999999999999</v>
      </c>
      <c r="BI521" s="21">
        <v>-16.882000000000001</v>
      </c>
      <c r="BJ521" t="s">
        <v>2700</v>
      </c>
      <c r="BK521" s="2">
        <v>46.4</v>
      </c>
      <c r="BL521" t="s">
        <v>3238</v>
      </c>
      <c r="BM521" s="2">
        <v>27.5</v>
      </c>
      <c r="BN521" t="s">
        <v>2380</v>
      </c>
      <c r="BO521" s="2">
        <v>27.5</v>
      </c>
      <c r="BP521" t="s">
        <v>2923</v>
      </c>
      <c r="BQ521" s="2">
        <v>39.200000000000003</v>
      </c>
      <c r="BR521" t="s">
        <v>1428</v>
      </c>
      <c r="BS521" s="2">
        <v>37.299999999999997</v>
      </c>
      <c r="BT521" s="32">
        <f t="shared" si="310"/>
        <v>3.7037037037037035E-2</v>
      </c>
      <c r="BU521" s="34">
        <f t="shared" si="311"/>
        <v>0.93181818181818177</v>
      </c>
      <c r="BV521" s="35">
        <f t="shared" si="312"/>
        <v>935.52188552188545</v>
      </c>
      <c r="BW521" s="32">
        <f t="shared" si="313"/>
        <v>-3.1144781144781197E-2</v>
      </c>
      <c r="BX521" s="36">
        <f t="shared" si="314"/>
        <v>0.55555555555555558</v>
      </c>
      <c r="BY521" s="37">
        <f t="shared" si="315"/>
        <v>1.6666666666666665</v>
      </c>
      <c r="BZ521" s="37">
        <f t="shared" si="316"/>
        <v>15</v>
      </c>
      <c r="CA521" s="37">
        <f t="shared" si="317"/>
        <v>24.444444444444443</v>
      </c>
      <c r="CB521" s="37">
        <f t="shared" si="318"/>
        <v>35.555555555555557</v>
      </c>
      <c r="CC521" s="37">
        <f t="shared" si="319"/>
        <v>51.111111111111114</v>
      </c>
      <c r="CD521" s="38">
        <f t="shared" si="320"/>
        <v>-15.555555555555557</v>
      </c>
      <c r="CE521" s="3">
        <v>1</v>
      </c>
      <c r="CF521" s="3">
        <v>3</v>
      </c>
      <c r="CG521" s="3">
        <v>26</v>
      </c>
      <c r="CH521" s="3">
        <v>41</v>
      </c>
      <c r="CI521" s="3">
        <v>15</v>
      </c>
      <c r="CJ521" s="3">
        <v>23</v>
      </c>
      <c r="CK521" s="3">
        <v>25</v>
      </c>
      <c r="CL521" s="3">
        <v>22</v>
      </c>
      <c r="CM521" s="20">
        <f t="shared" si="321"/>
        <v>-1.1005555555555553</v>
      </c>
      <c r="CN521" s="37">
        <f t="shared" si="322"/>
        <v>2.5635225816180349</v>
      </c>
      <c r="CO521" s="37">
        <f t="shared" si="323"/>
        <v>2.6640528789363893</v>
      </c>
      <c r="CP521" s="37">
        <f t="shared" si="324"/>
        <v>27.9474226545025</v>
      </c>
      <c r="CQ521" s="37">
        <f t="shared" si="325"/>
        <v>35.688255548015782</v>
      </c>
      <c r="CR521" s="37">
        <f t="shared" si="326"/>
        <v>52.778406092136017</v>
      </c>
      <c r="CS521" s="37">
        <f t="shared" si="327"/>
        <v>67.65689009525245</v>
      </c>
      <c r="CT521" s="22">
        <f t="shared" si="328"/>
        <v>-0.67707155243912354</v>
      </c>
      <c r="CU521" s="35">
        <v>51</v>
      </c>
      <c r="CV521" s="35">
        <v>53</v>
      </c>
      <c r="CW521" s="35">
        <v>505</v>
      </c>
      <c r="CX521" s="35">
        <v>657</v>
      </c>
      <c r="CY521" s="35">
        <v>227</v>
      </c>
      <c r="CZ521" s="35">
        <v>304</v>
      </c>
      <c r="DA521" s="35">
        <v>332</v>
      </c>
      <c r="DB521" s="35">
        <v>267</v>
      </c>
      <c r="DC521">
        <v>16</v>
      </c>
      <c r="DD521">
        <v>12</v>
      </c>
      <c r="DE521" s="35">
        <f t="shared" si="329"/>
        <v>-4</v>
      </c>
      <c r="DF521" s="36">
        <f t="shared" si="330"/>
        <v>8.8888888888888893</v>
      </c>
      <c r="DG521" s="37">
        <f t="shared" si="331"/>
        <v>6.6666666666666661</v>
      </c>
      <c r="DH521" s="37">
        <f t="shared" si="332"/>
        <v>-2.2222222222222223</v>
      </c>
      <c r="DI521" s="2">
        <v>70.7</v>
      </c>
      <c r="DJ521">
        <v>1</v>
      </c>
      <c r="DK521">
        <v>3</v>
      </c>
      <c r="DL521">
        <v>-30.8</v>
      </c>
      <c r="DM521">
        <v>40</v>
      </c>
      <c r="DN521">
        <v>70</v>
      </c>
      <c r="DO521">
        <v>-7.7</v>
      </c>
      <c r="DP521">
        <v>23</v>
      </c>
      <c r="DQ521">
        <v>51</v>
      </c>
      <c r="DR521">
        <v>-12.6</v>
      </c>
      <c r="DS521">
        <v>13</v>
      </c>
      <c r="DT521">
        <v>36</v>
      </c>
      <c r="DU521">
        <v>-18.3</v>
      </c>
      <c r="DV521" s="39">
        <v>-1.9</v>
      </c>
      <c r="DW521" s="39">
        <v>-1.9</v>
      </c>
      <c r="DX521" s="39">
        <v>-0.30000000000000004</v>
      </c>
      <c r="DY521" s="39">
        <v>-0.7</v>
      </c>
      <c r="DZ521" s="39">
        <v>1</v>
      </c>
      <c r="EA521" s="39">
        <v>-1.9</v>
      </c>
    </row>
    <row r="522" spans="1:131" x14ac:dyDescent="0.2">
      <c r="A522" s="12" t="s">
        <v>347</v>
      </c>
      <c r="B522" s="12" t="s">
        <v>2418</v>
      </c>
      <c r="C522" t="s">
        <v>2417</v>
      </c>
      <c r="D522" t="s">
        <v>330</v>
      </c>
      <c r="E522" s="12" t="s">
        <v>156</v>
      </c>
      <c r="F522">
        <v>71</v>
      </c>
      <c r="G522">
        <v>4</v>
      </c>
      <c r="H522">
        <v>8</v>
      </c>
      <c r="I522" s="31">
        <f t="shared" si="296"/>
        <v>12</v>
      </c>
      <c r="J522">
        <v>4</v>
      </c>
      <c r="K522">
        <v>4</v>
      </c>
      <c r="L522" s="16">
        <f t="shared" si="297"/>
        <v>1.1517542924176789</v>
      </c>
      <c r="M522" s="15">
        <v>4</v>
      </c>
      <c r="N522" s="15">
        <v>4</v>
      </c>
      <c r="O522" s="15">
        <v>3</v>
      </c>
      <c r="P522">
        <v>72</v>
      </c>
      <c r="Q522">
        <v>12</v>
      </c>
      <c r="R522">
        <v>20</v>
      </c>
      <c r="S522" s="13">
        <f t="shared" si="298"/>
        <v>5.5555555555555552E-2</v>
      </c>
      <c r="T522" s="13">
        <f t="shared" si="299"/>
        <v>3.8461538461538464E-2</v>
      </c>
      <c r="U522" s="2">
        <v>625.13333333330002</v>
      </c>
      <c r="V522" s="2">
        <v>8.8000000000000007</v>
      </c>
      <c r="W522">
        <v>8.7899999999999991</v>
      </c>
      <c r="X522">
        <v>40.5</v>
      </c>
      <c r="Y522" s="32">
        <f t="shared" si="300"/>
        <v>0.17833231892878879</v>
      </c>
      <c r="Z522" s="15">
        <f t="shared" si="301"/>
        <v>56.222222222222214</v>
      </c>
      <c r="AA522">
        <v>23</v>
      </c>
      <c r="AB522">
        <v>147</v>
      </c>
      <c r="AC522">
        <v>68</v>
      </c>
      <c r="AD522" s="13">
        <f t="shared" si="302"/>
        <v>0.22222222222222221</v>
      </c>
      <c r="AE522" s="13">
        <f t="shared" si="303"/>
        <v>0.3888888888888889</v>
      </c>
      <c r="AF522" s="13">
        <f t="shared" si="304"/>
        <v>0.61111111111111116</v>
      </c>
      <c r="AG522">
        <v>2</v>
      </c>
      <c r="AH522">
        <v>6</v>
      </c>
      <c r="AI522" s="17">
        <f t="shared" si="305"/>
        <v>0.25</v>
      </c>
      <c r="AJ522">
        <v>82</v>
      </c>
      <c r="AK522">
        <v>107</v>
      </c>
      <c r="AL522" s="32">
        <f t="shared" si="306"/>
        <v>0.31552587646076796</v>
      </c>
      <c r="AM522">
        <v>107</v>
      </c>
      <c r="AN522">
        <v>89</v>
      </c>
      <c r="AO522" s="33">
        <f t="shared" si="307"/>
        <v>0.32721202003338901</v>
      </c>
      <c r="AP522">
        <v>95</v>
      </c>
      <c r="AQ522">
        <v>119</v>
      </c>
      <c r="AR522" s="33">
        <f t="shared" si="308"/>
        <v>0.35726210350584309</v>
      </c>
      <c r="AS522" s="33">
        <f t="shared" si="309"/>
        <v>0.49090909090909091</v>
      </c>
      <c r="AT522">
        <v>6</v>
      </c>
      <c r="AU522">
        <v>223</v>
      </c>
      <c r="AV522">
        <v>249</v>
      </c>
      <c r="AW522">
        <v>174</v>
      </c>
      <c r="AX522" s="2">
        <v>26.9</v>
      </c>
      <c r="AY522" s="3">
        <v>10</v>
      </c>
      <c r="AZ522" s="2">
        <v>31.6</v>
      </c>
      <c r="BA522" s="2">
        <v>23.6</v>
      </c>
      <c r="BB522" s="21">
        <v>-0.75</v>
      </c>
      <c r="BC522">
        <v>10</v>
      </c>
      <c r="BD522" s="21">
        <v>0.94400000000000006</v>
      </c>
      <c r="BE522" s="2">
        <v>26.6</v>
      </c>
      <c r="BF522" s="2">
        <v>31.8</v>
      </c>
      <c r="BG522" s="2">
        <v>21.4</v>
      </c>
      <c r="BH522" s="21">
        <v>-3.4660000000000002</v>
      </c>
      <c r="BI522" s="21">
        <v>-9.3040000000000003</v>
      </c>
      <c r="BJ522" t="s">
        <v>849</v>
      </c>
      <c r="BK522" s="2">
        <v>54.1</v>
      </c>
      <c r="BL522" t="s">
        <v>3403</v>
      </c>
      <c r="BM522" s="2">
        <v>43</v>
      </c>
      <c r="BN522" t="s">
        <v>525</v>
      </c>
      <c r="BO522" s="2">
        <v>36.6</v>
      </c>
      <c r="BP522" t="s">
        <v>408</v>
      </c>
      <c r="BQ522" s="2">
        <v>31.7</v>
      </c>
      <c r="BR522" t="s">
        <v>1748</v>
      </c>
      <c r="BS522" s="2">
        <v>28.9</v>
      </c>
      <c r="BT522" s="32">
        <f t="shared" si="310"/>
        <v>7.1146245059288543E-2</v>
      </c>
      <c r="BU522" s="34">
        <f t="shared" si="311"/>
        <v>0.94670846394984332</v>
      </c>
      <c r="BV522" s="35">
        <f t="shared" si="312"/>
        <v>953.82308845577222</v>
      </c>
      <c r="BW522" s="32">
        <f t="shared" si="313"/>
        <v>1.7854709009131858E-2</v>
      </c>
      <c r="BX522" s="36">
        <f t="shared" si="314"/>
        <v>1.7285531370038412</v>
      </c>
      <c r="BY522" s="37">
        <f t="shared" si="315"/>
        <v>1.6325224071702942</v>
      </c>
      <c r="BZ522" s="37">
        <f t="shared" si="316"/>
        <v>24.29577464788732</v>
      </c>
      <c r="CA522" s="37">
        <f t="shared" si="317"/>
        <v>30.633802816901408</v>
      </c>
      <c r="CB522" s="37">
        <f t="shared" si="318"/>
        <v>42.061459667093466</v>
      </c>
      <c r="CC522" s="37">
        <f t="shared" si="319"/>
        <v>58.19462227912932</v>
      </c>
      <c r="CD522" s="38">
        <f t="shared" si="320"/>
        <v>-16.133162612035854</v>
      </c>
      <c r="CE522" s="3">
        <v>18</v>
      </c>
      <c r="CF522" s="3">
        <v>17</v>
      </c>
      <c r="CG522" s="3">
        <v>235</v>
      </c>
      <c r="CH522" s="3">
        <v>302</v>
      </c>
      <c r="CI522" s="3">
        <v>66</v>
      </c>
      <c r="CJ522" s="3">
        <v>127</v>
      </c>
      <c r="CK522" s="3">
        <v>160</v>
      </c>
      <c r="CL522" s="3">
        <v>119</v>
      </c>
      <c r="CM522" s="20">
        <f t="shared" si="321"/>
        <v>-5.7569807938540372</v>
      </c>
      <c r="CN522" s="37">
        <f t="shared" si="322"/>
        <v>2.9420970266040691</v>
      </c>
      <c r="CO522" s="37">
        <f t="shared" si="323"/>
        <v>2.5873761085028688</v>
      </c>
      <c r="CP522" s="37">
        <f t="shared" si="324"/>
        <v>29.733959311424101</v>
      </c>
      <c r="CQ522" s="37">
        <f t="shared" si="325"/>
        <v>31.987480438184662</v>
      </c>
      <c r="CR522" s="37">
        <f t="shared" si="326"/>
        <v>54.522691705790294</v>
      </c>
      <c r="CS522" s="37">
        <f t="shared" si="327"/>
        <v>59.280125195618155</v>
      </c>
      <c r="CT522" s="22">
        <f t="shared" si="328"/>
        <v>-11.375729122207993</v>
      </c>
      <c r="CU522" s="35">
        <v>141</v>
      </c>
      <c r="CV522" s="35">
        <v>124</v>
      </c>
      <c r="CW522" s="35">
        <v>1284</v>
      </c>
      <c r="CX522" s="35">
        <v>1409</v>
      </c>
      <c r="CY522" s="35">
        <v>522</v>
      </c>
      <c r="CZ522" s="35">
        <v>613</v>
      </c>
      <c r="DA522" s="35">
        <v>695</v>
      </c>
      <c r="DB522" s="35">
        <v>666</v>
      </c>
      <c r="DC522">
        <v>27</v>
      </c>
      <c r="DD522">
        <v>21</v>
      </c>
      <c r="DE522" s="35">
        <f t="shared" si="329"/>
        <v>-6</v>
      </c>
      <c r="DF522" s="36">
        <f t="shared" si="330"/>
        <v>2.5928297055057614</v>
      </c>
      <c r="DG522" s="37">
        <f t="shared" si="331"/>
        <v>2.0166453265044813</v>
      </c>
      <c r="DH522" s="37">
        <f t="shared" si="332"/>
        <v>-0.57618437900128039</v>
      </c>
      <c r="DI522" s="2">
        <v>399.1</v>
      </c>
      <c r="DJ522">
        <v>6</v>
      </c>
      <c r="DK522">
        <v>11</v>
      </c>
      <c r="DL522">
        <v>-19.7</v>
      </c>
      <c r="DM522">
        <v>274</v>
      </c>
      <c r="DN522">
        <v>390</v>
      </c>
      <c r="DO522">
        <v>-6.7</v>
      </c>
      <c r="DP522">
        <v>199</v>
      </c>
      <c r="DQ522">
        <v>285</v>
      </c>
      <c r="DR522">
        <v>-6.2</v>
      </c>
      <c r="DS522">
        <v>152</v>
      </c>
      <c r="DT522">
        <v>194</v>
      </c>
      <c r="DU522">
        <v>-4.4000000000000004</v>
      </c>
      <c r="DV522" s="39">
        <v>-7.6</v>
      </c>
      <c r="DW522" s="39">
        <v>-7.6</v>
      </c>
      <c r="DX522" s="39">
        <v>0.1</v>
      </c>
      <c r="DY522" s="39">
        <v>-0.7</v>
      </c>
      <c r="DZ522" s="39">
        <v>3.9</v>
      </c>
      <c r="EA522" s="39">
        <v>-4.3</v>
      </c>
    </row>
    <row r="523" spans="1:131" x14ac:dyDescent="0.2">
      <c r="A523" s="12" t="s">
        <v>510</v>
      </c>
      <c r="B523" s="12" t="s">
        <v>2421</v>
      </c>
      <c r="C523" t="s">
        <v>2420</v>
      </c>
      <c r="D523" t="s">
        <v>460</v>
      </c>
      <c r="E523" s="12" t="s">
        <v>140</v>
      </c>
      <c r="F523">
        <v>22</v>
      </c>
      <c r="G523">
        <v>2</v>
      </c>
      <c r="H523">
        <v>4</v>
      </c>
      <c r="I523" s="31">
        <f t="shared" si="296"/>
        <v>6</v>
      </c>
      <c r="J523">
        <v>1</v>
      </c>
      <c r="K523">
        <v>3</v>
      </c>
      <c r="L523" s="16">
        <f t="shared" si="297"/>
        <v>1.39336859760013</v>
      </c>
      <c r="M523" s="15">
        <v>2</v>
      </c>
      <c r="N523" s="15">
        <v>1</v>
      </c>
      <c r="O523" s="15">
        <v>3</v>
      </c>
      <c r="P523">
        <v>34</v>
      </c>
      <c r="Q523">
        <v>11</v>
      </c>
      <c r="R523">
        <v>6</v>
      </c>
      <c r="S523" s="13">
        <f t="shared" si="298"/>
        <v>5.8823529411764705E-2</v>
      </c>
      <c r="T523" s="13">
        <f t="shared" si="299"/>
        <v>3.9215686274509803E-2</v>
      </c>
      <c r="U523" s="2">
        <v>258.36666666669998</v>
      </c>
      <c r="V523" s="2">
        <v>11.733333333299999</v>
      </c>
      <c r="W523">
        <v>11.68</v>
      </c>
      <c r="X523">
        <v>37.880000000000003</v>
      </c>
      <c r="Y523" s="32">
        <f t="shared" si="300"/>
        <v>0.23567393058918482</v>
      </c>
      <c r="Z523" s="15">
        <f t="shared" si="301"/>
        <v>14</v>
      </c>
      <c r="AA523">
        <v>7</v>
      </c>
      <c r="AB523">
        <v>49</v>
      </c>
      <c r="AC523">
        <v>46</v>
      </c>
      <c r="AD523" s="13">
        <f t="shared" si="302"/>
        <v>0.22222222222222221</v>
      </c>
      <c r="AE523" s="13">
        <f t="shared" si="303"/>
        <v>0.44444444444444442</v>
      </c>
      <c r="AF523" s="13">
        <f t="shared" si="304"/>
        <v>0.66666666666666663</v>
      </c>
      <c r="AG523">
        <v>7</v>
      </c>
      <c r="AH523">
        <v>7</v>
      </c>
      <c r="AI523" s="17">
        <f t="shared" si="305"/>
        <v>0.5</v>
      </c>
      <c r="AJ523">
        <v>31</v>
      </c>
      <c r="AK523">
        <v>47</v>
      </c>
      <c r="AL523" s="32">
        <f t="shared" si="306"/>
        <v>0.33766233766233766</v>
      </c>
      <c r="AM523">
        <v>34</v>
      </c>
      <c r="AN523">
        <v>34</v>
      </c>
      <c r="AO523" s="33">
        <f t="shared" si="307"/>
        <v>0.2943722943722944</v>
      </c>
      <c r="AP523">
        <v>42</v>
      </c>
      <c r="AQ523">
        <v>43</v>
      </c>
      <c r="AR523" s="33">
        <f t="shared" si="308"/>
        <v>0.36796536796536794</v>
      </c>
      <c r="AS523" s="33">
        <f t="shared" si="309"/>
        <v>0.53424657534246578</v>
      </c>
      <c r="AT523">
        <v>10</v>
      </c>
      <c r="AU523">
        <v>75</v>
      </c>
      <c r="AV523">
        <v>89</v>
      </c>
      <c r="AW523">
        <v>77</v>
      </c>
      <c r="AX523" s="2">
        <v>28.6</v>
      </c>
      <c r="AY523" s="3">
        <v>8</v>
      </c>
      <c r="AZ523" s="2">
        <v>32.799999999999997</v>
      </c>
      <c r="BA523" s="2">
        <v>25.8</v>
      </c>
      <c r="BB523" s="21">
        <v>0.63500000000000001</v>
      </c>
      <c r="BC523">
        <v>6</v>
      </c>
      <c r="BD523" s="21">
        <v>1.847</v>
      </c>
      <c r="BE523" s="2">
        <v>30.6</v>
      </c>
      <c r="BF523" s="2">
        <v>33.799999999999997</v>
      </c>
      <c r="BG523" s="2">
        <v>27.4</v>
      </c>
      <c r="BH523" s="21">
        <v>0.53100000000000003</v>
      </c>
      <c r="BI523" s="21">
        <v>0.73399999999999999</v>
      </c>
      <c r="BJ523" t="s">
        <v>2959</v>
      </c>
      <c r="BK523" s="2">
        <v>61.7</v>
      </c>
      <c r="BL523" t="s">
        <v>1095</v>
      </c>
      <c r="BM523" s="2">
        <v>57.8</v>
      </c>
      <c r="BN523" t="s">
        <v>3599</v>
      </c>
      <c r="BO523" s="2">
        <v>20.7</v>
      </c>
      <c r="BP523" t="s">
        <v>3710</v>
      </c>
      <c r="BQ523" s="2">
        <v>42.2</v>
      </c>
      <c r="BR523" t="s">
        <v>2464</v>
      </c>
      <c r="BS523" s="2">
        <v>34.1</v>
      </c>
      <c r="BT523" s="32">
        <f t="shared" si="310"/>
        <v>7.1428571428571425E-2</v>
      </c>
      <c r="BU523" s="34">
        <f t="shared" si="311"/>
        <v>0.91666666666666663</v>
      </c>
      <c r="BV523" s="35">
        <f t="shared" si="312"/>
        <v>923.80952380952374</v>
      </c>
      <c r="BW523" s="32">
        <f t="shared" si="313"/>
        <v>-1.1904761904761946E-2</v>
      </c>
      <c r="BX523" s="36">
        <f t="shared" si="314"/>
        <v>2.0919421487662739</v>
      </c>
      <c r="BY523" s="37">
        <f t="shared" si="315"/>
        <v>2.0919421487662739</v>
      </c>
      <c r="BZ523" s="37">
        <f t="shared" si="316"/>
        <v>29.287190082727832</v>
      </c>
      <c r="CA523" s="37">
        <f t="shared" si="317"/>
        <v>25.103305785195285</v>
      </c>
      <c r="CB523" s="37">
        <f t="shared" si="318"/>
        <v>54.855371900982291</v>
      </c>
      <c r="CC523" s="37">
        <f t="shared" si="319"/>
        <v>48.811983471213054</v>
      </c>
      <c r="CD523" s="38">
        <f t="shared" si="320"/>
        <v>6.0433884297692373</v>
      </c>
      <c r="CE523" s="3">
        <v>9</v>
      </c>
      <c r="CF523" s="3">
        <v>9</v>
      </c>
      <c r="CG523" s="3">
        <v>117</v>
      </c>
      <c r="CH523" s="3">
        <v>99</v>
      </c>
      <c r="CI523" s="3">
        <v>54</v>
      </c>
      <c r="CJ523" s="3">
        <v>47</v>
      </c>
      <c r="CK523" s="3">
        <v>55</v>
      </c>
      <c r="CL523" s="3">
        <v>56</v>
      </c>
      <c r="CM523" s="20">
        <f t="shared" si="321"/>
        <v>6.2444706215500574</v>
      </c>
      <c r="CN523" s="37">
        <f t="shared" si="322"/>
        <v>1.5119516175482384</v>
      </c>
      <c r="CO523" s="37">
        <f t="shared" si="323"/>
        <v>1.9439377939905922</v>
      </c>
      <c r="CP523" s="37">
        <f t="shared" si="324"/>
        <v>24.479216665066716</v>
      </c>
      <c r="CQ523" s="37">
        <f t="shared" si="325"/>
        <v>28.727080733416528</v>
      </c>
      <c r="CR523" s="37">
        <f t="shared" si="326"/>
        <v>48.670442545838533</v>
      </c>
      <c r="CS523" s="37">
        <f t="shared" si="327"/>
        <v>54.07026975136796</v>
      </c>
      <c r="CT523" s="22">
        <f t="shared" si="328"/>
        <v>11.443215635298664</v>
      </c>
      <c r="CU523" s="35">
        <v>21</v>
      </c>
      <c r="CV523" s="35">
        <v>27</v>
      </c>
      <c r="CW523" s="35">
        <v>319</v>
      </c>
      <c r="CX523" s="35">
        <v>372</v>
      </c>
      <c r="CY523" s="35">
        <v>158</v>
      </c>
      <c r="CZ523" s="35">
        <v>156</v>
      </c>
      <c r="DA523" s="35">
        <v>196</v>
      </c>
      <c r="DB523" s="35">
        <v>178</v>
      </c>
      <c r="DC523">
        <v>1</v>
      </c>
      <c r="DD523">
        <v>6</v>
      </c>
      <c r="DE523" s="35">
        <f t="shared" si="329"/>
        <v>5</v>
      </c>
      <c r="DF523" s="36">
        <f t="shared" si="330"/>
        <v>0.23243801652958596</v>
      </c>
      <c r="DG523" s="37">
        <f t="shared" si="331"/>
        <v>1.3946280991775157</v>
      </c>
      <c r="DH523" s="37">
        <f t="shared" si="332"/>
        <v>1.1621900826479299</v>
      </c>
      <c r="DI523" s="2">
        <v>156.6</v>
      </c>
      <c r="DJ523">
        <v>8</v>
      </c>
      <c r="DK523">
        <v>3</v>
      </c>
      <c r="DL523">
        <v>24.3</v>
      </c>
      <c r="DM523">
        <v>157</v>
      </c>
      <c r="DN523">
        <v>127</v>
      </c>
      <c r="DO523">
        <v>6.5</v>
      </c>
      <c r="DP523">
        <v>123</v>
      </c>
      <c r="DQ523">
        <v>93</v>
      </c>
      <c r="DR523">
        <v>8.4</v>
      </c>
      <c r="DS523">
        <v>84</v>
      </c>
      <c r="DT523">
        <v>66</v>
      </c>
      <c r="DU523">
        <v>8.9</v>
      </c>
      <c r="DV523" s="39">
        <v>-0.60000000000000009</v>
      </c>
      <c r="DW523" s="39">
        <v>-0.60000000000000009</v>
      </c>
      <c r="DX523" s="39">
        <v>-0.1</v>
      </c>
      <c r="DY523" s="39">
        <v>0.4</v>
      </c>
      <c r="DZ523" s="39">
        <v>1.1000000000000001</v>
      </c>
      <c r="EA523" s="39">
        <v>0.8</v>
      </c>
    </row>
    <row r="524" spans="1:131" x14ac:dyDescent="0.2">
      <c r="A524" s="12" t="s">
        <v>2424</v>
      </c>
      <c r="B524" s="12" t="s">
        <v>2421</v>
      </c>
      <c r="C524" t="s">
        <v>2423</v>
      </c>
      <c r="D524" t="s">
        <v>305</v>
      </c>
      <c r="E524" s="12" t="s">
        <v>148</v>
      </c>
      <c r="F524">
        <v>1</v>
      </c>
      <c r="G524">
        <v>0</v>
      </c>
      <c r="H524">
        <v>0</v>
      </c>
      <c r="I524" s="31">
        <f t="shared" si="296"/>
        <v>0</v>
      </c>
      <c r="J524">
        <v>0</v>
      </c>
      <c r="K524">
        <v>0</v>
      </c>
      <c r="L524" s="16">
        <f t="shared" si="297"/>
        <v>0</v>
      </c>
      <c r="M524" s="15">
        <v>0</v>
      </c>
      <c r="N524" s="15">
        <v>0</v>
      </c>
      <c r="O524" s="15">
        <v>0</v>
      </c>
      <c r="P524">
        <v>0</v>
      </c>
      <c r="Q524">
        <v>1</v>
      </c>
      <c r="R524">
        <v>0</v>
      </c>
      <c r="S524" s="13">
        <f t="shared" si="298"/>
        <v>0</v>
      </c>
      <c r="T524" s="13">
        <f t="shared" si="299"/>
        <v>0</v>
      </c>
      <c r="U524" s="2">
        <v>7.1333333333000004</v>
      </c>
      <c r="V524" s="2">
        <v>7.1333333333000004</v>
      </c>
      <c r="W524">
        <v>7.13</v>
      </c>
      <c r="X524">
        <v>40.130000000000003</v>
      </c>
      <c r="Y524" s="32">
        <f t="shared" si="300"/>
        <v>0.15086754126110874</v>
      </c>
      <c r="Z524" s="15">
        <f t="shared" si="301"/>
        <v>0</v>
      </c>
      <c r="AA524">
        <v>2</v>
      </c>
      <c r="AB524">
        <v>0</v>
      </c>
      <c r="AC524">
        <v>0</v>
      </c>
      <c r="AD524" s="13">
        <f t="shared" si="302"/>
        <v>0</v>
      </c>
      <c r="AE524" s="13">
        <f t="shared" si="303"/>
        <v>0</v>
      </c>
      <c r="AF524" s="13">
        <f t="shared" si="304"/>
        <v>0</v>
      </c>
      <c r="AG524">
        <v>0</v>
      </c>
      <c r="AH524">
        <v>0</v>
      </c>
      <c r="AI524" s="17" t="str">
        <f t="shared" si="305"/>
        <v xml:space="preserve"> </v>
      </c>
      <c r="AJ524">
        <v>1</v>
      </c>
      <c r="AK524">
        <v>0</v>
      </c>
      <c r="AL524" s="32">
        <f t="shared" si="306"/>
        <v>0.16666666666666666</v>
      </c>
      <c r="AM524">
        <v>2</v>
      </c>
      <c r="AN524">
        <v>1</v>
      </c>
      <c r="AO524" s="33">
        <f t="shared" si="307"/>
        <v>0.5</v>
      </c>
      <c r="AP524">
        <v>2</v>
      </c>
      <c r="AQ524">
        <v>0</v>
      </c>
      <c r="AR524" s="33">
        <f t="shared" si="308"/>
        <v>0.33333333333333331</v>
      </c>
      <c r="AS524" s="33">
        <f t="shared" si="309"/>
        <v>0.25</v>
      </c>
      <c r="AU524">
        <v>4</v>
      </c>
      <c r="AV524">
        <v>2</v>
      </c>
      <c r="AW524">
        <v>1</v>
      </c>
      <c r="AX524" s="2">
        <v>24.8</v>
      </c>
      <c r="AZ524" s="2">
        <v>31.4</v>
      </c>
      <c r="BA524" s="2">
        <v>20.399999999999999</v>
      </c>
      <c r="BB524" s="21">
        <v>-1.9530000000000001</v>
      </c>
      <c r="BD524" s="21">
        <v>5.5720000000000001</v>
      </c>
      <c r="BE524" s="2">
        <v>27.8</v>
      </c>
      <c r="BF524" s="2">
        <v>34.9</v>
      </c>
      <c r="BG524" s="2">
        <v>19.899999999999999</v>
      </c>
      <c r="BH524" s="21">
        <v>-4.8019999999999996</v>
      </c>
      <c r="BI524" s="21">
        <v>-7.5039999999999996</v>
      </c>
      <c r="BJ524" t="s">
        <v>2069</v>
      </c>
      <c r="BK524" s="2">
        <v>83.6</v>
      </c>
      <c r="BL524" t="s">
        <v>1740</v>
      </c>
      <c r="BM524" s="2">
        <v>83.3</v>
      </c>
      <c r="BN524" t="s">
        <v>655</v>
      </c>
      <c r="BO524" s="2">
        <v>10.8</v>
      </c>
      <c r="BP524" t="s">
        <v>649</v>
      </c>
      <c r="BQ524" s="2">
        <v>51.6</v>
      </c>
      <c r="BR524" t="s">
        <v>3389</v>
      </c>
      <c r="BS524" s="2">
        <v>48.8</v>
      </c>
      <c r="BT524" s="32">
        <f t="shared" si="310"/>
        <v>0</v>
      </c>
      <c r="BU524" s="34">
        <f t="shared" si="311"/>
        <v>1</v>
      </c>
      <c r="BV524" s="35">
        <f t="shared" si="312"/>
        <v>1000</v>
      </c>
      <c r="BW524" s="32">
        <f t="shared" si="313"/>
        <v>0</v>
      </c>
      <c r="BX524" s="36">
        <f t="shared" si="314"/>
        <v>0</v>
      </c>
      <c r="BY524" s="37">
        <f t="shared" si="315"/>
        <v>0</v>
      </c>
      <c r="BZ524" s="37">
        <f t="shared" si="316"/>
        <v>25.233644859930997</v>
      </c>
      <c r="CA524" s="37">
        <f t="shared" si="317"/>
        <v>16.822429906620666</v>
      </c>
      <c r="CB524" s="37">
        <f t="shared" si="318"/>
        <v>33.644859813241332</v>
      </c>
      <c r="CC524" s="37">
        <f t="shared" si="319"/>
        <v>58.87850467317233</v>
      </c>
      <c r="CD524" s="38">
        <f t="shared" si="320"/>
        <v>-25.233644859930997</v>
      </c>
      <c r="CE524" s="3">
        <v>0</v>
      </c>
      <c r="CF524" s="3">
        <v>0</v>
      </c>
      <c r="CG524" s="3">
        <v>3</v>
      </c>
      <c r="CH524" s="3">
        <v>2</v>
      </c>
      <c r="CI524" s="3">
        <v>1</v>
      </c>
      <c r="CJ524" s="3">
        <v>2</v>
      </c>
      <c r="CK524" s="3">
        <v>3</v>
      </c>
      <c r="CL524" s="3">
        <v>0</v>
      </c>
      <c r="CM524" s="20">
        <f t="shared" si="321"/>
        <v>-6.2476448599309968</v>
      </c>
      <c r="CN524" s="37">
        <f t="shared" si="322"/>
        <v>4.48542237727386</v>
      </c>
      <c r="CO524" s="37">
        <f t="shared" si="323"/>
        <v>0</v>
      </c>
      <c r="CP524" s="37">
        <f t="shared" si="324"/>
        <v>17.94168950909544</v>
      </c>
      <c r="CQ524" s="37">
        <f t="shared" si="325"/>
        <v>17.94168950909544</v>
      </c>
      <c r="CR524" s="37">
        <f t="shared" si="326"/>
        <v>34.388238225766258</v>
      </c>
      <c r="CS524" s="37">
        <f t="shared" si="327"/>
        <v>52.329927734861698</v>
      </c>
      <c r="CT524" s="22">
        <f t="shared" si="328"/>
        <v>-7.2919553508355577</v>
      </c>
      <c r="CU524" s="35">
        <v>3</v>
      </c>
      <c r="CV524" s="35">
        <v>0</v>
      </c>
      <c r="CW524" s="35">
        <v>9</v>
      </c>
      <c r="CX524" s="35">
        <v>12</v>
      </c>
      <c r="CY524" s="35">
        <v>4</v>
      </c>
      <c r="CZ524" s="35">
        <v>9</v>
      </c>
      <c r="DA524" s="35">
        <v>14</v>
      </c>
      <c r="DB524" s="35">
        <v>7</v>
      </c>
      <c r="DC524">
        <v>0</v>
      </c>
      <c r="DD524">
        <v>0</v>
      </c>
      <c r="DE524" s="35">
        <f t="shared" si="329"/>
        <v>0</v>
      </c>
      <c r="DF524" s="36">
        <f t="shared" si="330"/>
        <v>0</v>
      </c>
      <c r="DG524" s="37">
        <f t="shared" si="331"/>
        <v>0</v>
      </c>
      <c r="DH524" s="37">
        <f t="shared" si="332"/>
        <v>0</v>
      </c>
      <c r="DI524" s="2">
        <v>2.5</v>
      </c>
      <c r="DJ524">
        <v>0</v>
      </c>
      <c r="DK524">
        <v>0</v>
      </c>
      <c r="DL524">
        <v>-100</v>
      </c>
      <c r="DM524">
        <v>2</v>
      </c>
      <c r="DN524">
        <v>3</v>
      </c>
      <c r="DO524">
        <v>-11.9</v>
      </c>
      <c r="DP524">
        <v>2</v>
      </c>
      <c r="DQ524">
        <v>2</v>
      </c>
      <c r="DR524">
        <v>0</v>
      </c>
      <c r="DS524">
        <v>1</v>
      </c>
      <c r="DT524">
        <v>1</v>
      </c>
      <c r="DU524">
        <v>-6.3</v>
      </c>
      <c r="DV524" s="39">
        <v>0.30000000000000004</v>
      </c>
      <c r="DW524" s="39">
        <v>0.30000000000000004</v>
      </c>
      <c r="DX524" s="39">
        <v>0</v>
      </c>
      <c r="DY524" s="39">
        <v>0</v>
      </c>
      <c r="DZ524" s="39">
        <v>0</v>
      </c>
      <c r="EA524" s="39">
        <v>0.30000000000000004</v>
      </c>
    </row>
    <row r="525" spans="1:131" x14ac:dyDescent="0.2">
      <c r="A525" s="12" t="s">
        <v>2428</v>
      </c>
      <c r="B525" s="12" t="s">
        <v>2429</v>
      </c>
      <c r="C525" t="s">
        <v>2427</v>
      </c>
      <c r="D525" t="s">
        <v>139</v>
      </c>
      <c r="E525" s="12" t="s">
        <v>178</v>
      </c>
      <c r="F525">
        <v>12</v>
      </c>
      <c r="G525">
        <v>0</v>
      </c>
      <c r="H525">
        <v>0</v>
      </c>
      <c r="I525" s="31">
        <f t="shared" si="296"/>
        <v>0</v>
      </c>
      <c r="J525">
        <v>0</v>
      </c>
      <c r="K525">
        <v>0</v>
      </c>
      <c r="L525" s="16">
        <f t="shared" si="297"/>
        <v>0</v>
      </c>
      <c r="M525" s="15">
        <v>0</v>
      </c>
      <c r="N525" s="15">
        <v>0</v>
      </c>
      <c r="O525" s="15">
        <v>0</v>
      </c>
      <c r="P525">
        <v>10</v>
      </c>
      <c r="Q525">
        <v>4</v>
      </c>
      <c r="R525">
        <v>10</v>
      </c>
      <c r="S525" s="13">
        <f t="shared" si="298"/>
        <v>0</v>
      </c>
      <c r="T525" s="13">
        <f t="shared" si="299"/>
        <v>0</v>
      </c>
      <c r="U525" s="2">
        <v>171.7</v>
      </c>
      <c r="V525" s="2">
        <v>14.3</v>
      </c>
      <c r="W525">
        <v>13.78</v>
      </c>
      <c r="X525">
        <v>33.229999999999997</v>
      </c>
      <c r="Y525" s="32">
        <f t="shared" si="300"/>
        <v>0.29312912146351838</v>
      </c>
      <c r="Z525" s="15">
        <f t="shared" si="301"/>
        <v>0</v>
      </c>
      <c r="AA525">
        <v>11</v>
      </c>
      <c r="AB525">
        <v>21</v>
      </c>
      <c r="AC525">
        <v>15</v>
      </c>
      <c r="AD525" s="13">
        <f t="shared" si="302"/>
        <v>0</v>
      </c>
      <c r="AE525" s="13">
        <f t="shared" si="303"/>
        <v>0</v>
      </c>
      <c r="AF525" s="13">
        <f t="shared" si="304"/>
        <v>0</v>
      </c>
      <c r="AI525" s="17" t="str">
        <f t="shared" si="305"/>
        <v xml:space="preserve"> </v>
      </c>
      <c r="AJ525">
        <v>23</v>
      </c>
      <c r="AK525">
        <v>25</v>
      </c>
      <c r="AL525" s="32">
        <f t="shared" si="306"/>
        <v>0.30967741935483872</v>
      </c>
      <c r="AM525">
        <v>38</v>
      </c>
      <c r="AN525">
        <v>30</v>
      </c>
      <c r="AO525" s="33">
        <f t="shared" si="307"/>
        <v>0.43870967741935485</v>
      </c>
      <c r="AP525">
        <v>20</v>
      </c>
      <c r="AQ525">
        <v>19</v>
      </c>
      <c r="AR525" s="33">
        <f t="shared" si="308"/>
        <v>0.25161290322580643</v>
      </c>
      <c r="AS525" s="33">
        <f t="shared" si="309"/>
        <v>0.41379310344827586</v>
      </c>
      <c r="AU525">
        <v>65</v>
      </c>
      <c r="AV525">
        <v>75</v>
      </c>
      <c r="AW525">
        <v>39</v>
      </c>
      <c r="AX525" s="2">
        <v>28.5</v>
      </c>
      <c r="AZ525" s="2">
        <v>32.799999999999997</v>
      </c>
      <c r="BA525" s="2">
        <v>25.6</v>
      </c>
      <c r="BB525" s="21">
        <v>5.8000000000000003E-2</v>
      </c>
      <c r="BD525" s="21">
        <v>-1.206</v>
      </c>
      <c r="BE525" s="2">
        <v>27.2</v>
      </c>
      <c r="BF525" s="2">
        <v>32.5</v>
      </c>
      <c r="BG525" s="2">
        <v>25.4</v>
      </c>
      <c r="BH525" s="21">
        <v>-0.13700000000000001</v>
      </c>
      <c r="BI525" s="21">
        <v>-12.927</v>
      </c>
      <c r="BJ525" t="s">
        <v>2709</v>
      </c>
      <c r="BK525" s="2">
        <v>31.4</v>
      </c>
      <c r="BL525" t="s">
        <v>1497</v>
      </c>
      <c r="BM525" s="2">
        <v>31.1</v>
      </c>
      <c r="BN525" t="s">
        <v>1238</v>
      </c>
      <c r="BO525" s="2">
        <v>28.1</v>
      </c>
      <c r="BP525" t="s">
        <v>2371</v>
      </c>
      <c r="BQ525" s="2">
        <v>61.8</v>
      </c>
      <c r="BR525" t="s">
        <v>2907</v>
      </c>
      <c r="BS525" s="2">
        <v>23</v>
      </c>
      <c r="BT525" s="32">
        <f t="shared" si="310"/>
        <v>5.7142857142857141E-2</v>
      </c>
      <c r="BU525" s="34">
        <f t="shared" si="311"/>
        <v>0.96969696969696972</v>
      </c>
      <c r="BV525" s="35">
        <f t="shared" si="312"/>
        <v>975.41125541125541</v>
      </c>
      <c r="BW525" s="32">
        <f t="shared" si="313"/>
        <v>2.6839826839826865E-2</v>
      </c>
      <c r="BX525" s="36">
        <f t="shared" si="314"/>
        <v>1.3986013986013985</v>
      </c>
      <c r="BY525" s="37">
        <f t="shared" si="315"/>
        <v>1.0489510489510487</v>
      </c>
      <c r="BZ525" s="37">
        <f t="shared" si="316"/>
        <v>24.475524475524473</v>
      </c>
      <c r="CA525" s="37">
        <f t="shared" si="317"/>
        <v>34.615384615384613</v>
      </c>
      <c r="CB525" s="37">
        <f t="shared" si="318"/>
        <v>49.300699300699293</v>
      </c>
      <c r="CC525" s="37">
        <f t="shared" si="319"/>
        <v>60.83916083916084</v>
      </c>
      <c r="CD525" s="38">
        <f t="shared" si="320"/>
        <v>-11.538461538461547</v>
      </c>
      <c r="CE525" s="3">
        <v>4</v>
      </c>
      <c r="CF525" s="3">
        <v>3</v>
      </c>
      <c r="CG525" s="3">
        <v>66</v>
      </c>
      <c r="CH525" s="3">
        <v>96</v>
      </c>
      <c r="CI525" s="3">
        <v>30</v>
      </c>
      <c r="CJ525" s="3">
        <v>27</v>
      </c>
      <c r="CK525" s="3">
        <v>48</v>
      </c>
      <c r="CL525" s="3">
        <v>41</v>
      </c>
      <c r="CM525" s="20">
        <f t="shared" si="321"/>
        <v>2.161503978779832</v>
      </c>
      <c r="CN525" s="37">
        <f t="shared" si="322"/>
        <v>1.3541980138429131</v>
      </c>
      <c r="CO525" s="37">
        <f t="shared" si="323"/>
        <v>2.7083960276858261</v>
      </c>
      <c r="CP525" s="37">
        <f t="shared" si="324"/>
        <v>25.880228708997894</v>
      </c>
      <c r="CQ525" s="37">
        <f t="shared" si="325"/>
        <v>29.942822750526634</v>
      </c>
      <c r="CR525" s="37">
        <f t="shared" si="326"/>
        <v>46.343665362624137</v>
      </c>
      <c r="CS525" s="37">
        <f t="shared" si="327"/>
        <v>58.380981041227805</v>
      </c>
      <c r="CT525" s="22">
        <f t="shared" si="328"/>
        <v>0.49885414014212159</v>
      </c>
      <c r="CU525" s="35">
        <v>9</v>
      </c>
      <c r="CV525" s="35">
        <v>18</v>
      </c>
      <c r="CW525" s="35">
        <v>163</v>
      </c>
      <c r="CX525" s="35">
        <v>181</v>
      </c>
      <c r="CY525" s="35">
        <v>63</v>
      </c>
      <c r="CZ525" s="35">
        <v>82</v>
      </c>
      <c r="DA525" s="35">
        <v>107</v>
      </c>
      <c r="DB525" s="35">
        <v>73</v>
      </c>
      <c r="DC525">
        <v>2</v>
      </c>
      <c r="DD525">
        <v>6</v>
      </c>
      <c r="DE525" s="35">
        <f t="shared" si="329"/>
        <v>4</v>
      </c>
      <c r="DF525" s="36">
        <f t="shared" si="330"/>
        <v>0.69930069930069927</v>
      </c>
      <c r="DG525" s="37">
        <f t="shared" si="331"/>
        <v>2.0979020979020975</v>
      </c>
      <c r="DH525" s="37">
        <f t="shared" si="332"/>
        <v>1.3986013986013985</v>
      </c>
      <c r="DI525" s="2">
        <v>133.5</v>
      </c>
      <c r="DJ525">
        <v>4</v>
      </c>
      <c r="DK525">
        <v>3</v>
      </c>
      <c r="DL525">
        <v>22.1</v>
      </c>
      <c r="DM525">
        <v>108</v>
      </c>
      <c r="DN525">
        <v>138</v>
      </c>
      <c r="DO525">
        <v>0.60000000000000009</v>
      </c>
      <c r="DP525">
        <v>75</v>
      </c>
      <c r="DQ525">
        <v>99</v>
      </c>
      <c r="DR525">
        <v>-1.5</v>
      </c>
      <c r="DS525">
        <v>50</v>
      </c>
      <c r="DT525">
        <v>75</v>
      </c>
      <c r="DU525">
        <v>-5.4</v>
      </c>
      <c r="DV525" s="39">
        <v>-2.2000000000000002</v>
      </c>
      <c r="DW525" s="39">
        <v>-2.2000000000000002</v>
      </c>
      <c r="DX525" s="39">
        <v>0.1</v>
      </c>
      <c r="DY525" s="39">
        <v>-0.30000000000000004</v>
      </c>
      <c r="DZ525" s="39">
        <v>1.3</v>
      </c>
      <c r="EA525" s="39">
        <v>-1.2</v>
      </c>
    </row>
    <row r="526" spans="1:131" x14ac:dyDescent="0.2">
      <c r="A526" s="12" t="s">
        <v>138</v>
      </c>
      <c r="B526" s="12" t="s">
        <v>2433</v>
      </c>
      <c r="C526" t="s">
        <v>2432</v>
      </c>
      <c r="D526" t="s">
        <v>338</v>
      </c>
      <c r="E526" s="12" t="s">
        <v>178</v>
      </c>
      <c r="F526">
        <v>30</v>
      </c>
      <c r="G526">
        <v>1</v>
      </c>
      <c r="H526">
        <v>5</v>
      </c>
      <c r="I526" s="31">
        <f t="shared" si="296"/>
        <v>6</v>
      </c>
      <c r="J526">
        <v>2</v>
      </c>
      <c r="K526">
        <v>3</v>
      </c>
      <c r="L526" s="16">
        <f t="shared" si="297"/>
        <v>0.84447572132301196</v>
      </c>
      <c r="M526" s="15">
        <v>1</v>
      </c>
      <c r="N526" s="15">
        <v>2</v>
      </c>
      <c r="O526" s="15">
        <v>3</v>
      </c>
      <c r="P526">
        <v>25</v>
      </c>
      <c r="Q526">
        <v>6</v>
      </c>
      <c r="R526">
        <v>25</v>
      </c>
      <c r="S526" s="13">
        <f t="shared" si="298"/>
        <v>0.04</v>
      </c>
      <c r="T526" s="13">
        <f t="shared" si="299"/>
        <v>1.7857142857142856E-2</v>
      </c>
      <c r="U526" s="2">
        <v>426.3</v>
      </c>
      <c r="V526" s="2">
        <v>14.2</v>
      </c>
      <c r="W526">
        <v>14.02</v>
      </c>
      <c r="X526">
        <v>34.71</v>
      </c>
      <c r="Y526" s="32">
        <f t="shared" si="300"/>
        <v>0.28770777754976395</v>
      </c>
      <c r="Z526" s="15">
        <f t="shared" si="301"/>
        <v>19.400000000000002</v>
      </c>
      <c r="AA526">
        <v>35</v>
      </c>
      <c r="AB526">
        <v>53</v>
      </c>
      <c r="AC526">
        <v>38</v>
      </c>
      <c r="AD526" s="13">
        <f t="shared" si="302"/>
        <v>0.05</v>
      </c>
      <c r="AE526" s="13">
        <f t="shared" si="303"/>
        <v>0.25</v>
      </c>
      <c r="AF526" s="13">
        <f t="shared" si="304"/>
        <v>0.3</v>
      </c>
      <c r="AI526" s="17" t="str">
        <f t="shared" si="305"/>
        <v xml:space="preserve"> </v>
      </c>
      <c r="AJ526">
        <v>68</v>
      </c>
      <c r="AK526">
        <v>81</v>
      </c>
      <c r="AL526" s="32">
        <f t="shared" si="306"/>
        <v>0.32461873638344224</v>
      </c>
      <c r="AM526">
        <v>79</v>
      </c>
      <c r="AN526">
        <v>72</v>
      </c>
      <c r="AO526" s="33">
        <f t="shared" si="307"/>
        <v>0.32897603485838778</v>
      </c>
      <c r="AP526">
        <v>81</v>
      </c>
      <c r="AQ526">
        <v>78</v>
      </c>
      <c r="AR526" s="33">
        <f t="shared" si="308"/>
        <v>0.34640522875816993</v>
      </c>
      <c r="AS526" s="33">
        <f t="shared" si="309"/>
        <v>0.49666666666666665</v>
      </c>
      <c r="AT526">
        <v>3</v>
      </c>
      <c r="AU526">
        <v>170</v>
      </c>
      <c r="AV526">
        <v>160</v>
      </c>
      <c r="AW526">
        <v>128</v>
      </c>
      <c r="AX526" s="2">
        <v>27.9</v>
      </c>
      <c r="AY526" s="3">
        <v>7</v>
      </c>
      <c r="AZ526" s="2">
        <v>32.700000000000003</v>
      </c>
      <c r="BA526" s="2">
        <v>24.6</v>
      </c>
      <c r="BB526" s="21">
        <v>-0.59399999999999997</v>
      </c>
      <c r="BC526">
        <v>7</v>
      </c>
      <c r="BD526" s="21">
        <v>0.66800000000000004</v>
      </c>
      <c r="BE526" s="2">
        <v>26.1</v>
      </c>
      <c r="BF526" s="2">
        <v>32</v>
      </c>
      <c r="BG526" s="2">
        <v>24.1</v>
      </c>
      <c r="BH526" s="21">
        <v>-0.38500000000000001</v>
      </c>
      <c r="BI526" s="21">
        <v>7.52</v>
      </c>
      <c r="BJ526" t="s">
        <v>3218</v>
      </c>
      <c r="BK526" s="2">
        <v>27.3</v>
      </c>
      <c r="BL526" t="s">
        <v>2104</v>
      </c>
      <c r="BM526" s="2">
        <v>25.8</v>
      </c>
      <c r="BN526" t="s">
        <v>757</v>
      </c>
      <c r="BO526" s="2">
        <v>25</v>
      </c>
      <c r="BP526" t="s">
        <v>2111</v>
      </c>
      <c r="BQ526" s="2">
        <v>53.3</v>
      </c>
      <c r="BR526" t="s">
        <v>337</v>
      </c>
      <c r="BS526" s="2">
        <v>20.399999999999999</v>
      </c>
      <c r="BT526" s="32">
        <f t="shared" si="310"/>
        <v>0.10309278350515463</v>
      </c>
      <c r="BU526" s="34">
        <f t="shared" si="311"/>
        <v>0.94736842105263153</v>
      </c>
      <c r="BV526" s="35">
        <f t="shared" si="312"/>
        <v>957.67769940314702</v>
      </c>
      <c r="BW526" s="32">
        <f t="shared" si="313"/>
        <v>5.046120455778616E-2</v>
      </c>
      <c r="BX526" s="36">
        <f t="shared" si="314"/>
        <v>2.816901408450704</v>
      </c>
      <c r="BY526" s="37">
        <f t="shared" si="315"/>
        <v>1.408450704225352</v>
      </c>
      <c r="BZ526" s="37">
        <f t="shared" si="316"/>
        <v>27.323943661971832</v>
      </c>
      <c r="CA526" s="37">
        <f t="shared" si="317"/>
        <v>26.760563380281688</v>
      </c>
      <c r="CB526" s="37">
        <f t="shared" si="318"/>
        <v>52.394366197183096</v>
      </c>
      <c r="CC526" s="37">
        <f t="shared" si="319"/>
        <v>51.83098591549296</v>
      </c>
      <c r="CD526" s="38">
        <f t="shared" si="320"/>
        <v>0.56338028169013654</v>
      </c>
      <c r="CE526" s="3">
        <v>20</v>
      </c>
      <c r="CF526" s="3">
        <v>10</v>
      </c>
      <c r="CG526" s="3">
        <v>174</v>
      </c>
      <c r="CH526" s="3">
        <v>180</v>
      </c>
      <c r="CI526" s="3">
        <v>81</v>
      </c>
      <c r="CJ526" s="3">
        <v>71</v>
      </c>
      <c r="CK526" s="3">
        <v>107</v>
      </c>
      <c r="CL526" s="3">
        <v>97</v>
      </c>
      <c r="CM526" s="20">
        <f t="shared" si="321"/>
        <v>-6.2986197183098627</v>
      </c>
      <c r="CN526" s="37">
        <f t="shared" si="322"/>
        <v>2.6505329876116392</v>
      </c>
      <c r="CO526" s="37">
        <f t="shared" si="323"/>
        <v>1.843849034860271</v>
      </c>
      <c r="CP526" s="37">
        <f t="shared" si="324"/>
        <v>30.365888792855088</v>
      </c>
      <c r="CQ526" s="37">
        <f t="shared" si="325"/>
        <v>30.020167098818785</v>
      </c>
      <c r="CR526" s="37">
        <f t="shared" si="326"/>
        <v>58.71506770383175</v>
      </c>
      <c r="CS526" s="37">
        <f t="shared" si="327"/>
        <v>51.915874387784498</v>
      </c>
      <c r="CT526" s="22">
        <f t="shared" si="328"/>
        <v>-6.2358130343571148</v>
      </c>
      <c r="CU526" s="35">
        <v>46</v>
      </c>
      <c r="CV526" s="35">
        <v>32</v>
      </c>
      <c r="CW526" s="35">
        <v>481</v>
      </c>
      <c r="CX526" s="35">
        <v>489</v>
      </c>
      <c r="CY526" s="35">
        <v>233</v>
      </c>
      <c r="CZ526" s="35">
        <v>167</v>
      </c>
      <c r="DA526" s="35">
        <v>213</v>
      </c>
      <c r="DB526" s="35">
        <v>259</v>
      </c>
      <c r="DC526">
        <v>20</v>
      </c>
      <c r="DD526">
        <v>11</v>
      </c>
      <c r="DE526" s="35">
        <f t="shared" si="329"/>
        <v>-9</v>
      </c>
      <c r="DF526" s="36">
        <f t="shared" si="330"/>
        <v>2.816901408450704</v>
      </c>
      <c r="DG526" s="37">
        <f t="shared" si="331"/>
        <v>1.5492957746478875</v>
      </c>
      <c r="DH526" s="37">
        <f t="shared" si="332"/>
        <v>-1.267605633802817</v>
      </c>
      <c r="DI526" s="2">
        <v>269.5</v>
      </c>
      <c r="DJ526">
        <v>15</v>
      </c>
      <c r="DK526">
        <v>7</v>
      </c>
      <c r="DL526">
        <v>14.7</v>
      </c>
      <c r="DM526">
        <v>245</v>
      </c>
      <c r="DN526">
        <v>223</v>
      </c>
      <c r="DO526">
        <v>-1</v>
      </c>
      <c r="DP526">
        <v>177</v>
      </c>
      <c r="DQ526">
        <v>160</v>
      </c>
      <c r="DR526">
        <v>0.4</v>
      </c>
      <c r="DS526">
        <v>120</v>
      </c>
      <c r="DT526">
        <v>117</v>
      </c>
      <c r="DU526">
        <v>1.8</v>
      </c>
      <c r="DV526" s="39">
        <v>1.6</v>
      </c>
      <c r="DW526" s="39">
        <v>1.6</v>
      </c>
      <c r="DX526" s="39">
        <v>0.5</v>
      </c>
      <c r="DY526" s="39">
        <v>-0.1</v>
      </c>
      <c r="DZ526" s="39">
        <v>-0.8</v>
      </c>
      <c r="EA526" s="39">
        <v>1.2</v>
      </c>
    </row>
    <row r="527" spans="1:131" x14ac:dyDescent="0.2">
      <c r="A527" s="12" t="s">
        <v>2439</v>
      </c>
      <c r="B527" s="12" t="s">
        <v>2440</v>
      </c>
      <c r="C527" t="s">
        <v>2438</v>
      </c>
      <c r="D527" t="s">
        <v>147</v>
      </c>
      <c r="E527" s="12" t="s">
        <v>140</v>
      </c>
      <c r="F527">
        <v>36</v>
      </c>
      <c r="G527">
        <v>5</v>
      </c>
      <c r="H527">
        <v>4</v>
      </c>
      <c r="I527" s="31">
        <f t="shared" si="296"/>
        <v>9</v>
      </c>
      <c r="J527">
        <v>3</v>
      </c>
      <c r="K527">
        <v>1</v>
      </c>
      <c r="L527" s="16">
        <f t="shared" si="297"/>
        <v>1.4540885019296783</v>
      </c>
      <c r="M527" s="15">
        <v>5</v>
      </c>
      <c r="N527" s="15">
        <v>3</v>
      </c>
      <c r="O527" s="15">
        <v>1</v>
      </c>
      <c r="P527">
        <v>36</v>
      </c>
      <c r="Q527">
        <v>12</v>
      </c>
      <c r="R527">
        <v>16</v>
      </c>
      <c r="S527" s="13">
        <f t="shared" si="298"/>
        <v>0.1388888888888889</v>
      </c>
      <c r="T527" s="13">
        <f t="shared" si="299"/>
        <v>7.8125E-2</v>
      </c>
      <c r="U527" s="2">
        <v>371.36666666669998</v>
      </c>
      <c r="V527" s="2">
        <v>10.3</v>
      </c>
      <c r="W527">
        <v>10.220000000000001</v>
      </c>
      <c r="X527">
        <v>38.24</v>
      </c>
      <c r="Y527" s="32">
        <f t="shared" si="300"/>
        <v>0.21089558398679323</v>
      </c>
      <c r="Z527" s="15">
        <f t="shared" si="301"/>
        <v>33.428571428571431</v>
      </c>
      <c r="AA527">
        <v>13</v>
      </c>
      <c r="AB527">
        <v>47</v>
      </c>
      <c r="AC527">
        <v>39</v>
      </c>
      <c r="AD527" s="13">
        <f t="shared" si="302"/>
        <v>0.35714285714285715</v>
      </c>
      <c r="AE527" s="13">
        <f t="shared" si="303"/>
        <v>0.2857142857142857</v>
      </c>
      <c r="AF527" s="13">
        <f t="shared" si="304"/>
        <v>0.64285714285714279</v>
      </c>
      <c r="AG527">
        <v>1</v>
      </c>
      <c r="AH527">
        <v>8</v>
      </c>
      <c r="AI527" s="17">
        <f t="shared" si="305"/>
        <v>0.1111111111111111</v>
      </c>
      <c r="AJ527">
        <v>56</v>
      </c>
      <c r="AK527">
        <v>58</v>
      </c>
      <c r="AL527" s="32">
        <f t="shared" si="306"/>
        <v>0.38907849829351537</v>
      </c>
      <c r="AM527">
        <v>32</v>
      </c>
      <c r="AN527">
        <v>45</v>
      </c>
      <c r="AO527" s="33">
        <f t="shared" si="307"/>
        <v>0.26279863481228671</v>
      </c>
      <c r="AP527">
        <v>44</v>
      </c>
      <c r="AQ527">
        <v>58</v>
      </c>
      <c r="AR527" s="33">
        <f t="shared" si="308"/>
        <v>0.34812286689419797</v>
      </c>
      <c r="AS527" s="33">
        <f t="shared" si="309"/>
        <v>0.59685863874345546</v>
      </c>
      <c r="AT527">
        <v>18</v>
      </c>
      <c r="AU527">
        <v>128</v>
      </c>
      <c r="AV527">
        <v>127</v>
      </c>
      <c r="AW527">
        <v>116</v>
      </c>
      <c r="AX527" s="2">
        <v>27.9</v>
      </c>
      <c r="AY527" s="3">
        <v>12</v>
      </c>
      <c r="AZ527" s="2">
        <v>32.4</v>
      </c>
      <c r="BA527" s="2">
        <v>24.8</v>
      </c>
      <c r="BB527" s="21">
        <v>-0.122</v>
      </c>
      <c r="BC527">
        <v>14</v>
      </c>
      <c r="BD527" s="21">
        <v>0.93500000000000005</v>
      </c>
      <c r="BE527" s="2">
        <v>28.5</v>
      </c>
      <c r="BF527" s="2">
        <v>32.299999999999997</v>
      </c>
      <c r="BG527" s="2">
        <v>24.6</v>
      </c>
      <c r="BH527" s="21">
        <v>-2.1539999999999999</v>
      </c>
      <c r="BI527" s="21">
        <v>-4.649</v>
      </c>
      <c r="BJ527" t="s">
        <v>1924</v>
      </c>
      <c r="BK527" s="2">
        <v>29.9</v>
      </c>
      <c r="BL527" t="s">
        <v>3393</v>
      </c>
      <c r="BM527" s="2">
        <v>27.7</v>
      </c>
      <c r="BN527" t="s">
        <v>1507</v>
      </c>
      <c r="BO527" s="2">
        <v>27.7</v>
      </c>
      <c r="BP527" t="s">
        <v>2634</v>
      </c>
      <c r="BQ527" s="2">
        <v>34.9</v>
      </c>
      <c r="BR527" t="s">
        <v>2293</v>
      </c>
      <c r="BS527" s="2">
        <v>30.3</v>
      </c>
      <c r="BT527" s="32">
        <f t="shared" si="310"/>
        <v>8.9743589743589744E-2</v>
      </c>
      <c r="BU527" s="34">
        <f t="shared" si="311"/>
        <v>0.91772151898734178</v>
      </c>
      <c r="BV527" s="35">
        <f t="shared" si="312"/>
        <v>926.69587796170083</v>
      </c>
      <c r="BW527" s="32">
        <f t="shared" si="313"/>
        <v>7.4651087309315217E-3</v>
      </c>
      <c r="BX527" s="36">
        <f t="shared" si="314"/>
        <v>2.2653721682847898</v>
      </c>
      <c r="BY527" s="37">
        <f t="shared" si="315"/>
        <v>2.1035598705501619</v>
      </c>
      <c r="BZ527" s="37">
        <f t="shared" si="316"/>
        <v>25.242718446601941</v>
      </c>
      <c r="CA527" s="37">
        <f t="shared" si="317"/>
        <v>25.566343042071196</v>
      </c>
      <c r="CB527" s="37">
        <f t="shared" si="318"/>
        <v>44.822006472491907</v>
      </c>
      <c r="CC527" s="37">
        <f t="shared" si="319"/>
        <v>54.854368932038831</v>
      </c>
      <c r="CD527" s="38">
        <f t="shared" si="320"/>
        <v>-10.032362459546924</v>
      </c>
      <c r="CE527" s="3">
        <v>14</v>
      </c>
      <c r="CF527" s="3">
        <v>13</v>
      </c>
      <c r="CG527" s="3">
        <v>142</v>
      </c>
      <c r="CH527" s="3">
        <v>145</v>
      </c>
      <c r="CI527" s="3">
        <v>41</v>
      </c>
      <c r="CJ527" s="3">
        <v>86</v>
      </c>
      <c r="CK527" s="3">
        <v>95</v>
      </c>
      <c r="CL527" s="3">
        <v>80</v>
      </c>
      <c r="CM527" s="20">
        <f t="shared" si="321"/>
        <v>-6.8629697893898545</v>
      </c>
      <c r="CN527" s="37">
        <f t="shared" si="322"/>
        <v>2.5714783821478382</v>
      </c>
      <c r="CO527" s="37">
        <f t="shared" si="323"/>
        <v>1.9612970711297071</v>
      </c>
      <c r="CP527" s="37">
        <f t="shared" si="324"/>
        <v>29.463040446304042</v>
      </c>
      <c r="CQ527" s="37">
        <f t="shared" si="325"/>
        <v>27.981171548117153</v>
      </c>
      <c r="CR527" s="37">
        <f t="shared" si="326"/>
        <v>52.562761506276146</v>
      </c>
      <c r="CS527" s="37">
        <f t="shared" si="327"/>
        <v>55.570083682008367</v>
      </c>
      <c r="CT527" s="22">
        <f t="shared" si="328"/>
        <v>-7.0250402838147039</v>
      </c>
      <c r="CU527" s="35">
        <v>59</v>
      </c>
      <c r="CV527" s="35">
        <v>45</v>
      </c>
      <c r="CW527" s="35">
        <v>617</v>
      </c>
      <c r="CX527" s="35">
        <v>597</v>
      </c>
      <c r="CY527" s="35">
        <v>241</v>
      </c>
      <c r="CZ527" s="35">
        <v>282</v>
      </c>
      <c r="DA527" s="35">
        <v>351</v>
      </c>
      <c r="DB527" s="35">
        <v>289</v>
      </c>
      <c r="DC527">
        <v>2</v>
      </c>
      <c r="DD527">
        <v>5</v>
      </c>
      <c r="DE527" s="35">
        <f t="shared" si="329"/>
        <v>3</v>
      </c>
      <c r="DF527" s="36">
        <f t="shared" si="330"/>
        <v>0.32362459546925565</v>
      </c>
      <c r="DG527" s="37">
        <f t="shared" si="331"/>
        <v>0.8090614886731391</v>
      </c>
      <c r="DH527" s="37">
        <f t="shared" si="332"/>
        <v>0.48543689320388345</v>
      </c>
      <c r="DI527" s="2">
        <v>208.1</v>
      </c>
      <c r="DJ527">
        <v>6</v>
      </c>
      <c r="DK527">
        <v>6</v>
      </c>
      <c r="DL527">
        <v>-8.9</v>
      </c>
      <c r="DM527">
        <v>156</v>
      </c>
      <c r="DN527">
        <v>175</v>
      </c>
      <c r="DO527">
        <v>-3.3</v>
      </c>
      <c r="DP527">
        <v>113</v>
      </c>
      <c r="DQ527">
        <v>123</v>
      </c>
      <c r="DR527">
        <v>-3.7</v>
      </c>
      <c r="DS527">
        <v>89</v>
      </c>
      <c r="DT527">
        <v>81</v>
      </c>
      <c r="DU527">
        <v>-0.60000000000000009</v>
      </c>
      <c r="DV527" s="39">
        <v>3.1</v>
      </c>
      <c r="DW527" s="39">
        <v>3.1</v>
      </c>
      <c r="DX527" s="39">
        <v>-0.60000000000000009</v>
      </c>
      <c r="DY527" s="39">
        <v>0</v>
      </c>
      <c r="DZ527" s="39">
        <v>-0.60000000000000009</v>
      </c>
      <c r="EA527" s="39">
        <v>1.8</v>
      </c>
    </row>
    <row r="528" spans="1:131" x14ac:dyDescent="0.2">
      <c r="A528" s="12" t="s">
        <v>2443</v>
      </c>
      <c r="B528" s="12" t="s">
        <v>2444</v>
      </c>
      <c r="C528" t="s">
        <v>2442</v>
      </c>
      <c r="D528" t="s">
        <v>169</v>
      </c>
      <c r="E528" s="12" t="s">
        <v>178</v>
      </c>
      <c r="F528">
        <v>1</v>
      </c>
      <c r="G528">
        <v>0</v>
      </c>
      <c r="H528">
        <v>0</v>
      </c>
      <c r="I528" s="31">
        <f t="shared" si="296"/>
        <v>0</v>
      </c>
      <c r="J528">
        <v>0</v>
      </c>
      <c r="K528">
        <v>0</v>
      </c>
      <c r="L528" s="16">
        <f t="shared" si="297"/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 s="13">
        <f t="shared" si="298"/>
        <v>0</v>
      </c>
      <c r="T528" s="13">
        <f t="shared" si="299"/>
        <v>0</v>
      </c>
      <c r="U528" s="2">
        <v>8.6833333333000002</v>
      </c>
      <c r="V528" s="2">
        <v>8.6833333333000002</v>
      </c>
      <c r="W528">
        <v>8.68</v>
      </c>
      <c r="X528">
        <v>42.62</v>
      </c>
      <c r="Y528" s="32">
        <f t="shared" si="300"/>
        <v>0.16920077972709552</v>
      </c>
      <c r="Z528" s="15">
        <f t="shared" si="301"/>
        <v>0</v>
      </c>
      <c r="AA528">
        <v>1</v>
      </c>
      <c r="AB528">
        <v>1</v>
      </c>
      <c r="AC528">
        <v>1</v>
      </c>
      <c r="AD528" s="13">
        <f t="shared" si="302"/>
        <v>0</v>
      </c>
      <c r="AE528" s="13">
        <f t="shared" si="303"/>
        <v>0</v>
      </c>
      <c r="AF528" s="13">
        <f t="shared" si="304"/>
        <v>0</v>
      </c>
      <c r="AI528" s="17" t="str">
        <f t="shared" si="305"/>
        <v xml:space="preserve"> </v>
      </c>
      <c r="AJ528">
        <v>1</v>
      </c>
      <c r="AK528">
        <v>1</v>
      </c>
      <c r="AL528" s="32">
        <f t="shared" si="306"/>
        <v>0.16666666666666666</v>
      </c>
      <c r="AM528">
        <v>1</v>
      </c>
      <c r="AN528">
        <v>2</v>
      </c>
      <c r="AO528" s="33">
        <f t="shared" si="307"/>
        <v>0.25</v>
      </c>
      <c r="AP528">
        <v>4</v>
      </c>
      <c r="AQ528">
        <v>3</v>
      </c>
      <c r="AR528" s="33">
        <f t="shared" si="308"/>
        <v>0.58333333333333337</v>
      </c>
      <c r="AS528" s="33">
        <f t="shared" si="309"/>
        <v>0.4</v>
      </c>
      <c r="AU528">
        <v>0</v>
      </c>
      <c r="AV528">
        <v>4</v>
      </c>
      <c r="AW528">
        <v>5</v>
      </c>
      <c r="AX528" s="2">
        <v>23.9</v>
      </c>
      <c r="AZ528" s="2">
        <v>29.5</v>
      </c>
      <c r="BA528" s="2">
        <v>20.100000000000001</v>
      </c>
      <c r="BB528" s="21">
        <v>-5.2480000000000002</v>
      </c>
      <c r="BD528" s="21">
        <v>-8.1280000000000001</v>
      </c>
      <c r="BE528" s="2">
        <v>23.8</v>
      </c>
      <c r="BF528" s="2">
        <v>23.6</v>
      </c>
      <c r="BG528" s="2">
        <v>23.9</v>
      </c>
      <c r="BH528" s="21">
        <v>2.0720000000000001</v>
      </c>
      <c r="BI528" s="21">
        <v>1.921</v>
      </c>
      <c r="BJ528" t="s">
        <v>1969</v>
      </c>
      <c r="BK528" s="2">
        <v>57.4</v>
      </c>
      <c r="BL528" t="s">
        <v>1393</v>
      </c>
      <c r="BM528" s="2">
        <v>49.1</v>
      </c>
      <c r="BN528" t="s">
        <v>3081</v>
      </c>
      <c r="BO528" s="2">
        <v>49.1</v>
      </c>
      <c r="BP528" t="s">
        <v>2758</v>
      </c>
      <c r="BQ528" s="2">
        <v>88.6</v>
      </c>
      <c r="BR528" t="s">
        <v>1212</v>
      </c>
      <c r="BS528" s="2">
        <v>8.1</v>
      </c>
      <c r="BT528" s="32">
        <f t="shared" si="310"/>
        <v>0</v>
      </c>
      <c r="BU528" s="34">
        <f t="shared" si="311"/>
        <v>0.66666666666666663</v>
      </c>
      <c r="BV528" s="35">
        <f t="shared" si="312"/>
        <v>666.66666666666663</v>
      </c>
      <c r="BW528" s="32">
        <f t="shared" si="313"/>
        <v>-0.33333333333333337</v>
      </c>
      <c r="BX528" s="36">
        <f t="shared" si="314"/>
        <v>0</v>
      </c>
      <c r="BY528" s="37">
        <f t="shared" si="315"/>
        <v>6.9097888675889045</v>
      </c>
      <c r="BZ528" s="37">
        <f t="shared" si="316"/>
        <v>0</v>
      </c>
      <c r="CA528" s="37">
        <f t="shared" si="317"/>
        <v>20.729366602766717</v>
      </c>
      <c r="CB528" s="37">
        <f t="shared" si="318"/>
        <v>13.819577735177809</v>
      </c>
      <c r="CC528" s="37">
        <f t="shared" si="319"/>
        <v>34.548944337944526</v>
      </c>
      <c r="CD528" s="38">
        <f t="shared" si="320"/>
        <v>-20.729366602766717</v>
      </c>
      <c r="CE528" s="3">
        <v>0</v>
      </c>
      <c r="CF528" s="3">
        <v>1</v>
      </c>
      <c r="CG528" s="3">
        <v>0</v>
      </c>
      <c r="CH528" s="3">
        <v>2</v>
      </c>
      <c r="CI528" s="3">
        <v>1</v>
      </c>
      <c r="CJ528" s="3">
        <v>0</v>
      </c>
      <c r="CK528" s="3">
        <v>2</v>
      </c>
      <c r="CL528" s="3">
        <v>1</v>
      </c>
      <c r="CM528" s="20">
        <f t="shared" si="321"/>
        <v>-28.468366602766718</v>
      </c>
      <c r="CN528" s="37">
        <f t="shared" si="322"/>
        <v>7.0389488503050215</v>
      </c>
      <c r="CO528" s="37">
        <f t="shared" si="323"/>
        <v>2.8155795401220085</v>
      </c>
      <c r="CP528" s="37">
        <f t="shared" si="324"/>
        <v>45.049272641952136</v>
      </c>
      <c r="CQ528" s="37">
        <f t="shared" si="325"/>
        <v>33.7869544814641</v>
      </c>
      <c r="CR528" s="37">
        <f t="shared" si="326"/>
        <v>74.612857813233219</v>
      </c>
      <c r="CS528" s="37">
        <f t="shared" si="327"/>
        <v>52.088221492257162</v>
      </c>
      <c r="CT528" s="22">
        <f t="shared" si="328"/>
        <v>-43.254002923742775</v>
      </c>
      <c r="CU528" s="35">
        <v>5</v>
      </c>
      <c r="CV528" s="35">
        <v>2</v>
      </c>
      <c r="CW528" s="35">
        <v>27</v>
      </c>
      <c r="CX528" s="35">
        <v>22</v>
      </c>
      <c r="CY528" s="35">
        <v>4</v>
      </c>
      <c r="CZ528" s="35">
        <v>4</v>
      </c>
      <c r="DA528" s="35">
        <v>9</v>
      </c>
      <c r="DB528" s="35">
        <v>17</v>
      </c>
      <c r="DC528">
        <v>0</v>
      </c>
      <c r="DD528">
        <v>0</v>
      </c>
      <c r="DE528" s="35">
        <f t="shared" si="329"/>
        <v>0</v>
      </c>
      <c r="DF528" s="36">
        <f t="shared" si="330"/>
        <v>0</v>
      </c>
      <c r="DG528" s="37">
        <f t="shared" si="331"/>
        <v>0</v>
      </c>
      <c r="DH528" s="37">
        <f t="shared" si="332"/>
        <v>0</v>
      </c>
      <c r="DI528" s="2">
        <v>8.6999999999999993</v>
      </c>
      <c r="DJ528">
        <v>0</v>
      </c>
      <c r="DK528">
        <v>1</v>
      </c>
      <c r="DL528">
        <v>-66.7</v>
      </c>
      <c r="DM528">
        <v>2</v>
      </c>
      <c r="DN528">
        <v>5</v>
      </c>
      <c r="DO528">
        <v>-31</v>
      </c>
      <c r="DP528">
        <v>1</v>
      </c>
      <c r="DQ528">
        <v>3</v>
      </c>
      <c r="DR528">
        <v>-30.9</v>
      </c>
      <c r="DS528">
        <v>0</v>
      </c>
      <c r="DT528">
        <v>3</v>
      </c>
      <c r="DU528">
        <v>-56.9</v>
      </c>
      <c r="DV528" s="39">
        <v>-0.2</v>
      </c>
      <c r="DW528" s="39">
        <v>-0.2</v>
      </c>
      <c r="DX528" s="39">
        <v>0</v>
      </c>
      <c r="DY528" s="39">
        <v>0</v>
      </c>
      <c r="DZ528" s="39">
        <v>0</v>
      </c>
      <c r="EA528" s="39">
        <v>-0.2</v>
      </c>
    </row>
    <row r="529" spans="1:131" x14ac:dyDescent="0.2">
      <c r="A529" s="12" t="s">
        <v>2448</v>
      </c>
      <c r="B529" s="12" t="s">
        <v>2449</v>
      </c>
      <c r="C529" t="s">
        <v>2447</v>
      </c>
      <c r="D529" t="s">
        <v>432</v>
      </c>
      <c r="E529" s="12" t="s">
        <v>178</v>
      </c>
      <c r="F529">
        <v>52</v>
      </c>
      <c r="G529">
        <v>2</v>
      </c>
      <c r="H529">
        <v>7</v>
      </c>
      <c r="I529" s="31">
        <f t="shared" si="296"/>
        <v>9</v>
      </c>
      <c r="J529">
        <v>4</v>
      </c>
      <c r="K529">
        <v>2</v>
      </c>
      <c r="L529" s="16">
        <f t="shared" si="297"/>
        <v>0.60809669488183005</v>
      </c>
      <c r="M529" s="15">
        <v>1</v>
      </c>
      <c r="N529" s="15">
        <v>5</v>
      </c>
      <c r="O529" s="15">
        <v>2</v>
      </c>
      <c r="P529">
        <v>37</v>
      </c>
      <c r="Q529">
        <v>22</v>
      </c>
      <c r="R529">
        <v>50</v>
      </c>
      <c r="S529" s="13">
        <f t="shared" si="298"/>
        <v>5.4054054054054057E-2</v>
      </c>
      <c r="T529" s="13">
        <f t="shared" si="299"/>
        <v>1.834862385321101E-2</v>
      </c>
      <c r="U529" s="2">
        <v>888.01666666669996</v>
      </c>
      <c r="V529" s="2">
        <v>17.066666666700002</v>
      </c>
      <c r="W529">
        <v>16.38</v>
      </c>
      <c r="X529">
        <v>33.04</v>
      </c>
      <c r="Y529" s="32">
        <f t="shared" si="300"/>
        <v>0.33144475920679883</v>
      </c>
      <c r="Z529" s="15">
        <f t="shared" si="301"/>
        <v>61.279999999999994</v>
      </c>
      <c r="AA529">
        <v>34</v>
      </c>
      <c r="AB529">
        <v>26</v>
      </c>
      <c r="AC529">
        <v>86</v>
      </c>
      <c r="AD529" s="13">
        <f t="shared" si="302"/>
        <v>0.08</v>
      </c>
      <c r="AE529" s="13">
        <f t="shared" si="303"/>
        <v>0.28000000000000003</v>
      </c>
      <c r="AF529" s="13">
        <f t="shared" si="304"/>
        <v>0.36000000000000004</v>
      </c>
      <c r="AI529" s="17" t="str">
        <f t="shared" si="305"/>
        <v xml:space="preserve"> </v>
      </c>
      <c r="AJ529">
        <v>107</v>
      </c>
      <c r="AK529">
        <v>128</v>
      </c>
      <c r="AL529" s="32">
        <f t="shared" si="306"/>
        <v>0.33239038189533238</v>
      </c>
      <c r="AM529">
        <v>89</v>
      </c>
      <c r="AN529">
        <v>98</v>
      </c>
      <c r="AO529" s="33">
        <f t="shared" si="307"/>
        <v>0.26449787835926447</v>
      </c>
      <c r="AP529">
        <v>135</v>
      </c>
      <c r="AQ529">
        <v>150</v>
      </c>
      <c r="AR529" s="33">
        <f t="shared" si="308"/>
        <v>0.4031117397454031</v>
      </c>
      <c r="AS529" s="33">
        <f t="shared" si="309"/>
        <v>0.55687203791469198</v>
      </c>
      <c r="AT529">
        <v>6</v>
      </c>
      <c r="AU529">
        <v>283</v>
      </c>
      <c r="AV529">
        <v>247</v>
      </c>
      <c r="AW529">
        <v>263</v>
      </c>
      <c r="AX529" s="2">
        <v>28.1</v>
      </c>
      <c r="AY529" s="3">
        <v>7</v>
      </c>
      <c r="AZ529" s="2">
        <v>32.799999999999997</v>
      </c>
      <c r="BA529" s="2">
        <v>25</v>
      </c>
      <c r="BB529" s="21">
        <v>-0.06</v>
      </c>
      <c r="BC529">
        <v>7</v>
      </c>
      <c r="BD529" s="21">
        <v>-0.94900000000000007</v>
      </c>
      <c r="BE529" s="2">
        <v>27.1</v>
      </c>
      <c r="BF529" s="2">
        <v>31.6</v>
      </c>
      <c r="BG529" s="2">
        <v>25.6</v>
      </c>
      <c r="BH529" s="21">
        <v>0.61399999999999999</v>
      </c>
      <c r="BI529" s="21">
        <v>8.1140000000000008</v>
      </c>
      <c r="BJ529" t="s">
        <v>1871</v>
      </c>
      <c r="BK529" s="2">
        <v>32.200000000000003</v>
      </c>
      <c r="BL529" t="s">
        <v>3723</v>
      </c>
      <c r="BM529" s="2">
        <v>31.7</v>
      </c>
      <c r="BN529" t="s">
        <v>3751</v>
      </c>
      <c r="BO529" s="2">
        <v>30.1</v>
      </c>
      <c r="BP529" t="s">
        <v>1453</v>
      </c>
      <c r="BQ529" s="2">
        <v>30.2</v>
      </c>
      <c r="BR529" t="s">
        <v>3741</v>
      </c>
      <c r="BS529" s="2">
        <v>25.4</v>
      </c>
      <c r="BT529" s="32">
        <f t="shared" si="310"/>
        <v>6.5274151436031339E-2</v>
      </c>
      <c r="BU529" s="34">
        <f t="shared" si="311"/>
        <v>0.92689295039164488</v>
      </c>
      <c r="BV529" s="35">
        <f t="shared" si="312"/>
        <v>933.42036553524792</v>
      </c>
      <c r="BW529" s="32">
        <f t="shared" si="313"/>
        <v>-7.832898172323785E-3</v>
      </c>
      <c r="BX529" s="36">
        <f t="shared" si="314"/>
        <v>1.6902043269197757</v>
      </c>
      <c r="BY529" s="37">
        <f t="shared" si="315"/>
        <v>1.8930288461501485</v>
      </c>
      <c r="BZ529" s="37">
        <f t="shared" si="316"/>
        <v>25.89393028841096</v>
      </c>
      <c r="CA529" s="37">
        <f t="shared" si="317"/>
        <v>25.89393028841096</v>
      </c>
      <c r="CB529" s="37">
        <f t="shared" si="318"/>
        <v>48.137019230675207</v>
      </c>
      <c r="CC529" s="37">
        <f t="shared" si="319"/>
        <v>41.64663461530327</v>
      </c>
      <c r="CD529" s="38">
        <f t="shared" si="320"/>
        <v>6.4903846153719371</v>
      </c>
      <c r="CE529" s="3">
        <v>25</v>
      </c>
      <c r="CF529" s="3">
        <v>28</v>
      </c>
      <c r="CG529" s="3">
        <v>358</v>
      </c>
      <c r="CH529" s="3">
        <v>355</v>
      </c>
      <c r="CI529" s="3">
        <v>143</v>
      </c>
      <c r="CJ529" s="3">
        <v>112</v>
      </c>
      <c r="CK529" s="3">
        <v>121</v>
      </c>
      <c r="CL529" s="3">
        <v>186</v>
      </c>
      <c r="CM529" s="20">
        <f t="shared" si="321"/>
        <v>-4.0275442945806699</v>
      </c>
      <c r="CN529" s="37">
        <f t="shared" si="322"/>
        <v>2.20013037809648</v>
      </c>
      <c r="CO529" s="37">
        <f t="shared" si="323"/>
        <v>2.3747439001676289</v>
      </c>
      <c r="CP529" s="37">
        <f t="shared" si="324"/>
        <v>27.309554851927732</v>
      </c>
      <c r="CQ529" s="37">
        <f t="shared" si="325"/>
        <v>22.874371391320548</v>
      </c>
      <c r="CR529" s="37">
        <f t="shared" si="326"/>
        <v>51.895138759545539</v>
      </c>
      <c r="CS529" s="37">
        <f t="shared" si="327"/>
        <v>40.789718755820452</v>
      </c>
      <c r="CT529" s="22">
        <f t="shared" si="328"/>
        <v>-4.6150353883531494</v>
      </c>
      <c r="CU529" s="35">
        <v>63</v>
      </c>
      <c r="CV529" s="35">
        <v>68</v>
      </c>
      <c r="CW529" s="35">
        <v>719</v>
      </c>
      <c r="CX529" s="35">
        <v>587</v>
      </c>
      <c r="CY529" s="35">
        <v>329</v>
      </c>
      <c r="CZ529" s="35">
        <v>238</v>
      </c>
      <c r="DA529" s="35">
        <v>275</v>
      </c>
      <c r="DB529" s="35">
        <v>375</v>
      </c>
      <c r="DC529">
        <v>6</v>
      </c>
      <c r="DD529">
        <v>3</v>
      </c>
      <c r="DE529" s="35">
        <f t="shared" si="329"/>
        <v>-3</v>
      </c>
      <c r="DF529" s="36">
        <f t="shared" si="330"/>
        <v>0.40564903846074613</v>
      </c>
      <c r="DG529" s="37">
        <f t="shared" si="331"/>
        <v>0.20282451923037306</v>
      </c>
      <c r="DH529" s="37">
        <f t="shared" si="332"/>
        <v>-0.20282451923037306</v>
      </c>
      <c r="DI529" s="2">
        <v>581.79999999999995</v>
      </c>
      <c r="DJ529">
        <v>14</v>
      </c>
      <c r="DK529">
        <v>17</v>
      </c>
      <c r="DL529">
        <v>-0.1</v>
      </c>
      <c r="DM529">
        <v>469</v>
      </c>
      <c r="DN529">
        <v>405</v>
      </c>
      <c r="DO529">
        <v>-2</v>
      </c>
      <c r="DP529">
        <v>348</v>
      </c>
      <c r="DQ529">
        <v>326</v>
      </c>
      <c r="DR529">
        <v>-3.7</v>
      </c>
      <c r="DS529">
        <v>253</v>
      </c>
      <c r="DT529">
        <v>265</v>
      </c>
      <c r="DU529">
        <v>-5.0999999999999996</v>
      </c>
      <c r="DV529" s="39">
        <v>2.2000000000000002</v>
      </c>
      <c r="DW529" s="39">
        <v>2.2000000000000002</v>
      </c>
      <c r="DX529" s="39">
        <v>0</v>
      </c>
      <c r="DY529" s="39">
        <v>-1.2</v>
      </c>
      <c r="DZ529" s="39">
        <v>-3.8</v>
      </c>
      <c r="EA529" s="39">
        <v>-2.7</v>
      </c>
    </row>
    <row r="530" spans="1:131" x14ac:dyDescent="0.2">
      <c r="A530" s="12" t="s">
        <v>2454</v>
      </c>
      <c r="B530" s="12" t="s">
        <v>2455</v>
      </c>
      <c r="C530" t="s">
        <v>2453</v>
      </c>
      <c r="D530" s="12" t="s">
        <v>338</v>
      </c>
      <c r="E530" s="12" t="s">
        <v>178</v>
      </c>
      <c r="F530">
        <v>52</v>
      </c>
      <c r="G530">
        <v>6</v>
      </c>
      <c r="H530">
        <v>14</v>
      </c>
      <c r="I530" s="31">
        <f t="shared" si="296"/>
        <v>20</v>
      </c>
      <c r="J530">
        <v>7</v>
      </c>
      <c r="K530">
        <v>7</v>
      </c>
      <c r="L530" s="16">
        <f t="shared" si="297"/>
        <v>1.4571359184004475</v>
      </c>
      <c r="M530" s="15">
        <v>6</v>
      </c>
      <c r="N530" s="15">
        <v>7</v>
      </c>
      <c r="O530" s="15">
        <v>7</v>
      </c>
      <c r="P530">
        <v>73</v>
      </c>
      <c r="Q530">
        <v>27</v>
      </c>
      <c r="R530">
        <v>61</v>
      </c>
      <c r="S530" s="13">
        <f t="shared" si="298"/>
        <v>8.2191780821917804E-2</v>
      </c>
      <c r="T530" s="13">
        <f t="shared" si="299"/>
        <v>3.7267080745341616E-2</v>
      </c>
      <c r="U530" s="2">
        <v>823.53333333329999</v>
      </c>
      <c r="V530" s="2">
        <v>15.833333333300001</v>
      </c>
      <c r="W530">
        <v>15.24</v>
      </c>
      <c r="X530">
        <v>31.78</v>
      </c>
      <c r="Y530" s="32">
        <f t="shared" si="300"/>
        <v>0.32411739685240321</v>
      </c>
      <c r="Z530" s="15">
        <f t="shared" si="301"/>
        <v>69.631578947368425</v>
      </c>
      <c r="AA530">
        <v>60</v>
      </c>
      <c r="AB530">
        <v>64</v>
      </c>
      <c r="AC530">
        <v>49</v>
      </c>
      <c r="AD530" s="13">
        <f t="shared" si="302"/>
        <v>0.15789473684210525</v>
      </c>
      <c r="AE530" s="13">
        <f t="shared" si="303"/>
        <v>0.36842105263157893</v>
      </c>
      <c r="AF530" s="13">
        <f t="shared" si="304"/>
        <v>0.52631578947368418</v>
      </c>
      <c r="AI530" s="17" t="str">
        <f t="shared" si="305"/>
        <v xml:space="preserve"> </v>
      </c>
      <c r="AJ530">
        <v>116</v>
      </c>
      <c r="AK530">
        <v>133</v>
      </c>
      <c r="AL530" s="32">
        <f t="shared" si="306"/>
        <v>0.35520684736091296</v>
      </c>
      <c r="AM530">
        <v>94</v>
      </c>
      <c r="AN530">
        <v>98</v>
      </c>
      <c r="AO530" s="33">
        <f t="shared" si="307"/>
        <v>0.27389443651925821</v>
      </c>
      <c r="AP530">
        <v>133</v>
      </c>
      <c r="AQ530">
        <v>127</v>
      </c>
      <c r="AR530" s="33">
        <f t="shared" si="308"/>
        <v>0.37089871611982883</v>
      </c>
      <c r="AS530" s="33">
        <f t="shared" si="309"/>
        <v>0.56462585034013602</v>
      </c>
      <c r="AT530">
        <v>7</v>
      </c>
      <c r="AU530">
        <v>274</v>
      </c>
      <c r="AV530">
        <v>282</v>
      </c>
      <c r="AW530">
        <v>272</v>
      </c>
      <c r="AX530" s="2">
        <v>27.9</v>
      </c>
      <c r="AY530" s="3">
        <v>6</v>
      </c>
      <c r="AZ530" s="2">
        <v>32.700000000000003</v>
      </c>
      <c r="BA530" s="2">
        <v>24.7</v>
      </c>
      <c r="BB530" s="21">
        <v>-0.433</v>
      </c>
      <c r="BC530">
        <v>6</v>
      </c>
      <c r="BD530" s="21">
        <v>-0.61799999999999999</v>
      </c>
      <c r="BE530" s="2">
        <v>26.6</v>
      </c>
      <c r="BF530" s="2">
        <v>30.7</v>
      </c>
      <c r="BG530" s="2">
        <v>25.2</v>
      </c>
      <c r="BH530" s="21">
        <v>-0.78</v>
      </c>
      <c r="BI530" s="21">
        <v>1.548</v>
      </c>
      <c r="BJ530" t="s">
        <v>3084</v>
      </c>
      <c r="BK530" s="2">
        <v>28.3</v>
      </c>
      <c r="BL530" t="s">
        <v>3188</v>
      </c>
      <c r="BM530" s="2">
        <v>26.6</v>
      </c>
      <c r="BN530" t="s">
        <v>1717</v>
      </c>
      <c r="BO530" s="2">
        <v>22.5</v>
      </c>
      <c r="BP530" t="s">
        <v>3084</v>
      </c>
      <c r="BQ530" s="2">
        <v>40.5</v>
      </c>
      <c r="BR530" t="s">
        <v>3358</v>
      </c>
      <c r="BS530" s="2">
        <v>21.3</v>
      </c>
      <c r="BT530" s="32">
        <f t="shared" si="310"/>
        <v>0.10052910052910052</v>
      </c>
      <c r="BU530" s="34">
        <f t="shared" si="311"/>
        <v>0.92325581395348832</v>
      </c>
      <c r="BV530" s="35">
        <f t="shared" si="312"/>
        <v>933.30872400639839</v>
      </c>
      <c r="BW530" s="32">
        <f t="shared" si="313"/>
        <v>2.3784914482588848E-2</v>
      </c>
      <c r="BX530" s="36">
        <f t="shared" si="314"/>
        <v>2.7692307692365992</v>
      </c>
      <c r="BY530" s="37">
        <f t="shared" si="315"/>
        <v>2.4048582996002046</v>
      </c>
      <c r="BZ530" s="37">
        <f t="shared" si="316"/>
        <v>27.546558704511437</v>
      </c>
      <c r="CA530" s="37">
        <f t="shared" si="317"/>
        <v>31.336032388729937</v>
      </c>
      <c r="CB530" s="37">
        <f t="shared" si="318"/>
        <v>53.417004048695453</v>
      </c>
      <c r="CC530" s="37">
        <f t="shared" si="319"/>
        <v>57.279352226841233</v>
      </c>
      <c r="CD530" s="38">
        <f t="shared" si="320"/>
        <v>-3.8623481781457798</v>
      </c>
      <c r="CE530" s="3">
        <v>38</v>
      </c>
      <c r="CF530" s="3">
        <v>33</v>
      </c>
      <c r="CG530" s="3">
        <v>340</v>
      </c>
      <c r="CH530" s="3">
        <v>397</v>
      </c>
      <c r="CI530" s="3">
        <v>144</v>
      </c>
      <c r="CJ530" s="3">
        <v>165</v>
      </c>
      <c r="CK530" s="3">
        <v>191</v>
      </c>
      <c r="CL530" s="3">
        <v>211</v>
      </c>
      <c r="CM530" s="20">
        <f t="shared" si="321"/>
        <v>-7.6693685863090444</v>
      </c>
      <c r="CN530" s="37">
        <f t="shared" si="322"/>
        <v>2.1421309967565474</v>
      </c>
      <c r="CO530" s="37">
        <f t="shared" si="323"/>
        <v>2.4688967420244952</v>
      </c>
      <c r="CP530" s="37">
        <f t="shared" si="324"/>
        <v>27.629859127656484</v>
      </c>
      <c r="CQ530" s="37">
        <f t="shared" si="325"/>
        <v>29.953526649561894</v>
      </c>
      <c r="CR530" s="37">
        <f t="shared" si="326"/>
        <v>53.335431088735056</v>
      </c>
      <c r="CS530" s="37">
        <f t="shared" si="327"/>
        <v>54.352035629568668</v>
      </c>
      <c r="CT530" s="22">
        <f t="shared" si="328"/>
        <v>-2.8457436373121681</v>
      </c>
      <c r="CU530" s="35">
        <v>59</v>
      </c>
      <c r="CV530" s="35">
        <v>68</v>
      </c>
      <c r="CW530" s="35">
        <v>702</v>
      </c>
      <c r="CX530" s="35">
        <v>757</v>
      </c>
      <c r="CY530" s="35">
        <v>314</v>
      </c>
      <c r="CZ530" s="35">
        <v>300</v>
      </c>
      <c r="DA530" s="35">
        <v>372</v>
      </c>
      <c r="DB530" s="35">
        <v>394</v>
      </c>
      <c r="DC530">
        <v>12</v>
      </c>
      <c r="DD530">
        <v>6</v>
      </c>
      <c r="DE530" s="35">
        <f t="shared" si="329"/>
        <v>-6</v>
      </c>
      <c r="DF530" s="36">
        <f t="shared" si="330"/>
        <v>0.87449392712734708</v>
      </c>
      <c r="DG530" s="37">
        <f t="shared" si="331"/>
        <v>0.43724696356367354</v>
      </c>
      <c r="DH530" s="37">
        <f t="shared" si="332"/>
        <v>-0.43724696356367354</v>
      </c>
      <c r="DI530" s="2">
        <v>488.8</v>
      </c>
      <c r="DJ530">
        <v>25</v>
      </c>
      <c r="DK530">
        <v>22</v>
      </c>
      <c r="DL530">
        <v>9.4</v>
      </c>
      <c r="DM530">
        <v>435</v>
      </c>
      <c r="DN530">
        <v>478</v>
      </c>
      <c r="DO530">
        <v>-2.8</v>
      </c>
      <c r="DP530">
        <v>305</v>
      </c>
      <c r="DQ530">
        <v>367</v>
      </c>
      <c r="DR530">
        <v>-3.6</v>
      </c>
      <c r="DS530">
        <v>214</v>
      </c>
      <c r="DT530">
        <v>271</v>
      </c>
      <c r="DU530">
        <v>-4</v>
      </c>
      <c r="DV530" s="39">
        <v>-5.5</v>
      </c>
      <c r="DW530" s="39">
        <v>-5.5</v>
      </c>
      <c r="DX530" s="39">
        <v>-0.5</v>
      </c>
      <c r="DY530" s="39">
        <v>-0.7</v>
      </c>
      <c r="DZ530" s="39">
        <v>1.3</v>
      </c>
      <c r="EA530" s="39">
        <v>-5.2</v>
      </c>
    </row>
    <row r="531" spans="1:131" x14ac:dyDescent="0.2">
      <c r="A531" s="12" t="s">
        <v>2458</v>
      </c>
      <c r="B531" s="12" t="s">
        <v>2459</v>
      </c>
      <c r="C531" t="s">
        <v>2457</v>
      </c>
      <c r="D531" t="s">
        <v>529</v>
      </c>
      <c r="E531" s="12" t="s">
        <v>178</v>
      </c>
      <c r="F531">
        <v>75</v>
      </c>
      <c r="G531">
        <v>6</v>
      </c>
      <c r="H531">
        <v>14</v>
      </c>
      <c r="I531" s="31">
        <f t="shared" si="296"/>
        <v>20</v>
      </c>
      <c r="J531">
        <v>6</v>
      </c>
      <c r="K531">
        <v>8</v>
      </c>
      <c r="L531" s="16">
        <f t="shared" si="297"/>
        <v>0.86642599277978338</v>
      </c>
      <c r="M531" s="15">
        <v>5</v>
      </c>
      <c r="N531" s="15">
        <v>5</v>
      </c>
      <c r="O531" s="15">
        <v>8</v>
      </c>
      <c r="P531">
        <v>105</v>
      </c>
      <c r="Q531">
        <v>34</v>
      </c>
      <c r="R531">
        <v>48</v>
      </c>
      <c r="S531" s="13">
        <f t="shared" si="298"/>
        <v>5.7142857142857141E-2</v>
      </c>
      <c r="T531" s="13">
        <f t="shared" si="299"/>
        <v>3.2085561497326207E-2</v>
      </c>
      <c r="U531" s="2">
        <v>1385</v>
      </c>
      <c r="V531" s="2">
        <v>18.4666666667</v>
      </c>
      <c r="W531">
        <v>17.600000000000001</v>
      </c>
      <c r="X531">
        <v>29.3</v>
      </c>
      <c r="Y531" s="32">
        <f t="shared" si="300"/>
        <v>0.37526652452025583</v>
      </c>
      <c r="Z531" s="15">
        <f t="shared" si="301"/>
        <v>74.612903225806448</v>
      </c>
      <c r="AA531">
        <v>93</v>
      </c>
      <c r="AB531">
        <v>152</v>
      </c>
      <c r="AC531">
        <v>110</v>
      </c>
      <c r="AD531" s="13">
        <f t="shared" si="302"/>
        <v>9.6774193548387094E-2</v>
      </c>
      <c r="AE531" s="13">
        <f t="shared" si="303"/>
        <v>0.20967741935483872</v>
      </c>
      <c r="AF531" s="13">
        <f t="shared" si="304"/>
        <v>0.30645161290322581</v>
      </c>
      <c r="AI531" s="17" t="str">
        <f t="shared" si="305"/>
        <v xml:space="preserve"> </v>
      </c>
      <c r="AJ531">
        <v>216</v>
      </c>
      <c r="AK531">
        <v>233</v>
      </c>
      <c r="AL531" s="32">
        <f t="shared" si="306"/>
        <v>0.32094353109363832</v>
      </c>
      <c r="AM531">
        <v>210</v>
      </c>
      <c r="AN531">
        <v>203</v>
      </c>
      <c r="AO531" s="33">
        <f t="shared" si="307"/>
        <v>0.29521086490350251</v>
      </c>
      <c r="AP531">
        <v>295</v>
      </c>
      <c r="AQ531">
        <v>242</v>
      </c>
      <c r="AR531" s="33">
        <f t="shared" si="308"/>
        <v>0.38384560400285916</v>
      </c>
      <c r="AS531" s="33">
        <f t="shared" si="309"/>
        <v>0.52088167053364265</v>
      </c>
      <c r="AT531">
        <v>5</v>
      </c>
      <c r="AU531">
        <v>501</v>
      </c>
      <c r="AV531">
        <v>497</v>
      </c>
      <c r="AW531">
        <v>415</v>
      </c>
      <c r="AX531" s="2">
        <v>28.7</v>
      </c>
      <c r="AY531" s="3">
        <v>2</v>
      </c>
      <c r="AZ531" s="2">
        <v>33.1</v>
      </c>
      <c r="BA531" s="2">
        <v>25.8</v>
      </c>
      <c r="BB531" s="21">
        <v>0.627</v>
      </c>
      <c r="BC531">
        <v>3</v>
      </c>
      <c r="BD531" s="21">
        <v>-0.19700000000000001</v>
      </c>
      <c r="BE531" s="2">
        <v>28.4</v>
      </c>
      <c r="BF531" s="2">
        <v>37.799999999999997</v>
      </c>
      <c r="BG531" s="2">
        <v>25.2</v>
      </c>
      <c r="BH531" s="21">
        <v>1.2</v>
      </c>
      <c r="BI531" s="21">
        <v>5.2469999999999999</v>
      </c>
      <c r="BJ531" t="s">
        <v>2464</v>
      </c>
      <c r="BK531" s="2">
        <v>33</v>
      </c>
      <c r="BL531" t="s">
        <v>3260</v>
      </c>
      <c r="BM531" s="2">
        <v>32.700000000000003</v>
      </c>
      <c r="BN531" t="s">
        <v>743</v>
      </c>
      <c r="BO531" s="2">
        <v>27.4</v>
      </c>
      <c r="BP531" t="s">
        <v>1976</v>
      </c>
      <c r="BQ531" s="2">
        <v>58.7</v>
      </c>
      <c r="BR531" t="s">
        <v>1613</v>
      </c>
      <c r="BS531" s="2">
        <v>20</v>
      </c>
      <c r="BT531" s="32">
        <f t="shared" si="310"/>
        <v>8.0415045395590148E-2</v>
      </c>
      <c r="BU531" s="34">
        <f t="shared" si="311"/>
        <v>0.91877496671105197</v>
      </c>
      <c r="BV531" s="35">
        <f t="shared" si="312"/>
        <v>926.81647125061102</v>
      </c>
      <c r="BW531" s="32">
        <f t="shared" si="313"/>
        <v>-8.0998789335788579E-4</v>
      </c>
      <c r="BX531" s="36">
        <f t="shared" si="314"/>
        <v>2.6859205776124804</v>
      </c>
      <c r="BY531" s="37">
        <f t="shared" si="315"/>
        <v>2.6425992779735696</v>
      </c>
      <c r="BZ531" s="37">
        <f t="shared" si="316"/>
        <v>33.400722021600359</v>
      </c>
      <c r="CA531" s="37">
        <f t="shared" si="317"/>
        <v>32.534296028822141</v>
      </c>
      <c r="CB531" s="37">
        <f t="shared" si="318"/>
        <v>61.516245487253585</v>
      </c>
      <c r="CC531" s="37">
        <f t="shared" si="319"/>
        <v>57.140794223723574</v>
      </c>
      <c r="CD531" s="38">
        <f t="shared" si="320"/>
        <v>4.3754512635300102</v>
      </c>
      <c r="CE531" s="3">
        <v>62</v>
      </c>
      <c r="CF531" s="3">
        <v>61</v>
      </c>
      <c r="CG531" s="3">
        <v>709</v>
      </c>
      <c r="CH531" s="3">
        <v>690</v>
      </c>
      <c r="CI531" s="3">
        <v>321</v>
      </c>
      <c r="CJ531" s="3">
        <v>293</v>
      </c>
      <c r="CK531" s="3">
        <v>275</v>
      </c>
      <c r="CL531" s="3">
        <v>328</v>
      </c>
      <c r="CM531" s="20">
        <f t="shared" si="321"/>
        <v>-1.659708829277414</v>
      </c>
      <c r="CN531" s="37">
        <f t="shared" si="322"/>
        <v>2.7576791808873717</v>
      </c>
      <c r="CO531" s="37">
        <f t="shared" si="323"/>
        <v>2.8122866894197953</v>
      </c>
      <c r="CP531" s="37">
        <f t="shared" si="324"/>
        <v>33.064846416382252</v>
      </c>
      <c r="CQ531" s="37">
        <f t="shared" si="325"/>
        <v>34.703071672354945</v>
      </c>
      <c r="CR531" s="37">
        <f t="shared" si="326"/>
        <v>62.170648464163818</v>
      </c>
      <c r="CS531" s="37">
        <f t="shared" si="327"/>
        <v>58.129692832764505</v>
      </c>
      <c r="CT531" s="22">
        <f t="shared" si="328"/>
        <v>0.33449563213069666</v>
      </c>
      <c r="CU531" s="35">
        <v>101</v>
      </c>
      <c r="CV531" s="35">
        <v>103</v>
      </c>
      <c r="CW531" s="35">
        <v>1110</v>
      </c>
      <c r="CX531" s="35">
        <v>1168</v>
      </c>
      <c r="CY531" s="35">
        <v>487</v>
      </c>
      <c r="CZ531" s="35">
        <v>429</v>
      </c>
      <c r="DA531" s="35">
        <v>429</v>
      </c>
      <c r="DB531" s="35">
        <v>579</v>
      </c>
      <c r="DC531">
        <v>10</v>
      </c>
      <c r="DD531">
        <v>4</v>
      </c>
      <c r="DE531" s="35">
        <f t="shared" si="329"/>
        <v>-6</v>
      </c>
      <c r="DF531" s="36">
        <f t="shared" si="330"/>
        <v>0.43321299638910971</v>
      </c>
      <c r="DG531" s="37">
        <f t="shared" si="331"/>
        <v>0.17328519855564389</v>
      </c>
      <c r="DH531" s="37">
        <f t="shared" si="332"/>
        <v>-0.25992779783346587</v>
      </c>
      <c r="DI531" s="2">
        <v>840.8</v>
      </c>
      <c r="DJ531">
        <v>37</v>
      </c>
      <c r="DK531">
        <v>36</v>
      </c>
      <c r="DL531">
        <v>-0.7</v>
      </c>
      <c r="DM531">
        <v>890</v>
      </c>
      <c r="DN531">
        <v>820</v>
      </c>
      <c r="DO531">
        <v>0</v>
      </c>
      <c r="DP531">
        <v>676</v>
      </c>
      <c r="DQ531">
        <v>634</v>
      </c>
      <c r="DR531">
        <v>1.2</v>
      </c>
      <c r="DS531">
        <v>475</v>
      </c>
      <c r="DT531">
        <v>451</v>
      </c>
      <c r="DU531">
        <v>3</v>
      </c>
      <c r="DV531" s="39">
        <v>-1.7000000000000002</v>
      </c>
      <c r="DW531" s="39">
        <v>-1.7000000000000002</v>
      </c>
      <c r="DX531" s="39">
        <v>-0.5</v>
      </c>
      <c r="DY531" s="39">
        <v>0.30000000000000004</v>
      </c>
      <c r="DZ531" s="39">
        <v>2.9</v>
      </c>
      <c r="EA531" s="39">
        <v>1.1000000000000001</v>
      </c>
    </row>
    <row r="532" spans="1:131" x14ac:dyDescent="0.2">
      <c r="A532" s="12" t="s">
        <v>2282</v>
      </c>
      <c r="B532" s="12" t="s">
        <v>2464</v>
      </c>
      <c r="C532" t="s">
        <v>2463</v>
      </c>
      <c r="D532" t="s">
        <v>529</v>
      </c>
      <c r="E532" s="12" t="s">
        <v>156</v>
      </c>
      <c r="F532">
        <v>82</v>
      </c>
      <c r="G532">
        <v>13</v>
      </c>
      <c r="H532">
        <v>18</v>
      </c>
      <c r="I532" s="31">
        <f t="shared" si="296"/>
        <v>31</v>
      </c>
      <c r="J532">
        <v>8</v>
      </c>
      <c r="K532">
        <v>8</v>
      </c>
      <c r="L532" s="16">
        <f t="shared" si="297"/>
        <v>1.6658208197748554</v>
      </c>
      <c r="M532" s="15">
        <v>12</v>
      </c>
      <c r="N532" s="15">
        <v>8</v>
      </c>
      <c r="O532" s="15">
        <v>9</v>
      </c>
      <c r="P532">
        <v>136</v>
      </c>
      <c r="Q532">
        <v>49</v>
      </c>
      <c r="R532">
        <v>47</v>
      </c>
      <c r="S532" s="13">
        <f t="shared" si="298"/>
        <v>9.5588235294117641E-2</v>
      </c>
      <c r="T532" s="13">
        <f t="shared" si="299"/>
        <v>5.6034482758620691E-2</v>
      </c>
      <c r="U532" s="2">
        <v>1116.5666666667</v>
      </c>
      <c r="V532" s="2">
        <v>13.6166666667</v>
      </c>
      <c r="W532">
        <v>13.02</v>
      </c>
      <c r="X532">
        <v>34</v>
      </c>
      <c r="Y532" s="32">
        <f t="shared" si="300"/>
        <v>0.27690344534240752</v>
      </c>
      <c r="Z532" s="15">
        <f t="shared" si="301"/>
        <v>89.571428571428569</v>
      </c>
      <c r="AA532">
        <v>25</v>
      </c>
      <c r="AB532">
        <v>81</v>
      </c>
      <c r="AC532">
        <v>116</v>
      </c>
      <c r="AD532" s="13">
        <f t="shared" si="302"/>
        <v>0.23214285714285715</v>
      </c>
      <c r="AE532" s="13">
        <f t="shared" si="303"/>
        <v>0.30357142857142855</v>
      </c>
      <c r="AF532" s="13">
        <f t="shared" si="304"/>
        <v>0.5357142857142857</v>
      </c>
      <c r="AG532">
        <v>6</v>
      </c>
      <c r="AH532">
        <v>7</v>
      </c>
      <c r="AI532" s="17">
        <f t="shared" si="305"/>
        <v>0.46153846153846156</v>
      </c>
      <c r="AJ532">
        <v>216</v>
      </c>
      <c r="AK532">
        <v>204</v>
      </c>
      <c r="AL532" s="32">
        <f t="shared" si="306"/>
        <v>0.38077969174977333</v>
      </c>
      <c r="AM532">
        <v>170</v>
      </c>
      <c r="AN532">
        <v>141</v>
      </c>
      <c r="AO532" s="33">
        <f t="shared" si="307"/>
        <v>0.28195829555757024</v>
      </c>
      <c r="AP532">
        <v>203</v>
      </c>
      <c r="AQ532">
        <v>169</v>
      </c>
      <c r="AR532" s="33">
        <f t="shared" si="308"/>
        <v>0.33726201269265638</v>
      </c>
      <c r="AS532" s="33">
        <f t="shared" si="309"/>
        <v>0.57455540355677159</v>
      </c>
      <c r="AT532">
        <v>14</v>
      </c>
      <c r="AU532">
        <v>381</v>
      </c>
      <c r="AV532">
        <v>390</v>
      </c>
      <c r="AW532">
        <v>395</v>
      </c>
      <c r="AX532" s="2">
        <v>29</v>
      </c>
      <c r="AY532" s="3">
        <v>4</v>
      </c>
      <c r="AZ532" s="2">
        <v>33.6</v>
      </c>
      <c r="BA532" s="2">
        <v>25.9</v>
      </c>
      <c r="BB532" s="21">
        <v>0.51800000000000002</v>
      </c>
      <c r="BC532">
        <v>5</v>
      </c>
      <c r="BD532" s="21">
        <v>-0.19500000000000001</v>
      </c>
      <c r="BE532" s="2">
        <v>30.2</v>
      </c>
      <c r="BF532" s="2">
        <v>34.5</v>
      </c>
      <c r="BG532" s="2">
        <v>25.8</v>
      </c>
      <c r="BH532" s="21">
        <v>1.1240000000000001</v>
      </c>
      <c r="BI532" s="21">
        <v>4.6239999999999997</v>
      </c>
      <c r="BJ532" t="s">
        <v>3260</v>
      </c>
      <c r="BK532" s="2">
        <v>64.900000000000006</v>
      </c>
      <c r="BL532" t="s">
        <v>3735</v>
      </c>
      <c r="BM532" s="2">
        <v>36.200000000000003</v>
      </c>
      <c r="BN532" t="s">
        <v>911</v>
      </c>
      <c r="BO532" s="2">
        <v>30.3</v>
      </c>
      <c r="BP532" t="s">
        <v>1976</v>
      </c>
      <c r="BQ532" s="2">
        <v>50</v>
      </c>
      <c r="BR532" t="s">
        <v>2459</v>
      </c>
      <c r="BS532" s="2">
        <v>40.299999999999997</v>
      </c>
      <c r="BT532" s="32">
        <f t="shared" si="310"/>
        <v>8.9314194577352471E-2</v>
      </c>
      <c r="BU532" s="34">
        <f t="shared" si="311"/>
        <v>0.88690476190476186</v>
      </c>
      <c r="BV532" s="35">
        <f t="shared" si="312"/>
        <v>895.83618136249709</v>
      </c>
      <c r="BW532" s="32">
        <f t="shared" si="313"/>
        <v>-2.3781043517885667E-2</v>
      </c>
      <c r="BX532" s="36">
        <f t="shared" si="314"/>
        <v>3.0092247066827849</v>
      </c>
      <c r="BY532" s="37">
        <f t="shared" si="315"/>
        <v>4.0839478162123504</v>
      </c>
      <c r="BZ532" s="37">
        <f t="shared" si="316"/>
        <v>33.692569483751889</v>
      </c>
      <c r="CA532" s="37">
        <f t="shared" si="317"/>
        <v>36.110696480193418</v>
      </c>
      <c r="CB532" s="37">
        <f t="shared" si="318"/>
        <v>63.086246529385527</v>
      </c>
      <c r="CC532" s="37">
        <f t="shared" si="319"/>
        <v>59.808341045320347</v>
      </c>
      <c r="CD532" s="38">
        <f t="shared" si="320"/>
        <v>3.2779054840651796</v>
      </c>
      <c r="CE532" s="3">
        <v>56</v>
      </c>
      <c r="CF532" s="3">
        <v>76</v>
      </c>
      <c r="CG532" s="3">
        <v>571</v>
      </c>
      <c r="CH532" s="3">
        <v>596</v>
      </c>
      <c r="CI532" s="3">
        <v>251</v>
      </c>
      <c r="CJ532" s="3">
        <v>227</v>
      </c>
      <c r="CK532" s="3">
        <v>214</v>
      </c>
      <c r="CL532" s="3">
        <v>296</v>
      </c>
      <c r="CM532" s="20">
        <f t="shared" si="321"/>
        <v>-3.4204242012973376</v>
      </c>
      <c r="CN532" s="37">
        <f t="shared" si="322"/>
        <v>2.4964131994261116</v>
      </c>
      <c r="CO532" s="37">
        <f t="shared" si="323"/>
        <v>2.2166427546628404</v>
      </c>
      <c r="CP532" s="37">
        <f t="shared" si="324"/>
        <v>32.797704447632711</v>
      </c>
      <c r="CQ532" s="37">
        <f t="shared" si="325"/>
        <v>32.819225251076041</v>
      </c>
      <c r="CR532" s="37">
        <f t="shared" si="326"/>
        <v>61.614060258249637</v>
      </c>
      <c r="CS532" s="37">
        <f t="shared" si="327"/>
        <v>55.824964131994264</v>
      </c>
      <c r="CT532" s="22">
        <f t="shared" si="328"/>
        <v>-2.5111906421901935</v>
      </c>
      <c r="CU532" s="35">
        <v>116</v>
      </c>
      <c r="CV532" s="35">
        <v>103</v>
      </c>
      <c r="CW532" s="35">
        <v>1408</v>
      </c>
      <c r="CX532" s="35">
        <v>1422</v>
      </c>
      <c r="CY532" s="35">
        <v>637</v>
      </c>
      <c r="CZ532" s="35">
        <v>530</v>
      </c>
      <c r="DA532" s="35">
        <v>539</v>
      </c>
      <c r="DB532" s="35">
        <v>702</v>
      </c>
      <c r="DC532">
        <v>11</v>
      </c>
      <c r="DD532">
        <v>10</v>
      </c>
      <c r="DE532" s="35">
        <f t="shared" si="329"/>
        <v>-1</v>
      </c>
      <c r="DF532" s="36">
        <f t="shared" si="330"/>
        <v>0.59109771024126123</v>
      </c>
      <c r="DG532" s="37">
        <f t="shared" si="331"/>
        <v>0.53736155476478298</v>
      </c>
      <c r="DH532" s="37">
        <f t="shared" si="332"/>
        <v>-5.3736155476478295E-2</v>
      </c>
      <c r="DI532" s="2">
        <v>667.1</v>
      </c>
      <c r="DJ532">
        <v>31</v>
      </c>
      <c r="DK532">
        <v>43</v>
      </c>
      <c r="DL532">
        <v>-12.8</v>
      </c>
      <c r="DM532">
        <v>729</v>
      </c>
      <c r="DN532">
        <v>623</v>
      </c>
      <c r="DO532">
        <v>2.4</v>
      </c>
      <c r="DP532">
        <v>544</v>
      </c>
      <c r="DQ532">
        <v>505</v>
      </c>
      <c r="DR532">
        <v>1.5</v>
      </c>
      <c r="DS532">
        <v>389</v>
      </c>
      <c r="DT532">
        <v>381</v>
      </c>
      <c r="DU532">
        <v>2</v>
      </c>
      <c r="DV532" s="39">
        <v>-6.5</v>
      </c>
      <c r="DW532" s="39">
        <v>-6.5</v>
      </c>
      <c r="DX532" s="39">
        <v>-2</v>
      </c>
      <c r="DY532" s="39">
        <v>0.5</v>
      </c>
      <c r="DZ532" s="39">
        <v>2.6</v>
      </c>
      <c r="EA532" s="39">
        <v>-5.4</v>
      </c>
    </row>
    <row r="533" spans="1:131" x14ac:dyDescent="0.2">
      <c r="A533" s="12" t="s">
        <v>2467</v>
      </c>
      <c r="B533" s="12" t="s">
        <v>2464</v>
      </c>
      <c r="C533" t="s">
        <v>2466</v>
      </c>
      <c r="D533" t="s">
        <v>460</v>
      </c>
      <c r="E533" s="12" t="s">
        <v>178</v>
      </c>
      <c r="F533">
        <v>59</v>
      </c>
      <c r="G533">
        <v>2</v>
      </c>
      <c r="H533">
        <v>8</v>
      </c>
      <c r="I533" s="31">
        <f t="shared" si="296"/>
        <v>10</v>
      </c>
      <c r="J533">
        <v>5</v>
      </c>
      <c r="K533">
        <v>3</v>
      </c>
      <c r="L533" s="16">
        <f t="shared" si="297"/>
        <v>0.56497175141242939</v>
      </c>
      <c r="M533" s="15">
        <v>2</v>
      </c>
      <c r="N533" s="15">
        <v>5</v>
      </c>
      <c r="O533" s="15">
        <v>2</v>
      </c>
      <c r="P533">
        <v>75</v>
      </c>
      <c r="Q533">
        <v>26</v>
      </c>
      <c r="R533">
        <v>57</v>
      </c>
      <c r="S533" s="13">
        <f t="shared" si="298"/>
        <v>2.6666666666666668E-2</v>
      </c>
      <c r="T533" s="13">
        <f t="shared" si="299"/>
        <v>1.2658227848101266E-2</v>
      </c>
      <c r="U533" s="2">
        <v>1062</v>
      </c>
      <c r="V533" s="2">
        <v>18</v>
      </c>
      <c r="W533">
        <v>17.09</v>
      </c>
      <c r="X533">
        <v>31.22</v>
      </c>
      <c r="Y533" s="32">
        <f t="shared" si="300"/>
        <v>0.35375698613123574</v>
      </c>
      <c r="Z533" s="15">
        <f t="shared" si="301"/>
        <v>71</v>
      </c>
      <c r="AA533">
        <v>124</v>
      </c>
      <c r="AB533">
        <v>44</v>
      </c>
      <c r="AC533">
        <v>148</v>
      </c>
      <c r="AD533" s="13">
        <f t="shared" si="302"/>
        <v>5.7142857142857141E-2</v>
      </c>
      <c r="AE533" s="13">
        <f t="shared" si="303"/>
        <v>0.2</v>
      </c>
      <c r="AF533" s="13">
        <f t="shared" si="304"/>
        <v>0.25714285714285717</v>
      </c>
      <c r="AI533" s="17" t="str">
        <f t="shared" si="305"/>
        <v xml:space="preserve"> </v>
      </c>
      <c r="AJ533">
        <v>141</v>
      </c>
      <c r="AK533">
        <v>127</v>
      </c>
      <c r="AL533" s="32">
        <f t="shared" si="306"/>
        <v>0.25283018867924528</v>
      </c>
      <c r="AM533">
        <v>177</v>
      </c>
      <c r="AN533">
        <v>158</v>
      </c>
      <c r="AO533" s="33">
        <f t="shared" si="307"/>
        <v>0.31603773584905659</v>
      </c>
      <c r="AP533">
        <v>257</v>
      </c>
      <c r="AQ533">
        <v>200</v>
      </c>
      <c r="AR533" s="33">
        <f t="shared" si="308"/>
        <v>0.43113207547169813</v>
      </c>
      <c r="AS533" s="33">
        <f t="shared" si="309"/>
        <v>0.44444444444444442</v>
      </c>
      <c r="AT533">
        <v>1</v>
      </c>
      <c r="AU533">
        <v>377</v>
      </c>
      <c r="AV533">
        <v>324</v>
      </c>
      <c r="AW533">
        <v>383</v>
      </c>
      <c r="AX533" s="2">
        <v>29.7</v>
      </c>
      <c r="AY533" s="3">
        <v>2</v>
      </c>
      <c r="AZ533" s="2">
        <v>33.5</v>
      </c>
      <c r="BA533" s="2">
        <v>27.2</v>
      </c>
      <c r="BB533" s="21">
        <v>1.6019999999999999</v>
      </c>
      <c r="BC533">
        <v>1</v>
      </c>
      <c r="BD533" s="21">
        <v>2.0550000000000002</v>
      </c>
      <c r="BE533" s="2">
        <v>29.7</v>
      </c>
      <c r="BF533" s="2">
        <v>40.200000000000003</v>
      </c>
      <c r="BG533" s="2">
        <v>26.2</v>
      </c>
      <c r="BH533" s="21">
        <v>-0.84899999999999998</v>
      </c>
      <c r="BI533" s="21">
        <v>0.13500000000000001</v>
      </c>
      <c r="BJ533" t="s">
        <v>3560</v>
      </c>
      <c r="BK533" s="2">
        <v>36.200000000000003</v>
      </c>
      <c r="BL533" t="s">
        <v>485</v>
      </c>
      <c r="BM533" s="2">
        <v>35.700000000000003</v>
      </c>
      <c r="BN533" t="s">
        <v>1095</v>
      </c>
      <c r="BO533" s="2">
        <v>29.8</v>
      </c>
      <c r="BP533" t="s">
        <v>1196</v>
      </c>
      <c r="BQ533" s="2">
        <v>83.8</v>
      </c>
      <c r="BR533" t="s">
        <v>3710</v>
      </c>
      <c r="BS533" s="2">
        <v>6.9</v>
      </c>
      <c r="BT533" s="32">
        <f t="shared" si="310"/>
        <v>7.0422535211267609E-2</v>
      </c>
      <c r="BU533" s="34">
        <f t="shared" si="311"/>
        <v>0.93275488069414314</v>
      </c>
      <c r="BV533" s="35">
        <f t="shared" si="312"/>
        <v>939.79713421526992</v>
      </c>
      <c r="BW533" s="32">
        <f t="shared" si="313"/>
        <v>3.1774159054107493E-3</v>
      </c>
      <c r="BX533" s="36">
        <f t="shared" si="314"/>
        <v>1.9774011299435026</v>
      </c>
      <c r="BY533" s="37">
        <f t="shared" si="315"/>
        <v>1.7514124293785311</v>
      </c>
      <c r="BZ533" s="37">
        <f t="shared" si="316"/>
        <v>28.07909604519774</v>
      </c>
      <c r="CA533" s="37">
        <f t="shared" si="317"/>
        <v>26.045197740112993</v>
      </c>
      <c r="CB533" s="37">
        <f t="shared" si="318"/>
        <v>50.564971751412429</v>
      </c>
      <c r="CC533" s="37">
        <f t="shared" si="319"/>
        <v>53.78531073446328</v>
      </c>
      <c r="CD533" s="38">
        <f t="shared" si="320"/>
        <v>-3.2203389830508513</v>
      </c>
      <c r="CE533" s="3">
        <v>35</v>
      </c>
      <c r="CF533" s="3">
        <v>31</v>
      </c>
      <c r="CG533" s="3">
        <v>462</v>
      </c>
      <c r="CH533" s="3">
        <v>430</v>
      </c>
      <c r="CI533" s="3">
        <v>170</v>
      </c>
      <c r="CJ533" s="3">
        <v>225</v>
      </c>
      <c r="CK533" s="3">
        <v>266</v>
      </c>
      <c r="CL533" s="3">
        <v>228</v>
      </c>
      <c r="CM533" s="20">
        <f t="shared" si="321"/>
        <v>-5.7005649717517315E-2</v>
      </c>
      <c r="CN533" s="37">
        <f t="shared" si="322"/>
        <v>2.2150077633850533</v>
      </c>
      <c r="CO533" s="37">
        <f t="shared" si="323"/>
        <v>2.5081705555977805</v>
      </c>
      <c r="CP533" s="37">
        <f t="shared" si="324"/>
        <v>28.111054408842659</v>
      </c>
      <c r="CQ533" s="37">
        <f t="shared" si="325"/>
        <v>32.313054430558417</v>
      </c>
      <c r="CR533" s="37">
        <f t="shared" si="326"/>
        <v>55.603209589680667</v>
      </c>
      <c r="CS533" s="37">
        <f t="shared" si="327"/>
        <v>57.883364640224109</v>
      </c>
      <c r="CT533" s="22">
        <f t="shared" si="328"/>
        <v>-0.94018393250740928</v>
      </c>
      <c r="CU533" s="35">
        <v>68</v>
      </c>
      <c r="CV533" s="35">
        <v>77</v>
      </c>
      <c r="CW533" s="35">
        <v>795</v>
      </c>
      <c r="CX533" s="35">
        <v>915</v>
      </c>
      <c r="CY533" s="35">
        <v>393</v>
      </c>
      <c r="CZ533" s="35">
        <v>371</v>
      </c>
      <c r="DA533" s="35">
        <v>414</v>
      </c>
      <c r="DB533" s="35">
        <v>451</v>
      </c>
      <c r="DC533">
        <v>9</v>
      </c>
      <c r="DD533">
        <v>3</v>
      </c>
      <c r="DE533" s="35">
        <f t="shared" si="329"/>
        <v>-6</v>
      </c>
      <c r="DF533" s="36">
        <f t="shared" si="330"/>
        <v>0.50847457627118642</v>
      </c>
      <c r="DG533" s="37">
        <f t="shared" si="331"/>
        <v>0.16949152542372881</v>
      </c>
      <c r="DH533" s="37">
        <f t="shared" si="332"/>
        <v>-0.33898305084745761</v>
      </c>
      <c r="DI533" s="2">
        <v>625</v>
      </c>
      <c r="DJ533">
        <v>23</v>
      </c>
      <c r="DK533">
        <v>16</v>
      </c>
      <c r="DL533">
        <v>5</v>
      </c>
      <c r="DM533">
        <v>542</v>
      </c>
      <c r="DN533">
        <v>543</v>
      </c>
      <c r="DO533">
        <v>0.30000000000000004</v>
      </c>
      <c r="DP533">
        <v>423</v>
      </c>
      <c r="DQ533">
        <v>387</v>
      </c>
      <c r="DR533">
        <v>3.3</v>
      </c>
      <c r="DS533">
        <v>318</v>
      </c>
      <c r="DT533">
        <v>263</v>
      </c>
      <c r="DU533">
        <v>7.4</v>
      </c>
      <c r="DV533" s="39">
        <v>-2.2999999999999998</v>
      </c>
      <c r="DW533" s="39">
        <v>-2.2999999999999998</v>
      </c>
      <c r="DX533" s="39">
        <v>0.7</v>
      </c>
      <c r="DY533" s="39">
        <v>2.6</v>
      </c>
      <c r="DZ533" s="39">
        <v>3.3</v>
      </c>
      <c r="EA533" s="39">
        <v>4.3</v>
      </c>
    </row>
    <row r="534" spans="1:131" x14ac:dyDescent="0.2">
      <c r="A534" s="12" t="s">
        <v>1595</v>
      </c>
      <c r="B534" s="12" t="s">
        <v>2471</v>
      </c>
      <c r="C534" t="s">
        <v>2470</v>
      </c>
      <c r="D534" t="s">
        <v>460</v>
      </c>
      <c r="E534" s="12" t="s">
        <v>170</v>
      </c>
      <c r="F534">
        <v>7</v>
      </c>
      <c r="G534">
        <v>0</v>
      </c>
      <c r="H534">
        <v>2</v>
      </c>
      <c r="I534" s="31">
        <f t="shared" si="296"/>
        <v>2</v>
      </c>
      <c r="J534">
        <v>0</v>
      </c>
      <c r="K534">
        <v>2</v>
      </c>
      <c r="L534" s="16">
        <f t="shared" si="297"/>
        <v>1.9027484143753157</v>
      </c>
      <c r="M534" s="15">
        <v>0</v>
      </c>
      <c r="N534" s="15">
        <v>0</v>
      </c>
      <c r="O534" s="15">
        <v>2</v>
      </c>
      <c r="P534">
        <v>6</v>
      </c>
      <c r="Q534">
        <v>1</v>
      </c>
      <c r="R534">
        <v>3</v>
      </c>
      <c r="S534" s="13">
        <f t="shared" si="298"/>
        <v>0</v>
      </c>
      <c r="T534" s="13">
        <f t="shared" si="299"/>
        <v>0</v>
      </c>
      <c r="U534" s="2">
        <v>63.066666666700002</v>
      </c>
      <c r="V534" s="2">
        <v>9</v>
      </c>
      <c r="W534">
        <v>8.7899999999999991</v>
      </c>
      <c r="X534">
        <v>39.340000000000003</v>
      </c>
      <c r="Y534" s="32">
        <f t="shared" si="300"/>
        <v>0.18263037606482441</v>
      </c>
      <c r="Z534" s="15">
        <f t="shared" si="301"/>
        <v>0</v>
      </c>
      <c r="AA534">
        <v>2</v>
      </c>
      <c r="AB534">
        <v>4</v>
      </c>
      <c r="AC534">
        <v>5</v>
      </c>
      <c r="AD534" s="13">
        <f t="shared" si="302"/>
        <v>0</v>
      </c>
      <c r="AE534" s="13">
        <f t="shared" si="303"/>
        <v>0.4</v>
      </c>
      <c r="AF534" s="13">
        <f t="shared" si="304"/>
        <v>0.4</v>
      </c>
      <c r="AG534">
        <v>15</v>
      </c>
      <c r="AH534">
        <v>27</v>
      </c>
      <c r="AI534" s="17">
        <f t="shared" si="305"/>
        <v>0.35714285714285715</v>
      </c>
      <c r="AJ534">
        <v>8</v>
      </c>
      <c r="AK534">
        <v>16</v>
      </c>
      <c r="AL534" s="32">
        <f t="shared" si="306"/>
        <v>0.44444444444444442</v>
      </c>
      <c r="AM534">
        <v>7</v>
      </c>
      <c r="AN534">
        <v>6</v>
      </c>
      <c r="AO534" s="33">
        <f t="shared" si="307"/>
        <v>0.24074074074074073</v>
      </c>
      <c r="AP534">
        <v>7</v>
      </c>
      <c r="AQ534">
        <v>10</v>
      </c>
      <c r="AR534" s="33">
        <f t="shared" si="308"/>
        <v>0.31481481481481483</v>
      </c>
      <c r="AS534" s="33">
        <f t="shared" si="309"/>
        <v>0.64864864864864868</v>
      </c>
      <c r="AU534">
        <v>30</v>
      </c>
      <c r="AV534">
        <v>20</v>
      </c>
      <c r="AW534">
        <v>15</v>
      </c>
      <c r="AX534" s="2">
        <v>27.8</v>
      </c>
      <c r="AZ534" s="2">
        <v>31.5</v>
      </c>
      <c r="BA534" s="2">
        <v>25.3</v>
      </c>
      <c r="BB534" s="21">
        <v>-1.0609999999999999</v>
      </c>
      <c r="BD534" s="21">
        <v>2.6950000000000003</v>
      </c>
      <c r="BE534" s="2">
        <v>28.4</v>
      </c>
      <c r="BF534" s="2">
        <v>33.6</v>
      </c>
      <c r="BG534" s="2">
        <v>23.2</v>
      </c>
      <c r="BH534" s="21">
        <v>-8.1000000000000003E-2</v>
      </c>
      <c r="BI534" s="21">
        <v>0.51600000000000001</v>
      </c>
      <c r="BJ534" t="s">
        <v>2534</v>
      </c>
      <c r="BK534" s="2">
        <v>46.9</v>
      </c>
      <c r="BL534" t="s">
        <v>2091</v>
      </c>
      <c r="BM534" s="2">
        <v>28.4</v>
      </c>
      <c r="BN534" t="s">
        <v>3599</v>
      </c>
      <c r="BO534" s="2">
        <v>28.3</v>
      </c>
      <c r="BP534" t="s">
        <v>3710</v>
      </c>
      <c r="BQ534" s="2">
        <v>43.7</v>
      </c>
      <c r="BR534" t="s">
        <v>3333</v>
      </c>
      <c r="BS534" s="2">
        <v>36.6</v>
      </c>
      <c r="BT534" s="32">
        <f t="shared" si="310"/>
        <v>0.17857142857142858</v>
      </c>
      <c r="BU534" s="34">
        <f t="shared" si="311"/>
        <v>0.97499999999999998</v>
      </c>
      <c r="BV534" s="35">
        <f t="shared" si="312"/>
        <v>992.85714285714289</v>
      </c>
      <c r="BW534" s="32">
        <f t="shared" si="313"/>
        <v>0.15357142857142855</v>
      </c>
      <c r="BX534" s="36">
        <f t="shared" si="314"/>
        <v>4.7619047619047619</v>
      </c>
      <c r="BY534" s="37">
        <f t="shared" si="315"/>
        <v>0.95238095238095233</v>
      </c>
      <c r="BZ534" s="37">
        <f t="shared" si="316"/>
        <v>26.666666666666664</v>
      </c>
      <c r="CA534" s="37">
        <f t="shared" si="317"/>
        <v>38.095238095238095</v>
      </c>
      <c r="CB534" s="37">
        <f t="shared" si="318"/>
        <v>55.238095238095234</v>
      </c>
      <c r="CC534" s="37">
        <f t="shared" si="319"/>
        <v>68.571428571428569</v>
      </c>
      <c r="CD534" s="38">
        <f t="shared" si="320"/>
        <v>-13.333333333333336</v>
      </c>
      <c r="CE534" s="3">
        <v>5</v>
      </c>
      <c r="CF534" s="3">
        <v>1</v>
      </c>
      <c r="CG534" s="3">
        <v>23</v>
      </c>
      <c r="CH534" s="3">
        <v>39</v>
      </c>
      <c r="CI534" s="3">
        <v>10</v>
      </c>
      <c r="CJ534" s="3">
        <v>15</v>
      </c>
      <c r="CK534" s="3">
        <v>17</v>
      </c>
      <c r="CL534" s="3">
        <v>20</v>
      </c>
      <c r="CM534" s="20">
        <f t="shared" si="321"/>
        <v>-14.811900900900904</v>
      </c>
      <c r="CN534" s="37">
        <f t="shared" si="322"/>
        <v>1.7430459728375336</v>
      </c>
      <c r="CO534" s="37">
        <f t="shared" si="323"/>
        <v>2.178807466046917</v>
      </c>
      <c r="CP534" s="37">
        <f t="shared" si="324"/>
        <v>24.184762873120778</v>
      </c>
      <c r="CQ534" s="37">
        <f t="shared" si="325"/>
        <v>32.028469750889684</v>
      </c>
      <c r="CR534" s="37">
        <f t="shared" si="326"/>
        <v>48.805287239450941</v>
      </c>
      <c r="CS534" s="37">
        <f t="shared" si="327"/>
        <v>61.878132035732449</v>
      </c>
      <c r="CT534" s="22">
        <f t="shared" si="328"/>
        <v>-0.26048853705182751</v>
      </c>
      <c r="CU534" s="35">
        <v>8</v>
      </c>
      <c r="CV534" s="35">
        <v>10</v>
      </c>
      <c r="CW534" s="35">
        <v>103</v>
      </c>
      <c r="CX534" s="35">
        <v>137</v>
      </c>
      <c r="CY534" s="35">
        <v>56</v>
      </c>
      <c r="CZ534" s="35">
        <v>66</v>
      </c>
      <c r="DA534" s="35">
        <v>71</v>
      </c>
      <c r="DB534" s="35">
        <v>57</v>
      </c>
      <c r="DC534">
        <v>1</v>
      </c>
      <c r="DD534">
        <v>2</v>
      </c>
      <c r="DE534" s="35">
        <f t="shared" si="329"/>
        <v>1</v>
      </c>
      <c r="DF534" s="36">
        <f t="shared" si="330"/>
        <v>0.95238095238095233</v>
      </c>
      <c r="DG534" s="37">
        <f t="shared" si="331"/>
        <v>1.9047619047619047</v>
      </c>
      <c r="DH534" s="37">
        <f t="shared" si="332"/>
        <v>0.95238095238095233</v>
      </c>
      <c r="DI534" s="2">
        <v>37.4</v>
      </c>
      <c r="DJ534">
        <v>2</v>
      </c>
      <c r="DK534">
        <v>1</v>
      </c>
      <c r="DL534">
        <v>26.7</v>
      </c>
      <c r="DM534">
        <v>39</v>
      </c>
      <c r="DN534">
        <v>52</v>
      </c>
      <c r="DO534">
        <v>-1.7000000000000002</v>
      </c>
      <c r="DP534">
        <v>26</v>
      </c>
      <c r="DQ534">
        <v>41</v>
      </c>
      <c r="DR534">
        <v>-5.8</v>
      </c>
      <c r="DS534">
        <v>17</v>
      </c>
      <c r="DT534">
        <v>28</v>
      </c>
      <c r="DU534">
        <v>-4.8</v>
      </c>
      <c r="DV534" s="39">
        <v>-1.7000000000000002</v>
      </c>
      <c r="DW534" s="39">
        <v>-1.7000000000000002</v>
      </c>
      <c r="DX534" s="39">
        <v>-0.1</v>
      </c>
      <c r="DY534" s="39">
        <v>0</v>
      </c>
      <c r="DZ534" s="39">
        <v>0.30000000000000004</v>
      </c>
      <c r="EA534" s="39">
        <v>-1.5</v>
      </c>
    </row>
    <row r="535" spans="1:131" x14ac:dyDescent="0.2">
      <c r="A535" s="12" t="s">
        <v>1109</v>
      </c>
      <c r="B535" s="12" t="s">
        <v>2475</v>
      </c>
      <c r="C535" t="s">
        <v>2474</v>
      </c>
      <c r="D535" t="s">
        <v>122</v>
      </c>
      <c r="E535" s="12" t="s">
        <v>156</v>
      </c>
      <c r="F535">
        <v>82</v>
      </c>
      <c r="G535">
        <v>7</v>
      </c>
      <c r="H535">
        <v>8</v>
      </c>
      <c r="I535" s="31">
        <f t="shared" si="296"/>
        <v>15</v>
      </c>
      <c r="J535">
        <v>6</v>
      </c>
      <c r="K535">
        <v>2</v>
      </c>
      <c r="L535" s="16">
        <f t="shared" si="297"/>
        <v>0.99438357425655077</v>
      </c>
      <c r="M535" s="15">
        <v>7</v>
      </c>
      <c r="N535" s="15">
        <v>6</v>
      </c>
      <c r="O535" s="15">
        <v>2</v>
      </c>
      <c r="P535">
        <v>113</v>
      </c>
      <c r="Q535">
        <v>35</v>
      </c>
      <c r="R535">
        <v>25</v>
      </c>
      <c r="S535" s="13">
        <f t="shared" si="298"/>
        <v>6.1946902654867256E-2</v>
      </c>
      <c r="T535" s="13">
        <f t="shared" si="299"/>
        <v>4.046242774566474E-2</v>
      </c>
      <c r="U535" s="2">
        <v>905.08333333329995</v>
      </c>
      <c r="V535" s="2">
        <v>11.0333333333</v>
      </c>
      <c r="W535">
        <v>10.91</v>
      </c>
      <c r="X535">
        <v>36.729999999999997</v>
      </c>
      <c r="Y535" s="32">
        <f t="shared" si="300"/>
        <v>0.22900923593618808</v>
      </c>
      <c r="Z535" s="15">
        <f t="shared" si="301"/>
        <v>91.777777777777771</v>
      </c>
      <c r="AA535">
        <v>34</v>
      </c>
      <c r="AB535">
        <v>122</v>
      </c>
      <c r="AC535">
        <v>141</v>
      </c>
      <c r="AD535" s="13">
        <f t="shared" si="302"/>
        <v>0.25925925925925924</v>
      </c>
      <c r="AE535" s="13">
        <f t="shared" si="303"/>
        <v>0.29629629629629628</v>
      </c>
      <c r="AF535" s="13">
        <f t="shared" si="304"/>
        <v>0.55555555555555558</v>
      </c>
      <c r="AG535">
        <v>5</v>
      </c>
      <c r="AH535">
        <v>5</v>
      </c>
      <c r="AI535" s="17">
        <f t="shared" si="305"/>
        <v>0.5</v>
      </c>
      <c r="AJ535">
        <v>101</v>
      </c>
      <c r="AK535">
        <v>118</v>
      </c>
      <c r="AL535" s="32">
        <f t="shared" si="306"/>
        <v>0.27581863979848864</v>
      </c>
      <c r="AM535">
        <v>135</v>
      </c>
      <c r="AN535">
        <v>128</v>
      </c>
      <c r="AO535" s="33">
        <f t="shared" si="307"/>
        <v>0.33123425692695213</v>
      </c>
      <c r="AP535">
        <v>164</v>
      </c>
      <c r="AQ535">
        <v>148</v>
      </c>
      <c r="AR535" s="33">
        <f t="shared" si="308"/>
        <v>0.39294710327455917</v>
      </c>
      <c r="AS535" s="33">
        <f t="shared" si="309"/>
        <v>0.45435684647302904</v>
      </c>
      <c r="AT535">
        <v>1</v>
      </c>
      <c r="AU535">
        <v>305</v>
      </c>
      <c r="AV535">
        <v>315</v>
      </c>
      <c r="AW535">
        <v>254</v>
      </c>
      <c r="AX535" s="2">
        <v>27.7</v>
      </c>
      <c r="AY535" s="3">
        <v>16</v>
      </c>
      <c r="AZ535" s="2">
        <v>32.1</v>
      </c>
      <c r="BA535" s="2">
        <v>24.8</v>
      </c>
      <c r="BB535" s="21">
        <v>-4.3000000000000003E-2</v>
      </c>
      <c r="BC535">
        <v>13</v>
      </c>
      <c r="BD535" s="21">
        <v>-0.94500000000000006</v>
      </c>
      <c r="BE535" s="2">
        <v>27.3</v>
      </c>
      <c r="BF535" s="2">
        <v>32.1</v>
      </c>
      <c r="BG535" s="2">
        <v>22.6</v>
      </c>
      <c r="BH535" s="21">
        <v>-1.6990000000000001</v>
      </c>
      <c r="BI535" s="21">
        <v>0.88300000000000001</v>
      </c>
      <c r="BJ535" t="s">
        <v>215</v>
      </c>
      <c r="BK535" s="2">
        <v>40.5</v>
      </c>
      <c r="BL535" t="s">
        <v>1520</v>
      </c>
      <c r="BM535" s="2">
        <v>36.200000000000003</v>
      </c>
      <c r="BN535" t="s">
        <v>3430</v>
      </c>
      <c r="BO535" s="2">
        <v>17.100000000000001</v>
      </c>
      <c r="BP535" t="s">
        <v>2909</v>
      </c>
      <c r="BQ535" s="2">
        <v>39.200000000000003</v>
      </c>
      <c r="BR535" t="s">
        <v>2020</v>
      </c>
      <c r="BS535" s="2">
        <v>28.4</v>
      </c>
      <c r="BT535" s="32">
        <f t="shared" si="310"/>
        <v>6.5375302663438259E-2</v>
      </c>
      <c r="BU535" s="34">
        <f t="shared" si="311"/>
        <v>0.91504854368932043</v>
      </c>
      <c r="BV535" s="35">
        <f t="shared" si="312"/>
        <v>921.58607395566435</v>
      </c>
      <c r="BW535" s="32">
        <f t="shared" si="313"/>
        <v>-1.9576153647241315E-2</v>
      </c>
      <c r="BX535" s="36">
        <f t="shared" si="314"/>
        <v>1.7905828605167942</v>
      </c>
      <c r="BY535" s="37">
        <f t="shared" si="315"/>
        <v>2.3211259302995484</v>
      </c>
      <c r="BZ535" s="37">
        <f t="shared" si="316"/>
        <v>27.389285977534669</v>
      </c>
      <c r="CA535" s="37">
        <f t="shared" si="317"/>
        <v>27.322968093811824</v>
      </c>
      <c r="CB535" s="37">
        <f t="shared" si="318"/>
        <v>46.289882838545275</v>
      </c>
      <c r="CC535" s="37">
        <f t="shared" si="319"/>
        <v>49.406823373518954</v>
      </c>
      <c r="CD535" s="38">
        <f t="shared" si="320"/>
        <v>-3.1169405349736792</v>
      </c>
      <c r="CE535" s="3">
        <v>27</v>
      </c>
      <c r="CF535" s="3">
        <v>35</v>
      </c>
      <c r="CG535" s="3">
        <v>386</v>
      </c>
      <c r="CH535" s="3">
        <v>377</v>
      </c>
      <c r="CI535" s="3">
        <v>136</v>
      </c>
      <c r="CJ535" s="3">
        <v>143</v>
      </c>
      <c r="CK535" s="3">
        <v>190</v>
      </c>
      <c r="CL535" s="3">
        <v>149</v>
      </c>
      <c r="CM535" s="20">
        <f t="shared" si="321"/>
        <v>-3.9395048503263759</v>
      </c>
      <c r="CN535" s="37">
        <f t="shared" si="322"/>
        <v>2.6096830529971515</v>
      </c>
      <c r="CO535" s="37">
        <f t="shared" si="323"/>
        <v>2.3905493615241085</v>
      </c>
      <c r="CP535" s="37">
        <f t="shared" si="324"/>
        <v>29.503363370143369</v>
      </c>
      <c r="CQ535" s="37">
        <f t="shared" si="325"/>
        <v>28.985411008479812</v>
      </c>
      <c r="CR535" s="37">
        <f t="shared" si="326"/>
        <v>53.58814818749876</v>
      </c>
      <c r="CS535" s="37">
        <f t="shared" si="327"/>
        <v>49.583978006945877</v>
      </c>
      <c r="CT535" s="22">
        <f t="shared" si="328"/>
        <v>-7.1211107155265623</v>
      </c>
      <c r="CU535" s="35">
        <v>131</v>
      </c>
      <c r="CV535" s="35">
        <v>120</v>
      </c>
      <c r="CW535" s="35">
        <v>1350</v>
      </c>
      <c r="CX535" s="35">
        <v>1335</v>
      </c>
      <c r="CY535" s="35">
        <v>577</v>
      </c>
      <c r="CZ535" s="35">
        <v>472</v>
      </c>
      <c r="DA535" s="35">
        <v>562</v>
      </c>
      <c r="DB535" s="35">
        <v>632</v>
      </c>
      <c r="DC535">
        <v>8</v>
      </c>
      <c r="DD535">
        <v>8</v>
      </c>
      <c r="DE535" s="35">
        <f t="shared" si="329"/>
        <v>0</v>
      </c>
      <c r="DF535" s="36">
        <f t="shared" si="330"/>
        <v>0.5305430697827539</v>
      </c>
      <c r="DG535" s="37">
        <f t="shared" si="331"/>
        <v>0.5305430697827539</v>
      </c>
      <c r="DH535" s="37">
        <f t="shared" si="332"/>
        <v>0</v>
      </c>
      <c r="DI535" s="2">
        <v>569.29999999999995</v>
      </c>
      <c r="DJ535">
        <v>17</v>
      </c>
      <c r="DK535">
        <v>17</v>
      </c>
      <c r="DL535">
        <v>-5.5</v>
      </c>
      <c r="DM535">
        <v>435</v>
      </c>
      <c r="DN535">
        <v>436</v>
      </c>
      <c r="DO535">
        <v>-1.7000000000000002</v>
      </c>
      <c r="DP535">
        <v>345</v>
      </c>
      <c r="DQ535">
        <v>329</v>
      </c>
      <c r="DR535">
        <v>-0.1</v>
      </c>
      <c r="DS535">
        <v>260</v>
      </c>
      <c r="DT535">
        <v>242</v>
      </c>
      <c r="DU535">
        <v>2.4</v>
      </c>
      <c r="DV535" s="39">
        <v>2.2000000000000002</v>
      </c>
      <c r="DW535" s="39">
        <v>2.2000000000000002</v>
      </c>
      <c r="DX535" s="39">
        <v>1.3</v>
      </c>
      <c r="DY535" s="39">
        <v>-0.8</v>
      </c>
      <c r="DZ535" s="39">
        <v>1.2</v>
      </c>
      <c r="EA535" s="39">
        <v>3.9</v>
      </c>
    </row>
    <row r="536" spans="1:131" x14ac:dyDescent="0.2">
      <c r="A536" s="12" t="s">
        <v>689</v>
      </c>
      <c r="B536" s="12" t="s">
        <v>2475</v>
      </c>
      <c r="C536" t="s">
        <v>2478</v>
      </c>
      <c r="D536" t="s">
        <v>199</v>
      </c>
      <c r="E536" s="12" t="s">
        <v>140</v>
      </c>
      <c r="F536">
        <v>30</v>
      </c>
      <c r="G536">
        <v>3</v>
      </c>
      <c r="H536">
        <v>1</v>
      </c>
      <c r="I536" s="31">
        <f t="shared" si="296"/>
        <v>4</v>
      </c>
      <c r="J536">
        <v>0</v>
      </c>
      <c r="K536">
        <v>1</v>
      </c>
      <c r="L536" s="16">
        <f t="shared" si="297"/>
        <v>0.75444019489697134</v>
      </c>
      <c r="M536" s="15">
        <v>3</v>
      </c>
      <c r="N536" s="15">
        <v>0</v>
      </c>
      <c r="O536" s="15">
        <v>1</v>
      </c>
      <c r="P536">
        <v>41</v>
      </c>
      <c r="Q536">
        <v>16</v>
      </c>
      <c r="R536">
        <v>13</v>
      </c>
      <c r="S536" s="13">
        <f t="shared" si="298"/>
        <v>7.3170731707317069E-2</v>
      </c>
      <c r="T536" s="13">
        <f t="shared" si="299"/>
        <v>4.2857142857142858E-2</v>
      </c>
      <c r="U536" s="2">
        <v>318.11666666669998</v>
      </c>
      <c r="V536" s="2">
        <v>10.6</v>
      </c>
      <c r="W536">
        <v>10.49</v>
      </c>
      <c r="X536">
        <v>37.520000000000003</v>
      </c>
      <c r="Y536" s="32">
        <f t="shared" si="300"/>
        <v>0.21849614663611747</v>
      </c>
      <c r="Z536" s="15">
        <f t="shared" si="301"/>
        <v>0</v>
      </c>
      <c r="AA536">
        <v>17</v>
      </c>
      <c r="AB536">
        <v>43</v>
      </c>
      <c r="AC536">
        <v>32</v>
      </c>
      <c r="AD536" s="13">
        <f t="shared" si="302"/>
        <v>0.5</v>
      </c>
      <c r="AE536" s="13">
        <f t="shared" si="303"/>
        <v>0.16666666666666666</v>
      </c>
      <c r="AF536" s="13">
        <f t="shared" si="304"/>
        <v>0.66666666666666663</v>
      </c>
      <c r="AG536">
        <v>25</v>
      </c>
      <c r="AH536">
        <v>22</v>
      </c>
      <c r="AI536" s="17">
        <f t="shared" si="305"/>
        <v>0.53191489361702127</v>
      </c>
      <c r="AJ536">
        <v>37</v>
      </c>
      <c r="AK536">
        <v>55</v>
      </c>
      <c r="AL536" s="32">
        <f t="shared" si="306"/>
        <v>0.37551020408163266</v>
      </c>
      <c r="AM536">
        <v>31</v>
      </c>
      <c r="AN536">
        <v>35</v>
      </c>
      <c r="AO536" s="33">
        <f t="shared" si="307"/>
        <v>0.26938775510204083</v>
      </c>
      <c r="AP536">
        <v>39</v>
      </c>
      <c r="AQ536">
        <v>48</v>
      </c>
      <c r="AR536" s="33">
        <f t="shared" si="308"/>
        <v>0.35510204081632651</v>
      </c>
      <c r="AS536" s="33">
        <f t="shared" si="309"/>
        <v>0.58227848101265822</v>
      </c>
      <c r="AT536">
        <v>10</v>
      </c>
      <c r="AU536">
        <v>114</v>
      </c>
      <c r="AV536">
        <v>127</v>
      </c>
      <c r="AW536">
        <v>91</v>
      </c>
      <c r="AX536" s="2">
        <v>27.9</v>
      </c>
      <c r="AY536" s="3">
        <v>12</v>
      </c>
      <c r="AZ536" s="2">
        <v>32.700000000000003</v>
      </c>
      <c r="BA536" s="2">
        <v>24.6</v>
      </c>
      <c r="BB536" s="21">
        <v>-2.1000000000000001E-2</v>
      </c>
      <c r="BC536">
        <v>10</v>
      </c>
      <c r="BD536" s="21">
        <v>-0.85799999999999998</v>
      </c>
      <c r="BE536" s="2">
        <v>27.9</v>
      </c>
      <c r="BF536" s="2">
        <v>32</v>
      </c>
      <c r="BG536" s="2">
        <v>23.7</v>
      </c>
      <c r="BH536" s="21">
        <v>-0.317</v>
      </c>
      <c r="BI536" s="21">
        <v>4.5369999999999999</v>
      </c>
      <c r="BJ536" t="s">
        <v>621</v>
      </c>
      <c r="BK536" s="2">
        <v>44.2</v>
      </c>
      <c r="BL536" t="s">
        <v>2872</v>
      </c>
      <c r="BM536" s="2">
        <v>43.6</v>
      </c>
      <c r="BN536" t="s">
        <v>1640</v>
      </c>
      <c r="BO536" s="2">
        <v>23.2</v>
      </c>
      <c r="BP536" t="s">
        <v>2387</v>
      </c>
      <c r="BQ536" s="2">
        <v>32.9</v>
      </c>
      <c r="BR536" t="s">
        <v>3351</v>
      </c>
      <c r="BS536" s="2">
        <v>31.7</v>
      </c>
      <c r="BT536" s="32">
        <f t="shared" si="310"/>
        <v>3.5714285714285712E-2</v>
      </c>
      <c r="BU536" s="34">
        <f t="shared" si="311"/>
        <v>0.92405063291139244</v>
      </c>
      <c r="BV536" s="35">
        <f t="shared" si="312"/>
        <v>927.62206148282098</v>
      </c>
      <c r="BW536" s="32">
        <f t="shared" si="313"/>
        <v>-4.0235081374321843E-2</v>
      </c>
      <c r="BX536" s="36">
        <f t="shared" si="314"/>
        <v>1.1320754716981132</v>
      </c>
      <c r="BY536" s="37">
        <f t="shared" si="315"/>
        <v>2.2641509433962264</v>
      </c>
      <c r="BZ536" s="37">
        <f t="shared" si="316"/>
        <v>31.69811320754717</v>
      </c>
      <c r="CA536" s="37">
        <f t="shared" si="317"/>
        <v>29.811320754716981</v>
      </c>
      <c r="CB536" s="37">
        <f t="shared" si="318"/>
        <v>56.79245283018868</v>
      </c>
      <c r="CC536" s="37">
        <f t="shared" si="319"/>
        <v>54.150943396226417</v>
      </c>
      <c r="CD536" s="38">
        <f t="shared" si="320"/>
        <v>2.6415094339622627</v>
      </c>
      <c r="CE536" s="3">
        <v>6</v>
      </c>
      <c r="CF536" s="3">
        <v>12</v>
      </c>
      <c r="CG536" s="3">
        <v>162</v>
      </c>
      <c r="CH536" s="3">
        <v>146</v>
      </c>
      <c r="CI536" s="3">
        <v>60</v>
      </c>
      <c r="CJ536" s="3">
        <v>57</v>
      </c>
      <c r="CK536" s="3">
        <v>72</v>
      </c>
      <c r="CL536" s="3">
        <v>73</v>
      </c>
      <c r="CM536" s="20">
        <f t="shared" si="321"/>
        <v>-4.8181741103415341</v>
      </c>
      <c r="CN536" s="37">
        <f t="shared" si="322"/>
        <v>2.3454157782515992</v>
      </c>
      <c r="CO536" s="37">
        <f t="shared" si="323"/>
        <v>1.8656716417910446</v>
      </c>
      <c r="CP536" s="37">
        <f t="shared" si="324"/>
        <v>33.422174840085283</v>
      </c>
      <c r="CQ536" s="37">
        <f t="shared" si="325"/>
        <v>26.759061833688698</v>
      </c>
      <c r="CR536" s="37">
        <f t="shared" si="326"/>
        <v>58.901918976545836</v>
      </c>
      <c r="CS536" s="37">
        <f t="shared" si="327"/>
        <v>51.226012793176963</v>
      </c>
      <c r="CT536" s="22">
        <f t="shared" si="328"/>
        <v>-5.0343967494066106</v>
      </c>
      <c r="CU536" s="35">
        <v>44</v>
      </c>
      <c r="CV536" s="35">
        <v>35</v>
      </c>
      <c r="CW536" s="35">
        <v>583</v>
      </c>
      <c r="CX536" s="35">
        <v>467</v>
      </c>
      <c r="CY536" s="35">
        <v>210</v>
      </c>
      <c r="CZ536" s="35">
        <v>208</v>
      </c>
      <c r="DA536" s="35">
        <v>251</v>
      </c>
      <c r="DB536" s="35">
        <v>268</v>
      </c>
      <c r="DC536">
        <v>7</v>
      </c>
      <c r="DD536">
        <v>7</v>
      </c>
      <c r="DE536" s="35">
        <f t="shared" si="329"/>
        <v>0</v>
      </c>
      <c r="DF536" s="36">
        <f t="shared" si="330"/>
        <v>1.320754716981132</v>
      </c>
      <c r="DG536" s="37">
        <f t="shared" si="331"/>
        <v>1.320754716981132</v>
      </c>
      <c r="DH536" s="37">
        <f t="shared" si="332"/>
        <v>0</v>
      </c>
      <c r="DI536" s="2">
        <v>193.7</v>
      </c>
      <c r="DJ536">
        <v>6</v>
      </c>
      <c r="DK536">
        <v>6</v>
      </c>
      <c r="DL536">
        <v>3.1</v>
      </c>
      <c r="DM536">
        <v>207</v>
      </c>
      <c r="DN536">
        <v>183</v>
      </c>
      <c r="DO536">
        <v>-0.1</v>
      </c>
      <c r="DP536">
        <v>164</v>
      </c>
      <c r="DQ536">
        <v>141</v>
      </c>
      <c r="DR536">
        <v>-0.7</v>
      </c>
      <c r="DS536">
        <v>123</v>
      </c>
      <c r="DT536">
        <v>107</v>
      </c>
      <c r="DU536">
        <v>-3</v>
      </c>
      <c r="DV536" s="39">
        <v>-1.6</v>
      </c>
      <c r="DW536" s="39">
        <v>-1.6</v>
      </c>
      <c r="DX536" s="39">
        <v>-0.2</v>
      </c>
      <c r="DY536" s="39">
        <v>-0.30000000000000004</v>
      </c>
      <c r="DZ536" s="39">
        <v>-0.5</v>
      </c>
      <c r="EA536" s="39">
        <v>-2.5</v>
      </c>
    </row>
    <row r="537" spans="1:131" x14ac:dyDescent="0.2">
      <c r="A537" s="12" t="s">
        <v>2482</v>
      </c>
      <c r="B537" s="12" t="s">
        <v>2475</v>
      </c>
      <c r="C537" t="s">
        <v>2481</v>
      </c>
      <c r="D537" t="s">
        <v>338</v>
      </c>
      <c r="E537" s="12" t="s">
        <v>178</v>
      </c>
      <c r="F537">
        <v>47</v>
      </c>
      <c r="G537">
        <v>1</v>
      </c>
      <c r="H537">
        <v>5</v>
      </c>
      <c r="I537" s="31">
        <f t="shared" si="296"/>
        <v>6</v>
      </c>
      <c r="J537">
        <v>2</v>
      </c>
      <c r="K537">
        <v>2</v>
      </c>
      <c r="L537" s="16">
        <f t="shared" si="297"/>
        <v>0.49560608494139896</v>
      </c>
      <c r="M537" s="15">
        <v>1</v>
      </c>
      <c r="N537" s="15">
        <v>2</v>
      </c>
      <c r="O537" s="15">
        <v>3</v>
      </c>
      <c r="P537">
        <v>40</v>
      </c>
      <c r="Q537">
        <v>19</v>
      </c>
      <c r="R537">
        <v>38</v>
      </c>
      <c r="S537" s="13">
        <f t="shared" si="298"/>
        <v>2.5000000000000001E-2</v>
      </c>
      <c r="T537" s="13">
        <f t="shared" si="299"/>
        <v>1.0309278350515464E-2</v>
      </c>
      <c r="U537" s="2">
        <v>726.38333333330002</v>
      </c>
      <c r="V537" s="2">
        <v>15.45</v>
      </c>
      <c r="W537">
        <v>15.27</v>
      </c>
      <c r="X537">
        <v>34.130000000000003</v>
      </c>
      <c r="Y537" s="32">
        <f t="shared" si="300"/>
        <v>0.30910931174089062</v>
      </c>
      <c r="Z537" s="15">
        <f t="shared" si="301"/>
        <v>23.066666666666666</v>
      </c>
      <c r="AA537">
        <v>64</v>
      </c>
      <c r="AB537">
        <v>97</v>
      </c>
      <c r="AC537">
        <v>108</v>
      </c>
      <c r="AD537" s="13">
        <f t="shared" si="302"/>
        <v>3.3333333333333333E-2</v>
      </c>
      <c r="AE537" s="13">
        <f t="shared" si="303"/>
        <v>0.16666666666666666</v>
      </c>
      <c r="AF537" s="13">
        <f t="shared" si="304"/>
        <v>0.19999999999999998</v>
      </c>
      <c r="AI537" s="17" t="str">
        <f t="shared" si="305"/>
        <v xml:space="preserve"> </v>
      </c>
      <c r="AJ537">
        <v>144</v>
      </c>
      <c r="AK537">
        <v>137</v>
      </c>
      <c r="AL537" s="32">
        <f t="shared" si="306"/>
        <v>0.40257879656160456</v>
      </c>
      <c r="AM537">
        <v>89</v>
      </c>
      <c r="AN537">
        <v>91</v>
      </c>
      <c r="AO537" s="33">
        <f t="shared" si="307"/>
        <v>0.25787965616045844</v>
      </c>
      <c r="AP537">
        <v>126</v>
      </c>
      <c r="AQ537">
        <v>111</v>
      </c>
      <c r="AR537" s="33">
        <f t="shared" si="308"/>
        <v>0.33954154727793695</v>
      </c>
      <c r="AS537" s="33">
        <f t="shared" si="309"/>
        <v>0.6095444685466378</v>
      </c>
      <c r="AT537">
        <v>8</v>
      </c>
      <c r="AU537">
        <v>292</v>
      </c>
      <c r="AV537">
        <v>264</v>
      </c>
      <c r="AW537">
        <v>198</v>
      </c>
      <c r="AX537" s="2">
        <v>27.4</v>
      </c>
      <c r="AY537" s="3">
        <v>9</v>
      </c>
      <c r="AZ537" s="2">
        <v>32.4</v>
      </c>
      <c r="BA537" s="2">
        <v>24.1</v>
      </c>
      <c r="BB537" s="21">
        <v>-0.90100000000000002</v>
      </c>
      <c r="BC537">
        <v>8</v>
      </c>
      <c r="BD537" s="21">
        <v>-2.0409999999999999</v>
      </c>
      <c r="BE537" s="2">
        <v>26.1</v>
      </c>
      <c r="BF537" s="2">
        <v>31.5</v>
      </c>
      <c r="BG537" s="2">
        <v>24.3</v>
      </c>
      <c r="BH537" s="21">
        <v>-0.71499999999999997</v>
      </c>
      <c r="BI537" s="21">
        <v>7.1470000000000002</v>
      </c>
      <c r="BJ537" t="s">
        <v>3251</v>
      </c>
      <c r="BK537" s="2">
        <v>29.6</v>
      </c>
      <c r="BL537" t="s">
        <v>2104</v>
      </c>
      <c r="BM537" s="2">
        <v>26.3</v>
      </c>
      <c r="BN537" t="s">
        <v>757</v>
      </c>
      <c r="BO537" s="2">
        <v>25.4</v>
      </c>
      <c r="BP537" t="s">
        <v>2111</v>
      </c>
      <c r="BQ537" s="2">
        <v>42.2</v>
      </c>
      <c r="BR537" t="s">
        <v>337</v>
      </c>
      <c r="BS537" s="2">
        <v>31.9</v>
      </c>
      <c r="BT537" s="32">
        <f t="shared" si="310"/>
        <v>8.6705202312138727E-2</v>
      </c>
      <c r="BU537" s="34">
        <f t="shared" si="311"/>
        <v>0.9641791044776119</v>
      </c>
      <c r="BV537" s="35">
        <f t="shared" si="312"/>
        <v>972.84962470882579</v>
      </c>
      <c r="BW537" s="32">
        <f t="shared" si="313"/>
        <v>5.088430678975063E-2</v>
      </c>
      <c r="BX537" s="36">
        <f t="shared" si="314"/>
        <v>2.4788266887006816</v>
      </c>
      <c r="BY537" s="37">
        <f t="shared" si="315"/>
        <v>0.99153067548027263</v>
      </c>
      <c r="BZ537" s="37">
        <f t="shared" si="316"/>
        <v>28.589134476347862</v>
      </c>
      <c r="CA537" s="37">
        <f t="shared" si="317"/>
        <v>27.680231357157613</v>
      </c>
      <c r="CB537" s="37">
        <f t="shared" si="318"/>
        <v>52.799008469324519</v>
      </c>
      <c r="CC537" s="37">
        <f t="shared" si="319"/>
        <v>50.981202230944021</v>
      </c>
      <c r="CD537" s="38">
        <f t="shared" si="320"/>
        <v>1.8178062383804985</v>
      </c>
      <c r="CE537" s="3">
        <v>30</v>
      </c>
      <c r="CF537" s="3">
        <v>12</v>
      </c>
      <c r="CG537" s="3">
        <v>316</v>
      </c>
      <c r="CH537" s="3">
        <v>323</v>
      </c>
      <c r="CI537" s="3">
        <v>122</v>
      </c>
      <c r="CJ537" s="3">
        <v>132</v>
      </c>
      <c r="CK537" s="3">
        <v>150</v>
      </c>
      <c r="CL537" s="3">
        <v>171</v>
      </c>
      <c r="CM537" s="20">
        <f t="shared" si="321"/>
        <v>-10.089261006738809</v>
      </c>
      <c r="CN537" s="37">
        <f t="shared" si="322"/>
        <v>3.2167370068137471</v>
      </c>
      <c r="CO537" s="37">
        <f t="shared" si="323"/>
        <v>1.9450037715618005</v>
      </c>
      <c r="CP537" s="37">
        <f t="shared" si="324"/>
        <v>33.925354246279866</v>
      </c>
      <c r="CQ537" s="37">
        <f t="shared" si="325"/>
        <v>26.556782265555352</v>
      </c>
      <c r="CR537" s="37">
        <f t="shared" si="326"/>
        <v>62.015697177874337</v>
      </c>
      <c r="CS537" s="37">
        <f t="shared" si="327"/>
        <v>48.662498207728895</v>
      </c>
      <c r="CT537" s="22">
        <f t="shared" si="328"/>
        <v>-11.535392731764944</v>
      </c>
      <c r="CU537" s="35">
        <v>86</v>
      </c>
      <c r="CV537" s="35">
        <v>52</v>
      </c>
      <c r="CW537" s="35">
        <v>821</v>
      </c>
      <c r="CX537" s="35">
        <v>658</v>
      </c>
      <c r="CY537" s="35">
        <v>345</v>
      </c>
      <c r="CZ537" s="35">
        <v>265</v>
      </c>
      <c r="DA537" s="35">
        <v>326</v>
      </c>
      <c r="DB537" s="35">
        <v>406</v>
      </c>
      <c r="DC537">
        <v>11</v>
      </c>
      <c r="DD537">
        <v>12</v>
      </c>
      <c r="DE537" s="35">
        <f t="shared" si="329"/>
        <v>1</v>
      </c>
      <c r="DF537" s="36">
        <f t="shared" si="330"/>
        <v>0.90890311919024991</v>
      </c>
      <c r="DG537" s="37">
        <f t="shared" si="331"/>
        <v>0.99153067548027263</v>
      </c>
      <c r="DH537" s="37">
        <f t="shared" si="332"/>
        <v>8.2627556290022733E-2</v>
      </c>
      <c r="DI537" s="2">
        <v>417</v>
      </c>
      <c r="DJ537">
        <v>15</v>
      </c>
      <c r="DK537">
        <v>8</v>
      </c>
      <c r="DL537">
        <v>-0.5</v>
      </c>
      <c r="DM537">
        <v>388</v>
      </c>
      <c r="DN537">
        <v>357</v>
      </c>
      <c r="DO537">
        <v>-6.2</v>
      </c>
      <c r="DP537">
        <v>276</v>
      </c>
      <c r="DQ537">
        <v>274</v>
      </c>
      <c r="DR537">
        <v>-7.8</v>
      </c>
      <c r="DS537">
        <v>197</v>
      </c>
      <c r="DT537">
        <v>198</v>
      </c>
      <c r="DU537">
        <v>-7.9</v>
      </c>
      <c r="DV537" s="39">
        <v>1.5</v>
      </c>
      <c r="DW537" s="39">
        <v>1.5</v>
      </c>
      <c r="DX537" s="39">
        <v>-1.3</v>
      </c>
      <c r="DY537" s="39">
        <v>-1.4</v>
      </c>
      <c r="DZ537" s="39">
        <v>-1.1000000000000001</v>
      </c>
      <c r="EA537" s="39">
        <v>-2.4</v>
      </c>
    </row>
    <row r="538" spans="1:131" x14ac:dyDescent="0.2">
      <c r="A538" s="12" t="s">
        <v>599</v>
      </c>
      <c r="B538" s="12" t="s">
        <v>2486</v>
      </c>
      <c r="C538" t="s">
        <v>2485</v>
      </c>
      <c r="D538" t="s">
        <v>442</v>
      </c>
      <c r="E538" s="12" t="s">
        <v>170</v>
      </c>
      <c r="F538">
        <v>3</v>
      </c>
      <c r="G538">
        <v>0</v>
      </c>
      <c r="H538">
        <v>0</v>
      </c>
      <c r="I538" s="31">
        <f t="shared" si="296"/>
        <v>0</v>
      </c>
      <c r="J538">
        <v>0</v>
      </c>
      <c r="K538">
        <v>0</v>
      </c>
      <c r="L538" s="16">
        <f t="shared" si="297"/>
        <v>0</v>
      </c>
      <c r="M538" s="15">
        <v>0</v>
      </c>
      <c r="N538" s="15">
        <v>0</v>
      </c>
      <c r="O538" s="15">
        <v>0</v>
      </c>
      <c r="P538">
        <v>2</v>
      </c>
      <c r="Q538">
        <v>2</v>
      </c>
      <c r="R538">
        <v>2</v>
      </c>
      <c r="S538" s="13">
        <f t="shared" si="298"/>
        <v>0</v>
      </c>
      <c r="T538" s="13">
        <f t="shared" si="299"/>
        <v>0</v>
      </c>
      <c r="U538" s="2">
        <v>26.933333333299998</v>
      </c>
      <c r="V538" s="2">
        <v>8.9666666667000001</v>
      </c>
      <c r="W538">
        <v>8.98</v>
      </c>
      <c r="X538">
        <v>37.619999999999997</v>
      </c>
      <c r="Y538" s="32">
        <f t="shared" si="300"/>
        <v>0.19270386266094425</v>
      </c>
      <c r="Z538" s="15">
        <f t="shared" si="301"/>
        <v>0</v>
      </c>
      <c r="AA538">
        <v>1</v>
      </c>
      <c r="AB538">
        <v>9</v>
      </c>
      <c r="AC538">
        <v>4</v>
      </c>
      <c r="AD538" s="13">
        <f t="shared" si="302"/>
        <v>0</v>
      </c>
      <c r="AE538" s="13">
        <f t="shared" si="303"/>
        <v>0</v>
      </c>
      <c r="AF538" s="13">
        <f t="shared" si="304"/>
        <v>0</v>
      </c>
      <c r="AG538">
        <v>6</v>
      </c>
      <c r="AH538">
        <v>5</v>
      </c>
      <c r="AI538" s="17">
        <f t="shared" si="305"/>
        <v>0.54545454545454541</v>
      </c>
      <c r="AJ538">
        <v>3</v>
      </c>
      <c r="AK538">
        <v>4</v>
      </c>
      <c r="AL538" s="32">
        <f t="shared" si="306"/>
        <v>0.35</v>
      </c>
      <c r="AM538">
        <v>1</v>
      </c>
      <c r="AN538">
        <v>3</v>
      </c>
      <c r="AO538" s="33">
        <f t="shared" si="307"/>
        <v>0.2</v>
      </c>
      <c r="AP538">
        <v>5</v>
      </c>
      <c r="AQ538">
        <v>4</v>
      </c>
      <c r="AR538" s="33">
        <f t="shared" si="308"/>
        <v>0.45</v>
      </c>
      <c r="AS538" s="33">
        <f t="shared" si="309"/>
        <v>0.63636363636363635</v>
      </c>
      <c r="AU538">
        <v>7</v>
      </c>
      <c r="AV538">
        <v>8</v>
      </c>
      <c r="AW538">
        <v>11</v>
      </c>
      <c r="AX538" s="2">
        <v>26.7</v>
      </c>
      <c r="AZ538" s="2">
        <v>30.1</v>
      </c>
      <c r="BA538" s="2">
        <v>24.4</v>
      </c>
      <c r="BB538" s="21">
        <v>0.11600000000000001</v>
      </c>
      <c r="BD538" s="21">
        <v>-0.34800000000000003</v>
      </c>
      <c r="BE538" s="2">
        <v>27</v>
      </c>
      <c r="BF538" s="2">
        <v>33.4</v>
      </c>
      <c r="BG538" s="2">
        <v>20.6</v>
      </c>
      <c r="BH538" s="21">
        <v>-4.0839999999999996</v>
      </c>
      <c r="BI538" s="21">
        <v>8.8079999999999998</v>
      </c>
      <c r="BJ538" t="s">
        <v>511</v>
      </c>
      <c r="BK538" s="2">
        <v>83.2</v>
      </c>
      <c r="BL538" t="s">
        <v>2114</v>
      </c>
      <c r="BM538" s="2">
        <v>70.099999999999994</v>
      </c>
      <c r="BN538" t="s">
        <v>2839</v>
      </c>
      <c r="BO538" s="2">
        <v>17</v>
      </c>
      <c r="BP538" t="s">
        <v>3121</v>
      </c>
      <c r="BQ538" s="2">
        <v>41.1</v>
      </c>
      <c r="BR538" t="s">
        <v>263</v>
      </c>
      <c r="BS538" s="2">
        <v>41.1</v>
      </c>
      <c r="BT538" s="32">
        <f t="shared" si="310"/>
        <v>8.3333333333333329E-2</v>
      </c>
      <c r="BU538" s="34">
        <f t="shared" si="311"/>
        <v>0.84615384615384615</v>
      </c>
      <c r="BV538" s="35">
        <f t="shared" si="312"/>
        <v>854.48717948717956</v>
      </c>
      <c r="BW538" s="32">
        <f t="shared" si="313"/>
        <v>-7.0512820512820526E-2</v>
      </c>
      <c r="BX538" s="36">
        <f t="shared" si="314"/>
        <v>2.2304832713671732</v>
      </c>
      <c r="BY538" s="37">
        <f t="shared" si="315"/>
        <v>4.4609665427343463</v>
      </c>
      <c r="BZ538" s="37">
        <f t="shared" si="316"/>
        <v>26.765799256406076</v>
      </c>
      <c r="CA538" s="37">
        <f t="shared" si="317"/>
        <v>28.996282527773246</v>
      </c>
      <c r="CB538" s="37">
        <f t="shared" si="318"/>
        <v>53.531598512812153</v>
      </c>
      <c r="CC538" s="37">
        <f t="shared" si="319"/>
        <v>44.609665427343458</v>
      </c>
      <c r="CD538" s="38">
        <f t="shared" si="320"/>
        <v>8.9219330854686945</v>
      </c>
      <c r="CE538" s="3">
        <v>1</v>
      </c>
      <c r="CF538" s="3">
        <v>2</v>
      </c>
      <c r="CG538" s="3">
        <v>11</v>
      </c>
      <c r="CH538" s="3">
        <v>11</v>
      </c>
      <c r="CI538" s="3">
        <v>4</v>
      </c>
      <c r="CJ538" s="3">
        <v>3</v>
      </c>
      <c r="CK538" s="3">
        <v>4</v>
      </c>
      <c r="CL538" s="3">
        <v>8</v>
      </c>
      <c r="CM538" s="20">
        <f t="shared" si="321"/>
        <v>-3.5967941872585776</v>
      </c>
      <c r="CN538" s="37">
        <f t="shared" si="322"/>
        <v>4.7846889952153111</v>
      </c>
      <c r="CO538" s="37">
        <f t="shared" si="323"/>
        <v>3.7214247740563535</v>
      </c>
      <c r="CP538" s="37">
        <f t="shared" si="324"/>
        <v>37.745879851143016</v>
      </c>
      <c r="CQ538" s="37">
        <f t="shared" si="325"/>
        <v>32.429558745348224</v>
      </c>
      <c r="CR538" s="37">
        <f t="shared" si="326"/>
        <v>65.390749601275928</v>
      </c>
      <c r="CS538" s="37">
        <f t="shared" si="327"/>
        <v>52.631578947368425</v>
      </c>
      <c r="CT538" s="22">
        <f t="shared" si="328"/>
        <v>-3.8372375684388089</v>
      </c>
      <c r="CU538" s="35">
        <v>9</v>
      </c>
      <c r="CV538" s="35">
        <v>7</v>
      </c>
      <c r="CW538" s="35">
        <v>62</v>
      </c>
      <c r="CX538" s="35">
        <v>54</v>
      </c>
      <c r="CY538" s="35">
        <v>26</v>
      </c>
      <c r="CZ538" s="35">
        <v>15</v>
      </c>
      <c r="DA538" s="35">
        <v>23</v>
      </c>
      <c r="DB538" s="35">
        <v>26</v>
      </c>
      <c r="DC538">
        <v>0</v>
      </c>
      <c r="DD538">
        <v>0</v>
      </c>
      <c r="DE538" s="35">
        <f t="shared" si="329"/>
        <v>0</v>
      </c>
      <c r="DF538" s="36">
        <f t="shared" si="330"/>
        <v>0</v>
      </c>
      <c r="DG538" s="37">
        <f t="shared" si="331"/>
        <v>0</v>
      </c>
      <c r="DH538" s="37">
        <f t="shared" si="332"/>
        <v>0</v>
      </c>
      <c r="DI538" s="2">
        <v>16.600000000000001</v>
      </c>
      <c r="DJ538">
        <v>0</v>
      </c>
      <c r="DK538">
        <v>1</v>
      </c>
      <c r="DL538">
        <v>-44.4</v>
      </c>
      <c r="DM538">
        <v>9</v>
      </c>
      <c r="DN538">
        <v>14</v>
      </c>
      <c r="DO538">
        <v>-13.4</v>
      </c>
      <c r="DP538">
        <v>6</v>
      </c>
      <c r="DQ538">
        <v>10</v>
      </c>
      <c r="DR538">
        <v>-11.6</v>
      </c>
      <c r="DS538">
        <v>3</v>
      </c>
      <c r="DT538">
        <v>8</v>
      </c>
      <c r="DU538">
        <v>-21.6</v>
      </c>
      <c r="DV538" s="39">
        <v>0.5</v>
      </c>
      <c r="DW538" s="39">
        <v>0.5</v>
      </c>
      <c r="DX538" s="39">
        <v>0</v>
      </c>
      <c r="DY538" s="39">
        <v>0</v>
      </c>
      <c r="DZ538" s="39">
        <v>-0.2</v>
      </c>
      <c r="EA538" s="39">
        <v>0.30000000000000004</v>
      </c>
    </row>
    <row r="539" spans="1:131" x14ac:dyDescent="0.2">
      <c r="A539" s="12" t="s">
        <v>167</v>
      </c>
      <c r="B539" s="12" t="s">
        <v>2488</v>
      </c>
      <c r="C539" t="s">
        <v>2487</v>
      </c>
      <c r="D539" t="s">
        <v>330</v>
      </c>
      <c r="E539" s="12" t="s">
        <v>170</v>
      </c>
      <c r="F539">
        <v>75</v>
      </c>
      <c r="G539">
        <v>8</v>
      </c>
      <c r="H539">
        <v>20</v>
      </c>
      <c r="I539" s="31">
        <f t="shared" si="296"/>
        <v>28</v>
      </c>
      <c r="J539">
        <v>13</v>
      </c>
      <c r="K539">
        <v>6</v>
      </c>
      <c r="L539" s="16">
        <f t="shared" si="297"/>
        <v>1.6716417910447761</v>
      </c>
      <c r="M539" s="15">
        <v>7</v>
      </c>
      <c r="N539" s="15">
        <v>12</v>
      </c>
      <c r="O539" s="15">
        <v>8</v>
      </c>
      <c r="P539">
        <v>89</v>
      </c>
      <c r="Q539">
        <v>34</v>
      </c>
      <c r="R539">
        <v>54</v>
      </c>
      <c r="S539" s="13">
        <f t="shared" si="298"/>
        <v>8.98876404494382E-2</v>
      </c>
      <c r="T539" s="13">
        <f t="shared" si="299"/>
        <v>4.519774011299435E-2</v>
      </c>
      <c r="U539" s="2">
        <v>1005</v>
      </c>
      <c r="V539" s="2">
        <v>13.4</v>
      </c>
      <c r="W539">
        <v>13.21</v>
      </c>
      <c r="X539">
        <v>35.54</v>
      </c>
      <c r="Y539" s="32">
        <f t="shared" si="300"/>
        <v>0.27097435897435901</v>
      </c>
      <c r="Z539" s="15">
        <f t="shared" si="301"/>
        <v>139.75</v>
      </c>
      <c r="AA539">
        <v>39</v>
      </c>
      <c r="AB539">
        <v>106</v>
      </c>
      <c r="AC539">
        <v>68</v>
      </c>
      <c r="AD539" s="13">
        <f t="shared" si="302"/>
        <v>0.2</v>
      </c>
      <c r="AE539" s="13">
        <f t="shared" si="303"/>
        <v>0.5</v>
      </c>
      <c r="AF539" s="13">
        <f t="shared" si="304"/>
        <v>0.7</v>
      </c>
      <c r="AG539">
        <v>311</v>
      </c>
      <c r="AH539">
        <v>303</v>
      </c>
      <c r="AI539" s="17">
        <f t="shared" si="305"/>
        <v>0.50651465798045603</v>
      </c>
      <c r="AJ539">
        <v>123</v>
      </c>
      <c r="AK539">
        <v>132</v>
      </c>
      <c r="AL539" s="32">
        <f t="shared" si="306"/>
        <v>0.28619528619528617</v>
      </c>
      <c r="AM539">
        <v>171</v>
      </c>
      <c r="AN539">
        <v>158</v>
      </c>
      <c r="AO539" s="33">
        <f t="shared" si="307"/>
        <v>0.36924803591470257</v>
      </c>
      <c r="AP539">
        <v>151</v>
      </c>
      <c r="AQ539">
        <v>156</v>
      </c>
      <c r="AR539" s="33">
        <f t="shared" si="308"/>
        <v>0.34455667789001121</v>
      </c>
      <c r="AS539" s="33">
        <f t="shared" si="309"/>
        <v>0.43664383561643838</v>
      </c>
      <c r="AT539">
        <v>1</v>
      </c>
      <c r="AU539">
        <v>353</v>
      </c>
      <c r="AV539">
        <v>394</v>
      </c>
      <c r="AW539">
        <v>290</v>
      </c>
      <c r="AX539" s="2">
        <v>28</v>
      </c>
      <c r="AY539" s="3">
        <v>8</v>
      </c>
      <c r="AZ539" s="2">
        <v>32.299999999999997</v>
      </c>
      <c r="BA539" s="2">
        <v>25.1</v>
      </c>
      <c r="BB539" s="21">
        <v>2.9000000000000001E-2</v>
      </c>
      <c r="BC539">
        <v>8</v>
      </c>
      <c r="BD539" s="21">
        <v>0.77600000000000002</v>
      </c>
      <c r="BE539" s="2">
        <v>28.9</v>
      </c>
      <c r="BF539" s="2">
        <v>32.200000000000003</v>
      </c>
      <c r="BG539" s="2">
        <v>25.6</v>
      </c>
      <c r="BH539" s="21">
        <v>-1.1100000000000001</v>
      </c>
      <c r="BI539" s="21">
        <v>-7.5440000000000005</v>
      </c>
      <c r="BJ539" t="s">
        <v>3403</v>
      </c>
      <c r="BK539" s="2">
        <v>52.4</v>
      </c>
      <c r="BL539" t="s">
        <v>2395</v>
      </c>
      <c r="BM539" s="2">
        <v>33.299999999999997</v>
      </c>
      <c r="BN539" t="s">
        <v>2314</v>
      </c>
      <c r="BO539" s="2">
        <v>26.3</v>
      </c>
      <c r="BP539" t="s">
        <v>408</v>
      </c>
      <c r="BQ539" s="2">
        <v>32.799999999999997</v>
      </c>
      <c r="BR539" t="s">
        <v>1748</v>
      </c>
      <c r="BS539" s="2">
        <v>32.6</v>
      </c>
      <c r="BT539" s="32">
        <f t="shared" si="310"/>
        <v>9.3023255813953487E-2</v>
      </c>
      <c r="BU539" s="34">
        <f t="shared" si="311"/>
        <v>0.94767441860465118</v>
      </c>
      <c r="BV539" s="35">
        <f t="shared" si="312"/>
        <v>956.97674418604663</v>
      </c>
      <c r="BW539" s="32">
        <f t="shared" si="313"/>
        <v>4.0697674418604668E-2</v>
      </c>
      <c r="BX539" s="36">
        <f t="shared" si="314"/>
        <v>2.3880597014925371</v>
      </c>
      <c r="BY539" s="37">
        <f t="shared" si="315"/>
        <v>1.6119402985074627</v>
      </c>
      <c r="BZ539" s="37">
        <f t="shared" si="316"/>
        <v>25.671641791044777</v>
      </c>
      <c r="CA539" s="37">
        <f t="shared" si="317"/>
        <v>30.805970149253731</v>
      </c>
      <c r="CB539" s="37">
        <f t="shared" si="318"/>
        <v>49.731343283582092</v>
      </c>
      <c r="CC539" s="37">
        <f t="shared" si="319"/>
        <v>58.328358208955223</v>
      </c>
      <c r="CD539" s="38">
        <f t="shared" si="320"/>
        <v>-8.5970149253731307</v>
      </c>
      <c r="CE539" s="3">
        <v>40</v>
      </c>
      <c r="CF539" s="3">
        <v>27</v>
      </c>
      <c r="CG539" s="3">
        <v>390</v>
      </c>
      <c r="CH539" s="3">
        <v>489</v>
      </c>
      <c r="CI539" s="3">
        <v>168</v>
      </c>
      <c r="CJ539" s="3">
        <v>221</v>
      </c>
      <c r="CK539" s="3">
        <v>240</v>
      </c>
      <c r="CL539" s="3">
        <v>235</v>
      </c>
      <c r="CM539" s="20">
        <f t="shared" si="321"/>
        <v>1.1535330198323486</v>
      </c>
      <c r="CN539" s="37">
        <f t="shared" si="322"/>
        <v>2.8812605514912772</v>
      </c>
      <c r="CO539" s="37">
        <f t="shared" si="323"/>
        <v>2.5661226786719191</v>
      </c>
      <c r="CP539" s="37">
        <f t="shared" si="324"/>
        <v>30.073157006190208</v>
      </c>
      <c r="CQ539" s="37">
        <f t="shared" si="325"/>
        <v>31.96398424310636</v>
      </c>
      <c r="CR539" s="37">
        <f t="shared" si="326"/>
        <v>54.158694428812602</v>
      </c>
      <c r="CS539" s="37">
        <f t="shared" si="327"/>
        <v>59.651097355092851</v>
      </c>
      <c r="CT539" s="22">
        <f t="shared" si="328"/>
        <v>-3.1046119990928815</v>
      </c>
      <c r="CU539" s="35">
        <v>128</v>
      </c>
      <c r="CV539" s="35">
        <v>114</v>
      </c>
      <c r="CW539" s="35">
        <v>1208</v>
      </c>
      <c r="CX539" s="35">
        <v>1306</v>
      </c>
      <c r="CY539" s="35">
        <v>466</v>
      </c>
      <c r="CZ539" s="35">
        <v>555</v>
      </c>
      <c r="DA539" s="35">
        <v>675</v>
      </c>
      <c r="DB539" s="35">
        <v>604</v>
      </c>
      <c r="DC539">
        <v>12</v>
      </c>
      <c r="DD539">
        <v>12</v>
      </c>
      <c r="DE539" s="35">
        <f t="shared" si="329"/>
        <v>0</v>
      </c>
      <c r="DF539" s="36">
        <f t="shared" si="330"/>
        <v>0.71641791044776115</v>
      </c>
      <c r="DG539" s="37">
        <f t="shared" si="331"/>
        <v>0.71641791044776115</v>
      </c>
      <c r="DH539" s="37">
        <f t="shared" si="332"/>
        <v>0</v>
      </c>
      <c r="DI539" s="2">
        <v>594</v>
      </c>
      <c r="DJ539">
        <v>21</v>
      </c>
      <c r="DK539">
        <v>18</v>
      </c>
      <c r="DL539">
        <v>-4</v>
      </c>
      <c r="DM539">
        <v>495</v>
      </c>
      <c r="DN539">
        <v>555</v>
      </c>
      <c r="DO539">
        <v>-0.1</v>
      </c>
      <c r="DP539">
        <v>350</v>
      </c>
      <c r="DQ539">
        <v>419</v>
      </c>
      <c r="DR539">
        <v>-1.5</v>
      </c>
      <c r="DS539">
        <v>256</v>
      </c>
      <c r="DT539">
        <v>292</v>
      </c>
      <c r="DU539">
        <v>-1.7000000000000002</v>
      </c>
      <c r="DV539" s="39">
        <v>-8.6999999999999993</v>
      </c>
      <c r="DW539" s="39">
        <v>-8.6999999999999993</v>
      </c>
      <c r="DX539" s="39">
        <v>1.1000000000000001</v>
      </c>
      <c r="DY539" s="39">
        <v>0.1</v>
      </c>
      <c r="DZ539" s="39">
        <v>3.1</v>
      </c>
      <c r="EA539" s="39">
        <v>-4.3</v>
      </c>
    </row>
    <row r="540" spans="1:131" x14ac:dyDescent="0.2">
      <c r="A540" s="12" t="s">
        <v>2493</v>
      </c>
      <c r="B540" s="12" t="s">
        <v>2488</v>
      </c>
      <c r="C540" t="s">
        <v>2492</v>
      </c>
      <c r="D540" s="12" t="s">
        <v>139</v>
      </c>
      <c r="E540" s="12" t="s">
        <v>170</v>
      </c>
      <c r="F540">
        <v>67</v>
      </c>
      <c r="G540">
        <v>2</v>
      </c>
      <c r="H540">
        <v>8</v>
      </c>
      <c r="I540" s="31">
        <f t="shared" si="296"/>
        <v>10</v>
      </c>
      <c r="J540">
        <v>5</v>
      </c>
      <c r="K540">
        <v>3</v>
      </c>
      <c r="L540" s="16">
        <f t="shared" si="297"/>
        <v>0.98595020951441947</v>
      </c>
      <c r="M540" s="15">
        <v>2</v>
      </c>
      <c r="N540" s="15">
        <v>5</v>
      </c>
      <c r="O540" s="15">
        <v>3</v>
      </c>
      <c r="P540">
        <v>49</v>
      </c>
      <c r="Q540">
        <v>12</v>
      </c>
      <c r="R540">
        <v>25</v>
      </c>
      <c r="S540" s="13">
        <f t="shared" si="298"/>
        <v>4.0816326530612242E-2</v>
      </c>
      <c r="T540" s="13">
        <f t="shared" si="299"/>
        <v>2.3255813953488372E-2</v>
      </c>
      <c r="U540" s="2">
        <v>608.54999999999995</v>
      </c>
      <c r="V540" s="2">
        <v>9.0666666666999998</v>
      </c>
      <c r="W540">
        <v>9.02</v>
      </c>
      <c r="X540">
        <v>39.47</v>
      </c>
      <c r="Y540" s="32">
        <f t="shared" si="300"/>
        <v>0.18601773561559085</v>
      </c>
      <c r="Z540" s="15">
        <f t="shared" si="301"/>
        <v>73.124999999999986</v>
      </c>
      <c r="AA540">
        <v>20</v>
      </c>
      <c r="AB540">
        <v>58</v>
      </c>
      <c r="AC540">
        <v>38</v>
      </c>
      <c r="AD540" s="13">
        <f t="shared" si="302"/>
        <v>0.125</v>
      </c>
      <c r="AE540" s="13">
        <f t="shared" si="303"/>
        <v>0.5</v>
      </c>
      <c r="AF540" s="13">
        <f t="shared" si="304"/>
        <v>0.625</v>
      </c>
      <c r="AG540">
        <v>6</v>
      </c>
      <c r="AH540">
        <v>11</v>
      </c>
      <c r="AI540" s="17">
        <f t="shared" si="305"/>
        <v>0.35294117647058826</v>
      </c>
      <c r="AJ540">
        <v>68</v>
      </c>
      <c r="AK540">
        <v>68</v>
      </c>
      <c r="AL540" s="32">
        <f t="shared" si="306"/>
        <v>0.23367697594501718</v>
      </c>
      <c r="AM540">
        <v>141</v>
      </c>
      <c r="AN540">
        <v>109</v>
      </c>
      <c r="AO540" s="33">
        <f t="shared" si="307"/>
        <v>0.42955326460481097</v>
      </c>
      <c r="AP540">
        <v>91</v>
      </c>
      <c r="AQ540">
        <v>105</v>
      </c>
      <c r="AR540" s="33">
        <f t="shared" si="308"/>
        <v>0.33676975945017185</v>
      </c>
      <c r="AS540" s="33">
        <f t="shared" si="309"/>
        <v>0.35233160621761656</v>
      </c>
      <c r="AT540">
        <v>2</v>
      </c>
      <c r="AU540">
        <v>210</v>
      </c>
      <c r="AV540">
        <v>214</v>
      </c>
      <c r="AW540">
        <v>178</v>
      </c>
      <c r="AX540" s="2">
        <v>27.3</v>
      </c>
      <c r="AY540" s="3">
        <v>12</v>
      </c>
      <c r="AZ540" s="2">
        <v>31.8</v>
      </c>
      <c r="BA540" s="2">
        <v>24.3</v>
      </c>
      <c r="BB540" s="21">
        <v>1.8000000000000002E-2</v>
      </c>
      <c r="BC540">
        <v>10</v>
      </c>
      <c r="BD540" s="21">
        <v>-0.22500000000000001</v>
      </c>
      <c r="BE540" s="2">
        <v>26.7</v>
      </c>
      <c r="BF540" s="2">
        <v>32.5</v>
      </c>
      <c r="BG540" s="2">
        <v>21</v>
      </c>
      <c r="BH540" s="21">
        <v>-3.629</v>
      </c>
      <c r="BI540" s="21">
        <v>-8.4130000000000003</v>
      </c>
      <c r="BJ540" t="s">
        <v>655</v>
      </c>
      <c r="BK540" s="2">
        <v>32.200000000000003</v>
      </c>
      <c r="BL540" t="s">
        <v>3556</v>
      </c>
      <c r="BM540" s="2">
        <v>29.4</v>
      </c>
      <c r="BN540" t="s">
        <v>931</v>
      </c>
      <c r="BO540" s="2">
        <v>27.7</v>
      </c>
      <c r="BP540" t="s">
        <v>3389</v>
      </c>
      <c r="BQ540" s="2">
        <v>33</v>
      </c>
      <c r="BR540" t="s">
        <v>649</v>
      </c>
      <c r="BS540" s="2">
        <v>30.4</v>
      </c>
      <c r="BT540" s="32">
        <f t="shared" si="310"/>
        <v>6.8376068376068383E-2</v>
      </c>
      <c r="BU540" s="34">
        <f t="shared" si="311"/>
        <v>0.93165467625899279</v>
      </c>
      <c r="BV540" s="35">
        <f t="shared" si="312"/>
        <v>938.49228309659964</v>
      </c>
      <c r="BW540" s="32">
        <f t="shared" si="313"/>
        <v>3.0744635061169534E-5</v>
      </c>
      <c r="BX540" s="36">
        <f t="shared" si="314"/>
        <v>1.5803336259818985</v>
      </c>
      <c r="BY540" s="37">
        <f t="shared" si="315"/>
        <v>1.8766461808535047</v>
      </c>
      <c r="BZ540" s="37">
        <f t="shared" si="316"/>
        <v>23.112379279985269</v>
      </c>
      <c r="CA540" s="37">
        <f t="shared" si="317"/>
        <v>27.458296751435487</v>
      </c>
      <c r="CB540" s="37">
        <f t="shared" si="318"/>
        <v>43.854258120997685</v>
      </c>
      <c r="CC540" s="37">
        <f t="shared" si="319"/>
        <v>54.620280947999369</v>
      </c>
      <c r="CD540" s="38">
        <f t="shared" si="320"/>
        <v>-10.766022827001684</v>
      </c>
      <c r="CE540" s="3">
        <v>16</v>
      </c>
      <c r="CF540" s="3">
        <v>19</v>
      </c>
      <c r="CG540" s="3">
        <v>218</v>
      </c>
      <c r="CH540" s="3">
        <v>259</v>
      </c>
      <c r="CI540" s="3">
        <v>77</v>
      </c>
      <c r="CJ540" s="3">
        <v>125</v>
      </c>
      <c r="CK540" s="3">
        <v>150</v>
      </c>
      <c r="CL540" s="3">
        <v>133</v>
      </c>
      <c r="CM540" s="20">
        <f t="shared" si="321"/>
        <v>0.87601862377551676</v>
      </c>
      <c r="CN540" s="37">
        <f t="shared" si="322"/>
        <v>2.2008024231515342</v>
      </c>
      <c r="CO540" s="37">
        <f t="shared" si="323"/>
        <v>2.0192929449534693</v>
      </c>
      <c r="CP540" s="37">
        <f t="shared" si="324"/>
        <v>26.091987490971796</v>
      </c>
      <c r="CQ540" s="37">
        <f t="shared" si="325"/>
        <v>27.317176468808732</v>
      </c>
      <c r="CR540" s="37">
        <f t="shared" si="326"/>
        <v>49.189068591675522</v>
      </c>
      <c r="CS540" s="37">
        <f t="shared" si="327"/>
        <v>53.409163959780535</v>
      </c>
      <c r="CT540" s="22">
        <f t="shared" si="328"/>
        <v>-6.5459274588966707</v>
      </c>
      <c r="CU540" s="35">
        <v>97</v>
      </c>
      <c r="CV540" s="35">
        <v>89</v>
      </c>
      <c r="CW540" s="35">
        <v>1053</v>
      </c>
      <c r="CX540" s="35">
        <v>1115</v>
      </c>
      <c r="CY540" s="35">
        <v>454</v>
      </c>
      <c r="CZ540" s="35">
        <v>520</v>
      </c>
      <c r="DA540" s="35">
        <v>630</v>
      </c>
      <c r="DB540" s="35">
        <v>564</v>
      </c>
      <c r="DC540">
        <v>10</v>
      </c>
      <c r="DD540">
        <v>9</v>
      </c>
      <c r="DE540" s="35">
        <f t="shared" si="329"/>
        <v>-1</v>
      </c>
      <c r="DF540" s="36">
        <f t="shared" si="330"/>
        <v>0.9877085162386865</v>
      </c>
      <c r="DG540" s="37">
        <f t="shared" si="331"/>
        <v>0.88893766461481794</v>
      </c>
      <c r="DH540" s="37">
        <f t="shared" si="332"/>
        <v>-9.8770851623868658E-2</v>
      </c>
      <c r="DI540" s="2">
        <v>379.9</v>
      </c>
      <c r="DJ540">
        <v>13</v>
      </c>
      <c r="DK540">
        <v>10</v>
      </c>
      <c r="DL540">
        <v>8.9</v>
      </c>
      <c r="DM540">
        <v>294</v>
      </c>
      <c r="DN540">
        <v>333</v>
      </c>
      <c r="DO540">
        <v>-0.7</v>
      </c>
      <c r="DP540">
        <v>203</v>
      </c>
      <c r="DQ540">
        <v>244</v>
      </c>
      <c r="DR540">
        <v>-2.6</v>
      </c>
      <c r="DS540">
        <v>151</v>
      </c>
      <c r="DT540">
        <v>163</v>
      </c>
      <c r="DU540">
        <v>-0.9</v>
      </c>
      <c r="DV540" s="39">
        <v>-0.4</v>
      </c>
      <c r="DW540" s="39">
        <v>-0.4</v>
      </c>
      <c r="DX540" s="39">
        <v>1.6</v>
      </c>
      <c r="DY540" s="39">
        <v>-0.7</v>
      </c>
      <c r="DZ540" s="39">
        <v>1.9</v>
      </c>
      <c r="EA540" s="39">
        <v>2.4</v>
      </c>
    </row>
    <row r="541" spans="1:131" x14ac:dyDescent="0.2">
      <c r="A541" s="12" t="s">
        <v>2498</v>
      </c>
      <c r="B541" s="12" t="s">
        <v>2488</v>
      </c>
      <c r="C541" t="s">
        <v>2497</v>
      </c>
      <c r="D541" t="s">
        <v>684</v>
      </c>
      <c r="E541" s="12" t="s">
        <v>178</v>
      </c>
      <c r="F541">
        <v>76</v>
      </c>
      <c r="G541">
        <v>1</v>
      </c>
      <c r="H541">
        <v>9</v>
      </c>
      <c r="I541" s="31">
        <f t="shared" si="296"/>
        <v>10</v>
      </c>
      <c r="J541">
        <v>2</v>
      </c>
      <c r="K541">
        <v>7</v>
      </c>
      <c r="L541" s="16">
        <f t="shared" si="297"/>
        <v>0.46668395125744194</v>
      </c>
      <c r="M541" s="15">
        <v>1</v>
      </c>
      <c r="N541" s="15">
        <v>2</v>
      </c>
      <c r="O541" s="15">
        <v>7</v>
      </c>
      <c r="P541">
        <v>67</v>
      </c>
      <c r="Q541">
        <v>38</v>
      </c>
      <c r="R541">
        <v>58</v>
      </c>
      <c r="S541" s="13">
        <f t="shared" si="298"/>
        <v>1.4925373134328358E-2</v>
      </c>
      <c r="T541" s="13">
        <f t="shared" si="299"/>
        <v>6.1349693251533744E-3</v>
      </c>
      <c r="U541" s="2">
        <v>1285.6666666666999</v>
      </c>
      <c r="V541" s="2">
        <v>16.916666666699999</v>
      </c>
      <c r="W541">
        <v>16.2</v>
      </c>
      <c r="X541">
        <v>30.8</v>
      </c>
      <c r="Y541" s="32">
        <f t="shared" si="300"/>
        <v>0.34468085106382979</v>
      </c>
      <c r="Z541" s="15">
        <f t="shared" si="301"/>
        <v>28.340425531914892</v>
      </c>
      <c r="AA541">
        <v>103</v>
      </c>
      <c r="AB541">
        <v>90</v>
      </c>
      <c r="AC541">
        <v>168</v>
      </c>
      <c r="AD541" s="13">
        <f t="shared" si="302"/>
        <v>2.1276595744680851E-2</v>
      </c>
      <c r="AE541" s="13">
        <f t="shared" si="303"/>
        <v>0.19148936170212766</v>
      </c>
      <c r="AF541" s="13">
        <f t="shared" si="304"/>
        <v>0.21276595744680851</v>
      </c>
      <c r="AI541" s="17" t="str">
        <f t="shared" si="305"/>
        <v xml:space="preserve"> </v>
      </c>
      <c r="AJ541">
        <v>198</v>
      </c>
      <c r="AK541">
        <v>156</v>
      </c>
      <c r="AL541" s="32">
        <f t="shared" si="306"/>
        <v>0.3368220742150333</v>
      </c>
      <c r="AM541">
        <v>177</v>
      </c>
      <c r="AN541">
        <v>152</v>
      </c>
      <c r="AO541" s="33">
        <f t="shared" si="307"/>
        <v>0.31303520456707895</v>
      </c>
      <c r="AP541">
        <v>198</v>
      </c>
      <c r="AQ541">
        <v>170</v>
      </c>
      <c r="AR541" s="33">
        <f t="shared" si="308"/>
        <v>0.35014272121788775</v>
      </c>
      <c r="AS541" s="33">
        <f t="shared" si="309"/>
        <v>0.51830161054172763</v>
      </c>
      <c r="AT541">
        <v>1</v>
      </c>
      <c r="AU541">
        <v>468</v>
      </c>
      <c r="AV541">
        <v>450</v>
      </c>
      <c r="AW541">
        <v>372</v>
      </c>
      <c r="AX541" s="2">
        <v>28.3</v>
      </c>
      <c r="AY541" s="3">
        <v>5</v>
      </c>
      <c r="AZ541" s="2">
        <v>32.9</v>
      </c>
      <c r="BA541" s="2">
        <v>25.2</v>
      </c>
      <c r="BB541" s="21">
        <v>0.34200000000000003</v>
      </c>
      <c r="BC541">
        <v>5</v>
      </c>
      <c r="BD541" s="21">
        <v>-0.71899999999999997</v>
      </c>
      <c r="BE541" s="2">
        <v>26.4</v>
      </c>
      <c r="BF541" s="2">
        <v>32.1</v>
      </c>
      <c r="BG541" s="2">
        <v>24.5</v>
      </c>
      <c r="BH541" s="21">
        <v>0.16</v>
      </c>
      <c r="BI541" s="21">
        <v>14.278</v>
      </c>
      <c r="BJ541" t="s">
        <v>679</v>
      </c>
      <c r="BK541" s="2">
        <v>28.9</v>
      </c>
      <c r="BL541" t="s">
        <v>2081</v>
      </c>
      <c r="BM541" s="2">
        <v>28.4</v>
      </c>
      <c r="BN541" t="s">
        <v>3668</v>
      </c>
      <c r="BO541" s="2">
        <v>28.4</v>
      </c>
      <c r="BP541" t="s">
        <v>3595</v>
      </c>
      <c r="BQ541" s="2">
        <v>37</v>
      </c>
      <c r="BR541" t="s">
        <v>2358</v>
      </c>
      <c r="BS541" s="2">
        <v>34.799999999999997</v>
      </c>
      <c r="BT541" s="32">
        <f t="shared" si="310"/>
        <v>7.0570570570570576E-2</v>
      </c>
      <c r="BU541" s="34">
        <f t="shared" si="311"/>
        <v>0.93644859813084114</v>
      </c>
      <c r="BV541" s="35">
        <f t="shared" si="312"/>
        <v>943.50565518789813</v>
      </c>
      <c r="BW541" s="32">
        <f t="shared" si="313"/>
        <v>7.0191687014117127E-3</v>
      </c>
      <c r="BX541" s="36">
        <f t="shared" si="314"/>
        <v>2.1934145709057118</v>
      </c>
      <c r="BY541" s="37">
        <f t="shared" si="315"/>
        <v>1.586725434272217</v>
      </c>
      <c r="BZ541" s="37">
        <f t="shared" si="316"/>
        <v>31.081151153685195</v>
      </c>
      <c r="CA541" s="37">
        <f t="shared" si="317"/>
        <v>24.967591392224591</v>
      </c>
      <c r="CB541" s="37">
        <f t="shared" si="318"/>
        <v>60.715582058475135</v>
      </c>
      <c r="CC541" s="37">
        <f t="shared" si="319"/>
        <v>49.141820067313077</v>
      </c>
      <c r="CD541" s="38">
        <f t="shared" si="320"/>
        <v>11.573761991162058</v>
      </c>
      <c r="CE541" s="3">
        <v>47</v>
      </c>
      <c r="CF541" s="3">
        <v>34</v>
      </c>
      <c r="CG541" s="3">
        <v>619</v>
      </c>
      <c r="CH541" s="3">
        <v>501</v>
      </c>
      <c r="CI541" s="3">
        <v>311</v>
      </c>
      <c r="CJ541" s="3">
        <v>246</v>
      </c>
      <c r="CK541" s="3">
        <v>272</v>
      </c>
      <c r="CL541" s="3">
        <v>324</v>
      </c>
      <c r="CM541" s="20">
        <f t="shared" si="321"/>
        <v>-3.9524766618394054</v>
      </c>
      <c r="CN541" s="37">
        <f t="shared" si="322"/>
        <v>2.1018455228981545</v>
      </c>
      <c r="CO541" s="37">
        <f t="shared" si="323"/>
        <v>1.742993848257006</v>
      </c>
      <c r="CP541" s="37">
        <f t="shared" si="324"/>
        <v>31.604579630895419</v>
      </c>
      <c r="CQ541" s="37">
        <f t="shared" si="325"/>
        <v>24.940191387559807</v>
      </c>
      <c r="CR541" s="37">
        <f t="shared" si="326"/>
        <v>61.799384825700606</v>
      </c>
      <c r="CS541" s="37">
        <f t="shared" si="327"/>
        <v>45.548530416951465</v>
      </c>
      <c r="CT541" s="22">
        <f t="shared" si="328"/>
        <v>-4.6770924175870832</v>
      </c>
      <c r="CU541" s="35">
        <v>82</v>
      </c>
      <c r="CV541" s="35">
        <v>68</v>
      </c>
      <c r="CW541" s="35">
        <v>1151</v>
      </c>
      <c r="CX541" s="35">
        <v>905</v>
      </c>
      <c r="CY541" s="35">
        <v>538</v>
      </c>
      <c r="CZ541" s="35">
        <v>406</v>
      </c>
      <c r="DA541" s="35">
        <v>398</v>
      </c>
      <c r="DB541" s="35">
        <v>640</v>
      </c>
      <c r="DC541">
        <v>23</v>
      </c>
      <c r="DD541">
        <v>4</v>
      </c>
      <c r="DE541" s="35">
        <f t="shared" si="329"/>
        <v>-19</v>
      </c>
      <c r="DF541" s="36">
        <f t="shared" si="330"/>
        <v>1.0733730878900292</v>
      </c>
      <c r="DG541" s="37">
        <f t="shared" si="331"/>
        <v>0.18667358050261376</v>
      </c>
      <c r="DH541" s="37">
        <f t="shared" si="332"/>
        <v>-0.88669950738741543</v>
      </c>
      <c r="DI541" s="2">
        <v>772.6</v>
      </c>
      <c r="DJ541">
        <v>30</v>
      </c>
      <c r="DK541">
        <v>21</v>
      </c>
      <c r="DL541">
        <v>8.8000000000000007</v>
      </c>
      <c r="DM541">
        <v>831</v>
      </c>
      <c r="DN541">
        <v>652</v>
      </c>
      <c r="DO541">
        <v>-1.8</v>
      </c>
      <c r="DP541">
        <v>625</v>
      </c>
      <c r="DQ541">
        <v>479</v>
      </c>
      <c r="DR541">
        <v>0</v>
      </c>
      <c r="DS541">
        <v>432</v>
      </c>
      <c r="DT541">
        <v>336</v>
      </c>
      <c r="DU541">
        <v>0.2</v>
      </c>
      <c r="DV541" s="39">
        <v>14.3</v>
      </c>
      <c r="DW541" s="39">
        <v>14.3</v>
      </c>
      <c r="DX541" s="39">
        <v>-0.1</v>
      </c>
      <c r="DY541" s="39">
        <v>-0.9</v>
      </c>
      <c r="DZ541" s="39">
        <v>-8</v>
      </c>
      <c r="EA541" s="39">
        <v>5.2</v>
      </c>
    </row>
    <row r="542" spans="1:131" x14ac:dyDescent="0.2">
      <c r="A542" s="12" t="s">
        <v>1681</v>
      </c>
      <c r="B542" s="12" t="s">
        <v>2502</v>
      </c>
      <c r="C542" t="s">
        <v>2501</v>
      </c>
      <c r="D542" t="s">
        <v>367</v>
      </c>
      <c r="E542" s="12" t="s">
        <v>156</v>
      </c>
      <c r="F542">
        <v>65</v>
      </c>
      <c r="G542">
        <v>2</v>
      </c>
      <c r="H542">
        <v>9</v>
      </c>
      <c r="I542" s="31">
        <f t="shared" si="296"/>
        <v>11</v>
      </c>
      <c r="J542">
        <v>4</v>
      </c>
      <c r="K542">
        <v>5</v>
      </c>
      <c r="L542" s="16">
        <f t="shared" si="297"/>
        <v>1.1417039065879282</v>
      </c>
      <c r="M542" s="15">
        <v>2</v>
      </c>
      <c r="N542" s="15">
        <v>4</v>
      </c>
      <c r="O542" s="15">
        <v>5</v>
      </c>
      <c r="P542">
        <v>44</v>
      </c>
      <c r="Q542">
        <v>24</v>
      </c>
      <c r="R542">
        <v>14</v>
      </c>
      <c r="S542" s="13">
        <f t="shared" si="298"/>
        <v>4.5454545454545456E-2</v>
      </c>
      <c r="T542" s="13">
        <f t="shared" si="299"/>
        <v>2.4390243902439025E-2</v>
      </c>
      <c r="U542" s="2">
        <v>578.08333333329995</v>
      </c>
      <c r="V542" s="2">
        <v>8.8833333332999995</v>
      </c>
      <c r="W542">
        <v>8.85</v>
      </c>
      <c r="X542">
        <v>38.049999999999997</v>
      </c>
      <c r="Y542" s="32">
        <f t="shared" si="300"/>
        <v>0.1886993603411514</v>
      </c>
      <c r="Z542" s="15">
        <f t="shared" si="301"/>
        <v>58.823529411764703</v>
      </c>
      <c r="AA542">
        <v>30</v>
      </c>
      <c r="AB542">
        <v>85</v>
      </c>
      <c r="AC542">
        <v>65</v>
      </c>
      <c r="AD542" s="13">
        <f t="shared" si="302"/>
        <v>0.11764705882352941</v>
      </c>
      <c r="AE542" s="13">
        <f t="shared" si="303"/>
        <v>0.52941176470588236</v>
      </c>
      <c r="AF542" s="13">
        <f t="shared" si="304"/>
        <v>0.6470588235294118</v>
      </c>
      <c r="AG542">
        <v>5</v>
      </c>
      <c r="AH542">
        <v>1</v>
      </c>
      <c r="AI542" s="17">
        <f t="shared" si="305"/>
        <v>0.83333333333333337</v>
      </c>
      <c r="AJ542">
        <v>60</v>
      </c>
      <c r="AK542">
        <v>70</v>
      </c>
      <c r="AL542" s="32">
        <f t="shared" si="306"/>
        <v>0.23897058823529413</v>
      </c>
      <c r="AM542">
        <v>103</v>
      </c>
      <c r="AN542">
        <v>97</v>
      </c>
      <c r="AO542" s="33">
        <f t="shared" si="307"/>
        <v>0.36764705882352944</v>
      </c>
      <c r="AP542">
        <v>104</v>
      </c>
      <c r="AQ542">
        <v>110</v>
      </c>
      <c r="AR542" s="33">
        <f t="shared" si="308"/>
        <v>0.39338235294117646</v>
      </c>
      <c r="AS542" s="33">
        <f t="shared" si="309"/>
        <v>0.39393939393939392</v>
      </c>
      <c r="AT542">
        <v>4</v>
      </c>
      <c r="AU542">
        <v>167</v>
      </c>
      <c r="AV542">
        <v>236</v>
      </c>
      <c r="AW542">
        <v>181</v>
      </c>
      <c r="AX542" s="2">
        <v>27.9</v>
      </c>
      <c r="AY542" s="3">
        <v>10</v>
      </c>
      <c r="AZ542" s="2">
        <v>32.5</v>
      </c>
      <c r="BA542" s="2">
        <v>24.8</v>
      </c>
      <c r="BB542" s="21">
        <v>-0.13300000000000001</v>
      </c>
      <c r="BC542">
        <v>12</v>
      </c>
      <c r="BD542" s="21">
        <v>-0.83699999999999997</v>
      </c>
      <c r="BE542" s="2">
        <v>27.9</v>
      </c>
      <c r="BF542" s="2">
        <v>34.1</v>
      </c>
      <c r="BG542" s="2">
        <v>21.8</v>
      </c>
      <c r="BH542" s="21">
        <v>-4.0010000000000003</v>
      </c>
      <c r="BI542" s="21">
        <v>-10.666</v>
      </c>
      <c r="BJ542" t="s">
        <v>3648</v>
      </c>
      <c r="BK542" s="2">
        <v>33.1</v>
      </c>
      <c r="BL542" t="s">
        <v>2889</v>
      </c>
      <c r="BM542" s="2">
        <v>28.9</v>
      </c>
      <c r="BN542" t="s">
        <v>567</v>
      </c>
      <c r="BO542" s="2">
        <v>21.9</v>
      </c>
      <c r="BP542" t="s">
        <v>3371</v>
      </c>
      <c r="BQ542" s="2">
        <v>41.1</v>
      </c>
      <c r="BR542" t="s">
        <v>2341</v>
      </c>
      <c r="BS542" s="2">
        <v>35</v>
      </c>
      <c r="BT542" s="32">
        <f t="shared" si="310"/>
        <v>6.8000000000000005E-2</v>
      </c>
      <c r="BU542" s="34">
        <f t="shared" si="311"/>
        <v>0.93600000000000005</v>
      </c>
      <c r="BV542" s="35">
        <f t="shared" si="312"/>
        <v>942.8</v>
      </c>
      <c r="BW542" s="32">
        <f t="shared" si="313"/>
        <v>4.0000000000000591E-3</v>
      </c>
      <c r="BX542" s="36">
        <f t="shared" si="314"/>
        <v>1.7664886708104963</v>
      </c>
      <c r="BY542" s="37">
        <f t="shared" si="315"/>
        <v>1.662577572527526</v>
      </c>
      <c r="BZ542" s="37">
        <f t="shared" si="316"/>
        <v>25.977774570742593</v>
      </c>
      <c r="CA542" s="37">
        <f t="shared" si="317"/>
        <v>25.977774570742593</v>
      </c>
      <c r="CB542" s="37">
        <f t="shared" si="318"/>
        <v>48.7343050947131</v>
      </c>
      <c r="CC542" s="37">
        <f t="shared" si="319"/>
        <v>57.8784817436145</v>
      </c>
      <c r="CD542" s="38">
        <f t="shared" si="320"/>
        <v>-9.1441766489014</v>
      </c>
      <c r="CE542" s="3">
        <v>17</v>
      </c>
      <c r="CF542" s="3">
        <v>16</v>
      </c>
      <c r="CG542" s="3">
        <v>233</v>
      </c>
      <c r="CH542" s="3">
        <v>234</v>
      </c>
      <c r="CI542" s="3">
        <v>105</v>
      </c>
      <c r="CJ542" s="3">
        <v>118</v>
      </c>
      <c r="CK542" s="3">
        <v>189</v>
      </c>
      <c r="CL542" s="3">
        <v>114</v>
      </c>
      <c r="CM542" s="20">
        <f t="shared" si="321"/>
        <v>3.1402778965531475</v>
      </c>
      <c r="CN542" s="37">
        <f t="shared" si="322"/>
        <v>2.037804508238148</v>
      </c>
      <c r="CO542" s="37">
        <f t="shared" si="323"/>
        <v>2.4744769028606086</v>
      </c>
      <c r="CP542" s="37">
        <f t="shared" si="324"/>
        <v>28.044071565753562</v>
      </c>
      <c r="CQ542" s="37">
        <f t="shared" si="325"/>
        <v>31.173557060547861</v>
      </c>
      <c r="CR542" s="37">
        <f t="shared" si="326"/>
        <v>55.845547356716871</v>
      </c>
      <c r="CS542" s="37">
        <f t="shared" si="327"/>
        <v>60.576164965126857</v>
      </c>
      <c r="CT542" s="22">
        <f t="shared" si="328"/>
        <v>-4.413559040491414</v>
      </c>
      <c r="CU542" s="35">
        <v>84</v>
      </c>
      <c r="CV542" s="35">
        <v>102</v>
      </c>
      <c r="CW542" s="35">
        <v>1072</v>
      </c>
      <c r="CX542" s="35">
        <v>1183</v>
      </c>
      <c r="CY542" s="35">
        <v>519</v>
      </c>
      <c r="CZ542" s="35">
        <v>491</v>
      </c>
      <c r="DA542" s="35">
        <v>721</v>
      </c>
      <c r="DB542" s="35">
        <v>627</v>
      </c>
      <c r="DC542">
        <v>12</v>
      </c>
      <c r="DD542">
        <v>13</v>
      </c>
      <c r="DE542" s="35">
        <f t="shared" si="329"/>
        <v>1</v>
      </c>
      <c r="DF542" s="36">
        <f t="shared" si="330"/>
        <v>1.2469331793956444</v>
      </c>
      <c r="DG542" s="37">
        <f t="shared" si="331"/>
        <v>1.3508442776786149</v>
      </c>
      <c r="DH542" s="37">
        <f t="shared" si="332"/>
        <v>0.10391109828297038</v>
      </c>
      <c r="DI542" s="2">
        <v>350.2</v>
      </c>
      <c r="DJ542">
        <v>14</v>
      </c>
      <c r="DK542">
        <v>11</v>
      </c>
      <c r="DL542">
        <v>9.1999999999999993</v>
      </c>
      <c r="DM542">
        <v>291</v>
      </c>
      <c r="DN542">
        <v>317</v>
      </c>
      <c r="DO542">
        <v>0.60000000000000009</v>
      </c>
      <c r="DP542">
        <v>216</v>
      </c>
      <c r="DQ542">
        <v>217</v>
      </c>
      <c r="DR542">
        <v>1.7000000000000002</v>
      </c>
      <c r="DS542">
        <v>155</v>
      </c>
      <c r="DT542">
        <v>150</v>
      </c>
      <c r="DU542">
        <v>3.4</v>
      </c>
      <c r="DV542" s="39">
        <v>-0.5</v>
      </c>
      <c r="DW542" s="39">
        <v>-0.5</v>
      </c>
      <c r="DX542" s="39">
        <v>0.60000000000000009</v>
      </c>
      <c r="DY542" s="39">
        <v>-0.8</v>
      </c>
      <c r="DZ542" s="39">
        <v>2.7</v>
      </c>
      <c r="EA542" s="39">
        <v>2</v>
      </c>
    </row>
    <row r="543" spans="1:131" x14ac:dyDescent="0.2">
      <c r="A543" s="12" t="s">
        <v>412</v>
      </c>
      <c r="B543" s="12" t="s">
        <v>2507</v>
      </c>
      <c r="C543" t="s">
        <v>2506</v>
      </c>
      <c r="D543" t="s">
        <v>155</v>
      </c>
      <c r="E543" s="12" t="s">
        <v>170</v>
      </c>
      <c r="F543">
        <v>75</v>
      </c>
      <c r="G543">
        <v>19</v>
      </c>
      <c r="H543">
        <v>8</v>
      </c>
      <c r="I543" s="31">
        <f t="shared" si="296"/>
        <v>27</v>
      </c>
      <c r="J543">
        <v>7</v>
      </c>
      <c r="K543">
        <v>1</v>
      </c>
      <c r="L543" s="16">
        <f t="shared" si="297"/>
        <v>1.5862913096695226</v>
      </c>
      <c r="M543" s="15">
        <v>18</v>
      </c>
      <c r="N543" s="15">
        <v>5</v>
      </c>
      <c r="O543" s="15">
        <v>1</v>
      </c>
      <c r="P543">
        <v>116</v>
      </c>
      <c r="Q543">
        <v>32</v>
      </c>
      <c r="R543">
        <v>56</v>
      </c>
      <c r="S543" s="13">
        <f t="shared" si="298"/>
        <v>0.16379310344827586</v>
      </c>
      <c r="T543" s="13">
        <f t="shared" si="299"/>
        <v>9.3137254901960786E-2</v>
      </c>
      <c r="U543" s="2">
        <v>1021.25</v>
      </c>
      <c r="V543" s="2">
        <v>13.6166666667</v>
      </c>
      <c r="W543">
        <v>13.28</v>
      </c>
      <c r="X543">
        <v>36.26</v>
      </c>
      <c r="Y543" s="32">
        <f t="shared" si="300"/>
        <v>0.26806620912394025</v>
      </c>
      <c r="Z543" s="15">
        <f t="shared" si="301"/>
        <v>81.599999999999994</v>
      </c>
      <c r="AA543">
        <v>23</v>
      </c>
      <c r="AB543">
        <v>40</v>
      </c>
      <c r="AC543">
        <v>30</v>
      </c>
      <c r="AD543" s="13">
        <f t="shared" si="302"/>
        <v>0.54285714285714282</v>
      </c>
      <c r="AE543" s="13">
        <f t="shared" si="303"/>
        <v>0.17142857142857143</v>
      </c>
      <c r="AF543" s="13">
        <f t="shared" si="304"/>
        <v>0.71428571428571419</v>
      </c>
      <c r="AG543">
        <v>422</v>
      </c>
      <c r="AH543">
        <v>493</v>
      </c>
      <c r="AI543" s="17">
        <f t="shared" si="305"/>
        <v>0.46120218579234973</v>
      </c>
      <c r="AJ543">
        <v>131</v>
      </c>
      <c r="AK543">
        <v>190</v>
      </c>
      <c r="AL543" s="32">
        <f t="shared" si="306"/>
        <v>0.34004237288135591</v>
      </c>
      <c r="AM543">
        <v>132</v>
      </c>
      <c r="AN543">
        <v>131</v>
      </c>
      <c r="AO543" s="33">
        <f t="shared" si="307"/>
        <v>0.27860169491525422</v>
      </c>
      <c r="AP543">
        <v>164</v>
      </c>
      <c r="AQ543">
        <v>196</v>
      </c>
      <c r="AR543" s="33">
        <f t="shared" si="308"/>
        <v>0.38135593220338981</v>
      </c>
      <c r="AS543" s="33">
        <f t="shared" si="309"/>
        <v>0.54965753424657537</v>
      </c>
      <c r="AT543">
        <v>10</v>
      </c>
      <c r="AU543">
        <v>346</v>
      </c>
      <c r="AV543">
        <v>339</v>
      </c>
      <c r="AW543">
        <v>310</v>
      </c>
      <c r="AX543" s="2">
        <v>28</v>
      </c>
      <c r="AY543" s="3">
        <v>11</v>
      </c>
      <c r="AZ543" s="2">
        <v>32.700000000000003</v>
      </c>
      <c r="BA543" s="2">
        <v>24.9</v>
      </c>
      <c r="BB543" s="21">
        <v>-0.04</v>
      </c>
      <c r="BC543">
        <v>11</v>
      </c>
      <c r="BD543" s="21">
        <v>0.72499999999999998</v>
      </c>
      <c r="BE543" s="2">
        <v>29.7</v>
      </c>
      <c r="BF543" s="2">
        <v>33.799999999999997</v>
      </c>
      <c r="BG543" s="2">
        <v>25.6</v>
      </c>
      <c r="BH543" s="21">
        <v>-0.28999999999999998</v>
      </c>
      <c r="BI543" s="21">
        <v>-8.1940000000000008</v>
      </c>
      <c r="BJ543" t="s">
        <v>1842</v>
      </c>
      <c r="BK543" s="2">
        <v>40.4</v>
      </c>
      <c r="BL543" t="s">
        <v>888</v>
      </c>
      <c r="BM543" s="2">
        <v>36.6</v>
      </c>
      <c r="BN543" t="s">
        <v>294</v>
      </c>
      <c r="BO543" s="2">
        <v>25</v>
      </c>
      <c r="BP543" t="s">
        <v>725</v>
      </c>
      <c r="BQ543" s="2">
        <v>34.5</v>
      </c>
      <c r="BR543" t="s">
        <v>3023</v>
      </c>
      <c r="BS543" s="2">
        <v>31.7</v>
      </c>
      <c r="BT543" s="32">
        <f t="shared" si="310"/>
        <v>8.5784313725490197E-2</v>
      </c>
      <c r="BU543" s="34">
        <f t="shared" si="311"/>
        <v>0.89878542510121462</v>
      </c>
      <c r="BV543" s="35">
        <f t="shared" si="312"/>
        <v>907.36385647376369</v>
      </c>
      <c r="BW543" s="32">
        <f t="shared" si="313"/>
        <v>-1.5430261173295184E-2</v>
      </c>
      <c r="BX543" s="36">
        <f t="shared" si="314"/>
        <v>2.0563035495665694</v>
      </c>
      <c r="BY543" s="37">
        <f t="shared" si="315"/>
        <v>2.9375764993808136</v>
      </c>
      <c r="BZ543" s="37">
        <f t="shared" si="316"/>
        <v>23.970624234947437</v>
      </c>
      <c r="CA543" s="37">
        <f t="shared" si="317"/>
        <v>29.023255813882439</v>
      </c>
      <c r="CB543" s="37">
        <f t="shared" si="318"/>
        <v>47.236230110043479</v>
      </c>
      <c r="CC543" s="37">
        <f t="shared" si="319"/>
        <v>59.515299877455284</v>
      </c>
      <c r="CD543" s="38">
        <f t="shared" si="320"/>
        <v>-12.279069767411805</v>
      </c>
      <c r="CE543" s="3">
        <v>35</v>
      </c>
      <c r="CF543" s="3">
        <v>50</v>
      </c>
      <c r="CG543" s="3">
        <v>373</v>
      </c>
      <c r="CH543" s="3">
        <v>444</v>
      </c>
      <c r="CI543" s="3">
        <v>165</v>
      </c>
      <c r="CJ543" s="3">
        <v>201</v>
      </c>
      <c r="CK543" s="3">
        <v>318</v>
      </c>
      <c r="CL543" s="3">
        <v>231</v>
      </c>
      <c r="CM543" s="20">
        <f t="shared" si="321"/>
        <v>-4.6418505893296143</v>
      </c>
      <c r="CN543" s="37">
        <f t="shared" si="322"/>
        <v>2.1842250413678985</v>
      </c>
      <c r="CO543" s="37">
        <f t="shared" si="323"/>
        <v>2.6254826254826256</v>
      </c>
      <c r="CP543" s="37">
        <f t="shared" si="324"/>
        <v>27.181467181467184</v>
      </c>
      <c r="CQ543" s="37">
        <f t="shared" si="325"/>
        <v>28.019856591285162</v>
      </c>
      <c r="CR543" s="37">
        <f t="shared" si="326"/>
        <v>52.178709321566465</v>
      </c>
      <c r="CS543" s="37">
        <f t="shared" si="327"/>
        <v>56.414782129067845</v>
      </c>
      <c r="CT543" s="22">
        <f t="shared" si="328"/>
        <v>-8.0429969599104254</v>
      </c>
      <c r="CU543" s="35">
        <v>99</v>
      </c>
      <c r="CV543" s="35">
        <v>119</v>
      </c>
      <c r="CW543" s="35">
        <v>1133</v>
      </c>
      <c r="CX543" s="35">
        <v>1151</v>
      </c>
      <c r="CY543" s="35">
        <v>512</v>
      </c>
      <c r="CZ543" s="35">
        <v>521</v>
      </c>
      <c r="DA543" s="35">
        <v>766</v>
      </c>
      <c r="DB543" s="35">
        <v>621</v>
      </c>
      <c r="DC543">
        <v>3</v>
      </c>
      <c r="DD543">
        <v>6</v>
      </c>
      <c r="DE543" s="35">
        <f t="shared" si="329"/>
        <v>3</v>
      </c>
      <c r="DF543" s="36">
        <f t="shared" si="330"/>
        <v>0.17625458996284882</v>
      </c>
      <c r="DG543" s="37">
        <f t="shared" si="331"/>
        <v>0.35250917992569764</v>
      </c>
      <c r="DH543" s="37">
        <f t="shared" si="332"/>
        <v>0.17625458996284882</v>
      </c>
      <c r="DI543" s="2">
        <v>604.5</v>
      </c>
      <c r="DJ543">
        <v>23</v>
      </c>
      <c r="DK543">
        <v>28</v>
      </c>
      <c r="DL543">
        <v>2.5</v>
      </c>
      <c r="DM543">
        <v>457</v>
      </c>
      <c r="DN543">
        <v>640</v>
      </c>
      <c r="DO543">
        <v>-5.9</v>
      </c>
      <c r="DP543">
        <v>329</v>
      </c>
      <c r="DQ543">
        <v>428</v>
      </c>
      <c r="DR543">
        <v>-5.3</v>
      </c>
      <c r="DS543">
        <v>230</v>
      </c>
      <c r="DT543">
        <v>303</v>
      </c>
      <c r="DU543">
        <v>-6.3</v>
      </c>
      <c r="DV543" s="39">
        <v>-5</v>
      </c>
      <c r="DW543" s="39">
        <v>-5</v>
      </c>
      <c r="DX543" s="39">
        <v>-0.8</v>
      </c>
      <c r="DY543" s="39">
        <v>0.1</v>
      </c>
      <c r="DZ543" s="39">
        <v>3.6</v>
      </c>
      <c r="EA543" s="39">
        <v>-2.1</v>
      </c>
    </row>
    <row r="544" spans="1:131" x14ac:dyDescent="0.2">
      <c r="A544" s="12" t="s">
        <v>2510</v>
      </c>
      <c r="B544" s="12" t="s">
        <v>2511</v>
      </c>
      <c r="C544" t="s">
        <v>2509</v>
      </c>
      <c r="D544" t="s">
        <v>199</v>
      </c>
      <c r="E544" s="12" t="s">
        <v>170</v>
      </c>
      <c r="F544">
        <v>73</v>
      </c>
      <c r="G544">
        <v>5</v>
      </c>
      <c r="H544">
        <v>10</v>
      </c>
      <c r="I544" s="31">
        <f t="shared" si="296"/>
        <v>15</v>
      </c>
      <c r="J544">
        <v>5</v>
      </c>
      <c r="K544">
        <v>3</v>
      </c>
      <c r="L544" s="16">
        <f t="shared" si="297"/>
        <v>1.2392142463740941</v>
      </c>
      <c r="M544" s="15">
        <v>5</v>
      </c>
      <c r="N544" s="15">
        <v>5</v>
      </c>
      <c r="O544" s="15">
        <v>4</v>
      </c>
      <c r="P544">
        <v>86</v>
      </c>
      <c r="Q544">
        <v>24</v>
      </c>
      <c r="R544">
        <v>21</v>
      </c>
      <c r="S544" s="13">
        <f t="shared" si="298"/>
        <v>5.8139534883720929E-2</v>
      </c>
      <c r="T544" s="13">
        <f t="shared" si="299"/>
        <v>3.8167938931297711E-2</v>
      </c>
      <c r="U544" s="2">
        <v>726.26666666669996</v>
      </c>
      <c r="V544" s="2">
        <v>9.9333333333000002</v>
      </c>
      <c r="W544">
        <v>9.8800000000000008</v>
      </c>
      <c r="X544">
        <v>38.93</v>
      </c>
      <c r="Y544" s="32">
        <f t="shared" si="300"/>
        <v>0.20241753738987914</v>
      </c>
      <c r="Z544" s="15">
        <f t="shared" si="301"/>
        <v>92.368421052631575</v>
      </c>
      <c r="AA544">
        <v>13</v>
      </c>
      <c r="AB544">
        <v>59</v>
      </c>
      <c r="AC544">
        <v>66</v>
      </c>
      <c r="AD544" s="13">
        <f t="shared" si="302"/>
        <v>0.26315789473684209</v>
      </c>
      <c r="AE544" s="13">
        <f t="shared" si="303"/>
        <v>0.47368421052631576</v>
      </c>
      <c r="AF544" s="13">
        <f t="shared" si="304"/>
        <v>0.73684210526315785</v>
      </c>
      <c r="AG544">
        <v>321</v>
      </c>
      <c r="AH544">
        <v>247</v>
      </c>
      <c r="AI544" s="17">
        <f t="shared" si="305"/>
        <v>0.5651408450704225</v>
      </c>
      <c r="AJ544">
        <v>56</v>
      </c>
      <c r="AK544">
        <v>51</v>
      </c>
      <c r="AL544" s="32">
        <f t="shared" si="306"/>
        <v>0.16666666666666666</v>
      </c>
      <c r="AM544">
        <v>176</v>
      </c>
      <c r="AN544">
        <v>144</v>
      </c>
      <c r="AO544" s="33">
        <f t="shared" si="307"/>
        <v>0.49844236760124611</v>
      </c>
      <c r="AP544">
        <v>120</v>
      </c>
      <c r="AQ544">
        <v>95</v>
      </c>
      <c r="AR544" s="33">
        <f t="shared" si="308"/>
        <v>0.33489096573208721</v>
      </c>
      <c r="AS544" s="33">
        <f t="shared" si="309"/>
        <v>0.25058548009367682</v>
      </c>
      <c r="AT544">
        <v>2</v>
      </c>
      <c r="AU544">
        <v>209</v>
      </c>
      <c r="AV544">
        <v>278</v>
      </c>
      <c r="AW544">
        <v>205</v>
      </c>
      <c r="AX544" s="2">
        <v>27.6</v>
      </c>
      <c r="AY544" s="3">
        <v>13</v>
      </c>
      <c r="AZ544" s="2">
        <v>32.299999999999997</v>
      </c>
      <c r="BA544" s="2">
        <v>24.5</v>
      </c>
      <c r="BB544" s="21">
        <v>-0.624</v>
      </c>
      <c r="BC544">
        <v>13</v>
      </c>
      <c r="BD544" s="21">
        <v>-0.95600000000000007</v>
      </c>
      <c r="BE544" s="2">
        <v>26.8</v>
      </c>
      <c r="BF544" s="2">
        <v>32.9</v>
      </c>
      <c r="BG544" s="2">
        <v>20.8</v>
      </c>
      <c r="BH544" s="21">
        <v>-4.609</v>
      </c>
      <c r="BI544" s="21">
        <v>1.387</v>
      </c>
      <c r="BJ544" t="s">
        <v>606</v>
      </c>
      <c r="BK544" s="2">
        <v>61.4</v>
      </c>
      <c r="BL544" t="s">
        <v>1105</v>
      </c>
      <c r="BM544" s="2">
        <v>33.200000000000003</v>
      </c>
      <c r="BN544" t="s">
        <v>767</v>
      </c>
      <c r="BO544" s="2">
        <v>29.1</v>
      </c>
      <c r="BP544" t="s">
        <v>1491</v>
      </c>
      <c r="BQ544" s="2">
        <v>36.4</v>
      </c>
      <c r="BR544" t="s">
        <v>2387</v>
      </c>
      <c r="BS544" s="2">
        <v>36.299999999999997</v>
      </c>
      <c r="BT544" s="32">
        <f t="shared" si="310"/>
        <v>5.4131054131054131E-2</v>
      </c>
      <c r="BU544" s="34">
        <f t="shared" si="311"/>
        <v>0.93409742120343842</v>
      </c>
      <c r="BV544" s="35">
        <f t="shared" si="312"/>
        <v>939.51052661654387</v>
      </c>
      <c r="BW544" s="32">
        <f t="shared" si="313"/>
        <v>-1.1771524665507453E-2</v>
      </c>
      <c r="BX544" s="36">
        <f t="shared" si="314"/>
        <v>1.5721246667332338</v>
      </c>
      <c r="BY544" s="37">
        <f t="shared" si="315"/>
        <v>1.9030982807823356</v>
      </c>
      <c r="BZ544" s="37">
        <f t="shared" si="316"/>
        <v>29.042934632808684</v>
      </c>
      <c r="CA544" s="37">
        <f t="shared" si="317"/>
        <v>28.877447825784134</v>
      </c>
      <c r="CB544" s="37">
        <f t="shared" si="318"/>
        <v>50.721706353024857</v>
      </c>
      <c r="CC544" s="37">
        <f t="shared" si="319"/>
        <v>54.858876528638632</v>
      </c>
      <c r="CD544" s="38">
        <f t="shared" si="320"/>
        <v>-4.1371701756137753</v>
      </c>
      <c r="CE544" s="3">
        <v>19</v>
      </c>
      <c r="CF544" s="3">
        <v>23</v>
      </c>
      <c r="CG544" s="3">
        <v>332</v>
      </c>
      <c r="CH544" s="3">
        <v>326</v>
      </c>
      <c r="CI544" s="3">
        <v>111</v>
      </c>
      <c r="CJ544" s="3">
        <v>135</v>
      </c>
      <c r="CK544" s="3">
        <v>179</v>
      </c>
      <c r="CL544" s="3">
        <v>151</v>
      </c>
      <c r="CM544" s="20">
        <f t="shared" si="321"/>
        <v>-0.58422169786201827</v>
      </c>
      <c r="CN544" s="37">
        <f t="shared" si="322"/>
        <v>2.2590599917660428</v>
      </c>
      <c r="CO544" s="37">
        <f t="shared" si="323"/>
        <v>2.0901583101386754</v>
      </c>
      <c r="CP544" s="37">
        <f t="shared" si="324"/>
        <v>32.956940627540128</v>
      </c>
      <c r="CQ544" s="37">
        <f t="shared" si="325"/>
        <v>28.987751109296983</v>
      </c>
      <c r="CR544" s="37">
        <f t="shared" si="326"/>
        <v>60.741267255242114</v>
      </c>
      <c r="CS544" s="37">
        <f t="shared" si="327"/>
        <v>53.499607655468722</v>
      </c>
      <c r="CT544" s="22">
        <f t="shared" si="328"/>
        <v>-11.378829775387167</v>
      </c>
      <c r="CU544" s="35">
        <v>107</v>
      </c>
      <c r="CV544" s="35">
        <v>99</v>
      </c>
      <c r="CW544" s="35">
        <v>1454</v>
      </c>
      <c r="CX544" s="35">
        <v>1274</v>
      </c>
      <c r="CY544" s="35">
        <v>587</v>
      </c>
      <c r="CZ544" s="35">
        <v>526</v>
      </c>
      <c r="DA544" s="35">
        <v>635</v>
      </c>
      <c r="DB544" s="35">
        <v>729</v>
      </c>
      <c r="DC544">
        <v>7</v>
      </c>
      <c r="DD544">
        <v>14</v>
      </c>
      <c r="DE544" s="35">
        <f t="shared" si="329"/>
        <v>7</v>
      </c>
      <c r="DF544" s="36">
        <f t="shared" si="330"/>
        <v>0.57920382458592823</v>
      </c>
      <c r="DG544" s="37">
        <f t="shared" si="331"/>
        <v>1.1584076491718565</v>
      </c>
      <c r="DH544" s="37">
        <f t="shared" si="332"/>
        <v>0.57920382458592823</v>
      </c>
      <c r="DI544" s="2">
        <v>446.6</v>
      </c>
      <c r="DJ544">
        <v>11</v>
      </c>
      <c r="DK544">
        <v>16</v>
      </c>
      <c r="DL544">
        <v>-10.9</v>
      </c>
      <c r="DM544">
        <v>417</v>
      </c>
      <c r="DN544">
        <v>388</v>
      </c>
      <c r="DO544">
        <v>-1.6</v>
      </c>
      <c r="DP544">
        <v>315</v>
      </c>
      <c r="DQ544">
        <v>281</v>
      </c>
      <c r="DR544">
        <v>-0.7</v>
      </c>
      <c r="DS544">
        <v>236</v>
      </c>
      <c r="DT544">
        <v>201</v>
      </c>
      <c r="DU544">
        <v>-0.1</v>
      </c>
      <c r="DV544" s="39">
        <v>-2.6</v>
      </c>
      <c r="DW544" s="39">
        <v>-2.6</v>
      </c>
      <c r="DX544" s="39">
        <v>3.8</v>
      </c>
      <c r="DY544" s="39">
        <v>-1.1000000000000001</v>
      </c>
      <c r="DZ544" s="39">
        <v>-0.9</v>
      </c>
      <c r="EA544" s="39">
        <v>-0.8</v>
      </c>
    </row>
    <row r="545" spans="1:131" x14ac:dyDescent="0.2">
      <c r="A545" s="12" t="s">
        <v>167</v>
      </c>
      <c r="B545" s="12" t="s">
        <v>2511</v>
      </c>
      <c r="C545" t="s">
        <v>2514</v>
      </c>
      <c r="D545" t="s">
        <v>199</v>
      </c>
      <c r="E545" s="12" t="s">
        <v>178</v>
      </c>
      <c r="F545">
        <v>74</v>
      </c>
      <c r="G545">
        <v>4</v>
      </c>
      <c r="H545">
        <v>9</v>
      </c>
      <c r="I545" s="31">
        <f t="shared" si="296"/>
        <v>13</v>
      </c>
      <c r="J545">
        <v>4</v>
      </c>
      <c r="K545">
        <v>5</v>
      </c>
      <c r="L545" s="16">
        <f t="shared" si="297"/>
        <v>0.74755606670500285</v>
      </c>
      <c r="M545" s="15">
        <v>3</v>
      </c>
      <c r="N545" s="15">
        <v>3</v>
      </c>
      <c r="O545" s="15">
        <v>4</v>
      </c>
      <c r="P545">
        <v>98</v>
      </c>
      <c r="Q545">
        <v>46</v>
      </c>
      <c r="R545">
        <v>64</v>
      </c>
      <c r="S545" s="13">
        <f t="shared" si="298"/>
        <v>4.0816326530612242E-2</v>
      </c>
      <c r="T545" s="13">
        <f t="shared" si="299"/>
        <v>1.9230769230769232E-2</v>
      </c>
      <c r="U545" s="2">
        <v>1043.4000000000001</v>
      </c>
      <c r="V545" s="2">
        <v>14.1</v>
      </c>
      <c r="W545">
        <v>13.62</v>
      </c>
      <c r="X545">
        <v>34.96</v>
      </c>
      <c r="Y545" s="32">
        <f t="shared" si="300"/>
        <v>0.28036228900782212</v>
      </c>
      <c r="Z545" s="15">
        <f t="shared" si="301"/>
        <v>67.411764705882348</v>
      </c>
      <c r="AA545">
        <v>53</v>
      </c>
      <c r="AB545">
        <v>58</v>
      </c>
      <c r="AC545">
        <v>118</v>
      </c>
      <c r="AD545" s="13">
        <f t="shared" si="302"/>
        <v>0.11764705882352941</v>
      </c>
      <c r="AE545" s="13">
        <f t="shared" si="303"/>
        <v>0.20588235294117646</v>
      </c>
      <c r="AF545" s="13">
        <f t="shared" si="304"/>
        <v>0.32352941176470584</v>
      </c>
      <c r="AI545" s="17" t="str">
        <f t="shared" si="305"/>
        <v xml:space="preserve"> </v>
      </c>
      <c r="AJ545">
        <v>166</v>
      </c>
      <c r="AK545">
        <v>185</v>
      </c>
      <c r="AL545" s="32">
        <f t="shared" si="306"/>
        <v>0.41736028537455411</v>
      </c>
      <c r="AM545">
        <v>108</v>
      </c>
      <c r="AN545">
        <v>97</v>
      </c>
      <c r="AO545" s="33">
        <f t="shared" si="307"/>
        <v>0.24375743162901309</v>
      </c>
      <c r="AP545">
        <v>136</v>
      </c>
      <c r="AQ545">
        <v>149</v>
      </c>
      <c r="AR545" s="33">
        <f t="shared" si="308"/>
        <v>0.3388822829964328</v>
      </c>
      <c r="AS545" s="33">
        <f t="shared" si="309"/>
        <v>0.63129496402877694</v>
      </c>
      <c r="AT545">
        <v>8</v>
      </c>
      <c r="AU545">
        <v>372</v>
      </c>
      <c r="AV545">
        <v>360</v>
      </c>
      <c r="AW545">
        <v>294</v>
      </c>
      <c r="AX545" s="2">
        <v>27.5</v>
      </c>
      <c r="AY545" s="3">
        <v>7</v>
      </c>
      <c r="AZ545" s="2">
        <v>32.5</v>
      </c>
      <c r="BA545" s="2">
        <v>24.1</v>
      </c>
      <c r="BB545" s="21">
        <v>-0.96899999999999997</v>
      </c>
      <c r="BC545">
        <v>7</v>
      </c>
      <c r="BD545" s="21">
        <v>-0.99199999999999999</v>
      </c>
      <c r="BE545" s="2">
        <v>26.2</v>
      </c>
      <c r="BF545" s="2">
        <v>29.2</v>
      </c>
      <c r="BG545" s="2">
        <v>25.2</v>
      </c>
      <c r="BH545" s="21">
        <v>-0.28700000000000003</v>
      </c>
      <c r="BI545" s="21">
        <v>4.431</v>
      </c>
      <c r="BJ545" t="s">
        <v>2963</v>
      </c>
      <c r="BK545" s="2">
        <v>30.9</v>
      </c>
      <c r="BL545" t="s">
        <v>621</v>
      </c>
      <c r="BM545" s="2">
        <v>30.9</v>
      </c>
      <c r="BN545" t="s">
        <v>3756</v>
      </c>
      <c r="BO545" s="2">
        <v>30.3</v>
      </c>
      <c r="BP545" t="s">
        <v>1050</v>
      </c>
      <c r="BQ545" s="2">
        <v>37.200000000000003</v>
      </c>
      <c r="BR545" t="s">
        <v>2031</v>
      </c>
      <c r="BS545" s="2">
        <v>20.7</v>
      </c>
      <c r="BT545" s="32">
        <f t="shared" si="310"/>
        <v>5.9336823734729496E-2</v>
      </c>
      <c r="BU545" s="34">
        <f t="shared" si="311"/>
        <v>0.94246031746031744</v>
      </c>
      <c r="BV545" s="35">
        <f t="shared" si="312"/>
        <v>948.39399983379042</v>
      </c>
      <c r="BW545" s="32">
        <f t="shared" si="313"/>
        <v>1.797141195046939E-3</v>
      </c>
      <c r="BX545" s="36">
        <f t="shared" si="314"/>
        <v>1.9551466359977001</v>
      </c>
      <c r="BY545" s="37">
        <f t="shared" si="315"/>
        <v>1.6676250718803911</v>
      </c>
      <c r="BZ545" s="37">
        <f t="shared" si="316"/>
        <v>32.949971247843592</v>
      </c>
      <c r="CA545" s="37">
        <f t="shared" si="317"/>
        <v>28.982173663024728</v>
      </c>
      <c r="CB545" s="37">
        <f t="shared" si="318"/>
        <v>59.344450833812544</v>
      </c>
      <c r="CC545" s="37">
        <f t="shared" si="319"/>
        <v>54.859114433582526</v>
      </c>
      <c r="CD545" s="38">
        <f t="shared" si="320"/>
        <v>4.4853364002300182</v>
      </c>
      <c r="CE545" s="3">
        <v>34</v>
      </c>
      <c r="CF545" s="3">
        <v>29</v>
      </c>
      <c r="CG545" s="3">
        <v>539</v>
      </c>
      <c r="CH545" s="3">
        <v>475</v>
      </c>
      <c r="CI545" s="3">
        <v>205</v>
      </c>
      <c r="CJ545" s="3">
        <v>205</v>
      </c>
      <c r="CK545" s="3">
        <v>245</v>
      </c>
      <c r="CL545" s="3">
        <v>254</v>
      </c>
      <c r="CM545" s="20">
        <f t="shared" si="321"/>
        <v>-4.1787427364606291</v>
      </c>
      <c r="CN545" s="37">
        <f t="shared" si="322"/>
        <v>2.2264827756818604</v>
      </c>
      <c r="CO545" s="37">
        <f t="shared" si="323"/>
        <v>2.2496753045952129</v>
      </c>
      <c r="CP545" s="37">
        <f t="shared" si="324"/>
        <v>32.330385305213682</v>
      </c>
      <c r="CQ545" s="37">
        <f t="shared" si="325"/>
        <v>29.153008844084358</v>
      </c>
      <c r="CR545" s="37">
        <f t="shared" si="326"/>
        <v>59.326488960356237</v>
      </c>
      <c r="CS545" s="37">
        <f t="shared" si="327"/>
        <v>54.154555012678578</v>
      </c>
      <c r="CT545" s="22">
        <f t="shared" si="328"/>
        <v>-0.68659754744764001</v>
      </c>
      <c r="CU545" s="35">
        <v>96</v>
      </c>
      <c r="CV545" s="35">
        <v>97</v>
      </c>
      <c r="CW545" s="35">
        <v>1298</v>
      </c>
      <c r="CX545" s="35">
        <v>1160</v>
      </c>
      <c r="CY545" s="35">
        <v>513</v>
      </c>
      <c r="CZ545" s="35">
        <v>479</v>
      </c>
      <c r="DA545" s="35">
        <v>599</v>
      </c>
      <c r="DB545" s="35">
        <v>651</v>
      </c>
      <c r="DC545">
        <v>9</v>
      </c>
      <c r="DD545">
        <v>9</v>
      </c>
      <c r="DE545" s="35">
        <f t="shared" si="329"/>
        <v>0</v>
      </c>
      <c r="DF545" s="36">
        <f t="shared" si="330"/>
        <v>0.51753881541115587</v>
      </c>
      <c r="DG545" s="37">
        <f t="shared" si="331"/>
        <v>0.51753881541115587</v>
      </c>
      <c r="DH545" s="37">
        <f t="shared" si="332"/>
        <v>0</v>
      </c>
      <c r="DI545" s="2">
        <v>614</v>
      </c>
      <c r="DJ545">
        <v>19</v>
      </c>
      <c r="DK545">
        <v>18</v>
      </c>
      <c r="DL545">
        <v>3.5</v>
      </c>
      <c r="DM545">
        <v>611</v>
      </c>
      <c r="DN545">
        <v>596</v>
      </c>
      <c r="DO545">
        <v>-3.3</v>
      </c>
      <c r="DP545">
        <v>467</v>
      </c>
      <c r="DQ545">
        <v>441</v>
      </c>
      <c r="DR545">
        <v>-2.9</v>
      </c>
      <c r="DS545">
        <v>347</v>
      </c>
      <c r="DT545">
        <v>314</v>
      </c>
      <c r="DU545">
        <v>-2.4</v>
      </c>
      <c r="DV545" s="39">
        <v>1.6</v>
      </c>
      <c r="DW545" s="39">
        <v>1.6</v>
      </c>
      <c r="DX545" s="39">
        <v>-2.1</v>
      </c>
      <c r="DY545" s="39">
        <v>-1.3</v>
      </c>
      <c r="DZ545" s="39">
        <v>-1</v>
      </c>
      <c r="EA545" s="39">
        <v>-2.9</v>
      </c>
    </row>
    <row r="546" spans="1:131" x14ac:dyDescent="0.2">
      <c r="A546" s="12" t="s">
        <v>2518</v>
      </c>
      <c r="B546" s="12" t="s">
        <v>2519</v>
      </c>
      <c r="C546" t="s">
        <v>2517</v>
      </c>
      <c r="D546" t="s">
        <v>442</v>
      </c>
      <c r="E546" s="12" t="s">
        <v>2134</v>
      </c>
      <c r="F546">
        <v>24</v>
      </c>
      <c r="G546">
        <v>5</v>
      </c>
      <c r="H546">
        <v>6</v>
      </c>
      <c r="I546" s="31">
        <f t="shared" si="296"/>
        <v>11</v>
      </c>
      <c r="J546">
        <v>5</v>
      </c>
      <c r="K546">
        <v>1</v>
      </c>
      <c r="L546" s="16">
        <f t="shared" si="297"/>
        <v>3.1085642515106198</v>
      </c>
      <c r="M546" s="15">
        <v>5</v>
      </c>
      <c r="N546" s="15">
        <v>5</v>
      </c>
      <c r="O546" s="15">
        <v>1</v>
      </c>
      <c r="P546">
        <v>43</v>
      </c>
      <c r="Q546">
        <v>14</v>
      </c>
      <c r="R546">
        <v>16</v>
      </c>
      <c r="S546" s="13">
        <f t="shared" si="298"/>
        <v>0.11627906976744186</v>
      </c>
      <c r="T546" s="13">
        <f t="shared" si="299"/>
        <v>6.8493150684931503E-2</v>
      </c>
      <c r="U546" s="2">
        <v>212.3166666667</v>
      </c>
      <c r="V546" s="2">
        <v>8.8333333333000006</v>
      </c>
      <c r="W546">
        <v>8.85</v>
      </c>
      <c r="X546">
        <v>40.54</v>
      </c>
      <c r="Y546" s="32">
        <f t="shared" si="300"/>
        <v>0.17918607005466694</v>
      </c>
      <c r="Z546" s="15">
        <f t="shared" si="301"/>
        <v>44.642857142857139</v>
      </c>
      <c r="AA546">
        <v>2</v>
      </c>
      <c r="AB546">
        <v>20</v>
      </c>
      <c r="AC546">
        <v>29</v>
      </c>
      <c r="AD546" s="13">
        <f t="shared" si="302"/>
        <v>0.35714285714285715</v>
      </c>
      <c r="AE546" s="13">
        <f t="shared" si="303"/>
        <v>0.42857142857142855</v>
      </c>
      <c r="AF546" s="13">
        <f t="shared" si="304"/>
        <v>0.7857142857142857</v>
      </c>
      <c r="AG546">
        <v>3</v>
      </c>
      <c r="AH546">
        <v>2</v>
      </c>
      <c r="AI546" s="17">
        <f t="shared" si="305"/>
        <v>0.6</v>
      </c>
      <c r="AJ546">
        <v>39</v>
      </c>
      <c r="AK546">
        <v>47</v>
      </c>
      <c r="AL546" s="32">
        <f t="shared" si="306"/>
        <v>0.45263157894736844</v>
      </c>
      <c r="AM546">
        <v>17</v>
      </c>
      <c r="AN546">
        <v>18</v>
      </c>
      <c r="AO546" s="33">
        <f t="shared" si="307"/>
        <v>0.18421052631578946</v>
      </c>
      <c r="AP546">
        <v>29</v>
      </c>
      <c r="AQ546">
        <v>40</v>
      </c>
      <c r="AR546" s="33">
        <f t="shared" si="308"/>
        <v>0.36315789473684212</v>
      </c>
      <c r="AS546" s="33">
        <f t="shared" si="309"/>
        <v>0.71074380165289253</v>
      </c>
      <c r="AT546">
        <v>14</v>
      </c>
      <c r="AU546">
        <v>91</v>
      </c>
      <c r="AV546">
        <v>71</v>
      </c>
      <c r="AW546">
        <v>76</v>
      </c>
      <c r="AX546" s="2">
        <v>26.9</v>
      </c>
      <c r="AY546" s="3">
        <v>14</v>
      </c>
      <c r="AZ546" s="2">
        <v>32.200000000000003</v>
      </c>
      <c r="BA546" s="2">
        <v>23.3</v>
      </c>
      <c r="BB546" s="21">
        <v>-0.61199999999999999</v>
      </c>
      <c r="BC546">
        <v>14</v>
      </c>
      <c r="BD546" s="21">
        <v>-2.33</v>
      </c>
      <c r="BE546" s="2">
        <v>26.7</v>
      </c>
      <c r="BF546" s="2">
        <v>30.5</v>
      </c>
      <c r="BG546" s="2">
        <v>22.7</v>
      </c>
      <c r="BH546" s="21">
        <v>0.98099999999999998</v>
      </c>
      <c r="BI546" s="21">
        <v>12.244</v>
      </c>
      <c r="BJ546" t="s">
        <v>3167</v>
      </c>
      <c r="BK546" s="2">
        <v>63.3</v>
      </c>
      <c r="BL546" t="s">
        <v>3036</v>
      </c>
      <c r="BM546" s="2">
        <v>34.5</v>
      </c>
      <c r="BN546" t="s">
        <v>441</v>
      </c>
      <c r="BO546" s="2">
        <v>32.6</v>
      </c>
      <c r="BP546" t="s">
        <v>2208</v>
      </c>
      <c r="BQ546" s="2">
        <v>52.2</v>
      </c>
      <c r="BR546" t="s">
        <v>3121</v>
      </c>
      <c r="BS546" s="2">
        <v>30.3</v>
      </c>
      <c r="BT546" s="32">
        <f t="shared" si="310"/>
        <v>0.112</v>
      </c>
      <c r="BU546" s="34">
        <f t="shared" si="311"/>
        <v>0.89772727272727271</v>
      </c>
      <c r="BV546" s="35">
        <f t="shared" si="312"/>
        <v>908.92727272727279</v>
      </c>
      <c r="BW546" s="32">
        <f t="shared" si="313"/>
        <v>9.7272727272727094E-3</v>
      </c>
      <c r="BX546" s="36">
        <f t="shared" si="314"/>
        <v>3.9622641509583474</v>
      </c>
      <c r="BY546" s="37">
        <f t="shared" si="315"/>
        <v>2.5471698113303667</v>
      </c>
      <c r="BZ546" s="37">
        <f t="shared" si="316"/>
        <v>35.377358490699535</v>
      </c>
      <c r="CA546" s="37">
        <f t="shared" si="317"/>
        <v>24.905660377452474</v>
      </c>
      <c r="CB546" s="37">
        <f t="shared" si="318"/>
        <v>68.773584905919904</v>
      </c>
      <c r="CC546" s="37">
        <f t="shared" si="319"/>
        <v>40.471698113360269</v>
      </c>
      <c r="CD546" s="38">
        <f t="shared" si="320"/>
        <v>28.301886792559635</v>
      </c>
      <c r="CE546" s="3">
        <v>14</v>
      </c>
      <c r="CF546" s="3">
        <v>9</v>
      </c>
      <c r="CG546" s="3">
        <v>111</v>
      </c>
      <c r="CH546" s="3">
        <v>79</v>
      </c>
      <c r="CI546" s="3">
        <v>42</v>
      </c>
      <c r="CJ546" s="3">
        <v>23</v>
      </c>
      <c r="CK546" s="3">
        <v>32</v>
      </c>
      <c r="CL546" s="3">
        <v>76</v>
      </c>
      <c r="CM546" s="20">
        <f t="shared" si="321"/>
        <v>8.5800355528902159</v>
      </c>
      <c r="CN546" s="37">
        <f t="shared" si="322"/>
        <v>2.7750370004933398</v>
      </c>
      <c r="CO546" s="37">
        <f t="shared" si="323"/>
        <v>2.6517020226936356</v>
      </c>
      <c r="CP546" s="37">
        <f t="shared" si="324"/>
        <v>28.552047360631473</v>
      </c>
      <c r="CQ546" s="37">
        <f t="shared" si="325"/>
        <v>27.627035027133694</v>
      </c>
      <c r="CR546" s="37">
        <f t="shared" si="326"/>
        <v>53.959052787370496</v>
      </c>
      <c r="CS546" s="37">
        <f t="shared" si="327"/>
        <v>49.272323630981745</v>
      </c>
      <c r="CT546" s="22">
        <f t="shared" si="328"/>
        <v>23.615157636170885</v>
      </c>
      <c r="CU546" s="35">
        <v>45</v>
      </c>
      <c r="CV546" s="35">
        <v>43</v>
      </c>
      <c r="CW546" s="35">
        <v>418</v>
      </c>
      <c r="CX546" s="35">
        <v>405</v>
      </c>
      <c r="CY546" s="35">
        <v>175</v>
      </c>
      <c r="CZ546" s="35">
        <v>152</v>
      </c>
      <c r="DA546" s="35">
        <v>199</v>
      </c>
      <c r="DB546" s="35">
        <v>237</v>
      </c>
      <c r="DC546">
        <v>5</v>
      </c>
      <c r="DD546">
        <v>9</v>
      </c>
      <c r="DE546" s="35">
        <f t="shared" si="329"/>
        <v>4</v>
      </c>
      <c r="DF546" s="36">
        <f t="shared" si="330"/>
        <v>1.4150943396279814</v>
      </c>
      <c r="DG546" s="37">
        <f t="shared" si="331"/>
        <v>2.5471698113303667</v>
      </c>
      <c r="DH546" s="37">
        <f t="shared" si="332"/>
        <v>1.1320754717023851</v>
      </c>
      <c r="DI546" s="2">
        <v>128</v>
      </c>
      <c r="DJ546">
        <v>4</v>
      </c>
      <c r="DK546">
        <v>7</v>
      </c>
      <c r="DL546">
        <v>-15.7</v>
      </c>
      <c r="DM546">
        <v>149</v>
      </c>
      <c r="DN546">
        <v>86</v>
      </c>
      <c r="DO546">
        <v>9.1999999999999993</v>
      </c>
      <c r="DP546">
        <v>106</v>
      </c>
      <c r="DQ546">
        <v>68</v>
      </c>
      <c r="DR546">
        <v>8.4</v>
      </c>
      <c r="DS546">
        <v>80</v>
      </c>
      <c r="DT546">
        <v>52</v>
      </c>
      <c r="DU546">
        <v>8.6</v>
      </c>
      <c r="DV546" s="39">
        <v>2.2999999999999998</v>
      </c>
      <c r="DW546" s="39">
        <v>2.2999999999999998</v>
      </c>
      <c r="DX546" s="39">
        <v>-0.60000000000000009</v>
      </c>
      <c r="DY546" s="39">
        <v>-0.60000000000000009</v>
      </c>
      <c r="DZ546" s="39">
        <v>-1.1000000000000001</v>
      </c>
      <c r="EA546" s="39">
        <v>0</v>
      </c>
    </row>
    <row r="547" spans="1:131" x14ac:dyDescent="0.2">
      <c r="A547" s="12" t="s">
        <v>1681</v>
      </c>
      <c r="B547" s="12" t="s">
        <v>2519</v>
      </c>
      <c r="C547" t="s">
        <v>2521</v>
      </c>
      <c r="D547" t="s">
        <v>393</v>
      </c>
      <c r="E547" s="12" t="s">
        <v>170</v>
      </c>
      <c r="F547">
        <v>4</v>
      </c>
      <c r="G547">
        <v>0</v>
      </c>
      <c r="H547">
        <v>1</v>
      </c>
      <c r="I547" s="31">
        <f t="shared" si="296"/>
        <v>1</v>
      </c>
      <c r="J547">
        <v>0</v>
      </c>
      <c r="K547">
        <v>1</v>
      </c>
      <c r="L547" s="16">
        <f t="shared" si="297"/>
        <v>1.4742014742014742</v>
      </c>
      <c r="M547" s="15">
        <v>0</v>
      </c>
      <c r="N547" s="15">
        <v>0</v>
      </c>
      <c r="O547" s="15">
        <v>1</v>
      </c>
      <c r="P547">
        <v>4</v>
      </c>
      <c r="Q547">
        <v>1</v>
      </c>
      <c r="R547">
        <v>0</v>
      </c>
      <c r="S547" s="13">
        <f t="shared" si="298"/>
        <v>0</v>
      </c>
      <c r="T547" s="13">
        <f t="shared" si="299"/>
        <v>0</v>
      </c>
      <c r="U547" s="2">
        <v>40.700000000000003</v>
      </c>
      <c r="V547" s="2">
        <v>10.166666666699999</v>
      </c>
      <c r="W547">
        <v>9.9600000000000009</v>
      </c>
      <c r="X547">
        <v>39.69</v>
      </c>
      <c r="Y547" s="32">
        <f t="shared" si="300"/>
        <v>0.20060422960725077</v>
      </c>
      <c r="Z547" s="15">
        <f t="shared" si="301"/>
        <v>0</v>
      </c>
      <c r="AA547">
        <v>1</v>
      </c>
      <c r="AB547">
        <v>0</v>
      </c>
      <c r="AC547">
        <v>2</v>
      </c>
      <c r="AD547" s="13">
        <f t="shared" si="302"/>
        <v>0</v>
      </c>
      <c r="AE547" s="13">
        <f t="shared" si="303"/>
        <v>0.33333333333333331</v>
      </c>
      <c r="AF547" s="13">
        <f t="shared" si="304"/>
        <v>0.33333333333333331</v>
      </c>
      <c r="AG547">
        <v>19</v>
      </c>
      <c r="AH547">
        <v>19</v>
      </c>
      <c r="AI547" s="17">
        <f t="shared" si="305"/>
        <v>0.5</v>
      </c>
      <c r="AJ547">
        <v>8</v>
      </c>
      <c r="AK547">
        <v>5</v>
      </c>
      <c r="AL547" s="32">
        <f t="shared" si="306"/>
        <v>0.31707317073170732</v>
      </c>
      <c r="AM547">
        <v>7</v>
      </c>
      <c r="AN547">
        <v>7</v>
      </c>
      <c r="AO547" s="33">
        <f t="shared" si="307"/>
        <v>0.34146341463414637</v>
      </c>
      <c r="AP547">
        <v>4</v>
      </c>
      <c r="AQ547">
        <v>10</v>
      </c>
      <c r="AR547" s="33">
        <f t="shared" si="308"/>
        <v>0.34146341463414637</v>
      </c>
      <c r="AS547" s="33">
        <f t="shared" si="309"/>
        <v>0.48148148148148145</v>
      </c>
      <c r="AU547">
        <v>10</v>
      </c>
      <c r="AV547">
        <v>16</v>
      </c>
      <c r="AW547">
        <v>15</v>
      </c>
      <c r="AX547" s="2">
        <v>27.4</v>
      </c>
      <c r="AZ547" s="2">
        <v>32.799999999999997</v>
      </c>
      <c r="BA547" s="2">
        <v>23.8</v>
      </c>
      <c r="BB547" s="21">
        <v>-1.3440000000000001</v>
      </c>
      <c r="BD547" s="21">
        <v>-7.0369999999999999</v>
      </c>
      <c r="BE547" s="2">
        <v>28.2</v>
      </c>
      <c r="BF547" s="2">
        <v>33.4</v>
      </c>
      <c r="BG547" s="2">
        <v>23</v>
      </c>
      <c r="BH547" s="21">
        <v>0.97499999999999998</v>
      </c>
      <c r="BI547" s="21">
        <v>1.583</v>
      </c>
      <c r="BJ547" t="s">
        <v>1424</v>
      </c>
      <c r="BK547" s="2">
        <v>56.1</v>
      </c>
      <c r="BL547" t="s">
        <v>3000</v>
      </c>
      <c r="BM547" s="2">
        <v>55.4</v>
      </c>
      <c r="BN547" t="s">
        <v>892</v>
      </c>
      <c r="BO547" s="2">
        <v>38.4</v>
      </c>
      <c r="BP547" t="s">
        <v>1090</v>
      </c>
      <c r="BQ547" s="2">
        <v>37.9</v>
      </c>
      <c r="BR547" t="s">
        <v>392</v>
      </c>
      <c r="BS547" s="2">
        <v>33.6</v>
      </c>
      <c r="BT547" s="32">
        <f t="shared" si="310"/>
        <v>0.11538461538461539</v>
      </c>
      <c r="BU547" s="34">
        <f t="shared" si="311"/>
        <v>0.95238095238095233</v>
      </c>
      <c r="BV547" s="35">
        <f t="shared" si="312"/>
        <v>963.91941391941384</v>
      </c>
      <c r="BW547" s="32">
        <f t="shared" si="313"/>
        <v>6.7765567765567719E-2</v>
      </c>
      <c r="BX547" s="36">
        <f t="shared" si="314"/>
        <v>4.4262295081822094</v>
      </c>
      <c r="BY547" s="37">
        <f t="shared" si="315"/>
        <v>1.4754098360607364</v>
      </c>
      <c r="BZ547" s="37">
        <f t="shared" si="316"/>
        <v>38.360655737579151</v>
      </c>
      <c r="CA547" s="37">
        <f t="shared" si="317"/>
        <v>30.983606557275465</v>
      </c>
      <c r="CB547" s="37">
        <f t="shared" si="318"/>
        <v>66.393442622733147</v>
      </c>
      <c r="CC547" s="37">
        <f t="shared" si="319"/>
        <v>63.442622950611664</v>
      </c>
      <c r="CD547" s="38">
        <f t="shared" si="320"/>
        <v>2.950819672121483</v>
      </c>
      <c r="CE547" s="3">
        <v>3</v>
      </c>
      <c r="CF547" s="3">
        <v>1</v>
      </c>
      <c r="CG547" s="3">
        <v>23</v>
      </c>
      <c r="CH547" s="3">
        <v>20</v>
      </c>
      <c r="CI547" s="3">
        <v>9</v>
      </c>
      <c r="CJ547" s="3">
        <v>11</v>
      </c>
      <c r="CK547" s="3">
        <v>11</v>
      </c>
      <c r="CL547" s="3">
        <v>10</v>
      </c>
      <c r="CM547" s="20">
        <f t="shared" si="321"/>
        <v>-5.3147358834340714</v>
      </c>
      <c r="CN547" s="37">
        <f t="shared" si="322"/>
        <v>4.157218442932729</v>
      </c>
      <c r="CO547" s="37">
        <f t="shared" si="323"/>
        <v>0.75585789871504161</v>
      </c>
      <c r="CP547" s="37">
        <f t="shared" si="324"/>
        <v>24.187452758881332</v>
      </c>
      <c r="CQ547" s="37">
        <f t="shared" si="325"/>
        <v>24.565381708238853</v>
      </c>
      <c r="CR547" s="37">
        <f t="shared" si="326"/>
        <v>53.665910808767954</v>
      </c>
      <c r="CS547" s="37">
        <f t="shared" si="327"/>
        <v>57.44520030234316</v>
      </c>
      <c r="CT547" s="22">
        <f t="shared" si="328"/>
        <v>6.7301091656966889</v>
      </c>
      <c r="CU547" s="35">
        <v>11</v>
      </c>
      <c r="CV547" s="35">
        <v>2</v>
      </c>
      <c r="CW547" s="35">
        <v>53</v>
      </c>
      <c r="CX547" s="35">
        <v>63</v>
      </c>
      <c r="CY547" s="35">
        <v>41</v>
      </c>
      <c r="CZ547" s="35">
        <v>43</v>
      </c>
      <c r="DA547" s="35">
        <v>44</v>
      </c>
      <c r="DB547" s="35">
        <v>37</v>
      </c>
      <c r="DC547">
        <v>0</v>
      </c>
      <c r="DD547">
        <v>0</v>
      </c>
      <c r="DE547" s="35">
        <f t="shared" si="329"/>
        <v>0</v>
      </c>
      <c r="DF547" s="36">
        <f t="shared" si="330"/>
        <v>0</v>
      </c>
      <c r="DG547" s="37">
        <f t="shared" si="331"/>
        <v>0</v>
      </c>
      <c r="DH547" s="37">
        <f t="shared" si="332"/>
        <v>0</v>
      </c>
      <c r="DI547" s="2">
        <v>24.1</v>
      </c>
      <c r="DJ547">
        <v>2</v>
      </c>
      <c r="DK547">
        <v>0</v>
      </c>
      <c r="DL547">
        <v>16.7</v>
      </c>
      <c r="DM547">
        <v>35</v>
      </c>
      <c r="DN547">
        <v>25</v>
      </c>
      <c r="DO547">
        <v>14.4</v>
      </c>
      <c r="DP547">
        <v>25</v>
      </c>
      <c r="DQ547">
        <v>21</v>
      </c>
      <c r="DR547">
        <v>7.8</v>
      </c>
      <c r="DS547">
        <v>17</v>
      </c>
      <c r="DT547">
        <v>15</v>
      </c>
      <c r="DU547">
        <v>9.4</v>
      </c>
      <c r="DV547" s="39">
        <v>0</v>
      </c>
      <c r="DW547" s="39">
        <v>0</v>
      </c>
      <c r="DX547" s="39">
        <v>0</v>
      </c>
      <c r="DY547" s="39">
        <v>-0.30000000000000004</v>
      </c>
      <c r="DZ547" s="39">
        <v>-0.1</v>
      </c>
      <c r="EA547" s="39">
        <v>-0.4</v>
      </c>
    </row>
    <row r="548" spans="1:131" x14ac:dyDescent="0.2">
      <c r="A548" s="12" t="s">
        <v>1104</v>
      </c>
      <c r="B548" s="12" t="s">
        <v>2524</v>
      </c>
      <c r="C548" t="s">
        <v>2523</v>
      </c>
      <c r="D548" t="s">
        <v>460</v>
      </c>
      <c r="E548" s="12" t="s">
        <v>178</v>
      </c>
      <c r="F548">
        <v>63</v>
      </c>
      <c r="G548">
        <v>5</v>
      </c>
      <c r="H548">
        <v>11</v>
      </c>
      <c r="I548" s="31">
        <f t="shared" si="296"/>
        <v>16</v>
      </c>
      <c r="J548">
        <v>6</v>
      </c>
      <c r="K548">
        <v>5</v>
      </c>
      <c r="L548" s="16">
        <f t="shared" si="297"/>
        <v>0.88938299055030567</v>
      </c>
      <c r="M548" s="15">
        <v>5</v>
      </c>
      <c r="N548" s="15">
        <v>5</v>
      </c>
      <c r="O548" s="15">
        <v>5</v>
      </c>
      <c r="P548">
        <v>71</v>
      </c>
      <c r="Q548">
        <v>47</v>
      </c>
      <c r="R548">
        <v>60</v>
      </c>
      <c r="S548" s="13">
        <f t="shared" si="298"/>
        <v>7.0422535211267609E-2</v>
      </c>
      <c r="T548" s="13">
        <f t="shared" si="299"/>
        <v>2.8089887640449437E-2</v>
      </c>
      <c r="U548" s="2">
        <v>1079.4000000000001</v>
      </c>
      <c r="V548" s="2">
        <v>17.133333333300001</v>
      </c>
      <c r="W548">
        <v>16.329999999999998</v>
      </c>
      <c r="X548">
        <v>31.8</v>
      </c>
      <c r="Y548" s="32">
        <f t="shared" si="300"/>
        <v>0.33928942447537919</v>
      </c>
      <c r="Z548" s="15">
        <f t="shared" si="301"/>
        <v>77.414634146341456</v>
      </c>
      <c r="AA548">
        <v>93</v>
      </c>
      <c r="AB548">
        <v>89</v>
      </c>
      <c r="AC548">
        <v>82</v>
      </c>
      <c r="AD548" s="13">
        <f t="shared" si="302"/>
        <v>0.12195121951219512</v>
      </c>
      <c r="AE548" s="13">
        <f t="shared" si="303"/>
        <v>0.24390243902439024</v>
      </c>
      <c r="AF548" s="13">
        <f t="shared" si="304"/>
        <v>0.36585365853658536</v>
      </c>
      <c r="AI548" s="17" t="str">
        <f t="shared" si="305"/>
        <v xml:space="preserve"> </v>
      </c>
      <c r="AJ548">
        <v>154</v>
      </c>
      <c r="AK548">
        <v>182</v>
      </c>
      <c r="AL548" s="32">
        <f t="shared" si="306"/>
        <v>0.31878557874762808</v>
      </c>
      <c r="AM548">
        <v>177</v>
      </c>
      <c r="AN548">
        <v>156</v>
      </c>
      <c r="AO548" s="33">
        <f t="shared" si="307"/>
        <v>0.31593927893738138</v>
      </c>
      <c r="AP548">
        <v>202</v>
      </c>
      <c r="AQ548">
        <v>183</v>
      </c>
      <c r="AR548" s="33">
        <f t="shared" si="308"/>
        <v>0.36527514231499053</v>
      </c>
      <c r="AS548" s="33">
        <f t="shared" si="309"/>
        <v>0.50224215246636772</v>
      </c>
      <c r="AT548">
        <v>3</v>
      </c>
      <c r="AU548">
        <v>379</v>
      </c>
      <c r="AV548">
        <v>361</v>
      </c>
      <c r="AW548">
        <v>310</v>
      </c>
      <c r="AX548" s="2">
        <v>28.3</v>
      </c>
      <c r="AY548" s="3">
        <v>5</v>
      </c>
      <c r="AZ548" s="2">
        <v>33.1</v>
      </c>
      <c r="BA548" s="2">
        <v>25.1</v>
      </c>
      <c r="BB548" s="21">
        <v>1.0999999999999999E-2</v>
      </c>
      <c r="BC548">
        <v>4</v>
      </c>
      <c r="BD548" s="21">
        <v>-0.59899999999999998</v>
      </c>
      <c r="BE548" s="2">
        <v>28.5</v>
      </c>
      <c r="BF548" s="2">
        <v>37.5</v>
      </c>
      <c r="BG548" s="2">
        <v>25.5</v>
      </c>
      <c r="BH548" s="21">
        <v>0.96099999999999997</v>
      </c>
      <c r="BI548" s="21">
        <v>1.466</v>
      </c>
      <c r="BJ548" t="s">
        <v>2959</v>
      </c>
      <c r="BK548" s="2">
        <v>30.6</v>
      </c>
      <c r="BL548" t="s">
        <v>3599</v>
      </c>
      <c r="BM548" s="2">
        <v>30.4</v>
      </c>
      <c r="BN548" t="s">
        <v>485</v>
      </c>
      <c r="BO548" s="2">
        <v>28.2</v>
      </c>
      <c r="BP548" t="s">
        <v>3710</v>
      </c>
      <c r="BQ548" s="2">
        <v>78.7</v>
      </c>
      <c r="BR548" t="s">
        <v>3093</v>
      </c>
      <c r="BS548" s="2">
        <v>8.6999999999999993</v>
      </c>
      <c r="BT548" s="32">
        <f t="shared" si="310"/>
        <v>7.7504725897920609E-2</v>
      </c>
      <c r="BU548" s="34">
        <f t="shared" si="311"/>
        <v>0.92294220665499127</v>
      </c>
      <c r="BV548" s="35">
        <f t="shared" si="312"/>
        <v>930.69267924478333</v>
      </c>
      <c r="BW548" s="32">
        <f t="shared" si="313"/>
        <v>4.4693255291188005E-4</v>
      </c>
      <c r="BX548" s="36">
        <f t="shared" si="314"/>
        <v>2.2790439132895921</v>
      </c>
      <c r="BY548" s="37">
        <f t="shared" si="315"/>
        <v>2.4458032240180989</v>
      </c>
      <c r="BZ548" s="37">
        <f t="shared" si="316"/>
        <v>29.405225125126691</v>
      </c>
      <c r="CA548" s="37">
        <f t="shared" si="317"/>
        <v>31.739855475325786</v>
      </c>
      <c r="CB548" s="37">
        <f t="shared" si="318"/>
        <v>57.698721512063337</v>
      </c>
      <c r="CC548" s="37">
        <f t="shared" si="319"/>
        <v>56.531406336963784</v>
      </c>
      <c r="CD548" s="38">
        <f t="shared" si="320"/>
        <v>1.167315175099553</v>
      </c>
      <c r="CE548" s="3">
        <v>41</v>
      </c>
      <c r="CF548" s="3">
        <v>44</v>
      </c>
      <c r="CG548" s="3">
        <v>488</v>
      </c>
      <c r="CH548" s="3">
        <v>527</v>
      </c>
      <c r="CI548" s="3">
        <v>228</v>
      </c>
      <c r="CJ548" s="3">
        <v>203</v>
      </c>
      <c r="CK548" s="3">
        <v>243</v>
      </c>
      <c r="CL548" s="3">
        <v>281</v>
      </c>
      <c r="CM548" s="20">
        <f t="shared" si="321"/>
        <v>-1.0414964840932708</v>
      </c>
      <c r="CN548" s="37">
        <f t="shared" si="322"/>
        <v>2.1563342318059298</v>
      </c>
      <c r="CO548" s="37">
        <f t="shared" si="323"/>
        <v>2.1563342318059298</v>
      </c>
      <c r="CP548" s="37">
        <f t="shared" si="324"/>
        <v>29.350104821802933</v>
      </c>
      <c r="CQ548" s="37">
        <f t="shared" si="325"/>
        <v>28.361784965558552</v>
      </c>
      <c r="CR548" s="37">
        <f t="shared" si="326"/>
        <v>55.855046421084154</v>
      </c>
      <c r="CS548" s="37">
        <f t="shared" si="327"/>
        <v>53.459119496855344</v>
      </c>
      <c r="CT548" s="22">
        <f t="shared" si="328"/>
        <v>-1.2286117491292572</v>
      </c>
      <c r="CU548" s="35">
        <v>72</v>
      </c>
      <c r="CV548" s="35">
        <v>72</v>
      </c>
      <c r="CW548" s="35">
        <v>908</v>
      </c>
      <c r="CX548" s="35">
        <v>875</v>
      </c>
      <c r="CY548" s="35">
        <v>394</v>
      </c>
      <c r="CZ548" s="35">
        <v>387</v>
      </c>
      <c r="DA548" s="35">
        <v>451</v>
      </c>
      <c r="DB548" s="35">
        <v>491</v>
      </c>
      <c r="DC548">
        <v>16</v>
      </c>
      <c r="DD548">
        <v>5</v>
      </c>
      <c r="DE548" s="35">
        <f t="shared" si="329"/>
        <v>-11</v>
      </c>
      <c r="DF548" s="36">
        <f t="shared" si="330"/>
        <v>0.88938299055203596</v>
      </c>
      <c r="DG548" s="37">
        <f t="shared" si="331"/>
        <v>0.27793218454751123</v>
      </c>
      <c r="DH548" s="37">
        <f t="shared" si="332"/>
        <v>-0.61145080600452473</v>
      </c>
      <c r="DI548" s="2">
        <v>611.9</v>
      </c>
      <c r="DJ548">
        <v>26</v>
      </c>
      <c r="DK548">
        <v>26</v>
      </c>
      <c r="DL548">
        <v>0.60000000000000009</v>
      </c>
      <c r="DM548">
        <v>584</v>
      </c>
      <c r="DN548">
        <v>627</v>
      </c>
      <c r="DO548">
        <v>-3.3</v>
      </c>
      <c r="DP548">
        <v>424</v>
      </c>
      <c r="DQ548">
        <v>467</v>
      </c>
      <c r="DR548">
        <v>-4.7</v>
      </c>
      <c r="DS548">
        <v>290</v>
      </c>
      <c r="DT548">
        <v>343</v>
      </c>
      <c r="DU548">
        <v>-6.9</v>
      </c>
      <c r="DV548" s="39">
        <v>-7.7</v>
      </c>
      <c r="DW548" s="39">
        <v>-7.7</v>
      </c>
      <c r="DX548" s="39">
        <v>0.30000000000000004</v>
      </c>
      <c r="DY548" s="39">
        <v>-0.9</v>
      </c>
      <c r="DZ548" s="39">
        <v>4.3</v>
      </c>
      <c r="EA548" s="39">
        <v>-4.0999999999999996</v>
      </c>
    </row>
    <row r="549" spans="1:131" x14ac:dyDescent="0.2">
      <c r="A549" s="12" t="s">
        <v>1089</v>
      </c>
      <c r="B549" s="12" t="s">
        <v>2528</v>
      </c>
      <c r="C549" t="s">
        <v>2527</v>
      </c>
      <c r="D549" t="s">
        <v>265</v>
      </c>
      <c r="E549" s="12" t="s">
        <v>156</v>
      </c>
      <c r="F549">
        <v>71</v>
      </c>
      <c r="G549">
        <v>9</v>
      </c>
      <c r="H549">
        <v>9</v>
      </c>
      <c r="I549" s="31">
        <f t="shared" si="296"/>
        <v>18</v>
      </c>
      <c r="J549">
        <v>6</v>
      </c>
      <c r="K549">
        <v>3</v>
      </c>
      <c r="L549" s="16">
        <f t="shared" si="297"/>
        <v>1.4007176516363928</v>
      </c>
      <c r="M549" s="15">
        <v>9</v>
      </c>
      <c r="N549" s="15">
        <v>6</v>
      </c>
      <c r="O549" s="15">
        <v>3</v>
      </c>
      <c r="P549">
        <v>48</v>
      </c>
      <c r="Q549">
        <v>14</v>
      </c>
      <c r="R549">
        <v>14</v>
      </c>
      <c r="S549" s="13">
        <f t="shared" si="298"/>
        <v>0.1875</v>
      </c>
      <c r="T549" s="13">
        <f t="shared" si="299"/>
        <v>0.11842105263157894</v>
      </c>
      <c r="U549" s="2">
        <v>771.03333333329999</v>
      </c>
      <c r="V549" s="2">
        <v>10.85</v>
      </c>
      <c r="W549">
        <v>10.84</v>
      </c>
      <c r="X549">
        <v>36.68</v>
      </c>
      <c r="Y549" s="32">
        <f t="shared" si="300"/>
        <v>0.22811447811447813</v>
      </c>
      <c r="Z549" s="15">
        <f t="shared" si="301"/>
        <v>67.448275862068968</v>
      </c>
      <c r="AA549">
        <v>18</v>
      </c>
      <c r="AB549">
        <v>107</v>
      </c>
      <c r="AC549">
        <v>64</v>
      </c>
      <c r="AD549" s="13">
        <f t="shared" si="302"/>
        <v>0.31034482758620691</v>
      </c>
      <c r="AE549" s="13">
        <f t="shared" si="303"/>
        <v>0.31034482758620691</v>
      </c>
      <c r="AF549" s="13">
        <f t="shared" si="304"/>
        <v>0.62068965517241381</v>
      </c>
      <c r="AG549">
        <v>8</v>
      </c>
      <c r="AH549">
        <v>19</v>
      </c>
      <c r="AI549" s="17">
        <f t="shared" si="305"/>
        <v>0.29629629629629628</v>
      </c>
      <c r="AJ549">
        <v>122</v>
      </c>
      <c r="AK549">
        <v>124</v>
      </c>
      <c r="AL549" s="32">
        <f t="shared" si="306"/>
        <v>0.37160120845921452</v>
      </c>
      <c r="AM549">
        <v>89</v>
      </c>
      <c r="AN549">
        <v>88</v>
      </c>
      <c r="AO549" s="33">
        <f t="shared" si="307"/>
        <v>0.26737160120845921</v>
      </c>
      <c r="AP549">
        <v>122</v>
      </c>
      <c r="AQ549">
        <v>117</v>
      </c>
      <c r="AR549" s="33">
        <f t="shared" si="308"/>
        <v>0.36102719033232628</v>
      </c>
      <c r="AS549" s="33">
        <f t="shared" si="309"/>
        <v>0.58156028368794321</v>
      </c>
      <c r="AT549">
        <v>12</v>
      </c>
      <c r="AU549">
        <v>298</v>
      </c>
      <c r="AV549">
        <v>296</v>
      </c>
      <c r="AW549">
        <v>229</v>
      </c>
      <c r="AX549" s="2">
        <v>27.3</v>
      </c>
      <c r="AY549" s="3">
        <v>12</v>
      </c>
      <c r="AZ549" s="2">
        <v>31.9</v>
      </c>
      <c r="BA549" s="2">
        <v>24.2</v>
      </c>
      <c r="BB549" s="21">
        <v>-0.48499999999999999</v>
      </c>
      <c r="BC549">
        <v>12</v>
      </c>
      <c r="BD549" s="21">
        <v>-0.437</v>
      </c>
      <c r="BE549" s="2">
        <v>27.5</v>
      </c>
      <c r="BF549" s="2">
        <v>32.200000000000003</v>
      </c>
      <c r="BG549" s="2">
        <v>22.9</v>
      </c>
      <c r="BH549" s="21">
        <v>-2.83</v>
      </c>
      <c r="BI549" s="21">
        <v>3.5220000000000002</v>
      </c>
      <c r="BJ549" t="s">
        <v>3003</v>
      </c>
      <c r="BK549" s="2">
        <v>42.4</v>
      </c>
      <c r="BL549" t="s">
        <v>3319</v>
      </c>
      <c r="BM549" s="2">
        <v>35.1</v>
      </c>
      <c r="BN549" t="s">
        <v>2171</v>
      </c>
      <c r="BO549" s="2">
        <v>24.6</v>
      </c>
      <c r="BP549" t="s">
        <v>3164</v>
      </c>
      <c r="BQ549" s="2">
        <v>35.1</v>
      </c>
      <c r="BR549" t="s">
        <v>1863</v>
      </c>
      <c r="BS549" s="2">
        <v>32.1</v>
      </c>
      <c r="BT549" s="32">
        <f t="shared" si="310"/>
        <v>8.8957055214723926E-2</v>
      </c>
      <c r="BU549" s="34">
        <f t="shared" si="311"/>
        <v>0.92937853107344637</v>
      </c>
      <c r="BV549" s="35">
        <f t="shared" si="312"/>
        <v>938.27423659491865</v>
      </c>
      <c r="BW549" s="32">
        <f t="shared" si="313"/>
        <v>1.8335586288170294E-2</v>
      </c>
      <c r="BX549" s="36">
        <f t="shared" si="314"/>
        <v>2.2587135717530993</v>
      </c>
      <c r="BY549" s="37">
        <f t="shared" si="315"/>
        <v>1.9471668722009476</v>
      </c>
      <c r="BZ549" s="37">
        <f t="shared" si="316"/>
        <v>25.391056013500357</v>
      </c>
      <c r="CA549" s="37">
        <f t="shared" si="317"/>
        <v>27.571882910365417</v>
      </c>
      <c r="CB549" s="37">
        <f t="shared" si="318"/>
        <v>47.355098331927046</v>
      </c>
      <c r="CC549" s="37">
        <f t="shared" si="319"/>
        <v>50.626338677224638</v>
      </c>
      <c r="CD549" s="38">
        <f t="shared" si="320"/>
        <v>-3.271240345297592</v>
      </c>
      <c r="CE549" s="3">
        <v>29</v>
      </c>
      <c r="CF549" s="3">
        <v>25</v>
      </c>
      <c r="CG549" s="3">
        <v>297</v>
      </c>
      <c r="CH549" s="3">
        <v>329</v>
      </c>
      <c r="CI549" s="3">
        <v>145</v>
      </c>
      <c r="CJ549" s="3">
        <v>130</v>
      </c>
      <c r="CK549" s="3">
        <v>166</v>
      </c>
      <c r="CL549" s="3">
        <v>137</v>
      </c>
      <c r="CM549" s="20">
        <f t="shared" si="321"/>
        <v>-9.2776871538082304</v>
      </c>
      <c r="CN549" s="37">
        <f t="shared" si="322"/>
        <v>2.7416406837974412</v>
      </c>
      <c r="CO549" s="37">
        <f t="shared" si="323"/>
        <v>1.9352757767981934</v>
      </c>
      <c r="CP549" s="37">
        <f t="shared" si="324"/>
        <v>29.743345569600809</v>
      </c>
      <c r="CQ549" s="37">
        <f t="shared" si="325"/>
        <v>25.435053066490546</v>
      </c>
      <c r="CR549" s="37">
        <f t="shared" si="326"/>
        <v>57.643571351774767</v>
      </c>
      <c r="CS549" s="37">
        <f t="shared" si="327"/>
        <v>48.727479380097371</v>
      </c>
      <c r="CT549" s="22">
        <f t="shared" si="328"/>
        <v>-12.187332316974988</v>
      </c>
      <c r="CU549" s="35">
        <v>119</v>
      </c>
      <c r="CV549" s="35">
        <v>84</v>
      </c>
      <c r="CW549" s="35">
        <v>1172</v>
      </c>
      <c r="CX549" s="35">
        <v>1020</v>
      </c>
      <c r="CY549" s="35">
        <v>573</v>
      </c>
      <c r="CZ549" s="35">
        <v>438</v>
      </c>
      <c r="DA549" s="35">
        <v>573</v>
      </c>
      <c r="DB549" s="35">
        <v>638</v>
      </c>
      <c r="DC549">
        <v>28</v>
      </c>
      <c r="DD549">
        <v>17</v>
      </c>
      <c r="DE549" s="35">
        <f t="shared" si="329"/>
        <v>-11</v>
      </c>
      <c r="DF549" s="36">
        <f t="shared" si="330"/>
        <v>2.1808268968650615</v>
      </c>
      <c r="DG549" s="37">
        <f t="shared" si="331"/>
        <v>1.3240734730966444</v>
      </c>
      <c r="DH549" s="37">
        <f t="shared" si="332"/>
        <v>-0.8567534237684169</v>
      </c>
      <c r="DI549" s="2">
        <v>447</v>
      </c>
      <c r="DJ549">
        <v>19</v>
      </c>
      <c r="DK549">
        <v>19</v>
      </c>
      <c r="DL549">
        <v>-5.9</v>
      </c>
      <c r="DM549">
        <v>366</v>
      </c>
      <c r="DN549">
        <v>400</v>
      </c>
      <c r="DO549">
        <v>-5.9</v>
      </c>
      <c r="DP549">
        <v>288</v>
      </c>
      <c r="DQ549">
        <v>301</v>
      </c>
      <c r="DR549">
        <v>-4.8</v>
      </c>
      <c r="DS549">
        <v>200</v>
      </c>
      <c r="DT549">
        <v>228</v>
      </c>
      <c r="DU549">
        <v>-5.4</v>
      </c>
      <c r="DV549" s="39">
        <v>-2.6</v>
      </c>
      <c r="DW549" s="39">
        <v>-2.6</v>
      </c>
      <c r="DX549" s="39">
        <v>-0.9</v>
      </c>
      <c r="DY549" s="39">
        <v>-1.2</v>
      </c>
      <c r="DZ549" s="39">
        <v>-0.30000000000000004</v>
      </c>
      <c r="EA549" s="39">
        <v>-5</v>
      </c>
    </row>
    <row r="550" spans="1:131" x14ac:dyDescent="0.2">
      <c r="A550" s="12" t="s">
        <v>1075</v>
      </c>
      <c r="B550" s="12" t="s">
        <v>2531</v>
      </c>
      <c r="C550" t="s">
        <v>2530</v>
      </c>
      <c r="D550" t="s">
        <v>343</v>
      </c>
      <c r="E550" s="12" t="s">
        <v>140</v>
      </c>
      <c r="F550">
        <v>6</v>
      </c>
      <c r="G550">
        <v>1</v>
      </c>
      <c r="H550">
        <v>1</v>
      </c>
      <c r="I550" s="31">
        <f t="shared" si="296"/>
        <v>2</v>
      </c>
      <c r="J550">
        <v>1</v>
      </c>
      <c r="K550">
        <v>0</v>
      </c>
      <c r="L550" s="16">
        <f t="shared" si="297"/>
        <v>2.0553811019138197</v>
      </c>
      <c r="M550" s="15">
        <v>1</v>
      </c>
      <c r="N550" s="15">
        <v>1</v>
      </c>
      <c r="O550" s="15">
        <v>0</v>
      </c>
      <c r="P550">
        <v>7</v>
      </c>
      <c r="Q550">
        <v>2</v>
      </c>
      <c r="R550">
        <v>2</v>
      </c>
      <c r="S550" s="13">
        <f t="shared" si="298"/>
        <v>0.14285714285714285</v>
      </c>
      <c r="T550" s="13">
        <f t="shared" si="299"/>
        <v>9.0909090909090912E-2</v>
      </c>
      <c r="U550" s="2">
        <v>58.383333333300001</v>
      </c>
      <c r="V550" s="2">
        <v>9.7166666667000001</v>
      </c>
      <c r="W550">
        <v>9.73</v>
      </c>
      <c r="X550">
        <v>37.99</v>
      </c>
      <c r="Y550" s="32">
        <f t="shared" si="300"/>
        <v>0.20389773679798828</v>
      </c>
      <c r="Z550" s="15">
        <f t="shared" si="301"/>
        <v>14.5</v>
      </c>
      <c r="AA550">
        <v>1</v>
      </c>
      <c r="AB550">
        <v>5</v>
      </c>
      <c r="AC550">
        <v>8</v>
      </c>
      <c r="AD550" s="13">
        <f t="shared" si="302"/>
        <v>0.5</v>
      </c>
      <c r="AE550" s="13">
        <f t="shared" si="303"/>
        <v>0.5</v>
      </c>
      <c r="AF550" s="13">
        <f t="shared" si="304"/>
        <v>1</v>
      </c>
      <c r="AG550">
        <v>0</v>
      </c>
      <c r="AH550">
        <v>0</v>
      </c>
      <c r="AI550" s="17" t="str">
        <f t="shared" si="305"/>
        <v xml:space="preserve"> </v>
      </c>
      <c r="AJ550">
        <v>10</v>
      </c>
      <c r="AK550">
        <v>12</v>
      </c>
      <c r="AL550" s="32">
        <f t="shared" si="306"/>
        <v>0.47826086956521741</v>
      </c>
      <c r="AM550">
        <v>5</v>
      </c>
      <c r="AN550">
        <v>5</v>
      </c>
      <c r="AO550" s="33">
        <f t="shared" si="307"/>
        <v>0.21739130434782608</v>
      </c>
      <c r="AP550">
        <v>8</v>
      </c>
      <c r="AQ550">
        <v>6</v>
      </c>
      <c r="AR550" s="33">
        <f t="shared" si="308"/>
        <v>0.30434782608695654</v>
      </c>
      <c r="AS550" s="33">
        <f t="shared" si="309"/>
        <v>0.6875</v>
      </c>
      <c r="AU550">
        <v>25</v>
      </c>
      <c r="AV550">
        <v>15</v>
      </c>
      <c r="AW550">
        <v>14</v>
      </c>
      <c r="AX550" s="2">
        <v>27</v>
      </c>
      <c r="AZ550" s="2">
        <v>31.9</v>
      </c>
      <c r="BA550" s="2">
        <v>23.6</v>
      </c>
      <c r="BB550" s="21">
        <v>-0.41699999999999998</v>
      </c>
      <c r="BD550" s="21">
        <v>-0.22</v>
      </c>
      <c r="BE550" s="2">
        <v>27.7</v>
      </c>
      <c r="BF550" s="2">
        <v>32.299999999999997</v>
      </c>
      <c r="BG550" s="2">
        <v>23.2</v>
      </c>
      <c r="BH550" s="21">
        <v>0.65300000000000002</v>
      </c>
      <c r="BI550" s="21">
        <v>-2.4119999999999999</v>
      </c>
      <c r="BJ550" t="s">
        <v>3672</v>
      </c>
      <c r="BK550" s="2">
        <v>54</v>
      </c>
      <c r="BL550" t="s">
        <v>1445</v>
      </c>
      <c r="BM550" s="2">
        <v>30.8</v>
      </c>
      <c r="BN550" t="s">
        <v>372</v>
      </c>
      <c r="BO550" s="2">
        <v>29.6</v>
      </c>
      <c r="BP550" t="s">
        <v>1219</v>
      </c>
      <c r="BQ550" s="2">
        <v>43</v>
      </c>
      <c r="BR550" t="s">
        <v>1050</v>
      </c>
      <c r="BS550" s="2">
        <v>32.200000000000003</v>
      </c>
      <c r="BT550" s="32">
        <f t="shared" si="310"/>
        <v>6.8965517241379309E-2</v>
      </c>
      <c r="BU550" s="34">
        <f t="shared" si="311"/>
        <v>0.90476190476190477</v>
      </c>
      <c r="BV550" s="35">
        <f t="shared" si="312"/>
        <v>911.65845648604272</v>
      </c>
      <c r="BW550" s="32">
        <f t="shared" si="313"/>
        <v>-2.6272577996715923E-2</v>
      </c>
      <c r="BX550" s="36">
        <f t="shared" si="314"/>
        <v>2.0583190394440534</v>
      </c>
      <c r="BY550" s="37">
        <f t="shared" si="315"/>
        <v>2.0583190394440534</v>
      </c>
      <c r="BZ550" s="37">
        <f t="shared" si="316"/>
        <v>29.845626071938778</v>
      </c>
      <c r="CA550" s="37">
        <f t="shared" si="317"/>
        <v>21.612349914162564</v>
      </c>
      <c r="CB550" s="37">
        <f t="shared" si="318"/>
        <v>54.545454545267425</v>
      </c>
      <c r="CC550" s="37">
        <f t="shared" si="319"/>
        <v>39.10806174943702</v>
      </c>
      <c r="CD550" s="38">
        <f t="shared" si="320"/>
        <v>15.437392795830405</v>
      </c>
      <c r="CE550" s="3">
        <v>2</v>
      </c>
      <c r="CF550" s="3">
        <v>2</v>
      </c>
      <c r="CG550" s="3">
        <v>27</v>
      </c>
      <c r="CH550" s="3">
        <v>19</v>
      </c>
      <c r="CI550" s="3">
        <v>15</v>
      </c>
      <c r="CJ550" s="3">
        <v>6</v>
      </c>
      <c r="CK550" s="3">
        <v>11</v>
      </c>
      <c r="CL550" s="3">
        <v>9</v>
      </c>
      <c r="CM550" s="20">
        <f t="shared" si="321"/>
        <v>13.039392795830404</v>
      </c>
      <c r="CN550" s="37">
        <f t="shared" si="322"/>
        <v>1.5793629902605948</v>
      </c>
      <c r="CO550" s="37">
        <f t="shared" si="323"/>
        <v>2.8954988154777572</v>
      </c>
      <c r="CP550" s="37">
        <f t="shared" si="324"/>
        <v>28.428533824690707</v>
      </c>
      <c r="CQ550" s="37">
        <f t="shared" si="325"/>
        <v>23.163990523822058</v>
      </c>
      <c r="CR550" s="37">
        <f t="shared" si="326"/>
        <v>57.646749144511716</v>
      </c>
      <c r="CS550" s="37">
        <f t="shared" si="327"/>
        <v>50.013161358252177</v>
      </c>
      <c r="CT550" s="22">
        <f t="shared" si="328"/>
        <v>7.8038050095708655</v>
      </c>
      <c r="CU550" s="35">
        <v>6</v>
      </c>
      <c r="CV550" s="35">
        <v>11</v>
      </c>
      <c r="CW550" s="35">
        <v>102</v>
      </c>
      <c r="CX550" s="35">
        <v>77</v>
      </c>
      <c r="CY550" s="35">
        <v>51</v>
      </c>
      <c r="CZ550" s="35">
        <v>36</v>
      </c>
      <c r="DA550" s="35">
        <v>66</v>
      </c>
      <c r="DB550" s="35">
        <v>60</v>
      </c>
      <c r="DC550">
        <v>1</v>
      </c>
      <c r="DD550">
        <v>0</v>
      </c>
      <c r="DE550" s="35">
        <f t="shared" si="329"/>
        <v>-1</v>
      </c>
      <c r="DF550" s="36">
        <f t="shared" si="330"/>
        <v>1.0291595197220267</v>
      </c>
      <c r="DG550" s="37">
        <f t="shared" si="331"/>
        <v>0</v>
      </c>
      <c r="DH550" s="37">
        <f t="shared" si="332"/>
        <v>-1.0291595197220267</v>
      </c>
      <c r="DI550" s="2">
        <v>41.8</v>
      </c>
      <c r="DJ550">
        <v>1</v>
      </c>
      <c r="DK550">
        <v>0</v>
      </c>
      <c r="DL550">
        <v>66.7</v>
      </c>
      <c r="DM550">
        <v>39</v>
      </c>
      <c r="DN550">
        <v>27</v>
      </c>
      <c r="DO550">
        <v>6.2</v>
      </c>
      <c r="DP550">
        <v>32</v>
      </c>
      <c r="DQ550">
        <v>17</v>
      </c>
      <c r="DR550">
        <v>11.3</v>
      </c>
      <c r="DS550">
        <v>23</v>
      </c>
      <c r="DT550">
        <v>14</v>
      </c>
      <c r="DU550">
        <v>8.5</v>
      </c>
      <c r="DV550" s="39">
        <v>1.4</v>
      </c>
      <c r="DW550" s="39">
        <v>1.4</v>
      </c>
      <c r="DX550" s="39">
        <v>-0.2</v>
      </c>
      <c r="DY550" s="39">
        <v>0</v>
      </c>
      <c r="DZ550" s="39">
        <v>0</v>
      </c>
      <c r="EA550" s="39">
        <v>1.2</v>
      </c>
    </row>
    <row r="551" spans="1:131" x14ac:dyDescent="0.2">
      <c r="A551" s="12" t="s">
        <v>275</v>
      </c>
      <c r="B551" s="12" t="s">
        <v>2534</v>
      </c>
      <c r="C551" t="s">
        <v>2533</v>
      </c>
      <c r="D551" t="s">
        <v>460</v>
      </c>
      <c r="E551" s="12" t="s">
        <v>229</v>
      </c>
      <c r="F551">
        <v>79</v>
      </c>
      <c r="G551">
        <v>8</v>
      </c>
      <c r="H551">
        <v>12</v>
      </c>
      <c r="I551" s="31">
        <f t="shared" si="296"/>
        <v>20</v>
      </c>
      <c r="J551">
        <v>4</v>
      </c>
      <c r="K551">
        <v>8</v>
      </c>
      <c r="L551" s="16">
        <f t="shared" si="297"/>
        <v>1.2620508326030242</v>
      </c>
      <c r="M551" s="15">
        <v>8</v>
      </c>
      <c r="N551" s="15">
        <v>4</v>
      </c>
      <c r="O551" s="15">
        <v>8</v>
      </c>
      <c r="P551">
        <v>140</v>
      </c>
      <c r="Q551">
        <v>55</v>
      </c>
      <c r="R551">
        <v>51</v>
      </c>
      <c r="S551" s="13">
        <f t="shared" si="298"/>
        <v>5.7142857142857141E-2</v>
      </c>
      <c r="T551" s="13">
        <f t="shared" si="299"/>
        <v>3.2520325203252036E-2</v>
      </c>
      <c r="U551" s="2">
        <v>950.83333333329995</v>
      </c>
      <c r="V551" s="2">
        <v>12.0333333333</v>
      </c>
      <c r="W551">
        <v>11.89</v>
      </c>
      <c r="X551">
        <v>36.380000000000003</v>
      </c>
      <c r="Y551" s="32">
        <f t="shared" si="300"/>
        <v>0.24632276776465714</v>
      </c>
      <c r="Z551" s="15">
        <f t="shared" si="301"/>
        <v>52.555555555555557</v>
      </c>
      <c r="AA551">
        <v>26</v>
      </c>
      <c r="AB551">
        <v>113</v>
      </c>
      <c r="AC551">
        <v>86</v>
      </c>
      <c r="AD551" s="13">
        <f t="shared" si="302"/>
        <v>0.22222222222222221</v>
      </c>
      <c r="AE551" s="13">
        <f t="shared" si="303"/>
        <v>0.33333333333333331</v>
      </c>
      <c r="AF551" s="13">
        <f t="shared" si="304"/>
        <v>0.55555555555555558</v>
      </c>
      <c r="AG551">
        <v>15</v>
      </c>
      <c r="AH551">
        <v>19</v>
      </c>
      <c r="AI551" s="17">
        <f t="shared" si="305"/>
        <v>0.44117647058823528</v>
      </c>
      <c r="AJ551">
        <v>162</v>
      </c>
      <c r="AK551">
        <v>173</v>
      </c>
      <c r="AL551" s="32">
        <f t="shared" si="306"/>
        <v>0.34823284823284822</v>
      </c>
      <c r="AM551">
        <v>144</v>
      </c>
      <c r="AN551">
        <v>134</v>
      </c>
      <c r="AO551" s="33">
        <f t="shared" si="307"/>
        <v>0.288981288981289</v>
      </c>
      <c r="AP551">
        <v>187</v>
      </c>
      <c r="AQ551">
        <v>162</v>
      </c>
      <c r="AR551" s="33">
        <f t="shared" si="308"/>
        <v>0.36278586278586278</v>
      </c>
      <c r="AS551" s="33">
        <f t="shared" si="309"/>
        <v>0.5464926590538336</v>
      </c>
      <c r="AT551">
        <v>13</v>
      </c>
      <c r="AU551">
        <v>381</v>
      </c>
      <c r="AV551">
        <v>320</v>
      </c>
      <c r="AW551">
        <v>293</v>
      </c>
      <c r="AX551" s="2">
        <v>28.4</v>
      </c>
      <c r="AY551" s="3">
        <v>10</v>
      </c>
      <c r="AZ551" s="2">
        <v>33</v>
      </c>
      <c r="BA551" s="2">
        <v>25.3</v>
      </c>
      <c r="BB551" s="21">
        <v>1.4999999999999999E-2</v>
      </c>
      <c r="BC551">
        <v>10</v>
      </c>
      <c r="BD551" s="21">
        <v>-0.35899999999999999</v>
      </c>
      <c r="BE551" s="2">
        <v>29.1</v>
      </c>
      <c r="BF551" s="2">
        <v>33.5</v>
      </c>
      <c r="BG551" s="2">
        <v>24.6</v>
      </c>
      <c r="BH551" s="21">
        <v>0.79700000000000004</v>
      </c>
      <c r="BI551" s="21">
        <v>1.3820000000000001</v>
      </c>
      <c r="BJ551" t="s">
        <v>2959</v>
      </c>
      <c r="BK551" s="2">
        <v>51.6</v>
      </c>
      <c r="BL551" t="s">
        <v>1095</v>
      </c>
      <c r="BM551" s="2">
        <v>23.5</v>
      </c>
      <c r="BN551" t="s">
        <v>2045</v>
      </c>
      <c r="BO551" s="2">
        <v>22.5</v>
      </c>
      <c r="BP551" t="s">
        <v>3710</v>
      </c>
      <c r="BQ551" s="2">
        <v>40.4</v>
      </c>
      <c r="BR551" t="s">
        <v>3333</v>
      </c>
      <c r="BS551" s="2">
        <v>30.3</v>
      </c>
      <c r="BT551" s="32">
        <f t="shared" si="310"/>
        <v>7.6109936575052856E-2</v>
      </c>
      <c r="BU551" s="34">
        <f t="shared" si="311"/>
        <v>0.92827868852459017</v>
      </c>
      <c r="BV551" s="35">
        <f t="shared" si="312"/>
        <v>935.8896821820955</v>
      </c>
      <c r="BW551" s="32">
        <f t="shared" si="313"/>
        <v>4.3886250996430232E-3</v>
      </c>
      <c r="BX551" s="36">
        <f t="shared" si="314"/>
        <v>2.2721694309120064</v>
      </c>
      <c r="BY551" s="37">
        <f t="shared" si="315"/>
        <v>2.2090536133866725</v>
      </c>
      <c r="BZ551" s="37">
        <f t="shared" si="316"/>
        <v>29.853781689482744</v>
      </c>
      <c r="CA551" s="37">
        <f t="shared" si="317"/>
        <v>30.800518952362747</v>
      </c>
      <c r="CB551" s="37">
        <f t="shared" si="318"/>
        <v>59.64444756144016</v>
      </c>
      <c r="CC551" s="37">
        <f t="shared" si="319"/>
        <v>55.794382692394819</v>
      </c>
      <c r="CD551" s="38">
        <f t="shared" si="320"/>
        <v>3.8500648690453403</v>
      </c>
      <c r="CE551" s="3">
        <v>36</v>
      </c>
      <c r="CF551" s="3">
        <v>35</v>
      </c>
      <c r="CG551" s="3">
        <v>437</v>
      </c>
      <c r="CH551" s="3">
        <v>453</v>
      </c>
      <c r="CI551" s="3">
        <v>195</v>
      </c>
      <c r="CJ551" s="3">
        <v>176</v>
      </c>
      <c r="CK551" s="3">
        <v>220</v>
      </c>
      <c r="CL551" s="3">
        <v>277</v>
      </c>
      <c r="CM551" s="20">
        <f t="shared" si="321"/>
        <v>0.90324105175333358</v>
      </c>
      <c r="CN551" s="37">
        <f t="shared" si="322"/>
        <v>2.2338049143708116</v>
      </c>
      <c r="CO551" s="37">
        <f t="shared" si="323"/>
        <v>2.338188321584401</v>
      </c>
      <c r="CP551" s="37">
        <f t="shared" si="324"/>
        <v>29.436120834232192</v>
      </c>
      <c r="CQ551" s="37">
        <f t="shared" si="325"/>
        <v>29.540504241445777</v>
      </c>
      <c r="CR551" s="37">
        <f t="shared" si="326"/>
        <v>54.634275335592655</v>
      </c>
      <c r="CS551" s="37">
        <f t="shared" si="327"/>
        <v>55.156192371660602</v>
      </c>
      <c r="CT551" s="22">
        <f t="shared" si="328"/>
        <v>4.3719819051132873</v>
      </c>
      <c r="CU551" s="35">
        <v>107</v>
      </c>
      <c r="CV551" s="35">
        <v>112</v>
      </c>
      <c r="CW551" s="35">
        <v>1303</v>
      </c>
      <c r="CX551" s="35">
        <v>1303</v>
      </c>
      <c r="CY551" s="35">
        <v>551</v>
      </c>
      <c r="CZ551" s="35">
        <v>580</v>
      </c>
      <c r="DA551" s="35">
        <v>647</v>
      </c>
      <c r="DB551" s="35">
        <v>656</v>
      </c>
      <c r="DC551">
        <v>7</v>
      </c>
      <c r="DD551">
        <v>14</v>
      </c>
      <c r="DE551" s="35">
        <f t="shared" si="329"/>
        <v>7</v>
      </c>
      <c r="DF551" s="36">
        <f t="shared" si="330"/>
        <v>0.44181072267733451</v>
      </c>
      <c r="DG551" s="37">
        <f t="shared" si="331"/>
        <v>0.88362144535466902</v>
      </c>
      <c r="DH551" s="37">
        <f t="shared" si="332"/>
        <v>0.44181072267733451</v>
      </c>
      <c r="DI551" s="2">
        <v>559.4</v>
      </c>
      <c r="DJ551">
        <v>18</v>
      </c>
      <c r="DK551">
        <v>18</v>
      </c>
      <c r="DL551">
        <v>-1.9</v>
      </c>
      <c r="DM551">
        <v>572</v>
      </c>
      <c r="DN551">
        <v>532</v>
      </c>
      <c r="DO551">
        <v>3</v>
      </c>
      <c r="DP551">
        <v>403</v>
      </c>
      <c r="DQ551">
        <v>389</v>
      </c>
      <c r="DR551">
        <v>1.5</v>
      </c>
      <c r="DS551">
        <v>295</v>
      </c>
      <c r="DT551">
        <v>285</v>
      </c>
      <c r="DU551">
        <v>1.5</v>
      </c>
      <c r="DV551" s="39">
        <v>-2</v>
      </c>
      <c r="DW551" s="39">
        <v>-2</v>
      </c>
      <c r="DX551" s="39">
        <v>-1.2</v>
      </c>
      <c r="DY551" s="39">
        <v>-0.4</v>
      </c>
      <c r="DZ551" s="39">
        <v>3.9</v>
      </c>
      <c r="EA551" s="39">
        <v>0.30000000000000004</v>
      </c>
    </row>
    <row r="552" spans="1:131" x14ac:dyDescent="0.2">
      <c r="A552" s="12" t="s">
        <v>474</v>
      </c>
      <c r="B552" s="12" t="s">
        <v>2538</v>
      </c>
      <c r="C552" t="s">
        <v>2537</v>
      </c>
      <c r="D552" t="s">
        <v>317</v>
      </c>
      <c r="E552" s="12" t="s">
        <v>178</v>
      </c>
      <c r="F552">
        <v>8</v>
      </c>
      <c r="G552">
        <v>0</v>
      </c>
      <c r="H552">
        <v>0</v>
      </c>
      <c r="I552" s="31">
        <f t="shared" si="296"/>
        <v>0</v>
      </c>
      <c r="J552">
        <v>0</v>
      </c>
      <c r="K552">
        <v>0</v>
      </c>
      <c r="L552" s="16">
        <f t="shared" si="297"/>
        <v>0</v>
      </c>
      <c r="M552" s="15">
        <v>0</v>
      </c>
      <c r="N552" s="15">
        <v>0</v>
      </c>
      <c r="O552" s="15">
        <v>0</v>
      </c>
      <c r="P552">
        <v>1</v>
      </c>
      <c r="Q552">
        <v>1</v>
      </c>
      <c r="R552">
        <v>3</v>
      </c>
      <c r="S552" s="13">
        <f t="shared" si="298"/>
        <v>0</v>
      </c>
      <c r="T552" s="13">
        <f t="shared" si="299"/>
        <v>0</v>
      </c>
      <c r="U552" s="2">
        <v>90.016666666700004</v>
      </c>
      <c r="V552" s="2">
        <v>11.25</v>
      </c>
      <c r="W552">
        <v>11.16</v>
      </c>
      <c r="X552">
        <v>35.97</v>
      </c>
      <c r="Y552" s="32">
        <f t="shared" si="300"/>
        <v>0.23679185232336095</v>
      </c>
      <c r="Z552" s="15">
        <f t="shared" si="301"/>
        <v>0</v>
      </c>
      <c r="AA552">
        <v>3</v>
      </c>
      <c r="AB552">
        <v>3</v>
      </c>
      <c r="AC552">
        <v>10</v>
      </c>
      <c r="AD552" s="13">
        <f t="shared" si="302"/>
        <v>0</v>
      </c>
      <c r="AE552" s="13">
        <f t="shared" si="303"/>
        <v>0</v>
      </c>
      <c r="AF552" s="13">
        <f t="shared" si="304"/>
        <v>0</v>
      </c>
      <c r="AI552" s="17" t="str">
        <f t="shared" si="305"/>
        <v xml:space="preserve"> </v>
      </c>
      <c r="AJ552">
        <v>16</v>
      </c>
      <c r="AK552">
        <v>11</v>
      </c>
      <c r="AL552" s="32">
        <f t="shared" si="306"/>
        <v>0.33333333333333331</v>
      </c>
      <c r="AM552">
        <v>15</v>
      </c>
      <c r="AN552">
        <v>14</v>
      </c>
      <c r="AO552" s="33">
        <f t="shared" si="307"/>
        <v>0.35802469135802467</v>
      </c>
      <c r="AP552">
        <v>10</v>
      </c>
      <c r="AQ552">
        <v>15</v>
      </c>
      <c r="AR552" s="33">
        <f t="shared" si="308"/>
        <v>0.30864197530864196</v>
      </c>
      <c r="AS552" s="33">
        <f t="shared" si="309"/>
        <v>0.48214285714285715</v>
      </c>
      <c r="AU552">
        <v>36</v>
      </c>
      <c r="AV552">
        <v>44</v>
      </c>
      <c r="AW552">
        <v>19</v>
      </c>
      <c r="AX552" s="2">
        <v>28.7</v>
      </c>
      <c r="AZ552" s="2">
        <v>33</v>
      </c>
      <c r="BA552" s="2">
        <v>25.9</v>
      </c>
      <c r="BB552" s="21">
        <v>0.127</v>
      </c>
      <c r="BD552" s="21">
        <v>-2.9619999999999997</v>
      </c>
      <c r="BE552" s="2">
        <v>25.7</v>
      </c>
      <c r="BF552" s="2">
        <v>28.9</v>
      </c>
      <c r="BG552" s="2">
        <v>24.6</v>
      </c>
      <c r="BH552" s="21">
        <v>-1.333</v>
      </c>
      <c r="BI552" s="21">
        <v>0.85699999999999998</v>
      </c>
      <c r="BJ552" t="s">
        <v>600</v>
      </c>
      <c r="BK552" s="2">
        <v>31.7</v>
      </c>
      <c r="BL552" t="s">
        <v>3519</v>
      </c>
      <c r="BM552" s="2">
        <v>29.4</v>
      </c>
      <c r="BN552" t="s">
        <v>1836</v>
      </c>
      <c r="BO552" s="2">
        <v>27.4</v>
      </c>
      <c r="BP552" t="s">
        <v>1478</v>
      </c>
      <c r="BQ552" s="2">
        <v>42</v>
      </c>
      <c r="BR552" t="s">
        <v>1621</v>
      </c>
      <c r="BS552" s="2">
        <v>34.299999999999997</v>
      </c>
      <c r="BT552" s="32">
        <f t="shared" si="310"/>
        <v>8.8235294117647065E-2</v>
      </c>
      <c r="BU552" s="34">
        <f t="shared" si="311"/>
        <v>0.89473684210526316</v>
      </c>
      <c r="BV552" s="35">
        <f t="shared" si="312"/>
        <v>903.56037151702787</v>
      </c>
      <c r="BW552" s="32">
        <f t="shared" si="313"/>
        <v>-1.7027863777089772E-2</v>
      </c>
      <c r="BX552" s="36">
        <f t="shared" si="314"/>
        <v>2</v>
      </c>
      <c r="BY552" s="37">
        <f t="shared" si="315"/>
        <v>4</v>
      </c>
      <c r="BZ552" s="37">
        <f t="shared" si="316"/>
        <v>22.666666666666664</v>
      </c>
      <c r="CA552" s="37">
        <f t="shared" si="317"/>
        <v>38</v>
      </c>
      <c r="CB552" s="37">
        <f t="shared" si="318"/>
        <v>40.666666666666671</v>
      </c>
      <c r="CC552" s="37">
        <f t="shared" si="319"/>
        <v>62.000000000000007</v>
      </c>
      <c r="CD552" s="38">
        <f t="shared" si="320"/>
        <v>-21.333333333333336</v>
      </c>
      <c r="CE552" s="3">
        <v>3</v>
      </c>
      <c r="CF552" s="3">
        <v>6</v>
      </c>
      <c r="CG552" s="3">
        <v>31</v>
      </c>
      <c r="CH552" s="3">
        <v>51</v>
      </c>
      <c r="CI552" s="3">
        <v>13</v>
      </c>
      <c r="CJ552" s="3">
        <v>19</v>
      </c>
      <c r="CK552" s="3">
        <v>17</v>
      </c>
      <c r="CL552" s="3">
        <v>14</v>
      </c>
      <c r="CM552" s="20">
        <f t="shared" si="321"/>
        <v>-24.813761904761904</v>
      </c>
      <c r="CN552" s="37">
        <f t="shared" si="322"/>
        <v>2.085070892410342</v>
      </c>
      <c r="CO552" s="37">
        <f t="shared" si="323"/>
        <v>2.085070892410342</v>
      </c>
      <c r="CP552" s="37">
        <f t="shared" si="324"/>
        <v>31.067556296914095</v>
      </c>
      <c r="CQ552" s="37">
        <f t="shared" si="325"/>
        <v>28.565471226021685</v>
      </c>
      <c r="CR552" s="37">
        <f t="shared" si="326"/>
        <v>60.258548790658885</v>
      </c>
      <c r="CS552" s="37">
        <f t="shared" si="327"/>
        <v>45.037531276063383</v>
      </c>
      <c r="CT552" s="22">
        <f t="shared" si="328"/>
        <v>-36.554350847928838</v>
      </c>
      <c r="CU552" s="35">
        <v>10</v>
      </c>
      <c r="CV552" s="35">
        <v>10</v>
      </c>
      <c r="CW552" s="35">
        <v>139</v>
      </c>
      <c r="CX552" s="35">
        <v>127</v>
      </c>
      <c r="CY552" s="35">
        <v>60</v>
      </c>
      <c r="CZ552" s="35">
        <v>37</v>
      </c>
      <c r="DA552" s="35">
        <v>42</v>
      </c>
      <c r="DB552" s="35">
        <v>80</v>
      </c>
      <c r="DC552">
        <v>2</v>
      </c>
      <c r="DD552">
        <v>0</v>
      </c>
      <c r="DE552" s="35">
        <f t="shared" si="329"/>
        <v>-2</v>
      </c>
      <c r="DF552" s="36">
        <f t="shared" si="330"/>
        <v>1.3333333333333335</v>
      </c>
      <c r="DG552" s="37">
        <f t="shared" si="331"/>
        <v>0</v>
      </c>
      <c r="DH552" s="37">
        <f t="shared" si="332"/>
        <v>-1.3333333333333335</v>
      </c>
      <c r="DI552" s="2">
        <v>49.9</v>
      </c>
      <c r="DJ552">
        <v>1</v>
      </c>
      <c r="DK552">
        <v>5</v>
      </c>
      <c r="DL552">
        <v>-27.8</v>
      </c>
      <c r="DM552">
        <v>34</v>
      </c>
      <c r="DN552">
        <v>55</v>
      </c>
      <c r="DO552">
        <v>-14.1</v>
      </c>
      <c r="DP552">
        <v>27</v>
      </c>
      <c r="DQ552">
        <v>45</v>
      </c>
      <c r="DR552">
        <v>-13.4</v>
      </c>
      <c r="DS552">
        <v>18</v>
      </c>
      <c r="DT552">
        <v>35</v>
      </c>
      <c r="DU552">
        <v>-18.5</v>
      </c>
      <c r="DV552" s="39">
        <v>-1.1000000000000001</v>
      </c>
      <c r="DW552" s="39">
        <v>-1.1000000000000001</v>
      </c>
      <c r="DX552" s="39">
        <v>0</v>
      </c>
      <c r="DY552" s="39">
        <v>0.1</v>
      </c>
      <c r="DZ552" s="39">
        <v>0</v>
      </c>
      <c r="EA552" s="39">
        <v>-0.9</v>
      </c>
    </row>
    <row r="553" spans="1:131" x14ac:dyDescent="0.2">
      <c r="A553" s="12" t="s">
        <v>336</v>
      </c>
      <c r="B553" s="12" t="s">
        <v>2542</v>
      </c>
      <c r="C553" t="s">
        <v>2541</v>
      </c>
      <c r="D553" s="12" t="s">
        <v>305</v>
      </c>
      <c r="E553" s="12" t="s">
        <v>156</v>
      </c>
      <c r="F553">
        <v>75</v>
      </c>
      <c r="G553">
        <v>14</v>
      </c>
      <c r="H553">
        <v>18</v>
      </c>
      <c r="I553" s="31">
        <f t="shared" si="296"/>
        <v>32</v>
      </c>
      <c r="J553">
        <v>13</v>
      </c>
      <c r="K553">
        <v>4</v>
      </c>
      <c r="L553" s="16">
        <f t="shared" si="297"/>
        <v>1.7239057239057238</v>
      </c>
      <c r="M553" s="15">
        <v>13</v>
      </c>
      <c r="N553" s="15">
        <v>12</v>
      </c>
      <c r="O553" s="15">
        <v>5</v>
      </c>
      <c r="P553">
        <v>132</v>
      </c>
      <c r="Q553">
        <v>49</v>
      </c>
      <c r="R553">
        <v>45</v>
      </c>
      <c r="S553" s="13">
        <f t="shared" si="298"/>
        <v>0.10606060606060606</v>
      </c>
      <c r="T553" s="13">
        <f t="shared" si="299"/>
        <v>6.1946902654867256E-2</v>
      </c>
      <c r="U553" s="2">
        <v>1113.75</v>
      </c>
      <c r="V553" s="2">
        <v>14.85</v>
      </c>
      <c r="W553">
        <v>14.36</v>
      </c>
      <c r="X553">
        <v>34.74</v>
      </c>
      <c r="Y553" s="32">
        <f t="shared" si="300"/>
        <v>0.29246435845213847</v>
      </c>
      <c r="Z553" s="15">
        <f t="shared" si="301"/>
        <v>137.58333333333334</v>
      </c>
      <c r="AA553">
        <v>39</v>
      </c>
      <c r="AB553">
        <v>45</v>
      </c>
      <c r="AC553">
        <v>55</v>
      </c>
      <c r="AD553" s="13">
        <f t="shared" si="302"/>
        <v>0.29166666666666669</v>
      </c>
      <c r="AE553" s="13">
        <f t="shared" si="303"/>
        <v>0.35416666666666669</v>
      </c>
      <c r="AF553" s="13">
        <f t="shared" si="304"/>
        <v>0.64583333333333337</v>
      </c>
      <c r="AG553">
        <v>1</v>
      </c>
      <c r="AH553">
        <v>7</v>
      </c>
      <c r="AI553" s="17">
        <f t="shared" si="305"/>
        <v>0.125</v>
      </c>
      <c r="AJ553">
        <v>142</v>
      </c>
      <c r="AK553">
        <v>183</v>
      </c>
      <c r="AL553" s="32">
        <f t="shared" si="306"/>
        <v>0.30631479736098022</v>
      </c>
      <c r="AM553">
        <v>150</v>
      </c>
      <c r="AN553">
        <v>169</v>
      </c>
      <c r="AO553" s="33">
        <f t="shared" si="307"/>
        <v>0.30065975494816211</v>
      </c>
      <c r="AP553">
        <v>190</v>
      </c>
      <c r="AQ553">
        <v>227</v>
      </c>
      <c r="AR553" s="33">
        <f t="shared" si="308"/>
        <v>0.39302544769085768</v>
      </c>
      <c r="AS553" s="33">
        <f t="shared" si="309"/>
        <v>0.50465838509316774</v>
      </c>
      <c r="AT553">
        <v>7</v>
      </c>
      <c r="AU553">
        <v>383</v>
      </c>
      <c r="AV553">
        <v>373</v>
      </c>
      <c r="AW553">
        <v>337</v>
      </c>
      <c r="AX553" s="2">
        <v>29.2</v>
      </c>
      <c r="AY553" s="3">
        <v>3</v>
      </c>
      <c r="AZ553" s="2">
        <v>34</v>
      </c>
      <c r="BA553" s="2">
        <v>26</v>
      </c>
      <c r="BB553" s="21">
        <v>0.16700000000000001</v>
      </c>
      <c r="BC553">
        <v>10</v>
      </c>
      <c r="BD553" s="21">
        <v>0.67800000000000005</v>
      </c>
      <c r="BE553" s="2">
        <v>31.4</v>
      </c>
      <c r="BF553" s="2">
        <v>34.1</v>
      </c>
      <c r="BG553" s="2">
        <v>28.6</v>
      </c>
      <c r="BH553" s="21">
        <v>1.421</v>
      </c>
      <c r="BI553" s="21">
        <v>-8.4640000000000004</v>
      </c>
      <c r="BJ553" t="s">
        <v>1238</v>
      </c>
      <c r="BK553" s="2">
        <v>41.1</v>
      </c>
      <c r="BL553" t="s">
        <v>3283</v>
      </c>
      <c r="BM553" s="2">
        <v>25.1</v>
      </c>
      <c r="BN553" t="s">
        <v>1793</v>
      </c>
      <c r="BO553" s="2">
        <v>24</v>
      </c>
      <c r="BP553" t="s">
        <v>1185</v>
      </c>
      <c r="BQ553" s="2">
        <v>24.4</v>
      </c>
      <c r="BR553" t="s">
        <v>2566</v>
      </c>
      <c r="BS553" s="2">
        <v>21.4</v>
      </c>
      <c r="BT553" s="32">
        <f t="shared" si="310"/>
        <v>9.4488188976377951E-2</v>
      </c>
      <c r="BU553" s="34">
        <f t="shared" si="311"/>
        <v>0.92389380530973453</v>
      </c>
      <c r="BV553" s="35">
        <f t="shared" si="312"/>
        <v>933.3426242073723</v>
      </c>
      <c r="BW553" s="32">
        <f t="shared" si="313"/>
        <v>1.838199428611248E-2</v>
      </c>
      <c r="BX553" s="36">
        <f t="shared" si="314"/>
        <v>2.5858585858585861</v>
      </c>
      <c r="BY553" s="37">
        <f t="shared" si="315"/>
        <v>2.3164983164983166</v>
      </c>
      <c r="BZ553" s="37">
        <f t="shared" si="316"/>
        <v>27.367003367003367</v>
      </c>
      <c r="CA553" s="37">
        <f t="shared" si="317"/>
        <v>30.437710437710439</v>
      </c>
      <c r="CB553" s="37">
        <f t="shared" si="318"/>
        <v>51.663299663299668</v>
      </c>
      <c r="CC553" s="37">
        <f t="shared" si="319"/>
        <v>57.319865319865315</v>
      </c>
      <c r="CD553" s="38">
        <f t="shared" si="320"/>
        <v>-5.6565656565656468</v>
      </c>
      <c r="CE553" s="3">
        <v>48</v>
      </c>
      <c r="CF553" s="3">
        <v>43</v>
      </c>
      <c r="CG553" s="3">
        <v>460</v>
      </c>
      <c r="CH553" s="3">
        <v>522</v>
      </c>
      <c r="CI553" s="3">
        <v>210</v>
      </c>
      <c r="CJ553" s="3">
        <v>243</v>
      </c>
      <c r="CK553" s="3">
        <v>256</v>
      </c>
      <c r="CL553" s="3">
        <v>241</v>
      </c>
      <c r="CM553" s="20">
        <f t="shared" si="321"/>
        <v>3.2836331011983297</v>
      </c>
      <c r="CN553" s="37">
        <f t="shared" si="322"/>
        <v>1.8192285549798501</v>
      </c>
      <c r="CO553" s="37">
        <f t="shared" si="323"/>
        <v>2.5331030512377666</v>
      </c>
      <c r="CP553" s="37">
        <f t="shared" si="324"/>
        <v>25.308002302820956</v>
      </c>
      <c r="CQ553" s="37">
        <f t="shared" si="325"/>
        <v>30.535405872193436</v>
      </c>
      <c r="CR553" s="37">
        <f t="shared" si="326"/>
        <v>46.194588370754175</v>
      </c>
      <c r="CS553" s="37">
        <f t="shared" si="327"/>
        <v>57.340241796200345</v>
      </c>
      <c r="CT553" s="22">
        <f t="shared" si="328"/>
        <v>5.4890877688805233</v>
      </c>
      <c r="CU553" s="35">
        <v>79</v>
      </c>
      <c r="CV553" s="35">
        <v>110</v>
      </c>
      <c r="CW553" s="35">
        <v>1020</v>
      </c>
      <c r="CX553" s="35">
        <v>1216</v>
      </c>
      <c r="CY553" s="35">
        <v>395</v>
      </c>
      <c r="CZ553" s="35">
        <v>517</v>
      </c>
      <c r="DA553" s="35">
        <v>647</v>
      </c>
      <c r="DB553" s="35">
        <v>512</v>
      </c>
      <c r="DC553">
        <v>11</v>
      </c>
      <c r="DD553">
        <v>12</v>
      </c>
      <c r="DE553" s="35">
        <f t="shared" si="329"/>
        <v>1</v>
      </c>
      <c r="DF553" s="36">
        <f t="shared" si="330"/>
        <v>0.59259259259259256</v>
      </c>
      <c r="DG553" s="37">
        <f t="shared" si="331"/>
        <v>0.64646464646464652</v>
      </c>
      <c r="DH553" s="37">
        <f t="shared" si="332"/>
        <v>5.387205387205387E-2</v>
      </c>
      <c r="DI553" s="2">
        <v>691.6</v>
      </c>
      <c r="DJ553">
        <v>29</v>
      </c>
      <c r="DK553">
        <v>30</v>
      </c>
      <c r="DL553">
        <v>10.8</v>
      </c>
      <c r="DM553">
        <v>583</v>
      </c>
      <c r="DN553">
        <v>695</v>
      </c>
      <c r="DO553">
        <v>2</v>
      </c>
      <c r="DP553">
        <v>440</v>
      </c>
      <c r="DQ553">
        <v>530</v>
      </c>
      <c r="DR553">
        <v>1.3</v>
      </c>
      <c r="DS553">
        <v>310</v>
      </c>
      <c r="DT553">
        <v>386</v>
      </c>
      <c r="DU553">
        <v>0.1</v>
      </c>
      <c r="DV553" s="39">
        <v>-0.1</v>
      </c>
      <c r="DW553" s="39">
        <v>-0.1</v>
      </c>
      <c r="DX553" s="39">
        <v>0.2</v>
      </c>
      <c r="DY553" s="39">
        <v>0.8</v>
      </c>
      <c r="DZ553" s="39">
        <v>4.0999999999999996</v>
      </c>
      <c r="EA553" s="39">
        <v>4.8</v>
      </c>
    </row>
    <row r="554" spans="1:131" x14ac:dyDescent="0.2">
      <c r="A554" s="12" t="s">
        <v>678</v>
      </c>
      <c r="B554" s="12" t="s">
        <v>2547</v>
      </c>
      <c r="C554" t="s">
        <v>2546</v>
      </c>
      <c r="D554" t="s">
        <v>393</v>
      </c>
      <c r="E554" s="12" t="s">
        <v>170</v>
      </c>
      <c r="F554">
        <v>9</v>
      </c>
      <c r="G554">
        <v>0</v>
      </c>
      <c r="H554">
        <v>0</v>
      </c>
      <c r="I554" s="31">
        <f t="shared" si="296"/>
        <v>0</v>
      </c>
      <c r="J554">
        <v>0</v>
      </c>
      <c r="K554">
        <v>0</v>
      </c>
      <c r="L554" s="16">
        <f t="shared" si="297"/>
        <v>0</v>
      </c>
      <c r="M554" s="15">
        <v>0</v>
      </c>
      <c r="N554" s="15">
        <v>0</v>
      </c>
      <c r="O554" s="15">
        <v>0</v>
      </c>
      <c r="P554">
        <v>8</v>
      </c>
      <c r="Q554">
        <v>1</v>
      </c>
      <c r="R554">
        <v>6</v>
      </c>
      <c r="S554" s="13">
        <f t="shared" si="298"/>
        <v>0</v>
      </c>
      <c r="T554" s="13">
        <f t="shared" si="299"/>
        <v>0</v>
      </c>
      <c r="U554" s="2">
        <v>81.233333333299996</v>
      </c>
      <c r="V554" s="2">
        <v>9.0166666667000008</v>
      </c>
      <c r="W554">
        <v>8.99</v>
      </c>
      <c r="X554">
        <v>39.67</v>
      </c>
      <c r="Y554" s="32">
        <f t="shared" si="300"/>
        <v>0.18475133579942457</v>
      </c>
      <c r="Z554" s="15">
        <f t="shared" si="301"/>
        <v>0</v>
      </c>
      <c r="AA554">
        <v>4</v>
      </c>
      <c r="AB554">
        <v>11</v>
      </c>
      <c r="AC554">
        <v>14</v>
      </c>
      <c r="AD554" s="13">
        <f t="shared" si="302"/>
        <v>0</v>
      </c>
      <c r="AE554" s="13">
        <f t="shared" si="303"/>
        <v>0</v>
      </c>
      <c r="AF554" s="13">
        <f t="shared" si="304"/>
        <v>0</v>
      </c>
      <c r="AG554">
        <v>29</v>
      </c>
      <c r="AH554">
        <v>23</v>
      </c>
      <c r="AI554" s="17">
        <f t="shared" si="305"/>
        <v>0.55769230769230771</v>
      </c>
      <c r="AJ554">
        <v>12</v>
      </c>
      <c r="AK554">
        <v>13</v>
      </c>
      <c r="AL554" s="32">
        <f t="shared" si="306"/>
        <v>0.33333333333333331</v>
      </c>
      <c r="AM554">
        <v>13</v>
      </c>
      <c r="AN554">
        <v>6</v>
      </c>
      <c r="AO554" s="33">
        <f t="shared" si="307"/>
        <v>0.25333333333333335</v>
      </c>
      <c r="AP554">
        <v>18</v>
      </c>
      <c r="AQ554">
        <v>13</v>
      </c>
      <c r="AR554" s="33">
        <f t="shared" si="308"/>
        <v>0.41333333333333333</v>
      </c>
      <c r="AS554" s="33">
        <f t="shared" si="309"/>
        <v>0.56818181818181823</v>
      </c>
      <c r="AU554">
        <v>37</v>
      </c>
      <c r="AV554">
        <v>32</v>
      </c>
      <c r="AW554">
        <v>25</v>
      </c>
      <c r="AX554" s="2">
        <v>26.6</v>
      </c>
      <c r="AZ554" s="2">
        <v>32</v>
      </c>
      <c r="BA554" s="2">
        <v>23</v>
      </c>
      <c r="BB554" s="21">
        <v>-2.448</v>
      </c>
      <c r="BD554" s="21">
        <v>-1.609</v>
      </c>
      <c r="BE554" s="2">
        <v>27.2</v>
      </c>
      <c r="BF554" s="2">
        <v>31.1</v>
      </c>
      <c r="BG554" s="2">
        <v>23.2</v>
      </c>
      <c r="BH554" s="21">
        <v>-0.126</v>
      </c>
      <c r="BI554" s="21">
        <v>0.90300000000000002</v>
      </c>
      <c r="BJ554" t="s">
        <v>3652</v>
      </c>
      <c r="BK554" s="2">
        <v>50</v>
      </c>
      <c r="BL554" t="s">
        <v>2614</v>
      </c>
      <c r="BM554" s="2">
        <v>33.799999999999997</v>
      </c>
      <c r="BN554" t="s">
        <v>824</v>
      </c>
      <c r="BO554" s="2">
        <v>27.9</v>
      </c>
      <c r="BP554" t="s">
        <v>1540</v>
      </c>
      <c r="BQ554" s="2">
        <v>39.9</v>
      </c>
      <c r="BR554" t="s">
        <v>1090</v>
      </c>
      <c r="BS554" s="2">
        <v>33.1</v>
      </c>
      <c r="BT554" s="32">
        <f t="shared" si="310"/>
        <v>0</v>
      </c>
      <c r="BU554" s="34">
        <f t="shared" si="311"/>
        <v>0.94736842105263153</v>
      </c>
      <c r="BV554" s="35">
        <f t="shared" si="312"/>
        <v>947.36842105263156</v>
      </c>
      <c r="BW554" s="32">
        <f t="shared" si="313"/>
        <v>-5.2631578947368474E-2</v>
      </c>
      <c r="BX554" s="36">
        <f t="shared" si="314"/>
        <v>0</v>
      </c>
      <c r="BY554" s="37">
        <f t="shared" si="315"/>
        <v>1.4787430683864</v>
      </c>
      <c r="BZ554" s="37">
        <f t="shared" si="316"/>
        <v>29.574861367728001</v>
      </c>
      <c r="CA554" s="37">
        <f t="shared" si="317"/>
        <v>28.096118299341597</v>
      </c>
      <c r="CB554" s="37">
        <f t="shared" si="318"/>
        <v>56.192236598683195</v>
      </c>
      <c r="CC554" s="37">
        <f t="shared" si="319"/>
        <v>58.410351201262799</v>
      </c>
      <c r="CD554" s="38">
        <f t="shared" si="320"/>
        <v>-2.2181146025796039</v>
      </c>
      <c r="CE554" s="3">
        <v>0</v>
      </c>
      <c r="CF554" s="3">
        <v>2</v>
      </c>
      <c r="CG554" s="3">
        <v>40</v>
      </c>
      <c r="CH554" s="3">
        <v>36</v>
      </c>
      <c r="CI554" s="3">
        <v>13</v>
      </c>
      <c r="CJ554" s="3">
        <v>15</v>
      </c>
      <c r="CK554" s="3">
        <v>26</v>
      </c>
      <c r="CL554" s="3">
        <v>23</v>
      </c>
      <c r="CM554" s="20">
        <f t="shared" si="321"/>
        <v>-6.4564782389432409</v>
      </c>
      <c r="CN554" s="37">
        <f t="shared" si="322"/>
        <v>2.01663725737333</v>
      </c>
      <c r="CO554" s="37">
        <f t="shared" si="323"/>
        <v>4.2013276195277705</v>
      </c>
      <c r="CP554" s="37">
        <f t="shared" si="324"/>
        <v>29.913452651037726</v>
      </c>
      <c r="CQ554" s="37">
        <f t="shared" si="325"/>
        <v>29.409293336694393</v>
      </c>
      <c r="CR554" s="37">
        <f t="shared" si="326"/>
        <v>56.29779010167212</v>
      </c>
      <c r="CS554" s="37">
        <f t="shared" si="327"/>
        <v>56.129736996891012</v>
      </c>
      <c r="CT554" s="22">
        <f t="shared" si="328"/>
        <v>-2.3861677073607126</v>
      </c>
      <c r="CU554" s="35">
        <v>12</v>
      </c>
      <c r="CV554" s="35">
        <v>25</v>
      </c>
      <c r="CW554" s="35">
        <v>166</v>
      </c>
      <c r="CX554" s="35">
        <v>150</v>
      </c>
      <c r="CY554" s="35">
        <v>67</v>
      </c>
      <c r="CZ554" s="35">
        <v>72</v>
      </c>
      <c r="DA554" s="35">
        <v>87</v>
      </c>
      <c r="DB554" s="35">
        <v>90</v>
      </c>
      <c r="DC554">
        <v>0</v>
      </c>
      <c r="DD554">
        <v>1</v>
      </c>
      <c r="DE554" s="35">
        <f t="shared" si="329"/>
        <v>1</v>
      </c>
      <c r="DF554" s="36">
        <f t="shared" si="330"/>
        <v>0</v>
      </c>
      <c r="DG554" s="37">
        <f t="shared" si="331"/>
        <v>0.73937153419320001</v>
      </c>
      <c r="DH554" s="37">
        <f t="shared" si="332"/>
        <v>0.73937153419320001</v>
      </c>
      <c r="DI554" s="2">
        <v>54</v>
      </c>
      <c r="DJ554">
        <v>0</v>
      </c>
      <c r="DK554">
        <v>2</v>
      </c>
      <c r="DL554">
        <v>-37.5</v>
      </c>
      <c r="DM554">
        <v>50</v>
      </c>
      <c r="DN554">
        <v>65</v>
      </c>
      <c r="DO554">
        <v>-2.9</v>
      </c>
      <c r="DP554">
        <v>33</v>
      </c>
      <c r="DQ554">
        <v>45</v>
      </c>
      <c r="DR554">
        <v>-4.5999999999999996</v>
      </c>
      <c r="DS554">
        <v>25</v>
      </c>
      <c r="DT554">
        <v>32</v>
      </c>
      <c r="DU554">
        <v>-2.7</v>
      </c>
      <c r="DV554" s="39">
        <v>0.2</v>
      </c>
      <c r="DW554" s="39">
        <v>0.2</v>
      </c>
      <c r="DX554" s="39">
        <v>-0.1</v>
      </c>
      <c r="DY554" s="39">
        <v>-0.30000000000000004</v>
      </c>
      <c r="DZ554" s="39">
        <v>-0.1</v>
      </c>
      <c r="EA554" s="39">
        <v>-0.30000000000000004</v>
      </c>
    </row>
    <row r="555" spans="1:131" x14ac:dyDescent="0.2">
      <c r="A555" s="12" t="s">
        <v>796</v>
      </c>
      <c r="B555" s="12" t="s">
        <v>2549</v>
      </c>
      <c r="C555" t="s">
        <v>2548</v>
      </c>
      <c r="D555" t="s">
        <v>460</v>
      </c>
      <c r="E555" s="12" t="s">
        <v>178</v>
      </c>
      <c r="F555">
        <v>30</v>
      </c>
      <c r="G555">
        <v>1</v>
      </c>
      <c r="H555">
        <v>7</v>
      </c>
      <c r="I555" s="31">
        <f t="shared" si="296"/>
        <v>8</v>
      </c>
      <c r="J555">
        <v>3</v>
      </c>
      <c r="K555">
        <v>4</v>
      </c>
      <c r="L555" s="16">
        <f t="shared" si="297"/>
        <v>0.99115531541459834</v>
      </c>
      <c r="M555" s="15">
        <v>1</v>
      </c>
      <c r="N555" s="15">
        <v>3</v>
      </c>
      <c r="O555" s="15">
        <v>4</v>
      </c>
      <c r="P555">
        <v>30</v>
      </c>
      <c r="Q555">
        <v>10</v>
      </c>
      <c r="R555">
        <v>29</v>
      </c>
      <c r="S555" s="13">
        <f t="shared" si="298"/>
        <v>3.3333333333333333E-2</v>
      </c>
      <c r="T555" s="13">
        <f t="shared" si="299"/>
        <v>1.4492753623188406E-2</v>
      </c>
      <c r="U555" s="2">
        <v>484.28333333329999</v>
      </c>
      <c r="V555" s="2">
        <v>16.133333333300001</v>
      </c>
      <c r="W555">
        <v>15.65</v>
      </c>
      <c r="X555">
        <v>32.94</v>
      </c>
      <c r="Y555" s="32">
        <f t="shared" si="300"/>
        <v>0.32208273307264873</v>
      </c>
      <c r="Z555" s="15">
        <f t="shared" si="301"/>
        <v>33.260869565217391</v>
      </c>
      <c r="AA555">
        <v>32</v>
      </c>
      <c r="AB555">
        <v>39</v>
      </c>
      <c r="AC555">
        <v>66</v>
      </c>
      <c r="AD555" s="13">
        <f t="shared" si="302"/>
        <v>4.3478260869565216E-2</v>
      </c>
      <c r="AE555" s="13">
        <f t="shared" si="303"/>
        <v>0.30434782608695654</v>
      </c>
      <c r="AF555" s="13">
        <f t="shared" si="304"/>
        <v>0.34782608695652173</v>
      </c>
      <c r="AI555" s="17" t="str">
        <f t="shared" si="305"/>
        <v xml:space="preserve"> </v>
      </c>
      <c r="AJ555">
        <v>70</v>
      </c>
      <c r="AK555">
        <v>68</v>
      </c>
      <c r="AL555" s="32">
        <f t="shared" si="306"/>
        <v>0.35294117647058826</v>
      </c>
      <c r="AM555">
        <v>51</v>
      </c>
      <c r="AN555">
        <v>53</v>
      </c>
      <c r="AO555" s="33">
        <f t="shared" si="307"/>
        <v>0.26598465473145783</v>
      </c>
      <c r="AP555">
        <v>87</v>
      </c>
      <c r="AQ555">
        <v>62</v>
      </c>
      <c r="AR555" s="33">
        <f t="shared" si="308"/>
        <v>0.38107416879795397</v>
      </c>
      <c r="AS555" s="33">
        <f t="shared" si="309"/>
        <v>0.57024793388429751</v>
      </c>
      <c r="AT555">
        <v>8</v>
      </c>
      <c r="AU555">
        <v>169</v>
      </c>
      <c r="AV555">
        <v>163</v>
      </c>
      <c r="AW555">
        <v>143</v>
      </c>
      <c r="AX555" s="2">
        <v>28.7</v>
      </c>
      <c r="AY555" s="3">
        <v>3</v>
      </c>
      <c r="AZ555" s="2">
        <v>33</v>
      </c>
      <c r="BA555" s="2">
        <v>25.9</v>
      </c>
      <c r="BB555" s="21">
        <v>0.72399999999999998</v>
      </c>
      <c r="BC555">
        <v>3</v>
      </c>
      <c r="BD555" s="21">
        <v>-1.6240000000000001</v>
      </c>
      <c r="BE555" s="2">
        <v>27.9</v>
      </c>
      <c r="BF555" s="2">
        <v>37.1</v>
      </c>
      <c r="BG555" s="2">
        <v>24.8</v>
      </c>
      <c r="BH555" s="21">
        <v>0.375</v>
      </c>
      <c r="BI555" s="21">
        <v>1.28</v>
      </c>
      <c r="BJ555" t="s">
        <v>485</v>
      </c>
      <c r="BK555" s="2">
        <v>29.8</v>
      </c>
      <c r="BL555" t="s">
        <v>3599</v>
      </c>
      <c r="BM555" s="2">
        <v>29.4</v>
      </c>
      <c r="BN555" t="s">
        <v>1704</v>
      </c>
      <c r="BO555" s="2">
        <v>29.3</v>
      </c>
      <c r="BP555" t="s">
        <v>3710</v>
      </c>
      <c r="BQ555" s="2">
        <v>40.9</v>
      </c>
      <c r="BR555" t="s">
        <v>1196</v>
      </c>
      <c r="BS555" s="2">
        <v>32</v>
      </c>
      <c r="BT555" s="32">
        <f t="shared" si="310"/>
        <v>9.0196078431372548E-2</v>
      </c>
      <c r="BU555" s="34">
        <f t="shared" si="311"/>
        <v>0.92274678111587982</v>
      </c>
      <c r="BV555" s="35">
        <f t="shared" si="312"/>
        <v>931.76638895901704</v>
      </c>
      <c r="BW555" s="32">
        <f t="shared" si="313"/>
        <v>1.2942859547252369E-2</v>
      </c>
      <c r="BX555" s="36">
        <f t="shared" si="314"/>
        <v>2.8512396694273785</v>
      </c>
      <c r="BY555" s="37">
        <f t="shared" si="315"/>
        <v>2.2314049586822962</v>
      </c>
      <c r="BZ555" s="37">
        <f t="shared" si="316"/>
        <v>31.611570247999197</v>
      </c>
      <c r="CA555" s="37">
        <f t="shared" si="317"/>
        <v>28.884297520720835</v>
      </c>
      <c r="CB555" s="37">
        <f t="shared" si="318"/>
        <v>55.537190082759373</v>
      </c>
      <c r="CC555" s="37">
        <f t="shared" si="319"/>
        <v>53.925619834822157</v>
      </c>
      <c r="CD555" s="38">
        <f t="shared" si="320"/>
        <v>1.611570247937216</v>
      </c>
      <c r="CE555" s="3">
        <v>23</v>
      </c>
      <c r="CF555" s="3">
        <v>18</v>
      </c>
      <c r="CG555" s="3">
        <v>232</v>
      </c>
      <c r="CH555" s="3">
        <v>215</v>
      </c>
      <c r="CI555" s="3">
        <v>86</v>
      </c>
      <c r="CJ555" s="3">
        <v>96</v>
      </c>
      <c r="CK555" s="3">
        <v>106</v>
      </c>
      <c r="CL555" s="3">
        <v>107</v>
      </c>
      <c r="CM555" s="20">
        <f t="shared" si="321"/>
        <v>-3.0683801652859231</v>
      </c>
      <c r="CN555" s="37">
        <f t="shared" si="322"/>
        <v>2.0643594414086217</v>
      </c>
      <c r="CO555" s="37">
        <f t="shared" si="323"/>
        <v>2.1857923497267762</v>
      </c>
      <c r="CP555" s="37">
        <f t="shared" si="324"/>
        <v>31.268973891924713</v>
      </c>
      <c r="CQ555" s="37">
        <f t="shared" si="325"/>
        <v>29.204614450516093</v>
      </c>
      <c r="CR555" s="37">
        <f t="shared" si="326"/>
        <v>61.809350333940507</v>
      </c>
      <c r="CS555" s="37">
        <f t="shared" si="327"/>
        <v>52.641165755919857</v>
      </c>
      <c r="CT555" s="22">
        <f t="shared" si="328"/>
        <v>-7.5566143300834341</v>
      </c>
      <c r="CU555" s="35">
        <v>34</v>
      </c>
      <c r="CV555" s="35">
        <v>36</v>
      </c>
      <c r="CW555" s="35">
        <v>481</v>
      </c>
      <c r="CX555" s="35">
        <v>445</v>
      </c>
      <c r="CY555" s="35">
        <v>203</v>
      </c>
      <c r="CZ555" s="35">
        <v>175</v>
      </c>
      <c r="DA555" s="35">
        <v>211</v>
      </c>
      <c r="DB555" s="35">
        <v>300</v>
      </c>
      <c r="DC555">
        <v>5</v>
      </c>
      <c r="DD555">
        <v>4</v>
      </c>
      <c r="DE555" s="35">
        <f t="shared" si="329"/>
        <v>-1</v>
      </c>
      <c r="DF555" s="36">
        <f t="shared" si="330"/>
        <v>0.61983471074508234</v>
      </c>
      <c r="DG555" s="37">
        <f t="shared" si="331"/>
        <v>0.49586776859606585</v>
      </c>
      <c r="DH555" s="37">
        <f t="shared" si="332"/>
        <v>-0.12396694214901646</v>
      </c>
      <c r="DI555" s="2">
        <v>298.39999999999998</v>
      </c>
      <c r="DJ555">
        <v>12</v>
      </c>
      <c r="DK555">
        <v>12</v>
      </c>
      <c r="DL555">
        <v>-5.9</v>
      </c>
      <c r="DM555">
        <v>297</v>
      </c>
      <c r="DN555">
        <v>273</v>
      </c>
      <c r="DO555">
        <v>1.2</v>
      </c>
      <c r="DP555">
        <v>229</v>
      </c>
      <c r="DQ555">
        <v>204</v>
      </c>
      <c r="DR555">
        <v>3.1</v>
      </c>
      <c r="DS555">
        <v>175</v>
      </c>
      <c r="DT555">
        <v>140</v>
      </c>
      <c r="DU555">
        <v>6.4</v>
      </c>
      <c r="DV555" s="39">
        <v>2.7</v>
      </c>
      <c r="DW555" s="39">
        <v>2.7</v>
      </c>
      <c r="DX555" s="39">
        <v>-0.60000000000000009</v>
      </c>
      <c r="DY555" s="39">
        <v>-0.4</v>
      </c>
      <c r="DZ555" s="39">
        <v>1.6</v>
      </c>
      <c r="EA555" s="39">
        <v>3.4</v>
      </c>
    </row>
    <row r="556" spans="1:131" x14ac:dyDescent="0.2">
      <c r="A556" s="12" t="s">
        <v>743</v>
      </c>
      <c r="B556" s="12" t="s">
        <v>2549</v>
      </c>
      <c r="C556" t="s">
        <v>2552</v>
      </c>
      <c r="D556" t="s">
        <v>382</v>
      </c>
      <c r="E556" s="12" t="s">
        <v>178</v>
      </c>
      <c r="F556">
        <v>48</v>
      </c>
      <c r="G556">
        <v>1</v>
      </c>
      <c r="H556">
        <v>8</v>
      </c>
      <c r="I556" s="31">
        <f t="shared" si="296"/>
        <v>9</v>
      </c>
      <c r="J556">
        <v>7</v>
      </c>
      <c r="K556">
        <v>1</v>
      </c>
      <c r="L556" s="16">
        <f t="shared" si="297"/>
        <v>0.72020806010628502</v>
      </c>
      <c r="M556" s="15">
        <v>1</v>
      </c>
      <c r="N556" s="15">
        <v>6</v>
      </c>
      <c r="O556" s="15">
        <v>1</v>
      </c>
      <c r="P556">
        <v>66</v>
      </c>
      <c r="Q556">
        <v>28</v>
      </c>
      <c r="R556">
        <v>49</v>
      </c>
      <c r="S556" s="13">
        <f t="shared" si="298"/>
        <v>1.5151515151515152E-2</v>
      </c>
      <c r="T556" s="13">
        <f t="shared" si="299"/>
        <v>6.993006993006993E-3</v>
      </c>
      <c r="U556" s="2">
        <v>749.78333333329999</v>
      </c>
      <c r="V556" s="2">
        <v>15.6166666667</v>
      </c>
      <c r="W556">
        <v>14.84</v>
      </c>
      <c r="X556">
        <v>33.72</v>
      </c>
      <c r="Y556" s="32">
        <f t="shared" si="300"/>
        <v>0.30560131795716639</v>
      </c>
      <c r="Z556" s="15">
        <f t="shared" si="301"/>
        <v>118.04545454545455</v>
      </c>
      <c r="AA556">
        <v>56</v>
      </c>
      <c r="AB556">
        <v>18</v>
      </c>
      <c r="AC556">
        <v>54</v>
      </c>
      <c r="AD556" s="13">
        <f t="shared" si="302"/>
        <v>4.5454545454545456E-2</v>
      </c>
      <c r="AE556" s="13">
        <f t="shared" si="303"/>
        <v>0.31818181818181818</v>
      </c>
      <c r="AF556" s="13">
        <f t="shared" si="304"/>
        <v>0.36363636363636365</v>
      </c>
      <c r="AI556" s="17" t="str">
        <f t="shared" si="305"/>
        <v xml:space="preserve"> </v>
      </c>
      <c r="AJ556">
        <v>131</v>
      </c>
      <c r="AK556">
        <v>128</v>
      </c>
      <c r="AL556" s="32">
        <f t="shared" si="306"/>
        <v>0.39663093415007655</v>
      </c>
      <c r="AM556">
        <v>79</v>
      </c>
      <c r="AN556">
        <v>80</v>
      </c>
      <c r="AO556" s="33">
        <f t="shared" si="307"/>
        <v>0.24349157733537519</v>
      </c>
      <c r="AP556">
        <v>117</v>
      </c>
      <c r="AQ556">
        <v>118</v>
      </c>
      <c r="AR556" s="33">
        <f t="shared" si="308"/>
        <v>0.35987748851454826</v>
      </c>
      <c r="AS556" s="33">
        <f t="shared" si="309"/>
        <v>0.61961722488038273</v>
      </c>
      <c r="AT556">
        <v>8</v>
      </c>
      <c r="AU556">
        <v>287</v>
      </c>
      <c r="AV556">
        <v>241</v>
      </c>
      <c r="AW556">
        <v>193</v>
      </c>
      <c r="AX556" s="2">
        <v>27.8</v>
      </c>
      <c r="AY556" s="3">
        <v>6</v>
      </c>
      <c r="AZ556" s="2">
        <v>32.700000000000003</v>
      </c>
      <c r="BA556" s="2">
        <v>24.5</v>
      </c>
      <c r="BB556" s="21">
        <v>-0.71899999999999997</v>
      </c>
      <c r="BC556">
        <v>8</v>
      </c>
      <c r="BD556" s="21">
        <v>-0.82300000000000006</v>
      </c>
      <c r="BE556" s="2">
        <v>26.5</v>
      </c>
      <c r="BF556" s="2">
        <v>30.8</v>
      </c>
      <c r="BG556" s="2">
        <v>25</v>
      </c>
      <c r="BH556" s="21">
        <v>-0.86299999999999999</v>
      </c>
      <c r="BI556" s="21">
        <v>-0.76</v>
      </c>
      <c r="BJ556" t="s">
        <v>3278</v>
      </c>
      <c r="BK556" s="2">
        <v>28.7</v>
      </c>
      <c r="BL556" t="s">
        <v>3202</v>
      </c>
      <c r="BM556" s="2">
        <v>26.6</v>
      </c>
      <c r="BN556" t="s">
        <v>2576</v>
      </c>
      <c r="BO556" s="2">
        <v>23.6</v>
      </c>
      <c r="BP556" t="s">
        <v>1708</v>
      </c>
      <c r="BQ556" s="2">
        <v>43.8</v>
      </c>
      <c r="BR556" t="s">
        <v>1645</v>
      </c>
      <c r="BS556" s="2">
        <v>24</v>
      </c>
      <c r="BT556" s="32">
        <f t="shared" si="310"/>
        <v>5.9299191374663072E-2</v>
      </c>
      <c r="BU556" s="34">
        <f t="shared" si="311"/>
        <v>0.93240093240093236</v>
      </c>
      <c r="BV556" s="35">
        <f t="shared" si="312"/>
        <v>938.33085153839863</v>
      </c>
      <c r="BW556" s="32">
        <f t="shared" si="313"/>
        <v>-8.299876224404569E-3</v>
      </c>
      <c r="BX556" s="36">
        <f t="shared" si="314"/>
        <v>1.7609391675522712</v>
      </c>
      <c r="BY556" s="37">
        <f t="shared" si="315"/>
        <v>2.3212379935916299</v>
      </c>
      <c r="BZ556" s="37">
        <f t="shared" si="316"/>
        <v>29.695837780086023</v>
      </c>
      <c r="CA556" s="37">
        <f t="shared" si="317"/>
        <v>34.338313767269291</v>
      </c>
      <c r="CB556" s="37">
        <f t="shared" si="318"/>
        <v>58.431163286961727</v>
      </c>
      <c r="CC556" s="37">
        <f t="shared" si="319"/>
        <v>62.03308431150046</v>
      </c>
      <c r="CD556" s="38">
        <f t="shared" si="320"/>
        <v>-3.6019210245387328</v>
      </c>
      <c r="CE556" s="3">
        <v>22</v>
      </c>
      <c r="CF556" s="3">
        <v>29</v>
      </c>
      <c r="CG556" s="3">
        <v>349</v>
      </c>
      <c r="CH556" s="3">
        <v>400</v>
      </c>
      <c r="CI556" s="3">
        <v>147</v>
      </c>
      <c r="CJ556" s="3">
        <v>165</v>
      </c>
      <c r="CK556" s="3">
        <v>181</v>
      </c>
      <c r="CL556" s="3">
        <v>212</v>
      </c>
      <c r="CM556" s="20">
        <f t="shared" si="321"/>
        <v>-6.6257344216679197</v>
      </c>
      <c r="CN556" s="37">
        <f t="shared" si="322"/>
        <v>2.2983392645314353</v>
      </c>
      <c r="CO556" s="37">
        <f t="shared" si="323"/>
        <v>2.4836892052194544</v>
      </c>
      <c r="CP556" s="37">
        <f t="shared" si="324"/>
        <v>28.692170818505339</v>
      </c>
      <c r="CQ556" s="37">
        <f t="shared" si="325"/>
        <v>30.582740213523131</v>
      </c>
      <c r="CR556" s="37">
        <f t="shared" si="326"/>
        <v>56.976571767497035</v>
      </c>
      <c r="CS556" s="37">
        <f t="shared" si="327"/>
        <v>58.681791221826806</v>
      </c>
      <c r="CT556" s="22">
        <f t="shared" si="328"/>
        <v>-1.8967015702089611</v>
      </c>
      <c r="CU556" s="35">
        <v>62</v>
      </c>
      <c r="CV556" s="35">
        <v>67</v>
      </c>
      <c r="CW556" s="35">
        <v>712</v>
      </c>
      <c r="CX556" s="35">
        <v>758</v>
      </c>
      <c r="CY556" s="35">
        <v>356</v>
      </c>
      <c r="CZ556" s="35">
        <v>351</v>
      </c>
      <c r="DA556" s="35">
        <v>407</v>
      </c>
      <c r="DB556" s="35">
        <v>407</v>
      </c>
      <c r="DC556">
        <v>3</v>
      </c>
      <c r="DD556">
        <v>8</v>
      </c>
      <c r="DE556" s="35">
        <f t="shared" si="329"/>
        <v>5</v>
      </c>
      <c r="DF556" s="36">
        <f t="shared" si="330"/>
        <v>0.24012806830258243</v>
      </c>
      <c r="DG556" s="37">
        <f t="shared" si="331"/>
        <v>0.64034151547355311</v>
      </c>
      <c r="DH556" s="37">
        <f t="shared" si="332"/>
        <v>0.40021344717097068</v>
      </c>
      <c r="DI556" s="2">
        <v>442.1</v>
      </c>
      <c r="DJ556">
        <v>15</v>
      </c>
      <c r="DK556">
        <v>17</v>
      </c>
      <c r="DL556">
        <v>1.1000000000000001</v>
      </c>
      <c r="DM556">
        <v>430</v>
      </c>
      <c r="DN556">
        <v>489</v>
      </c>
      <c r="DO556">
        <v>-2.5</v>
      </c>
      <c r="DP556">
        <v>308</v>
      </c>
      <c r="DQ556">
        <v>376</v>
      </c>
      <c r="DR556">
        <v>-3.7</v>
      </c>
      <c r="DS556">
        <v>218</v>
      </c>
      <c r="DT556">
        <v>267</v>
      </c>
      <c r="DU556">
        <v>-3.7</v>
      </c>
      <c r="DV556" s="39">
        <v>-8.1</v>
      </c>
      <c r="DW556" s="39">
        <v>-8.1</v>
      </c>
      <c r="DX556" s="39">
        <v>-1.6</v>
      </c>
      <c r="DY556" s="39">
        <v>-0.30000000000000004</v>
      </c>
      <c r="DZ556" s="39">
        <v>1.8</v>
      </c>
      <c r="EA556" s="39">
        <v>-8.3000000000000007</v>
      </c>
    </row>
    <row r="557" spans="1:131" x14ac:dyDescent="0.2">
      <c r="A557" s="12" t="s">
        <v>2556</v>
      </c>
      <c r="B557" s="12" t="s">
        <v>2557</v>
      </c>
      <c r="C557" t="s">
        <v>2555</v>
      </c>
      <c r="D557" t="s">
        <v>367</v>
      </c>
      <c r="E557" s="12" t="s">
        <v>178</v>
      </c>
      <c r="F557">
        <v>53</v>
      </c>
      <c r="G557">
        <v>0</v>
      </c>
      <c r="H557">
        <v>2</v>
      </c>
      <c r="I557" s="31">
        <f t="shared" si="296"/>
        <v>2</v>
      </c>
      <c r="J557">
        <v>0</v>
      </c>
      <c r="K557">
        <v>2</v>
      </c>
      <c r="L557" s="16">
        <f t="shared" si="297"/>
        <v>0.19708748494469522</v>
      </c>
      <c r="M557" s="15">
        <v>0</v>
      </c>
      <c r="N557" s="15">
        <v>0</v>
      </c>
      <c r="O557" s="15">
        <v>2</v>
      </c>
      <c r="P557">
        <v>26</v>
      </c>
      <c r="Q557">
        <v>15</v>
      </c>
      <c r="R557">
        <v>29</v>
      </c>
      <c r="S557" s="13">
        <f t="shared" si="298"/>
        <v>0</v>
      </c>
      <c r="T557" s="13">
        <f t="shared" si="299"/>
        <v>0</v>
      </c>
      <c r="U557" s="2">
        <v>608.86666666669998</v>
      </c>
      <c r="V557" s="2">
        <v>11.483333333299999</v>
      </c>
      <c r="W557">
        <v>11.41</v>
      </c>
      <c r="X557">
        <v>36.08</v>
      </c>
      <c r="Y557" s="32">
        <f t="shared" si="300"/>
        <v>0.24026110760160035</v>
      </c>
      <c r="Z557" s="15">
        <f t="shared" si="301"/>
        <v>0</v>
      </c>
      <c r="AA557">
        <v>89</v>
      </c>
      <c r="AB557">
        <v>134</v>
      </c>
      <c r="AC557">
        <v>93</v>
      </c>
      <c r="AD557" s="13">
        <f t="shared" si="302"/>
        <v>0</v>
      </c>
      <c r="AE557" s="13">
        <f t="shared" si="303"/>
        <v>0.15384615384615385</v>
      </c>
      <c r="AF557" s="13">
        <f t="shared" si="304"/>
        <v>0.15384615384615385</v>
      </c>
      <c r="AI557" s="17" t="str">
        <f t="shared" si="305"/>
        <v xml:space="preserve"> </v>
      </c>
      <c r="AJ557">
        <v>79</v>
      </c>
      <c r="AK557">
        <v>102</v>
      </c>
      <c r="AL557" s="32">
        <f t="shared" si="306"/>
        <v>0.33705772811918061</v>
      </c>
      <c r="AM557">
        <v>83</v>
      </c>
      <c r="AN557">
        <v>98</v>
      </c>
      <c r="AO557" s="33">
        <f t="shared" si="307"/>
        <v>0.33705772811918061</v>
      </c>
      <c r="AP557">
        <v>87</v>
      </c>
      <c r="AQ557">
        <v>88</v>
      </c>
      <c r="AR557" s="33">
        <f t="shared" si="308"/>
        <v>0.32588454376163872</v>
      </c>
      <c r="AS557" s="33">
        <f t="shared" si="309"/>
        <v>0.5</v>
      </c>
      <c r="AT557">
        <v>7</v>
      </c>
      <c r="AU557">
        <v>202</v>
      </c>
      <c r="AV557">
        <v>253</v>
      </c>
      <c r="AW557">
        <v>179</v>
      </c>
      <c r="AX557" s="2">
        <v>27.5</v>
      </c>
      <c r="AY557" s="3">
        <v>8</v>
      </c>
      <c r="AZ557" s="2">
        <v>32.5</v>
      </c>
      <c r="BA557" s="2">
        <v>24.1</v>
      </c>
      <c r="BB557" s="21">
        <v>-0.308</v>
      </c>
      <c r="BC557">
        <v>8</v>
      </c>
      <c r="BD557" s="21">
        <v>0.111</v>
      </c>
      <c r="BE557" s="2">
        <v>25.5</v>
      </c>
      <c r="BF557" s="2">
        <v>29.4</v>
      </c>
      <c r="BG557" s="2">
        <v>24.2</v>
      </c>
      <c r="BH557" s="21">
        <v>-0.376</v>
      </c>
      <c r="BI557" s="21">
        <v>-7.1950000000000003</v>
      </c>
      <c r="BJ557" t="s">
        <v>1206</v>
      </c>
      <c r="BK557" s="2">
        <v>28.5</v>
      </c>
      <c r="BL557" t="s">
        <v>1064</v>
      </c>
      <c r="BM557" s="2">
        <v>26.6</v>
      </c>
      <c r="BN557" t="s">
        <v>2728</v>
      </c>
      <c r="BO557" s="2">
        <v>26.5</v>
      </c>
      <c r="BP557" t="s">
        <v>1084</v>
      </c>
      <c r="BQ557" s="2">
        <v>26.7</v>
      </c>
      <c r="BR557" t="s">
        <v>551</v>
      </c>
      <c r="BS557" s="2">
        <v>20.6</v>
      </c>
      <c r="BT557" s="32">
        <f t="shared" si="310"/>
        <v>5.2208835341365459E-2</v>
      </c>
      <c r="BU557" s="34">
        <f t="shared" si="311"/>
        <v>0.92163009404388718</v>
      </c>
      <c r="BV557" s="35">
        <f t="shared" si="312"/>
        <v>926.85097757802373</v>
      </c>
      <c r="BW557" s="32">
        <f t="shared" si="313"/>
        <v>-2.6161070614747359E-2</v>
      </c>
      <c r="BX557" s="36">
        <f t="shared" si="314"/>
        <v>1.2815948736242257</v>
      </c>
      <c r="BY557" s="37">
        <f t="shared" si="315"/>
        <v>2.464605526200434</v>
      </c>
      <c r="BZ557" s="37">
        <f t="shared" si="316"/>
        <v>24.547471040956324</v>
      </c>
      <c r="CA557" s="37">
        <f t="shared" si="317"/>
        <v>31.448366514317534</v>
      </c>
      <c r="CB557" s="37">
        <f t="shared" si="318"/>
        <v>47.419010324096348</v>
      </c>
      <c r="CC557" s="37">
        <f t="shared" si="319"/>
        <v>67.628775638939914</v>
      </c>
      <c r="CD557" s="38">
        <f t="shared" si="320"/>
        <v>-20.209765314843565</v>
      </c>
      <c r="CE557" s="3">
        <v>13</v>
      </c>
      <c r="CF557" s="3">
        <v>25</v>
      </c>
      <c r="CG557" s="3">
        <v>236</v>
      </c>
      <c r="CH557" s="3">
        <v>294</v>
      </c>
      <c r="CI557" s="3">
        <v>97</v>
      </c>
      <c r="CJ557" s="3">
        <v>136</v>
      </c>
      <c r="CK557" s="3">
        <v>231</v>
      </c>
      <c r="CL557" s="3">
        <v>135</v>
      </c>
      <c r="CM557" s="20">
        <f t="shared" si="321"/>
        <v>-12.993765314843564</v>
      </c>
      <c r="CN557" s="37">
        <f t="shared" si="322"/>
        <v>2.1650002091787641</v>
      </c>
      <c r="CO557" s="37">
        <f t="shared" si="323"/>
        <v>2.1022465799272059</v>
      </c>
      <c r="CP557" s="37">
        <f t="shared" si="324"/>
        <v>27.580220056059908</v>
      </c>
      <c r="CQ557" s="37">
        <f t="shared" si="325"/>
        <v>29.713843450612895</v>
      </c>
      <c r="CR557" s="37">
        <f t="shared" si="326"/>
        <v>54.281889302597996</v>
      </c>
      <c r="CS557" s="37">
        <f t="shared" si="327"/>
        <v>58.611889720955531</v>
      </c>
      <c r="CT557" s="22">
        <f t="shared" si="328"/>
        <v>-15.87976489648603</v>
      </c>
      <c r="CU557" s="35">
        <v>69</v>
      </c>
      <c r="CV557" s="35">
        <v>67</v>
      </c>
      <c r="CW557" s="35">
        <v>810</v>
      </c>
      <c r="CX557" s="35">
        <v>880</v>
      </c>
      <c r="CY557" s="35">
        <v>389</v>
      </c>
      <c r="CZ557" s="35">
        <v>357</v>
      </c>
      <c r="DA557" s="35">
        <v>564</v>
      </c>
      <c r="DB557" s="35">
        <v>462</v>
      </c>
      <c r="DC557">
        <v>9</v>
      </c>
      <c r="DD557">
        <v>5</v>
      </c>
      <c r="DE557" s="35">
        <f t="shared" si="329"/>
        <v>-4</v>
      </c>
      <c r="DF557" s="36">
        <f t="shared" si="330"/>
        <v>0.88725798943215628</v>
      </c>
      <c r="DG557" s="37">
        <f t="shared" si="331"/>
        <v>0.49292110524008681</v>
      </c>
      <c r="DH557" s="37">
        <f t="shared" si="332"/>
        <v>-0.39433688419206947</v>
      </c>
      <c r="DI557" s="2">
        <v>380.6</v>
      </c>
      <c r="DJ557">
        <v>8</v>
      </c>
      <c r="DK557">
        <v>16</v>
      </c>
      <c r="DL557">
        <v>-20.9</v>
      </c>
      <c r="DM557">
        <v>314</v>
      </c>
      <c r="DN557">
        <v>435</v>
      </c>
      <c r="DO557">
        <v>-5.9</v>
      </c>
      <c r="DP557">
        <v>229</v>
      </c>
      <c r="DQ557">
        <v>290</v>
      </c>
      <c r="DR557">
        <v>-5.2</v>
      </c>
      <c r="DS557">
        <v>164</v>
      </c>
      <c r="DT557">
        <v>205</v>
      </c>
      <c r="DU557">
        <v>-4.2</v>
      </c>
      <c r="DV557" s="39">
        <v>-4.4000000000000004</v>
      </c>
      <c r="DW557" s="39">
        <v>-4.4000000000000004</v>
      </c>
      <c r="DX557" s="39">
        <v>-0.4</v>
      </c>
      <c r="DY557" s="39">
        <v>-0.30000000000000004</v>
      </c>
      <c r="DZ557" s="39">
        <v>2.4</v>
      </c>
      <c r="EA557" s="39">
        <v>-2.7</v>
      </c>
    </row>
    <row r="558" spans="1:131" x14ac:dyDescent="0.2">
      <c r="A558" s="12" t="s">
        <v>743</v>
      </c>
      <c r="B558" s="12" t="s">
        <v>2557</v>
      </c>
      <c r="C558" t="s">
        <v>2560</v>
      </c>
      <c r="D558" t="s">
        <v>223</v>
      </c>
      <c r="E558" s="12" t="s">
        <v>178</v>
      </c>
      <c r="F558">
        <v>66</v>
      </c>
      <c r="G558">
        <v>1</v>
      </c>
      <c r="H558">
        <v>12</v>
      </c>
      <c r="I558" s="31">
        <f t="shared" si="296"/>
        <v>13</v>
      </c>
      <c r="J558">
        <v>6</v>
      </c>
      <c r="K558">
        <v>5</v>
      </c>
      <c r="L558" s="16">
        <f t="shared" si="297"/>
        <v>0.73557148245944926</v>
      </c>
      <c r="M558" s="15">
        <v>1</v>
      </c>
      <c r="N558" s="15">
        <v>5</v>
      </c>
      <c r="O558" s="15">
        <v>6</v>
      </c>
      <c r="P558">
        <v>41</v>
      </c>
      <c r="Q558">
        <v>20</v>
      </c>
      <c r="R558">
        <v>37</v>
      </c>
      <c r="S558" s="13">
        <f t="shared" si="298"/>
        <v>2.4390243902439025E-2</v>
      </c>
      <c r="T558" s="13">
        <f t="shared" si="299"/>
        <v>1.020408163265306E-2</v>
      </c>
      <c r="U558" s="2">
        <v>1060.4000000000001</v>
      </c>
      <c r="V558" s="2">
        <v>16.066666666700002</v>
      </c>
      <c r="W558">
        <v>15.47</v>
      </c>
      <c r="X558">
        <v>32.19</v>
      </c>
      <c r="Y558" s="32">
        <f t="shared" si="300"/>
        <v>0.32459085186739406</v>
      </c>
      <c r="Z558" s="15">
        <f t="shared" si="301"/>
        <v>63.702127659574472</v>
      </c>
      <c r="AA558">
        <v>78</v>
      </c>
      <c r="AB558">
        <v>23</v>
      </c>
      <c r="AC558">
        <v>85</v>
      </c>
      <c r="AD558" s="13">
        <f t="shared" si="302"/>
        <v>2.1276595744680851E-2</v>
      </c>
      <c r="AE558" s="13">
        <f t="shared" si="303"/>
        <v>0.23404255319148937</v>
      </c>
      <c r="AF558" s="13">
        <f t="shared" si="304"/>
        <v>0.25531914893617019</v>
      </c>
      <c r="AI558" s="17" t="str">
        <f t="shared" si="305"/>
        <v xml:space="preserve"> </v>
      </c>
      <c r="AJ558">
        <v>161</v>
      </c>
      <c r="AK558">
        <v>143</v>
      </c>
      <c r="AL558" s="32">
        <f t="shared" si="306"/>
        <v>0.32548179871520344</v>
      </c>
      <c r="AM558">
        <v>146</v>
      </c>
      <c r="AN558">
        <v>138</v>
      </c>
      <c r="AO558" s="33">
        <f t="shared" si="307"/>
        <v>0.30406852248394006</v>
      </c>
      <c r="AP558">
        <v>179</v>
      </c>
      <c r="AQ558">
        <v>167</v>
      </c>
      <c r="AR558" s="33">
        <f t="shared" si="308"/>
        <v>0.37044967880085655</v>
      </c>
      <c r="AS558" s="33">
        <f t="shared" si="309"/>
        <v>0.51700680272108845</v>
      </c>
      <c r="AT558">
        <v>8</v>
      </c>
      <c r="AU558">
        <v>363</v>
      </c>
      <c r="AV558">
        <v>331</v>
      </c>
      <c r="AW558">
        <v>299</v>
      </c>
      <c r="AX558" s="2">
        <v>28.5</v>
      </c>
      <c r="AY558" s="3">
        <v>4</v>
      </c>
      <c r="AZ558" s="2">
        <v>33.1</v>
      </c>
      <c r="BA558" s="2">
        <v>25.5</v>
      </c>
      <c r="BB558" s="21">
        <v>0.221</v>
      </c>
      <c r="BC558">
        <v>5</v>
      </c>
      <c r="BD558" s="21">
        <v>-0.159</v>
      </c>
      <c r="BE558" s="2">
        <v>27.7</v>
      </c>
      <c r="BF558" s="2">
        <v>35.6</v>
      </c>
      <c r="BG558" s="2">
        <v>25</v>
      </c>
      <c r="BH558" s="21">
        <v>2.3260000000000001</v>
      </c>
      <c r="BI558" s="21">
        <v>1.1140000000000001</v>
      </c>
      <c r="BJ558" t="s">
        <v>1903</v>
      </c>
      <c r="BK558" s="2">
        <v>30.4</v>
      </c>
      <c r="BL558" t="s">
        <v>259</v>
      </c>
      <c r="BM558" s="2">
        <v>28.8</v>
      </c>
      <c r="BN558" t="s">
        <v>1125</v>
      </c>
      <c r="BO558" s="2">
        <v>27.8</v>
      </c>
      <c r="BP558" t="s">
        <v>3694</v>
      </c>
      <c r="BQ558" s="2">
        <v>76.5</v>
      </c>
      <c r="BR558" t="s">
        <v>3066</v>
      </c>
      <c r="BS558" s="2">
        <v>11.6</v>
      </c>
      <c r="BT558" s="32">
        <f t="shared" si="310"/>
        <v>9.4188376753507011E-2</v>
      </c>
      <c r="BU558" s="34">
        <f t="shared" si="311"/>
        <v>0.91634980988593151</v>
      </c>
      <c r="BV558" s="35">
        <f t="shared" si="312"/>
        <v>925.76864756128225</v>
      </c>
      <c r="BW558" s="32">
        <f t="shared" si="313"/>
        <v>1.0538186639438521E-2</v>
      </c>
      <c r="BX558" s="36">
        <f t="shared" si="314"/>
        <v>2.6593738211940297</v>
      </c>
      <c r="BY558" s="37">
        <f t="shared" si="315"/>
        <v>2.4896265560114319</v>
      </c>
      <c r="BZ558" s="37">
        <f t="shared" si="316"/>
        <v>28.234628442038741</v>
      </c>
      <c r="CA558" s="37">
        <f t="shared" si="317"/>
        <v>29.762353828682116</v>
      </c>
      <c r="CB558" s="37">
        <f t="shared" si="318"/>
        <v>54.545454545341371</v>
      </c>
      <c r="CC558" s="37">
        <f t="shared" si="319"/>
        <v>51.772915880692281</v>
      </c>
      <c r="CD558" s="38">
        <f t="shared" si="320"/>
        <v>2.7725386646490904</v>
      </c>
      <c r="CE558" s="3">
        <v>47</v>
      </c>
      <c r="CF558" s="3">
        <v>44</v>
      </c>
      <c r="CG558" s="3">
        <v>452</v>
      </c>
      <c r="CH558" s="3">
        <v>482</v>
      </c>
      <c r="CI558" s="3">
        <v>203</v>
      </c>
      <c r="CJ558" s="3">
        <v>161</v>
      </c>
      <c r="CK558" s="3">
        <v>228</v>
      </c>
      <c r="CL558" s="3">
        <v>262</v>
      </c>
      <c r="CM558" s="20">
        <f t="shared" si="321"/>
        <v>1.001375399342967</v>
      </c>
      <c r="CN558" s="37">
        <f t="shared" si="322"/>
        <v>2.4570024570024569</v>
      </c>
      <c r="CO558" s="37">
        <f t="shared" si="323"/>
        <v>2.2875540116919426</v>
      </c>
      <c r="CP558" s="37">
        <f t="shared" si="324"/>
        <v>27.365923917648054</v>
      </c>
      <c r="CQ558" s="37">
        <f t="shared" si="325"/>
        <v>29.879409189754018</v>
      </c>
      <c r="CR558" s="37">
        <f t="shared" si="326"/>
        <v>50.467395294981507</v>
      </c>
      <c r="CS558" s="37">
        <f t="shared" si="327"/>
        <v>54.08229546160581</v>
      </c>
      <c r="CT558" s="22">
        <f t="shared" si="328"/>
        <v>6.3874388312733927</v>
      </c>
      <c r="CU558" s="35">
        <v>87</v>
      </c>
      <c r="CV558" s="35">
        <v>81</v>
      </c>
      <c r="CW558" s="35">
        <v>882</v>
      </c>
      <c r="CX558" s="35">
        <v>977</v>
      </c>
      <c r="CY558" s="35">
        <v>340</v>
      </c>
      <c r="CZ558" s="35">
        <v>368</v>
      </c>
      <c r="DA558" s="35">
        <v>489</v>
      </c>
      <c r="DB558" s="35">
        <v>478</v>
      </c>
      <c r="DC558">
        <v>2</v>
      </c>
      <c r="DD558">
        <v>1</v>
      </c>
      <c r="DE558" s="35">
        <f t="shared" si="329"/>
        <v>-1</v>
      </c>
      <c r="DF558" s="36">
        <f t="shared" si="330"/>
        <v>0.11316484345506508</v>
      </c>
      <c r="DG558" s="37">
        <f t="shared" si="331"/>
        <v>5.6582421727532542E-2</v>
      </c>
      <c r="DH558" s="37">
        <f t="shared" si="332"/>
        <v>-5.6582421727532542E-2</v>
      </c>
      <c r="DI558" s="2">
        <v>585.4</v>
      </c>
      <c r="DJ558">
        <v>27</v>
      </c>
      <c r="DK558">
        <v>20</v>
      </c>
      <c r="DL558">
        <v>7.4</v>
      </c>
      <c r="DM558">
        <v>553</v>
      </c>
      <c r="DN558">
        <v>481</v>
      </c>
      <c r="DO558">
        <v>4</v>
      </c>
      <c r="DP558">
        <v>416</v>
      </c>
      <c r="DQ558">
        <v>361</v>
      </c>
      <c r="DR558">
        <v>4.8</v>
      </c>
      <c r="DS558">
        <v>304</v>
      </c>
      <c r="DT558">
        <v>266</v>
      </c>
      <c r="DU558">
        <v>4.9000000000000004</v>
      </c>
      <c r="DV558" s="39">
        <v>-1.5</v>
      </c>
      <c r="DW558" s="39">
        <v>-1.5</v>
      </c>
      <c r="DX558" s="39">
        <v>-1.1000000000000001</v>
      </c>
      <c r="DY558" s="39">
        <v>-0.2</v>
      </c>
      <c r="DZ558" s="39">
        <v>0.4</v>
      </c>
      <c r="EA558" s="39">
        <v>-2.4</v>
      </c>
    </row>
    <row r="559" spans="1:131" x14ac:dyDescent="0.2">
      <c r="A559" s="12" t="s">
        <v>1114</v>
      </c>
      <c r="B559" s="12" t="s">
        <v>2563</v>
      </c>
      <c r="C559" t="s">
        <v>2562</v>
      </c>
      <c r="D559" t="s">
        <v>684</v>
      </c>
      <c r="E559" s="12" t="s">
        <v>178</v>
      </c>
      <c r="F559">
        <v>76</v>
      </c>
      <c r="G559">
        <v>4</v>
      </c>
      <c r="H559">
        <v>15</v>
      </c>
      <c r="I559" s="31">
        <f t="shared" si="296"/>
        <v>19</v>
      </c>
      <c r="J559">
        <v>7</v>
      </c>
      <c r="K559">
        <v>7</v>
      </c>
      <c r="L559" s="16">
        <f t="shared" si="297"/>
        <v>0.92783505154636658</v>
      </c>
      <c r="M559" s="15">
        <v>2</v>
      </c>
      <c r="N559" s="15">
        <v>7</v>
      </c>
      <c r="O559" s="15">
        <v>7</v>
      </c>
      <c r="P559">
        <v>136</v>
      </c>
      <c r="Q559">
        <v>56</v>
      </c>
      <c r="R559">
        <v>109</v>
      </c>
      <c r="S559" s="13">
        <f t="shared" si="298"/>
        <v>2.9411764705882353E-2</v>
      </c>
      <c r="T559" s="13">
        <f t="shared" si="299"/>
        <v>1.3289036544850499E-2</v>
      </c>
      <c r="U559" s="2">
        <v>1228.6666666666999</v>
      </c>
      <c r="V559" s="2">
        <v>16.166666666699999</v>
      </c>
      <c r="W559">
        <v>15.47</v>
      </c>
      <c r="X559">
        <v>31.65</v>
      </c>
      <c r="Y559" s="32">
        <f t="shared" si="300"/>
        <v>0.32831069609507646</v>
      </c>
      <c r="Z559" s="15">
        <f t="shared" si="301"/>
        <v>107.27906976744187</v>
      </c>
      <c r="AA559">
        <v>79</v>
      </c>
      <c r="AB559">
        <v>160</v>
      </c>
      <c r="AC559">
        <v>164</v>
      </c>
      <c r="AD559" s="13">
        <f t="shared" si="302"/>
        <v>9.3023255813953487E-2</v>
      </c>
      <c r="AE559" s="13">
        <f t="shared" si="303"/>
        <v>0.32558139534883723</v>
      </c>
      <c r="AF559" s="13">
        <f t="shared" si="304"/>
        <v>0.41860465116279072</v>
      </c>
      <c r="AI559" s="17" t="str">
        <f t="shared" si="305"/>
        <v xml:space="preserve"> </v>
      </c>
      <c r="AJ559">
        <v>216</v>
      </c>
      <c r="AK559">
        <v>236</v>
      </c>
      <c r="AL559" s="32">
        <f t="shared" si="306"/>
        <v>0.3741721854304636</v>
      </c>
      <c r="AM559">
        <v>179</v>
      </c>
      <c r="AN559">
        <v>148</v>
      </c>
      <c r="AO559" s="33">
        <f t="shared" si="307"/>
        <v>0.27069536423841062</v>
      </c>
      <c r="AP559">
        <v>218</v>
      </c>
      <c r="AQ559">
        <v>211</v>
      </c>
      <c r="AR559" s="33">
        <f t="shared" si="308"/>
        <v>0.35513245033112584</v>
      </c>
      <c r="AS559" s="33">
        <f t="shared" si="309"/>
        <v>0.58023106546854941</v>
      </c>
      <c r="AT559">
        <v>7</v>
      </c>
      <c r="AU559">
        <v>487</v>
      </c>
      <c r="AV559">
        <v>394</v>
      </c>
      <c r="AW559">
        <v>329</v>
      </c>
      <c r="AX559" s="2">
        <v>28.8</v>
      </c>
      <c r="AY559" s="3">
        <v>2</v>
      </c>
      <c r="AZ559" s="2">
        <v>33.299999999999997</v>
      </c>
      <c r="BA559" s="2">
        <v>25.8</v>
      </c>
      <c r="BB559" s="21">
        <v>0.55600000000000005</v>
      </c>
      <c r="BC559">
        <v>2</v>
      </c>
      <c r="BD559" s="21">
        <v>-0.56000000000000005</v>
      </c>
      <c r="BE559" s="2">
        <v>28.8</v>
      </c>
      <c r="BF559" s="2">
        <v>39.1</v>
      </c>
      <c r="BG559" s="2">
        <v>25.3</v>
      </c>
      <c r="BH559" s="21">
        <v>2.1909999999999998</v>
      </c>
      <c r="BI559" s="21">
        <v>15.68</v>
      </c>
      <c r="BJ559" t="s">
        <v>2081</v>
      </c>
      <c r="BK559" s="2">
        <v>36.1</v>
      </c>
      <c r="BL559" t="s">
        <v>2024</v>
      </c>
      <c r="BM559" s="2">
        <v>29.8</v>
      </c>
      <c r="BN559" t="s">
        <v>3668</v>
      </c>
      <c r="BO559" s="2">
        <v>29.2</v>
      </c>
      <c r="BP559" t="s">
        <v>1110</v>
      </c>
      <c r="BQ559" s="2">
        <v>80.599999999999994</v>
      </c>
      <c r="BR559" t="s">
        <v>1596</v>
      </c>
      <c r="BS559" s="2">
        <v>11</v>
      </c>
      <c r="BT559" s="32">
        <f t="shared" si="310"/>
        <v>6.525037936267071E-2</v>
      </c>
      <c r="BU559" s="34">
        <f t="shared" si="311"/>
        <v>0.93023255813953487</v>
      </c>
      <c r="BV559" s="35">
        <f t="shared" si="312"/>
        <v>936.75759607580187</v>
      </c>
      <c r="BW559" s="32">
        <f t="shared" si="313"/>
        <v>-4.517062497794419E-3</v>
      </c>
      <c r="BX559" s="36">
        <f t="shared" si="314"/>
        <v>2.0998372219164523</v>
      </c>
      <c r="BY559" s="37">
        <f t="shared" si="315"/>
        <v>1.611502984261463</v>
      </c>
      <c r="BZ559" s="37">
        <f t="shared" si="316"/>
        <v>32.181226261463763</v>
      </c>
      <c r="CA559" s="37">
        <f t="shared" si="317"/>
        <v>23.098209441080972</v>
      </c>
      <c r="CB559" s="37">
        <f t="shared" si="318"/>
        <v>65.925122083423489</v>
      </c>
      <c r="CC559" s="37">
        <f t="shared" si="319"/>
        <v>41.899077590798044</v>
      </c>
      <c r="CD559" s="38">
        <f t="shared" si="320"/>
        <v>24.026044492625445</v>
      </c>
      <c r="CE559" s="3">
        <v>43</v>
      </c>
      <c r="CF559" s="3">
        <v>33</v>
      </c>
      <c r="CG559" s="3">
        <v>616</v>
      </c>
      <c r="CH559" s="3">
        <v>440</v>
      </c>
      <c r="CI559" s="3">
        <v>324</v>
      </c>
      <c r="CJ559" s="3">
        <v>184</v>
      </c>
      <c r="CK559" s="3">
        <v>201</v>
      </c>
      <c r="CL559" s="3">
        <v>367</v>
      </c>
      <c r="CM559" s="20">
        <f t="shared" si="321"/>
        <v>5.7704989213802591</v>
      </c>
      <c r="CN559" s="37">
        <f t="shared" si="322"/>
        <v>2.2449488650536291</v>
      </c>
      <c r="CO559" s="37">
        <f t="shared" si="323"/>
        <v>1.6213519580942879</v>
      </c>
      <c r="CP559" s="37">
        <f t="shared" si="324"/>
        <v>31.055125966575208</v>
      </c>
      <c r="CQ559" s="37">
        <f t="shared" si="325"/>
        <v>26.116238463457218</v>
      </c>
      <c r="CR559" s="37">
        <f t="shared" si="326"/>
        <v>60.039910202045391</v>
      </c>
      <c r="CS559" s="37">
        <f t="shared" si="327"/>
        <v>49.713145422798704</v>
      </c>
      <c r="CT559" s="22">
        <f t="shared" si="328"/>
        <v>13.699279713378758</v>
      </c>
      <c r="CU559" s="35">
        <v>90</v>
      </c>
      <c r="CV559" s="35">
        <v>65</v>
      </c>
      <c r="CW559" s="35">
        <v>1155</v>
      </c>
      <c r="CX559" s="35">
        <v>982</v>
      </c>
      <c r="CY559" s="35">
        <v>557</v>
      </c>
      <c r="CZ559" s="35">
        <v>477</v>
      </c>
      <c r="DA559" s="35">
        <v>469</v>
      </c>
      <c r="DB559" s="35">
        <v>605</v>
      </c>
      <c r="DC559">
        <v>22</v>
      </c>
      <c r="DD559">
        <v>11</v>
      </c>
      <c r="DE559" s="35">
        <f t="shared" si="329"/>
        <v>-11</v>
      </c>
      <c r="DF559" s="36">
        <f t="shared" si="330"/>
        <v>1.0743353228409753</v>
      </c>
      <c r="DG559" s="37">
        <f t="shared" si="331"/>
        <v>0.53716766142048766</v>
      </c>
      <c r="DH559" s="37">
        <f t="shared" si="332"/>
        <v>-0.53716766142048766</v>
      </c>
      <c r="DI559" s="2">
        <v>710.9</v>
      </c>
      <c r="DJ559">
        <v>23</v>
      </c>
      <c r="DK559">
        <v>23</v>
      </c>
      <c r="DL559">
        <v>-6.3</v>
      </c>
      <c r="DM559">
        <v>802</v>
      </c>
      <c r="DN559">
        <v>483</v>
      </c>
      <c r="DO559">
        <v>7.2</v>
      </c>
      <c r="DP559">
        <v>587</v>
      </c>
      <c r="DQ559">
        <v>370</v>
      </c>
      <c r="DR559">
        <v>6.6</v>
      </c>
      <c r="DS559">
        <v>387</v>
      </c>
      <c r="DT559">
        <v>273</v>
      </c>
      <c r="DU559">
        <v>3.3</v>
      </c>
      <c r="DV559" s="39">
        <v>15</v>
      </c>
      <c r="DW559" s="39">
        <v>15</v>
      </c>
      <c r="DX559" s="39">
        <v>-1</v>
      </c>
      <c r="DY559" s="39">
        <v>0.8</v>
      </c>
      <c r="DZ559" s="39">
        <v>-8.9</v>
      </c>
      <c r="EA559" s="39">
        <v>5.9</v>
      </c>
    </row>
    <row r="560" spans="1:131" x14ac:dyDescent="0.2">
      <c r="A560" s="12" t="s">
        <v>614</v>
      </c>
      <c r="B560" s="12" t="s">
        <v>2566</v>
      </c>
      <c r="C560" t="s">
        <v>2565</v>
      </c>
      <c r="D560" t="s">
        <v>139</v>
      </c>
      <c r="E560" s="12" t="s">
        <v>178</v>
      </c>
      <c r="F560">
        <v>62</v>
      </c>
      <c r="G560">
        <v>6</v>
      </c>
      <c r="H560">
        <v>7</v>
      </c>
      <c r="I560" s="31">
        <f t="shared" si="296"/>
        <v>13</v>
      </c>
      <c r="J560">
        <v>4</v>
      </c>
      <c r="K560">
        <v>3</v>
      </c>
      <c r="L560" s="16">
        <f t="shared" si="297"/>
        <v>0.74076419006613892</v>
      </c>
      <c r="M560" s="15">
        <v>5</v>
      </c>
      <c r="N560" s="15">
        <v>3</v>
      </c>
      <c r="O560" s="15">
        <v>3</v>
      </c>
      <c r="P560">
        <v>63</v>
      </c>
      <c r="Q560">
        <v>31</v>
      </c>
      <c r="R560">
        <v>38</v>
      </c>
      <c r="S560" s="13">
        <f t="shared" si="298"/>
        <v>9.5238095238095233E-2</v>
      </c>
      <c r="T560" s="13">
        <f t="shared" si="299"/>
        <v>4.5454545454545456E-2</v>
      </c>
      <c r="U560" s="2">
        <v>1052.9666666666999</v>
      </c>
      <c r="V560" s="2">
        <v>16.983333333299999</v>
      </c>
      <c r="W560">
        <v>16.43</v>
      </c>
      <c r="X560">
        <v>31.74</v>
      </c>
      <c r="Y560" s="32">
        <f t="shared" si="300"/>
        <v>0.34108366203030932</v>
      </c>
      <c r="Z560" s="15">
        <f t="shared" si="301"/>
        <v>63.586206896551715</v>
      </c>
      <c r="AA560">
        <v>65</v>
      </c>
      <c r="AB560">
        <v>85</v>
      </c>
      <c r="AC560">
        <v>80</v>
      </c>
      <c r="AD560" s="13">
        <f t="shared" si="302"/>
        <v>0.20689655172413793</v>
      </c>
      <c r="AE560" s="13">
        <f t="shared" si="303"/>
        <v>0.20689655172413793</v>
      </c>
      <c r="AF560" s="13">
        <f t="shared" si="304"/>
        <v>0.41379310344827586</v>
      </c>
      <c r="AI560" s="17" t="str">
        <f t="shared" si="305"/>
        <v xml:space="preserve"> </v>
      </c>
      <c r="AJ560">
        <v>126</v>
      </c>
      <c r="AK560">
        <v>112</v>
      </c>
      <c r="AL560" s="32">
        <f t="shared" si="306"/>
        <v>0.25026288117770767</v>
      </c>
      <c r="AM560">
        <v>164</v>
      </c>
      <c r="AN560">
        <v>171</v>
      </c>
      <c r="AO560" s="33">
        <f t="shared" si="307"/>
        <v>0.35226077812828599</v>
      </c>
      <c r="AP560">
        <v>169</v>
      </c>
      <c r="AQ560">
        <v>209</v>
      </c>
      <c r="AR560" s="33">
        <f t="shared" si="308"/>
        <v>0.39747634069400634</v>
      </c>
      <c r="AS560" s="33">
        <f t="shared" si="309"/>
        <v>0.41535776614310643</v>
      </c>
      <c r="AT560">
        <v>1</v>
      </c>
      <c r="AU560">
        <v>336</v>
      </c>
      <c r="AV560">
        <v>377</v>
      </c>
      <c r="AW560">
        <v>323</v>
      </c>
      <c r="AX560" s="2">
        <v>28.9</v>
      </c>
      <c r="AY560" s="3">
        <v>1</v>
      </c>
      <c r="AZ560" s="2">
        <v>33.4</v>
      </c>
      <c r="BA560" s="2">
        <v>25.8</v>
      </c>
      <c r="BB560" s="21">
        <v>0.443</v>
      </c>
      <c r="BC560">
        <v>6</v>
      </c>
      <c r="BD560" s="21">
        <v>0.29499999999999998</v>
      </c>
      <c r="BE560" s="2">
        <v>26.9</v>
      </c>
      <c r="BF560" s="2">
        <v>31.2</v>
      </c>
      <c r="BG560" s="2">
        <v>25.5</v>
      </c>
      <c r="BH560" s="21">
        <v>-0.76700000000000002</v>
      </c>
      <c r="BI560" s="21">
        <v>-13.454000000000001</v>
      </c>
      <c r="BJ560" t="s">
        <v>1238</v>
      </c>
      <c r="BK560" s="2">
        <v>28.6</v>
      </c>
      <c r="BL560" t="s">
        <v>3283</v>
      </c>
      <c r="BM560" s="2">
        <v>28.2</v>
      </c>
      <c r="BN560" t="s">
        <v>1343</v>
      </c>
      <c r="BO560" s="2">
        <v>26.3</v>
      </c>
      <c r="BP560" t="s">
        <v>3406</v>
      </c>
      <c r="BQ560" s="2">
        <v>54</v>
      </c>
      <c r="BR560" t="s">
        <v>3613</v>
      </c>
      <c r="BS560" s="2">
        <v>23.3</v>
      </c>
      <c r="BT560" s="32">
        <f t="shared" si="310"/>
        <v>6.2906724511930592E-2</v>
      </c>
      <c r="BU560" s="34">
        <f t="shared" si="311"/>
        <v>0.90526315789473688</v>
      </c>
      <c r="BV560" s="35">
        <f t="shared" si="312"/>
        <v>911.5538303459299</v>
      </c>
      <c r="BW560" s="32">
        <f t="shared" si="313"/>
        <v>-3.1830117593332527E-2</v>
      </c>
      <c r="BX560" s="36">
        <f t="shared" si="314"/>
        <v>1.6524739624585285</v>
      </c>
      <c r="BY560" s="37">
        <f t="shared" si="315"/>
        <v>3.077020481819329</v>
      </c>
      <c r="BZ560" s="37">
        <f t="shared" si="316"/>
        <v>26.268637817013165</v>
      </c>
      <c r="CA560" s="37">
        <f t="shared" si="317"/>
        <v>32.47966064142625</v>
      </c>
      <c r="CB560" s="37">
        <f t="shared" si="318"/>
        <v>47.123998860455281</v>
      </c>
      <c r="CC560" s="37">
        <f t="shared" si="319"/>
        <v>57.950552407597364</v>
      </c>
      <c r="CD560" s="38">
        <f t="shared" si="320"/>
        <v>-10.826553547142083</v>
      </c>
      <c r="CE560" s="3">
        <v>29</v>
      </c>
      <c r="CF560" s="3">
        <v>54</v>
      </c>
      <c r="CG560" s="3">
        <v>432</v>
      </c>
      <c r="CH560" s="3">
        <v>516</v>
      </c>
      <c r="CI560" s="3">
        <v>154</v>
      </c>
      <c r="CJ560" s="3">
        <v>219</v>
      </c>
      <c r="CK560" s="3">
        <v>228</v>
      </c>
      <c r="CL560" s="3">
        <v>212</v>
      </c>
      <c r="CM560" s="20">
        <f t="shared" si="321"/>
        <v>4.8638600654233652</v>
      </c>
      <c r="CN560" s="37">
        <f t="shared" si="322"/>
        <v>1.5549728641990366</v>
      </c>
      <c r="CO560" s="37">
        <f t="shared" si="323"/>
        <v>2.4086834563083119</v>
      </c>
      <c r="CP560" s="37">
        <f t="shared" si="324"/>
        <v>25.245441795231418</v>
      </c>
      <c r="CQ560" s="37">
        <f t="shared" si="325"/>
        <v>34.300872004390513</v>
      </c>
      <c r="CR560" s="37">
        <f t="shared" si="326"/>
        <v>47.045551558021835</v>
      </c>
      <c r="CS560" s="37">
        <f t="shared" si="327"/>
        <v>62.412342215988787</v>
      </c>
      <c r="CT560" s="22">
        <f t="shared" si="328"/>
        <v>4.5402371108248687</v>
      </c>
      <c r="CU560" s="35">
        <v>51</v>
      </c>
      <c r="CV560" s="35">
        <v>79</v>
      </c>
      <c r="CW560" s="35">
        <v>777</v>
      </c>
      <c r="CX560" s="35">
        <v>1046</v>
      </c>
      <c r="CY560" s="35">
        <v>321</v>
      </c>
      <c r="CZ560" s="35">
        <v>417</v>
      </c>
      <c r="DA560" s="35">
        <v>505</v>
      </c>
      <c r="DB560" s="35">
        <v>394</v>
      </c>
      <c r="DC560">
        <v>17</v>
      </c>
      <c r="DD560">
        <v>11</v>
      </c>
      <c r="DE560" s="35">
        <f t="shared" si="329"/>
        <v>-6</v>
      </c>
      <c r="DF560" s="36">
        <f t="shared" si="330"/>
        <v>0.96869163316534423</v>
      </c>
      <c r="DG560" s="37">
        <f t="shared" si="331"/>
        <v>0.62680046851875226</v>
      </c>
      <c r="DH560" s="37">
        <f t="shared" si="332"/>
        <v>-0.34189116464659214</v>
      </c>
      <c r="DI560" s="2">
        <v>657.8</v>
      </c>
      <c r="DJ560">
        <v>14</v>
      </c>
      <c r="DK560">
        <v>36</v>
      </c>
      <c r="DL560">
        <v>-10.1</v>
      </c>
      <c r="DM560">
        <v>490</v>
      </c>
      <c r="DN560">
        <v>690</v>
      </c>
      <c r="DO560">
        <v>0.60000000000000009</v>
      </c>
      <c r="DP560">
        <v>371</v>
      </c>
      <c r="DQ560">
        <v>534</v>
      </c>
      <c r="DR560">
        <v>0</v>
      </c>
      <c r="DS560">
        <v>275</v>
      </c>
      <c r="DT560">
        <v>394</v>
      </c>
      <c r="DU560">
        <v>0.30000000000000004</v>
      </c>
      <c r="DV560" s="39">
        <v>-10.199999999999999</v>
      </c>
      <c r="DW560" s="39">
        <v>-10.199999999999999</v>
      </c>
      <c r="DX560" s="39">
        <v>0.7</v>
      </c>
      <c r="DY560" s="39">
        <v>-0.1</v>
      </c>
      <c r="DZ560" s="39">
        <v>8.5</v>
      </c>
      <c r="EA560" s="39">
        <v>-1.1000000000000001</v>
      </c>
    </row>
    <row r="561" spans="1:131" x14ac:dyDescent="0.2">
      <c r="A561" s="12" t="s">
        <v>2571</v>
      </c>
      <c r="B561" s="12" t="s">
        <v>2572</v>
      </c>
      <c r="C561" t="s">
        <v>2570</v>
      </c>
      <c r="D561" t="s">
        <v>271</v>
      </c>
      <c r="E561" s="12" t="s">
        <v>170</v>
      </c>
      <c r="F561">
        <v>4</v>
      </c>
      <c r="G561">
        <v>0</v>
      </c>
      <c r="H561">
        <v>0</v>
      </c>
      <c r="I561" s="31">
        <f t="shared" si="296"/>
        <v>0</v>
      </c>
      <c r="J561">
        <v>0</v>
      </c>
      <c r="K561">
        <v>0</v>
      </c>
      <c r="L561" s="16">
        <f t="shared" si="297"/>
        <v>0</v>
      </c>
      <c r="M561" s="15">
        <v>0</v>
      </c>
      <c r="N561" s="15">
        <v>0</v>
      </c>
      <c r="O561" s="15">
        <v>0</v>
      </c>
      <c r="P561">
        <v>4</v>
      </c>
      <c r="Q561">
        <v>0</v>
      </c>
      <c r="R561">
        <v>2</v>
      </c>
      <c r="S561" s="13">
        <f t="shared" si="298"/>
        <v>0</v>
      </c>
      <c r="T561" s="13">
        <f t="shared" si="299"/>
        <v>0</v>
      </c>
      <c r="U561" s="2">
        <v>37.883333333300001</v>
      </c>
      <c r="V561" s="2">
        <v>9.4666666667000001</v>
      </c>
      <c r="W561">
        <v>9.4700000000000006</v>
      </c>
      <c r="X561">
        <v>39.869999999999997</v>
      </c>
      <c r="Y561" s="32">
        <f t="shared" si="300"/>
        <v>0.19193352249695989</v>
      </c>
      <c r="Z561" s="15">
        <f t="shared" si="301"/>
        <v>0</v>
      </c>
      <c r="AA561">
        <v>1</v>
      </c>
      <c r="AB561">
        <v>3</v>
      </c>
      <c r="AC561">
        <v>6</v>
      </c>
      <c r="AD561" s="13">
        <f t="shared" si="302"/>
        <v>0</v>
      </c>
      <c r="AE561" s="13">
        <f t="shared" si="303"/>
        <v>0</v>
      </c>
      <c r="AF561" s="13">
        <f t="shared" si="304"/>
        <v>0</v>
      </c>
      <c r="AG561">
        <v>12</v>
      </c>
      <c r="AH561">
        <v>14</v>
      </c>
      <c r="AI561" s="17">
        <f t="shared" si="305"/>
        <v>0.46153846153846156</v>
      </c>
      <c r="AJ561">
        <v>3</v>
      </c>
      <c r="AK561">
        <v>2</v>
      </c>
      <c r="AL561" s="32">
        <f t="shared" si="306"/>
        <v>0.17857142857142858</v>
      </c>
      <c r="AM561">
        <v>4</v>
      </c>
      <c r="AN561">
        <v>5</v>
      </c>
      <c r="AO561" s="33">
        <f t="shared" si="307"/>
        <v>0.32142857142857145</v>
      </c>
      <c r="AP561">
        <v>6</v>
      </c>
      <c r="AQ561">
        <v>8</v>
      </c>
      <c r="AR561" s="33">
        <f t="shared" si="308"/>
        <v>0.5</v>
      </c>
      <c r="AS561" s="33">
        <f t="shared" si="309"/>
        <v>0.35714285714285715</v>
      </c>
      <c r="AU561">
        <v>18</v>
      </c>
      <c r="AV561">
        <v>16</v>
      </c>
      <c r="AW561">
        <v>10</v>
      </c>
      <c r="AX561" s="2">
        <v>27.1</v>
      </c>
      <c r="AZ561" s="2">
        <v>30.5</v>
      </c>
      <c r="BA561" s="2">
        <v>24.9</v>
      </c>
      <c r="BB561" s="21">
        <v>1.254</v>
      </c>
      <c r="BD561" s="21">
        <v>0.33100000000000002</v>
      </c>
      <c r="BE561" s="2">
        <v>25.9</v>
      </c>
      <c r="BF561" s="2">
        <v>29.8</v>
      </c>
      <c r="BG561" s="2">
        <v>22</v>
      </c>
      <c r="BH561" s="21">
        <v>2.6179999999999999</v>
      </c>
      <c r="BI561" s="21">
        <v>4.5090000000000003</v>
      </c>
      <c r="BJ561" t="s">
        <v>679</v>
      </c>
      <c r="BK561" s="2">
        <v>84.8</v>
      </c>
      <c r="BL561" t="s">
        <v>2117</v>
      </c>
      <c r="BM561" s="2">
        <v>82.9</v>
      </c>
      <c r="BN561" t="s">
        <v>2327</v>
      </c>
      <c r="BO561" s="2">
        <v>10</v>
      </c>
      <c r="BP561" t="s">
        <v>634</v>
      </c>
      <c r="BQ561" s="2">
        <v>46.4</v>
      </c>
      <c r="BR561" t="s">
        <v>311</v>
      </c>
      <c r="BS561" s="2">
        <v>44.8</v>
      </c>
      <c r="BT561" s="32">
        <f t="shared" si="310"/>
        <v>0</v>
      </c>
      <c r="BU561" s="34">
        <f t="shared" si="311"/>
        <v>0.95238095238095233</v>
      </c>
      <c r="BV561" s="35">
        <f t="shared" si="312"/>
        <v>952.38095238095229</v>
      </c>
      <c r="BW561" s="32">
        <f t="shared" si="313"/>
        <v>-4.7619047619047672E-2</v>
      </c>
      <c r="BX561" s="36">
        <f t="shared" si="314"/>
        <v>0</v>
      </c>
      <c r="BY561" s="37">
        <f t="shared" si="315"/>
        <v>1.5845070422479419</v>
      </c>
      <c r="BZ561" s="37">
        <f t="shared" si="316"/>
        <v>39.612676056198545</v>
      </c>
      <c r="CA561" s="37">
        <f t="shared" si="317"/>
        <v>33.274647887206775</v>
      </c>
      <c r="CB561" s="37">
        <f t="shared" si="318"/>
        <v>60.211267605421796</v>
      </c>
      <c r="CC561" s="37">
        <f t="shared" si="319"/>
        <v>66.549295774413551</v>
      </c>
      <c r="CD561" s="38">
        <f t="shared" si="320"/>
        <v>-6.3380281689917553</v>
      </c>
      <c r="CE561" s="3">
        <v>0</v>
      </c>
      <c r="CF561" s="3">
        <v>1</v>
      </c>
      <c r="CG561" s="3">
        <v>25</v>
      </c>
      <c r="CH561" s="3">
        <v>20</v>
      </c>
      <c r="CI561" s="3">
        <v>6</v>
      </c>
      <c r="CJ561" s="3">
        <v>9</v>
      </c>
      <c r="CK561" s="3">
        <v>12</v>
      </c>
      <c r="CL561" s="3">
        <v>7</v>
      </c>
      <c r="CM561" s="20">
        <f t="shared" si="321"/>
        <v>-7.1774567404203262</v>
      </c>
      <c r="CN561" s="37">
        <f t="shared" si="322"/>
        <v>4.1384499623777282</v>
      </c>
      <c r="CO561" s="37">
        <f t="shared" si="323"/>
        <v>3.0097817908201661</v>
      </c>
      <c r="CP561" s="37">
        <f t="shared" si="324"/>
        <v>22.949586155003765</v>
      </c>
      <c r="CQ561" s="37">
        <f t="shared" si="325"/>
        <v>34.612490594431904</v>
      </c>
      <c r="CR561" s="37">
        <f t="shared" si="326"/>
        <v>44.018058690744923</v>
      </c>
      <c r="CS561" s="37">
        <f t="shared" si="327"/>
        <v>64.334085778781045</v>
      </c>
      <c r="CT561" s="22">
        <f t="shared" si="328"/>
        <v>13.977998919044367</v>
      </c>
      <c r="CU561" s="35">
        <v>11</v>
      </c>
      <c r="CV561" s="35">
        <v>8</v>
      </c>
      <c r="CW561" s="35">
        <v>50</v>
      </c>
      <c r="CX561" s="35">
        <v>84</v>
      </c>
      <c r="CY561" s="35">
        <v>28</v>
      </c>
      <c r="CZ561" s="35">
        <v>35</v>
      </c>
      <c r="DA561" s="35">
        <v>44</v>
      </c>
      <c r="DB561" s="35">
        <v>28</v>
      </c>
      <c r="DC561">
        <v>2</v>
      </c>
      <c r="DD561">
        <v>0</v>
      </c>
      <c r="DE561" s="35">
        <f t="shared" si="329"/>
        <v>-2</v>
      </c>
      <c r="DF561" s="36">
        <f t="shared" si="330"/>
        <v>3.1690140844958838</v>
      </c>
      <c r="DG561" s="37">
        <f t="shared" si="331"/>
        <v>0</v>
      </c>
      <c r="DH561" s="37">
        <f t="shared" si="332"/>
        <v>-3.1690140844958838</v>
      </c>
      <c r="DI561" s="2">
        <v>25.7</v>
      </c>
      <c r="DJ561">
        <v>0</v>
      </c>
      <c r="DK561">
        <v>0</v>
      </c>
      <c r="DL561">
        <v>-61.5</v>
      </c>
      <c r="DM561">
        <v>28</v>
      </c>
      <c r="DN561">
        <v>19</v>
      </c>
      <c r="DO561">
        <v>16.899999999999999</v>
      </c>
      <c r="DP561">
        <v>24</v>
      </c>
      <c r="DQ561">
        <v>15</v>
      </c>
      <c r="DR561">
        <v>19.2</v>
      </c>
      <c r="DS561">
        <v>21</v>
      </c>
      <c r="DT561">
        <v>12</v>
      </c>
      <c r="DU561">
        <v>22.5</v>
      </c>
      <c r="DV561" s="39">
        <v>0.5</v>
      </c>
      <c r="DW561" s="39">
        <v>0.5</v>
      </c>
      <c r="DX561" s="39">
        <v>0.1</v>
      </c>
      <c r="DY561" s="39">
        <v>0</v>
      </c>
      <c r="DZ561" s="39">
        <v>-0.2</v>
      </c>
      <c r="EA561" s="39">
        <v>0.4</v>
      </c>
    </row>
    <row r="562" spans="1:131" x14ac:dyDescent="0.2">
      <c r="A562" s="12" t="s">
        <v>2575</v>
      </c>
      <c r="B562" s="12" t="s">
        <v>2576</v>
      </c>
      <c r="C562" t="s">
        <v>2574</v>
      </c>
      <c r="D562" t="s">
        <v>199</v>
      </c>
      <c r="E562" s="12" t="s">
        <v>113</v>
      </c>
      <c r="F562">
        <v>65</v>
      </c>
      <c r="G562">
        <v>20</v>
      </c>
      <c r="H562">
        <v>8</v>
      </c>
      <c r="I562" s="31">
        <f t="shared" si="296"/>
        <v>28</v>
      </c>
      <c r="J562">
        <v>6</v>
      </c>
      <c r="K562">
        <v>2</v>
      </c>
      <c r="L562" s="16">
        <f t="shared" si="297"/>
        <v>1.8424082908373087</v>
      </c>
      <c r="M562" s="15">
        <v>19</v>
      </c>
      <c r="N562" s="15">
        <v>6</v>
      </c>
      <c r="O562" s="15">
        <v>2</v>
      </c>
      <c r="P562">
        <v>199</v>
      </c>
      <c r="Q562">
        <v>62</v>
      </c>
      <c r="R562">
        <v>57</v>
      </c>
      <c r="S562" s="13">
        <f t="shared" si="298"/>
        <v>0.10050251256281408</v>
      </c>
      <c r="T562" s="13">
        <f t="shared" si="299"/>
        <v>6.2893081761006289E-2</v>
      </c>
      <c r="U562" s="2">
        <v>911.85</v>
      </c>
      <c r="V562" s="2">
        <v>14.016666666700001</v>
      </c>
      <c r="W562">
        <v>13.52</v>
      </c>
      <c r="X562">
        <v>35.57</v>
      </c>
      <c r="Y562" s="32">
        <f t="shared" si="300"/>
        <v>0.2754125076390303</v>
      </c>
      <c r="Z562" s="15">
        <f t="shared" si="301"/>
        <v>84.149999999999991</v>
      </c>
      <c r="AA562">
        <v>24</v>
      </c>
      <c r="AB562">
        <v>11</v>
      </c>
      <c r="AC562">
        <v>41</v>
      </c>
      <c r="AD562" s="13">
        <f t="shared" si="302"/>
        <v>0.5</v>
      </c>
      <c r="AE562" s="13">
        <f t="shared" si="303"/>
        <v>0.2</v>
      </c>
      <c r="AF562" s="13">
        <f t="shared" si="304"/>
        <v>0.7</v>
      </c>
      <c r="AG562">
        <v>0</v>
      </c>
      <c r="AH562">
        <v>0</v>
      </c>
      <c r="AI562" s="17" t="str">
        <f t="shared" si="305"/>
        <v xml:space="preserve"> </v>
      </c>
      <c r="AJ562">
        <v>152</v>
      </c>
      <c r="AK562">
        <v>190</v>
      </c>
      <c r="AL562" s="32">
        <f t="shared" si="306"/>
        <v>0.35367114788004139</v>
      </c>
      <c r="AM562">
        <v>142</v>
      </c>
      <c r="AN562">
        <v>139</v>
      </c>
      <c r="AO562" s="33">
        <f t="shared" si="307"/>
        <v>0.2905894519131334</v>
      </c>
      <c r="AP562">
        <v>148</v>
      </c>
      <c r="AQ562">
        <v>196</v>
      </c>
      <c r="AR562" s="33">
        <f t="shared" si="308"/>
        <v>0.35573940020682521</v>
      </c>
      <c r="AS562" s="33">
        <f t="shared" si="309"/>
        <v>0.5489566613162119</v>
      </c>
      <c r="AT562">
        <v>6</v>
      </c>
      <c r="AU562">
        <v>336</v>
      </c>
      <c r="AV562">
        <v>320</v>
      </c>
      <c r="AW562">
        <v>271</v>
      </c>
      <c r="AX562" s="2">
        <v>29.8</v>
      </c>
      <c r="AY562" s="3">
        <v>2</v>
      </c>
      <c r="AZ562" s="2">
        <v>34.1</v>
      </c>
      <c r="BA562" s="2">
        <v>26.9</v>
      </c>
      <c r="BB562" s="21">
        <v>1.2549999999999999</v>
      </c>
      <c r="BC562">
        <v>1</v>
      </c>
      <c r="BD562" s="21">
        <v>0.39900000000000002</v>
      </c>
      <c r="BE562" s="2">
        <v>31.1</v>
      </c>
      <c r="BF562" s="2">
        <v>34.299999999999997</v>
      </c>
      <c r="BG562" s="2">
        <v>27.9</v>
      </c>
      <c r="BH562" s="21">
        <v>1.7850000000000001</v>
      </c>
      <c r="BI562" s="21">
        <v>6.3860000000000001</v>
      </c>
      <c r="BJ562" t="s">
        <v>3316</v>
      </c>
      <c r="BK562" s="2">
        <v>76.599999999999994</v>
      </c>
      <c r="BL562" t="s">
        <v>2100</v>
      </c>
      <c r="BM562" s="2">
        <v>60.9</v>
      </c>
      <c r="BN562" t="s">
        <v>2963</v>
      </c>
      <c r="BO562" s="2">
        <v>19.8</v>
      </c>
      <c r="BP562" t="s">
        <v>2387</v>
      </c>
      <c r="BQ562" s="2">
        <v>48.3</v>
      </c>
      <c r="BR562" t="s">
        <v>1491</v>
      </c>
      <c r="BS562" s="2">
        <v>47.9</v>
      </c>
      <c r="BT562" s="32">
        <f t="shared" si="310"/>
        <v>7.130124777183601E-2</v>
      </c>
      <c r="BU562" s="34">
        <f t="shared" si="311"/>
        <v>0.93595041322314054</v>
      </c>
      <c r="BV562" s="35">
        <f t="shared" si="312"/>
        <v>943.08053800032417</v>
      </c>
      <c r="BW562" s="32">
        <f t="shared" si="313"/>
        <v>7.2516609949765526E-3</v>
      </c>
      <c r="BX562" s="36">
        <f t="shared" si="314"/>
        <v>2.6342266532453587</v>
      </c>
      <c r="BY562" s="37">
        <f t="shared" si="315"/>
        <v>2.0415256562651534</v>
      </c>
      <c r="BZ562" s="37">
        <f t="shared" si="316"/>
        <v>36.945028811766164</v>
      </c>
      <c r="CA562" s="37">
        <f t="shared" si="317"/>
        <v>31.874142504268846</v>
      </c>
      <c r="CB562" s="37">
        <f t="shared" si="318"/>
        <v>68.358181651717061</v>
      </c>
      <c r="CC562" s="37">
        <f t="shared" si="319"/>
        <v>56.570017378444085</v>
      </c>
      <c r="CD562" s="38">
        <f t="shared" si="320"/>
        <v>11.788164273272976</v>
      </c>
      <c r="CE562" s="3">
        <v>40</v>
      </c>
      <c r="CF562" s="3">
        <v>31</v>
      </c>
      <c r="CG562" s="3">
        <v>521</v>
      </c>
      <c r="CH562" s="3">
        <v>453</v>
      </c>
      <c r="CI562" s="3">
        <v>223</v>
      </c>
      <c r="CJ562" s="3">
        <v>170</v>
      </c>
      <c r="CK562" s="3">
        <v>205</v>
      </c>
      <c r="CL562" s="3">
        <v>254</v>
      </c>
      <c r="CM562" s="20">
        <f t="shared" si="321"/>
        <v>4.5362044016838912</v>
      </c>
      <c r="CN562" s="37">
        <f t="shared" si="322"/>
        <v>2.1798836530351853</v>
      </c>
      <c r="CO562" s="37">
        <f t="shared" si="323"/>
        <v>2.1020306654267857</v>
      </c>
      <c r="CP562" s="37">
        <f t="shared" si="324"/>
        <v>30.570273134231524</v>
      </c>
      <c r="CQ562" s="37">
        <f t="shared" si="325"/>
        <v>28.390389481196337</v>
      </c>
      <c r="CR562" s="37">
        <f t="shared" si="326"/>
        <v>56.287710040872817</v>
      </c>
      <c r="CS562" s="37">
        <f t="shared" si="327"/>
        <v>53.407149499362035</v>
      </c>
      <c r="CT562" s="22">
        <f t="shared" si="328"/>
        <v>8.9076037317621939</v>
      </c>
      <c r="CU562" s="35">
        <v>84</v>
      </c>
      <c r="CV562" s="35">
        <v>81</v>
      </c>
      <c r="CW562" s="35">
        <v>1094</v>
      </c>
      <c r="CX562" s="35">
        <v>1013</v>
      </c>
      <c r="CY562" s="35">
        <v>428</v>
      </c>
      <c r="CZ562" s="35">
        <v>428</v>
      </c>
      <c r="DA562" s="35">
        <v>536</v>
      </c>
      <c r="DB562" s="35">
        <v>563</v>
      </c>
      <c r="DC562">
        <v>13</v>
      </c>
      <c r="DD562">
        <v>22</v>
      </c>
      <c r="DE562" s="35">
        <f t="shared" si="329"/>
        <v>9</v>
      </c>
      <c r="DF562" s="36">
        <f t="shared" si="330"/>
        <v>0.85612366230474168</v>
      </c>
      <c r="DG562" s="37">
        <f t="shared" si="331"/>
        <v>1.4488246592849474</v>
      </c>
      <c r="DH562" s="37">
        <f t="shared" si="332"/>
        <v>0.59270099698020573</v>
      </c>
      <c r="DI562" s="2">
        <v>550.9</v>
      </c>
      <c r="DJ562">
        <v>19</v>
      </c>
      <c r="DK562">
        <v>20</v>
      </c>
      <c r="DL562">
        <v>-3.3</v>
      </c>
      <c r="DM562">
        <v>643</v>
      </c>
      <c r="DN562">
        <v>508</v>
      </c>
      <c r="DO562">
        <v>3.4</v>
      </c>
      <c r="DP562">
        <v>498</v>
      </c>
      <c r="DQ562">
        <v>391</v>
      </c>
      <c r="DR562">
        <v>3.6</v>
      </c>
      <c r="DS562">
        <v>354</v>
      </c>
      <c r="DT562">
        <v>281</v>
      </c>
      <c r="DU562">
        <v>2.4</v>
      </c>
      <c r="DV562" s="39">
        <v>3.9</v>
      </c>
      <c r="DW562" s="39">
        <v>3.9</v>
      </c>
      <c r="DX562" s="39">
        <v>-0.1</v>
      </c>
      <c r="DY562" s="39">
        <v>1</v>
      </c>
      <c r="DZ562" s="39">
        <v>-2.1</v>
      </c>
      <c r="EA562" s="39">
        <v>2.7</v>
      </c>
    </row>
    <row r="563" spans="1:131" x14ac:dyDescent="0.2">
      <c r="A563" s="12" t="s">
        <v>2581</v>
      </c>
      <c r="B563" s="12" t="s">
        <v>2576</v>
      </c>
      <c r="C563" t="s">
        <v>2580</v>
      </c>
      <c r="D563" t="s">
        <v>382</v>
      </c>
      <c r="E563" s="12" t="s">
        <v>170</v>
      </c>
      <c r="F563">
        <v>73</v>
      </c>
      <c r="G563">
        <v>9</v>
      </c>
      <c r="H563">
        <v>11</v>
      </c>
      <c r="I563" s="31">
        <f t="shared" si="296"/>
        <v>20</v>
      </c>
      <c r="J563">
        <v>5</v>
      </c>
      <c r="K563">
        <v>6</v>
      </c>
      <c r="L563" s="16">
        <f t="shared" si="297"/>
        <v>1.4791379912484943</v>
      </c>
      <c r="M563" s="15">
        <v>9</v>
      </c>
      <c r="N563" s="15">
        <v>5</v>
      </c>
      <c r="O563" s="15">
        <v>5</v>
      </c>
      <c r="P563">
        <v>75</v>
      </c>
      <c r="Q563">
        <v>29</v>
      </c>
      <c r="R563">
        <v>25</v>
      </c>
      <c r="S563" s="13">
        <f t="shared" si="298"/>
        <v>0.12</v>
      </c>
      <c r="T563" s="13">
        <f t="shared" si="299"/>
        <v>6.9767441860465115E-2</v>
      </c>
      <c r="U563" s="2">
        <v>811.28333333329999</v>
      </c>
      <c r="V563" s="2">
        <v>11.1</v>
      </c>
      <c r="W563">
        <v>10.85</v>
      </c>
      <c r="X563">
        <v>37.72</v>
      </c>
      <c r="Y563" s="32">
        <f t="shared" si="300"/>
        <v>0.22338892320362363</v>
      </c>
      <c r="Z563" s="15">
        <f t="shared" si="301"/>
        <v>69</v>
      </c>
      <c r="AA563">
        <v>21</v>
      </c>
      <c r="AB563">
        <v>79</v>
      </c>
      <c r="AC563">
        <v>127</v>
      </c>
      <c r="AD563" s="13">
        <f t="shared" si="302"/>
        <v>0.3</v>
      </c>
      <c r="AE563" s="13">
        <f t="shared" si="303"/>
        <v>0.33333333333333331</v>
      </c>
      <c r="AF563" s="13">
        <f t="shared" si="304"/>
        <v>0.6333333333333333</v>
      </c>
      <c r="AG563">
        <v>284</v>
      </c>
      <c r="AH563">
        <v>334</v>
      </c>
      <c r="AI563" s="17">
        <f t="shared" si="305"/>
        <v>0.45954692556634302</v>
      </c>
      <c r="AJ563">
        <v>113</v>
      </c>
      <c r="AK563">
        <v>130</v>
      </c>
      <c r="AL563" s="32">
        <f t="shared" si="306"/>
        <v>0.36214605067064082</v>
      </c>
      <c r="AM563">
        <v>70</v>
      </c>
      <c r="AN563">
        <v>97</v>
      </c>
      <c r="AO563" s="33">
        <f t="shared" si="307"/>
        <v>0.24888226527570789</v>
      </c>
      <c r="AP563">
        <v>130</v>
      </c>
      <c r="AQ563">
        <v>131</v>
      </c>
      <c r="AR563" s="33">
        <f t="shared" si="308"/>
        <v>0.38897168405365129</v>
      </c>
      <c r="AS563" s="33">
        <f t="shared" si="309"/>
        <v>0.59268292682926826</v>
      </c>
      <c r="AT563">
        <v>9</v>
      </c>
      <c r="AU563">
        <v>299</v>
      </c>
      <c r="AV563">
        <v>294</v>
      </c>
      <c r="AW563">
        <v>216</v>
      </c>
      <c r="AX563" s="2">
        <v>27.5</v>
      </c>
      <c r="AY563" s="3">
        <v>11</v>
      </c>
      <c r="AZ563" s="2">
        <v>31.7</v>
      </c>
      <c r="BA563" s="2">
        <v>24.7</v>
      </c>
      <c r="BB563" s="21">
        <v>-0.158</v>
      </c>
      <c r="BC563">
        <v>11</v>
      </c>
      <c r="BD563" s="21">
        <v>-0.50900000000000001</v>
      </c>
      <c r="BE563" s="2">
        <v>28</v>
      </c>
      <c r="BF563" s="2">
        <v>31.9</v>
      </c>
      <c r="BG563" s="2">
        <v>23.9</v>
      </c>
      <c r="BH563" s="21">
        <v>-1.5230000000000001</v>
      </c>
      <c r="BI563" s="21">
        <v>-1.544</v>
      </c>
      <c r="BJ563" t="s">
        <v>3202</v>
      </c>
      <c r="BK563" s="2">
        <v>32.5</v>
      </c>
      <c r="BL563" t="s">
        <v>3027</v>
      </c>
      <c r="BM563" s="2">
        <v>31.1</v>
      </c>
      <c r="BN563" t="s">
        <v>1157</v>
      </c>
      <c r="BO563" s="2">
        <v>28.8</v>
      </c>
      <c r="BP563" t="s">
        <v>1708</v>
      </c>
      <c r="BQ563" s="2">
        <v>36</v>
      </c>
      <c r="BR563" t="s">
        <v>1645</v>
      </c>
      <c r="BS563" s="2">
        <v>35</v>
      </c>
      <c r="BT563" s="32">
        <f t="shared" si="310"/>
        <v>7.2463768115942032E-2</v>
      </c>
      <c r="BU563" s="34">
        <f t="shared" si="311"/>
        <v>0.92195121951219516</v>
      </c>
      <c r="BV563" s="35">
        <f t="shared" si="312"/>
        <v>929.19759632378941</v>
      </c>
      <c r="BW563" s="32">
        <f t="shared" si="313"/>
        <v>-5.5850123718628047E-3</v>
      </c>
      <c r="BX563" s="36">
        <f t="shared" si="314"/>
        <v>2.2213994816734544</v>
      </c>
      <c r="BY563" s="37">
        <f t="shared" si="315"/>
        <v>2.3694927804516848</v>
      </c>
      <c r="BZ563" s="37">
        <f t="shared" si="316"/>
        <v>30.655312847093672</v>
      </c>
      <c r="CA563" s="37">
        <f t="shared" si="317"/>
        <v>30.359126249537212</v>
      </c>
      <c r="CB563" s="37">
        <f t="shared" si="318"/>
        <v>55.238800444279896</v>
      </c>
      <c r="CC563" s="37">
        <f t="shared" si="319"/>
        <v>54.868567197334329</v>
      </c>
      <c r="CD563" s="38">
        <f t="shared" si="320"/>
        <v>0.37023324694556692</v>
      </c>
      <c r="CE563" s="3">
        <v>30</v>
      </c>
      <c r="CF563" s="3">
        <v>32</v>
      </c>
      <c r="CG563" s="3">
        <v>384</v>
      </c>
      <c r="CH563" s="3">
        <v>378</v>
      </c>
      <c r="CI563" s="3">
        <v>135</v>
      </c>
      <c r="CJ563" s="3">
        <v>157</v>
      </c>
      <c r="CK563" s="3">
        <v>174</v>
      </c>
      <c r="CL563" s="3">
        <v>197</v>
      </c>
      <c r="CM563" s="20">
        <f t="shared" si="321"/>
        <v>-0.90915699695687024</v>
      </c>
      <c r="CN563" s="37">
        <f t="shared" si="322"/>
        <v>2.2225773180900363</v>
      </c>
      <c r="CO563" s="37">
        <f t="shared" si="323"/>
        <v>2.6583767922253374</v>
      </c>
      <c r="CP563" s="37">
        <f t="shared" si="324"/>
        <v>30.222693531283138</v>
      </c>
      <c r="CQ563" s="37">
        <f t="shared" si="325"/>
        <v>31.159662400674037</v>
      </c>
      <c r="CR563" s="37">
        <f t="shared" si="326"/>
        <v>59.225148534987433</v>
      </c>
      <c r="CS563" s="37">
        <f t="shared" si="327"/>
        <v>58.375339560423598</v>
      </c>
      <c r="CT563" s="22">
        <f t="shared" si="328"/>
        <v>-0.47957572761826839</v>
      </c>
      <c r="CU563" s="35">
        <v>102</v>
      </c>
      <c r="CV563" s="35">
        <v>122</v>
      </c>
      <c r="CW563" s="35">
        <v>1285</v>
      </c>
      <c r="CX563" s="35">
        <v>1308</v>
      </c>
      <c r="CY563" s="35">
        <v>615</v>
      </c>
      <c r="CZ563" s="35">
        <v>597</v>
      </c>
      <c r="DA563" s="35">
        <v>652</v>
      </c>
      <c r="DB563" s="35">
        <v>716</v>
      </c>
      <c r="DC563">
        <v>7</v>
      </c>
      <c r="DD563">
        <v>10</v>
      </c>
      <c r="DE563" s="35">
        <f t="shared" si="329"/>
        <v>3</v>
      </c>
      <c r="DF563" s="36">
        <f t="shared" si="330"/>
        <v>0.5183265457238061</v>
      </c>
      <c r="DG563" s="37">
        <f t="shared" si="331"/>
        <v>0.74046649389115149</v>
      </c>
      <c r="DH563" s="37">
        <f t="shared" si="332"/>
        <v>0.22213994816734545</v>
      </c>
      <c r="DI563" s="2">
        <v>467.6</v>
      </c>
      <c r="DJ563">
        <v>20</v>
      </c>
      <c r="DK563">
        <v>23</v>
      </c>
      <c r="DL563">
        <v>1.6</v>
      </c>
      <c r="DM563">
        <v>435</v>
      </c>
      <c r="DN563">
        <v>435</v>
      </c>
      <c r="DO563">
        <v>0.60000000000000009</v>
      </c>
      <c r="DP563">
        <v>315</v>
      </c>
      <c r="DQ563">
        <v>331</v>
      </c>
      <c r="DR563">
        <v>0.4</v>
      </c>
      <c r="DS563">
        <v>233</v>
      </c>
      <c r="DT563">
        <v>242</v>
      </c>
      <c r="DU563">
        <v>1</v>
      </c>
      <c r="DV563" s="39">
        <v>-0.1</v>
      </c>
      <c r="DW563" s="39">
        <v>-0.1</v>
      </c>
      <c r="DX563" s="39">
        <v>-0.7</v>
      </c>
      <c r="DY563" s="39">
        <v>-0.2</v>
      </c>
      <c r="DZ563" s="39">
        <v>2.6</v>
      </c>
      <c r="EA563" s="39">
        <v>1.5</v>
      </c>
    </row>
    <row r="564" spans="1:131" x14ac:dyDescent="0.2">
      <c r="A564" s="12" t="s">
        <v>2584</v>
      </c>
      <c r="B564" s="12" t="s">
        <v>2585</v>
      </c>
      <c r="C564" t="s">
        <v>2583</v>
      </c>
      <c r="D564" t="s">
        <v>367</v>
      </c>
      <c r="E564" s="12" t="s">
        <v>170</v>
      </c>
      <c r="F564">
        <v>1</v>
      </c>
      <c r="G564">
        <v>0</v>
      </c>
      <c r="H564">
        <v>0</v>
      </c>
      <c r="I564" s="31">
        <f t="shared" si="296"/>
        <v>0</v>
      </c>
      <c r="J564">
        <v>0</v>
      </c>
      <c r="K564">
        <v>0</v>
      </c>
      <c r="L564" s="16">
        <f t="shared" si="297"/>
        <v>0</v>
      </c>
      <c r="M564" s="15">
        <v>0</v>
      </c>
      <c r="N564" s="15">
        <v>0</v>
      </c>
      <c r="O564" s="15">
        <v>0</v>
      </c>
      <c r="P564">
        <v>0</v>
      </c>
      <c r="Q564">
        <v>0</v>
      </c>
      <c r="R564">
        <v>0</v>
      </c>
      <c r="S564" s="13">
        <f t="shared" si="298"/>
        <v>0</v>
      </c>
      <c r="T564" s="13">
        <f t="shared" si="299"/>
        <v>0</v>
      </c>
      <c r="U564" s="2">
        <v>1.75</v>
      </c>
      <c r="V564" s="2">
        <v>1.75</v>
      </c>
      <c r="W564">
        <v>1.75</v>
      </c>
      <c r="X564">
        <v>47.98</v>
      </c>
      <c r="Y564" s="32">
        <f t="shared" si="300"/>
        <v>3.5190026141162276E-2</v>
      </c>
      <c r="Z564" s="15">
        <f t="shared" si="301"/>
        <v>0</v>
      </c>
      <c r="AA564">
        <v>1</v>
      </c>
      <c r="AB564">
        <v>0</v>
      </c>
      <c r="AC564">
        <v>0</v>
      </c>
      <c r="AD564" s="13">
        <f t="shared" si="302"/>
        <v>0</v>
      </c>
      <c r="AE564" s="13">
        <f t="shared" si="303"/>
        <v>0</v>
      </c>
      <c r="AF564" s="13">
        <f t="shared" si="304"/>
        <v>0</v>
      </c>
      <c r="AG564">
        <v>0</v>
      </c>
      <c r="AH564">
        <v>2</v>
      </c>
      <c r="AI564" s="17">
        <f t="shared" si="305"/>
        <v>0</v>
      </c>
      <c r="AJ564">
        <v>0</v>
      </c>
      <c r="AK564">
        <v>0</v>
      </c>
      <c r="AL564" s="32">
        <f t="shared" si="306"/>
        <v>0</v>
      </c>
      <c r="AM564">
        <v>0</v>
      </c>
      <c r="AN564">
        <v>1</v>
      </c>
      <c r="AO564" s="33">
        <f t="shared" si="307"/>
        <v>0.5</v>
      </c>
      <c r="AP564">
        <v>0</v>
      </c>
      <c r="AQ564">
        <v>1</v>
      </c>
      <c r="AR564" s="33">
        <f t="shared" si="308"/>
        <v>0.5</v>
      </c>
      <c r="AS564" s="33">
        <f t="shared" si="309"/>
        <v>0</v>
      </c>
      <c r="AU564">
        <v>0</v>
      </c>
      <c r="AV564">
        <v>0</v>
      </c>
      <c r="AW564">
        <v>0</v>
      </c>
      <c r="AX564" s="2">
        <v>21.4</v>
      </c>
      <c r="AZ564" s="2">
        <v>32.1</v>
      </c>
      <c r="BA564" s="2">
        <v>14.3</v>
      </c>
      <c r="BB564" s="21">
        <v>-1.21</v>
      </c>
      <c r="BD564" s="21">
        <v>-16.39</v>
      </c>
      <c r="BE564" s="2">
        <v>25.3</v>
      </c>
      <c r="BF564" s="2">
        <v>37.299999999999997</v>
      </c>
      <c r="BG564" s="2">
        <v>13.4</v>
      </c>
      <c r="BH564" s="21">
        <v>-10.622</v>
      </c>
      <c r="BI564" s="21">
        <v>-17.227</v>
      </c>
      <c r="BJ564" t="s">
        <v>2769</v>
      </c>
      <c r="BK564" s="2">
        <v>100</v>
      </c>
      <c r="BL564" t="s">
        <v>2502</v>
      </c>
      <c r="BM564" s="2">
        <v>95.2</v>
      </c>
      <c r="BN564" t="s">
        <v>2728</v>
      </c>
      <c r="BO564" s="2">
        <v>4.8</v>
      </c>
      <c r="BP564" t="s">
        <v>1550</v>
      </c>
      <c r="BQ564" s="2">
        <v>63.8</v>
      </c>
      <c r="BR564" t="s">
        <v>3371</v>
      </c>
      <c r="BS564" s="2">
        <v>63.8</v>
      </c>
      <c r="BT564" s="32">
        <f t="shared" si="310"/>
        <v>0</v>
      </c>
      <c r="BU564" s="34">
        <f t="shared" si="311"/>
        <v>1</v>
      </c>
      <c r="BV564" s="35">
        <f t="shared" si="312"/>
        <v>1000</v>
      </c>
      <c r="BW564" s="32">
        <f t="shared" si="313"/>
        <v>0</v>
      </c>
      <c r="BX564" s="36">
        <f t="shared" si="314"/>
        <v>0</v>
      </c>
      <c r="BY564" s="37">
        <f t="shared" si="315"/>
        <v>0</v>
      </c>
      <c r="BZ564" s="37">
        <f t="shared" si="316"/>
        <v>0</v>
      </c>
      <c r="CA564" s="37">
        <f t="shared" si="317"/>
        <v>102.85714285714285</v>
      </c>
      <c r="CB564" s="37">
        <f t="shared" si="318"/>
        <v>0</v>
      </c>
      <c r="CC564" s="37">
        <f t="shared" si="319"/>
        <v>171.42857142857144</v>
      </c>
      <c r="CD564" s="38">
        <f t="shared" si="320"/>
        <v>-171.42857142857144</v>
      </c>
      <c r="CE564" s="3">
        <v>0</v>
      </c>
      <c r="CF564" s="3">
        <v>0</v>
      </c>
      <c r="CG564" s="3">
        <v>0</v>
      </c>
      <c r="CH564" s="3">
        <v>3</v>
      </c>
      <c r="CI564" s="3">
        <v>0</v>
      </c>
      <c r="CJ564" s="3">
        <v>0</v>
      </c>
      <c r="CK564" s="3">
        <v>2</v>
      </c>
      <c r="CL564" s="3">
        <v>0</v>
      </c>
      <c r="CM564" s="20">
        <f t="shared" si="321"/>
        <v>-158.68157142857143</v>
      </c>
      <c r="CN564" s="37">
        <f t="shared" si="322"/>
        <v>2.5010421008753649</v>
      </c>
      <c r="CO564" s="37">
        <f t="shared" si="323"/>
        <v>5.0020842017507299</v>
      </c>
      <c r="CP564" s="37">
        <f t="shared" si="324"/>
        <v>31.263026260942063</v>
      </c>
      <c r="CQ564" s="37">
        <f t="shared" si="325"/>
        <v>26.260942059191333</v>
      </c>
      <c r="CR564" s="37">
        <f t="shared" si="326"/>
        <v>63.776573572321809</v>
      </c>
      <c r="CS564" s="37">
        <f t="shared" si="327"/>
        <v>51.271363067944975</v>
      </c>
      <c r="CT564" s="22">
        <f t="shared" si="328"/>
        <v>-183.93378193294828</v>
      </c>
      <c r="CU564" s="35">
        <v>2</v>
      </c>
      <c r="CV564" s="35">
        <v>4</v>
      </c>
      <c r="CW564" s="35">
        <v>23</v>
      </c>
      <c r="CX564" s="35">
        <v>17</v>
      </c>
      <c r="CY564" s="35">
        <v>13</v>
      </c>
      <c r="CZ564" s="35">
        <v>10</v>
      </c>
      <c r="DA564" s="35">
        <v>10</v>
      </c>
      <c r="DB564" s="35">
        <v>13</v>
      </c>
      <c r="DC564">
        <v>0</v>
      </c>
      <c r="DD564">
        <v>0</v>
      </c>
      <c r="DE564" s="35">
        <f t="shared" si="329"/>
        <v>0</v>
      </c>
      <c r="DF564" s="36">
        <f t="shared" si="330"/>
        <v>0</v>
      </c>
      <c r="DG564" s="37">
        <f t="shared" si="331"/>
        <v>0</v>
      </c>
      <c r="DH564" s="37">
        <f t="shared" si="332"/>
        <v>0</v>
      </c>
      <c r="DI564" s="2">
        <v>1.8</v>
      </c>
      <c r="DJ564">
        <v>0</v>
      </c>
      <c r="DK564">
        <v>0</v>
      </c>
      <c r="DL564">
        <v>0</v>
      </c>
      <c r="DM564">
        <v>0</v>
      </c>
      <c r="DN564">
        <v>5</v>
      </c>
      <c r="DO564">
        <v>-47.1</v>
      </c>
      <c r="DP564">
        <v>0</v>
      </c>
      <c r="DQ564">
        <v>3</v>
      </c>
      <c r="DR564">
        <v>-47.1</v>
      </c>
      <c r="DS564">
        <v>0</v>
      </c>
      <c r="DT564">
        <v>3</v>
      </c>
      <c r="DU564">
        <v>-47.1</v>
      </c>
      <c r="DV564" s="39">
        <v>-0.2</v>
      </c>
      <c r="DW564" s="39">
        <v>-0.2</v>
      </c>
      <c r="DX564" s="39">
        <v>0</v>
      </c>
      <c r="DY564" s="39">
        <v>0</v>
      </c>
      <c r="DZ564" s="39">
        <v>0</v>
      </c>
      <c r="EA564" s="39">
        <v>-0.1</v>
      </c>
    </row>
    <row r="565" spans="1:131" x14ac:dyDescent="0.2">
      <c r="A565" s="12" t="s">
        <v>2589</v>
      </c>
      <c r="B565" s="12" t="s">
        <v>2590</v>
      </c>
      <c r="C565" t="s">
        <v>2588</v>
      </c>
      <c r="D565" t="s">
        <v>147</v>
      </c>
      <c r="E565" s="12" t="s">
        <v>229</v>
      </c>
      <c r="F565">
        <v>59</v>
      </c>
      <c r="G565">
        <v>16</v>
      </c>
      <c r="H565">
        <v>19</v>
      </c>
      <c r="I565" s="31">
        <f t="shared" si="296"/>
        <v>35</v>
      </c>
      <c r="J565">
        <v>9</v>
      </c>
      <c r="K565">
        <v>8</v>
      </c>
      <c r="L565" s="16">
        <f t="shared" si="297"/>
        <v>2.4387883480113204</v>
      </c>
      <c r="M565" s="15">
        <v>14</v>
      </c>
      <c r="N565" s="15">
        <v>10</v>
      </c>
      <c r="O565" s="15">
        <v>9</v>
      </c>
      <c r="P565">
        <v>164</v>
      </c>
      <c r="Q565">
        <v>71</v>
      </c>
      <c r="R565">
        <v>80</v>
      </c>
      <c r="S565" s="13">
        <f t="shared" si="298"/>
        <v>9.7560975609756101E-2</v>
      </c>
      <c r="T565" s="13">
        <f t="shared" si="299"/>
        <v>5.0793650793650794E-2</v>
      </c>
      <c r="U565" s="2">
        <v>861.08333333329995</v>
      </c>
      <c r="V565" s="2">
        <v>14.583333333300001</v>
      </c>
      <c r="W565">
        <v>13.9</v>
      </c>
      <c r="X565">
        <v>34.39</v>
      </c>
      <c r="Y565" s="32">
        <f t="shared" si="300"/>
        <v>0.28784427417684821</v>
      </c>
      <c r="Z565" s="15">
        <f t="shared" si="301"/>
        <v>86.603773584905653</v>
      </c>
      <c r="AA565">
        <v>21</v>
      </c>
      <c r="AB565">
        <v>51</v>
      </c>
      <c r="AC565">
        <v>56</v>
      </c>
      <c r="AD565" s="13">
        <f t="shared" si="302"/>
        <v>0.30188679245283018</v>
      </c>
      <c r="AE565" s="13">
        <f t="shared" si="303"/>
        <v>0.35849056603773582</v>
      </c>
      <c r="AF565" s="13">
        <f t="shared" si="304"/>
        <v>0.660377358490566</v>
      </c>
      <c r="AG565">
        <v>4</v>
      </c>
      <c r="AH565">
        <v>12</v>
      </c>
      <c r="AI565" s="17">
        <f t="shared" si="305"/>
        <v>0.25</v>
      </c>
      <c r="AJ565">
        <v>125</v>
      </c>
      <c r="AK565">
        <v>176</v>
      </c>
      <c r="AL565" s="32">
        <f t="shared" si="306"/>
        <v>0.38246505717916135</v>
      </c>
      <c r="AM565">
        <v>109</v>
      </c>
      <c r="AN565">
        <v>110</v>
      </c>
      <c r="AO565" s="33">
        <f t="shared" si="307"/>
        <v>0.27827191867852608</v>
      </c>
      <c r="AP565">
        <v>134</v>
      </c>
      <c r="AQ565">
        <v>133</v>
      </c>
      <c r="AR565" s="33">
        <f t="shared" si="308"/>
        <v>0.33926302414231257</v>
      </c>
      <c r="AS565" s="33">
        <f t="shared" si="309"/>
        <v>0.5788461538461539</v>
      </c>
      <c r="AT565">
        <v>14</v>
      </c>
      <c r="AU565">
        <v>359</v>
      </c>
      <c r="AV565">
        <v>263</v>
      </c>
      <c r="AW565">
        <v>300</v>
      </c>
      <c r="AX565" s="2">
        <v>29</v>
      </c>
      <c r="AY565" s="3">
        <v>6</v>
      </c>
      <c r="AZ565" s="2">
        <v>33.5</v>
      </c>
      <c r="BA565" s="2">
        <v>26</v>
      </c>
      <c r="BB565" s="21">
        <v>0.373</v>
      </c>
      <c r="BC565">
        <v>9</v>
      </c>
      <c r="BD565" s="21">
        <v>0.84299999999999997</v>
      </c>
      <c r="BE565" s="2">
        <v>30.3</v>
      </c>
      <c r="BF565" s="2">
        <v>32.299999999999997</v>
      </c>
      <c r="BG565" s="2">
        <v>28.3</v>
      </c>
      <c r="BH565" s="21">
        <v>5.23</v>
      </c>
      <c r="BI565" s="21">
        <v>0.94300000000000006</v>
      </c>
      <c r="BJ565" t="s">
        <v>1924</v>
      </c>
      <c r="BK565" s="2">
        <v>64.7</v>
      </c>
      <c r="BL565" t="s">
        <v>2322</v>
      </c>
      <c r="BM565" s="2">
        <v>62.1</v>
      </c>
      <c r="BN565" t="s">
        <v>991</v>
      </c>
      <c r="BO565" s="2">
        <v>17.7</v>
      </c>
      <c r="BP565" t="s">
        <v>2634</v>
      </c>
      <c r="BQ565" s="2">
        <v>39</v>
      </c>
      <c r="BR565" t="s">
        <v>2293</v>
      </c>
      <c r="BS565" s="2">
        <v>31.7</v>
      </c>
      <c r="BT565" s="32">
        <f t="shared" si="310"/>
        <v>0.10392156862745099</v>
      </c>
      <c r="BU565" s="34">
        <f t="shared" si="311"/>
        <v>0.90625</v>
      </c>
      <c r="BV565" s="35">
        <f t="shared" si="312"/>
        <v>916.64215686274508</v>
      </c>
      <c r="BW565" s="32">
        <f t="shared" si="313"/>
        <v>1.0171568627450986E-2</v>
      </c>
      <c r="BX565" s="36">
        <f t="shared" si="314"/>
        <v>3.6958837772481568</v>
      </c>
      <c r="BY565" s="37">
        <f t="shared" si="315"/>
        <v>2.7196125908052475</v>
      </c>
      <c r="BZ565" s="37">
        <f t="shared" si="316"/>
        <v>35.564164648991699</v>
      </c>
      <c r="CA565" s="37">
        <f t="shared" si="317"/>
        <v>29.009200968589305</v>
      </c>
      <c r="CB565" s="37">
        <f t="shared" si="318"/>
        <v>64.852300242278986</v>
      </c>
      <c r="CC565" s="37">
        <f t="shared" si="319"/>
        <v>51.602905569125205</v>
      </c>
      <c r="CD565" s="38">
        <f t="shared" si="320"/>
        <v>13.24939467315378</v>
      </c>
      <c r="CE565" s="3">
        <v>53</v>
      </c>
      <c r="CF565" s="3">
        <v>39</v>
      </c>
      <c r="CG565" s="3">
        <v>457</v>
      </c>
      <c r="CH565" s="3">
        <v>377</v>
      </c>
      <c r="CI565" s="3">
        <v>181</v>
      </c>
      <c r="CJ565" s="3">
        <v>166</v>
      </c>
      <c r="CK565" s="3">
        <v>158</v>
      </c>
      <c r="CL565" s="3">
        <v>239</v>
      </c>
      <c r="CM565" s="20">
        <f t="shared" si="321"/>
        <v>11.167086980846088</v>
      </c>
      <c r="CN565" s="37">
        <f t="shared" si="322"/>
        <v>1.9221196544127432</v>
      </c>
      <c r="CO565" s="37">
        <f t="shared" si="323"/>
        <v>2.2474014420825918</v>
      </c>
      <c r="CP565" s="37">
        <f t="shared" si="324"/>
        <v>24.425705146845011</v>
      </c>
      <c r="CQ565" s="37">
        <f t="shared" si="325"/>
        <v>27.441954450692702</v>
      </c>
      <c r="CR565" s="37">
        <f t="shared" si="326"/>
        <v>45.835160989842336</v>
      </c>
      <c r="CS565" s="37">
        <f t="shared" si="327"/>
        <v>55.327474975480655</v>
      </c>
      <c r="CT565" s="22">
        <f t="shared" si="328"/>
        <v>22.741708658792099</v>
      </c>
      <c r="CU565" s="35">
        <v>65</v>
      </c>
      <c r="CV565" s="35">
        <v>76</v>
      </c>
      <c r="CW565" s="35">
        <v>761</v>
      </c>
      <c r="CX565" s="35">
        <v>852</v>
      </c>
      <c r="CY565" s="35">
        <v>308</v>
      </c>
      <c r="CZ565" s="35">
        <v>443</v>
      </c>
      <c r="DA565" s="35">
        <v>500</v>
      </c>
      <c r="DB565" s="35">
        <v>416</v>
      </c>
      <c r="DC565">
        <v>16</v>
      </c>
      <c r="DD565">
        <v>19</v>
      </c>
      <c r="DE565" s="35">
        <f t="shared" si="329"/>
        <v>3</v>
      </c>
      <c r="DF565" s="36">
        <f t="shared" si="330"/>
        <v>1.1157384987918963</v>
      </c>
      <c r="DG565" s="37">
        <f t="shared" si="331"/>
        <v>1.3249394673153772</v>
      </c>
      <c r="DH565" s="37">
        <f t="shared" si="332"/>
        <v>0.20920096852348058</v>
      </c>
      <c r="DI565" s="2">
        <v>494.9</v>
      </c>
      <c r="DJ565">
        <v>24</v>
      </c>
      <c r="DK565">
        <v>23</v>
      </c>
      <c r="DL565">
        <v>1.1000000000000001</v>
      </c>
      <c r="DM565">
        <v>546</v>
      </c>
      <c r="DN565">
        <v>438</v>
      </c>
      <c r="DO565">
        <v>9.4</v>
      </c>
      <c r="DP565">
        <v>400</v>
      </c>
      <c r="DQ565">
        <v>347</v>
      </c>
      <c r="DR565">
        <v>7.2</v>
      </c>
      <c r="DS565">
        <v>298</v>
      </c>
      <c r="DT565">
        <v>250</v>
      </c>
      <c r="DU565">
        <v>6.6</v>
      </c>
      <c r="DV565" s="39">
        <v>8</v>
      </c>
      <c r="DW565" s="39">
        <v>8</v>
      </c>
      <c r="DX565" s="39">
        <v>-1</v>
      </c>
      <c r="DY565" s="39">
        <v>0.9</v>
      </c>
      <c r="DZ565" s="39">
        <v>-3.3</v>
      </c>
      <c r="EA565" s="39">
        <v>4.7</v>
      </c>
    </row>
    <row r="566" spans="1:131" x14ac:dyDescent="0.2">
      <c r="A566" s="12" t="s">
        <v>678</v>
      </c>
      <c r="B566" s="12" t="s">
        <v>2595</v>
      </c>
      <c r="C566" t="s">
        <v>2594</v>
      </c>
      <c r="D566" t="s">
        <v>529</v>
      </c>
      <c r="E566" s="12" t="s">
        <v>148</v>
      </c>
      <c r="F566">
        <v>76</v>
      </c>
      <c r="G566">
        <v>8</v>
      </c>
      <c r="H566">
        <v>5</v>
      </c>
      <c r="I566" s="31">
        <f t="shared" si="296"/>
        <v>13</v>
      </c>
      <c r="J566">
        <v>2</v>
      </c>
      <c r="K566">
        <v>2</v>
      </c>
      <c r="L566" s="16">
        <f t="shared" si="297"/>
        <v>0.91811511751085184</v>
      </c>
      <c r="M566" s="15">
        <v>8</v>
      </c>
      <c r="N566" s="15">
        <v>3</v>
      </c>
      <c r="O566" s="15">
        <v>2</v>
      </c>
      <c r="P566">
        <v>87</v>
      </c>
      <c r="Q566">
        <v>31</v>
      </c>
      <c r="R566">
        <v>39</v>
      </c>
      <c r="S566" s="13">
        <f t="shared" si="298"/>
        <v>9.1954022988505746E-2</v>
      </c>
      <c r="T566" s="13">
        <f t="shared" si="299"/>
        <v>5.0955414012738856E-2</v>
      </c>
      <c r="U566" s="2">
        <v>849.56666666670003</v>
      </c>
      <c r="V566" s="2">
        <v>11.166666666699999</v>
      </c>
      <c r="W566">
        <v>11.18</v>
      </c>
      <c r="X566">
        <v>35.47</v>
      </c>
      <c r="Y566" s="32">
        <f t="shared" si="300"/>
        <v>0.23965702036441586</v>
      </c>
      <c r="Z566" s="15">
        <f t="shared" si="301"/>
        <v>34.799999999999997</v>
      </c>
      <c r="AA566">
        <v>18</v>
      </c>
      <c r="AB566">
        <v>251</v>
      </c>
      <c r="AC566">
        <v>80</v>
      </c>
      <c r="AD566" s="13">
        <f t="shared" si="302"/>
        <v>0.32</v>
      </c>
      <c r="AE566" s="13">
        <f t="shared" si="303"/>
        <v>0.2</v>
      </c>
      <c r="AF566" s="13">
        <f t="shared" si="304"/>
        <v>0.52</v>
      </c>
      <c r="AG566">
        <v>1</v>
      </c>
      <c r="AH566">
        <v>1</v>
      </c>
      <c r="AI566" s="17">
        <f t="shared" si="305"/>
        <v>0.5</v>
      </c>
      <c r="AJ566">
        <v>130</v>
      </c>
      <c r="AK566">
        <v>126</v>
      </c>
      <c r="AL566" s="32">
        <f t="shared" si="306"/>
        <v>0.27735644637053086</v>
      </c>
      <c r="AM566">
        <v>143</v>
      </c>
      <c r="AN566">
        <v>159</v>
      </c>
      <c r="AO566" s="33">
        <f t="shared" si="307"/>
        <v>0.32719393282773562</v>
      </c>
      <c r="AP566">
        <v>203</v>
      </c>
      <c r="AQ566">
        <v>162</v>
      </c>
      <c r="AR566" s="33">
        <f t="shared" si="308"/>
        <v>0.39544962080173346</v>
      </c>
      <c r="AS566" s="33">
        <f t="shared" si="309"/>
        <v>0.45878136200716846</v>
      </c>
      <c r="AT566">
        <v>3</v>
      </c>
      <c r="AU566">
        <v>320</v>
      </c>
      <c r="AV566">
        <v>335</v>
      </c>
      <c r="AW566">
        <v>271</v>
      </c>
      <c r="AX566" s="2">
        <v>27.7</v>
      </c>
      <c r="AY566" s="3">
        <v>11</v>
      </c>
      <c r="AZ566" s="2">
        <v>31.9</v>
      </c>
      <c r="BA566" s="2">
        <v>24.9</v>
      </c>
      <c r="BB566" s="21">
        <v>8.5000000000000006E-2</v>
      </c>
      <c r="BC566">
        <v>10</v>
      </c>
      <c r="BD566" s="21">
        <v>-0.122</v>
      </c>
      <c r="BE566" s="2">
        <v>28.1</v>
      </c>
      <c r="BF566" s="2">
        <v>32.6</v>
      </c>
      <c r="BG566" s="2">
        <v>23.7</v>
      </c>
      <c r="BH566" s="21">
        <v>-2.0249999999999999</v>
      </c>
      <c r="BI566" s="21">
        <v>3.3239999999999998</v>
      </c>
      <c r="BJ566" t="s">
        <v>3218</v>
      </c>
      <c r="BK566" s="2">
        <v>83.4</v>
      </c>
      <c r="BL566" t="s">
        <v>1601</v>
      </c>
      <c r="BM566" s="2">
        <v>63.8</v>
      </c>
      <c r="BN566" t="s">
        <v>911</v>
      </c>
      <c r="BO566" s="2">
        <v>12.3</v>
      </c>
      <c r="BP566" t="s">
        <v>2459</v>
      </c>
      <c r="BQ566" s="2">
        <v>31.3</v>
      </c>
      <c r="BR566" t="s">
        <v>964</v>
      </c>
      <c r="BS566" s="2">
        <v>30.9</v>
      </c>
      <c r="BT566" s="32">
        <f t="shared" si="310"/>
        <v>5.7471264367816091E-2</v>
      </c>
      <c r="BU566" s="34">
        <f t="shared" si="311"/>
        <v>0.92781316348195331</v>
      </c>
      <c r="BV566" s="35">
        <f t="shared" si="312"/>
        <v>933.56028991873495</v>
      </c>
      <c r="BW566" s="32">
        <f t="shared" si="313"/>
        <v>-1.4715572150230602E-2</v>
      </c>
      <c r="BX566" s="36">
        <f t="shared" si="314"/>
        <v>1.7674783974809769</v>
      </c>
      <c r="BY566" s="37">
        <f t="shared" si="315"/>
        <v>2.4037706205741287</v>
      </c>
      <c r="BZ566" s="37">
        <f t="shared" si="316"/>
        <v>30.754124116168999</v>
      </c>
      <c r="CA566" s="37">
        <f t="shared" si="317"/>
        <v>33.299293008541603</v>
      </c>
      <c r="CB566" s="37">
        <f t="shared" si="318"/>
        <v>57.619795757879849</v>
      </c>
      <c r="CC566" s="37">
        <f t="shared" si="319"/>
        <v>56.559308719391261</v>
      </c>
      <c r="CD566" s="38">
        <f t="shared" si="320"/>
        <v>1.0604870384885885</v>
      </c>
      <c r="CE566" s="3">
        <v>25</v>
      </c>
      <c r="CF566" s="3">
        <v>34</v>
      </c>
      <c r="CG566" s="3">
        <v>410</v>
      </c>
      <c r="CH566" s="3">
        <v>437</v>
      </c>
      <c r="CI566" s="3">
        <v>168</v>
      </c>
      <c r="CJ566" s="3">
        <v>161</v>
      </c>
      <c r="CK566" s="3">
        <v>168</v>
      </c>
      <c r="CL566" s="3">
        <v>212</v>
      </c>
      <c r="CM566" s="20">
        <f t="shared" si="321"/>
        <v>-1.486265649683455</v>
      </c>
      <c r="CN566" s="37">
        <f t="shared" si="322"/>
        <v>2.8934755835175765</v>
      </c>
      <c r="CO566" s="37">
        <f t="shared" si="323"/>
        <v>2.9379905924947698</v>
      </c>
      <c r="CP566" s="37">
        <f t="shared" si="324"/>
        <v>33.898179336132834</v>
      </c>
      <c r="CQ566" s="37">
        <f t="shared" si="325"/>
        <v>34.432359443859156</v>
      </c>
      <c r="CR566" s="37">
        <f t="shared" si="326"/>
        <v>63.790007864318255</v>
      </c>
      <c r="CS566" s="37">
        <f t="shared" si="327"/>
        <v>57.646936625465557</v>
      </c>
      <c r="CT566" s="22">
        <f t="shared" si="328"/>
        <v>-5.08258420036411</v>
      </c>
      <c r="CU566" s="35">
        <v>130</v>
      </c>
      <c r="CV566" s="35">
        <v>132</v>
      </c>
      <c r="CW566" s="35">
        <v>1393</v>
      </c>
      <c r="CX566" s="35">
        <v>1415</v>
      </c>
      <c r="CY566" s="35">
        <v>647</v>
      </c>
      <c r="CZ566" s="35">
        <v>526</v>
      </c>
      <c r="DA566" s="35">
        <v>517</v>
      </c>
      <c r="DB566" s="35">
        <v>696</v>
      </c>
      <c r="DC566">
        <v>47</v>
      </c>
      <c r="DD566">
        <v>31</v>
      </c>
      <c r="DE566" s="35">
        <f t="shared" si="329"/>
        <v>-16</v>
      </c>
      <c r="DF566" s="36">
        <f t="shared" si="330"/>
        <v>3.3228593872642369</v>
      </c>
      <c r="DG566" s="37">
        <f t="shared" si="331"/>
        <v>2.1916732128764118</v>
      </c>
      <c r="DH566" s="37">
        <f t="shared" si="332"/>
        <v>-1.1311861743878253</v>
      </c>
      <c r="DI566" s="2">
        <v>532.79999999999995</v>
      </c>
      <c r="DJ566">
        <v>14</v>
      </c>
      <c r="DK566">
        <v>20</v>
      </c>
      <c r="DL566">
        <v>-8.5</v>
      </c>
      <c r="DM566">
        <v>513</v>
      </c>
      <c r="DN566">
        <v>556</v>
      </c>
      <c r="DO566">
        <v>-5</v>
      </c>
      <c r="DP566">
        <v>373</v>
      </c>
      <c r="DQ566">
        <v>431</v>
      </c>
      <c r="DR566">
        <v>-5.0999999999999996</v>
      </c>
      <c r="DS566">
        <v>259</v>
      </c>
      <c r="DT566">
        <v>321</v>
      </c>
      <c r="DU566">
        <v>-5.0999999999999996</v>
      </c>
      <c r="DV566" s="39">
        <v>-4.0999999999999996</v>
      </c>
      <c r="DW566" s="39">
        <v>-4.0999999999999996</v>
      </c>
      <c r="DX566" s="39">
        <v>1</v>
      </c>
      <c r="DY566" s="39">
        <v>-0.5</v>
      </c>
      <c r="DZ566" s="39">
        <v>2.2000000000000002</v>
      </c>
      <c r="EA566" s="39">
        <v>-1.5</v>
      </c>
    </row>
    <row r="567" spans="1:131" x14ac:dyDescent="0.2">
      <c r="A567" s="12" t="s">
        <v>2599</v>
      </c>
      <c r="B567" s="12" t="s">
        <v>2600</v>
      </c>
      <c r="C567" t="s">
        <v>2598</v>
      </c>
      <c r="D567" t="s">
        <v>300</v>
      </c>
      <c r="E567" s="12" t="s">
        <v>170</v>
      </c>
      <c r="F567">
        <v>72</v>
      </c>
      <c r="G567">
        <v>11</v>
      </c>
      <c r="H567">
        <v>8</v>
      </c>
      <c r="I567" s="31">
        <f t="shared" si="296"/>
        <v>19</v>
      </c>
      <c r="J567">
        <v>2</v>
      </c>
      <c r="K567">
        <v>6</v>
      </c>
      <c r="L567" s="16">
        <f t="shared" si="297"/>
        <v>1.3691500860723556</v>
      </c>
      <c r="M567" s="15">
        <v>11</v>
      </c>
      <c r="N567" s="15">
        <v>2</v>
      </c>
      <c r="O567" s="15">
        <v>6</v>
      </c>
      <c r="P567">
        <v>104</v>
      </c>
      <c r="Q567">
        <v>39</v>
      </c>
      <c r="R567">
        <v>62</v>
      </c>
      <c r="S567" s="13">
        <f t="shared" si="298"/>
        <v>0.10576923076923077</v>
      </c>
      <c r="T567" s="13">
        <f t="shared" si="299"/>
        <v>5.3658536585365853E-2</v>
      </c>
      <c r="U567" s="2">
        <v>832.63333333330002</v>
      </c>
      <c r="V567" s="2">
        <v>11.55</v>
      </c>
      <c r="W567">
        <v>11.21</v>
      </c>
      <c r="X567">
        <v>37.15</v>
      </c>
      <c r="Y567" s="32">
        <f t="shared" si="300"/>
        <v>0.2318031430934657</v>
      </c>
      <c r="Z567" s="15">
        <f t="shared" si="301"/>
        <v>24.882352941176467</v>
      </c>
      <c r="AA567">
        <v>30</v>
      </c>
      <c r="AB567">
        <v>68</v>
      </c>
      <c r="AC567">
        <v>85</v>
      </c>
      <c r="AD567" s="13">
        <f t="shared" si="302"/>
        <v>0.3235294117647059</v>
      </c>
      <c r="AE567" s="13">
        <f t="shared" si="303"/>
        <v>0.23529411764705882</v>
      </c>
      <c r="AF567" s="13">
        <f t="shared" si="304"/>
        <v>0.55882352941176472</v>
      </c>
      <c r="AG567">
        <v>162</v>
      </c>
      <c r="AH567">
        <v>225</v>
      </c>
      <c r="AI567" s="17">
        <f t="shared" si="305"/>
        <v>0.41860465116279072</v>
      </c>
      <c r="AJ567">
        <v>106</v>
      </c>
      <c r="AK567">
        <v>153</v>
      </c>
      <c r="AL567" s="32">
        <f t="shared" si="306"/>
        <v>0.32578616352201256</v>
      </c>
      <c r="AM567">
        <v>145</v>
      </c>
      <c r="AN567">
        <v>121</v>
      </c>
      <c r="AO567" s="33">
        <f t="shared" si="307"/>
        <v>0.33459119496855344</v>
      </c>
      <c r="AP567">
        <v>116</v>
      </c>
      <c r="AQ567">
        <v>154</v>
      </c>
      <c r="AR567" s="33">
        <f t="shared" si="308"/>
        <v>0.33962264150943394</v>
      </c>
      <c r="AS567" s="33">
        <f t="shared" si="309"/>
        <v>0.49333333333333335</v>
      </c>
      <c r="AT567">
        <v>10</v>
      </c>
      <c r="AU567">
        <v>304</v>
      </c>
      <c r="AV567">
        <v>309</v>
      </c>
      <c r="AW567">
        <v>269</v>
      </c>
      <c r="AX567" s="2">
        <v>28.4</v>
      </c>
      <c r="AY567" s="3">
        <v>9</v>
      </c>
      <c r="AZ567" s="2">
        <v>32.6</v>
      </c>
      <c r="BA567" s="2">
        <v>25.5</v>
      </c>
      <c r="BB567" s="21">
        <v>0.36399999999999999</v>
      </c>
      <c r="BC567">
        <v>9</v>
      </c>
      <c r="BD567" s="21">
        <v>0.22700000000000001</v>
      </c>
      <c r="BE567" s="2">
        <v>28.6</v>
      </c>
      <c r="BF567" s="2">
        <v>32.5</v>
      </c>
      <c r="BG567" s="2">
        <v>24.7</v>
      </c>
      <c r="BH567" s="21">
        <v>0.57100000000000006</v>
      </c>
      <c r="BI567" s="21">
        <v>-0.23500000000000001</v>
      </c>
      <c r="BJ567" t="s">
        <v>871</v>
      </c>
      <c r="BK567" s="2">
        <v>40.799999999999997</v>
      </c>
      <c r="BL567" t="s">
        <v>299</v>
      </c>
      <c r="BM567" s="2">
        <v>30</v>
      </c>
      <c r="BN567" t="s">
        <v>2669</v>
      </c>
      <c r="BO567" s="2">
        <v>16.600000000000001</v>
      </c>
      <c r="BP567" t="s">
        <v>1775</v>
      </c>
      <c r="BQ567" s="2">
        <v>33.200000000000003</v>
      </c>
      <c r="BR567" t="s">
        <v>1682</v>
      </c>
      <c r="BS567" s="2">
        <v>31.5</v>
      </c>
      <c r="BT567" s="32">
        <f t="shared" si="310"/>
        <v>8.0378250591016553E-2</v>
      </c>
      <c r="BU567" s="34">
        <f t="shared" si="311"/>
        <v>0.8891820580474934</v>
      </c>
      <c r="BV567" s="35">
        <f t="shared" si="312"/>
        <v>897.21988310659503</v>
      </c>
      <c r="BW567" s="32">
        <f t="shared" si="313"/>
        <v>-3.0439691361490051E-2</v>
      </c>
      <c r="BX567" s="36">
        <f t="shared" si="314"/>
        <v>2.4531024531024532</v>
      </c>
      <c r="BY567" s="37">
        <f t="shared" si="315"/>
        <v>3.0303030303030303</v>
      </c>
      <c r="BZ567" s="37">
        <f t="shared" si="316"/>
        <v>30.519480519480521</v>
      </c>
      <c r="CA567" s="37">
        <f t="shared" si="317"/>
        <v>27.344877344877343</v>
      </c>
      <c r="CB567" s="37">
        <f t="shared" si="318"/>
        <v>59.01875901875902</v>
      </c>
      <c r="CC567" s="37">
        <f t="shared" si="319"/>
        <v>51.443001443001442</v>
      </c>
      <c r="CD567" s="38">
        <f t="shared" si="320"/>
        <v>7.5757575757575779</v>
      </c>
      <c r="CE567" s="3">
        <v>34</v>
      </c>
      <c r="CF567" s="3">
        <v>42</v>
      </c>
      <c r="CG567" s="3">
        <v>389</v>
      </c>
      <c r="CH567" s="3">
        <v>337</v>
      </c>
      <c r="CI567" s="3">
        <v>162</v>
      </c>
      <c r="CJ567" s="3">
        <v>123</v>
      </c>
      <c r="CK567" s="3">
        <v>211</v>
      </c>
      <c r="CL567" s="3">
        <v>233</v>
      </c>
      <c r="CM567" s="20">
        <f t="shared" si="321"/>
        <v>8.1077575757575779</v>
      </c>
      <c r="CN567" s="37">
        <f t="shared" si="322"/>
        <v>2.3104531179901304</v>
      </c>
      <c r="CO567" s="37">
        <f t="shared" si="323"/>
        <v>2.7590847913862722</v>
      </c>
      <c r="CP567" s="37">
        <f t="shared" si="324"/>
        <v>29.51996410946613</v>
      </c>
      <c r="CQ567" s="37">
        <f t="shared" si="325"/>
        <v>30.551816958277261</v>
      </c>
      <c r="CR567" s="37">
        <f t="shared" si="326"/>
        <v>55.92193808882908</v>
      </c>
      <c r="CS567" s="37">
        <f t="shared" si="327"/>
        <v>58.546433378196511</v>
      </c>
      <c r="CT567" s="22">
        <f t="shared" si="328"/>
        <v>10.200252865125009</v>
      </c>
      <c r="CU567" s="35">
        <v>103</v>
      </c>
      <c r="CV567" s="35">
        <v>123</v>
      </c>
      <c r="CW567" s="35">
        <v>1213</v>
      </c>
      <c r="CX567" s="35">
        <v>1239</v>
      </c>
      <c r="CY567" s="35">
        <v>495</v>
      </c>
      <c r="CZ567" s="35">
        <v>575</v>
      </c>
      <c r="DA567" s="35">
        <v>673</v>
      </c>
      <c r="DB567" s="35">
        <v>682</v>
      </c>
      <c r="DC567">
        <v>3</v>
      </c>
      <c r="DD567">
        <v>13</v>
      </c>
      <c r="DE567" s="35">
        <f t="shared" si="329"/>
        <v>10</v>
      </c>
      <c r="DF567" s="36">
        <f t="shared" si="330"/>
        <v>0.21645021645021645</v>
      </c>
      <c r="DG567" s="37">
        <f t="shared" si="331"/>
        <v>0.93795093795093798</v>
      </c>
      <c r="DH567" s="37">
        <f t="shared" si="332"/>
        <v>0.72150072150072153</v>
      </c>
      <c r="DI567" s="2">
        <v>504.6</v>
      </c>
      <c r="DJ567">
        <v>19</v>
      </c>
      <c r="DK567">
        <v>28</v>
      </c>
      <c r="DL567">
        <v>-5.8</v>
      </c>
      <c r="DM567">
        <v>502</v>
      </c>
      <c r="DN567">
        <v>441</v>
      </c>
      <c r="DO567">
        <v>4.4000000000000004</v>
      </c>
      <c r="DP567">
        <v>360</v>
      </c>
      <c r="DQ567">
        <v>308</v>
      </c>
      <c r="DR567">
        <v>5.4</v>
      </c>
      <c r="DS567">
        <v>257</v>
      </c>
      <c r="DT567">
        <v>236</v>
      </c>
      <c r="DU567">
        <v>3.3</v>
      </c>
      <c r="DV567" s="39">
        <v>1.1000000000000001</v>
      </c>
      <c r="DW567" s="39">
        <v>1.1000000000000001</v>
      </c>
      <c r="DX567" s="39">
        <v>0.60000000000000009</v>
      </c>
      <c r="DY567" s="39">
        <v>0.1</v>
      </c>
      <c r="DZ567" s="39">
        <v>-0.2</v>
      </c>
      <c r="EA567" s="39">
        <v>1.6</v>
      </c>
    </row>
    <row r="568" spans="1:131" x14ac:dyDescent="0.2">
      <c r="A568" s="12" t="s">
        <v>424</v>
      </c>
      <c r="B568" s="12" t="s">
        <v>2603</v>
      </c>
      <c r="C568" t="s">
        <v>2602</v>
      </c>
      <c r="D568" t="s">
        <v>393</v>
      </c>
      <c r="E568" s="12" t="s">
        <v>178</v>
      </c>
      <c r="F568">
        <v>8</v>
      </c>
      <c r="G568">
        <v>0</v>
      </c>
      <c r="H568">
        <v>0</v>
      </c>
      <c r="I568" s="31">
        <f t="shared" si="296"/>
        <v>0</v>
      </c>
      <c r="J568">
        <v>0</v>
      </c>
      <c r="K568">
        <v>0</v>
      </c>
      <c r="L568" s="16">
        <f t="shared" si="297"/>
        <v>0</v>
      </c>
      <c r="M568" s="15">
        <v>0</v>
      </c>
      <c r="N568" s="15">
        <v>0</v>
      </c>
      <c r="O568" s="15">
        <v>0</v>
      </c>
      <c r="P568">
        <v>3</v>
      </c>
      <c r="Q568">
        <v>1</v>
      </c>
      <c r="R568">
        <v>0</v>
      </c>
      <c r="S568" s="13">
        <f t="shared" si="298"/>
        <v>0</v>
      </c>
      <c r="T568" s="13">
        <f t="shared" si="299"/>
        <v>0</v>
      </c>
      <c r="U568" s="2">
        <v>104.15</v>
      </c>
      <c r="V568" s="2">
        <v>13.016666666700001</v>
      </c>
      <c r="W568">
        <v>12.59</v>
      </c>
      <c r="X568">
        <v>34.29</v>
      </c>
      <c r="Y568" s="32">
        <f t="shared" si="300"/>
        <v>0.26855802047781574</v>
      </c>
      <c r="Z568" s="15">
        <f t="shared" si="301"/>
        <v>0</v>
      </c>
      <c r="AA568">
        <v>11</v>
      </c>
      <c r="AB568">
        <v>16</v>
      </c>
      <c r="AC568">
        <v>19</v>
      </c>
      <c r="AD568" s="13">
        <f t="shared" si="302"/>
        <v>0</v>
      </c>
      <c r="AE568" s="13">
        <f t="shared" si="303"/>
        <v>0</v>
      </c>
      <c r="AF568" s="13">
        <f t="shared" si="304"/>
        <v>0</v>
      </c>
      <c r="AI568" s="17" t="str">
        <f t="shared" si="305"/>
        <v xml:space="preserve"> </v>
      </c>
      <c r="AJ568">
        <v>14</v>
      </c>
      <c r="AK568">
        <v>22</v>
      </c>
      <c r="AL568" s="32">
        <f t="shared" si="306"/>
        <v>0.34285714285714286</v>
      </c>
      <c r="AM568">
        <v>10</v>
      </c>
      <c r="AN568">
        <v>19</v>
      </c>
      <c r="AO568" s="33">
        <f t="shared" si="307"/>
        <v>0.27619047619047621</v>
      </c>
      <c r="AP568">
        <v>22</v>
      </c>
      <c r="AQ568">
        <v>18</v>
      </c>
      <c r="AR568" s="33">
        <f t="shared" si="308"/>
        <v>0.38095238095238093</v>
      </c>
      <c r="AS568" s="33">
        <f t="shared" si="309"/>
        <v>0.55384615384615388</v>
      </c>
      <c r="AU568">
        <v>34</v>
      </c>
      <c r="AV568">
        <v>51</v>
      </c>
      <c r="AW568">
        <v>34</v>
      </c>
      <c r="AX568" s="2">
        <v>26.9</v>
      </c>
      <c r="AZ568" s="2">
        <v>32</v>
      </c>
      <c r="BA568" s="2">
        <v>23.4</v>
      </c>
      <c r="BB568" s="21">
        <v>-0.29699999999999999</v>
      </c>
      <c r="BD568" s="21">
        <v>-0.51600000000000001</v>
      </c>
      <c r="BE568" s="2">
        <v>25.3</v>
      </c>
      <c r="BF568" s="2">
        <v>28.9</v>
      </c>
      <c r="BG568" s="2">
        <v>24.1</v>
      </c>
      <c r="BH568" s="21">
        <v>-0.47700000000000004</v>
      </c>
      <c r="BI568" s="21">
        <v>0.64200000000000002</v>
      </c>
      <c r="BJ568" t="s">
        <v>392</v>
      </c>
      <c r="BK568" s="2">
        <v>26.3</v>
      </c>
      <c r="BL568" t="s">
        <v>824</v>
      </c>
      <c r="BM568" s="2">
        <v>26.1</v>
      </c>
      <c r="BN568" t="s">
        <v>3652</v>
      </c>
      <c r="BO568" s="2">
        <v>26.1</v>
      </c>
      <c r="BP568" t="s">
        <v>1540</v>
      </c>
      <c r="BQ568" s="2">
        <v>100</v>
      </c>
      <c r="BR568" t="s">
        <v>392</v>
      </c>
      <c r="BS568" s="2">
        <v>0</v>
      </c>
      <c r="BT568" s="32">
        <f t="shared" si="310"/>
        <v>4.0816326530612242E-2</v>
      </c>
      <c r="BU568" s="34">
        <f t="shared" si="311"/>
        <v>0.88888888888888884</v>
      </c>
      <c r="BV568" s="35">
        <f t="shared" si="312"/>
        <v>892.97052154195001</v>
      </c>
      <c r="BW568" s="32">
        <f t="shared" si="313"/>
        <v>-7.0294784580498926E-2</v>
      </c>
      <c r="BX568" s="36">
        <f t="shared" si="314"/>
        <v>1.1523687579996098</v>
      </c>
      <c r="BY568" s="37">
        <f t="shared" si="315"/>
        <v>2.8809218949990245</v>
      </c>
      <c r="BZ568" s="37">
        <f t="shared" si="316"/>
        <v>28.233034570990437</v>
      </c>
      <c r="CA568" s="37">
        <f t="shared" si="317"/>
        <v>25.928297054991219</v>
      </c>
      <c r="CB568" s="37">
        <f t="shared" si="318"/>
        <v>46.094750319984392</v>
      </c>
      <c r="CC568" s="37">
        <f t="shared" si="319"/>
        <v>48.975672214983412</v>
      </c>
      <c r="CD568" s="38">
        <f t="shared" si="320"/>
        <v>-2.8809218949990196</v>
      </c>
      <c r="CE568" s="3">
        <v>2</v>
      </c>
      <c r="CF568" s="3">
        <v>5</v>
      </c>
      <c r="CG568" s="3">
        <v>47</v>
      </c>
      <c r="CH568" s="3">
        <v>40</v>
      </c>
      <c r="CI568" s="3">
        <v>15</v>
      </c>
      <c r="CJ568" s="3">
        <v>22</v>
      </c>
      <c r="CK568" s="3">
        <v>18</v>
      </c>
      <c r="CL568" s="3">
        <v>16</v>
      </c>
      <c r="CM568" s="20">
        <f t="shared" si="321"/>
        <v>-5.421229587306712</v>
      </c>
      <c r="CN568" s="37">
        <f t="shared" si="322"/>
        <v>2.8433945756780403</v>
      </c>
      <c r="CO568" s="37">
        <f t="shared" si="323"/>
        <v>1.5310586176727909</v>
      </c>
      <c r="CP568" s="37">
        <f t="shared" si="324"/>
        <v>31.933508311461068</v>
      </c>
      <c r="CQ568" s="37">
        <f t="shared" si="325"/>
        <v>30.183727034120732</v>
      </c>
      <c r="CR568" s="37">
        <f t="shared" si="326"/>
        <v>59.492563429571305</v>
      </c>
      <c r="CS568" s="37">
        <f t="shared" si="327"/>
        <v>58.617672790901139</v>
      </c>
      <c r="CT568" s="22">
        <f t="shared" si="328"/>
        <v>-3.7558125336691859</v>
      </c>
      <c r="CU568" s="35">
        <v>13</v>
      </c>
      <c r="CV568" s="35">
        <v>7</v>
      </c>
      <c r="CW568" s="35">
        <v>133</v>
      </c>
      <c r="CX568" s="35">
        <v>131</v>
      </c>
      <c r="CY568" s="35">
        <v>61</v>
      </c>
      <c r="CZ568" s="35">
        <v>57</v>
      </c>
      <c r="DA568" s="35">
        <v>73</v>
      </c>
      <c r="DB568" s="35">
        <v>65</v>
      </c>
      <c r="DC568">
        <v>3</v>
      </c>
      <c r="DD568">
        <v>0</v>
      </c>
      <c r="DE568" s="35">
        <f t="shared" si="329"/>
        <v>-3</v>
      </c>
      <c r="DF568" s="36">
        <f t="shared" si="330"/>
        <v>1.7285531369994147</v>
      </c>
      <c r="DG568" s="37">
        <f t="shared" si="331"/>
        <v>0</v>
      </c>
      <c r="DH568" s="37">
        <f t="shared" si="332"/>
        <v>-1.7285531369994147</v>
      </c>
      <c r="DI568" s="2">
        <v>60.3</v>
      </c>
      <c r="DJ568">
        <v>1</v>
      </c>
      <c r="DK568">
        <v>3</v>
      </c>
      <c r="DL568">
        <v>-38.6</v>
      </c>
      <c r="DM568">
        <v>36</v>
      </c>
      <c r="DN568">
        <v>54</v>
      </c>
      <c r="DO568">
        <v>-7.6</v>
      </c>
      <c r="DP568">
        <v>30</v>
      </c>
      <c r="DQ568">
        <v>41</v>
      </c>
      <c r="DR568">
        <v>-7.7</v>
      </c>
      <c r="DS568">
        <v>22</v>
      </c>
      <c r="DT568">
        <v>28</v>
      </c>
      <c r="DU568">
        <v>-4.5</v>
      </c>
      <c r="DV568" s="39">
        <v>0.8</v>
      </c>
      <c r="DW568" s="39">
        <v>0.8</v>
      </c>
      <c r="DX568" s="39">
        <v>0.1</v>
      </c>
      <c r="DY568" s="39">
        <v>0</v>
      </c>
      <c r="DZ568" s="39">
        <v>-0.1</v>
      </c>
      <c r="EA568" s="39">
        <v>0.8</v>
      </c>
    </row>
    <row r="569" spans="1:131" x14ac:dyDescent="0.2">
      <c r="A569" s="1" t="s">
        <v>2606</v>
      </c>
      <c r="B569" s="1" t="s">
        <v>2607</v>
      </c>
      <c r="C569" t="s">
        <v>2605</v>
      </c>
      <c r="D569" t="s">
        <v>300</v>
      </c>
      <c r="E569" s="23" t="s">
        <v>178</v>
      </c>
      <c r="F569">
        <v>20</v>
      </c>
      <c r="G569">
        <v>1</v>
      </c>
      <c r="H569">
        <v>2</v>
      </c>
      <c r="I569" s="31">
        <f t="shared" si="296"/>
        <v>3</v>
      </c>
      <c r="J569">
        <v>0</v>
      </c>
      <c r="K569">
        <v>2</v>
      </c>
      <c r="L569" s="16">
        <f t="shared" si="297"/>
        <v>0.65395095367847411</v>
      </c>
      <c r="M569" s="15">
        <v>1</v>
      </c>
      <c r="N569" s="15">
        <v>0</v>
      </c>
      <c r="O569" s="15">
        <v>2</v>
      </c>
      <c r="P569">
        <v>23</v>
      </c>
      <c r="Q569">
        <v>8</v>
      </c>
      <c r="R569">
        <v>16</v>
      </c>
      <c r="S569" s="13">
        <f t="shared" si="298"/>
        <v>4.3478260869565216E-2</v>
      </c>
      <c r="T569" s="13">
        <f t="shared" si="299"/>
        <v>2.1276595744680851E-2</v>
      </c>
      <c r="U569" s="2">
        <v>275.25</v>
      </c>
      <c r="V569" s="2">
        <v>13.75</v>
      </c>
      <c r="W569">
        <v>13.34</v>
      </c>
      <c r="X569">
        <v>36.01</v>
      </c>
      <c r="Y569" s="32">
        <f t="shared" si="300"/>
        <v>0.27031408308004057</v>
      </c>
      <c r="Z569" s="15">
        <f t="shared" si="301"/>
        <v>0</v>
      </c>
      <c r="AA569">
        <v>25</v>
      </c>
      <c r="AB569">
        <v>13</v>
      </c>
      <c r="AC569">
        <v>30</v>
      </c>
      <c r="AD569" s="13">
        <f t="shared" si="302"/>
        <v>0.33333333333333331</v>
      </c>
      <c r="AE569" s="13">
        <f t="shared" si="303"/>
        <v>0.66666666666666663</v>
      </c>
      <c r="AF569" s="13">
        <f t="shared" si="304"/>
        <v>1</v>
      </c>
      <c r="AI569" s="17" t="str">
        <f t="shared" si="305"/>
        <v xml:space="preserve"> </v>
      </c>
      <c r="AJ569">
        <v>35</v>
      </c>
      <c r="AK569">
        <v>48</v>
      </c>
      <c r="AL569" s="32">
        <f t="shared" si="306"/>
        <v>0.35775862068965519</v>
      </c>
      <c r="AM569">
        <v>37</v>
      </c>
      <c r="AN569">
        <v>40</v>
      </c>
      <c r="AO569" s="33">
        <f t="shared" si="307"/>
        <v>0.33189655172413796</v>
      </c>
      <c r="AP569">
        <v>32</v>
      </c>
      <c r="AQ569">
        <v>40</v>
      </c>
      <c r="AR569" s="33">
        <f t="shared" si="308"/>
        <v>0.31034482758620691</v>
      </c>
      <c r="AS569" s="33">
        <f t="shared" si="309"/>
        <v>0.51875000000000004</v>
      </c>
      <c r="AT569">
        <v>5</v>
      </c>
      <c r="AU569">
        <v>99</v>
      </c>
      <c r="AV569">
        <v>124</v>
      </c>
      <c r="AW569">
        <v>67</v>
      </c>
      <c r="AX569" s="2">
        <v>27.5</v>
      </c>
      <c r="AY569" s="3">
        <v>7</v>
      </c>
      <c r="AZ569" s="2">
        <v>32.6</v>
      </c>
      <c r="BA569" s="2">
        <v>24</v>
      </c>
      <c r="BB569" s="21">
        <v>-0.50700000000000001</v>
      </c>
      <c r="BC569" s="1">
        <v>7</v>
      </c>
      <c r="BD569" s="21">
        <v>-0.105</v>
      </c>
      <c r="BE569" s="22">
        <v>25.1</v>
      </c>
      <c r="BF569" s="22">
        <v>25.9</v>
      </c>
      <c r="BG569" s="22">
        <v>24.8</v>
      </c>
      <c r="BH569" s="21">
        <v>-0.81100000000000005</v>
      </c>
      <c r="BI569" s="21">
        <v>-1.496</v>
      </c>
      <c r="BJ569" t="s">
        <v>3433</v>
      </c>
      <c r="BK569" s="2">
        <v>26.2</v>
      </c>
      <c r="BL569" t="s">
        <v>2669</v>
      </c>
      <c r="BM569" s="2">
        <v>26.2</v>
      </c>
      <c r="BN569" t="s">
        <v>2391</v>
      </c>
      <c r="BO569" s="2">
        <v>24.3</v>
      </c>
      <c r="BP569" t="s">
        <v>777</v>
      </c>
      <c r="BQ569" s="2">
        <v>51.9</v>
      </c>
      <c r="BR569" t="s">
        <v>3346</v>
      </c>
      <c r="BS569" s="2">
        <v>18.3</v>
      </c>
      <c r="BT569" s="32">
        <f t="shared" si="310"/>
        <v>2.3809523809523808E-2</v>
      </c>
      <c r="BU569" s="34">
        <f t="shared" si="311"/>
        <v>0.91275167785234901</v>
      </c>
      <c r="BV569" s="35">
        <f t="shared" si="312"/>
        <v>915.13263023330137</v>
      </c>
      <c r="BW569" s="32">
        <f t="shared" si="313"/>
        <v>-6.3438798338127184E-2</v>
      </c>
      <c r="BX569" s="36">
        <f t="shared" si="314"/>
        <v>0.65454545454545454</v>
      </c>
      <c r="BY569" s="37">
        <f t="shared" si="315"/>
        <v>2.8363636363636364</v>
      </c>
      <c r="BZ569" s="37">
        <f t="shared" si="316"/>
        <v>27.490909090909092</v>
      </c>
      <c r="CA569" s="37">
        <f t="shared" si="317"/>
        <v>32.509090909090915</v>
      </c>
      <c r="CB569" s="37">
        <f t="shared" si="318"/>
        <v>57.81818181818182</v>
      </c>
      <c r="CC569" s="37">
        <f t="shared" si="319"/>
        <v>61.309090909090905</v>
      </c>
      <c r="CD569" s="38">
        <f t="shared" si="320"/>
        <v>-3.490909090909085</v>
      </c>
      <c r="CE569" s="3">
        <v>3</v>
      </c>
      <c r="CF569" s="3">
        <v>13</v>
      </c>
      <c r="CG569" s="3">
        <v>123</v>
      </c>
      <c r="CH569" s="3">
        <v>136</v>
      </c>
      <c r="CI569" s="3">
        <v>60</v>
      </c>
      <c r="CJ569" s="3">
        <v>62</v>
      </c>
      <c r="CK569" s="3">
        <v>70</v>
      </c>
      <c r="CL569" s="3">
        <v>79</v>
      </c>
      <c r="CM569" s="20">
        <f t="shared" si="321"/>
        <v>-2.6399090909090859</v>
      </c>
      <c r="CN569" s="37">
        <f t="shared" si="322"/>
        <v>2.1660649819494591</v>
      </c>
      <c r="CO569" s="37">
        <f t="shared" si="323"/>
        <v>2.4159955567897811</v>
      </c>
      <c r="CP569" s="37">
        <f t="shared" si="324"/>
        <v>27.57567342404888</v>
      </c>
      <c r="CQ569" s="37">
        <f t="shared" si="325"/>
        <v>28.575395723410168</v>
      </c>
      <c r="CR569" s="37">
        <f t="shared" si="326"/>
        <v>52.568730908081093</v>
      </c>
      <c r="CS569" s="37">
        <f t="shared" si="327"/>
        <v>56.400999722299368</v>
      </c>
      <c r="CT569" s="22">
        <f t="shared" si="328"/>
        <v>0.34135972330918918</v>
      </c>
      <c r="CU569" s="35">
        <v>26</v>
      </c>
      <c r="CV569" s="35">
        <v>29</v>
      </c>
      <c r="CW569" s="35">
        <v>305</v>
      </c>
      <c r="CX569" s="35">
        <v>314</v>
      </c>
      <c r="CY569" s="35">
        <v>120</v>
      </c>
      <c r="CZ569" s="35">
        <v>140</v>
      </c>
      <c r="DA569" s="35">
        <v>194</v>
      </c>
      <c r="DB569" s="35">
        <v>180</v>
      </c>
      <c r="DC569">
        <v>4</v>
      </c>
      <c r="DD569">
        <v>2</v>
      </c>
      <c r="DE569" s="35">
        <f t="shared" si="329"/>
        <v>-2</v>
      </c>
      <c r="DF569" s="36">
        <f t="shared" si="330"/>
        <v>0.87272727272727268</v>
      </c>
      <c r="DG569" s="37">
        <f t="shared" si="331"/>
        <v>0.43636363636363634</v>
      </c>
      <c r="DH569" s="37">
        <f t="shared" si="332"/>
        <v>-0.43636363636363634</v>
      </c>
      <c r="DI569" s="2">
        <v>151</v>
      </c>
      <c r="DJ569">
        <v>2</v>
      </c>
      <c r="DK569">
        <v>7</v>
      </c>
      <c r="DL569">
        <v>-29.6</v>
      </c>
      <c r="DM569">
        <v>148</v>
      </c>
      <c r="DN569">
        <v>145</v>
      </c>
      <c r="DO569">
        <v>2.6</v>
      </c>
      <c r="DP569">
        <v>109</v>
      </c>
      <c r="DQ569">
        <v>101</v>
      </c>
      <c r="DR569">
        <v>4.5</v>
      </c>
      <c r="DS569">
        <v>75</v>
      </c>
      <c r="DT569">
        <v>72</v>
      </c>
      <c r="DU569">
        <v>4.5</v>
      </c>
      <c r="DV569" s="39">
        <v>-2.6</v>
      </c>
      <c r="DW569" s="39">
        <v>-2.6</v>
      </c>
      <c r="DX569" s="39">
        <v>0.1</v>
      </c>
      <c r="DY569" s="39">
        <v>-0.30000000000000004</v>
      </c>
      <c r="DZ569" s="39">
        <v>0.2</v>
      </c>
      <c r="EA569" s="39">
        <v>-2.6</v>
      </c>
    </row>
    <row r="570" spans="1:131" x14ac:dyDescent="0.2">
      <c r="A570" s="12" t="s">
        <v>2237</v>
      </c>
      <c r="B570" s="12" t="s">
        <v>2610</v>
      </c>
      <c r="C570" t="s">
        <v>2609</v>
      </c>
      <c r="D570" t="s">
        <v>162</v>
      </c>
      <c r="E570" s="12" t="s">
        <v>140</v>
      </c>
      <c r="F570">
        <v>4</v>
      </c>
      <c r="G570">
        <v>0</v>
      </c>
      <c r="H570">
        <v>1</v>
      </c>
      <c r="I570" s="31">
        <f t="shared" si="296"/>
        <v>1</v>
      </c>
      <c r="J570">
        <v>1</v>
      </c>
      <c r="K570">
        <v>0</v>
      </c>
      <c r="L570" s="16">
        <f t="shared" si="297"/>
        <v>2.9850746268656714</v>
      </c>
      <c r="M570" s="15">
        <v>0</v>
      </c>
      <c r="N570" s="15">
        <v>1</v>
      </c>
      <c r="O570" s="15">
        <v>0</v>
      </c>
      <c r="P570">
        <v>1</v>
      </c>
      <c r="Q570">
        <v>2</v>
      </c>
      <c r="R570">
        <v>0</v>
      </c>
      <c r="S570" s="13">
        <f t="shared" si="298"/>
        <v>0</v>
      </c>
      <c r="T570" s="13">
        <f t="shared" si="299"/>
        <v>0</v>
      </c>
      <c r="U570" s="2">
        <v>20.100000000000001</v>
      </c>
      <c r="V570" s="2">
        <v>5.0166666666999999</v>
      </c>
      <c r="W570">
        <v>5.03</v>
      </c>
      <c r="X570">
        <v>41.4</v>
      </c>
      <c r="Y570" s="32">
        <f t="shared" si="300"/>
        <v>0.10833512814990309</v>
      </c>
      <c r="Z570" s="15">
        <f t="shared" si="301"/>
        <v>7</v>
      </c>
      <c r="AA570">
        <v>0</v>
      </c>
      <c r="AB570">
        <v>10</v>
      </c>
      <c r="AC570">
        <v>3</v>
      </c>
      <c r="AD570" s="13">
        <f t="shared" si="302"/>
        <v>0</v>
      </c>
      <c r="AE570" s="13">
        <f t="shared" si="303"/>
        <v>1</v>
      </c>
      <c r="AF570" s="13">
        <f t="shared" si="304"/>
        <v>1</v>
      </c>
      <c r="AG570">
        <v>6</v>
      </c>
      <c r="AH570">
        <v>8</v>
      </c>
      <c r="AI570" s="17">
        <f t="shared" si="305"/>
        <v>0.42857142857142855</v>
      </c>
      <c r="AJ570">
        <v>2</v>
      </c>
      <c r="AK570">
        <v>4</v>
      </c>
      <c r="AL570" s="32">
        <f t="shared" si="306"/>
        <v>0.31578947368421051</v>
      </c>
      <c r="AM570">
        <v>1</v>
      </c>
      <c r="AN570">
        <v>1</v>
      </c>
      <c r="AO570" s="33">
        <f t="shared" si="307"/>
        <v>0.10526315789473684</v>
      </c>
      <c r="AP570">
        <v>6</v>
      </c>
      <c r="AQ570">
        <v>5</v>
      </c>
      <c r="AR570" s="33">
        <f t="shared" si="308"/>
        <v>0.57894736842105265</v>
      </c>
      <c r="AS570" s="33">
        <f t="shared" si="309"/>
        <v>0.75</v>
      </c>
      <c r="AU570">
        <v>11</v>
      </c>
      <c r="AV570">
        <v>7</v>
      </c>
      <c r="AW570">
        <v>7</v>
      </c>
      <c r="AX570" s="2">
        <v>25.5</v>
      </c>
      <c r="AZ570" s="2">
        <v>31.9</v>
      </c>
      <c r="BA570" s="2">
        <v>21.1</v>
      </c>
      <c r="BB570" s="21">
        <v>-4.3099999999999996</v>
      </c>
      <c r="BD570" s="21">
        <v>-1.8109999999999999</v>
      </c>
      <c r="BE570" s="2">
        <v>23.9</v>
      </c>
      <c r="BF570" s="2">
        <v>30.2</v>
      </c>
      <c r="BG570" s="2">
        <v>17.7</v>
      </c>
      <c r="BH570" s="21">
        <v>-6.7919999999999998</v>
      </c>
      <c r="BI570" s="21">
        <v>-5.6870000000000003</v>
      </c>
      <c r="BJ570" t="s">
        <v>1652</v>
      </c>
      <c r="BK570" s="2">
        <v>83.6</v>
      </c>
      <c r="BL570" t="s">
        <v>2975</v>
      </c>
      <c r="BM570" s="2">
        <v>63.5</v>
      </c>
      <c r="BN570" t="s">
        <v>3403</v>
      </c>
      <c r="BO570" s="2">
        <v>24.5</v>
      </c>
      <c r="BP570" t="s">
        <v>3358</v>
      </c>
      <c r="BQ570" s="2">
        <v>44.7</v>
      </c>
      <c r="BR570" t="s">
        <v>3084</v>
      </c>
      <c r="BS570" s="2">
        <v>42.9</v>
      </c>
      <c r="BT570" s="32">
        <f t="shared" si="310"/>
        <v>0.14285714285714285</v>
      </c>
      <c r="BU570" s="34">
        <f t="shared" si="311"/>
        <v>0.90909090909090906</v>
      </c>
      <c r="BV570" s="35">
        <f t="shared" si="312"/>
        <v>923.37662337662334</v>
      </c>
      <c r="BW570" s="32">
        <f t="shared" si="313"/>
        <v>5.194805194805191E-2</v>
      </c>
      <c r="BX570" s="36">
        <f t="shared" si="314"/>
        <v>2.9900332225714945</v>
      </c>
      <c r="BY570" s="37">
        <f t="shared" si="315"/>
        <v>2.9900332225714945</v>
      </c>
      <c r="BZ570" s="37">
        <f t="shared" si="316"/>
        <v>20.930232558000462</v>
      </c>
      <c r="CA570" s="37">
        <f t="shared" si="317"/>
        <v>32.890365448286438</v>
      </c>
      <c r="CB570" s="37">
        <f t="shared" si="318"/>
        <v>29.900332225714948</v>
      </c>
      <c r="CC570" s="37">
        <f t="shared" si="319"/>
        <v>56.810631228858398</v>
      </c>
      <c r="CD570" s="38">
        <f t="shared" si="320"/>
        <v>-26.91029900314345</v>
      </c>
      <c r="CE570" s="3">
        <v>1</v>
      </c>
      <c r="CF570" s="3">
        <v>1</v>
      </c>
      <c r="CG570" s="3">
        <v>6</v>
      </c>
      <c r="CH570" s="3">
        <v>10</v>
      </c>
      <c r="CI570" s="3">
        <v>3</v>
      </c>
      <c r="CJ570" s="3">
        <v>2</v>
      </c>
      <c r="CK570" s="3">
        <v>6</v>
      </c>
      <c r="CL570" s="3">
        <v>0</v>
      </c>
      <c r="CM570" s="20">
        <f t="shared" si="321"/>
        <v>-29.124299003143449</v>
      </c>
      <c r="CN570" s="37">
        <f t="shared" si="322"/>
        <v>0.72463768115942029</v>
      </c>
      <c r="CO570" s="37">
        <f t="shared" si="323"/>
        <v>3.6231884057971016</v>
      </c>
      <c r="CP570" s="37">
        <f t="shared" si="324"/>
        <v>28.260869565217394</v>
      </c>
      <c r="CQ570" s="37">
        <f t="shared" si="325"/>
        <v>30.072463768115941</v>
      </c>
      <c r="CR570" s="37">
        <f t="shared" si="326"/>
        <v>59.057971014492757</v>
      </c>
      <c r="CS570" s="37">
        <f t="shared" si="327"/>
        <v>50.362318840579711</v>
      </c>
      <c r="CT570" s="22">
        <f t="shared" si="328"/>
        <v>-35.605951177056497</v>
      </c>
      <c r="CU570" s="35">
        <v>2</v>
      </c>
      <c r="CV570" s="35">
        <v>10</v>
      </c>
      <c r="CW570" s="35">
        <v>76</v>
      </c>
      <c r="CX570" s="35">
        <v>73</v>
      </c>
      <c r="CY570" s="35">
        <v>35</v>
      </c>
      <c r="CZ570" s="35">
        <v>28</v>
      </c>
      <c r="DA570" s="35">
        <v>28</v>
      </c>
      <c r="DB570" s="35">
        <v>50</v>
      </c>
      <c r="DC570">
        <v>2</v>
      </c>
      <c r="DD570">
        <v>1</v>
      </c>
      <c r="DE570" s="35">
        <f t="shared" si="329"/>
        <v>-1</v>
      </c>
      <c r="DF570" s="36">
        <f t="shared" si="330"/>
        <v>5.980066445142989</v>
      </c>
      <c r="DG570" s="37">
        <f t="shared" si="331"/>
        <v>2.9900332225714945</v>
      </c>
      <c r="DH570" s="37">
        <f t="shared" si="332"/>
        <v>-2.9900332225714945</v>
      </c>
      <c r="DI570" s="2">
        <v>15.9</v>
      </c>
      <c r="DJ570">
        <v>1</v>
      </c>
      <c r="DK570">
        <v>0</v>
      </c>
      <c r="DL570">
        <v>100</v>
      </c>
      <c r="DM570">
        <v>8</v>
      </c>
      <c r="DN570">
        <v>17</v>
      </c>
      <c r="DO570">
        <v>-17</v>
      </c>
      <c r="DP570">
        <v>8</v>
      </c>
      <c r="DQ570">
        <v>12</v>
      </c>
      <c r="DR570">
        <v>-5.9</v>
      </c>
      <c r="DS570">
        <v>6</v>
      </c>
      <c r="DT570">
        <v>10</v>
      </c>
      <c r="DU570">
        <v>-7.7</v>
      </c>
      <c r="DV570" s="39">
        <v>-0.1</v>
      </c>
      <c r="DW570" s="39">
        <v>-0.1</v>
      </c>
      <c r="DX570" s="39">
        <v>0</v>
      </c>
      <c r="DY570" s="39">
        <v>-0.1</v>
      </c>
      <c r="DZ570" s="39">
        <v>0.1</v>
      </c>
      <c r="EA570" s="39">
        <v>-0.1</v>
      </c>
    </row>
    <row r="571" spans="1:131" x14ac:dyDescent="0.2">
      <c r="A571" s="12" t="s">
        <v>2613</v>
      </c>
      <c r="B571" s="12" t="s">
        <v>2614</v>
      </c>
      <c r="C571" t="s">
        <v>2612</v>
      </c>
      <c r="D571" t="s">
        <v>393</v>
      </c>
      <c r="E571" s="12" t="s">
        <v>229</v>
      </c>
      <c r="F571">
        <v>79</v>
      </c>
      <c r="G571">
        <v>12</v>
      </c>
      <c r="H571">
        <v>19</v>
      </c>
      <c r="I571" s="31">
        <f t="shared" si="296"/>
        <v>31</v>
      </c>
      <c r="J571">
        <v>12</v>
      </c>
      <c r="K571">
        <v>7</v>
      </c>
      <c r="L571" s="16">
        <f t="shared" si="297"/>
        <v>1.7269660487141134</v>
      </c>
      <c r="M571" s="15">
        <v>11</v>
      </c>
      <c r="N571" s="15">
        <v>10</v>
      </c>
      <c r="O571" s="15">
        <v>7</v>
      </c>
      <c r="P571">
        <v>114</v>
      </c>
      <c r="Q571">
        <v>42</v>
      </c>
      <c r="R571">
        <v>40</v>
      </c>
      <c r="S571" s="13">
        <f t="shared" si="298"/>
        <v>0.10526315789473684</v>
      </c>
      <c r="T571" s="13">
        <f t="shared" si="299"/>
        <v>6.1224489795918366E-2</v>
      </c>
      <c r="U571" s="2">
        <v>1077.0333333333001</v>
      </c>
      <c r="V571" s="2">
        <v>13.6333333333</v>
      </c>
      <c r="W571">
        <v>13.33</v>
      </c>
      <c r="X571">
        <v>34.46</v>
      </c>
      <c r="Y571" s="32">
        <f t="shared" si="300"/>
        <v>0.27892864616028457</v>
      </c>
      <c r="Z571" s="15">
        <f t="shared" si="301"/>
        <v>131.30769230769229</v>
      </c>
      <c r="AA571">
        <v>27</v>
      </c>
      <c r="AB571">
        <v>85</v>
      </c>
      <c r="AC571">
        <v>111</v>
      </c>
      <c r="AD571" s="13">
        <f t="shared" si="302"/>
        <v>0.23076923076923078</v>
      </c>
      <c r="AE571" s="13">
        <f t="shared" si="303"/>
        <v>0.32692307692307693</v>
      </c>
      <c r="AF571" s="13">
        <f t="shared" si="304"/>
        <v>0.55769230769230771</v>
      </c>
      <c r="AG571">
        <v>0</v>
      </c>
      <c r="AH571">
        <v>1</v>
      </c>
      <c r="AI571" s="17">
        <f t="shared" si="305"/>
        <v>0</v>
      </c>
      <c r="AJ571">
        <v>157</v>
      </c>
      <c r="AK571">
        <v>174</v>
      </c>
      <c r="AL571" s="32">
        <f t="shared" si="306"/>
        <v>0.34123711340206186</v>
      </c>
      <c r="AM571">
        <v>156</v>
      </c>
      <c r="AN571">
        <v>119</v>
      </c>
      <c r="AO571" s="33">
        <f t="shared" si="307"/>
        <v>0.28350515463917525</v>
      </c>
      <c r="AP571">
        <v>191</v>
      </c>
      <c r="AQ571">
        <v>173</v>
      </c>
      <c r="AR571" s="33">
        <f t="shared" si="308"/>
        <v>0.37525773195876289</v>
      </c>
      <c r="AS571" s="33">
        <f t="shared" si="309"/>
        <v>0.54620462046204621</v>
      </c>
      <c r="AT571">
        <v>10</v>
      </c>
      <c r="AU571">
        <v>419</v>
      </c>
      <c r="AV571">
        <v>397</v>
      </c>
      <c r="AW571">
        <v>300</v>
      </c>
      <c r="AX571" s="2">
        <v>29.1</v>
      </c>
      <c r="AY571" s="3">
        <v>3</v>
      </c>
      <c r="AZ571" s="2">
        <v>34</v>
      </c>
      <c r="BA571" s="2">
        <v>25.8</v>
      </c>
      <c r="BB571" s="21">
        <v>0.35</v>
      </c>
      <c r="BC571">
        <v>6</v>
      </c>
      <c r="BD571" s="21">
        <v>0.58499999999999996</v>
      </c>
      <c r="BE571" s="2">
        <v>30.2</v>
      </c>
      <c r="BF571" s="2">
        <v>32.6</v>
      </c>
      <c r="BG571" s="2">
        <v>27.9</v>
      </c>
      <c r="BH571" s="21">
        <v>1.361</v>
      </c>
      <c r="BI571" s="21">
        <v>2.4319999999999999</v>
      </c>
      <c r="BJ571" t="s">
        <v>3130</v>
      </c>
      <c r="BK571" s="2">
        <v>58.1</v>
      </c>
      <c r="BL571" t="s">
        <v>392</v>
      </c>
      <c r="BM571" s="2">
        <v>54.2</v>
      </c>
      <c r="BN571" t="s">
        <v>1813</v>
      </c>
      <c r="BO571" s="2">
        <v>23.4</v>
      </c>
      <c r="BP571" t="s">
        <v>1528</v>
      </c>
      <c r="BQ571" s="2">
        <v>35.6</v>
      </c>
      <c r="BR571" t="s">
        <v>1090</v>
      </c>
      <c r="BS571" s="2">
        <v>34.700000000000003</v>
      </c>
      <c r="BT571" s="32">
        <f t="shared" si="310"/>
        <v>9.1388400702987704E-2</v>
      </c>
      <c r="BU571" s="34">
        <f t="shared" si="311"/>
        <v>0.93680297397769519</v>
      </c>
      <c r="BV571" s="35">
        <f t="shared" si="312"/>
        <v>945.94181404799394</v>
      </c>
      <c r="BW571" s="32">
        <f t="shared" si="313"/>
        <v>2.819137468068289E-2</v>
      </c>
      <c r="BX571" s="36">
        <f t="shared" si="314"/>
        <v>2.896846275269378</v>
      </c>
      <c r="BY571" s="37">
        <f t="shared" si="315"/>
        <v>1.8940917953684395</v>
      </c>
      <c r="BZ571" s="37">
        <f t="shared" si="316"/>
        <v>31.698183281313</v>
      </c>
      <c r="CA571" s="37">
        <f t="shared" si="317"/>
        <v>29.971217232594714</v>
      </c>
      <c r="CB571" s="37">
        <f t="shared" si="318"/>
        <v>59.38534864302224</v>
      </c>
      <c r="CC571" s="37">
        <f t="shared" si="319"/>
        <v>56.878462443269896</v>
      </c>
      <c r="CD571" s="38">
        <f t="shared" si="320"/>
        <v>2.5068861997523442</v>
      </c>
      <c r="CE571" s="3">
        <v>52</v>
      </c>
      <c r="CF571" s="3">
        <v>34</v>
      </c>
      <c r="CG571" s="3">
        <v>517</v>
      </c>
      <c r="CH571" s="3">
        <v>504</v>
      </c>
      <c r="CI571" s="3">
        <v>230</v>
      </c>
      <c r="CJ571" s="3">
        <v>208</v>
      </c>
      <c r="CK571" s="3">
        <v>275</v>
      </c>
      <c r="CL571" s="3">
        <v>267</v>
      </c>
      <c r="CM571" s="20">
        <f t="shared" si="321"/>
        <v>-0.53902469133676689</v>
      </c>
      <c r="CN571" s="37">
        <f t="shared" si="322"/>
        <v>2.5125443552238149</v>
      </c>
      <c r="CO571" s="37">
        <f t="shared" si="323"/>
        <v>2.578663943519178</v>
      </c>
      <c r="CP571" s="37">
        <f t="shared" si="324"/>
        <v>29.51137624249726</v>
      </c>
      <c r="CQ571" s="37">
        <f t="shared" si="325"/>
        <v>29.180778301020442</v>
      </c>
      <c r="CR571" s="37">
        <f t="shared" si="326"/>
        <v>57.612201268026766</v>
      </c>
      <c r="CS571" s="37">
        <f t="shared" si="327"/>
        <v>57.678320856322131</v>
      </c>
      <c r="CT571" s="22">
        <f t="shared" si="328"/>
        <v>2.5730057880477091</v>
      </c>
      <c r="CU571" s="35">
        <v>114</v>
      </c>
      <c r="CV571" s="35">
        <v>117</v>
      </c>
      <c r="CW571" s="35">
        <v>1225</v>
      </c>
      <c r="CX571" s="35">
        <v>1207</v>
      </c>
      <c r="CY571" s="35">
        <v>599</v>
      </c>
      <c r="CZ571" s="35">
        <v>599</v>
      </c>
      <c r="DA571" s="35">
        <v>694</v>
      </c>
      <c r="DB571" s="35">
        <v>676</v>
      </c>
      <c r="DC571">
        <v>3</v>
      </c>
      <c r="DD571">
        <v>18</v>
      </c>
      <c r="DE571" s="35">
        <f t="shared" si="329"/>
        <v>15</v>
      </c>
      <c r="DF571" s="36">
        <f t="shared" si="330"/>
        <v>0.16712574665015639</v>
      </c>
      <c r="DG571" s="37">
        <f t="shared" si="331"/>
        <v>1.0027544799009385</v>
      </c>
      <c r="DH571" s="37">
        <f t="shared" si="332"/>
        <v>0.83562873325078202</v>
      </c>
      <c r="DI571" s="2">
        <v>625.5</v>
      </c>
      <c r="DJ571">
        <v>31</v>
      </c>
      <c r="DK571">
        <v>20</v>
      </c>
      <c r="DL571">
        <v>11.5</v>
      </c>
      <c r="DM571">
        <v>648</v>
      </c>
      <c r="DN571">
        <v>583</v>
      </c>
      <c r="DO571">
        <v>2.2999999999999998</v>
      </c>
      <c r="DP571">
        <v>485</v>
      </c>
      <c r="DQ571">
        <v>423</v>
      </c>
      <c r="DR571">
        <v>2.8</v>
      </c>
      <c r="DS571">
        <v>346</v>
      </c>
      <c r="DT571">
        <v>307</v>
      </c>
      <c r="DU571">
        <v>2.2999999999999998</v>
      </c>
      <c r="DV571" s="39">
        <v>7.9</v>
      </c>
      <c r="DW571" s="39">
        <v>7.9</v>
      </c>
      <c r="DX571" s="39">
        <v>-0.8</v>
      </c>
      <c r="DY571" s="39">
        <v>0.7</v>
      </c>
      <c r="DZ571" s="39">
        <v>-3.3</v>
      </c>
      <c r="EA571" s="39">
        <v>4.5</v>
      </c>
    </row>
    <row r="572" spans="1:131" x14ac:dyDescent="0.2">
      <c r="A572" s="12" t="s">
        <v>2618</v>
      </c>
      <c r="B572" s="12" t="s">
        <v>2619</v>
      </c>
      <c r="C572" t="s">
        <v>2617</v>
      </c>
      <c r="D572" t="s">
        <v>305</v>
      </c>
      <c r="E572" s="12" t="s">
        <v>229</v>
      </c>
      <c r="F572">
        <v>81</v>
      </c>
      <c r="G572">
        <v>12</v>
      </c>
      <c r="H572">
        <v>18</v>
      </c>
      <c r="I572" s="31">
        <f t="shared" si="296"/>
        <v>30</v>
      </c>
      <c r="J572">
        <v>10</v>
      </c>
      <c r="K572">
        <v>6</v>
      </c>
      <c r="L572" s="16">
        <f t="shared" si="297"/>
        <v>1.7474879860200963</v>
      </c>
      <c r="M572" s="15">
        <v>11</v>
      </c>
      <c r="N572" s="15">
        <v>10</v>
      </c>
      <c r="O572" s="15">
        <v>7</v>
      </c>
      <c r="P572">
        <v>128</v>
      </c>
      <c r="Q572">
        <v>43</v>
      </c>
      <c r="R572">
        <v>32</v>
      </c>
      <c r="S572" s="13">
        <f t="shared" si="298"/>
        <v>9.375E-2</v>
      </c>
      <c r="T572" s="13">
        <f t="shared" si="299"/>
        <v>5.9113300492610835E-2</v>
      </c>
      <c r="U572" s="2">
        <v>1030.05</v>
      </c>
      <c r="V572" s="2">
        <v>12.7166666667</v>
      </c>
      <c r="W572">
        <v>12.53</v>
      </c>
      <c r="X572">
        <v>36.090000000000003</v>
      </c>
      <c r="Y572" s="32">
        <f t="shared" si="300"/>
        <v>0.25771287535993415</v>
      </c>
      <c r="Z572" s="15">
        <f t="shared" si="301"/>
        <v>115</v>
      </c>
      <c r="AA572">
        <v>23</v>
      </c>
      <c r="AB572">
        <v>169</v>
      </c>
      <c r="AC572">
        <v>108</v>
      </c>
      <c r="AD572" s="13">
        <f t="shared" si="302"/>
        <v>0.2857142857142857</v>
      </c>
      <c r="AE572" s="13">
        <f t="shared" si="303"/>
        <v>0.40476190476190477</v>
      </c>
      <c r="AF572" s="13">
        <f t="shared" si="304"/>
        <v>0.69047619047619047</v>
      </c>
      <c r="AG572">
        <v>6</v>
      </c>
      <c r="AH572">
        <v>17</v>
      </c>
      <c r="AI572" s="17">
        <f t="shared" si="305"/>
        <v>0.2608695652173913</v>
      </c>
      <c r="AJ572">
        <v>156</v>
      </c>
      <c r="AK572">
        <v>150</v>
      </c>
      <c r="AL572" s="32">
        <f t="shared" si="306"/>
        <v>0.34812286689419797</v>
      </c>
      <c r="AM572">
        <v>97</v>
      </c>
      <c r="AN572">
        <v>137</v>
      </c>
      <c r="AO572" s="33">
        <f t="shared" si="307"/>
        <v>0.26621160409556316</v>
      </c>
      <c r="AP572">
        <v>163</v>
      </c>
      <c r="AQ572">
        <v>176</v>
      </c>
      <c r="AR572" s="33">
        <f t="shared" si="308"/>
        <v>0.38566552901023893</v>
      </c>
      <c r="AS572" s="33">
        <f t="shared" si="309"/>
        <v>0.56666666666666665</v>
      </c>
      <c r="AT572">
        <v>11</v>
      </c>
      <c r="AU572">
        <v>389</v>
      </c>
      <c r="AV572">
        <v>364</v>
      </c>
      <c r="AW572">
        <v>284</v>
      </c>
      <c r="AX572" s="2">
        <v>28.5</v>
      </c>
      <c r="AY572" s="3">
        <v>9</v>
      </c>
      <c r="AZ572" s="2">
        <v>32.9</v>
      </c>
      <c r="BA572" s="2">
        <v>25.6</v>
      </c>
      <c r="BB572" s="21">
        <v>0.35899999999999999</v>
      </c>
      <c r="BC572">
        <v>9</v>
      </c>
      <c r="BD572" s="21">
        <v>0.34900000000000003</v>
      </c>
      <c r="BE572" s="2">
        <v>30.6</v>
      </c>
      <c r="BF572" s="2">
        <v>34.200000000000003</v>
      </c>
      <c r="BG572" s="2">
        <v>27.1</v>
      </c>
      <c r="BH572" s="21">
        <v>-0.188</v>
      </c>
      <c r="BI572" s="21">
        <v>-3.5750000000000002</v>
      </c>
      <c r="BJ572" t="s">
        <v>1576</v>
      </c>
      <c r="BK572" s="2">
        <v>31.5</v>
      </c>
      <c r="BL572" t="s">
        <v>2856</v>
      </c>
      <c r="BM572" s="2">
        <v>29.6</v>
      </c>
      <c r="BN572" t="s">
        <v>969</v>
      </c>
      <c r="BO572" s="2">
        <v>26.9</v>
      </c>
      <c r="BP572" t="s">
        <v>3389</v>
      </c>
      <c r="BQ572" s="2">
        <v>42.8</v>
      </c>
      <c r="BR572" t="s">
        <v>649</v>
      </c>
      <c r="BS572" s="2">
        <v>40.1</v>
      </c>
      <c r="BT572" s="32">
        <f t="shared" si="310"/>
        <v>8.6956521739130432E-2</v>
      </c>
      <c r="BU572" s="34">
        <f t="shared" si="311"/>
        <v>0.9352678571428571</v>
      </c>
      <c r="BV572" s="35">
        <f t="shared" si="312"/>
        <v>943.96350931677011</v>
      </c>
      <c r="BW572" s="32">
        <f t="shared" si="313"/>
        <v>2.2224378881987528E-2</v>
      </c>
      <c r="BX572" s="36">
        <f t="shared" si="314"/>
        <v>2.4464831804217217</v>
      </c>
      <c r="BY572" s="37">
        <f t="shared" si="315"/>
        <v>1.6892383864816649</v>
      </c>
      <c r="BZ572" s="37">
        <f t="shared" si="316"/>
        <v>28.1345565748498</v>
      </c>
      <c r="CA572" s="37">
        <f t="shared" si="317"/>
        <v>26.095820591165033</v>
      </c>
      <c r="CB572" s="37">
        <f t="shared" si="318"/>
        <v>50.618901994916101</v>
      </c>
      <c r="CC572" s="37">
        <f t="shared" si="319"/>
        <v>49.919906800509892</v>
      </c>
      <c r="CD572" s="38">
        <f t="shared" si="320"/>
        <v>0.6989951944062085</v>
      </c>
      <c r="CE572" s="3">
        <v>42</v>
      </c>
      <c r="CF572" s="3">
        <v>29</v>
      </c>
      <c r="CG572" s="3">
        <v>441</v>
      </c>
      <c r="CH572" s="3">
        <v>419</v>
      </c>
      <c r="CI572" s="3">
        <v>182</v>
      </c>
      <c r="CJ572" s="3">
        <v>179</v>
      </c>
      <c r="CK572" s="3">
        <v>230</v>
      </c>
      <c r="CL572" s="3">
        <v>204</v>
      </c>
      <c r="CM572" s="20">
        <f t="shared" si="321"/>
        <v>2.9329951944062085</v>
      </c>
      <c r="CN572" s="37">
        <f t="shared" si="322"/>
        <v>2.0524819638147425</v>
      </c>
      <c r="CO572" s="37">
        <f t="shared" si="323"/>
        <v>1.9909075049003002</v>
      </c>
      <c r="CP572" s="37">
        <f t="shared" si="324"/>
        <v>24.855556581796534</v>
      </c>
      <c r="CQ572" s="37">
        <f t="shared" si="325"/>
        <v>26.784889627782391</v>
      </c>
      <c r="CR572" s="37">
        <f t="shared" si="326"/>
        <v>47.556007101587589</v>
      </c>
      <c r="CS572" s="37">
        <f t="shared" si="327"/>
        <v>52.174091520170755</v>
      </c>
      <c r="CT572" s="22">
        <f t="shared" si="328"/>
        <v>5.3170796129893745</v>
      </c>
      <c r="CU572" s="35">
        <v>100</v>
      </c>
      <c r="CV572" s="35">
        <v>97</v>
      </c>
      <c r="CW572" s="35">
        <v>1111</v>
      </c>
      <c r="CX572" s="35">
        <v>1208</v>
      </c>
      <c r="CY572" s="35">
        <v>487</v>
      </c>
      <c r="CZ572" s="35">
        <v>570</v>
      </c>
      <c r="DA572" s="35">
        <v>667</v>
      </c>
      <c r="DB572" s="35">
        <v>619</v>
      </c>
      <c r="DC572">
        <v>18</v>
      </c>
      <c r="DD572">
        <v>15</v>
      </c>
      <c r="DE572" s="35">
        <f t="shared" si="329"/>
        <v>-3</v>
      </c>
      <c r="DF572" s="36">
        <f t="shared" si="330"/>
        <v>1.0484927916093092</v>
      </c>
      <c r="DG572" s="37">
        <f t="shared" si="331"/>
        <v>0.87374399300775774</v>
      </c>
      <c r="DH572" s="37">
        <f t="shared" si="332"/>
        <v>-0.17474879860155154</v>
      </c>
      <c r="DI572" s="2">
        <v>626</v>
      </c>
      <c r="DJ572">
        <v>16</v>
      </c>
      <c r="DK572">
        <v>18</v>
      </c>
      <c r="DL572">
        <v>-2.5</v>
      </c>
      <c r="DM572">
        <v>539</v>
      </c>
      <c r="DN572">
        <v>552</v>
      </c>
      <c r="DO572">
        <v>1.6</v>
      </c>
      <c r="DP572">
        <v>408</v>
      </c>
      <c r="DQ572">
        <v>401</v>
      </c>
      <c r="DR572">
        <v>2.5</v>
      </c>
      <c r="DS572">
        <v>290</v>
      </c>
      <c r="DT572">
        <v>285</v>
      </c>
      <c r="DU572">
        <v>1.9</v>
      </c>
      <c r="DV572" s="39">
        <v>4.5</v>
      </c>
      <c r="DW572" s="39">
        <v>4.5</v>
      </c>
      <c r="DX572" s="39">
        <v>-1.1000000000000001</v>
      </c>
      <c r="DY572" s="39">
        <v>-0.30000000000000004</v>
      </c>
      <c r="DZ572" s="39">
        <v>-0.60000000000000009</v>
      </c>
      <c r="EA572" s="39">
        <v>2.6</v>
      </c>
    </row>
    <row r="573" spans="1:131" x14ac:dyDescent="0.2">
      <c r="A573" s="12" t="s">
        <v>2622</v>
      </c>
      <c r="B573" s="12" t="s">
        <v>2623</v>
      </c>
      <c r="C573" t="s">
        <v>2621</v>
      </c>
      <c r="D573" t="s">
        <v>300</v>
      </c>
      <c r="E573" s="12" t="s">
        <v>170</v>
      </c>
      <c r="F573">
        <v>80</v>
      </c>
      <c r="G573">
        <v>18</v>
      </c>
      <c r="H573">
        <v>17</v>
      </c>
      <c r="I573" s="31">
        <f t="shared" si="296"/>
        <v>35</v>
      </c>
      <c r="J573">
        <v>10</v>
      </c>
      <c r="K573">
        <v>6</v>
      </c>
      <c r="L573" s="16">
        <f t="shared" si="297"/>
        <v>2.0615183246072624</v>
      </c>
      <c r="M573" s="15">
        <v>18</v>
      </c>
      <c r="N573" s="15">
        <v>10</v>
      </c>
      <c r="O573" s="15">
        <v>6</v>
      </c>
      <c r="P573">
        <v>115</v>
      </c>
      <c r="Q573">
        <v>36</v>
      </c>
      <c r="R573">
        <v>49</v>
      </c>
      <c r="S573" s="13">
        <f t="shared" si="298"/>
        <v>0.15652173913043479</v>
      </c>
      <c r="T573" s="13">
        <f t="shared" si="299"/>
        <v>0.09</v>
      </c>
      <c r="U573" s="2">
        <v>1018.6666666667001</v>
      </c>
      <c r="V573" s="2">
        <v>12.733333333299999</v>
      </c>
      <c r="W573">
        <v>12.09</v>
      </c>
      <c r="X573">
        <v>36.26</v>
      </c>
      <c r="Y573" s="32">
        <f t="shared" si="300"/>
        <v>0.25005170630816964</v>
      </c>
      <c r="Z573" s="15">
        <f t="shared" si="301"/>
        <v>114.09090909090908</v>
      </c>
      <c r="AA573">
        <v>36</v>
      </c>
      <c r="AB573">
        <v>35</v>
      </c>
      <c r="AC573">
        <v>76</v>
      </c>
      <c r="AD573" s="13">
        <f t="shared" si="302"/>
        <v>0.40909090909090912</v>
      </c>
      <c r="AE573" s="13">
        <f t="shared" si="303"/>
        <v>0.36363636363636365</v>
      </c>
      <c r="AF573" s="13">
        <f t="shared" si="304"/>
        <v>0.77272727272727271</v>
      </c>
      <c r="AG573">
        <v>440</v>
      </c>
      <c r="AH573">
        <v>422</v>
      </c>
      <c r="AI573" s="17">
        <f t="shared" si="305"/>
        <v>0.51044083526682138</v>
      </c>
      <c r="AJ573">
        <v>149</v>
      </c>
      <c r="AK573">
        <v>163</v>
      </c>
      <c r="AL573" s="32">
        <f t="shared" si="306"/>
        <v>0.30086788813886212</v>
      </c>
      <c r="AM573">
        <v>201</v>
      </c>
      <c r="AN573">
        <v>149</v>
      </c>
      <c r="AO573" s="33">
        <f t="shared" si="307"/>
        <v>0.33751205400192863</v>
      </c>
      <c r="AP573">
        <v>163</v>
      </c>
      <c r="AQ573">
        <v>212</v>
      </c>
      <c r="AR573" s="33">
        <f t="shared" si="308"/>
        <v>0.36162005785920925</v>
      </c>
      <c r="AS573" s="33">
        <f t="shared" si="309"/>
        <v>0.47129909365558914</v>
      </c>
      <c r="AT573">
        <v>8</v>
      </c>
      <c r="AU573">
        <v>352</v>
      </c>
      <c r="AV573">
        <v>342</v>
      </c>
      <c r="AW573">
        <v>271</v>
      </c>
      <c r="AX573" s="2">
        <v>29.2</v>
      </c>
      <c r="AY573" s="3">
        <v>3</v>
      </c>
      <c r="AZ573" s="2">
        <v>33.1</v>
      </c>
      <c r="BA573" s="2">
        <v>26.5</v>
      </c>
      <c r="BB573" s="21">
        <v>1.397</v>
      </c>
      <c r="BC573">
        <v>1</v>
      </c>
      <c r="BD573" s="21">
        <v>0.90100000000000002</v>
      </c>
      <c r="BE573" s="2">
        <v>29.3</v>
      </c>
      <c r="BF573" s="2">
        <v>33.6</v>
      </c>
      <c r="BG573" s="2">
        <v>25</v>
      </c>
      <c r="BH573" s="21">
        <v>2.9630000000000001</v>
      </c>
      <c r="BI573" s="21">
        <v>1.5369999999999999</v>
      </c>
      <c r="BJ573" t="s">
        <v>299</v>
      </c>
      <c r="BK573" s="2">
        <v>64.7</v>
      </c>
      <c r="BL573" t="s">
        <v>1559</v>
      </c>
      <c r="BM573" s="2">
        <v>37.799999999999997</v>
      </c>
      <c r="BN573" t="s">
        <v>2669</v>
      </c>
      <c r="BO573" s="2">
        <v>20.3</v>
      </c>
      <c r="BP573" t="s">
        <v>1682</v>
      </c>
      <c r="BQ573" s="2">
        <v>40</v>
      </c>
      <c r="BR573" t="s">
        <v>2307</v>
      </c>
      <c r="BS573" s="2">
        <v>32.299999999999997</v>
      </c>
      <c r="BT573" s="32">
        <f t="shared" si="310"/>
        <v>8.7649402390438252E-2</v>
      </c>
      <c r="BU573" s="34">
        <f t="shared" si="311"/>
        <v>0.88775510204081631</v>
      </c>
      <c r="BV573" s="35">
        <f t="shared" si="312"/>
        <v>896.52004227986015</v>
      </c>
      <c r="BW573" s="32">
        <f t="shared" si="313"/>
        <v>-2.4595495568745435E-2</v>
      </c>
      <c r="BX573" s="36">
        <f t="shared" si="314"/>
        <v>2.5916230366559994</v>
      </c>
      <c r="BY573" s="37">
        <f t="shared" si="315"/>
        <v>3.2395287958199992</v>
      </c>
      <c r="BZ573" s="37">
        <f t="shared" si="316"/>
        <v>29.568062827302537</v>
      </c>
      <c r="CA573" s="37">
        <f t="shared" si="317"/>
        <v>28.861256544578172</v>
      </c>
      <c r="CB573" s="37">
        <f t="shared" si="318"/>
        <v>56.367801047267982</v>
      </c>
      <c r="CC573" s="37">
        <f t="shared" si="319"/>
        <v>53.658376963491264</v>
      </c>
      <c r="CD573" s="38">
        <f t="shared" si="320"/>
        <v>2.7094240837767174</v>
      </c>
      <c r="CE573" s="3">
        <v>44</v>
      </c>
      <c r="CF573" s="3">
        <v>55</v>
      </c>
      <c r="CG573" s="3">
        <v>458</v>
      </c>
      <c r="CH573" s="3">
        <v>435</v>
      </c>
      <c r="CI573" s="3">
        <v>190</v>
      </c>
      <c r="CJ573" s="3">
        <v>187</v>
      </c>
      <c r="CK573" s="3">
        <v>234</v>
      </c>
      <c r="CL573" s="3">
        <v>265</v>
      </c>
      <c r="CM573" s="20">
        <f t="shared" si="321"/>
        <v>2.6722458360425794</v>
      </c>
      <c r="CN573" s="37">
        <f t="shared" si="322"/>
        <v>2.2131825703254275</v>
      </c>
      <c r="CO573" s="37">
        <f t="shared" si="323"/>
        <v>2.6268615554329839</v>
      </c>
      <c r="CP573" s="37">
        <f t="shared" si="324"/>
        <v>30.115830115830114</v>
      </c>
      <c r="CQ573" s="37">
        <f t="shared" si="325"/>
        <v>30.033094318808608</v>
      </c>
      <c r="CR573" s="37">
        <f t="shared" si="326"/>
        <v>56.529233314947604</v>
      </c>
      <c r="CS573" s="37">
        <f t="shared" si="327"/>
        <v>58.328736900165481</v>
      </c>
      <c r="CT573" s="22">
        <f t="shared" si="328"/>
        <v>4.5089276689945947</v>
      </c>
      <c r="CU573" s="35">
        <v>107</v>
      </c>
      <c r="CV573" s="35">
        <v>127</v>
      </c>
      <c r="CW573" s="35">
        <v>1349</v>
      </c>
      <c r="CX573" s="35">
        <v>1325</v>
      </c>
      <c r="CY573" s="35">
        <v>537</v>
      </c>
      <c r="CZ573" s="35">
        <v>619</v>
      </c>
      <c r="DA573" s="35">
        <v>749</v>
      </c>
      <c r="DB573" s="35">
        <v>740</v>
      </c>
      <c r="DC573">
        <v>1</v>
      </c>
      <c r="DD573">
        <v>9</v>
      </c>
      <c r="DE573" s="35">
        <f t="shared" si="329"/>
        <v>8</v>
      </c>
      <c r="DF573" s="36">
        <f t="shared" si="330"/>
        <v>5.890052356036362E-2</v>
      </c>
      <c r="DG573" s="37">
        <f t="shared" si="331"/>
        <v>0.53010471204327259</v>
      </c>
      <c r="DH573" s="37">
        <f t="shared" si="332"/>
        <v>0.47120418848290896</v>
      </c>
      <c r="DI573" s="2">
        <v>609.9</v>
      </c>
      <c r="DJ573">
        <v>22</v>
      </c>
      <c r="DK573">
        <v>25</v>
      </c>
      <c r="DL573">
        <v>1.8</v>
      </c>
      <c r="DM573">
        <v>565</v>
      </c>
      <c r="DN573">
        <v>541</v>
      </c>
      <c r="DO573">
        <v>2</v>
      </c>
      <c r="DP573">
        <v>394</v>
      </c>
      <c r="DQ573">
        <v>391</v>
      </c>
      <c r="DR573">
        <v>0.9</v>
      </c>
      <c r="DS573">
        <v>284</v>
      </c>
      <c r="DT573">
        <v>270</v>
      </c>
      <c r="DU573">
        <v>2.1</v>
      </c>
      <c r="DV573" s="39">
        <v>2.1</v>
      </c>
      <c r="DW573" s="39">
        <v>2.1</v>
      </c>
      <c r="DX573" s="39">
        <v>0.8</v>
      </c>
      <c r="DY573" s="39">
        <v>0.5</v>
      </c>
      <c r="DZ573" s="39">
        <v>-1.7000000000000002</v>
      </c>
      <c r="EA573" s="39">
        <v>1.8</v>
      </c>
    </row>
    <row r="574" spans="1:131" x14ac:dyDescent="0.2">
      <c r="A574" s="12" t="s">
        <v>336</v>
      </c>
      <c r="B574" s="12" t="s">
        <v>2626</v>
      </c>
      <c r="C574" t="s">
        <v>2625</v>
      </c>
      <c r="D574" t="s">
        <v>610</v>
      </c>
      <c r="E574" s="12" t="s">
        <v>156</v>
      </c>
      <c r="F574">
        <v>66</v>
      </c>
      <c r="G574">
        <v>9</v>
      </c>
      <c r="H574">
        <v>11</v>
      </c>
      <c r="I574" s="31">
        <f t="shared" si="296"/>
        <v>20</v>
      </c>
      <c r="J574">
        <v>6</v>
      </c>
      <c r="K574">
        <v>3</v>
      </c>
      <c r="L574" s="16">
        <f t="shared" si="297"/>
        <v>1.4355784184711091</v>
      </c>
      <c r="M574" s="15">
        <v>9</v>
      </c>
      <c r="N574" s="15">
        <v>7</v>
      </c>
      <c r="O574" s="15">
        <v>4</v>
      </c>
      <c r="P574">
        <v>112</v>
      </c>
      <c r="Q574">
        <v>33</v>
      </c>
      <c r="R574">
        <v>38</v>
      </c>
      <c r="S574" s="13">
        <f t="shared" si="298"/>
        <v>8.0357142857142863E-2</v>
      </c>
      <c r="T574" s="13">
        <f t="shared" si="299"/>
        <v>4.9180327868852458E-2</v>
      </c>
      <c r="U574" s="2">
        <v>835.9</v>
      </c>
      <c r="V574" s="2">
        <v>12.65</v>
      </c>
      <c r="W574">
        <v>12.44</v>
      </c>
      <c r="X574">
        <v>36.520000000000003</v>
      </c>
      <c r="Y574" s="32">
        <f t="shared" si="300"/>
        <v>0.25408496732026142</v>
      </c>
      <c r="Z574" s="15">
        <f t="shared" si="301"/>
        <v>101.55555555555556</v>
      </c>
      <c r="AA574">
        <v>41</v>
      </c>
      <c r="AB574">
        <v>7</v>
      </c>
      <c r="AC574">
        <v>76</v>
      </c>
      <c r="AD574" s="13">
        <f t="shared" si="302"/>
        <v>0.33333333333333331</v>
      </c>
      <c r="AE574" s="13">
        <f t="shared" si="303"/>
        <v>0.40740740740740738</v>
      </c>
      <c r="AF574" s="13">
        <f t="shared" si="304"/>
        <v>0.7407407407407407</v>
      </c>
      <c r="AG574">
        <v>3</v>
      </c>
      <c r="AH574">
        <v>4</v>
      </c>
      <c r="AI574" s="17">
        <f t="shared" si="305"/>
        <v>0.42857142857142855</v>
      </c>
      <c r="AJ574">
        <v>133</v>
      </c>
      <c r="AK574">
        <v>130</v>
      </c>
      <c r="AL574" s="32">
        <f t="shared" si="306"/>
        <v>0.32151589242053791</v>
      </c>
      <c r="AM574">
        <v>130</v>
      </c>
      <c r="AN574">
        <v>125</v>
      </c>
      <c r="AO574" s="33">
        <f t="shared" si="307"/>
        <v>0.31173594132029342</v>
      </c>
      <c r="AP574">
        <v>154</v>
      </c>
      <c r="AQ574">
        <v>146</v>
      </c>
      <c r="AR574" s="33">
        <f t="shared" si="308"/>
        <v>0.36674816625916873</v>
      </c>
      <c r="AS574" s="33">
        <f t="shared" si="309"/>
        <v>0.50772200772200771</v>
      </c>
      <c r="AT574">
        <v>9</v>
      </c>
      <c r="AU574">
        <v>316</v>
      </c>
      <c r="AV574">
        <v>305</v>
      </c>
      <c r="AW574">
        <v>268</v>
      </c>
      <c r="AX574" s="2">
        <v>28.9</v>
      </c>
      <c r="AY574" s="3">
        <v>7</v>
      </c>
      <c r="AZ574" s="2">
        <v>32.700000000000003</v>
      </c>
      <c r="BA574" s="2">
        <v>26.3</v>
      </c>
      <c r="BB574" s="21">
        <v>0.57999999999999996</v>
      </c>
      <c r="BC574">
        <v>6</v>
      </c>
      <c r="BD574" s="21">
        <v>-0.63700000000000001</v>
      </c>
      <c r="BE574" s="2">
        <v>30.3</v>
      </c>
      <c r="BF574" s="2">
        <v>32.5</v>
      </c>
      <c r="BG574" s="2">
        <v>28.1</v>
      </c>
      <c r="BH574" s="21">
        <v>0.39600000000000002</v>
      </c>
      <c r="BI574" s="21">
        <v>8.2620000000000005</v>
      </c>
      <c r="BJ574" t="s">
        <v>2345</v>
      </c>
      <c r="BK574" s="2">
        <v>44</v>
      </c>
      <c r="BL574" t="s">
        <v>3687</v>
      </c>
      <c r="BM574" s="2">
        <v>35.799999999999997</v>
      </c>
      <c r="BN574" t="s">
        <v>2774</v>
      </c>
      <c r="BO574" s="2">
        <v>30.2</v>
      </c>
      <c r="BP574" t="s">
        <v>1054</v>
      </c>
      <c r="BQ574" s="2">
        <v>34.6</v>
      </c>
      <c r="BR574" t="s">
        <v>3580</v>
      </c>
      <c r="BS574" s="2">
        <v>34</v>
      </c>
      <c r="BT574" s="32">
        <f t="shared" si="310"/>
        <v>5.9080962800875277E-2</v>
      </c>
      <c r="BU574" s="34">
        <f t="shared" si="311"/>
        <v>0.92909535452322733</v>
      </c>
      <c r="BV574" s="35">
        <f t="shared" si="312"/>
        <v>935.00345080331488</v>
      </c>
      <c r="BW574" s="32">
        <f t="shared" si="313"/>
        <v>-1.1823682675897389E-2</v>
      </c>
      <c r="BX574" s="36">
        <f t="shared" si="314"/>
        <v>1.9403521379805964</v>
      </c>
      <c r="BY574" s="37">
        <f t="shared" si="315"/>
        <v>2.0840819259791594</v>
      </c>
      <c r="BZ574" s="37">
        <f t="shared" si="316"/>
        <v>32.842256557671583</v>
      </c>
      <c r="CA574" s="37">
        <f t="shared" si="317"/>
        <v>29.392741645706071</v>
      </c>
      <c r="CB574" s="37">
        <f t="shared" si="318"/>
        <v>61.731943945382689</v>
      </c>
      <c r="CC574" s="37">
        <f t="shared" si="319"/>
        <v>56.342076895436584</v>
      </c>
      <c r="CD574" s="38">
        <f t="shared" si="320"/>
        <v>5.3898670499461048</v>
      </c>
      <c r="CE574" s="3">
        <v>27</v>
      </c>
      <c r="CF574" s="3">
        <v>29</v>
      </c>
      <c r="CG574" s="3">
        <v>430</v>
      </c>
      <c r="CH574" s="3">
        <v>380</v>
      </c>
      <c r="CI574" s="3">
        <v>181</v>
      </c>
      <c r="CJ574" s="3">
        <v>143</v>
      </c>
      <c r="CK574" s="3">
        <v>232</v>
      </c>
      <c r="CL574" s="3">
        <v>221</v>
      </c>
      <c r="CM574" s="20">
        <f t="shared" si="321"/>
        <v>-3.784461135382081</v>
      </c>
      <c r="CN574" s="37">
        <f t="shared" si="322"/>
        <v>2.5888678681668824</v>
      </c>
      <c r="CO574" s="37">
        <f t="shared" si="323"/>
        <v>2.190580503833516</v>
      </c>
      <c r="CP574" s="37">
        <f t="shared" si="324"/>
        <v>32.883600517773573</v>
      </c>
      <c r="CQ574" s="37">
        <f t="shared" si="325"/>
        <v>26.784825251418894</v>
      </c>
      <c r="CR574" s="37">
        <f t="shared" si="326"/>
        <v>63.477048690630284</v>
      </c>
      <c r="CS574" s="37">
        <f t="shared" si="327"/>
        <v>52.897540575525241</v>
      </c>
      <c r="CT574" s="22">
        <f t="shared" si="328"/>
        <v>-5.1896410651589377</v>
      </c>
      <c r="CU574" s="35">
        <v>104</v>
      </c>
      <c r="CV574" s="35">
        <v>88</v>
      </c>
      <c r="CW574" s="35">
        <v>1217</v>
      </c>
      <c r="CX574" s="35">
        <v>988</v>
      </c>
      <c r="CY574" s="35">
        <v>558</v>
      </c>
      <c r="CZ574" s="35">
        <v>450</v>
      </c>
      <c r="DA574" s="35">
        <v>599</v>
      </c>
      <c r="DB574" s="35">
        <v>671</v>
      </c>
      <c r="DC574">
        <v>7</v>
      </c>
      <c r="DD574">
        <v>10</v>
      </c>
      <c r="DE574" s="35">
        <f t="shared" si="329"/>
        <v>3</v>
      </c>
      <c r="DF574" s="36">
        <f t="shared" si="330"/>
        <v>0.5030542579949695</v>
      </c>
      <c r="DG574" s="37">
        <f t="shared" si="331"/>
        <v>0.71864893999281354</v>
      </c>
      <c r="DH574" s="37">
        <f t="shared" si="332"/>
        <v>0.21559468199784407</v>
      </c>
      <c r="DI574" s="2">
        <v>538.9</v>
      </c>
      <c r="DJ574">
        <v>17</v>
      </c>
      <c r="DK574">
        <v>20</v>
      </c>
      <c r="DL574">
        <v>-4.9000000000000004</v>
      </c>
      <c r="DM574">
        <v>551</v>
      </c>
      <c r="DN574">
        <v>537</v>
      </c>
      <c r="DO574">
        <v>-4.0999999999999996</v>
      </c>
      <c r="DP574">
        <v>412</v>
      </c>
      <c r="DQ574">
        <v>377</v>
      </c>
      <c r="DR574">
        <v>-2.9</v>
      </c>
      <c r="DS574">
        <v>304</v>
      </c>
      <c r="DT574">
        <v>277</v>
      </c>
      <c r="DU574">
        <v>-2.2999999999999998</v>
      </c>
      <c r="DV574" s="39">
        <v>5.6</v>
      </c>
      <c r="DW574" s="39">
        <v>5.6</v>
      </c>
      <c r="DX574" s="39">
        <v>-0.30000000000000004</v>
      </c>
      <c r="DY574" s="39">
        <v>-0.9</v>
      </c>
      <c r="DZ574" s="39">
        <v>-6.5</v>
      </c>
      <c r="EA574" s="39">
        <v>-2.2000000000000002</v>
      </c>
    </row>
    <row r="575" spans="1:131" x14ac:dyDescent="0.2">
      <c r="A575" s="12" t="s">
        <v>2116</v>
      </c>
      <c r="B575" s="12" t="s">
        <v>2630</v>
      </c>
      <c r="C575" t="s">
        <v>2629</v>
      </c>
      <c r="D575" t="s">
        <v>223</v>
      </c>
      <c r="E575" s="12" t="s">
        <v>178</v>
      </c>
      <c r="F575">
        <v>66</v>
      </c>
      <c r="G575">
        <v>2</v>
      </c>
      <c r="H575">
        <v>13</v>
      </c>
      <c r="I575" s="31">
        <f t="shared" si="296"/>
        <v>15</v>
      </c>
      <c r="J575">
        <v>8</v>
      </c>
      <c r="K575">
        <v>5</v>
      </c>
      <c r="L575" s="16">
        <f t="shared" si="297"/>
        <v>0.87693656825489619</v>
      </c>
      <c r="M575" s="15">
        <v>1</v>
      </c>
      <c r="N575" s="15">
        <v>8</v>
      </c>
      <c r="O575" s="15">
        <v>5</v>
      </c>
      <c r="P575">
        <v>83</v>
      </c>
      <c r="Q575">
        <v>29</v>
      </c>
      <c r="R575">
        <v>62</v>
      </c>
      <c r="S575" s="13">
        <f t="shared" si="298"/>
        <v>2.4096385542168676E-2</v>
      </c>
      <c r="T575" s="13">
        <f t="shared" si="299"/>
        <v>1.1494252873563218E-2</v>
      </c>
      <c r="U575" s="2">
        <v>1026.3</v>
      </c>
      <c r="V575" s="2">
        <v>15.55</v>
      </c>
      <c r="W575">
        <v>15.07</v>
      </c>
      <c r="X575">
        <v>32.51</v>
      </c>
      <c r="Y575" s="32">
        <f t="shared" si="300"/>
        <v>0.31672971836906266</v>
      </c>
      <c r="Z575" s="15">
        <f t="shared" si="301"/>
        <v>95.047619047619051</v>
      </c>
      <c r="AA575">
        <v>67</v>
      </c>
      <c r="AB575">
        <v>74</v>
      </c>
      <c r="AC575">
        <v>72</v>
      </c>
      <c r="AD575" s="13">
        <f t="shared" si="302"/>
        <v>4.7619047619047616E-2</v>
      </c>
      <c r="AE575" s="13">
        <f t="shared" si="303"/>
        <v>0.30952380952380953</v>
      </c>
      <c r="AF575" s="13">
        <f t="shared" si="304"/>
        <v>0.35714285714285715</v>
      </c>
      <c r="AI575" s="17" t="str">
        <f t="shared" si="305"/>
        <v xml:space="preserve"> </v>
      </c>
      <c r="AJ575">
        <v>149</v>
      </c>
      <c r="AK575">
        <v>150</v>
      </c>
      <c r="AL575" s="32">
        <f t="shared" si="306"/>
        <v>0.33709131905298761</v>
      </c>
      <c r="AM575">
        <v>179</v>
      </c>
      <c r="AN575">
        <v>129</v>
      </c>
      <c r="AO575" s="33">
        <f t="shared" si="307"/>
        <v>0.34723788049605414</v>
      </c>
      <c r="AP575">
        <v>138</v>
      </c>
      <c r="AQ575">
        <v>142</v>
      </c>
      <c r="AR575" s="33">
        <f t="shared" si="308"/>
        <v>0.3156708004509583</v>
      </c>
      <c r="AS575" s="33">
        <f t="shared" si="309"/>
        <v>0.4925864909390445</v>
      </c>
      <c r="AT575">
        <v>5</v>
      </c>
      <c r="AU575">
        <v>367</v>
      </c>
      <c r="AV575">
        <v>392</v>
      </c>
      <c r="AW575">
        <v>290</v>
      </c>
      <c r="AX575" s="2">
        <v>27.8</v>
      </c>
      <c r="AY575" s="3">
        <v>8</v>
      </c>
      <c r="AZ575" s="2">
        <v>32.299999999999997</v>
      </c>
      <c r="BA575" s="2">
        <v>24.8</v>
      </c>
      <c r="BB575" s="21">
        <v>-0.63600000000000001</v>
      </c>
      <c r="BC575">
        <v>8</v>
      </c>
      <c r="BD575" s="21">
        <v>-0.83299999999999996</v>
      </c>
      <c r="BE575" s="2">
        <v>25.7</v>
      </c>
      <c r="BF575" s="2">
        <v>29.7</v>
      </c>
      <c r="BG575" s="2">
        <v>24.4</v>
      </c>
      <c r="BH575" s="21">
        <v>-0.38100000000000001</v>
      </c>
      <c r="BI575" s="21">
        <v>-1.1440000000000001</v>
      </c>
      <c r="BJ575" t="s">
        <v>2243</v>
      </c>
      <c r="BK575" s="2">
        <v>26</v>
      </c>
      <c r="BL575" t="s">
        <v>222</v>
      </c>
      <c r="BM575" s="2">
        <v>24.6</v>
      </c>
      <c r="BN575" t="s">
        <v>1343</v>
      </c>
      <c r="BO575" s="2">
        <v>24.1</v>
      </c>
      <c r="BP575" t="s">
        <v>3066</v>
      </c>
      <c r="BQ575" s="2">
        <v>56.9</v>
      </c>
      <c r="BR575" t="s">
        <v>2885</v>
      </c>
      <c r="BS575" s="2">
        <v>21.6</v>
      </c>
      <c r="BT575" s="32">
        <f t="shared" si="310"/>
        <v>8.4168336673346694E-2</v>
      </c>
      <c r="BU575" s="34">
        <f t="shared" si="311"/>
        <v>0.94194756554307113</v>
      </c>
      <c r="BV575" s="35">
        <f t="shared" si="312"/>
        <v>950.36439921040585</v>
      </c>
      <c r="BW575" s="32">
        <f t="shared" si="313"/>
        <v>2.6115902216417824E-2</v>
      </c>
      <c r="BX575" s="36">
        <f t="shared" si="314"/>
        <v>2.4554223911137094</v>
      </c>
      <c r="BY575" s="37">
        <f t="shared" si="315"/>
        <v>1.8123355743934522</v>
      </c>
      <c r="BZ575" s="37">
        <f t="shared" si="316"/>
        <v>29.172756503946214</v>
      </c>
      <c r="CA575" s="37">
        <f t="shared" si="317"/>
        <v>31.218941829874311</v>
      </c>
      <c r="CB575" s="37">
        <f t="shared" si="318"/>
        <v>53.551593101432331</v>
      </c>
      <c r="CC575" s="37">
        <f t="shared" si="319"/>
        <v>55.01315404852383</v>
      </c>
      <c r="CD575" s="38">
        <f t="shared" si="320"/>
        <v>-1.461560947091499</v>
      </c>
      <c r="CE575" s="3">
        <v>42</v>
      </c>
      <c r="CF575" s="3">
        <v>31</v>
      </c>
      <c r="CG575" s="3">
        <v>457</v>
      </c>
      <c r="CH575" s="3">
        <v>503</v>
      </c>
      <c r="CI575" s="3">
        <v>171</v>
      </c>
      <c r="CJ575" s="3">
        <v>162</v>
      </c>
      <c r="CK575" s="3">
        <v>245</v>
      </c>
      <c r="CL575" s="3">
        <v>246</v>
      </c>
      <c r="CM575" s="20">
        <f t="shared" si="321"/>
        <v>-1.0626367296285668</v>
      </c>
      <c r="CN575" s="37">
        <f t="shared" si="322"/>
        <v>2.5167081457453651</v>
      </c>
      <c r="CO575" s="37">
        <f t="shared" si="323"/>
        <v>2.6005984172702106</v>
      </c>
      <c r="CP575" s="37">
        <f t="shared" si="324"/>
        <v>28.718436285338779</v>
      </c>
      <c r="CQ575" s="37">
        <f t="shared" si="325"/>
        <v>28.802326556863626</v>
      </c>
      <c r="CR575" s="37">
        <f t="shared" si="326"/>
        <v>53.214395570593666</v>
      </c>
      <c r="CS575" s="37">
        <f t="shared" si="327"/>
        <v>51.704370683146443</v>
      </c>
      <c r="CT575" s="22">
        <f t="shared" si="328"/>
        <v>-2.9715858345387218</v>
      </c>
      <c r="CU575" s="35">
        <v>90</v>
      </c>
      <c r="CV575" s="35">
        <v>93</v>
      </c>
      <c r="CW575" s="35">
        <v>937</v>
      </c>
      <c r="CX575" s="35">
        <v>937</v>
      </c>
      <c r="CY575" s="35">
        <v>390</v>
      </c>
      <c r="CZ575" s="35">
        <v>361</v>
      </c>
      <c r="DA575" s="35">
        <v>458</v>
      </c>
      <c r="DB575" s="35">
        <v>486</v>
      </c>
      <c r="DC575">
        <v>6</v>
      </c>
      <c r="DD575">
        <v>3</v>
      </c>
      <c r="DE575" s="35">
        <f t="shared" si="329"/>
        <v>-3</v>
      </c>
      <c r="DF575" s="36">
        <f t="shared" si="330"/>
        <v>0.35077462730195852</v>
      </c>
      <c r="DG575" s="37">
        <f t="shared" si="331"/>
        <v>0.17538731365097926</v>
      </c>
      <c r="DH575" s="37">
        <f t="shared" si="332"/>
        <v>-0.17538731365097926</v>
      </c>
      <c r="DI575" s="2">
        <v>603.4</v>
      </c>
      <c r="DJ575">
        <v>20</v>
      </c>
      <c r="DK575">
        <v>15</v>
      </c>
      <c r="DL575">
        <v>2.4</v>
      </c>
      <c r="DM575">
        <v>563</v>
      </c>
      <c r="DN575">
        <v>532</v>
      </c>
      <c r="DO575">
        <v>-1.3</v>
      </c>
      <c r="DP575">
        <v>402</v>
      </c>
      <c r="DQ575">
        <v>394</v>
      </c>
      <c r="DR575">
        <v>-2.4</v>
      </c>
      <c r="DS575">
        <v>295</v>
      </c>
      <c r="DT575">
        <v>302</v>
      </c>
      <c r="DU575">
        <v>-3.7</v>
      </c>
      <c r="DV575" s="39">
        <v>-5.6</v>
      </c>
      <c r="DW575" s="39">
        <v>-5.6</v>
      </c>
      <c r="DX575" s="39">
        <v>-0.5</v>
      </c>
      <c r="DY575" s="39">
        <v>-1.7000000000000002</v>
      </c>
      <c r="DZ575" s="39">
        <v>1.7000000000000002</v>
      </c>
      <c r="EA575" s="39">
        <v>-6</v>
      </c>
    </row>
    <row r="576" spans="1:131" x14ac:dyDescent="0.2">
      <c r="A576" s="12" t="s">
        <v>336</v>
      </c>
      <c r="B576" s="12" t="s">
        <v>2634</v>
      </c>
      <c r="C576" t="s">
        <v>2633</v>
      </c>
      <c r="D576" t="s">
        <v>147</v>
      </c>
      <c r="E576" s="12" t="s">
        <v>178</v>
      </c>
      <c r="F576">
        <v>81</v>
      </c>
      <c r="G576">
        <v>7</v>
      </c>
      <c r="H576">
        <v>24</v>
      </c>
      <c r="I576" s="31">
        <f t="shared" si="296"/>
        <v>31</v>
      </c>
      <c r="J576">
        <v>3</v>
      </c>
      <c r="K576">
        <v>20</v>
      </c>
      <c r="L576" s="16">
        <f t="shared" si="297"/>
        <v>1.3059505002632965</v>
      </c>
      <c r="M576" s="15">
        <v>6</v>
      </c>
      <c r="N576" s="15">
        <v>3</v>
      </c>
      <c r="O576" s="15">
        <v>19</v>
      </c>
      <c r="P576">
        <v>111</v>
      </c>
      <c r="Q576">
        <v>45</v>
      </c>
      <c r="R576">
        <v>82</v>
      </c>
      <c r="S576" s="13">
        <f t="shared" si="298"/>
        <v>6.3063063063063057E-2</v>
      </c>
      <c r="T576" s="13">
        <f t="shared" si="299"/>
        <v>2.9411764705882353E-2</v>
      </c>
      <c r="U576" s="2">
        <v>1424.25</v>
      </c>
      <c r="V576" s="2">
        <v>17.583333333300001</v>
      </c>
      <c r="W576">
        <v>16.739999999999998</v>
      </c>
      <c r="X576">
        <v>31.55</v>
      </c>
      <c r="Y576" s="32">
        <f t="shared" si="300"/>
        <v>0.34665562228204594</v>
      </c>
      <c r="Z576" s="15">
        <f t="shared" si="301"/>
        <v>28.919999999999998</v>
      </c>
      <c r="AA576">
        <v>70</v>
      </c>
      <c r="AB576">
        <v>114</v>
      </c>
      <c r="AC576">
        <v>180</v>
      </c>
      <c r="AD576" s="13">
        <f t="shared" si="302"/>
        <v>9.3333333333333338E-2</v>
      </c>
      <c r="AE576" s="13">
        <f t="shared" si="303"/>
        <v>0.29333333333333333</v>
      </c>
      <c r="AF576" s="13">
        <f t="shared" si="304"/>
        <v>0.38666666666666666</v>
      </c>
      <c r="AI576" s="17" t="str">
        <f t="shared" si="305"/>
        <v xml:space="preserve"> </v>
      </c>
      <c r="AJ576">
        <v>183</v>
      </c>
      <c r="AK576">
        <v>195</v>
      </c>
      <c r="AL576" s="32">
        <f t="shared" si="306"/>
        <v>0.31111111111111112</v>
      </c>
      <c r="AM576">
        <v>202</v>
      </c>
      <c r="AN576">
        <v>184</v>
      </c>
      <c r="AO576" s="33">
        <f t="shared" si="307"/>
        <v>0.31769547325102881</v>
      </c>
      <c r="AP576">
        <v>250</v>
      </c>
      <c r="AQ576">
        <v>201</v>
      </c>
      <c r="AR576" s="33">
        <f t="shared" si="308"/>
        <v>0.37119341563786007</v>
      </c>
      <c r="AS576" s="33">
        <f t="shared" si="309"/>
        <v>0.49476439790575916</v>
      </c>
      <c r="AT576">
        <v>6</v>
      </c>
      <c r="AU576">
        <v>478</v>
      </c>
      <c r="AV576">
        <v>439</v>
      </c>
      <c r="AW576">
        <v>434</v>
      </c>
      <c r="AX576" s="2">
        <v>28.4</v>
      </c>
      <c r="AY576" s="3">
        <v>5</v>
      </c>
      <c r="AZ576" s="2">
        <v>33</v>
      </c>
      <c r="BA576" s="2">
        <v>25.3</v>
      </c>
      <c r="BB576" s="21">
        <v>0.20899999999999999</v>
      </c>
      <c r="BC576">
        <v>5</v>
      </c>
      <c r="BD576" s="21">
        <v>-3.3000000000000002E-2</v>
      </c>
      <c r="BE576" s="2">
        <v>27.3</v>
      </c>
      <c r="BF576" s="2">
        <v>30.4</v>
      </c>
      <c r="BG576" s="2">
        <v>26.3</v>
      </c>
      <c r="BH576" s="21">
        <v>1.669</v>
      </c>
      <c r="BI576" s="21">
        <v>-2.1459999999999999</v>
      </c>
      <c r="BJ576" t="s">
        <v>991</v>
      </c>
      <c r="BK576" s="2">
        <v>32.6</v>
      </c>
      <c r="BL576" t="s">
        <v>1924</v>
      </c>
      <c r="BM576" s="2">
        <v>29.6</v>
      </c>
      <c r="BN576" t="s">
        <v>2129</v>
      </c>
      <c r="BO576" s="2">
        <v>28.2</v>
      </c>
      <c r="BP576" t="s">
        <v>2293</v>
      </c>
      <c r="BQ576" s="2">
        <v>41.8</v>
      </c>
      <c r="BR576" t="s">
        <v>3118</v>
      </c>
      <c r="BS576" s="2">
        <v>17.5</v>
      </c>
      <c r="BT576" s="32">
        <f t="shared" si="310"/>
        <v>0.1037344398340249</v>
      </c>
      <c r="BU576" s="34">
        <f t="shared" si="311"/>
        <v>0.92809364548494988</v>
      </c>
      <c r="BV576" s="35">
        <f t="shared" si="312"/>
        <v>938.46708946835236</v>
      </c>
      <c r="BW576" s="32">
        <f t="shared" si="313"/>
        <v>3.1828085318974783E-2</v>
      </c>
      <c r="BX576" s="36">
        <f t="shared" si="314"/>
        <v>3.1595576619333201</v>
      </c>
      <c r="BY576" s="37">
        <f t="shared" si="315"/>
        <v>1.8114797261751034</v>
      </c>
      <c r="BZ576" s="37">
        <f t="shared" si="316"/>
        <v>30.458135861037203</v>
      </c>
      <c r="CA576" s="37">
        <f t="shared" si="317"/>
        <v>25.192206424481672</v>
      </c>
      <c r="CB576" s="37">
        <f t="shared" si="318"/>
        <v>56.240126382413095</v>
      </c>
      <c r="CC576" s="37">
        <f t="shared" si="319"/>
        <v>49.583991574606905</v>
      </c>
      <c r="CD576" s="38">
        <f t="shared" si="320"/>
        <v>6.6561348078061897</v>
      </c>
      <c r="CE576" s="3">
        <v>75</v>
      </c>
      <c r="CF576" s="3">
        <v>43</v>
      </c>
      <c r="CG576" s="3">
        <v>648</v>
      </c>
      <c r="CH576" s="3">
        <v>555</v>
      </c>
      <c r="CI576" s="3">
        <v>261</v>
      </c>
      <c r="CJ576" s="3">
        <v>280</v>
      </c>
      <c r="CK576" s="3">
        <v>299</v>
      </c>
      <c r="CL576" s="3">
        <v>351</v>
      </c>
      <c r="CM576" s="20">
        <f t="shared" si="321"/>
        <v>8.8047892580679719</v>
      </c>
      <c r="CN576" s="37">
        <f t="shared" si="322"/>
        <v>2.136526383753008</v>
      </c>
      <c r="CO576" s="37">
        <f t="shared" si="323"/>
        <v>2.5826143100311088</v>
      </c>
      <c r="CP576" s="37">
        <f t="shared" si="324"/>
        <v>27.140928567236013</v>
      </c>
      <c r="CQ576" s="37">
        <f t="shared" si="325"/>
        <v>28.690497153254679</v>
      </c>
      <c r="CR576" s="37">
        <f t="shared" si="326"/>
        <v>49.046193578681695</v>
      </c>
      <c r="CS576" s="37">
        <f t="shared" si="327"/>
        <v>56.981863004049998</v>
      </c>
      <c r="CT576" s="22">
        <f t="shared" si="328"/>
        <v>14.591804233174493</v>
      </c>
      <c r="CU576" s="35">
        <v>91</v>
      </c>
      <c r="CV576" s="35">
        <v>110</v>
      </c>
      <c r="CW576" s="35">
        <v>1065</v>
      </c>
      <c r="CX576" s="35">
        <v>1112</v>
      </c>
      <c r="CY576" s="35">
        <v>409</v>
      </c>
      <c r="CZ576" s="35">
        <v>532</v>
      </c>
      <c r="DA576" s="35">
        <v>673</v>
      </c>
      <c r="DB576" s="35">
        <v>524</v>
      </c>
      <c r="DC576">
        <v>20</v>
      </c>
      <c r="DD576">
        <v>7</v>
      </c>
      <c r="DE576" s="35">
        <f t="shared" si="329"/>
        <v>-13</v>
      </c>
      <c r="DF576" s="36">
        <f t="shared" si="330"/>
        <v>0.84254870984888541</v>
      </c>
      <c r="DG576" s="37">
        <f t="shared" si="331"/>
        <v>0.29489204844710987</v>
      </c>
      <c r="DH576" s="37">
        <f t="shared" si="332"/>
        <v>-0.54765666140177549</v>
      </c>
      <c r="DI576" s="2">
        <v>798.4</v>
      </c>
      <c r="DJ576">
        <v>48</v>
      </c>
      <c r="DK576">
        <v>20</v>
      </c>
      <c r="DL576">
        <v>27.9</v>
      </c>
      <c r="DM576">
        <v>796</v>
      </c>
      <c r="DN576">
        <v>662</v>
      </c>
      <c r="DO576">
        <v>7.4</v>
      </c>
      <c r="DP576">
        <v>581</v>
      </c>
      <c r="DQ576">
        <v>496</v>
      </c>
      <c r="DR576">
        <v>5.8</v>
      </c>
      <c r="DS576">
        <v>426</v>
      </c>
      <c r="DT576">
        <v>347</v>
      </c>
      <c r="DU576">
        <v>5.8</v>
      </c>
      <c r="DV576" s="39">
        <v>12.8</v>
      </c>
      <c r="DW576" s="39">
        <v>12.8</v>
      </c>
      <c r="DX576" s="39">
        <v>-0.1</v>
      </c>
      <c r="DY576" s="39">
        <v>-0.1</v>
      </c>
      <c r="DZ576" s="39">
        <v>-4.4000000000000004</v>
      </c>
      <c r="EA576" s="39">
        <v>8.1999999999999993</v>
      </c>
    </row>
    <row r="577" spans="1:131" x14ac:dyDescent="0.2">
      <c r="A577" s="12" t="s">
        <v>791</v>
      </c>
      <c r="B577" s="12" t="s">
        <v>2637</v>
      </c>
      <c r="C577" t="s">
        <v>2636</v>
      </c>
      <c r="D577" t="s">
        <v>684</v>
      </c>
      <c r="E577" s="12" t="s">
        <v>132</v>
      </c>
      <c r="F577">
        <v>64</v>
      </c>
      <c r="G577">
        <v>6</v>
      </c>
      <c r="H577">
        <v>4</v>
      </c>
      <c r="I577" s="31">
        <f t="shared" si="296"/>
        <v>10</v>
      </c>
      <c r="J577">
        <v>0</v>
      </c>
      <c r="K577">
        <v>4</v>
      </c>
      <c r="L577" s="16">
        <f t="shared" si="297"/>
        <v>1.053432434014101</v>
      </c>
      <c r="M577" s="15">
        <v>6</v>
      </c>
      <c r="N577" s="15">
        <v>0</v>
      </c>
      <c r="O577" s="15">
        <v>4</v>
      </c>
      <c r="P577">
        <v>58</v>
      </c>
      <c r="Q577">
        <v>17</v>
      </c>
      <c r="R577">
        <v>26</v>
      </c>
      <c r="S577" s="13">
        <f t="shared" si="298"/>
        <v>0.10344827586206896</v>
      </c>
      <c r="T577" s="13">
        <f t="shared" si="299"/>
        <v>5.9405940594059403E-2</v>
      </c>
      <c r="U577" s="2">
        <v>569.56666666670003</v>
      </c>
      <c r="V577" s="2">
        <v>8.8833333332999995</v>
      </c>
      <c r="W577">
        <v>8.9</v>
      </c>
      <c r="X577">
        <v>38.06</v>
      </c>
      <c r="Y577" s="32">
        <f t="shared" si="300"/>
        <v>0.1895229982964225</v>
      </c>
      <c r="Z577" s="15">
        <f t="shared" si="301"/>
        <v>0</v>
      </c>
      <c r="AA577">
        <v>11</v>
      </c>
      <c r="AB577">
        <v>100</v>
      </c>
      <c r="AC577">
        <v>71</v>
      </c>
      <c r="AD577" s="13">
        <f t="shared" si="302"/>
        <v>0.54545454545454541</v>
      </c>
      <c r="AE577" s="13">
        <f t="shared" si="303"/>
        <v>0.36363636363636365</v>
      </c>
      <c r="AF577" s="13">
        <f t="shared" si="304"/>
        <v>0.90909090909090906</v>
      </c>
      <c r="AG577">
        <v>1</v>
      </c>
      <c r="AH577">
        <v>3</v>
      </c>
      <c r="AI577" s="17">
        <f t="shared" si="305"/>
        <v>0.25</v>
      </c>
      <c r="AJ577">
        <v>65</v>
      </c>
      <c r="AK577">
        <v>94</v>
      </c>
      <c r="AL577" s="32">
        <f t="shared" si="306"/>
        <v>0.38313253012048193</v>
      </c>
      <c r="AM577">
        <v>56</v>
      </c>
      <c r="AN577">
        <v>55</v>
      </c>
      <c r="AO577" s="33">
        <f t="shared" si="307"/>
        <v>0.26746987951807227</v>
      </c>
      <c r="AP577">
        <v>61</v>
      </c>
      <c r="AQ577">
        <v>84</v>
      </c>
      <c r="AR577" s="33">
        <f t="shared" si="308"/>
        <v>0.3493975903614458</v>
      </c>
      <c r="AS577" s="33">
        <f t="shared" si="309"/>
        <v>0.58888888888888891</v>
      </c>
      <c r="AT577">
        <v>14</v>
      </c>
      <c r="AU577">
        <v>219</v>
      </c>
      <c r="AV577">
        <v>180</v>
      </c>
      <c r="AW577">
        <v>152</v>
      </c>
      <c r="AX577" s="2">
        <v>26.9</v>
      </c>
      <c r="AY577" s="3">
        <v>13</v>
      </c>
      <c r="AZ577" s="2">
        <v>31.7</v>
      </c>
      <c r="BA577" s="2">
        <v>23.6</v>
      </c>
      <c r="BB577" s="21">
        <v>-0.76600000000000001</v>
      </c>
      <c r="BC577">
        <v>13</v>
      </c>
      <c r="BD577" s="21">
        <v>-1.5649999999999999</v>
      </c>
      <c r="BE577" s="2">
        <v>26.9</v>
      </c>
      <c r="BF577" s="2">
        <v>32.799999999999997</v>
      </c>
      <c r="BG577" s="2">
        <v>21</v>
      </c>
      <c r="BH577" s="21">
        <v>-3.53</v>
      </c>
      <c r="BI577" s="21">
        <v>11.662000000000001</v>
      </c>
      <c r="BJ577" t="s">
        <v>853</v>
      </c>
      <c r="BK577" s="2">
        <v>38.5</v>
      </c>
      <c r="BL577" t="s">
        <v>1381</v>
      </c>
      <c r="BM577" s="2">
        <v>30</v>
      </c>
      <c r="BN577" t="s">
        <v>2253</v>
      </c>
      <c r="BO577" s="2">
        <v>29.5</v>
      </c>
      <c r="BP577" t="s">
        <v>2488</v>
      </c>
      <c r="BQ577" s="2">
        <v>33.4</v>
      </c>
      <c r="BR577" t="s">
        <v>3595</v>
      </c>
      <c r="BS577" s="2">
        <v>33</v>
      </c>
      <c r="BT577" s="32">
        <f t="shared" si="310"/>
        <v>4.8672566371681415E-2</v>
      </c>
      <c r="BU577" s="34">
        <f t="shared" si="311"/>
        <v>0.94594594594594594</v>
      </c>
      <c r="BV577" s="35">
        <f t="shared" si="312"/>
        <v>950.81320258311405</v>
      </c>
      <c r="BW577" s="32">
        <f t="shared" si="313"/>
        <v>-5.3814876823726418E-3</v>
      </c>
      <c r="BX577" s="36">
        <f t="shared" si="314"/>
        <v>1.1608818011300597</v>
      </c>
      <c r="BY577" s="37">
        <f t="shared" si="315"/>
        <v>1.2664165103237015</v>
      </c>
      <c r="BZ577" s="37">
        <f t="shared" si="316"/>
        <v>23.850844277763041</v>
      </c>
      <c r="CA577" s="37">
        <f t="shared" si="317"/>
        <v>23.428705440988477</v>
      </c>
      <c r="CB577" s="37">
        <f t="shared" si="318"/>
        <v>53.822701688757313</v>
      </c>
      <c r="CC577" s="37">
        <f t="shared" si="319"/>
        <v>47.174015009557877</v>
      </c>
      <c r="CD577" s="38">
        <f t="shared" si="320"/>
        <v>6.6486866791994359</v>
      </c>
      <c r="CE577" s="3">
        <v>11</v>
      </c>
      <c r="CF577" s="3">
        <v>12</v>
      </c>
      <c r="CG577" s="3">
        <v>215</v>
      </c>
      <c r="CH577" s="3">
        <v>210</v>
      </c>
      <c r="CI577" s="3">
        <v>136</v>
      </c>
      <c r="CJ577" s="3">
        <v>99</v>
      </c>
      <c r="CK577" s="3">
        <v>126</v>
      </c>
      <c r="CL577" s="3">
        <v>148</v>
      </c>
      <c r="CM577" s="20">
        <f t="shared" si="321"/>
        <v>-8.8016466541338971</v>
      </c>
      <c r="CN577" s="37">
        <f t="shared" si="322"/>
        <v>2.2907908565423014</v>
      </c>
      <c r="CO577" s="37">
        <f t="shared" si="323"/>
        <v>1.7488833420914345</v>
      </c>
      <c r="CP577" s="37">
        <f t="shared" si="324"/>
        <v>32.785404624277454</v>
      </c>
      <c r="CQ577" s="37">
        <f t="shared" si="325"/>
        <v>26.060825013137151</v>
      </c>
      <c r="CR577" s="37">
        <f t="shared" si="326"/>
        <v>62.787375197057273</v>
      </c>
      <c r="CS577" s="37">
        <f t="shared" si="327"/>
        <v>47.7617577509196</v>
      </c>
      <c r="CT577" s="22">
        <f t="shared" si="328"/>
        <v>-8.3769307669382371</v>
      </c>
      <c r="CU577" s="35">
        <v>93</v>
      </c>
      <c r="CV577" s="35">
        <v>71</v>
      </c>
      <c r="CW577" s="35">
        <v>1238</v>
      </c>
      <c r="CX577" s="35">
        <v>987</v>
      </c>
      <c r="CY577" s="35">
        <v>564</v>
      </c>
      <c r="CZ577" s="35">
        <v>438</v>
      </c>
      <c r="DA577" s="35">
        <v>443</v>
      </c>
      <c r="DB577" s="35">
        <v>654</v>
      </c>
      <c r="DC577">
        <v>17</v>
      </c>
      <c r="DD577">
        <v>22</v>
      </c>
      <c r="DE577" s="35">
        <f t="shared" si="329"/>
        <v>5</v>
      </c>
      <c r="DF577" s="36">
        <f t="shared" si="330"/>
        <v>1.7940900562919104</v>
      </c>
      <c r="DG577" s="37">
        <f t="shared" si="331"/>
        <v>2.3217636022601194</v>
      </c>
      <c r="DH577" s="37">
        <f t="shared" si="332"/>
        <v>0.52767354596820892</v>
      </c>
      <c r="DI577" s="2">
        <v>353.2</v>
      </c>
      <c r="DJ577">
        <v>5</v>
      </c>
      <c r="DK577">
        <v>6</v>
      </c>
      <c r="DL577">
        <v>-8</v>
      </c>
      <c r="DM577">
        <v>300</v>
      </c>
      <c r="DN577">
        <v>275</v>
      </c>
      <c r="DO577">
        <v>-5.3</v>
      </c>
      <c r="DP577">
        <v>210</v>
      </c>
      <c r="DQ577">
        <v>203</v>
      </c>
      <c r="DR577">
        <v>-6.2</v>
      </c>
      <c r="DS577">
        <v>133</v>
      </c>
      <c r="DT577">
        <v>140</v>
      </c>
      <c r="DU577">
        <v>-8.3000000000000007</v>
      </c>
      <c r="DV577" s="39">
        <v>-0.7</v>
      </c>
      <c r="DW577" s="39">
        <v>-0.7</v>
      </c>
      <c r="DX577" s="39">
        <v>-0.1</v>
      </c>
      <c r="DY577" s="39">
        <v>-1.1000000000000001</v>
      </c>
      <c r="DZ577" s="39">
        <v>-2.7</v>
      </c>
      <c r="EA577" s="39">
        <v>-4.7</v>
      </c>
    </row>
    <row r="578" spans="1:131" x14ac:dyDescent="0.2">
      <c r="A578" s="12" t="s">
        <v>214</v>
      </c>
      <c r="B578" s="12" t="s">
        <v>2640</v>
      </c>
      <c r="C578" t="s">
        <v>2639</v>
      </c>
      <c r="D578" t="s">
        <v>442</v>
      </c>
      <c r="E578" s="12" t="s">
        <v>170</v>
      </c>
      <c r="F578">
        <v>16</v>
      </c>
      <c r="G578">
        <v>1</v>
      </c>
      <c r="H578">
        <v>2</v>
      </c>
      <c r="I578" s="31">
        <f t="shared" ref="I578:I641" si="333">G578+H578</f>
        <v>3</v>
      </c>
      <c r="J578">
        <v>2</v>
      </c>
      <c r="K578">
        <v>0</v>
      </c>
      <c r="L578" s="16">
        <f t="shared" ref="L578:L641" si="334">I578/U578*60</f>
        <v>1.0672991402312482</v>
      </c>
      <c r="M578" s="15">
        <v>1</v>
      </c>
      <c r="N578" s="15">
        <v>2</v>
      </c>
      <c r="O578" s="15">
        <v>0</v>
      </c>
      <c r="P578">
        <v>25</v>
      </c>
      <c r="Q578">
        <v>9</v>
      </c>
      <c r="R578">
        <v>10</v>
      </c>
      <c r="S578" s="13">
        <f t="shared" ref="S578:S641" si="335">IF(P578&gt;0,G578/P578,0)</f>
        <v>0.04</v>
      </c>
      <c r="T578" s="13">
        <f t="shared" ref="T578:T641" si="336">IF(SUM(P578:R578)&gt;0,G578/SUM(P578:R578),0)</f>
        <v>2.2727272727272728E-2</v>
      </c>
      <c r="U578" s="2">
        <v>168.65</v>
      </c>
      <c r="V578" s="2">
        <v>10.5333333333</v>
      </c>
      <c r="W578">
        <v>10.45</v>
      </c>
      <c r="X578">
        <v>39.81</v>
      </c>
      <c r="Y578" s="32">
        <f t="shared" ref="Y578:Y641" si="337">W578/(W578+X578)</f>
        <v>0.20791882212495022</v>
      </c>
      <c r="Z578" s="15">
        <f t="shared" ref="Z578:Z641" si="338">IF(BT578&gt;0,J578/BT578,0)</f>
        <v>34</v>
      </c>
      <c r="AA578">
        <v>6</v>
      </c>
      <c r="AB578">
        <v>16</v>
      </c>
      <c r="AC578">
        <v>23</v>
      </c>
      <c r="AD578" s="13">
        <f t="shared" ref="AD578:AD641" si="339">IF(M578&gt;0,G578/CE578,0)</f>
        <v>0.2</v>
      </c>
      <c r="AE578" s="13">
        <f t="shared" ref="AE578:AE641" si="340">IF(CE578&gt;0,(N578+O578)/CE578,0)</f>
        <v>0.4</v>
      </c>
      <c r="AF578" s="13">
        <f t="shared" ref="AF578:AF641" si="341">AD578+AE578</f>
        <v>0.60000000000000009</v>
      </c>
      <c r="AG578">
        <v>10</v>
      </c>
      <c r="AH578">
        <v>13</v>
      </c>
      <c r="AI578" s="17">
        <f t="shared" ref="AI578:AI641" si="342">IF((AG578+AH578)&gt;0,AG578/(AG578+AH578)," ")</f>
        <v>0.43478260869565216</v>
      </c>
      <c r="AJ578">
        <v>12</v>
      </c>
      <c r="AK578">
        <v>16</v>
      </c>
      <c r="AL578" s="32">
        <f t="shared" ref="AL578:AL641" si="343">(AJ578+AK578)/(AJ578+AK578+AM578+AN578+AP578+AQ578)</f>
        <v>0.1728395061728395</v>
      </c>
      <c r="AM578">
        <v>28</v>
      </c>
      <c r="AN578">
        <v>41</v>
      </c>
      <c r="AO578" s="33">
        <f t="shared" ref="AO578:AO641" si="344">(AM578+AN578)/(AJ578+AK578+AM578+AN578+AP578+AQ578)</f>
        <v>0.42592592592592593</v>
      </c>
      <c r="AP578">
        <v>32</v>
      </c>
      <c r="AQ578">
        <v>33</v>
      </c>
      <c r="AR578" s="33">
        <f t="shared" ref="AR578:AR641" si="345">(AP578+AQ578)/(AJ578+AK578+AM578+AN578+AP578+AQ578)</f>
        <v>0.40123456790123457</v>
      </c>
      <c r="AS578" s="33">
        <f t="shared" ref="AS578:AS641" si="346">(AJ578+AK578)/(AJ578+AK578+AM578+AN578)</f>
        <v>0.28865979381443296</v>
      </c>
      <c r="AU578">
        <v>62</v>
      </c>
      <c r="AV578">
        <v>62</v>
      </c>
      <c r="AW578">
        <v>48</v>
      </c>
      <c r="AX578" s="2">
        <v>28.6</v>
      </c>
      <c r="AZ578" s="2">
        <v>32.6</v>
      </c>
      <c r="BA578" s="2">
        <v>26</v>
      </c>
      <c r="BB578" s="21">
        <v>1.163</v>
      </c>
      <c r="BD578" s="21">
        <v>-1.421</v>
      </c>
      <c r="BE578" s="2">
        <v>26.6</v>
      </c>
      <c r="BF578" s="2">
        <v>31.9</v>
      </c>
      <c r="BG578" s="2">
        <v>21.1</v>
      </c>
      <c r="BH578" s="21">
        <v>-3.7610000000000001</v>
      </c>
      <c r="BI578" s="21">
        <v>9.0120000000000005</v>
      </c>
      <c r="BJ578" t="s">
        <v>2114</v>
      </c>
      <c r="BK578" s="2">
        <v>56.6</v>
      </c>
      <c r="BL578" t="s">
        <v>511</v>
      </c>
      <c r="BM578" s="2">
        <v>52.5</v>
      </c>
      <c r="BN578" t="s">
        <v>3036</v>
      </c>
      <c r="BO578" s="2">
        <v>23</v>
      </c>
      <c r="BP578" t="s">
        <v>263</v>
      </c>
      <c r="BQ578" s="2">
        <v>33.9</v>
      </c>
      <c r="BR578" t="s">
        <v>3121</v>
      </c>
      <c r="BS578" s="2">
        <v>33.799999999999997</v>
      </c>
      <c r="BT578" s="32">
        <f t="shared" ref="BT578:BT641" si="347">IF(CE578&gt;0,CE578/(CE578+CG578),0)</f>
        <v>5.8823529411764705E-2</v>
      </c>
      <c r="BU578" s="34">
        <f t="shared" ref="BU578:BU641" si="348">CH578/(CF578+CH578)</f>
        <v>0.91764705882352937</v>
      </c>
      <c r="BV578" s="35">
        <f t="shared" ref="BV578:BV641" si="349">BU578*1000+BT578*100</f>
        <v>923.52941176470586</v>
      </c>
      <c r="BW578" s="32">
        <f t="shared" ref="BW578:BW641" si="350">BT578-(1-BU578)</f>
        <v>-2.3529411764705924E-2</v>
      </c>
      <c r="BX578" s="36">
        <f t="shared" ref="BX578:BX641" si="351">CE578/(V578*F578)*60</f>
        <v>1.7800632911448737</v>
      </c>
      <c r="BY578" s="37">
        <f t="shared" ref="BY578:BY641" si="352">CF578/(V578*F578)*60</f>
        <v>2.4920886076028235</v>
      </c>
      <c r="BZ578" s="37">
        <f t="shared" ref="BZ578:BZ641" si="353">(CE578+CG578)/(V578*F578)*60</f>
        <v>30.26107594946285</v>
      </c>
      <c r="CA578" s="37">
        <f t="shared" ref="CA578:CA641" si="354">(CF578+CH578)/(V578*F578)*60</f>
        <v>30.26107594946285</v>
      </c>
      <c r="CB578" s="37">
        <f t="shared" ref="CB578:CB641" si="355">(CE578+CG578+CI578+CL578)/(V578*F578)*60</f>
        <v>51.265822784972364</v>
      </c>
      <c r="CC578" s="37">
        <f t="shared" ref="CC578:CC641" si="356">(CF578+CH578+CJ578+CK578)/(V578*F578)*60</f>
        <v>51.265822784972364</v>
      </c>
      <c r="CD578" s="38">
        <f t="shared" ref="CD578:CD641" si="357">CB578-CC578</f>
        <v>0</v>
      </c>
      <c r="CE578" s="3">
        <v>5</v>
      </c>
      <c r="CF578" s="3">
        <v>7</v>
      </c>
      <c r="CG578" s="3">
        <v>80</v>
      </c>
      <c r="CH578" s="3">
        <v>78</v>
      </c>
      <c r="CI578" s="3">
        <v>25</v>
      </c>
      <c r="CJ578" s="3">
        <v>30</v>
      </c>
      <c r="CK578" s="3">
        <v>29</v>
      </c>
      <c r="CL578" s="3">
        <v>34</v>
      </c>
      <c r="CM578" s="20">
        <f t="shared" ref="CM578:CM641" si="358">CD578-(-11.91+BI578-BD578+AS578*24)</f>
        <v>-5.4508350515463917</v>
      </c>
      <c r="CN578" s="37">
        <f t="shared" ref="CN578:CN641" si="359">CU578/(X578*F578)*60</f>
        <v>2.825923134890731</v>
      </c>
      <c r="CO578" s="37">
        <f t="shared" ref="CO578:CO641" si="360">CV578/(X578*F578)*60</f>
        <v>2.1665410700828938</v>
      </c>
      <c r="CP578" s="37">
        <f t="shared" ref="CP578:CP641" si="361">(CU578+CW578)/(X578*F578)*60</f>
        <v>30.048982667671435</v>
      </c>
      <c r="CQ578" s="37">
        <f t="shared" ref="CQ578:CQ641" si="362">(CV578+CX578)/(X578*F578)*60</f>
        <v>24.491333835719669</v>
      </c>
      <c r="CR578" s="37">
        <f t="shared" ref="CR578:CR641" si="363">(CU578+CW578+CY578+DB578)/(X578*F578)*60</f>
        <v>58.21401657874906</v>
      </c>
      <c r="CS578" s="37">
        <f t="shared" ref="CS578:CS641" si="364">(CV578+CX578+CZ578+DA578)/(X578*F578)*60</f>
        <v>44.272795779954784</v>
      </c>
      <c r="CT578" s="22">
        <f t="shared" ref="CT578:CT641" si="365">CD578-(CR578-CS578)</f>
        <v>-13.941220798794276</v>
      </c>
      <c r="CU578" s="35">
        <v>30</v>
      </c>
      <c r="CV578" s="35">
        <v>23</v>
      </c>
      <c r="CW578" s="35">
        <v>289</v>
      </c>
      <c r="CX578" s="35">
        <v>237</v>
      </c>
      <c r="CY578" s="35">
        <v>122</v>
      </c>
      <c r="CZ578" s="35">
        <v>72</v>
      </c>
      <c r="DA578" s="35">
        <v>138</v>
      </c>
      <c r="DB578" s="35">
        <v>177</v>
      </c>
      <c r="DC578">
        <v>0</v>
      </c>
      <c r="DD578">
        <v>1</v>
      </c>
      <c r="DE578" s="35">
        <f t="shared" ref="DE578:DE641" si="366">DD578-DC578</f>
        <v>1</v>
      </c>
      <c r="DF578" s="36">
        <f t="shared" ref="DF578:DF641" si="367">DC578/(V578*F578)*60</f>
        <v>0</v>
      </c>
      <c r="DG578" s="37">
        <f t="shared" ref="DG578:DG641" si="368">DD578/(V578*F578)*60</f>
        <v>0.35601265822897471</v>
      </c>
      <c r="DH578" s="37">
        <f t="shared" ref="DH578:DH641" si="369">DE578/(V578*F578)*60</f>
        <v>0.35601265822897471</v>
      </c>
      <c r="DI578" s="2">
        <v>119.3</v>
      </c>
      <c r="DJ578">
        <v>3</v>
      </c>
      <c r="DK578">
        <v>3</v>
      </c>
      <c r="DL578">
        <v>-9.5</v>
      </c>
      <c r="DM578">
        <v>95</v>
      </c>
      <c r="DN578">
        <v>94</v>
      </c>
      <c r="DO578">
        <v>-8.9</v>
      </c>
      <c r="DP578">
        <v>71</v>
      </c>
      <c r="DQ578">
        <v>79</v>
      </c>
      <c r="DR578">
        <v>-12.2</v>
      </c>
      <c r="DS578">
        <v>54</v>
      </c>
      <c r="DT578">
        <v>53</v>
      </c>
      <c r="DU578">
        <v>-6.4</v>
      </c>
      <c r="DV578" s="39">
        <v>0.30000000000000004</v>
      </c>
      <c r="DW578" s="39">
        <v>0.30000000000000004</v>
      </c>
      <c r="DX578" s="39">
        <v>1</v>
      </c>
      <c r="DY578" s="39">
        <v>0</v>
      </c>
      <c r="DZ578" s="39">
        <v>-1.1000000000000001</v>
      </c>
      <c r="EA578" s="39">
        <v>0.2</v>
      </c>
    </row>
    <row r="579" spans="1:131" x14ac:dyDescent="0.2">
      <c r="A579" s="12" t="s">
        <v>743</v>
      </c>
      <c r="B579" s="12" t="s">
        <v>2643</v>
      </c>
      <c r="C579" t="s">
        <v>2642</v>
      </c>
      <c r="D579" t="s">
        <v>131</v>
      </c>
      <c r="E579" s="12" t="s">
        <v>170</v>
      </c>
      <c r="F579">
        <v>80</v>
      </c>
      <c r="G579">
        <v>13</v>
      </c>
      <c r="H579">
        <v>23</v>
      </c>
      <c r="I579" s="31">
        <f t="shared" si="333"/>
        <v>36</v>
      </c>
      <c r="J579">
        <v>13</v>
      </c>
      <c r="K579">
        <v>9</v>
      </c>
      <c r="L579" s="16">
        <f t="shared" si="334"/>
        <v>1.6718266253869969</v>
      </c>
      <c r="M579" s="15">
        <v>12</v>
      </c>
      <c r="N579" s="15">
        <v>12</v>
      </c>
      <c r="O579" s="15">
        <v>8</v>
      </c>
      <c r="P579">
        <v>125</v>
      </c>
      <c r="Q579">
        <v>41</v>
      </c>
      <c r="R579">
        <v>47</v>
      </c>
      <c r="S579" s="13">
        <f t="shared" si="335"/>
        <v>0.104</v>
      </c>
      <c r="T579" s="13">
        <f t="shared" si="336"/>
        <v>6.1032863849765258E-2</v>
      </c>
      <c r="U579" s="2">
        <v>1292</v>
      </c>
      <c r="V579" s="2">
        <v>16.149999999999999</v>
      </c>
      <c r="W579">
        <v>15.39</v>
      </c>
      <c r="X579">
        <v>32.369999999999997</v>
      </c>
      <c r="Y579" s="32">
        <f t="shared" si="337"/>
        <v>0.32223618090452266</v>
      </c>
      <c r="Z579" s="15">
        <f t="shared" si="338"/>
        <v>143.68421052631578</v>
      </c>
      <c r="AA579">
        <v>29</v>
      </c>
      <c r="AB579">
        <v>64</v>
      </c>
      <c r="AC579">
        <v>73</v>
      </c>
      <c r="AD579" s="13">
        <f t="shared" si="339"/>
        <v>0.22807017543859648</v>
      </c>
      <c r="AE579" s="13">
        <f t="shared" si="340"/>
        <v>0.35087719298245612</v>
      </c>
      <c r="AF579" s="13">
        <f t="shared" si="341"/>
        <v>0.57894736842105265</v>
      </c>
      <c r="AG579">
        <v>447</v>
      </c>
      <c r="AH579">
        <v>612</v>
      </c>
      <c r="AI579" s="17">
        <f t="shared" si="342"/>
        <v>0.42209631728045327</v>
      </c>
      <c r="AJ579">
        <v>159</v>
      </c>
      <c r="AK579">
        <v>213</v>
      </c>
      <c r="AL579" s="32">
        <f t="shared" si="343"/>
        <v>0.33574007220216606</v>
      </c>
      <c r="AM579">
        <v>119</v>
      </c>
      <c r="AN579">
        <v>139</v>
      </c>
      <c r="AO579" s="33">
        <f t="shared" si="344"/>
        <v>0.23285198555956679</v>
      </c>
      <c r="AP579">
        <v>196</v>
      </c>
      <c r="AQ579">
        <v>282</v>
      </c>
      <c r="AR579" s="33">
        <f t="shared" si="345"/>
        <v>0.43140794223826717</v>
      </c>
      <c r="AS579" s="33">
        <f t="shared" si="346"/>
        <v>0.59047619047619049</v>
      </c>
      <c r="AT579">
        <v>14</v>
      </c>
      <c r="AU579">
        <v>416</v>
      </c>
      <c r="AV579">
        <v>432</v>
      </c>
      <c r="AW579">
        <v>411</v>
      </c>
      <c r="AX579" s="2">
        <v>29.7</v>
      </c>
      <c r="AY579" s="3">
        <v>1</v>
      </c>
      <c r="AZ579" s="2">
        <v>34.4</v>
      </c>
      <c r="BA579" s="2">
        <v>26.5</v>
      </c>
      <c r="BB579" s="21">
        <v>0.93900000000000006</v>
      </c>
      <c r="BC579">
        <v>2</v>
      </c>
      <c r="BD579" s="21">
        <v>1.512</v>
      </c>
      <c r="BE579" s="2">
        <v>30.8</v>
      </c>
      <c r="BF579" s="2">
        <v>31.9</v>
      </c>
      <c r="BG579" s="2">
        <v>29.8</v>
      </c>
      <c r="BH579" s="21">
        <v>1.4039999999999999</v>
      </c>
      <c r="BI579" s="21">
        <v>-10.897</v>
      </c>
      <c r="BJ579" t="s">
        <v>1173</v>
      </c>
      <c r="BK579" s="2">
        <v>62.9</v>
      </c>
      <c r="BL579" t="s">
        <v>1652</v>
      </c>
      <c r="BM579" s="2">
        <v>54</v>
      </c>
      <c r="BN579" t="s">
        <v>2804</v>
      </c>
      <c r="BO579" s="2">
        <v>25</v>
      </c>
      <c r="BP579" t="s">
        <v>3105</v>
      </c>
      <c r="BQ579" s="2">
        <v>37.6</v>
      </c>
      <c r="BR579" t="s">
        <v>1301</v>
      </c>
      <c r="BS579" s="2">
        <v>35.299999999999997</v>
      </c>
      <c r="BT579" s="32">
        <f t="shared" si="347"/>
        <v>9.0476190476190474E-2</v>
      </c>
      <c r="BU579" s="34">
        <f t="shared" si="348"/>
        <v>0.90594744121715076</v>
      </c>
      <c r="BV579" s="35">
        <f t="shared" si="349"/>
        <v>914.99506026476979</v>
      </c>
      <c r="BW579" s="32">
        <f t="shared" si="350"/>
        <v>-3.5763683066587643E-3</v>
      </c>
      <c r="BX579" s="36">
        <f t="shared" si="351"/>
        <v>2.6470588235294121</v>
      </c>
      <c r="BY579" s="37">
        <f t="shared" si="352"/>
        <v>3.1578947368421053</v>
      </c>
      <c r="BZ579" s="37">
        <f t="shared" si="353"/>
        <v>29.256965944272448</v>
      </c>
      <c r="CA579" s="37">
        <f t="shared" si="354"/>
        <v>33.575851393188856</v>
      </c>
      <c r="CB579" s="37">
        <f t="shared" si="355"/>
        <v>52.151702786377712</v>
      </c>
      <c r="CC579" s="37">
        <f t="shared" si="356"/>
        <v>62.182662538699688</v>
      </c>
      <c r="CD579" s="38">
        <f t="shared" si="357"/>
        <v>-10.030959752321976</v>
      </c>
      <c r="CE579" s="3">
        <v>57</v>
      </c>
      <c r="CF579" s="3">
        <v>68</v>
      </c>
      <c r="CG579" s="3">
        <v>573</v>
      </c>
      <c r="CH579" s="3">
        <v>655</v>
      </c>
      <c r="CI579" s="3">
        <v>224</v>
      </c>
      <c r="CJ579" s="3">
        <v>306</v>
      </c>
      <c r="CK579" s="3">
        <v>310</v>
      </c>
      <c r="CL579" s="3">
        <v>269</v>
      </c>
      <c r="CM579" s="20">
        <f t="shared" si="358"/>
        <v>0.11661167624945534</v>
      </c>
      <c r="CN579" s="37">
        <f t="shared" si="359"/>
        <v>1.8303985171455053</v>
      </c>
      <c r="CO579" s="37">
        <f t="shared" si="360"/>
        <v>2.8035217794253944</v>
      </c>
      <c r="CP579" s="37">
        <f t="shared" si="361"/>
        <v>24.629286376274329</v>
      </c>
      <c r="CQ579" s="37">
        <f t="shared" si="362"/>
        <v>31.510658016682115</v>
      </c>
      <c r="CR579" s="37">
        <f t="shared" si="363"/>
        <v>47.428174235403148</v>
      </c>
      <c r="CS579" s="37">
        <f t="shared" si="364"/>
        <v>60.704355885078783</v>
      </c>
      <c r="CT579" s="22">
        <f t="shared" si="365"/>
        <v>3.2452218973536588</v>
      </c>
      <c r="CU579" s="35">
        <v>79</v>
      </c>
      <c r="CV579" s="35">
        <v>121</v>
      </c>
      <c r="CW579" s="35">
        <v>984</v>
      </c>
      <c r="CX579" s="35">
        <v>1239</v>
      </c>
      <c r="CY579" s="35">
        <v>436</v>
      </c>
      <c r="CZ579" s="35">
        <v>565</v>
      </c>
      <c r="DA579" s="35">
        <v>695</v>
      </c>
      <c r="DB579" s="35">
        <v>548</v>
      </c>
      <c r="DC579">
        <v>12</v>
      </c>
      <c r="DD579">
        <v>15</v>
      </c>
      <c r="DE579" s="35">
        <f t="shared" si="366"/>
        <v>3</v>
      </c>
      <c r="DF579" s="36">
        <f t="shared" si="367"/>
        <v>0.55727554179566563</v>
      </c>
      <c r="DG579" s="37">
        <f t="shared" si="368"/>
        <v>0.69659442724458209</v>
      </c>
      <c r="DH579" s="37">
        <f t="shared" si="369"/>
        <v>0.13931888544891641</v>
      </c>
      <c r="DI579" s="2">
        <v>681.8</v>
      </c>
      <c r="DJ579">
        <v>32</v>
      </c>
      <c r="DK579">
        <v>32</v>
      </c>
      <c r="DL579">
        <v>12.4</v>
      </c>
      <c r="DM579">
        <v>588</v>
      </c>
      <c r="DN579">
        <v>737</v>
      </c>
      <c r="DO579">
        <v>1.4</v>
      </c>
      <c r="DP579">
        <v>444</v>
      </c>
      <c r="DQ579">
        <v>555</v>
      </c>
      <c r="DR579">
        <v>1.2</v>
      </c>
      <c r="DS579">
        <v>325</v>
      </c>
      <c r="DT579">
        <v>400</v>
      </c>
      <c r="DU579">
        <v>2</v>
      </c>
      <c r="DV579" s="39">
        <v>-2.9</v>
      </c>
      <c r="DW579" s="39">
        <v>-2.9</v>
      </c>
      <c r="DX579" s="39">
        <v>-2.2999999999999998</v>
      </c>
      <c r="DY579" s="39">
        <v>2.2999999999999998</v>
      </c>
      <c r="DZ579" s="39">
        <v>5.8</v>
      </c>
      <c r="EA579" s="39">
        <v>2.9</v>
      </c>
    </row>
    <row r="580" spans="1:131" x14ac:dyDescent="0.2">
      <c r="A580" s="12" t="s">
        <v>2647</v>
      </c>
      <c r="B580" s="12" t="s">
        <v>2648</v>
      </c>
      <c r="C580" t="s">
        <v>2646</v>
      </c>
      <c r="D580" t="s">
        <v>122</v>
      </c>
      <c r="E580" s="12" t="s">
        <v>546</v>
      </c>
      <c r="F580">
        <v>57</v>
      </c>
      <c r="G580">
        <v>22</v>
      </c>
      <c r="H580">
        <v>17</v>
      </c>
      <c r="I580" s="31">
        <f t="shared" si="333"/>
        <v>39</v>
      </c>
      <c r="J580">
        <v>12</v>
      </c>
      <c r="K580">
        <v>5</v>
      </c>
      <c r="L580" s="16">
        <f t="shared" si="334"/>
        <v>3.0180567497851687</v>
      </c>
      <c r="M580" s="15">
        <v>21</v>
      </c>
      <c r="N580" s="15">
        <v>11</v>
      </c>
      <c r="O580" s="15">
        <v>4</v>
      </c>
      <c r="P580">
        <v>117</v>
      </c>
      <c r="Q580">
        <v>44</v>
      </c>
      <c r="R580">
        <v>38</v>
      </c>
      <c r="S580" s="13">
        <f t="shared" si="335"/>
        <v>0.18803418803418803</v>
      </c>
      <c r="T580" s="13">
        <f t="shared" si="336"/>
        <v>0.11055276381909548</v>
      </c>
      <c r="U580" s="2">
        <v>775.33333333329995</v>
      </c>
      <c r="V580" s="2">
        <v>13.6</v>
      </c>
      <c r="W580">
        <v>13.06</v>
      </c>
      <c r="X580">
        <v>34.299999999999997</v>
      </c>
      <c r="Y580" s="32">
        <f t="shared" si="337"/>
        <v>0.27576013513513514</v>
      </c>
      <c r="Z580" s="15">
        <f t="shared" si="338"/>
        <v>112</v>
      </c>
      <c r="AA580">
        <v>12</v>
      </c>
      <c r="AB580">
        <v>16</v>
      </c>
      <c r="AC580">
        <v>59</v>
      </c>
      <c r="AD580" s="13">
        <f t="shared" si="339"/>
        <v>0.48888888888888887</v>
      </c>
      <c r="AE580" s="13">
        <f t="shared" si="340"/>
        <v>0.33333333333333331</v>
      </c>
      <c r="AF580" s="13">
        <f t="shared" si="341"/>
        <v>0.82222222222222219</v>
      </c>
      <c r="AG580">
        <v>5</v>
      </c>
      <c r="AH580">
        <v>2</v>
      </c>
      <c r="AI580" s="17">
        <f t="shared" si="342"/>
        <v>0.7142857142857143</v>
      </c>
      <c r="AJ580">
        <v>128</v>
      </c>
      <c r="AK580">
        <v>131</v>
      </c>
      <c r="AL580" s="32">
        <f t="shared" si="343"/>
        <v>0.34304635761589403</v>
      </c>
      <c r="AM580">
        <v>114</v>
      </c>
      <c r="AN580">
        <v>114</v>
      </c>
      <c r="AO580" s="33">
        <f t="shared" si="344"/>
        <v>0.30198675496688743</v>
      </c>
      <c r="AP580">
        <v>144</v>
      </c>
      <c r="AQ580">
        <v>124</v>
      </c>
      <c r="AR580" s="33">
        <f t="shared" si="345"/>
        <v>0.35496688741721855</v>
      </c>
      <c r="AS580" s="33">
        <f t="shared" si="346"/>
        <v>0.53182751540041073</v>
      </c>
      <c r="AT580">
        <v>10</v>
      </c>
      <c r="AU580">
        <v>320</v>
      </c>
      <c r="AV580">
        <v>257</v>
      </c>
      <c r="AW580">
        <v>239</v>
      </c>
      <c r="AX580" s="2">
        <v>29.2</v>
      </c>
      <c r="AY580" s="3">
        <v>5</v>
      </c>
      <c r="AZ580" s="2">
        <v>33.4</v>
      </c>
      <c r="BA580" s="2">
        <v>26.5</v>
      </c>
      <c r="BB580" s="21">
        <v>0.89200000000000002</v>
      </c>
      <c r="BC580">
        <v>4</v>
      </c>
      <c r="BD580" s="21">
        <v>0.38400000000000001</v>
      </c>
      <c r="BE580" s="2">
        <v>30.3</v>
      </c>
      <c r="BF580" s="2">
        <v>33.299999999999997</v>
      </c>
      <c r="BG580" s="2">
        <v>27.3</v>
      </c>
      <c r="BH580" s="21">
        <v>1.7210000000000001</v>
      </c>
      <c r="BI580" s="21">
        <v>3.355</v>
      </c>
      <c r="BJ580" t="s">
        <v>1377</v>
      </c>
      <c r="BK580" s="2">
        <v>42.2</v>
      </c>
      <c r="BL580" t="s">
        <v>3731</v>
      </c>
      <c r="BM580" s="2">
        <v>41.7</v>
      </c>
      <c r="BN580" t="s">
        <v>121</v>
      </c>
      <c r="BO580" s="2">
        <v>29.5</v>
      </c>
      <c r="BP580" t="s">
        <v>2107</v>
      </c>
      <c r="BQ580" s="2">
        <v>47.5</v>
      </c>
      <c r="BR580" t="s">
        <v>3218</v>
      </c>
      <c r="BS580" s="2">
        <v>32.1</v>
      </c>
      <c r="BT580" s="32">
        <f t="shared" si="347"/>
        <v>0.10714285714285714</v>
      </c>
      <c r="BU580" s="34">
        <f t="shared" si="348"/>
        <v>0.92676056338028168</v>
      </c>
      <c r="BV580" s="35">
        <f t="shared" si="349"/>
        <v>937.47484909456739</v>
      </c>
      <c r="BW580" s="32">
        <f t="shared" si="350"/>
        <v>3.3903420523138814E-2</v>
      </c>
      <c r="BX580" s="36">
        <f t="shared" si="351"/>
        <v>3.4829721362229105</v>
      </c>
      <c r="BY580" s="37">
        <f t="shared" si="352"/>
        <v>2.0123839009287927</v>
      </c>
      <c r="BZ580" s="37">
        <f t="shared" si="353"/>
        <v>32.507739938080498</v>
      </c>
      <c r="CA580" s="37">
        <f t="shared" si="354"/>
        <v>27.476780185758514</v>
      </c>
      <c r="CB580" s="37">
        <f t="shared" si="355"/>
        <v>57.352941176470594</v>
      </c>
      <c r="CC580" s="37">
        <f t="shared" si="356"/>
        <v>48.065015479876166</v>
      </c>
      <c r="CD580" s="38">
        <f t="shared" si="357"/>
        <v>9.2879256965944279</v>
      </c>
      <c r="CE580" s="3">
        <v>45</v>
      </c>
      <c r="CF580" s="3">
        <v>26</v>
      </c>
      <c r="CG580" s="3">
        <v>375</v>
      </c>
      <c r="CH580" s="3">
        <v>329</v>
      </c>
      <c r="CI580" s="3">
        <v>154</v>
      </c>
      <c r="CJ580" s="3">
        <v>123</v>
      </c>
      <c r="CK580" s="3">
        <v>143</v>
      </c>
      <c r="CL580" s="3">
        <v>167</v>
      </c>
      <c r="CM580" s="20">
        <f t="shared" si="358"/>
        <v>5.4630653269845695</v>
      </c>
      <c r="CN580" s="37">
        <f t="shared" si="359"/>
        <v>2.1175387448212368</v>
      </c>
      <c r="CO580" s="37">
        <f t="shared" si="360"/>
        <v>2.424428417983735</v>
      </c>
      <c r="CP580" s="37">
        <f t="shared" si="361"/>
        <v>27.40524781341108</v>
      </c>
      <c r="CQ580" s="37">
        <f t="shared" si="362"/>
        <v>29.12382998312107</v>
      </c>
      <c r="CR580" s="37">
        <f t="shared" si="363"/>
        <v>49.808193954273442</v>
      </c>
      <c r="CS580" s="37">
        <f t="shared" si="364"/>
        <v>50.728862973760933</v>
      </c>
      <c r="CT580" s="22">
        <f t="shared" si="365"/>
        <v>10.208594716081919</v>
      </c>
      <c r="CU580" s="35">
        <v>69</v>
      </c>
      <c r="CV580" s="35">
        <v>79</v>
      </c>
      <c r="CW580" s="35">
        <v>824</v>
      </c>
      <c r="CX580" s="35">
        <v>870</v>
      </c>
      <c r="CY580" s="35">
        <v>345</v>
      </c>
      <c r="CZ580" s="35">
        <v>310</v>
      </c>
      <c r="DA580" s="35">
        <v>394</v>
      </c>
      <c r="DB580" s="35">
        <v>385</v>
      </c>
      <c r="DC580">
        <v>5</v>
      </c>
      <c r="DD580">
        <v>10</v>
      </c>
      <c r="DE580" s="35">
        <f t="shared" si="366"/>
        <v>5</v>
      </c>
      <c r="DF580" s="36">
        <f t="shared" si="367"/>
        <v>0.38699690402476783</v>
      </c>
      <c r="DG580" s="37">
        <f t="shared" si="368"/>
        <v>0.77399380804953566</v>
      </c>
      <c r="DH580" s="37">
        <f t="shared" si="369"/>
        <v>0.38699690402476783</v>
      </c>
      <c r="DI580" s="2">
        <v>471.2</v>
      </c>
      <c r="DJ580">
        <v>28</v>
      </c>
      <c r="DK580">
        <v>10</v>
      </c>
      <c r="DL580">
        <v>28.1</v>
      </c>
      <c r="DM580">
        <v>449</v>
      </c>
      <c r="DN580">
        <v>374</v>
      </c>
      <c r="DO580">
        <v>5.0999999999999996</v>
      </c>
      <c r="DP580">
        <v>346</v>
      </c>
      <c r="DQ580">
        <v>294</v>
      </c>
      <c r="DR580">
        <v>4.8</v>
      </c>
      <c r="DS580">
        <v>258</v>
      </c>
      <c r="DT580">
        <v>223</v>
      </c>
      <c r="DU580">
        <v>5.7</v>
      </c>
      <c r="DV580" s="39">
        <v>5.9</v>
      </c>
      <c r="DW580" s="39">
        <v>5.9</v>
      </c>
      <c r="DX580" s="39">
        <v>0.1</v>
      </c>
      <c r="DY580" s="39">
        <v>0.60000000000000009</v>
      </c>
      <c r="DZ580" s="39">
        <v>-0.5</v>
      </c>
      <c r="EA580" s="39">
        <v>6.1</v>
      </c>
    </row>
    <row r="581" spans="1:131" x14ac:dyDescent="0.2">
      <c r="A581" s="12" t="s">
        <v>556</v>
      </c>
      <c r="B581" s="12" t="s">
        <v>2652</v>
      </c>
      <c r="C581" t="s">
        <v>2651</v>
      </c>
      <c r="D581" t="s">
        <v>343</v>
      </c>
      <c r="E581" s="12" t="s">
        <v>113</v>
      </c>
      <c r="F581">
        <v>79</v>
      </c>
      <c r="G581">
        <v>14</v>
      </c>
      <c r="H581">
        <v>6</v>
      </c>
      <c r="I581" s="31">
        <f t="shared" si="333"/>
        <v>20</v>
      </c>
      <c r="J581">
        <v>1</v>
      </c>
      <c r="K581">
        <v>5</v>
      </c>
      <c r="L581" s="16">
        <f t="shared" si="334"/>
        <v>1.1744747487929392</v>
      </c>
      <c r="M581" s="15">
        <v>13</v>
      </c>
      <c r="N581" s="15">
        <v>1</v>
      </c>
      <c r="O581" s="15">
        <v>5</v>
      </c>
      <c r="P581">
        <v>116</v>
      </c>
      <c r="Q581">
        <v>36</v>
      </c>
      <c r="R581">
        <v>49</v>
      </c>
      <c r="S581" s="13">
        <f t="shared" si="335"/>
        <v>0.1206896551724138</v>
      </c>
      <c r="T581" s="13">
        <f t="shared" si="336"/>
        <v>6.965174129353234E-2</v>
      </c>
      <c r="U581" s="2">
        <v>1021.7333333333</v>
      </c>
      <c r="V581" s="2">
        <v>12.9333333333</v>
      </c>
      <c r="W581">
        <v>12.89</v>
      </c>
      <c r="X581">
        <v>36.79</v>
      </c>
      <c r="Y581" s="32">
        <f t="shared" si="337"/>
        <v>0.25946054750402575</v>
      </c>
      <c r="Z581" s="15">
        <f t="shared" si="338"/>
        <v>13.65625</v>
      </c>
      <c r="AA581">
        <v>22</v>
      </c>
      <c r="AB581">
        <v>151</v>
      </c>
      <c r="AC581">
        <v>93</v>
      </c>
      <c r="AD581" s="13">
        <f t="shared" si="339"/>
        <v>0.4375</v>
      </c>
      <c r="AE581" s="13">
        <f t="shared" si="340"/>
        <v>0.1875</v>
      </c>
      <c r="AF581" s="13">
        <f t="shared" si="341"/>
        <v>0.625</v>
      </c>
      <c r="AG581">
        <v>1</v>
      </c>
      <c r="AH581">
        <v>6</v>
      </c>
      <c r="AI581" s="17">
        <f t="shared" si="342"/>
        <v>0.14285714285714285</v>
      </c>
      <c r="AJ581">
        <v>128</v>
      </c>
      <c r="AK581">
        <v>129</v>
      </c>
      <c r="AL581" s="32">
        <f t="shared" si="343"/>
        <v>0.27545551982851019</v>
      </c>
      <c r="AM581">
        <v>160</v>
      </c>
      <c r="AN581">
        <v>145</v>
      </c>
      <c r="AO581" s="33">
        <f t="shared" si="344"/>
        <v>0.32690246516613075</v>
      </c>
      <c r="AP581">
        <v>189</v>
      </c>
      <c r="AQ581">
        <v>182</v>
      </c>
      <c r="AR581" s="33">
        <f t="shared" si="345"/>
        <v>0.39764201500535906</v>
      </c>
      <c r="AS581" s="33">
        <f t="shared" si="346"/>
        <v>0.45729537366548045</v>
      </c>
      <c r="AT581">
        <v>4</v>
      </c>
      <c r="AU581">
        <v>311</v>
      </c>
      <c r="AV581">
        <v>368</v>
      </c>
      <c r="AW581">
        <v>313</v>
      </c>
      <c r="AX581" s="2">
        <v>28.1</v>
      </c>
      <c r="AY581" s="3">
        <v>8</v>
      </c>
      <c r="AZ581" s="2">
        <v>32.6</v>
      </c>
      <c r="BA581" s="2">
        <v>25</v>
      </c>
      <c r="BB581" s="21">
        <v>7.4999999999999997E-2</v>
      </c>
      <c r="BC581">
        <v>8</v>
      </c>
      <c r="BD581" s="21">
        <v>0.5</v>
      </c>
      <c r="BE581" s="2">
        <v>29.2</v>
      </c>
      <c r="BF581" s="2">
        <v>33.700000000000003</v>
      </c>
      <c r="BG581" s="2">
        <v>24.6</v>
      </c>
      <c r="BH581" s="21">
        <v>-0.69700000000000006</v>
      </c>
      <c r="BI581" s="21">
        <v>-4.085</v>
      </c>
      <c r="BJ581" t="s">
        <v>1320</v>
      </c>
      <c r="BK581" s="2">
        <v>29</v>
      </c>
      <c r="BL581" t="s">
        <v>3291</v>
      </c>
      <c r="BM581" s="2">
        <v>23.3</v>
      </c>
      <c r="BN581" t="s">
        <v>1445</v>
      </c>
      <c r="BO581" s="2">
        <v>21.9</v>
      </c>
      <c r="BP581" t="s">
        <v>3613</v>
      </c>
      <c r="BQ581" s="2">
        <v>37.299999999999997</v>
      </c>
      <c r="BR581" t="s">
        <v>1950</v>
      </c>
      <c r="BS581" s="2">
        <v>34.1</v>
      </c>
      <c r="BT581" s="32">
        <f t="shared" si="347"/>
        <v>7.3226544622425629E-2</v>
      </c>
      <c r="BU581" s="34">
        <f t="shared" si="348"/>
        <v>0.88537549407114624</v>
      </c>
      <c r="BV581" s="35">
        <f t="shared" si="349"/>
        <v>892.6981485333888</v>
      </c>
      <c r="BW581" s="32">
        <f t="shared" si="350"/>
        <v>-4.139796130642813E-2</v>
      </c>
      <c r="BX581" s="36">
        <f t="shared" si="351"/>
        <v>1.879159598073485</v>
      </c>
      <c r="BY581" s="37">
        <f t="shared" si="352"/>
        <v>3.405976771508191</v>
      </c>
      <c r="BZ581" s="37">
        <f t="shared" si="353"/>
        <v>25.662273261191025</v>
      </c>
      <c r="CA581" s="37">
        <f t="shared" si="354"/>
        <v>29.714211144536975</v>
      </c>
      <c r="CB581" s="37">
        <f t="shared" si="355"/>
        <v>47.2726086390361</v>
      </c>
      <c r="CC581" s="37">
        <f t="shared" si="356"/>
        <v>56.903301579162708</v>
      </c>
      <c r="CD581" s="38">
        <f t="shared" si="357"/>
        <v>-9.6306929401266075</v>
      </c>
      <c r="CE581" s="3">
        <v>32</v>
      </c>
      <c r="CF581" s="3">
        <v>58</v>
      </c>
      <c r="CG581" s="3">
        <v>405</v>
      </c>
      <c r="CH581" s="3">
        <v>448</v>
      </c>
      <c r="CI581" s="3">
        <v>152</v>
      </c>
      <c r="CJ581" s="3">
        <v>206</v>
      </c>
      <c r="CK581" s="3">
        <v>257</v>
      </c>
      <c r="CL581" s="3">
        <v>216</v>
      </c>
      <c r="CM581" s="20">
        <f t="shared" si="358"/>
        <v>-4.1107819080981365</v>
      </c>
      <c r="CN581" s="37">
        <f t="shared" si="359"/>
        <v>2.4359949215699093</v>
      </c>
      <c r="CO581" s="37">
        <f t="shared" si="360"/>
        <v>2.4359949215699093</v>
      </c>
      <c r="CP581" s="37">
        <f t="shared" si="361"/>
        <v>29.830615776851857</v>
      </c>
      <c r="CQ581" s="37">
        <f t="shared" si="362"/>
        <v>28.241025870403696</v>
      </c>
      <c r="CR581" s="37">
        <f t="shared" si="363"/>
        <v>53.13771972983853</v>
      </c>
      <c r="CS581" s="37">
        <f t="shared" si="364"/>
        <v>54.046056819237478</v>
      </c>
      <c r="CT581" s="22">
        <f t="shared" si="365"/>
        <v>-8.7223558507276593</v>
      </c>
      <c r="CU581" s="35">
        <v>118</v>
      </c>
      <c r="CV581" s="35">
        <v>118</v>
      </c>
      <c r="CW581" s="35">
        <v>1327</v>
      </c>
      <c r="CX581" s="35">
        <v>1250</v>
      </c>
      <c r="CY581" s="35">
        <v>528</v>
      </c>
      <c r="CZ581" s="35">
        <v>533</v>
      </c>
      <c r="DA581" s="35">
        <v>717</v>
      </c>
      <c r="DB581" s="35">
        <v>601</v>
      </c>
      <c r="DC581">
        <v>13</v>
      </c>
      <c r="DD581">
        <v>17</v>
      </c>
      <c r="DE581" s="35">
        <f t="shared" si="366"/>
        <v>4</v>
      </c>
      <c r="DF581" s="36">
        <f t="shared" si="367"/>
        <v>0.76340858671735323</v>
      </c>
      <c r="DG581" s="37">
        <f t="shared" si="368"/>
        <v>0.9983035364765388</v>
      </c>
      <c r="DH581" s="37">
        <f t="shared" si="369"/>
        <v>0.23489494975918562</v>
      </c>
      <c r="DI581" s="2">
        <v>589.9</v>
      </c>
      <c r="DJ581">
        <v>17</v>
      </c>
      <c r="DK581">
        <v>31</v>
      </c>
      <c r="DL581">
        <v>-18.2</v>
      </c>
      <c r="DM581">
        <v>496</v>
      </c>
      <c r="DN581">
        <v>510</v>
      </c>
      <c r="DO581">
        <v>-0.2</v>
      </c>
      <c r="DP581">
        <v>352</v>
      </c>
      <c r="DQ581">
        <v>376</v>
      </c>
      <c r="DR581">
        <v>-3.3</v>
      </c>
      <c r="DS581">
        <v>251</v>
      </c>
      <c r="DT581">
        <v>264</v>
      </c>
      <c r="DU581">
        <v>-4.8</v>
      </c>
      <c r="DV581" s="39">
        <v>-2.7</v>
      </c>
      <c r="DW581" s="39">
        <v>-2.7</v>
      </c>
      <c r="DX581" s="39">
        <v>0</v>
      </c>
      <c r="DY581" s="39">
        <v>0.1</v>
      </c>
      <c r="DZ581" s="39">
        <v>-0.60000000000000009</v>
      </c>
      <c r="EA581" s="39">
        <v>-3.3</v>
      </c>
    </row>
    <row r="582" spans="1:131" x14ac:dyDescent="0.2">
      <c r="A582" s="12" t="s">
        <v>1094</v>
      </c>
      <c r="B582" s="12" t="s">
        <v>2656</v>
      </c>
      <c r="C582" t="s">
        <v>2655</v>
      </c>
      <c r="D582" t="s">
        <v>155</v>
      </c>
      <c r="E582" s="12" t="s">
        <v>178</v>
      </c>
      <c r="F582">
        <v>45</v>
      </c>
      <c r="G582">
        <v>0</v>
      </c>
      <c r="H582">
        <v>3</v>
      </c>
      <c r="I582" s="31">
        <f t="shared" si="333"/>
        <v>3</v>
      </c>
      <c r="J582">
        <v>1</v>
      </c>
      <c r="K582">
        <v>2</v>
      </c>
      <c r="L582" s="16">
        <f t="shared" si="334"/>
        <v>0.35893515902824014</v>
      </c>
      <c r="M582" s="15">
        <v>0</v>
      </c>
      <c r="N582" s="15">
        <v>1</v>
      </c>
      <c r="O582" s="15">
        <v>2</v>
      </c>
      <c r="P582">
        <v>16</v>
      </c>
      <c r="Q582">
        <v>14</v>
      </c>
      <c r="R582">
        <v>26</v>
      </c>
      <c r="S582" s="13">
        <f t="shared" si="335"/>
        <v>0</v>
      </c>
      <c r="T582" s="13">
        <f t="shared" si="336"/>
        <v>0</v>
      </c>
      <c r="U582" s="2">
        <v>501.48333333329998</v>
      </c>
      <c r="V582" s="2">
        <v>11.1333333333</v>
      </c>
      <c r="W582">
        <v>10.97</v>
      </c>
      <c r="X582">
        <v>36.729999999999997</v>
      </c>
      <c r="Y582" s="32">
        <f t="shared" si="337"/>
        <v>0.22997903563941302</v>
      </c>
      <c r="Z582" s="15">
        <f t="shared" si="338"/>
        <v>11.8125</v>
      </c>
      <c r="AA582">
        <v>38</v>
      </c>
      <c r="AB582">
        <v>56</v>
      </c>
      <c r="AC582">
        <v>29</v>
      </c>
      <c r="AD582" s="13">
        <f t="shared" si="339"/>
        <v>0</v>
      </c>
      <c r="AE582" s="13">
        <f t="shared" si="340"/>
        <v>0.1875</v>
      </c>
      <c r="AF582" s="13">
        <f t="shared" si="341"/>
        <v>0.1875</v>
      </c>
      <c r="AI582" s="17" t="str">
        <f t="shared" si="342"/>
        <v xml:space="preserve"> </v>
      </c>
      <c r="AJ582">
        <v>72</v>
      </c>
      <c r="AK582">
        <v>78</v>
      </c>
      <c r="AL582" s="32">
        <f t="shared" si="343"/>
        <v>0.33632286995515698</v>
      </c>
      <c r="AM582">
        <v>67</v>
      </c>
      <c r="AN582">
        <v>60</v>
      </c>
      <c r="AO582" s="33">
        <f t="shared" si="344"/>
        <v>0.28475336322869954</v>
      </c>
      <c r="AP582">
        <v>80</v>
      </c>
      <c r="AQ582">
        <v>89</v>
      </c>
      <c r="AR582" s="33">
        <f t="shared" si="345"/>
        <v>0.37892376681614348</v>
      </c>
      <c r="AS582" s="33">
        <f t="shared" si="346"/>
        <v>0.54151624548736466</v>
      </c>
      <c r="AT582">
        <v>6</v>
      </c>
      <c r="AU582">
        <v>172</v>
      </c>
      <c r="AV582">
        <v>184</v>
      </c>
      <c r="AW582">
        <v>133</v>
      </c>
      <c r="AX582" s="2">
        <v>26.7</v>
      </c>
      <c r="AY582" s="3">
        <v>7</v>
      </c>
      <c r="AZ582" s="2">
        <v>32.200000000000003</v>
      </c>
      <c r="BA582" s="2">
        <v>23</v>
      </c>
      <c r="BB582" s="21">
        <v>-1.526</v>
      </c>
      <c r="BC582">
        <v>7</v>
      </c>
      <c r="BD582" s="21">
        <v>-0.83599999999999997</v>
      </c>
      <c r="BE582" s="2">
        <v>25.9</v>
      </c>
      <c r="BF582" s="2">
        <v>29.9</v>
      </c>
      <c r="BG582" s="2">
        <v>24.6</v>
      </c>
      <c r="BH582" s="21">
        <v>-2.2000000000000002</v>
      </c>
      <c r="BI582" s="21">
        <v>-9.3179999999999996</v>
      </c>
      <c r="BJ582" t="s">
        <v>1842</v>
      </c>
      <c r="BK582" s="2">
        <v>32.1</v>
      </c>
      <c r="BL582" t="s">
        <v>2507</v>
      </c>
      <c r="BM582" s="2">
        <v>28.8</v>
      </c>
      <c r="BN582" t="s">
        <v>888</v>
      </c>
      <c r="BO582" s="2">
        <v>27.9</v>
      </c>
      <c r="BP582" t="s">
        <v>725</v>
      </c>
      <c r="BQ582" s="2">
        <v>41.8</v>
      </c>
      <c r="BR582" t="s">
        <v>3213</v>
      </c>
      <c r="BS582" s="2">
        <v>15.3</v>
      </c>
      <c r="BT582" s="32">
        <f t="shared" si="347"/>
        <v>8.4656084656084651E-2</v>
      </c>
      <c r="BU582" s="34">
        <f t="shared" si="348"/>
        <v>0.90196078431372551</v>
      </c>
      <c r="BV582" s="35">
        <f t="shared" si="349"/>
        <v>910.42639277933404</v>
      </c>
      <c r="BW582" s="32">
        <f t="shared" si="350"/>
        <v>-1.3383131030189843E-2</v>
      </c>
      <c r="BX582" s="36">
        <f t="shared" si="351"/>
        <v>1.9161676646763961</v>
      </c>
      <c r="BY582" s="37">
        <f t="shared" si="352"/>
        <v>2.9940119760568686</v>
      </c>
      <c r="BZ582" s="37">
        <f t="shared" si="353"/>
        <v>22.634730538989928</v>
      </c>
      <c r="CA582" s="37">
        <f t="shared" si="354"/>
        <v>30.538922155780057</v>
      </c>
      <c r="CB582" s="37">
        <f t="shared" si="355"/>
        <v>47.425149700740796</v>
      </c>
      <c r="CC582" s="37">
        <f t="shared" si="356"/>
        <v>60.000000000179639</v>
      </c>
      <c r="CD582" s="38">
        <f t="shared" si="357"/>
        <v>-12.574850299438843</v>
      </c>
      <c r="CE582" s="3">
        <v>16</v>
      </c>
      <c r="CF582" s="3">
        <v>25</v>
      </c>
      <c r="CG582" s="3">
        <v>173</v>
      </c>
      <c r="CH582" s="3">
        <v>230</v>
      </c>
      <c r="CI582" s="3">
        <v>93</v>
      </c>
      <c r="CJ582" s="3">
        <v>100</v>
      </c>
      <c r="CK582" s="3">
        <v>146</v>
      </c>
      <c r="CL582" s="3">
        <v>114</v>
      </c>
      <c r="CM582" s="20">
        <f t="shared" si="358"/>
        <v>-5.179240191135591</v>
      </c>
      <c r="CN582" s="37">
        <f t="shared" si="359"/>
        <v>1.8513476722025592</v>
      </c>
      <c r="CO582" s="37">
        <f t="shared" si="360"/>
        <v>2.6499682366820947</v>
      </c>
      <c r="CP582" s="37">
        <f t="shared" si="361"/>
        <v>27.262001996551412</v>
      </c>
      <c r="CQ582" s="37">
        <f t="shared" si="362"/>
        <v>27.552409474543971</v>
      </c>
      <c r="CR582" s="37">
        <f t="shared" si="363"/>
        <v>50.639803974952358</v>
      </c>
      <c r="CS582" s="37">
        <f t="shared" si="364"/>
        <v>56.847263817043292</v>
      </c>
      <c r="CT582" s="22">
        <f t="shared" si="365"/>
        <v>-6.3673904573479092</v>
      </c>
      <c r="CU582" s="35">
        <v>51</v>
      </c>
      <c r="CV582" s="35">
        <v>73</v>
      </c>
      <c r="CW582" s="35">
        <v>700</v>
      </c>
      <c r="CX582" s="35">
        <v>686</v>
      </c>
      <c r="CY582" s="35">
        <v>278</v>
      </c>
      <c r="CZ582" s="35">
        <v>314</v>
      </c>
      <c r="DA582" s="35">
        <v>493</v>
      </c>
      <c r="DB582" s="35">
        <v>366</v>
      </c>
      <c r="DC582">
        <v>17</v>
      </c>
      <c r="DD582">
        <v>8</v>
      </c>
      <c r="DE582" s="35">
        <f t="shared" si="366"/>
        <v>-9</v>
      </c>
      <c r="DF582" s="36">
        <f t="shared" si="367"/>
        <v>2.0359281437186705</v>
      </c>
      <c r="DG582" s="37">
        <f t="shared" si="368"/>
        <v>0.95808383233819805</v>
      </c>
      <c r="DH582" s="37">
        <f t="shared" si="369"/>
        <v>-1.0778443113804728</v>
      </c>
      <c r="DI582" s="2">
        <v>310.39999999999998</v>
      </c>
      <c r="DJ582">
        <v>8</v>
      </c>
      <c r="DK582">
        <v>17</v>
      </c>
      <c r="DL582">
        <v>-7.7</v>
      </c>
      <c r="DM582">
        <v>227</v>
      </c>
      <c r="DN582">
        <v>335</v>
      </c>
      <c r="DO582">
        <v>-5.4</v>
      </c>
      <c r="DP582">
        <v>166</v>
      </c>
      <c r="DQ582">
        <v>235</v>
      </c>
      <c r="DR582">
        <v>-6.1</v>
      </c>
      <c r="DS582">
        <v>111</v>
      </c>
      <c r="DT582">
        <v>170</v>
      </c>
      <c r="DU582">
        <v>-9.3000000000000007</v>
      </c>
      <c r="DV582" s="39">
        <v>-5.7</v>
      </c>
      <c r="DW582" s="39">
        <v>-5.7</v>
      </c>
      <c r="DX582" s="39">
        <v>-0.60000000000000009</v>
      </c>
      <c r="DY582" s="39">
        <v>-1.3</v>
      </c>
      <c r="DZ582" s="39">
        <v>2.2999999999999998</v>
      </c>
      <c r="EA582" s="39">
        <v>-5.3</v>
      </c>
    </row>
    <row r="583" spans="1:131" x14ac:dyDescent="0.2">
      <c r="A583" s="12" t="s">
        <v>556</v>
      </c>
      <c r="B583" s="12" t="s">
        <v>2659</v>
      </c>
      <c r="C583" t="s">
        <v>2658</v>
      </c>
      <c r="D583" t="s">
        <v>169</v>
      </c>
      <c r="E583" s="12" t="s">
        <v>170</v>
      </c>
      <c r="F583">
        <v>30</v>
      </c>
      <c r="G583">
        <v>3</v>
      </c>
      <c r="H583">
        <v>4</v>
      </c>
      <c r="I583" s="31">
        <f t="shared" si="333"/>
        <v>7</v>
      </c>
      <c r="J583">
        <v>0</v>
      </c>
      <c r="K583">
        <v>4</v>
      </c>
      <c r="L583" s="16">
        <f t="shared" si="334"/>
        <v>1.4992860542600546</v>
      </c>
      <c r="M583" s="15">
        <v>2</v>
      </c>
      <c r="N583" s="15">
        <v>0</v>
      </c>
      <c r="O583" s="15">
        <v>4</v>
      </c>
      <c r="P583">
        <v>17</v>
      </c>
      <c r="Q583">
        <v>12</v>
      </c>
      <c r="R583">
        <v>2</v>
      </c>
      <c r="S583" s="13">
        <f t="shared" si="335"/>
        <v>0.17647058823529413</v>
      </c>
      <c r="T583" s="13">
        <f t="shared" si="336"/>
        <v>9.6774193548387094E-2</v>
      </c>
      <c r="U583" s="2">
        <v>280.13333333330002</v>
      </c>
      <c r="V583" s="2">
        <v>9.3333333333000006</v>
      </c>
      <c r="W583">
        <v>9.2100000000000009</v>
      </c>
      <c r="X583">
        <v>38.74</v>
      </c>
      <c r="Y583" s="32">
        <f t="shared" si="337"/>
        <v>0.19207507820646508</v>
      </c>
      <c r="Z583" s="15">
        <f t="shared" si="338"/>
        <v>0</v>
      </c>
      <c r="AA583">
        <v>12</v>
      </c>
      <c r="AB583">
        <v>30</v>
      </c>
      <c r="AC583">
        <v>32</v>
      </c>
      <c r="AD583" s="13">
        <f t="shared" si="339"/>
        <v>0.3</v>
      </c>
      <c r="AE583" s="13">
        <f t="shared" si="340"/>
        <v>0.4</v>
      </c>
      <c r="AF583" s="13">
        <f t="shared" si="341"/>
        <v>0.7</v>
      </c>
      <c r="AG583">
        <v>75</v>
      </c>
      <c r="AH583">
        <v>73</v>
      </c>
      <c r="AI583" s="17">
        <f t="shared" si="342"/>
        <v>0.5067567567567568</v>
      </c>
      <c r="AJ583">
        <v>42</v>
      </c>
      <c r="AK583">
        <v>45</v>
      </c>
      <c r="AL583" s="32">
        <f t="shared" si="343"/>
        <v>0.37991266375545851</v>
      </c>
      <c r="AM583">
        <v>36</v>
      </c>
      <c r="AN583">
        <v>18</v>
      </c>
      <c r="AO583" s="33">
        <f t="shared" si="344"/>
        <v>0.23580786026200873</v>
      </c>
      <c r="AP583">
        <v>42</v>
      </c>
      <c r="AQ583">
        <v>46</v>
      </c>
      <c r="AR583" s="33">
        <f t="shared" si="345"/>
        <v>0.38427947598253276</v>
      </c>
      <c r="AS583" s="33">
        <f t="shared" si="346"/>
        <v>0.61702127659574468</v>
      </c>
      <c r="AT583">
        <v>15</v>
      </c>
      <c r="AU583">
        <v>99</v>
      </c>
      <c r="AV583">
        <v>97</v>
      </c>
      <c r="AW583">
        <v>89</v>
      </c>
      <c r="AX583" s="2">
        <v>27.5</v>
      </c>
      <c r="AY583" s="3">
        <v>12</v>
      </c>
      <c r="AZ583" s="2">
        <v>32.4</v>
      </c>
      <c r="BA583" s="2">
        <v>24.2</v>
      </c>
      <c r="BB583" s="21">
        <v>-0.39100000000000001</v>
      </c>
      <c r="BC583">
        <v>12</v>
      </c>
      <c r="BD583" s="21">
        <v>-1.159</v>
      </c>
      <c r="BE583" s="2">
        <v>26.4</v>
      </c>
      <c r="BF583" s="2">
        <v>29.8</v>
      </c>
      <c r="BG583" s="2">
        <v>22.9</v>
      </c>
      <c r="BH583" s="21">
        <v>-2.5630000000000002</v>
      </c>
      <c r="BI583" s="21">
        <v>-1.079</v>
      </c>
      <c r="BJ583" t="s">
        <v>1969</v>
      </c>
      <c r="BK583" s="2">
        <v>48.9</v>
      </c>
      <c r="BL583" t="s">
        <v>3157</v>
      </c>
      <c r="BM583" s="2">
        <v>33.200000000000003</v>
      </c>
      <c r="BN583" t="s">
        <v>1647</v>
      </c>
      <c r="BO583" s="2">
        <v>21.8</v>
      </c>
      <c r="BP583" t="s">
        <v>2758</v>
      </c>
      <c r="BQ583" s="2">
        <v>48.5</v>
      </c>
      <c r="BR583" t="s">
        <v>3365</v>
      </c>
      <c r="BS583" s="2">
        <v>27.1</v>
      </c>
      <c r="BT583" s="32">
        <f t="shared" si="347"/>
        <v>8.6956521739130432E-2</v>
      </c>
      <c r="BU583" s="34">
        <f t="shared" si="348"/>
        <v>0.90243902439024393</v>
      </c>
      <c r="BV583" s="35">
        <f t="shared" si="349"/>
        <v>911.13467656415696</v>
      </c>
      <c r="BW583" s="32">
        <f t="shared" si="350"/>
        <v>-1.0604453870625641E-2</v>
      </c>
      <c r="BX583" s="36">
        <f t="shared" si="351"/>
        <v>2.1428571428647958</v>
      </c>
      <c r="BY583" s="37">
        <f t="shared" si="352"/>
        <v>2.5714285714377549</v>
      </c>
      <c r="BZ583" s="37">
        <f t="shared" si="353"/>
        <v>24.64285714294515</v>
      </c>
      <c r="CA583" s="37">
        <f t="shared" si="354"/>
        <v>26.357142857236987</v>
      </c>
      <c r="CB583" s="37">
        <f t="shared" si="355"/>
        <v>53.142857143046939</v>
      </c>
      <c r="CC583" s="37">
        <f t="shared" si="356"/>
        <v>51.214285714468616</v>
      </c>
      <c r="CD583" s="38">
        <f t="shared" si="357"/>
        <v>1.9285714285783229</v>
      </c>
      <c r="CE583" s="3">
        <v>10</v>
      </c>
      <c r="CF583" s="3">
        <v>12</v>
      </c>
      <c r="CG583" s="3">
        <v>105</v>
      </c>
      <c r="CH583" s="3">
        <v>111</v>
      </c>
      <c r="CI583" s="3">
        <v>65</v>
      </c>
      <c r="CJ583" s="3">
        <v>51</v>
      </c>
      <c r="CK583" s="3">
        <v>65</v>
      </c>
      <c r="CL583" s="3">
        <v>68</v>
      </c>
      <c r="CM583" s="20">
        <f t="shared" si="358"/>
        <v>-1.0499392097195486</v>
      </c>
      <c r="CN583" s="37">
        <f t="shared" si="359"/>
        <v>2.6845637583892614</v>
      </c>
      <c r="CO583" s="37">
        <f t="shared" si="360"/>
        <v>2.632937532266391</v>
      </c>
      <c r="CP583" s="37">
        <f t="shared" si="361"/>
        <v>30.562725864739285</v>
      </c>
      <c r="CQ583" s="37">
        <f t="shared" si="362"/>
        <v>28.239545689210114</v>
      </c>
      <c r="CR583" s="37">
        <f t="shared" si="363"/>
        <v>58.027878162106347</v>
      </c>
      <c r="CS583" s="37">
        <f t="shared" si="364"/>
        <v>55.65307176045431</v>
      </c>
      <c r="CT583" s="22">
        <f t="shared" si="365"/>
        <v>-0.44623497307371451</v>
      </c>
      <c r="CU583" s="35">
        <v>52</v>
      </c>
      <c r="CV583" s="35">
        <v>51</v>
      </c>
      <c r="CW583" s="35">
        <v>540</v>
      </c>
      <c r="CX583" s="35">
        <v>496</v>
      </c>
      <c r="CY583" s="35">
        <v>236</v>
      </c>
      <c r="CZ583" s="35">
        <v>242</v>
      </c>
      <c r="DA583" s="35">
        <v>289</v>
      </c>
      <c r="DB583" s="35">
        <v>296</v>
      </c>
      <c r="DC583">
        <v>3</v>
      </c>
      <c r="DD583">
        <v>5</v>
      </c>
      <c r="DE583" s="35">
        <f t="shared" si="366"/>
        <v>2</v>
      </c>
      <c r="DF583" s="36">
        <f t="shared" si="367"/>
        <v>0.64285714285943873</v>
      </c>
      <c r="DG583" s="37">
        <f t="shared" si="368"/>
        <v>1.0714285714323979</v>
      </c>
      <c r="DH583" s="37">
        <f t="shared" si="369"/>
        <v>0.42857142857295916</v>
      </c>
      <c r="DI583" s="2">
        <v>173.7</v>
      </c>
      <c r="DJ583">
        <v>7</v>
      </c>
      <c r="DK583">
        <v>7</v>
      </c>
      <c r="DL583">
        <v>-6.3</v>
      </c>
      <c r="DM583">
        <v>138</v>
      </c>
      <c r="DN583">
        <v>147</v>
      </c>
      <c r="DO583">
        <v>-2.6</v>
      </c>
      <c r="DP583">
        <v>106</v>
      </c>
      <c r="DQ583">
        <v>108</v>
      </c>
      <c r="DR583">
        <v>-1.4</v>
      </c>
      <c r="DS583">
        <v>69</v>
      </c>
      <c r="DT583">
        <v>72</v>
      </c>
      <c r="DU583">
        <v>-3.2</v>
      </c>
      <c r="DV583" s="39">
        <v>-0.30000000000000004</v>
      </c>
      <c r="DW583" s="39">
        <v>-0.30000000000000004</v>
      </c>
      <c r="DX583" s="39">
        <v>-0.7</v>
      </c>
      <c r="DY583" s="39">
        <v>-0.7</v>
      </c>
      <c r="DZ583" s="39">
        <v>0.2</v>
      </c>
      <c r="EA583" s="39">
        <v>-1.5</v>
      </c>
    </row>
    <row r="584" spans="1:131" x14ac:dyDescent="0.2">
      <c r="A584" s="12" t="s">
        <v>743</v>
      </c>
      <c r="B584" s="12" t="s">
        <v>2663</v>
      </c>
      <c r="C584" t="s">
        <v>2662</v>
      </c>
      <c r="D584" t="s">
        <v>330</v>
      </c>
      <c r="E584" s="12" t="s">
        <v>170</v>
      </c>
      <c r="F584">
        <v>80</v>
      </c>
      <c r="G584">
        <v>19</v>
      </c>
      <c r="H584">
        <v>23</v>
      </c>
      <c r="I584" s="31">
        <f t="shared" si="333"/>
        <v>42</v>
      </c>
      <c r="J584">
        <v>7</v>
      </c>
      <c r="K584">
        <v>13</v>
      </c>
      <c r="L584" s="16">
        <f t="shared" si="334"/>
        <v>1.9708029197079782</v>
      </c>
      <c r="M584" s="15">
        <v>19</v>
      </c>
      <c r="N584" s="15">
        <v>10</v>
      </c>
      <c r="O584" s="15">
        <v>12</v>
      </c>
      <c r="P584">
        <v>139</v>
      </c>
      <c r="Q584">
        <v>40</v>
      </c>
      <c r="R584">
        <v>55</v>
      </c>
      <c r="S584" s="13">
        <f t="shared" si="335"/>
        <v>0.1366906474820144</v>
      </c>
      <c r="T584" s="13">
        <f t="shared" si="336"/>
        <v>8.11965811965812E-2</v>
      </c>
      <c r="U584" s="2">
        <v>1278.6666666666999</v>
      </c>
      <c r="V584" s="2">
        <v>15.983333333299999</v>
      </c>
      <c r="W584">
        <v>15.39</v>
      </c>
      <c r="X584">
        <v>33.619999999999997</v>
      </c>
      <c r="Y584" s="32">
        <f t="shared" si="337"/>
        <v>0.31401754743929811</v>
      </c>
      <c r="Z584" s="15">
        <f t="shared" si="338"/>
        <v>77</v>
      </c>
      <c r="AA584">
        <v>33</v>
      </c>
      <c r="AB584">
        <v>20</v>
      </c>
      <c r="AC584">
        <v>55</v>
      </c>
      <c r="AD584" s="13">
        <f t="shared" si="339"/>
        <v>0.30645161290322581</v>
      </c>
      <c r="AE584" s="13">
        <f t="shared" si="340"/>
        <v>0.35483870967741937</v>
      </c>
      <c r="AF584" s="13">
        <f t="shared" si="341"/>
        <v>0.66129032258064524</v>
      </c>
      <c r="AG584">
        <v>103</v>
      </c>
      <c r="AH584">
        <v>99</v>
      </c>
      <c r="AI584" s="17">
        <f t="shared" si="342"/>
        <v>0.50990099009900991</v>
      </c>
      <c r="AJ584">
        <v>171</v>
      </c>
      <c r="AK584">
        <v>219</v>
      </c>
      <c r="AL584" s="32">
        <f t="shared" si="343"/>
        <v>0.31784841075794623</v>
      </c>
      <c r="AM584">
        <v>204</v>
      </c>
      <c r="AN584">
        <v>206</v>
      </c>
      <c r="AO584" s="33">
        <f t="shared" si="344"/>
        <v>0.33414832925835369</v>
      </c>
      <c r="AP584">
        <v>230</v>
      </c>
      <c r="AQ584">
        <v>197</v>
      </c>
      <c r="AR584" s="33">
        <f t="shared" si="345"/>
        <v>0.34800325998370008</v>
      </c>
      <c r="AS584" s="33">
        <f t="shared" si="346"/>
        <v>0.48749999999999999</v>
      </c>
      <c r="AT584">
        <v>5</v>
      </c>
      <c r="AU584">
        <v>502</v>
      </c>
      <c r="AV584">
        <v>429</v>
      </c>
      <c r="AW584">
        <v>365</v>
      </c>
      <c r="AX584" s="2">
        <v>29.6</v>
      </c>
      <c r="AY584" s="3">
        <v>2</v>
      </c>
      <c r="AZ584" s="2">
        <v>34.299999999999997</v>
      </c>
      <c r="BA584" s="2">
        <v>26.5</v>
      </c>
      <c r="BB584" s="21">
        <v>1.089</v>
      </c>
      <c r="BC584">
        <v>4</v>
      </c>
      <c r="BD584" s="21">
        <v>1.4390000000000001</v>
      </c>
      <c r="BE584" s="2">
        <v>30.3</v>
      </c>
      <c r="BF584" s="2">
        <v>32.700000000000003</v>
      </c>
      <c r="BG584" s="2">
        <v>28</v>
      </c>
      <c r="BH584" s="21">
        <v>2.214</v>
      </c>
      <c r="BI584" s="21">
        <v>-4.843</v>
      </c>
      <c r="BJ584" t="s">
        <v>1129</v>
      </c>
      <c r="BK584" s="2">
        <v>73.8</v>
      </c>
      <c r="BL584" t="s">
        <v>2395</v>
      </c>
      <c r="BM584" s="2">
        <v>27.7</v>
      </c>
      <c r="BN584" t="s">
        <v>2761</v>
      </c>
      <c r="BO584" s="2">
        <v>24.4</v>
      </c>
      <c r="BP584" t="s">
        <v>1909</v>
      </c>
      <c r="BQ584" s="2">
        <v>39.200000000000003</v>
      </c>
      <c r="BR584" t="s">
        <v>1748</v>
      </c>
      <c r="BS584" s="2">
        <v>37.700000000000003</v>
      </c>
      <c r="BT584" s="32">
        <f t="shared" si="347"/>
        <v>9.0909090909090912E-2</v>
      </c>
      <c r="BU584" s="34">
        <f t="shared" si="348"/>
        <v>0.90740740740740744</v>
      </c>
      <c r="BV584" s="35">
        <f t="shared" si="349"/>
        <v>916.49831649831651</v>
      </c>
      <c r="BW584" s="32">
        <f t="shared" si="350"/>
        <v>-1.6835016835016481E-3</v>
      </c>
      <c r="BX584" s="36">
        <f t="shared" si="351"/>
        <v>2.9092805005274438</v>
      </c>
      <c r="BY584" s="37">
        <f t="shared" si="352"/>
        <v>3.0500521376497396</v>
      </c>
      <c r="BZ584" s="37">
        <f t="shared" si="353"/>
        <v>32.002085505801887</v>
      </c>
      <c r="CA584" s="37">
        <f t="shared" si="354"/>
        <v>32.940563086617189</v>
      </c>
      <c r="CB584" s="37">
        <f t="shared" si="355"/>
        <v>57.997914494385817</v>
      </c>
      <c r="CC584" s="37">
        <f t="shared" si="356"/>
        <v>59.73409801889413</v>
      </c>
      <c r="CD584" s="38">
        <f t="shared" si="357"/>
        <v>-1.7361835245083128</v>
      </c>
      <c r="CE584" s="3">
        <v>62</v>
      </c>
      <c r="CF584" s="3">
        <v>65</v>
      </c>
      <c r="CG584" s="3">
        <v>620</v>
      </c>
      <c r="CH584" s="3">
        <v>637</v>
      </c>
      <c r="CI584" s="3">
        <v>241</v>
      </c>
      <c r="CJ584" s="3">
        <v>275</v>
      </c>
      <c r="CK584" s="3">
        <v>296</v>
      </c>
      <c r="CL584" s="3">
        <v>313</v>
      </c>
      <c r="CM584" s="20">
        <f t="shared" si="358"/>
        <v>4.7558164754916881</v>
      </c>
      <c r="CN584" s="37">
        <f t="shared" si="359"/>
        <v>2.6769779892920882</v>
      </c>
      <c r="CO584" s="37">
        <f t="shared" si="360"/>
        <v>2.0746579417013686</v>
      </c>
      <c r="CP584" s="37">
        <f t="shared" si="361"/>
        <v>27.483640690065439</v>
      </c>
      <c r="CQ584" s="37">
        <f t="shared" si="362"/>
        <v>31.164485425342061</v>
      </c>
      <c r="CR584" s="37">
        <f t="shared" si="363"/>
        <v>49.992563950029748</v>
      </c>
      <c r="CS584" s="37">
        <f t="shared" si="364"/>
        <v>59.473527662105894</v>
      </c>
      <c r="CT584" s="22">
        <f t="shared" si="365"/>
        <v>7.7447801875678337</v>
      </c>
      <c r="CU584" s="35">
        <v>120</v>
      </c>
      <c r="CV584" s="35">
        <v>93</v>
      </c>
      <c r="CW584" s="35">
        <v>1112</v>
      </c>
      <c r="CX584" s="35">
        <v>1304</v>
      </c>
      <c r="CY584" s="35">
        <v>435</v>
      </c>
      <c r="CZ584" s="35">
        <v>592</v>
      </c>
      <c r="DA584" s="35">
        <v>677</v>
      </c>
      <c r="DB584" s="35">
        <v>574</v>
      </c>
      <c r="DC584">
        <v>1</v>
      </c>
      <c r="DD584">
        <v>10</v>
      </c>
      <c r="DE584" s="35">
        <f t="shared" si="366"/>
        <v>9</v>
      </c>
      <c r="DF584" s="36">
        <f t="shared" si="367"/>
        <v>4.6923879040765226E-2</v>
      </c>
      <c r="DG584" s="37">
        <f t="shared" si="368"/>
        <v>0.46923879040765226</v>
      </c>
      <c r="DH584" s="37">
        <f t="shared" si="369"/>
        <v>0.42231491136688704</v>
      </c>
      <c r="DI584" s="2">
        <v>734.9</v>
      </c>
      <c r="DJ584">
        <v>36</v>
      </c>
      <c r="DK584">
        <v>28</v>
      </c>
      <c r="DL584">
        <v>1.4</v>
      </c>
      <c r="DM584">
        <v>720</v>
      </c>
      <c r="DN584">
        <v>704</v>
      </c>
      <c r="DO584">
        <v>5.0999999999999996</v>
      </c>
      <c r="DP584">
        <v>528</v>
      </c>
      <c r="DQ584">
        <v>531</v>
      </c>
      <c r="DR584">
        <v>5</v>
      </c>
      <c r="DS584">
        <v>393</v>
      </c>
      <c r="DT584">
        <v>386</v>
      </c>
      <c r="DU584">
        <v>3.8</v>
      </c>
      <c r="DV584" s="39">
        <v>-2</v>
      </c>
      <c r="DW584" s="39">
        <v>-2.1</v>
      </c>
      <c r="DX584" s="39">
        <v>0.60000000000000009</v>
      </c>
      <c r="DY584" s="39">
        <v>2.2000000000000002</v>
      </c>
      <c r="DZ584" s="39">
        <v>0.5</v>
      </c>
      <c r="EA584" s="39">
        <v>1.3</v>
      </c>
    </row>
    <row r="585" spans="1:131" x14ac:dyDescent="0.2">
      <c r="A585" s="12" t="s">
        <v>590</v>
      </c>
      <c r="B585" s="12" t="s">
        <v>2666</v>
      </c>
      <c r="C585" t="s">
        <v>2665</v>
      </c>
      <c r="D585" t="s">
        <v>442</v>
      </c>
      <c r="E585" s="12" t="s">
        <v>178</v>
      </c>
      <c r="F585">
        <v>77</v>
      </c>
      <c r="G585">
        <v>3</v>
      </c>
      <c r="H585">
        <v>12</v>
      </c>
      <c r="I585" s="31">
        <f t="shared" si="333"/>
        <v>15</v>
      </c>
      <c r="J585">
        <v>4</v>
      </c>
      <c r="K585">
        <v>8</v>
      </c>
      <c r="L585" s="16">
        <f t="shared" si="334"/>
        <v>0.6566467240624545</v>
      </c>
      <c r="M585" s="15">
        <v>4</v>
      </c>
      <c r="N585" s="15">
        <v>3</v>
      </c>
      <c r="O585" s="15">
        <v>8</v>
      </c>
      <c r="P585">
        <v>79</v>
      </c>
      <c r="Q585">
        <v>27</v>
      </c>
      <c r="R585">
        <v>51</v>
      </c>
      <c r="S585" s="13">
        <f t="shared" si="335"/>
        <v>3.7974683544303799E-2</v>
      </c>
      <c r="T585" s="13">
        <f t="shared" si="336"/>
        <v>1.9108280254777069E-2</v>
      </c>
      <c r="U585" s="2">
        <v>1370.6</v>
      </c>
      <c r="V585" s="2">
        <v>17.8</v>
      </c>
      <c r="W585">
        <v>17.260000000000002</v>
      </c>
      <c r="X585">
        <v>32</v>
      </c>
      <c r="Y585" s="32">
        <f t="shared" si="337"/>
        <v>0.3503857084855867</v>
      </c>
      <c r="Z585" s="15">
        <f t="shared" si="338"/>
        <v>46.428571428571431</v>
      </c>
      <c r="AA585">
        <v>92</v>
      </c>
      <c r="AB585">
        <v>37</v>
      </c>
      <c r="AC585">
        <v>140</v>
      </c>
      <c r="AD585" s="13">
        <f t="shared" si="339"/>
        <v>5.3571428571428568E-2</v>
      </c>
      <c r="AE585" s="13">
        <f t="shared" si="340"/>
        <v>0.19642857142857142</v>
      </c>
      <c r="AF585" s="13">
        <f t="shared" si="341"/>
        <v>0.25</v>
      </c>
      <c r="AI585" s="17" t="str">
        <f t="shared" si="342"/>
        <v xml:space="preserve"> </v>
      </c>
      <c r="AJ585">
        <v>203</v>
      </c>
      <c r="AK585">
        <v>208</v>
      </c>
      <c r="AL585" s="32">
        <f t="shared" si="343"/>
        <v>0.29525862068965519</v>
      </c>
      <c r="AM585">
        <v>233</v>
      </c>
      <c r="AN585">
        <v>202</v>
      </c>
      <c r="AO585" s="33">
        <f t="shared" si="344"/>
        <v>0.3125</v>
      </c>
      <c r="AP585">
        <v>301</v>
      </c>
      <c r="AQ585">
        <v>245</v>
      </c>
      <c r="AR585" s="33">
        <f t="shared" si="345"/>
        <v>0.39224137931034481</v>
      </c>
      <c r="AS585" s="33">
        <f t="shared" si="346"/>
        <v>0.48581560283687941</v>
      </c>
      <c r="AT585">
        <v>2</v>
      </c>
      <c r="AU585">
        <v>438</v>
      </c>
      <c r="AV585">
        <v>467</v>
      </c>
      <c r="AW585">
        <v>454</v>
      </c>
      <c r="AX585" s="2">
        <v>29.7</v>
      </c>
      <c r="AY585" s="3">
        <v>2</v>
      </c>
      <c r="AZ585" s="2">
        <v>33.299999999999997</v>
      </c>
      <c r="BA585" s="2">
        <v>27.2</v>
      </c>
      <c r="BB585" s="21">
        <v>1.6910000000000001</v>
      </c>
      <c r="BC585">
        <v>2</v>
      </c>
      <c r="BD585" s="21">
        <v>0.80800000000000005</v>
      </c>
      <c r="BE585" s="2">
        <v>27.7</v>
      </c>
      <c r="BF585" s="2">
        <v>34</v>
      </c>
      <c r="BG585" s="2">
        <v>25.6</v>
      </c>
      <c r="BH585" s="21">
        <v>-1.202</v>
      </c>
      <c r="BI585" s="21">
        <v>10.904</v>
      </c>
      <c r="BJ585" t="s">
        <v>3474</v>
      </c>
      <c r="BK585" s="2">
        <v>33.6</v>
      </c>
      <c r="BL585" t="s">
        <v>3160</v>
      </c>
      <c r="BM585" s="2">
        <v>29.9</v>
      </c>
      <c r="BN585" t="s">
        <v>2114</v>
      </c>
      <c r="BO585" s="2">
        <v>28.7</v>
      </c>
      <c r="BP585" t="s">
        <v>1790</v>
      </c>
      <c r="BQ585" s="2">
        <v>89.4</v>
      </c>
      <c r="BR585" t="s">
        <v>3121</v>
      </c>
      <c r="BS585" s="2">
        <v>5</v>
      </c>
      <c r="BT585" s="32">
        <f t="shared" si="347"/>
        <v>8.615384615384615E-2</v>
      </c>
      <c r="BU585" s="34">
        <f t="shared" si="348"/>
        <v>0.91851851851851851</v>
      </c>
      <c r="BV585" s="35">
        <f t="shared" si="349"/>
        <v>927.13390313390312</v>
      </c>
      <c r="BW585" s="32">
        <f t="shared" si="350"/>
        <v>4.6723646723646622E-3</v>
      </c>
      <c r="BX585" s="36">
        <f t="shared" si="351"/>
        <v>2.451481103166496</v>
      </c>
      <c r="BY585" s="37">
        <f t="shared" si="352"/>
        <v>1.9261637239165328</v>
      </c>
      <c r="BZ585" s="37">
        <f t="shared" si="353"/>
        <v>28.45469137603969</v>
      </c>
      <c r="CA585" s="37">
        <f t="shared" si="354"/>
        <v>23.639282066248356</v>
      </c>
      <c r="CB585" s="37">
        <f t="shared" si="355"/>
        <v>52.83817306289216</v>
      </c>
      <c r="CC585" s="37">
        <f t="shared" si="356"/>
        <v>46.534364511892591</v>
      </c>
      <c r="CD585" s="38">
        <f t="shared" si="357"/>
        <v>6.3038085509995696</v>
      </c>
      <c r="CE585" s="3">
        <v>56</v>
      </c>
      <c r="CF585" s="3">
        <v>44</v>
      </c>
      <c r="CG585" s="3">
        <v>594</v>
      </c>
      <c r="CH585" s="3">
        <v>496</v>
      </c>
      <c r="CI585" s="3">
        <v>242</v>
      </c>
      <c r="CJ585" s="3">
        <v>196</v>
      </c>
      <c r="CK585" s="3">
        <v>327</v>
      </c>
      <c r="CL585" s="3">
        <v>315</v>
      </c>
      <c r="CM585" s="20">
        <f t="shared" si="358"/>
        <v>-3.5417659170855362</v>
      </c>
      <c r="CN585" s="37">
        <f t="shared" si="359"/>
        <v>3.116883116883117</v>
      </c>
      <c r="CO585" s="37">
        <f t="shared" si="360"/>
        <v>2.5568181818181817</v>
      </c>
      <c r="CP585" s="37">
        <f t="shared" si="361"/>
        <v>35.625</v>
      </c>
      <c r="CQ585" s="37">
        <f t="shared" si="362"/>
        <v>27.467532467532468</v>
      </c>
      <c r="CR585" s="37">
        <f t="shared" si="363"/>
        <v>63.628246753246756</v>
      </c>
      <c r="CS585" s="37">
        <f t="shared" si="364"/>
        <v>47.38636363636364</v>
      </c>
      <c r="CT585" s="22">
        <f t="shared" si="365"/>
        <v>-9.9380745658835465</v>
      </c>
      <c r="CU585" s="35">
        <v>128</v>
      </c>
      <c r="CV585" s="35">
        <v>105</v>
      </c>
      <c r="CW585" s="35">
        <v>1335</v>
      </c>
      <c r="CX585" s="35">
        <v>1023</v>
      </c>
      <c r="CY585" s="35">
        <v>460</v>
      </c>
      <c r="CZ585" s="35">
        <v>370</v>
      </c>
      <c r="DA585" s="35">
        <v>448</v>
      </c>
      <c r="DB585" s="35">
        <v>690</v>
      </c>
      <c r="DC585">
        <v>18</v>
      </c>
      <c r="DD585">
        <v>6</v>
      </c>
      <c r="DE585" s="35">
        <f t="shared" si="366"/>
        <v>-12</v>
      </c>
      <c r="DF585" s="36">
        <f t="shared" si="367"/>
        <v>0.7879760688749452</v>
      </c>
      <c r="DG585" s="37">
        <f t="shared" si="368"/>
        <v>0.26265868962498173</v>
      </c>
      <c r="DH585" s="37">
        <f t="shared" si="369"/>
        <v>-0.52531737924996347</v>
      </c>
      <c r="DI585" s="2">
        <v>822.7</v>
      </c>
      <c r="DJ585">
        <v>25</v>
      </c>
      <c r="DK585">
        <v>25</v>
      </c>
      <c r="DL585">
        <v>-6.9</v>
      </c>
      <c r="DM585">
        <v>707</v>
      </c>
      <c r="DN585">
        <v>618</v>
      </c>
      <c r="DO585">
        <v>-3.7</v>
      </c>
      <c r="DP585">
        <v>518</v>
      </c>
      <c r="DQ585">
        <v>437</v>
      </c>
      <c r="DR585">
        <v>-1.3</v>
      </c>
      <c r="DS585">
        <v>382</v>
      </c>
      <c r="DT585">
        <v>319</v>
      </c>
      <c r="DU585">
        <v>-1.3</v>
      </c>
      <c r="DV585" s="39">
        <v>6</v>
      </c>
      <c r="DW585" s="39">
        <v>6</v>
      </c>
      <c r="DX585" s="39">
        <v>1.5</v>
      </c>
      <c r="DY585" s="39">
        <v>1.6</v>
      </c>
      <c r="DZ585" s="39">
        <v>-9.4</v>
      </c>
      <c r="EA585" s="39">
        <v>-0.30000000000000004</v>
      </c>
    </row>
    <row r="586" spans="1:131" x14ac:dyDescent="0.2">
      <c r="A586" s="12" t="s">
        <v>654</v>
      </c>
      <c r="B586" s="12" t="s">
        <v>2669</v>
      </c>
      <c r="C586" t="s">
        <v>2668</v>
      </c>
      <c r="D586" t="s">
        <v>300</v>
      </c>
      <c r="E586" s="12" t="s">
        <v>148</v>
      </c>
      <c r="F586">
        <v>71</v>
      </c>
      <c r="G586">
        <v>22</v>
      </c>
      <c r="H586">
        <v>32</v>
      </c>
      <c r="I586" s="31">
        <f t="shared" si="333"/>
        <v>54</v>
      </c>
      <c r="J586">
        <v>15</v>
      </c>
      <c r="K586">
        <v>15</v>
      </c>
      <c r="L586" s="16">
        <f t="shared" si="334"/>
        <v>2.799619804717878</v>
      </c>
      <c r="M586" s="15">
        <v>21</v>
      </c>
      <c r="N586" s="15">
        <v>16</v>
      </c>
      <c r="O586" s="15">
        <v>14</v>
      </c>
      <c r="P586">
        <v>138</v>
      </c>
      <c r="Q586">
        <v>57</v>
      </c>
      <c r="R586">
        <v>73</v>
      </c>
      <c r="S586" s="13">
        <f t="shared" si="335"/>
        <v>0.15942028985507245</v>
      </c>
      <c r="T586" s="13">
        <f t="shared" si="336"/>
        <v>8.2089552238805971E-2</v>
      </c>
      <c r="U586" s="2">
        <v>1157.3</v>
      </c>
      <c r="V586" s="2">
        <v>16.3</v>
      </c>
      <c r="W586">
        <v>15.79</v>
      </c>
      <c r="X586">
        <v>32.380000000000003</v>
      </c>
      <c r="Y586" s="32">
        <f t="shared" si="337"/>
        <v>0.32779738426406474</v>
      </c>
      <c r="Z586" s="15">
        <f t="shared" si="338"/>
        <v>142.95454545454547</v>
      </c>
      <c r="AA586">
        <v>34</v>
      </c>
      <c r="AB586">
        <v>42</v>
      </c>
      <c r="AC586">
        <v>93</v>
      </c>
      <c r="AD586" s="13">
        <f t="shared" si="339"/>
        <v>0.33333333333333331</v>
      </c>
      <c r="AE586" s="13">
        <f t="shared" si="340"/>
        <v>0.45454545454545453</v>
      </c>
      <c r="AF586" s="13">
        <f t="shared" si="341"/>
        <v>0.78787878787878785</v>
      </c>
      <c r="AG586">
        <v>65</v>
      </c>
      <c r="AH586">
        <v>74</v>
      </c>
      <c r="AI586" s="17">
        <f t="shared" si="342"/>
        <v>0.46762589928057552</v>
      </c>
      <c r="AJ586">
        <v>211</v>
      </c>
      <c r="AK586">
        <v>225</v>
      </c>
      <c r="AL586" s="32">
        <f t="shared" si="343"/>
        <v>0.4</v>
      </c>
      <c r="AM586">
        <v>141</v>
      </c>
      <c r="AN586">
        <v>126</v>
      </c>
      <c r="AO586" s="33">
        <f t="shared" si="344"/>
        <v>0.24495412844036699</v>
      </c>
      <c r="AP586">
        <v>173</v>
      </c>
      <c r="AQ586">
        <v>214</v>
      </c>
      <c r="AR586" s="33">
        <f t="shared" si="345"/>
        <v>0.35504587155963302</v>
      </c>
      <c r="AS586" s="33">
        <f t="shared" si="346"/>
        <v>0.62019914651493602</v>
      </c>
      <c r="AT586">
        <v>14</v>
      </c>
      <c r="AU586">
        <v>464</v>
      </c>
      <c r="AV586">
        <v>382</v>
      </c>
      <c r="AW586">
        <v>372</v>
      </c>
      <c r="AX586" s="2">
        <v>29.9</v>
      </c>
      <c r="AY586" s="3">
        <v>1</v>
      </c>
      <c r="AZ586" s="2">
        <v>34.799999999999997</v>
      </c>
      <c r="BA586" s="2">
        <v>26.6</v>
      </c>
      <c r="BB586" s="21">
        <v>0.82600000000000007</v>
      </c>
      <c r="BC586">
        <v>4</v>
      </c>
      <c r="BD586" s="21">
        <v>0.59799999999999998</v>
      </c>
      <c r="BE586" s="2">
        <v>32.1</v>
      </c>
      <c r="BF586" s="2">
        <v>33.5</v>
      </c>
      <c r="BG586" s="2">
        <v>30.7</v>
      </c>
      <c r="BH586" s="21">
        <v>1.306</v>
      </c>
      <c r="BI586" s="21">
        <v>-0.77700000000000002</v>
      </c>
      <c r="BJ586" t="s">
        <v>3433</v>
      </c>
      <c r="BK586" s="2">
        <v>73.2</v>
      </c>
      <c r="BL586" t="s">
        <v>3544</v>
      </c>
      <c r="BM586" s="2">
        <v>56.8</v>
      </c>
      <c r="BN586" t="s">
        <v>2623</v>
      </c>
      <c r="BO586" s="2">
        <v>15.8</v>
      </c>
      <c r="BP586" t="s">
        <v>2307</v>
      </c>
      <c r="BQ586" s="2">
        <v>36.299999999999997</v>
      </c>
      <c r="BR586" t="s">
        <v>1775</v>
      </c>
      <c r="BS586" s="2">
        <v>34.299999999999997</v>
      </c>
      <c r="BT586" s="32">
        <f t="shared" si="347"/>
        <v>0.10492845786963434</v>
      </c>
      <c r="BU586" s="34">
        <f t="shared" si="348"/>
        <v>0.89465408805031443</v>
      </c>
      <c r="BV586" s="35">
        <f t="shared" si="349"/>
        <v>905.14693383727786</v>
      </c>
      <c r="BW586" s="32">
        <f t="shared" si="350"/>
        <v>-4.1745408005122719E-4</v>
      </c>
      <c r="BX586" s="36">
        <f t="shared" si="351"/>
        <v>3.4217575390996289</v>
      </c>
      <c r="BY586" s="37">
        <f t="shared" si="352"/>
        <v>3.4736023502981075</v>
      </c>
      <c r="BZ586" s="37">
        <f t="shared" si="353"/>
        <v>32.610386243843429</v>
      </c>
      <c r="CA586" s="37">
        <f t="shared" si="354"/>
        <v>32.973299922232783</v>
      </c>
      <c r="CB586" s="37">
        <f t="shared" si="355"/>
        <v>62.524842305365937</v>
      </c>
      <c r="CC586" s="37">
        <f t="shared" si="356"/>
        <v>61.280566836602432</v>
      </c>
      <c r="CD586" s="38">
        <f t="shared" si="357"/>
        <v>1.2442754687635045</v>
      </c>
      <c r="CE586" s="3">
        <v>66</v>
      </c>
      <c r="CF586" s="3">
        <v>67</v>
      </c>
      <c r="CG586" s="3">
        <v>563</v>
      </c>
      <c r="CH586" s="3">
        <v>569</v>
      </c>
      <c r="CI586" s="3">
        <v>239</v>
      </c>
      <c r="CJ586" s="3">
        <v>255</v>
      </c>
      <c r="CK586" s="3">
        <v>291</v>
      </c>
      <c r="CL586" s="3">
        <v>338</v>
      </c>
      <c r="CM586" s="20">
        <f t="shared" si="358"/>
        <v>-0.35550404759495891</v>
      </c>
      <c r="CN586" s="37">
        <f t="shared" si="359"/>
        <v>1.879094206996146</v>
      </c>
      <c r="CO586" s="37">
        <f t="shared" si="360"/>
        <v>2.6881486572305979</v>
      </c>
      <c r="CP586" s="37">
        <f t="shared" si="361"/>
        <v>28.473496942122157</v>
      </c>
      <c r="CQ586" s="37">
        <f t="shared" si="362"/>
        <v>28.68228518734395</v>
      </c>
      <c r="CR586" s="37">
        <f t="shared" si="363"/>
        <v>53.084411347641122</v>
      </c>
      <c r="CS586" s="37">
        <f t="shared" si="364"/>
        <v>56.085742372704416</v>
      </c>
      <c r="CT586" s="22">
        <f t="shared" si="365"/>
        <v>4.2456064938267986</v>
      </c>
      <c r="CU586" s="35">
        <v>72</v>
      </c>
      <c r="CV586" s="35">
        <v>103</v>
      </c>
      <c r="CW586" s="35">
        <v>1019</v>
      </c>
      <c r="CX586" s="35">
        <v>996</v>
      </c>
      <c r="CY586" s="35">
        <v>391</v>
      </c>
      <c r="CZ586" s="35">
        <v>456</v>
      </c>
      <c r="DA586" s="35">
        <v>594</v>
      </c>
      <c r="DB586" s="35">
        <v>552</v>
      </c>
      <c r="DC586">
        <v>13</v>
      </c>
      <c r="DD586">
        <v>14</v>
      </c>
      <c r="DE586" s="35">
        <f t="shared" si="366"/>
        <v>1</v>
      </c>
      <c r="DF586" s="36">
        <f t="shared" si="367"/>
        <v>0.67398254558022985</v>
      </c>
      <c r="DG586" s="37">
        <f t="shared" si="368"/>
        <v>0.72582735677870902</v>
      </c>
      <c r="DH586" s="37">
        <f t="shared" si="369"/>
        <v>5.1844811198479224E-2</v>
      </c>
      <c r="DI586" s="2">
        <v>677.8</v>
      </c>
      <c r="DJ586">
        <v>38</v>
      </c>
      <c r="DK586">
        <v>35</v>
      </c>
      <c r="DL586">
        <v>13.4</v>
      </c>
      <c r="DM586">
        <v>703</v>
      </c>
      <c r="DN586">
        <v>717</v>
      </c>
      <c r="DO586">
        <v>0.8</v>
      </c>
      <c r="DP586">
        <v>513</v>
      </c>
      <c r="DQ586">
        <v>527</v>
      </c>
      <c r="DR586">
        <v>0.30000000000000004</v>
      </c>
      <c r="DS586">
        <v>363</v>
      </c>
      <c r="DT586">
        <v>381</v>
      </c>
      <c r="DU586">
        <v>-0.5</v>
      </c>
      <c r="DV586" s="39">
        <v>-0.1</v>
      </c>
      <c r="DW586" s="39">
        <v>-0.1</v>
      </c>
      <c r="DX586" s="39">
        <v>-2.4</v>
      </c>
      <c r="DY586" s="39">
        <v>1.6</v>
      </c>
      <c r="DZ586" s="39">
        <v>-0.1</v>
      </c>
      <c r="EA586" s="39">
        <v>-1</v>
      </c>
    </row>
    <row r="587" spans="1:131" x14ac:dyDescent="0.2">
      <c r="A587" s="12" t="s">
        <v>391</v>
      </c>
      <c r="B587" s="12" t="s">
        <v>2672</v>
      </c>
      <c r="C587" t="s">
        <v>2671</v>
      </c>
      <c r="D587" t="s">
        <v>393</v>
      </c>
      <c r="E587" s="12" t="s">
        <v>178</v>
      </c>
      <c r="F587">
        <v>7</v>
      </c>
      <c r="G587">
        <v>0</v>
      </c>
      <c r="H587">
        <v>0</v>
      </c>
      <c r="I587" s="31">
        <f t="shared" si="333"/>
        <v>0</v>
      </c>
      <c r="J587">
        <v>0</v>
      </c>
      <c r="K587">
        <v>0</v>
      </c>
      <c r="L587" s="16">
        <f t="shared" si="334"/>
        <v>0</v>
      </c>
      <c r="M587" s="15">
        <v>0</v>
      </c>
      <c r="N587" s="15">
        <v>0</v>
      </c>
      <c r="O587" s="15">
        <v>0</v>
      </c>
      <c r="P587">
        <v>4</v>
      </c>
      <c r="Q587">
        <v>0</v>
      </c>
      <c r="R587">
        <v>3</v>
      </c>
      <c r="S587" s="13">
        <f t="shared" si="335"/>
        <v>0</v>
      </c>
      <c r="T587" s="13">
        <f t="shared" si="336"/>
        <v>0</v>
      </c>
      <c r="U587" s="2">
        <v>100.45</v>
      </c>
      <c r="V587" s="2">
        <v>14.35</v>
      </c>
      <c r="W587">
        <v>13.71</v>
      </c>
      <c r="X587">
        <v>30.78</v>
      </c>
      <c r="Y587" s="32">
        <f t="shared" si="337"/>
        <v>0.30815913688469321</v>
      </c>
      <c r="Z587" s="15">
        <f t="shared" si="338"/>
        <v>0</v>
      </c>
      <c r="AA587">
        <v>10</v>
      </c>
      <c r="AB587">
        <v>15</v>
      </c>
      <c r="AC587">
        <v>11</v>
      </c>
      <c r="AD587" s="13">
        <f t="shared" si="339"/>
        <v>0</v>
      </c>
      <c r="AE587" s="13">
        <f t="shared" si="340"/>
        <v>0</v>
      </c>
      <c r="AF587" s="13">
        <f t="shared" si="341"/>
        <v>0</v>
      </c>
      <c r="AI587" s="17" t="str">
        <f t="shared" si="342"/>
        <v xml:space="preserve"> </v>
      </c>
      <c r="AJ587">
        <v>11</v>
      </c>
      <c r="AK587">
        <v>17</v>
      </c>
      <c r="AL587" s="32">
        <f t="shared" si="343"/>
        <v>0.31111111111111112</v>
      </c>
      <c r="AM587">
        <v>17</v>
      </c>
      <c r="AN587">
        <v>10</v>
      </c>
      <c r="AO587" s="33">
        <f t="shared" si="344"/>
        <v>0.3</v>
      </c>
      <c r="AP587">
        <v>19</v>
      </c>
      <c r="AQ587">
        <v>16</v>
      </c>
      <c r="AR587" s="33">
        <f t="shared" si="345"/>
        <v>0.3888888888888889</v>
      </c>
      <c r="AS587" s="33">
        <f t="shared" si="346"/>
        <v>0.50909090909090904</v>
      </c>
      <c r="AU587">
        <v>38</v>
      </c>
      <c r="AV587">
        <v>35</v>
      </c>
      <c r="AW587">
        <v>32</v>
      </c>
      <c r="AX587" s="2">
        <v>28.2</v>
      </c>
      <c r="AZ587" s="2">
        <v>33.299999999999997</v>
      </c>
      <c r="BA587" s="2">
        <v>24.8</v>
      </c>
      <c r="BB587" s="21">
        <v>-0.184</v>
      </c>
      <c r="BD587" s="21">
        <v>-4.0780000000000003</v>
      </c>
      <c r="BE587" s="2">
        <v>26.2</v>
      </c>
      <c r="BF587" s="2">
        <v>29.1</v>
      </c>
      <c r="BG587" s="2">
        <v>25.3</v>
      </c>
      <c r="BH587" s="21">
        <v>0.45600000000000002</v>
      </c>
      <c r="BI587" s="21">
        <v>1.5680000000000001</v>
      </c>
      <c r="BJ587" t="s">
        <v>2614</v>
      </c>
      <c r="BK587" s="2">
        <v>32.299999999999997</v>
      </c>
      <c r="BL587" t="s">
        <v>1164</v>
      </c>
      <c r="BM587" s="2">
        <v>32.299999999999997</v>
      </c>
      <c r="BN587" t="s">
        <v>392</v>
      </c>
      <c r="BO587" s="2">
        <v>29</v>
      </c>
      <c r="BP587" t="s">
        <v>919</v>
      </c>
      <c r="BQ587" s="2">
        <v>40.4</v>
      </c>
      <c r="BR587" t="s">
        <v>1090</v>
      </c>
      <c r="BS587" s="2">
        <v>26.2</v>
      </c>
      <c r="BT587" s="32">
        <f t="shared" si="347"/>
        <v>7.0175438596491224E-2</v>
      </c>
      <c r="BU587" s="34">
        <f t="shared" si="348"/>
        <v>0.87272727272727268</v>
      </c>
      <c r="BV587" s="35">
        <f t="shared" si="349"/>
        <v>879.74481658692173</v>
      </c>
      <c r="BW587" s="32">
        <f t="shared" si="350"/>
        <v>-5.7097288676236091E-2</v>
      </c>
      <c r="BX587" s="36">
        <f t="shared" si="351"/>
        <v>2.389248382279741</v>
      </c>
      <c r="BY587" s="37">
        <f t="shared" si="352"/>
        <v>4.1811846689895464</v>
      </c>
      <c r="BZ587" s="37">
        <f t="shared" si="353"/>
        <v>34.046789447486312</v>
      </c>
      <c r="CA587" s="37">
        <f t="shared" si="354"/>
        <v>32.852165256346439</v>
      </c>
      <c r="CB587" s="37">
        <f t="shared" si="355"/>
        <v>58.536585365853654</v>
      </c>
      <c r="CC587" s="37">
        <f t="shared" si="356"/>
        <v>58.536585365853654</v>
      </c>
      <c r="CD587" s="38">
        <f t="shared" si="357"/>
        <v>0</v>
      </c>
      <c r="CE587" s="3">
        <v>4</v>
      </c>
      <c r="CF587" s="3">
        <v>7</v>
      </c>
      <c r="CG587" s="3">
        <v>53</v>
      </c>
      <c r="CH587" s="3">
        <v>48</v>
      </c>
      <c r="CI587" s="3">
        <v>18</v>
      </c>
      <c r="CJ587" s="3">
        <v>17</v>
      </c>
      <c r="CK587" s="3">
        <v>26</v>
      </c>
      <c r="CL587" s="3">
        <v>23</v>
      </c>
      <c r="CM587" s="20">
        <f t="shared" si="358"/>
        <v>-5.9541818181818167</v>
      </c>
      <c r="CN587" s="37">
        <f t="shared" si="359"/>
        <v>3.0632135895293788</v>
      </c>
      <c r="CO587" s="37">
        <f t="shared" si="360"/>
        <v>2.7847396268448898</v>
      </c>
      <c r="CP587" s="37">
        <f t="shared" si="361"/>
        <v>34.252297410192142</v>
      </c>
      <c r="CQ587" s="37">
        <f t="shared" si="362"/>
        <v>29.518240044555832</v>
      </c>
      <c r="CR587" s="37">
        <f t="shared" si="363"/>
        <v>65.162907268170429</v>
      </c>
      <c r="CS587" s="37">
        <f t="shared" si="364"/>
        <v>58.201058201058196</v>
      </c>
      <c r="CT587" s="22">
        <f t="shared" si="365"/>
        <v>-6.9618490671122331</v>
      </c>
      <c r="CU587" s="35">
        <v>11</v>
      </c>
      <c r="CV587" s="35">
        <v>10</v>
      </c>
      <c r="CW587" s="35">
        <v>112</v>
      </c>
      <c r="CX587" s="35">
        <v>96</v>
      </c>
      <c r="CY587" s="35">
        <v>44</v>
      </c>
      <c r="CZ587" s="35">
        <v>45</v>
      </c>
      <c r="DA587" s="35">
        <v>58</v>
      </c>
      <c r="DB587" s="35">
        <v>67</v>
      </c>
      <c r="DC587">
        <v>1</v>
      </c>
      <c r="DD587">
        <v>0</v>
      </c>
      <c r="DE587" s="35">
        <f t="shared" si="366"/>
        <v>-1</v>
      </c>
      <c r="DF587" s="36">
        <f t="shared" si="367"/>
        <v>0.59731209556993525</v>
      </c>
      <c r="DG587" s="37">
        <f t="shared" si="368"/>
        <v>0</v>
      </c>
      <c r="DH587" s="37">
        <f t="shared" si="369"/>
        <v>-0.59731209556993525</v>
      </c>
      <c r="DI587" s="2">
        <v>52.5</v>
      </c>
      <c r="DJ587">
        <v>2</v>
      </c>
      <c r="DK587">
        <v>4</v>
      </c>
      <c r="DL587">
        <v>-16.7</v>
      </c>
      <c r="DM587">
        <v>45</v>
      </c>
      <c r="DN587">
        <v>51</v>
      </c>
      <c r="DO587">
        <v>-7.1</v>
      </c>
      <c r="DP587">
        <v>37</v>
      </c>
      <c r="DQ587">
        <v>34</v>
      </c>
      <c r="DR587">
        <v>-2.2999999999999998</v>
      </c>
      <c r="DS587">
        <v>28</v>
      </c>
      <c r="DT587">
        <v>25</v>
      </c>
      <c r="DU587">
        <v>-2.9</v>
      </c>
      <c r="DV587" s="39">
        <v>1.5</v>
      </c>
      <c r="DW587" s="39">
        <v>1.5</v>
      </c>
      <c r="DX587" s="39">
        <v>0</v>
      </c>
      <c r="DY587" s="39">
        <v>-0.4</v>
      </c>
      <c r="DZ587" s="39">
        <v>-0.1</v>
      </c>
      <c r="EA587" s="39">
        <v>1</v>
      </c>
    </row>
    <row r="588" spans="1:131" x14ac:dyDescent="0.2">
      <c r="A588" s="12" t="s">
        <v>430</v>
      </c>
      <c r="B588" s="12" t="s">
        <v>2676</v>
      </c>
      <c r="C588" t="s">
        <v>2675</v>
      </c>
      <c r="D588" t="s">
        <v>210</v>
      </c>
      <c r="E588" s="12" t="s">
        <v>178</v>
      </c>
      <c r="F588">
        <v>33</v>
      </c>
      <c r="G588">
        <v>2</v>
      </c>
      <c r="H588">
        <v>8</v>
      </c>
      <c r="I588" s="31">
        <f t="shared" si="333"/>
        <v>10</v>
      </c>
      <c r="J588">
        <v>5</v>
      </c>
      <c r="K588">
        <v>3</v>
      </c>
      <c r="L588" s="16">
        <f t="shared" si="334"/>
        <v>1.3536379018612521</v>
      </c>
      <c r="M588" s="15">
        <v>2</v>
      </c>
      <c r="N588" s="15">
        <v>5</v>
      </c>
      <c r="O588" s="15">
        <v>3</v>
      </c>
      <c r="P588">
        <v>27</v>
      </c>
      <c r="Q588">
        <v>10</v>
      </c>
      <c r="R588">
        <v>22</v>
      </c>
      <c r="S588" s="13">
        <f t="shared" si="335"/>
        <v>7.407407407407407E-2</v>
      </c>
      <c r="T588" s="13">
        <f t="shared" si="336"/>
        <v>3.3898305084745763E-2</v>
      </c>
      <c r="U588" s="2">
        <v>443.25</v>
      </c>
      <c r="V588" s="2">
        <v>13.416666666699999</v>
      </c>
      <c r="W588">
        <v>13.25</v>
      </c>
      <c r="X588">
        <v>34.299999999999997</v>
      </c>
      <c r="Y588" s="32">
        <f t="shared" si="337"/>
        <v>0.27865404837013674</v>
      </c>
      <c r="Z588" s="15">
        <f t="shared" si="338"/>
        <v>51.25</v>
      </c>
      <c r="AA588">
        <v>42</v>
      </c>
      <c r="AB588">
        <v>45</v>
      </c>
      <c r="AC588">
        <v>62</v>
      </c>
      <c r="AD588" s="13">
        <f t="shared" si="339"/>
        <v>0.1</v>
      </c>
      <c r="AE588" s="13">
        <f t="shared" si="340"/>
        <v>0.4</v>
      </c>
      <c r="AF588" s="13">
        <f t="shared" si="341"/>
        <v>0.5</v>
      </c>
      <c r="AI588" s="17" t="str">
        <f t="shared" si="342"/>
        <v xml:space="preserve"> </v>
      </c>
      <c r="AJ588">
        <v>63</v>
      </c>
      <c r="AK588">
        <v>65</v>
      </c>
      <c r="AL588" s="32">
        <f t="shared" si="343"/>
        <v>0.34133333333333332</v>
      </c>
      <c r="AM588">
        <v>64</v>
      </c>
      <c r="AN588">
        <v>50</v>
      </c>
      <c r="AO588" s="33">
        <f t="shared" si="344"/>
        <v>0.30399999999999999</v>
      </c>
      <c r="AP588">
        <v>62</v>
      </c>
      <c r="AQ588">
        <v>71</v>
      </c>
      <c r="AR588" s="33">
        <f t="shared" si="345"/>
        <v>0.35466666666666669</v>
      </c>
      <c r="AS588" s="33">
        <f t="shared" si="346"/>
        <v>0.52892561983471076</v>
      </c>
      <c r="AT588">
        <v>7</v>
      </c>
      <c r="AU588">
        <v>191</v>
      </c>
      <c r="AV588">
        <v>133</v>
      </c>
      <c r="AW588">
        <v>124</v>
      </c>
      <c r="AX588" s="2">
        <v>27.4</v>
      </c>
      <c r="AY588" s="3">
        <v>9</v>
      </c>
      <c r="AZ588" s="2">
        <v>32.299999999999997</v>
      </c>
      <c r="BA588" s="2">
        <v>24.1</v>
      </c>
      <c r="BB588" s="21">
        <v>-0.96599999999999997</v>
      </c>
      <c r="BC588">
        <v>9</v>
      </c>
      <c r="BD588" s="21">
        <v>-1.67</v>
      </c>
      <c r="BE588" s="2">
        <v>25.2</v>
      </c>
      <c r="BF588" s="2">
        <v>26.6</v>
      </c>
      <c r="BG588" s="2">
        <v>24.7</v>
      </c>
      <c r="BH588" s="21">
        <v>-2.2280000000000002</v>
      </c>
      <c r="BI588" s="21">
        <v>-5.3860000000000001</v>
      </c>
      <c r="BJ588" t="s">
        <v>827</v>
      </c>
      <c r="BK588" s="2">
        <v>30.5</v>
      </c>
      <c r="BL588" t="s">
        <v>3603</v>
      </c>
      <c r="BM588" s="2">
        <v>30</v>
      </c>
      <c r="BN588" t="s">
        <v>1565</v>
      </c>
      <c r="BO588" s="2">
        <v>27.5</v>
      </c>
      <c r="BP588" t="s">
        <v>1267</v>
      </c>
      <c r="BQ588" s="2">
        <v>35.4</v>
      </c>
      <c r="BR588" t="s">
        <v>3522</v>
      </c>
      <c r="BS588" s="2">
        <v>34.5</v>
      </c>
      <c r="BT588" s="32">
        <f t="shared" si="347"/>
        <v>9.7560975609756101E-2</v>
      </c>
      <c r="BU588" s="34">
        <f t="shared" si="348"/>
        <v>0.94468085106382982</v>
      </c>
      <c r="BV588" s="35">
        <f t="shared" si="349"/>
        <v>954.43694862480538</v>
      </c>
      <c r="BW588" s="32">
        <f t="shared" si="350"/>
        <v>4.2241826673585919E-2</v>
      </c>
      <c r="BX588" s="36">
        <f t="shared" si="351"/>
        <v>2.7103331451090202</v>
      </c>
      <c r="BY588" s="37">
        <f t="shared" si="352"/>
        <v>1.7617165443208631</v>
      </c>
      <c r="BZ588" s="37">
        <f t="shared" si="353"/>
        <v>27.780914737367457</v>
      </c>
      <c r="CA588" s="37">
        <f t="shared" si="354"/>
        <v>31.846414455030985</v>
      </c>
      <c r="CB588" s="37">
        <f t="shared" si="355"/>
        <v>50.005646527261419</v>
      </c>
      <c r="CC588" s="37">
        <f t="shared" si="356"/>
        <v>57.594579333566678</v>
      </c>
      <c r="CD588" s="38">
        <f t="shared" si="357"/>
        <v>-7.5889328063052588</v>
      </c>
      <c r="CE588" s="3">
        <v>20</v>
      </c>
      <c r="CF588" s="3">
        <v>13</v>
      </c>
      <c r="CG588" s="3">
        <v>185</v>
      </c>
      <c r="CH588" s="3">
        <v>222</v>
      </c>
      <c r="CI588" s="3">
        <v>76</v>
      </c>
      <c r="CJ588" s="3">
        <v>84</v>
      </c>
      <c r="CK588" s="3">
        <v>106</v>
      </c>
      <c r="CL588" s="3">
        <v>88</v>
      </c>
      <c r="CM588" s="20">
        <f t="shared" si="358"/>
        <v>-4.6571476823383176</v>
      </c>
      <c r="CN588" s="37">
        <f t="shared" si="359"/>
        <v>2.1733368672144184</v>
      </c>
      <c r="CO588" s="37">
        <f t="shared" si="360"/>
        <v>2.6504108136761202</v>
      </c>
      <c r="CP588" s="37">
        <f t="shared" si="361"/>
        <v>28.253379273787438</v>
      </c>
      <c r="CQ588" s="37">
        <f t="shared" si="362"/>
        <v>31.963954412934008</v>
      </c>
      <c r="CR588" s="37">
        <f t="shared" si="363"/>
        <v>52.478134110787181</v>
      </c>
      <c r="CS588" s="37">
        <f t="shared" si="364"/>
        <v>56.61277498012192</v>
      </c>
      <c r="CT588" s="22">
        <f t="shared" si="365"/>
        <v>-3.4542919369705203</v>
      </c>
      <c r="CU588" s="35">
        <v>41</v>
      </c>
      <c r="CV588" s="35">
        <v>50</v>
      </c>
      <c r="CW588" s="35">
        <v>492</v>
      </c>
      <c r="CX588" s="35">
        <v>553</v>
      </c>
      <c r="CY588" s="35">
        <v>191</v>
      </c>
      <c r="CZ588" s="35">
        <v>208</v>
      </c>
      <c r="DA588" s="35">
        <v>257</v>
      </c>
      <c r="DB588" s="35">
        <v>266</v>
      </c>
      <c r="DC588">
        <v>15</v>
      </c>
      <c r="DD588">
        <v>7</v>
      </c>
      <c r="DE588" s="35">
        <f t="shared" si="366"/>
        <v>-8</v>
      </c>
      <c r="DF588" s="36">
        <f t="shared" si="367"/>
        <v>2.0327498588317652</v>
      </c>
      <c r="DG588" s="37">
        <f t="shared" si="368"/>
        <v>0.94861660078815713</v>
      </c>
      <c r="DH588" s="37">
        <f t="shared" si="369"/>
        <v>-1.0841332580436081</v>
      </c>
      <c r="DI588" s="2">
        <v>293.8</v>
      </c>
      <c r="DJ588">
        <v>18</v>
      </c>
      <c r="DK588">
        <v>11</v>
      </c>
      <c r="DL588">
        <v>21.3</v>
      </c>
      <c r="DM588">
        <v>254</v>
      </c>
      <c r="DN588">
        <v>282</v>
      </c>
      <c r="DO588">
        <v>1</v>
      </c>
      <c r="DP588">
        <v>190</v>
      </c>
      <c r="DQ588">
        <v>210</v>
      </c>
      <c r="DR588">
        <v>1.6</v>
      </c>
      <c r="DS588">
        <v>139</v>
      </c>
      <c r="DT588">
        <v>152</v>
      </c>
      <c r="DU588">
        <v>1.8</v>
      </c>
      <c r="DV588" s="39">
        <v>-2.2999999999999998</v>
      </c>
      <c r="DW588" s="39">
        <v>-2.2999999999999998</v>
      </c>
      <c r="DX588" s="39">
        <v>-0.2</v>
      </c>
      <c r="DY588" s="39">
        <v>-1.1000000000000001</v>
      </c>
      <c r="DZ588" s="39">
        <v>1.8</v>
      </c>
      <c r="EA588" s="39">
        <v>-1.8</v>
      </c>
    </row>
    <row r="589" spans="1:131" x14ac:dyDescent="0.2">
      <c r="A589" s="12" t="s">
        <v>2036</v>
      </c>
      <c r="B589" s="12" t="s">
        <v>2680</v>
      </c>
      <c r="C589" t="s">
        <v>2679</v>
      </c>
      <c r="D589" t="s">
        <v>432</v>
      </c>
      <c r="E589" s="12" t="s">
        <v>123</v>
      </c>
      <c r="F589">
        <v>10</v>
      </c>
      <c r="G589">
        <v>0</v>
      </c>
      <c r="H589">
        <v>1</v>
      </c>
      <c r="I589" s="31">
        <f t="shared" si="333"/>
        <v>1</v>
      </c>
      <c r="J589">
        <v>1</v>
      </c>
      <c r="K589">
        <v>0</v>
      </c>
      <c r="L589" s="16">
        <f t="shared" si="334"/>
        <v>0.58987383254117987</v>
      </c>
      <c r="M589" s="15">
        <v>0</v>
      </c>
      <c r="N589" s="15">
        <v>1</v>
      </c>
      <c r="O589" s="15">
        <v>0</v>
      </c>
      <c r="P589">
        <v>9</v>
      </c>
      <c r="Q589">
        <v>1</v>
      </c>
      <c r="R589">
        <v>2</v>
      </c>
      <c r="S589" s="13">
        <f t="shared" si="335"/>
        <v>0</v>
      </c>
      <c r="T589" s="13">
        <f t="shared" si="336"/>
        <v>0</v>
      </c>
      <c r="U589" s="2">
        <v>101.71666666669999</v>
      </c>
      <c r="V589" s="2">
        <v>10.166666666699999</v>
      </c>
      <c r="W589">
        <v>10.17</v>
      </c>
      <c r="X589">
        <v>38.46</v>
      </c>
      <c r="Y589" s="32">
        <f t="shared" si="337"/>
        <v>0.20913016656384947</v>
      </c>
      <c r="Z589" s="15">
        <f t="shared" si="338"/>
        <v>43</v>
      </c>
      <c r="AA589">
        <v>1</v>
      </c>
      <c r="AB589">
        <v>11</v>
      </c>
      <c r="AC589">
        <v>8</v>
      </c>
      <c r="AD589" s="13">
        <f t="shared" si="339"/>
        <v>0</v>
      </c>
      <c r="AE589" s="13">
        <f t="shared" si="340"/>
        <v>1</v>
      </c>
      <c r="AF589" s="13">
        <f t="shared" si="341"/>
        <v>1</v>
      </c>
      <c r="AG589">
        <v>1</v>
      </c>
      <c r="AH589">
        <v>1</v>
      </c>
      <c r="AI589" s="17">
        <f t="shared" si="342"/>
        <v>0.5</v>
      </c>
      <c r="AJ589">
        <v>12</v>
      </c>
      <c r="AK589">
        <v>20</v>
      </c>
      <c r="AL589" s="32">
        <f t="shared" si="343"/>
        <v>0.3595505617977528</v>
      </c>
      <c r="AM589">
        <v>13</v>
      </c>
      <c r="AN589">
        <v>15</v>
      </c>
      <c r="AO589" s="33">
        <f t="shared" si="344"/>
        <v>0.3146067415730337</v>
      </c>
      <c r="AP589">
        <v>12</v>
      </c>
      <c r="AQ589">
        <v>17</v>
      </c>
      <c r="AR589" s="33">
        <f t="shared" si="345"/>
        <v>0.3258426966292135</v>
      </c>
      <c r="AS589" s="33">
        <f t="shared" si="346"/>
        <v>0.53333333333333333</v>
      </c>
      <c r="AU589">
        <v>45</v>
      </c>
      <c r="AV589">
        <v>31</v>
      </c>
      <c r="AW589">
        <v>34</v>
      </c>
      <c r="AX589" s="2">
        <v>27.5</v>
      </c>
      <c r="AZ589" s="2">
        <v>32.9</v>
      </c>
      <c r="BA589" s="2">
        <v>23.9</v>
      </c>
      <c r="BB589" s="21">
        <v>-1.544</v>
      </c>
      <c r="BD589" s="21">
        <v>-0.216</v>
      </c>
      <c r="BE589" s="2">
        <v>29</v>
      </c>
      <c r="BF589" s="2">
        <v>32.6</v>
      </c>
      <c r="BG589" s="2">
        <v>25.4</v>
      </c>
      <c r="BH589" s="21">
        <v>0.187</v>
      </c>
      <c r="BI589" s="21">
        <v>7.8010000000000002</v>
      </c>
      <c r="BJ589" t="s">
        <v>1767</v>
      </c>
      <c r="BK589" s="2">
        <v>43.9</v>
      </c>
      <c r="BL589" t="s">
        <v>699</v>
      </c>
      <c r="BM589" s="2">
        <v>26.9</v>
      </c>
      <c r="BN589" t="s">
        <v>1871</v>
      </c>
      <c r="BO589" s="2">
        <v>24.5</v>
      </c>
      <c r="BP589" t="s">
        <v>1596</v>
      </c>
      <c r="BQ589" s="2">
        <v>41.8</v>
      </c>
      <c r="BR589" t="s">
        <v>1292</v>
      </c>
      <c r="BS589" s="2">
        <v>31</v>
      </c>
      <c r="BT589" s="32">
        <f t="shared" si="347"/>
        <v>2.3255813953488372E-2</v>
      </c>
      <c r="BU589" s="34">
        <f t="shared" si="348"/>
        <v>0.95348837209302328</v>
      </c>
      <c r="BV589" s="35">
        <f t="shared" si="349"/>
        <v>955.81395348837214</v>
      </c>
      <c r="BW589" s="32">
        <f t="shared" si="350"/>
        <v>-2.3255813953488344E-2</v>
      </c>
      <c r="BX589" s="36">
        <f t="shared" si="351"/>
        <v>0.5901639344242946</v>
      </c>
      <c r="BY589" s="37">
        <f t="shared" si="352"/>
        <v>1.1803278688485892</v>
      </c>
      <c r="BZ589" s="37">
        <f t="shared" si="353"/>
        <v>25.377049180244668</v>
      </c>
      <c r="CA589" s="37">
        <f t="shared" si="354"/>
        <v>25.377049180244668</v>
      </c>
      <c r="CB589" s="37">
        <f t="shared" si="355"/>
        <v>44.262295081822096</v>
      </c>
      <c r="CC589" s="37">
        <f t="shared" si="356"/>
        <v>37.770491803154854</v>
      </c>
      <c r="CD589" s="38">
        <f t="shared" si="357"/>
        <v>6.4918032786672413</v>
      </c>
      <c r="CE589" s="3">
        <v>1</v>
      </c>
      <c r="CF589" s="3">
        <v>2</v>
      </c>
      <c r="CG589" s="3">
        <v>42</v>
      </c>
      <c r="CH589" s="3">
        <v>41</v>
      </c>
      <c r="CI589" s="3">
        <v>14</v>
      </c>
      <c r="CJ589" s="3">
        <v>10</v>
      </c>
      <c r="CK589" s="3">
        <v>11</v>
      </c>
      <c r="CL589" s="3">
        <v>18</v>
      </c>
      <c r="CM589" s="20">
        <f t="shared" si="358"/>
        <v>-2.4151967213327588</v>
      </c>
      <c r="CN589" s="37">
        <f t="shared" si="359"/>
        <v>1.2480499219968799</v>
      </c>
      <c r="CO589" s="37">
        <f t="shared" si="360"/>
        <v>2.3400936037441493</v>
      </c>
      <c r="CP589" s="37">
        <f t="shared" si="361"/>
        <v>21.840873634945396</v>
      </c>
      <c r="CQ589" s="37">
        <f t="shared" si="362"/>
        <v>24.180967238689547</v>
      </c>
      <c r="CR589" s="37">
        <f t="shared" si="363"/>
        <v>43.681747269890792</v>
      </c>
      <c r="CS589" s="37">
        <f t="shared" si="364"/>
        <v>41.185647425897031</v>
      </c>
      <c r="CT589" s="22">
        <f t="shared" si="365"/>
        <v>3.9957034346734801</v>
      </c>
      <c r="CU589" s="35">
        <v>8</v>
      </c>
      <c r="CV589" s="35">
        <v>15</v>
      </c>
      <c r="CW589" s="35">
        <v>132</v>
      </c>
      <c r="CX589" s="35">
        <v>140</v>
      </c>
      <c r="CY589" s="35">
        <v>66</v>
      </c>
      <c r="CZ589" s="35">
        <v>54</v>
      </c>
      <c r="DA589" s="35">
        <v>55</v>
      </c>
      <c r="DB589" s="35">
        <v>74</v>
      </c>
      <c r="DC589">
        <v>0</v>
      </c>
      <c r="DD589">
        <v>0</v>
      </c>
      <c r="DE589" s="35">
        <f t="shared" si="366"/>
        <v>0</v>
      </c>
      <c r="DF589" s="36">
        <f t="shared" si="367"/>
        <v>0</v>
      </c>
      <c r="DG589" s="37">
        <f t="shared" si="368"/>
        <v>0</v>
      </c>
      <c r="DH589" s="37">
        <f t="shared" si="369"/>
        <v>0</v>
      </c>
      <c r="DI589" s="2">
        <v>66.3</v>
      </c>
      <c r="DJ589">
        <v>1</v>
      </c>
      <c r="DK589">
        <v>1</v>
      </c>
      <c r="DL589">
        <v>8.8000000000000007</v>
      </c>
      <c r="DM589">
        <v>53</v>
      </c>
      <c r="DN589">
        <v>43</v>
      </c>
      <c r="DO589">
        <v>4.2</v>
      </c>
      <c r="DP589">
        <v>44</v>
      </c>
      <c r="DQ589">
        <v>35</v>
      </c>
      <c r="DR589">
        <v>6.2</v>
      </c>
      <c r="DS589">
        <v>34</v>
      </c>
      <c r="DT589">
        <v>29</v>
      </c>
      <c r="DU589">
        <v>5.9</v>
      </c>
      <c r="DV589" s="39">
        <v>-0.4</v>
      </c>
      <c r="DW589" s="39">
        <v>-0.4</v>
      </c>
      <c r="DX589" s="39">
        <v>0.1</v>
      </c>
      <c r="DY589" s="39">
        <v>0</v>
      </c>
      <c r="DZ589" s="39">
        <v>-0.4</v>
      </c>
      <c r="EA589" s="39">
        <v>-0.8</v>
      </c>
    </row>
    <row r="590" spans="1:131" x14ac:dyDescent="0.2">
      <c r="A590" s="12" t="s">
        <v>2404</v>
      </c>
      <c r="B590" s="12" t="s">
        <v>2682</v>
      </c>
      <c r="C590" t="s">
        <v>2681</v>
      </c>
      <c r="D590" t="s">
        <v>317</v>
      </c>
      <c r="E590" s="12" t="s">
        <v>178</v>
      </c>
      <c r="F590">
        <v>44</v>
      </c>
      <c r="G590">
        <v>3</v>
      </c>
      <c r="H590">
        <v>8</v>
      </c>
      <c r="I590" s="31">
        <f t="shared" si="333"/>
        <v>11</v>
      </c>
      <c r="J590">
        <v>4</v>
      </c>
      <c r="K590">
        <v>4</v>
      </c>
      <c r="L590" s="16">
        <f t="shared" si="334"/>
        <v>1.0870161954432562</v>
      </c>
      <c r="M590" s="15">
        <v>3</v>
      </c>
      <c r="N590" s="15">
        <v>4</v>
      </c>
      <c r="O590" s="15">
        <v>4</v>
      </c>
      <c r="P590">
        <v>57</v>
      </c>
      <c r="Q590">
        <v>13</v>
      </c>
      <c r="R590">
        <v>24</v>
      </c>
      <c r="S590" s="13">
        <f t="shared" si="335"/>
        <v>5.2631578947368418E-2</v>
      </c>
      <c r="T590" s="13">
        <f t="shared" si="336"/>
        <v>3.1914893617021274E-2</v>
      </c>
      <c r="U590" s="2">
        <v>607.16666666670005</v>
      </c>
      <c r="V590" s="2">
        <v>13.7833333333</v>
      </c>
      <c r="W590">
        <v>13.6</v>
      </c>
      <c r="X590">
        <v>34.57</v>
      </c>
      <c r="Y590" s="32">
        <f t="shared" si="337"/>
        <v>0.28233340253269668</v>
      </c>
      <c r="Z590" s="15">
        <f t="shared" si="338"/>
        <v>48.148148148148145</v>
      </c>
      <c r="AA590">
        <v>42</v>
      </c>
      <c r="AB590">
        <v>101</v>
      </c>
      <c r="AC590">
        <v>47</v>
      </c>
      <c r="AD590" s="13">
        <f t="shared" si="339"/>
        <v>0.1111111111111111</v>
      </c>
      <c r="AE590" s="13">
        <f t="shared" si="340"/>
        <v>0.29629629629629628</v>
      </c>
      <c r="AF590" s="13">
        <f t="shared" si="341"/>
        <v>0.40740740740740738</v>
      </c>
      <c r="AI590" s="17" t="str">
        <f t="shared" si="342"/>
        <v xml:space="preserve"> </v>
      </c>
      <c r="AJ590">
        <v>86</v>
      </c>
      <c r="AK590">
        <v>101</v>
      </c>
      <c r="AL590" s="32">
        <f t="shared" si="343"/>
        <v>0.31802721088435376</v>
      </c>
      <c r="AM590">
        <v>79</v>
      </c>
      <c r="AN590">
        <v>86</v>
      </c>
      <c r="AO590" s="33">
        <f t="shared" si="344"/>
        <v>0.28061224489795916</v>
      </c>
      <c r="AP590">
        <v>101</v>
      </c>
      <c r="AQ590">
        <v>135</v>
      </c>
      <c r="AR590" s="33">
        <f t="shared" si="345"/>
        <v>0.40136054421768708</v>
      </c>
      <c r="AS590" s="33">
        <f t="shared" si="346"/>
        <v>0.53125</v>
      </c>
      <c r="AT590">
        <v>6</v>
      </c>
      <c r="AU590">
        <v>207</v>
      </c>
      <c r="AV590">
        <v>237</v>
      </c>
      <c r="AW590">
        <v>189</v>
      </c>
      <c r="AX590" s="2">
        <v>28</v>
      </c>
      <c r="AY590" s="3">
        <v>6</v>
      </c>
      <c r="AZ590" s="2">
        <v>32.700000000000003</v>
      </c>
      <c r="BA590" s="2">
        <v>24.9</v>
      </c>
      <c r="BB590" s="21">
        <v>0.115</v>
      </c>
      <c r="BC590">
        <v>4</v>
      </c>
      <c r="BD590" s="21">
        <v>0.45200000000000001</v>
      </c>
      <c r="BE590" s="2">
        <v>25.8</v>
      </c>
      <c r="BF590" s="2">
        <v>30.6</v>
      </c>
      <c r="BG590" s="2">
        <v>24.2</v>
      </c>
      <c r="BH590" s="21">
        <v>-1.5110000000000001</v>
      </c>
      <c r="BI590" s="21">
        <v>0.78200000000000003</v>
      </c>
      <c r="BJ590" t="s">
        <v>465</v>
      </c>
      <c r="BK590" s="2">
        <v>25.6</v>
      </c>
      <c r="BL590" t="s">
        <v>1732</v>
      </c>
      <c r="BM590" s="2">
        <v>24.8</v>
      </c>
      <c r="BN590" t="s">
        <v>600</v>
      </c>
      <c r="BO590" s="2">
        <v>24.3</v>
      </c>
      <c r="BP590" t="s">
        <v>1621</v>
      </c>
      <c r="BQ590" s="2">
        <v>42.7</v>
      </c>
      <c r="BR590" t="s">
        <v>1954</v>
      </c>
      <c r="BS590" s="2">
        <v>12.4</v>
      </c>
      <c r="BT590" s="32">
        <f t="shared" si="347"/>
        <v>8.3076923076923076E-2</v>
      </c>
      <c r="BU590" s="34">
        <f t="shared" si="348"/>
        <v>0.90460526315789469</v>
      </c>
      <c r="BV590" s="35">
        <f t="shared" si="349"/>
        <v>912.91295546558695</v>
      </c>
      <c r="BW590" s="32">
        <f t="shared" si="350"/>
        <v>-1.2317813765182234E-2</v>
      </c>
      <c r="BX590" s="36">
        <f t="shared" si="351"/>
        <v>2.6712102891127589</v>
      </c>
      <c r="BY590" s="37">
        <f t="shared" si="352"/>
        <v>2.8690777179359261</v>
      </c>
      <c r="BZ590" s="37">
        <f t="shared" si="353"/>
        <v>32.153457183764687</v>
      </c>
      <c r="CA590" s="37">
        <f t="shared" si="354"/>
        <v>30.075849181121434</v>
      </c>
      <c r="CB590" s="37">
        <f t="shared" si="355"/>
        <v>56.590084643425854</v>
      </c>
      <c r="CC590" s="37">
        <f t="shared" si="356"/>
        <v>53.91887435431309</v>
      </c>
      <c r="CD590" s="38">
        <f t="shared" si="357"/>
        <v>2.6712102891127643</v>
      </c>
      <c r="CE590" s="3">
        <v>27</v>
      </c>
      <c r="CF590" s="3">
        <v>29</v>
      </c>
      <c r="CG590" s="3">
        <v>298</v>
      </c>
      <c r="CH590" s="3">
        <v>275</v>
      </c>
      <c r="CI590" s="3">
        <v>108</v>
      </c>
      <c r="CJ590" s="3">
        <v>99</v>
      </c>
      <c r="CK590" s="3">
        <v>142</v>
      </c>
      <c r="CL590" s="3">
        <v>139</v>
      </c>
      <c r="CM590" s="20">
        <f t="shared" si="358"/>
        <v>1.5012102891127643</v>
      </c>
      <c r="CN590" s="37">
        <f t="shared" si="359"/>
        <v>1.9722828516580324</v>
      </c>
      <c r="CO590" s="37">
        <f t="shared" si="360"/>
        <v>2.8795329634207278</v>
      </c>
      <c r="CP590" s="37">
        <f t="shared" si="361"/>
        <v>30.175927630367902</v>
      </c>
      <c r="CQ590" s="37">
        <f t="shared" si="362"/>
        <v>29.978699345202095</v>
      </c>
      <c r="CR590" s="37">
        <f t="shared" si="363"/>
        <v>54.277224077629057</v>
      </c>
      <c r="CS590" s="37">
        <f t="shared" si="364"/>
        <v>53.291082651800039</v>
      </c>
      <c r="CT590" s="22">
        <f t="shared" si="365"/>
        <v>1.6850688632837461</v>
      </c>
      <c r="CU590" s="35">
        <v>50</v>
      </c>
      <c r="CV590" s="35">
        <v>73</v>
      </c>
      <c r="CW590" s="35">
        <v>715</v>
      </c>
      <c r="CX590" s="35">
        <v>687</v>
      </c>
      <c r="CY590" s="35">
        <v>294</v>
      </c>
      <c r="CZ590" s="35">
        <v>297</v>
      </c>
      <c r="DA590" s="35">
        <v>294</v>
      </c>
      <c r="DB590" s="35">
        <v>317</v>
      </c>
      <c r="DC590">
        <v>4</v>
      </c>
      <c r="DD590">
        <v>2</v>
      </c>
      <c r="DE590" s="35">
        <f t="shared" si="366"/>
        <v>-2</v>
      </c>
      <c r="DF590" s="36">
        <f t="shared" si="367"/>
        <v>0.39573485764633465</v>
      </c>
      <c r="DG590" s="37">
        <f t="shared" si="368"/>
        <v>0.19786742882316732</v>
      </c>
      <c r="DH590" s="37">
        <f t="shared" si="369"/>
        <v>-0.19786742882316732</v>
      </c>
      <c r="DI590" s="2">
        <v>320.8</v>
      </c>
      <c r="DJ590">
        <v>13</v>
      </c>
      <c r="DK590">
        <v>14</v>
      </c>
      <c r="DL590">
        <v>11.8</v>
      </c>
      <c r="DM590">
        <v>292</v>
      </c>
      <c r="DN590">
        <v>289</v>
      </c>
      <c r="DO590">
        <v>0.8</v>
      </c>
      <c r="DP590">
        <v>222</v>
      </c>
      <c r="DQ590">
        <v>217</v>
      </c>
      <c r="DR590">
        <v>0.9</v>
      </c>
      <c r="DS590">
        <v>169</v>
      </c>
      <c r="DT590">
        <v>167</v>
      </c>
      <c r="DU590">
        <v>-0.30000000000000004</v>
      </c>
      <c r="DV590" s="39">
        <v>0.30000000000000004</v>
      </c>
      <c r="DW590" s="39">
        <v>0.30000000000000004</v>
      </c>
      <c r="DX590" s="39">
        <v>-0.30000000000000004</v>
      </c>
      <c r="DY590" s="39">
        <v>-0.4</v>
      </c>
      <c r="DZ590" s="39">
        <v>1.2</v>
      </c>
      <c r="EA590" s="39">
        <v>0.8</v>
      </c>
    </row>
    <row r="591" spans="1:131" x14ac:dyDescent="0.2">
      <c r="A591" s="12" t="s">
        <v>2686</v>
      </c>
      <c r="B591" s="12" t="s">
        <v>2687</v>
      </c>
      <c r="C591" t="s">
        <v>2685</v>
      </c>
      <c r="D591" s="12" t="s">
        <v>139</v>
      </c>
      <c r="E591" s="12" t="s">
        <v>156</v>
      </c>
      <c r="F591">
        <v>14</v>
      </c>
      <c r="G591">
        <v>0</v>
      </c>
      <c r="H591">
        <v>0</v>
      </c>
      <c r="I591" s="31">
        <f t="shared" si="333"/>
        <v>0</v>
      </c>
      <c r="J591">
        <v>0</v>
      </c>
      <c r="K591">
        <v>0</v>
      </c>
      <c r="L591" s="16">
        <f t="shared" si="334"/>
        <v>0</v>
      </c>
      <c r="M591" s="15">
        <v>0</v>
      </c>
      <c r="N591" s="15">
        <v>0</v>
      </c>
      <c r="O591" s="15">
        <v>0</v>
      </c>
      <c r="P591">
        <v>9</v>
      </c>
      <c r="Q591">
        <v>7</v>
      </c>
      <c r="R591">
        <v>6</v>
      </c>
      <c r="S591" s="13">
        <f t="shared" si="335"/>
        <v>0</v>
      </c>
      <c r="T591" s="13">
        <f t="shared" si="336"/>
        <v>0</v>
      </c>
      <c r="U591" s="2">
        <v>148.73333333330001</v>
      </c>
      <c r="V591" s="2">
        <v>10.6166666667</v>
      </c>
      <c r="W591">
        <v>10.53</v>
      </c>
      <c r="X591">
        <v>37.119999999999997</v>
      </c>
      <c r="Y591" s="32">
        <f t="shared" si="337"/>
        <v>0.22098635886673662</v>
      </c>
      <c r="Z591" s="15">
        <f t="shared" si="338"/>
        <v>0</v>
      </c>
      <c r="AA591">
        <v>3</v>
      </c>
      <c r="AB591">
        <v>4</v>
      </c>
      <c r="AC591">
        <v>6</v>
      </c>
      <c r="AD591" s="13">
        <f t="shared" si="339"/>
        <v>0</v>
      </c>
      <c r="AE591" s="13">
        <f t="shared" si="340"/>
        <v>0</v>
      </c>
      <c r="AF591" s="13">
        <f t="shared" si="341"/>
        <v>0</v>
      </c>
      <c r="AG591">
        <v>0</v>
      </c>
      <c r="AH591">
        <v>1</v>
      </c>
      <c r="AI591" s="17">
        <f t="shared" si="342"/>
        <v>0</v>
      </c>
      <c r="AJ591">
        <v>11</v>
      </c>
      <c r="AK591">
        <v>11</v>
      </c>
      <c r="AL591" s="32">
        <f t="shared" si="343"/>
        <v>0.18803418803418803</v>
      </c>
      <c r="AM591">
        <v>20</v>
      </c>
      <c r="AN591">
        <v>23</v>
      </c>
      <c r="AO591" s="33">
        <f t="shared" si="344"/>
        <v>0.36752136752136755</v>
      </c>
      <c r="AP591">
        <v>29</v>
      </c>
      <c r="AQ591">
        <v>23</v>
      </c>
      <c r="AR591" s="33">
        <f t="shared" si="345"/>
        <v>0.44444444444444442</v>
      </c>
      <c r="AS591" s="33">
        <f t="shared" si="346"/>
        <v>0.33846153846153848</v>
      </c>
      <c r="AU591">
        <v>55</v>
      </c>
      <c r="AV591">
        <v>45</v>
      </c>
      <c r="AW591">
        <v>36</v>
      </c>
      <c r="AX591" s="2">
        <v>28.2</v>
      </c>
      <c r="AZ591" s="2">
        <v>32.299999999999997</v>
      </c>
      <c r="BA591" s="2">
        <v>25.4</v>
      </c>
      <c r="BB591" s="21">
        <v>-0.36599999999999999</v>
      </c>
      <c r="BD591" s="21">
        <v>-2.4289999999999998</v>
      </c>
      <c r="BE591" s="2">
        <v>28.9</v>
      </c>
      <c r="BF591" s="2">
        <v>32.5</v>
      </c>
      <c r="BG591" s="2">
        <v>25.2</v>
      </c>
      <c r="BH591" s="21">
        <v>-0.39100000000000001</v>
      </c>
      <c r="BI591" s="21">
        <v>-14.068</v>
      </c>
      <c r="BJ591" t="s">
        <v>1343</v>
      </c>
      <c r="BK591" s="2">
        <v>30.1</v>
      </c>
      <c r="BL591" t="s">
        <v>2220</v>
      </c>
      <c r="BM591" s="2">
        <v>28.6</v>
      </c>
      <c r="BN591" t="s">
        <v>1338</v>
      </c>
      <c r="BO591" s="2">
        <v>26.2</v>
      </c>
      <c r="BP591" t="s">
        <v>2371</v>
      </c>
      <c r="BQ591" s="2">
        <v>31.5</v>
      </c>
      <c r="BR591" t="s">
        <v>1185</v>
      </c>
      <c r="BS591" s="2">
        <v>30.7</v>
      </c>
      <c r="BT591" s="32">
        <f t="shared" si="347"/>
        <v>2.8571428571428571E-2</v>
      </c>
      <c r="BU591" s="34">
        <f t="shared" si="348"/>
        <v>0.87878787878787878</v>
      </c>
      <c r="BV591" s="35">
        <f t="shared" si="349"/>
        <v>881.64502164502164</v>
      </c>
      <c r="BW591" s="32">
        <f t="shared" si="350"/>
        <v>-9.2640692640692648E-2</v>
      </c>
      <c r="BX591" s="36">
        <f t="shared" si="351"/>
        <v>0.80735590939419077</v>
      </c>
      <c r="BY591" s="37">
        <f t="shared" si="352"/>
        <v>3.2294236375767631</v>
      </c>
      <c r="BZ591" s="37">
        <f t="shared" si="353"/>
        <v>28.257456828796677</v>
      </c>
      <c r="CA591" s="37">
        <f t="shared" si="354"/>
        <v>26.642745010008294</v>
      </c>
      <c r="CB591" s="37">
        <f t="shared" si="355"/>
        <v>52.478134110622406</v>
      </c>
      <c r="CC591" s="37">
        <f t="shared" si="356"/>
        <v>56.111235702896266</v>
      </c>
      <c r="CD591" s="38">
        <f t="shared" si="357"/>
        <v>-3.6331015922738601</v>
      </c>
      <c r="CE591" s="3">
        <v>2</v>
      </c>
      <c r="CF591" s="3">
        <v>8</v>
      </c>
      <c r="CG591" s="3">
        <v>68</v>
      </c>
      <c r="CH591" s="3">
        <v>58</v>
      </c>
      <c r="CI591" s="3">
        <v>30</v>
      </c>
      <c r="CJ591" s="3">
        <v>36</v>
      </c>
      <c r="CK591" s="3">
        <v>37</v>
      </c>
      <c r="CL591" s="3">
        <v>30</v>
      </c>
      <c r="CM591" s="20">
        <f t="shared" si="358"/>
        <v>11.79282148464922</v>
      </c>
      <c r="CN591" s="37">
        <f t="shared" si="359"/>
        <v>1.1545566502463054</v>
      </c>
      <c r="CO591" s="37">
        <f t="shared" si="360"/>
        <v>2.8863916256157638</v>
      </c>
      <c r="CP591" s="37">
        <f t="shared" si="361"/>
        <v>27.478448275862071</v>
      </c>
      <c r="CQ591" s="37">
        <f t="shared" si="362"/>
        <v>31.981219211822662</v>
      </c>
      <c r="CR591" s="37">
        <f t="shared" si="363"/>
        <v>49.415024630541879</v>
      </c>
      <c r="CS591" s="37">
        <f t="shared" si="364"/>
        <v>57.035098522167488</v>
      </c>
      <c r="CT591" s="22">
        <f t="shared" si="365"/>
        <v>3.9869722993517485</v>
      </c>
      <c r="CU591" s="35">
        <v>10</v>
      </c>
      <c r="CV591" s="35">
        <v>25</v>
      </c>
      <c r="CW591" s="35">
        <v>228</v>
      </c>
      <c r="CX591" s="35">
        <v>252</v>
      </c>
      <c r="CY591" s="35">
        <v>88</v>
      </c>
      <c r="CZ591" s="35">
        <v>98</v>
      </c>
      <c r="DA591" s="35">
        <v>119</v>
      </c>
      <c r="DB591" s="35">
        <v>102</v>
      </c>
      <c r="DC591">
        <v>2</v>
      </c>
      <c r="DD591">
        <v>5</v>
      </c>
      <c r="DE591" s="35">
        <f t="shared" si="366"/>
        <v>3</v>
      </c>
      <c r="DF591" s="36">
        <f t="shared" si="367"/>
        <v>0.80735590939419077</v>
      </c>
      <c r="DG591" s="37">
        <f t="shared" si="368"/>
        <v>2.018389773485477</v>
      </c>
      <c r="DH591" s="37">
        <f t="shared" si="369"/>
        <v>1.2110338640912861</v>
      </c>
      <c r="DI591" s="2">
        <v>100.4</v>
      </c>
      <c r="DJ591">
        <v>1</v>
      </c>
      <c r="DK591">
        <v>6</v>
      </c>
      <c r="DL591">
        <v>-24.8</v>
      </c>
      <c r="DM591">
        <v>95</v>
      </c>
      <c r="DN591">
        <v>103</v>
      </c>
      <c r="DO591">
        <v>4.7</v>
      </c>
      <c r="DP591">
        <v>70</v>
      </c>
      <c r="DQ591">
        <v>76</v>
      </c>
      <c r="DR591">
        <v>5.2</v>
      </c>
      <c r="DS591">
        <v>50</v>
      </c>
      <c r="DT591">
        <v>49</v>
      </c>
      <c r="DU591">
        <v>7.4</v>
      </c>
      <c r="DV591" s="39">
        <v>0.1</v>
      </c>
      <c r="DW591" s="39">
        <v>0.1</v>
      </c>
      <c r="DX591" s="39">
        <v>0.2</v>
      </c>
      <c r="DY591" s="39">
        <v>-0.2</v>
      </c>
      <c r="DZ591" s="39">
        <v>1.2</v>
      </c>
      <c r="EA591" s="39">
        <v>1.3</v>
      </c>
    </row>
    <row r="592" spans="1:131" x14ac:dyDescent="0.2">
      <c r="A592" s="12" t="s">
        <v>2086</v>
      </c>
      <c r="B592" s="12" t="s">
        <v>2691</v>
      </c>
      <c r="C592" t="s">
        <v>2690</v>
      </c>
      <c r="D592" t="s">
        <v>210</v>
      </c>
      <c r="E592" s="12" t="s">
        <v>178</v>
      </c>
      <c r="F592">
        <v>54</v>
      </c>
      <c r="G592">
        <v>3</v>
      </c>
      <c r="H592">
        <v>7</v>
      </c>
      <c r="I592" s="31">
        <f t="shared" si="333"/>
        <v>10</v>
      </c>
      <c r="J592">
        <v>3</v>
      </c>
      <c r="K592">
        <v>4</v>
      </c>
      <c r="L592" s="16">
        <f t="shared" si="334"/>
        <v>0.58530875036581809</v>
      </c>
      <c r="M592" s="15">
        <v>3</v>
      </c>
      <c r="N592" s="15">
        <v>3</v>
      </c>
      <c r="O592" s="15">
        <v>4</v>
      </c>
      <c r="P592">
        <v>56</v>
      </c>
      <c r="Q592">
        <v>27</v>
      </c>
      <c r="R592">
        <v>40</v>
      </c>
      <c r="S592" s="13">
        <f t="shared" si="335"/>
        <v>5.3571428571428568E-2</v>
      </c>
      <c r="T592" s="13">
        <f t="shared" si="336"/>
        <v>2.4390243902439025E-2</v>
      </c>
      <c r="U592" s="2">
        <v>1025.0999999999999</v>
      </c>
      <c r="V592" s="2">
        <v>18.983333333299999</v>
      </c>
      <c r="W592">
        <v>17.989999999999998</v>
      </c>
      <c r="X592">
        <v>30.11</v>
      </c>
      <c r="Y592" s="32">
        <f t="shared" si="337"/>
        <v>0.37401247401247401</v>
      </c>
      <c r="Z592" s="15">
        <f t="shared" si="338"/>
        <v>38.594594594594597</v>
      </c>
      <c r="AA592">
        <v>62</v>
      </c>
      <c r="AB592">
        <v>72</v>
      </c>
      <c r="AC592">
        <v>78</v>
      </c>
      <c r="AD592" s="13">
        <f t="shared" si="339"/>
        <v>8.1081081081081086E-2</v>
      </c>
      <c r="AE592" s="13">
        <f t="shared" si="340"/>
        <v>0.1891891891891892</v>
      </c>
      <c r="AF592" s="13">
        <f t="shared" si="341"/>
        <v>0.27027027027027029</v>
      </c>
      <c r="AI592" s="17" t="str">
        <f t="shared" si="342"/>
        <v xml:space="preserve"> </v>
      </c>
      <c r="AJ592">
        <v>115</v>
      </c>
      <c r="AK592">
        <v>147</v>
      </c>
      <c r="AL592" s="32">
        <f t="shared" si="343"/>
        <v>0.30896226415094341</v>
      </c>
      <c r="AM592">
        <v>128</v>
      </c>
      <c r="AN592">
        <v>133</v>
      </c>
      <c r="AO592" s="33">
        <f t="shared" si="344"/>
        <v>0.30778301886792453</v>
      </c>
      <c r="AP592">
        <v>144</v>
      </c>
      <c r="AQ592">
        <v>181</v>
      </c>
      <c r="AR592" s="33">
        <f t="shared" si="345"/>
        <v>0.38325471698113206</v>
      </c>
      <c r="AS592" s="33">
        <f t="shared" si="346"/>
        <v>0.50095602294455066</v>
      </c>
      <c r="AT592">
        <v>4</v>
      </c>
      <c r="AU592">
        <v>324</v>
      </c>
      <c r="AV592">
        <v>322</v>
      </c>
      <c r="AW592">
        <v>277</v>
      </c>
      <c r="AX592" s="2">
        <v>28</v>
      </c>
      <c r="AY592" s="3">
        <v>6</v>
      </c>
      <c r="AZ592" s="2">
        <v>32.5</v>
      </c>
      <c r="BA592" s="2">
        <v>25</v>
      </c>
      <c r="BB592" s="21">
        <v>-0.13800000000000001</v>
      </c>
      <c r="BC592">
        <v>5</v>
      </c>
      <c r="BD592" s="21">
        <v>0.91500000000000004</v>
      </c>
      <c r="BE592" s="2">
        <v>27.5</v>
      </c>
      <c r="BF592" s="2">
        <v>33.5</v>
      </c>
      <c r="BG592" s="2">
        <v>25.6</v>
      </c>
      <c r="BH592" s="21">
        <v>1.3049999999999999</v>
      </c>
      <c r="BI592" s="21">
        <v>-4.1710000000000003</v>
      </c>
      <c r="BJ592" t="s">
        <v>2717</v>
      </c>
      <c r="BK592" s="2">
        <v>33.799999999999997</v>
      </c>
      <c r="BL592" t="s">
        <v>288</v>
      </c>
      <c r="BM592" s="2">
        <v>29.7</v>
      </c>
      <c r="BN592" t="s">
        <v>1906</v>
      </c>
      <c r="BO592" s="2">
        <v>29.5</v>
      </c>
      <c r="BP592" t="s">
        <v>1591</v>
      </c>
      <c r="BQ592" s="2">
        <v>60.3</v>
      </c>
      <c r="BR592" t="s">
        <v>797</v>
      </c>
      <c r="BS592" s="2">
        <v>11.8</v>
      </c>
      <c r="BT592" s="32">
        <f t="shared" si="347"/>
        <v>7.7731092436974791E-2</v>
      </c>
      <c r="BU592" s="34">
        <f t="shared" si="348"/>
        <v>0.91925465838509313</v>
      </c>
      <c r="BV592" s="35">
        <f t="shared" si="349"/>
        <v>927.02776762879057</v>
      </c>
      <c r="BW592" s="32">
        <f t="shared" si="350"/>
        <v>-3.0142491779320824E-3</v>
      </c>
      <c r="BX592" s="36">
        <f t="shared" si="351"/>
        <v>2.1656423763573294</v>
      </c>
      <c r="BY592" s="37">
        <f t="shared" si="352"/>
        <v>2.2827041264306982</v>
      </c>
      <c r="BZ592" s="37">
        <f t="shared" si="353"/>
        <v>27.860696517461857</v>
      </c>
      <c r="CA592" s="37">
        <f t="shared" si="354"/>
        <v>28.27041264271865</v>
      </c>
      <c r="CB592" s="37">
        <f t="shared" si="355"/>
        <v>53.848405033749806</v>
      </c>
      <c r="CC592" s="37">
        <f t="shared" si="356"/>
        <v>51.155984782062319</v>
      </c>
      <c r="CD592" s="38">
        <f t="shared" si="357"/>
        <v>2.6924202516874871</v>
      </c>
      <c r="CE592" s="3">
        <v>37</v>
      </c>
      <c r="CF592" s="3">
        <v>39</v>
      </c>
      <c r="CG592" s="3">
        <v>439</v>
      </c>
      <c r="CH592" s="3">
        <v>444</v>
      </c>
      <c r="CI592" s="3">
        <v>183</v>
      </c>
      <c r="CJ592" s="3">
        <v>174</v>
      </c>
      <c r="CK592" s="3">
        <v>217</v>
      </c>
      <c r="CL592" s="3">
        <v>261</v>
      </c>
      <c r="CM592" s="20">
        <f t="shared" si="358"/>
        <v>7.6654757010182699</v>
      </c>
      <c r="CN592" s="37">
        <f t="shared" si="359"/>
        <v>2.2141038414701648</v>
      </c>
      <c r="CO592" s="37">
        <f t="shared" si="360"/>
        <v>2.3248090335436729</v>
      </c>
      <c r="CP592" s="37">
        <f t="shared" si="361"/>
        <v>26.310933982803792</v>
      </c>
      <c r="CQ592" s="37">
        <f t="shared" si="362"/>
        <v>32.325916085464414</v>
      </c>
      <c r="CR592" s="37">
        <f t="shared" si="363"/>
        <v>50.223255470681572</v>
      </c>
      <c r="CS592" s="37">
        <f t="shared" si="364"/>
        <v>61.921104099782283</v>
      </c>
      <c r="CT592" s="22">
        <f t="shared" si="365"/>
        <v>14.390268880788199</v>
      </c>
      <c r="CU592" s="35">
        <v>60</v>
      </c>
      <c r="CV592" s="35">
        <v>63</v>
      </c>
      <c r="CW592" s="35">
        <v>653</v>
      </c>
      <c r="CX592" s="35">
        <v>813</v>
      </c>
      <c r="CY592" s="35">
        <v>298</v>
      </c>
      <c r="CZ592" s="35">
        <v>352</v>
      </c>
      <c r="DA592" s="35">
        <v>450</v>
      </c>
      <c r="DB592" s="35">
        <v>350</v>
      </c>
      <c r="DC592">
        <v>8</v>
      </c>
      <c r="DD592">
        <v>13</v>
      </c>
      <c r="DE592" s="35">
        <f t="shared" si="366"/>
        <v>5</v>
      </c>
      <c r="DF592" s="36">
        <f t="shared" si="367"/>
        <v>0.46824700029347655</v>
      </c>
      <c r="DG592" s="37">
        <f t="shared" si="368"/>
        <v>0.7609013754768994</v>
      </c>
      <c r="DH592" s="37">
        <f t="shared" si="369"/>
        <v>0.29265437518342285</v>
      </c>
      <c r="DI592" s="2">
        <v>646.1</v>
      </c>
      <c r="DJ592">
        <v>20</v>
      </c>
      <c r="DK592">
        <v>22</v>
      </c>
      <c r="DL592">
        <v>-3.1</v>
      </c>
      <c r="DM592">
        <v>593</v>
      </c>
      <c r="DN592">
        <v>529</v>
      </c>
      <c r="DO592">
        <v>7.7</v>
      </c>
      <c r="DP592">
        <v>433</v>
      </c>
      <c r="DQ592">
        <v>391</v>
      </c>
      <c r="DR592">
        <v>6.6</v>
      </c>
      <c r="DS592">
        <v>311</v>
      </c>
      <c r="DT592">
        <v>288</v>
      </c>
      <c r="DU592">
        <v>6.1</v>
      </c>
      <c r="DV592" s="39">
        <v>2.1</v>
      </c>
      <c r="DW592" s="39">
        <v>2.1</v>
      </c>
      <c r="DX592" s="39">
        <v>0.60000000000000009</v>
      </c>
      <c r="DY592" s="39">
        <v>0.1</v>
      </c>
      <c r="DZ592" s="39">
        <v>3.1</v>
      </c>
      <c r="EA592" s="39">
        <v>6</v>
      </c>
    </row>
    <row r="593" spans="1:131" x14ac:dyDescent="0.2">
      <c r="A593" s="12" t="s">
        <v>2151</v>
      </c>
      <c r="B593" s="12" t="s">
        <v>2695</v>
      </c>
      <c r="C593" t="s">
        <v>2694</v>
      </c>
      <c r="D593" t="s">
        <v>147</v>
      </c>
      <c r="E593" s="12" t="s">
        <v>178</v>
      </c>
      <c r="F593">
        <v>72</v>
      </c>
      <c r="G593">
        <v>2</v>
      </c>
      <c r="H593">
        <v>11</v>
      </c>
      <c r="I593" s="31">
        <f t="shared" si="333"/>
        <v>13</v>
      </c>
      <c r="J593">
        <v>3</v>
      </c>
      <c r="K593">
        <v>8</v>
      </c>
      <c r="L593" s="16">
        <f t="shared" si="334"/>
        <v>0.59742647058823539</v>
      </c>
      <c r="M593" s="15">
        <v>2</v>
      </c>
      <c r="N593" s="15">
        <v>2</v>
      </c>
      <c r="O593" s="15">
        <v>8</v>
      </c>
      <c r="P593">
        <v>47</v>
      </c>
      <c r="Q593">
        <v>26</v>
      </c>
      <c r="R593">
        <v>51</v>
      </c>
      <c r="S593" s="13">
        <f t="shared" si="335"/>
        <v>4.2553191489361701E-2</v>
      </c>
      <c r="T593" s="13">
        <f t="shared" si="336"/>
        <v>1.6129032258064516E-2</v>
      </c>
      <c r="U593" s="2">
        <v>1305.5999999999999</v>
      </c>
      <c r="V593" s="2">
        <v>18.133333333300001</v>
      </c>
      <c r="W593">
        <v>17.489999999999998</v>
      </c>
      <c r="X593">
        <v>30.8</v>
      </c>
      <c r="Y593" s="32">
        <f t="shared" si="337"/>
        <v>0.36218678815489747</v>
      </c>
      <c r="Z593" s="15">
        <f t="shared" si="338"/>
        <v>28.862068965517242</v>
      </c>
      <c r="AA593">
        <v>107</v>
      </c>
      <c r="AB593">
        <v>200</v>
      </c>
      <c r="AC593">
        <v>116</v>
      </c>
      <c r="AD593" s="13">
        <f t="shared" si="339"/>
        <v>3.4482758620689655E-2</v>
      </c>
      <c r="AE593" s="13">
        <f t="shared" si="340"/>
        <v>0.17241379310344829</v>
      </c>
      <c r="AF593" s="13">
        <f t="shared" si="341"/>
        <v>0.20689655172413796</v>
      </c>
      <c r="AI593" s="17" t="str">
        <f t="shared" si="342"/>
        <v xml:space="preserve"> </v>
      </c>
      <c r="AJ593">
        <v>158</v>
      </c>
      <c r="AK593">
        <v>160</v>
      </c>
      <c r="AL593" s="32">
        <f t="shared" si="343"/>
        <v>0.25895765472312704</v>
      </c>
      <c r="AM593">
        <v>205</v>
      </c>
      <c r="AN593">
        <v>183</v>
      </c>
      <c r="AO593" s="33">
        <f t="shared" si="344"/>
        <v>0.31596091205211724</v>
      </c>
      <c r="AP593">
        <v>272</v>
      </c>
      <c r="AQ593">
        <v>250</v>
      </c>
      <c r="AR593" s="33">
        <f t="shared" si="345"/>
        <v>0.42508143322475572</v>
      </c>
      <c r="AS593" s="33">
        <f t="shared" si="346"/>
        <v>0.45042492917847027</v>
      </c>
      <c r="AT593">
        <v>1</v>
      </c>
      <c r="AU593">
        <v>435</v>
      </c>
      <c r="AV593">
        <v>400</v>
      </c>
      <c r="AW593">
        <v>474</v>
      </c>
      <c r="AX593" s="2">
        <v>29.3</v>
      </c>
      <c r="AY593" s="3">
        <v>2</v>
      </c>
      <c r="AZ593" s="2">
        <v>33.4</v>
      </c>
      <c r="BA593" s="2">
        <v>26.6</v>
      </c>
      <c r="BB593" s="21">
        <v>1.05</v>
      </c>
      <c r="BC593">
        <v>1</v>
      </c>
      <c r="BD593" s="21">
        <v>0.65400000000000003</v>
      </c>
      <c r="BE593" s="2">
        <v>27.9</v>
      </c>
      <c r="BF593" s="2">
        <v>32.5</v>
      </c>
      <c r="BG593" s="2">
        <v>26.3</v>
      </c>
      <c r="BH593" s="21">
        <v>0.97199999999999998</v>
      </c>
      <c r="BI593" s="21">
        <v>-2.0760000000000001</v>
      </c>
      <c r="BJ593" t="s">
        <v>991</v>
      </c>
      <c r="BK593" s="2">
        <v>36.4</v>
      </c>
      <c r="BL593" t="s">
        <v>2129</v>
      </c>
      <c r="BM593" s="2">
        <v>32.1</v>
      </c>
      <c r="BN593" t="s">
        <v>1924</v>
      </c>
      <c r="BO593" s="2">
        <v>24.9</v>
      </c>
      <c r="BP593" t="s">
        <v>1247</v>
      </c>
      <c r="BQ593" s="2">
        <v>41.4</v>
      </c>
      <c r="BR593" t="s">
        <v>1235</v>
      </c>
      <c r="BS593" s="2">
        <v>19.7</v>
      </c>
      <c r="BT593" s="32">
        <f t="shared" si="347"/>
        <v>0.1039426523297491</v>
      </c>
      <c r="BU593" s="34">
        <f t="shared" si="348"/>
        <v>0.9021558872305141</v>
      </c>
      <c r="BV593" s="35">
        <f t="shared" si="349"/>
        <v>912.55015246348898</v>
      </c>
      <c r="BW593" s="32">
        <f t="shared" si="350"/>
        <v>6.098539560263197E-3</v>
      </c>
      <c r="BX593" s="36">
        <f t="shared" si="351"/>
        <v>2.6654411764754875</v>
      </c>
      <c r="BY593" s="37">
        <f t="shared" si="352"/>
        <v>2.7113970588285135</v>
      </c>
      <c r="BZ593" s="37">
        <f t="shared" si="353"/>
        <v>25.643382352988311</v>
      </c>
      <c r="CA593" s="37">
        <f t="shared" si="354"/>
        <v>27.711397058874464</v>
      </c>
      <c r="CB593" s="37">
        <f t="shared" si="355"/>
        <v>47.518382353028521</v>
      </c>
      <c r="CC593" s="37">
        <f t="shared" si="356"/>
        <v>55.514705882454983</v>
      </c>
      <c r="CD593" s="38">
        <f t="shared" si="357"/>
        <v>-7.9963235294264621</v>
      </c>
      <c r="CE593" s="3">
        <v>58</v>
      </c>
      <c r="CF593" s="3">
        <v>59</v>
      </c>
      <c r="CG593" s="3">
        <v>500</v>
      </c>
      <c r="CH593" s="3">
        <v>544</v>
      </c>
      <c r="CI593" s="3">
        <v>228</v>
      </c>
      <c r="CJ593" s="3">
        <v>285</v>
      </c>
      <c r="CK593" s="3">
        <v>320</v>
      </c>
      <c r="CL593" s="3">
        <v>248</v>
      </c>
      <c r="CM593" s="20">
        <f t="shared" si="358"/>
        <v>-4.1665218297097475</v>
      </c>
      <c r="CN593" s="37">
        <f t="shared" si="359"/>
        <v>2.3538961038961039</v>
      </c>
      <c r="CO593" s="37">
        <f t="shared" si="360"/>
        <v>2.0562770562770565</v>
      </c>
      <c r="CP593" s="37">
        <f t="shared" si="361"/>
        <v>29.761904761904763</v>
      </c>
      <c r="CQ593" s="37">
        <f t="shared" si="362"/>
        <v>27.056277056277057</v>
      </c>
      <c r="CR593" s="37">
        <f t="shared" si="363"/>
        <v>53.86904761904762</v>
      </c>
      <c r="CS593" s="37">
        <f t="shared" si="364"/>
        <v>53.057359307359313</v>
      </c>
      <c r="CT593" s="22">
        <f t="shared" si="365"/>
        <v>-8.8080118411147694</v>
      </c>
      <c r="CU593" s="35">
        <v>87</v>
      </c>
      <c r="CV593" s="35">
        <v>76</v>
      </c>
      <c r="CW593" s="35">
        <v>1013</v>
      </c>
      <c r="CX593" s="35">
        <v>924</v>
      </c>
      <c r="CY593" s="35">
        <v>362</v>
      </c>
      <c r="CZ593" s="35">
        <v>440</v>
      </c>
      <c r="DA593" s="35">
        <v>521</v>
      </c>
      <c r="DB593" s="35">
        <v>529</v>
      </c>
      <c r="DC593">
        <v>14</v>
      </c>
      <c r="DD593">
        <v>9</v>
      </c>
      <c r="DE593" s="35">
        <f t="shared" si="366"/>
        <v>-5</v>
      </c>
      <c r="DF593" s="36">
        <f t="shared" si="367"/>
        <v>0.64338235294235901</v>
      </c>
      <c r="DG593" s="37">
        <f t="shared" si="368"/>
        <v>0.41360294117723079</v>
      </c>
      <c r="DH593" s="37">
        <f t="shared" si="369"/>
        <v>-0.22977941176512826</v>
      </c>
      <c r="DI593" s="2">
        <v>791.1</v>
      </c>
      <c r="DJ593">
        <v>30</v>
      </c>
      <c r="DK593">
        <v>33</v>
      </c>
      <c r="DL593">
        <v>-5.9</v>
      </c>
      <c r="DM593">
        <v>654</v>
      </c>
      <c r="DN593">
        <v>733</v>
      </c>
      <c r="DO593">
        <v>-4</v>
      </c>
      <c r="DP593">
        <v>487</v>
      </c>
      <c r="DQ593">
        <v>536</v>
      </c>
      <c r="DR593">
        <v>-3.8</v>
      </c>
      <c r="DS593">
        <v>341</v>
      </c>
      <c r="DT593">
        <v>371</v>
      </c>
      <c r="DU593">
        <v>-5.0999999999999996</v>
      </c>
      <c r="DV593" s="39">
        <v>-1.4</v>
      </c>
      <c r="DW593" s="39">
        <v>-1.4</v>
      </c>
      <c r="DX593" s="39">
        <v>0.60000000000000009</v>
      </c>
      <c r="DY593" s="39">
        <v>0.7</v>
      </c>
      <c r="DZ593" s="39">
        <v>-4.4000000000000004</v>
      </c>
      <c r="EA593" s="39">
        <v>-4.5</v>
      </c>
    </row>
    <row r="594" spans="1:131" x14ac:dyDescent="0.2">
      <c r="A594" s="12" t="s">
        <v>2699</v>
      </c>
      <c r="B594" s="12" t="s">
        <v>2700</v>
      </c>
      <c r="C594" t="s">
        <v>2698</v>
      </c>
      <c r="D594" t="s">
        <v>112</v>
      </c>
      <c r="E594" s="12" t="s">
        <v>148</v>
      </c>
      <c r="F594">
        <v>54</v>
      </c>
      <c r="G594">
        <v>0</v>
      </c>
      <c r="H594">
        <v>0</v>
      </c>
      <c r="I594" s="31">
        <f t="shared" si="333"/>
        <v>0</v>
      </c>
      <c r="J594">
        <v>0</v>
      </c>
      <c r="K594">
        <v>0</v>
      </c>
      <c r="L594" s="16">
        <f t="shared" si="334"/>
        <v>0</v>
      </c>
      <c r="M594" s="15">
        <v>0</v>
      </c>
      <c r="N594" s="15">
        <v>0</v>
      </c>
      <c r="O594" s="15">
        <v>0</v>
      </c>
      <c r="P594">
        <v>12</v>
      </c>
      <c r="Q594">
        <v>10</v>
      </c>
      <c r="R594">
        <v>5</v>
      </c>
      <c r="S594" s="13">
        <f t="shared" si="335"/>
        <v>0</v>
      </c>
      <c r="T594" s="13">
        <f t="shared" si="336"/>
        <v>0</v>
      </c>
      <c r="U594" s="2">
        <v>288.2</v>
      </c>
      <c r="V594" s="2">
        <v>5.3333333332999997</v>
      </c>
      <c r="W594">
        <v>5.34</v>
      </c>
      <c r="X594">
        <v>42.93</v>
      </c>
      <c r="Y594" s="32">
        <f t="shared" si="337"/>
        <v>0.11062771908017403</v>
      </c>
      <c r="Z594" s="15">
        <f t="shared" si="338"/>
        <v>0</v>
      </c>
      <c r="AA594">
        <v>9</v>
      </c>
      <c r="AB594">
        <v>112</v>
      </c>
      <c r="AC594">
        <v>30</v>
      </c>
      <c r="AD594" s="13">
        <f t="shared" si="339"/>
        <v>0</v>
      </c>
      <c r="AE594" s="13">
        <f t="shared" si="340"/>
        <v>0</v>
      </c>
      <c r="AF594" s="13">
        <f t="shared" si="341"/>
        <v>0</v>
      </c>
      <c r="AG594">
        <v>1</v>
      </c>
      <c r="AH594">
        <v>1</v>
      </c>
      <c r="AI594" s="17">
        <f t="shared" si="342"/>
        <v>0.5</v>
      </c>
      <c r="AJ594">
        <v>49</v>
      </c>
      <c r="AK594">
        <v>47</v>
      </c>
      <c r="AL594" s="32">
        <f t="shared" si="343"/>
        <v>0.29090909090909089</v>
      </c>
      <c r="AM594">
        <v>72</v>
      </c>
      <c r="AN594">
        <v>41</v>
      </c>
      <c r="AO594" s="33">
        <f t="shared" si="344"/>
        <v>0.34242424242424241</v>
      </c>
      <c r="AP594">
        <v>72</v>
      </c>
      <c r="AQ594">
        <v>49</v>
      </c>
      <c r="AR594" s="33">
        <f t="shared" si="345"/>
        <v>0.36666666666666664</v>
      </c>
      <c r="AS594" s="33">
        <f t="shared" si="346"/>
        <v>0.45933014354066987</v>
      </c>
      <c r="AT594">
        <v>13</v>
      </c>
      <c r="AU594">
        <v>88</v>
      </c>
      <c r="AV594">
        <v>127</v>
      </c>
      <c r="AW594">
        <v>91</v>
      </c>
      <c r="AX594" s="2">
        <v>25.3</v>
      </c>
      <c r="AY594" s="3">
        <v>16</v>
      </c>
      <c r="AZ594" s="2">
        <v>31.6</v>
      </c>
      <c r="BA594" s="2">
        <v>21</v>
      </c>
      <c r="BB594" s="21">
        <v>-3.6520000000000001</v>
      </c>
      <c r="BC594">
        <v>16</v>
      </c>
      <c r="BD594" s="21">
        <v>-4.3129999999999997</v>
      </c>
      <c r="BE594" s="2">
        <v>24.8</v>
      </c>
      <c r="BF594" s="2">
        <v>31.5</v>
      </c>
      <c r="BG594" s="2">
        <v>18.100000000000001</v>
      </c>
      <c r="BH594" s="21">
        <v>-6.8000000000000005E-2</v>
      </c>
      <c r="BI594" s="21">
        <v>-15.962</v>
      </c>
      <c r="BJ594" t="s">
        <v>2380</v>
      </c>
      <c r="BK594" s="2">
        <v>43.2</v>
      </c>
      <c r="BL594" t="s">
        <v>253</v>
      </c>
      <c r="BM594" s="2">
        <v>39.4</v>
      </c>
      <c r="BN594" t="s">
        <v>3238</v>
      </c>
      <c r="BO594" s="2">
        <v>20.100000000000001</v>
      </c>
      <c r="BP594" t="s">
        <v>1428</v>
      </c>
      <c r="BQ594" s="2">
        <v>49.3</v>
      </c>
      <c r="BR594" t="s">
        <v>2972</v>
      </c>
      <c r="BS594" s="2">
        <v>36.799999999999997</v>
      </c>
      <c r="BT594" s="32">
        <f t="shared" si="347"/>
        <v>7.6923076923076927E-2</v>
      </c>
      <c r="BU594" s="34">
        <f t="shared" si="348"/>
        <v>0.93793103448275861</v>
      </c>
      <c r="BV594" s="35">
        <f t="shared" si="349"/>
        <v>945.62334217506634</v>
      </c>
      <c r="BW594" s="32">
        <f t="shared" si="350"/>
        <v>1.4854111405835535E-2</v>
      </c>
      <c r="BX594" s="36">
        <f t="shared" si="351"/>
        <v>1.2500000000078124</v>
      </c>
      <c r="BY594" s="37">
        <f t="shared" si="352"/>
        <v>1.8750000000117191</v>
      </c>
      <c r="BZ594" s="37">
        <f t="shared" si="353"/>
        <v>16.250000000101565</v>
      </c>
      <c r="CA594" s="37">
        <f t="shared" si="354"/>
        <v>30.208333333522134</v>
      </c>
      <c r="CB594" s="37">
        <f t="shared" si="355"/>
        <v>36.875000000230472</v>
      </c>
      <c r="CC594" s="37">
        <f t="shared" si="356"/>
        <v>57.291666667024742</v>
      </c>
      <c r="CD594" s="38">
        <f t="shared" si="357"/>
        <v>-20.416666666794271</v>
      </c>
      <c r="CE594" s="3">
        <v>6</v>
      </c>
      <c r="CF594" s="3">
        <v>9</v>
      </c>
      <c r="CG594" s="3">
        <v>72</v>
      </c>
      <c r="CH594" s="3">
        <v>136</v>
      </c>
      <c r="CI594" s="3">
        <v>48</v>
      </c>
      <c r="CJ594" s="3">
        <v>55</v>
      </c>
      <c r="CK594" s="3">
        <v>75</v>
      </c>
      <c r="CL594" s="3">
        <v>51</v>
      </c>
      <c r="CM594" s="20">
        <f t="shared" si="358"/>
        <v>-7.8815901117703469</v>
      </c>
      <c r="CN594" s="37">
        <f t="shared" si="359"/>
        <v>2.510546885110128</v>
      </c>
      <c r="CO594" s="37">
        <f t="shared" si="360"/>
        <v>2.7693661516163264</v>
      </c>
      <c r="CP594" s="37">
        <f t="shared" si="361"/>
        <v>28.107772342573185</v>
      </c>
      <c r="CQ594" s="37">
        <f t="shared" si="362"/>
        <v>36.157051530915965</v>
      </c>
      <c r="CR594" s="37">
        <f t="shared" si="363"/>
        <v>52.514429174107725</v>
      </c>
      <c r="CS594" s="37">
        <f t="shared" si="364"/>
        <v>67.474182778166025</v>
      </c>
      <c r="CT594" s="22">
        <f t="shared" si="365"/>
        <v>-5.4569130627359712</v>
      </c>
      <c r="CU594" s="35">
        <v>97</v>
      </c>
      <c r="CV594" s="35">
        <v>107</v>
      </c>
      <c r="CW594" s="35">
        <v>989</v>
      </c>
      <c r="CX594" s="35">
        <v>1290</v>
      </c>
      <c r="CY594" s="35">
        <v>410</v>
      </c>
      <c r="CZ594" s="35">
        <v>607</v>
      </c>
      <c r="DA594" s="35">
        <v>603</v>
      </c>
      <c r="DB594" s="35">
        <v>533</v>
      </c>
      <c r="DC594">
        <v>19</v>
      </c>
      <c r="DD594">
        <v>9</v>
      </c>
      <c r="DE594" s="35">
        <f t="shared" si="366"/>
        <v>-10</v>
      </c>
      <c r="DF594" s="36">
        <f t="shared" si="367"/>
        <v>3.9583333333580728</v>
      </c>
      <c r="DG594" s="37">
        <f t="shared" si="368"/>
        <v>1.8750000000117191</v>
      </c>
      <c r="DH594" s="37">
        <f t="shared" si="369"/>
        <v>-2.0833333333463542</v>
      </c>
      <c r="DI594" s="2">
        <v>181.2</v>
      </c>
      <c r="DJ594">
        <v>1</v>
      </c>
      <c r="DK594">
        <v>8</v>
      </c>
      <c r="DL594">
        <v>-37.6</v>
      </c>
      <c r="DM594">
        <v>113</v>
      </c>
      <c r="DN594">
        <v>179</v>
      </c>
      <c r="DO594">
        <v>-3.7</v>
      </c>
      <c r="DP594">
        <v>77</v>
      </c>
      <c r="DQ594">
        <v>132</v>
      </c>
      <c r="DR594">
        <v>-5.2</v>
      </c>
      <c r="DS594">
        <v>45</v>
      </c>
      <c r="DT594">
        <v>94</v>
      </c>
      <c r="DU594">
        <v>-11.4</v>
      </c>
      <c r="DV594" s="39">
        <v>-3.8</v>
      </c>
      <c r="DW594" s="39">
        <v>-3.8</v>
      </c>
      <c r="DX594" s="39">
        <v>-0.8</v>
      </c>
      <c r="DY594" s="39">
        <v>-1.8</v>
      </c>
      <c r="DZ594" s="39">
        <v>2.6</v>
      </c>
      <c r="EA594" s="39">
        <v>-3.8</v>
      </c>
    </row>
    <row r="595" spans="1:131" x14ac:dyDescent="0.2">
      <c r="A595" s="12" t="s">
        <v>2705</v>
      </c>
      <c r="B595" s="12" t="s">
        <v>2706</v>
      </c>
      <c r="C595" t="s">
        <v>2704</v>
      </c>
      <c r="D595" t="s">
        <v>265</v>
      </c>
      <c r="E595" s="12" t="s">
        <v>355</v>
      </c>
      <c r="F595">
        <v>79</v>
      </c>
      <c r="G595">
        <v>14</v>
      </c>
      <c r="H595">
        <v>28</v>
      </c>
      <c r="I595" s="31">
        <f t="shared" si="333"/>
        <v>42</v>
      </c>
      <c r="J595">
        <v>17</v>
      </c>
      <c r="K595">
        <v>10</v>
      </c>
      <c r="L595" s="16">
        <f t="shared" si="334"/>
        <v>2.1999127018769098</v>
      </c>
      <c r="M595" s="15">
        <v>12</v>
      </c>
      <c r="N595" s="15">
        <v>18</v>
      </c>
      <c r="O595" s="15">
        <v>10</v>
      </c>
      <c r="P595">
        <v>107</v>
      </c>
      <c r="Q595">
        <v>49</v>
      </c>
      <c r="R595">
        <v>40</v>
      </c>
      <c r="S595" s="13">
        <f t="shared" si="335"/>
        <v>0.13084112149532709</v>
      </c>
      <c r="T595" s="13">
        <f t="shared" si="336"/>
        <v>7.1428571428571425E-2</v>
      </c>
      <c r="U595" s="2">
        <v>1145.5</v>
      </c>
      <c r="V595" s="2">
        <v>14.5</v>
      </c>
      <c r="W595">
        <v>13.95</v>
      </c>
      <c r="X595">
        <v>33.42</v>
      </c>
      <c r="Y595" s="32">
        <f t="shared" si="337"/>
        <v>0.29449018366054458</v>
      </c>
      <c r="Z595" s="15">
        <f t="shared" si="338"/>
        <v>170.60714285714286</v>
      </c>
      <c r="AA595">
        <v>43</v>
      </c>
      <c r="AB595">
        <v>75</v>
      </c>
      <c r="AC595">
        <v>93</v>
      </c>
      <c r="AD595" s="13">
        <f t="shared" si="339"/>
        <v>0.25</v>
      </c>
      <c r="AE595" s="13">
        <f t="shared" si="340"/>
        <v>0.5</v>
      </c>
      <c r="AF595" s="13">
        <f t="shared" si="341"/>
        <v>0.75</v>
      </c>
      <c r="AG595">
        <v>21</v>
      </c>
      <c r="AH595">
        <v>29</v>
      </c>
      <c r="AI595" s="17">
        <f t="shared" si="342"/>
        <v>0.42</v>
      </c>
      <c r="AJ595">
        <v>198</v>
      </c>
      <c r="AK595">
        <v>173</v>
      </c>
      <c r="AL595" s="32">
        <f t="shared" si="343"/>
        <v>0.31790916880891174</v>
      </c>
      <c r="AM595">
        <v>187</v>
      </c>
      <c r="AN595">
        <v>191</v>
      </c>
      <c r="AO595" s="33">
        <f t="shared" si="344"/>
        <v>0.32390745501285345</v>
      </c>
      <c r="AP595">
        <v>211</v>
      </c>
      <c r="AQ595">
        <v>207</v>
      </c>
      <c r="AR595" s="33">
        <f t="shared" si="345"/>
        <v>0.35818337617823481</v>
      </c>
      <c r="AS595" s="33">
        <f t="shared" si="346"/>
        <v>0.49532710280373832</v>
      </c>
      <c r="AT595">
        <v>7</v>
      </c>
      <c r="AU595">
        <v>414</v>
      </c>
      <c r="AV595">
        <v>404</v>
      </c>
      <c r="AW595">
        <v>353</v>
      </c>
      <c r="AX595" s="2">
        <v>29.8</v>
      </c>
      <c r="AY595" s="3">
        <v>3</v>
      </c>
      <c r="AZ595" s="2">
        <v>34.200000000000003</v>
      </c>
      <c r="BA595" s="2">
        <v>26.8</v>
      </c>
      <c r="BB595" s="21">
        <v>1.2</v>
      </c>
      <c r="BC595">
        <v>1</v>
      </c>
      <c r="BD595" s="21">
        <v>0.89900000000000002</v>
      </c>
      <c r="BE595" s="2">
        <v>32.1</v>
      </c>
      <c r="BF595" s="2">
        <v>34.799999999999997</v>
      </c>
      <c r="BG595" s="2">
        <v>29.3</v>
      </c>
      <c r="BH595" s="21">
        <v>3.714</v>
      </c>
      <c r="BI595" s="21">
        <v>9.2129999999999992</v>
      </c>
      <c r="BJ595" t="s">
        <v>276</v>
      </c>
      <c r="BK595" s="2">
        <v>64.3</v>
      </c>
      <c r="BL595" t="s">
        <v>3310</v>
      </c>
      <c r="BM595" s="2">
        <v>54.5</v>
      </c>
      <c r="BN595" t="s">
        <v>3113</v>
      </c>
      <c r="BO595" s="2">
        <v>20.7</v>
      </c>
      <c r="BP595" t="s">
        <v>2832</v>
      </c>
      <c r="BQ595" s="2">
        <v>50.6</v>
      </c>
      <c r="BR595" t="s">
        <v>581</v>
      </c>
      <c r="BS595" s="2">
        <v>49.6</v>
      </c>
      <c r="BT595" s="32">
        <f t="shared" si="347"/>
        <v>9.9644128113879002E-2</v>
      </c>
      <c r="BU595" s="34">
        <f t="shared" si="348"/>
        <v>0.91341991341991347</v>
      </c>
      <c r="BV595" s="35">
        <f t="shared" si="349"/>
        <v>923.38432623130132</v>
      </c>
      <c r="BW595" s="32">
        <f t="shared" si="350"/>
        <v>1.3064041533792467E-2</v>
      </c>
      <c r="BX595" s="36">
        <f t="shared" si="351"/>
        <v>2.9332169358358797</v>
      </c>
      <c r="BY595" s="37">
        <f t="shared" si="352"/>
        <v>2.0951549541684855</v>
      </c>
      <c r="BZ595" s="37">
        <f t="shared" si="353"/>
        <v>29.43692710606722</v>
      </c>
      <c r="CA595" s="37">
        <f t="shared" si="354"/>
        <v>24.199039720646006</v>
      </c>
      <c r="CB595" s="37">
        <f t="shared" si="355"/>
        <v>58.035792230467045</v>
      </c>
      <c r="CC595" s="37">
        <f t="shared" si="356"/>
        <v>48.869489305979918</v>
      </c>
      <c r="CD595" s="38">
        <f t="shared" si="357"/>
        <v>9.1663029244871268</v>
      </c>
      <c r="CE595" s="3">
        <v>56</v>
      </c>
      <c r="CF595" s="3">
        <v>40</v>
      </c>
      <c r="CG595" s="3">
        <v>506</v>
      </c>
      <c r="CH595" s="3">
        <v>422</v>
      </c>
      <c r="CI595" s="3">
        <v>250</v>
      </c>
      <c r="CJ595" s="3">
        <v>206</v>
      </c>
      <c r="CK595" s="3">
        <v>265</v>
      </c>
      <c r="CL595" s="3">
        <v>296</v>
      </c>
      <c r="CM595" s="20">
        <f t="shared" si="358"/>
        <v>0.87445245719740683</v>
      </c>
      <c r="CN595" s="37">
        <f t="shared" si="359"/>
        <v>2.4998295570756532</v>
      </c>
      <c r="CO595" s="37">
        <f t="shared" si="360"/>
        <v>2.0453150921528076</v>
      </c>
      <c r="CP595" s="37">
        <f t="shared" si="361"/>
        <v>28.998022862077583</v>
      </c>
      <c r="CQ595" s="37">
        <f t="shared" si="362"/>
        <v>26.452741858509643</v>
      </c>
      <c r="CR595" s="37">
        <f t="shared" si="363"/>
        <v>54.882621639433665</v>
      </c>
      <c r="CS595" s="37">
        <f t="shared" si="364"/>
        <v>49.360270890621088</v>
      </c>
      <c r="CT595" s="22">
        <f t="shared" si="365"/>
        <v>3.6439521756745492</v>
      </c>
      <c r="CU595" s="35">
        <v>110</v>
      </c>
      <c r="CV595" s="35">
        <v>90</v>
      </c>
      <c r="CW595" s="35">
        <v>1166</v>
      </c>
      <c r="CX595" s="35">
        <v>1074</v>
      </c>
      <c r="CY595" s="35">
        <v>541</v>
      </c>
      <c r="CZ595" s="35">
        <v>427</v>
      </c>
      <c r="DA595" s="35">
        <v>581</v>
      </c>
      <c r="DB595" s="35">
        <v>598</v>
      </c>
      <c r="DC595">
        <v>14</v>
      </c>
      <c r="DD595">
        <v>27</v>
      </c>
      <c r="DE595" s="35">
        <f t="shared" si="366"/>
        <v>13</v>
      </c>
      <c r="DF595" s="36">
        <f t="shared" si="367"/>
        <v>0.73330423395896993</v>
      </c>
      <c r="DG595" s="37">
        <f t="shared" si="368"/>
        <v>1.4142295940637275</v>
      </c>
      <c r="DH595" s="37">
        <f t="shared" si="369"/>
        <v>0.68092536010475779</v>
      </c>
      <c r="DI595" s="2">
        <v>642</v>
      </c>
      <c r="DJ595">
        <v>31</v>
      </c>
      <c r="DK595">
        <v>17</v>
      </c>
      <c r="DL595">
        <v>15.5</v>
      </c>
      <c r="DM595">
        <v>632</v>
      </c>
      <c r="DN595">
        <v>519</v>
      </c>
      <c r="DO595">
        <v>2.7</v>
      </c>
      <c r="DP595">
        <v>453</v>
      </c>
      <c r="DQ595">
        <v>366</v>
      </c>
      <c r="DR595">
        <v>3.1</v>
      </c>
      <c r="DS595">
        <v>312</v>
      </c>
      <c r="DT595">
        <v>256</v>
      </c>
      <c r="DU595">
        <v>4.5999999999999996</v>
      </c>
      <c r="DV595" s="39">
        <v>5.6</v>
      </c>
      <c r="DW595" s="39">
        <v>5.6</v>
      </c>
      <c r="DX595" s="39">
        <v>0.9</v>
      </c>
      <c r="DY595" s="39">
        <v>1.8</v>
      </c>
      <c r="DZ595" s="39">
        <v>-4.5999999999999996</v>
      </c>
      <c r="EA595" s="39">
        <v>3.7</v>
      </c>
    </row>
    <row r="596" spans="1:131" x14ac:dyDescent="0.2">
      <c r="A596" s="12" t="s">
        <v>430</v>
      </c>
      <c r="B596" s="12" t="s">
        <v>2709</v>
      </c>
      <c r="C596" t="s">
        <v>2708</v>
      </c>
      <c r="D596" s="12" t="s">
        <v>265</v>
      </c>
      <c r="E596" s="12" t="s">
        <v>170</v>
      </c>
      <c r="F596">
        <v>82</v>
      </c>
      <c r="G596">
        <v>3</v>
      </c>
      <c r="H596">
        <v>12</v>
      </c>
      <c r="I596" s="31">
        <f t="shared" si="333"/>
        <v>15</v>
      </c>
      <c r="J596">
        <v>11</v>
      </c>
      <c r="K596">
        <v>1</v>
      </c>
      <c r="L596" s="16">
        <f t="shared" si="334"/>
        <v>0.76931844084793799</v>
      </c>
      <c r="M596" s="15">
        <v>3</v>
      </c>
      <c r="N596" s="15">
        <v>11</v>
      </c>
      <c r="O596" s="15">
        <v>1</v>
      </c>
      <c r="P596">
        <v>100</v>
      </c>
      <c r="Q596">
        <v>27</v>
      </c>
      <c r="R596">
        <v>31</v>
      </c>
      <c r="S596" s="13">
        <f t="shared" si="335"/>
        <v>0.03</v>
      </c>
      <c r="T596" s="13">
        <f t="shared" si="336"/>
        <v>1.8987341772151899E-2</v>
      </c>
      <c r="U596" s="2">
        <v>1169.8666666667</v>
      </c>
      <c r="V596" s="2">
        <v>14.266666666700001</v>
      </c>
      <c r="W596">
        <v>13.93</v>
      </c>
      <c r="X596">
        <v>34.049999999999997</v>
      </c>
      <c r="Y596" s="32">
        <f t="shared" si="337"/>
        <v>0.29032930387661526</v>
      </c>
      <c r="Z596" s="15">
        <f t="shared" si="338"/>
        <v>241.54166666666666</v>
      </c>
      <c r="AA596">
        <v>20</v>
      </c>
      <c r="AB596">
        <v>221</v>
      </c>
      <c r="AC596">
        <v>69</v>
      </c>
      <c r="AD596" s="13">
        <f t="shared" si="339"/>
        <v>0.125</v>
      </c>
      <c r="AE596" s="13">
        <f t="shared" si="340"/>
        <v>0.5</v>
      </c>
      <c r="AF596" s="13">
        <f t="shared" si="341"/>
        <v>0.625</v>
      </c>
      <c r="AG596">
        <v>340</v>
      </c>
      <c r="AH596">
        <v>273</v>
      </c>
      <c r="AI596" s="17">
        <f t="shared" si="342"/>
        <v>0.55464926590538333</v>
      </c>
      <c r="AJ596">
        <v>207</v>
      </c>
      <c r="AK596">
        <v>186</v>
      </c>
      <c r="AL596" s="32">
        <f t="shared" si="343"/>
        <v>0.32479338842975208</v>
      </c>
      <c r="AM596">
        <v>216</v>
      </c>
      <c r="AN596">
        <v>186</v>
      </c>
      <c r="AO596" s="33">
        <f t="shared" si="344"/>
        <v>0.3322314049586777</v>
      </c>
      <c r="AP596">
        <v>217</v>
      </c>
      <c r="AQ596">
        <v>198</v>
      </c>
      <c r="AR596" s="33">
        <f t="shared" si="345"/>
        <v>0.34297520661157027</v>
      </c>
      <c r="AS596" s="33">
        <f t="shared" si="346"/>
        <v>0.49433962264150944</v>
      </c>
      <c r="AT596">
        <v>5</v>
      </c>
      <c r="AU596">
        <v>430</v>
      </c>
      <c r="AV596">
        <v>462</v>
      </c>
      <c r="AW596">
        <v>354</v>
      </c>
      <c r="AX596" s="2">
        <v>28.6</v>
      </c>
      <c r="AY596" s="3">
        <v>7</v>
      </c>
      <c r="AZ596" s="2">
        <v>33</v>
      </c>
      <c r="BA596" s="2">
        <v>25.7</v>
      </c>
      <c r="BB596" s="21">
        <v>0.49</v>
      </c>
      <c r="BC596">
        <v>8</v>
      </c>
      <c r="BD596" s="21">
        <v>-0.41500000000000004</v>
      </c>
      <c r="BE596" s="2">
        <v>29.1</v>
      </c>
      <c r="BF596" s="2">
        <v>33.1</v>
      </c>
      <c r="BG596" s="2">
        <v>25.2</v>
      </c>
      <c r="BH596" s="21">
        <v>0</v>
      </c>
      <c r="BI596" s="21">
        <v>-9.016</v>
      </c>
      <c r="BJ596" t="s">
        <v>1793</v>
      </c>
      <c r="BK596" s="2">
        <v>28.4</v>
      </c>
      <c r="BL596" t="s">
        <v>2220</v>
      </c>
      <c r="BM596" s="2">
        <v>26.9</v>
      </c>
      <c r="BN596" t="s">
        <v>1343</v>
      </c>
      <c r="BO596" s="2">
        <v>18</v>
      </c>
      <c r="BP596" t="s">
        <v>1185</v>
      </c>
      <c r="BQ596" s="2">
        <v>28.1</v>
      </c>
      <c r="BR596" t="s">
        <v>2566</v>
      </c>
      <c r="BS596" s="2">
        <v>25.5</v>
      </c>
      <c r="BT596" s="32">
        <f t="shared" si="347"/>
        <v>4.5540796963946868E-2</v>
      </c>
      <c r="BU596" s="34">
        <f t="shared" si="348"/>
        <v>0.91238670694864044</v>
      </c>
      <c r="BV596" s="35">
        <f t="shared" si="349"/>
        <v>916.94078664503502</v>
      </c>
      <c r="BW596" s="32">
        <f t="shared" si="350"/>
        <v>-4.2072496087412696E-2</v>
      </c>
      <c r="BX596" s="36">
        <f t="shared" si="351"/>
        <v>1.2309095053538597</v>
      </c>
      <c r="BY596" s="37">
        <f t="shared" si="352"/>
        <v>2.9746979712718282</v>
      </c>
      <c r="BZ596" s="37">
        <f t="shared" si="353"/>
        <v>27.028721221728503</v>
      </c>
      <c r="CA596" s="37">
        <f t="shared" si="354"/>
        <v>33.952587189343966</v>
      </c>
      <c r="CB596" s="37">
        <f t="shared" si="355"/>
        <v>49.697971278662088</v>
      </c>
      <c r="CC596" s="37">
        <f t="shared" si="356"/>
        <v>61.442899475580163</v>
      </c>
      <c r="CD596" s="38">
        <f t="shared" si="357"/>
        <v>-11.744928196918075</v>
      </c>
      <c r="CE596" s="3">
        <v>24</v>
      </c>
      <c r="CF596" s="3">
        <v>58</v>
      </c>
      <c r="CG596" s="3">
        <v>503</v>
      </c>
      <c r="CH596" s="3">
        <v>604</v>
      </c>
      <c r="CI596" s="3">
        <v>185</v>
      </c>
      <c r="CJ596" s="3">
        <v>261</v>
      </c>
      <c r="CK596" s="3">
        <v>275</v>
      </c>
      <c r="CL596" s="3">
        <v>257</v>
      </c>
      <c r="CM596" s="20">
        <f t="shared" si="358"/>
        <v>-3.0980791403142973</v>
      </c>
      <c r="CN596" s="37">
        <f t="shared" si="359"/>
        <v>1.8695605458257225</v>
      </c>
      <c r="CO596" s="37">
        <f t="shared" si="360"/>
        <v>2.3638121843773505</v>
      </c>
      <c r="CP596" s="37">
        <f t="shared" si="361"/>
        <v>26.861502095197164</v>
      </c>
      <c r="CQ596" s="37">
        <f t="shared" si="362"/>
        <v>29.655098313097671</v>
      </c>
      <c r="CR596" s="37">
        <f t="shared" si="363"/>
        <v>50.155796712152146</v>
      </c>
      <c r="CS596" s="37">
        <f t="shared" si="364"/>
        <v>54.561083055764477</v>
      </c>
      <c r="CT596" s="22">
        <f t="shared" si="365"/>
        <v>-7.3396418533057428</v>
      </c>
      <c r="CU596" s="35">
        <v>87</v>
      </c>
      <c r="CV596" s="35">
        <v>110</v>
      </c>
      <c r="CW596" s="35">
        <v>1163</v>
      </c>
      <c r="CX596" s="35">
        <v>1270</v>
      </c>
      <c r="CY596" s="35">
        <v>507</v>
      </c>
      <c r="CZ596" s="35">
        <v>526</v>
      </c>
      <c r="DA596" s="35">
        <v>633</v>
      </c>
      <c r="DB596" s="35">
        <v>577</v>
      </c>
      <c r="DC596">
        <v>21</v>
      </c>
      <c r="DD596">
        <v>22</v>
      </c>
      <c r="DE596" s="35">
        <f t="shared" si="366"/>
        <v>1</v>
      </c>
      <c r="DF596" s="36">
        <f t="shared" si="367"/>
        <v>1.0770458171846273</v>
      </c>
      <c r="DG596" s="37">
        <f t="shared" si="368"/>
        <v>1.1283337132410383</v>
      </c>
      <c r="DH596" s="37">
        <f t="shared" si="369"/>
        <v>5.1287896056410827E-2</v>
      </c>
      <c r="DI596" s="2">
        <v>738</v>
      </c>
      <c r="DJ596">
        <v>16</v>
      </c>
      <c r="DK596">
        <v>24</v>
      </c>
      <c r="DL596">
        <v>4.5999999999999996</v>
      </c>
      <c r="DM596">
        <v>584</v>
      </c>
      <c r="DN596">
        <v>777</v>
      </c>
      <c r="DO596">
        <v>-3.5</v>
      </c>
      <c r="DP596">
        <v>427</v>
      </c>
      <c r="DQ596">
        <v>586</v>
      </c>
      <c r="DR596">
        <v>-4.2</v>
      </c>
      <c r="DS596">
        <v>318</v>
      </c>
      <c r="DT596">
        <v>417</v>
      </c>
      <c r="DU596">
        <v>-2.1</v>
      </c>
      <c r="DV596" s="39">
        <v>-14.1</v>
      </c>
      <c r="DW596" s="39">
        <v>-14.1</v>
      </c>
      <c r="DX596" s="39">
        <v>-0.9</v>
      </c>
      <c r="DY596" s="39">
        <v>0</v>
      </c>
      <c r="DZ596" s="39">
        <v>7.1</v>
      </c>
      <c r="EA596" s="39">
        <v>-8</v>
      </c>
    </row>
    <row r="597" spans="1:131" x14ac:dyDescent="0.2">
      <c r="A597" s="12" t="s">
        <v>2713</v>
      </c>
      <c r="B597" s="12" t="s">
        <v>2714</v>
      </c>
      <c r="C597" t="s">
        <v>2712</v>
      </c>
      <c r="D597" t="s">
        <v>122</v>
      </c>
      <c r="E597" s="12" t="s">
        <v>178</v>
      </c>
      <c r="F597">
        <v>4</v>
      </c>
      <c r="G597">
        <v>0</v>
      </c>
      <c r="H597">
        <v>0</v>
      </c>
      <c r="I597" s="31">
        <f t="shared" si="333"/>
        <v>0</v>
      </c>
      <c r="J597">
        <v>0</v>
      </c>
      <c r="K597">
        <v>0</v>
      </c>
      <c r="L597" s="16">
        <f t="shared" si="334"/>
        <v>0</v>
      </c>
      <c r="M597" s="15">
        <v>0</v>
      </c>
      <c r="N597" s="15">
        <v>0</v>
      </c>
      <c r="O597" s="15">
        <v>0</v>
      </c>
      <c r="P597">
        <v>4</v>
      </c>
      <c r="Q597">
        <v>1</v>
      </c>
      <c r="R597">
        <v>5</v>
      </c>
      <c r="S597" s="13">
        <f t="shared" si="335"/>
        <v>0</v>
      </c>
      <c r="T597" s="13">
        <f t="shared" si="336"/>
        <v>0</v>
      </c>
      <c r="U597" s="2">
        <v>53.933333333299998</v>
      </c>
      <c r="V597" s="2">
        <v>13.483333333299999</v>
      </c>
      <c r="W597">
        <v>13.03</v>
      </c>
      <c r="X597">
        <v>35.729999999999997</v>
      </c>
      <c r="Y597" s="32">
        <f t="shared" si="337"/>
        <v>0.26722723543888433</v>
      </c>
      <c r="Z597" s="15">
        <f t="shared" si="338"/>
        <v>0</v>
      </c>
      <c r="AA597">
        <v>1</v>
      </c>
      <c r="AB597">
        <v>7</v>
      </c>
      <c r="AC597">
        <v>3</v>
      </c>
      <c r="AD597" s="13">
        <f t="shared" si="339"/>
        <v>0</v>
      </c>
      <c r="AE597" s="13">
        <f t="shared" si="340"/>
        <v>0</v>
      </c>
      <c r="AF597" s="13">
        <f t="shared" si="341"/>
        <v>0</v>
      </c>
      <c r="AI597" s="17" t="str">
        <f t="shared" si="342"/>
        <v xml:space="preserve"> </v>
      </c>
      <c r="AJ597">
        <v>5</v>
      </c>
      <c r="AK597">
        <v>9</v>
      </c>
      <c r="AL597" s="32">
        <f t="shared" si="343"/>
        <v>0.35897435897435898</v>
      </c>
      <c r="AM597">
        <v>3</v>
      </c>
      <c r="AN597">
        <v>5</v>
      </c>
      <c r="AO597" s="33">
        <f t="shared" si="344"/>
        <v>0.20512820512820512</v>
      </c>
      <c r="AP597">
        <v>14</v>
      </c>
      <c r="AQ597">
        <v>3</v>
      </c>
      <c r="AR597" s="33">
        <f t="shared" si="345"/>
        <v>0.4358974358974359</v>
      </c>
      <c r="AS597" s="33">
        <f t="shared" si="346"/>
        <v>0.63636363636363635</v>
      </c>
      <c r="AU597">
        <v>20</v>
      </c>
      <c r="AV597">
        <v>11</v>
      </c>
      <c r="AW597">
        <v>10</v>
      </c>
      <c r="AX597" s="2">
        <v>26.3</v>
      </c>
      <c r="AZ597" s="2">
        <v>30.7</v>
      </c>
      <c r="BA597" s="2">
        <v>23.3</v>
      </c>
      <c r="BB597" s="21">
        <v>-2.5609999999999999</v>
      </c>
      <c r="BD597" s="21">
        <v>2.153</v>
      </c>
      <c r="BE597" s="2">
        <v>25.2</v>
      </c>
      <c r="BF597" s="2">
        <v>28.2</v>
      </c>
      <c r="BG597" s="2">
        <v>24.4</v>
      </c>
      <c r="BH597" s="21">
        <v>2.5430000000000001</v>
      </c>
      <c r="BI597" s="21">
        <v>3.76</v>
      </c>
      <c r="BJ597" t="s">
        <v>215</v>
      </c>
      <c r="BK597" s="2">
        <v>40.200000000000003</v>
      </c>
      <c r="BL597" t="s">
        <v>3430</v>
      </c>
      <c r="BM597" s="2">
        <v>39.1</v>
      </c>
      <c r="BN597" t="s">
        <v>843</v>
      </c>
      <c r="BO597" s="2">
        <v>30.4</v>
      </c>
      <c r="BP597" t="s">
        <v>2188</v>
      </c>
      <c r="BQ597" s="2">
        <v>37.9</v>
      </c>
      <c r="BR597" t="s">
        <v>3218</v>
      </c>
      <c r="BS597" s="2">
        <v>36.799999999999997</v>
      </c>
      <c r="BT597" s="32">
        <f t="shared" si="347"/>
        <v>0</v>
      </c>
      <c r="BU597" s="34">
        <f t="shared" si="348"/>
        <v>1</v>
      </c>
      <c r="BV597" s="35">
        <f t="shared" si="349"/>
        <v>1000</v>
      </c>
      <c r="BW597" s="32">
        <f t="shared" si="350"/>
        <v>0</v>
      </c>
      <c r="BX597" s="36">
        <f t="shared" si="351"/>
        <v>0</v>
      </c>
      <c r="BY597" s="37">
        <f t="shared" si="352"/>
        <v>0</v>
      </c>
      <c r="BZ597" s="37">
        <f t="shared" si="353"/>
        <v>30.037082818368454</v>
      </c>
      <c r="CA597" s="37">
        <f t="shared" si="354"/>
        <v>22.249690976569223</v>
      </c>
      <c r="CB597" s="37">
        <f t="shared" si="355"/>
        <v>56.736711990251514</v>
      </c>
      <c r="CC597" s="37">
        <f t="shared" si="356"/>
        <v>31.149567367196912</v>
      </c>
      <c r="CD597" s="38">
        <f t="shared" si="357"/>
        <v>25.587144623054602</v>
      </c>
      <c r="CE597" s="3">
        <v>0</v>
      </c>
      <c r="CF597" s="3">
        <v>0</v>
      </c>
      <c r="CG597" s="3">
        <v>27</v>
      </c>
      <c r="CH597" s="3">
        <v>20</v>
      </c>
      <c r="CI597" s="3">
        <v>14</v>
      </c>
      <c r="CJ597" s="3">
        <v>3</v>
      </c>
      <c r="CK597" s="3">
        <v>5</v>
      </c>
      <c r="CL597" s="3">
        <v>10</v>
      </c>
      <c r="CM597" s="20">
        <f t="shared" si="358"/>
        <v>20.617417350327329</v>
      </c>
      <c r="CN597" s="37">
        <f t="shared" si="359"/>
        <v>2.0990764063811924</v>
      </c>
      <c r="CO597" s="37">
        <f t="shared" si="360"/>
        <v>1.6792611251049541</v>
      </c>
      <c r="CP597" s="37">
        <f t="shared" si="361"/>
        <v>27.287993282955501</v>
      </c>
      <c r="CQ597" s="37">
        <f t="shared" si="362"/>
        <v>27.70780856423174</v>
      </c>
      <c r="CR597" s="37">
        <f t="shared" si="363"/>
        <v>47.439126784214949</v>
      </c>
      <c r="CS597" s="37">
        <f t="shared" si="364"/>
        <v>48.698572628043671</v>
      </c>
      <c r="CT597" s="22">
        <f t="shared" si="365"/>
        <v>26.846590466883324</v>
      </c>
      <c r="CU597" s="35">
        <v>5</v>
      </c>
      <c r="CV597" s="35">
        <v>4</v>
      </c>
      <c r="CW597" s="35">
        <v>60</v>
      </c>
      <c r="CX597" s="35">
        <v>62</v>
      </c>
      <c r="CY597" s="35">
        <v>26</v>
      </c>
      <c r="CZ597" s="35">
        <v>24</v>
      </c>
      <c r="DA597" s="35">
        <v>26</v>
      </c>
      <c r="DB597" s="35">
        <v>22</v>
      </c>
      <c r="DC597">
        <v>1</v>
      </c>
      <c r="DD597">
        <v>0</v>
      </c>
      <c r="DE597" s="35">
        <f t="shared" si="366"/>
        <v>-1</v>
      </c>
      <c r="DF597" s="36">
        <f t="shared" si="367"/>
        <v>1.1124845488284612</v>
      </c>
      <c r="DG597" s="37">
        <f t="shared" si="368"/>
        <v>0</v>
      </c>
      <c r="DH597" s="37">
        <f t="shared" si="369"/>
        <v>-1.1124845488284612</v>
      </c>
      <c r="DI597" s="2">
        <v>41.8</v>
      </c>
      <c r="DJ597">
        <v>0</v>
      </c>
      <c r="DK597">
        <v>0</v>
      </c>
      <c r="DL597">
        <v>-42.9</v>
      </c>
      <c r="DM597">
        <v>42</v>
      </c>
      <c r="DN597">
        <v>21</v>
      </c>
      <c r="DO597">
        <v>15.6</v>
      </c>
      <c r="DP597">
        <v>35</v>
      </c>
      <c r="DQ597">
        <v>17</v>
      </c>
      <c r="DR597">
        <v>15.3</v>
      </c>
      <c r="DS597">
        <v>22</v>
      </c>
      <c r="DT597">
        <v>14</v>
      </c>
      <c r="DU597">
        <v>10.7</v>
      </c>
      <c r="DV597" s="39">
        <v>0.2</v>
      </c>
      <c r="DW597" s="39">
        <v>0.2</v>
      </c>
      <c r="DX597" s="39">
        <v>-0.1</v>
      </c>
      <c r="DY597" s="39">
        <v>-0.1</v>
      </c>
      <c r="DZ597" s="39">
        <v>0</v>
      </c>
      <c r="EA597" s="39">
        <v>0.1</v>
      </c>
    </row>
    <row r="598" spans="1:131" x14ac:dyDescent="0.2">
      <c r="A598" s="12" t="s">
        <v>823</v>
      </c>
      <c r="B598" s="12" t="s">
        <v>2717</v>
      </c>
      <c r="C598" t="s">
        <v>2716</v>
      </c>
      <c r="D598" t="s">
        <v>210</v>
      </c>
      <c r="E598" s="12" t="s">
        <v>229</v>
      </c>
      <c r="F598">
        <v>78</v>
      </c>
      <c r="G598">
        <v>27</v>
      </c>
      <c r="H598">
        <v>12</v>
      </c>
      <c r="I598" s="31">
        <f t="shared" si="333"/>
        <v>39</v>
      </c>
      <c r="J598">
        <v>8</v>
      </c>
      <c r="K598">
        <v>2</v>
      </c>
      <c r="L598" s="16">
        <f t="shared" si="334"/>
        <v>1.9375672766415499</v>
      </c>
      <c r="M598" s="15">
        <v>24</v>
      </c>
      <c r="N598" s="15">
        <v>7</v>
      </c>
      <c r="O598" s="15">
        <v>3</v>
      </c>
      <c r="P598">
        <v>236</v>
      </c>
      <c r="Q598">
        <v>112</v>
      </c>
      <c r="R598">
        <v>132</v>
      </c>
      <c r="S598" s="13">
        <f t="shared" si="335"/>
        <v>0.11440677966101695</v>
      </c>
      <c r="T598" s="13">
        <f t="shared" si="336"/>
        <v>5.6250000000000001E-2</v>
      </c>
      <c r="U598" s="2">
        <v>1207.7</v>
      </c>
      <c r="V598" s="2">
        <v>15.483333333299999</v>
      </c>
      <c r="W598">
        <v>14.82</v>
      </c>
      <c r="X598">
        <v>33.409999999999997</v>
      </c>
      <c r="Y598" s="32">
        <f t="shared" si="337"/>
        <v>0.30727762803234504</v>
      </c>
      <c r="Z598" s="15">
        <f t="shared" si="338"/>
        <v>120.78048780487806</v>
      </c>
      <c r="AA598">
        <v>21</v>
      </c>
      <c r="AB598">
        <v>188</v>
      </c>
      <c r="AC598">
        <v>88</v>
      </c>
      <c r="AD598" s="13">
        <f t="shared" si="339"/>
        <v>0.65853658536585369</v>
      </c>
      <c r="AE598" s="13">
        <f t="shared" si="340"/>
        <v>0.24390243902439024</v>
      </c>
      <c r="AF598" s="13">
        <f t="shared" si="341"/>
        <v>0.90243902439024393</v>
      </c>
      <c r="AG598">
        <v>1</v>
      </c>
      <c r="AH598">
        <v>1</v>
      </c>
      <c r="AI598" s="17">
        <f t="shared" si="342"/>
        <v>0.5</v>
      </c>
      <c r="AJ598">
        <v>194</v>
      </c>
      <c r="AK598">
        <v>245</v>
      </c>
      <c r="AL598" s="32">
        <f t="shared" si="343"/>
        <v>0.40610545790934321</v>
      </c>
      <c r="AM598">
        <v>164</v>
      </c>
      <c r="AN598">
        <v>141</v>
      </c>
      <c r="AO598" s="33">
        <f t="shared" si="344"/>
        <v>0.28214616096207218</v>
      </c>
      <c r="AP598">
        <v>153</v>
      </c>
      <c r="AQ598">
        <v>184</v>
      </c>
      <c r="AR598" s="33">
        <f t="shared" si="345"/>
        <v>0.31174838112858466</v>
      </c>
      <c r="AS598" s="33">
        <f t="shared" si="346"/>
        <v>0.59005376344086025</v>
      </c>
      <c r="AT598">
        <v>13</v>
      </c>
      <c r="AU598">
        <v>520</v>
      </c>
      <c r="AV598">
        <v>423</v>
      </c>
      <c r="AW598">
        <v>385</v>
      </c>
      <c r="AX598" s="2">
        <v>29.6</v>
      </c>
      <c r="AY598" s="3">
        <v>2</v>
      </c>
      <c r="AZ598" s="2">
        <v>34.6</v>
      </c>
      <c r="BA598" s="2">
        <v>26.2</v>
      </c>
      <c r="BB598" s="21">
        <v>0.41</v>
      </c>
      <c r="BC598">
        <v>7</v>
      </c>
      <c r="BD598" s="21">
        <v>7.4999999999999997E-2</v>
      </c>
      <c r="BE598" s="2">
        <v>30.6</v>
      </c>
      <c r="BF598" s="2">
        <v>33</v>
      </c>
      <c r="BG598" s="2">
        <v>28.2</v>
      </c>
      <c r="BH598" s="21">
        <v>1.885</v>
      </c>
      <c r="BI598" s="21">
        <v>-3.3559999999999999</v>
      </c>
      <c r="BJ598" t="s">
        <v>288</v>
      </c>
      <c r="BK598" s="2">
        <v>70.099999999999994</v>
      </c>
      <c r="BL598" t="s">
        <v>1906</v>
      </c>
      <c r="BM598" s="2">
        <v>57.5</v>
      </c>
      <c r="BN598" t="s">
        <v>1565</v>
      </c>
      <c r="BO598" s="2">
        <v>15.3</v>
      </c>
      <c r="BP598" t="s">
        <v>1591</v>
      </c>
      <c r="BQ598" s="2">
        <v>43.1</v>
      </c>
      <c r="BR598" t="s">
        <v>787</v>
      </c>
      <c r="BS598" s="2">
        <v>31.3</v>
      </c>
      <c r="BT598" s="32">
        <f t="shared" si="347"/>
        <v>6.623586429725363E-2</v>
      </c>
      <c r="BU598" s="34">
        <f t="shared" si="348"/>
        <v>0.89825581395348841</v>
      </c>
      <c r="BV598" s="35">
        <f t="shared" si="349"/>
        <v>904.87940038321381</v>
      </c>
      <c r="BW598" s="32">
        <f t="shared" si="350"/>
        <v>-3.5508321749257957E-2</v>
      </c>
      <c r="BX598" s="36">
        <f t="shared" si="351"/>
        <v>2.0369297010890919</v>
      </c>
      <c r="BY598" s="37">
        <f t="shared" si="352"/>
        <v>3.4776848555179614</v>
      </c>
      <c r="BZ598" s="37">
        <f t="shared" si="353"/>
        <v>30.752670365223118</v>
      </c>
      <c r="CA598" s="37">
        <f t="shared" si="354"/>
        <v>34.180674008519389</v>
      </c>
      <c r="CB598" s="37">
        <f t="shared" si="355"/>
        <v>60.561397698234209</v>
      </c>
      <c r="CC598" s="37">
        <f t="shared" si="356"/>
        <v>61.207253457116117</v>
      </c>
      <c r="CD598" s="38">
        <f t="shared" si="357"/>
        <v>-0.6458557588819076</v>
      </c>
      <c r="CE598" s="3">
        <v>41</v>
      </c>
      <c r="CF598" s="3">
        <v>70</v>
      </c>
      <c r="CG598" s="3">
        <v>578</v>
      </c>
      <c r="CH598" s="3">
        <v>618</v>
      </c>
      <c r="CI598" s="3">
        <v>260</v>
      </c>
      <c r="CJ598" s="3">
        <v>246</v>
      </c>
      <c r="CK598" s="3">
        <v>298</v>
      </c>
      <c r="CL598" s="3">
        <v>340</v>
      </c>
      <c r="CM598" s="20">
        <f t="shared" si="358"/>
        <v>0.53385391853744579</v>
      </c>
      <c r="CN598" s="37">
        <f t="shared" si="359"/>
        <v>2.1872769553104785</v>
      </c>
      <c r="CO598" s="37">
        <f t="shared" si="360"/>
        <v>2.0491331476066588</v>
      </c>
      <c r="CP598" s="37">
        <f t="shared" si="361"/>
        <v>25.579628393157279</v>
      </c>
      <c r="CQ598" s="37">
        <f t="shared" si="362"/>
        <v>30.552805470494789</v>
      </c>
      <c r="CR598" s="37">
        <f t="shared" si="363"/>
        <v>48.879883959201536</v>
      </c>
      <c r="CS598" s="37">
        <f t="shared" si="364"/>
        <v>55.856146248244428</v>
      </c>
      <c r="CT598" s="22">
        <f t="shared" si="365"/>
        <v>6.3304065301609853</v>
      </c>
      <c r="CU598" s="35">
        <v>95</v>
      </c>
      <c r="CV598" s="35">
        <v>89</v>
      </c>
      <c r="CW598" s="35">
        <v>1016</v>
      </c>
      <c r="CX598" s="35">
        <v>1238</v>
      </c>
      <c r="CY598" s="35">
        <v>447</v>
      </c>
      <c r="CZ598" s="35">
        <v>482</v>
      </c>
      <c r="DA598" s="35">
        <v>617</v>
      </c>
      <c r="DB598" s="35">
        <v>565</v>
      </c>
      <c r="DC598">
        <v>16</v>
      </c>
      <c r="DD598">
        <v>21</v>
      </c>
      <c r="DE598" s="35">
        <f t="shared" si="366"/>
        <v>5</v>
      </c>
      <c r="DF598" s="36">
        <f t="shared" si="367"/>
        <v>0.79489939554696265</v>
      </c>
      <c r="DG598" s="37">
        <f t="shared" si="368"/>
        <v>1.0433054566553885</v>
      </c>
      <c r="DH598" s="37">
        <f t="shared" si="369"/>
        <v>0.24840606110842581</v>
      </c>
      <c r="DI598" s="2">
        <v>714.4</v>
      </c>
      <c r="DJ598">
        <v>21</v>
      </c>
      <c r="DK598">
        <v>31</v>
      </c>
      <c r="DL598">
        <v>-9.1999999999999993</v>
      </c>
      <c r="DM598">
        <v>696</v>
      </c>
      <c r="DN598">
        <v>699</v>
      </c>
      <c r="DO598">
        <v>3.2</v>
      </c>
      <c r="DP598">
        <v>506</v>
      </c>
      <c r="DQ598">
        <v>530</v>
      </c>
      <c r="DR598">
        <v>2.2999999999999998</v>
      </c>
      <c r="DS598">
        <v>375</v>
      </c>
      <c r="DT598">
        <v>391</v>
      </c>
      <c r="DU598">
        <v>3.2</v>
      </c>
      <c r="DV598" s="39">
        <v>-5.3</v>
      </c>
      <c r="DW598" s="39">
        <v>-5.3</v>
      </c>
      <c r="DX598" s="39">
        <v>-1.8</v>
      </c>
      <c r="DY598" s="39">
        <v>1</v>
      </c>
      <c r="DZ598" s="39">
        <v>3.6</v>
      </c>
      <c r="EA598" s="39">
        <v>-2.5</v>
      </c>
    </row>
    <row r="599" spans="1:131" x14ac:dyDescent="0.2">
      <c r="A599" s="12" t="s">
        <v>2721</v>
      </c>
      <c r="B599" s="12" t="s">
        <v>2722</v>
      </c>
      <c r="C599" t="s">
        <v>2720</v>
      </c>
      <c r="D599" t="s">
        <v>265</v>
      </c>
      <c r="E599" s="12" t="s">
        <v>156</v>
      </c>
      <c r="F599">
        <v>55</v>
      </c>
      <c r="G599">
        <v>6</v>
      </c>
      <c r="H599">
        <v>6</v>
      </c>
      <c r="I599" s="31">
        <f t="shared" si="333"/>
        <v>12</v>
      </c>
      <c r="J599">
        <v>3</v>
      </c>
      <c r="K599">
        <v>2</v>
      </c>
      <c r="L599" s="16">
        <f t="shared" si="334"/>
        <v>1.3034033309196236</v>
      </c>
      <c r="M599" s="15">
        <v>6</v>
      </c>
      <c r="N599" s="15">
        <v>4</v>
      </c>
      <c r="O599" s="15">
        <v>2</v>
      </c>
      <c r="P599">
        <v>60</v>
      </c>
      <c r="Q599">
        <v>15</v>
      </c>
      <c r="R599">
        <v>29</v>
      </c>
      <c r="S599" s="13">
        <f t="shared" si="335"/>
        <v>0.1</v>
      </c>
      <c r="T599" s="13">
        <f t="shared" si="336"/>
        <v>5.7692307692307696E-2</v>
      </c>
      <c r="U599" s="2">
        <v>552.4</v>
      </c>
      <c r="V599" s="2">
        <v>10.0333333333</v>
      </c>
      <c r="W599">
        <v>9.9</v>
      </c>
      <c r="X599">
        <v>37.31</v>
      </c>
      <c r="Y599" s="32">
        <f t="shared" si="337"/>
        <v>0.20970133446303749</v>
      </c>
      <c r="Z599" s="15">
        <f t="shared" si="338"/>
        <v>48.5625</v>
      </c>
      <c r="AA599">
        <v>24</v>
      </c>
      <c r="AB599">
        <v>26</v>
      </c>
      <c r="AC599">
        <v>67</v>
      </c>
      <c r="AD599" s="13">
        <f t="shared" si="339"/>
        <v>0.375</v>
      </c>
      <c r="AE599" s="13">
        <f t="shared" si="340"/>
        <v>0.375</v>
      </c>
      <c r="AF599" s="13">
        <f t="shared" si="341"/>
        <v>0.75</v>
      </c>
      <c r="AG599">
        <v>2</v>
      </c>
      <c r="AH599">
        <v>4</v>
      </c>
      <c r="AI599" s="17">
        <f t="shared" si="342"/>
        <v>0.33333333333333331</v>
      </c>
      <c r="AJ599">
        <v>84</v>
      </c>
      <c r="AK599">
        <v>75</v>
      </c>
      <c r="AL599" s="32">
        <f t="shared" si="343"/>
        <v>0.318</v>
      </c>
      <c r="AM599">
        <v>81</v>
      </c>
      <c r="AN599">
        <v>67</v>
      </c>
      <c r="AO599" s="33">
        <f t="shared" si="344"/>
        <v>0.29599999999999999</v>
      </c>
      <c r="AP599">
        <v>106</v>
      </c>
      <c r="AQ599">
        <v>87</v>
      </c>
      <c r="AR599" s="33">
        <f t="shared" si="345"/>
        <v>0.38600000000000001</v>
      </c>
      <c r="AS599" s="33">
        <f t="shared" si="346"/>
        <v>0.51791530944625408</v>
      </c>
      <c r="AT599">
        <v>8</v>
      </c>
      <c r="AU599">
        <v>203</v>
      </c>
      <c r="AV599">
        <v>189</v>
      </c>
      <c r="AW599">
        <v>148</v>
      </c>
      <c r="AX599" s="2">
        <v>27.7</v>
      </c>
      <c r="AY599" s="3">
        <v>9</v>
      </c>
      <c r="AZ599" s="2">
        <v>32</v>
      </c>
      <c r="BA599" s="2">
        <v>24.8</v>
      </c>
      <c r="BB599" s="21">
        <v>-7.5999999999999998E-2</v>
      </c>
      <c r="BC599">
        <v>10</v>
      </c>
      <c r="BD599" s="21">
        <v>-0.68700000000000006</v>
      </c>
      <c r="BE599" s="2">
        <v>27.8</v>
      </c>
      <c r="BF599" s="2">
        <v>32.4</v>
      </c>
      <c r="BG599" s="2">
        <v>23.2</v>
      </c>
      <c r="BH599" s="21">
        <v>-1.6779999999999999</v>
      </c>
      <c r="BI599" s="21">
        <v>4.5330000000000004</v>
      </c>
      <c r="BJ599" t="s">
        <v>425</v>
      </c>
      <c r="BK599" s="2">
        <v>45.6</v>
      </c>
      <c r="BL599" t="s">
        <v>2171</v>
      </c>
      <c r="BM599" s="2">
        <v>32.1</v>
      </c>
      <c r="BN599" t="s">
        <v>3426</v>
      </c>
      <c r="BO599" s="2">
        <v>26.6</v>
      </c>
      <c r="BP599" t="s">
        <v>3164</v>
      </c>
      <c r="BQ599" s="2">
        <v>36.6</v>
      </c>
      <c r="BR599" t="s">
        <v>1863</v>
      </c>
      <c r="BS599" s="2">
        <v>33.700000000000003</v>
      </c>
      <c r="BT599" s="32">
        <f t="shared" si="347"/>
        <v>6.1776061776061778E-2</v>
      </c>
      <c r="BU599" s="34">
        <f t="shared" si="348"/>
        <v>0.90090090090090091</v>
      </c>
      <c r="BV599" s="35">
        <f t="shared" si="349"/>
        <v>907.07850707850707</v>
      </c>
      <c r="BW599" s="32">
        <f t="shared" si="350"/>
        <v>-3.7323037323037309E-2</v>
      </c>
      <c r="BX599" s="36">
        <f t="shared" si="351"/>
        <v>1.739655693149845</v>
      </c>
      <c r="BY599" s="37">
        <f t="shared" si="352"/>
        <v>2.3920265780810368</v>
      </c>
      <c r="BZ599" s="37">
        <f t="shared" si="353"/>
        <v>28.160676532863118</v>
      </c>
      <c r="CA599" s="37">
        <f t="shared" si="354"/>
        <v>24.137722742454102</v>
      </c>
      <c r="CB599" s="37">
        <f t="shared" si="355"/>
        <v>53.494412564357731</v>
      </c>
      <c r="CC599" s="37">
        <f t="shared" si="356"/>
        <v>47.514346119155142</v>
      </c>
      <c r="CD599" s="38">
        <f t="shared" si="357"/>
        <v>5.9800664452025885</v>
      </c>
      <c r="CE599" s="3">
        <v>16</v>
      </c>
      <c r="CF599" s="3">
        <v>22</v>
      </c>
      <c r="CG599" s="3">
        <v>243</v>
      </c>
      <c r="CH599" s="3">
        <v>200</v>
      </c>
      <c r="CI599" s="3">
        <v>90</v>
      </c>
      <c r="CJ599" s="3">
        <v>89</v>
      </c>
      <c r="CK599" s="3">
        <v>126</v>
      </c>
      <c r="CL599" s="3">
        <v>143</v>
      </c>
      <c r="CM599" s="20">
        <f t="shared" si="358"/>
        <v>0.24009901849249005</v>
      </c>
      <c r="CN599" s="37">
        <f t="shared" si="359"/>
        <v>2.6022757730074799</v>
      </c>
      <c r="CO599" s="37">
        <f t="shared" si="360"/>
        <v>2.0467337540508272</v>
      </c>
      <c r="CP599" s="37">
        <f t="shared" si="361"/>
        <v>28.800467824858064</v>
      </c>
      <c r="CQ599" s="37">
        <f t="shared" si="362"/>
        <v>26.256670159109181</v>
      </c>
      <c r="CR599" s="37">
        <f t="shared" si="363"/>
        <v>55.817353378328981</v>
      </c>
      <c r="CS599" s="37">
        <f t="shared" si="364"/>
        <v>51.43149533393435</v>
      </c>
      <c r="CT599" s="22">
        <f t="shared" si="365"/>
        <v>1.5942084008079576</v>
      </c>
      <c r="CU599" s="35">
        <v>89</v>
      </c>
      <c r="CV599" s="35">
        <v>70</v>
      </c>
      <c r="CW599" s="35">
        <v>896</v>
      </c>
      <c r="CX599" s="35">
        <v>828</v>
      </c>
      <c r="CY599" s="35">
        <v>455</v>
      </c>
      <c r="CZ599" s="35">
        <v>369</v>
      </c>
      <c r="DA599" s="35">
        <v>492</v>
      </c>
      <c r="DB599" s="35">
        <v>469</v>
      </c>
      <c r="DC599">
        <v>3</v>
      </c>
      <c r="DD599">
        <v>8</v>
      </c>
      <c r="DE599" s="35">
        <f t="shared" si="366"/>
        <v>5</v>
      </c>
      <c r="DF599" s="36">
        <f t="shared" si="367"/>
        <v>0.32618544246559594</v>
      </c>
      <c r="DG599" s="37">
        <f t="shared" si="368"/>
        <v>0.86982784657492251</v>
      </c>
      <c r="DH599" s="37">
        <f t="shared" si="369"/>
        <v>0.54364240410932663</v>
      </c>
      <c r="DI599" s="2">
        <v>313.89999999999998</v>
      </c>
      <c r="DJ599">
        <v>6</v>
      </c>
      <c r="DK599">
        <v>13</v>
      </c>
      <c r="DL599">
        <v>-21.2</v>
      </c>
      <c r="DM599">
        <v>287</v>
      </c>
      <c r="DN599">
        <v>240</v>
      </c>
      <c r="DO599">
        <v>3.6</v>
      </c>
      <c r="DP599">
        <v>204</v>
      </c>
      <c r="DQ599">
        <v>175</v>
      </c>
      <c r="DR599">
        <v>2.1</v>
      </c>
      <c r="DS599">
        <v>147</v>
      </c>
      <c r="DT599">
        <v>130</v>
      </c>
      <c r="DU599">
        <v>2.8</v>
      </c>
      <c r="DV599" s="39">
        <v>1</v>
      </c>
      <c r="DW599" s="39">
        <v>1</v>
      </c>
      <c r="DX599" s="39">
        <v>-0.1</v>
      </c>
      <c r="DY599" s="39">
        <v>-0.7</v>
      </c>
      <c r="DZ599" s="39">
        <v>-0.1</v>
      </c>
      <c r="EA599" s="39">
        <v>0</v>
      </c>
    </row>
    <row r="600" spans="1:131" x14ac:dyDescent="0.2">
      <c r="A600" s="12" t="s">
        <v>2727</v>
      </c>
      <c r="B600" s="12" t="s">
        <v>2728</v>
      </c>
      <c r="C600" t="s">
        <v>2726</v>
      </c>
      <c r="D600" t="s">
        <v>367</v>
      </c>
      <c r="E600" s="12" t="s">
        <v>156</v>
      </c>
      <c r="F600">
        <v>73</v>
      </c>
      <c r="G600">
        <v>28</v>
      </c>
      <c r="H600">
        <v>14</v>
      </c>
      <c r="I600" s="31">
        <f t="shared" si="333"/>
        <v>42</v>
      </c>
      <c r="J600">
        <v>10</v>
      </c>
      <c r="K600">
        <v>3</v>
      </c>
      <c r="L600" s="16">
        <f t="shared" si="334"/>
        <v>2.3944888748118651</v>
      </c>
      <c r="M600" s="15">
        <v>27</v>
      </c>
      <c r="N600" s="15">
        <v>8</v>
      </c>
      <c r="O600" s="15">
        <v>3</v>
      </c>
      <c r="P600">
        <v>192</v>
      </c>
      <c r="Q600">
        <v>87</v>
      </c>
      <c r="R600">
        <v>72</v>
      </c>
      <c r="S600" s="13">
        <f t="shared" si="335"/>
        <v>0.14583333333333334</v>
      </c>
      <c r="T600" s="13">
        <f t="shared" si="336"/>
        <v>7.9772079772079771E-2</v>
      </c>
      <c r="U600" s="2">
        <v>1052.4166666666999</v>
      </c>
      <c r="V600" s="2">
        <v>14.416666666699999</v>
      </c>
      <c r="W600">
        <v>13.81</v>
      </c>
      <c r="X600">
        <v>33.57</v>
      </c>
      <c r="Y600" s="32">
        <f t="shared" si="337"/>
        <v>0.29147319544111439</v>
      </c>
      <c r="Z600" s="15">
        <f t="shared" si="338"/>
        <v>101.85185185185186</v>
      </c>
      <c r="AA600">
        <v>27</v>
      </c>
      <c r="AB600">
        <v>63</v>
      </c>
      <c r="AC600">
        <v>139</v>
      </c>
      <c r="AD600" s="13">
        <f t="shared" si="339"/>
        <v>0.51851851851851849</v>
      </c>
      <c r="AE600" s="13">
        <f t="shared" si="340"/>
        <v>0.20370370370370369</v>
      </c>
      <c r="AF600" s="13">
        <f t="shared" si="341"/>
        <v>0.72222222222222221</v>
      </c>
      <c r="AG600">
        <v>5</v>
      </c>
      <c r="AH600">
        <v>3</v>
      </c>
      <c r="AI600" s="17">
        <f t="shared" si="342"/>
        <v>0.625</v>
      </c>
      <c r="AJ600">
        <v>155</v>
      </c>
      <c r="AK600">
        <v>184</v>
      </c>
      <c r="AL600" s="32">
        <f t="shared" si="343"/>
        <v>0.32785299806576401</v>
      </c>
      <c r="AM600">
        <v>148</v>
      </c>
      <c r="AN600">
        <v>145</v>
      </c>
      <c r="AO600" s="33">
        <f t="shared" si="344"/>
        <v>0.28336557059961315</v>
      </c>
      <c r="AP600">
        <v>214</v>
      </c>
      <c r="AQ600">
        <v>188</v>
      </c>
      <c r="AR600" s="33">
        <f t="shared" si="345"/>
        <v>0.38878143133462284</v>
      </c>
      <c r="AS600" s="33">
        <f t="shared" si="346"/>
        <v>0.53639240506329111</v>
      </c>
      <c r="AT600">
        <v>15</v>
      </c>
      <c r="AU600">
        <v>379</v>
      </c>
      <c r="AV600">
        <v>413</v>
      </c>
      <c r="AW600">
        <v>374</v>
      </c>
      <c r="AX600" s="2">
        <v>28.9</v>
      </c>
      <c r="AY600" s="3">
        <v>5</v>
      </c>
      <c r="AZ600" s="2">
        <v>33.5</v>
      </c>
      <c r="BA600" s="2">
        <v>25.8</v>
      </c>
      <c r="BB600" s="21">
        <v>0.26400000000000001</v>
      </c>
      <c r="BC600">
        <v>8</v>
      </c>
      <c r="BD600" s="21">
        <v>0.23400000000000001</v>
      </c>
      <c r="BE600" s="2">
        <v>30.7</v>
      </c>
      <c r="BF600" s="2">
        <v>34.1</v>
      </c>
      <c r="BG600" s="2">
        <v>27.2</v>
      </c>
      <c r="BH600" s="21">
        <v>5.093</v>
      </c>
      <c r="BI600" s="21">
        <v>-3.4859999999999998</v>
      </c>
      <c r="BJ600" t="s">
        <v>1064</v>
      </c>
      <c r="BK600" s="2">
        <v>80</v>
      </c>
      <c r="BL600" t="s">
        <v>1416</v>
      </c>
      <c r="BM600" s="2">
        <v>59.6</v>
      </c>
      <c r="BN600" t="s">
        <v>3544</v>
      </c>
      <c r="BO600" s="2">
        <v>13.6</v>
      </c>
      <c r="BP600" t="s">
        <v>3371</v>
      </c>
      <c r="BQ600" s="2">
        <v>41.1</v>
      </c>
      <c r="BR600" t="s">
        <v>2341</v>
      </c>
      <c r="BS600" s="2">
        <v>38.799999999999997</v>
      </c>
      <c r="BT600" s="32">
        <f t="shared" si="347"/>
        <v>9.8181818181818176E-2</v>
      </c>
      <c r="BU600" s="34">
        <f t="shared" si="348"/>
        <v>0.9205426356589147</v>
      </c>
      <c r="BV600" s="35">
        <f t="shared" si="349"/>
        <v>930.36081747709659</v>
      </c>
      <c r="BW600" s="32">
        <f t="shared" si="350"/>
        <v>1.8724453840732874E-2</v>
      </c>
      <c r="BX600" s="36">
        <f t="shared" si="351"/>
        <v>3.0786285533225204</v>
      </c>
      <c r="BY600" s="37">
        <f t="shared" si="352"/>
        <v>2.3374772349300614</v>
      </c>
      <c r="BZ600" s="37">
        <f t="shared" si="353"/>
        <v>31.356401931988636</v>
      </c>
      <c r="CA600" s="37">
        <f t="shared" si="354"/>
        <v>29.418006176192971</v>
      </c>
      <c r="CB600" s="37">
        <f t="shared" si="355"/>
        <v>61.230501227192349</v>
      </c>
      <c r="CC600" s="37">
        <f t="shared" si="356"/>
        <v>56.612558397208566</v>
      </c>
      <c r="CD600" s="38">
        <f t="shared" si="357"/>
        <v>4.6179428299837824</v>
      </c>
      <c r="CE600" s="3">
        <v>54</v>
      </c>
      <c r="CF600" s="3">
        <v>41</v>
      </c>
      <c r="CG600" s="3">
        <v>496</v>
      </c>
      <c r="CH600" s="3">
        <v>475</v>
      </c>
      <c r="CI600" s="3">
        <v>235</v>
      </c>
      <c r="CJ600" s="3">
        <v>210</v>
      </c>
      <c r="CK600" s="3">
        <v>267</v>
      </c>
      <c r="CL600" s="3">
        <v>289</v>
      </c>
      <c r="CM600" s="20">
        <f t="shared" si="358"/>
        <v>7.3745251084647965</v>
      </c>
      <c r="CN600" s="37">
        <f t="shared" si="359"/>
        <v>1.8362774982555363</v>
      </c>
      <c r="CO600" s="37">
        <f t="shared" si="360"/>
        <v>2.2280166978833842</v>
      </c>
      <c r="CP600" s="37">
        <f t="shared" si="361"/>
        <v>25.928238275368173</v>
      </c>
      <c r="CQ600" s="37">
        <f t="shared" si="362"/>
        <v>31.020847870530194</v>
      </c>
      <c r="CR600" s="37">
        <f t="shared" si="363"/>
        <v>49.236720653225113</v>
      </c>
      <c r="CS600" s="37">
        <f t="shared" si="364"/>
        <v>62.506886040618454</v>
      </c>
      <c r="CT600" s="22">
        <f t="shared" si="365"/>
        <v>17.888108217377123</v>
      </c>
      <c r="CU600" s="35">
        <v>75</v>
      </c>
      <c r="CV600" s="35">
        <v>91</v>
      </c>
      <c r="CW600" s="35">
        <v>984</v>
      </c>
      <c r="CX600" s="35">
        <v>1176</v>
      </c>
      <c r="CY600" s="35">
        <v>441</v>
      </c>
      <c r="CZ600" s="35">
        <v>502</v>
      </c>
      <c r="DA600" s="35">
        <v>784</v>
      </c>
      <c r="DB600" s="35">
        <v>511</v>
      </c>
      <c r="DC600">
        <v>10</v>
      </c>
      <c r="DD600">
        <v>18</v>
      </c>
      <c r="DE600" s="35">
        <f t="shared" si="366"/>
        <v>8</v>
      </c>
      <c r="DF600" s="36">
        <f t="shared" si="367"/>
        <v>0.57011639876342968</v>
      </c>
      <c r="DG600" s="37">
        <f t="shared" si="368"/>
        <v>1.0262095177741735</v>
      </c>
      <c r="DH600" s="37">
        <f t="shared" si="369"/>
        <v>0.45609311901074373</v>
      </c>
      <c r="DI600" s="2">
        <v>618.9</v>
      </c>
      <c r="DJ600">
        <v>30</v>
      </c>
      <c r="DK600">
        <v>22</v>
      </c>
      <c r="DL600">
        <v>8.6999999999999993</v>
      </c>
      <c r="DM600">
        <v>611</v>
      </c>
      <c r="DN600">
        <v>632</v>
      </c>
      <c r="DO600">
        <v>3.5</v>
      </c>
      <c r="DP600">
        <v>454</v>
      </c>
      <c r="DQ600">
        <v>479</v>
      </c>
      <c r="DR600">
        <v>0.8</v>
      </c>
      <c r="DS600">
        <v>323</v>
      </c>
      <c r="DT600">
        <v>330</v>
      </c>
      <c r="DU600">
        <v>2</v>
      </c>
      <c r="DV600" s="39">
        <v>1.6</v>
      </c>
      <c r="DW600" s="39">
        <v>1.6</v>
      </c>
      <c r="DX600" s="39">
        <v>-1.9</v>
      </c>
      <c r="DY600" s="39">
        <v>0.4</v>
      </c>
      <c r="DZ600" s="39">
        <v>2.6</v>
      </c>
      <c r="EA600" s="39">
        <v>2.6</v>
      </c>
    </row>
    <row r="601" spans="1:131" x14ac:dyDescent="0.2">
      <c r="A601" s="12" t="s">
        <v>2732</v>
      </c>
      <c r="B601" s="12" t="s">
        <v>2733</v>
      </c>
      <c r="C601" t="s">
        <v>2731</v>
      </c>
      <c r="D601" t="s">
        <v>529</v>
      </c>
      <c r="E601" s="12" t="s">
        <v>170</v>
      </c>
      <c r="F601">
        <v>28</v>
      </c>
      <c r="G601">
        <v>2</v>
      </c>
      <c r="H601">
        <v>0</v>
      </c>
      <c r="I601" s="31">
        <f t="shared" si="333"/>
        <v>2</v>
      </c>
      <c r="J601">
        <v>0</v>
      </c>
      <c r="K601">
        <v>0</v>
      </c>
      <c r="L601" s="16">
        <f t="shared" si="334"/>
        <v>0.49686012007446051</v>
      </c>
      <c r="M601" s="15">
        <v>2</v>
      </c>
      <c r="N601" s="15">
        <v>0</v>
      </c>
      <c r="O601" s="15">
        <v>0</v>
      </c>
      <c r="P601">
        <v>29</v>
      </c>
      <c r="Q601">
        <v>16</v>
      </c>
      <c r="R601">
        <v>9</v>
      </c>
      <c r="S601" s="13">
        <f t="shared" si="335"/>
        <v>6.8965517241379309E-2</v>
      </c>
      <c r="T601" s="13">
        <f t="shared" si="336"/>
        <v>3.7037037037037035E-2</v>
      </c>
      <c r="U601" s="2">
        <v>241.51666666669999</v>
      </c>
      <c r="V601" s="2">
        <v>8.6166666667000005</v>
      </c>
      <c r="W601">
        <v>8.24</v>
      </c>
      <c r="X601">
        <v>39.020000000000003</v>
      </c>
      <c r="Y601" s="32">
        <f t="shared" si="337"/>
        <v>0.17435463393990688</v>
      </c>
      <c r="Z601" s="15">
        <f t="shared" si="338"/>
        <v>0</v>
      </c>
      <c r="AA601">
        <v>6</v>
      </c>
      <c r="AB601">
        <v>35</v>
      </c>
      <c r="AC601">
        <v>32</v>
      </c>
      <c r="AD601" s="13">
        <f t="shared" si="339"/>
        <v>0.5</v>
      </c>
      <c r="AE601" s="13">
        <f t="shared" si="340"/>
        <v>0</v>
      </c>
      <c r="AF601" s="13">
        <f t="shared" si="341"/>
        <v>0.5</v>
      </c>
      <c r="AG601">
        <v>104</v>
      </c>
      <c r="AH601">
        <v>92</v>
      </c>
      <c r="AI601" s="17">
        <f t="shared" si="342"/>
        <v>0.53061224489795922</v>
      </c>
      <c r="AJ601">
        <v>37</v>
      </c>
      <c r="AK601">
        <v>32</v>
      </c>
      <c r="AL601" s="32">
        <f t="shared" si="343"/>
        <v>0.33990147783251229</v>
      </c>
      <c r="AM601">
        <v>36</v>
      </c>
      <c r="AN601">
        <v>26</v>
      </c>
      <c r="AO601" s="33">
        <f t="shared" si="344"/>
        <v>0.30541871921182268</v>
      </c>
      <c r="AP601">
        <v>36</v>
      </c>
      <c r="AQ601">
        <v>36</v>
      </c>
      <c r="AR601" s="33">
        <f t="shared" si="345"/>
        <v>0.35467980295566504</v>
      </c>
      <c r="AS601" s="33">
        <f t="shared" si="346"/>
        <v>0.52671755725190839</v>
      </c>
      <c r="AT601">
        <v>9</v>
      </c>
      <c r="AU601">
        <v>93</v>
      </c>
      <c r="AV601">
        <v>90</v>
      </c>
      <c r="AW601">
        <v>69</v>
      </c>
      <c r="AX601" s="2">
        <v>26.7</v>
      </c>
      <c r="AY601" s="3">
        <v>13</v>
      </c>
      <c r="AZ601" s="2">
        <v>32.4</v>
      </c>
      <c r="BA601" s="2">
        <v>22.9</v>
      </c>
      <c r="BB601" s="21">
        <v>-1.5580000000000001</v>
      </c>
      <c r="BC601">
        <v>13</v>
      </c>
      <c r="BD601" s="21">
        <v>-1.5169999999999999</v>
      </c>
      <c r="BE601" s="2">
        <v>26.3</v>
      </c>
      <c r="BF601" s="2">
        <v>33.1</v>
      </c>
      <c r="BG601" s="2">
        <v>19.399999999999999</v>
      </c>
      <c r="BH601" s="21">
        <v>-0.78100000000000003</v>
      </c>
      <c r="BI601" s="21">
        <v>4.3710000000000004</v>
      </c>
      <c r="BJ601" t="s">
        <v>915</v>
      </c>
      <c r="BK601" s="2">
        <v>68.5</v>
      </c>
      <c r="BL601" t="s">
        <v>1979</v>
      </c>
      <c r="BM601" s="2">
        <v>31</v>
      </c>
      <c r="BN601" t="s">
        <v>1601</v>
      </c>
      <c r="BO601" s="2">
        <v>27.9</v>
      </c>
      <c r="BP601" t="s">
        <v>1976</v>
      </c>
      <c r="BQ601" s="2">
        <v>37.200000000000003</v>
      </c>
      <c r="BR601" t="s">
        <v>2828</v>
      </c>
      <c r="BS601" s="2">
        <v>33.700000000000003</v>
      </c>
      <c r="BT601" s="32">
        <f t="shared" si="347"/>
        <v>3.3613445378151259E-2</v>
      </c>
      <c r="BU601" s="34">
        <f t="shared" si="348"/>
        <v>0.92241379310344829</v>
      </c>
      <c r="BV601" s="35">
        <f t="shared" si="349"/>
        <v>925.77513764126343</v>
      </c>
      <c r="BW601" s="32">
        <f t="shared" si="350"/>
        <v>-4.3972761518400454E-2</v>
      </c>
      <c r="BX601" s="36">
        <f t="shared" si="351"/>
        <v>0.99474993091629538</v>
      </c>
      <c r="BY601" s="37">
        <f t="shared" si="352"/>
        <v>2.2381873445616649</v>
      </c>
      <c r="BZ601" s="37">
        <f t="shared" si="353"/>
        <v>29.593810444759789</v>
      </c>
      <c r="CA601" s="37">
        <f t="shared" si="354"/>
        <v>28.847747996572568</v>
      </c>
      <c r="CB601" s="37">
        <f t="shared" si="355"/>
        <v>56.203371096770688</v>
      </c>
      <c r="CC601" s="37">
        <f t="shared" si="356"/>
        <v>52.97043382129273</v>
      </c>
      <c r="CD601" s="38">
        <f t="shared" si="357"/>
        <v>3.2329372754779584</v>
      </c>
      <c r="CE601" s="3">
        <v>4</v>
      </c>
      <c r="CF601" s="3">
        <v>9</v>
      </c>
      <c r="CG601" s="3">
        <v>115</v>
      </c>
      <c r="CH601" s="3">
        <v>107</v>
      </c>
      <c r="CI601" s="3">
        <v>52</v>
      </c>
      <c r="CJ601" s="3">
        <v>54</v>
      </c>
      <c r="CK601" s="3">
        <v>43</v>
      </c>
      <c r="CL601" s="3">
        <v>55</v>
      </c>
      <c r="CM601" s="20">
        <f t="shared" si="358"/>
        <v>-3.3862840985678435</v>
      </c>
      <c r="CN601" s="37">
        <f t="shared" si="359"/>
        <v>2.8007615142417803</v>
      </c>
      <c r="CO601" s="37">
        <f t="shared" si="360"/>
        <v>2.4163432671889868</v>
      </c>
      <c r="CP601" s="37">
        <f t="shared" si="361"/>
        <v>33.60913817090136</v>
      </c>
      <c r="CQ601" s="37">
        <f t="shared" si="362"/>
        <v>35.09189426667642</v>
      </c>
      <c r="CR601" s="37">
        <f t="shared" si="363"/>
        <v>64.088013472944269</v>
      </c>
      <c r="CS601" s="37">
        <f t="shared" si="364"/>
        <v>58.486490444460706</v>
      </c>
      <c r="CT601" s="22">
        <f t="shared" si="365"/>
        <v>-2.368585753005604</v>
      </c>
      <c r="CU601" s="35">
        <v>51</v>
      </c>
      <c r="CV601" s="35">
        <v>44</v>
      </c>
      <c r="CW601" s="35">
        <v>561</v>
      </c>
      <c r="CX601" s="35">
        <v>595</v>
      </c>
      <c r="CY601" s="35">
        <v>271</v>
      </c>
      <c r="CZ601" s="35">
        <v>211</v>
      </c>
      <c r="DA601" s="35">
        <v>215</v>
      </c>
      <c r="DB601" s="35">
        <v>284</v>
      </c>
      <c r="DC601">
        <v>5</v>
      </c>
      <c r="DD601">
        <v>5</v>
      </c>
      <c r="DE601" s="35">
        <f t="shared" si="366"/>
        <v>0</v>
      </c>
      <c r="DF601" s="36">
        <f t="shared" si="367"/>
        <v>1.2434374136453692</v>
      </c>
      <c r="DG601" s="37">
        <f t="shared" si="368"/>
        <v>1.2434374136453692</v>
      </c>
      <c r="DH601" s="37">
        <f t="shared" si="369"/>
        <v>0</v>
      </c>
      <c r="DI601" s="2">
        <v>150.30000000000001</v>
      </c>
      <c r="DJ601">
        <v>3</v>
      </c>
      <c r="DK601">
        <v>5</v>
      </c>
      <c r="DL601">
        <v>-19.100000000000001</v>
      </c>
      <c r="DM601">
        <v>147</v>
      </c>
      <c r="DN601">
        <v>141</v>
      </c>
      <c r="DO601">
        <v>-1.4</v>
      </c>
      <c r="DP601">
        <v>112</v>
      </c>
      <c r="DQ601">
        <v>115</v>
      </c>
      <c r="DR601">
        <v>-1.5</v>
      </c>
      <c r="DS601">
        <v>76</v>
      </c>
      <c r="DT601">
        <v>74</v>
      </c>
      <c r="DU601">
        <v>3.4</v>
      </c>
      <c r="DV601" s="39">
        <v>0.5</v>
      </c>
      <c r="DW601" s="39">
        <v>0.5</v>
      </c>
      <c r="DX601" s="39">
        <v>-0.2</v>
      </c>
      <c r="DY601" s="39">
        <v>-0.4</v>
      </c>
      <c r="DZ601" s="39">
        <v>0.60000000000000009</v>
      </c>
      <c r="EA601" s="39">
        <v>0.5</v>
      </c>
    </row>
    <row r="602" spans="1:131" x14ac:dyDescent="0.2">
      <c r="A602" s="12" t="s">
        <v>184</v>
      </c>
      <c r="B602" s="12" t="s">
        <v>2735</v>
      </c>
      <c r="C602" t="s">
        <v>2734</v>
      </c>
      <c r="D602" t="s">
        <v>338</v>
      </c>
      <c r="E602" s="12" t="s">
        <v>156</v>
      </c>
      <c r="F602">
        <v>72</v>
      </c>
      <c r="G602">
        <v>8</v>
      </c>
      <c r="H602">
        <v>9</v>
      </c>
      <c r="I602" s="31">
        <f t="shared" si="333"/>
        <v>17</v>
      </c>
      <c r="J602">
        <v>6</v>
      </c>
      <c r="K602">
        <v>3</v>
      </c>
      <c r="L602" s="16">
        <f t="shared" si="334"/>
        <v>1.5009196811772656</v>
      </c>
      <c r="M602" s="15">
        <v>8</v>
      </c>
      <c r="N602" s="15">
        <v>6</v>
      </c>
      <c r="O602" s="15">
        <v>3</v>
      </c>
      <c r="P602">
        <v>61</v>
      </c>
      <c r="Q602">
        <v>20</v>
      </c>
      <c r="R602">
        <v>20</v>
      </c>
      <c r="S602" s="13">
        <f t="shared" si="335"/>
        <v>0.13114754098360656</v>
      </c>
      <c r="T602" s="13">
        <f t="shared" si="336"/>
        <v>7.9207920792079209E-2</v>
      </c>
      <c r="U602" s="2">
        <v>679.58333333329995</v>
      </c>
      <c r="V602" s="2">
        <v>9.4333333333000002</v>
      </c>
      <c r="W602">
        <v>9.36</v>
      </c>
      <c r="X602">
        <v>39.83</v>
      </c>
      <c r="Y602" s="32">
        <f t="shared" si="337"/>
        <v>0.19028257775970725</v>
      </c>
      <c r="Z602" s="15">
        <f t="shared" si="338"/>
        <v>76.956521739130423</v>
      </c>
      <c r="AA602">
        <v>21</v>
      </c>
      <c r="AB602">
        <v>67</v>
      </c>
      <c r="AC602">
        <v>78</v>
      </c>
      <c r="AD602" s="13">
        <f t="shared" si="339"/>
        <v>0.34782608695652173</v>
      </c>
      <c r="AE602" s="13">
        <f t="shared" si="340"/>
        <v>0.39130434782608697</v>
      </c>
      <c r="AF602" s="13">
        <f t="shared" si="341"/>
        <v>0.73913043478260865</v>
      </c>
      <c r="AG602">
        <v>11</v>
      </c>
      <c r="AH602">
        <v>6</v>
      </c>
      <c r="AI602" s="17">
        <f t="shared" si="342"/>
        <v>0.6470588235294118</v>
      </c>
      <c r="AJ602">
        <v>94</v>
      </c>
      <c r="AK602">
        <v>98</v>
      </c>
      <c r="AL602" s="32">
        <f t="shared" si="343"/>
        <v>0.32653061224489793</v>
      </c>
      <c r="AM602">
        <v>81</v>
      </c>
      <c r="AN602">
        <v>89</v>
      </c>
      <c r="AO602" s="33">
        <f t="shared" si="344"/>
        <v>0.28911564625850339</v>
      </c>
      <c r="AP602">
        <v>114</v>
      </c>
      <c r="AQ602">
        <v>112</v>
      </c>
      <c r="AR602" s="33">
        <f t="shared" si="345"/>
        <v>0.38435374149659862</v>
      </c>
      <c r="AS602" s="33">
        <f t="shared" si="346"/>
        <v>0.53038674033149169</v>
      </c>
      <c r="AT602">
        <v>6</v>
      </c>
      <c r="AU602">
        <v>240</v>
      </c>
      <c r="AV602">
        <v>262</v>
      </c>
      <c r="AW602">
        <v>200</v>
      </c>
      <c r="AX602" s="2">
        <v>27.2</v>
      </c>
      <c r="AY602" s="3">
        <v>11</v>
      </c>
      <c r="AZ602" s="2">
        <v>32.200000000000003</v>
      </c>
      <c r="BA602" s="2">
        <v>23.9</v>
      </c>
      <c r="BB602" s="21">
        <v>-0.93500000000000005</v>
      </c>
      <c r="BC602">
        <v>12</v>
      </c>
      <c r="BD602" s="21">
        <v>-1.1280000000000001</v>
      </c>
      <c r="BE602" s="2">
        <v>25.8</v>
      </c>
      <c r="BF602" s="2">
        <v>32.1</v>
      </c>
      <c r="BG602" s="2">
        <v>19.399999999999999</v>
      </c>
      <c r="BH602" s="21">
        <v>-6.8390000000000004</v>
      </c>
      <c r="BI602" s="21">
        <v>2.2170000000000001</v>
      </c>
      <c r="BJ602" t="s">
        <v>757</v>
      </c>
      <c r="BK602" s="2">
        <v>82.5</v>
      </c>
      <c r="BL602" t="s">
        <v>3455</v>
      </c>
      <c r="BM602" s="2">
        <v>62.2</v>
      </c>
      <c r="BN602" t="s">
        <v>792</v>
      </c>
      <c r="BO602" s="2">
        <v>9.6</v>
      </c>
      <c r="BP602" t="s">
        <v>2111</v>
      </c>
      <c r="BQ602" s="2">
        <v>34.4</v>
      </c>
      <c r="BR602" t="s">
        <v>337</v>
      </c>
      <c r="BS602" s="2">
        <v>32</v>
      </c>
      <c r="BT602" s="32">
        <f t="shared" si="347"/>
        <v>7.796610169491526E-2</v>
      </c>
      <c r="BU602" s="34">
        <f t="shared" si="348"/>
        <v>0.95207667731629397</v>
      </c>
      <c r="BV602" s="35">
        <f t="shared" si="349"/>
        <v>959.87328748578545</v>
      </c>
      <c r="BW602" s="32">
        <f t="shared" si="350"/>
        <v>3.0042779011209234E-2</v>
      </c>
      <c r="BX602" s="36">
        <f t="shared" si="351"/>
        <v>2.0318021201485221</v>
      </c>
      <c r="BY602" s="37">
        <f t="shared" si="352"/>
        <v>1.3250883392272972</v>
      </c>
      <c r="BZ602" s="37">
        <f t="shared" si="353"/>
        <v>26.060070671470179</v>
      </c>
      <c r="CA602" s="37">
        <f t="shared" si="354"/>
        <v>27.650176678542934</v>
      </c>
      <c r="CB602" s="37">
        <f t="shared" si="355"/>
        <v>47.526501766952393</v>
      </c>
      <c r="CC602" s="37">
        <f t="shared" si="356"/>
        <v>52.385159010785813</v>
      </c>
      <c r="CD602" s="38">
        <f t="shared" si="357"/>
        <v>-4.8586572438334201</v>
      </c>
      <c r="CE602" s="3">
        <v>23</v>
      </c>
      <c r="CF602" s="3">
        <v>15</v>
      </c>
      <c r="CG602" s="3">
        <v>272</v>
      </c>
      <c r="CH602" s="3">
        <v>298</v>
      </c>
      <c r="CI602" s="3">
        <v>106</v>
      </c>
      <c r="CJ602" s="3">
        <v>114</v>
      </c>
      <c r="CK602" s="3">
        <v>166</v>
      </c>
      <c r="CL602" s="3">
        <v>137</v>
      </c>
      <c r="CM602" s="20">
        <f t="shared" si="358"/>
        <v>-9.0229390117892212</v>
      </c>
      <c r="CN602" s="37">
        <f t="shared" si="359"/>
        <v>3.1592601891371666</v>
      </c>
      <c r="CO602" s="37">
        <f t="shared" si="360"/>
        <v>1.8202360030128046</v>
      </c>
      <c r="CP602" s="37">
        <f t="shared" si="361"/>
        <v>32.450414260607587</v>
      </c>
      <c r="CQ602" s="37">
        <f t="shared" si="362"/>
        <v>27.910285379529672</v>
      </c>
      <c r="CR602" s="37">
        <f t="shared" si="363"/>
        <v>61.448656791363298</v>
      </c>
      <c r="CS602" s="37">
        <f t="shared" si="364"/>
        <v>49.815884174407906</v>
      </c>
      <c r="CT602" s="22">
        <f t="shared" si="365"/>
        <v>-16.491429860788813</v>
      </c>
      <c r="CU602" s="35">
        <v>151</v>
      </c>
      <c r="CV602" s="35">
        <v>87</v>
      </c>
      <c r="CW602" s="35">
        <v>1400</v>
      </c>
      <c r="CX602" s="35">
        <v>1247</v>
      </c>
      <c r="CY602" s="35">
        <v>621</v>
      </c>
      <c r="CZ602" s="35">
        <v>497</v>
      </c>
      <c r="DA602" s="35">
        <v>550</v>
      </c>
      <c r="DB602" s="35">
        <v>765</v>
      </c>
      <c r="DC602">
        <v>3</v>
      </c>
      <c r="DD602">
        <v>11</v>
      </c>
      <c r="DE602" s="35">
        <f t="shared" si="366"/>
        <v>8</v>
      </c>
      <c r="DF602" s="36">
        <f t="shared" si="367"/>
        <v>0.26501766784545944</v>
      </c>
      <c r="DG602" s="37">
        <f t="shared" si="368"/>
        <v>0.9717314487666846</v>
      </c>
      <c r="DH602" s="37">
        <f t="shared" si="369"/>
        <v>0.70671378092122517</v>
      </c>
      <c r="DI602" s="2">
        <v>401.3</v>
      </c>
      <c r="DJ602">
        <v>12</v>
      </c>
      <c r="DK602">
        <v>8</v>
      </c>
      <c r="DL602">
        <v>-3</v>
      </c>
      <c r="DM602">
        <v>323</v>
      </c>
      <c r="DN602">
        <v>337</v>
      </c>
      <c r="DO602">
        <v>-7.3</v>
      </c>
      <c r="DP602">
        <v>237</v>
      </c>
      <c r="DQ602">
        <v>243</v>
      </c>
      <c r="DR602">
        <v>-5.5</v>
      </c>
      <c r="DS602">
        <v>171</v>
      </c>
      <c r="DT602">
        <v>174</v>
      </c>
      <c r="DU602">
        <v>-4</v>
      </c>
      <c r="DV602" s="39">
        <v>0.1</v>
      </c>
      <c r="DW602" s="39">
        <v>0.1</v>
      </c>
      <c r="DX602" s="39">
        <v>0.30000000000000004</v>
      </c>
      <c r="DY602" s="39">
        <v>-1.4</v>
      </c>
      <c r="DZ602" s="39">
        <v>0.30000000000000004</v>
      </c>
      <c r="EA602" s="39">
        <v>-0.7</v>
      </c>
    </row>
    <row r="603" spans="1:131" x14ac:dyDescent="0.2">
      <c r="A603" s="12" t="s">
        <v>2740</v>
      </c>
      <c r="B603" s="12" t="s">
        <v>2741</v>
      </c>
      <c r="C603" t="s">
        <v>2739</v>
      </c>
      <c r="D603" t="s">
        <v>271</v>
      </c>
      <c r="E603" s="12" t="s">
        <v>156</v>
      </c>
      <c r="F603">
        <v>81</v>
      </c>
      <c r="G603">
        <v>18</v>
      </c>
      <c r="H603">
        <v>26</v>
      </c>
      <c r="I603" s="31">
        <f t="shared" si="333"/>
        <v>44</v>
      </c>
      <c r="J603">
        <v>18</v>
      </c>
      <c r="K603">
        <v>7</v>
      </c>
      <c r="L603" s="16">
        <f t="shared" si="334"/>
        <v>2.2765489587375498</v>
      </c>
      <c r="M603" s="15">
        <v>17</v>
      </c>
      <c r="N603" s="15">
        <v>17</v>
      </c>
      <c r="O603" s="15">
        <v>8</v>
      </c>
      <c r="P603">
        <v>132</v>
      </c>
      <c r="Q603">
        <v>52</v>
      </c>
      <c r="R603">
        <v>49</v>
      </c>
      <c r="S603" s="13">
        <f t="shared" si="335"/>
        <v>0.13636363636363635</v>
      </c>
      <c r="T603" s="13">
        <f t="shared" si="336"/>
        <v>7.7253218884120178E-2</v>
      </c>
      <c r="U603" s="2">
        <v>1159.6500000000001</v>
      </c>
      <c r="V603" s="2">
        <v>14.3166666667</v>
      </c>
      <c r="W603">
        <v>13.96</v>
      </c>
      <c r="X603">
        <v>34.22</v>
      </c>
      <c r="Y603" s="32">
        <f t="shared" si="337"/>
        <v>0.28974678289746786</v>
      </c>
      <c r="Z603" s="15">
        <f t="shared" si="338"/>
        <v>164.28571428571431</v>
      </c>
      <c r="AA603">
        <v>42</v>
      </c>
      <c r="AB603">
        <v>136</v>
      </c>
      <c r="AC603">
        <v>128</v>
      </c>
      <c r="AD603" s="13">
        <f t="shared" si="339"/>
        <v>0.2857142857142857</v>
      </c>
      <c r="AE603" s="13">
        <f t="shared" si="340"/>
        <v>0.3968253968253968</v>
      </c>
      <c r="AF603" s="13">
        <f t="shared" si="341"/>
        <v>0.68253968253968256</v>
      </c>
      <c r="AG603">
        <v>5</v>
      </c>
      <c r="AH603">
        <v>24</v>
      </c>
      <c r="AI603" s="17">
        <f t="shared" si="342"/>
        <v>0.17241379310344829</v>
      </c>
      <c r="AJ603">
        <v>166</v>
      </c>
      <c r="AK603">
        <v>222</v>
      </c>
      <c r="AL603" s="32">
        <f t="shared" si="343"/>
        <v>0.33945756780402447</v>
      </c>
      <c r="AM603">
        <v>164</v>
      </c>
      <c r="AN603">
        <v>163</v>
      </c>
      <c r="AO603" s="33">
        <f t="shared" si="344"/>
        <v>0.28608923884514437</v>
      </c>
      <c r="AP603">
        <v>220</v>
      </c>
      <c r="AQ603">
        <v>208</v>
      </c>
      <c r="AR603" s="33">
        <f t="shared" si="345"/>
        <v>0.37445319335083116</v>
      </c>
      <c r="AS603" s="33">
        <f t="shared" si="346"/>
        <v>0.54265734265734267</v>
      </c>
      <c r="AT603">
        <v>11</v>
      </c>
      <c r="AU603">
        <v>424</v>
      </c>
      <c r="AV603">
        <v>399</v>
      </c>
      <c r="AW603">
        <v>371</v>
      </c>
      <c r="AX603" s="2">
        <v>29.3</v>
      </c>
      <c r="AY603" s="3">
        <v>1</v>
      </c>
      <c r="AZ603" s="2">
        <v>33.799999999999997</v>
      </c>
      <c r="BA603" s="2">
        <v>26.3</v>
      </c>
      <c r="BB603" s="21">
        <v>1.105</v>
      </c>
      <c r="BC603">
        <v>1</v>
      </c>
      <c r="BD603" s="21">
        <v>0.14100000000000001</v>
      </c>
      <c r="BE603" s="2">
        <v>30.3</v>
      </c>
      <c r="BF603" s="2">
        <v>30.7</v>
      </c>
      <c r="BG603" s="2">
        <v>29.8</v>
      </c>
      <c r="BH603" s="21">
        <v>-0.48399999999999999</v>
      </c>
      <c r="BI603" s="21">
        <v>2.23</v>
      </c>
      <c r="BJ603" t="s">
        <v>1909</v>
      </c>
      <c r="BK603" s="2">
        <v>72.099999999999994</v>
      </c>
      <c r="BL603" t="s">
        <v>727</v>
      </c>
      <c r="BM603" s="2">
        <v>44</v>
      </c>
      <c r="BN603" t="s">
        <v>1316</v>
      </c>
      <c r="BO603" s="2">
        <v>19.100000000000001</v>
      </c>
      <c r="BP603" t="s">
        <v>783</v>
      </c>
      <c r="BQ603" s="2">
        <v>36.6</v>
      </c>
      <c r="BR603" t="s">
        <v>1744</v>
      </c>
      <c r="BS603" s="2">
        <v>34.1</v>
      </c>
      <c r="BT603" s="32">
        <f t="shared" si="347"/>
        <v>0.10956521739130434</v>
      </c>
      <c r="BU603" s="34">
        <f t="shared" si="348"/>
        <v>0.93122676579925645</v>
      </c>
      <c r="BV603" s="35">
        <f t="shared" si="349"/>
        <v>942.18328753838682</v>
      </c>
      <c r="BW603" s="32">
        <f t="shared" si="350"/>
        <v>4.0791983190560793E-2</v>
      </c>
      <c r="BX603" s="36">
        <f t="shared" si="351"/>
        <v>3.2596041909120852</v>
      </c>
      <c r="BY603" s="37">
        <f t="shared" si="352"/>
        <v>1.9143707152975735</v>
      </c>
      <c r="BZ603" s="37">
        <f t="shared" si="353"/>
        <v>29.750355710705538</v>
      </c>
      <c r="CA603" s="37">
        <f t="shared" si="354"/>
        <v>27.835984995407962</v>
      </c>
      <c r="CB603" s="37">
        <f t="shared" si="355"/>
        <v>55.930668736126407</v>
      </c>
      <c r="CC603" s="37">
        <f t="shared" si="356"/>
        <v>53.757599275518352</v>
      </c>
      <c r="CD603" s="38">
        <f t="shared" si="357"/>
        <v>2.1730694606080547</v>
      </c>
      <c r="CE603" s="3">
        <v>63</v>
      </c>
      <c r="CF603" s="3">
        <v>37</v>
      </c>
      <c r="CG603" s="3">
        <v>512</v>
      </c>
      <c r="CH603" s="3">
        <v>501</v>
      </c>
      <c r="CI603" s="3">
        <v>245</v>
      </c>
      <c r="CJ603" s="3">
        <v>228</v>
      </c>
      <c r="CK603" s="3">
        <v>273</v>
      </c>
      <c r="CL603" s="3">
        <v>261</v>
      </c>
      <c r="CM603" s="20">
        <f t="shared" si="358"/>
        <v>-1.0297067631681696</v>
      </c>
      <c r="CN603" s="37">
        <f t="shared" si="359"/>
        <v>2.2295820074896642</v>
      </c>
      <c r="CO603" s="37">
        <f t="shared" si="360"/>
        <v>2.2728748620040267</v>
      </c>
      <c r="CP603" s="37">
        <f t="shared" si="361"/>
        <v>30.326644587310867</v>
      </c>
      <c r="CQ603" s="37">
        <f t="shared" si="362"/>
        <v>28.18364828884993</v>
      </c>
      <c r="CR603" s="37">
        <f t="shared" si="363"/>
        <v>55.025218087754624</v>
      </c>
      <c r="CS603" s="37">
        <f t="shared" si="364"/>
        <v>53.380089616208849</v>
      </c>
      <c r="CT603" s="22">
        <f t="shared" si="365"/>
        <v>0.52794098906228015</v>
      </c>
      <c r="CU603" s="35">
        <v>103</v>
      </c>
      <c r="CV603" s="35">
        <v>105</v>
      </c>
      <c r="CW603" s="35">
        <v>1298</v>
      </c>
      <c r="CX603" s="35">
        <v>1197</v>
      </c>
      <c r="CY603" s="35">
        <v>550</v>
      </c>
      <c r="CZ603" s="35">
        <v>559</v>
      </c>
      <c r="DA603" s="35">
        <v>605</v>
      </c>
      <c r="DB603" s="35">
        <v>591</v>
      </c>
      <c r="DC603">
        <v>10</v>
      </c>
      <c r="DD603">
        <v>16</v>
      </c>
      <c r="DE603" s="35">
        <f t="shared" si="366"/>
        <v>6</v>
      </c>
      <c r="DF603" s="36">
        <f t="shared" si="367"/>
        <v>0.51739749062096585</v>
      </c>
      <c r="DG603" s="37">
        <f t="shared" si="368"/>
        <v>0.82783598499354538</v>
      </c>
      <c r="DH603" s="37">
        <f t="shared" si="369"/>
        <v>0.31043849437257953</v>
      </c>
      <c r="DI603" s="2">
        <v>717.4</v>
      </c>
      <c r="DJ603">
        <v>36</v>
      </c>
      <c r="DK603">
        <v>19</v>
      </c>
      <c r="DL603">
        <v>14.2</v>
      </c>
      <c r="DM603">
        <v>657</v>
      </c>
      <c r="DN603">
        <v>658</v>
      </c>
      <c r="DO603">
        <v>-1.9</v>
      </c>
      <c r="DP603">
        <v>497</v>
      </c>
      <c r="DQ603">
        <v>471</v>
      </c>
      <c r="DR603">
        <v>-0.2</v>
      </c>
      <c r="DS603">
        <v>347</v>
      </c>
      <c r="DT603">
        <v>327</v>
      </c>
      <c r="DU603">
        <v>-0.60000000000000009</v>
      </c>
      <c r="DV603" s="39">
        <v>6.8</v>
      </c>
      <c r="DW603" s="39">
        <v>6.8</v>
      </c>
      <c r="DX603" s="39">
        <v>0</v>
      </c>
      <c r="DY603" s="39">
        <v>0.30000000000000004</v>
      </c>
      <c r="DZ603" s="39">
        <v>-3</v>
      </c>
      <c r="EA603" s="39">
        <v>4</v>
      </c>
    </row>
    <row r="604" spans="1:131" x14ac:dyDescent="0.2">
      <c r="A604" s="12" t="s">
        <v>654</v>
      </c>
      <c r="B604" s="12" t="s">
        <v>2744</v>
      </c>
      <c r="C604" t="s">
        <v>2743</v>
      </c>
      <c r="D604" t="s">
        <v>192</v>
      </c>
      <c r="E604" s="12" t="s">
        <v>546</v>
      </c>
      <c r="F604">
        <v>71</v>
      </c>
      <c r="G604">
        <v>14</v>
      </c>
      <c r="H604">
        <v>17</v>
      </c>
      <c r="I604" s="31">
        <f t="shared" si="333"/>
        <v>31</v>
      </c>
      <c r="J604">
        <v>5</v>
      </c>
      <c r="K604">
        <v>10</v>
      </c>
      <c r="L604" s="16">
        <f t="shared" si="334"/>
        <v>2.4615656086638968</v>
      </c>
      <c r="M604" s="15">
        <v>13</v>
      </c>
      <c r="N604" s="15">
        <v>5</v>
      </c>
      <c r="O604" s="15">
        <v>11</v>
      </c>
      <c r="P604">
        <v>121</v>
      </c>
      <c r="Q604">
        <v>39</v>
      </c>
      <c r="R604">
        <v>36</v>
      </c>
      <c r="S604" s="13">
        <f t="shared" si="335"/>
        <v>0.11570247933884298</v>
      </c>
      <c r="T604" s="13">
        <f t="shared" si="336"/>
        <v>7.1428571428571425E-2</v>
      </c>
      <c r="U604" s="2">
        <v>755.61666666669998</v>
      </c>
      <c r="V604" s="2">
        <v>10.6333333333</v>
      </c>
      <c r="W604">
        <v>10.47</v>
      </c>
      <c r="X604">
        <v>37.44</v>
      </c>
      <c r="Y604" s="32">
        <f t="shared" si="337"/>
        <v>0.21853475266123987</v>
      </c>
      <c r="Z604" s="15">
        <f t="shared" si="338"/>
        <v>45</v>
      </c>
      <c r="AA604">
        <v>28</v>
      </c>
      <c r="AB604">
        <v>90</v>
      </c>
      <c r="AC604">
        <v>104</v>
      </c>
      <c r="AD604" s="13">
        <f t="shared" si="339"/>
        <v>0.33333333333333331</v>
      </c>
      <c r="AE604" s="13">
        <f t="shared" si="340"/>
        <v>0.38095238095238093</v>
      </c>
      <c r="AF604" s="13">
        <f t="shared" si="341"/>
        <v>0.71428571428571419</v>
      </c>
      <c r="AG604">
        <v>7</v>
      </c>
      <c r="AH604">
        <v>14</v>
      </c>
      <c r="AI604" s="17">
        <f t="shared" si="342"/>
        <v>0.33333333333333331</v>
      </c>
      <c r="AJ604">
        <v>137</v>
      </c>
      <c r="AK604">
        <v>130</v>
      </c>
      <c r="AL604" s="32">
        <f t="shared" si="343"/>
        <v>0.33458646616541354</v>
      </c>
      <c r="AM604">
        <v>132</v>
      </c>
      <c r="AN604">
        <v>117</v>
      </c>
      <c r="AO604" s="33">
        <f t="shared" si="344"/>
        <v>0.31203007518796994</v>
      </c>
      <c r="AP604">
        <v>122</v>
      </c>
      <c r="AQ604">
        <v>160</v>
      </c>
      <c r="AR604" s="33">
        <f t="shared" si="345"/>
        <v>0.35338345864661652</v>
      </c>
      <c r="AS604" s="33">
        <f t="shared" si="346"/>
        <v>0.51744186046511631</v>
      </c>
      <c r="AT604">
        <v>8</v>
      </c>
      <c r="AU604">
        <v>306</v>
      </c>
      <c r="AV604">
        <v>309</v>
      </c>
      <c r="AW604">
        <v>246</v>
      </c>
      <c r="AX604" s="2">
        <v>27.7</v>
      </c>
      <c r="AY604" s="3">
        <v>10</v>
      </c>
      <c r="AZ604" s="2">
        <v>32.299999999999997</v>
      </c>
      <c r="BA604" s="2">
        <v>24.7</v>
      </c>
      <c r="BB604" s="21">
        <v>-0.378</v>
      </c>
      <c r="BC604">
        <v>12</v>
      </c>
      <c r="BD604" s="21">
        <v>-0.27400000000000002</v>
      </c>
      <c r="BE604" s="2">
        <v>28.6</v>
      </c>
      <c r="BF604" s="2">
        <v>32.299999999999997</v>
      </c>
      <c r="BG604" s="2">
        <v>24.8</v>
      </c>
      <c r="BH604" s="21">
        <v>0.71899999999999997</v>
      </c>
      <c r="BI604" s="21">
        <v>0.626</v>
      </c>
      <c r="BJ604" t="s">
        <v>515</v>
      </c>
      <c r="BK604" s="2">
        <v>44</v>
      </c>
      <c r="BL604" t="s">
        <v>2800</v>
      </c>
      <c r="BM604" s="2">
        <v>19.399999999999999</v>
      </c>
      <c r="BN604" t="s">
        <v>880</v>
      </c>
      <c r="BO604" s="2">
        <v>16.899999999999999</v>
      </c>
      <c r="BP604" t="s">
        <v>2264</v>
      </c>
      <c r="BQ604" s="2">
        <v>32.9</v>
      </c>
      <c r="BR604" t="s">
        <v>2280</v>
      </c>
      <c r="BS604" s="2">
        <v>29.5</v>
      </c>
      <c r="BT604" s="32">
        <f t="shared" si="347"/>
        <v>0.1111111111111111</v>
      </c>
      <c r="BU604" s="34">
        <f t="shared" si="348"/>
        <v>0.91913746630727766</v>
      </c>
      <c r="BV604" s="35">
        <f t="shared" si="349"/>
        <v>930.24857741838878</v>
      </c>
      <c r="BW604" s="32">
        <f t="shared" si="350"/>
        <v>3.0248577418388767E-2</v>
      </c>
      <c r="BX604" s="36">
        <f t="shared" si="351"/>
        <v>3.3378957128454676</v>
      </c>
      <c r="BY604" s="37">
        <f t="shared" si="352"/>
        <v>2.3842112234610484</v>
      </c>
      <c r="BZ604" s="37">
        <f t="shared" si="353"/>
        <v>30.041061415609207</v>
      </c>
      <c r="CA604" s="37">
        <f t="shared" si="354"/>
        <v>29.484745463468297</v>
      </c>
      <c r="CB604" s="37">
        <f t="shared" si="355"/>
        <v>56.187911166232041</v>
      </c>
      <c r="CC604" s="37">
        <f t="shared" si="356"/>
        <v>58.969490926936594</v>
      </c>
      <c r="CD604" s="38">
        <f t="shared" si="357"/>
        <v>-2.7815797607045525</v>
      </c>
      <c r="CE604" s="3">
        <v>42</v>
      </c>
      <c r="CF604" s="3">
        <v>30</v>
      </c>
      <c r="CG604" s="3">
        <v>336</v>
      </c>
      <c r="CH604" s="3">
        <v>341</v>
      </c>
      <c r="CI604" s="3">
        <v>162</v>
      </c>
      <c r="CJ604" s="3">
        <v>176</v>
      </c>
      <c r="CK604" s="3">
        <v>195</v>
      </c>
      <c r="CL604" s="3">
        <v>167</v>
      </c>
      <c r="CM604" s="20">
        <f t="shared" si="358"/>
        <v>-4.1901844118673424</v>
      </c>
      <c r="CN604" s="37">
        <f t="shared" si="359"/>
        <v>3.0697002527988446</v>
      </c>
      <c r="CO604" s="37">
        <f t="shared" si="360"/>
        <v>2.1668472372697725</v>
      </c>
      <c r="CP604" s="37">
        <f t="shared" si="361"/>
        <v>30.358432647165042</v>
      </c>
      <c r="CQ604" s="37">
        <f t="shared" si="362"/>
        <v>27.762730227518961</v>
      </c>
      <c r="CR604" s="37">
        <f t="shared" si="363"/>
        <v>56.270314192849412</v>
      </c>
      <c r="CS604" s="37">
        <f t="shared" si="364"/>
        <v>54.351751534850131</v>
      </c>
      <c r="CT604" s="22">
        <f t="shared" si="365"/>
        <v>-4.7001424187038339</v>
      </c>
      <c r="CU604" s="35">
        <v>136</v>
      </c>
      <c r="CV604" s="35">
        <v>96</v>
      </c>
      <c r="CW604" s="35">
        <v>1209</v>
      </c>
      <c r="CX604" s="35">
        <v>1134</v>
      </c>
      <c r="CY604" s="35">
        <v>523</v>
      </c>
      <c r="CZ604" s="35">
        <v>558</v>
      </c>
      <c r="DA604" s="35">
        <v>620</v>
      </c>
      <c r="DB604" s="35">
        <v>625</v>
      </c>
      <c r="DC604">
        <v>15</v>
      </c>
      <c r="DD604">
        <v>16</v>
      </c>
      <c r="DE604" s="35">
        <f t="shared" si="366"/>
        <v>1</v>
      </c>
      <c r="DF604" s="36">
        <f t="shared" si="367"/>
        <v>1.1921056117305242</v>
      </c>
      <c r="DG604" s="37">
        <f t="shared" si="368"/>
        <v>1.2715793191792257</v>
      </c>
      <c r="DH604" s="37">
        <f t="shared" si="369"/>
        <v>7.9473707448701608E-2</v>
      </c>
      <c r="DI604" s="2">
        <v>425.5</v>
      </c>
      <c r="DJ604">
        <v>28</v>
      </c>
      <c r="DK604">
        <v>15</v>
      </c>
      <c r="DL604">
        <v>4</v>
      </c>
      <c r="DM604">
        <v>382</v>
      </c>
      <c r="DN604">
        <v>423</v>
      </c>
      <c r="DO604">
        <v>-4.0999999999999996</v>
      </c>
      <c r="DP604">
        <v>291</v>
      </c>
      <c r="DQ604">
        <v>300</v>
      </c>
      <c r="DR604">
        <v>-2.2000000000000002</v>
      </c>
      <c r="DS604">
        <v>197</v>
      </c>
      <c r="DT604">
        <v>212</v>
      </c>
      <c r="DU604">
        <v>-5</v>
      </c>
      <c r="DV604" s="39">
        <v>-0.8</v>
      </c>
      <c r="DW604" s="39">
        <v>-0.8</v>
      </c>
      <c r="DX604" s="39">
        <v>-0.2</v>
      </c>
      <c r="DY604" s="39">
        <v>-0.8</v>
      </c>
      <c r="DZ604" s="39">
        <v>-0.9</v>
      </c>
      <c r="EA604" s="39">
        <v>-2.6</v>
      </c>
    </row>
    <row r="605" spans="1:131" x14ac:dyDescent="0.2">
      <c r="A605" s="12" t="s">
        <v>2606</v>
      </c>
      <c r="B605" s="12" t="s">
        <v>2747</v>
      </c>
      <c r="C605" t="s">
        <v>2746</v>
      </c>
      <c r="D605" t="s">
        <v>382</v>
      </c>
      <c r="E605" s="12" t="s">
        <v>148</v>
      </c>
      <c r="F605">
        <v>2</v>
      </c>
      <c r="G605">
        <v>0</v>
      </c>
      <c r="H605">
        <v>0</v>
      </c>
      <c r="I605" s="31">
        <f t="shared" si="333"/>
        <v>0</v>
      </c>
      <c r="J605">
        <v>0</v>
      </c>
      <c r="K605">
        <v>0</v>
      </c>
      <c r="L605" s="16">
        <f t="shared" si="334"/>
        <v>0</v>
      </c>
      <c r="M605" s="15">
        <v>0</v>
      </c>
      <c r="N605" s="15">
        <v>0</v>
      </c>
      <c r="O605" s="15">
        <v>0</v>
      </c>
      <c r="P605">
        <v>2</v>
      </c>
      <c r="Q605">
        <v>2</v>
      </c>
      <c r="R605">
        <v>0</v>
      </c>
      <c r="S605" s="13">
        <f t="shared" si="335"/>
        <v>0</v>
      </c>
      <c r="T605" s="13">
        <f t="shared" si="336"/>
        <v>0</v>
      </c>
      <c r="U605" s="2">
        <v>17.516666666700001</v>
      </c>
      <c r="V605" s="2">
        <v>8.75</v>
      </c>
      <c r="W605">
        <v>8.76</v>
      </c>
      <c r="X605">
        <v>43.28</v>
      </c>
      <c r="Y605" s="32">
        <f t="shared" si="337"/>
        <v>0.16833205226748654</v>
      </c>
      <c r="Z605" s="15">
        <f t="shared" si="338"/>
        <v>0</v>
      </c>
      <c r="AA605">
        <v>0</v>
      </c>
      <c r="AB605">
        <v>3</v>
      </c>
      <c r="AC605">
        <v>2</v>
      </c>
      <c r="AD605" s="13">
        <f t="shared" si="339"/>
        <v>0</v>
      </c>
      <c r="AE605" s="13">
        <f t="shared" si="340"/>
        <v>0</v>
      </c>
      <c r="AF605" s="13">
        <f t="shared" si="341"/>
        <v>0</v>
      </c>
      <c r="AG605">
        <v>0</v>
      </c>
      <c r="AH605">
        <v>1</v>
      </c>
      <c r="AI605" s="17">
        <f t="shared" si="342"/>
        <v>0</v>
      </c>
      <c r="AJ605">
        <v>4</v>
      </c>
      <c r="AK605">
        <v>1</v>
      </c>
      <c r="AL605" s="32">
        <f t="shared" si="343"/>
        <v>0.3125</v>
      </c>
      <c r="AM605">
        <v>7</v>
      </c>
      <c r="AN605">
        <v>1</v>
      </c>
      <c r="AO605" s="33">
        <f t="shared" si="344"/>
        <v>0.5</v>
      </c>
      <c r="AP605">
        <v>1</v>
      </c>
      <c r="AQ605">
        <v>2</v>
      </c>
      <c r="AR605" s="33">
        <f t="shared" si="345"/>
        <v>0.1875</v>
      </c>
      <c r="AS605" s="33">
        <f t="shared" si="346"/>
        <v>0.38461538461538464</v>
      </c>
      <c r="AU605">
        <v>7</v>
      </c>
      <c r="AV605">
        <v>8</v>
      </c>
      <c r="AW605">
        <v>2</v>
      </c>
      <c r="AX605" s="2">
        <v>26.7</v>
      </c>
      <c r="AZ605" s="2">
        <v>31</v>
      </c>
      <c r="BA605" s="2">
        <v>23.8</v>
      </c>
      <c r="BB605" s="21">
        <v>-1.258</v>
      </c>
      <c r="BD605" s="21">
        <v>-6.81</v>
      </c>
      <c r="BE605" s="2">
        <v>27.1</v>
      </c>
      <c r="BF605" s="2">
        <v>34.9</v>
      </c>
      <c r="BG605" s="2">
        <v>19.2</v>
      </c>
      <c r="BH605" s="21">
        <v>-2.0390000000000001</v>
      </c>
      <c r="BI605" s="21">
        <v>-2.7469999999999999</v>
      </c>
      <c r="BJ605" t="s">
        <v>3393</v>
      </c>
      <c r="BK605" s="2">
        <v>50.2</v>
      </c>
      <c r="BL605" t="s">
        <v>1457</v>
      </c>
      <c r="BM605" s="2">
        <v>45.1</v>
      </c>
      <c r="BN605" t="s">
        <v>591</v>
      </c>
      <c r="BO605" s="2">
        <v>43.9</v>
      </c>
      <c r="BP605" t="s">
        <v>3138</v>
      </c>
      <c r="BQ605" s="2">
        <v>48.4</v>
      </c>
      <c r="BR605" t="s">
        <v>1286</v>
      </c>
      <c r="BS605" s="2">
        <v>48</v>
      </c>
      <c r="BT605" s="32">
        <f t="shared" si="347"/>
        <v>0</v>
      </c>
      <c r="BU605" s="34">
        <f t="shared" si="348"/>
        <v>0.8571428571428571</v>
      </c>
      <c r="BV605" s="35">
        <f t="shared" si="349"/>
        <v>857.14285714285711</v>
      </c>
      <c r="BW605" s="32">
        <f t="shared" si="350"/>
        <v>-0.1428571428571429</v>
      </c>
      <c r="BX605" s="36">
        <f t="shared" si="351"/>
        <v>0</v>
      </c>
      <c r="BY605" s="37">
        <f t="shared" si="352"/>
        <v>3.4285714285714284</v>
      </c>
      <c r="BZ605" s="37">
        <f t="shared" si="353"/>
        <v>37.714285714285715</v>
      </c>
      <c r="CA605" s="37">
        <f t="shared" si="354"/>
        <v>24</v>
      </c>
      <c r="CB605" s="37">
        <f t="shared" si="355"/>
        <v>61.714285714285708</v>
      </c>
      <c r="CC605" s="37">
        <f t="shared" si="356"/>
        <v>48</v>
      </c>
      <c r="CD605" s="38">
        <f t="shared" si="357"/>
        <v>13.714285714285708</v>
      </c>
      <c r="CE605" s="3">
        <v>0</v>
      </c>
      <c r="CF605" s="3">
        <v>1</v>
      </c>
      <c r="CG605" s="3">
        <v>11</v>
      </c>
      <c r="CH605" s="3">
        <v>6</v>
      </c>
      <c r="CI605" s="3">
        <v>3</v>
      </c>
      <c r="CJ605" s="3">
        <v>3</v>
      </c>
      <c r="CK605" s="3">
        <v>4</v>
      </c>
      <c r="CL605" s="3">
        <v>4</v>
      </c>
      <c r="CM605" s="20">
        <f t="shared" si="358"/>
        <v>12.330516483516476</v>
      </c>
      <c r="CN605" s="37">
        <f t="shared" si="359"/>
        <v>1.3863216266173752</v>
      </c>
      <c r="CO605" s="37">
        <f t="shared" si="360"/>
        <v>1.3863216266173752</v>
      </c>
      <c r="CP605" s="37">
        <f t="shared" si="361"/>
        <v>27.726432532347502</v>
      </c>
      <c r="CQ605" s="37">
        <f t="shared" si="362"/>
        <v>29.80591497227357</v>
      </c>
      <c r="CR605" s="37">
        <f t="shared" si="363"/>
        <v>61.6913123844732</v>
      </c>
      <c r="CS605" s="37">
        <f t="shared" si="364"/>
        <v>58.225508317929759</v>
      </c>
      <c r="CT605" s="22">
        <f t="shared" si="365"/>
        <v>10.248481647742267</v>
      </c>
      <c r="CU605" s="35">
        <v>2</v>
      </c>
      <c r="CV605" s="35">
        <v>2</v>
      </c>
      <c r="CW605" s="35">
        <v>38</v>
      </c>
      <c r="CX605" s="35">
        <v>41</v>
      </c>
      <c r="CY605" s="35">
        <v>16</v>
      </c>
      <c r="CZ605" s="35">
        <v>23</v>
      </c>
      <c r="DA605" s="35">
        <v>18</v>
      </c>
      <c r="DB605" s="35">
        <v>33</v>
      </c>
      <c r="DC605">
        <v>0</v>
      </c>
      <c r="DD605">
        <v>0</v>
      </c>
      <c r="DE605" s="35">
        <f t="shared" si="366"/>
        <v>0</v>
      </c>
      <c r="DF605" s="36">
        <f t="shared" si="367"/>
        <v>0</v>
      </c>
      <c r="DG605" s="37">
        <f t="shared" si="368"/>
        <v>0</v>
      </c>
      <c r="DH605" s="37">
        <f t="shared" si="369"/>
        <v>0</v>
      </c>
      <c r="DI605" s="2">
        <v>13.4</v>
      </c>
      <c r="DJ605">
        <v>0</v>
      </c>
      <c r="DK605">
        <v>1</v>
      </c>
      <c r="DL605">
        <v>-66.7</v>
      </c>
      <c r="DM605">
        <v>11</v>
      </c>
      <c r="DN605">
        <v>14</v>
      </c>
      <c r="DO605">
        <v>-6</v>
      </c>
      <c r="DP605">
        <v>8</v>
      </c>
      <c r="DQ605">
        <v>10</v>
      </c>
      <c r="DR605">
        <v>-1.6</v>
      </c>
      <c r="DS605">
        <v>6</v>
      </c>
      <c r="DT605">
        <v>7</v>
      </c>
      <c r="DU605">
        <v>-2.9</v>
      </c>
      <c r="DV605" s="39">
        <v>0.7</v>
      </c>
      <c r="DW605" s="39">
        <v>0.7</v>
      </c>
      <c r="DX605" s="39">
        <v>0</v>
      </c>
      <c r="DY605" s="39">
        <v>-0.1</v>
      </c>
      <c r="DZ605" s="39">
        <v>0</v>
      </c>
      <c r="EA605" s="39">
        <v>0.7</v>
      </c>
    </row>
    <row r="606" spans="1:131" x14ac:dyDescent="0.2">
      <c r="A606" s="12" t="s">
        <v>2749</v>
      </c>
      <c r="B606" s="12" t="s">
        <v>2750</v>
      </c>
      <c r="C606" t="s">
        <v>2748</v>
      </c>
      <c r="D606" t="s">
        <v>271</v>
      </c>
      <c r="E606" s="12" t="s">
        <v>546</v>
      </c>
      <c r="F606">
        <v>50</v>
      </c>
      <c r="G606">
        <v>3</v>
      </c>
      <c r="H606">
        <v>6</v>
      </c>
      <c r="I606" s="31">
        <f t="shared" si="333"/>
        <v>9</v>
      </c>
      <c r="J606">
        <v>3</v>
      </c>
      <c r="K606">
        <v>3</v>
      </c>
      <c r="L606" s="16">
        <f t="shared" si="334"/>
        <v>0.95442896279500122</v>
      </c>
      <c r="M606" s="15">
        <v>3</v>
      </c>
      <c r="N606" s="15">
        <v>2</v>
      </c>
      <c r="O606" s="15">
        <v>3</v>
      </c>
      <c r="P606">
        <v>47</v>
      </c>
      <c r="Q606">
        <v>28</v>
      </c>
      <c r="R606">
        <v>21</v>
      </c>
      <c r="S606" s="13">
        <f t="shared" si="335"/>
        <v>6.3829787234042548E-2</v>
      </c>
      <c r="T606" s="13">
        <f t="shared" si="336"/>
        <v>3.125E-2</v>
      </c>
      <c r="U606" s="2">
        <v>565.78333333329999</v>
      </c>
      <c r="V606" s="2">
        <v>11.3</v>
      </c>
      <c r="W606">
        <v>11.2</v>
      </c>
      <c r="X606">
        <v>37.049999999999997</v>
      </c>
      <c r="Y606" s="32">
        <f t="shared" si="337"/>
        <v>0.23212435233160619</v>
      </c>
      <c r="Z606" s="15">
        <f t="shared" si="338"/>
        <v>54.428571428571431</v>
      </c>
      <c r="AA606">
        <v>16</v>
      </c>
      <c r="AB606">
        <v>70</v>
      </c>
      <c r="AC606">
        <v>58</v>
      </c>
      <c r="AD606" s="13">
        <f t="shared" si="339"/>
        <v>0.21428571428571427</v>
      </c>
      <c r="AE606" s="13">
        <f t="shared" si="340"/>
        <v>0.35714285714285715</v>
      </c>
      <c r="AF606" s="13">
        <f t="shared" si="341"/>
        <v>0.5714285714285714</v>
      </c>
      <c r="AG606">
        <v>3</v>
      </c>
      <c r="AH606">
        <v>5</v>
      </c>
      <c r="AI606" s="17">
        <f t="shared" si="342"/>
        <v>0.375</v>
      </c>
      <c r="AJ606">
        <v>78</v>
      </c>
      <c r="AK606">
        <v>83</v>
      </c>
      <c r="AL606" s="32">
        <f t="shared" si="343"/>
        <v>0.32525252525252524</v>
      </c>
      <c r="AM606">
        <v>84</v>
      </c>
      <c r="AN606">
        <v>62</v>
      </c>
      <c r="AO606" s="33">
        <f t="shared" si="344"/>
        <v>0.29494949494949496</v>
      </c>
      <c r="AP606">
        <v>105</v>
      </c>
      <c r="AQ606">
        <v>83</v>
      </c>
      <c r="AR606" s="33">
        <f t="shared" si="345"/>
        <v>0.3797979797979798</v>
      </c>
      <c r="AS606" s="33">
        <f t="shared" si="346"/>
        <v>0.52442996742671011</v>
      </c>
      <c r="AT606">
        <v>9</v>
      </c>
      <c r="AU606">
        <v>181</v>
      </c>
      <c r="AV606">
        <v>223</v>
      </c>
      <c r="AW606">
        <v>161</v>
      </c>
      <c r="AX606" s="2">
        <v>28</v>
      </c>
      <c r="AY606" s="3">
        <v>10</v>
      </c>
      <c r="AZ606" s="2">
        <v>32.5</v>
      </c>
      <c r="BA606" s="2">
        <v>25.1</v>
      </c>
      <c r="BB606" s="21">
        <v>0.51700000000000002</v>
      </c>
      <c r="BC606">
        <v>7</v>
      </c>
      <c r="BD606" s="21">
        <v>1.113</v>
      </c>
      <c r="BE606" s="2">
        <v>28.8</v>
      </c>
      <c r="BF606" s="2">
        <v>30.6</v>
      </c>
      <c r="BG606" s="2">
        <v>27.1</v>
      </c>
      <c r="BH606" s="21">
        <v>-0.10300000000000001</v>
      </c>
      <c r="BI606" s="21">
        <v>2.1789999999999998</v>
      </c>
      <c r="BJ606" t="s">
        <v>1909</v>
      </c>
      <c r="BK606" s="2">
        <v>46</v>
      </c>
      <c r="BL606" t="s">
        <v>2741</v>
      </c>
      <c r="BM606" s="2">
        <v>39.1</v>
      </c>
      <c r="BN606" t="s">
        <v>1316</v>
      </c>
      <c r="BO606" s="2">
        <v>25.4</v>
      </c>
      <c r="BP606" t="s">
        <v>783</v>
      </c>
      <c r="BQ606" s="2">
        <v>35.200000000000003</v>
      </c>
      <c r="BR606" t="s">
        <v>1744</v>
      </c>
      <c r="BS606" s="2">
        <v>34.5</v>
      </c>
      <c r="BT606" s="32">
        <f t="shared" si="347"/>
        <v>5.5118110236220472E-2</v>
      </c>
      <c r="BU606" s="34">
        <f t="shared" si="348"/>
        <v>0.92015209125475284</v>
      </c>
      <c r="BV606" s="35">
        <f t="shared" si="349"/>
        <v>925.66390227837485</v>
      </c>
      <c r="BW606" s="32">
        <f t="shared" si="350"/>
        <v>-2.4729798509026693E-2</v>
      </c>
      <c r="BX606" s="36">
        <f t="shared" si="351"/>
        <v>1.4867256637168142</v>
      </c>
      <c r="BY606" s="37">
        <f t="shared" si="352"/>
        <v>2.2300884955752212</v>
      </c>
      <c r="BZ606" s="37">
        <f t="shared" si="353"/>
        <v>26.973451327433629</v>
      </c>
      <c r="CA606" s="37">
        <f t="shared" si="354"/>
        <v>27.929203539823007</v>
      </c>
      <c r="CB606" s="37">
        <f t="shared" si="355"/>
        <v>49.380530973451322</v>
      </c>
      <c r="CC606" s="37">
        <f t="shared" si="356"/>
        <v>52.778761061946902</v>
      </c>
      <c r="CD606" s="38">
        <f t="shared" si="357"/>
        <v>-3.3982300884955805</v>
      </c>
      <c r="CE606" s="3">
        <v>14</v>
      </c>
      <c r="CF606" s="3">
        <v>21</v>
      </c>
      <c r="CG606" s="3">
        <v>240</v>
      </c>
      <c r="CH606" s="3">
        <v>242</v>
      </c>
      <c r="CI606" s="3">
        <v>88</v>
      </c>
      <c r="CJ606" s="3">
        <v>115</v>
      </c>
      <c r="CK606" s="3">
        <v>119</v>
      </c>
      <c r="CL606" s="3">
        <v>123</v>
      </c>
      <c r="CM606" s="20">
        <f t="shared" si="358"/>
        <v>-5.1405493067366237</v>
      </c>
      <c r="CN606" s="37">
        <f t="shared" si="359"/>
        <v>2.7206477732793526</v>
      </c>
      <c r="CO606" s="37">
        <f t="shared" si="360"/>
        <v>1.8461538461538465</v>
      </c>
      <c r="CP606" s="37">
        <f t="shared" si="361"/>
        <v>30.315789473684212</v>
      </c>
      <c r="CQ606" s="37">
        <f t="shared" si="362"/>
        <v>26.8502024291498</v>
      </c>
      <c r="CR606" s="37">
        <f t="shared" si="363"/>
        <v>56.712550607287461</v>
      </c>
      <c r="CS606" s="37">
        <f t="shared" si="364"/>
        <v>50.850202429149803</v>
      </c>
      <c r="CT606" s="22">
        <f t="shared" si="365"/>
        <v>-9.2605782666332388</v>
      </c>
      <c r="CU606" s="35">
        <v>84</v>
      </c>
      <c r="CV606" s="35">
        <v>57</v>
      </c>
      <c r="CW606" s="35">
        <v>852</v>
      </c>
      <c r="CX606" s="35">
        <v>772</v>
      </c>
      <c r="CY606" s="35">
        <v>392</v>
      </c>
      <c r="CZ606" s="35">
        <v>346</v>
      </c>
      <c r="DA606" s="35">
        <v>395</v>
      </c>
      <c r="DB606" s="35">
        <v>423</v>
      </c>
      <c r="DC606">
        <v>7</v>
      </c>
      <c r="DD606">
        <v>13</v>
      </c>
      <c r="DE606" s="35">
        <f t="shared" si="366"/>
        <v>6</v>
      </c>
      <c r="DF606" s="36">
        <f t="shared" si="367"/>
        <v>0.74336283185840712</v>
      </c>
      <c r="DG606" s="37">
        <f t="shared" si="368"/>
        <v>1.3805309734513274</v>
      </c>
      <c r="DH606" s="37">
        <f t="shared" si="369"/>
        <v>0.63716814159292035</v>
      </c>
      <c r="DI606" s="2">
        <v>354.6</v>
      </c>
      <c r="DJ606">
        <v>8</v>
      </c>
      <c r="DK606">
        <v>11</v>
      </c>
      <c r="DL606">
        <v>-20.5</v>
      </c>
      <c r="DM606">
        <v>308</v>
      </c>
      <c r="DN606">
        <v>314</v>
      </c>
      <c r="DO606">
        <v>-3.6</v>
      </c>
      <c r="DP606">
        <v>225</v>
      </c>
      <c r="DQ606">
        <v>242</v>
      </c>
      <c r="DR606">
        <v>-4.9000000000000004</v>
      </c>
      <c r="DS606">
        <v>166</v>
      </c>
      <c r="DT606">
        <v>168</v>
      </c>
      <c r="DU606">
        <v>-3.7</v>
      </c>
      <c r="DV606" s="39">
        <v>-1</v>
      </c>
      <c r="DW606" s="39">
        <v>-1</v>
      </c>
      <c r="DX606" s="39">
        <v>-0.2</v>
      </c>
      <c r="DY606" s="39">
        <v>0</v>
      </c>
      <c r="DZ606" s="39">
        <v>-1.7000000000000002</v>
      </c>
      <c r="EA606" s="39">
        <v>-3</v>
      </c>
    </row>
    <row r="607" spans="1:131" x14ac:dyDescent="0.2">
      <c r="A607" s="12" t="s">
        <v>2753</v>
      </c>
      <c r="B607" s="12" t="s">
        <v>2754</v>
      </c>
      <c r="C607" t="s">
        <v>2752</v>
      </c>
      <c r="D607" t="s">
        <v>271</v>
      </c>
      <c r="E607" s="12" t="s">
        <v>170</v>
      </c>
      <c r="F607">
        <v>2</v>
      </c>
      <c r="G607">
        <v>0</v>
      </c>
      <c r="H607">
        <v>1</v>
      </c>
      <c r="I607" s="31">
        <f t="shared" si="333"/>
        <v>1</v>
      </c>
      <c r="J607">
        <v>1</v>
      </c>
      <c r="K607">
        <v>0</v>
      </c>
      <c r="L607" s="16">
        <f t="shared" si="334"/>
        <v>2.1151586368952819</v>
      </c>
      <c r="M607" s="15">
        <v>0</v>
      </c>
      <c r="N607" s="15">
        <v>1</v>
      </c>
      <c r="O607" s="15">
        <v>0</v>
      </c>
      <c r="P607">
        <v>1</v>
      </c>
      <c r="Q607">
        <v>0</v>
      </c>
      <c r="R607">
        <v>1</v>
      </c>
      <c r="S607" s="13">
        <f t="shared" si="335"/>
        <v>0</v>
      </c>
      <c r="T607" s="13">
        <f t="shared" si="336"/>
        <v>0</v>
      </c>
      <c r="U607" s="2">
        <v>28.366666666699999</v>
      </c>
      <c r="V607" s="2">
        <v>14.1833333333</v>
      </c>
      <c r="W607">
        <v>13.87</v>
      </c>
      <c r="X607">
        <v>39.03</v>
      </c>
      <c r="Y607" s="32">
        <f t="shared" si="337"/>
        <v>0.2621928166351607</v>
      </c>
      <c r="Z607" s="15">
        <f t="shared" si="338"/>
        <v>10</v>
      </c>
      <c r="AA607">
        <v>4</v>
      </c>
      <c r="AB607">
        <v>2</v>
      </c>
      <c r="AC607">
        <v>4</v>
      </c>
      <c r="AD607" s="13">
        <f t="shared" si="339"/>
        <v>0</v>
      </c>
      <c r="AE607" s="13">
        <f t="shared" si="340"/>
        <v>1</v>
      </c>
      <c r="AF607" s="13">
        <f t="shared" si="341"/>
        <v>1</v>
      </c>
      <c r="AG607">
        <v>15</v>
      </c>
      <c r="AH607">
        <v>13</v>
      </c>
      <c r="AI607" s="17">
        <f t="shared" si="342"/>
        <v>0.5357142857142857</v>
      </c>
      <c r="AJ607">
        <v>7</v>
      </c>
      <c r="AK607">
        <v>6</v>
      </c>
      <c r="AL607" s="32">
        <f t="shared" si="343"/>
        <v>0.43333333333333335</v>
      </c>
      <c r="AM607">
        <v>4</v>
      </c>
      <c r="AN607">
        <v>5</v>
      </c>
      <c r="AO607" s="33">
        <f t="shared" si="344"/>
        <v>0.3</v>
      </c>
      <c r="AP607">
        <v>3</v>
      </c>
      <c r="AQ607">
        <v>5</v>
      </c>
      <c r="AR607" s="33">
        <f t="shared" si="345"/>
        <v>0.26666666666666666</v>
      </c>
      <c r="AS607" s="33">
        <f t="shared" si="346"/>
        <v>0.59090909090909094</v>
      </c>
      <c r="AU607">
        <v>8</v>
      </c>
      <c r="AV607">
        <v>5</v>
      </c>
      <c r="AW607">
        <v>7</v>
      </c>
      <c r="AX607" s="2">
        <v>28</v>
      </c>
      <c r="AZ607" s="2">
        <v>33.5</v>
      </c>
      <c r="BA607" s="2">
        <v>24.4</v>
      </c>
      <c r="BB607" s="21">
        <v>-0.42</v>
      </c>
      <c r="BD607" s="21">
        <v>-4.423</v>
      </c>
      <c r="BE607" s="2">
        <v>28.1</v>
      </c>
      <c r="BF607" s="2">
        <v>30</v>
      </c>
      <c r="BG607" s="2">
        <v>26.2</v>
      </c>
      <c r="BH607" s="21">
        <v>2.6000000000000002E-2</v>
      </c>
      <c r="BI607" s="21">
        <v>2.6150000000000002</v>
      </c>
      <c r="BK607" s="2">
        <v>0</v>
      </c>
      <c r="BM607" s="2">
        <v>0</v>
      </c>
      <c r="BO607" s="2">
        <v>0</v>
      </c>
      <c r="BQ607" s="2">
        <v>0</v>
      </c>
      <c r="BS607" s="2">
        <v>0</v>
      </c>
      <c r="BT607" s="32">
        <f t="shared" si="347"/>
        <v>0.1</v>
      </c>
      <c r="BU607" s="34">
        <f t="shared" si="348"/>
        <v>1</v>
      </c>
      <c r="BV607" s="35">
        <f t="shared" si="349"/>
        <v>1010</v>
      </c>
      <c r="BW607" s="32">
        <f t="shared" si="350"/>
        <v>0.1</v>
      </c>
      <c r="BX607" s="36">
        <f t="shared" si="351"/>
        <v>2.1151586369027382</v>
      </c>
      <c r="BY607" s="37">
        <f t="shared" si="352"/>
        <v>0</v>
      </c>
      <c r="BZ607" s="37">
        <f t="shared" si="353"/>
        <v>21.151586369027381</v>
      </c>
      <c r="CA607" s="37">
        <f t="shared" si="354"/>
        <v>19.036427732124643</v>
      </c>
      <c r="CB607" s="37">
        <f t="shared" si="355"/>
        <v>27.497062279735598</v>
      </c>
      <c r="CC607" s="37">
        <f t="shared" si="356"/>
        <v>61.339600470179413</v>
      </c>
      <c r="CD607" s="38">
        <f t="shared" si="357"/>
        <v>-33.842538190443818</v>
      </c>
      <c r="CE607" s="3">
        <v>1</v>
      </c>
      <c r="CF607" s="3">
        <v>0</v>
      </c>
      <c r="CG607" s="3">
        <v>9</v>
      </c>
      <c r="CH607" s="3">
        <v>9</v>
      </c>
      <c r="CI607" s="3">
        <v>2</v>
      </c>
      <c r="CJ607" s="3">
        <v>10</v>
      </c>
      <c r="CK607" s="3">
        <v>10</v>
      </c>
      <c r="CL607" s="3">
        <v>1</v>
      </c>
      <c r="CM607" s="20">
        <f t="shared" si="358"/>
        <v>-43.152356372262005</v>
      </c>
      <c r="CN607" s="37">
        <f t="shared" si="359"/>
        <v>0.76863950807071491</v>
      </c>
      <c r="CO607" s="37">
        <f t="shared" si="360"/>
        <v>0.76863950807071491</v>
      </c>
      <c r="CP607" s="37">
        <f t="shared" si="361"/>
        <v>30.745580322828591</v>
      </c>
      <c r="CQ607" s="37">
        <f t="shared" si="362"/>
        <v>23.059185242121444</v>
      </c>
      <c r="CR607" s="37">
        <f t="shared" si="363"/>
        <v>65.334358186010761</v>
      </c>
      <c r="CS607" s="37">
        <f t="shared" si="364"/>
        <v>45.349730976172175</v>
      </c>
      <c r="CT607" s="22">
        <f t="shared" si="365"/>
        <v>-53.827165400282404</v>
      </c>
      <c r="CU607" s="35">
        <v>1</v>
      </c>
      <c r="CV607" s="35">
        <v>1</v>
      </c>
      <c r="CW607" s="35">
        <v>39</v>
      </c>
      <c r="CX607" s="35">
        <v>29</v>
      </c>
      <c r="CY607" s="35">
        <v>23</v>
      </c>
      <c r="CZ607" s="35">
        <v>12</v>
      </c>
      <c r="DA607" s="35">
        <v>17</v>
      </c>
      <c r="DB607" s="35">
        <v>22</v>
      </c>
      <c r="DC607">
        <v>0</v>
      </c>
      <c r="DD607">
        <v>0</v>
      </c>
      <c r="DE607" s="35">
        <f t="shared" si="366"/>
        <v>0</v>
      </c>
      <c r="DF607" s="36">
        <f t="shared" si="367"/>
        <v>0</v>
      </c>
      <c r="DG607" s="37">
        <f t="shared" si="368"/>
        <v>0</v>
      </c>
      <c r="DH607" s="37">
        <f t="shared" si="369"/>
        <v>0</v>
      </c>
      <c r="DI607" s="2">
        <v>21</v>
      </c>
      <c r="DJ607">
        <v>1</v>
      </c>
      <c r="DK607">
        <v>0</v>
      </c>
      <c r="DL607">
        <v>0</v>
      </c>
      <c r="DM607">
        <v>13</v>
      </c>
      <c r="DN607">
        <v>19</v>
      </c>
      <c r="DO607">
        <v>-21.9</v>
      </c>
      <c r="DP607">
        <v>12</v>
      </c>
      <c r="DQ607">
        <v>13</v>
      </c>
      <c r="DR607">
        <v>-15.2</v>
      </c>
      <c r="DS607">
        <v>10</v>
      </c>
      <c r="DT607">
        <v>7</v>
      </c>
      <c r="DU607">
        <v>-1.5</v>
      </c>
      <c r="DV607" s="39">
        <v>0</v>
      </c>
      <c r="DW607" s="39">
        <v>0</v>
      </c>
      <c r="DX607" s="39">
        <v>-0.1</v>
      </c>
      <c r="DY607" s="39">
        <v>-0.1</v>
      </c>
      <c r="DZ607" s="39">
        <v>-0.1</v>
      </c>
      <c r="EA607" s="39">
        <v>-0.30000000000000004</v>
      </c>
    </row>
    <row r="608" spans="1:131" x14ac:dyDescent="0.2">
      <c r="A608" s="12" t="s">
        <v>138</v>
      </c>
      <c r="B608" s="12" t="s">
        <v>2758</v>
      </c>
      <c r="C608" t="s">
        <v>2757</v>
      </c>
      <c r="D608" t="s">
        <v>169</v>
      </c>
      <c r="E608" s="12" t="s">
        <v>178</v>
      </c>
      <c r="F608">
        <v>60</v>
      </c>
      <c r="G608">
        <v>0</v>
      </c>
      <c r="H608">
        <v>6</v>
      </c>
      <c r="I608" s="31">
        <f t="shared" si="333"/>
        <v>6</v>
      </c>
      <c r="J608">
        <v>2</v>
      </c>
      <c r="K608">
        <v>4</v>
      </c>
      <c r="L608" s="16">
        <f t="shared" si="334"/>
        <v>0.44800265483052853</v>
      </c>
      <c r="M608" s="15">
        <v>0</v>
      </c>
      <c r="N608" s="15">
        <v>2</v>
      </c>
      <c r="O608" s="15">
        <v>4</v>
      </c>
      <c r="P608">
        <v>45</v>
      </c>
      <c r="Q608">
        <v>21</v>
      </c>
      <c r="R608">
        <v>32</v>
      </c>
      <c r="S608" s="13">
        <f t="shared" si="335"/>
        <v>0</v>
      </c>
      <c r="T608" s="13">
        <f t="shared" si="336"/>
        <v>0</v>
      </c>
      <c r="U608" s="2">
        <v>803.56666666670003</v>
      </c>
      <c r="V608" s="2">
        <v>13.3833333333</v>
      </c>
      <c r="W608">
        <v>13.35</v>
      </c>
      <c r="X608">
        <v>34.74</v>
      </c>
      <c r="Y608" s="32">
        <f t="shared" si="337"/>
        <v>0.2776044915782907</v>
      </c>
      <c r="Z608" s="15">
        <f t="shared" si="338"/>
        <v>26.333333333333332</v>
      </c>
      <c r="AA608">
        <v>46</v>
      </c>
      <c r="AB608">
        <v>74</v>
      </c>
      <c r="AC608">
        <v>117</v>
      </c>
      <c r="AD608" s="13">
        <f t="shared" si="339"/>
        <v>0</v>
      </c>
      <c r="AE608" s="13">
        <f t="shared" si="340"/>
        <v>0.2</v>
      </c>
      <c r="AF608" s="13">
        <f t="shared" si="341"/>
        <v>0.2</v>
      </c>
      <c r="AI608" s="17" t="str">
        <f t="shared" si="342"/>
        <v xml:space="preserve"> </v>
      </c>
      <c r="AJ608">
        <v>100</v>
      </c>
      <c r="AK608">
        <v>136</v>
      </c>
      <c r="AL608" s="32">
        <f t="shared" si="343"/>
        <v>0.35703479576399394</v>
      </c>
      <c r="AM608">
        <v>84</v>
      </c>
      <c r="AN608">
        <v>82</v>
      </c>
      <c r="AO608" s="33">
        <f t="shared" si="344"/>
        <v>0.25113464447806355</v>
      </c>
      <c r="AP608">
        <v>122</v>
      </c>
      <c r="AQ608">
        <v>137</v>
      </c>
      <c r="AR608" s="33">
        <f t="shared" si="345"/>
        <v>0.39183055975794251</v>
      </c>
      <c r="AS608" s="33">
        <f t="shared" si="346"/>
        <v>0.58706467661691542</v>
      </c>
      <c r="AT608">
        <v>9</v>
      </c>
      <c r="AU608">
        <v>279</v>
      </c>
      <c r="AV608">
        <v>251</v>
      </c>
      <c r="AW608">
        <v>236</v>
      </c>
      <c r="AX608" s="2">
        <v>27.2</v>
      </c>
      <c r="AY608" s="3">
        <v>9</v>
      </c>
      <c r="AZ608" s="2">
        <v>32.299999999999997</v>
      </c>
      <c r="BA608" s="2">
        <v>23.7</v>
      </c>
      <c r="BB608" s="21">
        <v>-0.9</v>
      </c>
      <c r="BC608">
        <v>9</v>
      </c>
      <c r="BD608" s="21">
        <v>-0.93800000000000006</v>
      </c>
      <c r="BE608" s="2">
        <v>25.6</v>
      </c>
      <c r="BF608" s="2">
        <v>29</v>
      </c>
      <c r="BG608" s="2">
        <v>24.2</v>
      </c>
      <c r="BH608" s="21">
        <v>-1.4889999999999999</v>
      </c>
      <c r="BI608" s="21">
        <v>-0.57300000000000006</v>
      </c>
      <c r="BJ608" t="s">
        <v>1924</v>
      </c>
      <c r="BK608" s="2">
        <v>30.2</v>
      </c>
      <c r="BL608" t="s">
        <v>3157</v>
      </c>
      <c r="BM608" s="2">
        <v>27.1</v>
      </c>
      <c r="BN608" t="s">
        <v>1969</v>
      </c>
      <c r="BO608" s="2">
        <v>25.4</v>
      </c>
      <c r="BP608" t="s">
        <v>1212</v>
      </c>
      <c r="BQ608" s="2">
        <v>43.5</v>
      </c>
      <c r="BR608" t="s">
        <v>731</v>
      </c>
      <c r="BS608" s="2">
        <v>26.9</v>
      </c>
      <c r="BT608" s="32">
        <f t="shared" si="347"/>
        <v>7.5949367088607597E-2</v>
      </c>
      <c r="BU608" s="34">
        <f t="shared" si="348"/>
        <v>0.92375366568914952</v>
      </c>
      <c r="BV608" s="35">
        <f t="shared" si="349"/>
        <v>931.34860239801037</v>
      </c>
      <c r="BW608" s="32">
        <f t="shared" si="350"/>
        <v>-2.9696722224288596E-4</v>
      </c>
      <c r="BX608" s="36">
        <f t="shared" si="351"/>
        <v>2.2415940224215229</v>
      </c>
      <c r="BY608" s="37">
        <f t="shared" si="352"/>
        <v>1.9427148194319868</v>
      </c>
      <c r="BZ608" s="37">
        <f t="shared" si="353"/>
        <v>29.514321295216721</v>
      </c>
      <c r="CA608" s="37">
        <f t="shared" si="354"/>
        <v>25.479452054857983</v>
      </c>
      <c r="CB608" s="37">
        <f t="shared" si="355"/>
        <v>54.769613947832546</v>
      </c>
      <c r="CC608" s="37">
        <f t="shared" si="356"/>
        <v>48.044831880567983</v>
      </c>
      <c r="CD608" s="38">
        <f t="shared" si="357"/>
        <v>6.7247820672645631</v>
      </c>
      <c r="CE608" s="3">
        <v>30</v>
      </c>
      <c r="CF608" s="3">
        <v>26</v>
      </c>
      <c r="CG608" s="3">
        <v>365</v>
      </c>
      <c r="CH608" s="3">
        <v>315</v>
      </c>
      <c r="CI608" s="3">
        <v>153</v>
      </c>
      <c r="CJ608" s="3">
        <v>131</v>
      </c>
      <c r="CK608" s="3">
        <v>171</v>
      </c>
      <c r="CL608" s="3">
        <v>185</v>
      </c>
      <c r="CM608" s="20">
        <f t="shared" si="358"/>
        <v>4.180229828458593</v>
      </c>
      <c r="CN608" s="37">
        <f t="shared" si="359"/>
        <v>2.6194588370754173</v>
      </c>
      <c r="CO608" s="37">
        <f t="shared" si="360"/>
        <v>2.849740932642487</v>
      </c>
      <c r="CP608" s="37">
        <f t="shared" si="361"/>
        <v>30.627518710420262</v>
      </c>
      <c r="CQ608" s="37">
        <f t="shared" si="362"/>
        <v>30.541162924582611</v>
      </c>
      <c r="CR608" s="37">
        <f t="shared" si="363"/>
        <v>58.63557858376511</v>
      </c>
      <c r="CS608" s="37">
        <f t="shared" si="364"/>
        <v>57.944732297063901</v>
      </c>
      <c r="CT608" s="22">
        <f t="shared" si="365"/>
        <v>6.033935780563354</v>
      </c>
      <c r="CU608" s="35">
        <v>91</v>
      </c>
      <c r="CV608" s="35">
        <v>99</v>
      </c>
      <c r="CW608" s="35">
        <v>973</v>
      </c>
      <c r="CX608" s="35">
        <v>962</v>
      </c>
      <c r="CY608" s="35">
        <v>424</v>
      </c>
      <c r="CZ608" s="35">
        <v>427</v>
      </c>
      <c r="DA608" s="35">
        <v>525</v>
      </c>
      <c r="DB608" s="35">
        <v>549</v>
      </c>
      <c r="DC608">
        <v>17</v>
      </c>
      <c r="DD608">
        <v>8</v>
      </c>
      <c r="DE608" s="35">
        <f t="shared" si="366"/>
        <v>-9</v>
      </c>
      <c r="DF608" s="36">
        <f t="shared" si="367"/>
        <v>1.2702366127055298</v>
      </c>
      <c r="DG608" s="37">
        <f t="shared" si="368"/>
        <v>0.59775840597907282</v>
      </c>
      <c r="DH608" s="37">
        <f t="shared" si="369"/>
        <v>-0.67247820672645697</v>
      </c>
      <c r="DI608" s="2">
        <v>541.1</v>
      </c>
      <c r="DJ608">
        <v>24</v>
      </c>
      <c r="DK608">
        <v>18</v>
      </c>
      <c r="DL608">
        <v>7.1</v>
      </c>
      <c r="DM608">
        <v>507</v>
      </c>
      <c r="DN608">
        <v>434</v>
      </c>
      <c r="DO608">
        <v>4.0999999999999996</v>
      </c>
      <c r="DP608">
        <v>374</v>
      </c>
      <c r="DQ608">
        <v>319</v>
      </c>
      <c r="DR608">
        <v>4.5999999999999996</v>
      </c>
      <c r="DS608">
        <v>262</v>
      </c>
      <c r="DT608">
        <v>222</v>
      </c>
      <c r="DU608">
        <v>3.9</v>
      </c>
      <c r="DV608" s="39">
        <v>5.8</v>
      </c>
      <c r="DW608" s="39">
        <v>5.8</v>
      </c>
      <c r="DX608" s="39">
        <v>-0.8</v>
      </c>
      <c r="DY608" s="39">
        <v>-1.3</v>
      </c>
      <c r="DZ608" s="39">
        <v>0.30000000000000004</v>
      </c>
      <c r="EA608" s="39">
        <v>4</v>
      </c>
    </row>
    <row r="609" spans="1:131" x14ac:dyDescent="0.2">
      <c r="A609" s="12" t="s">
        <v>334</v>
      </c>
      <c r="B609" s="12" t="s">
        <v>2761</v>
      </c>
      <c r="C609" t="s">
        <v>2760</v>
      </c>
      <c r="D609" t="s">
        <v>330</v>
      </c>
      <c r="E609" s="12" t="s">
        <v>546</v>
      </c>
      <c r="F609">
        <v>55</v>
      </c>
      <c r="G609">
        <v>13</v>
      </c>
      <c r="H609">
        <v>17</v>
      </c>
      <c r="I609" s="31">
        <f t="shared" si="333"/>
        <v>30</v>
      </c>
      <c r="J609">
        <v>9</v>
      </c>
      <c r="K609">
        <v>7</v>
      </c>
      <c r="L609" s="16">
        <f t="shared" si="334"/>
        <v>2.278481012658228</v>
      </c>
      <c r="M609" s="15">
        <v>13</v>
      </c>
      <c r="N609" s="15">
        <v>10</v>
      </c>
      <c r="O609" s="15">
        <v>8</v>
      </c>
      <c r="P609">
        <v>82</v>
      </c>
      <c r="Q609">
        <v>24</v>
      </c>
      <c r="R609">
        <v>21</v>
      </c>
      <c r="S609" s="13">
        <f t="shared" si="335"/>
        <v>0.15853658536585366</v>
      </c>
      <c r="T609" s="13">
        <f t="shared" si="336"/>
        <v>0.10236220472440945</v>
      </c>
      <c r="U609" s="2">
        <v>790</v>
      </c>
      <c r="V609" s="2">
        <v>14.35</v>
      </c>
      <c r="W609">
        <v>14.07</v>
      </c>
      <c r="X609">
        <v>34.85</v>
      </c>
      <c r="Y609" s="32">
        <f t="shared" si="337"/>
        <v>0.28761242845461976</v>
      </c>
      <c r="Z609" s="15">
        <f t="shared" si="338"/>
        <v>95.651162790697683</v>
      </c>
      <c r="AA609">
        <v>15</v>
      </c>
      <c r="AB609">
        <v>34</v>
      </c>
      <c r="AC609">
        <v>64</v>
      </c>
      <c r="AD609" s="13">
        <f t="shared" si="339"/>
        <v>0.30232558139534882</v>
      </c>
      <c r="AE609" s="13">
        <f t="shared" si="340"/>
        <v>0.41860465116279072</v>
      </c>
      <c r="AF609" s="13">
        <f t="shared" si="341"/>
        <v>0.72093023255813948</v>
      </c>
      <c r="AG609">
        <v>2</v>
      </c>
      <c r="AH609">
        <v>12</v>
      </c>
      <c r="AI609" s="17">
        <f t="shared" si="342"/>
        <v>0.14285714285714285</v>
      </c>
      <c r="AJ609">
        <v>113</v>
      </c>
      <c r="AK609">
        <v>140</v>
      </c>
      <c r="AL609" s="32">
        <f t="shared" si="343"/>
        <v>0.32645161290322583</v>
      </c>
      <c r="AM609">
        <v>116</v>
      </c>
      <c r="AN609">
        <v>119</v>
      </c>
      <c r="AO609" s="33">
        <f t="shared" si="344"/>
        <v>0.3032258064516129</v>
      </c>
      <c r="AP609">
        <v>143</v>
      </c>
      <c r="AQ609">
        <v>144</v>
      </c>
      <c r="AR609" s="33">
        <f t="shared" si="345"/>
        <v>0.37032258064516127</v>
      </c>
      <c r="AS609" s="33">
        <f t="shared" si="346"/>
        <v>0.51844262295081966</v>
      </c>
      <c r="AT609">
        <v>10</v>
      </c>
      <c r="AU609">
        <v>293</v>
      </c>
      <c r="AV609">
        <v>273</v>
      </c>
      <c r="AW609">
        <v>250</v>
      </c>
      <c r="AX609" s="2">
        <v>29.1</v>
      </c>
      <c r="AY609" s="3">
        <v>5</v>
      </c>
      <c r="AZ609" s="2">
        <v>33.799999999999997</v>
      </c>
      <c r="BA609" s="2">
        <v>26.1</v>
      </c>
      <c r="BB609" s="21">
        <v>1.181</v>
      </c>
      <c r="BC609">
        <v>3</v>
      </c>
      <c r="BD609" s="21">
        <v>1.403</v>
      </c>
      <c r="BE609" s="2">
        <v>31</v>
      </c>
      <c r="BF609" s="2">
        <v>32.6</v>
      </c>
      <c r="BG609" s="2">
        <v>29.3</v>
      </c>
      <c r="BH609" s="21">
        <v>2.1030000000000002</v>
      </c>
      <c r="BI609" s="21">
        <v>-5.1429999999999998</v>
      </c>
      <c r="BJ609" t="s">
        <v>2663</v>
      </c>
      <c r="BK609" s="2">
        <v>37</v>
      </c>
      <c r="BL609" t="s">
        <v>1129</v>
      </c>
      <c r="BM609" s="2">
        <v>34.6</v>
      </c>
      <c r="BN609" t="s">
        <v>3303</v>
      </c>
      <c r="BO609" s="2">
        <v>33.6</v>
      </c>
      <c r="BP609" t="s">
        <v>1909</v>
      </c>
      <c r="BQ609" s="2">
        <v>40</v>
      </c>
      <c r="BR609" t="s">
        <v>1748</v>
      </c>
      <c r="BS609" s="2">
        <v>37.200000000000003</v>
      </c>
      <c r="BT609" s="32">
        <f t="shared" si="347"/>
        <v>9.4091903719912467E-2</v>
      </c>
      <c r="BU609" s="34">
        <f t="shared" si="348"/>
        <v>0.90686274509803921</v>
      </c>
      <c r="BV609" s="35">
        <f t="shared" si="349"/>
        <v>916.27193547003048</v>
      </c>
      <c r="BW609" s="32">
        <f t="shared" si="350"/>
        <v>9.5464881795168099E-4</v>
      </c>
      <c r="BX609" s="36">
        <f t="shared" si="351"/>
        <v>3.2689261957554643</v>
      </c>
      <c r="BY609" s="37">
        <f t="shared" si="352"/>
        <v>2.8888184985745959</v>
      </c>
      <c r="BZ609" s="37">
        <f t="shared" si="353"/>
        <v>34.74184352233133</v>
      </c>
      <c r="CA609" s="37">
        <f t="shared" si="354"/>
        <v>31.016788089958819</v>
      </c>
      <c r="CB609" s="37">
        <f t="shared" si="355"/>
        <v>60.437123851757995</v>
      </c>
      <c r="CC609" s="37">
        <f t="shared" si="356"/>
        <v>58.764649984162176</v>
      </c>
      <c r="CD609" s="38">
        <f t="shared" si="357"/>
        <v>1.6724738675958193</v>
      </c>
      <c r="CE609" s="3">
        <v>43</v>
      </c>
      <c r="CF609" s="3">
        <v>38</v>
      </c>
      <c r="CG609" s="3">
        <v>414</v>
      </c>
      <c r="CH609" s="3">
        <v>370</v>
      </c>
      <c r="CI609" s="3">
        <v>153</v>
      </c>
      <c r="CJ609" s="3">
        <v>182</v>
      </c>
      <c r="CK609" s="3">
        <v>183</v>
      </c>
      <c r="CL609" s="3">
        <v>185</v>
      </c>
      <c r="CM609" s="20">
        <f t="shared" si="358"/>
        <v>7.6858509167761468</v>
      </c>
      <c r="CN609" s="37">
        <f t="shared" si="359"/>
        <v>2.4729359593061169</v>
      </c>
      <c r="CO609" s="37">
        <f t="shared" si="360"/>
        <v>2.0973001173862009</v>
      </c>
      <c r="CP609" s="37">
        <f t="shared" si="361"/>
        <v>27.577931394287205</v>
      </c>
      <c r="CQ609" s="37">
        <f t="shared" si="362"/>
        <v>31.803834615886263</v>
      </c>
      <c r="CR609" s="37">
        <f t="shared" si="363"/>
        <v>51.462110343028563</v>
      </c>
      <c r="CS609" s="37">
        <f t="shared" si="364"/>
        <v>59.820007825746707</v>
      </c>
      <c r="CT609" s="22">
        <f t="shared" si="365"/>
        <v>10.030371350313963</v>
      </c>
      <c r="CU609" s="35">
        <v>79</v>
      </c>
      <c r="CV609" s="35">
        <v>67</v>
      </c>
      <c r="CW609" s="35">
        <v>802</v>
      </c>
      <c r="CX609" s="35">
        <v>949</v>
      </c>
      <c r="CY609" s="35">
        <v>313</v>
      </c>
      <c r="CZ609" s="35">
        <v>425</v>
      </c>
      <c r="DA609" s="35">
        <v>470</v>
      </c>
      <c r="DB609" s="35">
        <v>450</v>
      </c>
      <c r="DC609">
        <v>12</v>
      </c>
      <c r="DD609">
        <v>5</v>
      </c>
      <c r="DE609" s="35">
        <f t="shared" si="366"/>
        <v>-7</v>
      </c>
      <c r="DF609" s="36">
        <f t="shared" si="367"/>
        <v>0.91225847323408304</v>
      </c>
      <c r="DG609" s="37">
        <f t="shared" si="368"/>
        <v>0.3801076971808679</v>
      </c>
      <c r="DH609" s="37">
        <f t="shared" si="369"/>
        <v>-0.53215077605321504</v>
      </c>
      <c r="DI609" s="2">
        <v>434.1</v>
      </c>
      <c r="DJ609">
        <v>16</v>
      </c>
      <c r="DK609">
        <v>15</v>
      </c>
      <c r="DL609">
        <v>-5.9</v>
      </c>
      <c r="DM609">
        <v>420</v>
      </c>
      <c r="DN609">
        <v>432</v>
      </c>
      <c r="DO609">
        <v>2.2000000000000002</v>
      </c>
      <c r="DP609">
        <v>306</v>
      </c>
      <c r="DQ609">
        <v>322</v>
      </c>
      <c r="DR609">
        <v>3</v>
      </c>
      <c r="DS609">
        <v>226</v>
      </c>
      <c r="DT609">
        <v>216</v>
      </c>
      <c r="DU609">
        <v>3.6</v>
      </c>
      <c r="DV609" s="39">
        <v>2.6</v>
      </c>
      <c r="DW609" s="39">
        <v>2.6</v>
      </c>
      <c r="DX609" s="39">
        <v>-0.1</v>
      </c>
      <c r="DY609" s="39">
        <v>1.3</v>
      </c>
      <c r="DZ609" s="39">
        <v>0.4</v>
      </c>
      <c r="EA609" s="39">
        <v>4.0999999999999996</v>
      </c>
    </row>
    <row r="610" spans="1:131" x14ac:dyDescent="0.2">
      <c r="A610" s="12" t="s">
        <v>490</v>
      </c>
      <c r="B610" s="12" t="s">
        <v>2764</v>
      </c>
      <c r="C610" t="s">
        <v>2763</v>
      </c>
      <c r="D610" t="s">
        <v>305</v>
      </c>
      <c r="E610" s="12" t="s">
        <v>156</v>
      </c>
      <c r="F610">
        <v>67</v>
      </c>
      <c r="G610">
        <v>14</v>
      </c>
      <c r="H610">
        <v>21</v>
      </c>
      <c r="I610" s="31">
        <f t="shared" si="333"/>
        <v>35</v>
      </c>
      <c r="J610">
        <v>12</v>
      </c>
      <c r="K610">
        <v>7</v>
      </c>
      <c r="L610" s="16">
        <f t="shared" si="334"/>
        <v>1.950826778968169</v>
      </c>
      <c r="M610" s="15">
        <v>13</v>
      </c>
      <c r="N610" s="15">
        <v>11</v>
      </c>
      <c r="O610" s="15">
        <v>8</v>
      </c>
      <c r="P610">
        <v>161</v>
      </c>
      <c r="Q610">
        <v>52</v>
      </c>
      <c r="R610">
        <v>50</v>
      </c>
      <c r="S610" s="13">
        <f t="shared" si="335"/>
        <v>8.6956521739130432E-2</v>
      </c>
      <c r="T610" s="13">
        <f t="shared" si="336"/>
        <v>5.3231939163498096E-2</v>
      </c>
      <c r="U610" s="2">
        <v>1076.4666666666999</v>
      </c>
      <c r="V610" s="2">
        <v>16.066666666700002</v>
      </c>
      <c r="W610">
        <v>15.17</v>
      </c>
      <c r="X610">
        <v>33.61</v>
      </c>
      <c r="Y610" s="32">
        <f t="shared" si="337"/>
        <v>0.31098810988109882</v>
      </c>
      <c r="Z610" s="15">
        <f t="shared" si="338"/>
        <v>143.75</v>
      </c>
      <c r="AA610">
        <v>40</v>
      </c>
      <c r="AB610">
        <v>66</v>
      </c>
      <c r="AC610">
        <v>72</v>
      </c>
      <c r="AD610" s="13">
        <f t="shared" si="339"/>
        <v>0.29166666666666669</v>
      </c>
      <c r="AE610" s="13">
        <f t="shared" si="340"/>
        <v>0.39583333333333331</v>
      </c>
      <c r="AF610" s="13">
        <f t="shared" si="341"/>
        <v>0.6875</v>
      </c>
      <c r="AG610">
        <v>10</v>
      </c>
      <c r="AH610">
        <v>12</v>
      </c>
      <c r="AI610" s="17">
        <f t="shared" si="342"/>
        <v>0.45454545454545453</v>
      </c>
      <c r="AJ610">
        <v>216</v>
      </c>
      <c r="AK610">
        <v>172</v>
      </c>
      <c r="AL610" s="32">
        <f t="shared" si="343"/>
        <v>0.38568588469184889</v>
      </c>
      <c r="AM610">
        <v>125</v>
      </c>
      <c r="AN610">
        <v>116</v>
      </c>
      <c r="AO610" s="33">
        <f t="shared" si="344"/>
        <v>0.23956262425447317</v>
      </c>
      <c r="AP610">
        <v>177</v>
      </c>
      <c r="AQ610">
        <v>200</v>
      </c>
      <c r="AR610" s="33">
        <f t="shared" si="345"/>
        <v>0.37475149105367794</v>
      </c>
      <c r="AS610" s="33">
        <f t="shared" si="346"/>
        <v>0.61685214626391094</v>
      </c>
      <c r="AT610">
        <v>15</v>
      </c>
      <c r="AU610">
        <v>388</v>
      </c>
      <c r="AV610">
        <v>353</v>
      </c>
      <c r="AW610">
        <v>340</v>
      </c>
      <c r="AX610" s="2">
        <v>29.7</v>
      </c>
      <c r="AY610" s="3">
        <v>1</v>
      </c>
      <c r="AZ610" s="2">
        <v>34.5</v>
      </c>
      <c r="BA610" s="2">
        <v>26.5</v>
      </c>
      <c r="BB610" s="21">
        <v>1.0509999999999999</v>
      </c>
      <c r="BC610">
        <v>3</v>
      </c>
      <c r="BD610" s="21">
        <v>1.3940000000000001</v>
      </c>
      <c r="BE610" s="2">
        <v>33.200000000000003</v>
      </c>
      <c r="BF610" s="2">
        <v>36.799999999999997</v>
      </c>
      <c r="BG610" s="2">
        <v>29.6</v>
      </c>
      <c r="BH610" s="21">
        <v>3.9089999999999998</v>
      </c>
      <c r="BI610" s="21">
        <v>-2.3E-2</v>
      </c>
      <c r="BJ610" t="s">
        <v>2057</v>
      </c>
      <c r="BK610" s="2">
        <v>60.3</v>
      </c>
      <c r="BL610" t="s">
        <v>2856</v>
      </c>
      <c r="BM610" s="2">
        <v>50.3</v>
      </c>
      <c r="BN610" t="s">
        <v>969</v>
      </c>
      <c r="BO610" s="2">
        <v>31.1</v>
      </c>
      <c r="BP610" t="s">
        <v>3389</v>
      </c>
      <c r="BQ610" s="2">
        <v>57.3</v>
      </c>
      <c r="BR610" t="s">
        <v>649</v>
      </c>
      <c r="BS610" s="2">
        <v>41.1</v>
      </c>
      <c r="BT610" s="32">
        <f t="shared" si="347"/>
        <v>8.3478260869565224E-2</v>
      </c>
      <c r="BU610" s="34">
        <f t="shared" si="348"/>
        <v>0.91836734693877553</v>
      </c>
      <c r="BV610" s="35">
        <f t="shared" si="349"/>
        <v>926.71517302573204</v>
      </c>
      <c r="BW610" s="32">
        <f t="shared" si="350"/>
        <v>1.8456078083407546E-3</v>
      </c>
      <c r="BX610" s="36">
        <f t="shared" si="351"/>
        <v>2.6754195825794493</v>
      </c>
      <c r="BY610" s="37">
        <f t="shared" si="352"/>
        <v>2.006564686934587</v>
      </c>
      <c r="BZ610" s="37">
        <f t="shared" si="353"/>
        <v>32.049297082982989</v>
      </c>
      <c r="CA610" s="37">
        <f t="shared" si="354"/>
        <v>24.580417414948691</v>
      </c>
      <c r="CB610" s="37">
        <f t="shared" si="355"/>
        <v>57.967424289221398</v>
      </c>
      <c r="CC610" s="37">
        <f t="shared" si="356"/>
        <v>47.990338762518867</v>
      </c>
      <c r="CD610" s="38">
        <f t="shared" si="357"/>
        <v>9.9770855267025311</v>
      </c>
      <c r="CE610" s="3">
        <v>48</v>
      </c>
      <c r="CF610" s="3">
        <v>36</v>
      </c>
      <c r="CG610" s="3">
        <v>527</v>
      </c>
      <c r="CH610" s="3">
        <v>405</v>
      </c>
      <c r="CI610" s="3">
        <v>217</v>
      </c>
      <c r="CJ610" s="3">
        <v>190</v>
      </c>
      <c r="CK610" s="3">
        <v>230</v>
      </c>
      <c r="CL610" s="3">
        <v>248</v>
      </c>
      <c r="CM610" s="20">
        <f t="shared" si="358"/>
        <v>8.4996340163686686</v>
      </c>
      <c r="CN610" s="37">
        <f t="shared" si="359"/>
        <v>1.7851829812555788</v>
      </c>
      <c r="CO610" s="37">
        <f t="shared" si="360"/>
        <v>1.7318939370389943</v>
      </c>
      <c r="CP610" s="37">
        <f t="shared" si="361"/>
        <v>22.594554747831804</v>
      </c>
      <c r="CQ610" s="37">
        <f t="shared" si="362"/>
        <v>26.831033763050264</v>
      </c>
      <c r="CR610" s="37">
        <f t="shared" si="363"/>
        <v>43.697016257599245</v>
      </c>
      <c r="CS610" s="37">
        <f t="shared" si="364"/>
        <v>51.930173589061539</v>
      </c>
      <c r="CT610" s="22">
        <f t="shared" si="365"/>
        <v>18.210242858164825</v>
      </c>
      <c r="CU610" s="35">
        <v>67</v>
      </c>
      <c r="CV610" s="35">
        <v>65</v>
      </c>
      <c r="CW610" s="35">
        <v>781</v>
      </c>
      <c r="CX610" s="35">
        <v>942</v>
      </c>
      <c r="CY610" s="35">
        <v>349</v>
      </c>
      <c r="CZ610" s="35">
        <v>435</v>
      </c>
      <c r="DA610" s="35">
        <v>507</v>
      </c>
      <c r="DB610" s="35">
        <v>443</v>
      </c>
      <c r="DC610">
        <v>13</v>
      </c>
      <c r="DD610">
        <v>15</v>
      </c>
      <c r="DE610" s="35">
        <f t="shared" si="366"/>
        <v>2</v>
      </c>
      <c r="DF610" s="36">
        <f t="shared" si="367"/>
        <v>0.72459280361526746</v>
      </c>
      <c r="DG610" s="37">
        <f t="shared" si="368"/>
        <v>0.83606861955607781</v>
      </c>
      <c r="DH610" s="37">
        <f t="shared" si="369"/>
        <v>0.11147581594081038</v>
      </c>
      <c r="DI610" s="2">
        <v>635.70000000000005</v>
      </c>
      <c r="DJ610">
        <v>19</v>
      </c>
      <c r="DK610">
        <v>18</v>
      </c>
      <c r="DL610">
        <v>2</v>
      </c>
      <c r="DM610">
        <v>605</v>
      </c>
      <c r="DN610">
        <v>522</v>
      </c>
      <c r="DO610">
        <v>7.2</v>
      </c>
      <c r="DP610">
        <v>465</v>
      </c>
      <c r="DQ610">
        <v>379</v>
      </c>
      <c r="DR610">
        <v>8.4</v>
      </c>
      <c r="DS610">
        <v>342</v>
      </c>
      <c r="DT610">
        <v>274</v>
      </c>
      <c r="DU610">
        <v>8.6999999999999993</v>
      </c>
      <c r="DV610" s="39">
        <v>13.5</v>
      </c>
      <c r="DW610" s="39">
        <v>13.5</v>
      </c>
      <c r="DX610" s="39">
        <v>-3.1</v>
      </c>
      <c r="DY610" s="39">
        <v>2.2999999999999998</v>
      </c>
      <c r="DZ610" s="39">
        <v>-2.2000000000000002</v>
      </c>
      <c r="EA610" s="39">
        <v>10.5</v>
      </c>
    </row>
    <row r="611" spans="1:131" x14ac:dyDescent="0.2">
      <c r="A611" s="12" t="s">
        <v>2768</v>
      </c>
      <c r="B611" s="12" t="s">
        <v>2769</v>
      </c>
      <c r="C611" t="s">
        <v>2767</v>
      </c>
      <c r="D611" t="s">
        <v>367</v>
      </c>
      <c r="E611" s="12" t="s">
        <v>148</v>
      </c>
      <c r="F611">
        <v>22</v>
      </c>
      <c r="G611">
        <v>0</v>
      </c>
      <c r="H611">
        <v>1</v>
      </c>
      <c r="I611" s="31">
        <f t="shared" si="333"/>
        <v>1</v>
      </c>
      <c r="J611">
        <v>0</v>
      </c>
      <c r="K611">
        <v>1</v>
      </c>
      <c r="L611" s="16">
        <f t="shared" si="334"/>
        <v>0.6097560975609756</v>
      </c>
      <c r="M611" s="15">
        <v>0</v>
      </c>
      <c r="N611" s="15">
        <v>0</v>
      </c>
      <c r="O611" s="15">
        <v>1</v>
      </c>
      <c r="P611">
        <v>4</v>
      </c>
      <c r="Q611">
        <v>1</v>
      </c>
      <c r="R611">
        <v>0</v>
      </c>
      <c r="S611" s="13">
        <f t="shared" si="335"/>
        <v>0</v>
      </c>
      <c r="T611" s="13">
        <f t="shared" si="336"/>
        <v>0</v>
      </c>
      <c r="U611" s="2">
        <v>98.4</v>
      </c>
      <c r="V611" s="2">
        <v>4.4666666667000001</v>
      </c>
      <c r="W611">
        <v>4.47</v>
      </c>
      <c r="X611">
        <v>43.12</v>
      </c>
      <c r="Y611" s="32">
        <f t="shared" si="337"/>
        <v>9.3927295650346715E-2</v>
      </c>
      <c r="Z611" s="15">
        <f t="shared" si="338"/>
        <v>0</v>
      </c>
      <c r="AA611">
        <v>5</v>
      </c>
      <c r="AB611">
        <v>14</v>
      </c>
      <c r="AC611">
        <v>12</v>
      </c>
      <c r="AD611" s="13">
        <f t="shared" si="339"/>
        <v>0</v>
      </c>
      <c r="AE611" s="13">
        <f t="shared" si="340"/>
        <v>0.33333333333333331</v>
      </c>
      <c r="AF611" s="13">
        <f t="shared" si="341"/>
        <v>0.33333333333333331</v>
      </c>
      <c r="AG611">
        <v>0</v>
      </c>
      <c r="AH611">
        <v>0</v>
      </c>
      <c r="AI611" s="17" t="str">
        <f t="shared" si="342"/>
        <v xml:space="preserve"> </v>
      </c>
      <c r="AJ611">
        <v>11</v>
      </c>
      <c r="AK611">
        <v>12</v>
      </c>
      <c r="AL611" s="32">
        <f t="shared" si="343"/>
        <v>0.25555555555555554</v>
      </c>
      <c r="AM611">
        <v>8</v>
      </c>
      <c r="AN611">
        <v>20</v>
      </c>
      <c r="AO611" s="33">
        <f t="shared" si="344"/>
        <v>0.31111111111111112</v>
      </c>
      <c r="AP611">
        <v>19</v>
      </c>
      <c r="AQ611">
        <v>20</v>
      </c>
      <c r="AR611" s="33">
        <f t="shared" si="345"/>
        <v>0.43333333333333335</v>
      </c>
      <c r="AS611" s="33">
        <f t="shared" si="346"/>
        <v>0.45098039215686275</v>
      </c>
      <c r="AT611">
        <v>11</v>
      </c>
      <c r="AU611">
        <v>29</v>
      </c>
      <c r="AV611">
        <v>39</v>
      </c>
      <c r="AW611">
        <v>43</v>
      </c>
      <c r="AX611" s="2">
        <v>25.6</v>
      </c>
      <c r="AY611" s="3">
        <v>16</v>
      </c>
      <c r="AZ611" s="2">
        <v>31.7</v>
      </c>
      <c r="BA611" s="2">
        <v>21.5</v>
      </c>
      <c r="BB611" s="21">
        <v>-2.13</v>
      </c>
      <c r="BC611">
        <v>16</v>
      </c>
      <c r="BD611" s="21">
        <v>-1.8759999999999999</v>
      </c>
      <c r="BE611" s="2">
        <v>26</v>
      </c>
      <c r="BF611" s="2">
        <v>32.5</v>
      </c>
      <c r="BG611" s="2">
        <v>19.399999999999999</v>
      </c>
      <c r="BH611" s="21">
        <v>-5.4450000000000003</v>
      </c>
      <c r="BI611" s="21">
        <v>-11.861000000000001</v>
      </c>
      <c r="BJ611" t="s">
        <v>2502</v>
      </c>
      <c r="BK611" s="2">
        <v>51.5</v>
      </c>
      <c r="BL611" t="s">
        <v>3648</v>
      </c>
      <c r="BM611" s="2">
        <v>30.7</v>
      </c>
      <c r="BN611" t="s">
        <v>639</v>
      </c>
      <c r="BO611" s="2">
        <v>29.6</v>
      </c>
      <c r="BP611" t="s">
        <v>2557</v>
      </c>
      <c r="BQ611" s="2">
        <v>37</v>
      </c>
      <c r="BR611" t="s">
        <v>3371</v>
      </c>
      <c r="BS611" s="2">
        <v>35.299999999999997</v>
      </c>
      <c r="BT611" s="32">
        <f t="shared" si="347"/>
        <v>0.11538461538461539</v>
      </c>
      <c r="BU611" s="34">
        <f t="shared" si="348"/>
        <v>0.85</v>
      </c>
      <c r="BV611" s="35">
        <f t="shared" si="349"/>
        <v>861.53846153846155</v>
      </c>
      <c r="BW611" s="32">
        <f t="shared" si="350"/>
        <v>-3.4615384615384631E-2</v>
      </c>
      <c r="BX611" s="36">
        <f t="shared" si="351"/>
        <v>1.8317503391993559</v>
      </c>
      <c r="BY611" s="37">
        <f t="shared" si="352"/>
        <v>5.4952510175980676</v>
      </c>
      <c r="BZ611" s="37">
        <f t="shared" si="353"/>
        <v>15.875169606394419</v>
      </c>
      <c r="CA611" s="37">
        <f t="shared" si="354"/>
        <v>36.635006783987123</v>
      </c>
      <c r="CB611" s="37">
        <f t="shared" si="355"/>
        <v>28.697421980789912</v>
      </c>
      <c r="CC611" s="37">
        <f t="shared" si="356"/>
        <v>77.544097692772738</v>
      </c>
      <c r="CD611" s="38">
        <f t="shared" si="357"/>
        <v>-48.846675711982826</v>
      </c>
      <c r="CE611" s="3">
        <v>3</v>
      </c>
      <c r="CF611" s="3">
        <v>9</v>
      </c>
      <c r="CG611" s="3">
        <v>23</v>
      </c>
      <c r="CH611" s="3">
        <v>51</v>
      </c>
      <c r="CI611" s="3">
        <v>7</v>
      </c>
      <c r="CJ611" s="3">
        <v>30</v>
      </c>
      <c r="CK611" s="3">
        <v>37</v>
      </c>
      <c r="CL611" s="3">
        <v>14</v>
      </c>
      <c r="CM611" s="20">
        <f t="shared" si="358"/>
        <v>-37.775205123747533</v>
      </c>
      <c r="CN611" s="37">
        <f t="shared" si="359"/>
        <v>2.4666891550008434</v>
      </c>
      <c r="CO611" s="37">
        <f t="shared" si="360"/>
        <v>2.2769438353853935</v>
      </c>
      <c r="CP611" s="37">
        <f t="shared" si="361"/>
        <v>29.157530780907408</v>
      </c>
      <c r="CQ611" s="37">
        <f t="shared" si="362"/>
        <v>29.853263619497387</v>
      </c>
      <c r="CR611" s="37">
        <f t="shared" si="363"/>
        <v>55.658627087198511</v>
      </c>
      <c r="CS611" s="37">
        <f t="shared" si="364"/>
        <v>58.75780064091753</v>
      </c>
      <c r="CT611" s="22">
        <f t="shared" si="365"/>
        <v>-45.747502158263806</v>
      </c>
      <c r="CU611" s="35">
        <v>39</v>
      </c>
      <c r="CV611" s="35">
        <v>36</v>
      </c>
      <c r="CW611" s="35">
        <v>422</v>
      </c>
      <c r="CX611" s="35">
        <v>436</v>
      </c>
      <c r="CY611" s="35">
        <v>199</v>
      </c>
      <c r="CZ611" s="35">
        <v>172</v>
      </c>
      <c r="DA611" s="35">
        <v>285</v>
      </c>
      <c r="DB611" s="35">
        <v>220</v>
      </c>
      <c r="DC611">
        <v>15</v>
      </c>
      <c r="DD611">
        <v>10</v>
      </c>
      <c r="DE611" s="35">
        <f t="shared" si="366"/>
        <v>-5</v>
      </c>
      <c r="DF611" s="36">
        <f t="shared" si="367"/>
        <v>9.1587516959967807</v>
      </c>
      <c r="DG611" s="37">
        <f t="shared" si="368"/>
        <v>6.1058344639978532</v>
      </c>
      <c r="DH611" s="37">
        <f t="shared" si="369"/>
        <v>-3.0529172319989266</v>
      </c>
      <c r="DI611" s="2">
        <v>66.599999999999994</v>
      </c>
      <c r="DJ611">
        <v>3</v>
      </c>
      <c r="DK611">
        <v>4</v>
      </c>
      <c r="DL611">
        <v>-7.1</v>
      </c>
      <c r="DM611">
        <v>37</v>
      </c>
      <c r="DN611">
        <v>81</v>
      </c>
      <c r="DO611">
        <v>-16.7</v>
      </c>
      <c r="DP611">
        <v>26</v>
      </c>
      <c r="DQ611">
        <v>57</v>
      </c>
      <c r="DR611">
        <v>-19</v>
      </c>
      <c r="DS611">
        <v>20</v>
      </c>
      <c r="DT611">
        <v>37</v>
      </c>
      <c r="DU611">
        <v>-14.9</v>
      </c>
      <c r="DV611" s="39">
        <v>-3.1</v>
      </c>
      <c r="DW611" s="39">
        <v>-3.1</v>
      </c>
      <c r="DX611" s="39">
        <v>0.1</v>
      </c>
      <c r="DY611" s="39">
        <v>-0.30000000000000004</v>
      </c>
      <c r="DZ611" s="39">
        <v>0.4</v>
      </c>
      <c r="EA611" s="39">
        <v>-2.9</v>
      </c>
    </row>
    <row r="612" spans="1:131" x14ac:dyDescent="0.2">
      <c r="A612" s="12" t="s">
        <v>887</v>
      </c>
      <c r="B612" s="12" t="s">
        <v>2774</v>
      </c>
      <c r="C612" t="s">
        <v>2773</v>
      </c>
      <c r="D612" t="s">
        <v>610</v>
      </c>
      <c r="E612" s="12" t="s">
        <v>140</v>
      </c>
      <c r="F612">
        <v>82</v>
      </c>
      <c r="G612">
        <v>24</v>
      </c>
      <c r="H612">
        <v>22</v>
      </c>
      <c r="I612" s="31">
        <f t="shared" si="333"/>
        <v>46</v>
      </c>
      <c r="J612">
        <v>12</v>
      </c>
      <c r="K612">
        <v>8</v>
      </c>
      <c r="L612" s="16">
        <f t="shared" si="334"/>
        <v>2.2845160578303245</v>
      </c>
      <c r="M612" s="15">
        <v>24</v>
      </c>
      <c r="N612" s="15">
        <v>13</v>
      </c>
      <c r="O612" s="15">
        <v>8</v>
      </c>
      <c r="P612">
        <v>145</v>
      </c>
      <c r="Q612">
        <v>84</v>
      </c>
      <c r="R612">
        <v>67</v>
      </c>
      <c r="S612" s="13">
        <f t="shared" si="335"/>
        <v>0.16551724137931034</v>
      </c>
      <c r="T612" s="13">
        <f t="shared" si="336"/>
        <v>8.1081081081081086E-2</v>
      </c>
      <c r="U612" s="2">
        <v>1208.1333333333</v>
      </c>
      <c r="V612" s="2">
        <v>14.733333333299999</v>
      </c>
      <c r="W612">
        <v>14.19</v>
      </c>
      <c r="X612">
        <v>34.75</v>
      </c>
      <c r="Y612" s="32">
        <f t="shared" si="337"/>
        <v>0.28994687372292605</v>
      </c>
      <c r="Z612" s="15">
        <f t="shared" si="338"/>
        <v>141.44262295081967</v>
      </c>
      <c r="AA612">
        <v>52</v>
      </c>
      <c r="AB612">
        <v>42</v>
      </c>
      <c r="AC612">
        <v>61</v>
      </c>
      <c r="AD612" s="13">
        <f t="shared" si="339"/>
        <v>0.39344262295081966</v>
      </c>
      <c r="AE612" s="13">
        <f t="shared" si="340"/>
        <v>0.34426229508196721</v>
      </c>
      <c r="AF612" s="13">
        <f t="shared" si="341"/>
        <v>0.73770491803278682</v>
      </c>
      <c r="AG612">
        <v>485</v>
      </c>
      <c r="AH612">
        <v>387</v>
      </c>
      <c r="AI612" s="17">
        <f t="shared" si="342"/>
        <v>0.55619266055045868</v>
      </c>
      <c r="AJ612">
        <v>228</v>
      </c>
      <c r="AK612">
        <v>187</v>
      </c>
      <c r="AL612" s="32">
        <f t="shared" si="343"/>
        <v>0.3272870662460568</v>
      </c>
      <c r="AM612">
        <v>262</v>
      </c>
      <c r="AN612">
        <v>196</v>
      </c>
      <c r="AO612" s="33">
        <f t="shared" si="344"/>
        <v>0.36119873817034698</v>
      </c>
      <c r="AP612">
        <v>217</v>
      </c>
      <c r="AQ612">
        <v>178</v>
      </c>
      <c r="AR612" s="33">
        <f t="shared" si="345"/>
        <v>0.31151419558359622</v>
      </c>
      <c r="AS612" s="33">
        <f t="shared" si="346"/>
        <v>0.47537227949599081</v>
      </c>
      <c r="AT612">
        <v>4</v>
      </c>
      <c r="AU612">
        <v>483</v>
      </c>
      <c r="AV612">
        <v>440</v>
      </c>
      <c r="AW612">
        <v>392</v>
      </c>
      <c r="AX612" s="2">
        <v>29.2</v>
      </c>
      <c r="AY612" s="3">
        <v>5</v>
      </c>
      <c r="AZ612" s="2">
        <v>33.4</v>
      </c>
      <c r="BA612" s="2">
        <v>26.3</v>
      </c>
      <c r="BB612" s="21">
        <v>0.80300000000000005</v>
      </c>
      <c r="BC612">
        <v>5</v>
      </c>
      <c r="BD612" s="21">
        <v>-5.9000000000000004E-2</v>
      </c>
      <c r="BE612" s="2">
        <v>29.5</v>
      </c>
      <c r="BF612" s="2">
        <v>32.5</v>
      </c>
      <c r="BG612" s="2">
        <v>26.6</v>
      </c>
      <c r="BH612" s="21">
        <v>2.3439999999999999</v>
      </c>
      <c r="BI612" s="21">
        <v>9.7560000000000002</v>
      </c>
      <c r="BJ612" t="s">
        <v>3455</v>
      </c>
      <c r="BK612" s="2">
        <v>44.3</v>
      </c>
      <c r="BL612" t="s">
        <v>713</v>
      </c>
      <c r="BM612" s="2">
        <v>40.700000000000003</v>
      </c>
      <c r="BN612" t="s">
        <v>3687</v>
      </c>
      <c r="BO612" s="2">
        <v>24.7</v>
      </c>
      <c r="BP612" t="s">
        <v>3580</v>
      </c>
      <c r="BQ612" s="2">
        <v>34.9</v>
      </c>
      <c r="BR612" t="s">
        <v>624</v>
      </c>
      <c r="BS612" s="2">
        <v>32.700000000000003</v>
      </c>
      <c r="BT612" s="32">
        <f t="shared" si="347"/>
        <v>8.4840055632823361E-2</v>
      </c>
      <c r="BU612" s="34">
        <f t="shared" si="348"/>
        <v>0.93906810035842292</v>
      </c>
      <c r="BV612" s="35">
        <f t="shared" si="349"/>
        <v>947.55210592170533</v>
      </c>
      <c r="BW612" s="32">
        <f t="shared" si="350"/>
        <v>2.390815599124628E-2</v>
      </c>
      <c r="BX612" s="36">
        <f t="shared" si="351"/>
        <v>3.0294669462600274</v>
      </c>
      <c r="BY612" s="37">
        <f t="shared" si="352"/>
        <v>1.6885553470957526</v>
      </c>
      <c r="BZ612" s="37">
        <f t="shared" si="353"/>
        <v>35.707979251819005</v>
      </c>
      <c r="CA612" s="37">
        <f t="shared" si="354"/>
        <v>27.712173049395002</v>
      </c>
      <c r="CB612" s="37">
        <f t="shared" si="355"/>
        <v>69.08177905324095</v>
      </c>
      <c r="CC612" s="37">
        <f t="shared" si="356"/>
        <v>53.338483611201134</v>
      </c>
      <c r="CD612" s="38">
        <f t="shared" si="357"/>
        <v>15.743295442039816</v>
      </c>
      <c r="CE612" s="3">
        <v>61</v>
      </c>
      <c r="CF612" s="3">
        <v>34</v>
      </c>
      <c r="CG612" s="3">
        <v>658</v>
      </c>
      <c r="CH612" s="3">
        <v>524</v>
      </c>
      <c r="CI612" s="3">
        <v>310</v>
      </c>
      <c r="CJ612" s="3">
        <v>226</v>
      </c>
      <c r="CK612" s="3">
        <v>290</v>
      </c>
      <c r="CL612" s="3">
        <v>362</v>
      </c>
      <c r="CM612" s="20">
        <f t="shared" si="358"/>
        <v>6.4293607341360364</v>
      </c>
      <c r="CN612" s="37">
        <f t="shared" si="359"/>
        <v>2.4635901035269345</v>
      </c>
      <c r="CO612" s="37">
        <f t="shared" si="360"/>
        <v>2.4425337778557639</v>
      </c>
      <c r="CP612" s="37">
        <f t="shared" si="361"/>
        <v>31.563432181084401</v>
      </c>
      <c r="CQ612" s="37">
        <f t="shared" si="362"/>
        <v>27.64695560624671</v>
      </c>
      <c r="CR612" s="37">
        <f t="shared" si="363"/>
        <v>59.947359185822073</v>
      </c>
      <c r="CS612" s="37">
        <f t="shared" si="364"/>
        <v>54.851728373398842</v>
      </c>
      <c r="CT612" s="22">
        <f t="shared" si="365"/>
        <v>10.647664629616585</v>
      </c>
      <c r="CU612" s="35">
        <v>117</v>
      </c>
      <c r="CV612" s="35">
        <v>116</v>
      </c>
      <c r="CW612" s="35">
        <v>1382</v>
      </c>
      <c r="CX612" s="35">
        <v>1197</v>
      </c>
      <c r="CY612" s="35">
        <v>617</v>
      </c>
      <c r="CZ612" s="35">
        <v>532</v>
      </c>
      <c r="DA612" s="35">
        <v>760</v>
      </c>
      <c r="DB612" s="35">
        <v>731</v>
      </c>
      <c r="DC612">
        <v>11</v>
      </c>
      <c r="DD612">
        <v>17</v>
      </c>
      <c r="DE612" s="35">
        <f t="shared" si="366"/>
        <v>6</v>
      </c>
      <c r="DF612" s="36">
        <f t="shared" si="367"/>
        <v>0.54629731817803773</v>
      </c>
      <c r="DG612" s="37">
        <f t="shared" si="368"/>
        <v>0.84427767354787631</v>
      </c>
      <c r="DH612" s="37">
        <f t="shared" si="369"/>
        <v>0.29798035536983875</v>
      </c>
      <c r="DI612" s="2">
        <v>694.7</v>
      </c>
      <c r="DJ612">
        <v>33</v>
      </c>
      <c r="DK612">
        <v>19</v>
      </c>
      <c r="DL612">
        <v>13.8</v>
      </c>
      <c r="DM612">
        <v>759</v>
      </c>
      <c r="DN612">
        <v>644</v>
      </c>
      <c r="DO612">
        <v>0.4</v>
      </c>
      <c r="DP612">
        <v>559</v>
      </c>
      <c r="DQ612">
        <v>474</v>
      </c>
      <c r="DR612">
        <v>-0.7</v>
      </c>
      <c r="DS612">
        <v>385</v>
      </c>
      <c r="DT612">
        <v>351</v>
      </c>
      <c r="DU612">
        <v>-3</v>
      </c>
      <c r="DV612" s="39">
        <v>14.7</v>
      </c>
      <c r="DW612" s="39">
        <v>14.7</v>
      </c>
      <c r="DX612" s="39">
        <v>-0.30000000000000004</v>
      </c>
      <c r="DY612" s="39">
        <v>0.5</v>
      </c>
      <c r="DZ612" s="39">
        <v>-8.8000000000000007</v>
      </c>
      <c r="EA612" s="39">
        <v>6.2</v>
      </c>
    </row>
    <row r="613" spans="1:131" x14ac:dyDescent="0.2">
      <c r="A613" s="12" t="s">
        <v>138</v>
      </c>
      <c r="B613" s="12" t="s">
        <v>2777</v>
      </c>
      <c r="C613" t="s">
        <v>2776</v>
      </c>
      <c r="D613" t="s">
        <v>147</v>
      </c>
      <c r="E613" s="12" t="s">
        <v>170</v>
      </c>
      <c r="F613">
        <v>2</v>
      </c>
      <c r="G613">
        <v>0</v>
      </c>
      <c r="H613">
        <v>0</v>
      </c>
      <c r="I613" s="31">
        <f t="shared" si="333"/>
        <v>0</v>
      </c>
      <c r="J613">
        <v>0</v>
      </c>
      <c r="K613">
        <v>0</v>
      </c>
      <c r="L613" s="16">
        <f t="shared" si="334"/>
        <v>0</v>
      </c>
      <c r="M613" s="15">
        <v>0</v>
      </c>
      <c r="N613" s="15">
        <v>0</v>
      </c>
      <c r="O613" s="15">
        <v>0</v>
      </c>
      <c r="P613">
        <v>4</v>
      </c>
      <c r="Q613">
        <v>1</v>
      </c>
      <c r="R613">
        <v>0</v>
      </c>
      <c r="S613" s="13">
        <f t="shared" si="335"/>
        <v>0</v>
      </c>
      <c r="T613" s="13">
        <f t="shared" si="336"/>
        <v>0</v>
      </c>
      <c r="U613" s="2">
        <v>18.3</v>
      </c>
      <c r="V613" s="2">
        <v>9.15</v>
      </c>
      <c r="W613">
        <v>9.15</v>
      </c>
      <c r="X613">
        <v>41.32</v>
      </c>
      <c r="Y613" s="32">
        <f t="shared" si="337"/>
        <v>0.18129581929859323</v>
      </c>
      <c r="Z613" s="15">
        <f t="shared" si="338"/>
        <v>0</v>
      </c>
      <c r="AA613">
        <v>2</v>
      </c>
      <c r="AB613">
        <v>6</v>
      </c>
      <c r="AC613">
        <v>8</v>
      </c>
      <c r="AD613" s="13">
        <f t="shared" si="339"/>
        <v>0</v>
      </c>
      <c r="AE613" s="13">
        <f t="shared" si="340"/>
        <v>0</v>
      </c>
      <c r="AF613" s="13">
        <f t="shared" si="341"/>
        <v>0</v>
      </c>
      <c r="AG613">
        <v>0</v>
      </c>
      <c r="AH613">
        <v>0</v>
      </c>
      <c r="AI613" s="17" t="str">
        <f t="shared" si="342"/>
        <v xml:space="preserve"> </v>
      </c>
      <c r="AJ613">
        <v>1</v>
      </c>
      <c r="AK613">
        <v>4</v>
      </c>
      <c r="AL613" s="32">
        <f t="shared" si="343"/>
        <v>0.5</v>
      </c>
      <c r="AM613">
        <v>2</v>
      </c>
      <c r="AN613">
        <v>1</v>
      </c>
      <c r="AO613" s="33">
        <f t="shared" si="344"/>
        <v>0.3</v>
      </c>
      <c r="AP613">
        <v>1</v>
      </c>
      <c r="AQ613">
        <v>1</v>
      </c>
      <c r="AR613" s="33">
        <f t="shared" si="345"/>
        <v>0.2</v>
      </c>
      <c r="AS613" s="33">
        <f t="shared" si="346"/>
        <v>0.625</v>
      </c>
      <c r="AU613">
        <v>7</v>
      </c>
      <c r="AV613">
        <v>6</v>
      </c>
      <c r="AW613">
        <v>2</v>
      </c>
      <c r="AX613" s="2">
        <v>27.1</v>
      </c>
      <c r="AZ613" s="2">
        <v>31.5</v>
      </c>
      <c r="BA613" s="2">
        <v>23.8</v>
      </c>
      <c r="BB613" s="21">
        <v>0.376</v>
      </c>
      <c r="BD613" s="21">
        <v>-1.9410000000000001</v>
      </c>
      <c r="BE613" s="2">
        <v>26.6</v>
      </c>
      <c r="BF613" s="2">
        <v>32.5</v>
      </c>
      <c r="BG613" s="2">
        <v>20.7</v>
      </c>
      <c r="BH613" s="21">
        <v>-6.6740000000000004</v>
      </c>
      <c r="BI613" s="21">
        <v>-7.9619999999999997</v>
      </c>
      <c r="BK613" s="2">
        <v>0</v>
      </c>
      <c r="BM613" s="2">
        <v>0</v>
      </c>
      <c r="BO613" s="2">
        <v>0</v>
      </c>
      <c r="BQ613" s="2">
        <v>0</v>
      </c>
      <c r="BS613" s="2">
        <v>0</v>
      </c>
      <c r="BT613" s="32">
        <f t="shared" si="347"/>
        <v>0</v>
      </c>
      <c r="BU613" s="34">
        <f t="shared" si="348"/>
        <v>0.92307692307692313</v>
      </c>
      <c r="BV613" s="35">
        <f t="shared" si="349"/>
        <v>923.07692307692309</v>
      </c>
      <c r="BW613" s="32">
        <f t="shared" si="350"/>
        <v>-7.6923076923076872E-2</v>
      </c>
      <c r="BX613" s="36">
        <f t="shared" si="351"/>
        <v>0</v>
      </c>
      <c r="BY613" s="37">
        <f t="shared" si="352"/>
        <v>3.278688524590164</v>
      </c>
      <c r="BZ613" s="37">
        <f t="shared" si="353"/>
        <v>26.229508196721312</v>
      </c>
      <c r="CA613" s="37">
        <f t="shared" si="354"/>
        <v>42.622950819672134</v>
      </c>
      <c r="CB613" s="37">
        <f t="shared" si="355"/>
        <v>39.344262295081961</v>
      </c>
      <c r="CC613" s="37">
        <f t="shared" si="356"/>
        <v>78.688524590163922</v>
      </c>
      <c r="CD613" s="38">
        <f t="shared" si="357"/>
        <v>-39.344262295081961</v>
      </c>
      <c r="CE613" s="3">
        <v>0</v>
      </c>
      <c r="CF613" s="3">
        <v>1</v>
      </c>
      <c r="CG613" s="3">
        <v>8</v>
      </c>
      <c r="CH613" s="3">
        <v>12</v>
      </c>
      <c r="CI613" s="3">
        <v>1</v>
      </c>
      <c r="CJ613" s="3">
        <v>4</v>
      </c>
      <c r="CK613" s="3">
        <v>7</v>
      </c>
      <c r="CL613" s="3">
        <v>3</v>
      </c>
      <c r="CM613" s="20">
        <f t="shared" si="358"/>
        <v>-36.413262295081964</v>
      </c>
      <c r="CN613" s="37">
        <f t="shared" si="359"/>
        <v>1.452081316553727</v>
      </c>
      <c r="CO613" s="37">
        <f t="shared" si="360"/>
        <v>2.9041626331074539</v>
      </c>
      <c r="CP613" s="37">
        <f t="shared" si="361"/>
        <v>26.863504356243947</v>
      </c>
      <c r="CQ613" s="37">
        <f t="shared" si="362"/>
        <v>31.219748305905132</v>
      </c>
      <c r="CR613" s="37">
        <f t="shared" si="363"/>
        <v>50.822846079380447</v>
      </c>
      <c r="CS613" s="37">
        <f t="shared" si="364"/>
        <v>53.000968054211036</v>
      </c>
      <c r="CT613" s="22">
        <f t="shared" si="365"/>
        <v>-37.166140320251372</v>
      </c>
      <c r="CU613" s="35">
        <v>2</v>
      </c>
      <c r="CV613" s="35">
        <v>4</v>
      </c>
      <c r="CW613" s="35">
        <v>35</v>
      </c>
      <c r="CX613" s="35">
        <v>39</v>
      </c>
      <c r="CY613" s="35">
        <v>17</v>
      </c>
      <c r="CZ613" s="35">
        <v>11</v>
      </c>
      <c r="DA613" s="35">
        <v>19</v>
      </c>
      <c r="DB613" s="35">
        <v>16</v>
      </c>
      <c r="DC613">
        <v>1</v>
      </c>
      <c r="DD613">
        <v>0</v>
      </c>
      <c r="DE613" s="35">
        <f t="shared" si="366"/>
        <v>-1</v>
      </c>
      <c r="DF613" s="36">
        <f t="shared" si="367"/>
        <v>3.278688524590164</v>
      </c>
      <c r="DG613" s="37">
        <f t="shared" si="368"/>
        <v>0</v>
      </c>
      <c r="DH613" s="37">
        <f t="shared" si="369"/>
        <v>-3.278688524590164</v>
      </c>
      <c r="DI613" s="2">
        <v>12.4</v>
      </c>
      <c r="DJ613">
        <v>0</v>
      </c>
      <c r="DK613">
        <v>1</v>
      </c>
      <c r="DL613">
        <v>-66.7</v>
      </c>
      <c r="DM613">
        <v>6</v>
      </c>
      <c r="DN613">
        <v>11</v>
      </c>
      <c r="DO613">
        <v>-13.1</v>
      </c>
      <c r="DP613">
        <v>4</v>
      </c>
      <c r="DQ613">
        <v>9</v>
      </c>
      <c r="DR613">
        <v>-20.7</v>
      </c>
      <c r="DS613">
        <v>4</v>
      </c>
      <c r="DT613">
        <v>8</v>
      </c>
      <c r="DU613">
        <v>-13.7</v>
      </c>
      <c r="DV613" s="39">
        <v>-0.1</v>
      </c>
      <c r="DW613" s="39">
        <v>-0.1</v>
      </c>
      <c r="DX613" s="39">
        <v>0</v>
      </c>
      <c r="DY613" s="39">
        <v>-0.1</v>
      </c>
      <c r="DZ613" s="39">
        <v>0</v>
      </c>
      <c r="EA613" s="39">
        <v>-0.30000000000000004</v>
      </c>
    </row>
    <row r="614" spans="1:131" x14ac:dyDescent="0.2">
      <c r="A614" s="12" t="s">
        <v>1506</v>
      </c>
      <c r="B614" s="12" t="s">
        <v>2780</v>
      </c>
      <c r="C614" t="s">
        <v>2779</v>
      </c>
      <c r="D614" t="s">
        <v>684</v>
      </c>
      <c r="E614" s="12" t="s">
        <v>156</v>
      </c>
      <c r="F614">
        <v>25</v>
      </c>
      <c r="G614">
        <v>2</v>
      </c>
      <c r="H614">
        <v>4</v>
      </c>
      <c r="I614" s="31">
        <f t="shared" si="333"/>
        <v>6</v>
      </c>
      <c r="J614">
        <v>2</v>
      </c>
      <c r="K614">
        <v>2</v>
      </c>
      <c r="L614" s="16">
        <f t="shared" si="334"/>
        <v>1.4321707996285065</v>
      </c>
      <c r="M614" s="15">
        <v>2</v>
      </c>
      <c r="N614" s="15">
        <v>2</v>
      </c>
      <c r="O614" s="15">
        <v>2</v>
      </c>
      <c r="P614">
        <v>27</v>
      </c>
      <c r="Q614">
        <v>19</v>
      </c>
      <c r="R614">
        <v>11</v>
      </c>
      <c r="S614" s="13">
        <f t="shared" si="335"/>
        <v>7.407407407407407E-2</v>
      </c>
      <c r="T614" s="13">
        <f t="shared" si="336"/>
        <v>3.5087719298245612E-2</v>
      </c>
      <c r="U614" s="2">
        <v>251.36666666670001</v>
      </c>
      <c r="V614" s="2">
        <v>10.050000000000001</v>
      </c>
      <c r="W614">
        <v>10.029999999999999</v>
      </c>
      <c r="X614">
        <v>37.72</v>
      </c>
      <c r="Y614" s="32">
        <f t="shared" si="337"/>
        <v>0.21005235602094238</v>
      </c>
      <c r="Z614" s="15">
        <f t="shared" si="338"/>
        <v>27.111111111111111</v>
      </c>
      <c r="AA614">
        <v>7</v>
      </c>
      <c r="AB614">
        <v>35</v>
      </c>
      <c r="AC614">
        <v>34</v>
      </c>
      <c r="AD614" s="13">
        <f t="shared" si="339"/>
        <v>0.22222222222222221</v>
      </c>
      <c r="AE614" s="13">
        <f t="shared" si="340"/>
        <v>0.44444444444444442</v>
      </c>
      <c r="AF614" s="13">
        <f t="shared" si="341"/>
        <v>0.66666666666666663</v>
      </c>
      <c r="AG614">
        <v>1</v>
      </c>
      <c r="AH614">
        <v>1</v>
      </c>
      <c r="AI614" s="17">
        <f t="shared" si="342"/>
        <v>0.5</v>
      </c>
      <c r="AJ614">
        <v>36</v>
      </c>
      <c r="AK614">
        <v>33</v>
      </c>
      <c r="AL614" s="32">
        <f t="shared" si="343"/>
        <v>0.33014354066985646</v>
      </c>
      <c r="AM614">
        <v>26</v>
      </c>
      <c r="AN614">
        <v>34</v>
      </c>
      <c r="AO614" s="33">
        <f t="shared" si="344"/>
        <v>0.28708133971291866</v>
      </c>
      <c r="AP614">
        <v>41</v>
      </c>
      <c r="AQ614">
        <v>39</v>
      </c>
      <c r="AR614" s="33">
        <f t="shared" si="345"/>
        <v>0.38277511961722488</v>
      </c>
      <c r="AS614" s="33">
        <f t="shared" si="346"/>
        <v>0.53488372093023251</v>
      </c>
      <c r="AT614">
        <v>2</v>
      </c>
      <c r="AU614">
        <v>90</v>
      </c>
      <c r="AV614">
        <v>85</v>
      </c>
      <c r="AW614">
        <v>76</v>
      </c>
      <c r="AX614" s="2">
        <v>27.7</v>
      </c>
      <c r="AY614" s="3">
        <v>10</v>
      </c>
      <c r="AZ614" s="2">
        <v>31.9</v>
      </c>
      <c r="BA614" s="2">
        <v>24.9</v>
      </c>
      <c r="BB614" s="21">
        <v>-0.34700000000000003</v>
      </c>
      <c r="BC614">
        <v>11</v>
      </c>
      <c r="BD614" s="21">
        <v>-1.3160000000000001</v>
      </c>
      <c r="BE614" s="2">
        <v>28.9</v>
      </c>
      <c r="BF614" s="2">
        <v>32.700000000000003</v>
      </c>
      <c r="BG614" s="2">
        <v>25</v>
      </c>
      <c r="BH614" s="21">
        <v>-0.34100000000000003</v>
      </c>
      <c r="BI614" s="21">
        <v>14.202</v>
      </c>
      <c r="BJ614" t="s">
        <v>3477</v>
      </c>
      <c r="BK614" s="2">
        <v>45.4</v>
      </c>
      <c r="BL614" t="s">
        <v>252</v>
      </c>
      <c r="BM614" s="2">
        <v>33.6</v>
      </c>
      <c r="BN614" t="s">
        <v>2963</v>
      </c>
      <c r="BO614" s="2">
        <v>24.4</v>
      </c>
      <c r="BP614" t="s">
        <v>3595</v>
      </c>
      <c r="BQ614" s="2">
        <v>36.299999999999997</v>
      </c>
      <c r="BR614" t="s">
        <v>2949</v>
      </c>
      <c r="BS614" s="2">
        <v>34.299999999999997</v>
      </c>
      <c r="BT614" s="32">
        <f t="shared" si="347"/>
        <v>7.3770491803278687E-2</v>
      </c>
      <c r="BU614" s="34">
        <f t="shared" si="348"/>
        <v>0.92380952380952386</v>
      </c>
      <c r="BV614" s="35">
        <f t="shared" si="349"/>
        <v>931.1865729898517</v>
      </c>
      <c r="BW614" s="32">
        <f t="shared" si="350"/>
        <v>-2.4199843871974547E-3</v>
      </c>
      <c r="BX614" s="36">
        <f t="shared" si="351"/>
        <v>2.1492537313432831</v>
      </c>
      <c r="BY614" s="37">
        <f t="shared" si="352"/>
        <v>1.9104477611940298</v>
      </c>
      <c r="BZ614" s="37">
        <f t="shared" si="353"/>
        <v>29.134328358208951</v>
      </c>
      <c r="CA614" s="37">
        <f t="shared" si="354"/>
        <v>25.074626865671636</v>
      </c>
      <c r="CB614" s="37">
        <f t="shared" si="355"/>
        <v>59.940298507462678</v>
      </c>
      <c r="CC614" s="37">
        <f t="shared" si="356"/>
        <v>47.999999999999993</v>
      </c>
      <c r="CD614" s="38">
        <f t="shared" si="357"/>
        <v>11.940298507462686</v>
      </c>
      <c r="CE614" s="3">
        <v>9</v>
      </c>
      <c r="CF614" s="3">
        <v>8</v>
      </c>
      <c r="CG614" s="3">
        <v>113</v>
      </c>
      <c r="CH614" s="3">
        <v>97</v>
      </c>
      <c r="CI614" s="3">
        <v>63</v>
      </c>
      <c r="CJ614" s="3">
        <v>42</v>
      </c>
      <c r="CK614" s="3">
        <v>54</v>
      </c>
      <c r="CL614" s="3">
        <v>66</v>
      </c>
      <c r="CM614" s="20">
        <f t="shared" si="358"/>
        <v>-4.5049107948628944</v>
      </c>
      <c r="CN614" s="37">
        <f t="shared" si="359"/>
        <v>2.4178154825026512</v>
      </c>
      <c r="CO614" s="37">
        <f t="shared" si="360"/>
        <v>1.4634146341463414</v>
      </c>
      <c r="CP614" s="37">
        <f t="shared" si="361"/>
        <v>29.204665959703075</v>
      </c>
      <c r="CQ614" s="37">
        <f t="shared" si="362"/>
        <v>24.941675503711558</v>
      </c>
      <c r="CR614" s="37">
        <f t="shared" si="363"/>
        <v>58.409331919406149</v>
      </c>
      <c r="CS614" s="37">
        <f t="shared" si="364"/>
        <v>46.065747613997878</v>
      </c>
      <c r="CT614" s="22">
        <f t="shared" si="365"/>
        <v>-0.4032857979455855</v>
      </c>
      <c r="CU614" s="35">
        <v>38</v>
      </c>
      <c r="CV614" s="35">
        <v>23</v>
      </c>
      <c r="CW614" s="35">
        <v>421</v>
      </c>
      <c r="CX614" s="35">
        <v>369</v>
      </c>
      <c r="CY614" s="35">
        <v>217</v>
      </c>
      <c r="CZ614" s="35">
        <v>173</v>
      </c>
      <c r="DA614" s="35">
        <v>159</v>
      </c>
      <c r="DB614" s="35">
        <v>242</v>
      </c>
      <c r="DC614">
        <v>3</v>
      </c>
      <c r="DD614">
        <v>8</v>
      </c>
      <c r="DE614" s="35">
        <f t="shared" si="366"/>
        <v>5</v>
      </c>
      <c r="DF614" s="36">
        <f t="shared" si="367"/>
        <v>0.71641791044776104</v>
      </c>
      <c r="DG614" s="37">
        <f t="shared" si="368"/>
        <v>1.9104477611940298</v>
      </c>
      <c r="DH614" s="37">
        <f t="shared" si="369"/>
        <v>1.1940298507462683</v>
      </c>
      <c r="DI614" s="2">
        <v>157.4</v>
      </c>
      <c r="DJ614">
        <v>6</v>
      </c>
      <c r="DK614">
        <v>7</v>
      </c>
      <c r="DL614">
        <v>-18.7</v>
      </c>
      <c r="DM614">
        <v>150</v>
      </c>
      <c r="DN614">
        <v>129</v>
      </c>
      <c r="DO614">
        <v>-3.9</v>
      </c>
      <c r="DP614">
        <v>107</v>
      </c>
      <c r="DQ614">
        <v>96</v>
      </c>
      <c r="DR614">
        <v>-3.6</v>
      </c>
      <c r="DS614">
        <v>69</v>
      </c>
      <c r="DT614">
        <v>71</v>
      </c>
      <c r="DU614">
        <v>-6.8</v>
      </c>
      <c r="DV614" s="39">
        <v>2.2000000000000002</v>
      </c>
      <c r="DW614" s="39">
        <v>2.2000000000000002</v>
      </c>
      <c r="DX614" s="39">
        <v>0.1</v>
      </c>
      <c r="DY614" s="39">
        <v>-0.60000000000000009</v>
      </c>
      <c r="DZ614" s="39">
        <v>-1.6</v>
      </c>
      <c r="EA614" s="39">
        <v>0.1</v>
      </c>
    </row>
    <row r="615" spans="1:131" x14ac:dyDescent="0.2">
      <c r="A615" s="12" t="s">
        <v>336</v>
      </c>
      <c r="B615" s="12" t="s">
        <v>2783</v>
      </c>
      <c r="C615" t="s">
        <v>2782</v>
      </c>
      <c r="D615" t="s">
        <v>610</v>
      </c>
      <c r="E615" s="12" t="s">
        <v>714</v>
      </c>
      <c r="F615">
        <v>6</v>
      </c>
      <c r="G615">
        <v>1</v>
      </c>
      <c r="H615">
        <v>0</v>
      </c>
      <c r="I615" s="31">
        <f t="shared" si="333"/>
        <v>1</v>
      </c>
      <c r="J615">
        <v>0</v>
      </c>
      <c r="K615">
        <v>0</v>
      </c>
      <c r="L615" s="16">
        <f t="shared" si="334"/>
        <v>2.5992779783431037</v>
      </c>
      <c r="M615" s="15">
        <v>1</v>
      </c>
      <c r="N615" s="15">
        <v>0</v>
      </c>
      <c r="O615" s="15">
        <v>0</v>
      </c>
      <c r="P615">
        <v>3</v>
      </c>
      <c r="Q615">
        <v>1</v>
      </c>
      <c r="R615">
        <v>1</v>
      </c>
      <c r="S615" s="13">
        <f t="shared" si="335"/>
        <v>0.33333333333333331</v>
      </c>
      <c r="T615" s="13">
        <f t="shared" si="336"/>
        <v>0.2</v>
      </c>
      <c r="U615" s="2">
        <v>23.083333333300001</v>
      </c>
      <c r="V615" s="2">
        <v>3.8333333333000001</v>
      </c>
      <c r="W615">
        <v>3.85</v>
      </c>
      <c r="X615">
        <v>38.130000000000003</v>
      </c>
      <c r="Y615" s="32">
        <f t="shared" si="337"/>
        <v>9.1710338256312529E-2</v>
      </c>
      <c r="Z615" s="15">
        <f t="shared" si="338"/>
        <v>0</v>
      </c>
      <c r="AA615">
        <v>1</v>
      </c>
      <c r="AB615">
        <v>7</v>
      </c>
      <c r="AC615">
        <v>12</v>
      </c>
      <c r="AD615" s="13">
        <f t="shared" si="339"/>
        <v>1</v>
      </c>
      <c r="AE615" s="13">
        <f t="shared" si="340"/>
        <v>0</v>
      </c>
      <c r="AF615" s="13">
        <f t="shared" si="341"/>
        <v>1</v>
      </c>
      <c r="AG615">
        <v>0</v>
      </c>
      <c r="AH615">
        <v>0</v>
      </c>
      <c r="AI615" s="17" t="str">
        <f t="shared" si="342"/>
        <v xml:space="preserve"> </v>
      </c>
      <c r="AJ615">
        <v>1</v>
      </c>
      <c r="AK615">
        <v>2</v>
      </c>
      <c r="AL615" s="32">
        <f t="shared" si="343"/>
        <v>0.15</v>
      </c>
      <c r="AM615">
        <v>6</v>
      </c>
      <c r="AN615">
        <v>2</v>
      </c>
      <c r="AO615" s="33">
        <f t="shared" si="344"/>
        <v>0.4</v>
      </c>
      <c r="AP615">
        <v>7</v>
      </c>
      <c r="AQ615">
        <v>2</v>
      </c>
      <c r="AR615" s="33">
        <f t="shared" si="345"/>
        <v>0.45</v>
      </c>
      <c r="AS615" s="33">
        <f t="shared" si="346"/>
        <v>0.27272727272727271</v>
      </c>
      <c r="AU615">
        <v>10</v>
      </c>
      <c r="AV615">
        <v>11</v>
      </c>
      <c r="AW615">
        <v>10</v>
      </c>
      <c r="AX615" s="2">
        <v>25.8</v>
      </c>
      <c r="AZ615" s="2">
        <v>32.700000000000003</v>
      </c>
      <c r="BA615" s="2">
        <v>21.1</v>
      </c>
      <c r="BB615" s="21">
        <v>-2.7189999999999999</v>
      </c>
      <c r="BD615" s="21">
        <v>-1.046</v>
      </c>
      <c r="BE615" s="2">
        <v>26.3</v>
      </c>
      <c r="BF615" s="2">
        <v>32.4</v>
      </c>
      <c r="BG615" s="2">
        <v>20.100000000000001</v>
      </c>
      <c r="BH615" s="21">
        <v>-3.1379999999999999</v>
      </c>
      <c r="BI615" s="21">
        <v>5.3620000000000001</v>
      </c>
      <c r="BJ615" t="s">
        <v>1068</v>
      </c>
      <c r="BK615" s="2">
        <v>83.1</v>
      </c>
      <c r="BL615" t="s">
        <v>3173</v>
      </c>
      <c r="BM615" s="2">
        <v>66.099999999999994</v>
      </c>
      <c r="BN615" t="s">
        <v>679</v>
      </c>
      <c r="BO615" s="2">
        <v>11.4</v>
      </c>
      <c r="BP615" t="s">
        <v>1859</v>
      </c>
      <c r="BQ615" s="2">
        <v>37.6</v>
      </c>
      <c r="BR615" t="s">
        <v>624</v>
      </c>
      <c r="BS615" s="2">
        <v>34.5</v>
      </c>
      <c r="BT615" s="32">
        <f t="shared" si="347"/>
        <v>0.1111111111111111</v>
      </c>
      <c r="BU615" s="34">
        <f t="shared" si="348"/>
        <v>1</v>
      </c>
      <c r="BV615" s="35">
        <f t="shared" si="349"/>
        <v>1011.1111111111111</v>
      </c>
      <c r="BW615" s="32">
        <f t="shared" si="350"/>
        <v>0.1111111111111111</v>
      </c>
      <c r="BX615" s="36">
        <f t="shared" si="351"/>
        <v>2.6086956521965972</v>
      </c>
      <c r="BY615" s="37">
        <f t="shared" si="352"/>
        <v>0</v>
      </c>
      <c r="BZ615" s="37">
        <f t="shared" si="353"/>
        <v>23.478260869769375</v>
      </c>
      <c r="CA615" s="37">
        <f t="shared" si="354"/>
        <v>31.304347826359169</v>
      </c>
      <c r="CB615" s="37">
        <f t="shared" si="355"/>
        <v>46.956521739538751</v>
      </c>
      <c r="CC615" s="37">
        <f t="shared" si="356"/>
        <v>52.173913043931947</v>
      </c>
      <c r="CD615" s="38">
        <f t="shared" si="357"/>
        <v>-5.2173913043931961</v>
      </c>
      <c r="CE615" s="3">
        <v>1</v>
      </c>
      <c r="CF615" s="3">
        <v>0</v>
      </c>
      <c r="CG615" s="3">
        <v>8</v>
      </c>
      <c r="CH615" s="3">
        <v>12</v>
      </c>
      <c r="CI615" s="3">
        <v>4</v>
      </c>
      <c r="CJ615" s="3">
        <v>1</v>
      </c>
      <c r="CK615" s="3">
        <v>7</v>
      </c>
      <c r="CL615" s="3">
        <v>5</v>
      </c>
      <c r="CM615" s="20">
        <f t="shared" si="358"/>
        <v>-6.2608458498477413</v>
      </c>
      <c r="CN615" s="37">
        <f t="shared" si="359"/>
        <v>4.9829530553370045</v>
      </c>
      <c r="CO615" s="37">
        <f t="shared" si="360"/>
        <v>1.3113034356150013</v>
      </c>
      <c r="CP615" s="37">
        <f t="shared" si="361"/>
        <v>36.191974822974032</v>
      </c>
      <c r="CQ615" s="37">
        <f t="shared" si="362"/>
        <v>22.554419092578019</v>
      </c>
      <c r="CR615" s="37">
        <f t="shared" si="363"/>
        <v>69.761342774718059</v>
      </c>
      <c r="CS615" s="37">
        <f t="shared" si="364"/>
        <v>53.238919485969049</v>
      </c>
      <c r="CT615" s="22">
        <f t="shared" si="365"/>
        <v>-21.739814593142206</v>
      </c>
      <c r="CU615" s="35">
        <v>19</v>
      </c>
      <c r="CV615" s="35">
        <v>5</v>
      </c>
      <c r="CW615" s="35">
        <v>119</v>
      </c>
      <c r="CX615" s="35">
        <v>81</v>
      </c>
      <c r="CY615" s="35">
        <v>56</v>
      </c>
      <c r="CZ615" s="35">
        <v>48</v>
      </c>
      <c r="DA615" s="35">
        <v>69</v>
      </c>
      <c r="DB615" s="35">
        <v>72</v>
      </c>
      <c r="DC615">
        <v>4</v>
      </c>
      <c r="DD615">
        <v>2</v>
      </c>
      <c r="DE615" s="35">
        <f t="shared" si="366"/>
        <v>-2</v>
      </c>
      <c r="DF615" s="36">
        <f t="shared" si="367"/>
        <v>10.434782608786389</v>
      </c>
      <c r="DG615" s="37">
        <f t="shared" si="368"/>
        <v>5.2173913043931943</v>
      </c>
      <c r="DH615" s="37">
        <f t="shared" si="369"/>
        <v>-5.2173913043931943</v>
      </c>
      <c r="DI615" s="2">
        <v>15.7</v>
      </c>
      <c r="DJ615">
        <v>1</v>
      </c>
      <c r="DK615">
        <v>0</v>
      </c>
      <c r="DL615">
        <v>10</v>
      </c>
      <c r="DM615">
        <v>15</v>
      </c>
      <c r="DN615">
        <v>13</v>
      </c>
      <c r="DO615">
        <v>-4.4000000000000004</v>
      </c>
      <c r="DP615">
        <v>11</v>
      </c>
      <c r="DQ615">
        <v>7</v>
      </c>
      <c r="DR615">
        <v>0.4</v>
      </c>
      <c r="DS615">
        <v>7</v>
      </c>
      <c r="DT615">
        <v>6</v>
      </c>
      <c r="DU615">
        <v>-11.7</v>
      </c>
      <c r="DV615" s="39">
        <v>-0.30000000000000004</v>
      </c>
      <c r="DW615" s="39">
        <v>-0.30000000000000004</v>
      </c>
      <c r="DX615" s="39">
        <v>0.1</v>
      </c>
      <c r="DY615" s="39">
        <v>-0.1</v>
      </c>
      <c r="DZ615" s="39">
        <v>-0.1</v>
      </c>
      <c r="EA615" s="39">
        <v>-0.5</v>
      </c>
    </row>
    <row r="616" spans="1:131" x14ac:dyDescent="0.2">
      <c r="A616" s="12" t="s">
        <v>1145</v>
      </c>
      <c r="B616" s="12" t="s">
        <v>2787</v>
      </c>
      <c r="C616" t="s">
        <v>2786</v>
      </c>
      <c r="D616" t="s">
        <v>177</v>
      </c>
      <c r="E616" s="12" t="s">
        <v>156</v>
      </c>
      <c r="F616">
        <v>3</v>
      </c>
      <c r="G616">
        <v>0</v>
      </c>
      <c r="H616">
        <v>0</v>
      </c>
      <c r="I616" s="31">
        <f t="shared" si="333"/>
        <v>0</v>
      </c>
      <c r="J616">
        <v>0</v>
      </c>
      <c r="K616">
        <v>0</v>
      </c>
      <c r="L616" s="16">
        <f t="shared" si="334"/>
        <v>0</v>
      </c>
      <c r="M616" s="15">
        <v>0</v>
      </c>
      <c r="N616" s="15">
        <v>0</v>
      </c>
      <c r="O616" s="15">
        <v>0</v>
      </c>
      <c r="P616">
        <v>1</v>
      </c>
      <c r="Q616">
        <v>0</v>
      </c>
      <c r="R616">
        <v>1</v>
      </c>
      <c r="S616" s="13">
        <f t="shared" si="335"/>
        <v>0</v>
      </c>
      <c r="T616" s="13">
        <f t="shared" si="336"/>
        <v>0</v>
      </c>
      <c r="U616" s="2">
        <v>26.833333333300001</v>
      </c>
      <c r="V616" s="2">
        <v>8.9333333333000002</v>
      </c>
      <c r="W616">
        <v>8.94</v>
      </c>
      <c r="X616">
        <v>43.13</v>
      </c>
      <c r="Y616" s="32">
        <f t="shared" si="337"/>
        <v>0.17169195314000382</v>
      </c>
      <c r="Z616" s="15">
        <f t="shared" si="338"/>
        <v>0</v>
      </c>
      <c r="AA616">
        <v>1</v>
      </c>
      <c r="AB616">
        <v>3</v>
      </c>
      <c r="AC616">
        <v>5</v>
      </c>
      <c r="AD616" s="13">
        <f t="shared" si="339"/>
        <v>0</v>
      </c>
      <c r="AE616" s="13">
        <f t="shared" si="340"/>
        <v>0</v>
      </c>
      <c r="AF616" s="13">
        <f t="shared" si="341"/>
        <v>0</v>
      </c>
      <c r="AG616">
        <v>1</v>
      </c>
      <c r="AH616">
        <v>3</v>
      </c>
      <c r="AI616" s="17">
        <f t="shared" si="342"/>
        <v>0.25</v>
      </c>
      <c r="AJ616">
        <v>0</v>
      </c>
      <c r="AK616">
        <v>2</v>
      </c>
      <c r="AL616" s="32">
        <f t="shared" si="343"/>
        <v>0.1111111111111111</v>
      </c>
      <c r="AM616">
        <v>5</v>
      </c>
      <c r="AN616">
        <v>4</v>
      </c>
      <c r="AO616" s="33">
        <f t="shared" si="344"/>
        <v>0.5</v>
      </c>
      <c r="AP616">
        <v>2</v>
      </c>
      <c r="AQ616">
        <v>5</v>
      </c>
      <c r="AR616" s="33">
        <f t="shared" si="345"/>
        <v>0.3888888888888889</v>
      </c>
      <c r="AS616" s="33">
        <f t="shared" si="346"/>
        <v>0.18181818181818182</v>
      </c>
      <c r="AU616">
        <v>10</v>
      </c>
      <c r="AV616">
        <v>10</v>
      </c>
      <c r="AW616">
        <v>6</v>
      </c>
      <c r="AX616" s="2">
        <v>26.1</v>
      </c>
      <c r="AZ616" s="2">
        <v>31.2</v>
      </c>
      <c r="BA616" s="2">
        <v>22.7</v>
      </c>
      <c r="BB616" s="21">
        <v>-2.2050000000000001</v>
      </c>
      <c r="BD616" s="21">
        <v>1.1060000000000001</v>
      </c>
      <c r="BE616" s="2">
        <v>23.7</v>
      </c>
      <c r="BF616" s="2">
        <v>28.9</v>
      </c>
      <c r="BG616" s="2">
        <v>16.8</v>
      </c>
      <c r="BH616" s="21">
        <v>-5.9329999999999998</v>
      </c>
      <c r="BI616" s="21">
        <v>-2.3570000000000002</v>
      </c>
      <c r="BJ616" t="s">
        <v>3151</v>
      </c>
      <c r="BK616" s="2">
        <v>31.7</v>
      </c>
      <c r="BL616" t="s">
        <v>1031</v>
      </c>
      <c r="BM616" s="2">
        <v>30.6</v>
      </c>
      <c r="BN616" t="s">
        <v>3101</v>
      </c>
      <c r="BO616" s="2">
        <v>27.3</v>
      </c>
      <c r="BP616" t="s">
        <v>1432</v>
      </c>
      <c r="BQ616" s="2">
        <v>54</v>
      </c>
      <c r="BR616" t="s">
        <v>1179</v>
      </c>
      <c r="BS616" s="2">
        <v>44</v>
      </c>
      <c r="BT616" s="32">
        <f t="shared" si="347"/>
        <v>0</v>
      </c>
      <c r="BU616" s="34">
        <f t="shared" si="348"/>
        <v>1</v>
      </c>
      <c r="BV616" s="35">
        <f t="shared" si="349"/>
        <v>1000</v>
      </c>
      <c r="BW616" s="32">
        <f t="shared" si="350"/>
        <v>0</v>
      </c>
      <c r="BX616" s="36">
        <f t="shared" si="351"/>
        <v>0</v>
      </c>
      <c r="BY616" s="37">
        <f t="shared" si="352"/>
        <v>0</v>
      </c>
      <c r="BZ616" s="37">
        <f t="shared" si="353"/>
        <v>17.910447761260858</v>
      </c>
      <c r="CA616" s="37">
        <f t="shared" si="354"/>
        <v>24.626865671733679</v>
      </c>
      <c r="CB616" s="37">
        <f t="shared" si="355"/>
        <v>35.820895522521717</v>
      </c>
      <c r="CC616" s="37">
        <f t="shared" si="356"/>
        <v>73.880597015201033</v>
      </c>
      <c r="CD616" s="38">
        <f t="shared" si="357"/>
        <v>-38.059701492679316</v>
      </c>
      <c r="CE616" s="3">
        <v>0</v>
      </c>
      <c r="CF616" s="3">
        <v>0</v>
      </c>
      <c r="CG616" s="3">
        <v>8</v>
      </c>
      <c r="CH616" s="3">
        <v>11</v>
      </c>
      <c r="CI616" s="3">
        <v>2</v>
      </c>
      <c r="CJ616" s="3">
        <v>15</v>
      </c>
      <c r="CK616" s="3">
        <v>7</v>
      </c>
      <c r="CL616" s="3">
        <v>6</v>
      </c>
      <c r="CM616" s="20">
        <f t="shared" si="358"/>
        <v>-27.050337856315679</v>
      </c>
      <c r="CN616" s="37">
        <f t="shared" si="359"/>
        <v>1.3911430558775792</v>
      </c>
      <c r="CO616" s="37">
        <f t="shared" si="360"/>
        <v>3.2460004637143518</v>
      </c>
      <c r="CP616" s="37">
        <f t="shared" si="361"/>
        <v>30.605147229306745</v>
      </c>
      <c r="CQ616" s="37">
        <f t="shared" si="362"/>
        <v>27.822861117551586</v>
      </c>
      <c r="CR616" s="37">
        <f t="shared" si="363"/>
        <v>62.13772316253187</v>
      </c>
      <c r="CS616" s="37">
        <f t="shared" si="364"/>
        <v>52.399721771388819</v>
      </c>
      <c r="CT616" s="22">
        <f t="shared" si="365"/>
        <v>-47.797702883822367</v>
      </c>
      <c r="CU616" s="35">
        <v>3</v>
      </c>
      <c r="CV616" s="35">
        <v>7</v>
      </c>
      <c r="CW616" s="35">
        <v>63</v>
      </c>
      <c r="CX616" s="35">
        <v>53</v>
      </c>
      <c r="CY616" s="35">
        <v>35</v>
      </c>
      <c r="CZ616" s="35">
        <v>24</v>
      </c>
      <c r="DA616" s="35">
        <v>29</v>
      </c>
      <c r="DB616" s="35">
        <v>33</v>
      </c>
      <c r="DC616">
        <v>0</v>
      </c>
      <c r="DD616">
        <v>0</v>
      </c>
      <c r="DE616" s="35">
        <f t="shared" si="366"/>
        <v>0</v>
      </c>
      <c r="DF616" s="36">
        <f t="shared" si="367"/>
        <v>0</v>
      </c>
      <c r="DG616" s="37">
        <f t="shared" si="368"/>
        <v>0</v>
      </c>
      <c r="DH616" s="37">
        <f t="shared" si="369"/>
        <v>0</v>
      </c>
      <c r="DI616" s="2">
        <v>16.2</v>
      </c>
      <c r="DJ616">
        <v>0</v>
      </c>
      <c r="DK616">
        <v>0</v>
      </c>
      <c r="DL616">
        <v>-40</v>
      </c>
      <c r="DM616">
        <v>8</v>
      </c>
      <c r="DN616">
        <v>20</v>
      </c>
      <c r="DO616">
        <v>-28.9</v>
      </c>
      <c r="DP616">
        <v>4</v>
      </c>
      <c r="DQ616">
        <v>15</v>
      </c>
      <c r="DR616">
        <v>-38.799999999999997</v>
      </c>
      <c r="DS616">
        <v>2</v>
      </c>
      <c r="DT616">
        <v>4</v>
      </c>
      <c r="DU616">
        <v>-25</v>
      </c>
      <c r="DV616" s="39">
        <v>0.2</v>
      </c>
      <c r="DW616" s="39">
        <v>0.2</v>
      </c>
      <c r="DX616" s="39">
        <v>0.1</v>
      </c>
      <c r="DY616" s="39">
        <v>0</v>
      </c>
      <c r="DZ616" s="39">
        <v>0.1</v>
      </c>
      <c r="EA616" s="39">
        <v>0.5</v>
      </c>
    </row>
    <row r="617" spans="1:131" x14ac:dyDescent="0.2">
      <c r="A617" s="12" t="s">
        <v>2790</v>
      </c>
      <c r="B617" s="12" t="s">
        <v>2791</v>
      </c>
      <c r="C617" t="s">
        <v>2789</v>
      </c>
      <c r="D617" t="s">
        <v>169</v>
      </c>
      <c r="E617" s="12" t="s">
        <v>148</v>
      </c>
      <c r="F617">
        <v>53</v>
      </c>
      <c r="G617">
        <v>2</v>
      </c>
      <c r="H617">
        <v>3</v>
      </c>
      <c r="I617" s="31">
        <f t="shared" si="333"/>
        <v>5</v>
      </c>
      <c r="J617">
        <v>2</v>
      </c>
      <c r="K617">
        <v>1</v>
      </c>
      <c r="L617" s="16">
        <f t="shared" si="334"/>
        <v>0.98776271744487876</v>
      </c>
      <c r="M617" s="15">
        <v>2</v>
      </c>
      <c r="N617" s="15">
        <v>2</v>
      </c>
      <c r="O617" s="15">
        <v>1</v>
      </c>
      <c r="P617">
        <v>23</v>
      </c>
      <c r="Q617">
        <v>6</v>
      </c>
      <c r="R617">
        <v>1</v>
      </c>
      <c r="S617" s="13">
        <f t="shared" si="335"/>
        <v>8.6956521739130432E-2</v>
      </c>
      <c r="T617" s="13">
        <f t="shared" si="336"/>
        <v>6.6666666666666666E-2</v>
      </c>
      <c r="U617" s="2">
        <v>303.71666666670001</v>
      </c>
      <c r="V617" s="2">
        <v>5.7166666667000001</v>
      </c>
      <c r="W617">
        <v>5.72</v>
      </c>
      <c r="X617">
        <v>42.95</v>
      </c>
      <c r="Y617" s="32">
        <f t="shared" si="337"/>
        <v>0.11752619683583315</v>
      </c>
      <c r="Z617" s="15">
        <f t="shared" si="338"/>
        <v>22.6</v>
      </c>
      <c r="AA617">
        <v>3</v>
      </c>
      <c r="AB617">
        <v>85</v>
      </c>
      <c r="AC617">
        <v>40</v>
      </c>
      <c r="AD617" s="13">
        <f t="shared" si="339"/>
        <v>0.2</v>
      </c>
      <c r="AE617" s="13">
        <f t="shared" si="340"/>
        <v>0.3</v>
      </c>
      <c r="AF617" s="13">
        <f t="shared" si="341"/>
        <v>0.5</v>
      </c>
      <c r="AG617">
        <v>1</v>
      </c>
      <c r="AH617">
        <v>2</v>
      </c>
      <c r="AI617" s="17">
        <f t="shared" si="342"/>
        <v>0.33333333333333331</v>
      </c>
      <c r="AJ617">
        <v>43</v>
      </c>
      <c r="AK617">
        <v>39</v>
      </c>
      <c r="AL617" s="32">
        <f t="shared" si="343"/>
        <v>0.35193133047210301</v>
      </c>
      <c r="AM617">
        <v>37</v>
      </c>
      <c r="AN617">
        <v>32</v>
      </c>
      <c r="AO617" s="33">
        <f t="shared" si="344"/>
        <v>0.29613733905579398</v>
      </c>
      <c r="AP617">
        <v>44</v>
      </c>
      <c r="AQ617">
        <v>38</v>
      </c>
      <c r="AR617" s="33">
        <f t="shared" si="345"/>
        <v>0.35193133047210301</v>
      </c>
      <c r="AS617" s="33">
        <f t="shared" si="346"/>
        <v>0.54304635761589404</v>
      </c>
      <c r="AT617">
        <v>12</v>
      </c>
      <c r="AU617">
        <v>112</v>
      </c>
      <c r="AV617">
        <v>98</v>
      </c>
      <c r="AW617">
        <v>108</v>
      </c>
      <c r="AX617" s="2">
        <v>26.1</v>
      </c>
      <c r="AY617" s="3">
        <v>15</v>
      </c>
      <c r="AZ617" s="2">
        <v>31.5</v>
      </c>
      <c r="BA617" s="2">
        <v>22.5</v>
      </c>
      <c r="BB617" s="21">
        <v>-1.7309999999999999</v>
      </c>
      <c r="BC617">
        <v>15</v>
      </c>
      <c r="BD617" s="21">
        <v>-1.4339999999999999</v>
      </c>
      <c r="BE617" s="2">
        <v>24.1</v>
      </c>
      <c r="BF617" s="2">
        <v>30.8</v>
      </c>
      <c r="BG617" s="2">
        <v>17.3</v>
      </c>
      <c r="BH617" s="21">
        <v>-3.0710000000000002</v>
      </c>
      <c r="BI617" s="21">
        <v>-1.4770000000000001</v>
      </c>
      <c r="BJ617" t="s">
        <v>3700</v>
      </c>
      <c r="BK617" s="2">
        <v>52.2</v>
      </c>
      <c r="BL617" t="s">
        <v>3415</v>
      </c>
      <c r="BM617" s="2">
        <v>30.1</v>
      </c>
      <c r="BN617" t="s">
        <v>2659</v>
      </c>
      <c r="BO617" s="2">
        <v>15.5</v>
      </c>
      <c r="BP617" t="s">
        <v>2758</v>
      </c>
      <c r="BQ617" s="2">
        <v>32.299999999999997</v>
      </c>
      <c r="BR617" t="s">
        <v>1212</v>
      </c>
      <c r="BS617" s="2">
        <v>28.4</v>
      </c>
      <c r="BT617" s="32">
        <f t="shared" si="347"/>
        <v>8.8495575221238937E-2</v>
      </c>
      <c r="BU617" s="34">
        <f t="shared" si="348"/>
        <v>0.8848920863309353</v>
      </c>
      <c r="BV617" s="35">
        <f t="shared" si="349"/>
        <v>893.74164385305914</v>
      </c>
      <c r="BW617" s="32">
        <f t="shared" si="350"/>
        <v>-2.6612338447825762E-2</v>
      </c>
      <c r="BX617" s="36">
        <f t="shared" si="351"/>
        <v>1.9803069475653277</v>
      </c>
      <c r="BY617" s="37">
        <f t="shared" si="352"/>
        <v>3.1684911161045242</v>
      </c>
      <c r="BZ617" s="37">
        <f t="shared" si="353"/>
        <v>22.377468507488203</v>
      </c>
      <c r="CA617" s="37">
        <f t="shared" si="354"/>
        <v>27.526266571158054</v>
      </c>
      <c r="CB617" s="37">
        <f t="shared" si="355"/>
        <v>42.972660762167607</v>
      </c>
      <c r="CC617" s="37">
        <f t="shared" si="356"/>
        <v>51.686011331455049</v>
      </c>
      <c r="CD617" s="38">
        <f t="shared" si="357"/>
        <v>-8.7133505692874422</v>
      </c>
      <c r="CE617" s="3">
        <v>10</v>
      </c>
      <c r="CF617" s="3">
        <v>16</v>
      </c>
      <c r="CG617" s="3">
        <v>103</v>
      </c>
      <c r="CH617" s="3">
        <v>123</v>
      </c>
      <c r="CI617" s="3">
        <v>47</v>
      </c>
      <c r="CJ617" s="3">
        <v>60</v>
      </c>
      <c r="CK617" s="3">
        <v>62</v>
      </c>
      <c r="CL617" s="3">
        <v>57</v>
      </c>
      <c r="CM617" s="20">
        <f t="shared" si="358"/>
        <v>-9.7934631520688971</v>
      </c>
      <c r="CN617" s="37">
        <f t="shared" si="359"/>
        <v>2.5830825663891752</v>
      </c>
      <c r="CO617" s="37">
        <f t="shared" si="360"/>
        <v>2.5567245810178569</v>
      </c>
      <c r="CP617" s="37">
        <f t="shared" si="361"/>
        <v>32.183100138379423</v>
      </c>
      <c r="CQ617" s="37">
        <f t="shared" si="362"/>
        <v>28.756562040108065</v>
      </c>
      <c r="CR617" s="37">
        <f t="shared" si="363"/>
        <v>60.280712544204526</v>
      </c>
      <c r="CS617" s="37">
        <f t="shared" si="364"/>
        <v>55.562633162738585</v>
      </c>
      <c r="CT617" s="22">
        <f t="shared" si="365"/>
        <v>-13.431429950753383</v>
      </c>
      <c r="CU617" s="35">
        <v>98</v>
      </c>
      <c r="CV617" s="35">
        <v>97</v>
      </c>
      <c r="CW617" s="35">
        <v>1123</v>
      </c>
      <c r="CX617" s="35">
        <v>994</v>
      </c>
      <c r="CY617" s="35">
        <v>470</v>
      </c>
      <c r="CZ617" s="35">
        <v>421</v>
      </c>
      <c r="DA617" s="35">
        <v>596</v>
      </c>
      <c r="DB617" s="35">
        <v>596</v>
      </c>
      <c r="DC617">
        <v>14</v>
      </c>
      <c r="DD617">
        <v>11</v>
      </c>
      <c r="DE617" s="35">
        <f t="shared" si="366"/>
        <v>-3</v>
      </c>
      <c r="DF617" s="36">
        <f t="shared" si="367"/>
        <v>2.7724297265914584</v>
      </c>
      <c r="DG617" s="37">
        <f t="shared" si="368"/>
        <v>2.1783376423218601</v>
      </c>
      <c r="DH617" s="37">
        <f t="shared" si="369"/>
        <v>-0.59409208426959825</v>
      </c>
      <c r="DI617" s="2">
        <v>225.3</v>
      </c>
      <c r="DJ617">
        <v>8</v>
      </c>
      <c r="DK617">
        <v>10</v>
      </c>
      <c r="DL617">
        <v>-6.7</v>
      </c>
      <c r="DM617">
        <v>170</v>
      </c>
      <c r="DN617">
        <v>185</v>
      </c>
      <c r="DO617">
        <v>-3.2</v>
      </c>
      <c r="DP617">
        <v>129</v>
      </c>
      <c r="DQ617">
        <v>140</v>
      </c>
      <c r="DR617">
        <v>-3.7</v>
      </c>
      <c r="DS617">
        <v>87</v>
      </c>
      <c r="DT617">
        <v>97</v>
      </c>
      <c r="DU617">
        <v>-4.9000000000000004</v>
      </c>
      <c r="DV617" s="39">
        <v>-3.1</v>
      </c>
      <c r="DW617" s="39">
        <v>-3.1</v>
      </c>
      <c r="DX617" s="39">
        <v>-0.30000000000000004</v>
      </c>
      <c r="DY617" s="39">
        <v>-0.8</v>
      </c>
      <c r="DZ617" s="39">
        <v>0.7</v>
      </c>
      <c r="EA617" s="39">
        <v>-3.5</v>
      </c>
    </row>
    <row r="618" spans="1:131" x14ac:dyDescent="0.2">
      <c r="A618" s="12" t="s">
        <v>683</v>
      </c>
      <c r="B618" s="12" t="s">
        <v>2794</v>
      </c>
      <c r="C618" t="s">
        <v>2793</v>
      </c>
      <c r="D618" s="12" t="s">
        <v>210</v>
      </c>
      <c r="E618" s="12" t="s">
        <v>229</v>
      </c>
      <c r="F618">
        <v>67</v>
      </c>
      <c r="G618">
        <v>9</v>
      </c>
      <c r="H618">
        <v>15</v>
      </c>
      <c r="I618" s="31">
        <f t="shared" si="333"/>
        <v>24</v>
      </c>
      <c r="J618">
        <v>5</v>
      </c>
      <c r="K618">
        <v>9</v>
      </c>
      <c r="L618" s="16">
        <f t="shared" si="334"/>
        <v>1.7149322165102605</v>
      </c>
      <c r="M618" s="15">
        <v>9</v>
      </c>
      <c r="N618" s="15">
        <v>6</v>
      </c>
      <c r="O618" s="15">
        <v>9</v>
      </c>
      <c r="P618">
        <v>99</v>
      </c>
      <c r="Q618">
        <v>28</v>
      </c>
      <c r="R618">
        <v>30</v>
      </c>
      <c r="S618" s="13">
        <f t="shared" si="335"/>
        <v>9.0909090909090912E-2</v>
      </c>
      <c r="T618" s="13">
        <f t="shared" si="336"/>
        <v>5.7324840764331211E-2</v>
      </c>
      <c r="U618" s="2">
        <v>839.68333333329997</v>
      </c>
      <c r="V618" s="2">
        <v>12.516666666700001</v>
      </c>
      <c r="W618">
        <v>12.48</v>
      </c>
      <c r="X618">
        <v>36.03</v>
      </c>
      <c r="Y618" s="32">
        <f t="shared" si="337"/>
        <v>0.25726654298082868</v>
      </c>
      <c r="Z618" s="15">
        <f t="shared" si="338"/>
        <v>44.574468085106382</v>
      </c>
      <c r="AA618">
        <v>24</v>
      </c>
      <c r="AB618">
        <v>86</v>
      </c>
      <c r="AC618">
        <v>74</v>
      </c>
      <c r="AD618" s="13">
        <f t="shared" si="339"/>
        <v>0.19148936170212766</v>
      </c>
      <c r="AE618" s="13">
        <f t="shared" si="340"/>
        <v>0.31914893617021278</v>
      </c>
      <c r="AF618" s="13">
        <f t="shared" si="341"/>
        <v>0.5106382978723405</v>
      </c>
      <c r="AG618">
        <v>14</v>
      </c>
      <c r="AH618">
        <v>27</v>
      </c>
      <c r="AI618" s="17">
        <f t="shared" si="342"/>
        <v>0.34146341463414637</v>
      </c>
      <c r="AJ618">
        <v>104</v>
      </c>
      <c r="AK618">
        <v>155</v>
      </c>
      <c r="AL618" s="32">
        <f t="shared" si="343"/>
        <v>0.30943847072879332</v>
      </c>
      <c r="AM618">
        <v>131</v>
      </c>
      <c r="AN618">
        <v>137</v>
      </c>
      <c r="AO618" s="33">
        <f t="shared" si="344"/>
        <v>0.32019115890083633</v>
      </c>
      <c r="AP618">
        <v>155</v>
      </c>
      <c r="AQ618">
        <v>155</v>
      </c>
      <c r="AR618" s="33">
        <f t="shared" si="345"/>
        <v>0.37037037037037035</v>
      </c>
      <c r="AS618" s="33">
        <f t="shared" si="346"/>
        <v>0.49146110056925996</v>
      </c>
      <c r="AT618">
        <v>5</v>
      </c>
      <c r="AU618">
        <v>293</v>
      </c>
      <c r="AV618">
        <v>311</v>
      </c>
      <c r="AW618">
        <v>266</v>
      </c>
      <c r="AX618" s="2">
        <v>29.2</v>
      </c>
      <c r="AY618" s="3">
        <v>4</v>
      </c>
      <c r="AZ618" s="2">
        <v>34.1</v>
      </c>
      <c r="BA618" s="2">
        <v>25.9</v>
      </c>
      <c r="BB618" s="21">
        <v>0.378</v>
      </c>
      <c r="BC618">
        <v>9</v>
      </c>
      <c r="BD618" s="21">
        <v>2.48</v>
      </c>
      <c r="BE618" s="2">
        <v>30.9</v>
      </c>
      <c r="BF618" s="2">
        <v>32.4</v>
      </c>
      <c r="BG618" s="2">
        <v>29.4</v>
      </c>
      <c r="BH618" s="21">
        <v>2.0249999999999999</v>
      </c>
      <c r="BI618" s="21">
        <v>-9.0000000000000011E-3</v>
      </c>
      <c r="BJ618" t="s">
        <v>2808</v>
      </c>
      <c r="BK618" s="2">
        <v>66.2</v>
      </c>
      <c r="BL618" t="s">
        <v>1460</v>
      </c>
      <c r="BM618" s="2">
        <v>61.8</v>
      </c>
      <c r="BN618" t="s">
        <v>2800</v>
      </c>
      <c r="BO618" s="2">
        <v>10.199999999999999</v>
      </c>
      <c r="BP618" t="s">
        <v>2264</v>
      </c>
      <c r="BQ618" s="2">
        <v>29.2</v>
      </c>
      <c r="BR618" t="s">
        <v>1367</v>
      </c>
      <c r="BS618" s="2">
        <v>27.7</v>
      </c>
      <c r="BT618" s="32">
        <f t="shared" si="347"/>
        <v>0.11217183770883055</v>
      </c>
      <c r="BU618" s="34">
        <f t="shared" si="348"/>
        <v>0.93802816901408448</v>
      </c>
      <c r="BV618" s="35">
        <f t="shared" si="349"/>
        <v>949.24535278496751</v>
      </c>
      <c r="BW618" s="32">
        <f t="shared" si="350"/>
        <v>5.0200006722915025E-2</v>
      </c>
      <c r="BX618" s="36">
        <f t="shared" si="351"/>
        <v>3.3626806049555693</v>
      </c>
      <c r="BY618" s="37">
        <f t="shared" si="352"/>
        <v>1.574020708702607</v>
      </c>
      <c r="BZ618" s="37">
        <f t="shared" si="353"/>
        <v>29.977939861199651</v>
      </c>
      <c r="CA618" s="37">
        <f t="shared" si="354"/>
        <v>25.398970526792066</v>
      </c>
      <c r="CB618" s="37">
        <f t="shared" si="355"/>
        <v>50.583301866033779</v>
      </c>
      <c r="CC618" s="37">
        <f t="shared" si="356"/>
        <v>51.656497803785562</v>
      </c>
      <c r="CD618" s="38">
        <f t="shared" si="357"/>
        <v>-1.0731959377517839</v>
      </c>
      <c r="CE618" s="3">
        <v>47</v>
      </c>
      <c r="CF618" s="3">
        <v>22</v>
      </c>
      <c r="CG618" s="3">
        <v>372</v>
      </c>
      <c r="CH618" s="3">
        <v>333</v>
      </c>
      <c r="CI618" s="3">
        <v>133</v>
      </c>
      <c r="CJ618" s="3">
        <v>176</v>
      </c>
      <c r="CK618" s="3">
        <v>191</v>
      </c>
      <c r="CL618" s="3">
        <v>155</v>
      </c>
      <c r="CM618" s="20">
        <f t="shared" si="358"/>
        <v>1.5307376485859781</v>
      </c>
      <c r="CN618" s="37">
        <f t="shared" si="359"/>
        <v>2.4109262182012499</v>
      </c>
      <c r="CO618" s="37">
        <f t="shared" si="360"/>
        <v>2.2369418519393038</v>
      </c>
      <c r="CP618" s="37">
        <f t="shared" si="361"/>
        <v>27.216125865261532</v>
      </c>
      <c r="CQ618" s="37">
        <f t="shared" si="362"/>
        <v>30.745523009432432</v>
      </c>
      <c r="CR618" s="37">
        <f t="shared" si="363"/>
        <v>51.027129133682124</v>
      </c>
      <c r="CS618" s="37">
        <f t="shared" si="364"/>
        <v>59.552363080517473</v>
      </c>
      <c r="CT618" s="22">
        <f t="shared" si="365"/>
        <v>7.4520380090835658</v>
      </c>
      <c r="CU618" s="35">
        <v>97</v>
      </c>
      <c r="CV618" s="35">
        <v>90</v>
      </c>
      <c r="CW618" s="35">
        <v>998</v>
      </c>
      <c r="CX618" s="35">
        <v>1147</v>
      </c>
      <c r="CY618" s="35">
        <v>451</v>
      </c>
      <c r="CZ618" s="35">
        <v>539</v>
      </c>
      <c r="DA618" s="35">
        <v>620</v>
      </c>
      <c r="DB618" s="35">
        <v>507</v>
      </c>
      <c r="DC618">
        <v>9</v>
      </c>
      <c r="DD618">
        <v>8</v>
      </c>
      <c r="DE618" s="35">
        <f t="shared" si="366"/>
        <v>-1</v>
      </c>
      <c r="DF618" s="36">
        <f t="shared" si="367"/>
        <v>0.64391756265106648</v>
      </c>
      <c r="DG618" s="37">
        <f t="shared" si="368"/>
        <v>0.57237116680094802</v>
      </c>
      <c r="DH618" s="37">
        <f t="shared" si="369"/>
        <v>-7.1546395850118502E-2</v>
      </c>
      <c r="DI618" s="2">
        <v>490.2</v>
      </c>
      <c r="DJ618">
        <v>30</v>
      </c>
      <c r="DK618">
        <v>13</v>
      </c>
      <c r="DL618">
        <v>12.3</v>
      </c>
      <c r="DM618">
        <v>417</v>
      </c>
      <c r="DN618">
        <v>441</v>
      </c>
      <c r="DO618">
        <v>1.7000000000000002</v>
      </c>
      <c r="DP618">
        <v>335</v>
      </c>
      <c r="DQ618">
        <v>324</v>
      </c>
      <c r="DR618">
        <v>3.3</v>
      </c>
      <c r="DS618">
        <v>258</v>
      </c>
      <c r="DT618">
        <v>215</v>
      </c>
      <c r="DU618">
        <v>6.9</v>
      </c>
      <c r="DV618" s="39">
        <v>9.6999999999999993</v>
      </c>
      <c r="DW618" s="39">
        <v>9.6999999999999993</v>
      </c>
      <c r="DX618" s="39">
        <v>0.7</v>
      </c>
      <c r="DY618" s="39">
        <v>1.4</v>
      </c>
      <c r="DZ618" s="39">
        <v>-2</v>
      </c>
      <c r="EA618" s="39">
        <v>9.6999999999999993</v>
      </c>
    </row>
    <row r="619" spans="1:131" x14ac:dyDescent="0.2">
      <c r="A619" s="12" t="s">
        <v>2799</v>
      </c>
      <c r="B619" s="12" t="s">
        <v>2800</v>
      </c>
      <c r="C619" t="s">
        <v>2798</v>
      </c>
      <c r="D619" t="s">
        <v>192</v>
      </c>
      <c r="E619" s="12" t="s">
        <v>170</v>
      </c>
      <c r="F619">
        <v>69</v>
      </c>
      <c r="G619">
        <v>14</v>
      </c>
      <c r="H619">
        <v>20</v>
      </c>
      <c r="I619" s="31">
        <f t="shared" si="333"/>
        <v>34</v>
      </c>
      <c r="J619">
        <v>12</v>
      </c>
      <c r="K619">
        <v>8</v>
      </c>
      <c r="L619" s="16">
        <f t="shared" si="334"/>
        <v>2.5326408574562906</v>
      </c>
      <c r="M619" s="15">
        <v>13</v>
      </c>
      <c r="N619" s="15">
        <v>11</v>
      </c>
      <c r="O619" s="15">
        <v>8</v>
      </c>
      <c r="P619">
        <v>92</v>
      </c>
      <c r="Q619">
        <v>30</v>
      </c>
      <c r="R619">
        <v>33</v>
      </c>
      <c r="S619" s="13">
        <f t="shared" si="335"/>
        <v>0.15217391304347827</v>
      </c>
      <c r="T619" s="13">
        <f t="shared" si="336"/>
        <v>9.0322580645161285E-2</v>
      </c>
      <c r="U619" s="2">
        <v>805.48333333330004</v>
      </c>
      <c r="V619" s="2">
        <v>11.666666666699999</v>
      </c>
      <c r="W619">
        <v>11.34</v>
      </c>
      <c r="X619">
        <v>36.47</v>
      </c>
      <c r="Y619" s="32">
        <f t="shared" si="337"/>
        <v>0.23718887262079061</v>
      </c>
      <c r="Z619" s="15">
        <f t="shared" si="338"/>
        <v>122.85714285714286</v>
      </c>
      <c r="AA619">
        <v>15</v>
      </c>
      <c r="AB619">
        <v>70</v>
      </c>
      <c r="AC619">
        <v>75</v>
      </c>
      <c r="AD619" s="13">
        <f t="shared" si="339"/>
        <v>0.33333333333333331</v>
      </c>
      <c r="AE619" s="13">
        <f t="shared" si="340"/>
        <v>0.45238095238095238</v>
      </c>
      <c r="AF619" s="13">
        <f t="shared" si="341"/>
        <v>0.7857142857142857</v>
      </c>
      <c r="AG619">
        <v>359</v>
      </c>
      <c r="AH619">
        <v>335</v>
      </c>
      <c r="AI619" s="17">
        <f t="shared" si="342"/>
        <v>0.51729106628242072</v>
      </c>
      <c r="AJ619">
        <v>138</v>
      </c>
      <c r="AK619">
        <v>120</v>
      </c>
      <c r="AL619" s="32">
        <f t="shared" si="343"/>
        <v>0.34770889487870621</v>
      </c>
      <c r="AM619">
        <v>123</v>
      </c>
      <c r="AN619">
        <v>97</v>
      </c>
      <c r="AO619" s="33">
        <f t="shared" si="344"/>
        <v>0.29649595687331537</v>
      </c>
      <c r="AP619">
        <v>126</v>
      </c>
      <c r="AQ619">
        <v>138</v>
      </c>
      <c r="AR619" s="33">
        <f t="shared" si="345"/>
        <v>0.35579514824797842</v>
      </c>
      <c r="AS619" s="33">
        <f t="shared" si="346"/>
        <v>0.53974895397489542</v>
      </c>
      <c r="AT619">
        <v>10</v>
      </c>
      <c r="AU619">
        <v>328</v>
      </c>
      <c r="AV619">
        <v>277</v>
      </c>
      <c r="AW619">
        <v>256</v>
      </c>
      <c r="AX619" s="2">
        <v>27.5</v>
      </c>
      <c r="AY619" s="3">
        <v>13</v>
      </c>
      <c r="AZ619" s="2">
        <v>32.1</v>
      </c>
      <c r="BA619" s="2">
        <v>24.3</v>
      </c>
      <c r="BB619" s="21">
        <v>-0.29799999999999999</v>
      </c>
      <c r="BC619">
        <v>10</v>
      </c>
      <c r="BD619" s="21">
        <v>-0.58199999999999996</v>
      </c>
      <c r="BE619" s="2">
        <v>27.2</v>
      </c>
      <c r="BF619" s="2">
        <v>32.299999999999997</v>
      </c>
      <c r="BG619" s="2">
        <v>22.2</v>
      </c>
      <c r="BH619" s="21">
        <v>0.83399999999999996</v>
      </c>
      <c r="BI619" s="21">
        <v>1.0669999999999999</v>
      </c>
      <c r="BJ619" t="s">
        <v>3142</v>
      </c>
      <c r="BK619" s="2">
        <v>53.7</v>
      </c>
      <c r="BL619" t="s">
        <v>2348</v>
      </c>
      <c r="BM619" s="2">
        <v>29.9</v>
      </c>
      <c r="BN619" t="s">
        <v>3180</v>
      </c>
      <c r="BO619" s="2">
        <v>22.6</v>
      </c>
      <c r="BP619" t="s">
        <v>2264</v>
      </c>
      <c r="BQ619" s="2">
        <v>34.799999999999997</v>
      </c>
      <c r="BR619" t="s">
        <v>361</v>
      </c>
      <c r="BS619" s="2">
        <v>31.9</v>
      </c>
      <c r="BT619" s="32">
        <f t="shared" si="347"/>
        <v>9.7674418604651161E-2</v>
      </c>
      <c r="BU619" s="34">
        <f t="shared" si="348"/>
        <v>0.92385786802030456</v>
      </c>
      <c r="BV619" s="35">
        <f t="shared" si="349"/>
        <v>933.62530988076969</v>
      </c>
      <c r="BW619" s="32">
        <f t="shared" si="350"/>
        <v>2.1532286624955724E-2</v>
      </c>
      <c r="BX619" s="36">
        <f t="shared" si="351"/>
        <v>3.1304347825997514</v>
      </c>
      <c r="BY619" s="37">
        <f t="shared" si="352"/>
        <v>2.2360248447141085</v>
      </c>
      <c r="BZ619" s="37">
        <f t="shared" si="353"/>
        <v>32.049689440902213</v>
      </c>
      <c r="CA619" s="37">
        <f t="shared" si="354"/>
        <v>29.366459627245288</v>
      </c>
      <c r="CB619" s="37">
        <f t="shared" si="355"/>
        <v>59.478260869395278</v>
      </c>
      <c r="CC619" s="37">
        <f t="shared" si="356"/>
        <v>54.037267080590951</v>
      </c>
      <c r="CD619" s="38">
        <f t="shared" si="357"/>
        <v>5.4409937888043274</v>
      </c>
      <c r="CE619" s="3">
        <v>42</v>
      </c>
      <c r="CF619" s="3">
        <v>30</v>
      </c>
      <c r="CG619" s="3">
        <v>388</v>
      </c>
      <c r="CH619" s="3">
        <v>364</v>
      </c>
      <c r="CI619" s="3">
        <v>180</v>
      </c>
      <c r="CJ619" s="3">
        <v>157</v>
      </c>
      <c r="CK619" s="3">
        <v>174</v>
      </c>
      <c r="CL619" s="3">
        <v>188</v>
      </c>
      <c r="CM619" s="20">
        <f t="shared" si="358"/>
        <v>2.7480188934068366</v>
      </c>
      <c r="CN619" s="37">
        <f t="shared" si="359"/>
        <v>3.0519426330158201</v>
      </c>
      <c r="CO619" s="37">
        <f t="shared" si="360"/>
        <v>2.2889569747618652</v>
      </c>
      <c r="CP619" s="37">
        <f t="shared" si="361"/>
        <v>29.947187086467736</v>
      </c>
      <c r="CQ619" s="37">
        <f t="shared" si="362"/>
        <v>28.278155959037207</v>
      </c>
      <c r="CR619" s="37">
        <f t="shared" si="363"/>
        <v>54.958810696105203</v>
      </c>
      <c r="CS619" s="37">
        <f t="shared" si="364"/>
        <v>56.198662390767872</v>
      </c>
      <c r="CT619" s="22">
        <f t="shared" si="365"/>
        <v>6.6808454834669959</v>
      </c>
      <c r="CU619" s="35">
        <v>128</v>
      </c>
      <c r="CV619" s="35">
        <v>96</v>
      </c>
      <c r="CW619" s="35">
        <v>1128</v>
      </c>
      <c r="CX619" s="35">
        <v>1090</v>
      </c>
      <c r="CY619" s="35">
        <v>474</v>
      </c>
      <c r="CZ619" s="35">
        <v>554</v>
      </c>
      <c r="DA619" s="35">
        <v>617</v>
      </c>
      <c r="DB619" s="35">
        <v>575</v>
      </c>
      <c r="DC619">
        <v>15</v>
      </c>
      <c r="DD619">
        <v>11</v>
      </c>
      <c r="DE619" s="35">
        <f t="shared" si="366"/>
        <v>-4</v>
      </c>
      <c r="DF619" s="36">
        <f t="shared" si="367"/>
        <v>1.1180124223570542</v>
      </c>
      <c r="DG619" s="37">
        <f t="shared" si="368"/>
        <v>0.81987577639517295</v>
      </c>
      <c r="DH619" s="37">
        <f t="shared" si="369"/>
        <v>-0.29813664596188111</v>
      </c>
      <c r="DI619" s="2">
        <v>439.5</v>
      </c>
      <c r="DJ619">
        <v>24</v>
      </c>
      <c r="DK619">
        <v>22</v>
      </c>
      <c r="DL619">
        <v>-10.6</v>
      </c>
      <c r="DM619">
        <v>419</v>
      </c>
      <c r="DN619">
        <v>399</v>
      </c>
      <c r="DO619">
        <v>1.6</v>
      </c>
      <c r="DP619">
        <v>309</v>
      </c>
      <c r="DQ619">
        <v>299</v>
      </c>
      <c r="DR619">
        <v>0.9</v>
      </c>
      <c r="DS619">
        <v>220</v>
      </c>
      <c r="DT619">
        <v>216</v>
      </c>
      <c r="DU619">
        <v>-0.9</v>
      </c>
      <c r="DV619" s="39">
        <v>1</v>
      </c>
      <c r="DW619" s="39">
        <v>1</v>
      </c>
      <c r="DX619" s="39">
        <v>-0.60000000000000009</v>
      </c>
      <c r="DY619" s="39">
        <v>-1.4</v>
      </c>
      <c r="DZ619" s="39">
        <v>-0.9</v>
      </c>
      <c r="EA619" s="39">
        <v>-1.9</v>
      </c>
    </row>
    <row r="620" spans="1:131" x14ac:dyDescent="0.2">
      <c r="A620" s="12" t="s">
        <v>275</v>
      </c>
      <c r="B620" s="12" t="s">
        <v>2804</v>
      </c>
      <c r="C620" t="s">
        <v>2803</v>
      </c>
      <c r="D620" t="s">
        <v>131</v>
      </c>
      <c r="E620" s="12" t="s">
        <v>113</v>
      </c>
      <c r="F620">
        <v>78</v>
      </c>
      <c r="G620">
        <v>19</v>
      </c>
      <c r="H620">
        <v>24</v>
      </c>
      <c r="I620" s="31">
        <f t="shared" si="333"/>
        <v>43</v>
      </c>
      <c r="J620">
        <v>16</v>
      </c>
      <c r="K620">
        <v>7</v>
      </c>
      <c r="L620" s="16">
        <f t="shared" si="334"/>
        <v>2.0912701629245358</v>
      </c>
      <c r="M620" s="15">
        <v>18</v>
      </c>
      <c r="N620" s="15">
        <v>14</v>
      </c>
      <c r="O620" s="15">
        <v>7</v>
      </c>
      <c r="P620">
        <v>174</v>
      </c>
      <c r="Q620">
        <v>49</v>
      </c>
      <c r="R620">
        <v>71</v>
      </c>
      <c r="S620" s="13">
        <f t="shared" si="335"/>
        <v>0.10919540229885058</v>
      </c>
      <c r="T620" s="13">
        <f t="shared" si="336"/>
        <v>6.4625850340136057E-2</v>
      </c>
      <c r="U620" s="2">
        <v>1233.7</v>
      </c>
      <c r="V620" s="2">
        <v>15.8166666667</v>
      </c>
      <c r="W620">
        <v>15.34</v>
      </c>
      <c r="X620">
        <v>32.11</v>
      </c>
      <c r="Y620" s="32">
        <f t="shared" si="337"/>
        <v>0.32328767123287672</v>
      </c>
      <c r="Z620" s="15">
        <f t="shared" si="338"/>
        <v>165.33333333333334</v>
      </c>
      <c r="AA620">
        <v>19</v>
      </c>
      <c r="AB620">
        <v>110</v>
      </c>
      <c r="AC620">
        <v>105</v>
      </c>
      <c r="AD620" s="13">
        <f t="shared" si="339"/>
        <v>0.35185185185185186</v>
      </c>
      <c r="AE620" s="13">
        <f t="shared" si="340"/>
        <v>0.3888888888888889</v>
      </c>
      <c r="AF620" s="13">
        <f t="shared" si="341"/>
        <v>0.7407407407407407</v>
      </c>
      <c r="AG620">
        <v>11</v>
      </c>
      <c r="AH620">
        <v>22</v>
      </c>
      <c r="AI620" s="17">
        <f t="shared" si="342"/>
        <v>0.33333333333333331</v>
      </c>
      <c r="AJ620">
        <v>197</v>
      </c>
      <c r="AK620">
        <v>192</v>
      </c>
      <c r="AL620" s="32">
        <f t="shared" si="343"/>
        <v>0.32579564489112228</v>
      </c>
      <c r="AM620">
        <v>215</v>
      </c>
      <c r="AN620">
        <v>177</v>
      </c>
      <c r="AO620" s="33">
        <f t="shared" si="344"/>
        <v>0.32830820770519265</v>
      </c>
      <c r="AP620">
        <v>185</v>
      </c>
      <c r="AQ620">
        <v>228</v>
      </c>
      <c r="AR620" s="33">
        <f t="shared" si="345"/>
        <v>0.34589614740368507</v>
      </c>
      <c r="AS620" s="33">
        <f t="shared" si="346"/>
        <v>0.49807938540332908</v>
      </c>
      <c r="AT620">
        <v>9</v>
      </c>
      <c r="AU620">
        <v>410</v>
      </c>
      <c r="AV620">
        <v>480</v>
      </c>
      <c r="AW620">
        <v>408</v>
      </c>
      <c r="AX620" s="2">
        <v>29.1</v>
      </c>
      <c r="AY620" s="3">
        <v>4</v>
      </c>
      <c r="AZ620" s="2">
        <v>33.5</v>
      </c>
      <c r="BA620" s="2">
        <v>26.1</v>
      </c>
      <c r="BB620" s="21">
        <v>0.93800000000000006</v>
      </c>
      <c r="BC620">
        <v>3</v>
      </c>
      <c r="BD620" s="21">
        <v>1.8210000000000002</v>
      </c>
      <c r="BE620" s="2">
        <v>29.8</v>
      </c>
      <c r="BF620" s="2">
        <v>31.9</v>
      </c>
      <c r="BG620" s="2">
        <v>27.7</v>
      </c>
      <c r="BH620" s="21">
        <v>0.79</v>
      </c>
      <c r="BI620" s="21">
        <v>-11.263</v>
      </c>
      <c r="BJ620" t="s">
        <v>1402</v>
      </c>
      <c r="BK620" s="2">
        <v>37.200000000000003</v>
      </c>
      <c r="BL620" t="s">
        <v>2643</v>
      </c>
      <c r="BM620" s="2">
        <v>25.6</v>
      </c>
      <c r="BN620" t="s">
        <v>1652</v>
      </c>
      <c r="BO620" s="2">
        <v>23.3</v>
      </c>
      <c r="BP620" t="s">
        <v>1301</v>
      </c>
      <c r="BQ620" s="2">
        <v>36.200000000000003</v>
      </c>
      <c r="BR620" t="s">
        <v>2817</v>
      </c>
      <c r="BS620" s="2">
        <v>35.700000000000003</v>
      </c>
      <c r="BT620" s="32">
        <f t="shared" si="347"/>
        <v>9.6774193548387094E-2</v>
      </c>
      <c r="BU620" s="34">
        <f t="shared" si="348"/>
        <v>0.90410958904109584</v>
      </c>
      <c r="BV620" s="35">
        <f t="shared" si="349"/>
        <v>913.78700839593455</v>
      </c>
      <c r="BW620" s="32">
        <f t="shared" si="350"/>
        <v>8.8378258948293431E-4</v>
      </c>
      <c r="BX620" s="36">
        <f t="shared" si="351"/>
        <v>2.6262462511089986</v>
      </c>
      <c r="BY620" s="37">
        <f t="shared" si="352"/>
        <v>3.063953959627165</v>
      </c>
      <c r="BZ620" s="37">
        <f t="shared" si="353"/>
        <v>27.137877928126318</v>
      </c>
      <c r="CA620" s="37">
        <f t="shared" si="354"/>
        <v>31.952662721826147</v>
      </c>
      <c r="CB620" s="37">
        <f t="shared" si="355"/>
        <v>51.35770446613153</v>
      </c>
      <c r="CC620" s="37">
        <f t="shared" si="356"/>
        <v>59.382345788964578</v>
      </c>
      <c r="CD620" s="38">
        <f t="shared" si="357"/>
        <v>-8.0246413228330482</v>
      </c>
      <c r="CE620" s="3">
        <v>54</v>
      </c>
      <c r="CF620" s="3">
        <v>63</v>
      </c>
      <c r="CG620" s="3">
        <v>504</v>
      </c>
      <c r="CH620" s="3">
        <v>594</v>
      </c>
      <c r="CI620" s="3">
        <v>216</v>
      </c>
      <c r="CJ620" s="3">
        <v>247</v>
      </c>
      <c r="CK620" s="3">
        <v>317</v>
      </c>
      <c r="CL620" s="3">
        <v>282</v>
      </c>
      <c r="CM620" s="20">
        <f t="shared" si="358"/>
        <v>5.0154534274870564</v>
      </c>
      <c r="CN620" s="37">
        <f t="shared" si="359"/>
        <v>1.9164889921663513</v>
      </c>
      <c r="CO620" s="37">
        <f t="shared" si="360"/>
        <v>2.7789090386412094</v>
      </c>
      <c r="CP620" s="37">
        <f t="shared" si="361"/>
        <v>25.417435258606236</v>
      </c>
      <c r="CQ620" s="37">
        <f t="shared" si="362"/>
        <v>32.580312866827974</v>
      </c>
      <c r="CR620" s="37">
        <f t="shared" si="363"/>
        <v>47.720575904942152</v>
      </c>
      <c r="CS620" s="37">
        <f t="shared" si="364"/>
        <v>62.669190043839684</v>
      </c>
      <c r="CT620" s="22">
        <f t="shared" si="365"/>
        <v>6.9239728160644844</v>
      </c>
      <c r="CU620" s="35">
        <v>80</v>
      </c>
      <c r="CV620" s="35">
        <v>116</v>
      </c>
      <c r="CW620" s="35">
        <v>981</v>
      </c>
      <c r="CX620" s="35">
        <v>1244</v>
      </c>
      <c r="CY620" s="35">
        <v>422</v>
      </c>
      <c r="CZ620" s="35">
        <v>601</v>
      </c>
      <c r="DA620" s="35">
        <v>655</v>
      </c>
      <c r="DB620" s="35">
        <v>509</v>
      </c>
      <c r="DC620">
        <v>35</v>
      </c>
      <c r="DD620">
        <v>24</v>
      </c>
      <c r="DE620" s="35">
        <f t="shared" si="366"/>
        <v>-11</v>
      </c>
      <c r="DF620" s="36">
        <f t="shared" si="367"/>
        <v>1.702196644237314</v>
      </c>
      <c r="DG620" s="37">
        <f t="shared" si="368"/>
        <v>1.1672205560484439</v>
      </c>
      <c r="DH620" s="37">
        <f t="shared" si="369"/>
        <v>-0.5349760881888701</v>
      </c>
      <c r="DI620" s="2">
        <v>661.1</v>
      </c>
      <c r="DJ620">
        <v>27</v>
      </c>
      <c r="DK620">
        <v>35</v>
      </c>
      <c r="DL620">
        <v>1.4</v>
      </c>
      <c r="DM620">
        <v>535</v>
      </c>
      <c r="DN620">
        <v>701</v>
      </c>
      <c r="DO620">
        <v>0</v>
      </c>
      <c r="DP620">
        <v>391</v>
      </c>
      <c r="DQ620">
        <v>519</v>
      </c>
      <c r="DR620">
        <v>-0.60000000000000009</v>
      </c>
      <c r="DS620">
        <v>283</v>
      </c>
      <c r="DT620">
        <v>385</v>
      </c>
      <c r="DU620">
        <v>-1.1000000000000001</v>
      </c>
      <c r="DV620" s="39">
        <v>-8.3000000000000007</v>
      </c>
      <c r="DW620" s="39">
        <v>-8.3000000000000007</v>
      </c>
      <c r="DX620" s="39">
        <v>-1.2</v>
      </c>
      <c r="DY620" s="39">
        <v>1.6</v>
      </c>
      <c r="DZ620" s="39">
        <v>6</v>
      </c>
      <c r="EA620" s="39">
        <v>-1.9</v>
      </c>
    </row>
    <row r="621" spans="1:131" x14ac:dyDescent="0.2">
      <c r="A621" s="12" t="s">
        <v>2807</v>
      </c>
      <c r="B621" s="12" t="s">
        <v>2808</v>
      </c>
      <c r="C621" t="s">
        <v>2806</v>
      </c>
      <c r="D621" t="s">
        <v>192</v>
      </c>
      <c r="E621" s="12" t="s">
        <v>148</v>
      </c>
      <c r="F621">
        <v>81</v>
      </c>
      <c r="G621">
        <v>35</v>
      </c>
      <c r="H621">
        <v>29</v>
      </c>
      <c r="I621" s="31">
        <f t="shared" si="333"/>
        <v>64</v>
      </c>
      <c r="J621">
        <v>21</v>
      </c>
      <c r="K621">
        <v>7</v>
      </c>
      <c r="L621" s="16">
        <f t="shared" si="334"/>
        <v>3.075075075075075</v>
      </c>
      <c r="M621" s="15">
        <v>33</v>
      </c>
      <c r="N621" s="15">
        <v>22</v>
      </c>
      <c r="O621" s="15">
        <v>7</v>
      </c>
      <c r="P621">
        <v>202</v>
      </c>
      <c r="Q621">
        <v>79</v>
      </c>
      <c r="R621">
        <v>69</v>
      </c>
      <c r="S621" s="13">
        <f t="shared" si="335"/>
        <v>0.17326732673267325</v>
      </c>
      <c r="T621" s="13">
        <f t="shared" si="336"/>
        <v>0.1</v>
      </c>
      <c r="U621" s="2">
        <v>1248.75</v>
      </c>
      <c r="V621" s="2">
        <v>15.416666666699999</v>
      </c>
      <c r="W621">
        <v>14.74</v>
      </c>
      <c r="X621">
        <v>33</v>
      </c>
      <c r="Y621" s="32">
        <f t="shared" si="337"/>
        <v>0.30875576036866359</v>
      </c>
      <c r="Z621" s="15">
        <f t="shared" si="338"/>
        <v>176.70731707317071</v>
      </c>
      <c r="AA621">
        <v>23</v>
      </c>
      <c r="AB621">
        <v>73</v>
      </c>
      <c r="AC621">
        <v>113</v>
      </c>
      <c r="AD621" s="13">
        <f t="shared" si="339"/>
        <v>0.42682926829268292</v>
      </c>
      <c r="AE621" s="13">
        <f t="shared" si="340"/>
        <v>0.35365853658536583</v>
      </c>
      <c r="AF621" s="13">
        <f t="shared" si="341"/>
        <v>0.78048780487804881</v>
      </c>
      <c r="AG621">
        <v>8</v>
      </c>
      <c r="AH621">
        <v>15</v>
      </c>
      <c r="AI621" s="17">
        <f t="shared" si="342"/>
        <v>0.34782608695652173</v>
      </c>
      <c r="AJ621">
        <v>171</v>
      </c>
      <c r="AK621">
        <v>226</v>
      </c>
      <c r="AL621" s="32">
        <f t="shared" si="343"/>
        <v>0.32408163265306122</v>
      </c>
      <c r="AM621">
        <v>200</v>
      </c>
      <c r="AN621">
        <v>192</v>
      </c>
      <c r="AO621" s="33">
        <f t="shared" si="344"/>
        <v>0.32</v>
      </c>
      <c r="AP621">
        <v>222</v>
      </c>
      <c r="AQ621">
        <v>214</v>
      </c>
      <c r="AR621" s="33">
        <f t="shared" si="345"/>
        <v>0.35591836734693877</v>
      </c>
      <c r="AS621" s="33">
        <f t="shared" si="346"/>
        <v>0.50316856780735109</v>
      </c>
      <c r="AT621">
        <v>6</v>
      </c>
      <c r="AU621">
        <v>485</v>
      </c>
      <c r="AV621">
        <v>452</v>
      </c>
      <c r="AW621">
        <v>407</v>
      </c>
      <c r="AX621" s="2">
        <v>30</v>
      </c>
      <c r="AY621" s="3">
        <v>1</v>
      </c>
      <c r="AZ621" s="2">
        <v>34.9</v>
      </c>
      <c r="BA621" s="2">
        <v>26.7</v>
      </c>
      <c r="BB621" s="21">
        <v>0.97099999999999997</v>
      </c>
      <c r="BC621">
        <v>5</v>
      </c>
      <c r="BD621" s="21">
        <v>1.0740000000000001</v>
      </c>
      <c r="BE621" s="2">
        <v>30.4</v>
      </c>
      <c r="BF621" s="2">
        <v>32.799999999999997</v>
      </c>
      <c r="BG621" s="2">
        <v>28.1</v>
      </c>
      <c r="BH621" s="21">
        <v>1.92</v>
      </c>
      <c r="BI621" s="21">
        <v>1.016</v>
      </c>
      <c r="BJ621" t="s">
        <v>1460</v>
      </c>
      <c r="BK621" s="2">
        <v>85.8</v>
      </c>
      <c r="BL621" t="s">
        <v>2794</v>
      </c>
      <c r="BM621" s="2">
        <v>47.3</v>
      </c>
      <c r="BN621" t="s">
        <v>2348</v>
      </c>
      <c r="BO621" s="2">
        <v>14.6</v>
      </c>
      <c r="BP621" t="s">
        <v>361</v>
      </c>
      <c r="BQ621" s="2">
        <v>34.299999999999997</v>
      </c>
      <c r="BR621" t="s">
        <v>2264</v>
      </c>
      <c r="BS621" s="2">
        <v>32.700000000000003</v>
      </c>
      <c r="BT621" s="32">
        <f t="shared" si="347"/>
        <v>0.11884057971014493</v>
      </c>
      <c r="BU621" s="34">
        <f t="shared" si="348"/>
        <v>0.91028037383177574</v>
      </c>
      <c r="BV621" s="35">
        <f t="shared" si="349"/>
        <v>922.1644318027902</v>
      </c>
      <c r="BW621" s="32">
        <f t="shared" si="350"/>
        <v>2.9120953541920666E-2</v>
      </c>
      <c r="BX621" s="36">
        <f t="shared" si="351"/>
        <v>3.9399399399314206</v>
      </c>
      <c r="BY621" s="37">
        <f t="shared" si="352"/>
        <v>2.3063063063013196</v>
      </c>
      <c r="BZ621" s="37">
        <f t="shared" si="353"/>
        <v>33.153153153081469</v>
      </c>
      <c r="CA621" s="37">
        <f t="shared" si="354"/>
        <v>25.705705705650125</v>
      </c>
      <c r="CB621" s="37">
        <f t="shared" si="355"/>
        <v>59.531531531402813</v>
      </c>
      <c r="CC621" s="37">
        <f t="shared" si="356"/>
        <v>52.276276276163244</v>
      </c>
      <c r="CD621" s="38">
        <f t="shared" si="357"/>
        <v>7.2552552552395682</v>
      </c>
      <c r="CE621" s="3">
        <v>82</v>
      </c>
      <c r="CF621" s="3">
        <v>48</v>
      </c>
      <c r="CG621" s="3">
        <v>608</v>
      </c>
      <c r="CH621" s="3">
        <v>487</v>
      </c>
      <c r="CI621" s="3">
        <v>239</v>
      </c>
      <c r="CJ621" s="3">
        <v>264</v>
      </c>
      <c r="CK621" s="3">
        <v>289</v>
      </c>
      <c r="CL621" s="3">
        <v>310</v>
      </c>
      <c r="CM621" s="20">
        <f t="shared" si="358"/>
        <v>7.1472096278631412</v>
      </c>
      <c r="CN621" s="37">
        <f t="shared" si="359"/>
        <v>2.6711560044893377</v>
      </c>
      <c r="CO621" s="37">
        <f t="shared" si="360"/>
        <v>2.1099887766554435</v>
      </c>
      <c r="CP621" s="37">
        <f t="shared" si="361"/>
        <v>29.068462401795735</v>
      </c>
      <c r="CQ621" s="37">
        <f t="shared" si="362"/>
        <v>29.315375982042649</v>
      </c>
      <c r="CR621" s="37">
        <f t="shared" si="363"/>
        <v>53.984287317620655</v>
      </c>
      <c r="CS621" s="37">
        <f t="shared" si="364"/>
        <v>57.21661054994388</v>
      </c>
      <c r="CT621" s="22">
        <f t="shared" si="365"/>
        <v>10.487578487562793</v>
      </c>
      <c r="CU621" s="35">
        <v>119</v>
      </c>
      <c r="CV621" s="35">
        <v>94</v>
      </c>
      <c r="CW621" s="35">
        <v>1176</v>
      </c>
      <c r="CX621" s="35">
        <v>1212</v>
      </c>
      <c r="CY621" s="35">
        <v>517</v>
      </c>
      <c r="CZ621" s="35">
        <v>593</v>
      </c>
      <c r="DA621" s="35">
        <v>650</v>
      </c>
      <c r="DB621" s="35">
        <v>593</v>
      </c>
      <c r="DC621">
        <v>20</v>
      </c>
      <c r="DD621">
        <v>37</v>
      </c>
      <c r="DE621" s="35">
        <f t="shared" si="366"/>
        <v>17</v>
      </c>
      <c r="DF621" s="36">
        <f t="shared" si="367"/>
        <v>0.96096096095888328</v>
      </c>
      <c r="DG621" s="37">
        <f t="shared" si="368"/>
        <v>1.7777777777739339</v>
      </c>
      <c r="DH621" s="37">
        <f t="shared" si="369"/>
        <v>0.81681681681505069</v>
      </c>
      <c r="DI621" s="2">
        <v>658.4</v>
      </c>
      <c r="DJ621">
        <v>45</v>
      </c>
      <c r="DK621">
        <v>27</v>
      </c>
      <c r="DL621">
        <v>1.2</v>
      </c>
      <c r="DM621">
        <v>638</v>
      </c>
      <c r="DN621">
        <v>589</v>
      </c>
      <c r="DO621">
        <v>3.1</v>
      </c>
      <c r="DP621">
        <v>485</v>
      </c>
      <c r="DQ621">
        <v>435</v>
      </c>
      <c r="DR621">
        <v>3.8</v>
      </c>
      <c r="DS621">
        <v>367</v>
      </c>
      <c r="DT621">
        <v>288</v>
      </c>
      <c r="DU621">
        <v>6.1</v>
      </c>
      <c r="DV621" s="39">
        <v>14.3</v>
      </c>
      <c r="DW621" s="39">
        <v>14.3</v>
      </c>
      <c r="DX621" s="39">
        <v>0.30000000000000004</v>
      </c>
      <c r="DY621" s="39">
        <v>2.1</v>
      </c>
      <c r="DZ621" s="39">
        <v>-4.5999999999999996</v>
      </c>
      <c r="EA621" s="39">
        <v>12</v>
      </c>
    </row>
    <row r="622" spans="1:131" x14ac:dyDescent="0.2">
      <c r="A622" s="12" t="s">
        <v>167</v>
      </c>
      <c r="B622" s="12" t="s">
        <v>2811</v>
      </c>
      <c r="C622" t="s">
        <v>2810</v>
      </c>
      <c r="D622" t="s">
        <v>300</v>
      </c>
      <c r="E622" s="12" t="s">
        <v>156</v>
      </c>
      <c r="F622">
        <v>10</v>
      </c>
      <c r="G622">
        <v>1</v>
      </c>
      <c r="H622">
        <v>0</v>
      </c>
      <c r="I622" s="31">
        <f t="shared" si="333"/>
        <v>1</v>
      </c>
      <c r="J622">
        <v>0</v>
      </c>
      <c r="K622">
        <v>0</v>
      </c>
      <c r="L622" s="16">
        <f t="shared" si="334"/>
        <v>0.49937578027465662</v>
      </c>
      <c r="M622" s="15">
        <v>1</v>
      </c>
      <c r="N622" s="15">
        <v>0</v>
      </c>
      <c r="O622" s="15">
        <v>0</v>
      </c>
      <c r="P622">
        <v>16</v>
      </c>
      <c r="Q622">
        <v>4</v>
      </c>
      <c r="R622">
        <v>7</v>
      </c>
      <c r="S622" s="13">
        <f t="shared" si="335"/>
        <v>6.25E-2</v>
      </c>
      <c r="T622" s="13">
        <f t="shared" si="336"/>
        <v>3.7037037037037035E-2</v>
      </c>
      <c r="U622" s="2">
        <v>120.15</v>
      </c>
      <c r="V622" s="2">
        <v>12</v>
      </c>
      <c r="W622">
        <v>12.02</v>
      </c>
      <c r="X622">
        <v>37.01</v>
      </c>
      <c r="Y622" s="32">
        <f t="shared" si="337"/>
        <v>0.24515602692229246</v>
      </c>
      <c r="Z622" s="15">
        <f t="shared" si="338"/>
        <v>0</v>
      </c>
      <c r="AA622">
        <v>6</v>
      </c>
      <c r="AB622">
        <v>18</v>
      </c>
      <c r="AC622">
        <v>9</v>
      </c>
      <c r="AD622" s="13">
        <f t="shared" si="339"/>
        <v>0.5</v>
      </c>
      <c r="AE622" s="13">
        <f t="shared" si="340"/>
        <v>0</v>
      </c>
      <c r="AF622" s="13">
        <f t="shared" si="341"/>
        <v>0.5</v>
      </c>
      <c r="AG622">
        <v>0</v>
      </c>
      <c r="AH622">
        <v>2</v>
      </c>
      <c r="AI622" s="17">
        <f t="shared" si="342"/>
        <v>0</v>
      </c>
      <c r="AJ622">
        <v>18</v>
      </c>
      <c r="AK622">
        <v>24</v>
      </c>
      <c r="AL622" s="32">
        <f t="shared" si="343"/>
        <v>0.36206896551724138</v>
      </c>
      <c r="AM622">
        <v>20</v>
      </c>
      <c r="AN622">
        <v>16</v>
      </c>
      <c r="AO622" s="33">
        <f t="shared" si="344"/>
        <v>0.31034482758620691</v>
      </c>
      <c r="AP622">
        <v>17</v>
      </c>
      <c r="AQ622">
        <v>21</v>
      </c>
      <c r="AR622" s="33">
        <f t="shared" si="345"/>
        <v>0.32758620689655171</v>
      </c>
      <c r="AS622" s="33">
        <f t="shared" si="346"/>
        <v>0.53846153846153844</v>
      </c>
      <c r="AU622">
        <v>40</v>
      </c>
      <c r="AV622">
        <v>52</v>
      </c>
      <c r="AW622">
        <v>44</v>
      </c>
      <c r="AX622" s="2">
        <v>28</v>
      </c>
      <c r="AZ622" s="2">
        <v>32.700000000000003</v>
      </c>
      <c r="BA622" s="2">
        <v>24.8</v>
      </c>
      <c r="BB622" s="21">
        <v>7.0000000000000007E-2</v>
      </c>
      <c r="BD622" s="21">
        <v>-0.54700000000000004</v>
      </c>
      <c r="BE622" s="2">
        <v>27.2</v>
      </c>
      <c r="BF622" s="2">
        <v>31.2</v>
      </c>
      <c r="BG622" s="2">
        <v>23.2</v>
      </c>
      <c r="BH622" s="21">
        <v>2.8580000000000001</v>
      </c>
      <c r="BI622" s="21">
        <v>2.286</v>
      </c>
      <c r="BJ622" t="s">
        <v>2600</v>
      </c>
      <c r="BK622" s="2">
        <v>87.3</v>
      </c>
      <c r="BL622" t="s">
        <v>871</v>
      </c>
      <c r="BM622" s="2">
        <v>86.6</v>
      </c>
      <c r="BN622" t="s">
        <v>2391</v>
      </c>
      <c r="BO622" s="2">
        <v>8.3000000000000007</v>
      </c>
      <c r="BP622" t="s">
        <v>1775</v>
      </c>
      <c r="BQ622" s="2">
        <v>44.4</v>
      </c>
      <c r="BR622" t="s">
        <v>1682</v>
      </c>
      <c r="BS622" s="2">
        <v>43.9</v>
      </c>
      <c r="BT622" s="32">
        <f t="shared" si="347"/>
        <v>3.2786885245901641E-2</v>
      </c>
      <c r="BU622" s="34">
        <f t="shared" si="348"/>
        <v>0.89655172413793105</v>
      </c>
      <c r="BV622" s="35">
        <f t="shared" si="349"/>
        <v>899.83041266252121</v>
      </c>
      <c r="BW622" s="32">
        <f t="shared" si="350"/>
        <v>-7.0661390616167302E-2</v>
      </c>
      <c r="BX622" s="36">
        <f t="shared" si="351"/>
        <v>1</v>
      </c>
      <c r="BY622" s="37">
        <f t="shared" si="352"/>
        <v>3</v>
      </c>
      <c r="BZ622" s="37">
        <f t="shared" si="353"/>
        <v>30.5</v>
      </c>
      <c r="CA622" s="37">
        <f t="shared" si="354"/>
        <v>29</v>
      </c>
      <c r="CB622" s="37">
        <f t="shared" si="355"/>
        <v>54.5</v>
      </c>
      <c r="CC622" s="37">
        <f t="shared" si="356"/>
        <v>60</v>
      </c>
      <c r="CD622" s="38">
        <f t="shared" si="357"/>
        <v>-5.5</v>
      </c>
      <c r="CE622" s="3">
        <v>2</v>
      </c>
      <c r="CF622" s="3">
        <v>6</v>
      </c>
      <c r="CG622" s="3">
        <v>59</v>
      </c>
      <c r="CH622" s="3">
        <v>52</v>
      </c>
      <c r="CI622" s="3">
        <v>22</v>
      </c>
      <c r="CJ622" s="3">
        <v>26</v>
      </c>
      <c r="CK622" s="3">
        <v>36</v>
      </c>
      <c r="CL622" s="3">
        <v>26</v>
      </c>
      <c r="CM622" s="20">
        <f t="shared" si="358"/>
        <v>-9.3460769230769234</v>
      </c>
      <c r="CN622" s="37">
        <f t="shared" si="359"/>
        <v>1.6211834639286682</v>
      </c>
      <c r="CO622" s="37">
        <f t="shared" si="360"/>
        <v>1.4590651175358011</v>
      </c>
      <c r="CP622" s="37">
        <f t="shared" si="361"/>
        <v>29.343420697108893</v>
      </c>
      <c r="CQ622" s="37">
        <f t="shared" si="362"/>
        <v>27.235882194001626</v>
      </c>
      <c r="CR622" s="37">
        <f t="shared" si="363"/>
        <v>56.903539583896254</v>
      </c>
      <c r="CS622" s="37">
        <f t="shared" si="364"/>
        <v>51.877870845717382</v>
      </c>
      <c r="CT622" s="22">
        <f t="shared" si="365"/>
        <v>-10.525668738178872</v>
      </c>
      <c r="CU622" s="35">
        <v>10</v>
      </c>
      <c r="CV622" s="35">
        <v>9</v>
      </c>
      <c r="CW622" s="35">
        <v>171</v>
      </c>
      <c r="CX622" s="35">
        <v>159</v>
      </c>
      <c r="CY622" s="35">
        <v>77</v>
      </c>
      <c r="CZ622" s="35">
        <v>74</v>
      </c>
      <c r="DA622" s="35">
        <v>78</v>
      </c>
      <c r="DB622" s="35">
        <v>93</v>
      </c>
      <c r="DC622">
        <v>3</v>
      </c>
      <c r="DD622">
        <v>4</v>
      </c>
      <c r="DE622" s="35">
        <f t="shared" si="366"/>
        <v>1</v>
      </c>
      <c r="DF622" s="36">
        <f t="shared" si="367"/>
        <v>1.5</v>
      </c>
      <c r="DG622" s="37">
        <f t="shared" si="368"/>
        <v>2</v>
      </c>
      <c r="DH622" s="37">
        <f t="shared" si="369"/>
        <v>0.5</v>
      </c>
      <c r="DI622" s="2">
        <v>92.7</v>
      </c>
      <c r="DJ622">
        <v>1</v>
      </c>
      <c r="DK622">
        <v>5</v>
      </c>
      <c r="DL622">
        <v>-41.7</v>
      </c>
      <c r="DM622">
        <v>93</v>
      </c>
      <c r="DN622">
        <v>87</v>
      </c>
      <c r="DO622">
        <v>-0.60000000000000009</v>
      </c>
      <c r="DP622">
        <v>71</v>
      </c>
      <c r="DQ622">
        <v>63</v>
      </c>
      <c r="DR622">
        <v>1.9</v>
      </c>
      <c r="DS622">
        <v>53</v>
      </c>
      <c r="DT622">
        <v>40</v>
      </c>
      <c r="DU622">
        <v>6.6</v>
      </c>
      <c r="DV622" s="39">
        <v>-1.1000000000000001</v>
      </c>
      <c r="DW622" s="39">
        <v>-1.1000000000000001</v>
      </c>
      <c r="DX622" s="39">
        <v>0</v>
      </c>
      <c r="DY622" s="39">
        <v>-0.30000000000000004</v>
      </c>
      <c r="DZ622" s="39">
        <v>0</v>
      </c>
      <c r="EA622" s="39">
        <v>-1.5</v>
      </c>
    </row>
    <row r="623" spans="1:131" x14ac:dyDescent="0.2">
      <c r="A623" s="12" t="s">
        <v>823</v>
      </c>
      <c r="B623" s="12" t="s">
        <v>2814</v>
      </c>
      <c r="C623" t="s">
        <v>2813</v>
      </c>
      <c r="D623" t="s">
        <v>317</v>
      </c>
      <c r="E623" s="12" t="s">
        <v>178</v>
      </c>
      <c r="F623">
        <v>7</v>
      </c>
      <c r="G623">
        <v>0</v>
      </c>
      <c r="H623">
        <v>1</v>
      </c>
      <c r="I623" s="31">
        <f t="shared" si="333"/>
        <v>1</v>
      </c>
      <c r="J623">
        <v>0</v>
      </c>
      <c r="K623">
        <v>0</v>
      </c>
      <c r="L623" s="16">
        <f t="shared" si="334"/>
        <v>0.73514396569298135</v>
      </c>
      <c r="M623" s="15">
        <v>0</v>
      </c>
      <c r="N623" s="15">
        <v>1</v>
      </c>
      <c r="O623" s="15">
        <v>0</v>
      </c>
      <c r="P623">
        <v>4</v>
      </c>
      <c r="Q623">
        <v>3</v>
      </c>
      <c r="R623">
        <v>4</v>
      </c>
      <c r="S623" s="13">
        <f t="shared" si="335"/>
        <v>0</v>
      </c>
      <c r="T623" s="13">
        <f t="shared" si="336"/>
        <v>0</v>
      </c>
      <c r="U623" s="2">
        <v>81.616666666699999</v>
      </c>
      <c r="V623" s="2">
        <v>11.65</v>
      </c>
      <c r="W623">
        <v>11.66</v>
      </c>
      <c r="X623">
        <v>37.1</v>
      </c>
      <c r="Y623" s="32">
        <f t="shared" si="337"/>
        <v>0.23913043478260868</v>
      </c>
      <c r="Z623" s="15">
        <f t="shared" si="338"/>
        <v>0</v>
      </c>
      <c r="AA623">
        <v>5</v>
      </c>
      <c r="AB623">
        <v>24</v>
      </c>
      <c r="AC623">
        <v>10</v>
      </c>
      <c r="AD623" s="13">
        <f t="shared" si="339"/>
        <v>0</v>
      </c>
      <c r="AE623" s="13">
        <f t="shared" si="340"/>
        <v>0.14285714285714285</v>
      </c>
      <c r="AF623" s="13">
        <f t="shared" si="341"/>
        <v>0.14285714285714285</v>
      </c>
      <c r="AI623" s="17" t="str">
        <f t="shared" si="342"/>
        <v xml:space="preserve"> </v>
      </c>
      <c r="AJ623">
        <v>6</v>
      </c>
      <c r="AK623">
        <v>15</v>
      </c>
      <c r="AL623" s="32">
        <f t="shared" si="343"/>
        <v>0.3</v>
      </c>
      <c r="AM623">
        <v>14</v>
      </c>
      <c r="AN623">
        <v>10</v>
      </c>
      <c r="AO623" s="33">
        <f t="shared" si="344"/>
        <v>0.34285714285714286</v>
      </c>
      <c r="AP623">
        <v>13</v>
      </c>
      <c r="AQ623">
        <v>12</v>
      </c>
      <c r="AR623" s="33">
        <f t="shared" si="345"/>
        <v>0.35714285714285715</v>
      </c>
      <c r="AS623" s="33">
        <f t="shared" si="346"/>
        <v>0.46666666666666667</v>
      </c>
      <c r="AU623">
        <v>27</v>
      </c>
      <c r="AV623">
        <v>24</v>
      </c>
      <c r="AW623">
        <v>24</v>
      </c>
      <c r="AX623" s="2">
        <v>27.6</v>
      </c>
      <c r="AZ623" s="2">
        <v>31.7</v>
      </c>
      <c r="BA623" s="2">
        <v>24.8</v>
      </c>
      <c r="BB623" s="21">
        <v>-0.2</v>
      </c>
      <c r="BD623" s="21">
        <v>0.79400000000000004</v>
      </c>
      <c r="BE623" s="2">
        <v>24.7</v>
      </c>
      <c r="BF623" s="2">
        <v>27.9</v>
      </c>
      <c r="BG623" s="2">
        <v>23.6</v>
      </c>
      <c r="BH623" s="21">
        <v>-1.4410000000000001</v>
      </c>
      <c r="BI623" s="21">
        <v>0.64200000000000002</v>
      </c>
      <c r="BJ623" t="s">
        <v>1732</v>
      </c>
      <c r="BK623" s="2">
        <v>35.200000000000003</v>
      </c>
      <c r="BL623" t="s">
        <v>600</v>
      </c>
      <c r="BM623" s="2">
        <v>25.2</v>
      </c>
      <c r="BN623" t="s">
        <v>1836</v>
      </c>
      <c r="BO623" s="2">
        <v>24.9</v>
      </c>
      <c r="BP623" t="s">
        <v>2682</v>
      </c>
      <c r="BQ623" s="2">
        <v>72.900000000000006</v>
      </c>
      <c r="BR623" t="s">
        <v>1954</v>
      </c>
      <c r="BS623" s="2">
        <v>11.6</v>
      </c>
      <c r="BT623" s="32">
        <f t="shared" si="347"/>
        <v>0.2</v>
      </c>
      <c r="BU623" s="34">
        <f t="shared" si="348"/>
        <v>0.91836734693877553</v>
      </c>
      <c r="BV623" s="35">
        <f t="shared" si="349"/>
        <v>938.36734693877554</v>
      </c>
      <c r="BW623" s="32">
        <f t="shared" si="350"/>
        <v>0.11836734693877554</v>
      </c>
      <c r="BX623" s="36">
        <f t="shared" si="351"/>
        <v>5.1502145922746783</v>
      </c>
      <c r="BY623" s="37">
        <f t="shared" si="352"/>
        <v>2.9429797670141018</v>
      </c>
      <c r="BZ623" s="37">
        <f t="shared" si="353"/>
        <v>25.751072961373392</v>
      </c>
      <c r="CA623" s="37">
        <f t="shared" si="354"/>
        <v>36.051502145922747</v>
      </c>
      <c r="CB623" s="37">
        <f t="shared" si="355"/>
        <v>47.087676272225629</v>
      </c>
      <c r="CC623" s="37">
        <f t="shared" si="356"/>
        <v>56.652360515021456</v>
      </c>
      <c r="CD623" s="38">
        <f t="shared" si="357"/>
        <v>-9.5646842427958276</v>
      </c>
      <c r="CE623" s="3">
        <v>7</v>
      </c>
      <c r="CF623" s="3">
        <v>4</v>
      </c>
      <c r="CG623" s="3">
        <v>28</v>
      </c>
      <c r="CH623" s="3">
        <v>45</v>
      </c>
      <c r="CI623" s="3">
        <v>16</v>
      </c>
      <c r="CJ623" s="3">
        <v>11</v>
      </c>
      <c r="CK623" s="3">
        <v>17</v>
      </c>
      <c r="CL623" s="3">
        <v>13</v>
      </c>
      <c r="CM623" s="20">
        <f t="shared" si="358"/>
        <v>-8.7026842427958258</v>
      </c>
      <c r="CN623" s="37">
        <f t="shared" si="359"/>
        <v>2.3103581055063538</v>
      </c>
      <c r="CO623" s="37">
        <f t="shared" si="360"/>
        <v>3.4655371582595302</v>
      </c>
      <c r="CP623" s="37">
        <f t="shared" si="361"/>
        <v>27.724297266076242</v>
      </c>
      <c r="CQ623" s="37">
        <f t="shared" si="362"/>
        <v>29.110512129380055</v>
      </c>
      <c r="CR623" s="37">
        <f t="shared" si="363"/>
        <v>47.824412783981515</v>
      </c>
      <c r="CS623" s="37">
        <f t="shared" si="364"/>
        <v>51.752021563342318</v>
      </c>
      <c r="CT623" s="22">
        <f t="shared" si="365"/>
        <v>-5.6370754634350249</v>
      </c>
      <c r="CU623" s="35">
        <v>10</v>
      </c>
      <c r="CV623" s="35">
        <v>15</v>
      </c>
      <c r="CW623" s="35">
        <v>110</v>
      </c>
      <c r="CX623" s="35">
        <v>111</v>
      </c>
      <c r="CY623" s="35">
        <v>44</v>
      </c>
      <c r="CZ623" s="35">
        <v>43</v>
      </c>
      <c r="DA623" s="35">
        <v>55</v>
      </c>
      <c r="DB623" s="35">
        <v>43</v>
      </c>
      <c r="DC623">
        <v>4</v>
      </c>
      <c r="DD623">
        <v>2</v>
      </c>
      <c r="DE623" s="35">
        <f t="shared" si="366"/>
        <v>-2</v>
      </c>
      <c r="DF623" s="36">
        <f t="shared" si="367"/>
        <v>2.9429797670141018</v>
      </c>
      <c r="DG623" s="37">
        <f t="shared" si="368"/>
        <v>1.4714898835070509</v>
      </c>
      <c r="DH623" s="37">
        <f t="shared" si="369"/>
        <v>-1.4714898835070509</v>
      </c>
      <c r="DI623" s="2">
        <v>46.8</v>
      </c>
      <c r="DJ623">
        <v>4</v>
      </c>
      <c r="DK623">
        <v>3</v>
      </c>
      <c r="DL623">
        <v>17.100000000000001</v>
      </c>
      <c r="DM623">
        <v>44</v>
      </c>
      <c r="DN623">
        <v>42</v>
      </c>
      <c r="DO623">
        <v>2.6</v>
      </c>
      <c r="DP623">
        <v>34</v>
      </c>
      <c r="DQ623">
        <v>33</v>
      </c>
      <c r="DR623">
        <v>-0.5</v>
      </c>
      <c r="DS623">
        <v>21</v>
      </c>
      <c r="DT623">
        <v>27</v>
      </c>
      <c r="DU623">
        <v>-5.2</v>
      </c>
      <c r="DV623" s="39">
        <v>-1.7000000000000002</v>
      </c>
      <c r="DW623" s="39">
        <v>-1.7000000000000002</v>
      </c>
      <c r="DX623" s="39">
        <v>0.1</v>
      </c>
      <c r="DY623" s="39">
        <v>0.30000000000000004</v>
      </c>
      <c r="DZ623" s="39">
        <v>0.2</v>
      </c>
      <c r="EA623" s="39">
        <v>-1.1000000000000001</v>
      </c>
    </row>
    <row r="624" spans="1:131" x14ac:dyDescent="0.2">
      <c r="A624" s="12" t="s">
        <v>800</v>
      </c>
      <c r="B624" s="12" t="s">
        <v>2817</v>
      </c>
      <c r="C624" t="s">
        <v>2816</v>
      </c>
      <c r="D624" t="s">
        <v>131</v>
      </c>
      <c r="E624" s="12" t="s">
        <v>178</v>
      </c>
      <c r="F624">
        <v>80</v>
      </c>
      <c r="G624">
        <v>6</v>
      </c>
      <c r="H624">
        <v>9</v>
      </c>
      <c r="I624" s="31">
        <f t="shared" si="333"/>
        <v>15</v>
      </c>
      <c r="J624">
        <v>5</v>
      </c>
      <c r="K624">
        <v>4</v>
      </c>
      <c r="L624" s="16">
        <f t="shared" si="334"/>
        <v>0.63619227144202084</v>
      </c>
      <c r="M624" s="15">
        <v>4</v>
      </c>
      <c r="N624" s="15">
        <v>4</v>
      </c>
      <c r="O624" s="15">
        <v>4</v>
      </c>
      <c r="P624">
        <v>83</v>
      </c>
      <c r="Q624">
        <v>46</v>
      </c>
      <c r="R624">
        <v>68</v>
      </c>
      <c r="S624" s="13">
        <f t="shared" si="335"/>
        <v>7.2289156626506021E-2</v>
      </c>
      <c r="T624" s="13">
        <f t="shared" si="336"/>
        <v>3.0456852791878174E-2</v>
      </c>
      <c r="U624" s="2">
        <v>1414.6666666666999</v>
      </c>
      <c r="V624" s="2">
        <v>17.683333333299998</v>
      </c>
      <c r="W624">
        <v>16.97</v>
      </c>
      <c r="X624">
        <v>30.72</v>
      </c>
      <c r="Y624" s="32">
        <f t="shared" si="337"/>
        <v>0.35583979869993709</v>
      </c>
      <c r="Z624" s="15">
        <f t="shared" si="338"/>
        <v>63.265306122448983</v>
      </c>
      <c r="AA624">
        <v>99</v>
      </c>
      <c r="AB624">
        <v>154</v>
      </c>
      <c r="AC624">
        <v>111</v>
      </c>
      <c r="AD624" s="13">
        <f t="shared" si="339"/>
        <v>0.12244897959183673</v>
      </c>
      <c r="AE624" s="13">
        <f t="shared" si="340"/>
        <v>0.16326530612244897</v>
      </c>
      <c r="AF624" s="13">
        <f t="shared" si="341"/>
        <v>0.2857142857142857</v>
      </c>
      <c r="AI624" s="17" t="str">
        <f t="shared" si="342"/>
        <v xml:space="preserve"> </v>
      </c>
      <c r="AJ624">
        <v>177</v>
      </c>
      <c r="AK624">
        <v>165</v>
      </c>
      <c r="AL624" s="32">
        <f t="shared" si="343"/>
        <v>0.26886792452830188</v>
      </c>
      <c r="AM624">
        <v>254</v>
      </c>
      <c r="AN624">
        <v>200</v>
      </c>
      <c r="AO624" s="33">
        <f t="shared" si="344"/>
        <v>0.35691823899371067</v>
      </c>
      <c r="AP624">
        <v>229</v>
      </c>
      <c r="AQ624">
        <v>247</v>
      </c>
      <c r="AR624" s="33">
        <f t="shared" si="345"/>
        <v>0.37421383647798739</v>
      </c>
      <c r="AS624" s="33">
        <f t="shared" si="346"/>
        <v>0.42964824120603012</v>
      </c>
      <c r="AT624">
        <v>2</v>
      </c>
      <c r="AU624">
        <v>411</v>
      </c>
      <c r="AV624">
        <v>515</v>
      </c>
      <c r="AW624">
        <v>444</v>
      </c>
      <c r="AX624" s="2">
        <v>29</v>
      </c>
      <c r="AY624" s="3">
        <v>1</v>
      </c>
      <c r="AZ624" s="2">
        <v>33.200000000000003</v>
      </c>
      <c r="BA624" s="2">
        <v>26.2</v>
      </c>
      <c r="BB624" s="21">
        <v>0.82400000000000007</v>
      </c>
      <c r="BC624">
        <v>1</v>
      </c>
      <c r="BD624" s="21">
        <v>1.58</v>
      </c>
      <c r="BE624" s="2">
        <v>27.7</v>
      </c>
      <c r="BF624" s="2">
        <v>30.6</v>
      </c>
      <c r="BG624" s="2">
        <v>26.7</v>
      </c>
      <c r="BH624" s="21">
        <v>1.4809999999999999</v>
      </c>
      <c r="BI624" s="21">
        <v>-10.923999999999999</v>
      </c>
      <c r="BJ624" t="s">
        <v>2804</v>
      </c>
      <c r="BK624" s="2">
        <v>31</v>
      </c>
      <c r="BL624" t="s">
        <v>1173</v>
      </c>
      <c r="BM624" s="2">
        <v>30.1</v>
      </c>
      <c r="BN624" t="s">
        <v>2643</v>
      </c>
      <c r="BO624" s="2">
        <v>30</v>
      </c>
      <c r="BP624" t="s">
        <v>2338</v>
      </c>
      <c r="BQ624" s="2">
        <v>35.9</v>
      </c>
      <c r="BR624" t="s">
        <v>1301</v>
      </c>
      <c r="BS624" s="2">
        <v>26.1</v>
      </c>
      <c r="BT624" s="32">
        <f t="shared" si="347"/>
        <v>7.9032258064516123E-2</v>
      </c>
      <c r="BU624" s="34">
        <f t="shared" si="348"/>
        <v>0.90444145356662176</v>
      </c>
      <c r="BV624" s="35">
        <f t="shared" si="349"/>
        <v>912.34467937307329</v>
      </c>
      <c r="BW624" s="32">
        <f t="shared" si="350"/>
        <v>-1.6526288368862121E-2</v>
      </c>
      <c r="BX624" s="36">
        <f t="shared" si="351"/>
        <v>2.0782280867145682</v>
      </c>
      <c r="BY624" s="37">
        <f t="shared" si="352"/>
        <v>3.0113100848313126</v>
      </c>
      <c r="BZ624" s="37">
        <f t="shared" si="353"/>
        <v>26.295947219653719</v>
      </c>
      <c r="CA624" s="37">
        <f t="shared" si="354"/>
        <v>31.512723845488249</v>
      </c>
      <c r="CB624" s="37">
        <f t="shared" si="355"/>
        <v>51.192271442132316</v>
      </c>
      <c r="CC624" s="37">
        <f t="shared" si="356"/>
        <v>58.614514608970062</v>
      </c>
      <c r="CD624" s="38">
        <f t="shared" si="357"/>
        <v>-7.4222431668377453</v>
      </c>
      <c r="CE624" s="3">
        <v>49</v>
      </c>
      <c r="CF624" s="3">
        <v>71</v>
      </c>
      <c r="CG624" s="3">
        <v>571</v>
      </c>
      <c r="CH624" s="3">
        <v>672</v>
      </c>
      <c r="CI624" s="3">
        <v>259</v>
      </c>
      <c r="CJ624" s="3">
        <v>304</v>
      </c>
      <c r="CK624" s="3">
        <v>335</v>
      </c>
      <c r="CL624" s="3">
        <v>328</v>
      </c>
      <c r="CM624" s="20">
        <f t="shared" si="358"/>
        <v>6.6801990442175327</v>
      </c>
      <c r="CN624" s="37">
        <f t="shared" si="359"/>
        <v>1.9775390625</v>
      </c>
      <c r="CO624" s="37">
        <f t="shared" si="360"/>
        <v>2.9296875</v>
      </c>
      <c r="CP624" s="37">
        <f t="shared" si="361"/>
        <v>25.976562500000004</v>
      </c>
      <c r="CQ624" s="37">
        <f t="shared" si="362"/>
        <v>32.421875</v>
      </c>
      <c r="CR624" s="37">
        <f t="shared" si="363"/>
        <v>47.9736328125</v>
      </c>
      <c r="CS624" s="37">
        <f t="shared" si="364"/>
        <v>62.3291015625</v>
      </c>
      <c r="CT624" s="22">
        <f t="shared" si="365"/>
        <v>6.9332255831622547</v>
      </c>
      <c r="CU624" s="35">
        <v>81</v>
      </c>
      <c r="CV624" s="35">
        <v>120</v>
      </c>
      <c r="CW624" s="35">
        <v>983</v>
      </c>
      <c r="CX624" s="35">
        <v>1208</v>
      </c>
      <c r="CY624" s="35">
        <v>397</v>
      </c>
      <c r="CZ624" s="35">
        <v>561</v>
      </c>
      <c r="DA624" s="35">
        <v>664</v>
      </c>
      <c r="DB624" s="35">
        <v>504</v>
      </c>
      <c r="DC624">
        <v>16</v>
      </c>
      <c r="DD624">
        <v>9</v>
      </c>
      <c r="DE624" s="35">
        <f t="shared" si="366"/>
        <v>-7</v>
      </c>
      <c r="DF624" s="36">
        <f t="shared" si="367"/>
        <v>0.67860508953945076</v>
      </c>
      <c r="DG624" s="37">
        <f t="shared" si="368"/>
        <v>0.38171536286594104</v>
      </c>
      <c r="DH624" s="37">
        <f t="shared" si="369"/>
        <v>-0.29688972667350971</v>
      </c>
      <c r="DI624" s="2">
        <v>786.3</v>
      </c>
      <c r="DJ624">
        <v>25</v>
      </c>
      <c r="DK624">
        <v>38</v>
      </c>
      <c r="DL624">
        <v>-1.2</v>
      </c>
      <c r="DM624">
        <v>669</v>
      </c>
      <c r="DN624">
        <v>756</v>
      </c>
      <c r="DO624">
        <v>5.6</v>
      </c>
      <c r="DP624">
        <v>478</v>
      </c>
      <c r="DQ624">
        <v>569</v>
      </c>
      <c r="DR624">
        <v>3.5</v>
      </c>
      <c r="DS624">
        <v>330</v>
      </c>
      <c r="DT624">
        <v>417</v>
      </c>
      <c r="DU624">
        <v>1.4</v>
      </c>
      <c r="DV624" s="39">
        <v>-5.8</v>
      </c>
      <c r="DW624" s="39">
        <v>-5.8</v>
      </c>
      <c r="DX624" s="39">
        <v>0.2</v>
      </c>
      <c r="DY624" s="39">
        <v>1.6</v>
      </c>
      <c r="DZ624" s="39">
        <v>6.8</v>
      </c>
      <c r="EA624" s="39">
        <v>2.8</v>
      </c>
    </row>
    <row r="625" spans="1:131" x14ac:dyDescent="0.2">
      <c r="A625" s="12" t="s">
        <v>866</v>
      </c>
      <c r="B625" s="12" t="s">
        <v>2820</v>
      </c>
      <c r="C625" t="s">
        <v>2819</v>
      </c>
      <c r="D625" t="s">
        <v>393</v>
      </c>
      <c r="E625" s="12" t="s">
        <v>170</v>
      </c>
      <c r="F625">
        <v>62</v>
      </c>
      <c r="G625">
        <v>6</v>
      </c>
      <c r="H625">
        <v>19</v>
      </c>
      <c r="I625" s="31">
        <f t="shared" si="333"/>
        <v>25</v>
      </c>
      <c r="J625">
        <v>12</v>
      </c>
      <c r="K625">
        <v>7</v>
      </c>
      <c r="L625" s="16">
        <f t="shared" si="334"/>
        <v>1.9834710743801653</v>
      </c>
      <c r="M625" s="15">
        <v>5</v>
      </c>
      <c r="N625" s="15">
        <v>12</v>
      </c>
      <c r="O625" s="15">
        <v>7</v>
      </c>
      <c r="P625">
        <v>97</v>
      </c>
      <c r="Q625">
        <v>31</v>
      </c>
      <c r="R625">
        <v>24</v>
      </c>
      <c r="S625" s="13">
        <f t="shared" si="335"/>
        <v>6.1855670103092786E-2</v>
      </c>
      <c r="T625" s="13">
        <f t="shared" si="336"/>
        <v>3.9473684210526314E-2</v>
      </c>
      <c r="U625" s="2">
        <v>756.25</v>
      </c>
      <c r="V625" s="2">
        <v>12.1833333333</v>
      </c>
      <c r="W625">
        <v>11.81</v>
      </c>
      <c r="X625">
        <v>35.82</v>
      </c>
      <c r="Y625" s="32">
        <f t="shared" si="337"/>
        <v>0.24795297081671216</v>
      </c>
      <c r="Z625" s="15">
        <f t="shared" si="338"/>
        <v>158.4</v>
      </c>
      <c r="AA625">
        <v>39</v>
      </c>
      <c r="AB625">
        <v>25</v>
      </c>
      <c r="AC625">
        <v>60</v>
      </c>
      <c r="AD625" s="13">
        <f t="shared" si="339"/>
        <v>0.2</v>
      </c>
      <c r="AE625" s="13">
        <f t="shared" si="340"/>
        <v>0.6333333333333333</v>
      </c>
      <c r="AF625" s="13">
        <f t="shared" si="341"/>
        <v>0.83333333333333326</v>
      </c>
      <c r="AG625">
        <v>269</v>
      </c>
      <c r="AH625">
        <v>166</v>
      </c>
      <c r="AI625" s="17">
        <f t="shared" si="342"/>
        <v>0.61839080459770113</v>
      </c>
      <c r="AJ625">
        <v>141</v>
      </c>
      <c r="AK625">
        <v>121</v>
      </c>
      <c r="AL625" s="32">
        <f t="shared" si="343"/>
        <v>0.34428383705650462</v>
      </c>
      <c r="AM625">
        <v>131</v>
      </c>
      <c r="AN625">
        <v>107</v>
      </c>
      <c r="AO625" s="33">
        <f t="shared" si="344"/>
        <v>0.31274638633377133</v>
      </c>
      <c r="AP625">
        <v>149</v>
      </c>
      <c r="AQ625">
        <v>112</v>
      </c>
      <c r="AR625" s="33">
        <f t="shared" si="345"/>
        <v>0.34296977660972405</v>
      </c>
      <c r="AS625" s="33">
        <f t="shared" si="346"/>
        <v>0.52400000000000002</v>
      </c>
      <c r="AT625">
        <v>7</v>
      </c>
      <c r="AU625">
        <v>278</v>
      </c>
      <c r="AV625">
        <v>280</v>
      </c>
      <c r="AW625">
        <v>228</v>
      </c>
      <c r="AX625" s="2">
        <v>28.9</v>
      </c>
      <c r="AY625" s="3">
        <v>4</v>
      </c>
      <c r="AZ625" s="2">
        <v>33.5</v>
      </c>
      <c r="BA625" s="2">
        <v>25.8</v>
      </c>
      <c r="BB625" s="21">
        <v>7.2999999999999995E-2</v>
      </c>
      <c r="BC625">
        <v>8</v>
      </c>
      <c r="BD625" s="21">
        <v>-0.26100000000000001</v>
      </c>
      <c r="BE625" s="2">
        <v>29.2</v>
      </c>
      <c r="BF625" s="2">
        <v>32.6</v>
      </c>
      <c r="BG625" s="2">
        <v>25.9</v>
      </c>
      <c r="BH625" s="21">
        <v>0.35899999999999999</v>
      </c>
      <c r="BI625" s="21">
        <v>1.629</v>
      </c>
      <c r="BJ625" t="s">
        <v>892</v>
      </c>
      <c r="BK625" s="2">
        <v>34.700000000000003</v>
      </c>
      <c r="BL625" t="s">
        <v>3130</v>
      </c>
      <c r="BM625" s="2">
        <v>28.7</v>
      </c>
      <c r="BN625" t="s">
        <v>392</v>
      </c>
      <c r="BO625" s="2">
        <v>28.2</v>
      </c>
      <c r="BP625" t="s">
        <v>1090</v>
      </c>
      <c r="BQ625" s="2">
        <v>36.700000000000003</v>
      </c>
      <c r="BR625" t="s">
        <v>1528</v>
      </c>
      <c r="BS625" s="2">
        <v>34.700000000000003</v>
      </c>
      <c r="BT625" s="32">
        <f t="shared" si="347"/>
        <v>7.575757575757576E-2</v>
      </c>
      <c r="BU625" s="34">
        <f t="shared" si="348"/>
        <v>0.92447916666666663</v>
      </c>
      <c r="BV625" s="35">
        <f t="shared" si="349"/>
        <v>932.05492424242425</v>
      </c>
      <c r="BW625" s="32">
        <f t="shared" si="350"/>
        <v>2.3674242424238934E-4</v>
      </c>
      <c r="BX625" s="36">
        <f t="shared" si="351"/>
        <v>2.3829486783525766</v>
      </c>
      <c r="BY625" s="37">
        <f t="shared" si="352"/>
        <v>2.3035170557408247</v>
      </c>
      <c r="BZ625" s="37">
        <f t="shared" si="353"/>
        <v>31.454922554254019</v>
      </c>
      <c r="CA625" s="37">
        <f t="shared" si="354"/>
        <v>30.501743082912988</v>
      </c>
      <c r="CB625" s="37">
        <f t="shared" si="355"/>
        <v>57.667358016132361</v>
      </c>
      <c r="CC625" s="37">
        <f t="shared" si="356"/>
        <v>59.81201182664968</v>
      </c>
      <c r="CD625" s="38">
        <f t="shared" si="357"/>
        <v>-2.144653810517319</v>
      </c>
      <c r="CE625" s="3">
        <v>30</v>
      </c>
      <c r="CF625" s="3">
        <v>29</v>
      </c>
      <c r="CG625" s="3">
        <v>366</v>
      </c>
      <c r="CH625" s="3">
        <v>355</v>
      </c>
      <c r="CI625" s="3">
        <v>161</v>
      </c>
      <c r="CJ625" s="3">
        <v>170</v>
      </c>
      <c r="CK625" s="3">
        <v>199</v>
      </c>
      <c r="CL625" s="3">
        <v>169</v>
      </c>
      <c r="CM625" s="20">
        <f t="shared" si="358"/>
        <v>-4.7006538105173181</v>
      </c>
      <c r="CN625" s="37">
        <f t="shared" si="359"/>
        <v>2.6746636407845679</v>
      </c>
      <c r="CO625" s="37">
        <f t="shared" si="360"/>
        <v>2.3774787918085045</v>
      </c>
      <c r="CP625" s="37">
        <f t="shared" si="361"/>
        <v>29.772518506511048</v>
      </c>
      <c r="CQ625" s="37">
        <f t="shared" si="362"/>
        <v>28.178527043821255</v>
      </c>
      <c r="CR625" s="37">
        <f t="shared" si="363"/>
        <v>59.788188253093416</v>
      </c>
      <c r="CS625" s="37">
        <f t="shared" si="364"/>
        <v>55.681633976333273</v>
      </c>
      <c r="CT625" s="22">
        <f t="shared" si="365"/>
        <v>-6.2512080872774618</v>
      </c>
      <c r="CU625" s="35">
        <v>99</v>
      </c>
      <c r="CV625" s="35">
        <v>88</v>
      </c>
      <c r="CW625" s="35">
        <v>1003</v>
      </c>
      <c r="CX625" s="35">
        <v>955</v>
      </c>
      <c r="CY625" s="35">
        <v>526</v>
      </c>
      <c r="CZ625" s="35">
        <v>459</v>
      </c>
      <c r="DA625" s="35">
        <v>559</v>
      </c>
      <c r="DB625" s="35">
        <v>585</v>
      </c>
      <c r="DC625">
        <v>4</v>
      </c>
      <c r="DD625">
        <v>8</v>
      </c>
      <c r="DE625" s="35">
        <f t="shared" si="366"/>
        <v>4</v>
      </c>
      <c r="DF625" s="36">
        <f t="shared" si="367"/>
        <v>0.31772649044701023</v>
      </c>
      <c r="DG625" s="37">
        <f t="shared" si="368"/>
        <v>0.63545298089402047</v>
      </c>
      <c r="DH625" s="37">
        <f t="shared" si="369"/>
        <v>0.31772649044701023</v>
      </c>
      <c r="DI625" s="2">
        <v>437.4</v>
      </c>
      <c r="DJ625">
        <v>21</v>
      </c>
      <c r="DK625">
        <v>16</v>
      </c>
      <c r="DL625">
        <v>6.8</v>
      </c>
      <c r="DM625">
        <v>453</v>
      </c>
      <c r="DN625">
        <v>430</v>
      </c>
      <c r="DO625">
        <v>-1.8</v>
      </c>
      <c r="DP625">
        <v>356</v>
      </c>
      <c r="DQ625">
        <v>327</v>
      </c>
      <c r="DR625">
        <v>-1.1000000000000001</v>
      </c>
      <c r="DS625">
        <v>255</v>
      </c>
      <c r="DT625">
        <v>226</v>
      </c>
      <c r="DU625">
        <v>0.2</v>
      </c>
      <c r="DV625" s="39">
        <v>-1.4</v>
      </c>
      <c r="DW625" s="39">
        <v>-1.4</v>
      </c>
      <c r="DX625" s="39">
        <v>-0.60000000000000009</v>
      </c>
      <c r="DY625" s="39">
        <v>0.2</v>
      </c>
      <c r="DZ625" s="39">
        <v>-1.6</v>
      </c>
      <c r="EA625" s="39">
        <v>-3.4</v>
      </c>
    </row>
    <row r="626" spans="1:131" x14ac:dyDescent="0.2">
      <c r="A626" s="12" t="s">
        <v>2824</v>
      </c>
      <c r="B626" s="12" t="s">
        <v>2825</v>
      </c>
      <c r="C626" t="s">
        <v>2823</v>
      </c>
      <c r="D626" t="s">
        <v>112</v>
      </c>
      <c r="E626" s="12" t="s">
        <v>178</v>
      </c>
      <c r="F626">
        <v>80</v>
      </c>
      <c r="G626">
        <v>6</v>
      </c>
      <c r="H626">
        <v>13</v>
      </c>
      <c r="I626" s="31">
        <f t="shared" si="333"/>
        <v>19</v>
      </c>
      <c r="J626">
        <v>6</v>
      </c>
      <c r="K626">
        <v>5</v>
      </c>
      <c r="L626" s="16">
        <f t="shared" si="334"/>
        <v>0.81661891117478513</v>
      </c>
      <c r="M626" s="15">
        <v>6</v>
      </c>
      <c r="N626" s="15">
        <v>7</v>
      </c>
      <c r="O626" s="15">
        <v>3</v>
      </c>
      <c r="P626">
        <v>108</v>
      </c>
      <c r="Q626">
        <v>47</v>
      </c>
      <c r="R626">
        <v>71</v>
      </c>
      <c r="S626" s="13">
        <f t="shared" si="335"/>
        <v>5.5555555555555552E-2</v>
      </c>
      <c r="T626" s="13">
        <f t="shared" si="336"/>
        <v>2.6548672566371681E-2</v>
      </c>
      <c r="U626" s="2">
        <v>1396</v>
      </c>
      <c r="V626" s="2">
        <v>17.45</v>
      </c>
      <c r="W626">
        <v>16.579999999999998</v>
      </c>
      <c r="X626">
        <v>31.91</v>
      </c>
      <c r="Y626" s="32">
        <f t="shared" si="337"/>
        <v>0.34192617034440093</v>
      </c>
      <c r="Z626" s="15">
        <f t="shared" si="338"/>
        <v>55.343283582089548</v>
      </c>
      <c r="AA626">
        <v>123</v>
      </c>
      <c r="AB626">
        <v>207</v>
      </c>
      <c r="AC626">
        <v>90</v>
      </c>
      <c r="AD626" s="13">
        <f t="shared" si="339"/>
        <v>8.9552238805970144E-2</v>
      </c>
      <c r="AE626" s="13">
        <f t="shared" si="340"/>
        <v>0.14925373134328357</v>
      </c>
      <c r="AF626" s="13">
        <f t="shared" si="341"/>
        <v>0.2388059701492537</v>
      </c>
      <c r="AI626" s="17" t="str">
        <f t="shared" si="342"/>
        <v xml:space="preserve"> </v>
      </c>
      <c r="AJ626">
        <v>177</v>
      </c>
      <c r="AK626">
        <v>199</v>
      </c>
      <c r="AL626" s="32">
        <f t="shared" si="343"/>
        <v>0.23722397476340695</v>
      </c>
      <c r="AM626">
        <v>318</v>
      </c>
      <c r="AN626">
        <v>274</v>
      </c>
      <c r="AO626" s="33">
        <f t="shared" si="344"/>
        <v>0.37350157728706623</v>
      </c>
      <c r="AP626">
        <v>275</v>
      </c>
      <c r="AQ626">
        <v>342</v>
      </c>
      <c r="AR626" s="33">
        <f t="shared" si="345"/>
        <v>0.38927444794952681</v>
      </c>
      <c r="AS626" s="33">
        <f t="shared" si="346"/>
        <v>0.38842975206611569</v>
      </c>
      <c r="AT626">
        <v>2</v>
      </c>
      <c r="AU626">
        <v>503</v>
      </c>
      <c r="AV626">
        <v>584</v>
      </c>
      <c r="AW626">
        <v>506</v>
      </c>
      <c r="AX626" s="2">
        <v>30.1</v>
      </c>
      <c r="AY626" s="3">
        <v>1</v>
      </c>
      <c r="AZ626" s="2">
        <v>33.9</v>
      </c>
      <c r="BA626" s="2">
        <v>27.5</v>
      </c>
      <c r="BB626" s="21">
        <v>2.0859999999999999</v>
      </c>
      <c r="BC626">
        <v>1</v>
      </c>
      <c r="BD626" s="21">
        <v>1.2070000000000001</v>
      </c>
      <c r="BE626" s="2">
        <v>29.1</v>
      </c>
      <c r="BF626" s="2">
        <v>31.5</v>
      </c>
      <c r="BG626" s="2">
        <v>28.3</v>
      </c>
      <c r="BH626" s="21">
        <v>-0.96199999999999997</v>
      </c>
      <c r="BI626" s="21">
        <v>-16.599</v>
      </c>
      <c r="BJ626" t="s">
        <v>2009</v>
      </c>
      <c r="BK626" s="2">
        <v>42.8</v>
      </c>
      <c r="BL626" t="s">
        <v>3537</v>
      </c>
      <c r="BM626" s="2">
        <v>39.5</v>
      </c>
      <c r="BN626" t="s">
        <v>615</v>
      </c>
      <c r="BO626" s="2">
        <v>34.6</v>
      </c>
      <c r="BP626" t="s">
        <v>1632</v>
      </c>
      <c r="BQ626" s="2">
        <v>75.3</v>
      </c>
      <c r="BR626" t="s">
        <v>1428</v>
      </c>
      <c r="BS626" s="2">
        <v>7.5</v>
      </c>
      <c r="BT626" s="32">
        <f t="shared" si="347"/>
        <v>0.10841423948220065</v>
      </c>
      <c r="BU626" s="34">
        <f t="shared" si="348"/>
        <v>0.92822384428223847</v>
      </c>
      <c r="BV626" s="35">
        <f t="shared" si="349"/>
        <v>939.06526823045851</v>
      </c>
      <c r="BW626" s="32">
        <f t="shared" si="350"/>
        <v>3.6638083764439125E-2</v>
      </c>
      <c r="BX626" s="36">
        <f t="shared" si="351"/>
        <v>2.879656160458453</v>
      </c>
      <c r="BY626" s="37">
        <f t="shared" si="352"/>
        <v>2.5358166189111748</v>
      </c>
      <c r="BZ626" s="37">
        <f t="shared" si="353"/>
        <v>26.56160458452722</v>
      </c>
      <c r="CA626" s="37">
        <f t="shared" si="354"/>
        <v>35.329512893982809</v>
      </c>
      <c r="CB626" s="37">
        <f t="shared" si="355"/>
        <v>50.286532951289395</v>
      </c>
      <c r="CC626" s="37">
        <f t="shared" si="356"/>
        <v>70.229226361031522</v>
      </c>
      <c r="CD626" s="38">
        <f t="shared" si="357"/>
        <v>-19.942693409742127</v>
      </c>
      <c r="CE626" s="3">
        <v>67</v>
      </c>
      <c r="CF626" s="3">
        <v>59</v>
      </c>
      <c r="CG626" s="3">
        <v>551</v>
      </c>
      <c r="CH626" s="3">
        <v>763</v>
      </c>
      <c r="CI626" s="3">
        <v>254</v>
      </c>
      <c r="CJ626" s="3">
        <v>386</v>
      </c>
      <c r="CK626" s="3">
        <v>426</v>
      </c>
      <c r="CL626" s="3">
        <v>298</v>
      </c>
      <c r="CM626" s="20">
        <f t="shared" si="358"/>
        <v>0.4509925406710984</v>
      </c>
      <c r="CN626" s="37">
        <f t="shared" si="359"/>
        <v>2.162331557505484</v>
      </c>
      <c r="CO626" s="37">
        <f t="shared" si="360"/>
        <v>2.5853964274522094</v>
      </c>
      <c r="CP626" s="37">
        <f t="shared" si="361"/>
        <v>26.958633657160764</v>
      </c>
      <c r="CQ626" s="37">
        <f t="shared" si="362"/>
        <v>34.879348166718898</v>
      </c>
      <c r="CR626" s="37">
        <f t="shared" si="363"/>
        <v>50.955813224694445</v>
      </c>
      <c r="CS626" s="37">
        <f t="shared" si="364"/>
        <v>65.269507991225311</v>
      </c>
      <c r="CT626" s="22">
        <f t="shared" si="365"/>
        <v>-5.6289986432112613</v>
      </c>
      <c r="CU626" s="35">
        <v>92</v>
      </c>
      <c r="CV626" s="35">
        <v>110</v>
      </c>
      <c r="CW626" s="35">
        <v>1055</v>
      </c>
      <c r="CX626" s="35">
        <v>1374</v>
      </c>
      <c r="CY626" s="35">
        <v>451</v>
      </c>
      <c r="CZ626" s="35">
        <v>659</v>
      </c>
      <c r="DA626" s="35">
        <v>634</v>
      </c>
      <c r="DB626" s="35">
        <v>570</v>
      </c>
      <c r="DC626">
        <v>40</v>
      </c>
      <c r="DD626">
        <v>19</v>
      </c>
      <c r="DE626" s="35">
        <f t="shared" si="366"/>
        <v>-21</v>
      </c>
      <c r="DF626" s="36">
        <f t="shared" si="367"/>
        <v>1.7191977077363898</v>
      </c>
      <c r="DG626" s="37">
        <f t="shared" si="368"/>
        <v>0.81661891117478513</v>
      </c>
      <c r="DH626" s="37">
        <f t="shared" si="369"/>
        <v>-0.90257879656160456</v>
      </c>
      <c r="DI626" s="2">
        <v>787.6</v>
      </c>
      <c r="DJ626">
        <v>35</v>
      </c>
      <c r="DK626">
        <v>25</v>
      </c>
      <c r="DL626">
        <v>15</v>
      </c>
      <c r="DM626">
        <v>635</v>
      </c>
      <c r="DN626">
        <v>953</v>
      </c>
      <c r="DO626">
        <v>-2.9</v>
      </c>
      <c r="DP626">
        <v>476</v>
      </c>
      <c r="DQ626">
        <v>699</v>
      </c>
      <c r="DR626">
        <v>-1.2</v>
      </c>
      <c r="DS626">
        <v>359</v>
      </c>
      <c r="DT626">
        <v>466</v>
      </c>
      <c r="DU626">
        <v>1</v>
      </c>
      <c r="DV626" s="39">
        <v>-12.8</v>
      </c>
      <c r="DW626" s="39">
        <v>-12.8</v>
      </c>
      <c r="DX626" s="39">
        <v>0.7</v>
      </c>
      <c r="DY626" s="39">
        <v>2.2999999999999998</v>
      </c>
      <c r="DZ626" s="39">
        <v>6.9</v>
      </c>
      <c r="EA626" s="39">
        <v>-2.9</v>
      </c>
    </row>
    <row r="627" spans="1:131" x14ac:dyDescent="0.2">
      <c r="A627" s="12" t="s">
        <v>678</v>
      </c>
      <c r="B627" s="12" t="s">
        <v>2828</v>
      </c>
      <c r="C627" t="s">
        <v>2827</v>
      </c>
      <c r="D627" t="s">
        <v>529</v>
      </c>
      <c r="E627" s="12" t="s">
        <v>178</v>
      </c>
      <c r="F627">
        <v>70</v>
      </c>
      <c r="G627">
        <v>0</v>
      </c>
      <c r="H627">
        <v>7</v>
      </c>
      <c r="I627" s="31">
        <f t="shared" si="333"/>
        <v>7</v>
      </c>
      <c r="J627">
        <v>2</v>
      </c>
      <c r="K627">
        <v>5</v>
      </c>
      <c r="L627" s="16">
        <f t="shared" si="334"/>
        <v>0.40586245772267371</v>
      </c>
      <c r="M627" s="15">
        <v>0</v>
      </c>
      <c r="N627" s="15">
        <v>2</v>
      </c>
      <c r="O627" s="15">
        <v>5</v>
      </c>
      <c r="P627">
        <v>72</v>
      </c>
      <c r="Q627">
        <v>27</v>
      </c>
      <c r="R627">
        <v>45</v>
      </c>
      <c r="S627" s="13">
        <f t="shared" si="335"/>
        <v>0</v>
      </c>
      <c r="T627" s="13">
        <f t="shared" si="336"/>
        <v>0</v>
      </c>
      <c r="U627" s="2">
        <v>1034.8333333333001</v>
      </c>
      <c r="V627" s="2">
        <v>14.7833333333</v>
      </c>
      <c r="W627">
        <v>14.03</v>
      </c>
      <c r="X627">
        <v>32.82</v>
      </c>
      <c r="Y627" s="32">
        <f t="shared" si="337"/>
        <v>0.29946638207043752</v>
      </c>
      <c r="Z627" s="15">
        <f t="shared" si="338"/>
        <v>26.604651162790699</v>
      </c>
      <c r="AA627">
        <v>67</v>
      </c>
      <c r="AB627">
        <v>111</v>
      </c>
      <c r="AC627">
        <v>105</v>
      </c>
      <c r="AD627" s="13">
        <f t="shared" si="339"/>
        <v>0</v>
      </c>
      <c r="AE627" s="13">
        <f t="shared" si="340"/>
        <v>0.16279069767441862</v>
      </c>
      <c r="AF627" s="13">
        <f t="shared" si="341"/>
        <v>0.16279069767441862</v>
      </c>
      <c r="AI627" s="17" t="str">
        <f t="shared" si="342"/>
        <v xml:space="preserve"> </v>
      </c>
      <c r="AJ627">
        <v>145</v>
      </c>
      <c r="AK627">
        <v>150</v>
      </c>
      <c r="AL627" s="32">
        <f t="shared" si="343"/>
        <v>0.29207920792079206</v>
      </c>
      <c r="AM627">
        <v>177</v>
      </c>
      <c r="AN627">
        <v>156</v>
      </c>
      <c r="AO627" s="33">
        <f t="shared" si="344"/>
        <v>0.32970297029702972</v>
      </c>
      <c r="AP627">
        <v>201</v>
      </c>
      <c r="AQ627">
        <v>181</v>
      </c>
      <c r="AR627" s="33">
        <f t="shared" si="345"/>
        <v>0.37821782178217822</v>
      </c>
      <c r="AS627" s="33">
        <f t="shared" si="346"/>
        <v>0.46974522292993631</v>
      </c>
      <c r="AT627">
        <v>2</v>
      </c>
      <c r="AU627">
        <v>376</v>
      </c>
      <c r="AV627">
        <v>400</v>
      </c>
      <c r="AW627">
        <v>342</v>
      </c>
      <c r="AX627" s="2">
        <v>28.2</v>
      </c>
      <c r="AY627" s="3">
        <v>5</v>
      </c>
      <c r="AZ627" s="2">
        <v>32.799999999999997</v>
      </c>
      <c r="BA627" s="2">
        <v>25.1</v>
      </c>
      <c r="BB627" s="21">
        <v>0.114</v>
      </c>
      <c r="BC627">
        <v>5</v>
      </c>
      <c r="BD627" s="21">
        <v>-0.71599999999999997</v>
      </c>
      <c r="BE627" s="2">
        <v>25.9</v>
      </c>
      <c r="BF627" s="2">
        <v>30</v>
      </c>
      <c r="BG627" s="2">
        <v>24.5</v>
      </c>
      <c r="BH627" s="21">
        <v>-0.72</v>
      </c>
      <c r="BI627" s="21">
        <v>4.2969999999999997</v>
      </c>
      <c r="BJ627" t="s">
        <v>3218</v>
      </c>
      <c r="BK627" s="2">
        <v>33.5</v>
      </c>
      <c r="BL627" t="s">
        <v>1601</v>
      </c>
      <c r="BM627" s="2">
        <v>27.8</v>
      </c>
      <c r="BN627" t="s">
        <v>2595</v>
      </c>
      <c r="BO627" s="2">
        <v>26.5</v>
      </c>
      <c r="BP627" t="s">
        <v>806</v>
      </c>
      <c r="BQ627" s="2">
        <v>34.9</v>
      </c>
      <c r="BR627" t="s">
        <v>944</v>
      </c>
      <c r="BS627" s="2">
        <v>19.5</v>
      </c>
      <c r="BT627" s="32">
        <f t="shared" si="347"/>
        <v>7.5174825174825169E-2</v>
      </c>
      <c r="BU627" s="34">
        <f t="shared" si="348"/>
        <v>0.90614334470989766</v>
      </c>
      <c r="BV627" s="35">
        <f t="shared" si="349"/>
        <v>913.6608272273802</v>
      </c>
      <c r="BW627" s="32">
        <f t="shared" si="350"/>
        <v>-1.8681830115277173E-2</v>
      </c>
      <c r="BX627" s="36">
        <f t="shared" si="351"/>
        <v>2.4931550974448227</v>
      </c>
      <c r="BY627" s="37">
        <f t="shared" si="352"/>
        <v>3.1889193106852387</v>
      </c>
      <c r="BZ627" s="37">
        <f t="shared" si="353"/>
        <v>33.164760831126479</v>
      </c>
      <c r="CA627" s="37">
        <f t="shared" si="354"/>
        <v>33.97648574657363</v>
      </c>
      <c r="CB627" s="37">
        <f t="shared" si="355"/>
        <v>61.169270414053216</v>
      </c>
      <c r="CC627" s="37">
        <f t="shared" si="356"/>
        <v>56.76276373019725</v>
      </c>
      <c r="CD627" s="38">
        <f t="shared" si="357"/>
        <v>4.4065066838559659</v>
      </c>
      <c r="CE627" s="3">
        <v>43</v>
      </c>
      <c r="CF627" s="3">
        <v>55</v>
      </c>
      <c r="CG627" s="3">
        <v>529</v>
      </c>
      <c r="CH627" s="3">
        <v>531</v>
      </c>
      <c r="CI627" s="3">
        <v>219</v>
      </c>
      <c r="CJ627" s="3">
        <v>198</v>
      </c>
      <c r="CK627" s="3">
        <v>195</v>
      </c>
      <c r="CL627" s="3">
        <v>264</v>
      </c>
      <c r="CM627" s="20">
        <f t="shared" si="358"/>
        <v>2.9621333537495076E-2</v>
      </c>
      <c r="CN627" s="37">
        <f t="shared" si="359"/>
        <v>2.6377644293549225</v>
      </c>
      <c r="CO627" s="37">
        <f t="shared" si="360"/>
        <v>2.4810655523635412</v>
      </c>
      <c r="CP627" s="37">
        <f t="shared" si="361"/>
        <v>33.533559676155647</v>
      </c>
      <c r="CQ627" s="37">
        <f t="shared" si="362"/>
        <v>32.671715852703052</v>
      </c>
      <c r="CR627" s="37">
        <f t="shared" si="363"/>
        <v>63.515278140506659</v>
      </c>
      <c r="CS627" s="37">
        <f t="shared" si="364"/>
        <v>55.471402454949072</v>
      </c>
      <c r="CT627" s="22">
        <f t="shared" si="365"/>
        <v>-3.6373690017016216</v>
      </c>
      <c r="CU627" s="35">
        <v>101</v>
      </c>
      <c r="CV627" s="35">
        <v>95</v>
      </c>
      <c r="CW627" s="35">
        <v>1183</v>
      </c>
      <c r="CX627" s="35">
        <v>1156</v>
      </c>
      <c r="CY627" s="35">
        <v>551</v>
      </c>
      <c r="CZ627" s="35">
        <v>433</v>
      </c>
      <c r="DA627" s="35">
        <v>440</v>
      </c>
      <c r="DB627" s="35">
        <v>597</v>
      </c>
      <c r="DC627">
        <v>13</v>
      </c>
      <c r="DD627">
        <v>4</v>
      </c>
      <c r="DE627" s="35">
        <f t="shared" si="366"/>
        <v>-9</v>
      </c>
      <c r="DF627" s="36">
        <f t="shared" si="367"/>
        <v>0.75374456434378367</v>
      </c>
      <c r="DG627" s="37">
        <f t="shared" si="368"/>
        <v>0.23192140441347187</v>
      </c>
      <c r="DH627" s="37">
        <f t="shared" si="369"/>
        <v>-0.52182315993031181</v>
      </c>
      <c r="DI627" s="2">
        <v>612.5</v>
      </c>
      <c r="DJ627">
        <v>22</v>
      </c>
      <c r="DK627">
        <v>33</v>
      </c>
      <c r="DL627">
        <v>-11.4</v>
      </c>
      <c r="DM627">
        <v>620</v>
      </c>
      <c r="DN627">
        <v>599</v>
      </c>
      <c r="DO627">
        <v>-2.2999999999999998</v>
      </c>
      <c r="DP627">
        <v>467</v>
      </c>
      <c r="DQ627">
        <v>487</v>
      </c>
      <c r="DR627">
        <v>-2.9</v>
      </c>
      <c r="DS627">
        <v>329</v>
      </c>
      <c r="DT627">
        <v>369</v>
      </c>
      <c r="DU627">
        <v>-2.7</v>
      </c>
      <c r="DV627" s="39">
        <v>-2.7</v>
      </c>
      <c r="DW627" s="39">
        <v>-2.7</v>
      </c>
      <c r="DX627" s="39">
        <v>0.7</v>
      </c>
      <c r="DY627" s="39">
        <v>-0.9</v>
      </c>
      <c r="DZ627" s="39">
        <v>1.9</v>
      </c>
      <c r="EA627" s="39">
        <v>-0.9</v>
      </c>
    </row>
    <row r="628" spans="1:131" x14ac:dyDescent="0.2">
      <c r="A628" s="12" t="s">
        <v>823</v>
      </c>
      <c r="B628" s="12" t="s">
        <v>2832</v>
      </c>
      <c r="C628" t="s">
        <v>2831</v>
      </c>
      <c r="D628" t="s">
        <v>265</v>
      </c>
      <c r="E628" s="12" t="s">
        <v>178</v>
      </c>
      <c r="F628">
        <v>81</v>
      </c>
      <c r="G628">
        <v>6</v>
      </c>
      <c r="H628">
        <v>26</v>
      </c>
      <c r="I628" s="31">
        <f t="shared" si="333"/>
        <v>32</v>
      </c>
      <c r="J628">
        <v>13</v>
      </c>
      <c r="K628">
        <v>11</v>
      </c>
      <c r="L628" s="16">
        <f t="shared" si="334"/>
        <v>1.2345679012345678</v>
      </c>
      <c r="M628" s="15">
        <v>5</v>
      </c>
      <c r="N628" s="15">
        <v>14</v>
      </c>
      <c r="O628" s="15">
        <v>11</v>
      </c>
      <c r="P628">
        <v>119</v>
      </c>
      <c r="Q628">
        <v>80</v>
      </c>
      <c r="R628">
        <v>117</v>
      </c>
      <c r="S628" s="13">
        <f t="shared" si="335"/>
        <v>5.0420168067226892E-2</v>
      </c>
      <c r="T628" s="13">
        <f t="shared" si="336"/>
        <v>1.8987341772151899E-2</v>
      </c>
      <c r="U628" s="2">
        <v>1555.2</v>
      </c>
      <c r="V628" s="2">
        <v>19.2</v>
      </c>
      <c r="W628">
        <v>18.13</v>
      </c>
      <c r="X628">
        <v>29.24</v>
      </c>
      <c r="Y628" s="32">
        <f t="shared" si="337"/>
        <v>0.38273168672155372</v>
      </c>
      <c r="Z628" s="15">
        <f t="shared" si="338"/>
        <v>131.97468354430379</v>
      </c>
      <c r="AA628">
        <v>109</v>
      </c>
      <c r="AB628">
        <v>20</v>
      </c>
      <c r="AC628">
        <v>125</v>
      </c>
      <c r="AD628" s="13">
        <f t="shared" si="339"/>
        <v>7.5949367088607597E-2</v>
      </c>
      <c r="AE628" s="13">
        <f t="shared" si="340"/>
        <v>0.31645569620253167</v>
      </c>
      <c r="AF628" s="13">
        <f t="shared" si="341"/>
        <v>0.39240506329113928</v>
      </c>
      <c r="AI628" s="17" t="str">
        <f t="shared" si="342"/>
        <v xml:space="preserve"> </v>
      </c>
      <c r="AJ628">
        <v>289</v>
      </c>
      <c r="AK628">
        <v>255</v>
      </c>
      <c r="AL628" s="32">
        <f t="shared" si="343"/>
        <v>0.34386852085967129</v>
      </c>
      <c r="AM628">
        <v>263</v>
      </c>
      <c r="AN628">
        <v>234</v>
      </c>
      <c r="AO628" s="33">
        <f t="shared" si="344"/>
        <v>0.31415929203539822</v>
      </c>
      <c r="AP628">
        <v>274</v>
      </c>
      <c r="AQ628">
        <v>267</v>
      </c>
      <c r="AR628" s="33">
        <f t="shared" si="345"/>
        <v>0.34197218710493049</v>
      </c>
      <c r="AS628" s="33">
        <f t="shared" si="346"/>
        <v>0.52257444764649374</v>
      </c>
      <c r="AT628">
        <v>5</v>
      </c>
      <c r="AU628">
        <v>573</v>
      </c>
      <c r="AV628">
        <v>546</v>
      </c>
      <c r="AW628">
        <v>510</v>
      </c>
      <c r="AX628" s="2">
        <v>29.5</v>
      </c>
      <c r="AY628" s="3">
        <v>2</v>
      </c>
      <c r="AZ628" s="2">
        <v>33.6</v>
      </c>
      <c r="BA628" s="2">
        <v>26.8</v>
      </c>
      <c r="BB628" s="21">
        <v>1.3120000000000001</v>
      </c>
      <c r="BC628">
        <v>2</v>
      </c>
      <c r="BD628" s="21">
        <v>0.79900000000000004</v>
      </c>
      <c r="BE628" s="2">
        <v>29.5</v>
      </c>
      <c r="BF628" s="2">
        <v>38.299999999999997</v>
      </c>
      <c r="BG628" s="2">
        <v>26.5</v>
      </c>
      <c r="BH628" s="21">
        <v>2.363</v>
      </c>
      <c r="BI628" s="21">
        <v>7.774</v>
      </c>
      <c r="BJ628" t="s">
        <v>276</v>
      </c>
      <c r="BK628" s="2">
        <v>39.9</v>
      </c>
      <c r="BL628" t="s">
        <v>2706</v>
      </c>
      <c r="BM628" s="2">
        <v>38.200000000000003</v>
      </c>
      <c r="BN628" t="s">
        <v>3310</v>
      </c>
      <c r="BO628" s="2">
        <v>35.9</v>
      </c>
      <c r="BP628" t="s">
        <v>581</v>
      </c>
      <c r="BQ628" s="2">
        <v>88.8</v>
      </c>
      <c r="BR628" t="s">
        <v>3164</v>
      </c>
      <c r="BS628" s="2">
        <v>4.5999999999999996</v>
      </c>
      <c r="BT628" s="32">
        <f t="shared" si="347"/>
        <v>9.8503740648379051E-2</v>
      </c>
      <c r="BU628" s="34">
        <f t="shared" si="348"/>
        <v>0.91727140783744554</v>
      </c>
      <c r="BV628" s="35">
        <f t="shared" si="349"/>
        <v>927.12178190228337</v>
      </c>
      <c r="BW628" s="32">
        <f t="shared" si="350"/>
        <v>1.5775148485824592E-2</v>
      </c>
      <c r="BX628" s="36">
        <f t="shared" si="351"/>
        <v>3.0478395061728394</v>
      </c>
      <c r="BY628" s="37">
        <f t="shared" si="352"/>
        <v>2.199074074074074</v>
      </c>
      <c r="BZ628" s="37">
        <f t="shared" si="353"/>
        <v>30.941358024691358</v>
      </c>
      <c r="CA628" s="37">
        <f t="shared" si="354"/>
        <v>26.581790123456788</v>
      </c>
      <c r="CB628" s="37">
        <f t="shared" si="355"/>
        <v>60.841049382716044</v>
      </c>
      <c r="CC628" s="37">
        <f t="shared" si="356"/>
        <v>50.771604938271608</v>
      </c>
      <c r="CD628" s="38">
        <f t="shared" si="357"/>
        <v>10.069444444444436</v>
      </c>
      <c r="CE628" s="3">
        <v>79</v>
      </c>
      <c r="CF628" s="3">
        <v>57</v>
      </c>
      <c r="CG628" s="3">
        <v>723</v>
      </c>
      <c r="CH628" s="3">
        <v>632</v>
      </c>
      <c r="CI628" s="3">
        <v>376</v>
      </c>
      <c r="CJ628" s="3">
        <v>298</v>
      </c>
      <c r="CK628" s="3">
        <v>329</v>
      </c>
      <c r="CL628" s="3">
        <v>399</v>
      </c>
      <c r="CM628" s="20">
        <f t="shared" si="358"/>
        <v>2.4626577009285864</v>
      </c>
      <c r="CN628" s="37">
        <f t="shared" si="359"/>
        <v>2.3053148908142065</v>
      </c>
      <c r="CO628" s="37">
        <f t="shared" si="360"/>
        <v>1.9253179307898869</v>
      </c>
      <c r="CP628" s="37">
        <f t="shared" si="361"/>
        <v>27.815777473780209</v>
      </c>
      <c r="CQ628" s="37">
        <f t="shared" si="362"/>
        <v>25.333130668287989</v>
      </c>
      <c r="CR628" s="37">
        <f t="shared" si="363"/>
        <v>52.718244920707299</v>
      </c>
      <c r="CS628" s="37">
        <f t="shared" si="364"/>
        <v>48.335613315093475</v>
      </c>
      <c r="CT628" s="22">
        <f t="shared" si="365"/>
        <v>5.6868128388306118</v>
      </c>
      <c r="CU628" s="35">
        <v>91</v>
      </c>
      <c r="CV628" s="35">
        <v>76</v>
      </c>
      <c r="CW628" s="35">
        <v>1007</v>
      </c>
      <c r="CX628" s="35">
        <v>924</v>
      </c>
      <c r="CY628" s="35">
        <v>458</v>
      </c>
      <c r="CZ628" s="35">
        <v>363</v>
      </c>
      <c r="DA628" s="35">
        <v>545</v>
      </c>
      <c r="DB628" s="35">
        <v>525</v>
      </c>
      <c r="DC628">
        <v>9</v>
      </c>
      <c r="DD628">
        <v>7</v>
      </c>
      <c r="DE628" s="35">
        <f t="shared" si="366"/>
        <v>-2</v>
      </c>
      <c r="DF628" s="36">
        <f t="shared" si="367"/>
        <v>0.34722222222222221</v>
      </c>
      <c r="DG628" s="37">
        <f t="shared" si="368"/>
        <v>0.27006172839506171</v>
      </c>
      <c r="DH628" s="37">
        <f t="shared" si="369"/>
        <v>-7.716049382716049E-2</v>
      </c>
      <c r="DI628" s="2">
        <v>839.7</v>
      </c>
      <c r="DJ628">
        <v>40</v>
      </c>
      <c r="DK628">
        <v>24</v>
      </c>
      <c r="DL628">
        <v>14.5</v>
      </c>
      <c r="DM628">
        <v>852</v>
      </c>
      <c r="DN628">
        <v>701</v>
      </c>
      <c r="DO628">
        <v>2.8</v>
      </c>
      <c r="DP628">
        <v>623</v>
      </c>
      <c r="DQ628">
        <v>533</v>
      </c>
      <c r="DR628">
        <v>1.1000000000000001</v>
      </c>
      <c r="DS628">
        <v>425</v>
      </c>
      <c r="DT628">
        <v>377</v>
      </c>
      <c r="DU628">
        <v>2.2000000000000002</v>
      </c>
      <c r="DV628" s="39">
        <v>6.8</v>
      </c>
      <c r="DW628" s="39">
        <v>6.8</v>
      </c>
      <c r="DX628" s="39">
        <v>-0.4</v>
      </c>
      <c r="DY628" s="39">
        <v>2.4</v>
      </c>
      <c r="DZ628" s="39">
        <v>-4</v>
      </c>
      <c r="EA628" s="39">
        <v>4.8</v>
      </c>
    </row>
    <row r="629" spans="1:131" x14ac:dyDescent="0.2">
      <c r="A629" s="12" t="s">
        <v>2835</v>
      </c>
      <c r="B629" s="12" t="s">
        <v>2836</v>
      </c>
      <c r="C629" t="s">
        <v>2834</v>
      </c>
      <c r="D629" t="s">
        <v>131</v>
      </c>
      <c r="E629" s="12" t="s">
        <v>148</v>
      </c>
      <c r="F629">
        <v>6</v>
      </c>
      <c r="G629">
        <v>0</v>
      </c>
      <c r="H629">
        <v>2</v>
      </c>
      <c r="I629" s="31">
        <f t="shared" si="333"/>
        <v>2</v>
      </c>
      <c r="J629">
        <v>1</v>
      </c>
      <c r="K629">
        <v>1</v>
      </c>
      <c r="L629" s="16">
        <f t="shared" si="334"/>
        <v>2.0815264527320032</v>
      </c>
      <c r="M629" s="15">
        <v>0</v>
      </c>
      <c r="N629" s="15">
        <v>1</v>
      </c>
      <c r="O629" s="15">
        <v>1</v>
      </c>
      <c r="P629">
        <v>2</v>
      </c>
      <c r="Q629">
        <v>2</v>
      </c>
      <c r="R629">
        <v>1</v>
      </c>
      <c r="S629" s="13">
        <f t="shared" si="335"/>
        <v>0</v>
      </c>
      <c r="T629" s="13">
        <f t="shared" si="336"/>
        <v>0</v>
      </c>
      <c r="U629" s="2">
        <v>57.65</v>
      </c>
      <c r="V629" s="2">
        <v>9.6</v>
      </c>
      <c r="W629">
        <v>9.61</v>
      </c>
      <c r="X629">
        <v>40.01</v>
      </c>
      <c r="Y629" s="32">
        <f t="shared" si="337"/>
        <v>0.19367190648931881</v>
      </c>
      <c r="Z629" s="15">
        <f t="shared" si="338"/>
        <v>9</v>
      </c>
      <c r="AA629">
        <v>1</v>
      </c>
      <c r="AB629">
        <v>10</v>
      </c>
      <c r="AC629">
        <v>10</v>
      </c>
      <c r="AD629" s="13">
        <f t="shared" si="339"/>
        <v>0</v>
      </c>
      <c r="AE629" s="13">
        <f t="shared" si="340"/>
        <v>1</v>
      </c>
      <c r="AF629" s="13">
        <f t="shared" si="341"/>
        <v>1</v>
      </c>
      <c r="AG629">
        <v>0</v>
      </c>
      <c r="AH629">
        <v>0</v>
      </c>
      <c r="AI629" s="17" t="str">
        <f t="shared" si="342"/>
        <v xml:space="preserve"> </v>
      </c>
      <c r="AJ629">
        <v>3</v>
      </c>
      <c r="AK629">
        <v>8</v>
      </c>
      <c r="AL629" s="32">
        <f t="shared" si="343"/>
        <v>0.16666666666666666</v>
      </c>
      <c r="AM629">
        <v>23</v>
      </c>
      <c r="AN629">
        <v>16</v>
      </c>
      <c r="AO629" s="33">
        <f t="shared" si="344"/>
        <v>0.59090909090909094</v>
      </c>
      <c r="AP629">
        <v>5</v>
      </c>
      <c r="AQ629">
        <v>11</v>
      </c>
      <c r="AR629" s="33">
        <f t="shared" si="345"/>
        <v>0.24242424242424243</v>
      </c>
      <c r="AS629" s="33">
        <f t="shared" si="346"/>
        <v>0.22</v>
      </c>
      <c r="AU629">
        <v>17</v>
      </c>
      <c r="AV629">
        <v>15</v>
      </c>
      <c r="AW629">
        <v>22</v>
      </c>
      <c r="AX629" s="2">
        <v>26.7</v>
      </c>
      <c r="AZ629" s="2">
        <v>30.5</v>
      </c>
      <c r="BA629" s="2">
        <v>24.1</v>
      </c>
      <c r="BB629" s="21">
        <v>8.6000000000000007E-2</v>
      </c>
      <c r="BD629" s="21">
        <v>1.375</v>
      </c>
      <c r="BE629" s="2">
        <v>26</v>
      </c>
      <c r="BF629" s="2">
        <v>29.6</v>
      </c>
      <c r="BG629" s="2">
        <v>22.3</v>
      </c>
      <c r="BH629" s="21">
        <v>-1.024</v>
      </c>
      <c r="BI629" s="21">
        <v>-13.375999999999999</v>
      </c>
      <c r="BK629" s="2">
        <v>0</v>
      </c>
      <c r="BM629" s="2">
        <v>0</v>
      </c>
      <c r="BO629" s="2">
        <v>0</v>
      </c>
      <c r="BQ629" s="2">
        <v>0</v>
      </c>
      <c r="BS629" s="2">
        <v>0</v>
      </c>
      <c r="BT629" s="32">
        <f t="shared" si="347"/>
        <v>0.1111111111111111</v>
      </c>
      <c r="BU629" s="34">
        <f t="shared" si="348"/>
        <v>0.90625</v>
      </c>
      <c r="BV629" s="35">
        <f t="shared" si="349"/>
        <v>917.36111111111109</v>
      </c>
      <c r="BW629" s="32">
        <f t="shared" si="350"/>
        <v>1.7361111111111105E-2</v>
      </c>
      <c r="BX629" s="36">
        <f t="shared" si="351"/>
        <v>2.0833333333333335</v>
      </c>
      <c r="BY629" s="37">
        <f t="shared" si="352"/>
        <v>3.125</v>
      </c>
      <c r="BZ629" s="37">
        <f t="shared" si="353"/>
        <v>18.750000000000004</v>
      </c>
      <c r="CA629" s="37">
        <f t="shared" si="354"/>
        <v>33.333333333333336</v>
      </c>
      <c r="CB629" s="37">
        <f t="shared" si="355"/>
        <v>42.708333333333336</v>
      </c>
      <c r="CC629" s="37">
        <f t="shared" si="356"/>
        <v>60.416666666666679</v>
      </c>
      <c r="CD629" s="38">
        <f t="shared" si="357"/>
        <v>-17.708333333333343</v>
      </c>
      <c r="CE629" s="3">
        <v>2</v>
      </c>
      <c r="CF629" s="3">
        <v>3</v>
      </c>
      <c r="CG629" s="3">
        <v>16</v>
      </c>
      <c r="CH629" s="3">
        <v>29</v>
      </c>
      <c r="CI629" s="3">
        <v>9</v>
      </c>
      <c r="CJ629" s="3">
        <v>13</v>
      </c>
      <c r="CK629" s="3">
        <v>13</v>
      </c>
      <c r="CL629" s="3">
        <v>14</v>
      </c>
      <c r="CM629" s="20">
        <f t="shared" si="358"/>
        <v>3.6726666666666574</v>
      </c>
      <c r="CN629" s="37">
        <f t="shared" si="359"/>
        <v>1.7495626093476631</v>
      </c>
      <c r="CO629" s="37">
        <f t="shared" si="360"/>
        <v>2.4993751562109474</v>
      </c>
      <c r="CP629" s="37">
        <f t="shared" si="361"/>
        <v>25.743564108972755</v>
      </c>
      <c r="CQ629" s="37">
        <f t="shared" si="362"/>
        <v>32.991752061984506</v>
      </c>
      <c r="CR629" s="37">
        <f t="shared" si="363"/>
        <v>48.737815546113467</v>
      </c>
      <c r="CS629" s="37">
        <f t="shared" si="364"/>
        <v>63.234191452136962</v>
      </c>
      <c r="CT629" s="22">
        <f t="shared" si="365"/>
        <v>-3.2119574273098479</v>
      </c>
      <c r="CU629" s="35">
        <v>7</v>
      </c>
      <c r="CV629" s="35">
        <v>10</v>
      </c>
      <c r="CW629" s="35">
        <v>96</v>
      </c>
      <c r="CX629" s="35">
        <v>122</v>
      </c>
      <c r="CY629" s="35">
        <v>42</v>
      </c>
      <c r="CZ629" s="35">
        <v>52</v>
      </c>
      <c r="DA629" s="35">
        <v>69</v>
      </c>
      <c r="DB629" s="35">
        <v>50</v>
      </c>
      <c r="DC629">
        <v>2</v>
      </c>
      <c r="DD629">
        <v>1</v>
      </c>
      <c r="DE629" s="35">
        <f t="shared" si="366"/>
        <v>-1</v>
      </c>
      <c r="DF629" s="36">
        <f t="shared" si="367"/>
        <v>2.0833333333333335</v>
      </c>
      <c r="DG629" s="37">
        <f t="shared" si="368"/>
        <v>1.0416666666666667</v>
      </c>
      <c r="DH629" s="37">
        <f t="shared" si="369"/>
        <v>-1.0416666666666667</v>
      </c>
      <c r="DI629" s="2">
        <v>32</v>
      </c>
      <c r="DJ629">
        <v>1</v>
      </c>
      <c r="DK629">
        <v>1</v>
      </c>
      <c r="DL629">
        <v>16.7</v>
      </c>
      <c r="DM629">
        <v>22</v>
      </c>
      <c r="DN629">
        <v>29</v>
      </c>
      <c r="DO629">
        <v>-3.6</v>
      </c>
      <c r="DP629">
        <v>15</v>
      </c>
      <c r="DQ629">
        <v>23</v>
      </c>
      <c r="DR629">
        <v>-8.1999999999999993</v>
      </c>
      <c r="DS629">
        <v>9</v>
      </c>
      <c r="DT629">
        <v>16</v>
      </c>
      <c r="DU629">
        <v>-12.5</v>
      </c>
      <c r="DV629" s="39">
        <v>-1.1000000000000001</v>
      </c>
      <c r="DW629" s="39">
        <v>-1.1000000000000001</v>
      </c>
      <c r="DX629" s="39">
        <v>0.4</v>
      </c>
      <c r="DY629" s="39">
        <v>-0.2</v>
      </c>
      <c r="DZ629" s="39">
        <v>0.30000000000000004</v>
      </c>
      <c r="EA629" s="39">
        <v>-0.60000000000000009</v>
      </c>
    </row>
    <row r="630" spans="1:131" x14ac:dyDescent="0.2">
      <c r="A630" s="12" t="s">
        <v>510</v>
      </c>
      <c r="B630" s="12" t="s">
        <v>2839</v>
      </c>
      <c r="C630" t="s">
        <v>2838</v>
      </c>
      <c r="D630" s="12" t="s">
        <v>317</v>
      </c>
      <c r="E630" s="12" t="s">
        <v>170</v>
      </c>
      <c r="F630">
        <v>49</v>
      </c>
      <c r="G630">
        <v>10</v>
      </c>
      <c r="H630">
        <v>9</v>
      </c>
      <c r="I630" s="31">
        <f t="shared" si="333"/>
        <v>19</v>
      </c>
      <c r="J630">
        <v>4</v>
      </c>
      <c r="K630">
        <v>5</v>
      </c>
      <c r="L630" s="16">
        <f t="shared" si="334"/>
        <v>2.0232496228591708</v>
      </c>
      <c r="M630" s="15">
        <v>10</v>
      </c>
      <c r="N630" s="15">
        <v>4</v>
      </c>
      <c r="O630" s="15">
        <v>5</v>
      </c>
      <c r="P630">
        <v>61</v>
      </c>
      <c r="Q630">
        <v>36</v>
      </c>
      <c r="R630">
        <v>33</v>
      </c>
      <c r="S630" s="13">
        <f t="shared" si="335"/>
        <v>0.16393442622950818</v>
      </c>
      <c r="T630" s="13">
        <f t="shared" si="336"/>
        <v>7.6923076923076927E-2</v>
      </c>
      <c r="U630" s="2">
        <v>563.45000000000005</v>
      </c>
      <c r="V630" s="2">
        <v>11.483333333299999</v>
      </c>
      <c r="W630">
        <v>11.38</v>
      </c>
      <c r="X630">
        <v>37.659999999999997</v>
      </c>
      <c r="Y630" s="32">
        <f t="shared" si="337"/>
        <v>0.23205546492659057</v>
      </c>
      <c r="Z630" s="15">
        <f t="shared" si="338"/>
        <v>41.037037037037038</v>
      </c>
      <c r="AA630">
        <v>14</v>
      </c>
      <c r="AB630">
        <v>22</v>
      </c>
      <c r="AC630">
        <v>37</v>
      </c>
      <c r="AD630" s="13">
        <f t="shared" si="339"/>
        <v>0.37037037037037035</v>
      </c>
      <c r="AE630" s="13">
        <f t="shared" si="340"/>
        <v>0.33333333333333331</v>
      </c>
      <c r="AF630" s="13">
        <f t="shared" si="341"/>
        <v>0.70370370370370372</v>
      </c>
      <c r="AG630">
        <v>178</v>
      </c>
      <c r="AH630">
        <v>235</v>
      </c>
      <c r="AI630" s="17">
        <f t="shared" si="342"/>
        <v>0.43099273607748184</v>
      </c>
      <c r="AJ630">
        <v>83</v>
      </c>
      <c r="AK630">
        <v>115</v>
      </c>
      <c r="AL630" s="32">
        <f t="shared" si="343"/>
        <v>0.39130434782608697</v>
      </c>
      <c r="AM630">
        <v>56</v>
      </c>
      <c r="AN630">
        <v>61</v>
      </c>
      <c r="AO630" s="33">
        <f t="shared" si="344"/>
        <v>0.23122529644268774</v>
      </c>
      <c r="AP630">
        <v>84</v>
      </c>
      <c r="AQ630">
        <v>107</v>
      </c>
      <c r="AR630" s="33">
        <f t="shared" si="345"/>
        <v>0.37747035573122528</v>
      </c>
      <c r="AS630" s="33">
        <f t="shared" si="346"/>
        <v>0.62857142857142856</v>
      </c>
      <c r="AT630">
        <v>15</v>
      </c>
      <c r="AU630">
        <v>214</v>
      </c>
      <c r="AV630">
        <v>189</v>
      </c>
      <c r="AW630">
        <v>161</v>
      </c>
      <c r="AX630" s="2">
        <v>27.9</v>
      </c>
      <c r="AY630" s="3">
        <v>11</v>
      </c>
      <c r="AZ630" s="2">
        <v>32.799999999999997</v>
      </c>
      <c r="BA630" s="2">
        <v>24.7</v>
      </c>
      <c r="BB630" s="21">
        <v>-0.432</v>
      </c>
      <c r="BC630">
        <v>11</v>
      </c>
      <c r="BD630" s="21">
        <v>-0.58299999999999996</v>
      </c>
      <c r="BE630" s="2">
        <v>28.5</v>
      </c>
      <c r="BF630" s="2">
        <v>32.4</v>
      </c>
      <c r="BG630" s="2">
        <v>24.5</v>
      </c>
      <c r="BH630" s="21">
        <v>-0.76400000000000001</v>
      </c>
      <c r="BI630" s="21">
        <v>6.35</v>
      </c>
      <c r="BJ630" t="s">
        <v>1969</v>
      </c>
      <c r="BK630" s="2">
        <v>43.7</v>
      </c>
      <c r="BL630" t="s">
        <v>3036</v>
      </c>
      <c r="BM630" s="2">
        <v>28.3</v>
      </c>
      <c r="BN630" t="s">
        <v>3562</v>
      </c>
      <c r="BO630" s="2">
        <v>19.399999999999999</v>
      </c>
      <c r="BP630" t="s">
        <v>2208</v>
      </c>
      <c r="BQ630" s="2">
        <v>24.5</v>
      </c>
      <c r="BR630" t="s">
        <v>263</v>
      </c>
      <c r="BS630" s="2">
        <v>22.9</v>
      </c>
      <c r="BT630" s="32">
        <f t="shared" si="347"/>
        <v>9.7472924187725629E-2</v>
      </c>
      <c r="BU630" s="34">
        <f t="shared" si="348"/>
        <v>0.93165467625899279</v>
      </c>
      <c r="BV630" s="35">
        <f t="shared" si="349"/>
        <v>941.40196867776535</v>
      </c>
      <c r="BW630" s="32">
        <f t="shared" si="350"/>
        <v>2.9127600446718416E-2</v>
      </c>
      <c r="BX630" s="36">
        <f t="shared" si="351"/>
        <v>2.8790616391778134</v>
      </c>
      <c r="BY630" s="37">
        <f t="shared" si="352"/>
        <v>2.0260063386806837</v>
      </c>
      <c r="BZ630" s="37">
        <f t="shared" si="353"/>
        <v>29.537039779713123</v>
      </c>
      <c r="CA630" s="37">
        <f t="shared" si="354"/>
        <v>29.643671692275262</v>
      </c>
      <c r="CB630" s="37">
        <f t="shared" si="355"/>
        <v>57.794496608680547</v>
      </c>
      <c r="CC630" s="37">
        <f t="shared" si="356"/>
        <v>53.422588193632755</v>
      </c>
      <c r="CD630" s="38">
        <f t="shared" si="357"/>
        <v>4.3719084150477912</v>
      </c>
      <c r="CE630" s="3">
        <v>27</v>
      </c>
      <c r="CF630" s="3">
        <v>19</v>
      </c>
      <c r="CG630" s="3">
        <v>250</v>
      </c>
      <c r="CH630" s="3">
        <v>259</v>
      </c>
      <c r="CI630" s="3">
        <v>121</v>
      </c>
      <c r="CJ630" s="3">
        <v>100</v>
      </c>
      <c r="CK630" s="3">
        <v>123</v>
      </c>
      <c r="CL630" s="3">
        <v>144</v>
      </c>
      <c r="CM630" s="20">
        <f t="shared" si="358"/>
        <v>-5.7368058706664939</v>
      </c>
      <c r="CN630" s="37">
        <f t="shared" si="359"/>
        <v>2.5686323387560019</v>
      </c>
      <c r="CO630" s="37">
        <f t="shared" si="360"/>
        <v>2.6986896723639004</v>
      </c>
      <c r="CP630" s="37">
        <f t="shared" si="361"/>
        <v>33.262163070220119</v>
      </c>
      <c r="CQ630" s="37">
        <f t="shared" si="362"/>
        <v>28.287470059717997</v>
      </c>
      <c r="CR630" s="37">
        <f t="shared" si="363"/>
        <v>59.241115458397914</v>
      </c>
      <c r="CS630" s="37">
        <f t="shared" si="364"/>
        <v>49.811958771825246</v>
      </c>
      <c r="CT630" s="22">
        <f t="shared" si="365"/>
        <v>-5.0572482715248768</v>
      </c>
      <c r="CU630" s="35">
        <v>79</v>
      </c>
      <c r="CV630" s="35">
        <v>83</v>
      </c>
      <c r="CW630" s="35">
        <v>944</v>
      </c>
      <c r="CX630" s="35">
        <v>787</v>
      </c>
      <c r="CY630" s="35">
        <v>344</v>
      </c>
      <c r="CZ630" s="35">
        <v>314</v>
      </c>
      <c r="DA630" s="35">
        <v>348</v>
      </c>
      <c r="DB630" s="35">
        <v>455</v>
      </c>
      <c r="DC630">
        <v>2</v>
      </c>
      <c r="DD630">
        <v>7</v>
      </c>
      <c r="DE630" s="35">
        <f t="shared" si="366"/>
        <v>5</v>
      </c>
      <c r="DF630" s="36">
        <f t="shared" si="367"/>
        <v>0.21326382512428249</v>
      </c>
      <c r="DG630" s="37">
        <f t="shared" si="368"/>
        <v>0.74642338793498864</v>
      </c>
      <c r="DH630" s="37">
        <f t="shared" si="369"/>
        <v>0.5331595628107062</v>
      </c>
      <c r="DI630" s="2">
        <v>316.3</v>
      </c>
      <c r="DJ630">
        <v>18</v>
      </c>
      <c r="DK630">
        <v>11</v>
      </c>
      <c r="DL630">
        <v>22.3</v>
      </c>
      <c r="DM630">
        <v>313</v>
      </c>
      <c r="DN630">
        <v>277</v>
      </c>
      <c r="DO630">
        <v>-0.9</v>
      </c>
      <c r="DP630">
        <v>220</v>
      </c>
      <c r="DQ630">
        <v>214</v>
      </c>
      <c r="DR630">
        <v>-2.2999999999999998</v>
      </c>
      <c r="DS630">
        <v>152</v>
      </c>
      <c r="DT630">
        <v>163</v>
      </c>
      <c r="DU630">
        <v>-6.4</v>
      </c>
      <c r="DV630" s="39">
        <v>-1.1000000000000001</v>
      </c>
      <c r="DW630" s="39">
        <v>-1.1000000000000001</v>
      </c>
      <c r="DX630" s="39">
        <v>-0.8</v>
      </c>
      <c r="DY630" s="39">
        <v>-0.7</v>
      </c>
      <c r="DZ630" s="39">
        <v>-1</v>
      </c>
      <c r="EA630" s="39">
        <v>-3.8</v>
      </c>
    </row>
    <row r="631" spans="1:131" x14ac:dyDescent="0.2">
      <c r="A631" s="12" t="s">
        <v>887</v>
      </c>
      <c r="B631" s="12" t="s">
        <v>2843</v>
      </c>
      <c r="C631" t="s">
        <v>2842</v>
      </c>
      <c r="D631" t="s">
        <v>343</v>
      </c>
      <c r="E631" s="12" t="s">
        <v>178</v>
      </c>
      <c r="F631">
        <v>2</v>
      </c>
      <c r="G631">
        <v>0</v>
      </c>
      <c r="H631">
        <v>0</v>
      </c>
      <c r="I631" s="31">
        <f t="shared" si="333"/>
        <v>0</v>
      </c>
      <c r="J631">
        <v>0</v>
      </c>
      <c r="K631">
        <v>0</v>
      </c>
      <c r="L631" s="16">
        <f t="shared" si="334"/>
        <v>0</v>
      </c>
      <c r="M631" s="15">
        <v>0</v>
      </c>
      <c r="N631" s="15">
        <v>0</v>
      </c>
      <c r="O631" s="15">
        <v>0</v>
      </c>
      <c r="P631">
        <v>2</v>
      </c>
      <c r="Q631">
        <v>1</v>
      </c>
      <c r="R631">
        <v>1</v>
      </c>
      <c r="S631" s="13">
        <f t="shared" si="335"/>
        <v>0</v>
      </c>
      <c r="T631" s="13">
        <f t="shared" si="336"/>
        <v>0</v>
      </c>
      <c r="U631" s="2">
        <v>23.5333333333</v>
      </c>
      <c r="V631" s="2">
        <v>11.766666666700001</v>
      </c>
      <c r="W631">
        <v>11.77</v>
      </c>
      <c r="X631">
        <v>34.770000000000003</v>
      </c>
      <c r="Y631" s="32">
        <f t="shared" si="337"/>
        <v>0.2529007305543618</v>
      </c>
      <c r="Z631" s="15">
        <f t="shared" si="338"/>
        <v>0</v>
      </c>
      <c r="AA631">
        <v>0</v>
      </c>
      <c r="AB631">
        <v>2</v>
      </c>
      <c r="AC631">
        <v>1</v>
      </c>
      <c r="AD631" s="13">
        <f t="shared" si="339"/>
        <v>0</v>
      </c>
      <c r="AE631" s="13">
        <f t="shared" si="340"/>
        <v>0</v>
      </c>
      <c r="AF631" s="13">
        <f t="shared" si="341"/>
        <v>0</v>
      </c>
      <c r="AI631" s="17" t="str">
        <f t="shared" si="342"/>
        <v xml:space="preserve"> </v>
      </c>
      <c r="AJ631">
        <v>3</v>
      </c>
      <c r="AK631">
        <v>9</v>
      </c>
      <c r="AL631" s="32">
        <f t="shared" si="343"/>
        <v>0.5714285714285714</v>
      </c>
      <c r="AM631">
        <v>2</v>
      </c>
      <c r="AN631">
        <v>1</v>
      </c>
      <c r="AO631" s="33">
        <f t="shared" si="344"/>
        <v>0.14285714285714285</v>
      </c>
      <c r="AP631">
        <v>2</v>
      </c>
      <c r="AQ631">
        <v>4</v>
      </c>
      <c r="AR631" s="33">
        <f t="shared" si="345"/>
        <v>0.2857142857142857</v>
      </c>
      <c r="AS631" s="33">
        <f t="shared" si="346"/>
        <v>0.8</v>
      </c>
      <c r="AU631">
        <v>13</v>
      </c>
      <c r="AV631">
        <v>9</v>
      </c>
      <c r="AW631">
        <v>3</v>
      </c>
      <c r="AX631" s="2">
        <v>26.5</v>
      </c>
      <c r="AZ631" s="2">
        <v>32.200000000000003</v>
      </c>
      <c r="BA631" s="2">
        <v>22.8</v>
      </c>
      <c r="BB631" s="21">
        <v>-3.1150000000000002</v>
      </c>
      <c r="BD631" s="21">
        <v>-1.5529999999999999</v>
      </c>
      <c r="BE631" s="2">
        <v>25.6</v>
      </c>
      <c r="BF631" s="2">
        <v>27.5</v>
      </c>
      <c r="BG631" s="2">
        <v>24.9</v>
      </c>
      <c r="BH631" s="21">
        <v>1.4359999999999999</v>
      </c>
      <c r="BI631" s="21">
        <v>-2.48</v>
      </c>
      <c r="BJ631" t="s">
        <v>995</v>
      </c>
      <c r="BK631" s="2">
        <v>37.4</v>
      </c>
      <c r="BL631" t="s">
        <v>3218</v>
      </c>
      <c r="BM631" s="2">
        <v>36.9</v>
      </c>
      <c r="BN631" t="s">
        <v>3291</v>
      </c>
      <c r="BO631" s="2">
        <v>36.4</v>
      </c>
      <c r="BP631" t="s">
        <v>1191</v>
      </c>
      <c r="BQ631" s="2">
        <v>94.8</v>
      </c>
      <c r="BR631" t="s">
        <v>1950</v>
      </c>
      <c r="BS631" s="2">
        <v>1.9</v>
      </c>
      <c r="BT631" s="32">
        <f t="shared" si="347"/>
        <v>6.25E-2</v>
      </c>
      <c r="BU631" s="34">
        <f t="shared" si="348"/>
        <v>1</v>
      </c>
      <c r="BV631" s="35">
        <f t="shared" si="349"/>
        <v>1006.25</v>
      </c>
      <c r="BW631" s="32">
        <f t="shared" si="350"/>
        <v>6.25E-2</v>
      </c>
      <c r="BX631" s="36">
        <f t="shared" si="351"/>
        <v>2.5495750708143068</v>
      </c>
      <c r="BY631" s="37">
        <f t="shared" si="352"/>
        <v>0</v>
      </c>
      <c r="BZ631" s="37">
        <f t="shared" si="353"/>
        <v>40.793201133028909</v>
      </c>
      <c r="CA631" s="37">
        <f t="shared" si="354"/>
        <v>17.847025495700148</v>
      </c>
      <c r="CB631" s="37">
        <f t="shared" si="355"/>
        <v>56.090651557914754</v>
      </c>
      <c r="CC631" s="37">
        <f t="shared" si="356"/>
        <v>30.594900849771687</v>
      </c>
      <c r="CD631" s="38">
        <f t="shared" si="357"/>
        <v>25.495750708143067</v>
      </c>
      <c r="CE631" s="3">
        <v>1</v>
      </c>
      <c r="CF631" s="3">
        <v>0</v>
      </c>
      <c r="CG631" s="3">
        <v>15</v>
      </c>
      <c r="CH631" s="3">
        <v>7</v>
      </c>
      <c r="CI631" s="3">
        <v>2</v>
      </c>
      <c r="CJ631" s="3">
        <v>2</v>
      </c>
      <c r="CK631" s="3">
        <v>3</v>
      </c>
      <c r="CL631" s="3">
        <v>4</v>
      </c>
      <c r="CM631" s="20">
        <f t="shared" si="358"/>
        <v>19.132750708143064</v>
      </c>
      <c r="CN631" s="37">
        <f t="shared" si="359"/>
        <v>1.7256255392579807</v>
      </c>
      <c r="CO631" s="37">
        <f t="shared" si="360"/>
        <v>3.4512510785159614</v>
      </c>
      <c r="CP631" s="37">
        <f t="shared" si="361"/>
        <v>37.100949094046591</v>
      </c>
      <c r="CQ631" s="37">
        <f t="shared" si="362"/>
        <v>23.29594477998274</v>
      </c>
      <c r="CR631" s="37">
        <f t="shared" si="363"/>
        <v>56.082830025884377</v>
      </c>
      <c r="CS631" s="37">
        <f t="shared" si="364"/>
        <v>46.59188955996548</v>
      </c>
      <c r="CT631" s="22">
        <f t="shared" si="365"/>
        <v>16.00481024222417</v>
      </c>
      <c r="CU631" s="35">
        <v>2</v>
      </c>
      <c r="CV631" s="35">
        <v>4</v>
      </c>
      <c r="CW631" s="35">
        <v>41</v>
      </c>
      <c r="CX631" s="35">
        <v>23</v>
      </c>
      <c r="CY631" s="35">
        <v>9</v>
      </c>
      <c r="CZ631" s="35">
        <v>11</v>
      </c>
      <c r="DA631" s="35">
        <v>16</v>
      </c>
      <c r="DB631" s="35">
        <v>13</v>
      </c>
      <c r="DC631">
        <v>0</v>
      </c>
      <c r="DD631">
        <v>0</v>
      </c>
      <c r="DE631" s="35">
        <f t="shared" si="366"/>
        <v>0</v>
      </c>
      <c r="DF631" s="36">
        <f t="shared" si="367"/>
        <v>0</v>
      </c>
      <c r="DG631" s="37">
        <f t="shared" si="368"/>
        <v>0</v>
      </c>
      <c r="DH631" s="37">
        <f t="shared" si="369"/>
        <v>0</v>
      </c>
      <c r="DI631" s="2">
        <v>20.8</v>
      </c>
      <c r="DJ631">
        <v>1</v>
      </c>
      <c r="DK631">
        <v>0</v>
      </c>
      <c r="DL631">
        <v>60</v>
      </c>
      <c r="DM631">
        <v>20</v>
      </c>
      <c r="DN631">
        <v>12</v>
      </c>
      <c r="DO631">
        <v>3.3</v>
      </c>
      <c r="DP631">
        <v>16</v>
      </c>
      <c r="DQ631">
        <v>9</v>
      </c>
      <c r="DR631">
        <v>3</v>
      </c>
      <c r="DS631">
        <v>14</v>
      </c>
      <c r="DT631">
        <v>7</v>
      </c>
      <c r="DU631">
        <v>2.2999999999999998</v>
      </c>
      <c r="DV631" s="39">
        <v>0.60000000000000009</v>
      </c>
      <c r="DW631" s="39">
        <v>0.60000000000000009</v>
      </c>
      <c r="DX631" s="39">
        <v>-0.1</v>
      </c>
      <c r="DY631" s="39">
        <v>-0.1</v>
      </c>
      <c r="DZ631" s="39">
        <v>0</v>
      </c>
      <c r="EA631" s="39">
        <v>0.30000000000000004</v>
      </c>
    </row>
    <row r="632" spans="1:131" x14ac:dyDescent="0.2">
      <c r="A632" s="12" t="s">
        <v>614</v>
      </c>
      <c r="B632" s="12" t="s">
        <v>2846</v>
      </c>
      <c r="C632" t="s">
        <v>2845</v>
      </c>
      <c r="D632" t="s">
        <v>131</v>
      </c>
      <c r="E632" s="12" t="s">
        <v>546</v>
      </c>
      <c r="F632">
        <v>10</v>
      </c>
      <c r="G632">
        <v>1</v>
      </c>
      <c r="H632">
        <v>0</v>
      </c>
      <c r="I632" s="31">
        <f t="shared" si="333"/>
        <v>1</v>
      </c>
      <c r="J632">
        <v>0</v>
      </c>
      <c r="K632">
        <v>0</v>
      </c>
      <c r="L632" s="16">
        <f t="shared" si="334"/>
        <v>0.67440989134482043</v>
      </c>
      <c r="M632" s="15">
        <v>1</v>
      </c>
      <c r="N632" s="15">
        <v>0</v>
      </c>
      <c r="O632" s="15">
        <v>0</v>
      </c>
      <c r="P632">
        <v>9</v>
      </c>
      <c r="Q632">
        <v>3</v>
      </c>
      <c r="R632">
        <v>5</v>
      </c>
      <c r="S632" s="13">
        <f t="shared" si="335"/>
        <v>0.1111111111111111</v>
      </c>
      <c r="T632" s="13">
        <f t="shared" si="336"/>
        <v>5.8823529411764705E-2</v>
      </c>
      <c r="U632" s="2">
        <v>88.966666666699993</v>
      </c>
      <c r="V632" s="2">
        <v>8.8833333332999995</v>
      </c>
      <c r="W632">
        <v>8.9</v>
      </c>
      <c r="X632">
        <v>39.450000000000003</v>
      </c>
      <c r="Y632" s="32">
        <f t="shared" si="337"/>
        <v>0.18407445708376421</v>
      </c>
      <c r="Z632" s="15">
        <f t="shared" si="338"/>
        <v>0</v>
      </c>
      <c r="AA632">
        <v>4</v>
      </c>
      <c r="AB632">
        <v>26</v>
      </c>
      <c r="AC632">
        <v>14</v>
      </c>
      <c r="AD632" s="13">
        <f t="shared" si="339"/>
        <v>1</v>
      </c>
      <c r="AE632" s="13">
        <f t="shared" si="340"/>
        <v>0</v>
      </c>
      <c r="AF632" s="13">
        <f t="shared" si="341"/>
        <v>1</v>
      </c>
      <c r="AG632">
        <v>1</v>
      </c>
      <c r="AH632">
        <v>2</v>
      </c>
      <c r="AI632" s="17">
        <f t="shared" si="342"/>
        <v>0.33333333333333331</v>
      </c>
      <c r="AJ632">
        <v>5</v>
      </c>
      <c r="AK632">
        <v>9</v>
      </c>
      <c r="AL632" s="32">
        <f t="shared" si="343"/>
        <v>0.15217391304347827</v>
      </c>
      <c r="AM632">
        <v>29</v>
      </c>
      <c r="AN632">
        <v>18</v>
      </c>
      <c r="AO632" s="33">
        <f t="shared" si="344"/>
        <v>0.51086956521739135</v>
      </c>
      <c r="AP632">
        <v>18</v>
      </c>
      <c r="AQ632">
        <v>13</v>
      </c>
      <c r="AR632" s="33">
        <f t="shared" si="345"/>
        <v>0.33695652173913043</v>
      </c>
      <c r="AS632" s="33">
        <f t="shared" si="346"/>
        <v>0.22950819672131148</v>
      </c>
      <c r="AU632">
        <v>21</v>
      </c>
      <c r="AV632">
        <v>31</v>
      </c>
      <c r="AW632">
        <v>22</v>
      </c>
      <c r="AX632" s="2">
        <v>27.3</v>
      </c>
      <c r="AZ632" s="2">
        <v>31.5</v>
      </c>
      <c r="BA632" s="2">
        <v>24.5</v>
      </c>
      <c r="BB632" s="21">
        <v>-1.3129999999999999</v>
      </c>
      <c r="BD632" s="21">
        <v>-2.3050000000000002</v>
      </c>
      <c r="BE632" s="2">
        <v>27.1</v>
      </c>
      <c r="BF632" s="2">
        <v>31.6</v>
      </c>
      <c r="BG632" s="2">
        <v>22.6</v>
      </c>
      <c r="BH632" s="21">
        <v>-2.5649999999999999</v>
      </c>
      <c r="BI632" s="21">
        <v>-14.119</v>
      </c>
      <c r="BJ632" t="s">
        <v>1545</v>
      </c>
      <c r="BK632" s="2">
        <v>78.3</v>
      </c>
      <c r="BL632" t="s">
        <v>1763</v>
      </c>
      <c r="BM632" s="2">
        <v>42.1</v>
      </c>
      <c r="BN632" t="s">
        <v>1933</v>
      </c>
      <c r="BO632" s="2">
        <v>32.4</v>
      </c>
      <c r="BP632" t="s">
        <v>2817</v>
      </c>
      <c r="BQ632" s="2">
        <v>40.5</v>
      </c>
      <c r="BR632" t="s">
        <v>1301</v>
      </c>
      <c r="BS632" s="2">
        <v>34.799999999999997</v>
      </c>
      <c r="BT632" s="32">
        <f t="shared" si="347"/>
        <v>3.7037037037037035E-2</v>
      </c>
      <c r="BU632" s="34">
        <f t="shared" si="348"/>
        <v>0.93181818181818177</v>
      </c>
      <c r="BV632" s="35">
        <f t="shared" si="349"/>
        <v>935.52188552188545</v>
      </c>
      <c r="BW632" s="32">
        <f t="shared" si="350"/>
        <v>-3.1144781144781197E-2</v>
      </c>
      <c r="BX632" s="36">
        <f t="shared" si="351"/>
        <v>0.67542213883930746</v>
      </c>
      <c r="BY632" s="37">
        <f t="shared" si="352"/>
        <v>2.0262664165179221</v>
      </c>
      <c r="BZ632" s="37">
        <f t="shared" si="353"/>
        <v>18.2363977486613</v>
      </c>
      <c r="CA632" s="37">
        <f t="shared" si="354"/>
        <v>29.718574108929527</v>
      </c>
      <c r="CB632" s="37">
        <f t="shared" si="355"/>
        <v>41.20075046919775</v>
      </c>
      <c r="CC632" s="37">
        <f t="shared" si="356"/>
        <v>57.410881801341134</v>
      </c>
      <c r="CD632" s="38">
        <f t="shared" si="357"/>
        <v>-16.210131332143384</v>
      </c>
      <c r="CE632" s="3">
        <v>1</v>
      </c>
      <c r="CF632" s="3">
        <v>3</v>
      </c>
      <c r="CG632" s="3">
        <v>26</v>
      </c>
      <c r="CH632" s="3">
        <v>41</v>
      </c>
      <c r="CI632" s="3">
        <v>15</v>
      </c>
      <c r="CJ632" s="3">
        <v>16</v>
      </c>
      <c r="CK632" s="3">
        <v>25</v>
      </c>
      <c r="CL632" s="3">
        <v>19</v>
      </c>
      <c r="CM632" s="20">
        <f t="shared" si="358"/>
        <v>2.0056719465451422</v>
      </c>
      <c r="CN632" s="37">
        <f t="shared" si="359"/>
        <v>2.4334600760456273</v>
      </c>
      <c r="CO632" s="37">
        <f t="shared" si="360"/>
        <v>4.1064638783269967</v>
      </c>
      <c r="CP632" s="37">
        <f t="shared" si="361"/>
        <v>27.072243346007603</v>
      </c>
      <c r="CQ632" s="37">
        <f t="shared" si="362"/>
        <v>33.916349809885929</v>
      </c>
      <c r="CR632" s="37">
        <f t="shared" si="363"/>
        <v>51.558935361216733</v>
      </c>
      <c r="CS632" s="37">
        <f t="shared" si="364"/>
        <v>62.965779467680612</v>
      </c>
      <c r="CT632" s="22">
        <f t="shared" si="365"/>
        <v>-4.8032872256795045</v>
      </c>
      <c r="CU632" s="35">
        <v>16</v>
      </c>
      <c r="CV632" s="35">
        <v>27</v>
      </c>
      <c r="CW632" s="35">
        <v>162</v>
      </c>
      <c r="CX632" s="35">
        <v>196</v>
      </c>
      <c r="CY632" s="35">
        <v>66</v>
      </c>
      <c r="CZ632" s="35">
        <v>90</v>
      </c>
      <c r="DA632" s="35">
        <v>101</v>
      </c>
      <c r="DB632" s="35">
        <v>95</v>
      </c>
      <c r="DC632">
        <v>0</v>
      </c>
      <c r="DD632">
        <v>0</v>
      </c>
      <c r="DE632" s="35">
        <f t="shared" si="366"/>
        <v>0</v>
      </c>
      <c r="DF632" s="36">
        <f t="shared" si="367"/>
        <v>0</v>
      </c>
      <c r="DG632" s="37">
        <f t="shared" si="368"/>
        <v>0</v>
      </c>
      <c r="DH632" s="37">
        <f t="shared" si="369"/>
        <v>0</v>
      </c>
      <c r="DI632" s="2">
        <v>54.8</v>
      </c>
      <c r="DJ632">
        <v>1</v>
      </c>
      <c r="DK632">
        <v>3</v>
      </c>
      <c r="DL632">
        <v>-19</v>
      </c>
      <c r="DM632">
        <v>37</v>
      </c>
      <c r="DN632">
        <v>57</v>
      </c>
      <c r="DO632">
        <v>-5.0999999999999996</v>
      </c>
      <c r="DP632">
        <v>25</v>
      </c>
      <c r="DQ632">
        <v>39</v>
      </c>
      <c r="DR632">
        <v>-4.0999999999999996</v>
      </c>
      <c r="DS632">
        <v>14</v>
      </c>
      <c r="DT632">
        <v>28</v>
      </c>
      <c r="DU632">
        <v>-10.9</v>
      </c>
      <c r="DV632" s="39">
        <v>-2.6</v>
      </c>
      <c r="DW632" s="39">
        <v>-2.6</v>
      </c>
      <c r="DX632" s="39">
        <v>0.4</v>
      </c>
      <c r="DY632" s="39">
        <v>-0.30000000000000004</v>
      </c>
      <c r="DZ632" s="39">
        <v>0.5</v>
      </c>
      <c r="EA632" s="39">
        <v>-2</v>
      </c>
    </row>
    <row r="633" spans="1:131" x14ac:dyDescent="0.2">
      <c r="A633" s="12" t="s">
        <v>1329</v>
      </c>
      <c r="B633" s="12" t="s">
        <v>2849</v>
      </c>
      <c r="C633" t="s">
        <v>2848</v>
      </c>
      <c r="D633" t="s">
        <v>367</v>
      </c>
      <c r="E633" s="12" t="s">
        <v>170</v>
      </c>
      <c r="F633">
        <v>81</v>
      </c>
      <c r="G633">
        <v>14</v>
      </c>
      <c r="H633">
        <v>16</v>
      </c>
      <c r="I633" s="31">
        <f t="shared" si="333"/>
        <v>30</v>
      </c>
      <c r="J633">
        <v>8</v>
      </c>
      <c r="K633">
        <v>6</v>
      </c>
      <c r="L633" s="16">
        <f t="shared" si="334"/>
        <v>1.4930944382232176</v>
      </c>
      <c r="M633" s="15">
        <v>11</v>
      </c>
      <c r="N633" s="15">
        <v>9</v>
      </c>
      <c r="O633" s="15">
        <v>6</v>
      </c>
      <c r="P633">
        <v>157</v>
      </c>
      <c r="Q633">
        <v>76</v>
      </c>
      <c r="R633">
        <v>64</v>
      </c>
      <c r="S633" s="13">
        <f t="shared" si="335"/>
        <v>8.9171974522292988E-2</v>
      </c>
      <c r="T633" s="13">
        <f t="shared" si="336"/>
        <v>4.7138047138047139E-2</v>
      </c>
      <c r="U633" s="2">
        <v>1205.55</v>
      </c>
      <c r="V633" s="2">
        <v>14.8833333333</v>
      </c>
      <c r="W633">
        <v>14.15</v>
      </c>
      <c r="X633">
        <v>33.130000000000003</v>
      </c>
      <c r="Y633" s="32">
        <f t="shared" si="337"/>
        <v>0.2992808798646362</v>
      </c>
      <c r="Z633" s="15">
        <f t="shared" si="338"/>
        <v>97.090909090909093</v>
      </c>
      <c r="AA633">
        <v>30</v>
      </c>
      <c r="AB633">
        <v>38</v>
      </c>
      <c r="AC633">
        <v>66</v>
      </c>
      <c r="AD633" s="13">
        <f t="shared" si="339"/>
        <v>0.31818181818181818</v>
      </c>
      <c r="AE633" s="13">
        <f t="shared" si="340"/>
        <v>0.34090909090909088</v>
      </c>
      <c r="AF633" s="13">
        <f t="shared" si="341"/>
        <v>0.65909090909090906</v>
      </c>
      <c r="AG633">
        <v>589</v>
      </c>
      <c r="AH633">
        <v>651</v>
      </c>
      <c r="AI633" s="17">
        <f t="shared" si="342"/>
        <v>0.47499999999999998</v>
      </c>
      <c r="AJ633">
        <v>141</v>
      </c>
      <c r="AK633">
        <v>154</v>
      </c>
      <c r="AL633" s="32">
        <f t="shared" si="343"/>
        <v>0.23505976095617531</v>
      </c>
      <c r="AM633">
        <v>251</v>
      </c>
      <c r="AN633">
        <v>231</v>
      </c>
      <c r="AO633" s="33">
        <f t="shared" si="344"/>
        <v>0.3840637450199203</v>
      </c>
      <c r="AP633">
        <v>209</v>
      </c>
      <c r="AQ633">
        <v>269</v>
      </c>
      <c r="AR633" s="33">
        <f t="shared" si="345"/>
        <v>0.38087649402390439</v>
      </c>
      <c r="AS633" s="33">
        <f t="shared" si="346"/>
        <v>0.37966537966537967</v>
      </c>
      <c r="AT633">
        <v>2</v>
      </c>
      <c r="AU633">
        <v>371</v>
      </c>
      <c r="AV633">
        <v>488</v>
      </c>
      <c r="AW633">
        <v>362</v>
      </c>
      <c r="AX633" s="2">
        <v>29.5</v>
      </c>
      <c r="AY633" s="3">
        <v>2</v>
      </c>
      <c r="AZ633" s="2">
        <v>33.6</v>
      </c>
      <c r="BA633" s="2">
        <v>26.8</v>
      </c>
      <c r="BB633" s="21">
        <v>1.3919999999999999</v>
      </c>
      <c r="BC633">
        <v>2</v>
      </c>
      <c r="BD633" s="21">
        <v>0.69700000000000006</v>
      </c>
      <c r="BE633" s="2">
        <v>29.8</v>
      </c>
      <c r="BF633" s="2">
        <v>34.5</v>
      </c>
      <c r="BG633" s="2">
        <v>25.2</v>
      </c>
      <c r="BH633" s="21">
        <v>0.20300000000000001</v>
      </c>
      <c r="BI633" s="21">
        <v>-7.1639999999999997</v>
      </c>
      <c r="BJ633" t="s">
        <v>1481</v>
      </c>
      <c r="BK633" s="2">
        <v>81.5</v>
      </c>
      <c r="BL633" t="s">
        <v>1407</v>
      </c>
      <c r="BM633" s="2">
        <v>22.1</v>
      </c>
      <c r="BN633" t="s">
        <v>639</v>
      </c>
      <c r="BO633" s="2">
        <v>21.7</v>
      </c>
      <c r="BP633" t="s">
        <v>3371</v>
      </c>
      <c r="BQ633" s="2">
        <v>40.4</v>
      </c>
      <c r="BR633" t="s">
        <v>2341</v>
      </c>
      <c r="BS633" s="2">
        <v>37.799999999999997</v>
      </c>
      <c r="BT633" s="32">
        <f t="shared" si="347"/>
        <v>8.2397003745318345E-2</v>
      </c>
      <c r="BU633" s="34">
        <f t="shared" si="348"/>
        <v>0.94218749999999996</v>
      </c>
      <c r="BV633" s="35">
        <f t="shared" si="349"/>
        <v>950.42720037453182</v>
      </c>
      <c r="BW633" s="32">
        <f t="shared" si="350"/>
        <v>2.4584503745318301E-2</v>
      </c>
      <c r="BX633" s="36">
        <f t="shared" si="351"/>
        <v>2.1898718427322903</v>
      </c>
      <c r="BY633" s="37">
        <f t="shared" si="352"/>
        <v>1.8414831404794261</v>
      </c>
      <c r="BZ633" s="37">
        <f t="shared" si="353"/>
        <v>26.577081000432798</v>
      </c>
      <c r="CA633" s="37">
        <f t="shared" si="354"/>
        <v>31.852681348833315</v>
      </c>
      <c r="CB633" s="37">
        <f t="shared" si="355"/>
        <v>52.457384596359873</v>
      </c>
      <c r="CC633" s="37">
        <f t="shared" si="356"/>
        <v>62.461117332477826</v>
      </c>
      <c r="CD633" s="38">
        <f t="shared" si="357"/>
        <v>-10.003732736117954</v>
      </c>
      <c r="CE633" s="3">
        <v>44</v>
      </c>
      <c r="CF633" s="3">
        <v>37</v>
      </c>
      <c r="CG633" s="3">
        <v>490</v>
      </c>
      <c r="CH633" s="3">
        <v>603</v>
      </c>
      <c r="CI633" s="3">
        <v>257</v>
      </c>
      <c r="CJ633" s="3">
        <v>249</v>
      </c>
      <c r="CK633" s="3">
        <v>366</v>
      </c>
      <c r="CL633" s="3">
        <v>263</v>
      </c>
      <c r="CM633" s="20">
        <f t="shared" si="358"/>
        <v>0.65529815191293217</v>
      </c>
      <c r="CN633" s="37">
        <f t="shared" si="359"/>
        <v>2.1240679254563952</v>
      </c>
      <c r="CO633" s="37">
        <f t="shared" si="360"/>
        <v>2.3700126326145035</v>
      </c>
      <c r="CP633" s="37">
        <f t="shared" si="361"/>
        <v>28.015338006282768</v>
      </c>
      <c r="CQ633" s="37">
        <f t="shared" si="362"/>
        <v>29.759309566131176</v>
      </c>
      <c r="CR633" s="37">
        <f t="shared" si="363"/>
        <v>53.996042526075726</v>
      </c>
      <c r="CS633" s="37">
        <f t="shared" si="364"/>
        <v>59.742205229678817</v>
      </c>
      <c r="CT633" s="22">
        <f t="shared" si="365"/>
        <v>-4.2575700325148631</v>
      </c>
      <c r="CU633" s="35">
        <v>95</v>
      </c>
      <c r="CV633" s="35">
        <v>106</v>
      </c>
      <c r="CW633" s="35">
        <v>1158</v>
      </c>
      <c r="CX633" s="35">
        <v>1225</v>
      </c>
      <c r="CY633" s="35">
        <v>505</v>
      </c>
      <c r="CZ633" s="35">
        <v>523</v>
      </c>
      <c r="DA633" s="35">
        <v>818</v>
      </c>
      <c r="DB633" s="35">
        <v>657</v>
      </c>
      <c r="DC633">
        <v>11</v>
      </c>
      <c r="DD633">
        <v>13</v>
      </c>
      <c r="DE633" s="35">
        <f t="shared" si="366"/>
        <v>2</v>
      </c>
      <c r="DF633" s="36">
        <f t="shared" si="367"/>
        <v>0.54746796068307257</v>
      </c>
      <c r="DG633" s="37">
        <f t="shared" si="368"/>
        <v>0.64700758989817675</v>
      </c>
      <c r="DH633" s="37">
        <f t="shared" si="369"/>
        <v>9.953962921510412E-2</v>
      </c>
      <c r="DI633" s="2">
        <v>683.2</v>
      </c>
      <c r="DJ633">
        <v>21</v>
      </c>
      <c r="DK633">
        <v>18</v>
      </c>
      <c r="DL633">
        <v>1.5</v>
      </c>
      <c r="DM633">
        <v>609</v>
      </c>
      <c r="DN633">
        <v>707</v>
      </c>
      <c r="DO633">
        <v>-1.3</v>
      </c>
      <c r="DP633">
        <v>462</v>
      </c>
      <c r="DQ633">
        <v>496</v>
      </c>
      <c r="DR633">
        <v>-0.2</v>
      </c>
      <c r="DS633">
        <v>310</v>
      </c>
      <c r="DT633">
        <v>362</v>
      </c>
      <c r="DU633">
        <v>-2.9</v>
      </c>
      <c r="DV633" s="39">
        <v>-7.6</v>
      </c>
      <c r="DW633" s="39">
        <v>-7.6</v>
      </c>
      <c r="DX633" s="39">
        <v>2</v>
      </c>
      <c r="DY633" s="39">
        <v>1.1000000000000001</v>
      </c>
      <c r="DZ633" s="39">
        <v>3.7</v>
      </c>
      <c r="EA633" s="39">
        <v>-0.8</v>
      </c>
    </row>
    <row r="634" spans="1:131" x14ac:dyDescent="0.2">
      <c r="A634" s="12" t="s">
        <v>1808</v>
      </c>
      <c r="B634" s="12" t="s">
        <v>2852</v>
      </c>
      <c r="C634" t="s">
        <v>2851</v>
      </c>
      <c r="D634" t="s">
        <v>265</v>
      </c>
      <c r="E634" s="12" t="s">
        <v>178</v>
      </c>
      <c r="F634">
        <v>72</v>
      </c>
      <c r="G634">
        <v>4</v>
      </c>
      <c r="H634">
        <v>9</v>
      </c>
      <c r="I634" s="31">
        <f t="shared" si="333"/>
        <v>13</v>
      </c>
      <c r="J634">
        <v>3</v>
      </c>
      <c r="K634">
        <v>6</v>
      </c>
      <c r="L634" s="16">
        <f t="shared" si="334"/>
        <v>0.72062084257206194</v>
      </c>
      <c r="M634" s="15">
        <v>4</v>
      </c>
      <c r="N634" s="15">
        <v>3</v>
      </c>
      <c r="O634" s="15">
        <v>4</v>
      </c>
      <c r="P634">
        <v>82</v>
      </c>
      <c r="Q634">
        <v>38</v>
      </c>
      <c r="R634">
        <v>39</v>
      </c>
      <c r="S634" s="13">
        <f t="shared" si="335"/>
        <v>4.878048780487805E-2</v>
      </c>
      <c r="T634" s="13">
        <f t="shared" si="336"/>
        <v>2.5157232704402517E-2</v>
      </c>
      <c r="U634" s="2">
        <v>1082.4000000000001</v>
      </c>
      <c r="V634" s="2">
        <v>15.0333333333</v>
      </c>
      <c r="W634">
        <v>14.6</v>
      </c>
      <c r="X634">
        <v>32.53</v>
      </c>
      <c r="Y634" s="32">
        <f t="shared" si="337"/>
        <v>0.30978145554848291</v>
      </c>
      <c r="Z634" s="15">
        <f t="shared" si="338"/>
        <v>38</v>
      </c>
      <c r="AA634">
        <v>95</v>
      </c>
      <c r="AB634">
        <v>141</v>
      </c>
      <c r="AC634">
        <v>74</v>
      </c>
      <c r="AD634" s="13">
        <f t="shared" si="339"/>
        <v>0.1111111111111111</v>
      </c>
      <c r="AE634" s="13">
        <f t="shared" si="340"/>
        <v>0.19444444444444445</v>
      </c>
      <c r="AF634" s="13">
        <f t="shared" si="341"/>
        <v>0.30555555555555558</v>
      </c>
      <c r="AI634" s="17" t="str">
        <f t="shared" si="342"/>
        <v xml:space="preserve"> </v>
      </c>
      <c r="AJ634">
        <v>139</v>
      </c>
      <c r="AK634">
        <v>113</v>
      </c>
      <c r="AL634" s="32">
        <f t="shared" si="343"/>
        <v>0.27845303867403315</v>
      </c>
      <c r="AM634">
        <v>160</v>
      </c>
      <c r="AN634">
        <v>131</v>
      </c>
      <c r="AO634" s="33">
        <f t="shared" si="344"/>
        <v>0.32154696132596683</v>
      </c>
      <c r="AP634">
        <v>199</v>
      </c>
      <c r="AQ634">
        <v>163</v>
      </c>
      <c r="AR634" s="33">
        <f t="shared" si="345"/>
        <v>0.4</v>
      </c>
      <c r="AS634" s="33">
        <f t="shared" si="346"/>
        <v>0.46408839779005523</v>
      </c>
      <c r="AT634">
        <v>1</v>
      </c>
      <c r="AU634">
        <v>396</v>
      </c>
      <c r="AV634">
        <v>393</v>
      </c>
      <c r="AW634">
        <v>316</v>
      </c>
      <c r="AX634" s="2">
        <v>27.8</v>
      </c>
      <c r="AY634" s="3">
        <v>5</v>
      </c>
      <c r="AZ634" s="2">
        <v>32.4</v>
      </c>
      <c r="BA634" s="2">
        <v>24.6</v>
      </c>
      <c r="BB634" s="21">
        <v>-0.184</v>
      </c>
      <c r="BC634">
        <v>5</v>
      </c>
      <c r="BD634" s="21">
        <v>-0.29599999999999999</v>
      </c>
      <c r="BE634" s="2">
        <v>25.2</v>
      </c>
      <c r="BF634" s="2">
        <v>27.6</v>
      </c>
      <c r="BG634" s="2">
        <v>24.4</v>
      </c>
      <c r="BH634" s="21">
        <v>-1.3129999999999999</v>
      </c>
      <c r="BI634" s="21">
        <v>4.7850000000000001</v>
      </c>
      <c r="BJ634" t="s">
        <v>3113</v>
      </c>
      <c r="BK634" s="2">
        <v>27.3</v>
      </c>
      <c r="BL634" t="s">
        <v>3003</v>
      </c>
      <c r="BM634" s="2">
        <v>25.9</v>
      </c>
      <c r="BN634" t="s">
        <v>425</v>
      </c>
      <c r="BO634" s="2">
        <v>25.6</v>
      </c>
      <c r="BP634" t="s">
        <v>892</v>
      </c>
      <c r="BQ634" s="2">
        <v>43.8</v>
      </c>
      <c r="BR634" t="s">
        <v>1863</v>
      </c>
      <c r="BS634" s="2">
        <v>24.6</v>
      </c>
      <c r="BT634" s="32">
        <f t="shared" si="347"/>
        <v>7.8947368421052627E-2</v>
      </c>
      <c r="BU634" s="34">
        <f t="shared" si="348"/>
        <v>0.91772151898734178</v>
      </c>
      <c r="BV634" s="35">
        <f t="shared" si="349"/>
        <v>925.61625582944714</v>
      </c>
      <c r="BW634" s="32">
        <f t="shared" si="350"/>
        <v>-3.331112591605595E-3</v>
      </c>
      <c r="BX634" s="36">
        <f t="shared" si="351"/>
        <v>1.9955654102039815</v>
      </c>
      <c r="BY634" s="37">
        <f t="shared" si="352"/>
        <v>2.16186252772098</v>
      </c>
      <c r="BZ634" s="37">
        <f t="shared" si="353"/>
        <v>25.277161862583764</v>
      </c>
      <c r="CA634" s="37">
        <f t="shared" si="354"/>
        <v>26.274944567685754</v>
      </c>
      <c r="CB634" s="37">
        <f t="shared" si="355"/>
        <v>49.501108647559874</v>
      </c>
      <c r="CC634" s="37">
        <f t="shared" si="356"/>
        <v>50.942350332707193</v>
      </c>
      <c r="CD634" s="38">
        <f t="shared" si="357"/>
        <v>-1.4412416851473182</v>
      </c>
      <c r="CE634" s="3">
        <v>36</v>
      </c>
      <c r="CF634" s="3">
        <v>39</v>
      </c>
      <c r="CG634" s="3">
        <v>420</v>
      </c>
      <c r="CH634" s="3">
        <v>435</v>
      </c>
      <c r="CI634" s="3">
        <v>215</v>
      </c>
      <c r="CJ634" s="3">
        <v>173</v>
      </c>
      <c r="CK634" s="3">
        <v>272</v>
      </c>
      <c r="CL634" s="3">
        <v>222</v>
      </c>
      <c r="CM634" s="20">
        <f t="shared" si="358"/>
        <v>-5.7503632321086444</v>
      </c>
      <c r="CN634" s="37">
        <f t="shared" si="359"/>
        <v>2.5873552618096118</v>
      </c>
      <c r="CO634" s="37">
        <f t="shared" si="360"/>
        <v>2.1006250640434474</v>
      </c>
      <c r="CP634" s="37">
        <f t="shared" si="361"/>
        <v>30.484680807459782</v>
      </c>
      <c r="CQ634" s="37">
        <f t="shared" si="362"/>
        <v>25.899169996925913</v>
      </c>
      <c r="CR634" s="37">
        <f t="shared" si="363"/>
        <v>58.689414899067536</v>
      </c>
      <c r="CS634" s="37">
        <f t="shared" si="364"/>
        <v>47.802028896403321</v>
      </c>
      <c r="CT634" s="22">
        <f t="shared" si="365"/>
        <v>-12.328627687811533</v>
      </c>
      <c r="CU634" s="35">
        <v>101</v>
      </c>
      <c r="CV634" s="35">
        <v>82</v>
      </c>
      <c r="CW634" s="35">
        <v>1089</v>
      </c>
      <c r="CX634" s="35">
        <v>929</v>
      </c>
      <c r="CY634" s="35">
        <v>515</v>
      </c>
      <c r="CZ634" s="35">
        <v>406</v>
      </c>
      <c r="DA634" s="35">
        <v>449</v>
      </c>
      <c r="DB634" s="35">
        <v>586</v>
      </c>
      <c r="DC634">
        <v>19</v>
      </c>
      <c r="DD634">
        <v>6</v>
      </c>
      <c r="DE634" s="35">
        <f t="shared" si="366"/>
        <v>-13</v>
      </c>
      <c r="DF634" s="36">
        <f t="shared" si="367"/>
        <v>1.0532150776076568</v>
      </c>
      <c r="DG634" s="37">
        <f t="shared" si="368"/>
        <v>0.33259423503399688</v>
      </c>
      <c r="DH634" s="37">
        <f t="shared" si="369"/>
        <v>-0.72062084257365999</v>
      </c>
      <c r="DI634" s="2">
        <v>623.9</v>
      </c>
      <c r="DJ634">
        <v>21</v>
      </c>
      <c r="DK634">
        <v>25</v>
      </c>
      <c r="DL634">
        <v>-9.1</v>
      </c>
      <c r="DM634">
        <v>519</v>
      </c>
      <c r="DN634">
        <v>566</v>
      </c>
      <c r="DO634">
        <v>-8.1999999999999993</v>
      </c>
      <c r="DP634">
        <v>380</v>
      </c>
      <c r="DQ634">
        <v>398</v>
      </c>
      <c r="DR634">
        <v>-6.2</v>
      </c>
      <c r="DS634">
        <v>255</v>
      </c>
      <c r="DT634">
        <v>296</v>
      </c>
      <c r="DU634">
        <v>-7.3</v>
      </c>
      <c r="DV634" s="39">
        <v>-2.9</v>
      </c>
      <c r="DW634" s="39">
        <v>-2.9</v>
      </c>
      <c r="DX634" s="39">
        <v>0.8</v>
      </c>
      <c r="DY634" s="39">
        <v>-0.9</v>
      </c>
      <c r="DZ634" s="39">
        <v>-0.9</v>
      </c>
      <c r="EA634" s="39">
        <v>-3.9</v>
      </c>
    </row>
    <row r="635" spans="1:131" x14ac:dyDescent="0.2">
      <c r="A635" s="12" t="s">
        <v>160</v>
      </c>
      <c r="B635" s="12" t="s">
        <v>2856</v>
      </c>
      <c r="C635" t="s">
        <v>2855</v>
      </c>
      <c r="D635" t="s">
        <v>305</v>
      </c>
      <c r="E635" s="12" t="s">
        <v>229</v>
      </c>
      <c r="F635">
        <v>82</v>
      </c>
      <c r="G635">
        <v>23</v>
      </c>
      <c r="H635">
        <v>20</v>
      </c>
      <c r="I635" s="31">
        <f t="shared" si="333"/>
        <v>43</v>
      </c>
      <c r="J635">
        <v>13</v>
      </c>
      <c r="K635">
        <v>5</v>
      </c>
      <c r="L635" s="16">
        <f t="shared" si="334"/>
        <v>2.0905923344947737</v>
      </c>
      <c r="M635" s="15">
        <v>23</v>
      </c>
      <c r="N635" s="15">
        <v>14</v>
      </c>
      <c r="O635" s="15">
        <v>6</v>
      </c>
      <c r="P635">
        <v>156</v>
      </c>
      <c r="Q635">
        <v>58</v>
      </c>
      <c r="R635">
        <v>54</v>
      </c>
      <c r="S635" s="13">
        <f t="shared" si="335"/>
        <v>0.14743589743589744</v>
      </c>
      <c r="T635" s="13">
        <f t="shared" si="336"/>
        <v>8.5820895522388058E-2</v>
      </c>
      <c r="U635" s="2">
        <v>1234.0999999999999</v>
      </c>
      <c r="V635" s="2">
        <v>15.05</v>
      </c>
      <c r="W635">
        <v>14.37</v>
      </c>
      <c r="X635">
        <v>34.340000000000003</v>
      </c>
      <c r="Y635" s="32">
        <f t="shared" si="337"/>
        <v>0.29501129131595155</v>
      </c>
      <c r="Z635" s="15">
        <f t="shared" si="338"/>
        <v>145.69811320754718</v>
      </c>
      <c r="AA635">
        <v>25</v>
      </c>
      <c r="AB635">
        <v>22</v>
      </c>
      <c r="AC635">
        <v>74</v>
      </c>
      <c r="AD635" s="13">
        <f t="shared" si="339"/>
        <v>0.43396226415094341</v>
      </c>
      <c r="AE635" s="13">
        <f t="shared" si="340"/>
        <v>0.37735849056603776</v>
      </c>
      <c r="AF635" s="13">
        <f t="shared" si="341"/>
        <v>0.81132075471698117</v>
      </c>
      <c r="AG635">
        <v>56</v>
      </c>
      <c r="AH635">
        <v>54</v>
      </c>
      <c r="AI635" s="17">
        <f t="shared" si="342"/>
        <v>0.50909090909090904</v>
      </c>
      <c r="AJ635">
        <v>226</v>
      </c>
      <c r="AK635">
        <v>204</v>
      </c>
      <c r="AL635" s="32">
        <f t="shared" si="343"/>
        <v>0.38634321653189579</v>
      </c>
      <c r="AM635">
        <v>147</v>
      </c>
      <c r="AN635">
        <v>131</v>
      </c>
      <c r="AO635" s="33">
        <f t="shared" si="344"/>
        <v>0.24977538185085355</v>
      </c>
      <c r="AP635">
        <v>200</v>
      </c>
      <c r="AQ635">
        <v>205</v>
      </c>
      <c r="AR635" s="33">
        <f t="shared" si="345"/>
        <v>0.36388140161725069</v>
      </c>
      <c r="AS635" s="33">
        <f t="shared" si="346"/>
        <v>0.60734463276836159</v>
      </c>
      <c r="AT635">
        <v>14</v>
      </c>
      <c r="AU635">
        <v>478</v>
      </c>
      <c r="AV635">
        <v>391</v>
      </c>
      <c r="AW635">
        <v>378</v>
      </c>
      <c r="AX635" s="2">
        <v>28.9</v>
      </c>
      <c r="AY635" s="3">
        <v>5</v>
      </c>
      <c r="AZ635" s="2">
        <v>33.700000000000003</v>
      </c>
      <c r="BA635" s="2">
        <v>25.8</v>
      </c>
      <c r="BB635" s="21">
        <v>0.60399999999999998</v>
      </c>
      <c r="BC635">
        <v>8</v>
      </c>
      <c r="BD635" s="21">
        <v>0.89</v>
      </c>
      <c r="BE635" s="2">
        <v>31.7</v>
      </c>
      <c r="BF635" s="2">
        <v>35.299999999999997</v>
      </c>
      <c r="BG635" s="2">
        <v>28</v>
      </c>
      <c r="BH635" s="21">
        <v>1.923</v>
      </c>
      <c r="BI635" s="21">
        <v>-1.716</v>
      </c>
      <c r="BJ635" t="s">
        <v>1576</v>
      </c>
      <c r="BK635" s="2">
        <v>61.9</v>
      </c>
      <c r="BL635" t="s">
        <v>2764</v>
      </c>
      <c r="BM635" s="2">
        <v>42.2</v>
      </c>
      <c r="BN635" t="s">
        <v>2619</v>
      </c>
      <c r="BO635" s="2">
        <v>26.2</v>
      </c>
      <c r="BP635" t="s">
        <v>3389</v>
      </c>
      <c r="BQ635" s="2">
        <v>49.7</v>
      </c>
      <c r="BR635" t="s">
        <v>649</v>
      </c>
      <c r="BS635" s="2">
        <v>38.4</v>
      </c>
      <c r="BT635" s="32">
        <f t="shared" si="347"/>
        <v>8.9225589225589222E-2</v>
      </c>
      <c r="BU635" s="34">
        <f t="shared" si="348"/>
        <v>0.9192913385826772</v>
      </c>
      <c r="BV635" s="35">
        <f t="shared" si="349"/>
        <v>928.2138975052361</v>
      </c>
      <c r="BW635" s="32">
        <f t="shared" si="350"/>
        <v>8.5169278082664196E-3</v>
      </c>
      <c r="BX635" s="36">
        <f t="shared" si="351"/>
        <v>2.5767765983307673</v>
      </c>
      <c r="BY635" s="37">
        <f t="shared" si="352"/>
        <v>1.9933554817275745</v>
      </c>
      <c r="BZ635" s="37">
        <f t="shared" si="353"/>
        <v>28.879345271858032</v>
      </c>
      <c r="CA635" s="37">
        <f t="shared" si="354"/>
        <v>24.698160602868484</v>
      </c>
      <c r="CB635" s="37">
        <f t="shared" si="355"/>
        <v>53.480269021959316</v>
      </c>
      <c r="CC635" s="37">
        <f t="shared" si="356"/>
        <v>48.472571104448583</v>
      </c>
      <c r="CD635" s="38">
        <f t="shared" si="357"/>
        <v>5.0076979175107326</v>
      </c>
      <c r="CE635" s="3">
        <v>53</v>
      </c>
      <c r="CF635" s="3">
        <v>41</v>
      </c>
      <c r="CG635" s="3">
        <v>541</v>
      </c>
      <c r="CH635" s="3">
        <v>467</v>
      </c>
      <c r="CI635" s="3">
        <v>239</v>
      </c>
      <c r="CJ635" s="3">
        <v>228</v>
      </c>
      <c r="CK635" s="3">
        <v>261</v>
      </c>
      <c r="CL635" s="3">
        <v>267</v>
      </c>
      <c r="CM635" s="20">
        <f t="shared" si="358"/>
        <v>4.9474267310700544</v>
      </c>
      <c r="CN635" s="37">
        <f t="shared" si="359"/>
        <v>1.960310808699234</v>
      </c>
      <c r="CO635" s="37">
        <f t="shared" si="360"/>
        <v>1.896387630154694</v>
      </c>
      <c r="CP635" s="37">
        <f t="shared" si="361"/>
        <v>24.354731025469832</v>
      </c>
      <c r="CQ635" s="37">
        <f t="shared" si="362"/>
        <v>27.401735869426254</v>
      </c>
      <c r="CR635" s="37">
        <f t="shared" si="363"/>
        <v>46.259073540065629</v>
      </c>
      <c r="CS635" s="37">
        <f t="shared" si="364"/>
        <v>52.907084108697816</v>
      </c>
      <c r="CT635" s="22">
        <f t="shared" si="365"/>
        <v>11.65570848614292</v>
      </c>
      <c r="CU635" s="35">
        <v>92</v>
      </c>
      <c r="CV635" s="35">
        <v>89</v>
      </c>
      <c r="CW635" s="35">
        <v>1051</v>
      </c>
      <c r="CX635" s="35">
        <v>1197</v>
      </c>
      <c r="CY635" s="35">
        <v>446</v>
      </c>
      <c r="CZ635" s="35">
        <v>535</v>
      </c>
      <c r="DA635" s="35">
        <v>662</v>
      </c>
      <c r="DB635" s="35">
        <v>582</v>
      </c>
      <c r="DC635">
        <v>4</v>
      </c>
      <c r="DD635">
        <v>20</v>
      </c>
      <c r="DE635" s="35">
        <f t="shared" si="366"/>
        <v>16</v>
      </c>
      <c r="DF635" s="36">
        <f t="shared" si="367"/>
        <v>0.19447370553439752</v>
      </c>
      <c r="DG635" s="37">
        <f t="shared" si="368"/>
        <v>0.97236852767198756</v>
      </c>
      <c r="DH635" s="37">
        <f t="shared" si="369"/>
        <v>0.77789482213759009</v>
      </c>
      <c r="DI635" s="2">
        <v>721.8</v>
      </c>
      <c r="DJ635">
        <v>27</v>
      </c>
      <c r="DK635">
        <v>19</v>
      </c>
      <c r="DL635">
        <v>14.1</v>
      </c>
      <c r="DM635">
        <v>663</v>
      </c>
      <c r="DN635">
        <v>603</v>
      </c>
      <c r="DO635">
        <v>6</v>
      </c>
      <c r="DP635">
        <v>501</v>
      </c>
      <c r="DQ635">
        <v>440</v>
      </c>
      <c r="DR635">
        <v>6.6</v>
      </c>
      <c r="DS635">
        <v>362</v>
      </c>
      <c r="DT635">
        <v>315</v>
      </c>
      <c r="DU635">
        <v>6.4</v>
      </c>
      <c r="DV635" s="39">
        <v>8.6999999999999993</v>
      </c>
      <c r="DW635" s="39">
        <v>8.6999999999999993</v>
      </c>
      <c r="DX635" s="39">
        <v>-3.1</v>
      </c>
      <c r="DY635" s="39">
        <v>0.9</v>
      </c>
      <c r="DZ635" s="39">
        <v>-1.9</v>
      </c>
      <c r="EA635" s="39">
        <v>4.5999999999999996</v>
      </c>
    </row>
    <row r="636" spans="1:131" x14ac:dyDescent="0.2">
      <c r="A636" s="12" t="s">
        <v>678</v>
      </c>
      <c r="B636" s="12" t="s">
        <v>2859</v>
      </c>
      <c r="C636" t="s">
        <v>2858</v>
      </c>
      <c r="D636" t="s">
        <v>265</v>
      </c>
      <c r="E636" s="12" t="s">
        <v>123</v>
      </c>
      <c r="F636">
        <v>22</v>
      </c>
      <c r="G636">
        <v>0</v>
      </c>
      <c r="H636">
        <v>1</v>
      </c>
      <c r="I636" s="31">
        <f t="shared" si="333"/>
        <v>1</v>
      </c>
      <c r="J636">
        <v>0</v>
      </c>
      <c r="K636">
        <v>1</v>
      </c>
      <c r="L636" s="16">
        <f t="shared" si="334"/>
        <v>0.27611596870685684</v>
      </c>
      <c r="M636" s="15">
        <v>0</v>
      </c>
      <c r="N636" s="15">
        <v>0</v>
      </c>
      <c r="O636" s="15">
        <v>1</v>
      </c>
      <c r="P636">
        <v>24</v>
      </c>
      <c r="Q636">
        <v>11</v>
      </c>
      <c r="R636">
        <v>2</v>
      </c>
      <c r="S636" s="13">
        <f t="shared" si="335"/>
        <v>0</v>
      </c>
      <c r="T636" s="13">
        <f t="shared" si="336"/>
        <v>0</v>
      </c>
      <c r="U636" s="2">
        <v>217.3</v>
      </c>
      <c r="V636" s="2">
        <v>9.8666666667000005</v>
      </c>
      <c r="W636">
        <v>9.8000000000000007</v>
      </c>
      <c r="X636">
        <v>37.200000000000003</v>
      </c>
      <c r="Y636" s="32">
        <f t="shared" si="337"/>
        <v>0.20851063829787236</v>
      </c>
      <c r="Z636" s="15">
        <f t="shared" si="338"/>
        <v>0</v>
      </c>
      <c r="AA636">
        <v>3</v>
      </c>
      <c r="AB636">
        <v>67</v>
      </c>
      <c r="AC636">
        <v>27</v>
      </c>
      <c r="AD636" s="13">
        <f t="shared" si="339"/>
        <v>0</v>
      </c>
      <c r="AE636" s="13">
        <f t="shared" si="340"/>
        <v>0.33333333333333331</v>
      </c>
      <c r="AF636" s="13">
        <f t="shared" si="341"/>
        <v>0.33333333333333331</v>
      </c>
      <c r="AG636">
        <v>3</v>
      </c>
      <c r="AH636">
        <v>6</v>
      </c>
      <c r="AI636" s="17">
        <f t="shared" si="342"/>
        <v>0.33333333333333331</v>
      </c>
      <c r="AJ636">
        <v>23</v>
      </c>
      <c r="AK636">
        <v>23</v>
      </c>
      <c r="AL636" s="32">
        <f t="shared" si="343"/>
        <v>0.26900584795321636</v>
      </c>
      <c r="AM636">
        <v>29</v>
      </c>
      <c r="AN636">
        <v>28</v>
      </c>
      <c r="AO636" s="33">
        <f t="shared" si="344"/>
        <v>0.33333333333333331</v>
      </c>
      <c r="AP636">
        <v>36</v>
      </c>
      <c r="AQ636">
        <v>32</v>
      </c>
      <c r="AR636" s="33">
        <f t="shared" si="345"/>
        <v>0.39766081871345027</v>
      </c>
      <c r="AS636" s="33">
        <f t="shared" si="346"/>
        <v>0.44660194174757284</v>
      </c>
      <c r="AT636">
        <v>2</v>
      </c>
      <c r="AU636">
        <v>75</v>
      </c>
      <c r="AV636">
        <v>66</v>
      </c>
      <c r="AW636">
        <v>57</v>
      </c>
      <c r="AX636" s="2">
        <v>27.7</v>
      </c>
      <c r="AY636" s="3">
        <v>10</v>
      </c>
      <c r="AZ636" s="2">
        <v>31.8</v>
      </c>
      <c r="BA636" s="2">
        <v>24.9</v>
      </c>
      <c r="BB636" s="21">
        <v>0.58499999999999996</v>
      </c>
      <c r="BC636">
        <v>7</v>
      </c>
      <c r="BD636" s="21">
        <v>0.24</v>
      </c>
      <c r="BE636" s="2">
        <v>26.2</v>
      </c>
      <c r="BF636" s="2">
        <v>32.299999999999997</v>
      </c>
      <c r="BG636" s="2">
        <v>20.100000000000001</v>
      </c>
      <c r="BH636" s="21">
        <v>-4.6950000000000003</v>
      </c>
      <c r="BI636" s="21">
        <v>2.0990000000000002</v>
      </c>
      <c r="BJ636" t="s">
        <v>2171</v>
      </c>
      <c r="BK636" s="2">
        <v>66.2</v>
      </c>
      <c r="BL636" t="s">
        <v>2940</v>
      </c>
      <c r="BM636" s="2">
        <v>40.799999999999997</v>
      </c>
      <c r="BN636" t="s">
        <v>977</v>
      </c>
      <c r="BO636" s="2">
        <v>11.2</v>
      </c>
      <c r="BP636" t="s">
        <v>3164</v>
      </c>
      <c r="BQ636" s="2">
        <v>34.6</v>
      </c>
      <c r="BR636" t="s">
        <v>1863</v>
      </c>
      <c r="BS636" s="2">
        <v>33.700000000000003</v>
      </c>
      <c r="BT636" s="32">
        <f t="shared" si="347"/>
        <v>3.2608695652173912E-2</v>
      </c>
      <c r="BU636" s="34">
        <f t="shared" si="348"/>
        <v>0.93406593406593408</v>
      </c>
      <c r="BV636" s="35">
        <f t="shared" si="349"/>
        <v>937.32680363115151</v>
      </c>
      <c r="BW636" s="32">
        <f t="shared" si="350"/>
        <v>-3.332537028189201E-2</v>
      </c>
      <c r="BX636" s="36">
        <f t="shared" si="351"/>
        <v>0.82923832923552776</v>
      </c>
      <c r="BY636" s="37">
        <f t="shared" si="352"/>
        <v>1.6584766584710555</v>
      </c>
      <c r="BZ636" s="37">
        <f t="shared" si="353"/>
        <v>25.429975429889517</v>
      </c>
      <c r="CA636" s="37">
        <f t="shared" si="354"/>
        <v>25.153562653477678</v>
      </c>
      <c r="CB636" s="37">
        <f t="shared" si="355"/>
        <v>46.713759213601399</v>
      </c>
      <c r="CC636" s="37">
        <f t="shared" si="356"/>
        <v>53.071253071073777</v>
      </c>
      <c r="CD636" s="38">
        <f t="shared" si="357"/>
        <v>-6.3574938574723774</v>
      </c>
      <c r="CE636" s="3">
        <v>3</v>
      </c>
      <c r="CF636" s="3">
        <v>6</v>
      </c>
      <c r="CG636" s="3">
        <v>89</v>
      </c>
      <c r="CH636" s="3">
        <v>85</v>
      </c>
      <c r="CI636" s="3">
        <v>41</v>
      </c>
      <c r="CJ636" s="3">
        <v>46</v>
      </c>
      <c r="CK636" s="3">
        <v>55</v>
      </c>
      <c r="CL636" s="3">
        <v>36</v>
      </c>
      <c r="CM636" s="20">
        <f t="shared" si="358"/>
        <v>-7.0249404594141254</v>
      </c>
      <c r="CN636" s="37">
        <f t="shared" si="359"/>
        <v>2.6392961876832843</v>
      </c>
      <c r="CO636" s="37">
        <f t="shared" si="360"/>
        <v>2.7126099706744866</v>
      </c>
      <c r="CP636" s="37">
        <f t="shared" si="361"/>
        <v>30.131964809384165</v>
      </c>
      <c r="CQ636" s="37">
        <f t="shared" si="362"/>
        <v>25.806451612903224</v>
      </c>
      <c r="CR636" s="37">
        <f t="shared" si="363"/>
        <v>56.89149560117302</v>
      </c>
      <c r="CS636" s="37">
        <f t="shared" si="364"/>
        <v>52.12609970674486</v>
      </c>
      <c r="CT636" s="22">
        <f t="shared" si="365"/>
        <v>-11.122889751900537</v>
      </c>
      <c r="CU636" s="35">
        <v>36</v>
      </c>
      <c r="CV636" s="35">
        <v>37</v>
      </c>
      <c r="CW636" s="35">
        <v>375</v>
      </c>
      <c r="CX636" s="35">
        <v>315</v>
      </c>
      <c r="CY636" s="35">
        <v>164</v>
      </c>
      <c r="CZ636" s="35">
        <v>150</v>
      </c>
      <c r="DA636" s="35">
        <v>209</v>
      </c>
      <c r="DB636" s="35">
        <v>201</v>
      </c>
      <c r="DC636">
        <v>0</v>
      </c>
      <c r="DD636">
        <v>1</v>
      </c>
      <c r="DE636" s="35">
        <f t="shared" si="366"/>
        <v>1</v>
      </c>
      <c r="DF636" s="36">
        <f t="shared" si="367"/>
        <v>0</v>
      </c>
      <c r="DG636" s="37">
        <f t="shared" si="368"/>
        <v>0.27641277641184259</v>
      </c>
      <c r="DH636" s="37">
        <f t="shared" si="369"/>
        <v>0.27641277641184259</v>
      </c>
      <c r="DI636" s="2">
        <v>126.3</v>
      </c>
      <c r="DJ636">
        <v>1</v>
      </c>
      <c r="DK636">
        <v>5</v>
      </c>
      <c r="DL636">
        <v>-34.700000000000003</v>
      </c>
      <c r="DM636">
        <v>91</v>
      </c>
      <c r="DN636">
        <v>114</v>
      </c>
      <c r="DO636">
        <v>-7.9</v>
      </c>
      <c r="DP636">
        <v>75</v>
      </c>
      <c r="DQ636">
        <v>83</v>
      </c>
      <c r="DR636">
        <v>-6.3</v>
      </c>
      <c r="DS636">
        <v>52</v>
      </c>
      <c r="DT636">
        <v>53</v>
      </c>
      <c r="DU636">
        <v>-3.6</v>
      </c>
      <c r="DV636" s="39">
        <v>0.2</v>
      </c>
      <c r="DW636" s="39">
        <v>0.2</v>
      </c>
      <c r="DX636" s="39">
        <v>0.30000000000000004</v>
      </c>
      <c r="DY636" s="39">
        <v>0</v>
      </c>
      <c r="DZ636" s="39">
        <v>0.2</v>
      </c>
      <c r="EA636" s="39">
        <v>0.7</v>
      </c>
    </row>
    <row r="637" spans="1:131" x14ac:dyDescent="0.2">
      <c r="A637" s="12" t="s">
        <v>447</v>
      </c>
      <c r="B637" s="12" t="s">
        <v>2859</v>
      </c>
      <c r="C637" t="s">
        <v>2861</v>
      </c>
      <c r="D637" t="s">
        <v>139</v>
      </c>
      <c r="E637" s="12" t="s">
        <v>170</v>
      </c>
      <c r="F637">
        <v>12</v>
      </c>
      <c r="G637">
        <v>0</v>
      </c>
      <c r="H637">
        <v>1</v>
      </c>
      <c r="I637" s="31">
        <f t="shared" si="333"/>
        <v>1</v>
      </c>
      <c r="J637">
        <v>1</v>
      </c>
      <c r="K637">
        <v>0</v>
      </c>
      <c r="L637" s="16">
        <f t="shared" si="334"/>
        <v>0.48661800486618001</v>
      </c>
      <c r="M637" s="15">
        <v>0</v>
      </c>
      <c r="N637" s="15">
        <v>1</v>
      </c>
      <c r="O637" s="15">
        <v>0</v>
      </c>
      <c r="P637">
        <v>3</v>
      </c>
      <c r="Q637">
        <v>5</v>
      </c>
      <c r="R637">
        <v>3</v>
      </c>
      <c r="S637" s="13">
        <f t="shared" si="335"/>
        <v>0</v>
      </c>
      <c r="T637" s="13">
        <f t="shared" si="336"/>
        <v>0</v>
      </c>
      <c r="U637" s="2">
        <v>123.3</v>
      </c>
      <c r="V637" s="2">
        <v>10.266666666700001</v>
      </c>
      <c r="W637">
        <v>10.28</v>
      </c>
      <c r="X637">
        <v>37.799999999999997</v>
      </c>
      <c r="Y637" s="32">
        <f t="shared" si="337"/>
        <v>0.21381031613976706</v>
      </c>
      <c r="Z637" s="15">
        <f t="shared" si="338"/>
        <v>40</v>
      </c>
      <c r="AA637">
        <v>3</v>
      </c>
      <c r="AB637">
        <v>24</v>
      </c>
      <c r="AC637">
        <v>7</v>
      </c>
      <c r="AD637" s="13">
        <f t="shared" si="339"/>
        <v>0</v>
      </c>
      <c r="AE637" s="13">
        <f t="shared" si="340"/>
        <v>1</v>
      </c>
      <c r="AF637" s="13">
        <f t="shared" si="341"/>
        <v>1</v>
      </c>
      <c r="AG637">
        <v>15</v>
      </c>
      <c r="AH637">
        <v>33</v>
      </c>
      <c r="AI637" s="17">
        <f t="shared" si="342"/>
        <v>0.3125</v>
      </c>
      <c r="AJ637">
        <v>13</v>
      </c>
      <c r="AK637">
        <v>19</v>
      </c>
      <c r="AL637" s="32">
        <f t="shared" si="343"/>
        <v>0.32</v>
      </c>
      <c r="AM637">
        <v>7</v>
      </c>
      <c r="AN637">
        <v>26</v>
      </c>
      <c r="AO637" s="33">
        <f t="shared" si="344"/>
        <v>0.33</v>
      </c>
      <c r="AP637">
        <v>19</v>
      </c>
      <c r="AQ637">
        <v>16</v>
      </c>
      <c r="AR637" s="33">
        <f t="shared" si="345"/>
        <v>0.35</v>
      </c>
      <c r="AS637" s="33">
        <f t="shared" si="346"/>
        <v>0.49230769230769234</v>
      </c>
      <c r="AU637">
        <v>35</v>
      </c>
      <c r="AV637">
        <v>46</v>
      </c>
      <c r="AW637">
        <v>36</v>
      </c>
      <c r="AX637" s="2">
        <v>27.3</v>
      </c>
      <c r="AZ637" s="2">
        <v>32</v>
      </c>
      <c r="BA637" s="2">
        <v>24.2</v>
      </c>
      <c r="BB637" s="21">
        <v>-0.51400000000000001</v>
      </c>
      <c r="BD637" s="21">
        <v>1.2450000000000001</v>
      </c>
      <c r="BE637" s="2">
        <v>27.1</v>
      </c>
      <c r="BF637" s="2">
        <v>32.9</v>
      </c>
      <c r="BG637" s="2">
        <v>21.4</v>
      </c>
      <c r="BH637" s="21">
        <v>-0.873</v>
      </c>
      <c r="BI637" s="21">
        <v>-14.821999999999999</v>
      </c>
      <c r="BJ637" t="s">
        <v>1338</v>
      </c>
      <c r="BK637" s="2">
        <v>51.1</v>
      </c>
      <c r="BL637" t="s">
        <v>1497</v>
      </c>
      <c r="BM637" s="2">
        <v>26.2</v>
      </c>
      <c r="BN637" t="s">
        <v>2383</v>
      </c>
      <c r="BO637" s="2">
        <v>18.8</v>
      </c>
      <c r="BP637" t="s">
        <v>3613</v>
      </c>
      <c r="BQ637" s="2">
        <v>40.299999999999997</v>
      </c>
      <c r="BR637" t="s">
        <v>1185</v>
      </c>
      <c r="BS637" s="2">
        <v>33.1</v>
      </c>
      <c r="BT637" s="32">
        <f t="shared" si="347"/>
        <v>2.5000000000000001E-2</v>
      </c>
      <c r="BU637" s="34">
        <f t="shared" si="348"/>
        <v>0.89830508474576276</v>
      </c>
      <c r="BV637" s="35">
        <f t="shared" si="349"/>
        <v>900.80508474576277</v>
      </c>
      <c r="BW637" s="32">
        <f t="shared" si="350"/>
        <v>-7.6694915254237245E-2</v>
      </c>
      <c r="BX637" s="36">
        <f t="shared" si="351"/>
        <v>0.48701298701140572</v>
      </c>
      <c r="BY637" s="37">
        <f t="shared" si="352"/>
        <v>2.9220779220684343</v>
      </c>
      <c r="BZ637" s="37">
        <f t="shared" si="353"/>
        <v>19.48051948045623</v>
      </c>
      <c r="CA637" s="37">
        <f t="shared" si="354"/>
        <v>28.733766233672942</v>
      </c>
      <c r="CB637" s="37">
        <f t="shared" si="355"/>
        <v>39.935064934935276</v>
      </c>
      <c r="CC637" s="37">
        <f t="shared" si="356"/>
        <v>56.006493506311664</v>
      </c>
      <c r="CD637" s="38">
        <f t="shared" si="357"/>
        <v>-16.071428571376387</v>
      </c>
      <c r="CE637" s="3">
        <v>1</v>
      </c>
      <c r="CF637" s="3">
        <v>6</v>
      </c>
      <c r="CG637" s="3">
        <v>39</v>
      </c>
      <c r="CH637" s="3">
        <v>53</v>
      </c>
      <c r="CI637" s="3">
        <v>17</v>
      </c>
      <c r="CJ637" s="3">
        <v>25</v>
      </c>
      <c r="CK637" s="3">
        <v>31</v>
      </c>
      <c r="CL637" s="3">
        <v>25</v>
      </c>
      <c r="CM637" s="20">
        <f t="shared" si="358"/>
        <v>9.0186813238997132E-2</v>
      </c>
      <c r="CN637" s="37">
        <f t="shared" si="359"/>
        <v>1.7195767195767198</v>
      </c>
      <c r="CO637" s="37">
        <f t="shared" si="360"/>
        <v>2.5132275132275135</v>
      </c>
      <c r="CP637" s="37">
        <f t="shared" si="361"/>
        <v>27.116402116402117</v>
      </c>
      <c r="CQ637" s="37">
        <f t="shared" si="362"/>
        <v>34.788359788359791</v>
      </c>
      <c r="CR637" s="37">
        <f t="shared" si="363"/>
        <v>49.338624338624342</v>
      </c>
      <c r="CS637" s="37">
        <f t="shared" si="364"/>
        <v>61.904761904761912</v>
      </c>
      <c r="CT637" s="22">
        <f t="shared" si="365"/>
        <v>-3.5052910052388171</v>
      </c>
      <c r="CU637" s="35">
        <v>13</v>
      </c>
      <c r="CV637" s="35">
        <v>19</v>
      </c>
      <c r="CW637" s="35">
        <v>192</v>
      </c>
      <c r="CX637" s="35">
        <v>244</v>
      </c>
      <c r="CY637" s="35">
        <v>71</v>
      </c>
      <c r="CZ637" s="35">
        <v>105</v>
      </c>
      <c r="DA637" s="35">
        <v>100</v>
      </c>
      <c r="DB637" s="35">
        <v>97</v>
      </c>
      <c r="DC637">
        <v>0</v>
      </c>
      <c r="DD637">
        <v>3</v>
      </c>
      <c r="DE637" s="35">
        <f t="shared" si="366"/>
        <v>3</v>
      </c>
      <c r="DF637" s="36">
        <f t="shared" si="367"/>
        <v>0</v>
      </c>
      <c r="DG637" s="37">
        <f t="shared" si="368"/>
        <v>1.4610389610342172</v>
      </c>
      <c r="DH637" s="37">
        <f t="shared" si="369"/>
        <v>1.4610389610342172</v>
      </c>
      <c r="DI637" s="2">
        <v>78.099999999999994</v>
      </c>
      <c r="DJ637">
        <v>0</v>
      </c>
      <c r="DK637">
        <v>5</v>
      </c>
      <c r="DL637">
        <v>-30</v>
      </c>
      <c r="DM637">
        <v>58</v>
      </c>
      <c r="DN637">
        <v>79</v>
      </c>
      <c r="DO637">
        <v>-0.5</v>
      </c>
      <c r="DP637">
        <v>39</v>
      </c>
      <c r="DQ637">
        <v>56</v>
      </c>
      <c r="DR637">
        <v>-1.3</v>
      </c>
      <c r="DS637">
        <v>28</v>
      </c>
      <c r="DT637">
        <v>41</v>
      </c>
      <c r="DU637">
        <v>-3</v>
      </c>
      <c r="DV637" s="39">
        <v>-2.2000000000000002</v>
      </c>
      <c r="DW637" s="39">
        <v>-2.2000000000000002</v>
      </c>
      <c r="DX637" s="39">
        <v>0.1</v>
      </c>
      <c r="DY637" s="39">
        <v>-0.1</v>
      </c>
      <c r="DZ637" s="39">
        <v>1.1000000000000001</v>
      </c>
      <c r="EA637" s="39">
        <v>-1.2</v>
      </c>
    </row>
    <row r="638" spans="1:131" x14ac:dyDescent="0.2">
      <c r="A638" s="12" t="s">
        <v>458</v>
      </c>
      <c r="B638" s="12" t="s">
        <v>2864</v>
      </c>
      <c r="C638" t="s">
        <v>2863</v>
      </c>
      <c r="D638" t="s">
        <v>169</v>
      </c>
      <c r="E638" s="12" t="s">
        <v>178</v>
      </c>
      <c r="F638">
        <v>20</v>
      </c>
      <c r="G638">
        <v>1</v>
      </c>
      <c r="H638">
        <v>2</v>
      </c>
      <c r="I638" s="31">
        <f t="shared" si="333"/>
        <v>3</v>
      </c>
      <c r="J638">
        <v>1</v>
      </c>
      <c r="K638">
        <v>1</v>
      </c>
      <c r="L638" s="16">
        <f t="shared" si="334"/>
        <v>0.59665211866754275</v>
      </c>
      <c r="M638" s="15">
        <v>1</v>
      </c>
      <c r="N638" s="15">
        <v>0</v>
      </c>
      <c r="O638" s="15">
        <v>1</v>
      </c>
      <c r="P638">
        <v>16</v>
      </c>
      <c r="Q638">
        <v>7</v>
      </c>
      <c r="R638">
        <v>18</v>
      </c>
      <c r="S638" s="13">
        <f t="shared" si="335"/>
        <v>6.25E-2</v>
      </c>
      <c r="T638" s="13">
        <f t="shared" si="336"/>
        <v>2.4390243902439025E-2</v>
      </c>
      <c r="U638" s="2">
        <v>301.68333333330003</v>
      </c>
      <c r="V638" s="2">
        <v>15.083333333300001</v>
      </c>
      <c r="W638">
        <v>14.51</v>
      </c>
      <c r="X638">
        <v>33.96</v>
      </c>
      <c r="Y638" s="32">
        <f t="shared" si="337"/>
        <v>0.29936042913142152</v>
      </c>
      <c r="Z638" s="15">
        <f t="shared" si="338"/>
        <v>19.571428571428573</v>
      </c>
      <c r="AA638">
        <v>29</v>
      </c>
      <c r="AB638">
        <v>19</v>
      </c>
      <c r="AC638">
        <v>30</v>
      </c>
      <c r="AD638" s="13">
        <f t="shared" si="339"/>
        <v>0.14285714285714285</v>
      </c>
      <c r="AE638" s="13">
        <f t="shared" si="340"/>
        <v>0.14285714285714285</v>
      </c>
      <c r="AF638" s="13">
        <f t="shared" si="341"/>
        <v>0.2857142857142857</v>
      </c>
      <c r="AI638" s="17" t="str">
        <f t="shared" si="342"/>
        <v xml:space="preserve"> </v>
      </c>
      <c r="AJ638">
        <v>34</v>
      </c>
      <c r="AK638">
        <v>67</v>
      </c>
      <c r="AL638" s="32">
        <f t="shared" si="343"/>
        <v>0.35438596491228069</v>
      </c>
      <c r="AM638">
        <v>47</v>
      </c>
      <c r="AN638">
        <v>26</v>
      </c>
      <c r="AO638" s="33">
        <f t="shared" si="344"/>
        <v>0.256140350877193</v>
      </c>
      <c r="AP638">
        <v>46</v>
      </c>
      <c r="AQ638">
        <v>65</v>
      </c>
      <c r="AR638" s="33">
        <f t="shared" si="345"/>
        <v>0.38947368421052631</v>
      </c>
      <c r="AS638" s="33">
        <f t="shared" si="346"/>
        <v>0.58045977011494254</v>
      </c>
      <c r="AT638">
        <v>8</v>
      </c>
      <c r="AU638">
        <v>107</v>
      </c>
      <c r="AV638">
        <v>98</v>
      </c>
      <c r="AW638">
        <v>96</v>
      </c>
      <c r="AX638" s="2">
        <v>27.4</v>
      </c>
      <c r="AY638" s="3">
        <v>8</v>
      </c>
      <c r="AZ638" s="2">
        <v>32.5</v>
      </c>
      <c r="BA638" s="2">
        <v>23.9</v>
      </c>
      <c r="BB638" s="21">
        <v>-0.59</v>
      </c>
      <c r="BC638">
        <v>8</v>
      </c>
      <c r="BD638" s="21">
        <v>-1.014</v>
      </c>
      <c r="BE638" s="2">
        <v>26.3</v>
      </c>
      <c r="BF638" s="2">
        <v>32.4</v>
      </c>
      <c r="BG638" s="2">
        <v>23.8</v>
      </c>
      <c r="BH638" s="21">
        <v>0.30399999999999999</v>
      </c>
      <c r="BI638" s="21">
        <v>0.78500000000000003</v>
      </c>
      <c r="BJ638" t="s">
        <v>1969</v>
      </c>
      <c r="BK638" s="2">
        <v>31.7</v>
      </c>
      <c r="BL638" t="s">
        <v>1924</v>
      </c>
      <c r="BM638" s="2">
        <v>29.7</v>
      </c>
      <c r="BN638" t="s">
        <v>3157</v>
      </c>
      <c r="BO638" s="2">
        <v>23.1</v>
      </c>
      <c r="BP638" t="s">
        <v>2758</v>
      </c>
      <c r="BQ638" s="2">
        <v>39.4</v>
      </c>
      <c r="BR638" t="s">
        <v>3365</v>
      </c>
      <c r="BS638" s="2">
        <v>32.6</v>
      </c>
      <c r="BT638" s="32">
        <f t="shared" si="347"/>
        <v>5.1094890510948905E-2</v>
      </c>
      <c r="BU638" s="34">
        <f t="shared" si="348"/>
        <v>0.95238095238095233</v>
      </c>
      <c r="BV638" s="35">
        <f t="shared" si="349"/>
        <v>957.49044143204719</v>
      </c>
      <c r="BW638" s="32">
        <f t="shared" si="350"/>
        <v>3.4758428919012332E-3</v>
      </c>
      <c r="BX638" s="36">
        <f t="shared" si="351"/>
        <v>1.3922651933732426</v>
      </c>
      <c r="BY638" s="37">
        <f t="shared" si="352"/>
        <v>1.3922651933732426</v>
      </c>
      <c r="BZ638" s="37">
        <f t="shared" si="353"/>
        <v>27.248618784590604</v>
      </c>
      <c r="CA638" s="37">
        <f t="shared" si="354"/>
        <v>29.237569060838091</v>
      </c>
      <c r="CB638" s="37">
        <f t="shared" si="355"/>
        <v>51.116022099560475</v>
      </c>
      <c r="CC638" s="37">
        <f t="shared" si="356"/>
        <v>55.690607734929699</v>
      </c>
      <c r="CD638" s="38">
        <f t="shared" si="357"/>
        <v>-4.5745856353692247</v>
      </c>
      <c r="CE638" s="3">
        <v>7</v>
      </c>
      <c r="CF638" s="3">
        <v>7</v>
      </c>
      <c r="CG638" s="3">
        <v>130</v>
      </c>
      <c r="CH638" s="3">
        <v>140</v>
      </c>
      <c r="CI638" s="3">
        <v>46</v>
      </c>
      <c r="CJ638" s="3">
        <v>57</v>
      </c>
      <c r="CK638" s="3">
        <v>76</v>
      </c>
      <c r="CL638" s="3">
        <v>74</v>
      </c>
      <c r="CM638" s="20">
        <f t="shared" si="358"/>
        <v>-8.394620118127845</v>
      </c>
      <c r="CN638" s="37">
        <f t="shared" si="359"/>
        <v>2.9151943462897525</v>
      </c>
      <c r="CO638" s="37">
        <f t="shared" si="360"/>
        <v>2.2968197879858652</v>
      </c>
      <c r="CP638" s="37">
        <f t="shared" si="361"/>
        <v>34.628975265017665</v>
      </c>
      <c r="CQ638" s="37">
        <f t="shared" si="362"/>
        <v>26.766784452296818</v>
      </c>
      <c r="CR638" s="37">
        <f t="shared" si="363"/>
        <v>63.869257950530034</v>
      </c>
      <c r="CS638" s="37">
        <f t="shared" si="364"/>
        <v>51.766784452296818</v>
      </c>
      <c r="CT638" s="22">
        <f t="shared" si="365"/>
        <v>-16.677059133602441</v>
      </c>
      <c r="CU638" s="35">
        <v>33</v>
      </c>
      <c r="CV638" s="35">
        <v>26</v>
      </c>
      <c r="CW638" s="35">
        <v>359</v>
      </c>
      <c r="CX638" s="35">
        <v>277</v>
      </c>
      <c r="CY638" s="35">
        <v>157</v>
      </c>
      <c r="CZ638" s="35">
        <v>138</v>
      </c>
      <c r="DA638" s="35">
        <v>145</v>
      </c>
      <c r="DB638" s="35">
        <v>174</v>
      </c>
      <c r="DC638">
        <v>3</v>
      </c>
      <c r="DD638">
        <v>3</v>
      </c>
      <c r="DE638" s="35">
        <f t="shared" si="366"/>
        <v>0</v>
      </c>
      <c r="DF638" s="36">
        <f t="shared" si="367"/>
        <v>0.59668508287424671</v>
      </c>
      <c r="DG638" s="37">
        <f t="shared" si="368"/>
        <v>0.59668508287424671</v>
      </c>
      <c r="DH638" s="37">
        <f t="shared" si="369"/>
        <v>0</v>
      </c>
      <c r="DI638" s="2">
        <v>200.5</v>
      </c>
      <c r="DJ638">
        <v>7</v>
      </c>
      <c r="DK638">
        <v>4</v>
      </c>
      <c r="DL638">
        <v>14.9</v>
      </c>
      <c r="DM638">
        <v>162</v>
      </c>
      <c r="DN638">
        <v>183</v>
      </c>
      <c r="DO638">
        <v>-7.2</v>
      </c>
      <c r="DP638">
        <v>113</v>
      </c>
      <c r="DQ638">
        <v>127</v>
      </c>
      <c r="DR638">
        <v>-7.2</v>
      </c>
      <c r="DS638">
        <v>86</v>
      </c>
      <c r="DT638">
        <v>87</v>
      </c>
      <c r="DU638">
        <v>-3.6</v>
      </c>
      <c r="DV638" s="39">
        <v>0.2</v>
      </c>
      <c r="DW638" s="39">
        <v>0.2</v>
      </c>
      <c r="DX638" s="39">
        <v>-0.30000000000000004</v>
      </c>
      <c r="DY638" s="39">
        <v>-0.4</v>
      </c>
      <c r="DZ638" s="39">
        <v>0.1</v>
      </c>
      <c r="EA638" s="39">
        <v>-0.4</v>
      </c>
    </row>
    <row r="639" spans="1:131" x14ac:dyDescent="0.2">
      <c r="A639" s="12" t="s">
        <v>2807</v>
      </c>
      <c r="B639" s="12" t="s">
        <v>2868</v>
      </c>
      <c r="C639" t="s">
        <v>2867</v>
      </c>
      <c r="D639" s="12" t="s">
        <v>338</v>
      </c>
      <c r="E639" s="12" t="s">
        <v>178</v>
      </c>
      <c r="F639">
        <v>19</v>
      </c>
      <c r="G639">
        <v>0</v>
      </c>
      <c r="H639">
        <v>3</v>
      </c>
      <c r="I639" s="31">
        <f t="shared" si="333"/>
        <v>3</v>
      </c>
      <c r="J639">
        <v>2</v>
      </c>
      <c r="K639">
        <v>1</v>
      </c>
      <c r="L639" s="16">
        <f t="shared" si="334"/>
        <v>0.80100867759388839</v>
      </c>
      <c r="M639" s="15">
        <v>0</v>
      </c>
      <c r="N639" s="15">
        <v>2</v>
      </c>
      <c r="O639" s="15">
        <v>1</v>
      </c>
      <c r="P639">
        <v>17</v>
      </c>
      <c r="Q639">
        <v>2</v>
      </c>
      <c r="R639">
        <v>6</v>
      </c>
      <c r="S639" s="13">
        <f t="shared" si="335"/>
        <v>0</v>
      </c>
      <c r="T639" s="13">
        <f t="shared" si="336"/>
        <v>0</v>
      </c>
      <c r="U639" s="2">
        <v>224.71666666670001</v>
      </c>
      <c r="V639" s="2">
        <v>11.8166666667</v>
      </c>
      <c r="W639">
        <v>11.67</v>
      </c>
      <c r="X639">
        <v>35.630000000000003</v>
      </c>
      <c r="Y639" s="32">
        <f t="shared" si="337"/>
        <v>0.24672304439746298</v>
      </c>
      <c r="Z639" s="15">
        <f t="shared" si="338"/>
        <v>17.2</v>
      </c>
      <c r="AA639">
        <v>16</v>
      </c>
      <c r="AB639">
        <v>16</v>
      </c>
      <c r="AC639">
        <v>13</v>
      </c>
      <c r="AD639" s="13">
        <f t="shared" si="339"/>
        <v>0</v>
      </c>
      <c r="AE639" s="13">
        <f t="shared" si="340"/>
        <v>0.3</v>
      </c>
      <c r="AF639" s="13">
        <f t="shared" si="341"/>
        <v>0.3</v>
      </c>
      <c r="AI639" s="17" t="str">
        <f t="shared" si="342"/>
        <v xml:space="preserve"> </v>
      </c>
      <c r="AJ639">
        <v>25</v>
      </c>
      <c r="AK639">
        <v>32</v>
      </c>
      <c r="AL639" s="32">
        <f t="shared" si="343"/>
        <v>0.28643216080402012</v>
      </c>
      <c r="AM639">
        <v>38</v>
      </c>
      <c r="AN639">
        <v>31</v>
      </c>
      <c r="AO639" s="33">
        <f t="shared" si="344"/>
        <v>0.34673366834170855</v>
      </c>
      <c r="AP639">
        <v>34</v>
      </c>
      <c r="AQ639">
        <v>39</v>
      </c>
      <c r="AR639" s="33">
        <f t="shared" si="345"/>
        <v>0.36683417085427134</v>
      </c>
      <c r="AS639" s="33">
        <f t="shared" si="346"/>
        <v>0.45238095238095238</v>
      </c>
      <c r="AU639">
        <v>80</v>
      </c>
      <c r="AV639">
        <v>82</v>
      </c>
      <c r="AW639">
        <v>64</v>
      </c>
      <c r="AX639" s="2">
        <v>27.9</v>
      </c>
      <c r="AZ639" s="2">
        <v>33.299999999999997</v>
      </c>
      <c r="BA639" s="2">
        <v>24.2</v>
      </c>
      <c r="BB639" s="21">
        <v>-0.79600000000000004</v>
      </c>
      <c r="BD639" s="21">
        <v>0.68800000000000006</v>
      </c>
      <c r="BE639" s="2">
        <v>26.4</v>
      </c>
      <c r="BF639" s="2">
        <v>28.8</v>
      </c>
      <c r="BG639" s="2">
        <v>25.6</v>
      </c>
      <c r="BH639" s="21">
        <v>5.6000000000000001E-2</v>
      </c>
      <c r="BI639" s="21">
        <v>-8.6379999999999999</v>
      </c>
      <c r="BJ639" t="s">
        <v>1402</v>
      </c>
      <c r="BK639" s="2">
        <v>34.799999999999997</v>
      </c>
      <c r="BL639" t="s">
        <v>1652</v>
      </c>
      <c r="BM639" s="2">
        <v>28.7</v>
      </c>
      <c r="BN639" t="s">
        <v>2804</v>
      </c>
      <c r="BO639" s="2">
        <v>27.5</v>
      </c>
      <c r="BP639" t="s">
        <v>3105</v>
      </c>
      <c r="BQ639" s="2">
        <v>43.6</v>
      </c>
      <c r="BR639" t="s">
        <v>387</v>
      </c>
      <c r="BS639" s="2">
        <v>31.6</v>
      </c>
      <c r="BT639" s="32">
        <f t="shared" si="347"/>
        <v>0.11627906976744186</v>
      </c>
      <c r="BU639" s="34">
        <f t="shared" si="348"/>
        <v>0.9</v>
      </c>
      <c r="BV639" s="35">
        <f t="shared" si="349"/>
        <v>911.62790697674416</v>
      </c>
      <c r="BW639" s="32">
        <f t="shared" si="350"/>
        <v>1.6279069767441881E-2</v>
      </c>
      <c r="BX639" s="36">
        <f t="shared" si="351"/>
        <v>2.6724073936529171</v>
      </c>
      <c r="BY639" s="37">
        <f t="shared" si="352"/>
        <v>2.9396481330182089</v>
      </c>
      <c r="BZ639" s="37">
        <f t="shared" si="353"/>
        <v>22.982703585415088</v>
      </c>
      <c r="CA639" s="37">
        <f t="shared" si="354"/>
        <v>29.396481330182088</v>
      </c>
      <c r="CB639" s="37">
        <f t="shared" si="355"/>
        <v>42.758518298446674</v>
      </c>
      <c r="CC639" s="37">
        <f t="shared" si="356"/>
        <v>59.861925617825349</v>
      </c>
      <c r="CD639" s="38">
        <f t="shared" si="357"/>
        <v>-17.103407319378675</v>
      </c>
      <c r="CE639" s="3">
        <v>10</v>
      </c>
      <c r="CF639" s="3">
        <v>11</v>
      </c>
      <c r="CG639" s="3">
        <v>76</v>
      </c>
      <c r="CH639" s="3">
        <v>99</v>
      </c>
      <c r="CI639" s="3">
        <v>31</v>
      </c>
      <c r="CJ639" s="3">
        <v>45</v>
      </c>
      <c r="CK639" s="3">
        <v>69</v>
      </c>
      <c r="CL639" s="3">
        <v>43</v>
      </c>
      <c r="CM639" s="20">
        <f t="shared" si="358"/>
        <v>-6.7245501765215323</v>
      </c>
      <c r="CN639" s="37">
        <f t="shared" si="359"/>
        <v>2.658906598519875</v>
      </c>
      <c r="CO639" s="37">
        <f t="shared" si="360"/>
        <v>2.2157554987665629</v>
      </c>
      <c r="CP639" s="37">
        <f t="shared" si="361"/>
        <v>27.918519284458689</v>
      </c>
      <c r="CQ639" s="37">
        <f t="shared" si="362"/>
        <v>27.918519284458689</v>
      </c>
      <c r="CR639" s="37">
        <f t="shared" si="363"/>
        <v>51.405527571384255</v>
      </c>
      <c r="CS639" s="37">
        <f t="shared" si="364"/>
        <v>55.748408348966713</v>
      </c>
      <c r="CT639" s="22">
        <f t="shared" si="365"/>
        <v>-12.760526541796217</v>
      </c>
      <c r="CU639" s="35">
        <v>30</v>
      </c>
      <c r="CV639" s="35">
        <v>25</v>
      </c>
      <c r="CW639" s="35">
        <v>285</v>
      </c>
      <c r="CX639" s="35">
        <v>290</v>
      </c>
      <c r="CY639" s="35">
        <v>118</v>
      </c>
      <c r="CZ639" s="35">
        <v>155</v>
      </c>
      <c r="DA639" s="35">
        <v>159</v>
      </c>
      <c r="DB639" s="35">
        <v>147</v>
      </c>
      <c r="DC639">
        <v>0</v>
      </c>
      <c r="DD639">
        <v>3</v>
      </c>
      <c r="DE639" s="35">
        <f t="shared" si="366"/>
        <v>3</v>
      </c>
      <c r="DF639" s="36">
        <f t="shared" si="367"/>
        <v>0</v>
      </c>
      <c r="DG639" s="37">
        <f t="shared" si="368"/>
        <v>0.80172221809587518</v>
      </c>
      <c r="DH639" s="37">
        <f t="shared" si="369"/>
        <v>0.80172221809587518</v>
      </c>
      <c r="DI639" s="2">
        <v>110.2</v>
      </c>
      <c r="DJ639">
        <v>6</v>
      </c>
      <c r="DK639">
        <v>7</v>
      </c>
      <c r="DL639">
        <v>-8</v>
      </c>
      <c r="DM639">
        <v>84</v>
      </c>
      <c r="DN639">
        <v>99</v>
      </c>
      <c r="DO639">
        <v>-2.2999999999999998</v>
      </c>
      <c r="DP639">
        <v>60</v>
      </c>
      <c r="DQ639">
        <v>69</v>
      </c>
      <c r="DR639">
        <v>-1.3</v>
      </c>
      <c r="DS639">
        <v>41</v>
      </c>
      <c r="DT639">
        <v>52</v>
      </c>
      <c r="DU639">
        <v>-4.7</v>
      </c>
      <c r="DV639" s="39">
        <v>-0.7</v>
      </c>
      <c r="DW639" s="39">
        <v>-0.7</v>
      </c>
      <c r="DX639" s="39">
        <v>0.1</v>
      </c>
      <c r="DY639" s="39">
        <v>0</v>
      </c>
      <c r="DZ639" s="39">
        <v>0.9</v>
      </c>
      <c r="EA639" s="39">
        <v>0.30000000000000004</v>
      </c>
    </row>
    <row r="640" spans="1:131" x14ac:dyDescent="0.2">
      <c r="A640" s="12" t="s">
        <v>408</v>
      </c>
      <c r="B640" s="12" t="s">
        <v>2872</v>
      </c>
      <c r="C640" t="s">
        <v>2871</v>
      </c>
      <c r="D640" t="s">
        <v>199</v>
      </c>
      <c r="E640" s="12" t="s">
        <v>123</v>
      </c>
      <c r="F640">
        <v>80</v>
      </c>
      <c r="G640">
        <v>8</v>
      </c>
      <c r="H640">
        <v>20</v>
      </c>
      <c r="I640" s="31">
        <f t="shared" si="333"/>
        <v>28</v>
      </c>
      <c r="J640">
        <v>7</v>
      </c>
      <c r="K640">
        <v>13</v>
      </c>
      <c r="L640" s="16">
        <f t="shared" si="334"/>
        <v>1.8278419496980134</v>
      </c>
      <c r="M640" s="15">
        <v>8</v>
      </c>
      <c r="N640" s="15">
        <v>6</v>
      </c>
      <c r="O640" s="15">
        <v>13</v>
      </c>
      <c r="P640">
        <v>121</v>
      </c>
      <c r="Q640">
        <v>39</v>
      </c>
      <c r="R640">
        <v>30</v>
      </c>
      <c r="S640" s="13">
        <f t="shared" si="335"/>
        <v>6.6115702479338845E-2</v>
      </c>
      <c r="T640" s="13">
        <f t="shared" si="336"/>
        <v>4.2105263157894736E-2</v>
      </c>
      <c r="U640" s="2">
        <v>919.11666666669998</v>
      </c>
      <c r="V640" s="2">
        <v>11.483333333299999</v>
      </c>
      <c r="W640">
        <v>11.32</v>
      </c>
      <c r="X640">
        <v>37.340000000000003</v>
      </c>
      <c r="Y640" s="32">
        <f t="shared" si="337"/>
        <v>0.23263460748047676</v>
      </c>
      <c r="Z640" s="15">
        <f t="shared" si="338"/>
        <v>88.666666666666671</v>
      </c>
      <c r="AA640">
        <v>18</v>
      </c>
      <c r="AB640">
        <v>135</v>
      </c>
      <c r="AC640">
        <v>77</v>
      </c>
      <c r="AD640" s="13">
        <f t="shared" si="339"/>
        <v>0.20512820512820512</v>
      </c>
      <c r="AE640" s="13">
        <f t="shared" si="340"/>
        <v>0.48717948717948717</v>
      </c>
      <c r="AF640" s="13">
        <f t="shared" si="341"/>
        <v>0.69230769230769229</v>
      </c>
      <c r="AG640">
        <v>15</v>
      </c>
      <c r="AH640">
        <v>14</v>
      </c>
      <c r="AI640" s="17">
        <f t="shared" si="342"/>
        <v>0.51724137931034486</v>
      </c>
      <c r="AJ640">
        <v>132</v>
      </c>
      <c r="AK640">
        <v>175</v>
      </c>
      <c r="AL640" s="32">
        <f t="shared" si="343"/>
        <v>0.35990621336459555</v>
      </c>
      <c r="AM640">
        <v>126</v>
      </c>
      <c r="AN640">
        <v>98</v>
      </c>
      <c r="AO640" s="33">
        <f t="shared" si="344"/>
        <v>0.26260257913247365</v>
      </c>
      <c r="AP640">
        <v>152</v>
      </c>
      <c r="AQ640">
        <v>170</v>
      </c>
      <c r="AR640" s="33">
        <f t="shared" si="345"/>
        <v>0.37749120750293086</v>
      </c>
      <c r="AS640" s="33">
        <f t="shared" si="346"/>
        <v>0.57815442561205277</v>
      </c>
      <c r="AT640">
        <v>9</v>
      </c>
      <c r="AU640">
        <v>348</v>
      </c>
      <c r="AV640">
        <v>325</v>
      </c>
      <c r="AW640">
        <v>300</v>
      </c>
      <c r="AX640" s="2">
        <v>28.2</v>
      </c>
      <c r="AY640" s="3">
        <v>9</v>
      </c>
      <c r="AZ640" s="2">
        <v>32.4</v>
      </c>
      <c r="BA640" s="2">
        <v>25.3</v>
      </c>
      <c r="BB640" s="21">
        <v>0.14499999999999999</v>
      </c>
      <c r="BC640">
        <v>8</v>
      </c>
      <c r="BD640" s="21">
        <v>-0.29299999999999998</v>
      </c>
      <c r="BE640" s="2">
        <v>29</v>
      </c>
      <c r="BF640" s="2">
        <v>32.4</v>
      </c>
      <c r="BG640" s="2">
        <v>25.7</v>
      </c>
      <c r="BH640" s="21">
        <v>0.86499999999999999</v>
      </c>
      <c r="BI640" s="21">
        <v>5.468</v>
      </c>
      <c r="BJ640" t="s">
        <v>621</v>
      </c>
      <c r="BK640" s="2">
        <v>53.7</v>
      </c>
      <c r="BL640" t="s">
        <v>3756</v>
      </c>
      <c r="BM640" s="2">
        <v>35.700000000000003</v>
      </c>
      <c r="BN640" t="s">
        <v>1640</v>
      </c>
      <c r="BO640" s="2">
        <v>26</v>
      </c>
      <c r="BP640" t="s">
        <v>3351</v>
      </c>
      <c r="BQ640" s="2">
        <v>35.799999999999997</v>
      </c>
      <c r="BR640" t="s">
        <v>2387</v>
      </c>
      <c r="BS640" s="2">
        <v>31.6</v>
      </c>
      <c r="BT640" s="32">
        <f t="shared" si="347"/>
        <v>7.8947368421052627E-2</v>
      </c>
      <c r="BU640" s="34">
        <f t="shared" si="348"/>
        <v>0.92982456140350878</v>
      </c>
      <c r="BV640" s="35">
        <f t="shared" si="349"/>
        <v>937.71929824561414</v>
      </c>
      <c r="BW640" s="32">
        <f t="shared" si="350"/>
        <v>8.771929824561403E-3</v>
      </c>
      <c r="BX640" s="36">
        <f t="shared" si="351"/>
        <v>2.5471698113281489</v>
      </c>
      <c r="BY640" s="37">
        <f t="shared" si="352"/>
        <v>1.8287373004407224</v>
      </c>
      <c r="BZ640" s="37">
        <f t="shared" si="353"/>
        <v>32.264150943489881</v>
      </c>
      <c r="CA640" s="37">
        <f t="shared" si="354"/>
        <v>26.059506531280292</v>
      </c>
      <c r="CB640" s="37">
        <f t="shared" si="355"/>
        <v>58.388969521214491</v>
      </c>
      <c r="CC640" s="37">
        <f t="shared" si="356"/>
        <v>47.155297532792915</v>
      </c>
      <c r="CD640" s="38">
        <f t="shared" si="357"/>
        <v>11.233671988421577</v>
      </c>
      <c r="CE640" s="3">
        <v>39</v>
      </c>
      <c r="CF640" s="3">
        <v>28</v>
      </c>
      <c r="CG640" s="3">
        <v>455</v>
      </c>
      <c r="CH640" s="3">
        <v>371</v>
      </c>
      <c r="CI640" s="3">
        <v>161</v>
      </c>
      <c r="CJ640" s="3">
        <v>153</v>
      </c>
      <c r="CK640" s="3">
        <v>170</v>
      </c>
      <c r="CL640" s="3">
        <v>239</v>
      </c>
      <c r="CM640" s="20">
        <f t="shared" si="358"/>
        <v>3.5069657737323103</v>
      </c>
      <c r="CN640" s="37">
        <f t="shared" si="359"/>
        <v>2.1290840921264058</v>
      </c>
      <c r="CO640" s="37">
        <f t="shared" si="360"/>
        <v>2.0487412961971074</v>
      </c>
      <c r="CP640" s="37">
        <f t="shared" si="361"/>
        <v>32.619175147295124</v>
      </c>
      <c r="CQ640" s="37">
        <f t="shared" si="362"/>
        <v>29.746920192822706</v>
      </c>
      <c r="CR640" s="37">
        <f t="shared" si="363"/>
        <v>59.413497589716115</v>
      </c>
      <c r="CS640" s="37">
        <f t="shared" si="364"/>
        <v>55.557043385109793</v>
      </c>
      <c r="CT640" s="22">
        <f t="shared" si="365"/>
        <v>7.3772177838152544</v>
      </c>
      <c r="CU640" s="35">
        <v>106</v>
      </c>
      <c r="CV640" s="35">
        <v>102</v>
      </c>
      <c r="CW640" s="35">
        <v>1518</v>
      </c>
      <c r="CX640" s="35">
        <v>1379</v>
      </c>
      <c r="CY640" s="35">
        <v>612</v>
      </c>
      <c r="CZ640" s="35">
        <v>573</v>
      </c>
      <c r="DA640" s="35">
        <v>712</v>
      </c>
      <c r="DB640" s="35">
        <v>722</v>
      </c>
      <c r="DC640">
        <v>13</v>
      </c>
      <c r="DD640">
        <v>15</v>
      </c>
      <c r="DE640" s="35">
        <f t="shared" si="366"/>
        <v>2</v>
      </c>
      <c r="DF640" s="36">
        <f t="shared" si="367"/>
        <v>0.84905660377604963</v>
      </c>
      <c r="DG640" s="37">
        <f t="shared" si="368"/>
        <v>0.9796806966646725</v>
      </c>
      <c r="DH640" s="37">
        <f t="shared" si="369"/>
        <v>0.13062409288862303</v>
      </c>
      <c r="DI640" s="2">
        <v>567.79999999999995</v>
      </c>
      <c r="DJ640">
        <v>25</v>
      </c>
      <c r="DK640">
        <v>17</v>
      </c>
      <c r="DL640">
        <v>12.8</v>
      </c>
      <c r="DM640">
        <v>553</v>
      </c>
      <c r="DN640">
        <v>450</v>
      </c>
      <c r="DO640">
        <v>2.2999999999999998</v>
      </c>
      <c r="DP640">
        <v>408</v>
      </c>
      <c r="DQ640">
        <v>343</v>
      </c>
      <c r="DR640">
        <v>0.7</v>
      </c>
      <c r="DS640">
        <v>322</v>
      </c>
      <c r="DT640">
        <v>256</v>
      </c>
      <c r="DU640">
        <v>1.4</v>
      </c>
      <c r="DV640" s="39">
        <v>7.5</v>
      </c>
      <c r="DW640" s="39">
        <v>7.4</v>
      </c>
      <c r="DX640" s="39">
        <v>-0.9</v>
      </c>
      <c r="DY640" s="39">
        <v>-0.30000000000000004</v>
      </c>
      <c r="DZ640" s="39">
        <v>-1.5</v>
      </c>
      <c r="EA640" s="39">
        <v>4.7</v>
      </c>
    </row>
    <row r="641" spans="1:131" x14ac:dyDescent="0.2">
      <c r="A641" s="12" t="s">
        <v>2875</v>
      </c>
      <c r="B641" s="12" t="s">
        <v>2876</v>
      </c>
      <c r="C641" t="s">
        <v>2874</v>
      </c>
      <c r="D641" t="s">
        <v>199</v>
      </c>
      <c r="E641" s="12" t="s">
        <v>170</v>
      </c>
      <c r="F641">
        <v>1</v>
      </c>
      <c r="G641">
        <v>0</v>
      </c>
      <c r="H641">
        <v>0</v>
      </c>
      <c r="I641" s="31">
        <f t="shared" si="333"/>
        <v>0</v>
      </c>
      <c r="J641">
        <v>0</v>
      </c>
      <c r="K641">
        <v>0</v>
      </c>
      <c r="L641" s="16">
        <f t="shared" si="334"/>
        <v>0</v>
      </c>
      <c r="M641" s="15">
        <v>0</v>
      </c>
      <c r="N641" s="15">
        <v>0</v>
      </c>
      <c r="O641" s="15">
        <v>0</v>
      </c>
      <c r="P641">
        <v>0</v>
      </c>
      <c r="Q641">
        <v>1</v>
      </c>
      <c r="R641">
        <v>0</v>
      </c>
      <c r="S641" s="13">
        <f t="shared" si="335"/>
        <v>0</v>
      </c>
      <c r="T641" s="13">
        <f t="shared" si="336"/>
        <v>0</v>
      </c>
      <c r="U641" s="2">
        <v>7.5333333332999999</v>
      </c>
      <c r="V641" s="2">
        <v>7.5333333332999999</v>
      </c>
      <c r="W641">
        <v>7.53</v>
      </c>
      <c r="X641">
        <v>42.92</v>
      </c>
      <c r="Y641" s="32">
        <f t="shared" si="337"/>
        <v>0.14925668979187315</v>
      </c>
      <c r="Z641" s="15">
        <f t="shared" si="338"/>
        <v>0</v>
      </c>
      <c r="AA641">
        <v>0</v>
      </c>
      <c r="AB641">
        <v>1</v>
      </c>
      <c r="AC641">
        <v>0</v>
      </c>
      <c r="AD641" s="13">
        <f t="shared" si="339"/>
        <v>0</v>
      </c>
      <c r="AE641" s="13">
        <f t="shared" si="340"/>
        <v>0</v>
      </c>
      <c r="AF641" s="13">
        <f t="shared" si="341"/>
        <v>0</v>
      </c>
      <c r="AG641">
        <v>1</v>
      </c>
      <c r="AH641">
        <v>0</v>
      </c>
      <c r="AI641" s="17">
        <f t="shared" si="342"/>
        <v>1</v>
      </c>
      <c r="AJ641">
        <v>1</v>
      </c>
      <c r="AK641">
        <v>1</v>
      </c>
      <c r="AL641" s="32">
        <f t="shared" si="343"/>
        <v>0.25</v>
      </c>
      <c r="AM641">
        <v>4</v>
      </c>
      <c r="AN641">
        <v>2</v>
      </c>
      <c r="AO641" s="33">
        <f t="shared" si="344"/>
        <v>0.75</v>
      </c>
      <c r="AP641">
        <v>0</v>
      </c>
      <c r="AQ641">
        <v>0</v>
      </c>
      <c r="AR641" s="33">
        <f t="shared" si="345"/>
        <v>0</v>
      </c>
      <c r="AS641" s="33">
        <f t="shared" si="346"/>
        <v>0.25</v>
      </c>
      <c r="AU641">
        <v>5</v>
      </c>
      <c r="AV641">
        <v>5</v>
      </c>
      <c r="AW641">
        <v>5</v>
      </c>
      <c r="AX641" s="2">
        <v>27.9</v>
      </c>
      <c r="AZ641" s="2">
        <v>33.799999999999997</v>
      </c>
      <c r="BA641" s="2">
        <v>24</v>
      </c>
      <c r="BB641" s="21">
        <v>-0.53500000000000003</v>
      </c>
      <c r="BD641" s="21">
        <v>6.8769999999999998</v>
      </c>
      <c r="BE641" s="2">
        <v>27.4</v>
      </c>
      <c r="BF641" s="2">
        <v>35</v>
      </c>
      <c r="BG641" s="2">
        <v>19.399999999999999</v>
      </c>
      <c r="BH641" s="21">
        <v>-4.2670000000000003</v>
      </c>
      <c r="BI641" s="21">
        <v>2.0939999999999999</v>
      </c>
      <c r="BJ641" t="s">
        <v>2511</v>
      </c>
      <c r="BK641" s="2">
        <v>91.6</v>
      </c>
      <c r="BL641" t="s">
        <v>1282</v>
      </c>
      <c r="BM641" s="2">
        <v>47.2</v>
      </c>
      <c r="BN641" t="s">
        <v>2872</v>
      </c>
      <c r="BO641" s="2">
        <v>22.6</v>
      </c>
      <c r="BP641" t="s">
        <v>2387</v>
      </c>
      <c r="BQ641" s="2">
        <v>69</v>
      </c>
      <c r="BR641" t="s">
        <v>1491</v>
      </c>
      <c r="BS641" s="2">
        <v>62.1</v>
      </c>
      <c r="BT641" s="32">
        <f t="shared" si="347"/>
        <v>0</v>
      </c>
      <c r="BU641" s="34">
        <f t="shared" si="348"/>
        <v>0.5</v>
      </c>
      <c r="BV641" s="35">
        <f t="shared" si="349"/>
        <v>500</v>
      </c>
      <c r="BW641" s="32">
        <f t="shared" si="350"/>
        <v>-0.5</v>
      </c>
      <c r="BX641" s="36">
        <f t="shared" si="351"/>
        <v>0</v>
      </c>
      <c r="BY641" s="37">
        <f t="shared" si="352"/>
        <v>15.929203539893495</v>
      </c>
      <c r="BZ641" s="37">
        <f t="shared" si="353"/>
        <v>23.893805309840239</v>
      </c>
      <c r="CA641" s="37">
        <f t="shared" si="354"/>
        <v>31.858407079786989</v>
      </c>
      <c r="CB641" s="37">
        <f t="shared" si="355"/>
        <v>47.787610619680478</v>
      </c>
      <c r="CC641" s="37">
        <f t="shared" si="356"/>
        <v>47.787610619680478</v>
      </c>
      <c r="CD641" s="38">
        <f t="shared" si="357"/>
        <v>0</v>
      </c>
      <c r="CE641" s="3">
        <v>0</v>
      </c>
      <c r="CF641" s="3">
        <v>2</v>
      </c>
      <c r="CG641" s="3">
        <v>3</v>
      </c>
      <c r="CH641" s="3">
        <v>2</v>
      </c>
      <c r="CI641" s="3">
        <v>1</v>
      </c>
      <c r="CJ641" s="3">
        <v>1</v>
      </c>
      <c r="CK641" s="3">
        <v>1</v>
      </c>
      <c r="CL641" s="3">
        <v>2</v>
      </c>
      <c r="CM641" s="20">
        <f t="shared" si="358"/>
        <v>10.693000000000001</v>
      </c>
      <c r="CN641" s="37">
        <f t="shared" si="359"/>
        <v>0</v>
      </c>
      <c r="CO641" s="37">
        <f t="shared" si="360"/>
        <v>1.3979496738117427</v>
      </c>
      <c r="CP641" s="37">
        <f t="shared" si="361"/>
        <v>19.571295433364398</v>
      </c>
      <c r="CQ641" s="37">
        <f t="shared" si="362"/>
        <v>16.775396085740912</v>
      </c>
      <c r="CR641" s="37">
        <f t="shared" si="363"/>
        <v>32.152842497670086</v>
      </c>
      <c r="CS641" s="37">
        <f t="shared" si="364"/>
        <v>25.16309412861137</v>
      </c>
      <c r="CT641" s="22">
        <f t="shared" si="365"/>
        <v>-6.9897483690587165</v>
      </c>
      <c r="CU641" s="35">
        <v>0</v>
      </c>
      <c r="CV641" s="35">
        <v>1</v>
      </c>
      <c r="CW641" s="35">
        <v>14</v>
      </c>
      <c r="CX641" s="35">
        <v>11</v>
      </c>
      <c r="CY641" s="35">
        <v>3</v>
      </c>
      <c r="CZ641" s="35">
        <v>3</v>
      </c>
      <c r="DA641" s="35">
        <v>3</v>
      </c>
      <c r="DB641" s="35">
        <v>6</v>
      </c>
      <c r="DC641">
        <v>0</v>
      </c>
      <c r="DD641">
        <v>0</v>
      </c>
      <c r="DE641" s="35">
        <f t="shared" si="366"/>
        <v>0</v>
      </c>
      <c r="DF641" s="36">
        <f t="shared" si="367"/>
        <v>0</v>
      </c>
      <c r="DG641" s="37">
        <f t="shared" si="368"/>
        <v>0</v>
      </c>
      <c r="DH641" s="37">
        <f t="shared" si="369"/>
        <v>0</v>
      </c>
      <c r="DI641" s="2">
        <v>1.1000000000000001</v>
      </c>
      <c r="DJ641">
        <v>0</v>
      </c>
      <c r="DK641">
        <v>1</v>
      </c>
      <c r="DL641">
        <v>0</v>
      </c>
      <c r="DM641">
        <v>1</v>
      </c>
      <c r="DN641">
        <v>1</v>
      </c>
      <c r="DO641">
        <v>0</v>
      </c>
      <c r="DP641">
        <v>1</v>
      </c>
      <c r="DQ641">
        <v>1</v>
      </c>
      <c r="DR641">
        <v>5.6</v>
      </c>
      <c r="DS641">
        <v>1</v>
      </c>
      <c r="DT641">
        <v>1</v>
      </c>
      <c r="DU641">
        <v>12.5</v>
      </c>
      <c r="DV641" s="39">
        <v>-0.30000000000000004</v>
      </c>
      <c r="DW641" s="39">
        <v>-0.30000000000000004</v>
      </c>
      <c r="DX641" s="39">
        <v>0.1</v>
      </c>
      <c r="DY641" s="39">
        <v>0</v>
      </c>
      <c r="DZ641" s="39">
        <v>0</v>
      </c>
      <c r="EA641" s="39">
        <v>-0.2</v>
      </c>
    </row>
    <row r="642" spans="1:131" x14ac:dyDescent="0.2">
      <c r="A642" s="12" t="s">
        <v>1626</v>
      </c>
      <c r="B642" s="12" t="s">
        <v>2880</v>
      </c>
      <c r="C642" t="s">
        <v>2879</v>
      </c>
      <c r="D642" t="s">
        <v>305</v>
      </c>
      <c r="E642" s="12" t="s">
        <v>178</v>
      </c>
      <c r="F642">
        <v>53</v>
      </c>
      <c r="G642">
        <v>2</v>
      </c>
      <c r="H642">
        <v>4</v>
      </c>
      <c r="I642" s="31">
        <f t="shared" ref="I642:I705" si="370">G642+H642</f>
        <v>6</v>
      </c>
      <c r="J642">
        <v>0</v>
      </c>
      <c r="K642">
        <v>4</v>
      </c>
      <c r="L642" s="16">
        <f t="shared" ref="L642:L705" si="371">I642/U642*60</f>
        <v>0.52697065066237281</v>
      </c>
      <c r="M642" s="15">
        <v>1</v>
      </c>
      <c r="N642" s="15">
        <v>0</v>
      </c>
      <c r="O642" s="15">
        <v>4</v>
      </c>
      <c r="P642">
        <v>27</v>
      </c>
      <c r="Q642">
        <v>21</v>
      </c>
      <c r="R642">
        <v>30</v>
      </c>
      <c r="S642" s="13">
        <f t="shared" ref="S642:S705" si="372">IF(P642&gt;0,G642/P642,0)</f>
        <v>7.407407407407407E-2</v>
      </c>
      <c r="T642" s="13">
        <f t="shared" ref="T642:T705" si="373">IF(SUM(P642:R642)&gt;0,G642/SUM(P642:R642),0)</f>
        <v>2.564102564102564E-2</v>
      </c>
      <c r="U642" s="2">
        <v>683.15</v>
      </c>
      <c r="V642" s="2">
        <v>12.8833333333</v>
      </c>
      <c r="W642">
        <v>12.74</v>
      </c>
      <c r="X642">
        <v>35.68</v>
      </c>
      <c r="Y642" s="32">
        <f t="shared" ref="Y642:Y705" si="374">W642/(W642+X642)</f>
        <v>0.26311441553077242</v>
      </c>
      <c r="Z642" s="15">
        <f t="shared" ref="Z642:Z705" si="375">IF(BT642&gt;0,J642/BT642,0)</f>
        <v>0</v>
      </c>
      <c r="AA642">
        <v>70</v>
      </c>
      <c r="AB642">
        <v>20</v>
      </c>
      <c r="AC642">
        <v>114</v>
      </c>
      <c r="AD642" s="13">
        <f t="shared" ref="AD642:AD705" si="376">IF(M642&gt;0,G642/CE642,0)</f>
        <v>8.6956521739130432E-2</v>
      </c>
      <c r="AE642" s="13">
        <f t="shared" ref="AE642:AE705" si="377">IF(CE642&gt;0,(N642+O642)/CE642,0)</f>
        <v>0.17391304347826086</v>
      </c>
      <c r="AF642" s="13">
        <f t="shared" ref="AF642:AF705" si="378">AD642+AE642</f>
        <v>0.2608695652173913</v>
      </c>
      <c r="AI642" s="17" t="str">
        <f t="shared" ref="AI642:AI705" si="379">IF((AG642+AH642)&gt;0,AG642/(AG642+AH642)," ")</f>
        <v xml:space="preserve"> </v>
      </c>
      <c r="AJ642">
        <v>66</v>
      </c>
      <c r="AK642">
        <v>77</v>
      </c>
      <c r="AL642" s="32">
        <f t="shared" ref="AL642:AL705" si="380">(AJ642+AK642)/(AJ642+AK642+AM642+AN642+AP642+AQ642)</f>
        <v>0.26679104477611942</v>
      </c>
      <c r="AM642">
        <v>96</v>
      </c>
      <c r="AN642">
        <v>90</v>
      </c>
      <c r="AO642" s="33">
        <f t="shared" ref="AO642:AO705" si="381">(AM642+AN642)/(AJ642+AK642+AM642+AN642+AP642+AQ642)</f>
        <v>0.34701492537313433</v>
      </c>
      <c r="AP642">
        <v>99</v>
      </c>
      <c r="AQ642">
        <v>108</v>
      </c>
      <c r="AR642" s="33">
        <f t="shared" ref="AR642:AR705" si="382">(AP642+AQ642)/(AJ642+AK642+AM642+AN642+AP642+AQ642)</f>
        <v>0.38619402985074625</v>
      </c>
      <c r="AS642" s="33">
        <f t="shared" ref="AS642:AS705" si="383">(AJ642+AK642)/(AJ642+AK642+AM642+AN642)</f>
        <v>0.43465045592705165</v>
      </c>
      <c r="AT642">
        <v>3</v>
      </c>
      <c r="AU642">
        <v>236</v>
      </c>
      <c r="AV642">
        <v>232</v>
      </c>
      <c r="AW642">
        <v>188</v>
      </c>
      <c r="AX642" s="2">
        <v>27.7</v>
      </c>
      <c r="AY642" s="3">
        <v>5</v>
      </c>
      <c r="AZ642" s="2">
        <v>32.299999999999997</v>
      </c>
      <c r="BA642" s="2">
        <v>24.6</v>
      </c>
      <c r="BB642" s="21">
        <v>-0.26</v>
      </c>
      <c r="BC642">
        <v>5</v>
      </c>
      <c r="BD642" s="21">
        <v>-4.4999999999999998E-2</v>
      </c>
      <c r="BE642" s="2">
        <v>26.3</v>
      </c>
      <c r="BF642" s="2">
        <v>31</v>
      </c>
      <c r="BG642" s="2">
        <v>24.7</v>
      </c>
      <c r="BH642" s="21">
        <v>-1.391</v>
      </c>
      <c r="BI642" s="21">
        <v>-5.0599999999999996</v>
      </c>
      <c r="BJ642" t="s">
        <v>2856</v>
      </c>
      <c r="BK642" s="2">
        <v>29.4</v>
      </c>
      <c r="BL642" t="s">
        <v>655</v>
      </c>
      <c r="BM642" s="2">
        <v>29.3</v>
      </c>
      <c r="BN642" t="s">
        <v>931</v>
      </c>
      <c r="BO642" s="2">
        <v>29.1</v>
      </c>
      <c r="BP642" t="s">
        <v>3075</v>
      </c>
      <c r="BQ642" s="2">
        <v>41.7</v>
      </c>
      <c r="BR642" t="s">
        <v>3338</v>
      </c>
      <c r="BS642" s="2">
        <v>22.1</v>
      </c>
      <c r="BT642" s="32">
        <f t="shared" ref="BT642:BT705" si="384">IF(CE642&gt;0,CE642/(CE642+CG642),0)</f>
        <v>9.055118110236221E-2</v>
      </c>
      <c r="BU642" s="34">
        <f t="shared" ref="BU642:BU705" si="385">CH642/(CF642+CH642)</f>
        <v>0.92592592592592593</v>
      </c>
      <c r="BV642" s="35">
        <f t="shared" ref="BV642:BV705" si="386">BU642*1000+BT642*100</f>
        <v>934.98104403616219</v>
      </c>
      <c r="BW642" s="32">
        <f t="shared" ref="BW642:BW705" si="387">BT642-(1-BU642)</f>
        <v>1.647710702828814E-2</v>
      </c>
      <c r="BX642" s="36">
        <f t="shared" ref="BX642:BX705" si="388">CE642/(V642*F642)*60</f>
        <v>2.0210402987677081</v>
      </c>
      <c r="BY642" s="37">
        <f t="shared" ref="BY642:BY705" si="389">CF642/(V642*F642)*60</f>
        <v>1.9331689814299815</v>
      </c>
      <c r="BZ642" s="37">
        <f t="shared" ref="BZ642:BZ705" si="390">(CE642+CG642)/(V642*F642)*60</f>
        <v>22.319314603782516</v>
      </c>
      <c r="CA642" s="37">
        <f t="shared" ref="CA642:CA705" si="391">(CF642+CH642)/(V642*F642)*60</f>
        <v>26.097781249304749</v>
      </c>
      <c r="CB642" s="37">
        <f t="shared" ref="CB642:CB705" si="392">(CE642+CG642+CI642+CL642)/(V642*F642)*60</f>
        <v>46.30818423698183</v>
      </c>
      <c r="CC642" s="37">
        <f t="shared" ref="CC642:CC705" si="393">(CF642+CH642+CJ642+CK642)/(V642*F642)*60</f>
        <v>53.865117528026303</v>
      </c>
      <c r="CD642" s="38">
        <f t="shared" ref="CD642:CD705" si="394">CB642-CC642</f>
        <v>-7.5569332910444729</v>
      </c>
      <c r="CE642" s="3">
        <v>23</v>
      </c>
      <c r="CF642" s="3">
        <v>22</v>
      </c>
      <c r="CG642" s="3">
        <v>231</v>
      </c>
      <c r="CH642" s="3">
        <v>275</v>
      </c>
      <c r="CI642" s="3">
        <v>109</v>
      </c>
      <c r="CJ642" s="3">
        <v>131</v>
      </c>
      <c r="CK642" s="3">
        <v>185</v>
      </c>
      <c r="CL642" s="3">
        <v>164</v>
      </c>
      <c r="CM642" s="20">
        <f t="shared" ref="CM642:CM705" si="395">CD642-(-11.91+BI642-BD642+AS642*24)</f>
        <v>-1.0635442332937153</v>
      </c>
      <c r="CN642" s="37">
        <f t="shared" ref="CN642:CN705" si="396">CU642/(X642*F642)*60</f>
        <v>2.3796429477959218</v>
      </c>
      <c r="CO642" s="37">
        <f t="shared" ref="CO642:CO705" si="397">CV642/(X642*F642)*60</f>
        <v>2.0940857940604114</v>
      </c>
      <c r="CP642" s="37">
        <f t="shared" ref="CP642:CP705" si="398">(CU642+CW642)/(X642*F642)*60</f>
        <v>26.493358152127932</v>
      </c>
      <c r="CQ642" s="37">
        <f t="shared" ref="CQ642:CQ705" si="399">(CV642+CX642)/(X642*F642)*60</f>
        <v>27.508672476520857</v>
      </c>
      <c r="CR642" s="37">
        <f t="shared" ref="CR642:CR705" si="400">(CU642+CW642+CY642+DB642)/(X642*F642)*60</f>
        <v>49.084101869870551</v>
      </c>
      <c r="CS642" s="37">
        <f t="shared" ref="CS642:CS705" si="401">(CV642+CX642+CZ642+DA642)/(X642*F642)*60</f>
        <v>53.33573060326593</v>
      </c>
      <c r="CT642" s="22">
        <f t="shared" ref="CT642:CT705" si="402">CD642-(CR642-CS642)</f>
        <v>-3.3053045576490945</v>
      </c>
      <c r="CU642" s="35">
        <v>75</v>
      </c>
      <c r="CV642" s="35">
        <v>66</v>
      </c>
      <c r="CW642" s="35">
        <v>760</v>
      </c>
      <c r="CX642" s="35">
        <v>801</v>
      </c>
      <c r="CY642" s="35">
        <v>334</v>
      </c>
      <c r="CZ642" s="35">
        <v>385</v>
      </c>
      <c r="DA642" s="35">
        <v>429</v>
      </c>
      <c r="DB642" s="35">
        <v>378</v>
      </c>
      <c r="DC642">
        <v>12</v>
      </c>
      <c r="DD642">
        <v>6</v>
      </c>
      <c r="DE642" s="35">
        <f t="shared" ref="DE642:DE705" si="403">DD642-DC642</f>
        <v>-6</v>
      </c>
      <c r="DF642" s="36">
        <f t="shared" ref="DF642:DF705" si="404">DC642/(V642*F642)*60</f>
        <v>1.0544558080527171</v>
      </c>
      <c r="DG642" s="37">
        <f t="shared" ref="DG642:DG705" si="405">DD642/(V642*F642)*60</f>
        <v>0.52722790402635855</v>
      </c>
      <c r="DH642" s="37">
        <f t="shared" ref="DH642:DH705" si="406">DE642/(V642*F642)*60</f>
        <v>-0.52722790402635855</v>
      </c>
      <c r="DI642" s="2">
        <v>420.4</v>
      </c>
      <c r="DJ642">
        <v>13</v>
      </c>
      <c r="DK642">
        <v>15</v>
      </c>
      <c r="DL642">
        <v>-2.9</v>
      </c>
      <c r="DM642">
        <v>339</v>
      </c>
      <c r="DN642">
        <v>391</v>
      </c>
      <c r="DO642">
        <v>-1</v>
      </c>
      <c r="DP642">
        <v>231</v>
      </c>
      <c r="DQ642">
        <v>275</v>
      </c>
      <c r="DR642">
        <v>-2.7</v>
      </c>
      <c r="DS642">
        <v>167</v>
      </c>
      <c r="DT642">
        <v>188</v>
      </c>
      <c r="DU642">
        <v>-2.1</v>
      </c>
      <c r="DV642" s="39">
        <v>-6</v>
      </c>
      <c r="DW642" s="39">
        <v>-6</v>
      </c>
      <c r="DX642" s="39">
        <v>0.8</v>
      </c>
      <c r="DY642" s="39">
        <v>-0.5</v>
      </c>
      <c r="DZ642" s="39">
        <v>-0.1</v>
      </c>
      <c r="EA642" s="39">
        <v>-5.8</v>
      </c>
    </row>
    <row r="643" spans="1:131" x14ac:dyDescent="0.2">
      <c r="A643" s="12" t="s">
        <v>2884</v>
      </c>
      <c r="B643" s="12" t="s">
        <v>2885</v>
      </c>
      <c r="C643" t="s">
        <v>2883</v>
      </c>
      <c r="D643" t="s">
        <v>223</v>
      </c>
      <c r="E643" s="12" t="s">
        <v>178</v>
      </c>
      <c r="F643">
        <v>49</v>
      </c>
      <c r="G643">
        <v>2</v>
      </c>
      <c r="H643">
        <v>4</v>
      </c>
      <c r="I643" s="31">
        <f t="shared" si="370"/>
        <v>6</v>
      </c>
      <c r="J643">
        <v>1</v>
      </c>
      <c r="K643">
        <v>3</v>
      </c>
      <c r="L643" s="16">
        <f t="shared" si="371"/>
        <v>0.47274080234617444</v>
      </c>
      <c r="M643" s="15">
        <v>2</v>
      </c>
      <c r="N643" s="15">
        <v>1</v>
      </c>
      <c r="O643" s="15">
        <v>3</v>
      </c>
      <c r="P643">
        <v>54</v>
      </c>
      <c r="Q643">
        <v>17</v>
      </c>
      <c r="R643">
        <v>35</v>
      </c>
      <c r="S643" s="13">
        <f t="shared" si="372"/>
        <v>3.7037037037037035E-2</v>
      </c>
      <c r="T643" s="13">
        <f t="shared" si="373"/>
        <v>1.8867924528301886E-2</v>
      </c>
      <c r="U643" s="2">
        <v>761.51666666669996</v>
      </c>
      <c r="V643" s="2">
        <v>15.5333333333</v>
      </c>
      <c r="W643">
        <v>15.2</v>
      </c>
      <c r="X643">
        <v>32.97</v>
      </c>
      <c r="Y643" s="32">
        <f t="shared" si="374"/>
        <v>0.31554909694830807</v>
      </c>
      <c r="Z643" s="15">
        <f t="shared" si="375"/>
        <v>16.818181818181817</v>
      </c>
      <c r="AA643">
        <v>56</v>
      </c>
      <c r="AB643">
        <v>89</v>
      </c>
      <c r="AC643">
        <v>66</v>
      </c>
      <c r="AD643" s="13">
        <f t="shared" si="376"/>
        <v>9.0909090909090912E-2</v>
      </c>
      <c r="AE643" s="13">
        <f t="shared" si="377"/>
        <v>0.18181818181818182</v>
      </c>
      <c r="AF643" s="13">
        <f t="shared" si="378"/>
        <v>0.27272727272727271</v>
      </c>
      <c r="AI643" s="17" t="str">
        <f t="shared" si="379"/>
        <v xml:space="preserve"> </v>
      </c>
      <c r="AJ643">
        <v>113</v>
      </c>
      <c r="AK643">
        <v>119</v>
      </c>
      <c r="AL643" s="32">
        <f t="shared" si="380"/>
        <v>0.3226703755215577</v>
      </c>
      <c r="AM643">
        <v>121</v>
      </c>
      <c r="AN643">
        <v>117</v>
      </c>
      <c r="AO643" s="33">
        <f t="shared" si="381"/>
        <v>0.33101529902642557</v>
      </c>
      <c r="AP643">
        <v>135</v>
      </c>
      <c r="AQ643">
        <v>114</v>
      </c>
      <c r="AR643" s="33">
        <f t="shared" si="382"/>
        <v>0.34631432545201668</v>
      </c>
      <c r="AS643" s="33">
        <f t="shared" si="383"/>
        <v>0.49361702127659574</v>
      </c>
      <c r="AT643">
        <v>6</v>
      </c>
      <c r="AU643">
        <v>281</v>
      </c>
      <c r="AV643">
        <v>288</v>
      </c>
      <c r="AW643">
        <v>213</v>
      </c>
      <c r="AX643" s="2">
        <v>28.3</v>
      </c>
      <c r="AY643" s="3">
        <v>6</v>
      </c>
      <c r="AZ643" s="2">
        <v>32.6</v>
      </c>
      <c r="BA643" s="2">
        <v>25.4</v>
      </c>
      <c r="BB643" s="21">
        <v>0.64600000000000002</v>
      </c>
      <c r="BC643">
        <v>3</v>
      </c>
      <c r="BD643" s="21">
        <v>-0.152</v>
      </c>
      <c r="BE643" s="2">
        <v>27.4</v>
      </c>
      <c r="BF643" s="2">
        <v>34.6</v>
      </c>
      <c r="BG643" s="2">
        <v>24.9</v>
      </c>
      <c r="BH643" s="21">
        <v>-0.44600000000000001</v>
      </c>
      <c r="BI643" s="21">
        <v>-0.77900000000000003</v>
      </c>
      <c r="BJ643" t="s">
        <v>259</v>
      </c>
      <c r="BK643" s="2">
        <v>26.2</v>
      </c>
      <c r="BL643" t="s">
        <v>1903</v>
      </c>
      <c r="BM643" s="2">
        <v>26.1</v>
      </c>
      <c r="BN643" t="s">
        <v>1125</v>
      </c>
      <c r="BO643" s="2">
        <v>26</v>
      </c>
      <c r="BP643" t="s">
        <v>1909</v>
      </c>
      <c r="BQ643" s="2">
        <v>41.8</v>
      </c>
      <c r="BR643" t="s">
        <v>2630</v>
      </c>
      <c r="BS643" s="2">
        <v>31.8</v>
      </c>
      <c r="BT643" s="32">
        <f t="shared" si="384"/>
        <v>5.9459459459459463E-2</v>
      </c>
      <c r="BU643" s="34">
        <f t="shared" si="385"/>
        <v>0.92167101827676245</v>
      </c>
      <c r="BV643" s="35">
        <f t="shared" si="386"/>
        <v>927.61696422270836</v>
      </c>
      <c r="BW643" s="32">
        <f t="shared" si="387"/>
        <v>-1.8869522263778082E-2</v>
      </c>
      <c r="BX643" s="36">
        <f t="shared" si="388"/>
        <v>1.7342559341370316</v>
      </c>
      <c r="BY643" s="37">
        <f t="shared" si="389"/>
        <v>2.3648944556414069</v>
      </c>
      <c r="BZ643" s="37">
        <f t="shared" si="390"/>
        <v>29.167031619577347</v>
      </c>
      <c r="CA643" s="37">
        <f t="shared" si="391"/>
        <v>30.191819217021958</v>
      </c>
      <c r="CB643" s="37">
        <f t="shared" si="392"/>
        <v>51.554699132982662</v>
      </c>
      <c r="CC643" s="37">
        <f t="shared" si="393"/>
        <v>52.973635806367511</v>
      </c>
      <c r="CD643" s="38">
        <f t="shared" si="394"/>
        <v>-1.4189366733848487</v>
      </c>
      <c r="CE643" s="3">
        <v>22</v>
      </c>
      <c r="CF643" s="3">
        <v>30</v>
      </c>
      <c r="CG643" s="3">
        <v>348</v>
      </c>
      <c r="CH643" s="3">
        <v>353</v>
      </c>
      <c r="CI643" s="3">
        <v>118</v>
      </c>
      <c r="CJ643" s="3">
        <v>108</v>
      </c>
      <c r="CK643" s="3">
        <v>181</v>
      </c>
      <c r="CL643" s="3">
        <v>166</v>
      </c>
      <c r="CM643" s="20">
        <f t="shared" si="395"/>
        <v>-0.72874518402314514</v>
      </c>
      <c r="CN643" s="37">
        <f t="shared" si="396"/>
        <v>2.6369055356446491</v>
      </c>
      <c r="CO643" s="37">
        <f t="shared" si="397"/>
        <v>2.0798128168464838</v>
      </c>
      <c r="CP643" s="37">
        <f t="shared" si="398"/>
        <v>28.74598428998533</v>
      </c>
      <c r="CQ643" s="37">
        <f t="shared" si="399"/>
        <v>28.486007687879521</v>
      </c>
      <c r="CR643" s="37">
        <f t="shared" si="400"/>
        <v>52.255297023267907</v>
      </c>
      <c r="CS643" s="37">
        <f t="shared" si="401"/>
        <v>51.178251100258116</v>
      </c>
      <c r="CT643" s="22">
        <f t="shared" si="402"/>
        <v>-2.49598259639464</v>
      </c>
      <c r="CU643" s="35">
        <v>71</v>
      </c>
      <c r="CV643" s="35">
        <v>56</v>
      </c>
      <c r="CW643" s="35">
        <v>703</v>
      </c>
      <c r="CX643" s="35">
        <v>711</v>
      </c>
      <c r="CY643" s="35">
        <v>272</v>
      </c>
      <c r="CZ643" s="35">
        <v>277</v>
      </c>
      <c r="DA643" s="35">
        <v>334</v>
      </c>
      <c r="DB643" s="35">
        <v>361</v>
      </c>
      <c r="DC643">
        <v>10</v>
      </c>
      <c r="DD643">
        <v>9</v>
      </c>
      <c r="DE643" s="35">
        <f t="shared" si="403"/>
        <v>-1</v>
      </c>
      <c r="DF643" s="36">
        <f t="shared" si="404"/>
        <v>0.78829815188046892</v>
      </c>
      <c r="DG643" s="37">
        <f t="shared" si="405"/>
        <v>0.70946833669242193</v>
      </c>
      <c r="DH643" s="37">
        <f t="shared" si="406"/>
        <v>-7.8829815188046881E-2</v>
      </c>
      <c r="DI643" s="2">
        <v>470.4</v>
      </c>
      <c r="DJ643">
        <v>15</v>
      </c>
      <c r="DK643">
        <v>15</v>
      </c>
      <c r="DL643">
        <v>-2.9</v>
      </c>
      <c r="DM643">
        <v>405</v>
      </c>
      <c r="DN643">
        <v>404</v>
      </c>
      <c r="DO643">
        <v>0</v>
      </c>
      <c r="DP643">
        <v>300</v>
      </c>
      <c r="DQ643">
        <v>294</v>
      </c>
      <c r="DR643">
        <v>0.30000000000000004</v>
      </c>
      <c r="DS643">
        <v>225</v>
      </c>
      <c r="DT643">
        <v>228</v>
      </c>
      <c r="DU643">
        <v>-1.2</v>
      </c>
      <c r="DV643" s="39">
        <v>1.3</v>
      </c>
      <c r="DW643" s="39">
        <v>1.3</v>
      </c>
      <c r="DX643" s="39">
        <v>-0.30000000000000004</v>
      </c>
      <c r="DY643" s="39">
        <v>0.1</v>
      </c>
      <c r="DZ643" s="39">
        <v>0.8</v>
      </c>
      <c r="EA643" s="39">
        <v>1.9</v>
      </c>
    </row>
    <row r="644" spans="1:131" x14ac:dyDescent="0.2">
      <c r="A644" s="12" t="s">
        <v>510</v>
      </c>
      <c r="B644" s="12" t="s">
        <v>2889</v>
      </c>
      <c r="C644" t="s">
        <v>2888</v>
      </c>
      <c r="D644" t="s">
        <v>367</v>
      </c>
      <c r="E644" s="12" t="s">
        <v>123</v>
      </c>
      <c r="F644">
        <v>52</v>
      </c>
      <c r="G644">
        <v>6</v>
      </c>
      <c r="H644">
        <v>5</v>
      </c>
      <c r="I644" s="31">
        <f t="shared" si="370"/>
        <v>11</v>
      </c>
      <c r="J644">
        <v>3</v>
      </c>
      <c r="K644">
        <v>1</v>
      </c>
      <c r="L644" s="16">
        <f t="shared" si="371"/>
        <v>1.1650828209127166</v>
      </c>
      <c r="M644" s="15">
        <v>6</v>
      </c>
      <c r="N644" s="15">
        <v>4</v>
      </c>
      <c r="O644" s="15">
        <v>1</v>
      </c>
      <c r="P644">
        <v>45</v>
      </c>
      <c r="Q644">
        <v>4</v>
      </c>
      <c r="R644">
        <v>12</v>
      </c>
      <c r="S644" s="13">
        <f t="shared" si="372"/>
        <v>0.13333333333333333</v>
      </c>
      <c r="T644" s="13">
        <f t="shared" si="373"/>
        <v>9.8360655737704916E-2</v>
      </c>
      <c r="U644" s="2">
        <v>566.48333333330004</v>
      </c>
      <c r="V644" s="2">
        <v>10.8833333333</v>
      </c>
      <c r="W644">
        <v>10.87</v>
      </c>
      <c r="X644">
        <v>36.869999999999997</v>
      </c>
      <c r="Y644" s="32">
        <f t="shared" si="374"/>
        <v>0.22769166317553416</v>
      </c>
      <c r="Z644" s="15">
        <f t="shared" si="375"/>
        <v>38</v>
      </c>
      <c r="AA644">
        <v>25</v>
      </c>
      <c r="AB644">
        <v>81</v>
      </c>
      <c r="AC644">
        <v>37</v>
      </c>
      <c r="AD644" s="13">
        <f t="shared" si="376"/>
        <v>0.33333333333333331</v>
      </c>
      <c r="AE644" s="13">
        <f t="shared" si="377"/>
        <v>0.27777777777777779</v>
      </c>
      <c r="AF644" s="13">
        <f t="shared" si="378"/>
        <v>0.61111111111111116</v>
      </c>
      <c r="AG644">
        <v>54</v>
      </c>
      <c r="AH644">
        <v>53</v>
      </c>
      <c r="AI644" s="17">
        <f t="shared" si="379"/>
        <v>0.50467289719626163</v>
      </c>
      <c r="AJ644">
        <v>73</v>
      </c>
      <c r="AK644">
        <v>70</v>
      </c>
      <c r="AL644" s="32">
        <f t="shared" si="380"/>
        <v>0.26481481481481484</v>
      </c>
      <c r="AM644">
        <v>106</v>
      </c>
      <c r="AN644">
        <v>102</v>
      </c>
      <c r="AO644" s="33">
        <f t="shared" si="381"/>
        <v>0.38518518518518519</v>
      </c>
      <c r="AP644">
        <v>93</v>
      </c>
      <c r="AQ644">
        <v>96</v>
      </c>
      <c r="AR644" s="33">
        <f t="shared" si="382"/>
        <v>0.35</v>
      </c>
      <c r="AS644" s="33">
        <f t="shared" si="383"/>
        <v>0.40740740740740738</v>
      </c>
      <c r="AT644">
        <v>5</v>
      </c>
      <c r="AU644">
        <v>187</v>
      </c>
      <c r="AV644">
        <v>214</v>
      </c>
      <c r="AW644">
        <v>189</v>
      </c>
      <c r="AX644" s="2">
        <v>27.8</v>
      </c>
      <c r="AY644" s="3">
        <v>12</v>
      </c>
      <c r="AZ644" s="2">
        <v>32.299999999999997</v>
      </c>
      <c r="BA644" s="2">
        <v>24.8</v>
      </c>
      <c r="BB644" s="21">
        <v>-0.22800000000000001</v>
      </c>
      <c r="BC644">
        <v>13</v>
      </c>
      <c r="BD644" s="21">
        <v>-0.91200000000000003</v>
      </c>
      <c r="BE644" s="2">
        <v>28.2</v>
      </c>
      <c r="BF644" s="2">
        <v>33.700000000000003</v>
      </c>
      <c r="BG644" s="2">
        <v>22.7</v>
      </c>
      <c r="BH644" s="21">
        <v>-1.1400000000000001</v>
      </c>
      <c r="BI644" s="21">
        <v>-8.23</v>
      </c>
      <c r="BJ644" t="s">
        <v>1206</v>
      </c>
      <c r="BK644" s="2">
        <v>42.3</v>
      </c>
      <c r="BL644" t="s">
        <v>2502</v>
      </c>
      <c r="BM644" s="2">
        <v>29.3</v>
      </c>
      <c r="BN644" t="s">
        <v>573</v>
      </c>
      <c r="BO644" s="2">
        <v>25</v>
      </c>
      <c r="BP644" t="s">
        <v>3371</v>
      </c>
      <c r="BQ644" s="2">
        <v>36.5</v>
      </c>
      <c r="BR644" t="s">
        <v>2341</v>
      </c>
      <c r="BS644" s="2">
        <v>33.799999999999997</v>
      </c>
      <c r="BT644" s="32">
        <f t="shared" si="384"/>
        <v>7.8947368421052627E-2</v>
      </c>
      <c r="BU644" s="34">
        <f t="shared" si="385"/>
        <v>0.9263157894736842</v>
      </c>
      <c r="BV644" s="35">
        <f t="shared" si="386"/>
        <v>934.21052631578948</v>
      </c>
      <c r="BW644" s="32">
        <f t="shared" si="387"/>
        <v>5.2631578947368307E-3</v>
      </c>
      <c r="BX644" s="36">
        <f t="shared" si="388"/>
        <v>1.9083519849275081</v>
      </c>
      <c r="BY644" s="37">
        <f t="shared" si="389"/>
        <v>2.226410649082093</v>
      </c>
      <c r="BZ644" s="37">
        <f t="shared" si="390"/>
        <v>24.172458475748439</v>
      </c>
      <c r="CA644" s="37">
        <f t="shared" si="391"/>
        <v>30.215573094685546</v>
      </c>
      <c r="CB644" s="37">
        <f t="shared" si="392"/>
        <v>44.634232536360052</v>
      </c>
      <c r="CC644" s="37">
        <f t="shared" si="393"/>
        <v>62.127459064862215</v>
      </c>
      <c r="CD644" s="38">
        <f t="shared" si="394"/>
        <v>-17.493226528502163</v>
      </c>
      <c r="CE644" s="3">
        <v>18</v>
      </c>
      <c r="CF644" s="3">
        <v>21</v>
      </c>
      <c r="CG644" s="3">
        <v>210</v>
      </c>
      <c r="CH644" s="3">
        <v>264</v>
      </c>
      <c r="CI644" s="3">
        <v>79</v>
      </c>
      <c r="CJ644" s="3">
        <v>106</v>
      </c>
      <c r="CK644" s="3">
        <v>195</v>
      </c>
      <c r="CL644" s="3">
        <v>114</v>
      </c>
      <c r="CM644" s="20">
        <f t="shared" si="395"/>
        <v>-8.0430043062799381</v>
      </c>
      <c r="CN644" s="37">
        <f t="shared" si="396"/>
        <v>2.190649058020905</v>
      </c>
      <c r="CO644" s="37">
        <f t="shared" si="397"/>
        <v>2.221944044564061</v>
      </c>
      <c r="CP644" s="37">
        <f t="shared" si="398"/>
        <v>29.479877323652754</v>
      </c>
      <c r="CQ644" s="37">
        <f t="shared" si="399"/>
        <v>30.418726919947431</v>
      </c>
      <c r="CR644" s="37">
        <f t="shared" si="400"/>
        <v>57.582775239406658</v>
      </c>
      <c r="CS644" s="37">
        <f t="shared" si="401"/>
        <v>60.023784189772805</v>
      </c>
      <c r="CT644" s="22">
        <f t="shared" si="402"/>
        <v>-15.052217578136016</v>
      </c>
      <c r="CU644" s="35">
        <v>70</v>
      </c>
      <c r="CV644" s="35">
        <v>71</v>
      </c>
      <c r="CW644" s="35">
        <v>872</v>
      </c>
      <c r="CX644" s="35">
        <v>901</v>
      </c>
      <c r="CY644" s="35">
        <v>412</v>
      </c>
      <c r="CZ644" s="35">
        <v>393</v>
      </c>
      <c r="DA644" s="35">
        <v>553</v>
      </c>
      <c r="DB644" s="35">
        <v>486</v>
      </c>
      <c r="DC644">
        <v>26</v>
      </c>
      <c r="DD644">
        <v>19</v>
      </c>
      <c r="DE644" s="35">
        <f t="shared" si="403"/>
        <v>-7</v>
      </c>
      <c r="DF644" s="36">
        <f t="shared" si="404"/>
        <v>2.7565084226730674</v>
      </c>
      <c r="DG644" s="37">
        <f t="shared" si="405"/>
        <v>2.0143715396457034</v>
      </c>
      <c r="DH644" s="37">
        <f t="shared" si="406"/>
        <v>-0.74213688302736425</v>
      </c>
      <c r="DI644" s="2">
        <v>332.8</v>
      </c>
      <c r="DJ644">
        <v>16</v>
      </c>
      <c r="DK644">
        <v>12</v>
      </c>
      <c r="DL644">
        <v>11</v>
      </c>
      <c r="DM644">
        <v>261</v>
      </c>
      <c r="DN644">
        <v>357</v>
      </c>
      <c r="DO644">
        <v>-6.6</v>
      </c>
      <c r="DP644">
        <v>193</v>
      </c>
      <c r="DQ644">
        <v>237</v>
      </c>
      <c r="DR644">
        <v>-4.4000000000000004</v>
      </c>
      <c r="DS644">
        <v>146</v>
      </c>
      <c r="DT644">
        <v>172</v>
      </c>
      <c r="DU644">
        <v>-3.3</v>
      </c>
      <c r="DV644" s="39">
        <v>-5.8</v>
      </c>
      <c r="DW644" s="39">
        <v>-5.8</v>
      </c>
      <c r="DX644" s="39">
        <v>0.4</v>
      </c>
      <c r="DY644" s="39">
        <v>-0.9</v>
      </c>
      <c r="DZ644" s="39">
        <v>2</v>
      </c>
      <c r="EA644" s="39">
        <v>-4.3</v>
      </c>
    </row>
    <row r="645" spans="1:131" x14ac:dyDescent="0.2">
      <c r="A645" s="12" t="s">
        <v>2892</v>
      </c>
      <c r="B645" s="12" t="s">
        <v>2893</v>
      </c>
      <c r="C645" t="s">
        <v>2891</v>
      </c>
      <c r="D645" t="s">
        <v>122</v>
      </c>
      <c r="E645" s="12" t="s">
        <v>113</v>
      </c>
      <c r="F645">
        <v>3</v>
      </c>
      <c r="G645">
        <v>0</v>
      </c>
      <c r="H645">
        <v>0</v>
      </c>
      <c r="I645" s="31">
        <f t="shared" si="370"/>
        <v>0</v>
      </c>
      <c r="J645">
        <v>0</v>
      </c>
      <c r="K645">
        <v>0</v>
      </c>
      <c r="L645" s="16">
        <f t="shared" si="371"/>
        <v>0</v>
      </c>
      <c r="M645" s="15">
        <v>0</v>
      </c>
      <c r="N645" s="15">
        <v>0</v>
      </c>
      <c r="O645" s="15">
        <v>0</v>
      </c>
      <c r="P645">
        <v>1</v>
      </c>
      <c r="Q645">
        <v>0</v>
      </c>
      <c r="R645">
        <v>3</v>
      </c>
      <c r="S645" s="13">
        <f t="shared" si="372"/>
        <v>0</v>
      </c>
      <c r="T645" s="13">
        <f t="shared" si="373"/>
        <v>0</v>
      </c>
      <c r="U645" s="2">
        <v>15.9666666667</v>
      </c>
      <c r="V645" s="2">
        <v>5.3166666666999998</v>
      </c>
      <c r="W645">
        <v>5.32</v>
      </c>
      <c r="X645">
        <v>38.869999999999997</v>
      </c>
      <c r="Y645" s="32">
        <f t="shared" si="374"/>
        <v>0.12038922833220186</v>
      </c>
      <c r="Z645" s="15">
        <f t="shared" si="375"/>
        <v>0</v>
      </c>
      <c r="AA645">
        <v>0</v>
      </c>
      <c r="AB645">
        <v>2</v>
      </c>
      <c r="AC645">
        <v>1</v>
      </c>
      <c r="AD645" s="13">
        <f t="shared" si="376"/>
        <v>0</v>
      </c>
      <c r="AE645" s="13">
        <f t="shared" si="377"/>
        <v>0</v>
      </c>
      <c r="AF645" s="13">
        <f t="shared" si="378"/>
        <v>0</v>
      </c>
      <c r="AG645">
        <v>0</v>
      </c>
      <c r="AH645">
        <v>0</v>
      </c>
      <c r="AI645" s="17" t="str">
        <f t="shared" si="379"/>
        <v xml:space="preserve"> </v>
      </c>
      <c r="AJ645">
        <v>2</v>
      </c>
      <c r="AK645">
        <v>1</v>
      </c>
      <c r="AL645" s="32">
        <f t="shared" si="380"/>
        <v>0.3</v>
      </c>
      <c r="AM645">
        <v>1</v>
      </c>
      <c r="AN645">
        <v>1</v>
      </c>
      <c r="AO645" s="33">
        <f t="shared" si="381"/>
        <v>0.2</v>
      </c>
      <c r="AP645">
        <v>4</v>
      </c>
      <c r="AQ645">
        <v>1</v>
      </c>
      <c r="AR645" s="33">
        <f t="shared" si="382"/>
        <v>0.5</v>
      </c>
      <c r="AS645" s="33">
        <f t="shared" si="383"/>
        <v>0.6</v>
      </c>
      <c r="AU645">
        <v>4</v>
      </c>
      <c r="AV645">
        <v>6</v>
      </c>
      <c r="AW645">
        <v>4</v>
      </c>
      <c r="AX645" s="2">
        <v>27.2</v>
      </c>
      <c r="AZ645" s="2">
        <v>31.8</v>
      </c>
      <c r="BA645" s="2">
        <v>24.1</v>
      </c>
      <c r="BB645" s="21">
        <v>-0.83100000000000007</v>
      </c>
      <c r="BD645" s="21">
        <v>-1.994</v>
      </c>
      <c r="BE645" s="2">
        <v>25</v>
      </c>
      <c r="BF645" s="2">
        <v>32.799999999999997</v>
      </c>
      <c r="BG645" s="2">
        <v>17.399999999999999</v>
      </c>
      <c r="BH645" s="21">
        <v>-2.286</v>
      </c>
      <c r="BI645" s="21">
        <v>-1.2150000000000001</v>
      </c>
      <c r="BJ645" t="s">
        <v>1230</v>
      </c>
      <c r="BK645" s="2">
        <v>81.8</v>
      </c>
      <c r="BL645" t="s">
        <v>2475</v>
      </c>
      <c r="BM645" s="2">
        <v>30.6</v>
      </c>
      <c r="BN645" t="s">
        <v>1305</v>
      </c>
      <c r="BO645" s="2">
        <v>29.6</v>
      </c>
      <c r="BP645" t="s">
        <v>1045</v>
      </c>
      <c r="BQ645" s="2">
        <v>40.4</v>
      </c>
      <c r="BR645" t="s">
        <v>3218</v>
      </c>
      <c r="BS645" s="2">
        <v>34.200000000000003</v>
      </c>
      <c r="BT645" s="32">
        <f t="shared" si="384"/>
        <v>0</v>
      </c>
      <c r="BU645" s="34">
        <f t="shared" si="385"/>
        <v>1</v>
      </c>
      <c r="BV645" s="35">
        <f t="shared" si="386"/>
        <v>1000</v>
      </c>
      <c r="BW645" s="32">
        <f t="shared" si="387"/>
        <v>0</v>
      </c>
      <c r="BX645" s="36">
        <f t="shared" si="388"/>
        <v>0</v>
      </c>
      <c r="BY645" s="37">
        <f t="shared" si="389"/>
        <v>0</v>
      </c>
      <c r="BZ645" s="37">
        <f t="shared" si="390"/>
        <v>15.047021943479329</v>
      </c>
      <c r="CA645" s="37">
        <f t="shared" si="391"/>
        <v>26.332288401088828</v>
      </c>
      <c r="CB645" s="37">
        <f t="shared" si="392"/>
        <v>60.188087773917317</v>
      </c>
      <c r="CC645" s="37">
        <f t="shared" si="393"/>
        <v>33.855799372828493</v>
      </c>
      <c r="CD645" s="38">
        <f t="shared" si="394"/>
        <v>26.332288401088825</v>
      </c>
      <c r="CE645" s="3">
        <v>0</v>
      </c>
      <c r="CF645" s="3">
        <v>0</v>
      </c>
      <c r="CG645" s="3">
        <v>4</v>
      </c>
      <c r="CH645" s="3">
        <v>7</v>
      </c>
      <c r="CI645" s="3">
        <v>8</v>
      </c>
      <c r="CJ645" s="3">
        <v>1</v>
      </c>
      <c r="CK645" s="3">
        <v>1</v>
      </c>
      <c r="CL645" s="3">
        <v>4</v>
      </c>
      <c r="CM645" s="20">
        <f t="shared" si="395"/>
        <v>23.063288401088826</v>
      </c>
      <c r="CN645" s="37">
        <f t="shared" si="396"/>
        <v>1.5436068947774635</v>
      </c>
      <c r="CO645" s="37">
        <f t="shared" si="397"/>
        <v>2.5726781579624394</v>
      </c>
      <c r="CP645" s="37">
        <f t="shared" si="398"/>
        <v>23.154103421661951</v>
      </c>
      <c r="CQ645" s="37">
        <f t="shared" si="399"/>
        <v>30.357602263956778</v>
      </c>
      <c r="CR645" s="37">
        <f t="shared" si="400"/>
        <v>49.909956264471319</v>
      </c>
      <c r="CS645" s="37">
        <f t="shared" si="401"/>
        <v>53.511705685618736</v>
      </c>
      <c r="CT645" s="22">
        <f t="shared" si="402"/>
        <v>29.934037822236242</v>
      </c>
      <c r="CU645" s="35">
        <v>3</v>
      </c>
      <c r="CV645" s="35">
        <v>5</v>
      </c>
      <c r="CW645" s="35">
        <v>42</v>
      </c>
      <c r="CX645" s="35">
        <v>54</v>
      </c>
      <c r="CY645" s="35">
        <v>29</v>
      </c>
      <c r="CZ645" s="35">
        <v>12</v>
      </c>
      <c r="DA645" s="35">
        <v>33</v>
      </c>
      <c r="DB645" s="35">
        <v>23</v>
      </c>
      <c r="DC645">
        <v>1</v>
      </c>
      <c r="DD645">
        <v>0</v>
      </c>
      <c r="DE645" s="35">
        <f t="shared" si="403"/>
        <v>-1</v>
      </c>
      <c r="DF645" s="36">
        <f t="shared" si="404"/>
        <v>3.7617554858698323</v>
      </c>
      <c r="DG645" s="37">
        <f t="shared" si="405"/>
        <v>0</v>
      </c>
      <c r="DH645" s="37">
        <f t="shared" si="406"/>
        <v>-3.7617554858698323</v>
      </c>
      <c r="DI645" s="2">
        <v>11.9</v>
      </c>
      <c r="DJ645">
        <v>0</v>
      </c>
      <c r="DK645">
        <v>0</v>
      </c>
      <c r="DL645">
        <v>-60</v>
      </c>
      <c r="DM645">
        <v>12</v>
      </c>
      <c r="DN645">
        <v>10</v>
      </c>
      <c r="DO645">
        <v>7.8</v>
      </c>
      <c r="DP645">
        <v>10</v>
      </c>
      <c r="DQ645">
        <v>9</v>
      </c>
      <c r="DR645">
        <v>2.6</v>
      </c>
      <c r="DS645">
        <v>4</v>
      </c>
      <c r="DT645">
        <v>8</v>
      </c>
      <c r="DU645">
        <v>-9.3000000000000007</v>
      </c>
      <c r="DV645" s="39">
        <v>0</v>
      </c>
      <c r="DW645" s="39">
        <v>0</v>
      </c>
      <c r="DX645" s="39">
        <v>0</v>
      </c>
      <c r="DY645" s="39">
        <v>0</v>
      </c>
      <c r="DZ645" s="39">
        <v>0</v>
      </c>
      <c r="EA645" s="39">
        <v>0</v>
      </c>
    </row>
    <row r="646" spans="1:131" x14ac:dyDescent="0.2">
      <c r="A646" s="12" t="s">
        <v>2896</v>
      </c>
      <c r="B646" s="12" t="s">
        <v>2897</v>
      </c>
      <c r="C646" t="s">
        <v>2895</v>
      </c>
      <c r="D646" t="s">
        <v>271</v>
      </c>
      <c r="E646" s="12" t="s">
        <v>546</v>
      </c>
      <c r="F646">
        <v>81</v>
      </c>
      <c r="G646">
        <v>9</v>
      </c>
      <c r="H646">
        <v>16</v>
      </c>
      <c r="I646" s="31">
        <f t="shared" si="370"/>
        <v>25</v>
      </c>
      <c r="J646">
        <v>13</v>
      </c>
      <c r="K646">
        <v>3</v>
      </c>
      <c r="L646" s="16">
        <f t="shared" si="371"/>
        <v>1.3819789939192924</v>
      </c>
      <c r="M646" s="15">
        <v>8</v>
      </c>
      <c r="N646" s="15">
        <v>13</v>
      </c>
      <c r="O646" s="15">
        <v>3</v>
      </c>
      <c r="P646">
        <v>123</v>
      </c>
      <c r="Q646">
        <v>48</v>
      </c>
      <c r="R646">
        <v>36</v>
      </c>
      <c r="S646" s="13">
        <f t="shared" si="372"/>
        <v>7.3170731707317069E-2</v>
      </c>
      <c r="T646" s="13">
        <f t="shared" si="373"/>
        <v>4.3478260869565216E-2</v>
      </c>
      <c r="U646" s="2">
        <v>1085.4000000000001</v>
      </c>
      <c r="V646" s="2">
        <v>13.4</v>
      </c>
      <c r="W646">
        <v>12.99</v>
      </c>
      <c r="X646">
        <v>35.270000000000003</v>
      </c>
      <c r="Y646" s="32">
        <f t="shared" si="374"/>
        <v>0.26916701201823456</v>
      </c>
      <c r="Z646" s="15">
        <f t="shared" si="375"/>
        <v>169.84782608695653</v>
      </c>
      <c r="AA646">
        <v>10</v>
      </c>
      <c r="AB646">
        <v>12</v>
      </c>
      <c r="AC646">
        <v>73</v>
      </c>
      <c r="AD646" s="13">
        <f t="shared" si="376"/>
        <v>0.19565217391304349</v>
      </c>
      <c r="AE646" s="13">
        <f t="shared" si="377"/>
        <v>0.34782608695652173</v>
      </c>
      <c r="AF646" s="13">
        <f t="shared" si="378"/>
        <v>0.54347826086956519</v>
      </c>
      <c r="AG646">
        <v>4</v>
      </c>
      <c r="AH646">
        <v>11</v>
      </c>
      <c r="AI646" s="17">
        <f t="shared" si="379"/>
        <v>0.26666666666666666</v>
      </c>
      <c r="AJ646">
        <v>183</v>
      </c>
      <c r="AK646">
        <v>167</v>
      </c>
      <c r="AL646" s="32">
        <f t="shared" si="380"/>
        <v>0.35317860746720486</v>
      </c>
      <c r="AM646">
        <v>128</v>
      </c>
      <c r="AN646">
        <v>145</v>
      </c>
      <c r="AO646" s="33">
        <f t="shared" si="381"/>
        <v>0.27547931382441976</v>
      </c>
      <c r="AP646">
        <v>168</v>
      </c>
      <c r="AQ646">
        <v>200</v>
      </c>
      <c r="AR646" s="33">
        <f t="shared" si="382"/>
        <v>0.37134207870837538</v>
      </c>
      <c r="AS646" s="33">
        <f t="shared" si="383"/>
        <v>0.5617977528089888</v>
      </c>
      <c r="AT646">
        <v>13</v>
      </c>
      <c r="AU646">
        <v>364</v>
      </c>
      <c r="AV646">
        <v>336</v>
      </c>
      <c r="AW646">
        <v>346</v>
      </c>
      <c r="AX646" s="2">
        <v>28.8</v>
      </c>
      <c r="AY646" s="3">
        <v>7</v>
      </c>
      <c r="AZ646" s="2">
        <v>33.1</v>
      </c>
      <c r="BA646" s="2">
        <v>25.9</v>
      </c>
      <c r="BB646" s="21">
        <v>0.47800000000000004</v>
      </c>
      <c r="BC646">
        <v>8</v>
      </c>
      <c r="BD646" s="21">
        <v>-0.28400000000000003</v>
      </c>
      <c r="BE646" s="2">
        <v>29.3</v>
      </c>
      <c r="BF646" s="2">
        <v>30.5</v>
      </c>
      <c r="BG646" s="2">
        <v>28.1</v>
      </c>
      <c r="BH646" s="21">
        <v>0.23700000000000002</v>
      </c>
      <c r="BI646" s="21">
        <v>2.58</v>
      </c>
      <c r="BJ646" t="s">
        <v>2016</v>
      </c>
      <c r="BK646" s="2">
        <v>57.2</v>
      </c>
      <c r="BL646" t="s">
        <v>1316</v>
      </c>
      <c r="BM646" s="2">
        <v>53.6</v>
      </c>
      <c r="BN646" t="s">
        <v>3296</v>
      </c>
      <c r="BO646" s="2">
        <v>15</v>
      </c>
      <c r="BP646" t="s">
        <v>783</v>
      </c>
      <c r="BQ646" s="2">
        <v>35.799999999999997</v>
      </c>
      <c r="BR646" t="s">
        <v>1618</v>
      </c>
      <c r="BS646" s="2">
        <v>31.5</v>
      </c>
      <c r="BT646" s="32">
        <f t="shared" si="384"/>
        <v>7.6539101497504161E-2</v>
      </c>
      <c r="BU646" s="34">
        <f t="shared" si="385"/>
        <v>0.90315789473684216</v>
      </c>
      <c r="BV646" s="35">
        <f t="shared" si="386"/>
        <v>910.81180488659265</v>
      </c>
      <c r="BW646" s="32">
        <f t="shared" si="387"/>
        <v>-2.0303003765653679E-2</v>
      </c>
      <c r="BX646" s="36">
        <f t="shared" si="388"/>
        <v>2.5428413488114976</v>
      </c>
      <c r="BY646" s="37">
        <f t="shared" si="389"/>
        <v>2.5428413488114976</v>
      </c>
      <c r="BZ646" s="37">
        <f t="shared" si="390"/>
        <v>33.222775013819785</v>
      </c>
      <c r="CA646" s="37">
        <f t="shared" si="391"/>
        <v>26.257600884466552</v>
      </c>
      <c r="CB646" s="37">
        <f t="shared" si="392"/>
        <v>58.817025981205077</v>
      </c>
      <c r="CC646" s="37">
        <f t="shared" si="393"/>
        <v>49.972360420121611</v>
      </c>
      <c r="CD646" s="38">
        <f t="shared" si="394"/>
        <v>8.8446655610834668</v>
      </c>
      <c r="CE646" s="3">
        <v>46</v>
      </c>
      <c r="CF646" s="3">
        <v>46</v>
      </c>
      <c r="CG646" s="3">
        <v>555</v>
      </c>
      <c r="CH646" s="3">
        <v>429</v>
      </c>
      <c r="CI646" s="3">
        <v>212</v>
      </c>
      <c r="CJ646" s="3">
        <v>217</v>
      </c>
      <c r="CK646" s="3">
        <v>212</v>
      </c>
      <c r="CL646" s="3">
        <v>251</v>
      </c>
      <c r="CM646" s="20">
        <f t="shared" si="395"/>
        <v>4.4075194936677349</v>
      </c>
      <c r="CN646" s="37">
        <f t="shared" si="396"/>
        <v>2.4572346659105944</v>
      </c>
      <c r="CO646" s="37">
        <f t="shared" si="397"/>
        <v>1.9951905406966362</v>
      </c>
      <c r="CP646" s="37">
        <f t="shared" si="398"/>
        <v>29.066775877096262</v>
      </c>
      <c r="CQ646" s="37">
        <f t="shared" si="399"/>
        <v>28.394711694966865</v>
      </c>
      <c r="CR646" s="37">
        <f t="shared" si="400"/>
        <v>54.164172678490786</v>
      </c>
      <c r="CS646" s="37">
        <f t="shared" si="401"/>
        <v>54.185174684182336</v>
      </c>
      <c r="CT646" s="22">
        <f t="shared" si="402"/>
        <v>8.8656675667750164</v>
      </c>
      <c r="CU646" s="35">
        <v>117</v>
      </c>
      <c r="CV646" s="35">
        <v>95</v>
      </c>
      <c r="CW646" s="35">
        <v>1267</v>
      </c>
      <c r="CX646" s="35">
        <v>1257</v>
      </c>
      <c r="CY646" s="35">
        <v>586</v>
      </c>
      <c r="CZ646" s="35">
        <v>571</v>
      </c>
      <c r="DA646" s="35">
        <v>657</v>
      </c>
      <c r="DB646" s="35">
        <v>609</v>
      </c>
      <c r="DC646">
        <v>5</v>
      </c>
      <c r="DD646">
        <v>8</v>
      </c>
      <c r="DE646" s="35">
        <f t="shared" si="403"/>
        <v>3</v>
      </c>
      <c r="DF646" s="36">
        <f t="shared" si="404"/>
        <v>0.27639579878385845</v>
      </c>
      <c r="DG646" s="37">
        <f t="shared" si="405"/>
        <v>0.44223327805417356</v>
      </c>
      <c r="DH646" s="37">
        <f t="shared" si="406"/>
        <v>0.16583747927031506</v>
      </c>
      <c r="DI646" s="2">
        <v>668.5</v>
      </c>
      <c r="DJ646">
        <v>28</v>
      </c>
      <c r="DK646">
        <v>25</v>
      </c>
      <c r="DL646">
        <v>-3.5</v>
      </c>
      <c r="DM646">
        <v>681</v>
      </c>
      <c r="DN646">
        <v>540</v>
      </c>
      <c r="DO646">
        <v>5.9</v>
      </c>
      <c r="DP646">
        <v>505</v>
      </c>
      <c r="DQ646">
        <v>416</v>
      </c>
      <c r="DR646">
        <v>4.4000000000000004</v>
      </c>
      <c r="DS646">
        <v>385</v>
      </c>
      <c r="DT646">
        <v>291</v>
      </c>
      <c r="DU646">
        <v>6.5</v>
      </c>
      <c r="DV646" s="39">
        <v>7.4</v>
      </c>
      <c r="DW646" s="39">
        <v>7.4</v>
      </c>
      <c r="DX646" s="39">
        <v>-0.7</v>
      </c>
      <c r="DY646" s="39">
        <v>-0.60000000000000009</v>
      </c>
      <c r="DZ646" s="39">
        <v>-3</v>
      </c>
      <c r="EA646" s="39">
        <v>3.1</v>
      </c>
    </row>
    <row r="647" spans="1:131" x14ac:dyDescent="0.2">
      <c r="A647" s="12" t="s">
        <v>371</v>
      </c>
      <c r="B647" s="12" t="s">
        <v>2900</v>
      </c>
      <c r="C647" t="s">
        <v>2899</v>
      </c>
      <c r="D647" s="12" t="s">
        <v>147</v>
      </c>
      <c r="E647" s="12" t="s">
        <v>156</v>
      </c>
      <c r="F647">
        <v>56</v>
      </c>
      <c r="G647">
        <v>3</v>
      </c>
      <c r="H647">
        <v>1</v>
      </c>
      <c r="I647" s="31">
        <f t="shared" si="370"/>
        <v>4</v>
      </c>
      <c r="J647">
        <v>1</v>
      </c>
      <c r="K647">
        <v>0</v>
      </c>
      <c r="L647" s="16">
        <f t="shared" si="371"/>
        <v>0.40775874274389967</v>
      </c>
      <c r="M647" s="15">
        <v>3</v>
      </c>
      <c r="N647" s="15">
        <v>1</v>
      </c>
      <c r="O647" s="15">
        <v>0</v>
      </c>
      <c r="P647">
        <v>46</v>
      </c>
      <c r="Q647">
        <v>21</v>
      </c>
      <c r="R647">
        <v>17</v>
      </c>
      <c r="S647" s="13">
        <f t="shared" si="372"/>
        <v>6.5217391304347824E-2</v>
      </c>
      <c r="T647" s="13">
        <f t="shared" si="373"/>
        <v>3.5714285714285712E-2</v>
      </c>
      <c r="U647" s="2">
        <v>588.58333333329995</v>
      </c>
      <c r="V647" s="2">
        <v>10.5</v>
      </c>
      <c r="W647">
        <v>10.49</v>
      </c>
      <c r="X647">
        <v>37.5</v>
      </c>
      <c r="Y647" s="32">
        <f t="shared" si="374"/>
        <v>0.21858720566784745</v>
      </c>
      <c r="Z647" s="15">
        <f t="shared" si="375"/>
        <v>30.125</v>
      </c>
      <c r="AA647">
        <v>26</v>
      </c>
      <c r="AB647">
        <v>68</v>
      </c>
      <c r="AC647">
        <v>55</v>
      </c>
      <c r="AD647" s="13">
        <f t="shared" si="376"/>
        <v>0.375</v>
      </c>
      <c r="AE647" s="13">
        <f t="shared" si="377"/>
        <v>0.125</v>
      </c>
      <c r="AF647" s="13">
        <f t="shared" si="378"/>
        <v>0.5</v>
      </c>
      <c r="AG647">
        <v>6</v>
      </c>
      <c r="AH647">
        <v>4</v>
      </c>
      <c r="AI647" s="17">
        <f t="shared" si="379"/>
        <v>0.6</v>
      </c>
      <c r="AJ647">
        <v>62</v>
      </c>
      <c r="AK647">
        <v>72</v>
      </c>
      <c r="AL647" s="32">
        <f t="shared" si="380"/>
        <v>0.24542124542124541</v>
      </c>
      <c r="AM647">
        <v>106</v>
      </c>
      <c r="AN647">
        <v>79</v>
      </c>
      <c r="AO647" s="33">
        <f t="shared" si="381"/>
        <v>0.33882783882783885</v>
      </c>
      <c r="AP647">
        <v>121</v>
      </c>
      <c r="AQ647">
        <v>106</v>
      </c>
      <c r="AR647" s="33">
        <f t="shared" si="382"/>
        <v>0.41575091575091577</v>
      </c>
      <c r="AS647" s="33">
        <f t="shared" si="383"/>
        <v>0.42006269592476492</v>
      </c>
      <c r="AT647">
        <v>6</v>
      </c>
      <c r="AU647">
        <v>177</v>
      </c>
      <c r="AV647">
        <v>223</v>
      </c>
      <c r="AW647">
        <v>175</v>
      </c>
      <c r="AX647" s="2">
        <v>27.6</v>
      </c>
      <c r="AY647" s="3">
        <v>15</v>
      </c>
      <c r="AZ647" s="2">
        <v>32.1</v>
      </c>
      <c r="BA647" s="2">
        <v>24.5</v>
      </c>
      <c r="BB647" s="21">
        <v>-0.156</v>
      </c>
      <c r="BC647">
        <v>16</v>
      </c>
      <c r="BD647" s="21">
        <v>0.14699999999999999</v>
      </c>
      <c r="BE647" s="2">
        <v>27.8</v>
      </c>
      <c r="BF647" s="2">
        <v>32.299999999999997</v>
      </c>
      <c r="BG647" s="2">
        <v>23</v>
      </c>
      <c r="BH647" s="21">
        <v>-3.61</v>
      </c>
      <c r="BI647" s="21">
        <v>-2.3810000000000002</v>
      </c>
      <c r="BJ647" t="s">
        <v>3393</v>
      </c>
      <c r="BK647" s="2">
        <v>26.6</v>
      </c>
      <c r="BL647" t="s">
        <v>606</v>
      </c>
      <c r="BM647" s="2">
        <v>23.2</v>
      </c>
      <c r="BN647" t="s">
        <v>1507</v>
      </c>
      <c r="BO647" s="2">
        <v>12.1</v>
      </c>
      <c r="BP647" t="s">
        <v>2695</v>
      </c>
      <c r="BQ647" s="2">
        <v>19.5</v>
      </c>
      <c r="BR647" t="s">
        <v>3118</v>
      </c>
      <c r="BS647" s="2">
        <v>19.399999999999999</v>
      </c>
      <c r="BT647" s="32">
        <f t="shared" si="384"/>
        <v>3.3195020746887967E-2</v>
      </c>
      <c r="BU647" s="34">
        <f t="shared" si="385"/>
        <v>0.90476190476190477</v>
      </c>
      <c r="BV647" s="35">
        <f t="shared" si="386"/>
        <v>908.0814068365936</v>
      </c>
      <c r="BW647" s="32">
        <f t="shared" si="387"/>
        <v>-6.2043074491207266E-2</v>
      </c>
      <c r="BX647" s="36">
        <f t="shared" si="388"/>
        <v>0.81632653061224492</v>
      </c>
      <c r="BY647" s="37">
        <f t="shared" si="389"/>
        <v>3.0612244897959187</v>
      </c>
      <c r="BZ647" s="37">
        <f t="shared" si="390"/>
        <v>24.591836734693878</v>
      </c>
      <c r="CA647" s="37">
        <f t="shared" si="391"/>
        <v>32.142857142857139</v>
      </c>
      <c r="CB647" s="37">
        <f t="shared" si="392"/>
        <v>43.673469387755105</v>
      </c>
      <c r="CC647" s="37">
        <f t="shared" si="393"/>
        <v>59.285714285714292</v>
      </c>
      <c r="CD647" s="38">
        <f t="shared" si="394"/>
        <v>-15.612244897959187</v>
      </c>
      <c r="CE647" s="3">
        <v>8</v>
      </c>
      <c r="CF647" s="3">
        <v>30</v>
      </c>
      <c r="CG647" s="3">
        <v>233</v>
      </c>
      <c r="CH647" s="3">
        <v>285</v>
      </c>
      <c r="CI647" s="3">
        <v>76</v>
      </c>
      <c r="CJ647" s="3">
        <v>126</v>
      </c>
      <c r="CK647" s="3">
        <v>140</v>
      </c>
      <c r="CL647" s="3">
        <v>111</v>
      </c>
      <c r="CM647" s="20">
        <f t="shared" si="395"/>
        <v>-11.255749600153544</v>
      </c>
      <c r="CN647" s="37">
        <f t="shared" si="396"/>
        <v>2.5428571428571427</v>
      </c>
      <c r="CO647" s="37">
        <f t="shared" si="397"/>
        <v>2.285714285714286</v>
      </c>
      <c r="CP647" s="37">
        <f t="shared" si="398"/>
        <v>28.342857142857145</v>
      </c>
      <c r="CQ647" s="37">
        <f t="shared" si="399"/>
        <v>28.2</v>
      </c>
      <c r="CR647" s="37">
        <f t="shared" si="400"/>
        <v>53.342857142857142</v>
      </c>
      <c r="CS647" s="37">
        <f t="shared" si="401"/>
        <v>53.514285714285712</v>
      </c>
      <c r="CT647" s="22">
        <f t="shared" si="402"/>
        <v>-15.440816326530616</v>
      </c>
      <c r="CU647" s="35">
        <v>89</v>
      </c>
      <c r="CV647" s="35">
        <v>80</v>
      </c>
      <c r="CW647" s="35">
        <v>903</v>
      </c>
      <c r="CX647" s="35">
        <v>907</v>
      </c>
      <c r="CY647" s="35">
        <v>378</v>
      </c>
      <c r="CZ647" s="35">
        <v>434</v>
      </c>
      <c r="DA647" s="35">
        <v>452</v>
      </c>
      <c r="DB647" s="35">
        <v>497</v>
      </c>
      <c r="DC647">
        <v>8</v>
      </c>
      <c r="DD647">
        <v>4</v>
      </c>
      <c r="DE647" s="35">
        <f t="shared" si="403"/>
        <v>-4</v>
      </c>
      <c r="DF647" s="36">
        <f t="shared" si="404"/>
        <v>0.81632653061224492</v>
      </c>
      <c r="DG647" s="37">
        <f t="shared" si="405"/>
        <v>0.40816326530612246</v>
      </c>
      <c r="DH647" s="37">
        <f t="shared" si="406"/>
        <v>-0.40816326530612246</v>
      </c>
      <c r="DI647" s="2">
        <v>336.9</v>
      </c>
      <c r="DJ647">
        <v>5</v>
      </c>
      <c r="DK647">
        <v>18</v>
      </c>
      <c r="DL647">
        <v>-34.1</v>
      </c>
      <c r="DM647">
        <v>234</v>
      </c>
      <c r="DN647">
        <v>342</v>
      </c>
      <c r="DO647">
        <v>-10.1</v>
      </c>
      <c r="DP647">
        <v>169</v>
      </c>
      <c r="DQ647">
        <v>255</v>
      </c>
      <c r="DR647">
        <v>-10.5</v>
      </c>
      <c r="DS647">
        <v>134</v>
      </c>
      <c r="DT647">
        <v>179</v>
      </c>
      <c r="DU647">
        <v>-8.1999999999999993</v>
      </c>
      <c r="DV647" s="39">
        <v>-10.4</v>
      </c>
      <c r="DW647" s="39">
        <v>-10.4</v>
      </c>
      <c r="DX647" s="39">
        <v>0.9</v>
      </c>
      <c r="DY647" s="39">
        <v>-0.2</v>
      </c>
      <c r="DZ647" s="39">
        <v>-0.9</v>
      </c>
      <c r="EA647" s="39">
        <v>-10.7</v>
      </c>
    </row>
    <row r="648" spans="1:131" x14ac:dyDescent="0.2">
      <c r="A648" s="12" t="s">
        <v>1468</v>
      </c>
      <c r="B648" s="12" t="s">
        <v>2900</v>
      </c>
      <c r="C648" t="s">
        <v>2902</v>
      </c>
      <c r="D648" t="s">
        <v>271</v>
      </c>
      <c r="E648" s="12" t="s">
        <v>170</v>
      </c>
      <c r="F648">
        <v>27</v>
      </c>
      <c r="G648">
        <v>3</v>
      </c>
      <c r="H648">
        <v>4</v>
      </c>
      <c r="I648" s="31">
        <f t="shared" si="370"/>
        <v>7</v>
      </c>
      <c r="J648">
        <v>2</v>
      </c>
      <c r="K648">
        <v>2</v>
      </c>
      <c r="L648" s="16">
        <f t="shared" si="371"/>
        <v>1.4951940192239233</v>
      </c>
      <c r="M648" s="15">
        <v>3</v>
      </c>
      <c r="N648" s="15">
        <v>2</v>
      </c>
      <c r="O648" s="15">
        <v>2</v>
      </c>
      <c r="P648">
        <v>27</v>
      </c>
      <c r="Q648">
        <v>13</v>
      </c>
      <c r="R648">
        <v>8</v>
      </c>
      <c r="S648" s="13">
        <f t="shared" si="372"/>
        <v>0.1111111111111111</v>
      </c>
      <c r="T648" s="13">
        <f t="shared" si="373"/>
        <v>6.25E-2</v>
      </c>
      <c r="U648" s="2">
        <v>280.89999999999998</v>
      </c>
      <c r="V648" s="2">
        <v>10.4</v>
      </c>
      <c r="W648">
        <v>10.32</v>
      </c>
      <c r="X648">
        <v>38.770000000000003</v>
      </c>
      <c r="Y648" s="32">
        <f t="shared" si="374"/>
        <v>0.21022611529843144</v>
      </c>
      <c r="Z648" s="15">
        <f t="shared" si="375"/>
        <v>26</v>
      </c>
      <c r="AA648">
        <v>15</v>
      </c>
      <c r="AB648">
        <v>10</v>
      </c>
      <c r="AC648">
        <v>32</v>
      </c>
      <c r="AD648" s="13">
        <f t="shared" si="376"/>
        <v>0.3</v>
      </c>
      <c r="AE648" s="13">
        <f t="shared" si="377"/>
        <v>0.4</v>
      </c>
      <c r="AF648" s="13">
        <f t="shared" si="378"/>
        <v>0.7</v>
      </c>
      <c r="AG648">
        <v>94</v>
      </c>
      <c r="AH648">
        <v>88</v>
      </c>
      <c r="AI648" s="17">
        <f t="shared" si="379"/>
        <v>0.51648351648351654</v>
      </c>
      <c r="AJ648">
        <v>43</v>
      </c>
      <c r="AK648">
        <v>40</v>
      </c>
      <c r="AL648" s="32">
        <f t="shared" si="380"/>
        <v>0.32806324110671936</v>
      </c>
      <c r="AM648">
        <v>51</v>
      </c>
      <c r="AN648">
        <v>38</v>
      </c>
      <c r="AO648" s="33">
        <f t="shared" si="381"/>
        <v>0.35177865612648224</v>
      </c>
      <c r="AP648">
        <v>35</v>
      </c>
      <c r="AQ648">
        <v>46</v>
      </c>
      <c r="AR648" s="33">
        <f t="shared" si="382"/>
        <v>0.3201581027667984</v>
      </c>
      <c r="AS648" s="33">
        <f t="shared" si="383"/>
        <v>0.48255813953488375</v>
      </c>
      <c r="AT648">
        <v>3</v>
      </c>
      <c r="AU648">
        <v>80</v>
      </c>
      <c r="AV648">
        <v>95</v>
      </c>
      <c r="AW648">
        <v>92</v>
      </c>
      <c r="AX648" s="2">
        <v>28.2</v>
      </c>
      <c r="AY648" s="3">
        <v>8</v>
      </c>
      <c r="AZ648" s="2">
        <v>32.4</v>
      </c>
      <c r="BA648" s="2">
        <v>25.4</v>
      </c>
      <c r="BB648" s="21">
        <v>-0.13800000000000001</v>
      </c>
      <c r="BC648">
        <v>11</v>
      </c>
      <c r="BD648" s="21">
        <v>-2.1480000000000001</v>
      </c>
      <c r="BE648" s="2">
        <v>27.2</v>
      </c>
      <c r="BF648" s="2">
        <v>30.1</v>
      </c>
      <c r="BG648" s="2">
        <v>24.4</v>
      </c>
      <c r="BH648" s="21">
        <v>0.36099999999999999</v>
      </c>
      <c r="BI648" s="21">
        <v>2.6059999999999999</v>
      </c>
      <c r="BJ648" t="s">
        <v>2897</v>
      </c>
      <c r="BK648" s="2">
        <v>31.5</v>
      </c>
      <c r="BL648" t="s">
        <v>3448</v>
      </c>
      <c r="BM648" s="2">
        <v>26.4</v>
      </c>
      <c r="BN648" t="s">
        <v>2016</v>
      </c>
      <c r="BO648" s="2">
        <v>25.9</v>
      </c>
      <c r="BP648" t="s">
        <v>783</v>
      </c>
      <c r="BQ648" s="2">
        <v>36.200000000000003</v>
      </c>
      <c r="BR648" t="s">
        <v>1744</v>
      </c>
      <c r="BS648" s="2">
        <v>31.5</v>
      </c>
      <c r="BT648" s="32">
        <f t="shared" si="384"/>
        <v>7.6923076923076927E-2</v>
      </c>
      <c r="BU648" s="34">
        <f t="shared" si="385"/>
        <v>0.90265486725663713</v>
      </c>
      <c r="BV648" s="35">
        <f t="shared" si="386"/>
        <v>910.34717494894483</v>
      </c>
      <c r="BW648" s="32">
        <f t="shared" si="387"/>
        <v>-2.0422055820285945E-2</v>
      </c>
      <c r="BX648" s="36">
        <f t="shared" si="388"/>
        <v>2.1367521367521367</v>
      </c>
      <c r="BY648" s="37">
        <f t="shared" si="389"/>
        <v>2.3504273504273501</v>
      </c>
      <c r="BZ648" s="37">
        <f t="shared" si="390"/>
        <v>27.777777777777779</v>
      </c>
      <c r="CA648" s="37">
        <f t="shared" si="391"/>
        <v>24.145299145299145</v>
      </c>
      <c r="CB648" s="37">
        <f t="shared" si="392"/>
        <v>52.136752136752136</v>
      </c>
      <c r="CC648" s="37">
        <f t="shared" si="393"/>
        <v>55.128205128205124</v>
      </c>
      <c r="CD648" s="38">
        <f t="shared" si="394"/>
        <v>-2.9914529914529879</v>
      </c>
      <c r="CE648" s="3">
        <v>10</v>
      </c>
      <c r="CF648" s="3">
        <v>11</v>
      </c>
      <c r="CG648" s="3">
        <v>120</v>
      </c>
      <c r="CH648" s="3">
        <v>102</v>
      </c>
      <c r="CI648" s="3">
        <v>57</v>
      </c>
      <c r="CJ648" s="3">
        <v>64</v>
      </c>
      <c r="CK648" s="3">
        <v>81</v>
      </c>
      <c r="CL648" s="3">
        <v>57</v>
      </c>
      <c r="CM648" s="20">
        <f t="shared" si="395"/>
        <v>-7.4168483402901977</v>
      </c>
      <c r="CN648" s="37">
        <f t="shared" si="396"/>
        <v>2.579313902501934</v>
      </c>
      <c r="CO648" s="37">
        <f t="shared" si="397"/>
        <v>1.8341787751124865</v>
      </c>
      <c r="CP648" s="37">
        <f t="shared" si="398"/>
        <v>30.607858309689615</v>
      </c>
      <c r="CQ648" s="37">
        <f t="shared" si="399"/>
        <v>30.149313615911495</v>
      </c>
      <c r="CR648" s="37">
        <f t="shared" si="400"/>
        <v>55.483907947152716</v>
      </c>
      <c r="CS648" s="37">
        <f t="shared" si="401"/>
        <v>55.942452640930838</v>
      </c>
      <c r="CT648" s="22">
        <f t="shared" si="402"/>
        <v>-2.5329082976748651</v>
      </c>
      <c r="CU648" s="35">
        <v>45</v>
      </c>
      <c r="CV648" s="35">
        <v>32</v>
      </c>
      <c r="CW648" s="35">
        <v>489</v>
      </c>
      <c r="CX648" s="35">
        <v>494</v>
      </c>
      <c r="CY648" s="35">
        <v>202</v>
      </c>
      <c r="CZ648" s="35">
        <v>216</v>
      </c>
      <c r="DA648" s="35">
        <v>234</v>
      </c>
      <c r="DB648" s="35">
        <v>232</v>
      </c>
      <c r="DC648">
        <v>2</v>
      </c>
      <c r="DD648">
        <v>4</v>
      </c>
      <c r="DE648" s="35">
        <f t="shared" si="403"/>
        <v>2</v>
      </c>
      <c r="DF648" s="36">
        <f t="shared" si="404"/>
        <v>0.42735042735042739</v>
      </c>
      <c r="DG648" s="37">
        <f t="shared" si="405"/>
        <v>0.85470085470085477</v>
      </c>
      <c r="DH648" s="37">
        <f t="shared" si="406"/>
        <v>0.42735042735042739</v>
      </c>
      <c r="DI648" s="2">
        <v>193.3</v>
      </c>
      <c r="DJ648">
        <v>6</v>
      </c>
      <c r="DK648">
        <v>4</v>
      </c>
      <c r="DL648">
        <v>0</v>
      </c>
      <c r="DM648">
        <v>161</v>
      </c>
      <c r="DN648">
        <v>172</v>
      </c>
      <c r="DO648">
        <v>-3.1</v>
      </c>
      <c r="DP648">
        <v>121</v>
      </c>
      <c r="DQ648">
        <v>114</v>
      </c>
      <c r="DR648">
        <v>0.60000000000000009</v>
      </c>
      <c r="DS648">
        <v>84</v>
      </c>
      <c r="DT648">
        <v>72</v>
      </c>
      <c r="DU648">
        <v>2.1</v>
      </c>
      <c r="DV648" s="39">
        <v>3.1</v>
      </c>
      <c r="DW648" s="39">
        <v>3.1</v>
      </c>
      <c r="DX648" s="39">
        <v>0.2</v>
      </c>
      <c r="DY648" s="39">
        <v>-0.5</v>
      </c>
      <c r="DZ648" s="39">
        <v>-0.8</v>
      </c>
      <c r="EA648" s="39">
        <v>2</v>
      </c>
    </row>
    <row r="649" spans="1:131" x14ac:dyDescent="0.2">
      <c r="A649" s="12" t="s">
        <v>234</v>
      </c>
      <c r="B649" s="12" t="s">
        <v>2907</v>
      </c>
      <c r="C649" t="s">
        <v>2906</v>
      </c>
      <c r="D649" t="s">
        <v>139</v>
      </c>
      <c r="E649" s="12" t="s">
        <v>178</v>
      </c>
      <c r="F649">
        <v>44</v>
      </c>
      <c r="G649">
        <v>1</v>
      </c>
      <c r="H649">
        <v>4</v>
      </c>
      <c r="I649" s="31">
        <f t="shared" si="370"/>
        <v>5</v>
      </c>
      <c r="J649">
        <v>0</v>
      </c>
      <c r="K649">
        <v>3</v>
      </c>
      <c r="L649" s="16">
        <f t="shared" si="371"/>
        <v>0.42014845245321975</v>
      </c>
      <c r="M649" s="15">
        <v>0</v>
      </c>
      <c r="N649" s="15">
        <v>1</v>
      </c>
      <c r="O649" s="15">
        <v>3</v>
      </c>
      <c r="P649">
        <v>40</v>
      </c>
      <c r="Q649">
        <v>25</v>
      </c>
      <c r="R649">
        <v>23</v>
      </c>
      <c r="S649" s="13">
        <f t="shared" si="372"/>
        <v>2.5000000000000001E-2</v>
      </c>
      <c r="T649" s="13">
        <f t="shared" si="373"/>
        <v>1.1363636363636364E-2</v>
      </c>
      <c r="U649" s="2">
        <v>714.03333333329999</v>
      </c>
      <c r="V649" s="2">
        <v>16.2166666667</v>
      </c>
      <c r="W649">
        <v>15.54</v>
      </c>
      <c r="X649">
        <v>33.299999999999997</v>
      </c>
      <c r="Y649" s="32">
        <f t="shared" si="374"/>
        <v>0.31818181818181818</v>
      </c>
      <c r="Z649" s="15">
        <f t="shared" si="375"/>
        <v>0</v>
      </c>
      <c r="AA649">
        <v>46</v>
      </c>
      <c r="AB649">
        <v>31</v>
      </c>
      <c r="AC649">
        <v>46</v>
      </c>
      <c r="AD649" s="13">
        <f t="shared" si="376"/>
        <v>0</v>
      </c>
      <c r="AE649" s="13">
        <f t="shared" si="377"/>
        <v>0.19047619047619047</v>
      </c>
      <c r="AF649" s="13">
        <f t="shared" si="378"/>
        <v>0.19047619047619047</v>
      </c>
      <c r="AI649" s="17" t="str">
        <f t="shared" si="379"/>
        <v xml:space="preserve"> </v>
      </c>
      <c r="AJ649">
        <v>76</v>
      </c>
      <c r="AK649">
        <v>107</v>
      </c>
      <c r="AL649" s="32">
        <f t="shared" si="380"/>
        <v>0.27313432835820894</v>
      </c>
      <c r="AM649">
        <v>114</v>
      </c>
      <c r="AN649">
        <v>121</v>
      </c>
      <c r="AO649" s="33">
        <f t="shared" si="381"/>
        <v>0.35074626865671643</v>
      </c>
      <c r="AP649">
        <v>118</v>
      </c>
      <c r="AQ649">
        <v>134</v>
      </c>
      <c r="AR649" s="33">
        <f t="shared" si="382"/>
        <v>0.37611940298507462</v>
      </c>
      <c r="AS649" s="33">
        <f t="shared" si="383"/>
        <v>0.43779904306220097</v>
      </c>
      <c r="AT649">
        <v>4</v>
      </c>
      <c r="AU649">
        <v>256</v>
      </c>
      <c r="AV649">
        <v>248</v>
      </c>
      <c r="AW649">
        <v>214</v>
      </c>
      <c r="AX649" s="2">
        <v>28.7</v>
      </c>
      <c r="AY649" s="3">
        <v>3</v>
      </c>
      <c r="AZ649" s="2">
        <v>33.200000000000003</v>
      </c>
      <c r="BA649" s="2">
        <v>25.6</v>
      </c>
      <c r="BB649" s="21">
        <v>0.45300000000000001</v>
      </c>
      <c r="BC649">
        <v>5</v>
      </c>
      <c r="BD649" s="21">
        <v>0.36199999999999999</v>
      </c>
      <c r="BE649" s="2">
        <v>28.2</v>
      </c>
      <c r="BF649" s="2">
        <v>36</v>
      </c>
      <c r="BG649" s="2">
        <v>25.6</v>
      </c>
      <c r="BH649" s="21">
        <v>1.075</v>
      </c>
      <c r="BI649" s="21">
        <v>-12.255000000000001</v>
      </c>
      <c r="BJ649" t="s">
        <v>2709</v>
      </c>
      <c r="BK649" s="2">
        <v>33.200000000000003</v>
      </c>
      <c r="BL649" t="s">
        <v>1238</v>
      </c>
      <c r="BM649" s="2">
        <v>31.6</v>
      </c>
      <c r="BN649" t="s">
        <v>1793</v>
      </c>
      <c r="BO649" s="2">
        <v>26.2</v>
      </c>
      <c r="BP649" t="s">
        <v>1185</v>
      </c>
      <c r="BQ649" s="2">
        <v>71.8</v>
      </c>
      <c r="BR649" t="s">
        <v>3613</v>
      </c>
      <c r="BS649" s="2">
        <v>13.9</v>
      </c>
      <c r="BT649" s="32">
        <f t="shared" si="384"/>
        <v>6.9078947368421059E-2</v>
      </c>
      <c r="BU649" s="34">
        <f t="shared" si="385"/>
        <v>0.91576086956521741</v>
      </c>
      <c r="BV649" s="35">
        <f t="shared" si="386"/>
        <v>922.66876430205946</v>
      </c>
      <c r="BW649" s="32">
        <f t="shared" si="387"/>
        <v>-1.5160183066361535E-2</v>
      </c>
      <c r="BX649" s="36">
        <f t="shared" si="388"/>
        <v>1.7658600392377044</v>
      </c>
      <c r="BY649" s="37">
        <f t="shared" si="389"/>
        <v>2.6067457722080398</v>
      </c>
      <c r="BZ649" s="37">
        <f t="shared" si="390"/>
        <v>25.5629262822982</v>
      </c>
      <c r="CA649" s="37">
        <f t="shared" si="391"/>
        <v>30.944594973308345</v>
      </c>
      <c r="CB649" s="37">
        <f t="shared" si="392"/>
        <v>47.678221059418021</v>
      </c>
      <c r="CC649" s="37">
        <f t="shared" si="393"/>
        <v>55.666635522636206</v>
      </c>
      <c r="CD649" s="38">
        <f t="shared" si="394"/>
        <v>-7.9884144632181844</v>
      </c>
      <c r="CE649" s="3">
        <v>21</v>
      </c>
      <c r="CF649" s="3">
        <v>31</v>
      </c>
      <c r="CG649" s="3">
        <v>283</v>
      </c>
      <c r="CH649" s="3">
        <v>337</v>
      </c>
      <c r="CI649" s="3">
        <v>121</v>
      </c>
      <c r="CJ649" s="3">
        <v>139</v>
      </c>
      <c r="CK649" s="3">
        <v>155</v>
      </c>
      <c r="CL649" s="3">
        <v>142</v>
      </c>
      <c r="CM649" s="20">
        <f t="shared" si="395"/>
        <v>6.0314085032889899</v>
      </c>
      <c r="CN649" s="37">
        <f t="shared" si="396"/>
        <v>1.3923013923013925</v>
      </c>
      <c r="CO649" s="37">
        <f t="shared" si="397"/>
        <v>2.4979524979524985</v>
      </c>
      <c r="CP649" s="37">
        <f t="shared" si="398"/>
        <v>25.511875511875516</v>
      </c>
      <c r="CQ649" s="37">
        <f t="shared" si="399"/>
        <v>32.391482391482398</v>
      </c>
      <c r="CR649" s="37">
        <f t="shared" si="400"/>
        <v>46.109746109746119</v>
      </c>
      <c r="CS649" s="37">
        <f t="shared" si="401"/>
        <v>59.582309582309584</v>
      </c>
      <c r="CT649" s="22">
        <f t="shared" si="402"/>
        <v>5.4841490093452805</v>
      </c>
      <c r="CU649" s="35">
        <v>34</v>
      </c>
      <c r="CV649" s="35">
        <v>61</v>
      </c>
      <c r="CW649" s="35">
        <v>589</v>
      </c>
      <c r="CX649" s="35">
        <v>730</v>
      </c>
      <c r="CY649" s="35">
        <v>210</v>
      </c>
      <c r="CZ649" s="35">
        <v>305</v>
      </c>
      <c r="DA649" s="35">
        <v>359</v>
      </c>
      <c r="DB649" s="35">
        <v>293</v>
      </c>
      <c r="DC649">
        <v>8</v>
      </c>
      <c r="DD649">
        <v>4</v>
      </c>
      <c r="DE649" s="35">
        <f t="shared" si="403"/>
        <v>-4</v>
      </c>
      <c r="DF649" s="36">
        <f t="shared" si="404"/>
        <v>0.6727085863762684</v>
      </c>
      <c r="DG649" s="37">
        <f t="shared" si="405"/>
        <v>0.3363542931881342</v>
      </c>
      <c r="DH649" s="37">
        <f t="shared" si="406"/>
        <v>-0.3363542931881342</v>
      </c>
      <c r="DI649" s="2">
        <v>433.8</v>
      </c>
      <c r="DJ649">
        <v>11</v>
      </c>
      <c r="DK649">
        <v>19</v>
      </c>
      <c r="DL649">
        <v>2.2000000000000002</v>
      </c>
      <c r="DM649">
        <v>340</v>
      </c>
      <c r="DN649">
        <v>426</v>
      </c>
      <c r="DO649">
        <v>3.2</v>
      </c>
      <c r="DP649">
        <v>246</v>
      </c>
      <c r="DQ649">
        <v>327</v>
      </c>
      <c r="DR649">
        <v>1.5</v>
      </c>
      <c r="DS649">
        <v>174</v>
      </c>
      <c r="DT649">
        <v>236</v>
      </c>
      <c r="DU649">
        <v>0.5</v>
      </c>
      <c r="DV649" s="39">
        <v>-7.2</v>
      </c>
      <c r="DW649" s="39">
        <v>-7.2</v>
      </c>
      <c r="DX649" s="39">
        <v>0.60000000000000009</v>
      </c>
      <c r="DY649" s="39">
        <v>0.1</v>
      </c>
      <c r="DZ649" s="39">
        <v>5.0999999999999996</v>
      </c>
      <c r="EA649" s="39">
        <v>-1.4</v>
      </c>
    </row>
    <row r="650" spans="1:131" x14ac:dyDescent="0.2">
      <c r="A650" s="12" t="s">
        <v>654</v>
      </c>
      <c r="B650" s="12" t="s">
        <v>2909</v>
      </c>
      <c r="C650" t="s">
        <v>2908</v>
      </c>
      <c r="D650" t="s">
        <v>122</v>
      </c>
      <c r="E650" s="12" t="s">
        <v>178</v>
      </c>
      <c r="F650">
        <v>82</v>
      </c>
      <c r="G650">
        <v>4</v>
      </c>
      <c r="H650">
        <v>9</v>
      </c>
      <c r="I650" s="31">
        <f t="shared" si="370"/>
        <v>13</v>
      </c>
      <c r="J650">
        <v>4</v>
      </c>
      <c r="K650">
        <v>5</v>
      </c>
      <c r="L650" s="16">
        <f t="shared" si="371"/>
        <v>0.52747847256662306</v>
      </c>
      <c r="M650" s="15">
        <v>4</v>
      </c>
      <c r="N650" s="15">
        <v>4</v>
      </c>
      <c r="O650" s="15">
        <v>4</v>
      </c>
      <c r="P650">
        <v>100</v>
      </c>
      <c r="Q650">
        <v>39</v>
      </c>
      <c r="R650">
        <v>63</v>
      </c>
      <c r="S650" s="13">
        <f t="shared" si="372"/>
        <v>0.04</v>
      </c>
      <c r="T650" s="13">
        <f t="shared" si="373"/>
        <v>1.9801980198019802E-2</v>
      </c>
      <c r="U650" s="2">
        <v>1478.7333333332999</v>
      </c>
      <c r="V650" s="2">
        <v>18.0333333333</v>
      </c>
      <c r="W650">
        <v>17.399999999999999</v>
      </c>
      <c r="X650">
        <v>30.24</v>
      </c>
      <c r="Y650" s="32">
        <f t="shared" si="374"/>
        <v>0.3652392947103274</v>
      </c>
      <c r="Z650" s="15">
        <f t="shared" si="375"/>
        <v>55.440000000000005</v>
      </c>
      <c r="AA650">
        <v>87</v>
      </c>
      <c r="AB650">
        <v>74</v>
      </c>
      <c r="AC650">
        <v>123</v>
      </c>
      <c r="AD650" s="13">
        <f t="shared" si="376"/>
        <v>0.08</v>
      </c>
      <c r="AE650" s="13">
        <f t="shared" si="377"/>
        <v>0.16</v>
      </c>
      <c r="AF650" s="13">
        <f t="shared" si="378"/>
        <v>0.24</v>
      </c>
      <c r="AI650" s="17" t="str">
        <f t="shared" si="379"/>
        <v xml:space="preserve"> </v>
      </c>
      <c r="AJ650">
        <v>229</v>
      </c>
      <c r="AK650">
        <v>211</v>
      </c>
      <c r="AL650" s="32">
        <f t="shared" si="380"/>
        <v>0.32983508245877063</v>
      </c>
      <c r="AM650">
        <v>199</v>
      </c>
      <c r="AN650">
        <v>213</v>
      </c>
      <c r="AO650" s="33">
        <f t="shared" si="381"/>
        <v>0.30884557721139433</v>
      </c>
      <c r="AP650">
        <v>235</v>
      </c>
      <c r="AQ650">
        <v>247</v>
      </c>
      <c r="AR650" s="33">
        <f t="shared" si="382"/>
        <v>0.36131934032983509</v>
      </c>
      <c r="AS650" s="33">
        <f t="shared" si="383"/>
        <v>0.51643192488262912</v>
      </c>
      <c r="AT650">
        <v>4</v>
      </c>
      <c r="AU650">
        <v>589</v>
      </c>
      <c r="AV650">
        <v>515</v>
      </c>
      <c r="AW650">
        <v>414</v>
      </c>
      <c r="AX650" s="2">
        <v>28.7</v>
      </c>
      <c r="AY650" s="3">
        <v>4</v>
      </c>
      <c r="AZ650" s="2">
        <v>32.700000000000003</v>
      </c>
      <c r="BA650" s="2">
        <v>26.1</v>
      </c>
      <c r="BB650" s="21">
        <v>0.58299999999999996</v>
      </c>
      <c r="BC650">
        <v>4</v>
      </c>
      <c r="BD650" s="21">
        <v>-0.28200000000000003</v>
      </c>
      <c r="BE650" s="2">
        <v>26.9</v>
      </c>
      <c r="BF650" s="2">
        <v>32.700000000000003</v>
      </c>
      <c r="BG650" s="2">
        <v>25</v>
      </c>
      <c r="BH650" s="21">
        <v>-0.51600000000000001</v>
      </c>
      <c r="BI650" s="21">
        <v>1.964</v>
      </c>
      <c r="BJ650" t="s">
        <v>2475</v>
      </c>
      <c r="BK650" s="2">
        <v>24.5</v>
      </c>
      <c r="BL650" t="s">
        <v>185</v>
      </c>
      <c r="BM650" s="2">
        <v>24.5</v>
      </c>
      <c r="BN650" t="s">
        <v>121</v>
      </c>
      <c r="BO650" s="2">
        <v>24.1</v>
      </c>
      <c r="BP650" t="s">
        <v>1045</v>
      </c>
      <c r="BQ650" s="2">
        <v>49.9</v>
      </c>
      <c r="BR650" t="s">
        <v>3218</v>
      </c>
      <c r="BS650" s="2">
        <v>30.4</v>
      </c>
      <c r="BT650" s="32">
        <f t="shared" si="384"/>
        <v>7.2150072150072145E-2</v>
      </c>
      <c r="BU650" s="34">
        <f t="shared" si="385"/>
        <v>0.92264416315049225</v>
      </c>
      <c r="BV650" s="35">
        <f t="shared" si="386"/>
        <v>929.85917036549938</v>
      </c>
      <c r="BW650" s="32">
        <f t="shared" si="387"/>
        <v>-5.2057646994356083E-3</v>
      </c>
      <c r="BX650" s="36">
        <f t="shared" si="388"/>
        <v>2.0287633560291769</v>
      </c>
      <c r="BY650" s="37">
        <f t="shared" si="389"/>
        <v>2.2316396916320951</v>
      </c>
      <c r="BZ650" s="37">
        <f t="shared" si="390"/>
        <v>28.118660114564396</v>
      </c>
      <c r="CA650" s="37">
        <f t="shared" si="391"/>
        <v>28.849014922734899</v>
      </c>
      <c r="CB650" s="37">
        <f t="shared" si="392"/>
        <v>48.893196880303165</v>
      </c>
      <c r="CC650" s="37">
        <f t="shared" si="393"/>
        <v>50.840809702091178</v>
      </c>
      <c r="CD650" s="38">
        <f t="shared" si="394"/>
        <v>-1.9476128217880131</v>
      </c>
      <c r="CE650" s="3">
        <v>50</v>
      </c>
      <c r="CF650" s="3">
        <v>55</v>
      </c>
      <c r="CG650" s="3">
        <v>643</v>
      </c>
      <c r="CH650" s="3">
        <v>656</v>
      </c>
      <c r="CI650" s="3">
        <v>229</v>
      </c>
      <c r="CJ650" s="3">
        <v>229</v>
      </c>
      <c r="CK650" s="3">
        <v>313</v>
      </c>
      <c r="CL650" s="3">
        <v>283</v>
      </c>
      <c r="CM650" s="20">
        <f t="shared" si="395"/>
        <v>-4.6779790189711132</v>
      </c>
      <c r="CN650" s="37">
        <f t="shared" si="396"/>
        <v>2.6616337591947348</v>
      </c>
      <c r="CO650" s="37">
        <f t="shared" si="397"/>
        <v>2.4680603948896631</v>
      </c>
      <c r="CP650" s="37">
        <f t="shared" si="398"/>
        <v>29.568331397599692</v>
      </c>
      <c r="CQ650" s="37">
        <f t="shared" si="399"/>
        <v>28.576267905536199</v>
      </c>
      <c r="CR650" s="37">
        <f t="shared" si="400"/>
        <v>53.76500193573365</v>
      </c>
      <c r="CS650" s="37">
        <f t="shared" si="401"/>
        <v>48.87727448703059</v>
      </c>
      <c r="CT650" s="22">
        <f t="shared" si="402"/>
        <v>-6.8353402704910735</v>
      </c>
      <c r="CU650" s="35">
        <v>110</v>
      </c>
      <c r="CV650" s="35">
        <v>102</v>
      </c>
      <c r="CW650" s="35">
        <v>1112</v>
      </c>
      <c r="CX650" s="35">
        <v>1079</v>
      </c>
      <c r="CY650" s="35">
        <v>492</v>
      </c>
      <c r="CZ650" s="35">
        <v>393</v>
      </c>
      <c r="DA650" s="35">
        <v>446</v>
      </c>
      <c r="DB650" s="35">
        <v>508</v>
      </c>
      <c r="DC650">
        <v>33</v>
      </c>
      <c r="DD650">
        <v>6</v>
      </c>
      <c r="DE650" s="35">
        <f t="shared" si="403"/>
        <v>-27</v>
      </c>
      <c r="DF650" s="36">
        <f t="shared" si="404"/>
        <v>1.338983814979257</v>
      </c>
      <c r="DG650" s="37">
        <f t="shared" si="405"/>
        <v>0.24345160272350122</v>
      </c>
      <c r="DH650" s="37">
        <f t="shared" si="406"/>
        <v>-1.0955322122557556</v>
      </c>
      <c r="DI650" s="2">
        <v>927</v>
      </c>
      <c r="DJ650">
        <v>31</v>
      </c>
      <c r="DK650">
        <v>31</v>
      </c>
      <c r="DL650">
        <v>-6.7</v>
      </c>
      <c r="DM650">
        <v>768</v>
      </c>
      <c r="DN650">
        <v>763</v>
      </c>
      <c r="DO650">
        <v>-1.8</v>
      </c>
      <c r="DP650">
        <v>585</v>
      </c>
      <c r="DQ650">
        <v>580</v>
      </c>
      <c r="DR650">
        <v>-1.6</v>
      </c>
      <c r="DS650">
        <v>440</v>
      </c>
      <c r="DT650">
        <v>449</v>
      </c>
      <c r="DU650">
        <v>-0.60000000000000009</v>
      </c>
      <c r="DV650" s="39">
        <v>1.2</v>
      </c>
      <c r="DW650" s="39">
        <v>1.2</v>
      </c>
      <c r="DX650" s="39">
        <v>0.4</v>
      </c>
      <c r="DY650" s="39">
        <v>-0.2</v>
      </c>
      <c r="DZ650" s="39">
        <v>0.30000000000000004</v>
      </c>
      <c r="EA650" s="39">
        <v>1.6</v>
      </c>
    </row>
    <row r="651" spans="1:131" x14ac:dyDescent="0.2">
      <c r="A651" s="12" t="s">
        <v>1251</v>
      </c>
      <c r="B651" s="12" t="s">
        <v>2912</v>
      </c>
      <c r="C651" t="s">
        <v>2911</v>
      </c>
      <c r="D651" t="s">
        <v>317</v>
      </c>
      <c r="E651" s="12" t="s">
        <v>178</v>
      </c>
      <c r="F651">
        <v>1</v>
      </c>
      <c r="G651">
        <v>0</v>
      </c>
      <c r="H651">
        <v>0</v>
      </c>
      <c r="I651" s="31">
        <f t="shared" si="370"/>
        <v>0</v>
      </c>
      <c r="J651">
        <v>0</v>
      </c>
      <c r="K651">
        <v>0</v>
      </c>
      <c r="L651" s="16">
        <f t="shared" si="371"/>
        <v>0</v>
      </c>
      <c r="M651" s="15">
        <v>0</v>
      </c>
      <c r="N651" s="15">
        <v>0</v>
      </c>
      <c r="O651" s="15">
        <v>0</v>
      </c>
      <c r="P651">
        <v>0</v>
      </c>
      <c r="Q651">
        <v>1</v>
      </c>
      <c r="R651">
        <v>2</v>
      </c>
      <c r="S651" s="13">
        <f t="shared" si="372"/>
        <v>0</v>
      </c>
      <c r="T651" s="13">
        <f t="shared" si="373"/>
        <v>0</v>
      </c>
      <c r="U651" s="2">
        <v>13.766666666700001</v>
      </c>
      <c r="V651" s="2">
        <v>13.766666666700001</v>
      </c>
      <c r="W651">
        <v>13.77</v>
      </c>
      <c r="X651">
        <v>33.520000000000003</v>
      </c>
      <c r="Y651" s="32">
        <f t="shared" si="374"/>
        <v>0.29118206809050534</v>
      </c>
      <c r="Z651" s="15">
        <f t="shared" si="375"/>
        <v>0</v>
      </c>
      <c r="AA651">
        <v>3</v>
      </c>
      <c r="AB651">
        <v>1</v>
      </c>
      <c r="AC651">
        <v>4</v>
      </c>
      <c r="AD651" s="13">
        <f t="shared" si="376"/>
        <v>0</v>
      </c>
      <c r="AE651" s="13">
        <f t="shared" si="377"/>
        <v>0</v>
      </c>
      <c r="AF651" s="13">
        <f t="shared" si="378"/>
        <v>0</v>
      </c>
      <c r="AI651" s="17" t="str">
        <f t="shared" si="379"/>
        <v xml:space="preserve"> </v>
      </c>
      <c r="AJ651">
        <v>6</v>
      </c>
      <c r="AK651">
        <v>2</v>
      </c>
      <c r="AL651" s="32">
        <f t="shared" si="380"/>
        <v>0.44444444444444442</v>
      </c>
      <c r="AM651">
        <v>1</v>
      </c>
      <c r="AN651">
        <v>2</v>
      </c>
      <c r="AO651" s="33">
        <f t="shared" si="381"/>
        <v>0.16666666666666666</v>
      </c>
      <c r="AP651">
        <v>3</v>
      </c>
      <c r="AQ651">
        <v>4</v>
      </c>
      <c r="AR651" s="33">
        <f t="shared" si="382"/>
        <v>0.3888888888888889</v>
      </c>
      <c r="AS651" s="33">
        <f t="shared" si="383"/>
        <v>0.72727272727272729</v>
      </c>
      <c r="AU651">
        <v>4</v>
      </c>
      <c r="AV651">
        <v>7</v>
      </c>
      <c r="AW651">
        <v>10</v>
      </c>
      <c r="AX651" s="2">
        <v>25.1</v>
      </c>
      <c r="AZ651" s="2">
        <v>30.5</v>
      </c>
      <c r="BA651" s="2">
        <v>21.5</v>
      </c>
      <c r="BB651" s="21">
        <v>0.318</v>
      </c>
      <c r="BD651" s="21">
        <v>0.29899999999999999</v>
      </c>
      <c r="BE651" s="2">
        <v>26</v>
      </c>
      <c r="BF651" s="2">
        <v>29.7</v>
      </c>
      <c r="BG651" s="2">
        <v>24.7</v>
      </c>
      <c r="BH651" s="21">
        <v>-0.94</v>
      </c>
      <c r="BI651" s="21">
        <v>1.425</v>
      </c>
      <c r="BJ651" t="s">
        <v>3489</v>
      </c>
      <c r="BK651" s="2">
        <v>43.6</v>
      </c>
      <c r="BL651" t="s">
        <v>3519</v>
      </c>
      <c r="BM651" s="2">
        <v>37.6</v>
      </c>
      <c r="BN651" t="s">
        <v>1330</v>
      </c>
      <c r="BO651" s="2">
        <v>37.5</v>
      </c>
      <c r="BP651" t="s">
        <v>1621</v>
      </c>
      <c r="BQ651" s="2">
        <v>73.900000000000006</v>
      </c>
      <c r="BR651" t="s">
        <v>2682</v>
      </c>
      <c r="BS651" s="2">
        <v>11</v>
      </c>
      <c r="BT651" s="32">
        <f t="shared" si="384"/>
        <v>0</v>
      </c>
      <c r="BU651" s="34">
        <f t="shared" si="385"/>
        <v>0.92307692307692313</v>
      </c>
      <c r="BV651" s="35">
        <f t="shared" si="386"/>
        <v>923.07692307692309</v>
      </c>
      <c r="BW651" s="32">
        <f t="shared" si="387"/>
        <v>-7.6923076923076872E-2</v>
      </c>
      <c r="BX651" s="36">
        <f t="shared" si="388"/>
        <v>0</v>
      </c>
      <c r="BY651" s="37">
        <f t="shared" si="389"/>
        <v>4.3583535108853306</v>
      </c>
      <c r="BZ651" s="37">
        <f t="shared" si="390"/>
        <v>21.791767554426652</v>
      </c>
      <c r="CA651" s="37">
        <f t="shared" si="391"/>
        <v>56.658595641509294</v>
      </c>
      <c r="CB651" s="37">
        <f t="shared" si="392"/>
        <v>47.941888619738634</v>
      </c>
      <c r="CC651" s="37">
        <f t="shared" si="393"/>
        <v>87.167070217706609</v>
      </c>
      <c r="CD651" s="38">
        <f t="shared" si="394"/>
        <v>-39.225181597967975</v>
      </c>
      <c r="CE651" s="3">
        <v>0</v>
      </c>
      <c r="CF651" s="3">
        <v>1</v>
      </c>
      <c r="CG651" s="3">
        <v>5</v>
      </c>
      <c r="CH651" s="3">
        <v>12</v>
      </c>
      <c r="CI651" s="3">
        <v>2</v>
      </c>
      <c r="CJ651" s="3">
        <v>2</v>
      </c>
      <c r="CK651" s="3">
        <v>5</v>
      </c>
      <c r="CL651" s="3">
        <v>4</v>
      </c>
      <c r="CM651" s="20">
        <f t="shared" si="395"/>
        <v>-45.895727052513429</v>
      </c>
      <c r="CN651" s="37">
        <f t="shared" si="396"/>
        <v>0</v>
      </c>
      <c r="CO651" s="37">
        <f t="shared" si="397"/>
        <v>3.5799522673031023</v>
      </c>
      <c r="CP651" s="37">
        <f t="shared" si="398"/>
        <v>19.689737470167064</v>
      </c>
      <c r="CQ651" s="37">
        <f t="shared" si="399"/>
        <v>30.429594272076368</v>
      </c>
      <c r="CR651" s="37">
        <f t="shared" si="400"/>
        <v>57.279236276849637</v>
      </c>
      <c r="CS651" s="37">
        <f t="shared" si="401"/>
        <v>66.229116945107393</v>
      </c>
      <c r="CT651" s="22">
        <f t="shared" si="402"/>
        <v>-30.27530092971022</v>
      </c>
      <c r="CU651" s="35">
        <v>0</v>
      </c>
      <c r="CV651" s="35">
        <v>2</v>
      </c>
      <c r="CW651" s="35">
        <v>11</v>
      </c>
      <c r="CX651" s="35">
        <v>15</v>
      </c>
      <c r="CY651" s="35">
        <v>8</v>
      </c>
      <c r="CZ651" s="35">
        <v>8</v>
      </c>
      <c r="DA651" s="35">
        <v>12</v>
      </c>
      <c r="DB651" s="35">
        <v>13</v>
      </c>
      <c r="DC651">
        <v>1</v>
      </c>
      <c r="DD651">
        <v>0</v>
      </c>
      <c r="DE651" s="35">
        <f t="shared" si="403"/>
        <v>-1</v>
      </c>
      <c r="DF651" s="36">
        <f t="shared" si="404"/>
        <v>4.3583535108853306</v>
      </c>
      <c r="DG651" s="37">
        <f t="shared" si="405"/>
        <v>0</v>
      </c>
      <c r="DH651" s="37">
        <f t="shared" si="406"/>
        <v>-4.3583535108853306</v>
      </c>
      <c r="DI651" s="2">
        <v>7.6</v>
      </c>
      <c r="DJ651">
        <v>0</v>
      </c>
      <c r="DK651">
        <v>1</v>
      </c>
      <c r="DL651">
        <v>0</v>
      </c>
      <c r="DM651">
        <v>6</v>
      </c>
      <c r="DN651">
        <v>9</v>
      </c>
      <c r="DO651">
        <v>-3.9</v>
      </c>
      <c r="DP651">
        <v>3</v>
      </c>
      <c r="DQ651">
        <v>7</v>
      </c>
      <c r="DR651">
        <v>-9.3000000000000007</v>
      </c>
      <c r="DS651">
        <v>2</v>
      </c>
      <c r="DT651">
        <v>7</v>
      </c>
      <c r="DU651">
        <v>-13.1</v>
      </c>
      <c r="DV651" s="39">
        <v>-0.9</v>
      </c>
      <c r="DW651" s="39">
        <v>-0.9</v>
      </c>
      <c r="DX651" s="39">
        <v>-0.1</v>
      </c>
      <c r="DY651" s="39">
        <v>0</v>
      </c>
      <c r="DZ651" s="39">
        <v>0</v>
      </c>
      <c r="EA651" s="39">
        <v>-1</v>
      </c>
    </row>
    <row r="652" spans="1:131" x14ac:dyDescent="0.2">
      <c r="A652" s="12" t="s">
        <v>566</v>
      </c>
      <c r="B652" s="12" t="s">
        <v>2915</v>
      </c>
      <c r="C652" t="s">
        <v>2914</v>
      </c>
      <c r="D652" t="s">
        <v>162</v>
      </c>
      <c r="E652" s="12" t="s">
        <v>156</v>
      </c>
      <c r="F652">
        <v>68</v>
      </c>
      <c r="G652">
        <v>9</v>
      </c>
      <c r="H652">
        <v>13</v>
      </c>
      <c r="I652" s="31">
        <f t="shared" si="370"/>
        <v>22</v>
      </c>
      <c r="J652">
        <v>10</v>
      </c>
      <c r="K652">
        <v>2</v>
      </c>
      <c r="L652" s="16">
        <f t="shared" si="371"/>
        <v>1.7535702424443707</v>
      </c>
      <c r="M652" s="15">
        <v>9</v>
      </c>
      <c r="N652" s="15">
        <v>11</v>
      </c>
      <c r="O652" s="15">
        <v>2</v>
      </c>
      <c r="P652">
        <v>92</v>
      </c>
      <c r="Q652">
        <v>41</v>
      </c>
      <c r="R652">
        <v>36</v>
      </c>
      <c r="S652" s="13">
        <f t="shared" si="372"/>
        <v>9.7826086956521743E-2</v>
      </c>
      <c r="T652" s="13">
        <f t="shared" si="373"/>
        <v>5.3254437869822487E-2</v>
      </c>
      <c r="U652" s="2">
        <v>752.75</v>
      </c>
      <c r="V652" s="2">
        <v>11.0666666667</v>
      </c>
      <c r="W652">
        <v>11</v>
      </c>
      <c r="X652">
        <v>35.72</v>
      </c>
      <c r="Y652" s="32">
        <f t="shared" si="374"/>
        <v>0.23544520547945205</v>
      </c>
      <c r="Z652" s="15">
        <f t="shared" si="375"/>
        <v>120.33333333333334</v>
      </c>
      <c r="AA652">
        <v>28</v>
      </c>
      <c r="AB652">
        <v>108</v>
      </c>
      <c r="AC652">
        <v>108</v>
      </c>
      <c r="AD652" s="13">
        <f t="shared" si="376"/>
        <v>0.3</v>
      </c>
      <c r="AE652" s="13">
        <f t="shared" si="377"/>
        <v>0.43333333333333335</v>
      </c>
      <c r="AF652" s="13">
        <f t="shared" si="378"/>
        <v>0.73333333333333339</v>
      </c>
      <c r="AG652">
        <v>47</v>
      </c>
      <c r="AH652">
        <v>38</v>
      </c>
      <c r="AI652" s="17">
        <f t="shared" si="379"/>
        <v>0.55294117647058827</v>
      </c>
      <c r="AJ652">
        <v>124</v>
      </c>
      <c r="AK652">
        <v>115</v>
      </c>
      <c r="AL652" s="32">
        <f t="shared" si="380"/>
        <v>0.33194444444444443</v>
      </c>
      <c r="AM652">
        <v>105</v>
      </c>
      <c r="AN652">
        <v>80</v>
      </c>
      <c r="AO652" s="33">
        <f t="shared" si="381"/>
        <v>0.25694444444444442</v>
      </c>
      <c r="AP652">
        <v>143</v>
      </c>
      <c r="AQ652">
        <v>153</v>
      </c>
      <c r="AR652" s="33">
        <f t="shared" si="382"/>
        <v>0.41111111111111109</v>
      </c>
      <c r="AS652" s="33">
        <f t="shared" si="383"/>
        <v>0.56367924528301883</v>
      </c>
      <c r="AT652">
        <v>9</v>
      </c>
      <c r="AU652">
        <v>246</v>
      </c>
      <c r="AV652">
        <v>254</v>
      </c>
      <c r="AW652">
        <v>215</v>
      </c>
      <c r="AX652" s="2">
        <v>28.5</v>
      </c>
      <c r="AY652" s="3">
        <v>7</v>
      </c>
      <c r="AZ652" s="2">
        <v>32.9</v>
      </c>
      <c r="BA652" s="2">
        <v>25.6</v>
      </c>
      <c r="BB652" s="21">
        <v>0.62</v>
      </c>
      <c r="BC652">
        <v>5</v>
      </c>
      <c r="BD652" s="21">
        <v>2.1999999999999999E-2</v>
      </c>
      <c r="BE652" s="2">
        <v>29.6</v>
      </c>
      <c r="BF652" s="2">
        <v>32.700000000000003</v>
      </c>
      <c r="BG652" s="2">
        <v>26.5</v>
      </c>
      <c r="BH652" s="21">
        <v>-0.19</v>
      </c>
      <c r="BI652" s="21">
        <v>-0.08</v>
      </c>
      <c r="BJ652" t="s">
        <v>1503</v>
      </c>
      <c r="BK652" s="2">
        <v>37.299999999999997</v>
      </c>
      <c r="BL652" t="s">
        <v>3591</v>
      </c>
      <c r="BM652" s="2">
        <v>29.5</v>
      </c>
      <c r="BN652" t="s">
        <v>961</v>
      </c>
      <c r="BO652" s="2">
        <v>25.5</v>
      </c>
      <c r="BP652" t="s">
        <v>877</v>
      </c>
      <c r="BQ652" s="2">
        <v>41.5</v>
      </c>
      <c r="BR652" t="s">
        <v>1609</v>
      </c>
      <c r="BS652" s="2">
        <v>32.9</v>
      </c>
      <c r="BT652" s="32">
        <f t="shared" si="384"/>
        <v>8.3102493074792241E-2</v>
      </c>
      <c r="BU652" s="34">
        <f t="shared" si="385"/>
        <v>0.91495601173020524</v>
      </c>
      <c r="BV652" s="35">
        <f t="shared" si="386"/>
        <v>923.26626103768444</v>
      </c>
      <c r="BW652" s="32">
        <f t="shared" si="387"/>
        <v>-1.9414951950025156E-3</v>
      </c>
      <c r="BX652" s="36">
        <f t="shared" si="388"/>
        <v>2.3919206236639505</v>
      </c>
      <c r="BY652" s="37">
        <f t="shared" si="389"/>
        <v>2.3121899362084855</v>
      </c>
      <c r="BZ652" s="37">
        <f t="shared" si="390"/>
        <v>28.782778171422873</v>
      </c>
      <c r="CA652" s="37">
        <f t="shared" si="391"/>
        <v>27.188164422313569</v>
      </c>
      <c r="CB652" s="37">
        <f t="shared" si="392"/>
        <v>57.166902905568421</v>
      </c>
      <c r="CC652" s="37">
        <f t="shared" si="393"/>
        <v>52.542523033151454</v>
      </c>
      <c r="CD652" s="38">
        <f t="shared" si="394"/>
        <v>4.6243798724169665</v>
      </c>
      <c r="CE652" s="3">
        <v>30</v>
      </c>
      <c r="CF652" s="3">
        <v>29</v>
      </c>
      <c r="CG652" s="3">
        <v>331</v>
      </c>
      <c r="CH652" s="3">
        <v>312</v>
      </c>
      <c r="CI652" s="3">
        <v>145</v>
      </c>
      <c r="CJ652" s="3">
        <v>135</v>
      </c>
      <c r="CK652" s="3">
        <v>183</v>
      </c>
      <c r="CL652" s="3">
        <v>211</v>
      </c>
      <c r="CM652" s="20">
        <f t="shared" si="395"/>
        <v>3.1080779856245151</v>
      </c>
      <c r="CN652" s="37">
        <f t="shared" si="396"/>
        <v>2.569000724589948</v>
      </c>
      <c r="CO652" s="37">
        <f t="shared" si="397"/>
        <v>2.8901258151636915</v>
      </c>
      <c r="CP652" s="37">
        <f t="shared" si="398"/>
        <v>29.074171661945854</v>
      </c>
      <c r="CQ652" s="37">
        <f t="shared" si="399"/>
        <v>31.791383966800602</v>
      </c>
      <c r="CR652" s="37">
        <f t="shared" si="400"/>
        <v>56.789737171464331</v>
      </c>
      <c r="CS652" s="37">
        <f t="shared" si="401"/>
        <v>57.283775772347013</v>
      </c>
      <c r="CT652" s="22">
        <f t="shared" si="402"/>
        <v>5.1184184732996485</v>
      </c>
      <c r="CU652" s="35">
        <v>104</v>
      </c>
      <c r="CV652" s="35">
        <v>117</v>
      </c>
      <c r="CW652" s="35">
        <v>1073</v>
      </c>
      <c r="CX652" s="35">
        <v>1170</v>
      </c>
      <c r="CY652" s="35">
        <v>482</v>
      </c>
      <c r="CZ652" s="35">
        <v>441</v>
      </c>
      <c r="DA652" s="35">
        <v>591</v>
      </c>
      <c r="DB652" s="35">
        <v>640</v>
      </c>
      <c r="DC652">
        <v>10</v>
      </c>
      <c r="DD652">
        <v>12</v>
      </c>
      <c r="DE652" s="35">
        <f t="shared" si="403"/>
        <v>2</v>
      </c>
      <c r="DF652" s="36">
        <f t="shared" si="404"/>
        <v>0.79730687455465021</v>
      </c>
      <c r="DG652" s="37">
        <f t="shared" si="405"/>
        <v>0.95676824946558037</v>
      </c>
      <c r="DH652" s="37">
        <f t="shared" si="406"/>
        <v>0.15946137491093004</v>
      </c>
      <c r="DI652" s="2">
        <v>447.1</v>
      </c>
      <c r="DJ652">
        <v>14</v>
      </c>
      <c r="DK652">
        <v>18</v>
      </c>
      <c r="DL652">
        <v>0.9</v>
      </c>
      <c r="DM652">
        <v>415</v>
      </c>
      <c r="DN652">
        <v>403</v>
      </c>
      <c r="DO652">
        <v>1.9</v>
      </c>
      <c r="DP652">
        <v>278</v>
      </c>
      <c r="DQ652">
        <v>302</v>
      </c>
      <c r="DR652">
        <v>-0.4</v>
      </c>
      <c r="DS652">
        <v>189</v>
      </c>
      <c r="DT652">
        <v>215</v>
      </c>
      <c r="DU652">
        <v>-0.30000000000000004</v>
      </c>
      <c r="DV652" s="39">
        <v>1.7000000000000002</v>
      </c>
      <c r="DW652" s="39">
        <v>1.7000000000000002</v>
      </c>
      <c r="DX652" s="39">
        <v>-0.9</v>
      </c>
      <c r="DY652" s="39">
        <v>0.30000000000000004</v>
      </c>
      <c r="DZ652" s="39">
        <v>2.2000000000000002</v>
      </c>
      <c r="EA652" s="39">
        <v>3.3</v>
      </c>
    </row>
    <row r="653" spans="1:131" x14ac:dyDescent="0.2">
      <c r="A653" s="12" t="s">
        <v>2919</v>
      </c>
      <c r="B653" s="12" t="s">
        <v>2920</v>
      </c>
      <c r="C653" t="s">
        <v>2918</v>
      </c>
      <c r="D653" t="s">
        <v>192</v>
      </c>
      <c r="E653" s="12" t="s">
        <v>132</v>
      </c>
      <c r="F653">
        <v>18</v>
      </c>
      <c r="G653">
        <v>0</v>
      </c>
      <c r="H653">
        <v>4</v>
      </c>
      <c r="I653" s="31">
        <f t="shared" si="370"/>
        <v>4</v>
      </c>
      <c r="J653">
        <v>3</v>
      </c>
      <c r="K653">
        <v>1</v>
      </c>
      <c r="L653" s="16">
        <f t="shared" si="371"/>
        <v>1.1842105263155949</v>
      </c>
      <c r="M653" s="15">
        <v>0</v>
      </c>
      <c r="N653" s="15">
        <v>3</v>
      </c>
      <c r="O653" s="15">
        <v>1</v>
      </c>
      <c r="P653">
        <v>22</v>
      </c>
      <c r="Q653">
        <v>18</v>
      </c>
      <c r="R653">
        <v>14</v>
      </c>
      <c r="S653" s="13">
        <f t="shared" si="372"/>
        <v>0</v>
      </c>
      <c r="T653" s="13">
        <f t="shared" si="373"/>
        <v>0</v>
      </c>
      <c r="U653" s="2">
        <v>202.6666666667</v>
      </c>
      <c r="V653" s="2">
        <v>11.25</v>
      </c>
      <c r="W653">
        <v>11.08</v>
      </c>
      <c r="X653">
        <v>38.47</v>
      </c>
      <c r="Y653" s="32">
        <f t="shared" si="374"/>
        <v>0.22361251261352172</v>
      </c>
      <c r="Z653" s="15">
        <f t="shared" si="375"/>
        <v>65.399999999999991</v>
      </c>
      <c r="AA653">
        <v>4</v>
      </c>
      <c r="AB653">
        <v>21</v>
      </c>
      <c r="AC653">
        <v>28</v>
      </c>
      <c r="AD653" s="13">
        <f t="shared" si="376"/>
        <v>0</v>
      </c>
      <c r="AE653" s="13">
        <f t="shared" si="377"/>
        <v>0.8</v>
      </c>
      <c r="AF653" s="13">
        <f t="shared" si="378"/>
        <v>0.8</v>
      </c>
      <c r="AG653">
        <v>95</v>
      </c>
      <c r="AH653">
        <v>95</v>
      </c>
      <c r="AI653" s="17">
        <f t="shared" si="379"/>
        <v>0.5</v>
      </c>
      <c r="AJ653">
        <v>33</v>
      </c>
      <c r="AK653">
        <v>34</v>
      </c>
      <c r="AL653" s="32">
        <f t="shared" si="380"/>
        <v>0.32524271844660196</v>
      </c>
      <c r="AM653">
        <v>30</v>
      </c>
      <c r="AN653">
        <v>33</v>
      </c>
      <c r="AO653" s="33">
        <f t="shared" si="381"/>
        <v>0.30582524271844658</v>
      </c>
      <c r="AP653">
        <v>36</v>
      </c>
      <c r="AQ653">
        <v>40</v>
      </c>
      <c r="AR653" s="33">
        <f t="shared" si="382"/>
        <v>0.36893203883495146</v>
      </c>
      <c r="AS653" s="33">
        <f t="shared" si="383"/>
        <v>0.51538461538461533</v>
      </c>
      <c r="AU653">
        <v>78</v>
      </c>
      <c r="AV653">
        <v>72</v>
      </c>
      <c r="AW653">
        <v>66</v>
      </c>
      <c r="AX653" s="2">
        <v>27.6</v>
      </c>
      <c r="AZ653" s="2">
        <v>31.2</v>
      </c>
      <c r="BA653" s="2">
        <v>25.1</v>
      </c>
      <c r="BB653" s="21">
        <v>-0.48</v>
      </c>
      <c r="BD653" s="21">
        <v>-3.4409999999999998</v>
      </c>
      <c r="BE653" s="2">
        <v>27.8</v>
      </c>
      <c r="BF653" s="2">
        <v>32.6</v>
      </c>
      <c r="BG653" s="2">
        <v>22.9</v>
      </c>
      <c r="BH653" s="21">
        <v>-1.911</v>
      </c>
      <c r="BI653" s="21">
        <v>-1.2110000000000001</v>
      </c>
      <c r="BJ653" t="s">
        <v>880</v>
      </c>
      <c r="BK653" s="2">
        <v>40.9</v>
      </c>
      <c r="BL653" t="s">
        <v>3690</v>
      </c>
      <c r="BM653" s="2">
        <v>37.6</v>
      </c>
      <c r="BN653" t="s">
        <v>2348</v>
      </c>
      <c r="BO653" s="2">
        <v>21.4</v>
      </c>
      <c r="BP653" t="s">
        <v>361</v>
      </c>
      <c r="BQ653" s="2">
        <v>33.299999999999997</v>
      </c>
      <c r="BR653" t="s">
        <v>2280</v>
      </c>
      <c r="BS653" s="2">
        <v>31.8</v>
      </c>
      <c r="BT653" s="32">
        <f t="shared" si="384"/>
        <v>4.5871559633027525E-2</v>
      </c>
      <c r="BU653" s="34">
        <f t="shared" si="385"/>
        <v>0.89333333333333331</v>
      </c>
      <c r="BV653" s="35">
        <f t="shared" si="386"/>
        <v>897.92048929663599</v>
      </c>
      <c r="BW653" s="32">
        <f t="shared" si="387"/>
        <v>-6.0795107033639162E-2</v>
      </c>
      <c r="BX653" s="36">
        <f t="shared" si="388"/>
        <v>1.4814814814814814</v>
      </c>
      <c r="BY653" s="37">
        <f t="shared" si="389"/>
        <v>2.3703703703703702</v>
      </c>
      <c r="BZ653" s="37">
        <f t="shared" si="390"/>
        <v>32.296296296296298</v>
      </c>
      <c r="CA653" s="37">
        <f t="shared" si="391"/>
        <v>22.222222222222221</v>
      </c>
      <c r="CB653" s="37">
        <f t="shared" si="392"/>
        <v>60.444444444444436</v>
      </c>
      <c r="CC653" s="37">
        <f t="shared" si="393"/>
        <v>46.518518518518519</v>
      </c>
      <c r="CD653" s="38">
        <f t="shared" si="394"/>
        <v>13.925925925925917</v>
      </c>
      <c r="CE653" s="3">
        <v>5</v>
      </c>
      <c r="CF653" s="3">
        <v>8</v>
      </c>
      <c r="CG653" s="3">
        <v>104</v>
      </c>
      <c r="CH653" s="3">
        <v>67</v>
      </c>
      <c r="CI653" s="3">
        <v>52</v>
      </c>
      <c r="CJ653" s="3">
        <v>41</v>
      </c>
      <c r="CK653" s="3">
        <v>41</v>
      </c>
      <c r="CL653" s="3">
        <v>43</v>
      </c>
      <c r="CM653" s="20">
        <f t="shared" si="395"/>
        <v>11.236695156695149</v>
      </c>
      <c r="CN653" s="37">
        <f t="shared" si="396"/>
        <v>2.9460185425872973</v>
      </c>
      <c r="CO653" s="37">
        <f t="shared" si="397"/>
        <v>2.4261329174248329</v>
      </c>
      <c r="CP653" s="37">
        <f t="shared" si="398"/>
        <v>28.680356988129276</v>
      </c>
      <c r="CQ653" s="37">
        <f t="shared" si="399"/>
        <v>28.767004592323023</v>
      </c>
      <c r="CR653" s="37">
        <f t="shared" si="400"/>
        <v>54.674638246252492</v>
      </c>
      <c r="CS653" s="37">
        <f t="shared" si="401"/>
        <v>55.541114288189931</v>
      </c>
      <c r="CT653" s="22">
        <f t="shared" si="402"/>
        <v>14.792401967863356</v>
      </c>
      <c r="CU653" s="35">
        <v>34</v>
      </c>
      <c r="CV653" s="35">
        <v>28</v>
      </c>
      <c r="CW653" s="35">
        <v>297</v>
      </c>
      <c r="CX653" s="35">
        <v>304</v>
      </c>
      <c r="CY653" s="35">
        <v>137</v>
      </c>
      <c r="CZ653" s="35">
        <v>137</v>
      </c>
      <c r="DA653" s="35">
        <v>172</v>
      </c>
      <c r="DB653" s="35">
        <v>163</v>
      </c>
      <c r="DC653">
        <v>1</v>
      </c>
      <c r="DD653">
        <v>0</v>
      </c>
      <c r="DE653" s="35">
        <f t="shared" si="403"/>
        <v>-1</v>
      </c>
      <c r="DF653" s="36">
        <f t="shared" si="404"/>
        <v>0.29629629629629628</v>
      </c>
      <c r="DG653" s="37">
        <f t="shared" si="405"/>
        <v>0</v>
      </c>
      <c r="DH653" s="37">
        <f t="shared" si="406"/>
        <v>-0.29629629629629628</v>
      </c>
      <c r="DI653" s="2">
        <v>113.8</v>
      </c>
      <c r="DJ653">
        <v>2</v>
      </c>
      <c r="DK653">
        <v>4</v>
      </c>
      <c r="DL653">
        <v>-23.4</v>
      </c>
      <c r="DM653">
        <v>114</v>
      </c>
      <c r="DN653">
        <v>103</v>
      </c>
      <c r="DO653">
        <v>3.4</v>
      </c>
      <c r="DP653">
        <v>87</v>
      </c>
      <c r="DQ653">
        <v>78</v>
      </c>
      <c r="DR653">
        <v>3.5</v>
      </c>
      <c r="DS653">
        <v>57</v>
      </c>
      <c r="DT653">
        <v>52</v>
      </c>
      <c r="DU653">
        <v>4.8</v>
      </c>
      <c r="DV653" s="39">
        <v>3</v>
      </c>
      <c r="DW653" s="39">
        <v>3</v>
      </c>
      <c r="DX653" s="39">
        <v>0</v>
      </c>
      <c r="DY653" s="39">
        <v>-0.7</v>
      </c>
      <c r="DZ653" s="39">
        <v>0</v>
      </c>
      <c r="EA653" s="39">
        <v>2.2999999999999998</v>
      </c>
    </row>
    <row r="654" spans="1:131" x14ac:dyDescent="0.2">
      <c r="A654" s="12" t="s">
        <v>458</v>
      </c>
      <c r="B654" s="12" t="s">
        <v>2923</v>
      </c>
      <c r="C654" t="s">
        <v>2922</v>
      </c>
      <c r="D654" t="s">
        <v>112</v>
      </c>
      <c r="E654" s="12" t="s">
        <v>178</v>
      </c>
      <c r="F654">
        <v>53</v>
      </c>
      <c r="G654">
        <v>5</v>
      </c>
      <c r="H654">
        <v>8</v>
      </c>
      <c r="I654" s="31">
        <f t="shared" si="370"/>
        <v>13</v>
      </c>
      <c r="J654">
        <v>6</v>
      </c>
      <c r="K654">
        <v>2</v>
      </c>
      <c r="L654" s="16">
        <f t="shared" si="371"/>
        <v>0.96512754944220425</v>
      </c>
      <c r="M654" s="15">
        <v>5</v>
      </c>
      <c r="N654" s="15">
        <v>6</v>
      </c>
      <c r="O654" s="15">
        <v>1</v>
      </c>
      <c r="P654">
        <v>55</v>
      </c>
      <c r="Q654">
        <v>29</v>
      </c>
      <c r="R654">
        <v>29</v>
      </c>
      <c r="S654" s="13">
        <f t="shared" si="372"/>
        <v>9.0909090909090912E-2</v>
      </c>
      <c r="T654" s="13">
        <f t="shared" si="373"/>
        <v>4.4247787610619468E-2</v>
      </c>
      <c r="U654" s="2">
        <v>808.18333333329997</v>
      </c>
      <c r="V654" s="2">
        <v>15.233333333299999</v>
      </c>
      <c r="W654">
        <v>14.8</v>
      </c>
      <c r="X654">
        <v>33.65</v>
      </c>
      <c r="Y654" s="32">
        <f t="shared" si="374"/>
        <v>0.30546955624355004</v>
      </c>
      <c r="Z654" s="15">
        <f t="shared" si="375"/>
        <v>73.862068965517238</v>
      </c>
      <c r="AA654">
        <v>63</v>
      </c>
      <c r="AB654">
        <v>102</v>
      </c>
      <c r="AC654">
        <v>61</v>
      </c>
      <c r="AD654" s="13">
        <f t="shared" si="376"/>
        <v>0.17241379310344829</v>
      </c>
      <c r="AE654" s="13">
        <f t="shared" si="377"/>
        <v>0.2413793103448276</v>
      </c>
      <c r="AF654" s="13">
        <f t="shared" si="378"/>
        <v>0.41379310344827591</v>
      </c>
      <c r="AI654" s="17" t="str">
        <f t="shared" si="379"/>
        <v xml:space="preserve"> </v>
      </c>
      <c r="AJ654">
        <v>102</v>
      </c>
      <c r="AK654">
        <v>111</v>
      </c>
      <c r="AL654" s="32">
        <f t="shared" si="380"/>
        <v>0.27952755905511811</v>
      </c>
      <c r="AM654">
        <v>164</v>
      </c>
      <c r="AN654">
        <v>161</v>
      </c>
      <c r="AO654" s="33">
        <f t="shared" si="381"/>
        <v>0.42650918635170604</v>
      </c>
      <c r="AP654">
        <v>103</v>
      </c>
      <c r="AQ654">
        <v>121</v>
      </c>
      <c r="AR654" s="33">
        <f t="shared" si="382"/>
        <v>0.29396325459317585</v>
      </c>
      <c r="AS654" s="33">
        <f t="shared" si="383"/>
        <v>0.39591078066914498</v>
      </c>
      <c r="AT654">
        <v>4</v>
      </c>
      <c r="AU654">
        <v>285</v>
      </c>
      <c r="AV654">
        <v>341</v>
      </c>
      <c r="AW654">
        <v>247</v>
      </c>
      <c r="AX654" s="2">
        <v>27.8</v>
      </c>
      <c r="AY654" s="3">
        <v>6</v>
      </c>
      <c r="AZ654" s="2">
        <v>32.9</v>
      </c>
      <c r="BA654" s="2">
        <v>24.3</v>
      </c>
      <c r="BB654" s="21">
        <v>-0.72499999999999998</v>
      </c>
      <c r="BC654">
        <v>7</v>
      </c>
      <c r="BD654" s="21">
        <v>-0.95800000000000007</v>
      </c>
      <c r="BE654" s="2">
        <v>26.8</v>
      </c>
      <c r="BF654" s="2">
        <v>31.4</v>
      </c>
      <c r="BG654" s="2">
        <v>25.3</v>
      </c>
      <c r="BH654" s="21">
        <v>1.2230000000000001</v>
      </c>
      <c r="BI654" s="21">
        <v>-15.021000000000001</v>
      </c>
      <c r="BJ654" t="s">
        <v>2009</v>
      </c>
      <c r="BK654" s="2">
        <v>28.9</v>
      </c>
      <c r="BL654" t="s">
        <v>2380</v>
      </c>
      <c r="BM654" s="2">
        <v>27.7</v>
      </c>
      <c r="BN654" t="s">
        <v>3537</v>
      </c>
      <c r="BO654" s="2">
        <v>27.3</v>
      </c>
      <c r="BP654" t="s">
        <v>1428</v>
      </c>
      <c r="BQ654" s="2">
        <v>37.4</v>
      </c>
      <c r="BR654" t="s">
        <v>2972</v>
      </c>
      <c r="BS654" s="2">
        <v>25.3</v>
      </c>
      <c r="BT654" s="32">
        <f t="shared" si="384"/>
        <v>8.1232492997198882E-2</v>
      </c>
      <c r="BU654" s="34">
        <f t="shared" si="385"/>
        <v>0.93432203389830504</v>
      </c>
      <c r="BV654" s="35">
        <f t="shared" si="386"/>
        <v>942.44528319802487</v>
      </c>
      <c r="BW654" s="32">
        <f t="shared" si="387"/>
        <v>1.555452689550392E-2</v>
      </c>
      <c r="BX654" s="36">
        <f t="shared" si="388"/>
        <v>2.1551546178982792</v>
      </c>
      <c r="BY654" s="37">
        <f t="shared" si="389"/>
        <v>2.3037859708567812</v>
      </c>
      <c r="BZ654" s="37">
        <f t="shared" si="390"/>
        <v>26.53069650309261</v>
      </c>
      <c r="CA654" s="37">
        <f t="shared" si="391"/>
        <v>35.076999298206474</v>
      </c>
      <c r="CB654" s="37">
        <f t="shared" si="392"/>
        <v>47.116138887845146</v>
      </c>
      <c r="CC654" s="37">
        <f t="shared" si="393"/>
        <v>64.580322860469138</v>
      </c>
      <c r="CD654" s="38">
        <f t="shared" si="394"/>
        <v>-17.464183972623992</v>
      </c>
      <c r="CE654" s="3">
        <v>29</v>
      </c>
      <c r="CF654" s="3">
        <v>31</v>
      </c>
      <c r="CG654" s="3">
        <v>328</v>
      </c>
      <c r="CH654" s="3">
        <v>441</v>
      </c>
      <c r="CI654" s="3">
        <v>121</v>
      </c>
      <c r="CJ654" s="3">
        <v>202</v>
      </c>
      <c r="CK654" s="3">
        <v>195</v>
      </c>
      <c r="CL654" s="3">
        <v>156</v>
      </c>
      <c r="CM654" s="20">
        <f t="shared" si="395"/>
        <v>-0.99304270868346833</v>
      </c>
      <c r="CN654" s="37">
        <f t="shared" si="396"/>
        <v>2.4559140990776305</v>
      </c>
      <c r="CO654" s="37">
        <f t="shared" si="397"/>
        <v>2.5231994168605794</v>
      </c>
      <c r="CP654" s="37">
        <f t="shared" si="398"/>
        <v>26.443129888698873</v>
      </c>
      <c r="CQ654" s="37">
        <f t="shared" si="399"/>
        <v>35.627575766071381</v>
      </c>
      <c r="CR654" s="37">
        <f t="shared" si="400"/>
        <v>50.632201631668963</v>
      </c>
      <c r="CS654" s="37">
        <f t="shared" si="401"/>
        <v>68.429168185258916</v>
      </c>
      <c r="CT654" s="22">
        <f t="shared" si="402"/>
        <v>0.33278258096596147</v>
      </c>
      <c r="CU654" s="35">
        <v>73</v>
      </c>
      <c r="CV654" s="35">
        <v>75</v>
      </c>
      <c r="CW654" s="35">
        <v>713</v>
      </c>
      <c r="CX654" s="35">
        <v>984</v>
      </c>
      <c r="CY654" s="35">
        <v>333</v>
      </c>
      <c r="CZ654" s="35">
        <v>467</v>
      </c>
      <c r="DA654" s="35">
        <v>508</v>
      </c>
      <c r="DB654" s="35">
        <v>386</v>
      </c>
      <c r="DC654">
        <v>18</v>
      </c>
      <c r="DD654">
        <v>4</v>
      </c>
      <c r="DE654" s="35">
        <f t="shared" si="403"/>
        <v>-14</v>
      </c>
      <c r="DF654" s="36">
        <f t="shared" si="404"/>
        <v>1.3376821766265183</v>
      </c>
      <c r="DG654" s="37">
        <f t="shared" si="405"/>
        <v>0.29726270591700404</v>
      </c>
      <c r="DH654" s="37">
        <f t="shared" si="406"/>
        <v>-1.0404194707095142</v>
      </c>
      <c r="DI654" s="2">
        <v>461.2</v>
      </c>
      <c r="DJ654">
        <v>15</v>
      </c>
      <c r="DK654">
        <v>15</v>
      </c>
      <c r="DL654">
        <v>-0.60000000000000009</v>
      </c>
      <c r="DM654">
        <v>355</v>
      </c>
      <c r="DN654">
        <v>497</v>
      </c>
      <c r="DO654">
        <v>-0.1</v>
      </c>
      <c r="DP654">
        <v>269</v>
      </c>
      <c r="DQ654">
        <v>388</v>
      </c>
      <c r="DR654">
        <v>-1</v>
      </c>
      <c r="DS654">
        <v>204</v>
      </c>
      <c r="DT654">
        <v>278</v>
      </c>
      <c r="DU654">
        <v>-0.7</v>
      </c>
      <c r="DV654" s="39">
        <v>-5.5</v>
      </c>
      <c r="DW654" s="39">
        <v>-5.5</v>
      </c>
      <c r="DX654" s="39">
        <v>0.4</v>
      </c>
      <c r="DY654" s="39">
        <v>-0.9</v>
      </c>
      <c r="DZ654" s="39">
        <v>5.6</v>
      </c>
      <c r="EA654" s="39">
        <v>-0.4</v>
      </c>
    </row>
    <row r="655" spans="1:131" x14ac:dyDescent="0.2">
      <c r="A655" s="12" t="s">
        <v>2927</v>
      </c>
      <c r="B655" s="12" t="s">
        <v>2928</v>
      </c>
      <c r="C655" t="s">
        <v>2926</v>
      </c>
      <c r="D655" t="s">
        <v>265</v>
      </c>
      <c r="E655" s="12" t="s">
        <v>229</v>
      </c>
      <c r="F655">
        <v>2</v>
      </c>
      <c r="G655">
        <v>0</v>
      </c>
      <c r="H655">
        <v>0</v>
      </c>
      <c r="I655" s="31">
        <f t="shared" si="370"/>
        <v>0</v>
      </c>
      <c r="J655">
        <v>0</v>
      </c>
      <c r="K655">
        <v>0</v>
      </c>
      <c r="L655" s="16">
        <f t="shared" si="371"/>
        <v>0</v>
      </c>
      <c r="M655" s="15">
        <v>0</v>
      </c>
      <c r="N655" s="15">
        <v>0</v>
      </c>
      <c r="O655" s="15">
        <v>0</v>
      </c>
      <c r="P655">
        <v>3</v>
      </c>
      <c r="Q655">
        <v>2</v>
      </c>
      <c r="R655">
        <v>0</v>
      </c>
      <c r="S655" s="13">
        <f t="shared" si="372"/>
        <v>0</v>
      </c>
      <c r="T655" s="13">
        <f t="shared" si="373"/>
        <v>0</v>
      </c>
      <c r="U655" s="2">
        <v>17.350000000000001</v>
      </c>
      <c r="V655" s="2">
        <v>8.6666666666999994</v>
      </c>
      <c r="W655">
        <v>8.68</v>
      </c>
      <c r="X655">
        <v>36.82</v>
      </c>
      <c r="Y655" s="32">
        <f t="shared" si="374"/>
        <v>0.19076923076923077</v>
      </c>
      <c r="Z655" s="15">
        <f t="shared" si="375"/>
        <v>0</v>
      </c>
      <c r="AA655">
        <v>0</v>
      </c>
      <c r="AB655">
        <v>1</v>
      </c>
      <c r="AC655">
        <v>1</v>
      </c>
      <c r="AD655" s="13">
        <f t="shared" si="376"/>
        <v>0</v>
      </c>
      <c r="AE655" s="13">
        <f t="shared" si="377"/>
        <v>0</v>
      </c>
      <c r="AF655" s="13">
        <f t="shared" si="378"/>
        <v>0</v>
      </c>
      <c r="AG655">
        <v>0</v>
      </c>
      <c r="AH655">
        <v>0</v>
      </c>
      <c r="AI655" s="17" t="str">
        <f t="shared" si="379"/>
        <v xml:space="preserve"> </v>
      </c>
      <c r="AJ655">
        <v>3</v>
      </c>
      <c r="AK655">
        <v>2</v>
      </c>
      <c r="AL655" s="32">
        <f t="shared" si="380"/>
        <v>0.27777777777777779</v>
      </c>
      <c r="AM655">
        <v>6</v>
      </c>
      <c r="AN655">
        <v>0</v>
      </c>
      <c r="AO655" s="33">
        <f t="shared" si="381"/>
        <v>0.33333333333333331</v>
      </c>
      <c r="AP655">
        <v>2</v>
      </c>
      <c r="AQ655">
        <v>5</v>
      </c>
      <c r="AR655" s="33">
        <f t="shared" si="382"/>
        <v>0.3888888888888889</v>
      </c>
      <c r="AS655" s="33">
        <f t="shared" si="383"/>
        <v>0.45454545454545453</v>
      </c>
      <c r="AU655">
        <v>9</v>
      </c>
      <c r="AV655">
        <v>7</v>
      </c>
      <c r="AW655">
        <v>8</v>
      </c>
      <c r="AX655" s="2">
        <v>26.4</v>
      </c>
      <c r="AZ655" s="2">
        <v>29.6</v>
      </c>
      <c r="BA655" s="2">
        <v>24.3</v>
      </c>
      <c r="BB655" s="21">
        <v>2.7229999999999999</v>
      </c>
      <c r="BD655" s="21">
        <v>3.63</v>
      </c>
      <c r="BE655" s="2">
        <v>26.3</v>
      </c>
      <c r="BF655" s="2">
        <v>30.4</v>
      </c>
      <c r="BG655" s="2">
        <v>22.2</v>
      </c>
      <c r="BH655" s="21">
        <v>-0.94400000000000006</v>
      </c>
      <c r="BI655" s="21">
        <v>5.4669999999999996</v>
      </c>
      <c r="BK655" s="2">
        <v>0</v>
      </c>
      <c r="BM655" s="2">
        <v>0</v>
      </c>
      <c r="BO655" s="2">
        <v>0</v>
      </c>
      <c r="BQ655" s="2">
        <v>0</v>
      </c>
      <c r="BS655" s="2">
        <v>0</v>
      </c>
      <c r="BT655" s="32">
        <f t="shared" si="384"/>
        <v>0</v>
      </c>
      <c r="BU655" s="34">
        <f t="shared" si="385"/>
        <v>0.66666666666666663</v>
      </c>
      <c r="BV655" s="35">
        <f t="shared" si="386"/>
        <v>666.66666666666663</v>
      </c>
      <c r="BW655" s="32">
        <f t="shared" si="387"/>
        <v>-0.33333333333333337</v>
      </c>
      <c r="BX655" s="36">
        <f t="shared" si="388"/>
        <v>0</v>
      </c>
      <c r="BY655" s="37">
        <f t="shared" si="389"/>
        <v>6.9230769230502966</v>
      </c>
      <c r="BZ655" s="37">
        <f t="shared" si="390"/>
        <v>27.692307692201187</v>
      </c>
      <c r="CA655" s="37">
        <f t="shared" si="391"/>
        <v>20.769230769150891</v>
      </c>
      <c r="CB655" s="37">
        <f t="shared" si="392"/>
        <v>48.46153846135207</v>
      </c>
      <c r="CC655" s="37">
        <f t="shared" si="393"/>
        <v>51.923076922877222</v>
      </c>
      <c r="CD655" s="38">
        <f t="shared" si="394"/>
        <v>-3.4615384615251514</v>
      </c>
      <c r="CE655" s="3">
        <v>0</v>
      </c>
      <c r="CF655" s="3">
        <v>2</v>
      </c>
      <c r="CG655" s="3">
        <v>8</v>
      </c>
      <c r="CH655" s="3">
        <v>4</v>
      </c>
      <c r="CI655" s="3">
        <v>4</v>
      </c>
      <c r="CJ655" s="3">
        <v>5</v>
      </c>
      <c r="CK655" s="3">
        <v>4</v>
      </c>
      <c r="CL655" s="3">
        <v>2</v>
      </c>
      <c r="CM655" s="20">
        <f t="shared" si="395"/>
        <v>-4.2976293706160593</v>
      </c>
      <c r="CN655" s="37">
        <f t="shared" si="396"/>
        <v>0</v>
      </c>
      <c r="CO655" s="37">
        <f t="shared" si="397"/>
        <v>2.4443237370994022</v>
      </c>
      <c r="CP655" s="37">
        <f t="shared" si="398"/>
        <v>22.813688212927755</v>
      </c>
      <c r="CQ655" s="37">
        <f t="shared" si="399"/>
        <v>31.776208582292227</v>
      </c>
      <c r="CR655" s="37">
        <f t="shared" si="400"/>
        <v>45.627376425855509</v>
      </c>
      <c r="CS655" s="37">
        <f t="shared" si="401"/>
        <v>62.737642585551328</v>
      </c>
      <c r="CT655" s="22">
        <f t="shared" si="402"/>
        <v>13.648727698170667</v>
      </c>
      <c r="CU655" s="35">
        <v>0</v>
      </c>
      <c r="CV655" s="35">
        <v>3</v>
      </c>
      <c r="CW655" s="35">
        <v>28</v>
      </c>
      <c r="CX655" s="35">
        <v>36</v>
      </c>
      <c r="CY655" s="35">
        <v>12</v>
      </c>
      <c r="CZ655" s="35">
        <v>23</v>
      </c>
      <c r="DA655" s="35">
        <v>15</v>
      </c>
      <c r="DB655" s="35">
        <v>16</v>
      </c>
      <c r="DC655">
        <v>0</v>
      </c>
      <c r="DD655">
        <v>0</v>
      </c>
      <c r="DE655" s="35">
        <f t="shared" si="403"/>
        <v>0</v>
      </c>
      <c r="DF655" s="36">
        <f t="shared" si="404"/>
        <v>0</v>
      </c>
      <c r="DG655" s="37">
        <f t="shared" si="405"/>
        <v>0</v>
      </c>
      <c r="DH655" s="37">
        <f t="shared" si="406"/>
        <v>0</v>
      </c>
      <c r="DI655" s="2">
        <v>10</v>
      </c>
      <c r="DJ655">
        <v>0</v>
      </c>
      <c r="DK655">
        <v>1</v>
      </c>
      <c r="DL655">
        <v>0</v>
      </c>
      <c r="DM655">
        <v>9</v>
      </c>
      <c r="DN655">
        <v>7</v>
      </c>
      <c r="DO655">
        <v>12.3</v>
      </c>
      <c r="DP655">
        <v>7</v>
      </c>
      <c r="DQ655">
        <v>6</v>
      </c>
      <c r="DR655">
        <v>13.5</v>
      </c>
      <c r="DS655">
        <v>3</v>
      </c>
      <c r="DT655">
        <v>3</v>
      </c>
      <c r="DU655">
        <v>5.8</v>
      </c>
      <c r="DV655" s="39">
        <v>0</v>
      </c>
      <c r="DW655" s="39">
        <v>0</v>
      </c>
      <c r="DX655" s="39">
        <v>0</v>
      </c>
      <c r="DY655" s="39">
        <v>0.1</v>
      </c>
      <c r="DZ655" s="39">
        <v>0</v>
      </c>
      <c r="EA655" s="39">
        <v>0.1</v>
      </c>
    </row>
    <row r="656" spans="1:131" x14ac:dyDescent="0.2">
      <c r="A656" s="12" t="s">
        <v>2931</v>
      </c>
      <c r="B656" s="12" t="s">
        <v>2932</v>
      </c>
      <c r="C656" t="s">
        <v>2930</v>
      </c>
      <c r="D656" t="s">
        <v>112</v>
      </c>
      <c r="E656" s="12" t="s">
        <v>156</v>
      </c>
      <c r="F656">
        <v>82</v>
      </c>
      <c r="G656">
        <v>12</v>
      </c>
      <c r="H656">
        <v>20</v>
      </c>
      <c r="I656" s="31">
        <f t="shared" si="370"/>
        <v>32</v>
      </c>
      <c r="J656">
        <v>12</v>
      </c>
      <c r="K656">
        <v>7</v>
      </c>
      <c r="L656" s="16">
        <f t="shared" si="371"/>
        <v>1.6724738675958188</v>
      </c>
      <c r="M656" s="15">
        <v>12</v>
      </c>
      <c r="N656" s="15">
        <v>13</v>
      </c>
      <c r="O656" s="15">
        <v>6</v>
      </c>
      <c r="P656">
        <v>142</v>
      </c>
      <c r="Q656">
        <v>49</v>
      </c>
      <c r="R656">
        <v>55</v>
      </c>
      <c r="S656" s="13">
        <f t="shared" si="372"/>
        <v>8.4507042253521125E-2</v>
      </c>
      <c r="T656" s="13">
        <f t="shared" si="373"/>
        <v>4.878048780487805E-2</v>
      </c>
      <c r="U656" s="2">
        <v>1148</v>
      </c>
      <c r="V656" s="2">
        <v>14</v>
      </c>
      <c r="W656">
        <v>13.65</v>
      </c>
      <c r="X656">
        <v>34.9</v>
      </c>
      <c r="Y656" s="32">
        <f t="shared" si="374"/>
        <v>0.28115345005149334</v>
      </c>
      <c r="Z656" s="15">
        <f t="shared" si="375"/>
        <v>145.09090909090909</v>
      </c>
      <c r="AA656">
        <v>19</v>
      </c>
      <c r="AB656">
        <v>35</v>
      </c>
      <c r="AC656">
        <v>89</v>
      </c>
      <c r="AD656" s="13">
        <f t="shared" si="376"/>
        <v>0.27272727272727271</v>
      </c>
      <c r="AE656" s="13">
        <f t="shared" si="377"/>
        <v>0.43181818181818182</v>
      </c>
      <c r="AF656" s="13">
        <f t="shared" si="378"/>
        <v>0.70454545454545459</v>
      </c>
      <c r="AG656">
        <v>5</v>
      </c>
      <c r="AH656">
        <v>8</v>
      </c>
      <c r="AI656" s="17">
        <f t="shared" si="379"/>
        <v>0.38461538461538464</v>
      </c>
      <c r="AJ656">
        <v>128</v>
      </c>
      <c r="AK656">
        <v>158</v>
      </c>
      <c r="AL656" s="32">
        <f t="shared" si="380"/>
        <v>0.27290076335877861</v>
      </c>
      <c r="AM656">
        <v>168</v>
      </c>
      <c r="AN656">
        <v>195</v>
      </c>
      <c r="AO656" s="33">
        <f t="shared" si="381"/>
        <v>0.3463740458015267</v>
      </c>
      <c r="AP656">
        <v>178</v>
      </c>
      <c r="AQ656">
        <v>221</v>
      </c>
      <c r="AR656" s="33">
        <f t="shared" si="382"/>
        <v>0.38072519083969464</v>
      </c>
      <c r="AS656" s="33">
        <f t="shared" si="383"/>
        <v>0.44067796610169491</v>
      </c>
      <c r="AT656">
        <v>10</v>
      </c>
      <c r="AU656">
        <v>451</v>
      </c>
      <c r="AV656">
        <v>461</v>
      </c>
      <c r="AW656">
        <v>334</v>
      </c>
      <c r="AX656" s="2">
        <v>28.3</v>
      </c>
      <c r="AY656" s="3">
        <v>9</v>
      </c>
      <c r="AZ656" s="2">
        <v>32.6</v>
      </c>
      <c r="BA656" s="2">
        <v>25.3</v>
      </c>
      <c r="BB656" s="21">
        <v>0.23900000000000002</v>
      </c>
      <c r="BC656">
        <v>8</v>
      </c>
      <c r="BD656" s="21">
        <v>0.24299999999999999</v>
      </c>
      <c r="BE656" s="2">
        <v>28.4</v>
      </c>
      <c r="BF656" s="2">
        <v>32.200000000000003</v>
      </c>
      <c r="BG656" s="2">
        <v>24.5</v>
      </c>
      <c r="BH656" s="21">
        <v>1.3029999999999999</v>
      </c>
      <c r="BI656" s="21">
        <v>-14.92</v>
      </c>
      <c r="BJ656" t="s">
        <v>1962</v>
      </c>
      <c r="BK656" s="2">
        <v>28.5</v>
      </c>
      <c r="BL656" t="s">
        <v>2288</v>
      </c>
      <c r="BM656" s="2">
        <v>28.4</v>
      </c>
      <c r="BN656" t="s">
        <v>838</v>
      </c>
      <c r="BO656" s="2">
        <v>28.1</v>
      </c>
      <c r="BP656" t="s">
        <v>1428</v>
      </c>
      <c r="BQ656" s="2">
        <v>39.5</v>
      </c>
      <c r="BR656" t="s">
        <v>1371</v>
      </c>
      <c r="BS656" s="2">
        <v>33.6</v>
      </c>
      <c r="BT656" s="32">
        <f t="shared" si="384"/>
        <v>8.2706766917293228E-2</v>
      </c>
      <c r="BU656" s="34">
        <f t="shared" si="385"/>
        <v>0.92743105950653115</v>
      </c>
      <c r="BV656" s="35">
        <f t="shared" si="386"/>
        <v>935.70173619826051</v>
      </c>
      <c r="BW656" s="32">
        <f t="shared" si="387"/>
        <v>1.0137826423824381E-2</v>
      </c>
      <c r="BX656" s="36">
        <f t="shared" si="388"/>
        <v>2.2996515679442506</v>
      </c>
      <c r="BY656" s="37">
        <f t="shared" si="389"/>
        <v>2.6132404181184672</v>
      </c>
      <c r="BZ656" s="37">
        <f t="shared" si="390"/>
        <v>27.804878048780488</v>
      </c>
      <c r="CA656" s="37">
        <f t="shared" si="391"/>
        <v>36.010452961672478</v>
      </c>
      <c r="CB656" s="37">
        <f t="shared" si="392"/>
        <v>53.728222996515676</v>
      </c>
      <c r="CC656" s="37">
        <f t="shared" si="393"/>
        <v>66.689895470383277</v>
      </c>
      <c r="CD656" s="38">
        <f t="shared" si="394"/>
        <v>-12.961672473867601</v>
      </c>
      <c r="CE656" s="3">
        <v>44</v>
      </c>
      <c r="CF656" s="3">
        <v>50</v>
      </c>
      <c r="CG656" s="3">
        <v>488</v>
      </c>
      <c r="CH656" s="3">
        <v>639</v>
      </c>
      <c r="CI656" s="3">
        <v>224</v>
      </c>
      <c r="CJ656" s="3">
        <v>281</v>
      </c>
      <c r="CK656" s="3">
        <v>306</v>
      </c>
      <c r="CL656" s="3">
        <v>272</v>
      </c>
      <c r="CM656" s="20">
        <f t="shared" si="395"/>
        <v>3.5350563396917174</v>
      </c>
      <c r="CN656" s="37">
        <f t="shared" si="396"/>
        <v>2.4320357816758684</v>
      </c>
      <c r="CO656" s="37">
        <f t="shared" si="397"/>
        <v>2.6207282130127894</v>
      </c>
      <c r="CP656" s="37">
        <f t="shared" si="398"/>
        <v>26.626598644209938</v>
      </c>
      <c r="CQ656" s="37">
        <f t="shared" si="399"/>
        <v>34.530714934656508</v>
      </c>
      <c r="CR656" s="37">
        <f t="shared" si="400"/>
        <v>49.730938570130697</v>
      </c>
      <c r="CS656" s="37">
        <f t="shared" si="401"/>
        <v>66.629394087637166</v>
      </c>
      <c r="CT656" s="22">
        <f t="shared" si="402"/>
        <v>3.9367830436388687</v>
      </c>
      <c r="CU656" s="35">
        <v>116</v>
      </c>
      <c r="CV656" s="35">
        <v>125</v>
      </c>
      <c r="CW656" s="35">
        <v>1154</v>
      </c>
      <c r="CX656" s="35">
        <v>1522</v>
      </c>
      <c r="CY656" s="35">
        <v>487</v>
      </c>
      <c r="CZ656" s="35">
        <v>773</v>
      </c>
      <c r="DA656" s="35">
        <v>758</v>
      </c>
      <c r="DB656" s="35">
        <v>615</v>
      </c>
      <c r="DC656">
        <v>7</v>
      </c>
      <c r="DD656">
        <v>10</v>
      </c>
      <c r="DE656" s="35">
        <f t="shared" si="403"/>
        <v>3</v>
      </c>
      <c r="DF656" s="36">
        <f t="shared" si="404"/>
        <v>0.36585365853658536</v>
      </c>
      <c r="DG656" s="37">
        <f t="shared" si="405"/>
        <v>0.5226480836236933</v>
      </c>
      <c r="DH656" s="37">
        <f t="shared" si="406"/>
        <v>0.15679442508710803</v>
      </c>
      <c r="DI656" s="2">
        <v>653.9</v>
      </c>
      <c r="DJ656">
        <v>20</v>
      </c>
      <c r="DK656">
        <v>30</v>
      </c>
      <c r="DL656">
        <v>-10.4</v>
      </c>
      <c r="DM656">
        <v>573</v>
      </c>
      <c r="DN656">
        <v>742</v>
      </c>
      <c r="DO656">
        <v>2.1</v>
      </c>
      <c r="DP656">
        <v>432</v>
      </c>
      <c r="DQ656">
        <v>556</v>
      </c>
      <c r="DR656">
        <v>3.1</v>
      </c>
      <c r="DS656">
        <v>306</v>
      </c>
      <c r="DT656">
        <v>407</v>
      </c>
      <c r="DU656">
        <v>-0.30000000000000004</v>
      </c>
      <c r="DV656" s="39">
        <v>-9.9</v>
      </c>
      <c r="DW656" s="39">
        <v>-9.9</v>
      </c>
      <c r="DX656" s="39">
        <v>-0.4</v>
      </c>
      <c r="DY656" s="39">
        <v>-0.60000000000000009</v>
      </c>
      <c r="DZ656" s="39">
        <v>7.5</v>
      </c>
      <c r="EA656" s="39">
        <v>-3.4</v>
      </c>
    </row>
    <row r="657" spans="1:131" x14ac:dyDescent="0.2">
      <c r="A657" s="12" t="s">
        <v>336</v>
      </c>
      <c r="B657" s="12" t="s">
        <v>2936</v>
      </c>
      <c r="C657" t="s">
        <v>2935</v>
      </c>
      <c r="D657" t="s">
        <v>162</v>
      </c>
      <c r="E657" s="12" t="s">
        <v>148</v>
      </c>
      <c r="F657">
        <v>75</v>
      </c>
      <c r="G657">
        <v>18</v>
      </c>
      <c r="H657">
        <v>16</v>
      </c>
      <c r="I657" s="31">
        <f t="shared" si="370"/>
        <v>34</v>
      </c>
      <c r="J657">
        <v>7</v>
      </c>
      <c r="K657">
        <v>7</v>
      </c>
      <c r="L657" s="16">
        <f t="shared" si="371"/>
        <v>1.9268004722550176</v>
      </c>
      <c r="M657" s="15">
        <v>18</v>
      </c>
      <c r="N657" s="15">
        <v>8</v>
      </c>
      <c r="O657" s="15">
        <v>8</v>
      </c>
      <c r="P657">
        <v>120</v>
      </c>
      <c r="Q657">
        <v>60</v>
      </c>
      <c r="R657">
        <v>60</v>
      </c>
      <c r="S657" s="13">
        <f t="shared" si="372"/>
        <v>0.15</v>
      </c>
      <c r="T657" s="13">
        <f t="shared" si="373"/>
        <v>7.4999999999999997E-2</v>
      </c>
      <c r="U657" s="2">
        <v>1058.75</v>
      </c>
      <c r="V657" s="2">
        <v>14.1166666667</v>
      </c>
      <c r="W657">
        <v>13.57</v>
      </c>
      <c r="X657">
        <v>32.93</v>
      </c>
      <c r="Y657" s="32">
        <f t="shared" si="374"/>
        <v>0.29182795698924729</v>
      </c>
      <c r="Z657" s="15">
        <f t="shared" si="375"/>
        <v>78.465116279069761</v>
      </c>
      <c r="AA657">
        <v>37</v>
      </c>
      <c r="AB657">
        <v>62</v>
      </c>
      <c r="AC657">
        <v>116</v>
      </c>
      <c r="AD657" s="13">
        <f t="shared" si="376"/>
        <v>0.41860465116279072</v>
      </c>
      <c r="AE657" s="13">
        <f t="shared" si="377"/>
        <v>0.37209302325581395</v>
      </c>
      <c r="AF657" s="13">
        <f t="shared" si="378"/>
        <v>0.79069767441860472</v>
      </c>
      <c r="AG657">
        <v>10</v>
      </c>
      <c r="AH657">
        <v>11</v>
      </c>
      <c r="AI657" s="17">
        <f t="shared" si="379"/>
        <v>0.47619047619047616</v>
      </c>
      <c r="AJ657">
        <v>136</v>
      </c>
      <c r="AK657">
        <v>141</v>
      </c>
      <c r="AL657" s="32">
        <f t="shared" si="380"/>
        <v>0.26431297709923662</v>
      </c>
      <c r="AM657">
        <v>200</v>
      </c>
      <c r="AN657">
        <v>169</v>
      </c>
      <c r="AO657" s="33">
        <f t="shared" si="381"/>
        <v>0.35209923664122139</v>
      </c>
      <c r="AP657">
        <v>184</v>
      </c>
      <c r="AQ657">
        <v>218</v>
      </c>
      <c r="AR657" s="33">
        <f t="shared" si="382"/>
        <v>0.38358778625954199</v>
      </c>
      <c r="AS657" s="33">
        <f t="shared" si="383"/>
        <v>0.42879256965944273</v>
      </c>
      <c r="AT657">
        <v>3</v>
      </c>
      <c r="AU657">
        <v>345</v>
      </c>
      <c r="AV657">
        <v>420</v>
      </c>
      <c r="AW657">
        <v>325</v>
      </c>
      <c r="AX657" s="2">
        <v>29.4</v>
      </c>
      <c r="AY657" s="3">
        <v>3</v>
      </c>
      <c r="AZ657" s="2">
        <v>32.799999999999997</v>
      </c>
      <c r="BA657" s="2">
        <v>27.1</v>
      </c>
      <c r="BB657" s="21">
        <v>1.661</v>
      </c>
      <c r="BC657">
        <v>1</v>
      </c>
      <c r="BD657" s="21">
        <v>0.81300000000000006</v>
      </c>
      <c r="BE657" s="2">
        <v>30.1</v>
      </c>
      <c r="BF657" s="2">
        <v>33.1</v>
      </c>
      <c r="BG657" s="2">
        <v>27.1</v>
      </c>
      <c r="BH657" s="21">
        <v>-1.2850000000000001</v>
      </c>
      <c r="BI657" s="21">
        <v>-0.875</v>
      </c>
      <c r="BJ657" t="s">
        <v>961</v>
      </c>
      <c r="BK657" s="2">
        <v>83.5</v>
      </c>
      <c r="BL657" t="s">
        <v>1118</v>
      </c>
      <c r="BM657" s="2">
        <v>39.299999999999997</v>
      </c>
      <c r="BN657" t="s">
        <v>2203</v>
      </c>
      <c r="BO657" s="2">
        <v>16.2</v>
      </c>
      <c r="BP657" t="s">
        <v>877</v>
      </c>
      <c r="BQ657" s="2">
        <v>51.3</v>
      </c>
      <c r="BR657" t="s">
        <v>1609</v>
      </c>
      <c r="BS657" s="2">
        <v>40.1</v>
      </c>
      <c r="BT657" s="32">
        <f t="shared" si="384"/>
        <v>8.9211618257261413E-2</v>
      </c>
      <c r="BU657" s="34">
        <f t="shared" si="385"/>
        <v>0.90723562152133586</v>
      </c>
      <c r="BV657" s="35">
        <f t="shared" si="386"/>
        <v>916.15678334706195</v>
      </c>
      <c r="BW657" s="32">
        <f t="shared" si="387"/>
        <v>-3.5527602214027315E-3</v>
      </c>
      <c r="BX657" s="36">
        <f t="shared" si="388"/>
        <v>2.4368358913755919</v>
      </c>
      <c r="BY657" s="37">
        <f t="shared" si="389"/>
        <v>2.8335301062506884</v>
      </c>
      <c r="BZ657" s="37">
        <f t="shared" si="390"/>
        <v>27.315230224256634</v>
      </c>
      <c r="CA657" s="37">
        <f t="shared" si="391"/>
        <v>30.54545454538242</v>
      </c>
      <c r="CB657" s="37">
        <f t="shared" si="392"/>
        <v>54.857142857013329</v>
      </c>
      <c r="CC657" s="37">
        <f t="shared" si="393"/>
        <v>56.217237308013658</v>
      </c>
      <c r="CD657" s="38">
        <f t="shared" si="394"/>
        <v>-1.3600944510003288</v>
      </c>
      <c r="CE657" s="3">
        <v>43</v>
      </c>
      <c r="CF657" s="3">
        <v>50</v>
      </c>
      <c r="CG657" s="3">
        <v>439</v>
      </c>
      <c r="CH657" s="3">
        <v>489</v>
      </c>
      <c r="CI657" s="3">
        <v>228</v>
      </c>
      <c r="CJ657" s="3">
        <v>208</v>
      </c>
      <c r="CK657" s="3">
        <v>245</v>
      </c>
      <c r="CL657" s="3">
        <v>258</v>
      </c>
      <c r="CM657" s="20">
        <f t="shared" si="395"/>
        <v>1.9468838771730468</v>
      </c>
      <c r="CN657" s="37">
        <f t="shared" si="396"/>
        <v>2.6237473428484668</v>
      </c>
      <c r="CO657" s="37">
        <f t="shared" si="397"/>
        <v>2.4293956878226544</v>
      </c>
      <c r="CP657" s="37">
        <f t="shared" si="398"/>
        <v>29.930154873975098</v>
      </c>
      <c r="CQ657" s="37">
        <f t="shared" si="399"/>
        <v>31.120558761008198</v>
      </c>
      <c r="CR657" s="37">
        <f t="shared" si="400"/>
        <v>58.329790464621922</v>
      </c>
      <c r="CS657" s="37">
        <f t="shared" si="401"/>
        <v>56.920740965684786</v>
      </c>
      <c r="CT657" s="22">
        <f t="shared" si="402"/>
        <v>-2.7691439499374653</v>
      </c>
      <c r="CU657" s="35">
        <v>108</v>
      </c>
      <c r="CV657" s="35">
        <v>100</v>
      </c>
      <c r="CW657" s="35">
        <v>1124</v>
      </c>
      <c r="CX657" s="35">
        <v>1181</v>
      </c>
      <c r="CY657" s="35">
        <v>477</v>
      </c>
      <c r="CZ657" s="35">
        <v>428</v>
      </c>
      <c r="DA657" s="35">
        <v>634</v>
      </c>
      <c r="DB657" s="35">
        <v>692</v>
      </c>
      <c r="DC657">
        <v>5</v>
      </c>
      <c r="DD657">
        <v>12</v>
      </c>
      <c r="DE657" s="35">
        <f t="shared" si="403"/>
        <v>7</v>
      </c>
      <c r="DF657" s="36">
        <f t="shared" si="404"/>
        <v>0.28335301062506885</v>
      </c>
      <c r="DG657" s="37">
        <f t="shared" si="405"/>
        <v>0.68004722550016516</v>
      </c>
      <c r="DH657" s="37">
        <f t="shared" si="406"/>
        <v>0.39669421487509637</v>
      </c>
      <c r="DI657" s="2">
        <v>604.29999999999995</v>
      </c>
      <c r="DJ657">
        <v>21</v>
      </c>
      <c r="DK657">
        <v>24</v>
      </c>
      <c r="DL657">
        <v>-0.7</v>
      </c>
      <c r="DM657">
        <v>557</v>
      </c>
      <c r="DN657">
        <v>545</v>
      </c>
      <c r="DO657">
        <v>1.2</v>
      </c>
      <c r="DP657">
        <v>403</v>
      </c>
      <c r="DQ657">
        <v>414</v>
      </c>
      <c r="DR657">
        <v>0.9</v>
      </c>
      <c r="DS657">
        <v>277</v>
      </c>
      <c r="DT657">
        <v>300</v>
      </c>
      <c r="DU657">
        <v>0.7</v>
      </c>
      <c r="DV657" s="39">
        <v>-5.8</v>
      </c>
      <c r="DW657" s="39">
        <v>-5.8</v>
      </c>
      <c r="DX657" s="39">
        <v>1.9</v>
      </c>
      <c r="DY657" s="39">
        <v>1</v>
      </c>
      <c r="DZ657" s="39">
        <v>3.5</v>
      </c>
      <c r="EA657" s="39">
        <v>0.60000000000000009</v>
      </c>
    </row>
    <row r="658" spans="1:131" x14ac:dyDescent="0.2">
      <c r="A658" s="12" t="s">
        <v>743</v>
      </c>
      <c r="B658" s="12" t="s">
        <v>2940</v>
      </c>
      <c r="C658" t="s">
        <v>2939</v>
      </c>
      <c r="D658" t="s">
        <v>265</v>
      </c>
      <c r="E658" s="12" t="s">
        <v>148</v>
      </c>
      <c r="F658">
        <v>63</v>
      </c>
      <c r="G658">
        <v>2</v>
      </c>
      <c r="H658">
        <v>6</v>
      </c>
      <c r="I658" s="31">
        <f t="shared" si="370"/>
        <v>8</v>
      </c>
      <c r="J658">
        <v>4</v>
      </c>
      <c r="K658">
        <v>2</v>
      </c>
      <c r="L658" s="16">
        <f t="shared" si="371"/>
        <v>0.89563378529673443</v>
      </c>
      <c r="M658" s="15">
        <v>2</v>
      </c>
      <c r="N658" s="15">
        <v>4</v>
      </c>
      <c r="O658" s="15">
        <v>2</v>
      </c>
      <c r="P658">
        <v>23</v>
      </c>
      <c r="Q658">
        <v>22</v>
      </c>
      <c r="R658">
        <v>14</v>
      </c>
      <c r="S658" s="13">
        <f t="shared" si="372"/>
        <v>8.6956521739130432E-2</v>
      </c>
      <c r="T658" s="13">
        <f t="shared" si="373"/>
        <v>3.3898305084745763E-2</v>
      </c>
      <c r="U658" s="2">
        <v>535.93333333329997</v>
      </c>
      <c r="V658" s="2">
        <v>8.5</v>
      </c>
      <c r="W658">
        <v>8.5</v>
      </c>
      <c r="X658">
        <v>39.04</v>
      </c>
      <c r="Y658" s="32">
        <f t="shared" si="374"/>
        <v>0.1787968026924695</v>
      </c>
      <c r="Z658" s="15">
        <f t="shared" si="375"/>
        <v>53.25</v>
      </c>
      <c r="AA658">
        <v>12</v>
      </c>
      <c r="AB658">
        <v>211</v>
      </c>
      <c r="AC658">
        <v>73</v>
      </c>
      <c r="AD658" s="13">
        <f t="shared" si="376"/>
        <v>0.125</v>
      </c>
      <c r="AE658" s="13">
        <f t="shared" si="377"/>
        <v>0.375</v>
      </c>
      <c r="AF658" s="13">
        <f t="shared" si="378"/>
        <v>0.5</v>
      </c>
      <c r="AG658">
        <v>6</v>
      </c>
      <c r="AH658">
        <v>2</v>
      </c>
      <c r="AI658" s="17">
        <f t="shared" si="379"/>
        <v>0.75</v>
      </c>
      <c r="AJ658">
        <v>71</v>
      </c>
      <c r="AK658">
        <v>63</v>
      </c>
      <c r="AL658" s="32">
        <f t="shared" si="380"/>
        <v>0.30385487528344673</v>
      </c>
      <c r="AM658">
        <v>62</v>
      </c>
      <c r="AN658">
        <v>60</v>
      </c>
      <c r="AO658" s="33">
        <f t="shared" si="381"/>
        <v>0.27664399092970521</v>
      </c>
      <c r="AP658">
        <v>104</v>
      </c>
      <c r="AQ658">
        <v>81</v>
      </c>
      <c r="AR658" s="33">
        <f t="shared" si="382"/>
        <v>0.41950113378684806</v>
      </c>
      <c r="AS658" s="33">
        <f t="shared" si="383"/>
        <v>0.5234375</v>
      </c>
      <c r="AT658">
        <v>10</v>
      </c>
      <c r="AU658">
        <v>207</v>
      </c>
      <c r="AV658">
        <v>174</v>
      </c>
      <c r="AW658">
        <v>150</v>
      </c>
      <c r="AX658" s="2">
        <v>26.5</v>
      </c>
      <c r="AY658" s="3">
        <v>14</v>
      </c>
      <c r="AZ658" s="2">
        <v>31.5</v>
      </c>
      <c r="BA658" s="2">
        <v>23.1</v>
      </c>
      <c r="BB658" s="21">
        <v>-1.198</v>
      </c>
      <c r="BC658">
        <v>14</v>
      </c>
      <c r="BD658" s="21">
        <v>-1.5649999999999999</v>
      </c>
      <c r="BE658" s="2">
        <v>26</v>
      </c>
      <c r="BF658" s="2">
        <v>32</v>
      </c>
      <c r="BG658" s="2">
        <v>20</v>
      </c>
      <c r="BH658" s="21">
        <v>-5.25</v>
      </c>
      <c r="BI658" s="21">
        <v>1.78</v>
      </c>
      <c r="BJ658" t="s">
        <v>2171</v>
      </c>
      <c r="BK658" s="2">
        <v>71</v>
      </c>
      <c r="BL658" t="s">
        <v>2528</v>
      </c>
      <c r="BM658" s="2">
        <v>26</v>
      </c>
      <c r="BN658" t="s">
        <v>2722</v>
      </c>
      <c r="BO658" s="2">
        <v>25.6</v>
      </c>
      <c r="BP658" t="s">
        <v>3164</v>
      </c>
      <c r="BQ658" s="2">
        <v>36.200000000000003</v>
      </c>
      <c r="BR658" t="s">
        <v>1863</v>
      </c>
      <c r="BS658" s="2">
        <v>35.5</v>
      </c>
      <c r="BT658" s="32">
        <f t="shared" si="384"/>
        <v>7.5117370892018781E-2</v>
      </c>
      <c r="BU658" s="34">
        <f t="shared" si="385"/>
        <v>0.92376681614349776</v>
      </c>
      <c r="BV658" s="35">
        <f t="shared" si="386"/>
        <v>931.27855323269966</v>
      </c>
      <c r="BW658" s="32">
        <f t="shared" si="387"/>
        <v>-1.1158129644834591E-3</v>
      </c>
      <c r="BX658" s="36">
        <f t="shared" si="388"/>
        <v>1.792717086834734</v>
      </c>
      <c r="BY658" s="37">
        <f t="shared" si="389"/>
        <v>1.9047619047619047</v>
      </c>
      <c r="BZ658" s="37">
        <f t="shared" si="390"/>
        <v>23.865546218487392</v>
      </c>
      <c r="CA658" s="37">
        <f t="shared" si="391"/>
        <v>24.985994397759104</v>
      </c>
      <c r="CB658" s="37">
        <f t="shared" si="392"/>
        <v>44.257703081232492</v>
      </c>
      <c r="CC658" s="37">
        <f t="shared" si="393"/>
        <v>51.316526610644253</v>
      </c>
      <c r="CD658" s="38">
        <f t="shared" si="394"/>
        <v>-7.0588235294117609</v>
      </c>
      <c r="CE658" s="3">
        <v>16</v>
      </c>
      <c r="CF658" s="3">
        <v>17</v>
      </c>
      <c r="CG658" s="3">
        <v>197</v>
      </c>
      <c r="CH658" s="3">
        <v>206</v>
      </c>
      <c r="CI658" s="3">
        <v>90</v>
      </c>
      <c r="CJ658" s="3">
        <v>90</v>
      </c>
      <c r="CK658" s="3">
        <v>145</v>
      </c>
      <c r="CL658" s="3">
        <v>92</v>
      </c>
      <c r="CM658" s="20">
        <f t="shared" si="395"/>
        <v>-11.05632352941176</v>
      </c>
      <c r="CN658" s="37">
        <f t="shared" si="396"/>
        <v>2.6102654176424664</v>
      </c>
      <c r="CO658" s="37">
        <f t="shared" si="397"/>
        <v>2.0247853239656517</v>
      </c>
      <c r="CP658" s="37">
        <f t="shared" si="398"/>
        <v>30.615729898516786</v>
      </c>
      <c r="CQ658" s="37">
        <f t="shared" si="399"/>
        <v>26.127049180327869</v>
      </c>
      <c r="CR658" s="37">
        <f t="shared" si="400"/>
        <v>58.621194379391099</v>
      </c>
      <c r="CS658" s="37">
        <f t="shared" si="401"/>
        <v>48.131342701014837</v>
      </c>
      <c r="CT658" s="22">
        <f t="shared" si="402"/>
        <v>-17.548675207788023</v>
      </c>
      <c r="CU658" s="35">
        <v>107</v>
      </c>
      <c r="CV658" s="35">
        <v>83</v>
      </c>
      <c r="CW658" s="35">
        <v>1148</v>
      </c>
      <c r="CX658" s="35">
        <v>988</v>
      </c>
      <c r="CY658" s="35">
        <v>537</v>
      </c>
      <c r="CZ658" s="35">
        <v>414</v>
      </c>
      <c r="DA658" s="35">
        <v>488</v>
      </c>
      <c r="DB658" s="35">
        <v>611</v>
      </c>
      <c r="DC658">
        <v>23</v>
      </c>
      <c r="DD658">
        <v>18</v>
      </c>
      <c r="DE658" s="35">
        <f t="shared" si="403"/>
        <v>-5</v>
      </c>
      <c r="DF658" s="36">
        <f t="shared" si="404"/>
        <v>2.5770308123249301</v>
      </c>
      <c r="DG658" s="37">
        <f t="shared" si="405"/>
        <v>2.0168067226890756</v>
      </c>
      <c r="DH658" s="37">
        <f t="shared" si="406"/>
        <v>-0.56022408963585435</v>
      </c>
      <c r="DI658" s="2">
        <v>335.6</v>
      </c>
      <c r="DJ658">
        <v>13</v>
      </c>
      <c r="DK658">
        <v>13</v>
      </c>
      <c r="DL658">
        <v>-2.2999999999999998</v>
      </c>
      <c r="DM658">
        <v>249</v>
      </c>
      <c r="DN658">
        <v>287</v>
      </c>
      <c r="DO658">
        <v>-9.1999999999999993</v>
      </c>
      <c r="DP658">
        <v>196</v>
      </c>
      <c r="DQ658">
        <v>204</v>
      </c>
      <c r="DR658">
        <v>-5.9</v>
      </c>
      <c r="DS658">
        <v>131</v>
      </c>
      <c r="DT658">
        <v>151</v>
      </c>
      <c r="DU658">
        <v>-6.9</v>
      </c>
      <c r="DV658" s="39">
        <v>-3.3</v>
      </c>
      <c r="DW658" s="39">
        <v>-3.3</v>
      </c>
      <c r="DX658" s="39">
        <v>-0.1</v>
      </c>
      <c r="DY658" s="39">
        <v>-1.5</v>
      </c>
      <c r="DZ658" s="39">
        <v>0.4</v>
      </c>
      <c r="EA658" s="39">
        <v>-4.4000000000000004</v>
      </c>
    </row>
    <row r="659" spans="1:131" x14ac:dyDescent="0.2">
      <c r="A659" s="12" t="s">
        <v>490</v>
      </c>
      <c r="B659" s="12" t="s">
        <v>2943</v>
      </c>
      <c r="C659" t="s">
        <v>2942</v>
      </c>
      <c r="D659" t="s">
        <v>169</v>
      </c>
      <c r="E659" s="12" t="s">
        <v>178</v>
      </c>
      <c r="F659">
        <v>10</v>
      </c>
      <c r="G659">
        <v>1</v>
      </c>
      <c r="H659">
        <v>2</v>
      </c>
      <c r="I659" s="31">
        <f t="shared" si="370"/>
        <v>3</v>
      </c>
      <c r="J659">
        <v>1</v>
      </c>
      <c r="K659">
        <v>1</v>
      </c>
      <c r="L659" s="16">
        <f t="shared" si="371"/>
        <v>1.2332990750256938</v>
      </c>
      <c r="M659" s="15">
        <v>1</v>
      </c>
      <c r="N659" s="15">
        <v>1</v>
      </c>
      <c r="O659" s="15">
        <v>1</v>
      </c>
      <c r="P659">
        <v>10</v>
      </c>
      <c r="Q659">
        <v>8</v>
      </c>
      <c r="R659">
        <v>11</v>
      </c>
      <c r="S659" s="13">
        <f t="shared" si="372"/>
        <v>0.1</v>
      </c>
      <c r="T659" s="13">
        <f t="shared" si="373"/>
        <v>3.4482758620689655E-2</v>
      </c>
      <c r="U659" s="2">
        <v>145.94999999999999</v>
      </c>
      <c r="V659" s="2">
        <v>14.583333333300001</v>
      </c>
      <c r="W659">
        <v>14.29</v>
      </c>
      <c r="X659">
        <v>35.979999999999997</v>
      </c>
      <c r="Y659" s="32">
        <f t="shared" si="374"/>
        <v>0.2842649691665009</v>
      </c>
      <c r="Z659" s="15">
        <f t="shared" si="375"/>
        <v>10.833333333333332</v>
      </c>
      <c r="AA659">
        <v>11</v>
      </c>
      <c r="AB659">
        <v>7</v>
      </c>
      <c r="AC659">
        <v>11</v>
      </c>
      <c r="AD659" s="13">
        <f t="shared" si="376"/>
        <v>0.16666666666666666</v>
      </c>
      <c r="AE659" s="13">
        <f t="shared" si="377"/>
        <v>0.33333333333333331</v>
      </c>
      <c r="AF659" s="13">
        <f t="shared" si="378"/>
        <v>0.5</v>
      </c>
      <c r="AI659" s="17" t="str">
        <f t="shared" si="379"/>
        <v xml:space="preserve"> </v>
      </c>
      <c r="AJ659">
        <v>25</v>
      </c>
      <c r="AK659">
        <v>17</v>
      </c>
      <c r="AL659" s="32">
        <f t="shared" si="380"/>
        <v>0.37168141592920356</v>
      </c>
      <c r="AM659">
        <v>20</v>
      </c>
      <c r="AN659">
        <v>11</v>
      </c>
      <c r="AO659" s="33">
        <f t="shared" si="381"/>
        <v>0.27433628318584069</v>
      </c>
      <c r="AP659">
        <v>20</v>
      </c>
      <c r="AQ659">
        <v>20</v>
      </c>
      <c r="AR659" s="33">
        <f t="shared" si="382"/>
        <v>0.35398230088495575</v>
      </c>
      <c r="AS659" s="33">
        <f t="shared" si="383"/>
        <v>0.57534246575342463</v>
      </c>
      <c r="AU659">
        <v>52</v>
      </c>
      <c r="AV659">
        <v>48</v>
      </c>
      <c r="AW659">
        <v>30</v>
      </c>
      <c r="AX659" s="2">
        <v>27.6</v>
      </c>
      <c r="AZ659" s="2">
        <v>33</v>
      </c>
      <c r="BA659" s="2">
        <v>24.1</v>
      </c>
      <c r="BB659" s="21">
        <v>-0.624</v>
      </c>
      <c r="BD659" s="21">
        <v>-3.2530000000000001</v>
      </c>
      <c r="BE659" s="2">
        <v>23.5</v>
      </c>
      <c r="BF659" s="2">
        <v>26.9</v>
      </c>
      <c r="BG659" s="2">
        <v>22.2</v>
      </c>
      <c r="BH659" s="21">
        <v>-0.40600000000000003</v>
      </c>
      <c r="BI659" s="21">
        <v>0.77600000000000002</v>
      </c>
      <c r="BJ659" t="s">
        <v>1969</v>
      </c>
      <c r="BK659" s="2">
        <v>32.6</v>
      </c>
      <c r="BL659" t="s">
        <v>1647</v>
      </c>
      <c r="BM659" s="2">
        <v>29.1</v>
      </c>
      <c r="BN659" t="s">
        <v>1924</v>
      </c>
      <c r="BO659" s="2">
        <v>25.8</v>
      </c>
      <c r="BP659" t="s">
        <v>2758</v>
      </c>
      <c r="BQ659" s="2">
        <v>82.7</v>
      </c>
      <c r="BR659" t="s">
        <v>731</v>
      </c>
      <c r="BS659" s="2">
        <v>13.8</v>
      </c>
      <c r="BT659" s="32">
        <f t="shared" si="384"/>
        <v>9.2307692307692313E-2</v>
      </c>
      <c r="BU659" s="34">
        <f t="shared" si="385"/>
        <v>0.92727272727272725</v>
      </c>
      <c r="BV659" s="35">
        <f t="shared" si="386"/>
        <v>936.50349650349654</v>
      </c>
      <c r="BW659" s="32">
        <f t="shared" si="387"/>
        <v>1.9580419580419561E-2</v>
      </c>
      <c r="BX659" s="36">
        <f t="shared" si="388"/>
        <v>2.4685714285770706</v>
      </c>
      <c r="BY659" s="37">
        <f t="shared" si="389"/>
        <v>1.6457142857180471</v>
      </c>
      <c r="BZ659" s="37">
        <f t="shared" si="390"/>
        <v>26.742857142918268</v>
      </c>
      <c r="CA659" s="37">
        <f t="shared" si="391"/>
        <v>22.62857142862315</v>
      </c>
      <c r="CB659" s="37">
        <f t="shared" si="392"/>
        <v>55.954285714413608</v>
      </c>
      <c r="CC659" s="37">
        <f t="shared" si="393"/>
        <v>52.662857142977508</v>
      </c>
      <c r="CD659" s="38">
        <f t="shared" si="394"/>
        <v>3.2914285714361</v>
      </c>
      <c r="CE659" s="3">
        <v>6</v>
      </c>
      <c r="CF659" s="3">
        <v>4</v>
      </c>
      <c r="CG659" s="3">
        <v>59</v>
      </c>
      <c r="CH659" s="3">
        <v>51</v>
      </c>
      <c r="CI659" s="3">
        <v>30</v>
      </c>
      <c r="CJ659" s="3">
        <v>36</v>
      </c>
      <c r="CK659" s="3">
        <v>37</v>
      </c>
      <c r="CL659" s="3">
        <v>41</v>
      </c>
      <c r="CM659" s="20">
        <f t="shared" si="395"/>
        <v>-2.6357906066460899</v>
      </c>
      <c r="CN659" s="37">
        <f t="shared" si="396"/>
        <v>2.1678710394663705</v>
      </c>
      <c r="CO659" s="37">
        <f t="shared" si="397"/>
        <v>2.0011117287381883</v>
      </c>
      <c r="CP659" s="37">
        <f t="shared" si="398"/>
        <v>30.850472484713734</v>
      </c>
      <c r="CQ659" s="37">
        <f t="shared" si="399"/>
        <v>28.182323513062816</v>
      </c>
      <c r="CR659" s="37">
        <f t="shared" si="400"/>
        <v>59.866592551417462</v>
      </c>
      <c r="CS659" s="37">
        <f t="shared" si="401"/>
        <v>53.529738743746535</v>
      </c>
      <c r="CT659" s="22">
        <f t="shared" si="402"/>
        <v>-3.0454252362348271</v>
      </c>
      <c r="CU659" s="35">
        <v>13</v>
      </c>
      <c r="CV659" s="35">
        <v>12</v>
      </c>
      <c r="CW659" s="35">
        <v>172</v>
      </c>
      <c r="CX659" s="35">
        <v>157</v>
      </c>
      <c r="CY659" s="35">
        <v>62</v>
      </c>
      <c r="CZ659" s="35">
        <v>67</v>
      </c>
      <c r="DA659" s="35">
        <v>85</v>
      </c>
      <c r="DB659" s="35">
        <v>112</v>
      </c>
      <c r="DC659">
        <v>0</v>
      </c>
      <c r="DD659">
        <v>2</v>
      </c>
      <c r="DE659" s="35">
        <f t="shared" si="403"/>
        <v>2</v>
      </c>
      <c r="DF659" s="36">
        <f t="shared" si="404"/>
        <v>0</v>
      </c>
      <c r="DG659" s="37">
        <f t="shared" si="405"/>
        <v>0.82285714285902356</v>
      </c>
      <c r="DH659" s="37">
        <f t="shared" si="406"/>
        <v>0.82285714285902356</v>
      </c>
      <c r="DI659" s="2">
        <v>107.3</v>
      </c>
      <c r="DJ659">
        <v>3</v>
      </c>
      <c r="DK659">
        <v>2</v>
      </c>
      <c r="DL659">
        <v>10</v>
      </c>
      <c r="DM659">
        <v>98</v>
      </c>
      <c r="DN659">
        <v>98</v>
      </c>
      <c r="DO659">
        <v>-3.7</v>
      </c>
      <c r="DP659">
        <v>65</v>
      </c>
      <c r="DQ659">
        <v>66</v>
      </c>
      <c r="DR659">
        <v>-3.5</v>
      </c>
      <c r="DS659">
        <v>42</v>
      </c>
      <c r="DT659">
        <v>38</v>
      </c>
      <c r="DU659">
        <v>-1.6</v>
      </c>
      <c r="DV659" s="39">
        <v>-0.30000000000000004</v>
      </c>
      <c r="DW659" s="39">
        <v>-0.30000000000000004</v>
      </c>
      <c r="DX659" s="39">
        <v>-0.4</v>
      </c>
      <c r="DY659" s="39">
        <v>-0.4</v>
      </c>
      <c r="DZ659" s="39">
        <v>0.1</v>
      </c>
      <c r="EA659" s="39">
        <v>-0.9</v>
      </c>
    </row>
    <row r="660" spans="1:131" x14ac:dyDescent="0.2">
      <c r="A660" s="12" t="s">
        <v>2948</v>
      </c>
      <c r="B660" s="12" t="s">
        <v>2949</v>
      </c>
      <c r="C660" t="s">
        <v>2947</v>
      </c>
      <c r="D660" t="s">
        <v>684</v>
      </c>
      <c r="E660" s="12" t="s">
        <v>178</v>
      </c>
      <c r="F660">
        <v>79</v>
      </c>
      <c r="G660">
        <v>3</v>
      </c>
      <c r="H660">
        <v>11</v>
      </c>
      <c r="I660" s="31">
        <f t="shared" si="370"/>
        <v>14</v>
      </c>
      <c r="J660">
        <v>5</v>
      </c>
      <c r="K660">
        <v>6</v>
      </c>
      <c r="L660" s="16">
        <f t="shared" si="371"/>
        <v>0.6617994642575592</v>
      </c>
      <c r="M660" s="15">
        <v>2</v>
      </c>
      <c r="N660" s="15">
        <v>5</v>
      </c>
      <c r="O660" s="15">
        <v>5</v>
      </c>
      <c r="P660">
        <v>69</v>
      </c>
      <c r="Q660">
        <v>33</v>
      </c>
      <c r="R660">
        <v>52</v>
      </c>
      <c r="S660" s="13">
        <f t="shared" si="372"/>
        <v>4.3478260869565216E-2</v>
      </c>
      <c r="T660" s="13">
        <f t="shared" si="373"/>
        <v>1.948051948051948E-2</v>
      </c>
      <c r="U660" s="2">
        <v>1269.2666666667001</v>
      </c>
      <c r="V660" s="2">
        <v>16.066666666700002</v>
      </c>
      <c r="W660">
        <v>15.56</v>
      </c>
      <c r="X660">
        <v>31.37</v>
      </c>
      <c r="Y660" s="32">
        <f t="shared" si="374"/>
        <v>0.33155763903686342</v>
      </c>
      <c r="Z660" s="15">
        <f t="shared" si="375"/>
        <v>81.375</v>
      </c>
      <c r="AA660">
        <v>62</v>
      </c>
      <c r="AB660">
        <v>185</v>
      </c>
      <c r="AC660">
        <v>157</v>
      </c>
      <c r="AD660" s="13">
        <f t="shared" si="376"/>
        <v>7.4999999999999997E-2</v>
      </c>
      <c r="AE660" s="13">
        <f t="shared" si="377"/>
        <v>0.25</v>
      </c>
      <c r="AF660" s="13">
        <f t="shared" si="378"/>
        <v>0.32500000000000001</v>
      </c>
      <c r="AI660" s="17" t="str">
        <f t="shared" si="379"/>
        <v xml:space="preserve"> </v>
      </c>
      <c r="AJ660">
        <v>203</v>
      </c>
      <c r="AK660">
        <v>192</v>
      </c>
      <c r="AL660" s="32">
        <f t="shared" si="380"/>
        <v>0.33502968617472434</v>
      </c>
      <c r="AM660">
        <v>206</v>
      </c>
      <c r="AN660">
        <v>157</v>
      </c>
      <c r="AO660" s="33">
        <f t="shared" si="381"/>
        <v>0.30788804071246817</v>
      </c>
      <c r="AP660">
        <v>220</v>
      </c>
      <c r="AQ660">
        <v>201</v>
      </c>
      <c r="AR660" s="33">
        <f t="shared" si="382"/>
        <v>0.35708227311280749</v>
      </c>
      <c r="AS660" s="33">
        <f t="shared" si="383"/>
        <v>0.52110817941952503</v>
      </c>
      <c r="AT660">
        <v>2</v>
      </c>
      <c r="AU660">
        <v>477</v>
      </c>
      <c r="AV660">
        <v>416</v>
      </c>
      <c r="AW660">
        <v>359</v>
      </c>
      <c r="AX660" s="2">
        <v>28.6</v>
      </c>
      <c r="AY660" s="3">
        <v>4</v>
      </c>
      <c r="AZ660" s="2">
        <v>33.200000000000003</v>
      </c>
      <c r="BA660" s="2">
        <v>25.6</v>
      </c>
      <c r="BB660" s="21">
        <v>0.36099999999999999</v>
      </c>
      <c r="BC660">
        <v>4</v>
      </c>
      <c r="BD660" s="21">
        <v>-0.38100000000000001</v>
      </c>
      <c r="BE660" s="2">
        <v>27.8</v>
      </c>
      <c r="BF660" s="2">
        <v>36.700000000000003</v>
      </c>
      <c r="BG660" s="2">
        <v>24.8</v>
      </c>
      <c r="BH660" s="21">
        <v>0.23200000000000001</v>
      </c>
      <c r="BI660" s="21">
        <v>14.388999999999999</v>
      </c>
      <c r="BJ660" t="s">
        <v>2081</v>
      </c>
      <c r="BK660" s="2">
        <v>29.5</v>
      </c>
      <c r="BL660" t="s">
        <v>3668</v>
      </c>
      <c r="BM660" s="2">
        <v>29</v>
      </c>
      <c r="BN660" t="s">
        <v>2024</v>
      </c>
      <c r="BO660" s="2">
        <v>27.4</v>
      </c>
      <c r="BP660" t="s">
        <v>3595</v>
      </c>
      <c r="BQ660" s="2">
        <v>63.3</v>
      </c>
      <c r="BR660" t="s">
        <v>1110</v>
      </c>
      <c r="BS660" s="2">
        <v>25.9</v>
      </c>
      <c r="BT660" s="32">
        <f t="shared" si="384"/>
        <v>6.1443932411674347E-2</v>
      </c>
      <c r="BU660" s="34">
        <f t="shared" si="385"/>
        <v>0.93288590604026844</v>
      </c>
      <c r="BV660" s="35">
        <f t="shared" si="386"/>
        <v>939.03029928143587</v>
      </c>
      <c r="BW660" s="32">
        <f t="shared" si="387"/>
        <v>-5.6701615480572107E-3</v>
      </c>
      <c r="BX660" s="36">
        <f t="shared" si="388"/>
        <v>1.8908556121605815</v>
      </c>
      <c r="BY660" s="37">
        <f t="shared" si="389"/>
        <v>1.8908556121605815</v>
      </c>
      <c r="BZ660" s="37">
        <f t="shared" si="390"/>
        <v>30.77367508791346</v>
      </c>
      <c r="CA660" s="37">
        <f t="shared" si="391"/>
        <v>28.173748621192662</v>
      </c>
      <c r="CB660" s="37">
        <f t="shared" si="392"/>
        <v>57.482010609681673</v>
      </c>
      <c r="CC660" s="37">
        <f t="shared" si="393"/>
        <v>51.384001260463798</v>
      </c>
      <c r="CD660" s="38">
        <f t="shared" si="394"/>
        <v>6.0980093492178753</v>
      </c>
      <c r="CE660" s="3">
        <v>40</v>
      </c>
      <c r="CF660" s="3">
        <v>40</v>
      </c>
      <c r="CG660" s="3">
        <v>611</v>
      </c>
      <c r="CH660" s="3">
        <v>556</v>
      </c>
      <c r="CI660" s="3">
        <v>260</v>
      </c>
      <c r="CJ660" s="3">
        <v>260</v>
      </c>
      <c r="CK660" s="3">
        <v>231</v>
      </c>
      <c r="CL660" s="3">
        <v>305</v>
      </c>
      <c r="CM660" s="20">
        <f t="shared" si="395"/>
        <v>-9.2685869568507258</v>
      </c>
      <c r="CN660" s="37">
        <f t="shared" si="396"/>
        <v>2.275817821590409</v>
      </c>
      <c r="CO660" s="37">
        <f t="shared" si="397"/>
        <v>1.5737038128018788</v>
      </c>
      <c r="CP660" s="37">
        <f t="shared" si="398"/>
        <v>31.377232944480532</v>
      </c>
      <c r="CQ660" s="37">
        <f t="shared" si="399"/>
        <v>23.678189675695961</v>
      </c>
      <c r="CR660" s="37">
        <f t="shared" si="400"/>
        <v>63.359736586192568</v>
      </c>
      <c r="CS660" s="37">
        <f t="shared" si="401"/>
        <v>44.668977455684093</v>
      </c>
      <c r="CT660" s="22">
        <f t="shared" si="402"/>
        <v>-12.5927497812906</v>
      </c>
      <c r="CU660" s="35">
        <v>94</v>
      </c>
      <c r="CV660" s="35">
        <v>65</v>
      </c>
      <c r="CW660" s="35">
        <v>1202</v>
      </c>
      <c r="CX660" s="35">
        <v>913</v>
      </c>
      <c r="CY660" s="35">
        <v>644</v>
      </c>
      <c r="CZ660" s="35">
        <v>417</v>
      </c>
      <c r="DA660" s="35">
        <v>450</v>
      </c>
      <c r="DB660" s="35">
        <v>677</v>
      </c>
      <c r="DC660">
        <v>19</v>
      </c>
      <c r="DD660">
        <v>5</v>
      </c>
      <c r="DE660" s="35">
        <f t="shared" si="403"/>
        <v>-14</v>
      </c>
      <c r="DF660" s="36">
        <f t="shared" si="404"/>
        <v>0.89815641577627614</v>
      </c>
      <c r="DG660" s="37">
        <f t="shared" si="405"/>
        <v>0.23635695152007269</v>
      </c>
      <c r="DH660" s="37">
        <f t="shared" si="406"/>
        <v>-0.66179946425620351</v>
      </c>
      <c r="DI660" s="2">
        <v>759.2</v>
      </c>
      <c r="DJ660">
        <v>18</v>
      </c>
      <c r="DK660">
        <v>20</v>
      </c>
      <c r="DL660">
        <v>-9.6</v>
      </c>
      <c r="DM660">
        <v>724</v>
      </c>
      <c r="DN660">
        <v>633</v>
      </c>
      <c r="DO660">
        <v>-5.8</v>
      </c>
      <c r="DP660">
        <v>544</v>
      </c>
      <c r="DQ660">
        <v>501</v>
      </c>
      <c r="DR660">
        <v>-6.9</v>
      </c>
      <c r="DS660">
        <v>395</v>
      </c>
      <c r="DT660">
        <v>341</v>
      </c>
      <c r="DU660">
        <v>-3.8</v>
      </c>
      <c r="DV660" s="39">
        <v>3.9</v>
      </c>
      <c r="DW660" s="39">
        <v>3.9</v>
      </c>
      <c r="DX660" s="39">
        <v>0.2</v>
      </c>
      <c r="DY660" s="39">
        <v>-0.4</v>
      </c>
      <c r="DZ660" s="39">
        <v>-8.3000000000000007</v>
      </c>
      <c r="EA660" s="39">
        <v>-4.5999999999999996</v>
      </c>
    </row>
    <row r="661" spans="1:131" x14ac:dyDescent="0.2">
      <c r="A661" s="12" t="s">
        <v>1713</v>
      </c>
      <c r="B661" s="12" t="s">
        <v>2952</v>
      </c>
      <c r="C661" t="s">
        <v>2951</v>
      </c>
      <c r="D661" s="12" t="s">
        <v>442</v>
      </c>
      <c r="E661" s="12" t="s">
        <v>170</v>
      </c>
      <c r="F661">
        <v>61</v>
      </c>
      <c r="G661">
        <v>4</v>
      </c>
      <c r="H661">
        <v>4</v>
      </c>
      <c r="I661" s="31">
        <f t="shared" si="370"/>
        <v>8</v>
      </c>
      <c r="J661">
        <v>3</v>
      </c>
      <c r="K661">
        <v>1</v>
      </c>
      <c r="L661" s="16">
        <f t="shared" si="371"/>
        <v>0.75703808847882659</v>
      </c>
      <c r="M661" s="15">
        <v>4</v>
      </c>
      <c r="N661" s="15">
        <v>3</v>
      </c>
      <c r="O661" s="15">
        <v>1</v>
      </c>
      <c r="P661">
        <v>61</v>
      </c>
      <c r="Q661">
        <v>21</v>
      </c>
      <c r="R661">
        <v>24</v>
      </c>
      <c r="S661" s="13">
        <f t="shared" si="372"/>
        <v>6.5573770491803282E-2</v>
      </c>
      <c r="T661" s="13">
        <f t="shared" si="373"/>
        <v>3.7735849056603772E-2</v>
      </c>
      <c r="U661" s="2">
        <v>634.04999999999995</v>
      </c>
      <c r="V661" s="2">
        <v>10.3833333333</v>
      </c>
      <c r="W661">
        <v>10.26</v>
      </c>
      <c r="X661">
        <v>38.630000000000003</v>
      </c>
      <c r="Y661" s="32">
        <f t="shared" si="374"/>
        <v>0.20985886684393537</v>
      </c>
      <c r="Z661" s="15">
        <f t="shared" si="375"/>
        <v>61.125</v>
      </c>
      <c r="AA661">
        <v>19</v>
      </c>
      <c r="AB661">
        <v>41</v>
      </c>
      <c r="AC661">
        <v>76</v>
      </c>
      <c r="AD661" s="13">
        <f t="shared" si="376"/>
        <v>0.25</v>
      </c>
      <c r="AE661" s="13">
        <f t="shared" si="377"/>
        <v>0.25</v>
      </c>
      <c r="AF661" s="13">
        <f t="shared" si="378"/>
        <v>0.5</v>
      </c>
      <c r="AG661">
        <v>164</v>
      </c>
      <c r="AH661">
        <v>192</v>
      </c>
      <c r="AI661" s="17">
        <f t="shared" si="379"/>
        <v>0.4606741573033708</v>
      </c>
      <c r="AJ661">
        <v>83</v>
      </c>
      <c r="AK661">
        <v>105</v>
      </c>
      <c r="AL661" s="32">
        <f t="shared" si="380"/>
        <v>0.31385642737896496</v>
      </c>
      <c r="AM661">
        <v>107</v>
      </c>
      <c r="AN661">
        <v>103</v>
      </c>
      <c r="AO661" s="33">
        <f t="shared" si="381"/>
        <v>0.35058430717863104</v>
      </c>
      <c r="AP661">
        <v>103</v>
      </c>
      <c r="AQ661">
        <v>98</v>
      </c>
      <c r="AR661" s="33">
        <f t="shared" si="382"/>
        <v>0.335559265442404</v>
      </c>
      <c r="AS661" s="33">
        <f t="shared" si="383"/>
        <v>0.47236180904522612</v>
      </c>
      <c r="AT661">
        <v>4</v>
      </c>
      <c r="AU661">
        <v>216</v>
      </c>
      <c r="AV661">
        <v>255</v>
      </c>
      <c r="AW661">
        <v>182</v>
      </c>
      <c r="AX661" s="2">
        <v>27.8</v>
      </c>
      <c r="AY661" s="3">
        <v>11</v>
      </c>
      <c r="AZ661" s="2">
        <v>32.200000000000003</v>
      </c>
      <c r="BA661" s="2">
        <v>24.9</v>
      </c>
      <c r="BB661" s="21">
        <v>0.14599999999999999</v>
      </c>
      <c r="BC661">
        <v>8</v>
      </c>
      <c r="BD661" s="21">
        <v>0.52200000000000002</v>
      </c>
      <c r="BE661" s="2">
        <v>27.6</v>
      </c>
      <c r="BF661" s="2">
        <v>32</v>
      </c>
      <c r="BG661" s="2">
        <v>23.1</v>
      </c>
      <c r="BH661" s="21">
        <v>0.23</v>
      </c>
      <c r="BI661" s="21">
        <v>2.6440000000000001</v>
      </c>
      <c r="BJ661" t="s">
        <v>871</v>
      </c>
      <c r="BK661" s="2">
        <v>33.1</v>
      </c>
      <c r="BL661" t="s">
        <v>540</v>
      </c>
      <c r="BM661" s="2">
        <v>21.9</v>
      </c>
      <c r="BN661" t="s">
        <v>299</v>
      </c>
      <c r="BO661" s="2">
        <v>17.399999999999999</v>
      </c>
      <c r="BP661" t="s">
        <v>2307</v>
      </c>
      <c r="BQ661" s="2">
        <v>26.9</v>
      </c>
      <c r="BR661" t="s">
        <v>1775</v>
      </c>
      <c r="BS661" s="2">
        <v>24</v>
      </c>
      <c r="BT661" s="32">
        <f t="shared" si="384"/>
        <v>4.9079754601226995E-2</v>
      </c>
      <c r="BU661" s="34">
        <f t="shared" si="385"/>
        <v>0.91695501730103801</v>
      </c>
      <c r="BV661" s="35">
        <f t="shared" si="386"/>
        <v>921.86299276116063</v>
      </c>
      <c r="BW661" s="32">
        <f t="shared" si="387"/>
        <v>-3.3965228097734994E-2</v>
      </c>
      <c r="BX661" s="36">
        <f t="shared" si="388"/>
        <v>1.5156698155457442</v>
      </c>
      <c r="BY661" s="37">
        <f t="shared" si="389"/>
        <v>2.2735047233186165</v>
      </c>
      <c r="BZ661" s="37">
        <f t="shared" si="390"/>
        <v>30.881772491744542</v>
      </c>
      <c r="CA661" s="37">
        <f t="shared" si="391"/>
        <v>27.376786043295006</v>
      </c>
      <c r="CB661" s="37">
        <f t="shared" si="392"/>
        <v>56.079783175192539</v>
      </c>
      <c r="CC661" s="37">
        <f t="shared" si="393"/>
        <v>50.490750730367608</v>
      </c>
      <c r="CD661" s="38">
        <f t="shared" si="394"/>
        <v>5.5890324448249302</v>
      </c>
      <c r="CE661" s="3">
        <v>16</v>
      </c>
      <c r="CF661" s="3">
        <v>24</v>
      </c>
      <c r="CG661" s="3">
        <v>310</v>
      </c>
      <c r="CH661" s="3">
        <v>265</v>
      </c>
      <c r="CI661" s="3">
        <v>112</v>
      </c>
      <c r="CJ661" s="3">
        <v>97</v>
      </c>
      <c r="CK661" s="3">
        <v>147</v>
      </c>
      <c r="CL661" s="3">
        <v>154</v>
      </c>
      <c r="CM661" s="20">
        <f t="shared" si="395"/>
        <v>4.040349027739504</v>
      </c>
      <c r="CN661" s="37">
        <f t="shared" si="396"/>
        <v>2.5207623396408971</v>
      </c>
      <c r="CO661" s="37">
        <f t="shared" si="397"/>
        <v>2.8263092899003999</v>
      </c>
      <c r="CP661" s="37">
        <f t="shared" si="398"/>
        <v>30.911166467919688</v>
      </c>
      <c r="CQ661" s="37">
        <f t="shared" si="399"/>
        <v>29.816289896156469</v>
      </c>
      <c r="CR661" s="37">
        <f t="shared" si="400"/>
        <v>57.493751140496421</v>
      </c>
      <c r="CS661" s="37">
        <f t="shared" si="401"/>
        <v>55.227611259405109</v>
      </c>
      <c r="CT661" s="22">
        <f t="shared" si="402"/>
        <v>3.3228925637336175</v>
      </c>
      <c r="CU661" s="35">
        <v>99</v>
      </c>
      <c r="CV661" s="35">
        <v>111</v>
      </c>
      <c r="CW661" s="35">
        <v>1115</v>
      </c>
      <c r="CX661" s="35">
        <v>1060</v>
      </c>
      <c r="CY661" s="35">
        <v>412</v>
      </c>
      <c r="CZ661" s="35">
        <v>448</v>
      </c>
      <c r="DA661" s="35">
        <v>550</v>
      </c>
      <c r="DB661" s="35">
        <v>632</v>
      </c>
      <c r="DC661">
        <v>5</v>
      </c>
      <c r="DD661">
        <v>10</v>
      </c>
      <c r="DE661" s="35">
        <f t="shared" si="403"/>
        <v>5</v>
      </c>
      <c r="DF661" s="36">
        <f t="shared" si="404"/>
        <v>0.47364681735804504</v>
      </c>
      <c r="DG661" s="37">
        <f t="shared" si="405"/>
        <v>0.94729363471609007</v>
      </c>
      <c r="DH661" s="37">
        <f t="shared" si="406"/>
        <v>0.47364681735804504</v>
      </c>
      <c r="DI661" s="2">
        <v>414.8</v>
      </c>
      <c r="DJ661">
        <v>11</v>
      </c>
      <c r="DK661">
        <v>17</v>
      </c>
      <c r="DL661">
        <v>-10.3</v>
      </c>
      <c r="DM661">
        <v>372</v>
      </c>
      <c r="DN661">
        <v>357</v>
      </c>
      <c r="DO661">
        <v>0.2</v>
      </c>
      <c r="DP661">
        <v>273</v>
      </c>
      <c r="DQ661">
        <v>255</v>
      </c>
      <c r="DR661">
        <v>1.7000000000000002</v>
      </c>
      <c r="DS661">
        <v>206</v>
      </c>
      <c r="DT661">
        <v>191</v>
      </c>
      <c r="DU661">
        <v>1.5</v>
      </c>
      <c r="DV661" s="39">
        <v>1.1000000000000001</v>
      </c>
      <c r="DW661" s="39">
        <v>1.1000000000000001</v>
      </c>
      <c r="DX661" s="39">
        <v>0.7</v>
      </c>
      <c r="DY661" s="39">
        <v>-0.1</v>
      </c>
      <c r="DZ661" s="39">
        <v>-1</v>
      </c>
      <c r="EA661" s="39">
        <v>0.7</v>
      </c>
    </row>
    <row r="662" spans="1:131" x14ac:dyDescent="0.2">
      <c r="A662" s="12" t="s">
        <v>2727</v>
      </c>
      <c r="B662" s="12" t="s">
        <v>2956</v>
      </c>
      <c r="C662" t="s">
        <v>2955</v>
      </c>
      <c r="D662" t="s">
        <v>155</v>
      </c>
      <c r="E662" s="12" t="s">
        <v>170</v>
      </c>
      <c r="F662">
        <v>8</v>
      </c>
      <c r="G662">
        <v>0</v>
      </c>
      <c r="H662">
        <v>2</v>
      </c>
      <c r="I662" s="31">
        <f t="shared" si="370"/>
        <v>2</v>
      </c>
      <c r="J662">
        <v>1</v>
      </c>
      <c r="K662">
        <v>1</v>
      </c>
      <c r="L662" s="16">
        <f t="shared" si="371"/>
        <v>1.4953271028037383</v>
      </c>
      <c r="M662" s="15">
        <v>0</v>
      </c>
      <c r="N662" s="15">
        <v>1</v>
      </c>
      <c r="O662" s="15">
        <v>1</v>
      </c>
      <c r="P662">
        <v>5</v>
      </c>
      <c r="Q662">
        <v>4</v>
      </c>
      <c r="R662">
        <v>6</v>
      </c>
      <c r="S662" s="13">
        <f t="shared" si="372"/>
        <v>0</v>
      </c>
      <c r="T662" s="13">
        <f t="shared" si="373"/>
        <v>0</v>
      </c>
      <c r="U662" s="2">
        <v>80.25</v>
      </c>
      <c r="V662" s="2">
        <v>10.016666666700001</v>
      </c>
      <c r="W662">
        <v>10.029999999999999</v>
      </c>
      <c r="X662">
        <v>37.31</v>
      </c>
      <c r="Y662" s="32">
        <f t="shared" si="374"/>
        <v>0.21187156738487534</v>
      </c>
      <c r="Z662" s="15">
        <f t="shared" si="375"/>
        <v>9</v>
      </c>
      <c r="AA662">
        <v>0</v>
      </c>
      <c r="AB662">
        <v>1</v>
      </c>
      <c r="AC662">
        <v>5</v>
      </c>
      <c r="AD662" s="13">
        <f t="shared" si="376"/>
        <v>0</v>
      </c>
      <c r="AE662" s="13">
        <f t="shared" si="377"/>
        <v>0.66666666666666663</v>
      </c>
      <c r="AF662" s="13">
        <f t="shared" si="378"/>
        <v>0.66666666666666663</v>
      </c>
      <c r="AG662">
        <v>0</v>
      </c>
      <c r="AH662">
        <v>7</v>
      </c>
      <c r="AI662" s="17">
        <f t="shared" si="379"/>
        <v>0</v>
      </c>
      <c r="AJ662">
        <v>8</v>
      </c>
      <c r="AK662">
        <v>12</v>
      </c>
      <c r="AL662" s="32">
        <f t="shared" si="380"/>
        <v>0.30769230769230771</v>
      </c>
      <c r="AM662">
        <v>11</v>
      </c>
      <c r="AN662">
        <v>11</v>
      </c>
      <c r="AO662" s="33">
        <f t="shared" si="381"/>
        <v>0.33846153846153848</v>
      </c>
      <c r="AP662">
        <v>7</v>
      </c>
      <c r="AQ662">
        <v>16</v>
      </c>
      <c r="AR662" s="33">
        <f t="shared" si="382"/>
        <v>0.35384615384615387</v>
      </c>
      <c r="AS662" s="33">
        <f t="shared" si="383"/>
        <v>0.47619047619047616</v>
      </c>
      <c r="AU662">
        <v>30</v>
      </c>
      <c r="AV662">
        <v>25</v>
      </c>
      <c r="AW662">
        <v>20</v>
      </c>
      <c r="AX662" s="2">
        <v>27.6</v>
      </c>
      <c r="AZ662" s="2">
        <v>32.5</v>
      </c>
      <c r="BA662" s="2">
        <v>24.3</v>
      </c>
      <c r="BB662" s="21">
        <v>0.59199999999999997</v>
      </c>
      <c r="BD662" s="21">
        <v>3.5140000000000002</v>
      </c>
      <c r="BE662" s="2">
        <v>26.7</v>
      </c>
      <c r="BF662" s="2">
        <v>32.6</v>
      </c>
      <c r="BG662" s="2">
        <v>20.7</v>
      </c>
      <c r="BH662" s="21">
        <v>-2.714</v>
      </c>
      <c r="BI662" s="21">
        <v>-9.1210000000000004</v>
      </c>
      <c r="BJ662" t="s">
        <v>734</v>
      </c>
      <c r="BK662" s="2">
        <v>46.3</v>
      </c>
      <c r="BL662" t="s">
        <v>1576</v>
      </c>
      <c r="BM662" s="2">
        <v>37.5</v>
      </c>
      <c r="BN662" t="s">
        <v>2400</v>
      </c>
      <c r="BO662" s="2">
        <v>22.9</v>
      </c>
      <c r="BP662" t="s">
        <v>725</v>
      </c>
      <c r="BQ662" s="2">
        <v>42.1</v>
      </c>
      <c r="BR662" t="s">
        <v>3023</v>
      </c>
      <c r="BS662" s="2">
        <v>34.299999999999997</v>
      </c>
      <c r="BT662" s="32">
        <f t="shared" si="384"/>
        <v>0.1111111111111111</v>
      </c>
      <c r="BU662" s="34">
        <f t="shared" si="385"/>
        <v>0.95238095238095233</v>
      </c>
      <c r="BV662" s="35">
        <f t="shared" si="386"/>
        <v>963.49206349206338</v>
      </c>
      <c r="BW662" s="32">
        <f t="shared" si="387"/>
        <v>6.3492063492063433E-2</v>
      </c>
      <c r="BX662" s="36">
        <f t="shared" si="388"/>
        <v>2.2462562395931904</v>
      </c>
      <c r="BY662" s="37">
        <f t="shared" si="389"/>
        <v>1.4975041597287935</v>
      </c>
      <c r="BZ662" s="37">
        <f t="shared" si="390"/>
        <v>20.216306156338714</v>
      </c>
      <c r="CA662" s="37">
        <f t="shared" si="391"/>
        <v>31.447587354304666</v>
      </c>
      <c r="CB662" s="37">
        <f t="shared" si="392"/>
        <v>50.915141430778981</v>
      </c>
      <c r="CC662" s="37">
        <f t="shared" si="393"/>
        <v>59.900166389151742</v>
      </c>
      <c r="CD662" s="38">
        <f t="shared" si="394"/>
        <v>-8.9850249583727617</v>
      </c>
      <c r="CE662" s="3">
        <v>3</v>
      </c>
      <c r="CF662" s="3">
        <v>2</v>
      </c>
      <c r="CG662" s="3">
        <v>24</v>
      </c>
      <c r="CH662" s="3">
        <v>40</v>
      </c>
      <c r="CI662" s="3">
        <v>16</v>
      </c>
      <c r="CJ662" s="3">
        <v>16</v>
      </c>
      <c r="CK662" s="3">
        <v>22</v>
      </c>
      <c r="CL662" s="3">
        <v>25</v>
      </c>
      <c r="CM662" s="20">
        <f t="shared" si="395"/>
        <v>4.1314036130558094</v>
      </c>
      <c r="CN662" s="37">
        <f t="shared" si="396"/>
        <v>2.2112034307156261</v>
      </c>
      <c r="CO662" s="37">
        <f t="shared" si="397"/>
        <v>3.4173143929241485</v>
      </c>
      <c r="CP662" s="37">
        <f t="shared" si="398"/>
        <v>24.524256231573304</v>
      </c>
      <c r="CQ662" s="37">
        <f t="shared" si="399"/>
        <v>26.333422674886087</v>
      </c>
      <c r="CR662" s="37">
        <f t="shared" si="400"/>
        <v>52.666845349772174</v>
      </c>
      <c r="CS662" s="37">
        <f t="shared" si="401"/>
        <v>56.888233717502011</v>
      </c>
      <c r="CT662" s="22">
        <f t="shared" si="402"/>
        <v>-4.7636365906429248</v>
      </c>
      <c r="CU662" s="35">
        <v>11</v>
      </c>
      <c r="CV662" s="35">
        <v>17</v>
      </c>
      <c r="CW662" s="35">
        <v>111</v>
      </c>
      <c r="CX662" s="35">
        <v>114</v>
      </c>
      <c r="CY662" s="35">
        <v>66</v>
      </c>
      <c r="CZ662" s="35">
        <v>60</v>
      </c>
      <c r="DA662" s="35">
        <v>92</v>
      </c>
      <c r="DB662" s="35">
        <v>74</v>
      </c>
      <c r="DC662">
        <v>1</v>
      </c>
      <c r="DD662">
        <v>0</v>
      </c>
      <c r="DE662" s="35">
        <f t="shared" si="403"/>
        <v>-1</v>
      </c>
      <c r="DF662" s="36">
        <f t="shared" si="404"/>
        <v>0.74875207986439674</v>
      </c>
      <c r="DG662" s="37">
        <f t="shared" si="405"/>
        <v>0</v>
      </c>
      <c r="DH662" s="37">
        <f t="shared" si="406"/>
        <v>-0.74875207986439674</v>
      </c>
      <c r="DI662" s="2">
        <v>31.4</v>
      </c>
      <c r="DJ662">
        <v>1</v>
      </c>
      <c r="DK662">
        <v>2</v>
      </c>
      <c r="DL662">
        <v>10.3</v>
      </c>
      <c r="DM662">
        <v>27</v>
      </c>
      <c r="DN662">
        <v>24</v>
      </c>
      <c r="DO662">
        <v>7.2</v>
      </c>
      <c r="DP662">
        <v>14</v>
      </c>
      <c r="DQ662">
        <v>14</v>
      </c>
      <c r="DR662">
        <v>1.7000000000000002</v>
      </c>
      <c r="DS662">
        <v>7</v>
      </c>
      <c r="DT662">
        <v>11</v>
      </c>
      <c r="DU662">
        <v>-8.1999999999999993</v>
      </c>
      <c r="DV662" s="39">
        <v>-0.8</v>
      </c>
      <c r="DW662" s="39">
        <v>-0.8</v>
      </c>
      <c r="DX662" s="39">
        <v>0.1</v>
      </c>
      <c r="DY662" s="39">
        <v>0.1</v>
      </c>
      <c r="DZ662" s="39">
        <v>0.30000000000000004</v>
      </c>
      <c r="EA662" s="39">
        <v>-0.30000000000000004</v>
      </c>
    </row>
    <row r="663" spans="1:131" x14ac:dyDescent="0.2">
      <c r="A663" s="12" t="s">
        <v>474</v>
      </c>
      <c r="B663" s="12" t="s">
        <v>2959</v>
      </c>
      <c r="C663" t="s">
        <v>2958</v>
      </c>
      <c r="D663" t="s">
        <v>460</v>
      </c>
      <c r="E663" s="12" t="s">
        <v>170</v>
      </c>
      <c r="F663">
        <v>80</v>
      </c>
      <c r="G663">
        <v>12</v>
      </c>
      <c r="H663">
        <v>20</v>
      </c>
      <c r="I663" s="31">
        <f t="shared" si="370"/>
        <v>32</v>
      </c>
      <c r="J663">
        <v>11</v>
      </c>
      <c r="K663">
        <v>8</v>
      </c>
      <c r="L663" s="16">
        <f t="shared" si="371"/>
        <v>1.6513761467889436</v>
      </c>
      <c r="M663" s="15">
        <v>12</v>
      </c>
      <c r="N663" s="15">
        <v>10</v>
      </c>
      <c r="O663" s="15">
        <v>8</v>
      </c>
      <c r="P663">
        <v>79</v>
      </c>
      <c r="Q663">
        <v>23</v>
      </c>
      <c r="R663">
        <v>31</v>
      </c>
      <c r="S663" s="13">
        <f t="shared" si="372"/>
        <v>0.15189873417721519</v>
      </c>
      <c r="T663" s="13">
        <f t="shared" si="373"/>
        <v>9.0225563909774431E-2</v>
      </c>
      <c r="U663" s="2">
        <v>1162.6666666666999</v>
      </c>
      <c r="V663" s="2">
        <v>14.5333333333</v>
      </c>
      <c r="W663">
        <v>14.01</v>
      </c>
      <c r="X663">
        <v>34.39</v>
      </c>
      <c r="Y663" s="32">
        <f t="shared" si="374"/>
        <v>0.2894628099173554</v>
      </c>
      <c r="Z663" s="15">
        <f t="shared" si="375"/>
        <v>145.25</v>
      </c>
      <c r="AA663">
        <v>17</v>
      </c>
      <c r="AB663">
        <v>60</v>
      </c>
      <c r="AC663">
        <v>77</v>
      </c>
      <c r="AD663" s="13">
        <f t="shared" si="376"/>
        <v>0.27272727272727271</v>
      </c>
      <c r="AE663" s="13">
        <f t="shared" si="377"/>
        <v>0.40909090909090912</v>
      </c>
      <c r="AF663" s="13">
        <f t="shared" si="378"/>
        <v>0.68181818181818188</v>
      </c>
      <c r="AG663">
        <v>355</v>
      </c>
      <c r="AH663">
        <v>469</v>
      </c>
      <c r="AI663" s="17">
        <f t="shared" si="379"/>
        <v>0.43082524271844658</v>
      </c>
      <c r="AJ663">
        <v>186</v>
      </c>
      <c r="AK663">
        <v>252</v>
      </c>
      <c r="AL663" s="32">
        <f t="shared" si="380"/>
        <v>0.48829431438127091</v>
      </c>
      <c r="AM663">
        <v>81</v>
      </c>
      <c r="AN663">
        <v>92</v>
      </c>
      <c r="AO663" s="33">
        <f t="shared" si="381"/>
        <v>0.19286510590858416</v>
      </c>
      <c r="AP663">
        <v>130</v>
      </c>
      <c r="AQ663">
        <v>156</v>
      </c>
      <c r="AR663" s="33">
        <f t="shared" si="382"/>
        <v>0.3188405797101449</v>
      </c>
      <c r="AS663" s="33">
        <f t="shared" si="383"/>
        <v>0.7168576104746317</v>
      </c>
      <c r="AT663">
        <v>16</v>
      </c>
      <c r="AU663">
        <v>449</v>
      </c>
      <c r="AV663">
        <v>359</v>
      </c>
      <c r="AW663">
        <v>327</v>
      </c>
      <c r="AX663" s="2">
        <v>28.5</v>
      </c>
      <c r="AY663" s="3">
        <v>9</v>
      </c>
      <c r="AZ663" s="2">
        <v>33.5</v>
      </c>
      <c r="BA663" s="2">
        <v>25.2</v>
      </c>
      <c r="BB663" s="21">
        <v>-0.219</v>
      </c>
      <c r="BC663">
        <v>11</v>
      </c>
      <c r="BD663" s="21">
        <v>-0.17699999999999999</v>
      </c>
      <c r="BE663" s="2">
        <v>29.7</v>
      </c>
      <c r="BF663" s="2">
        <v>33.6</v>
      </c>
      <c r="BG663" s="2">
        <v>25.7</v>
      </c>
      <c r="BH663" s="21">
        <v>0.83799999999999997</v>
      </c>
      <c r="BI663" s="21">
        <v>1.3109999999999999</v>
      </c>
      <c r="BJ663" t="s">
        <v>1095</v>
      </c>
      <c r="BK663" s="2">
        <v>48.8</v>
      </c>
      <c r="BL663" t="s">
        <v>2534</v>
      </c>
      <c r="BM663" s="2">
        <v>44.1</v>
      </c>
      <c r="BN663" t="s">
        <v>485</v>
      </c>
      <c r="BO663" s="2">
        <v>20</v>
      </c>
      <c r="BP663" t="s">
        <v>3710</v>
      </c>
      <c r="BQ663" s="2">
        <v>44.3</v>
      </c>
      <c r="BR663" t="s">
        <v>3333</v>
      </c>
      <c r="BS663" s="2">
        <v>29.3</v>
      </c>
      <c r="BT663" s="32">
        <f t="shared" si="384"/>
        <v>7.5731497418244406E-2</v>
      </c>
      <c r="BU663" s="34">
        <f t="shared" si="385"/>
        <v>0.91049913941480209</v>
      </c>
      <c r="BV663" s="35">
        <f t="shared" si="386"/>
        <v>918.07228915662654</v>
      </c>
      <c r="BW663" s="32">
        <f t="shared" si="387"/>
        <v>-1.3769363166953499E-2</v>
      </c>
      <c r="BX663" s="36">
        <f t="shared" si="388"/>
        <v>2.2706422018400705</v>
      </c>
      <c r="BY663" s="37">
        <f t="shared" si="389"/>
        <v>2.6834862385382654</v>
      </c>
      <c r="BZ663" s="37">
        <f t="shared" si="390"/>
        <v>29.982798165206386</v>
      </c>
      <c r="CA663" s="37">
        <f t="shared" si="391"/>
        <v>29.982798165206386</v>
      </c>
      <c r="CB663" s="37">
        <f t="shared" si="392"/>
        <v>62.081422018491025</v>
      </c>
      <c r="CC663" s="37">
        <f t="shared" si="393"/>
        <v>53.927752293701673</v>
      </c>
      <c r="CD663" s="38">
        <f t="shared" si="394"/>
        <v>8.1536697247893528</v>
      </c>
      <c r="CE663" s="3">
        <v>44</v>
      </c>
      <c r="CF663" s="3">
        <v>52</v>
      </c>
      <c r="CG663" s="3">
        <v>537</v>
      </c>
      <c r="CH663" s="3">
        <v>529</v>
      </c>
      <c r="CI663" s="3">
        <v>262</v>
      </c>
      <c r="CJ663" s="3">
        <v>233</v>
      </c>
      <c r="CK663" s="3">
        <v>231</v>
      </c>
      <c r="CL663" s="3">
        <v>360</v>
      </c>
      <c r="CM663" s="20">
        <f t="shared" si="395"/>
        <v>1.3710870733981935</v>
      </c>
      <c r="CN663" s="37">
        <f t="shared" si="396"/>
        <v>2.1590578656586219</v>
      </c>
      <c r="CO663" s="37">
        <f t="shared" si="397"/>
        <v>2.1808665309683049</v>
      </c>
      <c r="CP663" s="37">
        <f t="shared" si="398"/>
        <v>29.267228845594651</v>
      </c>
      <c r="CQ663" s="37">
        <f t="shared" si="399"/>
        <v>29.877871474265778</v>
      </c>
      <c r="CR663" s="37">
        <f t="shared" si="400"/>
        <v>53.780168653678395</v>
      </c>
      <c r="CS663" s="37">
        <f t="shared" si="401"/>
        <v>55.372201221285259</v>
      </c>
      <c r="CT663" s="22">
        <f t="shared" si="402"/>
        <v>9.7457022923962171</v>
      </c>
      <c r="CU663" s="35">
        <v>99</v>
      </c>
      <c r="CV663" s="35">
        <v>100</v>
      </c>
      <c r="CW663" s="35">
        <v>1243</v>
      </c>
      <c r="CX663" s="35">
        <v>1270</v>
      </c>
      <c r="CY663" s="35">
        <v>514</v>
      </c>
      <c r="CZ663" s="35">
        <v>527</v>
      </c>
      <c r="DA663" s="35">
        <v>642</v>
      </c>
      <c r="DB663" s="35">
        <v>610</v>
      </c>
      <c r="DC663">
        <v>18</v>
      </c>
      <c r="DD663">
        <v>10</v>
      </c>
      <c r="DE663" s="35">
        <f t="shared" si="403"/>
        <v>-8</v>
      </c>
      <c r="DF663" s="36">
        <f t="shared" si="404"/>
        <v>0.92889908257093801</v>
      </c>
      <c r="DG663" s="37">
        <f t="shared" si="405"/>
        <v>0.51605504587274331</v>
      </c>
      <c r="DH663" s="37">
        <f t="shared" si="406"/>
        <v>-0.41284403669819464</v>
      </c>
      <c r="DI663" s="2">
        <v>662.6</v>
      </c>
      <c r="DJ663">
        <v>23</v>
      </c>
      <c r="DK663">
        <v>23</v>
      </c>
      <c r="DL663">
        <v>0</v>
      </c>
      <c r="DM663">
        <v>680</v>
      </c>
      <c r="DN663">
        <v>614</v>
      </c>
      <c r="DO663">
        <v>3.8</v>
      </c>
      <c r="DP663">
        <v>487</v>
      </c>
      <c r="DQ663">
        <v>470</v>
      </c>
      <c r="DR663">
        <v>1.4</v>
      </c>
      <c r="DS663">
        <v>342</v>
      </c>
      <c r="DT663">
        <v>328</v>
      </c>
      <c r="DU663">
        <v>1.9</v>
      </c>
      <c r="DV663" s="39">
        <v>-2.5</v>
      </c>
      <c r="DW663" s="39">
        <v>-2.5</v>
      </c>
      <c r="DX663" s="39">
        <v>-3.7</v>
      </c>
      <c r="DY663" s="39">
        <v>-0.30000000000000004</v>
      </c>
      <c r="DZ663" s="39">
        <v>4.2</v>
      </c>
      <c r="EA663" s="39">
        <v>-2.4</v>
      </c>
    </row>
    <row r="664" spans="1:131" x14ac:dyDescent="0.2">
      <c r="A664" s="12" t="s">
        <v>599</v>
      </c>
      <c r="B664" s="12" t="s">
        <v>2963</v>
      </c>
      <c r="C664" t="s">
        <v>2962</v>
      </c>
      <c r="D664" t="s">
        <v>199</v>
      </c>
      <c r="E664" s="12" t="s">
        <v>170</v>
      </c>
      <c r="F664">
        <v>82</v>
      </c>
      <c r="G664">
        <v>15</v>
      </c>
      <c r="H664">
        <v>17</v>
      </c>
      <c r="I664" s="31">
        <f t="shared" si="370"/>
        <v>32</v>
      </c>
      <c r="J664">
        <v>13</v>
      </c>
      <c r="K664">
        <v>4</v>
      </c>
      <c r="L664" s="16">
        <f t="shared" si="371"/>
        <v>1.564452170134131</v>
      </c>
      <c r="M664" s="15">
        <v>15</v>
      </c>
      <c r="N664" s="15">
        <v>12</v>
      </c>
      <c r="O664" s="15">
        <v>3</v>
      </c>
      <c r="P664">
        <v>177</v>
      </c>
      <c r="Q664">
        <v>73</v>
      </c>
      <c r="R664">
        <v>79</v>
      </c>
      <c r="S664" s="13">
        <f t="shared" si="372"/>
        <v>8.4745762711864403E-2</v>
      </c>
      <c r="T664" s="13">
        <f t="shared" si="373"/>
        <v>4.5592705167173252E-2</v>
      </c>
      <c r="U664" s="2">
        <v>1227.2666666667001</v>
      </c>
      <c r="V664" s="2">
        <v>14.9666666667</v>
      </c>
      <c r="W664">
        <v>14.37</v>
      </c>
      <c r="X664">
        <v>34.35</v>
      </c>
      <c r="Y664" s="32">
        <f t="shared" si="374"/>
        <v>0.29495073891625617</v>
      </c>
      <c r="Z664" s="15">
        <f t="shared" si="375"/>
        <v>210.06818181818181</v>
      </c>
      <c r="AA664">
        <v>37</v>
      </c>
      <c r="AB664">
        <v>22</v>
      </c>
      <c r="AC664">
        <v>42</v>
      </c>
      <c r="AD664" s="13">
        <f t="shared" si="376"/>
        <v>0.34090909090909088</v>
      </c>
      <c r="AE664" s="13">
        <f t="shared" si="377"/>
        <v>0.34090909090909088</v>
      </c>
      <c r="AF664" s="13">
        <f t="shared" si="378"/>
        <v>0.68181818181818177</v>
      </c>
      <c r="AG664">
        <v>483</v>
      </c>
      <c r="AH664">
        <v>486</v>
      </c>
      <c r="AI664" s="17">
        <f t="shared" si="379"/>
        <v>0.49845201238390091</v>
      </c>
      <c r="AJ664">
        <v>248</v>
      </c>
      <c r="AK664">
        <v>253</v>
      </c>
      <c r="AL664" s="32">
        <f t="shared" si="380"/>
        <v>0.44572953736654802</v>
      </c>
      <c r="AM664">
        <v>137</v>
      </c>
      <c r="AN664">
        <v>114</v>
      </c>
      <c r="AO664" s="33">
        <f t="shared" si="381"/>
        <v>0.22330960854092527</v>
      </c>
      <c r="AP664">
        <v>171</v>
      </c>
      <c r="AQ664">
        <v>201</v>
      </c>
      <c r="AR664" s="33">
        <f t="shared" si="382"/>
        <v>0.33096085409252668</v>
      </c>
      <c r="AS664" s="33">
        <f t="shared" si="383"/>
        <v>0.66622340425531912</v>
      </c>
      <c r="AT664">
        <v>14</v>
      </c>
      <c r="AU664">
        <v>476</v>
      </c>
      <c r="AV664">
        <v>365</v>
      </c>
      <c r="AW664">
        <v>376</v>
      </c>
      <c r="AX664" s="2">
        <v>29.1</v>
      </c>
      <c r="AY664" s="3">
        <v>5</v>
      </c>
      <c r="AZ664" s="2">
        <v>33.6</v>
      </c>
      <c r="BA664" s="2">
        <v>26.1</v>
      </c>
      <c r="BB664" s="21">
        <v>0.39900000000000002</v>
      </c>
      <c r="BC664">
        <v>6</v>
      </c>
      <c r="BD664" s="21">
        <v>0.105</v>
      </c>
      <c r="BE664" s="2">
        <v>30</v>
      </c>
      <c r="BF664" s="2">
        <v>33</v>
      </c>
      <c r="BG664" s="2">
        <v>26.9</v>
      </c>
      <c r="BH664" s="21">
        <v>1.3260000000000001</v>
      </c>
      <c r="BI664" s="21">
        <v>5.7430000000000003</v>
      </c>
      <c r="BJ664" t="s">
        <v>1640</v>
      </c>
      <c r="BK664" s="2">
        <v>51.6</v>
      </c>
      <c r="BL664" t="s">
        <v>739</v>
      </c>
      <c r="BM664" s="2">
        <v>44.5</v>
      </c>
      <c r="BN664" t="s">
        <v>3756</v>
      </c>
      <c r="BO664" s="2">
        <v>17.399999999999999</v>
      </c>
      <c r="BP664" t="s">
        <v>3351</v>
      </c>
      <c r="BQ664" s="2">
        <v>38</v>
      </c>
      <c r="BR664" t="s">
        <v>2387</v>
      </c>
      <c r="BS664" s="2">
        <v>34.9</v>
      </c>
      <c r="BT664" s="32">
        <f t="shared" si="384"/>
        <v>6.1884669479606191E-2</v>
      </c>
      <c r="BU664" s="34">
        <f t="shared" si="385"/>
        <v>0.91986062717770034</v>
      </c>
      <c r="BV664" s="35">
        <f t="shared" si="386"/>
        <v>926.04909412566099</v>
      </c>
      <c r="BW664" s="32">
        <f t="shared" si="387"/>
        <v>-1.8254703342693468E-2</v>
      </c>
      <c r="BX664" s="36">
        <f t="shared" si="388"/>
        <v>2.1511217339296977</v>
      </c>
      <c r="BY664" s="37">
        <f t="shared" si="389"/>
        <v>2.2488999945628656</v>
      </c>
      <c r="BZ664" s="37">
        <f t="shared" si="390"/>
        <v>34.760171655091256</v>
      </c>
      <c r="CA664" s="37">
        <f t="shared" si="391"/>
        <v>28.062360801719237</v>
      </c>
      <c r="CB664" s="37">
        <f t="shared" si="392"/>
        <v>65.658102015172361</v>
      </c>
      <c r="CC664" s="37">
        <f t="shared" si="393"/>
        <v>54.658047693940958</v>
      </c>
      <c r="CD664" s="38">
        <f t="shared" si="394"/>
        <v>11.000054321231403</v>
      </c>
      <c r="CE664" s="3">
        <v>44</v>
      </c>
      <c r="CF664" s="3">
        <v>46</v>
      </c>
      <c r="CG664" s="3">
        <v>667</v>
      </c>
      <c r="CH664" s="3">
        <v>528</v>
      </c>
      <c r="CI664" s="3">
        <v>276</v>
      </c>
      <c r="CJ664" s="3">
        <v>245</v>
      </c>
      <c r="CK664" s="3">
        <v>299</v>
      </c>
      <c r="CL664" s="3">
        <v>356</v>
      </c>
      <c r="CM664" s="20">
        <f t="shared" si="395"/>
        <v>1.2826926191037433</v>
      </c>
      <c r="CN664" s="37">
        <f t="shared" si="396"/>
        <v>2.2366599211843643</v>
      </c>
      <c r="CO664" s="37">
        <f t="shared" si="397"/>
        <v>1.98104164447758</v>
      </c>
      <c r="CP664" s="37">
        <f t="shared" si="398"/>
        <v>31.441048034934497</v>
      </c>
      <c r="CQ664" s="37">
        <f t="shared" si="399"/>
        <v>29.289594205985725</v>
      </c>
      <c r="CR664" s="37">
        <f t="shared" si="400"/>
        <v>56.449036106081586</v>
      </c>
      <c r="CS664" s="37">
        <f t="shared" si="401"/>
        <v>53.381616785600166</v>
      </c>
      <c r="CT664" s="22">
        <f t="shared" si="402"/>
        <v>7.9326350007499826</v>
      </c>
      <c r="CU664" s="35">
        <v>105</v>
      </c>
      <c r="CV664" s="35">
        <v>93</v>
      </c>
      <c r="CW664" s="35">
        <v>1371</v>
      </c>
      <c r="CX664" s="35">
        <v>1282</v>
      </c>
      <c r="CY664" s="35">
        <v>521</v>
      </c>
      <c r="CZ664" s="35">
        <v>507</v>
      </c>
      <c r="DA664" s="35">
        <v>624</v>
      </c>
      <c r="DB664" s="35">
        <v>653</v>
      </c>
      <c r="DC664">
        <v>4</v>
      </c>
      <c r="DD664">
        <v>6</v>
      </c>
      <c r="DE664" s="35">
        <f t="shared" si="403"/>
        <v>2</v>
      </c>
      <c r="DF664" s="36">
        <f t="shared" si="404"/>
        <v>0.19555652126633616</v>
      </c>
      <c r="DG664" s="37">
        <f t="shared" si="405"/>
        <v>0.29333478189950424</v>
      </c>
      <c r="DH664" s="37">
        <f t="shared" si="406"/>
        <v>9.7778260633168079E-2</v>
      </c>
      <c r="DI664" s="2">
        <v>718.4</v>
      </c>
      <c r="DJ664">
        <v>27</v>
      </c>
      <c r="DK664">
        <v>21</v>
      </c>
      <c r="DL664">
        <v>9.1</v>
      </c>
      <c r="DM664">
        <v>805</v>
      </c>
      <c r="DN664">
        <v>659</v>
      </c>
      <c r="DO664">
        <v>2.6</v>
      </c>
      <c r="DP664">
        <v>589</v>
      </c>
      <c r="DQ664">
        <v>475</v>
      </c>
      <c r="DR664">
        <v>2.6</v>
      </c>
      <c r="DS664">
        <v>429</v>
      </c>
      <c r="DT664">
        <v>330</v>
      </c>
      <c r="DU664">
        <v>3.1</v>
      </c>
      <c r="DV664" s="39">
        <v>3.9</v>
      </c>
      <c r="DW664" s="39">
        <v>3.9</v>
      </c>
      <c r="DX664" s="39">
        <v>-3.7</v>
      </c>
      <c r="DY664" s="39">
        <v>0.30000000000000004</v>
      </c>
      <c r="DZ664" s="39">
        <v>-2.2000000000000002</v>
      </c>
      <c r="EA664" s="39">
        <v>-1.7000000000000002</v>
      </c>
    </row>
    <row r="665" spans="1:131" x14ac:dyDescent="0.2">
      <c r="A665" s="12" t="s">
        <v>474</v>
      </c>
      <c r="B665" s="12" t="s">
        <v>2963</v>
      </c>
      <c r="C665" t="s">
        <v>2966</v>
      </c>
      <c r="D665" t="s">
        <v>684</v>
      </c>
      <c r="E665" s="12" t="s">
        <v>170</v>
      </c>
      <c r="F665">
        <v>82</v>
      </c>
      <c r="G665">
        <v>6</v>
      </c>
      <c r="H665">
        <v>21</v>
      </c>
      <c r="I665" s="31">
        <f t="shared" si="370"/>
        <v>27</v>
      </c>
      <c r="J665">
        <v>12</v>
      </c>
      <c r="K665">
        <v>7</v>
      </c>
      <c r="L665" s="16">
        <f t="shared" si="371"/>
        <v>1.5741910407151882</v>
      </c>
      <c r="M665" s="15">
        <v>6</v>
      </c>
      <c r="N665" s="15">
        <v>10</v>
      </c>
      <c r="O665" s="15">
        <v>7</v>
      </c>
      <c r="P665">
        <v>113</v>
      </c>
      <c r="Q665">
        <v>48</v>
      </c>
      <c r="R665">
        <v>35</v>
      </c>
      <c r="S665" s="13">
        <f t="shared" si="372"/>
        <v>5.3097345132743362E-2</v>
      </c>
      <c r="T665" s="13">
        <f t="shared" si="373"/>
        <v>3.0612244897959183E-2</v>
      </c>
      <c r="U665" s="2">
        <v>1029.0999999999999</v>
      </c>
      <c r="V665" s="2">
        <v>12.55</v>
      </c>
      <c r="W665">
        <v>11.98</v>
      </c>
      <c r="X665">
        <v>35.17</v>
      </c>
      <c r="Y665" s="32">
        <f t="shared" si="374"/>
        <v>0.25408271474019084</v>
      </c>
      <c r="Z665" s="15">
        <f t="shared" si="375"/>
        <v>205.45454545454547</v>
      </c>
      <c r="AA665">
        <v>16</v>
      </c>
      <c r="AB665">
        <v>66</v>
      </c>
      <c r="AC665">
        <v>51</v>
      </c>
      <c r="AD665" s="13">
        <f t="shared" si="376"/>
        <v>0.18181818181818182</v>
      </c>
      <c r="AE665" s="13">
        <f t="shared" si="377"/>
        <v>0.51515151515151514</v>
      </c>
      <c r="AF665" s="13">
        <f t="shared" si="378"/>
        <v>0.69696969696969702</v>
      </c>
      <c r="AG665">
        <v>404</v>
      </c>
      <c r="AH665">
        <v>356</v>
      </c>
      <c r="AI665" s="17">
        <f t="shared" si="379"/>
        <v>0.53157894736842104</v>
      </c>
      <c r="AJ665">
        <v>213</v>
      </c>
      <c r="AK665">
        <v>198</v>
      </c>
      <c r="AL665" s="32">
        <f t="shared" si="380"/>
        <v>0.39292543021032506</v>
      </c>
      <c r="AM665">
        <v>157</v>
      </c>
      <c r="AN665">
        <v>141</v>
      </c>
      <c r="AO665" s="33">
        <f t="shared" si="381"/>
        <v>0.28489483747609945</v>
      </c>
      <c r="AP665">
        <v>174</v>
      </c>
      <c r="AQ665">
        <v>163</v>
      </c>
      <c r="AR665" s="33">
        <f t="shared" si="382"/>
        <v>0.32217973231357555</v>
      </c>
      <c r="AS665" s="33">
        <f t="shared" si="383"/>
        <v>0.57968970380818052</v>
      </c>
      <c r="AT665">
        <v>13</v>
      </c>
      <c r="AU665">
        <v>407</v>
      </c>
      <c r="AV665">
        <v>333</v>
      </c>
      <c r="AW665">
        <v>297</v>
      </c>
      <c r="AX665" s="2">
        <v>28.8</v>
      </c>
      <c r="AY665" s="3">
        <v>5</v>
      </c>
      <c r="AZ665" s="2">
        <v>33.200000000000003</v>
      </c>
      <c r="BA665" s="2">
        <v>25.8</v>
      </c>
      <c r="BB665" s="21">
        <v>0.61599999999999999</v>
      </c>
      <c r="BC665">
        <v>5</v>
      </c>
      <c r="BD665" s="21">
        <v>-0.33800000000000002</v>
      </c>
      <c r="BE665" s="2">
        <v>28.7</v>
      </c>
      <c r="BF665" s="2">
        <v>33.5</v>
      </c>
      <c r="BG665" s="2">
        <v>23.8</v>
      </c>
      <c r="BH665" s="21">
        <v>0.221</v>
      </c>
      <c r="BI665" s="21">
        <v>14.661</v>
      </c>
      <c r="BJ665" t="s">
        <v>252</v>
      </c>
      <c r="BK665" s="2">
        <v>42.8</v>
      </c>
      <c r="BL665" t="s">
        <v>3477</v>
      </c>
      <c r="BM665" s="2">
        <v>33.6</v>
      </c>
      <c r="BN665" t="s">
        <v>2024</v>
      </c>
      <c r="BO665" s="2">
        <v>23.3</v>
      </c>
      <c r="BP665" t="s">
        <v>1110</v>
      </c>
      <c r="BQ665" s="2">
        <v>37.700000000000003</v>
      </c>
      <c r="BR665" t="s">
        <v>3595</v>
      </c>
      <c r="BS665" s="2">
        <v>37.299999999999997</v>
      </c>
      <c r="BT665" s="32">
        <f t="shared" si="384"/>
        <v>5.8407079646017698E-2</v>
      </c>
      <c r="BU665" s="34">
        <f t="shared" si="385"/>
        <v>0.91451292246520877</v>
      </c>
      <c r="BV665" s="35">
        <f t="shared" si="386"/>
        <v>920.35363042981055</v>
      </c>
      <c r="BW665" s="32">
        <f t="shared" si="387"/>
        <v>-2.7079997888773535E-2</v>
      </c>
      <c r="BX665" s="36">
        <f t="shared" si="388"/>
        <v>1.9240112719852294</v>
      </c>
      <c r="BY665" s="37">
        <f t="shared" si="389"/>
        <v>2.5070449907686325</v>
      </c>
      <c r="BZ665" s="37">
        <f t="shared" si="390"/>
        <v>32.941405111262263</v>
      </c>
      <c r="CA665" s="37">
        <f t="shared" si="391"/>
        <v>29.326596054805165</v>
      </c>
      <c r="CB665" s="37">
        <f t="shared" si="392"/>
        <v>62.851034884850833</v>
      </c>
      <c r="CC665" s="37">
        <f t="shared" si="393"/>
        <v>51.24866388106112</v>
      </c>
      <c r="CD665" s="38">
        <f t="shared" si="394"/>
        <v>11.602371003789713</v>
      </c>
      <c r="CE665" s="3">
        <v>33</v>
      </c>
      <c r="CF665" s="3">
        <v>43</v>
      </c>
      <c r="CG665" s="3">
        <v>532</v>
      </c>
      <c r="CH665" s="3">
        <v>460</v>
      </c>
      <c r="CI665" s="3">
        <v>256</v>
      </c>
      <c r="CJ665" s="3">
        <v>201</v>
      </c>
      <c r="CK665" s="3">
        <v>175</v>
      </c>
      <c r="CL665" s="3">
        <v>257</v>
      </c>
      <c r="CM665" s="20">
        <f t="shared" si="395"/>
        <v>-5.3991818876066198</v>
      </c>
      <c r="CN665" s="37">
        <f t="shared" si="396"/>
        <v>2.2261212091791092</v>
      </c>
      <c r="CO665" s="37">
        <f t="shared" si="397"/>
        <v>1.393926364626171</v>
      </c>
      <c r="CP665" s="37">
        <f t="shared" si="398"/>
        <v>30.916038475141644</v>
      </c>
      <c r="CQ665" s="37">
        <f t="shared" si="399"/>
        <v>23.800772554214024</v>
      </c>
      <c r="CR665" s="37">
        <f t="shared" si="400"/>
        <v>61.415979528006822</v>
      </c>
      <c r="CS665" s="37">
        <f t="shared" si="401"/>
        <v>45.791521321525416</v>
      </c>
      <c r="CT665" s="22">
        <f t="shared" si="402"/>
        <v>-4.0220872026916936</v>
      </c>
      <c r="CU665" s="35">
        <v>107</v>
      </c>
      <c r="CV665" s="35">
        <v>67</v>
      </c>
      <c r="CW665" s="35">
        <v>1379</v>
      </c>
      <c r="CX665" s="35">
        <v>1077</v>
      </c>
      <c r="CY665" s="35">
        <v>692</v>
      </c>
      <c r="CZ665" s="35">
        <v>509</v>
      </c>
      <c r="DA665" s="35">
        <v>548</v>
      </c>
      <c r="DB665" s="35">
        <v>774</v>
      </c>
      <c r="DC665">
        <v>13</v>
      </c>
      <c r="DD665">
        <v>18</v>
      </c>
      <c r="DE665" s="35">
        <f t="shared" si="403"/>
        <v>5</v>
      </c>
      <c r="DF665" s="36">
        <f t="shared" si="404"/>
        <v>0.75794383441842372</v>
      </c>
      <c r="DG665" s="37">
        <f t="shared" si="405"/>
        <v>1.0494606938101252</v>
      </c>
      <c r="DH665" s="37">
        <f t="shared" si="406"/>
        <v>0.29151685939170147</v>
      </c>
      <c r="DI665" s="2">
        <v>595.9</v>
      </c>
      <c r="DJ665">
        <v>17</v>
      </c>
      <c r="DK665">
        <v>24</v>
      </c>
      <c r="DL665">
        <v>-17.399999999999999</v>
      </c>
      <c r="DM665">
        <v>631</v>
      </c>
      <c r="DN665">
        <v>503</v>
      </c>
      <c r="DO665">
        <v>-2.2000000000000002</v>
      </c>
      <c r="DP665">
        <v>477</v>
      </c>
      <c r="DQ665">
        <v>413</v>
      </c>
      <c r="DR665">
        <v>-4.3</v>
      </c>
      <c r="DS665">
        <v>329</v>
      </c>
      <c r="DT665">
        <v>289</v>
      </c>
      <c r="DU665">
        <v>-4.0999999999999996</v>
      </c>
      <c r="DV665" s="39">
        <v>3.4</v>
      </c>
      <c r="DW665" s="39">
        <v>3.4</v>
      </c>
      <c r="DX665" s="39">
        <v>-0.9</v>
      </c>
      <c r="DY665" s="39">
        <v>-0.1</v>
      </c>
      <c r="DZ665" s="39">
        <v>-6.2</v>
      </c>
      <c r="EA665" s="39">
        <v>-3.8</v>
      </c>
    </row>
    <row r="666" spans="1:131" x14ac:dyDescent="0.2">
      <c r="A666" s="12" t="s">
        <v>599</v>
      </c>
      <c r="B666" s="12" t="s">
        <v>2968</v>
      </c>
      <c r="C666" t="s">
        <v>2967</v>
      </c>
      <c r="D666" t="s">
        <v>177</v>
      </c>
      <c r="E666" s="12" t="s">
        <v>148</v>
      </c>
      <c r="F666">
        <v>73</v>
      </c>
      <c r="G666">
        <v>8</v>
      </c>
      <c r="H666">
        <v>11</v>
      </c>
      <c r="I666" s="31">
        <f t="shared" si="370"/>
        <v>19</v>
      </c>
      <c r="J666">
        <v>10</v>
      </c>
      <c r="K666">
        <v>1</v>
      </c>
      <c r="L666" s="16">
        <f t="shared" si="371"/>
        <v>1.2282938567349211</v>
      </c>
      <c r="M666" s="15">
        <v>7</v>
      </c>
      <c r="N666" s="15">
        <v>9</v>
      </c>
      <c r="O666" s="15">
        <v>1</v>
      </c>
      <c r="P666">
        <v>75</v>
      </c>
      <c r="Q666">
        <v>39</v>
      </c>
      <c r="R666">
        <v>45</v>
      </c>
      <c r="S666" s="13">
        <f t="shared" si="372"/>
        <v>0.10666666666666667</v>
      </c>
      <c r="T666" s="13">
        <f t="shared" si="373"/>
        <v>5.0314465408805034E-2</v>
      </c>
      <c r="U666" s="2">
        <v>928.11666666669998</v>
      </c>
      <c r="V666" s="2">
        <v>12.7</v>
      </c>
      <c r="W666">
        <v>12.52</v>
      </c>
      <c r="X666">
        <v>35.81</v>
      </c>
      <c r="Y666" s="32">
        <f t="shared" si="374"/>
        <v>0.25905234843782332</v>
      </c>
      <c r="Z666" s="15">
        <f t="shared" si="375"/>
        <v>124.0625</v>
      </c>
      <c r="AA666">
        <v>47</v>
      </c>
      <c r="AB666">
        <v>58</v>
      </c>
      <c r="AC666">
        <v>77</v>
      </c>
      <c r="AD666" s="13">
        <f t="shared" si="376"/>
        <v>0.25</v>
      </c>
      <c r="AE666" s="13">
        <f t="shared" si="377"/>
        <v>0.3125</v>
      </c>
      <c r="AF666" s="13">
        <f t="shared" si="378"/>
        <v>0.5625</v>
      </c>
      <c r="AG666">
        <v>459</v>
      </c>
      <c r="AH666">
        <v>349</v>
      </c>
      <c r="AI666" s="17">
        <f t="shared" si="379"/>
        <v>0.56806930693069302</v>
      </c>
      <c r="AJ666">
        <v>114</v>
      </c>
      <c r="AK666">
        <v>103</v>
      </c>
      <c r="AL666" s="32">
        <f t="shared" si="380"/>
        <v>0.23383620689655171</v>
      </c>
      <c r="AM666">
        <v>243</v>
      </c>
      <c r="AN666">
        <v>201</v>
      </c>
      <c r="AO666" s="33">
        <f t="shared" si="381"/>
        <v>0.47844827586206895</v>
      </c>
      <c r="AP666">
        <v>151</v>
      </c>
      <c r="AQ666">
        <v>116</v>
      </c>
      <c r="AR666" s="33">
        <f t="shared" si="382"/>
        <v>0.28771551724137934</v>
      </c>
      <c r="AS666" s="33">
        <f t="shared" si="383"/>
        <v>0.32829046898638425</v>
      </c>
      <c r="AT666">
        <v>1</v>
      </c>
      <c r="AU666">
        <v>299</v>
      </c>
      <c r="AV666">
        <v>379</v>
      </c>
      <c r="AW666">
        <v>296</v>
      </c>
      <c r="AX666" s="2">
        <v>27.7</v>
      </c>
      <c r="AY666" s="3">
        <v>11</v>
      </c>
      <c r="AZ666" s="2">
        <v>31.9</v>
      </c>
      <c r="BA666" s="2">
        <v>24.9</v>
      </c>
      <c r="BB666" s="21">
        <v>0.23200000000000001</v>
      </c>
      <c r="BC666">
        <v>8</v>
      </c>
      <c r="BD666" s="21">
        <v>-7.3999999999999996E-2</v>
      </c>
      <c r="BE666" s="2">
        <v>27.5</v>
      </c>
      <c r="BF666" s="2">
        <v>32.700000000000003</v>
      </c>
      <c r="BG666" s="2">
        <v>22.3</v>
      </c>
      <c r="BH666" s="21">
        <v>-1.2770000000000001</v>
      </c>
      <c r="BI666" s="21">
        <v>1.353</v>
      </c>
      <c r="BJ666" t="s">
        <v>1979</v>
      </c>
      <c r="BK666" s="2">
        <v>51</v>
      </c>
      <c r="BL666" t="s">
        <v>520</v>
      </c>
      <c r="BM666" s="2">
        <v>44.8</v>
      </c>
      <c r="BN666" t="s">
        <v>1700</v>
      </c>
      <c r="BO666" s="2">
        <v>21.2</v>
      </c>
      <c r="BP666" t="s">
        <v>448</v>
      </c>
      <c r="BQ666" s="2">
        <v>33.700000000000003</v>
      </c>
      <c r="BR666" t="s">
        <v>1432</v>
      </c>
      <c r="BS666" s="2">
        <v>33.5</v>
      </c>
      <c r="BT666" s="32">
        <f t="shared" si="384"/>
        <v>8.0604534005037781E-2</v>
      </c>
      <c r="BU666" s="34">
        <f t="shared" si="385"/>
        <v>0.9145299145299145</v>
      </c>
      <c r="BV666" s="35">
        <f t="shared" si="386"/>
        <v>922.59036793041832</v>
      </c>
      <c r="BW666" s="32">
        <f t="shared" si="387"/>
        <v>-4.8655514650477183E-3</v>
      </c>
      <c r="BX666" s="36">
        <f t="shared" si="388"/>
        <v>2.0709740049617085</v>
      </c>
      <c r="BY666" s="37">
        <f t="shared" si="389"/>
        <v>2.5887175062021361</v>
      </c>
      <c r="BZ666" s="37">
        <f t="shared" si="390"/>
        <v>25.693021249056198</v>
      </c>
      <c r="CA666" s="37">
        <f t="shared" si="391"/>
        <v>30.287994822564986</v>
      </c>
      <c r="CB666" s="37">
        <f t="shared" si="392"/>
        <v>52.22737568762809</v>
      </c>
      <c r="CC666" s="37">
        <f t="shared" si="393"/>
        <v>58.569733577823321</v>
      </c>
      <c r="CD666" s="38">
        <f t="shared" si="394"/>
        <v>-6.3423578901952311</v>
      </c>
      <c r="CE666" s="3">
        <v>32</v>
      </c>
      <c r="CF666" s="3">
        <v>40</v>
      </c>
      <c r="CG666" s="3">
        <v>365</v>
      </c>
      <c r="CH666" s="3">
        <v>428</v>
      </c>
      <c r="CI666" s="3">
        <v>170</v>
      </c>
      <c r="CJ666" s="3">
        <v>164</v>
      </c>
      <c r="CK666" s="3">
        <v>273</v>
      </c>
      <c r="CL666" s="3">
        <v>240</v>
      </c>
      <c r="CM666" s="20">
        <f t="shared" si="395"/>
        <v>-3.7383291458684527</v>
      </c>
      <c r="CN666" s="37">
        <f t="shared" si="396"/>
        <v>2.1804577431114747</v>
      </c>
      <c r="CO666" s="37">
        <f t="shared" si="397"/>
        <v>2.2722664901898528</v>
      </c>
      <c r="CP666" s="37">
        <f t="shared" si="398"/>
        <v>31.49040024788362</v>
      </c>
      <c r="CQ666" s="37">
        <f t="shared" si="399"/>
        <v>28.070524419214038</v>
      </c>
      <c r="CR666" s="37">
        <f t="shared" si="400"/>
        <v>59.193689678784146</v>
      </c>
      <c r="CS666" s="37">
        <f t="shared" si="401"/>
        <v>53.386786426076739</v>
      </c>
      <c r="CT666" s="22">
        <f t="shared" si="402"/>
        <v>-12.149261142902638</v>
      </c>
      <c r="CU666" s="35">
        <v>95</v>
      </c>
      <c r="CV666" s="35">
        <v>99</v>
      </c>
      <c r="CW666" s="35">
        <v>1277</v>
      </c>
      <c r="CX666" s="35">
        <v>1124</v>
      </c>
      <c r="CY666" s="35">
        <v>553</v>
      </c>
      <c r="CZ666" s="35">
        <v>484</v>
      </c>
      <c r="DA666" s="35">
        <v>619</v>
      </c>
      <c r="DB666" s="35">
        <v>654</v>
      </c>
      <c r="DC666">
        <v>10</v>
      </c>
      <c r="DD666">
        <v>13</v>
      </c>
      <c r="DE666" s="35">
        <f t="shared" si="403"/>
        <v>3</v>
      </c>
      <c r="DF666" s="36">
        <f t="shared" si="404"/>
        <v>0.64717937655053404</v>
      </c>
      <c r="DG666" s="37">
        <f t="shared" si="405"/>
        <v>0.84133318951569414</v>
      </c>
      <c r="DH666" s="37">
        <f t="shared" si="406"/>
        <v>0.19415381296516018</v>
      </c>
      <c r="DI666" s="2">
        <v>604.4</v>
      </c>
      <c r="DJ666">
        <v>23</v>
      </c>
      <c r="DK666">
        <v>25</v>
      </c>
      <c r="DL666">
        <v>-5.9</v>
      </c>
      <c r="DM666">
        <v>559</v>
      </c>
      <c r="DN666">
        <v>585</v>
      </c>
      <c r="DO666">
        <v>-4.4000000000000004</v>
      </c>
      <c r="DP666">
        <v>395</v>
      </c>
      <c r="DQ666">
        <v>416</v>
      </c>
      <c r="DR666">
        <v>-5</v>
      </c>
      <c r="DS666">
        <v>275</v>
      </c>
      <c r="DT666">
        <v>318</v>
      </c>
      <c r="DU666">
        <v>-7.8</v>
      </c>
      <c r="DV666" s="39">
        <v>-4.4000000000000004</v>
      </c>
      <c r="DW666" s="39">
        <v>-4.4000000000000004</v>
      </c>
      <c r="DX666" s="39">
        <v>3.1</v>
      </c>
      <c r="DY666" s="39">
        <v>-0.7</v>
      </c>
      <c r="DZ666" s="39">
        <v>0.7</v>
      </c>
      <c r="EA666" s="39">
        <v>-1.2</v>
      </c>
    </row>
    <row r="667" spans="1:131" x14ac:dyDescent="0.2">
      <c r="A667" s="12" t="s">
        <v>2971</v>
      </c>
      <c r="B667" s="12" t="s">
        <v>2972</v>
      </c>
      <c r="C667" t="s">
        <v>2970</v>
      </c>
      <c r="D667" t="s">
        <v>112</v>
      </c>
      <c r="E667" s="12" t="s">
        <v>178</v>
      </c>
      <c r="F667">
        <v>73</v>
      </c>
      <c r="G667">
        <v>1</v>
      </c>
      <c r="H667">
        <v>14</v>
      </c>
      <c r="I667" s="31">
        <f t="shared" si="370"/>
        <v>15</v>
      </c>
      <c r="J667">
        <v>3</v>
      </c>
      <c r="K667">
        <v>11</v>
      </c>
      <c r="L667" s="16">
        <f t="shared" si="371"/>
        <v>0.79199788800560877</v>
      </c>
      <c r="M667" s="15">
        <v>1</v>
      </c>
      <c r="N667" s="15">
        <v>3</v>
      </c>
      <c r="O667" s="15">
        <v>11</v>
      </c>
      <c r="P667">
        <v>81</v>
      </c>
      <c r="Q667">
        <v>39</v>
      </c>
      <c r="R667">
        <v>58</v>
      </c>
      <c r="S667" s="13">
        <f t="shared" si="372"/>
        <v>1.2345679012345678E-2</v>
      </c>
      <c r="T667" s="13">
        <f t="shared" si="373"/>
        <v>5.6179775280898875E-3</v>
      </c>
      <c r="U667" s="2">
        <v>1136.3666666667</v>
      </c>
      <c r="V667" s="2">
        <v>15.5666666667</v>
      </c>
      <c r="W667">
        <v>15.05</v>
      </c>
      <c r="X667">
        <v>33.78</v>
      </c>
      <c r="Y667" s="32">
        <f t="shared" si="374"/>
        <v>0.30821216465287737</v>
      </c>
      <c r="Z667" s="15">
        <f t="shared" si="375"/>
        <v>31.959183673469386</v>
      </c>
      <c r="AA667">
        <v>91</v>
      </c>
      <c r="AB667">
        <v>93</v>
      </c>
      <c r="AC667">
        <v>90</v>
      </c>
      <c r="AD667" s="13">
        <f t="shared" si="376"/>
        <v>2.0408163265306121E-2</v>
      </c>
      <c r="AE667" s="13">
        <f t="shared" si="377"/>
        <v>0.2857142857142857</v>
      </c>
      <c r="AF667" s="13">
        <f t="shared" si="378"/>
        <v>0.30612244897959184</v>
      </c>
      <c r="AI667" s="17" t="str">
        <f t="shared" si="379"/>
        <v xml:space="preserve"> </v>
      </c>
      <c r="AJ667">
        <v>148</v>
      </c>
      <c r="AK667">
        <v>181</v>
      </c>
      <c r="AL667" s="32">
        <f t="shared" si="380"/>
        <v>0.32477788746298125</v>
      </c>
      <c r="AM667">
        <v>174</v>
      </c>
      <c r="AN667">
        <v>184</v>
      </c>
      <c r="AO667" s="33">
        <f t="shared" si="381"/>
        <v>0.35340572556762095</v>
      </c>
      <c r="AP667">
        <v>155</v>
      </c>
      <c r="AQ667">
        <v>171</v>
      </c>
      <c r="AR667" s="33">
        <f t="shared" si="382"/>
        <v>0.32181638696939785</v>
      </c>
      <c r="AS667" s="33">
        <f t="shared" si="383"/>
        <v>0.47889374090247455</v>
      </c>
      <c r="AT667">
        <v>7</v>
      </c>
      <c r="AU667">
        <v>400</v>
      </c>
      <c r="AV667">
        <v>430</v>
      </c>
      <c r="AW667">
        <v>333</v>
      </c>
      <c r="AX667" s="2">
        <v>27.7</v>
      </c>
      <c r="AY667" s="3">
        <v>7</v>
      </c>
      <c r="AZ667" s="2">
        <v>32.9</v>
      </c>
      <c r="BA667" s="2">
        <v>24.3</v>
      </c>
      <c r="BB667" s="21">
        <v>-0.71699999999999997</v>
      </c>
      <c r="BC667">
        <v>6</v>
      </c>
      <c r="BD667" s="21">
        <v>-0.12</v>
      </c>
      <c r="BE667" s="2">
        <v>27.6</v>
      </c>
      <c r="BF667" s="2">
        <v>31.4</v>
      </c>
      <c r="BG667" s="2">
        <v>26.4</v>
      </c>
      <c r="BH667" s="21">
        <v>1.1919999999999999</v>
      </c>
      <c r="BI667" s="21">
        <v>-14.81</v>
      </c>
      <c r="BJ667" t="s">
        <v>1962</v>
      </c>
      <c r="BK667" s="2">
        <v>34.1</v>
      </c>
      <c r="BL667" t="s">
        <v>2932</v>
      </c>
      <c r="BM667" s="2">
        <v>34.1</v>
      </c>
      <c r="BN667" t="s">
        <v>2288</v>
      </c>
      <c r="BO667" s="2">
        <v>33.5</v>
      </c>
      <c r="BP667" t="s">
        <v>1428</v>
      </c>
      <c r="BQ667" s="2">
        <v>23.2</v>
      </c>
      <c r="BR667" t="s">
        <v>1511</v>
      </c>
      <c r="BS667" s="2">
        <v>20.8</v>
      </c>
      <c r="BT667" s="32">
        <f t="shared" si="384"/>
        <v>9.3869731800766285E-2</v>
      </c>
      <c r="BU667" s="34">
        <f t="shared" si="385"/>
        <v>0.91473988439306353</v>
      </c>
      <c r="BV667" s="35">
        <f t="shared" si="386"/>
        <v>924.12685757314023</v>
      </c>
      <c r="BW667" s="32">
        <f t="shared" si="387"/>
        <v>8.6096161938298138E-3</v>
      </c>
      <c r="BX667" s="36">
        <f t="shared" si="388"/>
        <v>2.5871931008128577</v>
      </c>
      <c r="BY667" s="37">
        <f t="shared" si="389"/>
        <v>3.1151916928154817</v>
      </c>
      <c r="BZ667" s="37">
        <f t="shared" si="390"/>
        <v>27.561526502536978</v>
      </c>
      <c r="CA667" s="37">
        <f t="shared" si="391"/>
        <v>36.53750256658158</v>
      </c>
      <c r="CB667" s="37">
        <f t="shared" si="392"/>
        <v>54.383854976270278</v>
      </c>
      <c r="CC667" s="37">
        <f t="shared" si="393"/>
        <v>67.108621043533518</v>
      </c>
      <c r="CD667" s="38">
        <f t="shared" si="394"/>
        <v>-12.724766067263239</v>
      </c>
      <c r="CE667" s="3">
        <v>49</v>
      </c>
      <c r="CF667" s="3">
        <v>59</v>
      </c>
      <c r="CG667" s="3">
        <v>473</v>
      </c>
      <c r="CH667" s="3">
        <v>633</v>
      </c>
      <c r="CI667" s="3">
        <v>222</v>
      </c>
      <c r="CJ667" s="3">
        <v>295</v>
      </c>
      <c r="CK667" s="3">
        <v>284</v>
      </c>
      <c r="CL667" s="3">
        <v>286</v>
      </c>
      <c r="CM667" s="20">
        <f t="shared" si="395"/>
        <v>2.381784151077369</v>
      </c>
      <c r="CN667" s="37">
        <f t="shared" si="396"/>
        <v>2.3601547482907126</v>
      </c>
      <c r="CO667" s="37">
        <f t="shared" si="397"/>
        <v>2.5791381785444902</v>
      </c>
      <c r="CP667" s="37">
        <f t="shared" si="398"/>
        <v>26.448332076206235</v>
      </c>
      <c r="CQ667" s="37">
        <f t="shared" si="399"/>
        <v>34.283072580841385</v>
      </c>
      <c r="CR667" s="37">
        <f t="shared" si="400"/>
        <v>48.760310469841116</v>
      </c>
      <c r="CS667" s="37">
        <f t="shared" si="401"/>
        <v>66.692620258400453</v>
      </c>
      <c r="CT667" s="22">
        <f t="shared" si="402"/>
        <v>5.2075437212960978</v>
      </c>
      <c r="CU667" s="35">
        <v>97</v>
      </c>
      <c r="CV667" s="35">
        <v>106</v>
      </c>
      <c r="CW667" s="35">
        <v>990</v>
      </c>
      <c r="CX667" s="35">
        <v>1303</v>
      </c>
      <c r="CY667" s="35">
        <v>407</v>
      </c>
      <c r="CZ667" s="35">
        <v>658</v>
      </c>
      <c r="DA667" s="35">
        <v>674</v>
      </c>
      <c r="DB667" s="35">
        <v>510</v>
      </c>
      <c r="DC667">
        <v>3</v>
      </c>
      <c r="DD667">
        <v>5</v>
      </c>
      <c r="DE667" s="35">
        <f t="shared" si="403"/>
        <v>2</v>
      </c>
      <c r="DF667" s="36">
        <f t="shared" si="404"/>
        <v>0.15839957760078724</v>
      </c>
      <c r="DG667" s="37">
        <f t="shared" si="405"/>
        <v>0.263999296001312</v>
      </c>
      <c r="DH667" s="37">
        <f t="shared" si="406"/>
        <v>0.10559971840052482</v>
      </c>
      <c r="DI667" s="2">
        <v>632.70000000000005</v>
      </c>
      <c r="DJ667">
        <v>24</v>
      </c>
      <c r="DK667">
        <v>36</v>
      </c>
      <c r="DL667">
        <v>-7.7</v>
      </c>
      <c r="DM667">
        <v>552</v>
      </c>
      <c r="DN667">
        <v>743</v>
      </c>
      <c r="DO667">
        <v>1.9</v>
      </c>
      <c r="DP667">
        <v>398</v>
      </c>
      <c r="DQ667">
        <v>573</v>
      </c>
      <c r="DR667">
        <v>0.5</v>
      </c>
      <c r="DS667">
        <v>273</v>
      </c>
      <c r="DT667">
        <v>401</v>
      </c>
      <c r="DU667">
        <v>-2.8</v>
      </c>
      <c r="DV667" s="39">
        <v>-7.9</v>
      </c>
      <c r="DW667" s="39">
        <v>-7.9</v>
      </c>
      <c r="DX667" s="39">
        <v>-1.4</v>
      </c>
      <c r="DY667" s="39">
        <v>-0.8</v>
      </c>
      <c r="DZ667" s="39">
        <v>7.6</v>
      </c>
      <c r="EA667" s="39">
        <v>-2.5</v>
      </c>
    </row>
    <row r="668" spans="1:131" x14ac:dyDescent="0.2">
      <c r="A668" s="12" t="s">
        <v>1030</v>
      </c>
      <c r="B668" s="12" t="s">
        <v>2975</v>
      </c>
      <c r="C668" t="s">
        <v>2974</v>
      </c>
      <c r="D668" t="s">
        <v>162</v>
      </c>
      <c r="E668" s="12" t="s">
        <v>140</v>
      </c>
      <c r="F668">
        <v>67</v>
      </c>
      <c r="G668">
        <v>2</v>
      </c>
      <c r="H668">
        <v>2</v>
      </c>
      <c r="I668" s="31">
        <f t="shared" si="370"/>
        <v>4</v>
      </c>
      <c r="J668">
        <v>2</v>
      </c>
      <c r="K668">
        <v>0</v>
      </c>
      <c r="L668" s="16">
        <f t="shared" si="371"/>
        <v>0.49852864808720798</v>
      </c>
      <c r="M668" s="15">
        <v>2</v>
      </c>
      <c r="N668" s="15">
        <v>2</v>
      </c>
      <c r="O668" s="15">
        <v>0</v>
      </c>
      <c r="P668">
        <v>52</v>
      </c>
      <c r="Q668">
        <v>27</v>
      </c>
      <c r="R668">
        <v>29</v>
      </c>
      <c r="S668" s="13">
        <f t="shared" si="372"/>
        <v>3.8461538461538464E-2</v>
      </c>
      <c r="T668" s="13">
        <f t="shared" si="373"/>
        <v>1.8518518518518517E-2</v>
      </c>
      <c r="U668" s="2">
        <v>481.4166666667</v>
      </c>
      <c r="V668" s="2">
        <v>7.1833333333000002</v>
      </c>
      <c r="W668">
        <v>7.19</v>
      </c>
      <c r="X668">
        <v>39.26</v>
      </c>
      <c r="Y668" s="32">
        <f t="shared" si="374"/>
        <v>0.15479009687836384</v>
      </c>
      <c r="Z668" s="15">
        <f t="shared" si="375"/>
        <v>42.222222222222221</v>
      </c>
      <c r="AA668">
        <v>11</v>
      </c>
      <c r="AB668">
        <v>229</v>
      </c>
      <c r="AC668">
        <v>113</v>
      </c>
      <c r="AD668" s="13">
        <f t="shared" si="376"/>
        <v>0.22222222222222221</v>
      </c>
      <c r="AE668" s="13">
        <f t="shared" si="377"/>
        <v>0.22222222222222221</v>
      </c>
      <c r="AF668" s="13">
        <f t="shared" si="378"/>
        <v>0.44444444444444442</v>
      </c>
      <c r="AG668">
        <v>2</v>
      </c>
      <c r="AH668">
        <v>1</v>
      </c>
      <c r="AI668" s="17">
        <f t="shared" si="379"/>
        <v>0.66666666666666663</v>
      </c>
      <c r="AJ668">
        <v>53</v>
      </c>
      <c r="AK668">
        <v>41</v>
      </c>
      <c r="AL668" s="32">
        <f t="shared" si="380"/>
        <v>0.27325581395348836</v>
      </c>
      <c r="AM668">
        <v>59</v>
      </c>
      <c r="AN668">
        <v>44</v>
      </c>
      <c r="AO668" s="33">
        <f t="shared" si="381"/>
        <v>0.29941860465116277</v>
      </c>
      <c r="AP668">
        <v>76</v>
      </c>
      <c r="AQ668">
        <v>71</v>
      </c>
      <c r="AR668" s="33">
        <f t="shared" si="382"/>
        <v>0.42732558139534882</v>
      </c>
      <c r="AS668" s="33">
        <f t="shared" si="383"/>
        <v>0.47715736040609136</v>
      </c>
      <c r="AT668">
        <v>5</v>
      </c>
      <c r="AU668">
        <v>157</v>
      </c>
      <c r="AV668">
        <v>195</v>
      </c>
      <c r="AW668">
        <v>125</v>
      </c>
      <c r="AX668" s="2">
        <v>26.3</v>
      </c>
      <c r="AY668" s="3">
        <v>12</v>
      </c>
      <c r="AZ668" s="2">
        <v>31.5</v>
      </c>
      <c r="BA668" s="2">
        <v>22.8</v>
      </c>
      <c r="BB668" s="21">
        <v>-1.256</v>
      </c>
      <c r="BC668">
        <v>12</v>
      </c>
      <c r="BD668" s="21">
        <v>-1.8320000000000001</v>
      </c>
      <c r="BE668" s="2">
        <v>26.5</v>
      </c>
      <c r="BF668" s="2">
        <v>32</v>
      </c>
      <c r="BG668" s="2">
        <v>21</v>
      </c>
      <c r="BH668" s="21">
        <v>-4.9109999999999996</v>
      </c>
      <c r="BI668" s="21">
        <v>-3.8519999999999999</v>
      </c>
      <c r="BJ668" t="s">
        <v>1652</v>
      </c>
      <c r="BK668" s="2">
        <v>62.1</v>
      </c>
      <c r="BL668" t="s">
        <v>2915</v>
      </c>
      <c r="BM668" s="2">
        <v>26.6</v>
      </c>
      <c r="BN668" t="s">
        <v>2996</v>
      </c>
      <c r="BO668" s="2">
        <v>18.8</v>
      </c>
      <c r="BP668" t="s">
        <v>3084</v>
      </c>
      <c r="BQ668" s="2">
        <v>40.700000000000003</v>
      </c>
      <c r="BR668" t="s">
        <v>1609</v>
      </c>
      <c r="BS668" s="2">
        <v>34.299999999999997</v>
      </c>
      <c r="BT668" s="32">
        <f t="shared" si="384"/>
        <v>4.736842105263158E-2</v>
      </c>
      <c r="BU668" s="34">
        <f t="shared" si="385"/>
        <v>0.91304347826086951</v>
      </c>
      <c r="BV668" s="35">
        <f t="shared" si="386"/>
        <v>917.78032036613263</v>
      </c>
      <c r="BW668" s="32">
        <f t="shared" si="387"/>
        <v>-3.9588100686498907E-2</v>
      </c>
      <c r="BX668" s="36">
        <f t="shared" si="388"/>
        <v>1.1220002077830227</v>
      </c>
      <c r="BY668" s="37">
        <f t="shared" si="389"/>
        <v>2.7426671745807223</v>
      </c>
      <c r="BZ668" s="37">
        <f t="shared" si="390"/>
        <v>23.686671053197145</v>
      </c>
      <c r="CA668" s="37">
        <f t="shared" si="391"/>
        <v>31.540672507678302</v>
      </c>
      <c r="CB668" s="37">
        <f t="shared" si="392"/>
        <v>48.121342244916306</v>
      </c>
      <c r="CC668" s="37">
        <f t="shared" si="393"/>
        <v>56.598677148165805</v>
      </c>
      <c r="CD668" s="38">
        <f t="shared" si="394"/>
        <v>-8.4773349032494991</v>
      </c>
      <c r="CE668" s="3">
        <v>9</v>
      </c>
      <c r="CF668" s="3">
        <v>22</v>
      </c>
      <c r="CG668" s="3">
        <v>181</v>
      </c>
      <c r="CH668" s="3">
        <v>231</v>
      </c>
      <c r="CI668" s="3">
        <v>85</v>
      </c>
      <c r="CJ668" s="3">
        <v>85</v>
      </c>
      <c r="CK668" s="3">
        <v>116</v>
      </c>
      <c r="CL668" s="3">
        <v>111</v>
      </c>
      <c r="CM668" s="20">
        <f t="shared" si="395"/>
        <v>-5.9991115529956929</v>
      </c>
      <c r="CN668" s="37">
        <f t="shared" si="396"/>
        <v>2.7143954197428544</v>
      </c>
      <c r="CO668" s="37">
        <f t="shared" si="397"/>
        <v>2.3266246454938755</v>
      </c>
      <c r="CP668" s="37">
        <f t="shared" si="398"/>
        <v>30.018019935979805</v>
      </c>
      <c r="CQ668" s="37">
        <f t="shared" si="399"/>
        <v>30.725131347845593</v>
      </c>
      <c r="CR668" s="37">
        <f t="shared" si="400"/>
        <v>59.214878232373536</v>
      </c>
      <c r="CS668" s="37">
        <f t="shared" si="401"/>
        <v>56.933873677967775</v>
      </c>
      <c r="CT668" s="22">
        <f t="shared" si="402"/>
        <v>-10.758339457655261</v>
      </c>
      <c r="CU668" s="35">
        <v>119</v>
      </c>
      <c r="CV668" s="35">
        <v>102</v>
      </c>
      <c r="CW668" s="35">
        <v>1197</v>
      </c>
      <c r="CX668" s="35">
        <v>1245</v>
      </c>
      <c r="CY668" s="35">
        <v>557</v>
      </c>
      <c r="CZ668" s="35">
        <v>500</v>
      </c>
      <c r="DA668" s="35">
        <v>649</v>
      </c>
      <c r="DB668" s="35">
        <v>723</v>
      </c>
      <c r="DC668">
        <v>37</v>
      </c>
      <c r="DD668">
        <v>25</v>
      </c>
      <c r="DE668" s="35">
        <f t="shared" si="403"/>
        <v>-12</v>
      </c>
      <c r="DF668" s="36">
        <f t="shared" si="404"/>
        <v>4.6126675208857595</v>
      </c>
      <c r="DG668" s="37">
        <f t="shared" si="405"/>
        <v>3.1166672438417296</v>
      </c>
      <c r="DH668" s="37">
        <f t="shared" si="406"/>
        <v>-1.4960002770440302</v>
      </c>
      <c r="DI668" s="2">
        <v>313.39999999999998</v>
      </c>
      <c r="DJ668">
        <v>8</v>
      </c>
      <c r="DK668">
        <v>17</v>
      </c>
      <c r="DL668">
        <v>-18.5</v>
      </c>
      <c r="DM668">
        <v>238</v>
      </c>
      <c r="DN668">
        <v>292</v>
      </c>
      <c r="DO668">
        <v>-5.5</v>
      </c>
      <c r="DP668">
        <v>170</v>
      </c>
      <c r="DQ668">
        <v>221</v>
      </c>
      <c r="DR668">
        <v>-5.8</v>
      </c>
      <c r="DS668">
        <v>120</v>
      </c>
      <c r="DT668">
        <v>172</v>
      </c>
      <c r="DU668">
        <v>-7.1</v>
      </c>
      <c r="DV668" s="39">
        <v>-8.1</v>
      </c>
      <c r="DW668" s="39">
        <v>-8.1</v>
      </c>
      <c r="DX668" s="39">
        <v>0.1</v>
      </c>
      <c r="DY668" s="39">
        <v>-1.6</v>
      </c>
      <c r="DZ668" s="39">
        <v>1.9</v>
      </c>
      <c r="EA668" s="39">
        <v>-7.7</v>
      </c>
    </row>
    <row r="669" spans="1:131" x14ac:dyDescent="0.2">
      <c r="A669" s="12" t="s">
        <v>2979</v>
      </c>
      <c r="B669" s="12" t="s">
        <v>2980</v>
      </c>
      <c r="C669" t="s">
        <v>2978</v>
      </c>
      <c r="D669" t="s">
        <v>139</v>
      </c>
      <c r="E669" s="12" t="s">
        <v>178</v>
      </c>
      <c r="F669">
        <v>34</v>
      </c>
      <c r="G669">
        <v>2</v>
      </c>
      <c r="H669">
        <v>2</v>
      </c>
      <c r="I669" s="31">
        <f t="shared" si="370"/>
        <v>4</v>
      </c>
      <c r="J669">
        <v>2</v>
      </c>
      <c r="K669">
        <v>0</v>
      </c>
      <c r="L669" s="16">
        <f t="shared" si="371"/>
        <v>0.43848964677225571</v>
      </c>
      <c r="M669" s="15">
        <v>2</v>
      </c>
      <c r="N669" s="15">
        <v>2</v>
      </c>
      <c r="O669" s="15">
        <v>0</v>
      </c>
      <c r="P669">
        <v>37</v>
      </c>
      <c r="Q669">
        <v>11</v>
      </c>
      <c r="R669">
        <v>17</v>
      </c>
      <c r="S669" s="13">
        <f t="shared" si="372"/>
        <v>5.4054054054054057E-2</v>
      </c>
      <c r="T669" s="13">
        <f t="shared" si="373"/>
        <v>3.0769230769230771E-2</v>
      </c>
      <c r="U669" s="2">
        <v>547.33333333329995</v>
      </c>
      <c r="V669" s="2">
        <v>16.083333333300001</v>
      </c>
      <c r="W669">
        <v>15.72</v>
      </c>
      <c r="X669">
        <v>33.22</v>
      </c>
      <c r="Y669" s="32">
        <f t="shared" si="374"/>
        <v>0.3212096444626073</v>
      </c>
      <c r="Z669" s="15">
        <f t="shared" si="375"/>
        <v>36.307692307692307</v>
      </c>
      <c r="AA669">
        <v>29</v>
      </c>
      <c r="AB669">
        <v>61</v>
      </c>
      <c r="AC669">
        <v>43</v>
      </c>
      <c r="AD669" s="13">
        <f t="shared" si="376"/>
        <v>0.15384615384615385</v>
      </c>
      <c r="AE669" s="13">
        <f t="shared" si="377"/>
        <v>0.15384615384615385</v>
      </c>
      <c r="AF669" s="13">
        <f t="shared" si="378"/>
        <v>0.30769230769230771</v>
      </c>
      <c r="AI669" s="17" t="str">
        <f t="shared" si="379"/>
        <v xml:space="preserve"> </v>
      </c>
      <c r="AJ669">
        <v>72</v>
      </c>
      <c r="AK669">
        <v>94</v>
      </c>
      <c r="AL669" s="32">
        <f t="shared" si="380"/>
        <v>0.3102803738317757</v>
      </c>
      <c r="AM669">
        <v>82</v>
      </c>
      <c r="AN669">
        <v>113</v>
      </c>
      <c r="AO669" s="33">
        <f t="shared" si="381"/>
        <v>0.3644859813084112</v>
      </c>
      <c r="AP669">
        <v>90</v>
      </c>
      <c r="AQ669">
        <v>84</v>
      </c>
      <c r="AR669" s="33">
        <f t="shared" si="382"/>
        <v>0.3252336448598131</v>
      </c>
      <c r="AS669" s="33">
        <f t="shared" si="383"/>
        <v>0.45983379501385041</v>
      </c>
      <c r="AT669">
        <v>6</v>
      </c>
      <c r="AU669">
        <v>203</v>
      </c>
      <c r="AV669">
        <v>203</v>
      </c>
      <c r="AW669">
        <v>148</v>
      </c>
      <c r="AX669" s="2">
        <v>27.8</v>
      </c>
      <c r="AY669" s="3">
        <v>9</v>
      </c>
      <c r="AZ669" s="2">
        <v>32.4</v>
      </c>
      <c r="BA669" s="2">
        <v>24.7</v>
      </c>
      <c r="BB669" s="21">
        <v>0.17200000000000001</v>
      </c>
      <c r="BC669">
        <v>8</v>
      </c>
      <c r="BD669" s="21">
        <v>1.03</v>
      </c>
      <c r="BE669" s="2">
        <v>27.2</v>
      </c>
      <c r="BF669" s="2">
        <v>34.200000000000003</v>
      </c>
      <c r="BG669" s="2">
        <v>24.9</v>
      </c>
      <c r="BH669" s="21">
        <v>6.2E-2</v>
      </c>
      <c r="BI669" s="21">
        <v>-13.188000000000001</v>
      </c>
      <c r="BJ669" t="s">
        <v>3283</v>
      </c>
      <c r="BK669" s="2">
        <v>29.4</v>
      </c>
      <c r="BL669" t="s">
        <v>1238</v>
      </c>
      <c r="BM669" s="2">
        <v>29.4</v>
      </c>
      <c r="BN669" t="s">
        <v>1338</v>
      </c>
      <c r="BO669" s="2">
        <v>27.3</v>
      </c>
      <c r="BP669" t="s">
        <v>2371</v>
      </c>
      <c r="BQ669" s="2">
        <v>32.6</v>
      </c>
      <c r="BR669" t="s">
        <v>1185</v>
      </c>
      <c r="BS669" s="2">
        <v>23.9</v>
      </c>
      <c r="BT669" s="32">
        <f t="shared" si="384"/>
        <v>5.5084745762711863E-2</v>
      </c>
      <c r="BU669" s="34">
        <f t="shared" si="385"/>
        <v>0.91290322580645167</v>
      </c>
      <c r="BV669" s="35">
        <f t="shared" si="386"/>
        <v>918.41170038272287</v>
      </c>
      <c r="BW669" s="32">
        <f t="shared" si="387"/>
        <v>-3.2012028430836469E-2</v>
      </c>
      <c r="BX669" s="36">
        <f t="shared" si="388"/>
        <v>1.4263943919566289</v>
      </c>
      <c r="BY669" s="37">
        <f t="shared" si="389"/>
        <v>2.9625114294483827</v>
      </c>
      <c r="BZ669" s="37">
        <f t="shared" si="390"/>
        <v>25.894544346289571</v>
      </c>
      <c r="CA669" s="37">
        <f t="shared" si="391"/>
        <v>34.01402011588884</v>
      </c>
      <c r="CB669" s="37">
        <f t="shared" si="392"/>
        <v>44.327948796190618</v>
      </c>
      <c r="CC669" s="37">
        <f t="shared" si="393"/>
        <v>63.748857055907791</v>
      </c>
      <c r="CD669" s="38">
        <f t="shared" si="394"/>
        <v>-19.420908259717173</v>
      </c>
      <c r="CE669" s="3">
        <v>13</v>
      </c>
      <c r="CF669" s="3">
        <v>27</v>
      </c>
      <c r="CG669" s="3">
        <v>223</v>
      </c>
      <c r="CH669" s="3">
        <v>283</v>
      </c>
      <c r="CI669" s="3">
        <v>65</v>
      </c>
      <c r="CJ669" s="3">
        <v>134</v>
      </c>
      <c r="CK669" s="3">
        <v>137</v>
      </c>
      <c r="CL669" s="3">
        <v>103</v>
      </c>
      <c r="CM669" s="20">
        <f t="shared" si="395"/>
        <v>-4.3289193400495822</v>
      </c>
      <c r="CN669" s="37">
        <f t="shared" si="396"/>
        <v>1.5405319261961254</v>
      </c>
      <c r="CO669" s="37">
        <f t="shared" si="397"/>
        <v>2.868576690158303</v>
      </c>
      <c r="CP669" s="37">
        <f t="shared" si="398"/>
        <v>25.126606934164393</v>
      </c>
      <c r="CQ669" s="37">
        <f t="shared" si="399"/>
        <v>33.147997308495945</v>
      </c>
      <c r="CR669" s="37">
        <f t="shared" si="400"/>
        <v>46.003470623649818</v>
      </c>
      <c r="CS669" s="37">
        <f t="shared" si="401"/>
        <v>61.78064241952049</v>
      </c>
      <c r="CT669" s="22">
        <f t="shared" si="402"/>
        <v>-3.6437364638465013</v>
      </c>
      <c r="CU669" s="35">
        <v>29</v>
      </c>
      <c r="CV669" s="35">
        <v>54</v>
      </c>
      <c r="CW669" s="35">
        <v>444</v>
      </c>
      <c r="CX669" s="35">
        <v>570</v>
      </c>
      <c r="CY669" s="35">
        <v>158</v>
      </c>
      <c r="CZ669" s="35">
        <v>247</v>
      </c>
      <c r="DA669" s="35">
        <v>292</v>
      </c>
      <c r="DB669" s="35">
        <v>235</v>
      </c>
      <c r="DC669">
        <v>3</v>
      </c>
      <c r="DD669">
        <v>3</v>
      </c>
      <c r="DE669" s="35">
        <f t="shared" si="403"/>
        <v>0</v>
      </c>
      <c r="DF669" s="36">
        <f t="shared" si="404"/>
        <v>0.32916793660537591</v>
      </c>
      <c r="DG669" s="37">
        <f t="shared" si="405"/>
        <v>0.32916793660537591</v>
      </c>
      <c r="DH669" s="37">
        <f t="shared" si="406"/>
        <v>0</v>
      </c>
      <c r="DI669" s="2">
        <v>309.3</v>
      </c>
      <c r="DJ669">
        <v>7</v>
      </c>
      <c r="DK669">
        <v>15</v>
      </c>
      <c r="DL669">
        <v>-0.1</v>
      </c>
      <c r="DM669">
        <v>212</v>
      </c>
      <c r="DN669">
        <v>362</v>
      </c>
      <c r="DO669">
        <v>-3.4</v>
      </c>
      <c r="DP669">
        <v>164</v>
      </c>
      <c r="DQ669">
        <v>266</v>
      </c>
      <c r="DR669">
        <v>-1.4</v>
      </c>
      <c r="DS669">
        <v>128</v>
      </c>
      <c r="DT669">
        <v>182</v>
      </c>
      <c r="DU669">
        <v>1</v>
      </c>
      <c r="DV669" s="39">
        <v>-5.9</v>
      </c>
      <c r="DW669" s="39">
        <v>-5.9</v>
      </c>
      <c r="DX669" s="39">
        <v>0.2</v>
      </c>
      <c r="DY669" s="39">
        <v>-0.1</v>
      </c>
      <c r="DZ669" s="39">
        <v>4.7</v>
      </c>
      <c r="EA669" s="39">
        <v>-1.1000000000000001</v>
      </c>
    </row>
    <row r="670" spans="1:131" x14ac:dyDescent="0.2">
      <c r="A670" s="12" t="s">
        <v>2984</v>
      </c>
      <c r="B670" s="12" t="s">
        <v>2985</v>
      </c>
      <c r="C670" t="s">
        <v>2983</v>
      </c>
      <c r="D670" t="s">
        <v>317</v>
      </c>
      <c r="E670" s="12" t="s">
        <v>178</v>
      </c>
      <c r="F670">
        <v>16</v>
      </c>
      <c r="G670">
        <v>0</v>
      </c>
      <c r="H670">
        <v>1</v>
      </c>
      <c r="I670" s="31">
        <f t="shared" si="370"/>
        <v>1</v>
      </c>
      <c r="J670">
        <v>1</v>
      </c>
      <c r="K670">
        <v>0</v>
      </c>
      <c r="L670" s="16">
        <f t="shared" si="371"/>
        <v>0.23668639053254439</v>
      </c>
      <c r="M670" s="15">
        <v>0</v>
      </c>
      <c r="N670" s="15">
        <v>1</v>
      </c>
      <c r="O670" s="15">
        <v>0</v>
      </c>
      <c r="P670">
        <v>14</v>
      </c>
      <c r="Q670">
        <v>3</v>
      </c>
      <c r="R670">
        <v>8</v>
      </c>
      <c r="S670" s="13">
        <f t="shared" si="372"/>
        <v>0</v>
      </c>
      <c r="T670" s="13">
        <f t="shared" si="373"/>
        <v>0</v>
      </c>
      <c r="U670" s="2">
        <v>253.5</v>
      </c>
      <c r="V670" s="2">
        <v>15.833333333300001</v>
      </c>
      <c r="W670">
        <v>15.5</v>
      </c>
      <c r="X670">
        <v>33.39</v>
      </c>
      <c r="Y670" s="32">
        <f t="shared" si="374"/>
        <v>0.31703824913070155</v>
      </c>
      <c r="Z670" s="15">
        <f t="shared" si="375"/>
        <v>23.799999999999997</v>
      </c>
      <c r="AA670">
        <v>10</v>
      </c>
      <c r="AB670">
        <v>16</v>
      </c>
      <c r="AC670">
        <v>28</v>
      </c>
      <c r="AD670" s="13">
        <f t="shared" si="376"/>
        <v>0</v>
      </c>
      <c r="AE670" s="13">
        <f t="shared" si="377"/>
        <v>0.2</v>
      </c>
      <c r="AF670" s="13">
        <f t="shared" si="378"/>
        <v>0.2</v>
      </c>
      <c r="AI670" s="17" t="str">
        <f t="shared" si="379"/>
        <v xml:space="preserve"> </v>
      </c>
      <c r="AJ670">
        <v>33</v>
      </c>
      <c r="AK670">
        <v>40</v>
      </c>
      <c r="AL670" s="32">
        <f t="shared" si="380"/>
        <v>0.29918032786885246</v>
      </c>
      <c r="AM670">
        <v>28</v>
      </c>
      <c r="AN670">
        <v>40</v>
      </c>
      <c r="AO670" s="33">
        <f t="shared" si="381"/>
        <v>0.27868852459016391</v>
      </c>
      <c r="AP670">
        <v>39</v>
      </c>
      <c r="AQ670">
        <v>64</v>
      </c>
      <c r="AR670" s="33">
        <f t="shared" si="382"/>
        <v>0.42213114754098363</v>
      </c>
      <c r="AS670" s="33">
        <f t="shared" si="383"/>
        <v>0.51773049645390068</v>
      </c>
      <c r="AU670">
        <v>83</v>
      </c>
      <c r="AV670">
        <v>83</v>
      </c>
      <c r="AW670">
        <v>74</v>
      </c>
      <c r="AX670" s="2">
        <v>28.1</v>
      </c>
      <c r="AZ670" s="2">
        <v>32.799999999999997</v>
      </c>
      <c r="BA670" s="2">
        <v>25</v>
      </c>
      <c r="BB670" s="21">
        <v>0.185</v>
      </c>
      <c r="BD670" s="21">
        <v>1.5430000000000001</v>
      </c>
      <c r="BE670" s="2">
        <v>26.4</v>
      </c>
      <c r="BF670" s="2">
        <v>32.299999999999997</v>
      </c>
      <c r="BG670" s="2">
        <v>24.4</v>
      </c>
      <c r="BH670" s="21">
        <v>-0.54400000000000004</v>
      </c>
      <c r="BI670" s="21">
        <v>1.0609999999999999</v>
      </c>
      <c r="BJ670" t="s">
        <v>3519</v>
      </c>
      <c r="BK670" s="2">
        <v>35.1</v>
      </c>
      <c r="BL670" t="s">
        <v>465</v>
      </c>
      <c r="BM670" s="2">
        <v>33.6</v>
      </c>
      <c r="BN670" t="s">
        <v>600</v>
      </c>
      <c r="BO670" s="2">
        <v>30.4</v>
      </c>
      <c r="BP670" t="s">
        <v>2126</v>
      </c>
      <c r="BQ670" s="2">
        <v>57.8</v>
      </c>
      <c r="BR670" t="s">
        <v>2682</v>
      </c>
      <c r="BS670" s="2">
        <v>17.7</v>
      </c>
      <c r="BT670" s="32">
        <f t="shared" si="384"/>
        <v>4.2016806722689079E-2</v>
      </c>
      <c r="BU670" s="34">
        <f t="shared" si="385"/>
        <v>0.9173553719008265</v>
      </c>
      <c r="BV670" s="35">
        <f t="shared" si="386"/>
        <v>921.55705257309546</v>
      </c>
      <c r="BW670" s="32">
        <f t="shared" si="387"/>
        <v>-4.0627821376484421E-2</v>
      </c>
      <c r="BX670" s="36">
        <f t="shared" si="388"/>
        <v>1.1842105263182825</v>
      </c>
      <c r="BY670" s="37">
        <f t="shared" si="389"/>
        <v>2.368421052636565</v>
      </c>
      <c r="BZ670" s="37">
        <f t="shared" si="390"/>
        <v>28.184210526375121</v>
      </c>
      <c r="CA670" s="37">
        <f t="shared" si="391"/>
        <v>28.657894736902435</v>
      </c>
      <c r="CB670" s="37">
        <f t="shared" si="392"/>
        <v>50.921052631686152</v>
      </c>
      <c r="CC670" s="37">
        <f t="shared" si="393"/>
        <v>51.631578947477117</v>
      </c>
      <c r="CD670" s="38">
        <f t="shared" si="394"/>
        <v>-0.7105263157909647</v>
      </c>
      <c r="CE670" s="3">
        <v>5</v>
      </c>
      <c r="CF670" s="3">
        <v>10</v>
      </c>
      <c r="CG670" s="3">
        <v>114</v>
      </c>
      <c r="CH670" s="3">
        <v>111</v>
      </c>
      <c r="CI670" s="3">
        <v>39</v>
      </c>
      <c r="CJ670" s="3">
        <v>52</v>
      </c>
      <c r="CK670" s="3">
        <v>45</v>
      </c>
      <c r="CL670" s="3">
        <v>57</v>
      </c>
      <c r="CM670" s="20">
        <f t="shared" si="395"/>
        <v>-0.74405823068458155</v>
      </c>
      <c r="CN670" s="37">
        <f t="shared" si="396"/>
        <v>2.2461814914645104</v>
      </c>
      <c r="CO670" s="37">
        <f t="shared" si="397"/>
        <v>3.2569631626235402</v>
      </c>
      <c r="CP670" s="37">
        <f t="shared" si="398"/>
        <v>30.772686433063793</v>
      </c>
      <c r="CQ670" s="37">
        <f t="shared" si="399"/>
        <v>31.446540880503147</v>
      </c>
      <c r="CR670" s="37">
        <f t="shared" si="400"/>
        <v>53.571428571428569</v>
      </c>
      <c r="CS670" s="37">
        <f t="shared" si="401"/>
        <v>55.368373764600179</v>
      </c>
      <c r="CT670" s="22">
        <f t="shared" si="402"/>
        <v>1.0864188773806447</v>
      </c>
      <c r="CU670" s="35">
        <v>20</v>
      </c>
      <c r="CV670" s="35">
        <v>29</v>
      </c>
      <c r="CW670" s="35">
        <v>254</v>
      </c>
      <c r="CX670" s="35">
        <v>251</v>
      </c>
      <c r="CY670" s="35">
        <v>110</v>
      </c>
      <c r="CZ670" s="35">
        <v>103</v>
      </c>
      <c r="DA670" s="35">
        <v>110</v>
      </c>
      <c r="DB670" s="35">
        <v>93</v>
      </c>
      <c r="DC670">
        <v>1</v>
      </c>
      <c r="DD670">
        <v>3</v>
      </c>
      <c r="DE670" s="35">
        <f t="shared" si="403"/>
        <v>2</v>
      </c>
      <c r="DF670" s="36">
        <f t="shared" si="404"/>
        <v>0.23684210526365651</v>
      </c>
      <c r="DG670" s="37">
        <f t="shared" si="405"/>
        <v>0.71052631579096948</v>
      </c>
      <c r="DH670" s="37">
        <f t="shared" si="406"/>
        <v>0.47368421052731302</v>
      </c>
      <c r="DI670" s="2">
        <v>136.1</v>
      </c>
      <c r="DJ670">
        <v>2</v>
      </c>
      <c r="DK670">
        <v>7</v>
      </c>
      <c r="DL670">
        <v>-9.9</v>
      </c>
      <c r="DM670">
        <v>116</v>
      </c>
      <c r="DN670">
        <v>112</v>
      </c>
      <c r="DO670">
        <v>3.6</v>
      </c>
      <c r="DP670">
        <v>85</v>
      </c>
      <c r="DQ670">
        <v>92</v>
      </c>
      <c r="DR670">
        <v>-0.7</v>
      </c>
      <c r="DS670">
        <v>65</v>
      </c>
      <c r="DT670">
        <v>72</v>
      </c>
      <c r="DU670">
        <v>-2.2000000000000002</v>
      </c>
      <c r="DV670" s="39">
        <v>-1.4</v>
      </c>
      <c r="DW670" s="39">
        <v>-1.4</v>
      </c>
      <c r="DX670" s="39">
        <v>0.1</v>
      </c>
      <c r="DY670" s="39">
        <v>0</v>
      </c>
      <c r="DZ670" s="39">
        <v>0.4</v>
      </c>
      <c r="EA670" s="39">
        <v>-1</v>
      </c>
    </row>
    <row r="671" spans="1:131" x14ac:dyDescent="0.2">
      <c r="A671" s="12" t="s">
        <v>1021</v>
      </c>
      <c r="B671" s="12" t="s">
        <v>2988</v>
      </c>
      <c r="C671" t="s">
        <v>2987</v>
      </c>
      <c r="D671" s="12" t="s">
        <v>192</v>
      </c>
      <c r="E671" s="12" t="s">
        <v>178</v>
      </c>
      <c r="F671">
        <v>38</v>
      </c>
      <c r="G671">
        <v>4</v>
      </c>
      <c r="H671">
        <v>5</v>
      </c>
      <c r="I671" s="31">
        <f t="shared" si="370"/>
        <v>9</v>
      </c>
      <c r="J671">
        <v>2</v>
      </c>
      <c r="K671">
        <v>3</v>
      </c>
      <c r="L671" s="16">
        <f t="shared" si="371"/>
        <v>0.83215615769868589</v>
      </c>
      <c r="M671" s="15">
        <v>3</v>
      </c>
      <c r="N671" s="15">
        <v>2</v>
      </c>
      <c r="O671" s="15">
        <v>3</v>
      </c>
      <c r="P671">
        <v>49</v>
      </c>
      <c r="Q671">
        <v>25</v>
      </c>
      <c r="R671">
        <v>35</v>
      </c>
      <c r="S671" s="13">
        <f t="shared" si="372"/>
        <v>8.1632653061224483E-2</v>
      </c>
      <c r="T671" s="13">
        <f t="shared" si="373"/>
        <v>3.669724770642202E-2</v>
      </c>
      <c r="U671" s="2">
        <v>648.91666666670005</v>
      </c>
      <c r="V671" s="2">
        <v>17.066666666700002</v>
      </c>
      <c r="W671">
        <v>16.579999999999998</v>
      </c>
      <c r="X671">
        <v>32.28</v>
      </c>
      <c r="Y671" s="32">
        <f t="shared" si="374"/>
        <v>0.33933688088415881</v>
      </c>
      <c r="Z671" s="15">
        <f t="shared" si="375"/>
        <v>18.432432432432432</v>
      </c>
      <c r="AA671">
        <v>40</v>
      </c>
      <c r="AB671">
        <v>85</v>
      </c>
      <c r="AC671">
        <v>106</v>
      </c>
      <c r="AD671" s="13">
        <f t="shared" si="376"/>
        <v>0.10810810810810811</v>
      </c>
      <c r="AE671" s="13">
        <f t="shared" si="377"/>
        <v>0.13513513513513514</v>
      </c>
      <c r="AF671" s="13">
        <f t="shared" si="378"/>
        <v>0.24324324324324326</v>
      </c>
      <c r="AI671" s="17" t="str">
        <f t="shared" si="379"/>
        <v xml:space="preserve"> </v>
      </c>
      <c r="AJ671">
        <v>111</v>
      </c>
      <c r="AK671">
        <v>112</v>
      </c>
      <c r="AL671" s="32">
        <f t="shared" si="380"/>
        <v>0.32650073206442165</v>
      </c>
      <c r="AM671">
        <v>110</v>
      </c>
      <c r="AN671">
        <v>87</v>
      </c>
      <c r="AO671" s="33">
        <f t="shared" si="381"/>
        <v>0.28843338213762809</v>
      </c>
      <c r="AP671">
        <v>135</v>
      </c>
      <c r="AQ671">
        <v>128</v>
      </c>
      <c r="AR671" s="33">
        <f t="shared" si="382"/>
        <v>0.3850658857979502</v>
      </c>
      <c r="AS671" s="33">
        <f t="shared" si="383"/>
        <v>0.53095238095238095</v>
      </c>
      <c r="AT671">
        <v>8</v>
      </c>
      <c r="AU671">
        <v>238</v>
      </c>
      <c r="AV671">
        <v>232</v>
      </c>
      <c r="AW671">
        <v>235</v>
      </c>
      <c r="AX671" s="2">
        <v>28.9</v>
      </c>
      <c r="AY671" s="3">
        <v>3</v>
      </c>
      <c r="AZ671" s="2">
        <v>32.799999999999997</v>
      </c>
      <c r="BA671" s="2">
        <v>26.3</v>
      </c>
      <c r="BB671" s="21">
        <v>0.65700000000000003</v>
      </c>
      <c r="BC671">
        <v>3</v>
      </c>
      <c r="BD671" s="21">
        <v>0.11800000000000001</v>
      </c>
      <c r="BE671" s="2">
        <v>27.4</v>
      </c>
      <c r="BF671" s="2">
        <v>33.799999999999997</v>
      </c>
      <c r="BG671" s="2">
        <v>25.3</v>
      </c>
      <c r="BH671" s="21">
        <v>0.59199999999999997</v>
      </c>
      <c r="BI671" s="21">
        <v>1.508</v>
      </c>
      <c r="BJ671" t="s">
        <v>3130</v>
      </c>
      <c r="BK671" s="2">
        <v>25.3</v>
      </c>
      <c r="BL671" t="s">
        <v>392</v>
      </c>
      <c r="BM671" s="2">
        <v>25</v>
      </c>
      <c r="BN671" t="s">
        <v>1164</v>
      </c>
      <c r="BO671" s="2">
        <v>22.4</v>
      </c>
      <c r="BP671" t="s">
        <v>1090</v>
      </c>
      <c r="BQ671" s="2">
        <v>71.5</v>
      </c>
      <c r="BR671" t="s">
        <v>3071</v>
      </c>
      <c r="BS671" s="2">
        <v>8.4</v>
      </c>
      <c r="BT671" s="32">
        <f t="shared" si="384"/>
        <v>0.10850439882697947</v>
      </c>
      <c r="BU671" s="34">
        <f t="shared" si="385"/>
        <v>0.9015873015873016</v>
      </c>
      <c r="BV671" s="35">
        <f t="shared" si="386"/>
        <v>912.43774146999954</v>
      </c>
      <c r="BW671" s="32">
        <f t="shared" si="387"/>
        <v>1.0091700414281077E-2</v>
      </c>
      <c r="BX671" s="36">
        <f t="shared" si="388"/>
        <v>3.4231085526248934</v>
      </c>
      <c r="BY671" s="37">
        <f t="shared" si="389"/>
        <v>2.8680098684154514</v>
      </c>
      <c r="BZ671" s="37">
        <f t="shared" si="390"/>
        <v>31.548108552569964</v>
      </c>
      <c r="CA671" s="37">
        <f t="shared" si="391"/>
        <v>29.142680920995712</v>
      </c>
      <c r="CB671" s="37">
        <f t="shared" si="392"/>
        <v>57.915296052518464</v>
      </c>
      <c r="CC671" s="37">
        <f t="shared" si="393"/>
        <v>56.064967105153656</v>
      </c>
      <c r="CD671" s="38">
        <f t="shared" si="394"/>
        <v>1.8503289473648081</v>
      </c>
      <c r="CE671" s="3">
        <v>37</v>
      </c>
      <c r="CF671" s="3">
        <v>31</v>
      </c>
      <c r="CG671" s="3">
        <v>304</v>
      </c>
      <c r="CH671" s="3">
        <v>284</v>
      </c>
      <c r="CI671" s="3">
        <v>146</v>
      </c>
      <c r="CJ671" s="3">
        <v>130</v>
      </c>
      <c r="CK671" s="3">
        <v>161</v>
      </c>
      <c r="CL671" s="3">
        <v>139</v>
      </c>
      <c r="CM671" s="20">
        <f t="shared" si="395"/>
        <v>-0.37252819549233429</v>
      </c>
      <c r="CN671" s="37">
        <f t="shared" si="396"/>
        <v>2.5435335550772837</v>
      </c>
      <c r="CO671" s="37">
        <f t="shared" si="397"/>
        <v>2.3478771277636468</v>
      </c>
      <c r="CP671" s="37">
        <f t="shared" si="398"/>
        <v>28.957151242418313</v>
      </c>
      <c r="CQ671" s="37">
        <f t="shared" si="399"/>
        <v>29.348464097045586</v>
      </c>
      <c r="CR671" s="37">
        <f t="shared" si="400"/>
        <v>58.256701232635493</v>
      </c>
      <c r="CS671" s="37">
        <f t="shared" si="401"/>
        <v>57.082762668753666</v>
      </c>
      <c r="CT671" s="22">
        <f t="shared" si="402"/>
        <v>0.67639038348298186</v>
      </c>
      <c r="CU671" s="35">
        <v>52</v>
      </c>
      <c r="CV671" s="35">
        <v>48</v>
      </c>
      <c r="CW671" s="35">
        <v>540</v>
      </c>
      <c r="CX671" s="35">
        <v>552</v>
      </c>
      <c r="CY671" s="35">
        <v>292</v>
      </c>
      <c r="CZ671" s="35">
        <v>264</v>
      </c>
      <c r="DA671" s="35">
        <v>303</v>
      </c>
      <c r="DB671" s="35">
        <v>307</v>
      </c>
      <c r="DC671">
        <v>7</v>
      </c>
      <c r="DD671">
        <v>2</v>
      </c>
      <c r="DE671" s="35">
        <f t="shared" si="403"/>
        <v>-5</v>
      </c>
      <c r="DF671" s="36">
        <f t="shared" si="404"/>
        <v>0.64761513157768258</v>
      </c>
      <c r="DG671" s="37">
        <f t="shared" si="405"/>
        <v>0.18503289473648071</v>
      </c>
      <c r="DH671" s="37">
        <f t="shared" si="406"/>
        <v>-0.46258223684120181</v>
      </c>
      <c r="DI671" s="2">
        <v>407.2</v>
      </c>
      <c r="DJ671">
        <v>24</v>
      </c>
      <c r="DK671">
        <v>20</v>
      </c>
      <c r="DL671">
        <v>4.5</v>
      </c>
      <c r="DM671">
        <v>410</v>
      </c>
      <c r="DN671">
        <v>385</v>
      </c>
      <c r="DO671">
        <v>0.9</v>
      </c>
      <c r="DP671">
        <v>316</v>
      </c>
      <c r="DQ671">
        <v>294</v>
      </c>
      <c r="DR671">
        <v>1</v>
      </c>
      <c r="DS671">
        <v>223</v>
      </c>
      <c r="DT671">
        <v>207</v>
      </c>
      <c r="DU671">
        <v>2.1</v>
      </c>
      <c r="DV671" s="39">
        <v>0.9</v>
      </c>
      <c r="DW671" s="39">
        <v>0.9</v>
      </c>
      <c r="DX671" s="39">
        <v>-0.60000000000000009</v>
      </c>
      <c r="DY671" s="39">
        <v>0.2</v>
      </c>
      <c r="DZ671" s="39">
        <v>-1.2</v>
      </c>
      <c r="EA671" s="39">
        <v>-0.60000000000000009</v>
      </c>
    </row>
    <row r="672" spans="1:131" x14ac:dyDescent="0.2">
      <c r="A672" s="12" t="s">
        <v>2606</v>
      </c>
      <c r="B672" s="12" t="s">
        <v>2991</v>
      </c>
      <c r="C672" t="s">
        <v>2990</v>
      </c>
      <c r="D672" t="s">
        <v>393</v>
      </c>
      <c r="E672" s="12" t="s">
        <v>178</v>
      </c>
      <c r="F672">
        <v>25</v>
      </c>
      <c r="G672">
        <v>0</v>
      </c>
      <c r="H672">
        <v>1</v>
      </c>
      <c r="I672" s="31">
        <f t="shared" si="370"/>
        <v>1</v>
      </c>
      <c r="J672">
        <v>1</v>
      </c>
      <c r="K672">
        <v>0</v>
      </c>
      <c r="L672" s="16">
        <f t="shared" si="371"/>
        <v>0.19920318725099603</v>
      </c>
      <c r="M672" s="15">
        <v>0</v>
      </c>
      <c r="N672" s="15">
        <v>1</v>
      </c>
      <c r="O672" s="15">
        <v>0</v>
      </c>
      <c r="P672">
        <v>15</v>
      </c>
      <c r="Q672">
        <v>7</v>
      </c>
      <c r="R672">
        <v>14</v>
      </c>
      <c r="S672" s="13">
        <f t="shared" si="372"/>
        <v>0</v>
      </c>
      <c r="T672" s="13">
        <f t="shared" si="373"/>
        <v>0</v>
      </c>
      <c r="U672" s="2">
        <v>301.2</v>
      </c>
      <c r="V672" s="2">
        <v>12.0333333333</v>
      </c>
      <c r="W672">
        <v>11.93</v>
      </c>
      <c r="X672">
        <v>36.28</v>
      </c>
      <c r="Y672" s="32">
        <f t="shared" si="374"/>
        <v>0.24745903339556108</v>
      </c>
      <c r="Z672" s="15">
        <f t="shared" si="375"/>
        <v>13.2</v>
      </c>
      <c r="AA672">
        <v>34</v>
      </c>
      <c r="AB672">
        <v>19</v>
      </c>
      <c r="AC672">
        <v>41</v>
      </c>
      <c r="AD672" s="13">
        <f t="shared" si="376"/>
        <v>0</v>
      </c>
      <c r="AE672" s="13">
        <f t="shared" si="377"/>
        <v>0.1</v>
      </c>
      <c r="AF672" s="13">
        <f t="shared" si="378"/>
        <v>0.1</v>
      </c>
      <c r="AI672" s="17" t="str">
        <f t="shared" si="379"/>
        <v xml:space="preserve"> </v>
      </c>
      <c r="AJ672">
        <v>58</v>
      </c>
      <c r="AK672">
        <v>50</v>
      </c>
      <c r="AL672" s="32">
        <f t="shared" si="380"/>
        <v>0.35880398671096347</v>
      </c>
      <c r="AM672">
        <v>52</v>
      </c>
      <c r="AN672">
        <v>45</v>
      </c>
      <c r="AO672" s="33">
        <f t="shared" si="381"/>
        <v>0.32225913621262459</v>
      </c>
      <c r="AP672">
        <v>48</v>
      </c>
      <c r="AQ672">
        <v>48</v>
      </c>
      <c r="AR672" s="33">
        <f t="shared" si="382"/>
        <v>0.31893687707641194</v>
      </c>
      <c r="AS672" s="33">
        <f t="shared" si="383"/>
        <v>0.52682926829268295</v>
      </c>
      <c r="AT672">
        <v>5</v>
      </c>
      <c r="AU672">
        <v>110</v>
      </c>
      <c r="AV672">
        <v>113</v>
      </c>
      <c r="AW672">
        <v>84</v>
      </c>
      <c r="AX672" s="2">
        <v>27.6</v>
      </c>
      <c r="AY672" s="3">
        <v>6</v>
      </c>
      <c r="AZ672" s="2">
        <v>33</v>
      </c>
      <c r="BA672" s="2">
        <v>24</v>
      </c>
      <c r="BB672" s="21">
        <v>-0.96099999999999997</v>
      </c>
      <c r="BC672">
        <v>6</v>
      </c>
      <c r="BD672" s="21">
        <v>-1.5270000000000001</v>
      </c>
      <c r="BE672" s="2">
        <v>26.1</v>
      </c>
      <c r="BF672" s="2">
        <v>29.9</v>
      </c>
      <c r="BG672" s="2">
        <v>24.8</v>
      </c>
      <c r="BH672" s="21">
        <v>-0.48</v>
      </c>
      <c r="BI672" s="21">
        <v>0.92900000000000005</v>
      </c>
      <c r="BJ672" t="s">
        <v>3130</v>
      </c>
      <c r="BK672" s="2">
        <v>25.8</v>
      </c>
      <c r="BL672" t="s">
        <v>1164</v>
      </c>
      <c r="BM672" s="2">
        <v>25.6</v>
      </c>
      <c r="BN672" t="s">
        <v>892</v>
      </c>
      <c r="BO672" s="2">
        <v>25.5</v>
      </c>
      <c r="BP672" t="s">
        <v>1540</v>
      </c>
      <c r="BQ672" s="2">
        <v>66.099999999999994</v>
      </c>
      <c r="BR672" t="s">
        <v>392</v>
      </c>
      <c r="BS672" s="2">
        <v>22.9</v>
      </c>
      <c r="BT672" s="32">
        <f t="shared" si="384"/>
        <v>7.575757575757576E-2</v>
      </c>
      <c r="BU672" s="34">
        <f t="shared" si="385"/>
        <v>0.88811188811188813</v>
      </c>
      <c r="BV672" s="35">
        <f t="shared" si="386"/>
        <v>895.68764568764573</v>
      </c>
      <c r="BW672" s="32">
        <f t="shared" si="387"/>
        <v>-3.6130536130536114E-2</v>
      </c>
      <c r="BX672" s="36">
        <f t="shared" si="388"/>
        <v>1.9944598338005388</v>
      </c>
      <c r="BY672" s="37">
        <f t="shared" si="389"/>
        <v>3.1911357340808619</v>
      </c>
      <c r="BZ672" s="37">
        <f t="shared" si="390"/>
        <v>26.32686980616711</v>
      </c>
      <c r="CA672" s="37">
        <f t="shared" si="391"/>
        <v>28.520775623347706</v>
      </c>
      <c r="CB672" s="37">
        <f t="shared" si="392"/>
        <v>55.645429363035035</v>
      </c>
      <c r="CC672" s="37">
        <f t="shared" si="393"/>
        <v>57.639889196835568</v>
      </c>
      <c r="CD672" s="38">
        <f t="shared" si="394"/>
        <v>-1.9944598338005335</v>
      </c>
      <c r="CE672" s="3">
        <v>10</v>
      </c>
      <c r="CF672" s="3">
        <v>16</v>
      </c>
      <c r="CG672" s="3">
        <v>122</v>
      </c>
      <c r="CH672" s="3">
        <v>127</v>
      </c>
      <c r="CI672" s="3">
        <v>61</v>
      </c>
      <c r="CJ672" s="3">
        <v>58</v>
      </c>
      <c r="CK672" s="3">
        <v>88</v>
      </c>
      <c r="CL672" s="3">
        <v>86</v>
      </c>
      <c r="CM672" s="20">
        <f t="shared" si="395"/>
        <v>-5.1843622728249237</v>
      </c>
      <c r="CN672" s="37">
        <f t="shared" si="396"/>
        <v>2.2491730981256888</v>
      </c>
      <c r="CO672" s="37">
        <f t="shared" si="397"/>
        <v>2.3814773980154356</v>
      </c>
      <c r="CP672" s="37">
        <f t="shared" si="398"/>
        <v>32.01764057331863</v>
      </c>
      <c r="CQ672" s="37">
        <f t="shared" si="399"/>
        <v>26.857772877618523</v>
      </c>
      <c r="CR672" s="37">
        <f t="shared" si="400"/>
        <v>60.661521499448732</v>
      </c>
      <c r="CS672" s="37">
        <f t="shared" si="401"/>
        <v>53.252480705622929</v>
      </c>
      <c r="CT672" s="22">
        <f t="shared" si="402"/>
        <v>-9.403500627626336</v>
      </c>
      <c r="CU672" s="35">
        <v>34</v>
      </c>
      <c r="CV672" s="35">
        <v>36</v>
      </c>
      <c r="CW672" s="35">
        <v>450</v>
      </c>
      <c r="CX672" s="35">
        <v>370</v>
      </c>
      <c r="CY672" s="35">
        <v>187</v>
      </c>
      <c r="CZ672" s="35">
        <v>183</v>
      </c>
      <c r="DA672" s="35">
        <v>216</v>
      </c>
      <c r="DB672" s="35">
        <v>246</v>
      </c>
      <c r="DC672">
        <v>4</v>
      </c>
      <c r="DD672">
        <v>1</v>
      </c>
      <c r="DE672" s="35">
        <f t="shared" si="403"/>
        <v>-3</v>
      </c>
      <c r="DF672" s="36">
        <f t="shared" si="404"/>
        <v>0.79778393352021548</v>
      </c>
      <c r="DG672" s="37">
        <f t="shared" si="405"/>
        <v>0.19944598338005387</v>
      </c>
      <c r="DH672" s="37">
        <f t="shared" si="406"/>
        <v>-0.59833795014016167</v>
      </c>
      <c r="DI672" s="2">
        <v>192.6</v>
      </c>
      <c r="DJ672">
        <v>9</v>
      </c>
      <c r="DK672">
        <v>13</v>
      </c>
      <c r="DL672">
        <v>-3.8</v>
      </c>
      <c r="DM672">
        <v>174</v>
      </c>
      <c r="DN672">
        <v>167</v>
      </c>
      <c r="DO672">
        <v>-2.4</v>
      </c>
      <c r="DP672">
        <v>123</v>
      </c>
      <c r="DQ672">
        <v>124</v>
      </c>
      <c r="DR672">
        <v>-4.2</v>
      </c>
      <c r="DS672">
        <v>84</v>
      </c>
      <c r="DT672">
        <v>95</v>
      </c>
      <c r="DU672">
        <v>-7.5</v>
      </c>
      <c r="DV672" s="39">
        <v>0.1</v>
      </c>
      <c r="DW672" s="39">
        <v>0.1</v>
      </c>
      <c r="DX672" s="39">
        <v>-0.2</v>
      </c>
      <c r="DY672" s="39">
        <v>-0.30000000000000004</v>
      </c>
      <c r="DZ672" s="39">
        <v>-0.5</v>
      </c>
      <c r="EA672" s="39">
        <v>-0.9</v>
      </c>
    </row>
    <row r="673" spans="1:131" x14ac:dyDescent="0.2">
      <c r="A673" s="12" t="s">
        <v>353</v>
      </c>
      <c r="B673" s="12" t="s">
        <v>2996</v>
      </c>
      <c r="C673" t="s">
        <v>2995</v>
      </c>
      <c r="D673" t="s">
        <v>162</v>
      </c>
      <c r="E673" s="12" t="s">
        <v>461</v>
      </c>
      <c r="F673">
        <v>34</v>
      </c>
      <c r="G673">
        <v>2</v>
      </c>
      <c r="H673">
        <v>0</v>
      </c>
      <c r="I673" s="31">
        <f t="shared" si="370"/>
        <v>2</v>
      </c>
      <c r="J673">
        <v>0</v>
      </c>
      <c r="K673">
        <v>0</v>
      </c>
      <c r="L673" s="16">
        <f t="shared" si="371"/>
        <v>0.72151518188180752</v>
      </c>
      <c r="M673" s="15">
        <v>2</v>
      </c>
      <c r="N673" s="15">
        <v>0</v>
      </c>
      <c r="O673" s="15">
        <v>0</v>
      </c>
      <c r="P673">
        <v>14</v>
      </c>
      <c r="Q673">
        <v>6</v>
      </c>
      <c r="R673">
        <v>6</v>
      </c>
      <c r="S673" s="13">
        <f t="shared" si="372"/>
        <v>0.14285714285714285</v>
      </c>
      <c r="T673" s="13">
        <f t="shared" si="373"/>
        <v>7.6923076923076927E-2</v>
      </c>
      <c r="U673" s="2">
        <v>166.3166666667</v>
      </c>
      <c r="V673" s="2">
        <v>4.8833333333000004</v>
      </c>
      <c r="W673">
        <v>4.8899999999999997</v>
      </c>
      <c r="X673">
        <v>41.6</v>
      </c>
      <c r="Y673" s="32">
        <f t="shared" si="374"/>
        <v>0.10518391051839104</v>
      </c>
      <c r="Z673" s="15">
        <f t="shared" si="375"/>
        <v>0</v>
      </c>
      <c r="AA673">
        <v>4</v>
      </c>
      <c r="AB673">
        <v>48</v>
      </c>
      <c r="AC673">
        <v>34</v>
      </c>
      <c r="AD673" s="13">
        <f t="shared" si="376"/>
        <v>0.66666666666666663</v>
      </c>
      <c r="AE673" s="13">
        <f t="shared" si="377"/>
        <v>0</v>
      </c>
      <c r="AF673" s="13">
        <f t="shared" si="378"/>
        <v>0.66666666666666663</v>
      </c>
      <c r="AG673">
        <v>0</v>
      </c>
      <c r="AH673">
        <v>1</v>
      </c>
      <c r="AI673" s="17">
        <f t="shared" si="379"/>
        <v>0</v>
      </c>
      <c r="AJ673">
        <v>19</v>
      </c>
      <c r="AK673">
        <v>12</v>
      </c>
      <c r="AL673" s="32">
        <f t="shared" si="380"/>
        <v>0.27433628318584069</v>
      </c>
      <c r="AM673">
        <v>25</v>
      </c>
      <c r="AN673">
        <v>9</v>
      </c>
      <c r="AO673" s="33">
        <f t="shared" si="381"/>
        <v>0.30088495575221241</v>
      </c>
      <c r="AP673">
        <v>21</v>
      </c>
      <c r="AQ673">
        <v>27</v>
      </c>
      <c r="AR673" s="33">
        <f t="shared" si="382"/>
        <v>0.4247787610619469</v>
      </c>
      <c r="AS673" s="33">
        <f t="shared" si="383"/>
        <v>0.47692307692307695</v>
      </c>
      <c r="AT673">
        <v>4</v>
      </c>
      <c r="AU673">
        <v>49</v>
      </c>
      <c r="AV673">
        <v>52</v>
      </c>
      <c r="AW673">
        <v>60</v>
      </c>
      <c r="AX673" s="2">
        <v>25.5</v>
      </c>
      <c r="AY673" s="3">
        <v>13</v>
      </c>
      <c r="AZ673" s="2">
        <v>31.1</v>
      </c>
      <c r="BA673" s="2">
        <v>21.7</v>
      </c>
      <c r="BB673" s="21">
        <v>-1.9220000000000002</v>
      </c>
      <c r="BC673">
        <v>13</v>
      </c>
      <c r="BD673" s="21">
        <v>-2.8420000000000001</v>
      </c>
      <c r="BE673" s="2">
        <v>24.9</v>
      </c>
      <c r="BF673" s="2">
        <v>31.6</v>
      </c>
      <c r="BG673" s="2">
        <v>18.3</v>
      </c>
      <c r="BH673" s="21">
        <v>-6.0039999999999996</v>
      </c>
      <c r="BI673" s="21">
        <v>-4.7409999999999997</v>
      </c>
      <c r="BJ673" t="s">
        <v>1652</v>
      </c>
      <c r="BK673" s="2">
        <v>76.5</v>
      </c>
      <c r="BL673" t="s">
        <v>2975</v>
      </c>
      <c r="BM673" s="2">
        <v>62.3</v>
      </c>
      <c r="BN673" t="s">
        <v>3887</v>
      </c>
      <c r="BO673" s="2">
        <v>14.1</v>
      </c>
      <c r="BP673" t="s">
        <v>3084</v>
      </c>
      <c r="BQ673" s="2">
        <v>38.9</v>
      </c>
      <c r="BR673" t="s">
        <v>1609</v>
      </c>
      <c r="BS673" s="2">
        <v>35.9</v>
      </c>
      <c r="BT673" s="32">
        <f t="shared" si="384"/>
        <v>0.06</v>
      </c>
      <c r="BU673" s="34">
        <f t="shared" si="385"/>
        <v>0.86250000000000004</v>
      </c>
      <c r="BV673" s="35">
        <f t="shared" si="386"/>
        <v>868.5</v>
      </c>
      <c r="BW673" s="32">
        <f t="shared" si="387"/>
        <v>-7.7499999999999958E-2</v>
      </c>
      <c r="BX673" s="36">
        <f t="shared" si="388"/>
        <v>1.0841196546952139</v>
      </c>
      <c r="BY673" s="37">
        <f t="shared" si="389"/>
        <v>3.9751054005491171</v>
      </c>
      <c r="BZ673" s="37">
        <f t="shared" si="390"/>
        <v>18.068660911586896</v>
      </c>
      <c r="CA673" s="37">
        <f t="shared" si="391"/>
        <v>28.909857458539033</v>
      </c>
      <c r="CB673" s="37">
        <f t="shared" si="392"/>
        <v>40.835173660186385</v>
      </c>
      <c r="CC673" s="37">
        <f t="shared" si="393"/>
        <v>52.760489861833733</v>
      </c>
      <c r="CD673" s="38">
        <f t="shared" si="394"/>
        <v>-11.925316201647348</v>
      </c>
      <c r="CE673" s="3">
        <v>3</v>
      </c>
      <c r="CF673" s="3">
        <v>11</v>
      </c>
      <c r="CG673" s="3">
        <v>47</v>
      </c>
      <c r="CH673" s="3">
        <v>69</v>
      </c>
      <c r="CI673" s="3">
        <v>28</v>
      </c>
      <c r="CJ673" s="3">
        <v>28</v>
      </c>
      <c r="CK673" s="3">
        <v>38</v>
      </c>
      <c r="CL673" s="3">
        <v>35</v>
      </c>
      <c r="CM673" s="20">
        <f t="shared" si="395"/>
        <v>-9.5624700478011952</v>
      </c>
      <c r="CN673" s="37">
        <f t="shared" si="396"/>
        <v>2.6725113122171944</v>
      </c>
      <c r="CO673" s="37">
        <f t="shared" si="397"/>
        <v>2.4604072398190047</v>
      </c>
      <c r="CP673" s="37">
        <f t="shared" si="398"/>
        <v>29.991515837104068</v>
      </c>
      <c r="CQ673" s="37">
        <f t="shared" si="399"/>
        <v>31.645927601809955</v>
      </c>
      <c r="CR673" s="37">
        <f t="shared" si="400"/>
        <v>59.007352941176464</v>
      </c>
      <c r="CS673" s="37">
        <f t="shared" si="401"/>
        <v>57.268099547511312</v>
      </c>
      <c r="CT673" s="22">
        <f t="shared" si="402"/>
        <v>-13.6645695953125</v>
      </c>
      <c r="CU673" s="35">
        <v>63</v>
      </c>
      <c r="CV673" s="35">
        <v>58</v>
      </c>
      <c r="CW673" s="35">
        <v>644</v>
      </c>
      <c r="CX673" s="35">
        <v>688</v>
      </c>
      <c r="CY673" s="35">
        <v>309</v>
      </c>
      <c r="CZ673" s="35">
        <v>250</v>
      </c>
      <c r="DA673" s="35">
        <v>354</v>
      </c>
      <c r="DB673" s="35">
        <v>375</v>
      </c>
      <c r="DC673">
        <v>21</v>
      </c>
      <c r="DD673">
        <v>17</v>
      </c>
      <c r="DE673" s="35">
        <f t="shared" si="403"/>
        <v>-4</v>
      </c>
      <c r="DF673" s="36">
        <f t="shared" si="404"/>
        <v>7.5888375828664962</v>
      </c>
      <c r="DG673" s="37">
        <f t="shared" si="405"/>
        <v>6.1433447099395444</v>
      </c>
      <c r="DH673" s="37">
        <f t="shared" si="406"/>
        <v>-1.4454928729269516</v>
      </c>
      <c r="DI673" s="2">
        <v>105.3</v>
      </c>
      <c r="DJ673">
        <v>3</v>
      </c>
      <c r="DK673">
        <v>8</v>
      </c>
      <c r="DL673">
        <v>-23.5</v>
      </c>
      <c r="DM673">
        <v>67</v>
      </c>
      <c r="DN673">
        <v>88</v>
      </c>
      <c r="DO673">
        <v>-6.8</v>
      </c>
      <c r="DP673">
        <v>45</v>
      </c>
      <c r="DQ673">
        <v>62</v>
      </c>
      <c r="DR673">
        <v>-6.8</v>
      </c>
      <c r="DS673">
        <v>29</v>
      </c>
      <c r="DT673">
        <v>45</v>
      </c>
      <c r="DU673">
        <v>-6.9</v>
      </c>
      <c r="DV673" s="39">
        <v>-2.5</v>
      </c>
      <c r="DW673" s="39">
        <v>-2.5</v>
      </c>
      <c r="DX673" s="39">
        <v>0</v>
      </c>
      <c r="DY673" s="39">
        <v>-0.7</v>
      </c>
      <c r="DZ673" s="39">
        <v>0.8</v>
      </c>
      <c r="EA673" s="39">
        <v>-2.4</v>
      </c>
    </row>
    <row r="674" spans="1:131" x14ac:dyDescent="0.2">
      <c r="A674" s="12" t="s">
        <v>2999</v>
      </c>
      <c r="B674" s="12" t="s">
        <v>3000</v>
      </c>
      <c r="C674" t="s">
        <v>2998</v>
      </c>
      <c r="D674" t="s">
        <v>393</v>
      </c>
      <c r="E674" s="12" t="s">
        <v>156</v>
      </c>
      <c r="F674">
        <v>81</v>
      </c>
      <c r="G674">
        <v>14</v>
      </c>
      <c r="H674">
        <v>13</v>
      </c>
      <c r="I674" s="31">
        <f t="shared" si="370"/>
        <v>27</v>
      </c>
      <c r="J674">
        <v>7</v>
      </c>
      <c r="K674">
        <v>6</v>
      </c>
      <c r="L674" s="16">
        <f t="shared" si="371"/>
        <v>1.7369239291650163</v>
      </c>
      <c r="M674" s="15">
        <v>12</v>
      </c>
      <c r="N674" s="15">
        <v>7</v>
      </c>
      <c r="O674" s="15">
        <v>6</v>
      </c>
      <c r="P674">
        <v>106</v>
      </c>
      <c r="Q674">
        <v>51</v>
      </c>
      <c r="R674">
        <v>44</v>
      </c>
      <c r="S674" s="13">
        <f t="shared" si="372"/>
        <v>0.13207547169811321</v>
      </c>
      <c r="T674" s="13">
        <f t="shared" si="373"/>
        <v>6.965174129353234E-2</v>
      </c>
      <c r="U674" s="2">
        <v>932.68333333329997</v>
      </c>
      <c r="V674" s="2">
        <v>11.5</v>
      </c>
      <c r="W674">
        <v>11.36</v>
      </c>
      <c r="X674">
        <v>36.450000000000003</v>
      </c>
      <c r="Y674" s="32">
        <f t="shared" si="374"/>
        <v>0.23760719514745868</v>
      </c>
      <c r="Z674" s="15">
        <f t="shared" si="375"/>
        <v>103.68750000000001</v>
      </c>
      <c r="AA674">
        <v>36</v>
      </c>
      <c r="AB674">
        <v>141</v>
      </c>
      <c r="AC674">
        <v>145</v>
      </c>
      <c r="AD674" s="13">
        <f t="shared" si="376"/>
        <v>0.4375</v>
      </c>
      <c r="AE674" s="13">
        <f t="shared" si="377"/>
        <v>0.40625</v>
      </c>
      <c r="AF674" s="13">
        <f t="shared" si="378"/>
        <v>0.84375</v>
      </c>
      <c r="AG674">
        <v>16</v>
      </c>
      <c r="AH674">
        <v>20</v>
      </c>
      <c r="AI674" s="17">
        <f t="shared" si="379"/>
        <v>0.44444444444444442</v>
      </c>
      <c r="AJ674">
        <v>118</v>
      </c>
      <c r="AK674">
        <v>113</v>
      </c>
      <c r="AL674" s="32">
        <f t="shared" si="380"/>
        <v>0.24574468085106382</v>
      </c>
      <c r="AM674">
        <v>167</v>
      </c>
      <c r="AN674">
        <v>161</v>
      </c>
      <c r="AO674" s="33">
        <f t="shared" si="381"/>
        <v>0.34893617021276596</v>
      </c>
      <c r="AP674">
        <v>203</v>
      </c>
      <c r="AQ674">
        <v>178</v>
      </c>
      <c r="AR674" s="33">
        <f t="shared" si="382"/>
        <v>0.40531914893617021</v>
      </c>
      <c r="AS674" s="33">
        <f t="shared" si="383"/>
        <v>0.41323792486583183</v>
      </c>
      <c r="AT674">
        <v>1</v>
      </c>
      <c r="AU674">
        <v>329</v>
      </c>
      <c r="AV674">
        <v>382</v>
      </c>
      <c r="AW674">
        <v>339</v>
      </c>
      <c r="AX674" s="2">
        <v>28.3</v>
      </c>
      <c r="AY674" s="3">
        <v>6</v>
      </c>
      <c r="AZ674" s="2">
        <v>32.4</v>
      </c>
      <c r="BA674" s="2">
        <v>25.6</v>
      </c>
      <c r="BB674" s="21">
        <v>0.442</v>
      </c>
      <c r="BC674">
        <v>5</v>
      </c>
      <c r="BD674" s="21">
        <v>0.372</v>
      </c>
      <c r="BE674" s="2">
        <v>28.3</v>
      </c>
      <c r="BF674" s="2">
        <v>33.1</v>
      </c>
      <c r="BG674" s="2">
        <v>23.5</v>
      </c>
      <c r="BH674" s="21">
        <v>6.9000000000000006E-2</v>
      </c>
      <c r="BI674" s="21">
        <v>1.196</v>
      </c>
      <c r="BJ674" t="s">
        <v>1424</v>
      </c>
      <c r="BK674" s="2">
        <v>65.400000000000006</v>
      </c>
      <c r="BL674" t="s">
        <v>1311</v>
      </c>
      <c r="BM674" s="2">
        <v>40.6</v>
      </c>
      <c r="BN674" t="s">
        <v>1164</v>
      </c>
      <c r="BO674" s="2">
        <v>35.1</v>
      </c>
      <c r="BP674" t="s">
        <v>1528</v>
      </c>
      <c r="BQ674" s="2">
        <v>39.299999999999997</v>
      </c>
      <c r="BR674" t="s">
        <v>1090</v>
      </c>
      <c r="BS674" s="2">
        <v>38.299999999999997</v>
      </c>
      <c r="BT674" s="32">
        <f t="shared" si="384"/>
        <v>6.7510548523206745E-2</v>
      </c>
      <c r="BU674" s="34">
        <f t="shared" si="385"/>
        <v>0.91055045871559637</v>
      </c>
      <c r="BV674" s="35">
        <f t="shared" si="386"/>
        <v>917.30151356791703</v>
      </c>
      <c r="BW674" s="32">
        <f t="shared" si="387"/>
        <v>-2.1938992761196888E-2</v>
      </c>
      <c r="BX674" s="36">
        <f t="shared" si="388"/>
        <v>2.0611916264090175</v>
      </c>
      <c r="BY674" s="37">
        <f t="shared" si="389"/>
        <v>2.5120772946859904</v>
      </c>
      <c r="BZ674" s="37">
        <f t="shared" si="390"/>
        <v>30.531400966183575</v>
      </c>
      <c r="CA674" s="37">
        <f t="shared" si="391"/>
        <v>28.083735909822867</v>
      </c>
      <c r="CB674" s="37">
        <f t="shared" si="392"/>
        <v>62.028985507246375</v>
      </c>
      <c r="CC674" s="37">
        <f t="shared" si="393"/>
        <v>57.004830917874393</v>
      </c>
      <c r="CD674" s="38">
        <f t="shared" si="394"/>
        <v>5.0241545893719817</v>
      </c>
      <c r="CE674" s="3">
        <v>32</v>
      </c>
      <c r="CF674" s="3">
        <v>39</v>
      </c>
      <c r="CG674" s="3">
        <v>442</v>
      </c>
      <c r="CH674" s="3">
        <v>397</v>
      </c>
      <c r="CI674" s="3">
        <v>231</v>
      </c>
      <c r="CJ674" s="3">
        <v>188</v>
      </c>
      <c r="CK674" s="3">
        <v>261</v>
      </c>
      <c r="CL674" s="3">
        <v>258</v>
      </c>
      <c r="CM674" s="20">
        <f t="shared" si="395"/>
        <v>6.1924443925920176</v>
      </c>
      <c r="CN674" s="37">
        <f t="shared" si="396"/>
        <v>2.7434842249657061</v>
      </c>
      <c r="CO674" s="37">
        <f t="shared" si="397"/>
        <v>2.4183305390438448</v>
      </c>
      <c r="CP674" s="37">
        <f t="shared" si="398"/>
        <v>30.239292790733117</v>
      </c>
      <c r="CQ674" s="37">
        <f t="shared" si="399"/>
        <v>29.324798049077884</v>
      </c>
      <c r="CR674" s="37">
        <f t="shared" si="400"/>
        <v>57.348981354468322</v>
      </c>
      <c r="CS674" s="37">
        <f t="shared" si="401"/>
        <v>57.023827668546453</v>
      </c>
      <c r="CT674" s="22">
        <f t="shared" si="402"/>
        <v>4.6990009034501128</v>
      </c>
      <c r="CU674" s="35">
        <v>135</v>
      </c>
      <c r="CV674" s="35">
        <v>119</v>
      </c>
      <c r="CW674" s="35">
        <v>1353</v>
      </c>
      <c r="CX674" s="35">
        <v>1324</v>
      </c>
      <c r="CY674" s="35">
        <v>625</v>
      </c>
      <c r="CZ674" s="35">
        <v>630</v>
      </c>
      <c r="DA674" s="35">
        <v>733</v>
      </c>
      <c r="DB674" s="35">
        <v>709</v>
      </c>
      <c r="DC674">
        <v>37</v>
      </c>
      <c r="DD674">
        <v>35</v>
      </c>
      <c r="DE674" s="35">
        <f t="shared" si="403"/>
        <v>-2</v>
      </c>
      <c r="DF674" s="36">
        <f t="shared" si="404"/>
        <v>2.3832528180354271</v>
      </c>
      <c r="DG674" s="37">
        <f t="shared" si="405"/>
        <v>2.2544283413848634</v>
      </c>
      <c r="DH674" s="37">
        <f t="shared" si="406"/>
        <v>-0.1288244766505636</v>
      </c>
      <c r="DI674" s="2">
        <v>540.5</v>
      </c>
      <c r="DJ674">
        <v>15</v>
      </c>
      <c r="DK674">
        <v>21</v>
      </c>
      <c r="DL674">
        <v>-11.7</v>
      </c>
      <c r="DM674">
        <v>550</v>
      </c>
      <c r="DN674">
        <v>511</v>
      </c>
      <c r="DO674">
        <v>0.60000000000000009</v>
      </c>
      <c r="DP674">
        <v>404</v>
      </c>
      <c r="DQ674">
        <v>359</v>
      </c>
      <c r="DR674">
        <v>1.2</v>
      </c>
      <c r="DS674">
        <v>274</v>
      </c>
      <c r="DT674">
        <v>253</v>
      </c>
      <c r="DU674">
        <v>0.30000000000000004</v>
      </c>
      <c r="DV674" s="39">
        <v>3.7</v>
      </c>
      <c r="DW674" s="39">
        <v>3.6</v>
      </c>
      <c r="DX674" s="39">
        <v>1.8</v>
      </c>
      <c r="DY674" s="39">
        <v>0.4</v>
      </c>
      <c r="DZ674" s="39">
        <v>-2.1</v>
      </c>
      <c r="EA674" s="39">
        <v>3.8</v>
      </c>
    </row>
    <row r="675" spans="1:131" x14ac:dyDescent="0.2">
      <c r="A675" s="12" t="s">
        <v>1104</v>
      </c>
      <c r="B675" s="12" t="s">
        <v>3003</v>
      </c>
      <c r="C675" t="s">
        <v>3002</v>
      </c>
      <c r="D675" t="s">
        <v>265</v>
      </c>
      <c r="E675" s="12" t="s">
        <v>170</v>
      </c>
      <c r="F675">
        <v>75</v>
      </c>
      <c r="G675">
        <v>5</v>
      </c>
      <c r="H675">
        <v>16</v>
      </c>
      <c r="I675" s="31">
        <f t="shared" si="370"/>
        <v>21</v>
      </c>
      <c r="J675">
        <v>8</v>
      </c>
      <c r="K675">
        <v>7</v>
      </c>
      <c r="L675" s="16">
        <f t="shared" si="371"/>
        <v>1.5031315240083507</v>
      </c>
      <c r="M675" s="15">
        <v>6</v>
      </c>
      <c r="N675" s="15">
        <v>8</v>
      </c>
      <c r="O675" s="15">
        <v>7</v>
      </c>
      <c r="P675">
        <v>87</v>
      </c>
      <c r="Q675">
        <v>37</v>
      </c>
      <c r="R675">
        <v>35</v>
      </c>
      <c r="S675" s="13">
        <f t="shared" si="372"/>
        <v>5.7471264367816091E-2</v>
      </c>
      <c r="T675" s="13">
        <f t="shared" si="373"/>
        <v>3.1446540880503145E-2</v>
      </c>
      <c r="U675" s="2">
        <v>838.25</v>
      </c>
      <c r="V675" s="2">
        <v>11.166666666699999</v>
      </c>
      <c r="W675">
        <v>10.86</v>
      </c>
      <c r="X675">
        <v>36.51</v>
      </c>
      <c r="Y675" s="32">
        <f t="shared" si="374"/>
        <v>0.22925902469917669</v>
      </c>
      <c r="Z675" s="15">
        <f t="shared" si="375"/>
        <v>108.38709677419355</v>
      </c>
      <c r="AA675">
        <v>29</v>
      </c>
      <c r="AB675">
        <v>13</v>
      </c>
      <c r="AC675">
        <v>33</v>
      </c>
      <c r="AD675" s="13">
        <f t="shared" si="376"/>
        <v>0.16129032258064516</v>
      </c>
      <c r="AE675" s="13">
        <f t="shared" si="377"/>
        <v>0.4838709677419355</v>
      </c>
      <c r="AF675" s="13">
        <f t="shared" si="378"/>
        <v>0.64516129032258063</v>
      </c>
      <c r="AG675">
        <v>153</v>
      </c>
      <c r="AH675">
        <v>201</v>
      </c>
      <c r="AI675" s="17">
        <f t="shared" si="379"/>
        <v>0.43220338983050849</v>
      </c>
      <c r="AJ675">
        <v>143</v>
      </c>
      <c r="AK675">
        <v>143</v>
      </c>
      <c r="AL675" s="32">
        <f t="shared" si="380"/>
        <v>0.41329479768786126</v>
      </c>
      <c r="AM675">
        <v>94</v>
      </c>
      <c r="AN675">
        <v>73</v>
      </c>
      <c r="AO675" s="33">
        <f t="shared" si="381"/>
        <v>0.24132947976878613</v>
      </c>
      <c r="AP675">
        <v>115</v>
      </c>
      <c r="AQ675">
        <v>124</v>
      </c>
      <c r="AR675" s="33">
        <f t="shared" si="382"/>
        <v>0.34537572254335258</v>
      </c>
      <c r="AS675" s="33">
        <f t="shared" si="383"/>
        <v>0.63134657836644592</v>
      </c>
      <c r="AT675">
        <v>14</v>
      </c>
      <c r="AU675">
        <v>322</v>
      </c>
      <c r="AV675">
        <v>282</v>
      </c>
      <c r="AW675">
        <v>276</v>
      </c>
      <c r="AX675" s="2">
        <v>27.6</v>
      </c>
      <c r="AY675" s="3">
        <v>11</v>
      </c>
      <c r="AZ675" s="2">
        <v>32</v>
      </c>
      <c r="BA675" s="2">
        <v>24.7</v>
      </c>
      <c r="BB675" s="21">
        <v>-0.17100000000000001</v>
      </c>
      <c r="BC675">
        <v>11</v>
      </c>
      <c r="BD675" s="21">
        <v>-0.182</v>
      </c>
      <c r="BE675" s="2">
        <v>27.9</v>
      </c>
      <c r="BF675" s="2">
        <v>32.4</v>
      </c>
      <c r="BG675" s="2">
        <v>23.3</v>
      </c>
      <c r="BH675" s="21">
        <v>-2.0840000000000001</v>
      </c>
      <c r="BI675" s="21">
        <v>3.823</v>
      </c>
      <c r="BJ675" t="s">
        <v>3319</v>
      </c>
      <c r="BK675" s="2">
        <v>47.5</v>
      </c>
      <c r="BL675" t="s">
        <v>2528</v>
      </c>
      <c r="BM675" s="2">
        <v>40.5</v>
      </c>
      <c r="BN675" t="s">
        <v>3426</v>
      </c>
      <c r="BO675" s="2">
        <v>19.600000000000001</v>
      </c>
      <c r="BP675" t="s">
        <v>2852</v>
      </c>
      <c r="BQ675" s="2">
        <v>32.200000000000003</v>
      </c>
      <c r="BR675" t="s">
        <v>3164</v>
      </c>
      <c r="BS675" s="2">
        <v>31.8</v>
      </c>
      <c r="BT675" s="32">
        <f t="shared" si="384"/>
        <v>7.3809523809523811E-2</v>
      </c>
      <c r="BU675" s="34">
        <f t="shared" si="385"/>
        <v>0.91935483870967738</v>
      </c>
      <c r="BV675" s="35">
        <f t="shared" si="386"/>
        <v>926.73579109062973</v>
      </c>
      <c r="BW675" s="32">
        <f t="shared" si="387"/>
        <v>-6.8356374807988091E-3</v>
      </c>
      <c r="BX675" s="36">
        <f t="shared" si="388"/>
        <v>2.2208955223814302</v>
      </c>
      <c r="BY675" s="37">
        <f t="shared" si="389"/>
        <v>2.1492537313368678</v>
      </c>
      <c r="BZ675" s="37">
        <f t="shared" si="390"/>
        <v>30.089552238716152</v>
      </c>
      <c r="CA675" s="37">
        <f t="shared" si="391"/>
        <v>26.650746268577162</v>
      </c>
      <c r="CB675" s="37">
        <f t="shared" si="392"/>
        <v>53.731343283421701</v>
      </c>
      <c r="CC675" s="37">
        <f t="shared" si="393"/>
        <v>50.220895522238152</v>
      </c>
      <c r="CD675" s="38">
        <f t="shared" si="394"/>
        <v>3.5104477611835492</v>
      </c>
      <c r="CE675" s="3">
        <v>31</v>
      </c>
      <c r="CF675" s="3">
        <v>30</v>
      </c>
      <c r="CG675" s="3">
        <v>389</v>
      </c>
      <c r="CH675" s="3">
        <v>342</v>
      </c>
      <c r="CI675" s="3">
        <v>156</v>
      </c>
      <c r="CJ675" s="3">
        <v>138</v>
      </c>
      <c r="CK675" s="3">
        <v>191</v>
      </c>
      <c r="CL675" s="3">
        <v>174</v>
      </c>
      <c r="CM675" s="20">
        <f t="shared" si="395"/>
        <v>-3.7368701196111527</v>
      </c>
      <c r="CN675" s="37">
        <f t="shared" si="396"/>
        <v>2.6732402081621474</v>
      </c>
      <c r="CO675" s="37">
        <f t="shared" si="397"/>
        <v>2.0158860586140785</v>
      </c>
      <c r="CP675" s="37">
        <f t="shared" si="398"/>
        <v>28.572993700356069</v>
      </c>
      <c r="CQ675" s="37">
        <f t="shared" si="399"/>
        <v>24.826075047932072</v>
      </c>
      <c r="CR675" s="37">
        <f t="shared" si="400"/>
        <v>55.875102711585868</v>
      </c>
      <c r="CS675" s="37">
        <f t="shared" si="401"/>
        <v>47.92111750205423</v>
      </c>
      <c r="CT675" s="22">
        <f t="shared" si="402"/>
        <v>-4.4435374483480885</v>
      </c>
      <c r="CU675" s="35">
        <v>122</v>
      </c>
      <c r="CV675" s="35">
        <v>92</v>
      </c>
      <c r="CW675" s="35">
        <v>1182</v>
      </c>
      <c r="CX675" s="35">
        <v>1041</v>
      </c>
      <c r="CY675" s="35">
        <v>584</v>
      </c>
      <c r="CZ675" s="35">
        <v>461</v>
      </c>
      <c r="DA675" s="35">
        <v>593</v>
      </c>
      <c r="DB675" s="35">
        <v>662</v>
      </c>
      <c r="DC675">
        <v>7</v>
      </c>
      <c r="DD675">
        <v>10</v>
      </c>
      <c r="DE675" s="35">
        <f t="shared" si="403"/>
        <v>3</v>
      </c>
      <c r="DF675" s="36">
        <f t="shared" si="404"/>
        <v>0.50149253731193588</v>
      </c>
      <c r="DG675" s="37">
        <f t="shared" si="405"/>
        <v>0.71641791044562275</v>
      </c>
      <c r="DH675" s="37">
        <f t="shared" si="406"/>
        <v>0.21492537313368679</v>
      </c>
      <c r="DI675" s="2">
        <v>468.8</v>
      </c>
      <c r="DJ675">
        <v>17</v>
      </c>
      <c r="DK675">
        <v>19</v>
      </c>
      <c r="DL675">
        <v>-7.5</v>
      </c>
      <c r="DM675">
        <v>427</v>
      </c>
      <c r="DN675">
        <v>411</v>
      </c>
      <c r="DO675">
        <v>-2.8</v>
      </c>
      <c r="DP675">
        <v>323</v>
      </c>
      <c r="DQ675">
        <v>300</v>
      </c>
      <c r="DR675">
        <v>-1.5</v>
      </c>
      <c r="DS675">
        <v>237</v>
      </c>
      <c r="DT675">
        <v>223</v>
      </c>
      <c r="DU675">
        <v>-0.2</v>
      </c>
      <c r="DV675" s="39">
        <v>5.5</v>
      </c>
      <c r="DW675" s="39">
        <v>5.5</v>
      </c>
      <c r="DX675" s="39">
        <v>-1.9</v>
      </c>
      <c r="DY675" s="39">
        <v>-1</v>
      </c>
      <c r="DZ675" s="39">
        <v>-0.1</v>
      </c>
      <c r="EA675" s="39">
        <v>2.6</v>
      </c>
    </row>
    <row r="676" spans="1:131" x14ac:dyDescent="0.2">
      <c r="A676" s="12" t="s">
        <v>1686</v>
      </c>
      <c r="B676" s="12" t="s">
        <v>3008</v>
      </c>
      <c r="C676" t="s">
        <v>3007</v>
      </c>
      <c r="D676" t="s">
        <v>442</v>
      </c>
      <c r="E676" s="12" t="s">
        <v>178</v>
      </c>
      <c r="F676">
        <v>42</v>
      </c>
      <c r="G676">
        <v>1</v>
      </c>
      <c r="H676">
        <v>7</v>
      </c>
      <c r="I676" s="31">
        <f t="shared" si="370"/>
        <v>8</v>
      </c>
      <c r="J676">
        <v>3</v>
      </c>
      <c r="K676">
        <v>4</v>
      </c>
      <c r="L676" s="16">
        <f t="shared" si="371"/>
        <v>0.74058835630532505</v>
      </c>
      <c r="M676" s="15">
        <v>1</v>
      </c>
      <c r="N676" s="15">
        <v>3</v>
      </c>
      <c r="O676" s="15">
        <v>4</v>
      </c>
      <c r="P676">
        <v>38</v>
      </c>
      <c r="Q676">
        <v>10</v>
      </c>
      <c r="R676">
        <v>26</v>
      </c>
      <c r="S676" s="13">
        <f t="shared" si="372"/>
        <v>2.6315789473684209E-2</v>
      </c>
      <c r="T676" s="13">
        <f t="shared" si="373"/>
        <v>1.3513513513513514E-2</v>
      </c>
      <c r="U676" s="2">
        <v>648.13333333330002</v>
      </c>
      <c r="V676" s="2">
        <v>15.416666666699999</v>
      </c>
      <c r="W676">
        <v>15.14</v>
      </c>
      <c r="X676">
        <v>33.950000000000003</v>
      </c>
      <c r="Y676" s="32">
        <f t="shared" si="374"/>
        <v>0.30841311876145855</v>
      </c>
      <c r="Z676" s="15">
        <f t="shared" si="375"/>
        <v>34.21875</v>
      </c>
      <c r="AA676">
        <v>37</v>
      </c>
      <c r="AB676">
        <v>63</v>
      </c>
      <c r="AC676">
        <v>121</v>
      </c>
      <c r="AD676" s="13">
        <f t="shared" si="376"/>
        <v>3.125E-2</v>
      </c>
      <c r="AE676" s="13">
        <f t="shared" si="377"/>
        <v>0.21875</v>
      </c>
      <c r="AF676" s="13">
        <f t="shared" si="378"/>
        <v>0.25</v>
      </c>
      <c r="AI676" s="17" t="str">
        <f t="shared" si="379"/>
        <v xml:space="preserve"> </v>
      </c>
      <c r="AJ676">
        <v>102</v>
      </c>
      <c r="AK676">
        <v>130</v>
      </c>
      <c r="AL676" s="32">
        <f t="shared" si="380"/>
        <v>0.44274809160305345</v>
      </c>
      <c r="AM676">
        <v>53</v>
      </c>
      <c r="AN676">
        <v>70</v>
      </c>
      <c r="AO676" s="33">
        <f t="shared" si="381"/>
        <v>0.23473282442748092</v>
      </c>
      <c r="AP676">
        <v>91</v>
      </c>
      <c r="AQ676">
        <v>78</v>
      </c>
      <c r="AR676" s="33">
        <f t="shared" si="382"/>
        <v>0.32251908396946566</v>
      </c>
      <c r="AS676" s="33">
        <f t="shared" si="383"/>
        <v>0.6535211267605634</v>
      </c>
      <c r="AT676">
        <v>7</v>
      </c>
      <c r="AU676">
        <v>232</v>
      </c>
      <c r="AV676">
        <v>202</v>
      </c>
      <c r="AW676">
        <v>171</v>
      </c>
      <c r="AX676" s="2">
        <v>27.3</v>
      </c>
      <c r="AY676" s="3">
        <v>5</v>
      </c>
      <c r="AZ676" s="2">
        <v>32.6</v>
      </c>
      <c r="BA676" s="2">
        <v>23.8</v>
      </c>
      <c r="BB676" s="21">
        <v>-0.98499999999999999</v>
      </c>
      <c r="BC676">
        <v>6</v>
      </c>
      <c r="BD676" s="21">
        <v>-0.88600000000000001</v>
      </c>
      <c r="BE676" s="2">
        <v>26.1</v>
      </c>
      <c r="BF676" s="2">
        <v>28.4</v>
      </c>
      <c r="BG676" s="2">
        <v>25.3</v>
      </c>
      <c r="BH676" s="21">
        <v>1.591</v>
      </c>
      <c r="BI676" s="21">
        <v>12.71</v>
      </c>
      <c r="BJ676" t="s">
        <v>1969</v>
      </c>
      <c r="BK676" s="2">
        <v>37.4</v>
      </c>
      <c r="BL676" t="s">
        <v>3167</v>
      </c>
      <c r="BM676" s="2">
        <v>33</v>
      </c>
      <c r="BN676" t="s">
        <v>3036</v>
      </c>
      <c r="BO676" s="2">
        <v>30.7</v>
      </c>
      <c r="BP676" t="s">
        <v>2208</v>
      </c>
      <c r="BQ676" s="2">
        <v>79.8</v>
      </c>
      <c r="BR676" t="s">
        <v>263</v>
      </c>
      <c r="BS676" s="2">
        <v>7.2</v>
      </c>
      <c r="BT676" s="32">
        <f t="shared" si="384"/>
        <v>8.7671232876712329E-2</v>
      </c>
      <c r="BU676" s="34">
        <f t="shared" si="385"/>
        <v>0.90039840637450197</v>
      </c>
      <c r="BV676" s="35">
        <f t="shared" si="386"/>
        <v>909.16552966217318</v>
      </c>
      <c r="BW676" s="32">
        <f t="shared" si="387"/>
        <v>-1.1930360748785701E-2</v>
      </c>
      <c r="BX676" s="36">
        <f t="shared" si="388"/>
        <v>2.9652509652445542</v>
      </c>
      <c r="BY676" s="37">
        <f t="shared" si="389"/>
        <v>2.316602316597308</v>
      </c>
      <c r="BZ676" s="37">
        <f t="shared" si="390"/>
        <v>33.822393822320691</v>
      </c>
      <c r="CA676" s="37">
        <f t="shared" si="391"/>
        <v>23.258687258636972</v>
      </c>
      <c r="CB676" s="37">
        <f t="shared" si="392"/>
        <v>58.563706563579942</v>
      </c>
      <c r="CC676" s="37">
        <f t="shared" si="393"/>
        <v>40.772200772112619</v>
      </c>
      <c r="CD676" s="38">
        <f t="shared" si="394"/>
        <v>17.791505791467323</v>
      </c>
      <c r="CE676" s="3">
        <v>32</v>
      </c>
      <c r="CF676" s="3">
        <v>25</v>
      </c>
      <c r="CG676" s="3">
        <v>333</v>
      </c>
      <c r="CH676" s="3">
        <v>226</v>
      </c>
      <c r="CI676" s="3">
        <v>103</v>
      </c>
      <c r="CJ676" s="3">
        <v>81</v>
      </c>
      <c r="CK676" s="3">
        <v>108</v>
      </c>
      <c r="CL676" s="3">
        <v>164</v>
      </c>
      <c r="CM676" s="20">
        <f t="shared" si="395"/>
        <v>0.4209987492138012</v>
      </c>
      <c r="CN676" s="37">
        <f t="shared" si="396"/>
        <v>3.2400589101620025</v>
      </c>
      <c r="CO676" s="37">
        <f t="shared" si="397"/>
        <v>2.1460130443930145</v>
      </c>
      <c r="CP676" s="37">
        <f t="shared" si="398"/>
        <v>34.630759520302966</v>
      </c>
      <c r="CQ676" s="37">
        <f t="shared" si="399"/>
        <v>26.341258152745635</v>
      </c>
      <c r="CR676" s="37">
        <f t="shared" si="400"/>
        <v>62.234378287397426</v>
      </c>
      <c r="CS676" s="37">
        <f t="shared" si="401"/>
        <v>47.843467283820743</v>
      </c>
      <c r="CT676" s="22">
        <f t="shared" si="402"/>
        <v>3.4005947878906397</v>
      </c>
      <c r="CU676" s="35">
        <v>77</v>
      </c>
      <c r="CV676" s="35">
        <v>51</v>
      </c>
      <c r="CW676" s="35">
        <v>746</v>
      </c>
      <c r="CX676" s="35">
        <v>575</v>
      </c>
      <c r="CY676" s="35">
        <v>271</v>
      </c>
      <c r="CZ676" s="35">
        <v>216</v>
      </c>
      <c r="DA676" s="35">
        <v>295</v>
      </c>
      <c r="DB676" s="35">
        <v>385</v>
      </c>
      <c r="DC676">
        <v>14</v>
      </c>
      <c r="DD676">
        <v>3</v>
      </c>
      <c r="DE676" s="35">
        <f t="shared" si="403"/>
        <v>-11</v>
      </c>
      <c r="DF676" s="36">
        <f t="shared" si="404"/>
        <v>1.2972972972944925</v>
      </c>
      <c r="DG676" s="37">
        <f t="shared" si="405"/>
        <v>0.27799227799167697</v>
      </c>
      <c r="DH676" s="37">
        <f t="shared" si="406"/>
        <v>-1.0193050193028155</v>
      </c>
      <c r="DI676" s="2">
        <v>351.6</v>
      </c>
      <c r="DJ676">
        <v>18</v>
      </c>
      <c r="DK676">
        <v>16</v>
      </c>
      <c r="DL676">
        <v>-7.7</v>
      </c>
      <c r="DM676">
        <v>346</v>
      </c>
      <c r="DN676">
        <v>236</v>
      </c>
      <c r="DO676">
        <v>3.2</v>
      </c>
      <c r="DP676">
        <v>255</v>
      </c>
      <c r="DQ676">
        <v>186</v>
      </c>
      <c r="DR676">
        <v>1.1000000000000001</v>
      </c>
      <c r="DS676">
        <v>187</v>
      </c>
      <c r="DT676">
        <v>139</v>
      </c>
      <c r="DU676">
        <v>1.1000000000000001</v>
      </c>
      <c r="DV676" s="39">
        <v>8.6999999999999993</v>
      </c>
      <c r="DW676" s="39">
        <v>8.6999999999999993</v>
      </c>
      <c r="DX676" s="39">
        <v>-1</v>
      </c>
      <c r="DY676" s="39">
        <v>-0.7</v>
      </c>
      <c r="DZ676" s="39">
        <v>-3.8</v>
      </c>
      <c r="EA676" s="39">
        <v>3.1</v>
      </c>
    </row>
    <row r="677" spans="1:131" x14ac:dyDescent="0.2">
      <c r="A677" s="12" t="s">
        <v>453</v>
      </c>
      <c r="B677" s="12" t="s">
        <v>3012</v>
      </c>
      <c r="C677" t="s">
        <v>3011</v>
      </c>
      <c r="D677" t="s">
        <v>139</v>
      </c>
      <c r="E677" s="12" t="s">
        <v>178</v>
      </c>
      <c r="F677">
        <v>21</v>
      </c>
      <c r="G677">
        <v>0</v>
      </c>
      <c r="H677">
        <v>0</v>
      </c>
      <c r="I677" s="31">
        <f t="shared" si="370"/>
        <v>0</v>
      </c>
      <c r="J677">
        <v>0</v>
      </c>
      <c r="K677">
        <v>0</v>
      </c>
      <c r="L677" s="16">
        <f t="shared" si="371"/>
        <v>0</v>
      </c>
      <c r="M677" s="15">
        <v>0</v>
      </c>
      <c r="N677" s="15">
        <v>0</v>
      </c>
      <c r="O677" s="15">
        <v>0</v>
      </c>
      <c r="P677">
        <v>32</v>
      </c>
      <c r="Q677">
        <v>8</v>
      </c>
      <c r="R677">
        <v>19</v>
      </c>
      <c r="S677" s="13">
        <f t="shared" si="372"/>
        <v>0</v>
      </c>
      <c r="T677" s="13">
        <f t="shared" si="373"/>
        <v>0</v>
      </c>
      <c r="U677" s="2">
        <v>333.7</v>
      </c>
      <c r="V677" s="2">
        <v>15.8833333333</v>
      </c>
      <c r="W677">
        <v>15.49</v>
      </c>
      <c r="X677">
        <v>33.159999999999997</v>
      </c>
      <c r="Y677" s="32">
        <f t="shared" si="374"/>
        <v>0.3183967112024666</v>
      </c>
      <c r="Z677" s="15">
        <f t="shared" si="375"/>
        <v>0</v>
      </c>
      <c r="AA677">
        <v>27</v>
      </c>
      <c r="AB677">
        <v>18</v>
      </c>
      <c r="AC677">
        <v>26</v>
      </c>
      <c r="AD677" s="13">
        <f t="shared" si="376"/>
        <v>0</v>
      </c>
      <c r="AE677" s="13">
        <f t="shared" si="377"/>
        <v>0</v>
      </c>
      <c r="AF677" s="13">
        <f t="shared" si="378"/>
        <v>0</v>
      </c>
      <c r="AI677" s="17" t="str">
        <f t="shared" si="379"/>
        <v xml:space="preserve"> </v>
      </c>
      <c r="AJ677">
        <v>50</v>
      </c>
      <c r="AK677">
        <v>52</v>
      </c>
      <c r="AL677" s="32">
        <f t="shared" si="380"/>
        <v>0.34</v>
      </c>
      <c r="AM677">
        <v>48</v>
      </c>
      <c r="AN677">
        <v>49</v>
      </c>
      <c r="AO677" s="33">
        <f t="shared" si="381"/>
        <v>0.32333333333333331</v>
      </c>
      <c r="AP677">
        <v>47</v>
      </c>
      <c r="AQ677">
        <v>54</v>
      </c>
      <c r="AR677" s="33">
        <f t="shared" si="382"/>
        <v>0.33666666666666667</v>
      </c>
      <c r="AS677" s="33">
        <f t="shared" si="383"/>
        <v>0.51256281407035176</v>
      </c>
      <c r="AT677">
        <v>9</v>
      </c>
      <c r="AU677">
        <v>117</v>
      </c>
      <c r="AV677">
        <v>122</v>
      </c>
      <c r="AW677">
        <v>103</v>
      </c>
      <c r="AX677" s="2">
        <v>28.5</v>
      </c>
      <c r="AY677" s="3">
        <v>7</v>
      </c>
      <c r="AZ677" s="2">
        <v>32.9</v>
      </c>
      <c r="BA677" s="2">
        <v>25.5</v>
      </c>
      <c r="BB677" s="21">
        <v>0.61499999999999999</v>
      </c>
      <c r="BC677">
        <v>1</v>
      </c>
      <c r="BD677" s="21">
        <v>-0.55400000000000005</v>
      </c>
      <c r="BE677" s="2">
        <v>26.7</v>
      </c>
      <c r="BF677" s="2">
        <v>33.700000000000003</v>
      </c>
      <c r="BG677" s="2">
        <v>24.4</v>
      </c>
      <c r="BH677" s="21">
        <v>1.2310000000000001</v>
      </c>
      <c r="BI677" s="21">
        <v>-12.39</v>
      </c>
      <c r="BJ677" t="s">
        <v>1793</v>
      </c>
      <c r="BK677" s="2">
        <v>32.4</v>
      </c>
      <c r="BL677" t="s">
        <v>1238</v>
      </c>
      <c r="BM677" s="2">
        <v>31.9</v>
      </c>
      <c r="BN677" t="s">
        <v>1338</v>
      </c>
      <c r="BO677" s="2">
        <v>25.3</v>
      </c>
      <c r="BP677" t="s">
        <v>1185</v>
      </c>
      <c r="BQ677" s="2">
        <v>46.3</v>
      </c>
      <c r="BR677" t="s">
        <v>3406</v>
      </c>
      <c r="BS677" s="2">
        <v>42.4</v>
      </c>
      <c r="BT677" s="32">
        <f t="shared" si="384"/>
        <v>3.9473684210526314E-2</v>
      </c>
      <c r="BU677" s="34">
        <f t="shared" si="385"/>
        <v>0.95</v>
      </c>
      <c r="BV677" s="35">
        <f t="shared" si="386"/>
        <v>953.9473684210526</v>
      </c>
      <c r="BW677" s="32">
        <f t="shared" si="387"/>
        <v>-1.0526315789473731E-2</v>
      </c>
      <c r="BX677" s="36">
        <f t="shared" si="388"/>
        <v>1.0792984560058627</v>
      </c>
      <c r="BY677" s="37">
        <f t="shared" si="389"/>
        <v>1.618947684008794</v>
      </c>
      <c r="BZ677" s="37">
        <f t="shared" si="390"/>
        <v>27.342227552148522</v>
      </c>
      <c r="CA677" s="37">
        <f t="shared" si="391"/>
        <v>32.378953680175883</v>
      </c>
      <c r="CB677" s="37">
        <f t="shared" si="392"/>
        <v>49.467845900268713</v>
      </c>
      <c r="CC677" s="37">
        <f t="shared" si="393"/>
        <v>60.980362764331254</v>
      </c>
      <c r="CD677" s="38">
        <f t="shared" si="394"/>
        <v>-11.51251686406254</v>
      </c>
      <c r="CE677" s="3">
        <v>6</v>
      </c>
      <c r="CF677" s="3">
        <v>9</v>
      </c>
      <c r="CG677" s="3">
        <v>146</v>
      </c>
      <c r="CH677" s="3">
        <v>171</v>
      </c>
      <c r="CI677" s="3">
        <v>47</v>
      </c>
      <c r="CJ677" s="3">
        <v>73</v>
      </c>
      <c r="CK677" s="3">
        <v>86</v>
      </c>
      <c r="CL677" s="3">
        <v>76</v>
      </c>
      <c r="CM677" s="20">
        <f t="shared" si="395"/>
        <v>-6.8024401750980346E-2</v>
      </c>
      <c r="CN677" s="37">
        <f t="shared" si="396"/>
        <v>1.3785972772703776</v>
      </c>
      <c r="CO677" s="37">
        <f t="shared" si="397"/>
        <v>3.7911425124935381</v>
      </c>
      <c r="CP677" s="37">
        <f t="shared" si="398"/>
        <v>24.039290022402209</v>
      </c>
      <c r="CQ677" s="37">
        <f t="shared" si="399"/>
        <v>35.498879889712228</v>
      </c>
      <c r="CR677" s="37">
        <f t="shared" si="400"/>
        <v>44.718249181457871</v>
      </c>
      <c r="CS677" s="37">
        <f t="shared" si="401"/>
        <v>66.775805617783917</v>
      </c>
      <c r="CT677" s="22">
        <f t="shared" si="402"/>
        <v>10.545039572263505</v>
      </c>
      <c r="CU677" s="35">
        <v>16</v>
      </c>
      <c r="CV677" s="35">
        <v>44</v>
      </c>
      <c r="CW677" s="35">
        <v>263</v>
      </c>
      <c r="CX677" s="35">
        <v>368</v>
      </c>
      <c r="CY677" s="35">
        <v>93</v>
      </c>
      <c r="CZ677" s="35">
        <v>158</v>
      </c>
      <c r="DA677" s="35">
        <v>205</v>
      </c>
      <c r="DB677" s="35">
        <v>147</v>
      </c>
      <c r="DC677">
        <v>1</v>
      </c>
      <c r="DD677">
        <v>2</v>
      </c>
      <c r="DE677" s="35">
        <f t="shared" si="403"/>
        <v>1</v>
      </c>
      <c r="DF677" s="36">
        <f t="shared" si="404"/>
        <v>0.17988307600097711</v>
      </c>
      <c r="DG677" s="37">
        <f t="shared" si="405"/>
        <v>0.35976615200195422</v>
      </c>
      <c r="DH677" s="37">
        <f t="shared" si="406"/>
        <v>0.17988307600097711</v>
      </c>
      <c r="DI677" s="2">
        <v>184.8</v>
      </c>
      <c r="DJ677">
        <v>1</v>
      </c>
      <c r="DK677">
        <v>5</v>
      </c>
      <c r="DL677">
        <v>-9</v>
      </c>
      <c r="DM677">
        <v>138</v>
      </c>
      <c r="DN677">
        <v>207</v>
      </c>
      <c r="DO677">
        <v>2.2999999999999998</v>
      </c>
      <c r="DP677">
        <v>98</v>
      </c>
      <c r="DQ677">
        <v>153</v>
      </c>
      <c r="DR677">
        <v>2.8</v>
      </c>
      <c r="DS677">
        <v>78</v>
      </c>
      <c r="DT677">
        <v>110</v>
      </c>
      <c r="DU677">
        <v>2.8</v>
      </c>
      <c r="DV677" s="39">
        <v>-0.60000000000000009</v>
      </c>
      <c r="DW677" s="39">
        <v>-0.60000000000000009</v>
      </c>
      <c r="DX677" s="39">
        <v>-0.60000000000000009</v>
      </c>
      <c r="DY677" s="39">
        <v>0</v>
      </c>
      <c r="DZ677" s="39">
        <v>2.6</v>
      </c>
      <c r="EA677" s="39">
        <v>1.4</v>
      </c>
    </row>
    <row r="678" spans="1:131" x14ac:dyDescent="0.2">
      <c r="A678" s="12" t="s">
        <v>275</v>
      </c>
      <c r="B678" s="12" t="s">
        <v>3016</v>
      </c>
      <c r="C678" t="s">
        <v>3015</v>
      </c>
      <c r="D678" s="12" t="s">
        <v>442</v>
      </c>
      <c r="E678" s="12" t="s">
        <v>178</v>
      </c>
      <c r="F678">
        <v>17</v>
      </c>
      <c r="G678">
        <v>0</v>
      </c>
      <c r="H678">
        <v>0</v>
      </c>
      <c r="I678" s="31">
        <f t="shared" si="370"/>
        <v>0</v>
      </c>
      <c r="J678">
        <v>0</v>
      </c>
      <c r="K678">
        <v>0</v>
      </c>
      <c r="L678" s="16">
        <f t="shared" si="371"/>
        <v>0</v>
      </c>
      <c r="M678" s="15">
        <v>0</v>
      </c>
      <c r="N678" s="15">
        <v>0</v>
      </c>
      <c r="O678" s="15">
        <v>0</v>
      </c>
      <c r="P678">
        <v>18</v>
      </c>
      <c r="Q678">
        <v>8</v>
      </c>
      <c r="R678">
        <v>16</v>
      </c>
      <c r="S678" s="13">
        <f t="shared" si="372"/>
        <v>0</v>
      </c>
      <c r="T678" s="13">
        <f t="shared" si="373"/>
        <v>0</v>
      </c>
      <c r="U678" s="2">
        <v>210.11666666670001</v>
      </c>
      <c r="V678" s="2">
        <v>12.35</v>
      </c>
      <c r="W678">
        <v>12.25</v>
      </c>
      <c r="X678">
        <v>36.729999999999997</v>
      </c>
      <c r="Y678" s="32">
        <f t="shared" si="374"/>
        <v>0.25010208248264598</v>
      </c>
      <c r="Z678" s="15">
        <f t="shared" si="375"/>
        <v>0</v>
      </c>
      <c r="AA678">
        <v>13</v>
      </c>
      <c r="AB678">
        <v>18</v>
      </c>
      <c r="AC678">
        <v>24</v>
      </c>
      <c r="AD678" s="13">
        <f t="shared" si="376"/>
        <v>0</v>
      </c>
      <c r="AE678" s="13">
        <f t="shared" si="377"/>
        <v>0</v>
      </c>
      <c r="AF678" s="13">
        <f t="shared" si="378"/>
        <v>0</v>
      </c>
      <c r="AI678" s="17" t="str">
        <f t="shared" si="379"/>
        <v xml:space="preserve"> </v>
      </c>
      <c r="AJ678">
        <v>37</v>
      </c>
      <c r="AK678">
        <v>36</v>
      </c>
      <c r="AL678" s="32">
        <f t="shared" si="380"/>
        <v>0.38421052631578945</v>
      </c>
      <c r="AM678">
        <v>29</v>
      </c>
      <c r="AN678">
        <v>27</v>
      </c>
      <c r="AO678" s="33">
        <f t="shared" si="381"/>
        <v>0.29473684210526313</v>
      </c>
      <c r="AP678">
        <v>30</v>
      </c>
      <c r="AQ678">
        <v>31</v>
      </c>
      <c r="AR678" s="33">
        <f t="shared" si="382"/>
        <v>0.32105263157894737</v>
      </c>
      <c r="AS678" s="33">
        <f t="shared" si="383"/>
        <v>0.56589147286821706</v>
      </c>
      <c r="AU678">
        <v>82</v>
      </c>
      <c r="AV678">
        <v>82</v>
      </c>
      <c r="AW678">
        <v>54</v>
      </c>
      <c r="AX678" s="2">
        <v>27.7</v>
      </c>
      <c r="AZ678" s="2">
        <v>33.200000000000003</v>
      </c>
      <c r="BA678" s="2">
        <v>24</v>
      </c>
      <c r="BB678" s="21">
        <v>-0.42199999999999999</v>
      </c>
      <c r="BD678" s="21">
        <v>-0.86899999999999999</v>
      </c>
      <c r="BE678" s="2">
        <v>25.7</v>
      </c>
      <c r="BF678" s="2">
        <v>30.6</v>
      </c>
      <c r="BG678" s="2">
        <v>24.1</v>
      </c>
      <c r="BH678" s="21">
        <v>1.3180000000000001</v>
      </c>
      <c r="BI678" s="21">
        <v>3.5489999999999999</v>
      </c>
      <c r="BJ678" t="s">
        <v>2959</v>
      </c>
      <c r="BK678" s="2">
        <v>29.2</v>
      </c>
      <c r="BL678" t="s">
        <v>3599</v>
      </c>
      <c r="BM678" s="2">
        <v>27.7</v>
      </c>
      <c r="BN678" t="s">
        <v>831</v>
      </c>
      <c r="BO678" s="2">
        <v>23.4</v>
      </c>
      <c r="BP678" t="s">
        <v>3093</v>
      </c>
      <c r="BQ678" s="2">
        <v>30.3</v>
      </c>
      <c r="BR678" t="s">
        <v>1196</v>
      </c>
      <c r="BS678" s="2">
        <v>19.3</v>
      </c>
      <c r="BT678" s="32">
        <f t="shared" si="384"/>
        <v>3.937007874015748E-2</v>
      </c>
      <c r="BU678" s="34">
        <f t="shared" si="385"/>
        <v>0.91509433962264153</v>
      </c>
      <c r="BV678" s="35">
        <f t="shared" si="386"/>
        <v>919.0313474966573</v>
      </c>
      <c r="BW678" s="32">
        <f t="shared" si="387"/>
        <v>-4.5535581637200992E-2</v>
      </c>
      <c r="BX678" s="36">
        <f t="shared" si="388"/>
        <v>1.428911645629912</v>
      </c>
      <c r="BY678" s="37">
        <f t="shared" si="389"/>
        <v>2.5720409621338414</v>
      </c>
      <c r="BZ678" s="37">
        <f t="shared" si="390"/>
        <v>36.29435579899976</v>
      </c>
      <c r="CA678" s="37">
        <f t="shared" si="391"/>
        <v>30.292926887354138</v>
      </c>
      <c r="CB678" s="37">
        <f t="shared" si="392"/>
        <v>68.016194331983812</v>
      </c>
      <c r="CC678" s="37">
        <f t="shared" si="393"/>
        <v>54.870207192188616</v>
      </c>
      <c r="CD678" s="38">
        <f t="shared" si="394"/>
        <v>13.145987139795196</v>
      </c>
      <c r="CE678" s="3">
        <v>5</v>
      </c>
      <c r="CF678" s="3">
        <v>9</v>
      </c>
      <c r="CG678" s="3">
        <v>122</v>
      </c>
      <c r="CH678" s="3">
        <v>97</v>
      </c>
      <c r="CI678" s="3">
        <v>49</v>
      </c>
      <c r="CJ678" s="3">
        <v>47</v>
      </c>
      <c r="CK678" s="3">
        <v>39</v>
      </c>
      <c r="CL678" s="3">
        <v>62</v>
      </c>
      <c r="CM678" s="20">
        <f t="shared" si="395"/>
        <v>7.0565917909579881</v>
      </c>
      <c r="CN678" s="37">
        <f t="shared" si="396"/>
        <v>2.786630579266828</v>
      </c>
      <c r="CO678" s="37">
        <f t="shared" si="397"/>
        <v>2.6905398696369374</v>
      </c>
      <c r="CP678" s="37">
        <f t="shared" si="398"/>
        <v>29.307666437116637</v>
      </c>
      <c r="CQ678" s="37">
        <f t="shared" si="399"/>
        <v>28.154577921557951</v>
      </c>
      <c r="CR678" s="37">
        <f t="shared" si="400"/>
        <v>53.042071715699628</v>
      </c>
      <c r="CS678" s="37">
        <f t="shared" si="401"/>
        <v>50.159350426802909</v>
      </c>
      <c r="CT678" s="22">
        <f t="shared" si="402"/>
        <v>10.263265850898478</v>
      </c>
      <c r="CU678" s="35">
        <v>29</v>
      </c>
      <c r="CV678" s="35">
        <v>28</v>
      </c>
      <c r="CW678" s="35">
        <v>276</v>
      </c>
      <c r="CX678" s="35">
        <v>265</v>
      </c>
      <c r="CY678" s="35">
        <v>93</v>
      </c>
      <c r="CZ678" s="35">
        <v>100</v>
      </c>
      <c r="DA678" s="35">
        <v>129</v>
      </c>
      <c r="DB678" s="35">
        <v>154</v>
      </c>
      <c r="DC678">
        <v>3</v>
      </c>
      <c r="DD678">
        <v>1</v>
      </c>
      <c r="DE678" s="35">
        <f t="shared" si="403"/>
        <v>-2</v>
      </c>
      <c r="DF678" s="36">
        <f t="shared" si="404"/>
        <v>0.85734698737794712</v>
      </c>
      <c r="DG678" s="37">
        <f t="shared" si="405"/>
        <v>0.28578232912598239</v>
      </c>
      <c r="DH678" s="37">
        <f t="shared" si="406"/>
        <v>-0.57156465825196479</v>
      </c>
      <c r="DI678" s="2">
        <v>116.2</v>
      </c>
      <c r="DJ678">
        <v>3</v>
      </c>
      <c r="DK678">
        <v>3</v>
      </c>
      <c r="DL678">
        <v>3.3</v>
      </c>
      <c r="DM678">
        <v>125</v>
      </c>
      <c r="DN678">
        <v>108</v>
      </c>
      <c r="DO678">
        <v>4.8</v>
      </c>
      <c r="DP678">
        <v>96</v>
      </c>
      <c r="DQ678">
        <v>87</v>
      </c>
      <c r="DR678">
        <v>3.9</v>
      </c>
      <c r="DS678">
        <v>70</v>
      </c>
      <c r="DT678">
        <v>64</v>
      </c>
      <c r="DU678">
        <v>1.8</v>
      </c>
      <c r="DV678" s="39">
        <v>0.30000000000000004</v>
      </c>
      <c r="DW678" s="39">
        <v>0.30000000000000004</v>
      </c>
      <c r="DX678" s="39">
        <v>-0.2</v>
      </c>
      <c r="DY678" s="39">
        <v>-0.30000000000000004</v>
      </c>
      <c r="DZ678" s="39">
        <v>0.4</v>
      </c>
      <c r="EA678" s="39">
        <v>0.30000000000000004</v>
      </c>
    </row>
    <row r="679" spans="1:131" x14ac:dyDescent="0.2">
      <c r="A679" s="12" t="s">
        <v>474</v>
      </c>
      <c r="B679" s="12" t="s">
        <v>3019</v>
      </c>
      <c r="C679" t="s">
        <v>3018</v>
      </c>
      <c r="D679" t="s">
        <v>305</v>
      </c>
      <c r="E679" s="12" t="s">
        <v>123</v>
      </c>
      <c r="F679">
        <v>13</v>
      </c>
      <c r="G679">
        <v>0</v>
      </c>
      <c r="H679">
        <v>1</v>
      </c>
      <c r="I679" s="31">
        <f t="shared" si="370"/>
        <v>1</v>
      </c>
      <c r="J679">
        <v>1</v>
      </c>
      <c r="K679">
        <v>0</v>
      </c>
      <c r="L679" s="16">
        <f t="shared" si="371"/>
        <v>0.74334090439779343</v>
      </c>
      <c r="M679" s="15">
        <v>0</v>
      </c>
      <c r="N679" s="15">
        <v>1</v>
      </c>
      <c r="O679" s="15">
        <v>0</v>
      </c>
      <c r="P679">
        <v>6</v>
      </c>
      <c r="Q679">
        <v>1</v>
      </c>
      <c r="R679">
        <v>4</v>
      </c>
      <c r="S679" s="13">
        <f t="shared" si="372"/>
        <v>0</v>
      </c>
      <c r="T679" s="13">
        <f t="shared" si="373"/>
        <v>0</v>
      </c>
      <c r="U679" s="2">
        <v>80.716666666699993</v>
      </c>
      <c r="V679" s="2">
        <v>6.2</v>
      </c>
      <c r="W679">
        <v>6.21</v>
      </c>
      <c r="X679">
        <v>42.5</v>
      </c>
      <c r="Y679" s="32">
        <f t="shared" si="374"/>
        <v>0.1274892219256826</v>
      </c>
      <c r="Z679" s="15">
        <f t="shared" si="375"/>
        <v>28</v>
      </c>
      <c r="AA679">
        <v>0</v>
      </c>
      <c r="AB679">
        <v>13</v>
      </c>
      <c r="AC679">
        <v>6</v>
      </c>
      <c r="AD679" s="13">
        <f t="shared" si="376"/>
        <v>0</v>
      </c>
      <c r="AE679" s="13">
        <f t="shared" si="377"/>
        <v>1</v>
      </c>
      <c r="AF679" s="13">
        <f t="shared" si="378"/>
        <v>1</v>
      </c>
      <c r="AG679">
        <v>0</v>
      </c>
      <c r="AH679">
        <v>3</v>
      </c>
      <c r="AI679" s="17">
        <f t="shared" si="379"/>
        <v>0</v>
      </c>
      <c r="AJ679">
        <v>3</v>
      </c>
      <c r="AK679">
        <v>11</v>
      </c>
      <c r="AL679" s="32">
        <f t="shared" si="380"/>
        <v>0.23728813559322035</v>
      </c>
      <c r="AM679">
        <v>9</v>
      </c>
      <c r="AN679">
        <v>11</v>
      </c>
      <c r="AO679" s="33">
        <f t="shared" si="381"/>
        <v>0.33898305084745761</v>
      </c>
      <c r="AP679">
        <v>10</v>
      </c>
      <c r="AQ679">
        <v>15</v>
      </c>
      <c r="AR679" s="33">
        <f t="shared" si="382"/>
        <v>0.42372881355932202</v>
      </c>
      <c r="AS679" s="33">
        <f t="shared" si="383"/>
        <v>0.41176470588235292</v>
      </c>
      <c r="AU679">
        <v>14</v>
      </c>
      <c r="AV679">
        <v>27</v>
      </c>
      <c r="AW679">
        <v>20</v>
      </c>
      <c r="AX679" s="2">
        <v>25.9</v>
      </c>
      <c r="AZ679" s="2">
        <v>32.1</v>
      </c>
      <c r="BA679" s="2">
        <v>21.7</v>
      </c>
      <c r="BB679" s="21">
        <v>-1.752</v>
      </c>
      <c r="BD679" s="21">
        <v>1.1659999999999999</v>
      </c>
      <c r="BE679" s="2">
        <v>24.7</v>
      </c>
      <c r="BF679" s="2">
        <v>30.2</v>
      </c>
      <c r="BG679" s="2">
        <v>19.2</v>
      </c>
      <c r="BH679" s="21">
        <v>-2.6440000000000001</v>
      </c>
      <c r="BI679" s="21">
        <v>-6.7839999999999998</v>
      </c>
      <c r="BJ679" t="s">
        <v>1721</v>
      </c>
      <c r="BK679" s="2">
        <v>56</v>
      </c>
      <c r="BL679" t="s">
        <v>2488</v>
      </c>
      <c r="BM679" s="2">
        <v>47.9</v>
      </c>
      <c r="BN679" t="s">
        <v>1354</v>
      </c>
      <c r="BO679" s="2">
        <v>30.9</v>
      </c>
      <c r="BP679" t="s">
        <v>304</v>
      </c>
      <c r="BQ679" s="2">
        <v>41</v>
      </c>
      <c r="BR679" t="s">
        <v>3338</v>
      </c>
      <c r="BS679" s="2">
        <v>34.299999999999997</v>
      </c>
      <c r="BT679" s="32">
        <f t="shared" si="384"/>
        <v>3.5714285714285712E-2</v>
      </c>
      <c r="BU679" s="34">
        <f t="shared" si="385"/>
        <v>1</v>
      </c>
      <c r="BV679" s="35">
        <f t="shared" si="386"/>
        <v>1003.5714285714286</v>
      </c>
      <c r="BW679" s="32">
        <f t="shared" si="387"/>
        <v>3.5714285714285712E-2</v>
      </c>
      <c r="BX679" s="36">
        <f t="shared" si="388"/>
        <v>0.74441687344913143</v>
      </c>
      <c r="BY679" s="37">
        <f t="shared" si="389"/>
        <v>0</v>
      </c>
      <c r="BZ679" s="37">
        <f t="shared" si="390"/>
        <v>20.843672456575678</v>
      </c>
      <c r="CA679" s="37">
        <f t="shared" si="391"/>
        <v>26.79900744416873</v>
      </c>
      <c r="CB679" s="37">
        <f t="shared" si="392"/>
        <v>41.687344913151357</v>
      </c>
      <c r="CC679" s="37">
        <f t="shared" si="393"/>
        <v>46.898263027295279</v>
      </c>
      <c r="CD679" s="38">
        <f t="shared" si="394"/>
        <v>-5.2109181141439223</v>
      </c>
      <c r="CE679" s="3">
        <v>1</v>
      </c>
      <c r="CF679" s="3">
        <v>0</v>
      </c>
      <c r="CG679" s="3">
        <v>27</v>
      </c>
      <c r="CH679" s="3">
        <v>36</v>
      </c>
      <c r="CI679" s="3">
        <v>11</v>
      </c>
      <c r="CJ679" s="3">
        <v>12</v>
      </c>
      <c r="CK679" s="3">
        <v>15</v>
      </c>
      <c r="CL679" s="3">
        <v>17</v>
      </c>
      <c r="CM679" s="20">
        <f t="shared" si="395"/>
        <v>4.7667289446796062</v>
      </c>
      <c r="CN679" s="37">
        <f t="shared" si="396"/>
        <v>2.3891402714932126</v>
      </c>
      <c r="CO679" s="37">
        <f t="shared" si="397"/>
        <v>3.2579185520361991</v>
      </c>
      <c r="CP679" s="37">
        <f t="shared" si="398"/>
        <v>25.73755656108597</v>
      </c>
      <c r="CQ679" s="37">
        <f t="shared" si="399"/>
        <v>31.276018099547514</v>
      </c>
      <c r="CR679" s="37">
        <f t="shared" si="400"/>
        <v>46.262443438914026</v>
      </c>
      <c r="CS679" s="37">
        <f t="shared" si="401"/>
        <v>56.361990950226243</v>
      </c>
      <c r="CT679" s="22">
        <f t="shared" si="402"/>
        <v>4.8886293971682946</v>
      </c>
      <c r="CU679" s="35">
        <v>22</v>
      </c>
      <c r="CV679" s="35">
        <v>30</v>
      </c>
      <c r="CW679" s="35">
        <v>215</v>
      </c>
      <c r="CX679" s="35">
        <v>258</v>
      </c>
      <c r="CY679" s="35">
        <v>81</v>
      </c>
      <c r="CZ679" s="35">
        <v>125</v>
      </c>
      <c r="DA679" s="35">
        <v>106</v>
      </c>
      <c r="DB679" s="35">
        <v>108</v>
      </c>
      <c r="DC679">
        <v>5</v>
      </c>
      <c r="DD679">
        <v>1</v>
      </c>
      <c r="DE679" s="35">
        <f t="shared" si="403"/>
        <v>-4</v>
      </c>
      <c r="DF679" s="36">
        <f t="shared" si="404"/>
        <v>3.7220843672456572</v>
      </c>
      <c r="DG679" s="37">
        <f t="shared" si="405"/>
        <v>0.74441687344913143</v>
      </c>
      <c r="DH679" s="37">
        <f t="shared" si="406"/>
        <v>-2.9776674937965257</v>
      </c>
      <c r="DI679" s="2">
        <v>57.6</v>
      </c>
      <c r="DJ679">
        <v>1</v>
      </c>
      <c r="DK679">
        <v>0</v>
      </c>
      <c r="DL679">
        <v>64.3</v>
      </c>
      <c r="DM679">
        <v>37</v>
      </c>
      <c r="DN679">
        <v>38</v>
      </c>
      <c r="DO679">
        <v>6.1</v>
      </c>
      <c r="DP679">
        <v>25</v>
      </c>
      <c r="DQ679">
        <v>26</v>
      </c>
      <c r="DR679">
        <v>7.3</v>
      </c>
      <c r="DS679">
        <v>16</v>
      </c>
      <c r="DT679">
        <v>18</v>
      </c>
      <c r="DU679">
        <v>4.4000000000000004</v>
      </c>
      <c r="DV679" s="39">
        <v>-0.5</v>
      </c>
      <c r="DW679" s="39">
        <v>-0.5</v>
      </c>
      <c r="DX679" s="39">
        <v>0.2</v>
      </c>
      <c r="DY679" s="39">
        <v>-0.1</v>
      </c>
      <c r="DZ679" s="39">
        <v>0.1</v>
      </c>
      <c r="EA679" s="39">
        <v>-0.4</v>
      </c>
    </row>
    <row r="680" spans="1:131" x14ac:dyDescent="0.2">
      <c r="A680" s="12" t="s">
        <v>2237</v>
      </c>
      <c r="B680" s="12" t="s">
        <v>3023</v>
      </c>
      <c r="C680" t="s">
        <v>3022</v>
      </c>
      <c r="D680" t="s">
        <v>155</v>
      </c>
      <c r="E680" s="12" t="s">
        <v>178</v>
      </c>
      <c r="F680">
        <v>68</v>
      </c>
      <c r="G680">
        <v>3</v>
      </c>
      <c r="H680">
        <v>13</v>
      </c>
      <c r="I680" s="31">
        <f t="shared" si="370"/>
        <v>16</v>
      </c>
      <c r="J680">
        <v>7</v>
      </c>
      <c r="K680">
        <v>6</v>
      </c>
      <c r="L680" s="16">
        <f t="shared" si="371"/>
        <v>0.7321165285474418</v>
      </c>
      <c r="M680" s="15">
        <v>2</v>
      </c>
      <c r="N680" s="15">
        <v>6</v>
      </c>
      <c r="O680" s="15">
        <v>6</v>
      </c>
      <c r="P680">
        <v>87</v>
      </c>
      <c r="Q680">
        <v>40</v>
      </c>
      <c r="R680">
        <v>46</v>
      </c>
      <c r="S680" s="13">
        <f t="shared" si="372"/>
        <v>3.4482758620689655E-2</v>
      </c>
      <c r="T680" s="13">
        <f t="shared" si="373"/>
        <v>1.7341040462427744E-2</v>
      </c>
      <c r="U680" s="2">
        <v>1311.2666666667001</v>
      </c>
      <c r="V680" s="2">
        <v>19.2833333333</v>
      </c>
      <c r="W680">
        <v>18.510000000000002</v>
      </c>
      <c r="X680">
        <v>31.31</v>
      </c>
      <c r="Y680" s="32">
        <f t="shared" si="374"/>
        <v>0.37153753512645527</v>
      </c>
      <c r="Z680" s="15">
        <f t="shared" si="375"/>
        <v>80.5</v>
      </c>
      <c r="AA680">
        <v>186</v>
      </c>
      <c r="AB680">
        <v>40</v>
      </c>
      <c r="AC680">
        <v>73</v>
      </c>
      <c r="AD680" s="13">
        <f t="shared" si="376"/>
        <v>0.06</v>
      </c>
      <c r="AE680" s="13">
        <f t="shared" si="377"/>
        <v>0.24</v>
      </c>
      <c r="AF680" s="13">
        <f t="shared" si="378"/>
        <v>0.3</v>
      </c>
      <c r="AI680" s="17" t="str">
        <f t="shared" si="379"/>
        <v xml:space="preserve"> </v>
      </c>
      <c r="AJ680">
        <v>178</v>
      </c>
      <c r="AK680">
        <v>225</v>
      </c>
      <c r="AL680" s="32">
        <f t="shared" si="380"/>
        <v>0.33583333333333332</v>
      </c>
      <c r="AM680">
        <v>165</v>
      </c>
      <c r="AN680">
        <v>202</v>
      </c>
      <c r="AO680" s="33">
        <f t="shared" si="381"/>
        <v>0.30583333333333335</v>
      </c>
      <c r="AP680">
        <v>209</v>
      </c>
      <c r="AQ680">
        <v>221</v>
      </c>
      <c r="AR680" s="33">
        <f t="shared" si="382"/>
        <v>0.35833333333333334</v>
      </c>
      <c r="AS680" s="33">
        <f t="shared" si="383"/>
        <v>0.52337662337662338</v>
      </c>
      <c r="AT680">
        <v>5</v>
      </c>
      <c r="AU680">
        <v>452</v>
      </c>
      <c r="AV680">
        <v>434</v>
      </c>
      <c r="AW680">
        <v>410</v>
      </c>
      <c r="AX680" s="2">
        <v>28.5</v>
      </c>
      <c r="AY680" s="3">
        <v>3</v>
      </c>
      <c r="AZ680" s="2">
        <v>32.9</v>
      </c>
      <c r="BA680" s="2">
        <v>25.6</v>
      </c>
      <c r="BB680" s="21">
        <v>0.37</v>
      </c>
      <c r="BC680">
        <v>4</v>
      </c>
      <c r="BD680" s="21">
        <v>1.3029999999999999</v>
      </c>
      <c r="BE680" s="2">
        <v>28.3</v>
      </c>
      <c r="BF680" s="2">
        <v>35.6</v>
      </c>
      <c r="BG680" s="2">
        <v>25.9</v>
      </c>
      <c r="BH680" s="21">
        <v>0.53700000000000003</v>
      </c>
      <c r="BI680" s="21">
        <v>-7.3369999999999997</v>
      </c>
      <c r="BJ680" t="s">
        <v>752</v>
      </c>
      <c r="BK680" s="2">
        <v>29.2</v>
      </c>
      <c r="BL680" t="s">
        <v>1842</v>
      </c>
      <c r="BM680" s="2">
        <v>28</v>
      </c>
      <c r="BN680" t="s">
        <v>282</v>
      </c>
      <c r="BO680" s="2">
        <v>27.5</v>
      </c>
      <c r="BP680" t="s">
        <v>725</v>
      </c>
      <c r="BQ680" s="2">
        <v>33.700000000000003</v>
      </c>
      <c r="BR680" t="s">
        <v>3660</v>
      </c>
      <c r="BS680" s="2">
        <v>32.200000000000003</v>
      </c>
      <c r="BT680" s="32">
        <f t="shared" si="384"/>
        <v>8.6956521739130432E-2</v>
      </c>
      <c r="BU680" s="34">
        <f t="shared" si="385"/>
        <v>0.90757575757575759</v>
      </c>
      <c r="BV680" s="35">
        <f t="shared" si="386"/>
        <v>916.27140974967062</v>
      </c>
      <c r="BW680" s="32">
        <f t="shared" si="387"/>
        <v>-5.4677206851119764E-3</v>
      </c>
      <c r="BX680" s="36">
        <f t="shared" si="388"/>
        <v>2.2878641517147691</v>
      </c>
      <c r="BY680" s="37">
        <f t="shared" si="389"/>
        <v>2.7911942650920181</v>
      </c>
      <c r="BZ680" s="37">
        <f t="shared" si="390"/>
        <v>26.310437744719842</v>
      </c>
      <c r="CA680" s="37">
        <f t="shared" si="391"/>
        <v>30.199806802634953</v>
      </c>
      <c r="CB680" s="37">
        <f t="shared" si="392"/>
        <v>49.783923941313368</v>
      </c>
      <c r="CC680" s="37">
        <f t="shared" si="393"/>
        <v>63.511108851601975</v>
      </c>
      <c r="CD680" s="38">
        <f t="shared" si="394"/>
        <v>-13.727184910288607</v>
      </c>
      <c r="CE680" s="3">
        <v>50</v>
      </c>
      <c r="CF680" s="3">
        <v>61</v>
      </c>
      <c r="CG680" s="3">
        <v>525</v>
      </c>
      <c r="CH680" s="3">
        <v>599</v>
      </c>
      <c r="CI680" s="3">
        <v>216</v>
      </c>
      <c r="CJ680" s="3">
        <v>267</v>
      </c>
      <c r="CK680" s="3">
        <v>461</v>
      </c>
      <c r="CL680" s="3">
        <v>297</v>
      </c>
      <c r="CM680" s="20">
        <f t="shared" si="395"/>
        <v>-5.7382238713275662</v>
      </c>
      <c r="CN680" s="37">
        <f t="shared" si="396"/>
        <v>2.2826760854453569</v>
      </c>
      <c r="CO680" s="37">
        <f t="shared" si="397"/>
        <v>2.6490315065662164</v>
      </c>
      <c r="CP680" s="37">
        <f t="shared" si="398"/>
        <v>26.180322017021439</v>
      </c>
      <c r="CQ680" s="37">
        <f t="shared" si="399"/>
        <v>27.561200142784678</v>
      </c>
      <c r="CR680" s="37">
        <f t="shared" si="400"/>
        <v>49.880699644917058</v>
      </c>
      <c r="CS680" s="37">
        <f t="shared" si="401"/>
        <v>56.841452646213391</v>
      </c>
      <c r="CT680" s="22">
        <f t="shared" si="402"/>
        <v>-6.7664319089922742</v>
      </c>
      <c r="CU680" s="35">
        <v>81</v>
      </c>
      <c r="CV680" s="35">
        <v>94</v>
      </c>
      <c r="CW680" s="35">
        <v>848</v>
      </c>
      <c r="CX680" s="35">
        <v>884</v>
      </c>
      <c r="CY680" s="35">
        <v>383</v>
      </c>
      <c r="CZ680" s="35">
        <v>436</v>
      </c>
      <c r="DA680" s="35">
        <v>603</v>
      </c>
      <c r="DB680" s="35">
        <v>458</v>
      </c>
      <c r="DC680">
        <v>5</v>
      </c>
      <c r="DD680">
        <v>7</v>
      </c>
      <c r="DE680" s="35">
        <f t="shared" si="403"/>
        <v>2</v>
      </c>
      <c r="DF680" s="36">
        <f t="shared" si="404"/>
        <v>0.22878641517147688</v>
      </c>
      <c r="DG680" s="37">
        <f t="shared" si="405"/>
        <v>0.32030098124006767</v>
      </c>
      <c r="DH680" s="37">
        <f t="shared" si="406"/>
        <v>9.151456606859075E-2</v>
      </c>
      <c r="DI680" s="2">
        <v>785.9</v>
      </c>
      <c r="DJ680">
        <v>27</v>
      </c>
      <c r="DK680">
        <v>35</v>
      </c>
      <c r="DL680">
        <v>-3.9</v>
      </c>
      <c r="DM680">
        <v>645</v>
      </c>
      <c r="DN680">
        <v>861</v>
      </c>
      <c r="DO680">
        <v>-3.8</v>
      </c>
      <c r="DP680">
        <v>467</v>
      </c>
      <c r="DQ680">
        <v>574</v>
      </c>
      <c r="DR680">
        <v>-3.6</v>
      </c>
      <c r="DS680">
        <v>354</v>
      </c>
      <c r="DT680">
        <v>415</v>
      </c>
      <c r="DU680">
        <v>-3.4</v>
      </c>
      <c r="DV680" s="39">
        <v>-12.5</v>
      </c>
      <c r="DW680" s="39">
        <v>-12.5</v>
      </c>
      <c r="DX680" s="39">
        <v>-0.2</v>
      </c>
      <c r="DY680" s="39">
        <v>0.8</v>
      </c>
      <c r="DZ680" s="39">
        <v>3.5</v>
      </c>
      <c r="EA680" s="39">
        <v>-8.3000000000000007</v>
      </c>
    </row>
    <row r="681" spans="1:131" x14ac:dyDescent="0.2">
      <c r="A681" s="12" t="s">
        <v>3026</v>
      </c>
      <c r="B681" s="12" t="s">
        <v>3027</v>
      </c>
      <c r="C681" t="s">
        <v>3025</v>
      </c>
      <c r="D681" s="12" t="s">
        <v>432</v>
      </c>
      <c r="E681" s="12" t="s">
        <v>148</v>
      </c>
      <c r="F681">
        <v>76</v>
      </c>
      <c r="G681">
        <v>5</v>
      </c>
      <c r="H681">
        <v>16</v>
      </c>
      <c r="I681" s="31">
        <f t="shared" si="370"/>
        <v>21</v>
      </c>
      <c r="J681">
        <v>6</v>
      </c>
      <c r="K681">
        <v>10</v>
      </c>
      <c r="L681" s="16">
        <f t="shared" si="371"/>
        <v>1.2970302125688404</v>
      </c>
      <c r="M681" s="15">
        <v>5</v>
      </c>
      <c r="N681" s="15">
        <v>6</v>
      </c>
      <c r="O681" s="15">
        <v>10</v>
      </c>
      <c r="P681">
        <v>82</v>
      </c>
      <c r="Q681">
        <v>48</v>
      </c>
      <c r="R681">
        <v>45</v>
      </c>
      <c r="S681" s="13">
        <f t="shared" si="372"/>
        <v>6.097560975609756E-2</v>
      </c>
      <c r="T681" s="13">
        <f t="shared" si="373"/>
        <v>2.8571428571428571E-2</v>
      </c>
      <c r="U681" s="2">
        <v>971.45</v>
      </c>
      <c r="V681" s="2">
        <v>12.766666666700001</v>
      </c>
      <c r="W681">
        <v>12.65</v>
      </c>
      <c r="X681">
        <v>35.979999999999997</v>
      </c>
      <c r="Y681" s="32">
        <f t="shared" si="374"/>
        <v>0.26012749331688262</v>
      </c>
      <c r="Z681" s="15">
        <f t="shared" si="375"/>
        <v>90.9375</v>
      </c>
      <c r="AA681">
        <v>33</v>
      </c>
      <c r="AB681">
        <v>212</v>
      </c>
      <c r="AC681">
        <v>142</v>
      </c>
      <c r="AD681" s="13">
        <f t="shared" si="376"/>
        <v>0.15625</v>
      </c>
      <c r="AE681" s="13">
        <f t="shared" si="377"/>
        <v>0.5</v>
      </c>
      <c r="AF681" s="13">
        <f t="shared" si="378"/>
        <v>0.65625</v>
      </c>
      <c r="AG681">
        <v>12</v>
      </c>
      <c r="AH681">
        <v>18</v>
      </c>
      <c r="AI681" s="17">
        <f t="shared" si="379"/>
        <v>0.4</v>
      </c>
      <c r="AJ681">
        <v>185</v>
      </c>
      <c r="AK681">
        <v>165</v>
      </c>
      <c r="AL681" s="32">
        <f t="shared" si="380"/>
        <v>0.38845726970033295</v>
      </c>
      <c r="AM681">
        <v>111</v>
      </c>
      <c r="AN681">
        <v>122</v>
      </c>
      <c r="AO681" s="33">
        <f t="shared" si="381"/>
        <v>0.25860155382907879</v>
      </c>
      <c r="AP681">
        <v>157</v>
      </c>
      <c r="AQ681">
        <v>161</v>
      </c>
      <c r="AR681" s="33">
        <f t="shared" si="382"/>
        <v>0.35294117647058826</v>
      </c>
      <c r="AS681" s="33">
        <f t="shared" si="383"/>
        <v>0.60034305317324188</v>
      </c>
      <c r="AT681">
        <v>14</v>
      </c>
      <c r="AU681">
        <v>360</v>
      </c>
      <c r="AV681">
        <v>355</v>
      </c>
      <c r="AW681">
        <v>316</v>
      </c>
      <c r="AX681" s="2">
        <v>28.8</v>
      </c>
      <c r="AY681" s="3">
        <v>5</v>
      </c>
      <c r="AZ681" s="2">
        <v>33.200000000000003</v>
      </c>
      <c r="BA681" s="2">
        <v>25.9</v>
      </c>
      <c r="BB681" s="21">
        <v>0.39600000000000002</v>
      </c>
      <c r="BC681">
        <v>8</v>
      </c>
      <c r="BD681" s="21">
        <v>-0.63300000000000001</v>
      </c>
      <c r="BE681" s="2">
        <v>29.9</v>
      </c>
      <c r="BF681" s="2">
        <v>33.1</v>
      </c>
      <c r="BG681" s="2">
        <v>26.7</v>
      </c>
      <c r="BH681" s="21">
        <v>0.90700000000000003</v>
      </c>
      <c r="BI681" s="21">
        <v>2.5529999999999999</v>
      </c>
      <c r="BJ681" t="s">
        <v>3278</v>
      </c>
      <c r="BK681" s="2">
        <v>33.700000000000003</v>
      </c>
      <c r="BL681" t="s">
        <v>3202</v>
      </c>
      <c r="BM681" s="2">
        <v>29.2</v>
      </c>
      <c r="BN681" t="s">
        <v>2576</v>
      </c>
      <c r="BO681" s="2">
        <v>25.3</v>
      </c>
      <c r="BP681" t="s">
        <v>1286</v>
      </c>
      <c r="BQ681" s="2">
        <v>29</v>
      </c>
      <c r="BR681" t="s">
        <v>3138</v>
      </c>
      <c r="BS681" s="2">
        <v>27.5</v>
      </c>
      <c r="BT681" s="32">
        <f t="shared" si="384"/>
        <v>6.5979381443298971E-2</v>
      </c>
      <c r="BU681" s="34">
        <f t="shared" si="385"/>
        <v>0.89748953974895396</v>
      </c>
      <c r="BV681" s="35">
        <f t="shared" si="386"/>
        <v>904.08747789328379</v>
      </c>
      <c r="BW681" s="32">
        <f t="shared" si="387"/>
        <v>-3.6531078807747072E-2</v>
      </c>
      <c r="BX681" s="36">
        <f t="shared" si="388"/>
        <v>1.9788374330029408</v>
      </c>
      <c r="BY681" s="37">
        <f t="shared" si="389"/>
        <v>3.0300948192857531</v>
      </c>
      <c r="BZ681" s="37">
        <f t="shared" si="390"/>
        <v>29.991754843950822</v>
      </c>
      <c r="CA681" s="37">
        <f t="shared" si="391"/>
        <v>29.558884155481429</v>
      </c>
      <c r="CB681" s="37">
        <f t="shared" si="392"/>
        <v>60.354541706589693</v>
      </c>
      <c r="CC681" s="37">
        <f t="shared" si="393"/>
        <v>54.727222756487585</v>
      </c>
      <c r="CD681" s="38">
        <f t="shared" si="394"/>
        <v>5.6273189501021079</v>
      </c>
      <c r="CE681" s="3">
        <v>32</v>
      </c>
      <c r="CF681" s="3">
        <v>49</v>
      </c>
      <c r="CG681" s="3">
        <v>453</v>
      </c>
      <c r="CH681" s="3">
        <v>429</v>
      </c>
      <c r="CI681" s="3">
        <v>210</v>
      </c>
      <c r="CJ681" s="3">
        <v>189</v>
      </c>
      <c r="CK681" s="3">
        <v>218</v>
      </c>
      <c r="CL681" s="3">
        <v>281</v>
      </c>
      <c r="CM681" s="20">
        <f t="shared" si="395"/>
        <v>-5.6914326055697018E-2</v>
      </c>
      <c r="CN681" s="37">
        <f t="shared" si="396"/>
        <v>2.2600275006582606</v>
      </c>
      <c r="CO681" s="37">
        <f t="shared" si="397"/>
        <v>2.1942014569497679</v>
      </c>
      <c r="CP681" s="37">
        <f t="shared" si="398"/>
        <v>30.060559960211819</v>
      </c>
      <c r="CQ681" s="37">
        <f t="shared" si="399"/>
        <v>28.700155056902965</v>
      </c>
      <c r="CR681" s="37">
        <f t="shared" si="400"/>
        <v>56.456803487317522</v>
      </c>
      <c r="CS681" s="37">
        <f t="shared" si="401"/>
        <v>53.099675258184384</v>
      </c>
      <c r="CT681" s="22">
        <f t="shared" si="402"/>
        <v>2.2701907209689693</v>
      </c>
      <c r="CU681" s="35">
        <v>103</v>
      </c>
      <c r="CV681" s="35">
        <v>100</v>
      </c>
      <c r="CW681" s="35">
        <v>1267</v>
      </c>
      <c r="CX681" s="35">
        <v>1208</v>
      </c>
      <c r="CY681" s="35">
        <v>556</v>
      </c>
      <c r="CZ681" s="35">
        <v>547</v>
      </c>
      <c r="DA681" s="35">
        <v>565</v>
      </c>
      <c r="DB681" s="35">
        <v>647</v>
      </c>
      <c r="DC681">
        <v>18</v>
      </c>
      <c r="DD681">
        <v>17</v>
      </c>
      <c r="DE681" s="35">
        <f t="shared" si="403"/>
        <v>-1</v>
      </c>
      <c r="DF681" s="36">
        <f t="shared" si="404"/>
        <v>1.1130960560641543</v>
      </c>
      <c r="DG681" s="37">
        <f t="shared" si="405"/>
        <v>1.0512573862828125</v>
      </c>
      <c r="DH681" s="37">
        <f t="shared" si="406"/>
        <v>-6.18386697813419E-2</v>
      </c>
      <c r="DI681" s="2">
        <v>603.5</v>
      </c>
      <c r="DJ681">
        <v>21</v>
      </c>
      <c r="DK681">
        <v>29</v>
      </c>
      <c r="DL681">
        <v>-7.2</v>
      </c>
      <c r="DM681">
        <v>599</v>
      </c>
      <c r="DN681">
        <v>571</v>
      </c>
      <c r="DO681">
        <v>-0.1</v>
      </c>
      <c r="DP681">
        <v>429</v>
      </c>
      <c r="DQ681">
        <v>430</v>
      </c>
      <c r="DR681">
        <v>-0.30000000000000004</v>
      </c>
      <c r="DS681">
        <v>297</v>
      </c>
      <c r="DT681">
        <v>298</v>
      </c>
      <c r="DU681">
        <v>-0.2</v>
      </c>
      <c r="DV681" s="39">
        <v>-0.9</v>
      </c>
      <c r="DW681" s="39">
        <v>-1</v>
      </c>
      <c r="DX681" s="39">
        <v>-1.6</v>
      </c>
      <c r="DY681" s="39">
        <v>-0.30000000000000004</v>
      </c>
      <c r="DZ681" s="39">
        <v>0.2</v>
      </c>
      <c r="EA681" s="39">
        <v>-2.5</v>
      </c>
    </row>
    <row r="682" spans="1:131" x14ac:dyDescent="0.2">
      <c r="A682" s="12" t="s">
        <v>724</v>
      </c>
      <c r="B682" s="12" t="s">
        <v>743</v>
      </c>
      <c r="C682" t="s">
        <v>3030</v>
      </c>
      <c r="D682" t="s">
        <v>529</v>
      </c>
      <c r="E682" s="12" t="s">
        <v>148</v>
      </c>
      <c r="F682">
        <v>70</v>
      </c>
      <c r="G682">
        <v>17</v>
      </c>
      <c r="H682">
        <v>22</v>
      </c>
      <c r="I682" s="31">
        <f t="shared" si="370"/>
        <v>39</v>
      </c>
      <c r="J682">
        <v>13</v>
      </c>
      <c r="K682">
        <v>7</v>
      </c>
      <c r="L682" s="16">
        <f t="shared" si="371"/>
        <v>2.3647112323783541</v>
      </c>
      <c r="M682" s="15">
        <v>17</v>
      </c>
      <c r="N682" s="15">
        <v>14</v>
      </c>
      <c r="O682" s="15">
        <v>8</v>
      </c>
      <c r="P682">
        <v>148</v>
      </c>
      <c r="Q682">
        <v>64</v>
      </c>
      <c r="R682">
        <v>67</v>
      </c>
      <c r="S682" s="13">
        <f t="shared" si="372"/>
        <v>0.11486486486486487</v>
      </c>
      <c r="T682" s="13">
        <f t="shared" si="373"/>
        <v>6.093189964157706E-2</v>
      </c>
      <c r="U682" s="2">
        <v>989.55</v>
      </c>
      <c r="V682" s="2">
        <v>14.1333333333</v>
      </c>
      <c r="W682">
        <v>13.64</v>
      </c>
      <c r="X682">
        <v>33.130000000000003</v>
      </c>
      <c r="Y682" s="32">
        <f t="shared" si="374"/>
        <v>0.29163994013256361</v>
      </c>
      <c r="Z682" s="15">
        <f t="shared" si="375"/>
        <v>130.70909090909092</v>
      </c>
      <c r="AA682">
        <v>29</v>
      </c>
      <c r="AB682">
        <v>99</v>
      </c>
      <c r="AC682">
        <v>87</v>
      </c>
      <c r="AD682" s="13">
        <f t="shared" si="376"/>
        <v>0.30909090909090908</v>
      </c>
      <c r="AE682" s="13">
        <f t="shared" si="377"/>
        <v>0.4</v>
      </c>
      <c r="AF682" s="13">
        <f t="shared" si="378"/>
        <v>0.70909090909090911</v>
      </c>
      <c r="AG682">
        <v>7</v>
      </c>
      <c r="AH682">
        <v>3</v>
      </c>
      <c r="AI682" s="17">
        <f t="shared" si="379"/>
        <v>0.7</v>
      </c>
      <c r="AJ682">
        <v>129</v>
      </c>
      <c r="AK682">
        <v>171</v>
      </c>
      <c r="AL682" s="32">
        <f t="shared" si="380"/>
        <v>0.31088082901554404</v>
      </c>
      <c r="AM682">
        <v>143</v>
      </c>
      <c r="AN682">
        <v>133</v>
      </c>
      <c r="AO682" s="33">
        <f t="shared" si="381"/>
        <v>0.28601036269430052</v>
      </c>
      <c r="AP682">
        <v>190</v>
      </c>
      <c r="AQ682">
        <v>199</v>
      </c>
      <c r="AR682" s="33">
        <f t="shared" si="382"/>
        <v>0.40310880829015544</v>
      </c>
      <c r="AS682" s="33">
        <f t="shared" si="383"/>
        <v>0.52083333333333337</v>
      </c>
      <c r="AT682">
        <v>8</v>
      </c>
      <c r="AU682">
        <v>402</v>
      </c>
      <c r="AV682">
        <v>351</v>
      </c>
      <c r="AW682">
        <v>345</v>
      </c>
      <c r="AX682" s="2">
        <v>29.4</v>
      </c>
      <c r="AY682" s="3">
        <v>1</v>
      </c>
      <c r="AZ682" s="2">
        <v>33.799999999999997</v>
      </c>
      <c r="BA682" s="2">
        <v>26.4</v>
      </c>
      <c r="BB682" s="21">
        <v>0.93500000000000005</v>
      </c>
      <c r="BC682">
        <v>3</v>
      </c>
      <c r="BD682" s="21">
        <v>6.5000000000000002E-2</v>
      </c>
      <c r="BE682" s="2">
        <v>31.7</v>
      </c>
      <c r="BF682" s="2">
        <v>35.1</v>
      </c>
      <c r="BG682" s="2">
        <v>28.3</v>
      </c>
      <c r="BH682" s="21">
        <v>1.8320000000000001</v>
      </c>
      <c r="BI682" s="21">
        <v>6.1589999999999998</v>
      </c>
      <c r="BJ682" t="s">
        <v>3500</v>
      </c>
      <c r="BK682" s="2">
        <v>77.599999999999994</v>
      </c>
      <c r="BL682" t="s">
        <v>2298</v>
      </c>
      <c r="BM682" s="2">
        <v>63</v>
      </c>
      <c r="BN682" t="s">
        <v>3260</v>
      </c>
      <c r="BO682" s="2">
        <v>10.9</v>
      </c>
      <c r="BP682" t="s">
        <v>1976</v>
      </c>
      <c r="BQ682" s="2">
        <v>55.4</v>
      </c>
      <c r="BR682" t="s">
        <v>964</v>
      </c>
      <c r="BS682" s="2">
        <v>36.9</v>
      </c>
      <c r="BT682" s="32">
        <f t="shared" si="384"/>
        <v>9.9457504520795659E-2</v>
      </c>
      <c r="BU682" s="34">
        <f t="shared" si="385"/>
        <v>0.93200663349917079</v>
      </c>
      <c r="BV682" s="35">
        <f t="shared" si="386"/>
        <v>941.95238395125034</v>
      </c>
      <c r="BW682" s="32">
        <f t="shared" si="387"/>
        <v>3.1464138019966448E-2</v>
      </c>
      <c r="BX682" s="36">
        <f t="shared" si="388"/>
        <v>3.335579514832665</v>
      </c>
      <c r="BY682" s="37">
        <f t="shared" si="389"/>
        <v>2.4865229110570777</v>
      </c>
      <c r="BZ682" s="37">
        <f t="shared" si="390"/>
        <v>33.5377358491357</v>
      </c>
      <c r="CA682" s="37">
        <f t="shared" si="391"/>
        <v>36.570080862619946</v>
      </c>
      <c r="CB682" s="37">
        <f t="shared" si="392"/>
        <v>62.16307277642693</v>
      </c>
      <c r="CC682" s="37">
        <f t="shared" si="393"/>
        <v>59.979784366718285</v>
      </c>
      <c r="CD682" s="38">
        <f t="shared" si="394"/>
        <v>2.1832884097086449</v>
      </c>
      <c r="CE682" s="3">
        <v>55</v>
      </c>
      <c r="CF682" s="3">
        <v>41</v>
      </c>
      <c r="CG682" s="3">
        <v>498</v>
      </c>
      <c r="CH682" s="3">
        <v>562</v>
      </c>
      <c r="CI682" s="3">
        <v>226</v>
      </c>
      <c r="CJ682" s="3">
        <v>183</v>
      </c>
      <c r="CK682" s="3">
        <v>203</v>
      </c>
      <c r="CL682" s="3">
        <v>246</v>
      </c>
      <c r="CM682" s="20">
        <f t="shared" si="395"/>
        <v>-4.5007115902913544</v>
      </c>
      <c r="CN682" s="37">
        <f t="shared" si="396"/>
        <v>2.4061058169117326</v>
      </c>
      <c r="CO682" s="37">
        <f t="shared" si="397"/>
        <v>3.0011642447501181</v>
      </c>
      <c r="CP682" s="37">
        <f t="shared" si="398"/>
        <v>32.909318270018538</v>
      </c>
      <c r="CQ682" s="37">
        <f t="shared" si="399"/>
        <v>32.210771419947392</v>
      </c>
      <c r="CR682" s="37">
        <f t="shared" si="400"/>
        <v>61.109913328446368</v>
      </c>
      <c r="CS682" s="37">
        <f t="shared" si="401"/>
        <v>55.70264326678452</v>
      </c>
      <c r="CT682" s="22">
        <f t="shared" si="402"/>
        <v>-3.2239816519532027</v>
      </c>
      <c r="CU682" s="35">
        <v>93</v>
      </c>
      <c r="CV682" s="35">
        <v>116</v>
      </c>
      <c r="CW682" s="35">
        <v>1179</v>
      </c>
      <c r="CX682" s="35">
        <v>1129</v>
      </c>
      <c r="CY682" s="35">
        <v>506</v>
      </c>
      <c r="CZ682" s="35">
        <v>460</v>
      </c>
      <c r="DA682" s="35">
        <v>448</v>
      </c>
      <c r="DB682" s="35">
        <v>584</v>
      </c>
      <c r="DC682">
        <v>14</v>
      </c>
      <c r="DD682">
        <v>9</v>
      </c>
      <c r="DE682" s="35">
        <f t="shared" si="403"/>
        <v>-5</v>
      </c>
      <c r="DF682" s="36">
        <f t="shared" si="404"/>
        <v>0.84905660377558745</v>
      </c>
      <c r="DG682" s="37">
        <f t="shared" si="405"/>
        <v>0.54582210242716334</v>
      </c>
      <c r="DH682" s="37">
        <f t="shared" si="406"/>
        <v>-0.30323450134842406</v>
      </c>
      <c r="DI682" s="2">
        <v>563.29999999999995</v>
      </c>
      <c r="DJ682">
        <v>26</v>
      </c>
      <c r="DK682">
        <v>21</v>
      </c>
      <c r="DL682">
        <v>10.4</v>
      </c>
      <c r="DM682">
        <v>573</v>
      </c>
      <c r="DN682">
        <v>595</v>
      </c>
      <c r="DO682">
        <v>-4</v>
      </c>
      <c r="DP682">
        <v>432</v>
      </c>
      <c r="DQ682">
        <v>466</v>
      </c>
      <c r="DR682">
        <v>-3.7</v>
      </c>
      <c r="DS682">
        <v>299</v>
      </c>
      <c r="DT682">
        <v>357</v>
      </c>
      <c r="DU682">
        <v>-5.4</v>
      </c>
      <c r="DV682" s="39">
        <v>-1.8</v>
      </c>
      <c r="DW682" s="39">
        <v>-1.8</v>
      </c>
      <c r="DX682" s="39">
        <v>0.1</v>
      </c>
      <c r="DY682" s="39">
        <v>0.5</v>
      </c>
      <c r="DZ682" s="39">
        <v>1.5</v>
      </c>
      <c r="EA682" s="39">
        <v>0.4</v>
      </c>
    </row>
    <row r="683" spans="1:131" x14ac:dyDescent="0.2">
      <c r="A683" s="12" t="s">
        <v>566</v>
      </c>
      <c r="B683" s="12" t="s">
        <v>3033</v>
      </c>
      <c r="C683" t="s">
        <v>3032</v>
      </c>
      <c r="D683" t="s">
        <v>432</v>
      </c>
      <c r="E683" s="12" t="s">
        <v>148</v>
      </c>
      <c r="F683">
        <v>82</v>
      </c>
      <c r="G683">
        <v>13</v>
      </c>
      <c r="H683">
        <v>12</v>
      </c>
      <c r="I683" s="31">
        <f t="shared" si="370"/>
        <v>25</v>
      </c>
      <c r="J683">
        <v>5</v>
      </c>
      <c r="K683">
        <v>7</v>
      </c>
      <c r="L683" s="16">
        <f t="shared" si="371"/>
        <v>1.3668256234243952</v>
      </c>
      <c r="M683" s="15">
        <v>13</v>
      </c>
      <c r="N683" s="15">
        <v>4</v>
      </c>
      <c r="O683" s="15">
        <v>7</v>
      </c>
      <c r="P683">
        <v>129</v>
      </c>
      <c r="Q683">
        <v>43</v>
      </c>
      <c r="R683">
        <v>51</v>
      </c>
      <c r="S683" s="13">
        <f t="shared" si="372"/>
        <v>0.10077519379844961</v>
      </c>
      <c r="T683" s="13">
        <f t="shared" si="373"/>
        <v>5.829596412556054E-2</v>
      </c>
      <c r="U683" s="2">
        <v>1097.4333333333</v>
      </c>
      <c r="V683" s="2">
        <v>13.3833333333</v>
      </c>
      <c r="W683">
        <v>13.07</v>
      </c>
      <c r="X683">
        <v>35.76</v>
      </c>
      <c r="Y683" s="32">
        <f t="shared" si="374"/>
        <v>0.26766332172844565</v>
      </c>
      <c r="Z683" s="15">
        <f t="shared" si="375"/>
        <v>68.235294117647058</v>
      </c>
      <c r="AA683">
        <v>10</v>
      </c>
      <c r="AB683">
        <v>49</v>
      </c>
      <c r="AC683">
        <v>102</v>
      </c>
      <c r="AD683" s="13">
        <f t="shared" si="376"/>
        <v>0.38235294117647056</v>
      </c>
      <c r="AE683" s="13">
        <f t="shared" si="377"/>
        <v>0.3235294117647059</v>
      </c>
      <c r="AF683" s="13">
        <f t="shared" si="378"/>
        <v>0.70588235294117641</v>
      </c>
      <c r="AG683">
        <v>4</v>
      </c>
      <c r="AH683">
        <v>4</v>
      </c>
      <c r="AI683" s="17">
        <f t="shared" si="379"/>
        <v>0.5</v>
      </c>
      <c r="AJ683">
        <v>132</v>
      </c>
      <c r="AK683">
        <v>165</v>
      </c>
      <c r="AL683" s="32">
        <f t="shared" si="380"/>
        <v>0.31362196409714888</v>
      </c>
      <c r="AM683">
        <v>119</v>
      </c>
      <c r="AN683">
        <v>153</v>
      </c>
      <c r="AO683" s="33">
        <f t="shared" si="381"/>
        <v>0.28722280887011614</v>
      </c>
      <c r="AP683">
        <v>178</v>
      </c>
      <c r="AQ683">
        <v>200</v>
      </c>
      <c r="AR683" s="33">
        <f t="shared" si="382"/>
        <v>0.39915522703273493</v>
      </c>
      <c r="AS683" s="33">
        <f t="shared" si="383"/>
        <v>0.52196836555360282</v>
      </c>
      <c r="AT683">
        <v>6</v>
      </c>
      <c r="AU683">
        <v>368</v>
      </c>
      <c r="AV683">
        <v>337</v>
      </c>
      <c r="AW683">
        <v>368</v>
      </c>
      <c r="AX683" s="2">
        <v>28.3</v>
      </c>
      <c r="AY683" s="3">
        <v>8</v>
      </c>
      <c r="AZ683" s="2">
        <v>32.6</v>
      </c>
      <c r="BA683" s="2">
        <v>25.4</v>
      </c>
      <c r="BB683" s="21">
        <v>0.497</v>
      </c>
      <c r="BC683">
        <v>6</v>
      </c>
      <c r="BD683" s="21">
        <v>-0.151</v>
      </c>
      <c r="BE683" s="2">
        <v>29.3</v>
      </c>
      <c r="BF683" s="2">
        <v>32.6</v>
      </c>
      <c r="BG683" s="2">
        <v>25.9</v>
      </c>
      <c r="BH683" s="21">
        <v>-0.76100000000000001</v>
      </c>
      <c r="BI683" s="21">
        <v>7.141</v>
      </c>
      <c r="BJ683" t="s">
        <v>1767</v>
      </c>
      <c r="BK683" s="2">
        <v>62.5</v>
      </c>
      <c r="BL683" t="s">
        <v>862</v>
      </c>
      <c r="BM683" s="2">
        <v>38.799999999999997</v>
      </c>
      <c r="BN683" t="s">
        <v>2277</v>
      </c>
      <c r="BO683" s="2">
        <v>14.8</v>
      </c>
      <c r="BP683" t="s">
        <v>1596</v>
      </c>
      <c r="BQ683" s="2">
        <v>35.9</v>
      </c>
      <c r="BR683" t="s">
        <v>3741</v>
      </c>
      <c r="BS683" s="2">
        <v>34.1</v>
      </c>
      <c r="BT683" s="32">
        <f t="shared" si="384"/>
        <v>7.3275862068965511E-2</v>
      </c>
      <c r="BU683" s="34">
        <f t="shared" si="385"/>
        <v>0.90909090909090906</v>
      </c>
      <c r="BV683" s="35">
        <f t="shared" si="386"/>
        <v>916.41849529780552</v>
      </c>
      <c r="BW683" s="32">
        <f t="shared" si="387"/>
        <v>-1.7633228840125428E-2</v>
      </c>
      <c r="BX683" s="36">
        <f t="shared" si="388"/>
        <v>1.8588828478617512</v>
      </c>
      <c r="BY683" s="37">
        <f t="shared" si="389"/>
        <v>2.2415940224215234</v>
      </c>
      <c r="BZ683" s="37">
        <f t="shared" si="390"/>
        <v>25.368283570819194</v>
      </c>
      <c r="CA683" s="37">
        <f t="shared" si="391"/>
        <v>24.657534246636757</v>
      </c>
      <c r="CB683" s="37">
        <f t="shared" si="392"/>
        <v>50.572548066827054</v>
      </c>
      <c r="CC683" s="37">
        <f t="shared" si="393"/>
        <v>43.027670625505834</v>
      </c>
      <c r="CD683" s="38">
        <f t="shared" si="394"/>
        <v>7.5448774413212192</v>
      </c>
      <c r="CE683" s="3">
        <v>34</v>
      </c>
      <c r="CF683" s="3">
        <v>41</v>
      </c>
      <c r="CG683" s="3">
        <v>430</v>
      </c>
      <c r="CH683" s="3">
        <v>410</v>
      </c>
      <c r="CI683" s="3">
        <v>212</v>
      </c>
      <c r="CJ683" s="3">
        <v>144</v>
      </c>
      <c r="CK683" s="3">
        <v>192</v>
      </c>
      <c r="CL683" s="3">
        <v>249</v>
      </c>
      <c r="CM683" s="20">
        <f t="shared" si="395"/>
        <v>-0.36436333196524906</v>
      </c>
      <c r="CN683" s="37">
        <f t="shared" si="396"/>
        <v>2.0461614012113274</v>
      </c>
      <c r="CO683" s="37">
        <f t="shared" si="397"/>
        <v>2.1689310852840076</v>
      </c>
      <c r="CP683" s="37">
        <f t="shared" si="398"/>
        <v>26.845637583892621</v>
      </c>
      <c r="CQ683" s="37">
        <f t="shared" si="399"/>
        <v>23.674087412015062</v>
      </c>
      <c r="CR683" s="37">
        <f t="shared" si="400"/>
        <v>49.332951383205113</v>
      </c>
      <c r="CS683" s="37">
        <f t="shared" si="401"/>
        <v>40.984612866262893</v>
      </c>
      <c r="CT683" s="22">
        <f t="shared" si="402"/>
        <v>-0.80346107562100144</v>
      </c>
      <c r="CU683" s="35">
        <v>100</v>
      </c>
      <c r="CV683" s="35">
        <v>106</v>
      </c>
      <c r="CW683" s="35">
        <v>1212</v>
      </c>
      <c r="CX683" s="35">
        <v>1051</v>
      </c>
      <c r="CY683" s="35">
        <v>498</v>
      </c>
      <c r="CZ683" s="35">
        <v>396</v>
      </c>
      <c r="DA683" s="35">
        <v>450</v>
      </c>
      <c r="DB683" s="35">
        <v>601</v>
      </c>
      <c r="DC683">
        <v>8</v>
      </c>
      <c r="DD683">
        <v>8</v>
      </c>
      <c r="DE683" s="35">
        <f t="shared" si="403"/>
        <v>0</v>
      </c>
      <c r="DF683" s="36">
        <f t="shared" si="404"/>
        <v>0.43738419949688262</v>
      </c>
      <c r="DG683" s="37">
        <f t="shared" si="405"/>
        <v>0.43738419949688262</v>
      </c>
      <c r="DH683" s="37">
        <f t="shared" si="406"/>
        <v>0</v>
      </c>
      <c r="DI683" s="2">
        <v>700.9</v>
      </c>
      <c r="DJ683">
        <v>22</v>
      </c>
      <c r="DK683">
        <v>18</v>
      </c>
      <c r="DL683">
        <v>9.3000000000000007</v>
      </c>
      <c r="DM683">
        <v>601</v>
      </c>
      <c r="DN683">
        <v>508</v>
      </c>
      <c r="DO683">
        <v>-0.60000000000000009</v>
      </c>
      <c r="DP683">
        <v>440</v>
      </c>
      <c r="DQ683">
        <v>374</v>
      </c>
      <c r="DR683">
        <v>0.2</v>
      </c>
      <c r="DS683">
        <v>302</v>
      </c>
      <c r="DT683">
        <v>278</v>
      </c>
      <c r="DU683">
        <v>-0.2</v>
      </c>
      <c r="DV683" s="39">
        <v>1.8</v>
      </c>
      <c r="DW683" s="39">
        <v>1.8</v>
      </c>
      <c r="DX683" s="39">
        <v>1.1000000000000001</v>
      </c>
      <c r="DY683" s="39">
        <v>-0.7</v>
      </c>
      <c r="DZ683" s="39">
        <v>-4.4000000000000004</v>
      </c>
      <c r="EA683" s="39">
        <v>-2.2000000000000002</v>
      </c>
    </row>
    <row r="684" spans="1:131" x14ac:dyDescent="0.2">
      <c r="A684" s="12" t="s">
        <v>510</v>
      </c>
      <c r="B684" s="12" t="s">
        <v>3036</v>
      </c>
      <c r="C684" t="s">
        <v>3035</v>
      </c>
      <c r="D684" t="s">
        <v>442</v>
      </c>
      <c r="E684" s="12" t="s">
        <v>156</v>
      </c>
      <c r="F684">
        <v>78</v>
      </c>
      <c r="G684">
        <v>16</v>
      </c>
      <c r="H684">
        <v>20</v>
      </c>
      <c r="I684" s="31">
        <f t="shared" si="370"/>
        <v>36</v>
      </c>
      <c r="J684">
        <v>16</v>
      </c>
      <c r="K684">
        <v>4</v>
      </c>
      <c r="L684" s="16">
        <f t="shared" si="371"/>
        <v>2.0139860139860142</v>
      </c>
      <c r="M684" s="15">
        <v>13</v>
      </c>
      <c r="N684" s="15">
        <v>16</v>
      </c>
      <c r="O684" s="15">
        <v>4</v>
      </c>
      <c r="P684">
        <v>135</v>
      </c>
      <c r="Q684">
        <v>43</v>
      </c>
      <c r="R684">
        <v>56</v>
      </c>
      <c r="S684" s="13">
        <f t="shared" si="372"/>
        <v>0.11851851851851852</v>
      </c>
      <c r="T684" s="13">
        <f t="shared" si="373"/>
        <v>6.8376068376068383E-2</v>
      </c>
      <c r="U684" s="2">
        <v>1072.5</v>
      </c>
      <c r="V684" s="2">
        <v>13.75</v>
      </c>
      <c r="W684">
        <v>13.2</v>
      </c>
      <c r="X684">
        <v>36.32</v>
      </c>
      <c r="Y684" s="32">
        <f t="shared" si="374"/>
        <v>0.2665589660743134</v>
      </c>
      <c r="Z684" s="15">
        <f t="shared" si="375"/>
        <v>164.26666666666665</v>
      </c>
      <c r="AA684">
        <v>16</v>
      </c>
      <c r="AB684">
        <v>44</v>
      </c>
      <c r="AC684">
        <v>99</v>
      </c>
      <c r="AD684" s="13">
        <f t="shared" si="376"/>
        <v>0.26666666666666666</v>
      </c>
      <c r="AE684" s="13">
        <f t="shared" si="377"/>
        <v>0.33333333333333331</v>
      </c>
      <c r="AF684" s="13">
        <f t="shared" si="378"/>
        <v>0.6</v>
      </c>
      <c r="AG684">
        <v>37</v>
      </c>
      <c r="AH684">
        <v>54</v>
      </c>
      <c r="AI684" s="17">
        <f t="shared" si="379"/>
        <v>0.40659340659340659</v>
      </c>
      <c r="AJ684">
        <v>187</v>
      </c>
      <c r="AK684">
        <v>204</v>
      </c>
      <c r="AL684" s="32">
        <f t="shared" si="380"/>
        <v>0.395748987854251</v>
      </c>
      <c r="AM684">
        <v>113</v>
      </c>
      <c r="AN684">
        <v>110</v>
      </c>
      <c r="AO684" s="33">
        <f t="shared" si="381"/>
        <v>0.22570850202429149</v>
      </c>
      <c r="AP684">
        <v>200</v>
      </c>
      <c r="AQ684">
        <v>174</v>
      </c>
      <c r="AR684" s="33">
        <f t="shared" si="382"/>
        <v>0.37854251012145751</v>
      </c>
      <c r="AS684" s="33">
        <f t="shared" si="383"/>
        <v>0.6368078175895765</v>
      </c>
      <c r="AT684">
        <v>8</v>
      </c>
      <c r="AU684">
        <v>378</v>
      </c>
      <c r="AV684">
        <v>363</v>
      </c>
      <c r="AW684">
        <v>347</v>
      </c>
      <c r="AX684" s="2">
        <v>28.3</v>
      </c>
      <c r="AY684" s="3">
        <v>8</v>
      </c>
      <c r="AZ684" s="2">
        <v>33</v>
      </c>
      <c r="BA684" s="2">
        <v>25.1</v>
      </c>
      <c r="BB684" s="21">
        <v>2.5000000000000001E-2</v>
      </c>
      <c r="BC684">
        <v>11</v>
      </c>
      <c r="BD684" s="21">
        <v>-0.84299999999999997</v>
      </c>
      <c r="BE684" s="2">
        <v>29.2</v>
      </c>
      <c r="BF684" s="2">
        <v>32.4</v>
      </c>
      <c r="BG684" s="2">
        <v>25.9</v>
      </c>
      <c r="BH684" s="21">
        <v>1.1379999999999999</v>
      </c>
      <c r="BI684" s="21">
        <v>12.509</v>
      </c>
      <c r="BJ684" t="s">
        <v>3167</v>
      </c>
      <c r="BK684" s="2">
        <v>45.1</v>
      </c>
      <c r="BL684" t="s">
        <v>1969</v>
      </c>
      <c r="BM684" s="2">
        <v>36.700000000000003</v>
      </c>
      <c r="BN684" t="s">
        <v>3474</v>
      </c>
      <c r="BO684" s="2">
        <v>20.7</v>
      </c>
      <c r="BP684" t="s">
        <v>2208</v>
      </c>
      <c r="BQ684" s="2">
        <v>35.5</v>
      </c>
      <c r="BR684" t="s">
        <v>3121</v>
      </c>
      <c r="BS684" s="2">
        <v>35.299999999999997</v>
      </c>
      <c r="BT684" s="32">
        <f t="shared" si="384"/>
        <v>9.7402597402597407E-2</v>
      </c>
      <c r="BU684" s="34">
        <f t="shared" si="385"/>
        <v>0.8973214285714286</v>
      </c>
      <c r="BV684" s="35">
        <f t="shared" si="386"/>
        <v>907.06168831168827</v>
      </c>
      <c r="BW684" s="32">
        <f t="shared" si="387"/>
        <v>-5.2759740259739896E-3</v>
      </c>
      <c r="BX684" s="36">
        <f t="shared" si="388"/>
        <v>3.3566433566433567</v>
      </c>
      <c r="BY684" s="37">
        <f t="shared" si="389"/>
        <v>2.5734265734265738</v>
      </c>
      <c r="BZ684" s="37">
        <f t="shared" si="390"/>
        <v>34.46153846153846</v>
      </c>
      <c r="CA684" s="37">
        <f t="shared" si="391"/>
        <v>25.062937062937063</v>
      </c>
      <c r="CB684" s="37">
        <f t="shared" si="392"/>
        <v>63.1048951048951</v>
      </c>
      <c r="CC684" s="37">
        <f t="shared" si="393"/>
        <v>45.76223776223776</v>
      </c>
      <c r="CD684" s="38">
        <f t="shared" si="394"/>
        <v>17.34265734265734</v>
      </c>
      <c r="CE684" s="3">
        <v>60</v>
      </c>
      <c r="CF684" s="3">
        <v>46</v>
      </c>
      <c r="CG684" s="3">
        <v>556</v>
      </c>
      <c r="CH684" s="3">
        <v>402</v>
      </c>
      <c r="CI684" s="3">
        <v>215</v>
      </c>
      <c r="CJ684" s="3">
        <v>164</v>
      </c>
      <c r="CK684" s="3">
        <v>206</v>
      </c>
      <c r="CL684" s="3">
        <v>297</v>
      </c>
      <c r="CM684" s="20">
        <f t="shared" si="395"/>
        <v>0.61726972050750462</v>
      </c>
      <c r="CN684" s="37">
        <f t="shared" si="396"/>
        <v>2.668586919688241</v>
      </c>
      <c r="CO684" s="37">
        <f t="shared" si="397"/>
        <v>2.2238224330735346</v>
      </c>
      <c r="CP684" s="37">
        <f t="shared" si="398"/>
        <v>32.658420874279905</v>
      </c>
      <c r="CQ684" s="37">
        <f t="shared" si="399"/>
        <v>26.325821755337174</v>
      </c>
      <c r="CR684" s="37">
        <f t="shared" si="400"/>
        <v>58.454761097932902</v>
      </c>
      <c r="CS684" s="37">
        <f t="shared" si="401"/>
        <v>47.716875635377839</v>
      </c>
      <c r="CT684" s="22">
        <f t="shared" si="402"/>
        <v>6.6047718801022768</v>
      </c>
      <c r="CU684" s="35">
        <v>126</v>
      </c>
      <c r="CV684" s="35">
        <v>105</v>
      </c>
      <c r="CW684" s="35">
        <v>1416</v>
      </c>
      <c r="CX684" s="35">
        <v>1138</v>
      </c>
      <c r="CY684" s="35">
        <v>491</v>
      </c>
      <c r="CZ684" s="35">
        <v>420</v>
      </c>
      <c r="DA684" s="35">
        <v>590</v>
      </c>
      <c r="DB684" s="35">
        <v>727</v>
      </c>
      <c r="DC684">
        <v>10</v>
      </c>
      <c r="DD684">
        <v>17</v>
      </c>
      <c r="DE684" s="35">
        <f t="shared" si="403"/>
        <v>7</v>
      </c>
      <c r="DF684" s="36">
        <f t="shared" si="404"/>
        <v>0.55944055944055948</v>
      </c>
      <c r="DG684" s="37">
        <f t="shared" si="405"/>
        <v>0.95104895104895115</v>
      </c>
      <c r="DH684" s="37">
        <f t="shared" si="406"/>
        <v>0.39160839160839161</v>
      </c>
      <c r="DI684" s="2">
        <v>626</v>
      </c>
      <c r="DJ684">
        <v>29</v>
      </c>
      <c r="DK684">
        <v>23</v>
      </c>
      <c r="DL684">
        <v>1.2</v>
      </c>
      <c r="DM684">
        <v>639</v>
      </c>
      <c r="DN684">
        <v>456</v>
      </c>
      <c r="DO684">
        <v>3.6</v>
      </c>
      <c r="DP684">
        <v>462</v>
      </c>
      <c r="DQ684">
        <v>336</v>
      </c>
      <c r="DR684">
        <v>3.8</v>
      </c>
      <c r="DS684">
        <v>339</v>
      </c>
      <c r="DT684">
        <v>258</v>
      </c>
      <c r="DU684">
        <v>1.7000000000000002</v>
      </c>
      <c r="DV684" s="39">
        <v>12.5</v>
      </c>
      <c r="DW684" s="39">
        <v>12.5</v>
      </c>
      <c r="DX684" s="39">
        <v>-1.7000000000000002</v>
      </c>
      <c r="DY684" s="39">
        <v>-0.7</v>
      </c>
      <c r="DZ684" s="39">
        <v>-5.7</v>
      </c>
      <c r="EA684" s="39">
        <v>4.4000000000000004</v>
      </c>
    </row>
    <row r="685" spans="1:131" x14ac:dyDescent="0.2">
      <c r="A685" s="12" t="s">
        <v>3039</v>
      </c>
      <c r="B685" s="12" t="s">
        <v>3040</v>
      </c>
      <c r="C685" t="s">
        <v>3038</v>
      </c>
      <c r="D685" t="s">
        <v>271</v>
      </c>
      <c r="E685" s="12" t="s">
        <v>178</v>
      </c>
      <c r="F685">
        <v>71</v>
      </c>
      <c r="G685">
        <v>4</v>
      </c>
      <c r="H685">
        <v>7</v>
      </c>
      <c r="I685" s="31">
        <f t="shared" si="370"/>
        <v>11</v>
      </c>
      <c r="J685">
        <v>2</v>
      </c>
      <c r="K685">
        <v>4</v>
      </c>
      <c r="L685" s="16">
        <f t="shared" si="371"/>
        <v>0.65617232808618586</v>
      </c>
      <c r="M685" s="15">
        <v>4</v>
      </c>
      <c r="N685" s="15">
        <v>2</v>
      </c>
      <c r="O685" s="15">
        <v>5</v>
      </c>
      <c r="P685">
        <v>56</v>
      </c>
      <c r="Q685">
        <v>39</v>
      </c>
      <c r="R685">
        <v>32</v>
      </c>
      <c r="S685" s="13">
        <f t="shared" si="372"/>
        <v>7.1428571428571425E-2</v>
      </c>
      <c r="T685" s="13">
        <f t="shared" si="373"/>
        <v>3.1496062992125984E-2</v>
      </c>
      <c r="U685" s="2">
        <v>1005.8333333332999</v>
      </c>
      <c r="V685" s="2">
        <v>14.166666666699999</v>
      </c>
      <c r="W685">
        <v>13.48</v>
      </c>
      <c r="X685">
        <v>34.659999999999997</v>
      </c>
      <c r="Y685" s="32">
        <f t="shared" si="374"/>
        <v>0.28001661819692564</v>
      </c>
      <c r="Z685" s="15">
        <f t="shared" si="375"/>
        <v>21.020408163265309</v>
      </c>
      <c r="AA685">
        <v>46</v>
      </c>
      <c r="AB685">
        <v>47</v>
      </c>
      <c r="AC685">
        <v>45</v>
      </c>
      <c r="AD685" s="13">
        <f t="shared" si="376"/>
        <v>8.1632653061224483E-2</v>
      </c>
      <c r="AE685" s="13">
        <f t="shared" si="377"/>
        <v>0.14285714285714285</v>
      </c>
      <c r="AF685" s="13">
        <f t="shared" si="378"/>
        <v>0.22448979591836732</v>
      </c>
      <c r="AI685" s="17" t="str">
        <f t="shared" si="379"/>
        <v xml:space="preserve"> </v>
      </c>
      <c r="AJ685">
        <v>197</v>
      </c>
      <c r="AK685">
        <v>179</v>
      </c>
      <c r="AL685" s="32">
        <f t="shared" si="380"/>
        <v>0.3342222222222222</v>
      </c>
      <c r="AM685">
        <v>161</v>
      </c>
      <c r="AN685">
        <v>160</v>
      </c>
      <c r="AO685" s="33">
        <f t="shared" si="381"/>
        <v>0.28533333333333333</v>
      </c>
      <c r="AP685">
        <v>210</v>
      </c>
      <c r="AQ685">
        <v>218</v>
      </c>
      <c r="AR685" s="33">
        <f t="shared" si="382"/>
        <v>0.38044444444444442</v>
      </c>
      <c r="AS685" s="33">
        <f t="shared" si="383"/>
        <v>0.53945480631276899</v>
      </c>
      <c r="AT685">
        <v>6</v>
      </c>
      <c r="AU685">
        <v>341</v>
      </c>
      <c r="AV685">
        <v>346</v>
      </c>
      <c r="AW685">
        <v>309</v>
      </c>
      <c r="AX685" s="2">
        <v>29.2</v>
      </c>
      <c r="AY685" s="3">
        <v>1</v>
      </c>
      <c r="AZ685" s="2">
        <v>33.5</v>
      </c>
      <c r="BA685" s="2">
        <v>26.4</v>
      </c>
      <c r="BB685" s="21">
        <v>1.163</v>
      </c>
      <c r="BC685">
        <v>1</v>
      </c>
      <c r="BD685" s="21">
        <v>0.35199999999999998</v>
      </c>
      <c r="BE685" s="2">
        <v>28.6</v>
      </c>
      <c r="BF685" s="2">
        <v>33.4</v>
      </c>
      <c r="BG685" s="2">
        <v>27</v>
      </c>
      <c r="BH685" s="21">
        <v>1.986</v>
      </c>
      <c r="BI685" s="21">
        <v>3.528</v>
      </c>
      <c r="BJ685" t="s">
        <v>2741</v>
      </c>
      <c r="BK685" s="2">
        <v>32.5</v>
      </c>
      <c r="BL685" t="s">
        <v>1316</v>
      </c>
      <c r="BM685" s="2">
        <v>30.6</v>
      </c>
      <c r="BN685" t="s">
        <v>727</v>
      </c>
      <c r="BO685" s="2">
        <v>30.4</v>
      </c>
      <c r="BP685" t="s">
        <v>1744</v>
      </c>
      <c r="BQ685" s="2">
        <v>63.2</v>
      </c>
      <c r="BR685" t="s">
        <v>783</v>
      </c>
      <c r="BS685" s="2">
        <v>11.4</v>
      </c>
      <c r="BT685" s="32">
        <f t="shared" si="384"/>
        <v>9.5145631067961159E-2</v>
      </c>
      <c r="BU685" s="34">
        <f t="shared" si="385"/>
        <v>0.91513761467889909</v>
      </c>
      <c r="BV685" s="35">
        <f t="shared" si="386"/>
        <v>924.65217778569524</v>
      </c>
      <c r="BW685" s="32">
        <f t="shared" si="387"/>
        <v>1.0283245746860251E-2</v>
      </c>
      <c r="BX685" s="36">
        <f t="shared" si="388"/>
        <v>2.9229494614678533</v>
      </c>
      <c r="BY685" s="37">
        <f t="shared" si="389"/>
        <v>2.2071251035573587</v>
      </c>
      <c r="BZ685" s="37">
        <f t="shared" si="390"/>
        <v>30.720795360325393</v>
      </c>
      <c r="CA685" s="37">
        <f t="shared" si="391"/>
        <v>26.008285004081305</v>
      </c>
      <c r="CB685" s="37">
        <f t="shared" si="392"/>
        <v>54.820215409978715</v>
      </c>
      <c r="CC685" s="37">
        <f t="shared" si="393"/>
        <v>50.644573322167496</v>
      </c>
      <c r="CD685" s="38">
        <f t="shared" si="394"/>
        <v>4.1756420878112195</v>
      </c>
      <c r="CE685" s="3">
        <v>49</v>
      </c>
      <c r="CF685" s="3">
        <v>37</v>
      </c>
      <c r="CG685" s="3">
        <v>466</v>
      </c>
      <c r="CH685" s="3">
        <v>399</v>
      </c>
      <c r="CI685" s="3">
        <v>211</v>
      </c>
      <c r="CJ685" s="3">
        <v>193</v>
      </c>
      <c r="CK685" s="3">
        <v>220</v>
      </c>
      <c r="CL685" s="3">
        <v>193</v>
      </c>
      <c r="CM685" s="20">
        <f t="shared" si="395"/>
        <v>-3.7273263695235315E-2</v>
      </c>
      <c r="CN685" s="37">
        <f t="shared" si="396"/>
        <v>2.3650268605284333</v>
      </c>
      <c r="CO685" s="37">
        <f t="shared" si="397"/>
        <v>2.3406451403168003</v>
      </c>
      <c r="CP685" s="37">
        <f t="shared" si="398"/>
        <v>30.062661020943903</v>
      </c>
      <c r="CQ685" s="37">
        <f t="shared" si="399"/>
        <v>28.648521248669169</v>
      </c>
      <c r="CR685" s="37">
        <f t="shared" si="400"/>
        <v>55.639085522947269</v>
      </c>
      <c r="CS685" s="37">
        <f t="shared" si="401"/>
        <v>53.737311346439867</v>
      </c>
      <c r="CT685" s="22">
        <f t="shared" si="402"/>
        <v>2.2738679113038174</v>
      </c>
      <c r="CU685" s="35">
        <v>97</v>
      </c>
      <c r="CV685" s="35">
        <v>96</v>
      </c>
      <c r="CW685" s="35">
        <v>1136</v>
      </c>
      <c r="CX685" s="35">
        <v>1079</v>
      </c>
      <c r="CY685" s="35">
        <v>504</v>
      </c>
      <c r="CZ685" s="35">
        <v>488</v>
      </c>
      <c r="DA685" s="35">
        <v>541</v>
      </c>
      <c r="DB685" s="35">
        <v>545</v>
      </c>
      <c r="DC685">
        <v>7</v>
      </c>
      <c r="DD685">
        <v>4</v>
      </c>
      <c r="DE685" s="35">
        <f t="shared" si="403"/>
        <v>-3</v>
      </c>
      <c r="DF685" s="36">
        <f t="shared" si="404"/>
        <v>0.41756420878112188</v>
      </c>
      <c r="DG685" s="37">
        <f t="shared" si="405"/>
        <v>0.23860811930349823</v>
      </c>
      <c r="DH685" s="37">
        <f t="shared" si="406"/>
        <v>-0.17895608947762365</v>
      </c>
      <c r="DI685" s="2">
        <v>606.79999999999995</v>
      </c>
      <c r="DJ685">
        <v>20</v>
      </c>
      <c r="DK685">
        <v>17</v>
      </c>
      <c r="DL685">
        <v>0.1</v>
      </c>
      <c r="DM685">
        <v>541</v>
      </c>
      <c r="DN685">
        <v>501</v>
      </c>
      <c r="DO685">
        <v>0.8</v>
      </c>
      <c r="DP685">
        <v>416</v>
      </c>
      <c r="DQ685">
        <v>370</v>
      </c>
      <c r="DR685">
        <v>1.5</v>
      </c>
      <c r="DS685">
        <v>291</v>
      </c>
      <c r="DT685">
        <v>263</v>
      </c>
      <c r="DU685">
        <v>0.8</v>
      </c>
      <c r="DV685" s="39">
        <v>6.2</v>
      </c>
      <c r="DW685" s="39">
        <v>6.2</v>
      </c>
      <c r="DX685" s="39">
        <v>-0.30000000000000004</v>
      </c>
      <c r="DY685" s="39">
        <v>0.4</v>
      </c>
      <c r="DZ685" s="39">
        <v>-3</v>
      </c>
      <c r="EA685" s="39">
        <v>3.3</v>
      </c>
    </row>
    <row r="686" spans="1:131" x14ac:dyDescent="0.2">
      <c r="A686" s="12" t="s">
        <v>3044</v>
      </c>
      <c r="B686" s="12" t="s">
        <v>3045</v>
      </c>
      <c r="C686" t="s">
        <v>3043</v>
      </c>
      <c r="D686" t="s">
        <v>432</v>
      </c>
      <c r="E686" s="12" t="s">
        <v>178</v>
      </c>
      <c r="F686">
        <v>40</v>
      </c>
      <c r="G686">
        <v>1</v>
      </c>
      <c r="H686">
        <v>3</v>
      </c>
      <c r="I686" s="31">
        <f t="shared" si="370"/>
        <v>4</v>
      </c>
      <c r="J686">
        <v>3</v>
      </c>
      <c r="K686">
        <v>0</v>
      </c>
      <c r="L686" s="16">
        <f t="shared" si="371"/>
        <v>0.3689469638739431</v>
      </c>
      <c r="M686" s="15">
        <v>1</v>
      </c>
      <c r="N686" s="15">
        <v>3</v>
      </c>
      <c r="O686" s="15">
        <v>0</v>
      </c>
      <c r="P686">
        <v>24</v>
      </c>
      <c r="Q686">
        <v>14</v>
      </c>
      <c r="R686">
        <v>33</v>
      </c>
      <c r="S686" s="13">
        <f t="shared" si="372"/>
        <v>4.1666666666666664E-2</v>
      </c>
      <c r="T686" s="13">
        <f t="shared" si="373"/>
        <v>1.4084507042253521E-2</v>
      </c>
      <c r="U686" s="2">
        <v>650.5</v>
      </c>
      <c r="V686" s="2">
        <v>16.25</v>
      </c>
      <c r="W686">
        <v>16.02</v>
      </c>
      <c r="X686">
        <v>32.76</v>
      </c>
      <c r="Y686" s="32">
        <f t="shared" si="374"/>
        <v>0.32841328413284132</v>
      </c>
      <c r="Z686" s="15">
        <f t="shared" si="375"/>
        <v>39</v>
      </c>
      <c r="AA686">
        <v>29</v>
      </c>
      <c r="AB686">
        <v>36</v>
      </c>
      <c r="AC686">
        <v>69</v>
      </c>
      <c r="AD686" s="13">
        <f t="shared" si="376"/>
        <v>4.7619047619047616E-2</v>
      </c>
      <c r="AE686" s="13">
        <f t="shared" si="377"/>
        <v>0.14285714285714285</v>
      </c>
      <c r="AF686" s="13">
        <f t="shared" si="378"/>
        <v>0.19047619047619047</v>
      </c>
      <c r="AI686" s="17" t="str">
        <f t="shared" si="379"/>
        <v xml:space="preserve"> </v>
      </c>
      <c r="AJ686">
        <v>66</v>
      </c>
      <c r="AK686">
        <v>94</v>
      </c>
      <c r="AL686" s="32">
        <f t="shared" si="380"/>
        <v>0.28933092224231466</v>
      </c>
      <c r="AM686">
        <v>72</v>
      </c>
      <c r="AN686">
        <v>87</v>
      </c>
      <c r="AO686" s="33">
        <f t="shared" si="381"/>
        <v>0.28752260397830021</v>
      </c>
      <c r="AP686">
        <v>113</v>
      </c>
      <c r="AQ686">
        <v>121</v>
      </c>
      <c r="AR686" s="33">
        <f t="shared" si="382"/>
        <v>0.42314647377938519</v>
      </c>
      <c r="AS686" s="33">
        <f t="shared" si="383"/>
        <v>0.50156739811912221</v>
      </c>
      <c r="AT686">
        <v>4</v>
      </c>
      <c r="AU686">
        <v>217</v>
      </c>
      <c r="AV686">
        <v>224</v>
      </c>
      <c r="AW686">
        <v>206</v>
      </c>
      <c r="AX686" s="2">
        <v>28.6</v>
      </c>
      <c r="AY686" s="3">
        <v>3</v>
      </c>
      <c r="AZ686" s="2">
        <v>33</v>
      </c>
      <c r="BA686" s="2">
        <v>25.6</v>
      </c>
      <c r="BB686" s="21">
        <v>0.30399999999999999</v>
      </c>
      <c r="BC686">
        <v>3</v>
      </c>
      <c r="BD686" s="21">
        <v>-1.1910000000000001</v>
      </c>
      <c r="BE686" s="2">
        <v>27.4</v>
      </c>
      <c r="BF686" s="2">
        <v>32.700000000000003</v>
      </c>
      <c r="BG686" s="2">
        <v>25.6</v>
      </c>
      <c r="BH686" s="21">
        <v>-1.0999999999999999E-2</v>
      </c>
      <c r="BI686" s="21">
        <v>7.6520000000000001</v>
      </c>
      <c r="BJ686" t="s">
        <v>862</v>
      </c>
      <c r="BK686" s="2">
        <v>28.9</v>
      </c>
      <c r="BL686" t="s">
        <v>3751</v>
      </c>
      <c r="BM686" s="2">
        <v>28.5</v>
      </c>
      <c r="BN686" t="s">
        <v>1871</v>
      </c>
      <c r="BO686" s="2">
        <v>28.2</v>
      </c>
      <c r="BP686" t="s">
        <v>3741</v>
      </c>
      <c r="BQ686" s="2">
        <v>57.2</v>
      </c>
      <c r="BR686" t="s">
        <v>3583</v>
      </c>
      <c r="BS686" s="2">
        <v>23</v>
      </c>
      <c r="BT686" s="32">
        <f t="shared" si="384"/>
        <v>7.6923076923076927E-2</v>
      </c>
      <c r="BU686" s="34">
        <f t="shared" si="385"/>
        <v>0.91808873720136519</v>
      </c>
      <c r="BV686" s="35">
        <f t="shared" si="386"/>
        <v>925.78104489367297</v>
      </c>
      <c r="BW686" s="32">
        <f t="shared" si="387"/>
        <v>-4.9881858755578823E-3</v>
      </c>
      <c r="BX686" s="36">
        <f t="shared" si="388"/>
        <v>1.9384615384615385</v>
      </c>
      <c r="BY686" s="37">
        <f t="shared" si="389"/>
        <v>2.2153846153846155</v>
      </c>
      <c r="BZ686" s="37">
        <f t="shared" si="390"/>
        <v>25.2</v>
      </c>
      <c r="CA686" s="37">
        <f t="shared" si="391"/>
        <v>27.046153846153846</v>
      </c>
      <c r="CB686" s="37">
        <f t="shared" si="392"/>
        <v>46.800000000000004</v>
      </c>
      <c r="CC686" s="37">
        <f t="shared" si="393"/>
        <v>46.800000000000004</v>
      </c>
      <c r="CD686" s="38">
        <f t="shared" si="394"/>
        <v>0</v>
      </c>
      <c r="CE686" s="3">
        <v>21</v>
      </c>
      <c r="CF686" s="3">
        <v>24</v>
      </c>
      <c r="CG686" s="3">
        <v>252</v>
      </c>
      <c r="CH686" s="3">
        <v>269</v>
      </c>
      <c r="CI686" s="3">
        <v>108</v>
      </c>
      <c r="CJ686" s="3">
        <v>93</v>
      </c>
      <c r="CK686" s="3">
        <v>121</v>
      </c>
      <c r="CL686" s="3">
        <v>126</v>
      </c>
      <c r="CM686" s="20">
        <f t="shared" si="395"/>
        <v>-8.9706175548589329</v>
      </c>
      <c r="CN686" s="37">
        <f t="shared" si="396"/>
        <v>1.7857142857142858</v>
      </c>
      <c r="CO686" s="37">
        <f t="shared" si="397"/>
        <v>2.5641025641025648</v>
      </c>
      <c r="CP686" s="37">
        <f t="shared" si="398"/>
        <v>28.296703296703299</v>
      </c>
      <c r="CQ686" s="37">
        <f t="shared" si="399"/>
        <v>24.358974358974361</v>
      </c>
      <c r="CR686" s="37">
        <f t="shared" si="400"/>
        <v>51.87728937728938</v>
      </c>
      <c r="CS686" s="37">
        <f t="shared" si="401"/>
        <v>41.483516483516489</v>
      </c>
      <c r="CT686" s="22">
        <f t="shared" si="402"/>
        <v>-10.393772893772891</v>
      </c>
      <c r="CU686" s="35">
        <v>39</v>
      </c>
      <c r="CV686" s="35">
        <v>56</v>
      </c>
      <c r="CW686" s="35">
        <v>579</v>
      </c>
      <c r="CX686" s="35">
        <v>476</v>
      </c>
      <c r="CY686" s="35">
        <v>229</v>
      </c>
      <c r="CZ686" s="35">
        <v>175</v>
      </c>
      <c r="DA686" s="35">
        <v>199</v>
      </c>
      <c r="DB686" s="35">
        <v>286</v>
      </c>
      <c r="DC686">
        <v>11</v>
      </c>
      <c r="DD686">
        <v>7</v>
      </c>
      <c r="DE686" s="35">
        <f t="shared" si="403"/>
        <v>-4</v>
      </c>
      <c r="DF686" s="36">
        <f t="shared" si="404"/>
        <v>1.0153846153846153</v>
      </c>
      <c r="DG686" s="37">
        <f t="shared" si="405"/>
        <v>0.64615384615384608</v>
      </c>
      <c r="DH686" s="37">
        <f t="shared" si="406"/>
        <v>-0.36923076923076925</v>
      </c>
      <c r="DI686" s="2">
        <v>407.3</v>
      </c>
      <c r="DJ686">
        <v>18</v>
      </c>
      <c r="DK686">
        <v>10</v>
      </c>
      <c r="DL686">
        <v>16.7</v>
      </c>
      <c r="DM686">
        <v>341</v>
      </c>
      <c r="DN686">
        <v>324</v>
      </c>
      <c r="DO686">
        <v>-5.6</v>
      </c>
      <c r="DP686">
        <v>257</v>
      </c>
      <c r="DQ686">
        <v>243</v>
      </c>
      <c r="DR686">
        <v>-4.3</v>
      </c>
      <c r="DS686">
        <v>188</v>
      </c>
      <c r="DT686">
        <v>185</v>
      </c>
      <c r="DU686">
        <v>-3.1</v>
      </c>
      <c r="DV686" s="39">
        <v>4</v>
      </c>
      <c r="DW686" s="39">
        <v>4</v>
      </c>
      <c r="DX686" s="39">
        <v>0.5</v>
      </c>
      <c r="DY686" s="39">
        <v>-1.1000000000000001</v>
      </c>
      <c r="DZ686" s="39">
        <v>-2.8</v>
      </c>
      <c r="EA686" s="39">
        <v>0.60000000000000009</v>
      </c>
    </row>
    <row r="687" spans="1:131" x14ac:dyDescent="0.2">
      <c r="A687" s="12" t="s">
        <v>281</v>
      </c>
      <c r="B687" s="12" t="s">
        <v>3050</v>
      </c>
      <c r="C687" t="s">
        <v>3049</v>
      </c>
      <c r="D687" t="s">
        <v>122</v>
      </c>
      <c r="E687" s="12" t="s">
        <v>148</v>
      </c>
      <c r="F687">
        <v>26</v>
      </c>
      <c r="G687">
        <v>1</v>
      </c>
      <c r="H687">
        <v>0</v>
      </c>
      <c r="I687" s="31">
        <f t="shared" si="370"/>
        <v>1</v>
      </c>
      <c r="J687">
        <v>0</v>
      </c>
      <c r="K687">
        <v>0</v>
      </c>
      <c r="L687" s="16">
        <f t="shared" si="371"/>
        <v>0.28927280032136776</v>
      </c>
      <c r="M687" s="15">
        <v>1</v>
      </c>
      <c r="N687" s="15">
        <v>0</v>
      </c>
      <c r="O687" s="15">
        <v>0</v>
      </c>
      <c r="P687">
        <v>24</v>
      </c>
      <c r="Q687">
        <v>5</v>
      </c>
      <c r="R687">
        <v>4</v>
      </c>
      <c r="S687" s="13">
        <f t="shared" si="372"/>
        <v>4.1666666666666664E-2</v>
      </c>
      <c r="T687" s="13">
        <f t="shared" si="373"/>
        <v>3.0303030303030304E-2</v>
      </c>
      <c r="U687" s="2">
        <v>207.4166666667</v>
      </c>
      <c r="V687" s="2">
        <v>7.9666666667000001</v>
      </c>
      <c r="W687">
        <v>7.98</v>
      </c>
      <c r="X687">
        <v>39.28</v>
      </c>
      <c r="Y687" s="32">
        <f t="shared" si="374"/>
        <v>0.16885315277190011</v>
      </c>
      <c r="Z687" s="15">
        <f t="shared" si="375"/>
        <v>0</v>
      </c>
      <c r="AA687">
        <v>2</v>
      </c>
      <c r="AB687">
        <v>13</v>
      </c>
      <c r="AC687">
        <v>11</v>
      </c>
      <c r="AD687" s="13">
        <f t="shared" si="376"/>
        <v>0.5</v>
      </c>
      <c r="AE687" s="13">
        <f t="shared" si="377"/>
        <v>0</v>
      </c>
      <c r="AF687" s="13">
        <f t="shared" si="378"/>
        <v>0.5</v>
      </c>
      <c r="AG687">
        <v>0</v>
      </c>
      <c r="AH687">
        <v>2</v>
      </c>
      <c r="AI687" s="17">
        <f t="shared" si="379"/>
        <v>0</v>
      </c>
      <c r="AJ687">
        <v>31</v>
      </c>
      <c r="AK687">
        <v>32</v>
      </c>
      <c r="AL687" s="32">
        <f t="shared" si="380"/>
        <v>0.34806629834254144</v>
      </c>
      <c r="AM687">
        <v>31</v>
      </c>
      <c r="AN687">
        <v>29</v>
      </c>
      <c r="AO687" s="33">
        <f t="shared" si="381"/>
        <v>0.33149171270718231</v>
      </c>
      <c r="AP687">
        <v>26</v>
      </c>
      <c r="AQ687">
        <v>32</v>
      </c>
      <c r="AR687" s="33">
        <f t="shared" si="382"/>
        <v>0.32044198895027626</v>
      </c>
      <c r="AS687" s="33">
        <f t="shared" si="383"/>
        <v>0.51219512195121952</v>
      </c>
      <c r="AT687">
        <v>6</v>
      </c>
      <c r="AU687">
        <v>72</v>
      </c>
      <c r="AV687">
        <v>70</v>
      </c>
      <c r="AW687">
        <v>43</v>
      </c>
      <c r="AX687" s="2">
        <v>26.5</v>
      </c>
      <c r="AY687" s="3">
        <v>18</v>
      </c>
      <c r="AZ687" s="2">
        <v>31.6</v>
      </c>
      <c r="BA687" s="2">
        <v>23.1</v>
      </c>
      <c r="BB687" s="21">
        <v>-0.79100000000000004</v>
      </c>
      <c r="BC687">
        <v>18</v>
      </c>
      <c r="BD687" s="21">
        <v>-0.495</v>
      </c>
      <c r="BE687" s="2">
        <v>26.7</v>
      </c>
      <c r="BF687" s="2">
        <v>30.9</v>
      </c>
      <c r="BG687" s="2">
        <v>22.5</v>
      </c>
      <c r="BH687" s="21">
        <v>-2.0990000000000002</v>
      </c>
      <c r="BI687" s="21">
        <v>9.2999999999999999E-2</v>
      </c>
      <c r="BJ687" t="s">
        <v>2475</v>
      </c>
      <c r="BK687" s="2">
        <v>44.7</v>
      </c>
      <c r="BL687" t="s">
        <v>843</v>
      </c>
      <c r="BM687" s="2">
        <v>32.799999999999997</v>
      </c>
      <c r="BN687" t="s">
        <v>215</v>
      </c>
      <c r="BO687" s="2">
        <v>30.7</v>
      </c>
      <c r="BP687" t="s">
        <v>2020</v>
      </c>
      <c r="BQ687" s="2">
        <v>43.6</v>
      </c>
      <c r="BR687" t="s">
        <v>2909</v>
      </c>
      <c r="BS687" s="2">
        <v>35.1</v>
      </c>
      <c r="BT687" s="32">
        <f t="shared" si="384"/>
        <v>2.1505376344086023E-2</v>
      </c>
      <c r="BU687" s="34">
        <f t="shared" si="385"/>
        <v>0.93258426966292129</v>
      </c>
      <c r="BV687" s="35">
        <f t="shared" si="386"/>
        <v>934.73480729732989</v>
      </c>
      <c r="BW687" s="32">
        <f t="shared" si="387"/>
        <v>-4.5910353992992682E-2</v>
      </c>
      <c r="BX687" s="36">
        <f t="shared" si="388"/>
        <v>0.57933698100819708</v>
      </c>
      <c r="BY687" s="37">
        <f t="shared" si="389"/>
        <v>1.7380109430245914</v>
      </c>
      <c r="BZ687" s="37">
        <f t="shared" si="390"/>
        <v>26.939169616881166</v>
      </c>
      <c r="CA687" s="37">
        <f t="shared" si="391"/>
        <v>25.780495654864772</v>
      </c>
      <c r="CB687" s="37">
        <f t="shared" si="392"/>
        <v>45.767621499647575</v>
      </c>
      <c r="CC687" s="37">
        <f t="shared" si="393"/>
        <v>44.319279047127083</v>
      </c>
      <c r="CD687" s="38">
        <f t="shared" si="394"/>
        <v>1.4483424525204924</v>
      </c>
      <c r="CE687" s="3">
        <v>2</v>
      </c>
      <c r="CF687" s="3">
        <v>6</v>
      </c>
      <c r="CG687" s="3">
        <v>91</v>
      </c>
      <c r="CH687" s="3">
        <v>83</v>
      </c>
      <c r="CI687" s="3">
        <v>31</v>
      </c>
      <c r="CJ687" s="3">
        <v>29</v>
      </c>
      <c r="CK687" s="3">
        <v>35</v>
      </c>
      <c r="CL687" s="3">
        <v>34</v>
      </c>
      <c r="CM687" s="20">
        <f t="shared" si="395"/>
        <v>0.47765952569122483</v>
      </c>
      <c r="CN687" s="37">
        <f t="shared" si="396"/>
        <v>3.0549898167006111</v>
      </c>
      <c r="CO687" s="37">
        <f t="shared" si="397"/>
        <v>2.2912423625254585</v>
      </c>
      <c r="CP687" s="37">
        <f t="shared" si="398"/>
        <v>30.726147579508066</v>
      </c>
      <c r="CQ687" s="37">
        <f t="shared" si="399"/>
        <v>29.3161522794924</v>
      </c>
      <c r="CR687" s="37">
        <f t="shared" si="400"/>
        <v>52.522324925583582</v>
      </c>
      <c r="CS687" s="37">
        <f t="shared" si="401"/>
        <v>53.579821400595335</v>
      </c>
      <c r="CT687" s="22">
        <f t="shared" si="402"/>
        <v>2.5058389275322455</v>
      </c>
      <c r="CU687" s="35">
        <v>52</v>
      </c>
      <c r="CV687" s="35">
        <v>39</v>
      </c>
      <c r="CW687" s="35">
        <v>471</v>
      </c>
      <c r="CX687" s="35">
        <v>460</v>
      </c>
      <c r="CY687" s="35">
        <v>184</v>
      </c>
      <c r="CZ687" s="35">
        <v>214</v>
      </c>
      <c r="DA687" s="35">
        <v>199</v>
      </c>
      <c r="DB687" s="35">
        <v>187</v>
      </c>
      <c r="DC687">
        <v>2</v>
      </c>
      <c r="DD687">
        <v>3</v>
      </c>
      <c r="DE687" s="35">
        <f t="shared" si="403"/>
        <v>1</v>
      </c>
      <c r="DF687" s="36">
        <f t="shared" si="404"/>
        <v>0.57933698100819708</v>
      </c>
      <c r="DG687" s="37">
        <f t="shared" si="405"/>
        <v>0.86900547151229568</v>
      </c>
      <c r="DH687" s="37">
        <f t="shared" si="406"/>
        <v>0.28966849050409854</v>
      </c>
      <c r="DI687" s="2">
        <v>142</v>
      </c>
      <c r="DJ687">
        <v>2</v>
      </c>
      <c r="DK687">
        <v>3</v>
      </c>
      <c r="DL687">
        <v>-18.899999999999999</v>
      </c>
      <c r="DM687">
        <v>108</v>
      </c>
      <c r="DN687">
        <v>105</v>
      </c>
      <c r="DO687">
        <v>2</v>
      </c>
      <c r="DP687">
        <v>83</v>
      </c>
      <c r="DQ687">
        <v>80</v>
      </c>
      <c r="DR687">
        <v>2</v>
      </c>
      <c r="DS687">
        <v>66</v>
      </c>
      <c r="DT687">
        <v>61</v>
      </c>
      <c r="DU687">
        <v>2.4</v>
      </c>
      <c r="DV687" s="39">
        <v>0.60000000000000009</v>
      </c>
      <c r="DW687" s="39">
        <v>0.60000000000000009</v>
      </c>
      <c r="DX687" s="39">
        <v>0.2</v>
      </c>
      <c r="DY687" s="39">
        <v>-0.4</v>
      </c>
      <c r="DZ687" s="39">
        <v>0.30000000000000004</v>
      </c>
      <c r="EA687" s="39">
        <v>0.7</v>
      </c>
    </row>
    <row r="688" spans="1:131" x14ac:dyDescent="0.2">
      <c r="A688" s="12" t="s">
        <v>2175</v>
      </c>
      <c r="B688" s="12" t="s">
        <v>3050</v>
      </c>
      <c r="C688" t="s">
        <v>3052</v>
      </c>
      <c r="D688" t="s">
        <v>147</v>
      </c>
      <c r="E688" s="12" t="s">
        <v>178</v>
      </c>
      <c r="F688">
        <v>5</v>
      </c>
      <c r="G688">
        <v>0</v>
      </c>
      <c r="H688">
        <v>0</v>
      </c>
      <c r="I688" s="31">
        <f t="shared" si="370"/>
        <v>0</v>
      </c>
      <c r="J688">
        <v>0</v>
      </c>
      <c r="K688">
        <v>0</v>
      </c>
      <c r="L688" s="16">
        <f t="shared" si="371"/>
        <v>0</v>
      </c>
      <c r="M688" s="15">
        <v>0</v>
      </c>
      <c r="N688" s="15">
        <v>0</v>
      </c>
      <c r="O688" s="15">
        <v>0</v>
      </c>
      <c r="P688">
        <v>5</v>
      </c>
      <c r="Q688">
        <v>1</v>
      </c>
      <c r="R688">
        <v>4</v>
      </c>
      <c r="S688" s="13">
        <f t="shared" si="372"/>
        <v>0</v>
      </c>
      <c r="T688" s="13">
        <f t="shared" si="373"/>
        <v>0</v>
      </c>
      <c r="U688" s="2">
        <v>72.633333333300001</v>
      </c>
      <c r="V688" s="2">
        <v>14.516666666700001</v>
      </c>
      <c r="W688">
        <v>14.39</v>
      </c>
      <c r="X688">
        <v>31.87</v>
      </c>
      <c r="Y688" s="32">
        <f t="shared" si="374"/>
        <v>0.31106787721573714</v>
      </c>
      <c r="Z688" s="15">
        <f t="shared" si="375"/>
        <v>0</v>
      </c>
      <c r="AA688">
        <v>6</v>
      </c>
      <c r="AB688">
        <v>5</v>
      </c>
      <c r="AC688">
        <v>9</v>
      </c>
      <c r="AD688" s="13">
        <f t="shared" si="376"/>
        <v>0</v>
      </c>
      <c r="AE688" s="13">
        <f t="shared" si="377"/>
        <v>0</v>
      </c>
      <c r="AF688" s="13">
        <f t="shared" si="378"/>
        <v>0</v>
      </c>
      <c r="AI688" s="17" t="str">
        <f t="shared" si="379"/>
        <v xml:space="preserve"> </v>
      </c>
      <c r="AJ688">
        <v>7</v>
      </c>
      <c r="AK688">
        <v>12</v>
      </c>
      <c r="AL688" s="32">
        <f t="shared" si="380"/>
        <v>0.35185185185185186</v>
      </c>
      <c r="AM688">
        <v>12</v>
      </c>
      <c r="AN688">
        <v>2</v>
      </c>
      <c r="AO688" s="33">
        <f t="shared" si="381"/>
        <v>0.25925925925925924</v>
      </c>
      <c r="AP688">
        <v>7</v>
      </c>
      <c r="AQ688">
        <v>14</v>
      </c>
      <c r="AR688" s="33">
        <f t="shared" si="382"/>
        <v>0.3888888888888889</v>
      </c>
      <c r="AS688" s="33">
        <f t="shared" si="383"/>
        <v>0.5757575757575758</v>
      </c>
      <c r="AU688">
        <v>37</v>
      </c>
      <c r="AV688">
        <v>21</v>
      </c>
      <c r="AW688">
        <v>21</v>
      </c>
      <c r="AX688" s="2">
        <v>28.6</v>
      </c>
      <c r="AZ688" s="2">
        <v>33.200000000000003</v>
      </c>
      <c r="BA688" s="2">
        <v>25.4</v>
      </c>
      <c r="BB688" s="21">
        <v>-0.14200000000000002</v>
      </c>
      <c r="BD688" s="21">
        <v>-3.9470000000000001</v>
      </c>
      <c r="BE688" s="2">
        <v>24.8</v>
      </c>
      <c r="BF688" s="2">
        <v>27.9</v>
      </c>
      <c r="BG688" s="2">
        <v>23.8</v>
      </c>
      <c r="BH688" s="21">
        <v>-0.501</v>
      </c>
      <c r="BI688" s="21">
        <v>-4.55</v>
      </c>
      <c r="BJ688" t="s">
        <v>3575</v>
      </c>
      <c r="BK688" s="2">
        <v>39</v>
      </c>
      <c r="BL688" t="s">
        <v>3393</v>
      </c>
      <c r="BM688" s="2">
        <v>33</v>
      </c>
      <c r="BN688" t="s">
        <v>991</v>
      </c>
      <c r="BO688" s="2">
        <v>28.8</v>
      </c>
      <c r="BP688" t="s">
        <v>1076</v>
      </c>
      <c r="BQ688" s="2">
        <v>78.7</v>
      </c>
      <c r="BR688" t="s">
        <v>535</v>
      </c>
      <c r="BS688" s="2">
        <v>8.4</v>
      </c>
      <c r="BT688" s="32">
        <f t="shared" si="384"/>
        <v>0</v>
      </c>
      <c r="BU688" s="34">
        <f t="shared" si="385"/>
        <v>0.96666666666666667</v>
      </c>
      <c r="BV688" s="35">
        <f t="shared" si="386"/>
        <v>966.66666666666663</v>
      </c>
      <c r="BW688" s="32">
        <f t="shared" si="387"/>
        <v>-3.3333333333333326E-2</v>
      </c>
      <c r="BX688" s="36">
        <f t="shared" si="388"/>
        <v>0</v>
      </c>
      <c r="BY688" s="37">
        <f t="shared" si="389"/>
        <v>0.82663605051474931</v>
      </c>
      <c r="BZ688" s="37">
        <f t="shared" si="390"/>
        <v>23.972445464927731</v>
      </c>
      <c r="CA688" s="37">
        <f t="shared" si="391"/>
        <v>24.799081515442481</v>
      </c>
      <c r="CB688" s="37">
        <f t="shared" si="392"/>
        <v>47.118254879340711</v>
      </c>
      <c r="CC688" s="37">
        <f t="shared" si="393"/>
        <v>52.078071182429206</v>
      </c>
      <c r="CD688" s="38">
        <f t="shared" si="394"/>
        <v>-4.9598163030884947</v>
      </c>
      <c r="CE688" s="3">
        <v>0</v>
      </c>
      <c r="CF688" s="3">
        <v>1</v>
      </c>
      <c r="CG688" s="3">
        <v>29</v>
      </c>
      <c r="CH688" s="3">
        <v>29</v>
      </c>
      <c r="CI688" s="3">
        <v>10</v>
      </c>
      <c r="CJ688" s="3">
        <v>13</v>
      </c>
      <c r="CK688" s="3">
        <v>20</v>
      </c>
      <c r="CL688" s="3">
        <v>18</v>
      </c>
      <c r="CM688" s="20">
        <f t="shared" si="395"/>
        <v>-6.2649981212703132</v>
      </c>
      <c r="CN688" s="37">
        <f t="shared" si="396"/>
        <v>3.3887668653906498</v>
      </c>
      <c r="CO688" s="37">
        <f t="shared" si="397"/>
        <v>3.3887668653906498</v>
      </c>
      <c r="CP688" s="37">
        <f t="shared" si="398"/>
        <v>28.992783181675556</v>
      </c>
      <c r="CQ688" s="37">
        <f t="shared" si="399"/>
        <v>28.616253529965487</v>
      </c>
      <c r="CR688" s="37">
        <f t="shared" si="400"/>
        <v>53.090680891120172</v>
      </c>
      <c r="CS688" s="37">
        <f t="shared" si="401"/>
        <v>53.843740194540317</v>
      </c>
      <c r="CT688" s="22">
        <f t="shared" si="402"/>
        <v>-4.2067569996683503</v>
      </c>
      <c r="CU688" s="35">
        <v>9</v>
      </c>
      <c r="CV688" s="35">
        <v>9</v>
      </c>
      <c r="CW688" s="35">
        <v>68</v>
      </c>
      <c r="CX688" s="35">
        <v>67</v>
      </c>
      <c r="CY688" s="35">
        <v>30</v>
      </c>
      <c r="CZ688" s="35">
        <v>30</v>
      </c>
      <c r="DA688" s="35">
        <v>37</v>
      </c>
      <c r="DB688" s="35">
        <v>34</v>
      </c>
      <c r="DC688">
        <v>0</v>
      </c>
      <c r="DD688">
        <v>0</v>
      </c>
      <c r="DE688" s="35">
        <f t="shared" si="403"/>
        <v>0</v>
      </c>
      <c r="DF688" s="36">
        <f t="shared" si="404"/>
        <v>0</v>
      </c>
      <c r="DG688" s="37">
        <f t="shared" si="405"/>
        <v>0</v>
      </c>
      <c r="DH688" s="37">
        <f t="shared" si="406"/>
        <v>0</v>
      </c>
      <c r="DI688" s="2">
        <v>43.6</v>
      </c>
      <c r="DJ688">
        <v>0</v>
      </c>
      <c r="DK688">
        <v>0</v>
      </c>
      <c r="DL688">
        <v>-87.5</v>
      </c>
      <c r="DM688">
        <v>37</v>
      </c>
      <c r="DN688">
        <v>38</v>
      </c>
      <c r="DO688">
        <v>-5.9</v>
      </c>
      <c r="DP688">
        <v>22</v>
      </c>
      <c r="DQ688">
        <v>27</v>
      </c>
      <c r="DR688">
        <v>-14</v>
      </c>
      <c r="DS688">
        <v>17</v>
      </c>
      <c r="DT688">
        <v>20</v>
      </c>
      <c r="DU688">
        <v>-12.8</v>
      </c>
      <c r="DV688" s="39">
        <v>-0.2</v>
      </c>
      <c r="DW688" s="39">
        <v>-0.2</v>
      </c>
      <c r="DX688" s="39">
        <v>-0.1</v>
      </c>
      <c r="DY688" s="39">
        <v>-0.30000000000000004</v>
      </c>
      <c r="DZ688" s="39">
        <v>-0.2</v>
      </c>
      <c r="EA688" s="39">
        <v>-0.7</v>
      </c>
    </row>
    <row r="689" spans="1:131" x14ac:dyDescent="0.2">
      <c r="A689" s="12" t="s">
        <v>474</v>
      </c>
      <c r="B689" s="12" t="s">
        <v>3055</v>
      </c>
      <c r="C689" t="s">
        <v>3054</v>
      </c>
      <c r="D689" t="s">
        <v>177</v>
      </c>
      <c r="E689" s="12" t="s">
        <v>170</v>
      </c>
      <c r="F689">
        <v>49</v>
      </c>
      <c r="G689">
        <v>10</v>
      </c>
      <c r="H689">
        <v>16</v>
      </c>
      <c r="I689" s="31">
        <f t="shared" si="370"/>
        <v>26</v>
      </c>
      <c r="J689">
        <v>9</v>
      </c>
      <c r="K689">
        <v>7</v>
      </c>
      <c r="L689" s="16">
        <f t="shared" si="371"/>
        <v>2.060675443617721</v>
      </c>
      <c r="M689" s="15">
        <v>8</v>
      </c>
      <c r="N689" s="15">
        <v>8</v>
      </c>
      <c r="O689" s="15">
        <v>7</v>
      </c>
      <c r="P689">
        <v>78</v>
      </c>
      <c r="Q689">
        <v>46</v>
      </c>
      <c r="R689">
        <v>40</v>
      </c>
      <c r="S689" s="13">
        <f t="shared" si="372"/>
        <v>0.12820512820512819</v>
      </c>
      <c r="T689" s="13">
        <f t="shared" si="373"/>
        <v>6.097560975609756E-2</v>
      </c>
      <c r="U689" s="2">
        <v>757.03333333329999</v>
      </c>
      <c r="V689" s="2">
        <v>15.4333333333</v>
      </c>
      <c r="W689">
        <v>15</v>
      </c>
      <c r="X689">
        <v>33.229999999999997</v>
      </c>
      <c r="Y689" s="32">
        <f t="shared" si="374"/>
        <v>0.31100974497200912</v>
      </c>
      <c r="Z689" s="15">
        <f t="shared" si="375"/>
        <v>111.54545454545455</v>
      </c>
      <c r="AA689">
        <v>37</v>
      </c>
      <c r="AB689">
        <v>22</v>
      </c>
      <c r="AC689">
        <v>63</v>
      </c>
      <c r="AD689" s="13">
        <f t="shared" si="376"/>
        <v>0.30303030303030304</v>
      </c>
      <c r="AE689" s="13">
        <f t="shared" si="377"/>
        <v>0.45454545454545453</v>
      </c>
      <c r="AF689" s="13">
        <f t="shared" si="378"/>
        <v>0.75757575757575757</v>
      </c>
      <c r="AG689">
        <v>168</v>
      </c>
      <c r="AH689">
        <v>166</v>
      </c>
      <c r="AI689" s="17">
        <f t="shared" si="379"/>
        <v>0.50299401197604787</v>
      </c>
      <c r="AJ689">
        <v>110</v>
      </c>
      <c r="AK689">
        <v>92</v>
      </c>
      <c r="AL689" s="32">
        <f t="shared" si="380"/>
        <v>0.28133704735376047</v>
      </c>
      <c r="AM689">
        <v>117</v>
      </c>
      <c r="AN689">
        <v>149</v>
      </c>
      <c r="AO689" s="33">
        <f t="shared" si="381"/>
        <v>0.37047353760445684</v>
      </c>
      <c r="AP689">
        <v>131</v>
      </c>
      <c r="AQ689">
        <v>119</v>
      </c>
      <c r="AR689" s="33">
        <f t="shared" si="382"/>
        <v>0.34818941504178275</v>
      </c>
      <c r="AS689" s="33">
        <f t="shared" si="383"/>
        <v>0.43162393162393164</v>
      </c>
      <c r="AT689">
        <v>5</v>
      </c>
      <c r="AU689">
        <v>256</v>
      </c>
      <c r="AV689">
        <v>290</v>
      </c>
      <c r="AW689">
        <v>270</v>
      </c>
      <c r="AX689" s="2">
        <v>28.8</v>
      </c>
      <c r="AY689" s="3">
        <v>7</v>
      </c>
      <c r="AZ689" s="2">
        <v>33</v>
      </c>
      <c r="BA689" s="2">
        <v>26</v>
      </c>
      <c r="BB689" s="21">
        <v>1.01</v>
      </c>
      <c r="BC689">
        <v>3</v>
      </c>
      <c r="BD689" s="21">
        <v>2.0179999999999998</v>
      </c>
      <c r="BE689" s="2">
        <v>32</v>
      </c>
      <c r="BF689" s="2">
        <v>34.4</v>
      </c>
      <c r="BG689" s="2">
        <v>29.5</v>
      </c>
      <c r="BH689" s="21">
        <v>0.89400000000000002</v>
      </c>
      <c r="BI689" s="21">
        <v>2.9710000000000001</v>
      </c>
      <c r="BJ689" t="s">
        <v>1779</v>
      </c>
      <c r="BK689" s="2">
        <v>57.4</v>
      </c>
      <c r="BL689" t="s">
        <v>2004</v>
      </c>
      <c r="BM689" s="2">
        <v>34</v>
      </c>
      <c r="BN689" t="s">
        <v>3123</v>
      </c>
      <c r="BO689" s="2">
        <v>21.4</v>
      </c>
      <c r="BP689" t="s">
        <v>1667</v>
      </c>
      <c r="BQ689" s="2">
        <v>43</v>
      </c>
      <c r="BR689" t="s">
        <v>3410</v>
      </c>
      <c r="BS689" s="2">
        <v>40.4</v>
      </c>
      <c r="BT689" s="32">
        <f t="shared" si="384"/>
        <v>8.0684596577017112E-2</v>
      </c>
      <c r="BU689" s="34">
        <f t="shared" si="385"/>
        <v>0.92452830188679247</v>
      </c>
      <c r="BV689" s="35">
        <f t="shared" si="386"/>
        <v>932.59676154449426</v>
      </c>
      <c r="BW689" s="32">
        <f t="shared" si="387"/>
        <v>5.2128984638095816E-3</v>
      </c>
      <c r="BX689" s="36">
        <f t="shared" si="388"/>
        <v>2.6182395204358571</v>
      </c>
      <c r="BY689" s="37">
        <f t="shared" si="389"/>
        <v>2.2215365627940606</v>
      </c>
      <c r="BZ689" s="37">
        <f t="shared" si="390"/>
        <v>32.450301935098963</v>
      </c>
      <c r="CA689" s="37">
        <f t="shared" si="391"/>
        <v>29.435359457021303</v>
      </c>
      <c r="CB689" s="37">
        <f t="shared" si="392"/>
        <v>60.060827786967991</v>
      </c>
      <c r="CC689" s="37">
        <f t="shared" si="393"/>
        <v>60.060827786967991</v>
      </c>
      <c r="CD689" s="38">
        <f t="shared" si="394"/>
        <v>0</v>
      </c>
      <c r="CE689" s="3">
        <v>33</v>
      </c>
      <c r="CF689" s="3">
        <v>28</v>
      </c>
      <c r="CG689" s="3">
        <v>376</v>
      </c>
      <c r="CH689" s="3">
        <v>343</v>
      </c>
      <c r="CI689" s="3">
        <v>165</v>
      </c>
      <c r="CJ689" s="3">
        <v>158</v>
      </c>
      <c r="CK689" s="3">
        <v>228</v>
      </c>
      <c r="CL689" s="3">
        <v>183</v>
      </c>
      <c r="CM689" s="20">
        <f t="shared" si="395"/>
        <v>0.59802564102564126</v>
      </c>
      <c r="CN689" s="37">
        <f t="shared" si="396"/>
        <v>2.1372376817112646</v>
      </c>
      <c r="CO689" s="37">
        <f t="shared" si="397"/>
        <v>2.3951801605384859</v>
      </c>
      <c r="CP689" s="37">
        <f t="shared" si="398"/>
        <v>28.336823745447628</v>
      </c>
      <c r="CQ689" s="37">
        <f t="shared" si="399"/>
        <v>29.184349033022784</v>
      </c>
      <c r="CR689" s="37">
        <f t="shared" si="400"/>
        <v>52.436021053019466</v>
      </c>
      <c r="CS689" s="37">
        <f t="shared" si="401"/>
        <v>53.87312914934256</v>
      </c>
      <c r="CT689" s="22">
        <f t="shared" si="402"/>
        <v>1.4371080963230938</v>
      </c>
      <c r="CU689" s="35">
        <v>58</v>
      </c>
      <c r="CV689" s="35">
        <v>65</v>
      </c>
      <c r="CW689" s="35">
        <v>711</v>
      </c>
      <c r="CX689" s="35">
        <v>727</v>
      </c>
      <c r="CY689" s="35">
        <v>293</v>
      </c>
      <c r="CZ689" s="35">
        <v>282</v>
      </c>
      <c r="DA689" s="35">
        <v>388</v>
      </c>
      <c r="DB689" s="35">
        <v>361</v>
      </c>
      <c r="DC689">
        <v>3</v>
      </c>
      <c r="DD689">
        <v>5</v>
      </c>
      <c r="DE689" s="35">
        <f t="shared" si="403"/>
        <v>2</v>
      </c>
      <c r="DF689" s="36">
        <f t="shared" si="404"/>
        <v>0.23802177458507795</v>
      </c>
      <c r="DG689" s="37">
        <f t="shared" si="405"/>
        <v>0.39670295764179653</v>
      </c>
      <c r="DH689" s="37">
        <f t="shared" si="406"/>
        <v>0.15868118305671861</v>
      </c>
      <c r="DI689" s="2">
        <v>486.2</v>
      </c>
      <c r="DJ689">
        <v>18</v>
      </c>
      <c r="DK689">
        <v>13</v>
      </c>
      <c r="DL689">
        <v>6.8</v>
      </c>
      <c r="DM689">
        <v>484</v>
      </c>
      <c r="DN689">
        <v>480</v>
      </c>
      <c r="DO689">
        <v>-1.7000000000000002</v>
      </c>
      <c r="DP689">
        <v>373</v>
      </c>
      <c r="DQ689">
        <v>324</v>
      </c>
      <c r="DR689">
        <v>1.9</v>
      </c>
      <c r="DS689">
        <v>267</v>
      </c>
      <c r="DT689">
        <v>219</v>
      </c>
      <c r="DU689">
        <v>3.5</v>
      </c>
      <c r="DV689" s="39">
        <v>1.8</v>
      </c>
      <c r="DW689" s="39">
        <v>1.8</v>
      </c>
      <c r="DX689" s="39">
        <v>0.9</v>
      </c>
      <c r="DY689" s="39">
        <v>0.9</v>
      </c>
      <c r="DZ689" s="39">
        <v>-0.4</v>
      </c>
      <c r="EA689" s="39">
        <v>3.2</v>
      </c>
    </row>
    <row r="690" spans="1:131" x14ac:dyDescent="0.2">
      <c r="A690" s="12" t="s">
        <v>910</v>
      </c>
      <c r="B690" s="12" t="s">
        <v>3058</v>
      </c>
      <c r="C690" t="s">
        <v>3057</v>
      </c>
      <c r="D690" t="s">
        <v>330</v>
      </c>
      <c r="E690" s="12" t="s">
        <v>178</v>
      </c>
      <c r="F690">
        <v>54</v>
      </c>
      <c r="G690">
        <v>1</v>
      </c>
      <c r="H690">
        <v>9</v>
      </c>
      <c r="I690" s="31">
        <f t="shared" si="370"/>
        <v>10</v>
      </c>
      <c r="J690">
        <v>1</v>
      </c>
      <c r="K690">
        <v>8</v>
      </c>
      <c r="L690" s="16">
        <f t="shared" si="371"/>
        <v>0.72434607645878168</v>
      </c>
      <c r="M690" s="15">
        <v>1</v>
      </c>
      <c r="N690" s="15">
        <v>1</v>
      </c>
      <c r="O690" s="15">
        <v>8</v>
      </c>
      <c r="P690">
        <v>46</v>
      </c>
      <c r="Q690">
        <v>23</v>
      </c>
      <c r="R690">
        <v>38</v>
      </c>
      <c r="S690" s="13">
        <f t="shared" si="372"/>
        <v>2.1739130434782608E-2</v>
      </c>
      <c r="T690" s="13">
        <f t="shared" si="373"/>
        <v>9.3457943925233638E-3</v>
      </c>
      <c r="U690" s="2">
        <v>828.33333333329995</v>
      </c>
      <c r="V690" s="2">
        <v>15.333333333300001</v>
      </c>
      <c r="W690">
        <v>15.03</v>
      </c>
      <c r="X690">
        <v>34.86</v>
      </c>
      <c r="Y690" s="32">
        <f t="shared" si="374"/>
        <v>0.30126277811184604</v>
      </c>
      <c r="Z690" s="15">
        <f t="shared" si="375"/>
        <v>9.6666666666666661</v>
      </c>
      <c r="AA690">
        <v>51</v>
      </c>
      <c r="AB690">
        <v>98</v>
      </c>
      <c r="AC690">
        <v>119</v>
      </c>
      <c r="AD690" s="13">
        <f t="shared" si="376"/>
        <v>2.564102564102564E-2</v>
      </c>
      <c r="AE690" s="13">
        <f t="shared" si="377"/>
        <v>0.23076923076923078</v>
      </c>
      <c r="AF690" s="13">
        <f t="shared" si="378"/>
        <v>0.25641025641025644</v>
      </c>
      <c r="AI690" s="17" t="str">
        <f t="shared" si="379"/>
        <v xml:space="preserve"> </v>
      </c>
      <c r="AJ690">
        <v>130</v>
      </c>
      <c r="AK690">
        <v>140</v>
      </c>
      <c r="AL690" s="32">
        <f t="shared" si="380"/>
        <v>0.33623910336239105</v>
      </c>
      <c r="AM690">
        <v>144</v>
      </c>
      <c r="AN690">
        <v>125</v>
      </c>
      <c r="AO690" s="33">
        <f t="shared" si="381"/>
        <v>0.33499377334993774</v>
      </c>
      <c r="AP690">
        <v>142</v>
      </c>
      <c r="AQ690">
        <v>122</v>
      </c>
      <c r="AR690" s="33">
        <f t="shared" si="382"/>
        <v>0.32876712328767121</v>
      </c>
      <c r="AS690" s="33">
        <f t="shared" si="383"/>
        <v>0.5009276437847866</v>
      </c>
      <c r="AT690">
        <v>5</v>
      </c>
      <c r="AU690">
        <v>316</v>
      </c>
      <c r="AV690">
        <v>314</v>
      </c>
      <c r="AW690">
        <v>263</v>
      </c>
      <c r="AX690" s="2">
        <v>28.1</v>
      </c>
      <c r="AY690" s="3">
        <v>4</v>
      </c>
      <c r="AZ690" s="2">
        <v>33.1</v>
      </c>
      <c r="BA690" s="2">
        <v>24.7</v>
      </c>
      <c r="BB690" s="21">
        <v>-0.52300000000000002</v>
      </c>
      <c r="BC690">
        <v>8</v>
      </c>
      <c r="BD690" s="21">
        <v>-0.60299999999999998</v>
      </c>
      <c r="BE690" s="2">
        <v>27.7</v>
      </c>
      <c r="BF690" s="2">
        <v>32.799999999999997</v>
      </c>
      <c r="BG690" s="2">
        <v>25.9</v>
      </c>
      <c r="BH690" s="21">
        <v>0.46100000000000002</v>
      </c>
      <c r="BI690" s="21">
        <v>-6.4059999999999997</v>
      </c>
      <c r="BJ690" t="s">
        <v>2314</v>
      </c>
      <c r="BK690" s="2">
        <v>29.6</v>
      </c>
      <c r="BL690" t="s">
        <v>1129</v>
      </c>
      <c r="BM690" s="2">
        <v>29.4</v>
      </c>
      <c r="BN690" t="s">
        <v>2663</v>
      </c>
      <c r="BO690" s="2">
        <v>29.2</v>
      </c>
      <c r="BP690" t="s">
        <v>408</v>
      </c>
      <c r="BQ690" s="2">
        <v>77.3</v>
      </c>
      <c r="BR690" t="s">
        <v>1799</v>
      </c>
      <c r="BS690" s="2">
        <v>6.5</v>
      </c>
      <c r="BT690" s="32">
        <f t="shared" si="384"/>
        <v>0.10344827586206896</v>
      </c>
      <c r="BU690" s="34">
        <f t="shared" si="385"/>
        <v>0.9242424242424242</v>
      </c>
      <c r="BV690" s="35">
        <f t="shared" si="386"/>
        <v>934.58725182863111</v>
      </c>
      <c r="BW690" s="32">
        <f t="shared" si="387"/>
        <v>2.7690700104493163E-2</v>
      </c>
      <c r="BX690" s="36">
        <f t="shared" si="388"/>
        <v>2.8260869565278828</v>
      </c>
      <c r="BY690" s="37">
        <f t="shared" si="389"/>
        <v>2.1739130434829868</v>
      </c>
      <c r="BZ690" s="37">
        <f t="shared" si="390"/>
        <v>27.318840579769532</v>
      </c>
      <c r="CA690" s="37">
        <f t="shared" si="391"/>
        <v>28.695652173975425</v>
      </c>
      <c r="CB690" s="37">
        <f t="shared" si="392"/>
        <v>50.579710145037495</v>
      </c>
      <c r="CC690" s="37">
        <f t="shared" si="393"/>
        <v>56.01449275374496</v>
      </c>
      <c r="CD690" s="38">
        <f t="shared" si="394"/>
        <v>-5.4347826087074651</v>
      </c>
      <c r="CE690" s="3">
        <v>39</v>
      </c>
      <c r="CF690" s="3">
        <v>30</v>
      </c>
      <c r="CG690" s="3">
        <v>338</v>
      </c>
      <c r="CH690" s="3">
        <v>366</v>
      </c>
      <c r="CI690" s="3">
        <v>131</v>
      </c>
      <c r="CJ690" s="3">
        <v>193</v>
      </c>
      <c r="CK690" s="3">
        <v>184</v>
      </c>
      <c r="CL690" s="3">
        <v>190</v>
      </c>
      <c r="CM690" s="20">
        <f t="shared" si="395"/>
        <v>0.25595394045765474</v>
      </c>
      <c r="CN690" s="37">
        <f t="shared" si="396"/>
        <v>2.4861350162554983</v>
      </c>
      <c r="CO690" s="37">
        <f t="shared" si="397"/>
        <v>2.0399056543634857</v>
      </c>
      <c r="CP690" s="37">
        <f t="shared" si="398"/>
        <v>28.973034997131382</v>
      </c>
      <c r="CQ690" s="37">
        <f t="shared" si="399"/>
        <v>30.853573022247719</v>
      </c>
      <c r="CR690" s="37">
        <f t="shared" si="400"/>
        <v>53.770638107987502</v>
      </c>
      <c r="CS690" s="37">
        <f t="shared" si="401"/>
        <v>58.870402243896216</v>
      </c>
      <c r="CT690" s="22">
        <f t="shared" si="402"/>
        <v>-0.33501847279875108</v>
      </c>
      <c r="CU690" s="35">
        <v>78</v>
      </c>
      <c r="CV690" s="35">
        <v>64</v>
      </c>
      <c r="CW690" s="35">
        <v>831</v>
      </c>
      <c r="CX690" s="35">
        <v>904</v>
      </c>
      <c r="CY690" s="35">
        <v>336</v>
      </c>
      <c r="CZ690" s="35">
        <v>386</v>
      </c>
      <c r="DA690" s="35">
        <v>493</v>
      </c>
      <c r="DB690" s="35">
        <v>442</v>
      </c>
      <c r="DC690">
        <v>15</v>
      </c>
      <c r="DD690">
        <v>3</v>
      </c>
      <c r="DE690" s="35">
        <f t="shared" si="403"/>
        <v>-12</v>
      </c>
      <c r="DF690" s="36">
        <f t="shared" si="404"/>
        <v>1.0869565217414934</v>
      </c>
      <c r="DG690" s="37">
        <f t="shared" si="405"/>
        <v>0.21739130434829868</v>
      </c>
      <c r="DH690" s="37">
        <f t="shared" si="406"/>
        <v>-0.8695652173931947</v>
      </c>
      <c r="DI690" s="2">
        <v>541.6</v>
      </c>
      <c r="DJ690">
        <v>23</v>
      </c>
      <c r="DK690">
        <v>18</v>
      </c>
      <c r="DL690">
        <v>1.1000000000000001</v>
      </c>
      <c r="DM690">
        <v>447</v>
      </c>
      <c r="DN690">
        <v>493</v>
      </c>
      <c r="DO690">
        <v>0</v>
      </c>
      <c r="DP690">
        <v>316</v>
      </c>
      <c r="DQ690">
        <v>373</v>
      </c>
      <c r="DR690">
        <v>-2</v>
      </c>
      <c r="DS690">
        <v>237</v>
      </c>
      <c r="DT690">
        <v>249</v>
      </c>
      <c r="DU690">
        <v>-0.5</v>
      </c>
      <c r="DV690" s="39">
        <v>-3.7</v>
      </c>
      <c r="DW690" s="39">
        <v>-3.7</v>
      </c>
      <c r="DX690" s="39">
        <v>-0.30000000000000004</v>
      </c>
      <c r="DY690" s="39">
        <v>-1</v>
      </c>
      <c r="DZ690" s="39">
        <v>2.2000000000000002</v>
      </c>
      <c r="EA690" s="39">
        <v>-2.9</v>
      </c>
    </row>
    <row r="691" spans="1:131" x14ac:dyDescent="0.2">
      <c r="A691" s="12" t="s">
        <v>3061</v>
      </c>
      <c r="B691" s="12" t="s">
        <v>3062</v>
      </c>
      <c r="C691" t="s">
        <v>3060</v>
      </c>
      <c r="D691" t="s">
        <v>177</v>
      </c>
      <c r="E691" s="12" t="s">
        <v>178</v>
      </c>
      <c r="F691">
        <v>3</v>
      </c>
      <c r="G691">
        <v>0</v>
      </c>
      <c r="H691">
        <v>0</v>
      </c>
      <c r="I691" s="31">
        <f t="shared" si="370"/>
        <v>0</v>
      </c>
      <c r="J691">
        <v>0</v>
      </c>
      <c r="K691">
        <v>0</v>
      </c>
      <c r="L691" s="16">
        <f t="shared" si="371"/>
        <v>0</v>
      </c>
      <c r="M691" s="15">
        <v>0</v>
      </c>
      <c r="N691" s="15">
        <v>0</v>
      </c>
      <c r="O691" s="15">
        <v>0</v>
      </c>
      <c r="P691">
        <v>1</v>
      </c>
      <c r="Q691">
        <v>0</v>
      </c>
      <c r="R691">
        <v>1</v>
      </c>
      <c r="S691" s="13">
        <f t="shared" si="372"/>
        <v>0</v>
      </c>
      <c r="T691" s="13">
        <f t="shared" si="373"/>
        <v>0</v>
      </c>
      <c r="U691" s="2">
        <v>36.833333333299997</v>
      </c>
      <c r="V691" s="2">
        <v>12.266666666700001</v>
      </c>
      <c r="W691">
        <v>12.28</v>
      </c>
      <c r="X691">
        <v>37.85</v>
      </c>
      <c r="Y691" s="32">
        <f t="shared" si="374"/>
        <v>0.24496309595052859</v>
      </c>
      <c r="Z691" s="15">
        <f t="shared" si="375"/>
        <v>0</v>
      </c>
      <c r="AA691">
        <v>2</v>
      </c>
      <c r="AB691">
        <v>5</v>
      </c>
      <c r="AC691">
        <v>1</v>
      </c>
      <c r="AD691" s="13">
        <f t="shared" si="376"/>
        <v>0</v>
      </c>
      <c r="AE691" s="13">
        <f t="shared" si="377"/>
        <v>0</v>
      </c>
      <c r="AF691" s="13">
        <f t="shared" si="378"/>
        <v>0</v>
      </c>
      <c r="AI691" s="17" t="str">
        <f t="shared" si="379"/>
        <v xml:space="preserve"> </v>
      </c>
      <c r="AJ691">
        <v>4</v>
      </c>
      <c r="AK691">
        <v>6</v>
      </c>
      <c r="AL691" s="32">
        <f t="shared" si="380"/>
        <v>0.30303030303030304</v>
      </c>
      <c r="AM691">
        <v>9</v>
      </c>
      <c r="AN691">
        <v>3</v>
      </c>
      <c r="AO691" s="33">
        <f t="shared" si="381"/>
        <v>0.36363636363636365</v>
      </c>
      <c r="AP691">
        <v>7</v>
      </c>
      <c r="AQ691">
        <v>4</v>
      </c>
      <c r="AR691" s="33">
        <f t="shared" si="382"/>
        <v>0.33333333333333331</v>
      </c>
      <c r="AS691" s="33">
        <f t="shared" si="383"/>
        <v>0.45454545454545453</v>
      </c>
      <c r="AU691">
        <v>13</v>
      </c>
      <c r="AV691">
        <v>14</v>
      </c>
      <c r="AW691">
        <v>7</v>
      </c>
      <c r="AX691" s="2">
        <v>27.4</v>
      </c>
      <c r="AZ691" s="2">
        <v>31.5</v>
      </c>
      <c r="BA691" s="2">
        <v>24.6</v>
      </c>
      <c r="BB691" s="21">
        <v>0.51400000000000001</v>
      </c>
      <c r="BD691" s="21">
        <v>2.2120000000000002</v>
      </c>
      <c r="BE691" s="2">
        <v>20.7</v>
      </c>
      <c r="BF691" s="2">
        <v>20.6</v>
      </c>
      <c r="BG691" s="2">
        <v>20.7</v>
      </c>
      <c r="BH691" s="21">
        <v>-3.8660000000000001</v>
      </c>
      <c r="BI691" s="21">
        <v>-1.73</v>
      </c>
      <c r="BJ691" t="s">
        <v>3101</v>
      </c>
      <c r="BK691" s="2">
        <v>39.4</v>
      </c>
      <c r="BL691" t="s">
        <v>1979</v>
      </c>
      <c r="BM691" s="2">
        <v>39.299999999999997</v>
      </c>
      <c r="BN691" t="s">
        <v>3151</v>
      </c>
      <c r="BO691" s="2">
        <v>34.5</v>
      </c>
      <c r="BP691" t="s">
        <v>940</v>
      </c>
      <c r="BQ691" s="2">
        <v>88</v>
      </c>
      <c r="BR691" t="s">
        <v>1084</v>
      </c>
      <c r="BS691" s="2">
        <v>4</v>
      </c>
      <c r="BT691" s="32">
        <f t="shared" si="384"/>
        <v>0</v>
      </c>
      <c r="BU691" s="34">
        <f t="shared" si="385"/>
        <v>0.95833333333333337</v>
      </c>
      <c r="BV691" s="35">
        <f t="shared" si="386"/>
        <v>958.33333333333337</v>
      </c>
      <c r="BW691" s="32">
        <f t="shared" si="387"/>
        <v>-4.166666666666663E-2</v>
      </c>
      <c r="BX691" s="36">
        <f t="shared" si="388"/>
        <v>0</v>
      </c>
      <c r="BY691" s="37">
        <f t="shared" si="389"/>
        <v>1.6304347826042651</v>
      </c>
      <c r="BZ691" s="37">
        <f t="shared" si="390"/>
        <v>24.456521739063977</v>
      </c>
      <c r="CA691" s="37">
        <f t="shared" si="391"/>
        <v>39.130434782502363</v>
      </c>
      <c r="CB691" s="37">
        <f t="shared" si="392"/>
        <v>37.499999999898101</v>
      </c>
      <c r="CC691" s="37">
        <f t="shared" si="393"/>
        <v>63.586956521566343</v>
      </c>
      <c r="CD691" s="38">
        <f t="shared" si="394"/>
        <v>-26.086956521668242</v>
      </c>
      <c r="CE691" s="3">
        <v>0</v>
      </c>
      <c r="CF691" s="3">
        <v>1</v>
      </c>
      <c r="CG691" s="3">
        <v>15</v>
      </c>
      <c r="CH691" s="3">
        <v>23</v>
      </c>
      <c r="CI691" s="3">
        <v>1</v>
      </c>
      <c r="CJ691" s="3">
        <v>10</v>
      </c>
      <c r="CK691" s="3">
        <v>5</v>
      </c>
      <c r="CL691" s="3">
        <v>7</v>
      </c>
      <c r="CM691" s="20">
        <f t="shared" si="395"/>
        <v>-21.144047430759151</v>
      </c>
      <c r="CN691" s="37">
        <f t="shared" si="396"/>
        <v>0.52840158520475555</v>
      </c>
      <c r="CO691" s="37">
        <f t="shared" si="397"/>
        <v>3.1704095112285335</v>
      </c>
      <c r="CP691" s="37">
        <f t="shared" si="398"/>
        <v>31.704095112285334</v>
      </c>
      <c r="CQ691" s="37">
        <f t="shared" si="399"/>
        <v>26.420079260237777</v>
      </c>
      <c r="CR691" s="37">
        <f t="shared" si="400"/>
        <v>63.408190224570667</v>
      </c>
      <c r="CS691" s="37">
        <f t="shared" si="401"/>
        <v>52.3117569352708</v>
      </c>
      <c r="CT691" s="22">
        <f t="shared" si="402"/>
        <v>-37.183389810968109</v>
      </c>
      <c r="CU691" s="35">
        <v>1</v>
      </c>
      <c r="CV691" s="35">
        <v>6</v>
      </c>
      <c r="CW691" s="35">
        <v>59</v>
      </c>
      <c r="CX691" s="35">
        <v>44</v>
      </c>
      <c r="CY691" s="35">
        <v>33</v>
      </c>
      <c r="CZ691" s="35">
        <v>23</v>
      </c>
      <c r="DA691" s="35">
        <v>26</v>
      </c>
      <c r="DB691" s="35">
        <v>27</v>
      </c>
      <c r="DC691">
        <v>0</v>
      </c>
      <c r="DD691">
        <v>0</v>
      </c>
      <c r="DE691" s="35">
        <f t="shared" si="403"/>
        <v>0</v>
      </c>
      <c r="DF691" s="36">
        <f t="shared" si="404"/>
        <v>0</v>
      </c>
      <c r="DG691" s="37">
        <f t="shared" si="405"/>
        <v>0</v>
      </c>
      <c r="DH691" s="37">
        <f t="shared" si="406"/>
        <v>0</v>
      </c>
      <c r="DI691" s="2">
        <v>22.3</v>
      </c>
      <c r="DJ691">
        <v>0</v>
      </c>
      <c r="DK691">
        <v>1</v>
      </c>
      <c r="DL691">
        <v>0</v>
      </c>
      <c r="DM691">
        <v>18</v>
      </c>
      <c r="DN691">
        <v>22</v>
      </c>
      <c r="DO691">
        <v>-12.4</v>
      </c>
      <c r="DP691">
        <v>13</v>
      </c>
      <c r="DQ691">
        <v>18</v>
      </c>
      <c r="DR691">
        <v>-18.8</v>
      </c>
      <c r="DS691">
        <v>12</v>
      </c>
      <c r="DT691">
        <v>11</v>
      </c>
      <c r="DU691">
        <v>-5</v>
      </c>
      <c r="DV691" s="39">
        <v>-0.4</v>
      </c>
      <c r="DW691" s="39">
        <v>-0.4</v>
      </c>
      <c r="DX691" s="39">
        <v>0</v>
      </c>
      <c r="DY691" s="39">
        <v>0</v>
      </c>
      <c r="DZ691" s="39">
        <v>0.1</v>
      </c>
      <c r="EA691" s="39">
        <v>-0.4</v>
      </c>
    </row>
    <row r="692" spans="1:131" x14ac:dyDescent="0.2">
      <c r="A692" s="12" t="s">
        <v>275</v>
      </c>
      <c r="B692" s="12" t="s">
        <v>3066</v>
      </c>
      <c r="C692" t="s">
        <v>3065</v>
      </c>
      <c r="D692" t="s">
        <v>223</v>
      </c>
      <c r="E692" s="12" t="s">
        <v>178</v>
      </c>
      <c r="F692">
        <v>70</v>
      </c>
      <c r="G692">
        <v>4</v>
      </c>
      <c r="H692">
        <v>7</v>
      </c>
      <c r="I692" s="31">
        <f t="shared" si="370"/>
        <v>11</v>
      </c>
      <c r="J692">
        <v>3</v>
      </c>
      <c r="K692">
        <v>4</v>
      </c>
      <c r="L692" s="16">
        <f t="shared" si="371"/>
        <v>0.59299191374663074</v>
      </c>
      <c r="M692" s="15">
        <v>4</v>
      </c>
      <c r="N692" s="15">
        <v>2</v>
      </c>
      <c r="O692" s="15">
        <v>4</v>
      </c>
      <c r="P692">
        <v>58</v>
      </c>
      <c r="Q692">
        <v>19</v>
      </c>
      <c r="R692">
        <v>47</v>
      </c>
      <c r="S692" s="13">
        <f t="shared" si="372"/>
        <v>6.8965517241379309E-2</v>
      </c>
      <c r="T692" s="13">
        <f t="shared" si="373"/>
        <v>3.2258064516129031E-2</v>
      </c>
      <c r="U692" s="2">
        <v>1113</v>
      </c>
      <c r="V692" s="2">
        <v>15.9</v>
      </c>
      <c r="W692">
        <v>15.45</v>
      </c>
      <c r="X692">
        <v>32.33</v>
      </c>
      <c r="Y692" s="32">
        <f t="shared" si="374"/>
        <v>0.3233570531603181</v>
      </c>
      <c r="Z692" s="15">
        <f t="shared" si="375"/>
        <v>37.09756097560976</v>
      </c>
      <c r="AA692">
        <v>66</v>
      </c>
      <c r="AB692">
        <v>136</v>
      </c>
      <c r="AC692">
        <v>123</v>
      </c>
      <c r="AD692" s="13">
        <f t="shared" si="376"/>
        <v>9.7560975609756101E-2</v>
      </c>
      <c r="AE692" s="13">
        <f t="shared" si="377"/>
        <v>0.14634146341463414</v>
      </c>
      <c r="AF692" s="13">
        <f t="shared" si="378"/>
        <v>0.24390243902439024</v>
      </c>
      <c r="AI692" s="17" t="str">
        <f t="shared" si="379"/>
        <v xml:space="preserve"> </v>
      </c>
      <c r="AJ692">
        <v>150</v>
      </c>
      <c r="AK692">
        <v>153</v>
      </c>
      <c r="AL692" s="32">
        <f t="shared" si="380"/>
        <v>0.31761006289308175</v>
      </c>
      <c r="AM692">
        <v>189</v>
      </c>
      <c r="AN692">
        <v>151</v>
      </c>
      <c r="AO692" s="33">
        <f t="shared" si="381"/>
        <v>0.35639412997903563</v>
      </c>
      <c r="AP692">
        <v>174</v>
      </c>
      <c r="AQ692">
        <v>137</v>
      </c>
      <c r="AR692" s="33">
        <f t="shared" si="382"/>
        <v>0.32599580712788262</v>
      </c>
      <c r="AS692" s="33">
        <f t="shared" si="383"/>
        <v>0.47122861586314152</v>
      </c>
      <c r="AT692">
        <v>4</v>
      </c>
      <c r="AU692">
        <v>384</v>
      </c>
      <c r="AV692">
        <v>394</v>
      </c>
      <c r="AW692">
        <v>315</v>
      </c>
      <c r="AX692" s="2">
        <v>27.9</v>
      </c>
      <c r="AY692" s="3">
        <v>7</v>
      </c>
      <c r="AZ692" s="2">
        <v>32.700000000000003</v>
      </c>
      <c r="BA692" s="2">
        <v>24.7</v>
      </c>
      <c r="BB692" s="21">
        <v>-0.60299999999999998</v>
      </c>
      <c r="BC692">
        <v>7</v>
      </c>
      <c r="BD692" s="21">
        <v>-0.46600000000000003</v>
      </c>
      <c r="BE692" s="2">
        <v>26.2</v>
      </c>
      <c r="BF692" s="2">
        <v>31.3</v>
      </c>
      <c r="BG692" s="2">
        <v>24.4</v>
      </c>
      <c r="BH692" s="21">
        <v>-0.32400000000000001</v>
      </c>
      <c r="BI692" s="21">
        <v>-0.93</v>
      </c>
      <c r="BJ692" t="s">
        <v>1343</v>
      </c>
      <c r="BK692" s="2">
        <v>26.9</v>
      </c>
      <c r="BL692" t="s">
        <v>1892</v>
      </c>
      <c r="BM692" s="2">
        <v>26</v>
      </c>
      <c r="BN692" t="s">
        <v>2243</v>
      </c>
      <c r="BO692" s="2">
        <v>25.3</v>
      </c>
      <c r="BP692" t="s">
        <v>2630</v>
      </c>
      <c r="BQ692" s="2">
        <v>56.8</v>
      </c>
      <c r="BR692" t="s">
        <v>1909</v>
      </c>
      <c r="BS692" s="2">
        <v>20.3</v>
      </c>
      <c r="BT692" s="32">
        <f t="shared" si="384"/>
        <v>8.0867850098619326E-2</v>
      </c>
      <c r="BU692" s="34">
        <f t="shared" si="385"/>
        <v>0.93771626297577859</v>
      </c>
      <c r="BV692" s="35">
        <f t="shared" si="386"/>
        <v>945.80304798564055</v>
      </c>
      <c r="BW692" s="32">
        <f t="shared" si="387"/>
        <v>1.8584113074397918E-2</v>
      </c>
      <c r="BX692" s="36">
        <f t="shared" si="388"/>
        <v>2.2102425876010781</v>
      </c>
      <c r="BY692" s="37">
        <f t="shared" si="389"/>
        <v>1.940700808625337</v>
      </c>
      <c r="BZ692" s="37">
        <f t="shared" si="390"/>
        <v>27.331536388140162</v>
      </c>
      <c r="CA692" s="37">
        <f t="shared" si="391"/>
        <v>31.159029649595684</v>
      </c>
      <c r="CB692" s="37">
        <f t="shared" si="392"/>
        <v>49.649595687331534</v>
      </c>
      <c r="CC692" s="37">
        <f t="shared" si="393"/>
        <v>55.256064690026953</v>
      </c>
      <c r="CD692" s="38">
        <f t="shared" si="394"/>
        <v>-5.6064690026954196</v>
      </c>
      <c r="CE692" s="3">
        <v>41</v>
      </c>
      <c r="CF692" s="3">
        <v>36</v>
      </c>
      <c r="CG692" s="3">
        <v>466</v>
      </c>
      <c r="CH692" s="3">
        <v>542</v>
      </c>
      <c r="CI692" s="3">
        <v>171</v>
      </c>
      <c r="CJ692" s="3">
        <v>198</v>
      </c>
      <c r="CK692" s="3">
        <v>249</v>
      </c>
      <c r="CL692" s="3">
        <v>243</v>
      </c>
      <c r="CM692" s="20">
        <f t="shared" si="395"/>
        <v>-4.5419557834108151</v>
      </c>
      <c r="CN692" s="37">
        <f t="shared" si="396"/>
        <v>2.6247183067473823</v>
      </c>
      <c r="CO692" s="37">
        <f t="shared" si="397"/>
        <v>2.4391321638460521</v>
      </c>
      <c r="CP692" s="37">
        <f t="shared" si="398"/>
        <v>29.614245945826525</v>
      </c>
      <c r="CQ692" s="37">
        <f t="shared" si="399"/>
        <v>30.250541292916793</v>
      </c>
      <c r="CR692" s="37">
        <f t="shared" si="400"/>
        <v>53.501833767840573</v>
      </c>
      <c r="CS692" s="37">
        <f t="shared" si="401"/>
        <v>53.528346073969338</v>
      </c>
      <c r="CT692" s="22">
        <f t="shared" si="402"/>
        <v>-5.5799566965666543</v>
      </c>
      <c r="CU692" s="35">
        <v>99</v>
      </c>
      <c r="CV692" s="35">
        <v>92</v>
      </c>
      <c r="CW692" s="35">
        <v>1018</v>
      </c>
      <c r="CX692" s="35">
        <v>1049</v>
      </c>
      <c r="CY692" s="35">
        <v>407</v>
      </c>
      <c r="CZ692" s="35">
        <v>373</v>
      </c>
      <c r="DA692" s="35">
        <v>505</v>
      </c>
      <c r="DB692" s="35">
        <v>494</v>
      </c>
      <c r="DC692">
        <v>11</v>
      </c>
      <c r="DD692">
        <v>3</v>
      </c>
      <c r="DE692" s="35">
        <f t="shared" si="403"/>
        <v>-8</v>
      </c>
      <c r="DF692" s="36">
        <f t="shared" si="404"/>
        <v>0.59299191374663074</v>
      </c>
      <c r="DG692" s="37">
        <f t="shared" si="405"/>
        <v>0.16172506738544476</v>
      </c>
      <c r="DH692" s="37">
        <f t="shared" si="406"/>
        <v>-0.43126684636118601</v>
      </c>
      <c r="DI692" s="2">
        <v>675.2</v>
      </c>
      <c r="DJ692">
        <v>25</v>
      </c>
      <c r="DK692">
        <v>19</v>
      </c>
      <c r="DL692">
        <v>4.5</v>
      </c>
      <c r="DM692">
        <v>587</v>
      </c>
      <c r="DN692">
        <v>608</v>
      </c>
      <c r="DO692">
        <v>-2</v>
      </c>
      <c r="DP692">
        <v>429</v>
      </c>
      <c r="DQ692">
        <v>450</v>
      </c>
      <c r="DR692">
        <v>-2.8</v>
      </c>
      <c r="DS692">
        <v>312</v>
      </c>
      <c r="DT692">
        <v>323</v>
      </c>
      <c r="DU692">
        <v>-2.2999999999999998</v>
      </c>
      <c r="DV692" s="39">
        <v>-5.7</v>
      </c>
      <c r="DW692" s="39">
        <v>-5.7</v>
      </c>
      <c r="DX692" s="39">
        <v>-0.2</v>
      </c>
      <c r="DY692" s="39">
        <v>-1.4</v>
      </c>
      <c r="DZ692" s="39">
        <v>1.8</v>
      </c>
      <c r="EA692" s="39">
        <v>-5.6</v>
      </c>
    </row>
    <row r="693" spans="1:131" x14ac:dyDescent="0.2">
      <c r="A693" s="12" t="s">
        <v>3070</v>
      </c>
      <c r="B693" s="12" t="s">
        <v>3071</v>
      </c>
      <c r="C693" t="s">
        <v>3069</v>
      </c>
      <c r="D693" t="s">
        <v>192</v>
      </c>
      <c r="E693" s="12" t="s">
        <v>178</v>
      </c>
      <c r="F693">
        <v>30</v>
      </c>
      <c r="G693">
        <v>1</v>
      </c>
      <c r="H693">
        <v>5</v>
      </c>
      <c r="I693" s="31">
        <f t="shared" si="370"/>
        <v>6</v>
      </c>
      <c r="J693">
        <v>1</v>
      </c>
      <c r="K693">
        <v>4</v>
      </c>
      <c r="L693" s="16">
        <f t="shared" si="371"/>
        <v>0.76680038340024625</v>
      </c>
      <c r="M693" s="15">
        <v>1</v>
      </c>
      <c r="N693" s="15">
        <v>1</v>
      </c>
      <c r="O693" s="15">
        <v>3</v>
      </c>
      <c r="P693">
        <v>27</v>
      </c>
      <c r="Q693">
        <v>18</v>
      </c>
      <c r="R693">
        <v>30</v>
      </c>
      <c r="S693" s="13">
        <f t="shared" si="372"/>
        <v>3.7037037037037035E-2</v>
      </c>
      <c r="T693" s="13">
        <f t="shared" si="373"/>
        <v>1.3333333333333334E-2</v>
      </c>
      <c r="U693" s="2">
        <v>469.48333333329998</v>
      </c>
      <c r="V693" s="2">
        <v>15.6333333333</v>
      </c>
      <c r="W693">
        <v>15.21</v>
      </c>
      <c r="X693">
        <v>32.94</v>
      </c>
      <c r="Y693" s="32">
        <f t="shared" si="374"/>
        <v>0.31588785046728973</v>
      </c>
      <c r="Z693" s="15">
        <f t="shared" si="375"/>
        <v>12.5625</v>
      </c>
      <c r="AA693">
        <v>30</v>
      </c>
      <c r="AB693">
        <v>80</v>
      </c>
      <c r="AC693">
        <v>54</v>
      </c>
      <c r="AD693" s="13">
        <f t="shared" si="376"/>
        <v>6.25E-2</v>
      </c>
      <c r="AE693" s="13">
        <f t="shared" si="377"/>
        <v>0.25</v>
      </c>
      <c r="AF693" s="13">
        <f t="shared" si="378"/>
        <v>0.3125</v>
      </c>
      <c r="AI693" s="17" t="str">
        <f t="shared" si="379"/>
        <v xml:space="preserve"> </v>
      </c>
      <c r="AJ693">
        <v>66</v>
      </c>
      <c r="AK693">
        <v>89</v>
      </c>
      <c r="AL693" s="32">
        <f t="shared" si="380"/>
        <v>0.33261802575107297</v>
      </c>
      <c r="AM693">
        <v>76</v>
      </c>
      <c r="AN693">
        <v>67</v>
      </c>
      <c r="AO693" s="33">
        <f t="shared" si="381"/>
        <v>0.30686695278969955</v>
      </c>
      <c r="AP693">
        <v>73</v>
      </c>
      <c r="AQ693">
        <v>95</v>
      </c>
      <c r="AR693" s="33">
        <f t="shared" si="382"/>
        <v>0.36051502145922748</v>
      </c>
      <c r="AS693" s="33">
        <f t="shared" si="383"/>
        <v>0.52013422818791943</v>
      </c>
      <c r="AT693">
        <v>6</v>
      </c>
      <c r="AU693">
        <v>173</v>
      </c>
      <c r="AV693">
        <v>168</v>
      </c>
      <c r="AW693">
        <v>162</v>
      </c>
      <c r="AX693" s="2">
        <v>28.1</v>
      </c>
      <c r="AY693" s="3">
        <v>6</v>
      </c>
      <c r="AZ693" s="2">
        <v>32.700000000000003</v>
      </c>
      <c r="BA693" s="2">
        <v>25</v>
      </c>
      <c r="BB693" s="21">
        <v>-0.14499999999999999</v>
      </c>
      <c r="BC693">
        <v>7</v>
      </c>
      <c r="BD693" s="21">
        <v>-1.036</v>
      </c>
      <c r="BE693" s="2">
        <v>26.4</v>
      </c>
      <c r="BF693" s="2">
        <v>32.200000000000003</v>
      </c>
      <c r="BG693" s="2">
        <v>24.4</v>
      </c>
      <c r="BH693" s="21">
        <v>1.006</v>
      </c>
      <c r="BI693" s="21">
        <v>0.99</v>
      </c>
      <c r="BJ693" t="s">
        <v>2808</v>
      </c>
      <c r="BK693" s="2">
        <v>29.4</v>
      </c>
      <c r="BL693" t="s">
        <v>3142</v>
      </c>
      <c r="BM693" s="2">
        <v>26.6</v>
      </c>
      <c r="BN693" t="s">
        <v>2800</v>
      </c>
      <c r="BO693" s="2">
        <v>25.5</v>
      </c>
      <c r="BP693" t="s">
        <v>191</v>
      </c>
      <c r="BQ693" s="2">
        <v>33.4</v>
      </c>
      <c r="BR693" t="s">
        <v>361</v>
      </c>
      <c r="BS693" s="2">
        <v>27.2</v>
      </c>
      <c r="BT693" s="32">
        <f t="shared" si="384"/>
        <v>7.9601990049751242E-2</v>
      </c>
      <c r="BU693" s="34">
        <f t="shared" si="385"/>
        <v>0.9181034482758621</v>
      </c>
      <c r="BV693" s="35">
        <f t="shared" si="386"/>
        <v>926.06364728083724</v>
      </c>
      <c r="BW693" s="32">
        <f t="shared" si="387"/>
        <v>-2.2945616743866581E-3</v>
      </c>
      <c r="BX693" s="36">
        <f t="shared" si="388"/>
        <v>2.0469083155693966</v>
      </c>
      <c r="BY693" s="37">
        <f t="shared" si="389"/>
        <v>2.430703624738658</v>
      </c>
      <c r="BZ693" s="37">
        <f t="shared" si="390"/>
        <v>25.714285714340541</v>
      </c>
      <c r="CA693" s="37">
        <f t="shared" si="391"/>
        <v>29.68017057575625</v>
      </c>
      <c r="CB693" s="37">
        <f t="shared" si="392"/>
        <v>52.579957356188871</v>
      </c>
      <c r="CC693" s="37">
        <f t="shared" si="393"/>
        <v>54.754797441481351</v>
      </c>
      <c r="CD693" s="38">
        <f t="shared" si="394"/>
        <v>-2.1748400852924803</v>
      </c>
      <c r="CE693" s="3">
        <v>16</v>
      </c>
      <c r="CF693" s="3">
        <v>19</v>
      </c>
      <c r="CG693" s="3">
        <v>185</v>
      </c>
      <c r="CH693" s="3">
        <v>213</v>
      </c>
      <c r="CI693" s="3">
        <v>95</v>
      </c>
      <c r="CJ693" s="3">
        <v>98</v>
      </c>
      <c r="CK693" s="3">
        <v>98</v>
      </c>
      <c r="CL693" s="3">
        <v>115</v>
      </c>
      <c r="CM693" s="20">
        <f t="shared" si="395"/>
        <v>-4.7740615618025473</v>
      </c>
      <c r="CN693" s="37">
        <f t="shared" si="396"/>
        <v>3.0358227079538556</v>
      </c>
      <c r="CO693" s="37">
        <f t="shared" si="397"/>
        <v>2.3679417122040074</v>
      </c>
      <c r="CP693" s="37">
        <f t="shared" si="398"/>
        <v>31.511839708561023</v>
      </c>
      <c r="CQ693" s="37">
        <f t="shared" si="399"/>
        <v>30.054644808743173</v>
      </c>
      <c r="CR693" s="37">
        <f t="shared" si="400"/>
        <v>57.377049180327873</v>
      </c>
      <c r="CS693" s="37">
        <f t="shared" si="401"/>
        <v>57.923497267759565</v>
      </c>
      <c r="CT693" s="22">
        <f t="shared" si="402"/>
        <v>-1.6283919978607884</v>
      </c>
      <c r="CU693" s="35">
        <v>50</v>
      </c>
      <c r="CV693" s="35">
        <v>39</v>
      </c>
      <c r="CW693" s="35">
        <v>469</v>
      </c>
      <c r="CX693" s="35">
        <v>456</v>
      </c>
      <c r="CY693" s="35">
        <v>204</v>
      </c>
      <c r="CZ693" s="35">
        <v>214</v>
      </c>
      <c r="DA693" s="35">
        <v>245</v>
      </c>
      <c r="DB693" s="35">
        <v>222</v>
      </c>
      <c r="DC693">
        <v>15</v>
      </c>
      <c r="DD693">
        <v>5</v>
      </c>
      <c r="DE693" s="35">
        <f t="shared" si="403"/>
        <v>-10</v>
      </c>
      <c r="DF693" s="36">
        <f t="shared" si="404"/>
        <v>1.9189765458463093</v>
      </c>
      <c r="DG693" s="37">
        <f t="shared" si="405"/>
        <v>0.63965884861543643</v>
      </c>
      <c r="DH693" s="37">
        <f t="shared" si="406"/>
        <v>-1.2793176972308729</v>
      </c>
      <c r="DI693" s="2">
        <v>265.5</v>
      </c>
      <c r="DJ693">
        <v>9</v>
      </c>
      <c r="DK693">
        <v>13</v>
      </c>
      <c r="DL693">
        <v>-22.7</v>
      </c>
      <c r="DM693">
        <v>248</v>
      </c>
      <c r="DN693">
        <v>249</v>
      </c>
      <c r="DO693">
        <v>1.3</v>
      </c>
      <c r="DP693">
        <v>181</v>
      </c>
      <c r="DQ693">
        <v>196</v>
      </c>
      <c r="DR693">
        <v>-0.8</v>
      </c>
      <c r="DS693">
        <v>124</v>
      </c>
      <c r="DT693">
        <v>142</v>
      </c>
      <c r="DU693">
        <v>-2.9</v>
      </c>
      <c r="DV693" s="39">
        <v>-2</v>
      </c>
      <c r="DW693" s="39">
        <v>-2</v>
      </c>
      <c r="DX693" s="39">
        <v>0</v>
      </c>
      <c r="DY693" s="39">
        <v>-0.7</v>
      </c>
      <c r="DZ693" s="39">
        <v>-0.7</v>
      </c>
      <c r="EA693" s="39">
        <v>-3.4</v>
      </c>
    </row>
    <row r="694" spans="1:131" x14ac:dyDescent="0.2">
      <c r="A694" s="12" t="s">
        <v>3074</v>
      </c>
      <c r="B694" s="12" t="s">
        <v>3075</v>
      </c>
      <c r="C694" t="s">
        <v>3073</v>
      </c>
      <c r="D694" t="s">
        <v>305</v>
      </c>
      <c r="E694" s="12" t="s">
        <v>178</v>
      </c>
      <c r="F694">
        <v>76</v>
      </c>
      <c r="G694">
        <v>3</v>
      </c>
      <c r="H694">
        <v>14</v>
      </c>
      <c r="I694" s="31">
        <f t="shared" si="370"/>
        <v>17</v>
      </c>
      <c r="J694">
        <v>5</v>
      </c>
      <c r="K694">
        <v>9</v>
      </c>
      <c r="L694" s="16">
        <f t="shared" si="371"/>
        <v>0.80768621654434858</v>
      </c>
      <c r="M694" s="15">
        <v>3</v>
      </c>
      <c r="N694" s="15">
        <v>5</v>
      </c>
      <c r="O694" s="15">
        <v>9</v>
      </c>
      <c r="P694">
        <v>78</v>
      </c>
      <c r="Q694">
        <v>39</v>
      </c>
      <c r="R694">
        <v>67</v>
      </c>
      <c r="S694" s="13">
        <f t="shared" si="372"/>
        <v>3.8461538461538464E-2</v>
      </c>
      <c r="T694" s="13">
        <f t="shared" si="373"/>
        <v>1.6304347826086956E-2</v>
      </c>
      <c r="U694" s="2">
        <v>1262.8666666667</v>
      </c>
      <c r="V694" s="2">
        <v>16.616666666699999</v>
      </c>
      <c r="W694">
        <v>15.94</v>
      </c>
      <c r="X694">
        <v>32.9</v>
      </c>
      <c r="Y694" s="32">
        <f t="shared" si="374"/>
        <v>0.32637182637182638</v>
      </c>
      <c r="Z694" s="15">
        <f t="shared" si="375"/>
        <v>58.229166666666671</v>
      </c>
      <c r="AA694">
        <v>84</v>
      </c>
      <c r="AB694">
        <v>63</v>
      </c>
      <c r="AC694">
        <v>131</v>
      </c>
      <c r="AD694" s="13">
        <f t="shared" si="376"/>
        <v>6.25E-2</v>
      </c>
      <c r="AE694" s="13">
        <f t="shared" si="377"/>
        <v>0.29166666666666669</v>
      </c>
      <c r="AF694" s="13">
        <f t="shared" si="378"/>
        <v>0.35416666666666669</v>
      </c>
      <c r="AI694" s="17" t="str">
        <f t="shared" si="379"/>
        <v xml:space="preserve"> </v>
      </c>
      <c r="AJ694">
        <v>149</v>
      </c>
      <c r="AK694">
        <v>143</v>
      </c>
      <c r="AL694" s="32">
        <f t="shared" si="380"/>
        <v>0.26691042047531993</v>
      </c>
      <c r="AM694">
        <v>206</v>
      </c>
      <c r="AN694">
        <v>191</v>
      </c>
      <c r="AO694" s="33">
        <f t="shared" si="381"/>
        <v>0.36288848263254114</v>
      </c>
      <c r="AP694">
        <v>195</v>
      </c>
      <c r="AQ694">
        <v>210</v>
      </c>
      <c r="AR694" s="33">
        <f t="shared" si="382"/>
        <v>0.37020109689213893</v>
      </c>
      <c r="AS694" s="33">
        <f t="shared" si="383"/>
        <v>0.42380261248185774</v>
      </c>
      <c r="AT694">
        <v>1</v>
      </c>
      <c r="AU694">
        <v>409</v>
      </c>
      <c r="AV694">
        <v>429</v>
      </c>
      <c r="AW694">
        <v>350</v>
      </c>
      <c r="AX694" s="2">
        <v>28.3</v>
      </c>
      <c r="AY694" s="3">
        <v>4</v>
      </c>
      <c r="AZ694" s="2">
        <v>32.6</v>
      </c>
      <c r="BA694" s="2">
        <v>25.3</v>
      </c>
      <c r="BB694" s="21">
        <v>0.41200000000000003</v>
      </c>
      <c r="BC694">
        <v>4</v>
      </c>
      <c r="BD694" s="21">
        <v>1.28</v>
      </c>
      <c r="BE694" s="2">
        <v>27.4</v>
      </c>
      <c r="BF694" s="2">
        <v>32.799999999999997</v>
      </c>
      <c r="BG694" s="2">
        <v>25.6</v>
      </c>
      <c r="BH694" s="21">
        <v>0.14899999999999999</v>
      </c>
      <c r="BI694" s="21">
        <v>-3.6230000000000002</v>
      </c>
      <c r="BJ694" t="s">
        <v>655</v>
      </c>
      <c r="BK694" s="2">
        <v>29</v>
      </c>
      <c r="BL694" t="s">
        <v>2856</v>
      </c>
      <c r="BM694" s="2">
        <v>28.8</v>
      </c>
      <c r="BN694" t="s">
        <v>931</v>
      </c>
      <c r="BO694" s="2">
        <v>27.5</v>
      </c>
      <c r="BP694" t="s">
        <v>3270</v>
      </c>
      <c r="BQ694" s="2">
        <v>36.200000000000003</v>
      </c>
      <c r="BR694" t="s">
        <v>649</v>
      </c>
      <c r="BS694" s="2">
        <v>24.5</v>
      </c>
      <c r="BT694" s="32">
        <f t="shared" si="384"/>
        <v>8.5867620751341675E-2</v>
      </c>
      <c r="BU694" s="34">
        <f t="shared" si="385"/>
        <v>0.93271028037383175</v>
      </c>
      <c r="BV694" s="35">
        <f t="shared" si="386"/>
        <v>941.29704244896595</v>
      </c>
      <c r="BW694" s="32">
        <f t="shared" si="387"/>
        <v>1.8577901125173421E-2</v>
      </c>
      <c r="BX694" s="36">
        <f t="shared" si="388"/>
        <v>2.280525787885411</v>
      </c>
      <c r="BY694" s="37">
        <f t="shared" si="389"/>
        <v>1.7103943409140583</v>
      </c>
      <c r="BZ694" s="37">
        <f t="shared" si="390"/>
        <v>26.558623238082181</v>
      </c>
      <c r="CA694" s="37">
        <f t="shared" si="391"/>
        <v>25.418360344139476</v>
      </c>
      <c r="CB694" s="37">
        <f t="shared" si="392"/>
        <v>49.88650160999336</v>
      </c>
      <c r="CC694" s="37">
        <f t="shared" si="393"/>
        <v>51.786939766564537</v>
      </c>
      <c r="CD694" s="38">
        <f t="shared" si="394"/>
        <v>-1.9004381565711768</v>
      </c>
      <c r="CE694" s="3">
        <v>48</v>
      </c>
      <c r="CF694" s="3">
        <v>36</v>
      </c>
      <c r="CG694" s="3">
        <v>511</v>
      </c>
      <c r="CH694" s="3">
        <v>499</v>
      </c>
      <c r="CI694" s="3">
        <v>219</v>
      </c>
      <c r="CJ694" s="3">
        <v>246</v>
      </c>
      <c r="CK694" s="3">
        <v>309</v>
      </c>
      <c r="CL694" s="3">
        <v>272</v>
      </c>
      <c r="CM694" s="20">
        <f t="shared" si="395"/>
        <v>4.7412991438642393</v>
      </c>
      <c r="CN694" s="37">
        <f t="shared" si="396"/>
        <v>2.1116621340585504</v>
      </c>
      <c r="CO694" s="37">
        <f t="shared" si="397"/>
        <v>2.1596544552871539</v>
      </c>
      <c r="CP694" s="37">
        <f t="shared" si="398"/>
        <v>25.315949448088308</v>
      </c>
      <c r="CQ694" s="37">
        <f t="shared" si="399"/>
        <v>27.763557830747082</v>
      </c>
      <c r="CR694" s="37">
        <f t="shared" si="400"/>
        <v>47.608382658774595</v>
      </c>
      <c r="CS694" s="37">
        <f t="shared" si="401"/>
        <v>51.951687729963204</v>
      </c>
      <c r="CT694" s="22">
        <f t="shared" si="402"/>
        <v>2.4428669146174329</v>
      </c>
      <c r="CU694" s="35">
        <v>88</v>
      </c>
      <c r="CV694" s="35">
        <v>90</v>
      </c>
      <c r="CW694" s="35">
        <v>967</v>
      </c>
      <c r="CX694" s="35">
        <v>1067</v>
      </c>
      <c r="CY694" s="35">
        <v>408</v>
      </c>
      <c r="CZ694" s="35">
        <v>458</v>
      </c>
      <c r="DA694" s="35">
        <v>550</v>
      </c>
      <c r="DB694" s="35">
        <v>521</v>
      </c>
      <c r="DC694">
        <v>7</v>
      </c>
      <c r="DD694">
        <v>6</v>
      </c>
      <c r="DE694" s="35">
        <f t="shared" si="403"/>
        <v>-1</v>
      </c>
      <c r="DF694" s="36">
        <f t="shared" si="404"/>
        <v>0.33257667739995578</v>
      </c>
      <c r="DG694" s="37">
        <f t="shared" si="405"/>
        <v>0.28506572348567638</v>
      </c>
      <c r="DH694" s="37">
        <f t="shared" si="406"/>
        <v>-4.7510953914279397E-2</v>
      </c>
      <c r="DI694" s="2">
        <v>743</v>
      </c>
      <c r="DJ694">
        <v>24</v>
      </c>
      <c r="DK694">
        <v>19</v>
      </c>
      <c r="DL694">
        <v>11.5</v>
      </c>
      <c r="DM694">
        <v>634</v>
      </c>
      <c r="DN694">
        <v>671</v>
      </c>
      <c r="DO694">
        <v>0.8</v>
      </c>
      <c r="DP694">
        <v>470</v>
      </c>
      <c r="DQ694">
        <v>481</v>
      </c>
      <c r="DR694">
        <v>1.5</v>
      </c>
      <c r="DS694">
        <v>334</v>
      </c>
      <c r="DT694">
        <v>326</v>
      </c>
      <c r="DU694">
        <v>3</v>
      </c>
      <c r="DV694" s="39">
        <v>3.6</v>
      </c>
      <c r="DW694" s="39">
        <v>3.6</v>
      </c>
      <c r="DX694" s="39">
        <v>1.5</v>
      </c>
      <c r="DY694" s="39">
        <v>0.9</v>
      </c>
      <c r="DZ694" s="39">
        <v>-0.60000000000000009</v>
      </c>
      <c r="EA694" s="39">
        <v>5.5</v>
      </c>
    </row>
    <row r="695" spans="1:131" x14ac:dyDescent="0.2">
      <c r="A695" s="12" t="s">
        <v>2699</v>
      </c>
      <c r="B695" s="12" t="s">
        <v>3078</v>
      </c>
      <c r="C695" t="s">
        <v>3077</v>
      </c>
      <c r="D695" t="s">
        <v>393</v>
      </c>
      <c r="E695" s="12" t="s">
        <v>132</v>
      </c>
      <c r="F695">
        <v>26</v>
      </c>
      <c r="G695">
        <v>6</v>
      </c>
      <c r="H695">
        <v>4</v>
      </c>
      <c r="I695" s="31">
        <f t="shared" si="370"/>
        <v>10</v>
      </c>
      <c r="J695">
        <v>1</v>
      </c>
      <c r="K695">
        <v>3</v>
      </c>
      <c r="L695" s="16">
        <f t="shared" si="371"/>
        <v>1.8332739216786509</v>
      </c>
      <c r="M695" s="15">
        <v>6</v>
      </c>
      <c r="N695" s="15">
        <v>1</v>
      </c>
      <c r="O695" s="15">
        <v>3</v>
      </c>
      <c r="P695">
        <v>55</v>
      </c>
      <c r="Q695">
        <v>18</v>
      </c>
      <c r="R695">
        <v>11</v>
      </c>
      <c r="S695" s="13">
        <f t="shared" si="372"/>
        <v>0.10909090909090909</v>
      </c>
      <c r="T695" s="13">
        <f t="shared" si="373"/>
        <v>7.1428571428571425E-2</v>
      </c>
      <c r="U695" s="2">
        <v>327.28333333329999</v>
      </c>
      <c r="V695" s="2">
        <v>12.583333333300001</v>
      </c>
      <c r="W695">
        <v>12.34</v>
      </c>
      <c r="X695">
        <v>35.54</v>
      </c>
      <c r="Y695" s="32">
        <f t="shared" si="374"/>
        <v>0.25772765246449458</v>
      </c>
      <c r="Z695" s="15">
        <f t="shared" si="375"/>
        <v>12.642857142857142</v>
      </c>
      <c r="AA695">
        <v>15</v>
      </c>
      <c r="AB695">
        <v>18</v>
      </c>
      <c r="AC695">
        <v>30</v>
      </c>
      <c r="AD695" s="13">
        <f t="shared" si="376"/>
        <v>0.42857142857142855</v>
      </c>
      <c r="AE695" s="13">
        <f t="shared" si="377"/>
        <v>0.2857142857142857</v>
      </c>
      <c r="AF695" s="13">
        <f t="shared" si="378"/>
        <v>0.71428571428571419</v>
      </c>
      <c r="AG695">
        <v>16</v>
      </c>
      <c r="AH695">
        <v>18</v>
      </c>
      <c r="AI695" s="17">
        <f t="shared" si="379"/>
        <v>0.47058823529411764</v>
      </c>
      <c r="AJ695">
        <v>58</v>
      </c>
      <c r="AK695">
        <v>48</v>
      </c>
      <c r="AL695" s="32">
        <f t="shared" si="380"/>
        <v>0.30813953488372092</v>
      </c>
      <c r="AM695">
        <v>71</v>
      </c>
      <c r="AN695">
        <v>52</v>
      </c>
      <c r="AO695" s="33">
        <f t="shared" si="381"/>
        <v>0.35755813953488375</v>
      </c>
      <c r="AP695">
        <v>54</v>
      </c>
      <c r="AQ695">
        <v>61</v>
      </c>
      <c r="AR695" s="33">
        <f t="shared" si="382"/>
        <v>0.33430232558139533</v>
      </c>
      <c r="AS695" s="33">
        <f t="shared" si="383"/>
        <v>0.46288209606986902</v>
      </c>
      <c r="AT695">
        <v>4</v>
      </c>
      <c r="AU695">
        <v>100</v>
      </c>
      <c r="AV695">
        <v>105</v>
      </c>
      <c r="AW695">
        <v>121</v>
      </c>
      <c r="AX695" s="2">
        <v>27.7</v>
      </c>
      <c r="AY695" s="3">
        <v>13</v>
      </c>
      <c r="AZ695" s="2">
        <v>32.299999999999997</v>
      </c>
      <c r="BA695" s="2">
        <v>24.5</v>
      </c>
      <c r="BB695" s="21">
        <v>-0.35399999999999998</v>
      </c>
      <c r="BC695">
        <v>13</v>
      </c>
      <c r="BD695" s="21">
        <v>0.253</v>
      </c>
      <c r="BE695" s="2">
        <v>27.7</v>
      </c>
      <c r="BF695" s="2">
        <v>31.6</v>
      </c>
      <c r="BG695" s="2">
        <v>23.8</v>
      </c>
      <c r="BH695" s="21">
        <v>-1.25</v>
      </c>
      <c r="BI695" s="21">
        <v>0.434</v>
      </c>
      <c r="BJ695" t="s">
        <v>892</v>
      </c>
      <c r="BK695" s="2">
        <v>47.6</v>
      </c>
      <c r="BL695" t="s">
        <v>1164</v>
      </c>
      <c r="BM695" s="2">
        <v>33.200000000000003</v>
      </c>
      <c r="BN695" t="s">
        <v>1813</v>
      </c>
      <c r="BO695" s="2">
        <v>24.7</v>
      </c>
      <c r="BP695" t="s">
        <v>1090</v>
      </c>
      <c r="BQ695" s="2">
        <v>39.1</v>
      </c>
      <c r="BR695" t="s">
        <v>392</v>
      </c>
      <c r="BS695" s="2">
        <v>35.200000000000003</v>
      </c>
      <c r="BT695" s="32">
        <f t="shared" si="384"/>
        <v>7.909604519774012E-2</v>
      </c>
      <c r="BU695" s="34">
        <f t="shared" si="385"/>
        <v>0.89880952380952384</v>
      </c>
      <c r="BV695" s="35">
        <f t="shared" si="386"/>
        <v>906.71912832929786</v>
      </c>
      <c r="BW695" s="32">
        <f t="shared" si="387"/>
        <v>-2.2094430992736044E-2</v>
      </c>
      <c r="BX695" s="36">
        <f t="shared" si="388"/>
        <v>2.5674987264459253</v>
      </c>
      <c r="BY695" s="37">
        <f t="shared" si="389"/>
        <v>3.1176770249700523</v>
      </c>
      <c r="BZ695" s="37">
        <f t="shared" si="390"/>
        <v>32.460519612923484</v>
      </c>
      <c r="CA695" s="37">
        <f t="shared" si="391"/>
        <v>30.809984717351103</v>
      </c>
      <c r="CB695" s="37">
        <f t="shared" si="392"/>
        <v>56.484971981810354</v>
      </c>
      <c r="CC695" s="37">
        <f t="shared" si="393"/>
        <v>57.401935812683895</v>
      </c>
      <c r="CD695" s="38">
        <f t="shared" si="394"/>
        <v>-0.9169638308735415</v>
      </c>
      <c r="CE695" s="3">
        <v>14</v>
      </c>
      <c r="CF695" s="3">
        <v>17</v>
      </c>
      <c r="CG695" s="3">
        <v>163</v>
      </c>
      <c r="CH695" s="3">
        <v>151</v>
      </c>
      <c r="CI695" s="3">
        <v>57</v>
      </c>
      <c r="CJ695" s="3">
        <v>63</v>
      </c>
      <c r="CK695" s="3">
        <v>82</v>
      </c>
      <c r="CL695" s="3">
        <v>74</v>
      </c>
      <c r="CM695" s="20">
        <f t="shared" si="395"/>
        <v>-0.29713413655039744</v>
      </c>
      <c r="CN695" s="37">
        <f t="shared" si="396"/>
        <v>2.9868836846889746</v>
      </c>
      <c r="CO695" s="37">
        <f t="shared" si="397"/>
        <v>2.4024933985541752</v>
      </c>
      <c r="CP695" s="37">
        <f t="shared" si="398"/>
        <v>30.193498116964633</v>
      </c>
      <c r="CQ695" s="37">
        <f t="shared" si="399"/>
        <v>30.907752911129389</v>
      </c>
      <c r="CR695" s="37">
        <f t="shared" si="400"/>
        <v>56.880654517120476</v>
      </c>
      <c r="CS695" s="37">
        <f t="shared" si="401"/>
        <v>60.257131725899313</v>
      </c>
      <c r="CT695" s="22">
        <f t="shared" si="402"/>
        <v>2.4595133779052958</v>
      </c>
      <c r="CU695" s="35">
        <v>46</v>
      </c>
      <c r="CV695" s="35">
        <v>37</v>
      </c>
      <c r="CW695" s="35">
        <v>419</v>
      </c>
      <c r="CX695" s="35">
        <v>439</v>
      </c>
      <c r="CY695" s="35">
        <v>188</v>
      </c>
      <c r="CZ695" s="35">
        <v>209</v>
      </c>
      <c r="DA695" s="35">
        <v>243</v>
      </c>
      <c r="DB695" s="35">
        <v>223</v>
      </c>
      <c r="DC695">
        <v>1</v>
      </c>
      <c r="DD695">
        <v>1</v>
      </c>
      <c r="DE695" s="35">
        <f t="shared" si="403"/>
        <v>0</v>
      </c>
      <c r="DF695" s="36">
        <f t="shared" si="404"/>
        <v>0.18339276617470893</v>
      </c>
      <c r="DG695" s="37">
        <f t="shared" si="405"/>
        <v>0.18339276617470893</v>
      </c>
      <c r="DH695" s="37">
        <f t="shared" si="406"/>
        <v>0</v>
      </c>
      <c r="DI695" s="2">
        <v>183.3</v>
      </c>
      <c r="DJ695">
        <v>11</v>
      </c>
      <c r="DK695">
        <v>10</v>
      </c>
      <c r="DL695">
        <v>-6.3</v>
      </c>
      <c r="DM695">
        <v>188</v>
      </c>
      <c r="DN695">
        <v>169</v>
      </c>
      <c r="DO695">
        <v>5.0999999999999996</v>
      </c>
      <c r="DP695">
        <v>149</v>
      </c>
      <c r="DQ695">
        <v>132</v>
      </c>
      <c r="DR695">
        <v>4</v>
      </c>
      <c r="DS695">
        <v>109</v>
      </c>
      <c r="DT695">
        <v>101</v>
      </c>
      <c r="DU695">
        <v>3.4</v>
      </c>
      <c r="DV695" s="39">
        <v>0.9</v>
      </c>
      <c r="DW695" s="39">
        <v>0.9</v>
      </c>
      <c r="DX695" s="39">
        <v>0.30000000000000004</v>
      </c>
      <c r="DY695" s="39">
        <v>-0.4</v>
      </c>
      <c r="DZ695" s="39">
        <v>-0.30000000000000004</v>
      </c>
      <c r="EA695" s="39">
        <v>0.5</v>
      </c>
    </row>
    <row r="696" spans="1:131" x14ac:dyDescent="0.2">
      <c r="A696" s="12" t="s">
        <v>234</v>
      </c>
      <c r="B696" s="12" t="s">
        <v>3081</v>
      </c>
      <c r="C696" t="s">
        <v>3080</v>
      </c>
      <c r="D696" t="s">
        <v>169</v>
      </c>
      <c r="E696" s="12" t="s">
        <v>170</v>
      </c>
      <c r="F696">
        <v>63</v>
      </c>
      <c r="G696">
        <v>12</v>
      </c>
      <c r="H696">
        <v>18</v>
      </c>
      <c r="I696" s="31">
        <f t="shared" si="370"/>
        <v>30</v>
      </c>
      <c r="J696">
        <v>8</v>
      </c>
      <c r="K696">
        <v>9</v>
      </c>
      <c r="L696" s="16">
        <f t="shared" si="371"/>
        <v>1.9927302249202721</v>
      </c>
      <c r="M696" s="15">
        <v>10</v>
      </c>
      <c r="N696" s="15">
        <v>6</v>
      </c>
      <c r="O696" s="15">
        <v>9</v>
      </c>
      <c r="P696">
        <v>85</v>
      </c>
      <c r="Q696">
        <v>36</v>
      </c>
      <c r="R696">
        <v>30</v>
      </c>
      <c r="S696" s="13">
        <f t="shared" si="372"/>
        <v>0.14117647058823529</v>
      </c>
      <c r="T696" s="13">
        <f t="shared" si="373"/>
        <v>7.9470198675496692E-2</v>
      </c>
      <c r="U696" s="2">
        <v>903.28333333329999</v>
      </c>
      <c r="V696" s="2">
        <v>14.333333333300001</v>
      </c>
      <c r="W696">
        <v>13.86</v>
      </c>
      <c r="X696">
        <v>33.92</v>
      </c>
      <c r="Y696" s="32">
        <f t="shared" si="374"/>
        <v>0.29007953118459606</v>
      </c>
      <c r="Z696" s="15">
        <f t="shared" si="375"/>
        <v>85.853658536585357</v>
      </c>
      <c r="AA696">
        <v>39</v>
      </c>
      <c r="AB696">
        <v>61</v>
      </c>
      <c r="AC696">
        <v>111</v>
      </c>
      <c r="AD696" s="13">
        <f t="shared" si="376"/>
        <v>0.29268292682926828</v>
      </c>
      <c r="AE696" s="13">
        <f t="shared" si="377"/>
        <v>0.36585365853658536</v>
      </c>
      <c r="AF696" s="13">
        <f t="shared" si="378"/>
        <v>0.65853658536585358</v>
      </c>
      <c r="AG696">
        <v>271</v>
      </c>
      <c r="AH696">
        <v>386</v>
      </c>
      <c r="AI696" s="17">
        <f t="shared" si="379"/>
        <v>0.41248097412480972</v>
      </c>
      <c r="AJ696">
        <v>91</v>
      </c>
      <c r="AK696">
        <v>132</v>
      </c>
      <c r="AL696" s="32">
        <f t="shared" si="380"/>
        <v>0.31948424068767911</v>
      </c>
      <c r="AM696">
        <v>86</v>
      </c>
      <c r="AN696">
        <v>116</v>
      </c>
      <c r="AO696" s="33">
        <f t="shared" si="381"/>
        <v>0.28939828080229224</v>
      </c>
      <c r="AP696">
        <v>117</v>
      </c>
      <c r="AQ696">
        <v>156</v>
      </c>
      <c r="AR696" s="33">
        <f t="shared" si="382"/>
        <v>0.39111747851002865</v>
      </c>
      <c r="AS696" s="33">
        <f t="shared" si="383"/>
        <v>0.52470588235294113</v>
      </c>
      <c r="AT696">
        <v>9</v>
      </c>
      <c r="AU696">
        <v>282</v>
      </c>
      <c r="AV696">
        <v>280</v>
      </c>
      <c r="AW696">
        <v>272</v>
      </c>
      <c r="AX696" s="2">
        <v>28.4</v>
      </c>
      <c r="AY696" s="3">
        <v>8</v>
      </c>
      <c r="AZ696" s="2">
        <v>32.4</v>
      </c>
      <c r="BA696" s="2">
        <v>25.7</v>
      </c>
      <c r="BB696" s="21">
        <v>0.57899999999999996</v>
      </c>
      <c r="BC696">
        <v>6</v>
      </c>
      <c r="BD696" s="21">
        <v>6.5000000000000002E-2</v>
      </c>
      <c r="BE696" s="2">
        <v>29.7</v>
      </c>
      <c r="BF696" s="2">
        <v>33.299999999999997</v>
      </c>
      <c r="BG696" s="2">
        <v>26.1</v>
      </c>
      <c r="BH696" s="21">
        <v>0.61</v>
      </c>
      <c r="BI696" s="21">
        <v>0.44600000000000001</v>
      </c>
      <c r="BJ696" t="s">
        <v>1393</v>
      </c>
      <c r="BK696" s="2">
        <v>54.2</v>
      </c>
      <c r="BL696" t="s">
        <v>1969</v>
      </c>
      <c r="BM696" s="2">
        <v>40.200000000000003</v>
      </c>
      <c r="BN696" t="s">
        <v>3645</v>
      </c>
      <c r="BO696" s="2">
        <v>31.3</v>
      </c>
      <c r="BP696" t="s">
        <v>1244</v>
      </c>
      <c r="BQ696" s="2">
        <v>33.700000000000003</v>
      </c>
      <c r="BR696" t="s">
        <v>491</v>
      </c>
      <c r="BS696" s="2">
        <v>31</v>
      </c>
      <c r="BT696" s="32">
        <f t="shared" si="384"/>
        <v>9.3181818181818185E-2</v>
      </c>
      <c r="BU696" s="34">
        <f t="shared" si="385"/>
        <v>0.92052980132450335</v>
      </c>
      <c r="BV696" s="35">
        <f t="shared" si="386"/>
        <v>929.84798314268517</v>
      </c>
      <c r="BW696" s="32">
        <f t="shared" si="387"/>
        <v>1.3711619506321535E-2</v>
      </c>
      <c r="BX696" s="36">
        <f t="shared" si="388"/>
        <v>2.7242524917006872</v>
      </c>
      <c r="BY696" s="37">
        <f t="shared" si="389"/>
        <v>2.392026578078652</v>
      </c>
      <c r="BZ696" s="37">
        <f t="shared" si="390"/>
        <v>29.235880398739084</v>
      </c>
      <c r="CA696" s="37">
        <f t="shared" si="391"/>
        <v>30.099667774156373</v>
      </c>
      <c r="CB696" s="37">
        <f t="shared" si="392"/>
        <v>55.149501661257815</v>
      </c>
      <c r="CC696" s="37">
        <f t="shared" si="393"/>
        <v>58.604651162926977</v>
      </c>
      <c r="CD696" s="38">
        <f t="shared" si="394"/>
        <v>-3.4551495016691618</v>
      </c>
      <c r="CE696" s="3">
        <v>41</v>
      </c>
      <c r="CF696" s="3">
        <v>36</v>
      </c>
      <c r="CG696" s="3">
        <v>399</v>
      </c>
      <c r="CH696" s="3">
        <v>417</v>
      </c>
      <c r="CI696" s="3">
        <v>179</v>
      </c>
      <c r="CJ696" s="3">
        <v>172</v>
      </c>
      <c r="CK696" s="3">
        <v>257</v>
      </c>
      <c r="CL696" s="3">
        <v>211</v>
      </c>
      <c r="CM696" s="20">
        <f t="shared" si="395"/>
        <v>-4.5190906781397491</v>
      </c>
      <c r="CN696" s="37">
        <f t="shared" si="396"/>
        <v>2.4427223719676552</v>
      </c>
      <c r="CO696" s="37">
        <f t="shared" si="397"/>
        <v>2.6111859838274936</v>
      </c>
      <c r="CP696" s="37">
        <f t="shared" si="398"/>
        <v>30.154986522911052</v>
      </c>
      <c r="CQ696" s="37">
        <f t="shared" si="399"/>
        <v>29.70575022461815</v>
      </c>
      <c r="CR696" s="37">
        <f t="shared" si="400"/>
        <v>56.435309973045825</v>
      </c>
      <c r="CS696" s="37">
        <f t="shared" si="401"/>
        <v>56.12646001796945</v>
      </c>
      <c r="CT696" s="22">
        <f t="shared" si="402"/>
        <v>-3.7639994567455375</v>
      </c>
      <c r="CU696" s="35">
        <v>87</v>
      </c>
      <c r="CV696" s="35">
        <v>93</v>
      </c>
      <c r="CW696" s="35">
        <v>987</v>
      </c>
      <c r="CX696" s="35">
        <v>965</v>
      </c>
      <c r="CY696" s="35">
        <v>427</v>
      </c>
      <c r="CZ696" s="35">
        <v>417</v>
      </c>
      <c r="DA696" s="35">
        <v>524</v>
      </c>
      <c r="DB696" s="35">
        <v>509</v>
      </c>
      <c r="DC696">
        <v>5</v>
      </c>
      <c r="DD696">
        <v>18</v>
      </c>
      <c r="DE696" s="35">
        <f t="shared" si="403"/>
        <v>13</v>
      </c>
      <c r="DF696" s="36">
        <f t="shared" si="404"/>
        <v>0.33222591362203502</v>
      </c>
      <c r="DG696" s="37">
        <f t="shared" si="405"/>
        <v>1.196013289039326</v>
      </c>
      <c r="DH696" s="37">
        <f t="shared" si="406"/>
        <v>0.86378737541729111</v>
      </c>
      <c r="DI696" s="2">
        <v>576.79999999999995</v>
      </c>
      <c r="DJ696">
        <v>29</v>
      </c>
      <c r="DK696">
        <v>19</v>
      </c>
      <c r="DL696">
        <v>14.3</v>
      </c>
      <c r="DM696">
        <v>537</v>
      </c>
      <c r="DN696">
        <v>578</v>
      </c>
      <c r="DO696">
        <v>-1.1000000000000001</v>
      </c>
      <c r="DP696">
        <v>403</v>
      </c>
      <c r="DQ696">
        <v>417</v>
      </c>
      <c r="DR696">
        <v>0</v>
      </c>
      <c r="DS696">
        <v>293</v>
      </c>
      <c r="DT696">
        <v>295</v>
      </c>
      <c r="DU696">
        <v>0.9</v>
      </c>
      <c r="DV696" s="39">
        <v>-0.1</v>
      </c>
      <c r="DW696" s="39">
        <v>-0.1</v>
      </c>
      <c r="DX696" s="39">
        <v>0.4</v>
      </c>
      <c r="DY696" s="39">
        <v>0.30000000000000004</v>
      </c>
      <c r="DZ696" s="39">
        <v>0</v>
      </c>
      <c r="EA696" s="39">
        <v>0.60000000000000009</v>
      </c>
    </row>
    <row r="697" spans="1:131" x14ac:dyDescent="0.2">
      <c r="A697" s="12" t="s">
        <v>2428</v>
      </c>
      <c r="B697" s="12" t="s">
        <v>3084</v>
      </c>
      <c r="C697" t="s">
        <v>3083</v>
      </c>
      <c r="D697" t="s">
        <v>162</v>
      </c>
      <c r="E697" s="12" t="s">
        <v>170</v>
      </c>
      <c r="F697">
        <v>82</v>
      </c>
      <c r="G697">
        <v>16</v>
      </c>
      <c r="H697">
        <v>16</v>
      </c>
      <c r="I697" s="31">
        <f t="shared" si="370"/>
        <v>32</v>
      </c>
      <c r="J697">
        <v>7</v>
      </c>
      <c r="K697">
        <v>7</v>
      </c>
      <c r="L697" s="16">
        <f t="shared" si="371"/>
        <v>1.7473607571896614</v>
      </c>
      <c r="M697" s="15">
        <v>15</v>
      </c>
      <c r="N697" s="15">
        <v>8</v>
      </c>
      <c r="O697" s="15">
        <v>7</v>
      </c>
      <c r="P697">
        <v>147</v>
      </c>
      <c r="Q697">
        <v>46</v>
      </c>
      <c r="R697">
        <v>58</v>
      </c>
      <c r="S697" s="13">
        <f t="shared" si="372"/>
        <v>0.10884353741496598</v>
      </c>
      <c r="T697" s="13">
        <f t="shared" si="373"/>
        <v>6.3745019920318724E-2</v>
      </c>
      <c r="U697" s="2">
        <v>1098.8</v>
      </c>
      <c r="V697" s="2">
        <v>13.4</v>
      </c>
      <c r="W697">
        <v>12.99</v>
      </c>
      <c r="X697">
        <v>33.56</v>
      </c>
      <c r="Y697" s="32">
        <f t="shared" si="374"/>
        <v>0.27905477980665949</v>
      </c>
      <c r="Z697" s="15">
        <f t="shared" si="375"/>
        <v>78.191489361702125</v>
      </c>
      <c r="AA697">
        <v>32</v>
      </c>
      <c r="AB697">
        <v>195</v>
      </c>
      <c r="AC697">
        <v>120</v>
      </c>
      <c r="AD697" s="13">
        <f t="shared" si="376"/>
        <v>0.34042553191489361</v>
      </c>
      <c r="AE697" s="13">
        <f t="shared" si="377"/>
        <v>0.31914893617021278</v>
      </c>
      <c r="AF697" s="13">
        <f t="shared" si="378"/>
        <v>0.65957446808510634</v>
      </c>
      <c r="AG697">
        <v>272</v>
      </c>
      <c r="AH697">
        <v>367</v>
      </c>
      <c r="AI697" s="17">
        <f t="shared" si="379"/>
        <v>0.42566510172143973</v>
      </c>
      <c r="AJ697">
        <v>133</v>
      </c>
      <c r="AK697">
        <v>201</v>
      </c>
      <c r="AL697" s="32">
        <f t="shared" si="380"/>
        <v>0.34256410256410258</v>
      </c>
      <c r="AM697">
        <v>126</v>
      </c>
      <c r="AN697">
        <v>145</v>
      </c>
      <c r="AO697" s="33">
        <f t="shared" si="381"/>
        <v>0.27794871794871795</v>
      </c>
      <c r="AP697">
        <v>161</v>
      </c>
      <c r="AQ697">
        <v>209</v>
      </c>
      <c r="AR697" s="33">
        <f t="shared" si="382"/>
        <v>0.37948717948717947</v>
      </c>
      <c r="AS697" s="33">
        <f t="shared" si="383"/>
        <v>0.55206611570247932</v>
      </c>
      <c r="AT697">
        <v>7</v>
      </c>
      <c r="AU697">
        <v>388</v>
      </c>
      <c r="AV697">
        <v>385</v>
      </c>
      <c r="AW697">
        <v>355</v>
      </c>
      <c r="AX697" s="2">
        <v>27.9</v>
      </c>
      <c r="AY697" s="3">
        <v>10</v>
      </c>
      <c r="AZ697" s="2">
        <v>32.4</v>
      </c>
      <c r="BA697" s="2">
        <v>25</v>
      </c>
      <c r="BB697" s="21">
        <v>-0.33900000000000002</v>
      </c>
      <c r="BC697">
        <v>10</v>
      </c>
      <c r="BD697" s="21">
        <v>-0.503</v>
      </c>
      <c r="BE697" s="2">
        <v>28.9</v>
      </c>
      <c r="BF697" s="2">
        <v>31.9</v>
      </c>
      <c r="BG697" s="2">
        <v>25.9</v>
      </c>
      <c r="BH697" s="21">
        <v>-0.95</v>
      </c>
      <c r="BI697" s="21">
        <v>-0.68400000000000005</v>
      </c>
      <c r="BJ697" t="s">
        <v>3188</v>
      </c>
      <c r="BK697" s="2">
        <v>74.400000000000006</v>
      </c>
      <c r="BL697" t="s">
        <v>2203</v>
      </c>
      <c r="BM697" s="2">
        <v>41</v>
      </c>
      <c r="BN697" t="s">
        <v>1717</v>
      </c>
      <c r="BO697" s="2">
        <v>28.9</v>
      </c>
      <c r="BP697" t="s">
        <v>3084</v>
      </c>
      <c r="BQ697" s="2">
        <v>40.1</v>
      </c>
      <c r="BR697" t="s">
        <v>3358</v>
      </c>
      <c r="BS697" s="2">
        <v>39.799999999999997</v>
      </c>
      <c r="BT697" s="32">
        <f t="shared" si="384"/>
        <v>8.9523809523809519E-2</v>
      </c>
      <c r="BU697" s="34">
        <f t="shared" si="385"/>
        <v>0.92332789559543227</v>
      </c>
      <c r="BV697" s="35">
        <f t="shared" si="386"/>
        <v>932.28027654781329</v>
      </c>
      <c r="BW697" s="32">
        <f t="shared" si="387"/>
        <v>1.2851705119241788E-2</v>
      </c>
      <c r="BX697" s="36">
        <f t="shared" si="388"/>
        <v>2.5664361121223154</v>
      </c>
      <c r="BY697" s="37">
        <f t="shared" si="389"/>
        <v>2.5664361121223154</v>
      </c>
      <c r="BZ697" s="37">
        <f t="shared" si="390"/>
        <v>28.667637422642887</v>
      </c>
      <c r="CA697" s="37">
        <f t="shared" si="391"/>
        <v>33.472879504914452</v>
      </c>
      <c r="CB697" s="37">
        <f t="shared" si="392"/>
        <v>54.987258827812163</v>
      </c>
      <c r="CC697" s="37">
        <f t="shared" si="393"/>
        <v>59.464870768110671</v>
      </c>
      <c r="CD697" s="38">
        <f t="shared" si="394"/>
        <v>-4.4776119402985088</v>
      </c>
      <c r="CE697" s="3">
        <v>47</v>
      </c>
      <c r="CF697" s="3">
        <v>47</v>
      </c>
      <c r="CG697" s="3">
        <v>478</v>
      </c>
      <c r="CH697" s="3">
        <v>566</v>
      </c>
      <c r="CI697" s="3">
        <v>218</v>
      </c>
      <c r="CJ697" s="3">
        <v>194</v>
      </c>
      <c r="CK697" s="3">
        <v>282</v>
      </c>
      <c r="CL697" s="3">
        <v>264</v>
      </c>
      <c r="CM697" s="20">
        <f t="shared" si="395"/>
        <v>-5.6361987171580132</v>
      </c>
      <c r="CN697" s="37">
        <f t="shared" si="396"/>
        <v>2.5073403296607459</v>
      </c>
      <c r="CO697" s="37">
        <f t="shared" si="397"/>
        <v>2.5945521672141632</v>
      </c>
      <c r="CP697" s="37">
        <f t="shared" si="398"/>
        <v>29.303177417948195</v>
      </c>
      <c r="CQ697" s="37">
        <f t="shared" si="399"/>
        <v>30.088083955928951</v>
      </c>
      <c r="CR697" s="37">
        <f t="shared" si="400"/>
        <v>57.799645338527277</v>
      </c>
      <c r="CS697" s="37">
        <f t="shared" si="401"/>
        <v>55.684758277856915</v>
      </c>
      <c r="CT697" s="22">
        <f t="shared" si="402"/>
        <v>-6.5924990009688713</v>
      </c>
      <c r="CU697" s="35">
        <v>115</v>
      </c>
      <c r="CV697" s="35">
        <v>119</v>
      </c>
      <c r="CW697" s="35">
        <v>1229</v>
      </c>
      <c r="CX697" s="35">
        <v>1261</v>
      </c>
      <c r="CY697" s="35">
        <v>555</v>
      </c>
      <c r="CZ697" s="35">
        <v>509</v>
      </c>
      <c r="DA697" s="35">
        <v>665</v>
      </c>
      <c r="DB697" s="35">
        <v>752</v>
      </c>
      <c r="DC697">
        <v>12</v>
      </c>
      <c r="DD697">
        <v>22</v>
      </c>
      <c r="DE697" s="35">
        <f t="shared" si="403"/>
        <v>10</v>
      </c>
      <c r="DF697" s="36">
        <f t="shared" si="404"/>
        <v>0.65526028394612312</v>
      </c>
      <c r="DG697" s="37">
        <f t="shared" si="405"/>
        <v>1.2013105205678922</v>
      </c>
      <c r="DH697" s="37">
        <f t="shared" si="406"/>
        <v>0.54605023662176921</v>
      </c>
      <c r="DI697" s="2">
        <v>629</v>
      </c>
      <c r="DJ697">
        <v>25</v>
      </c>
      <c r="DK697">
        <v>26</v>
      </c>
      <c r="DL697">
        <v>5.6</v>
      </c>
      <c r="DM697">
        <v>558</v>
      </c>
      <c r="DN697">
        <v>650</v>
      </c>
      <c r="DO697">
        <v>-4.2</v>
      </c>
      <c r="DP697">
        <v>408</v>
      </c>
      <c r="DQ697">
        <v>489</v>
      </c>
      <c r="DR697">
        <v>-3.8</v>
      </c>
      <c r="DS697">
        <v>287</v>
      </c>
      <c r="DT697">
        <v>377</v>
      </c>
      <c r="DU697">
        <v>-5.0999999999999996</v>
      </c>
      <c r="DV697" s="39">
        <v>-1.4</v>
      </c>
      <c r="DW697" s="39">
        <v>-1.4</v>
      </c>
      <c r="DX697" s="39">
        <v>0</v>
      </c>
      <c r="DY697" s="39">
        <v>-0.7</v>
      </c>
      <c r="DZ697" s="39">
        <v>2.8</v>
      </c>
      <c r="EA697" s="39">
        <v>0.7</v>
      </c>
    </row>
    <row r="698" spans="1:131" x14ac:dyDescent="0.2">
      <c r="A698" s="12" t="s">
        <v>137</v>
      </c>
      <c r="B698" s="12" t="s">
        <v>3084</v>
      </c>
      <c r="C698" t="s">
        <v>3086</v>
      </c>
      <c r="D698" t="s">
        <v>162</v>
      </c>
      <c r="E698" s="12" t="s">
        <v>178</v>
      </c>
      <c r="F698">
        <v>79</v>
      </c>
      <c r="G698">
        <v>4</v>
      </c>
      <c r="H698">
        <v>7</v>
      </c>
      <c r="I698" s="31">
        <f t="shared" si="370"/>
        <v>11</v>
      </c>
      <c r="J698">
        <v>5</v>
      </c>
      <c r="K698">
        <v>2</v>
      </c>
      <c r="L698" s="16">
        <f t="shared" si="371"/>
        <v>0.58219027036563309</v>
      </c>
      <c r="M698" s="15">
        <v>4</v>
      </c>
      <c r="N698" s="15">
        <v>5</v>
      </c>
      <c r="O698" s="15">
        <v>2</v>
      </c>
      <c r="P698">
        <v>74</v>
      </c>
      <c r="Q698">
        <v>29</v>
      </c>
      <c r="R698">
        <v>77</v>
      </c>
      <c r="S698" s="13">
        <f t="shared" si="372"/>
        <v>5.4054054054054057E-2</v>
      </c>
      <c r="T698" s="13">
        <f t="shared" si="373"/>
        <v>2.2222222222222223E-2</v>
      </c>
      <c r="U698" s="2">
        <v>1133.6500000000001</v>
      </c>
      <c r="V698" s="2">
        <v>14.35</v>
      </c>
      <c r="W698">
        <v>14.13</v>
      </c>
      <c r="X698">
        <v>32.44</v>
      </c>
      <c r="Y698" s="32">
        <f t="shared" si="374"/>
        <v>0.30341421515997424</v>
      </c>
      <c r="Z698" s="15">
        <f t="shared" si="375"/>
        <v>53.367346938775512</v>
      </c>
      <c r="AA698">
        <v>92</v>
      </c>
      <c r="AB698">
        <v>235</v>
      </c>
      <c r="AC698">
        <v>146</v>
      </c>
      <c r="AD698" s="13">
        <f t="shared" si="376"/>
        <v>8.1632653061224483E-2</v>
      </c>
      <c r="AE698" s="13">
        <f t="shared" si="377"/>
        <v>0.14285714285714285</v>
      </c>
      <c r="AF698" s="13">
        <f t="shared" si="378"/>
        <v>0.22448979591836732</v>
      </c>
      <c r="AI698" s="17" t="str">
        <f t="shared" si="379"/>
        <v xml:space="preserve"> </v>
      </c>
      <c r="AJ698">
        <v>159</v>
      </c>
      <c r="AK698">
        <v>176</v>
      </c>
      <c r="AL698" s="32">
        <f t="shared" si="380"/>
        <v>0.33736153071500502</v>
      </c>
      <c r="AM698">
        <v>149</v>
      </c>
      <c r="AN698">
        <v>129</v>
      </c>
      <c r="AO698" s="33">
        <f t="shared" si="381"/>
        <v>0.2799597180261833</v>
      </c>
      <c r="AP698">
        <v>184</v>
      </c>
      <c r="AQ698">
        <v>196</v>
      </c>
      <c r="AR698" s="33">
        <f t="shared" si="382"/>
        <v>0.38267875125881168</v>
      </c>
      <c r="AS698" s="33">
        <f t="shared" si="383"/>
        <v>0.5464926590538336</v>
      </c>
      <c r="AT698">
        <v>6</v>
      </c>
      <c r="AU698">
        <v>370</v>
      </c>
      <c r="AV698">
        <v>390</v>
      </c>
      <c r="AW698">
        <v>349</v>
      </c>
      <c r="AX698" s="2">
        <v>27.7</v>
      </c>
      <c r="AY698" s="3">
        <v>6</v>
      </c>
      <c r="AZ698" s="2">
        <v>32.4</v>
      </c>
      <c r="BA698" s="2">
        <v>24.6</v>
      </c>
      <c r="BB698" s="21">
        <v>-0.56200000000000006</v>
      </c>
      <c r="BC698">
        <v>6</v>
      </c>
      <c r="BD698" s="21">
        <v>-0.73199999999999998</v>
      </c>
      <c r="BE698" s="2">
        <v>27</v>
      </c>
      <c r="BF698" s="2">
        <v>32.4</v>
      </c>
      <c r="BG698" s="2">
        <v>25.2</v>
      </c>
      <c r="BH698" s="21">
        <v>-1.1320000000000001</v>
      </c>
      <c r="BI698" s="21">
        <v>-0.98</v>
      </c>
      <c r="BJ698" t="s">
        <v>3084</v>
      </c>
      <c r="BK698" s="2">
        <v>38.299999999999997</v>
      </c>
      <c r="BL698" t="s">
        <v>3188</v>
      </c>
      <c r="BM698" s="2">
        <v>34.9</v>
      </c>
      <c r="BN698" t="s">
        <v>2203</v>
      </c>
      <c r="BO698" s="2">
        <v>26.5</v>
      </c>
      <c r="BP698" t="s">
        <v>2455</v>
      </c>
      <c r="BQ698" s="2">
        <v>28.2</v>
      </c>
      <c r="BR698" t="s">
        <v>1636</v>
      </c>
      <c r="BS698" s="2">
        <v>26.7</v>
      </c>
      <c r="BT698" s="32">
        <f t="shared" si="384"/>
        <v>9.3690248565965584E-2</v>
      </c>
      <c r="BU698" s="34">
        <f t="shared" si="385"/>
        <v>0.91693811074918563</v>
      </c>
      <c r="BV698" s="35">
        <f t="shared" si="386"/>
        <v>926.30713560578215</v>
      </c>
      <c r="BW698" s="32">
        <f t="shared" si="387"/>
        <v>1.0628359315151215E-2</v>
      </c>
      <c r="BX698" s="36">
        <f t="shared" si="388"/>
        <v>2.5933930225378203</v>
      </c>
      <c r="BY698" s="37">
        <f t="shared" si="389"/>
        <v>2.6992457989679357</v>
      </c>
      <c r="BZ698" s="37">
        <f t="shared" si="390"/>
        <v>27.680501036475103</v>
      </c>
      <c r="CA698" s="37">
        <f t="shared" si="391"/>
        <v>32.496802364045344</v>
      </c>
      <c r="CB698" s="37">
        <f t="shared" si="392"/>
        <v>55.890265955100787</v>
      </c>
      <c r="CC698" s="37">
        <f t="shared" si="393"/>
        <v>61.394610329466772</v>
      </c>
      <c r="CD698" s="38">
        <f t="shared" si="394"/>
        <v>-5.504344374365985</v>
      </c>
      <c r="CE698" s="3">
        <v>49</v>
      </c>
      <c r="CF698" s="3">
        <v>51</v>
      </c>
      <c r="CG698" s="3">
        <v>474</v>
      </c>
      <c r="CH698" s="3">
        <v>563</v>
      </c>
      <c r="CI698" s="3">
        <v>217</v>
      </c>
      <c r="CJ698" s="3">
        <v>234</v>
      </c>
      <c r="CK698" s="3">
        <v>312</v>
      </c>
      <c r="CL698" s="3">
        <v>316</v>
      </c>
      <c r="CM698" s="20">
        <f t="shared" si="395"/>
        <v>-6.4621681916579909</v>
      </c>
      <c r="CN698" s="37">
        <f t="shared" si="396"/>
        <v>2.6221729697669702</v>
      </c>
      <c r="CO698" s="37">
        <f t="shared" si="397"/>
        <v>2.5987607111083366</v>
      </c>
      <c r="CP698" s="37">
        <f t="shared" si="398"/>
        <v>29.920866565733821</v>
      </c>
      <c r="CQ698" s="37">
        <f t="shared" si="399"/>
        <v>30.693471101468731</v>
      </c>
      <c r="CR698" s="37">
        <f t="shared" si="400"/>
        <v>57.828278886825146</v>
      </c>
      <c r="CS698" s="37">
        <f t="shared" si="401"/>
        <v>55.299754951692712</v>
      </c>
      <c r="CT698" s="22">
        <f t="shared" si="402"/>
        <v>-8.0328683094984186</v>
      </c>
      <c r="CU698" s="35">
        <v>112</v>
      </c>
      <c r="CV698" s="35">
        <v>111</v>
      </c>
      <c r="CW698" s="35">
        <v>1166</v>
      </c>
      <c r="CX698" s="35">
        <v>1200</v>
      </c>
      <c r="CY698" s="35">
        <v>530</v>
      </c>
      <c r="CZ698" s="35">
        <v>440</v>
      </c>
      <c r="DA698" s="35">
        <v>611</v>
      </c>
      <c r="DB698" s="35">
        <v>662</v>
      </c>
      <c r="DC698">
        <v>15</v>
      </c>
      <c r="DD698">
        <v>10</v>
      </c>
      <c r="DE698" s="35">
        <f t="shared" si="403"/>
        <v>-5</v>
      </c>
      <c r="DF698" s="36">
        <f t="shared" si="404"/>
        <v>0.7938958232258635</v>
      </c>
      <c r="DG698" s="37">
        <f t="shared" si="405"/>
        <v>0.52926388215057563</v>
      </c>
      <c r="DH698" s="37">
        <f t="shared" si="406"/>
        <v>-0.26463194107528781</v>
      </c>
      <c r="DI698" s="2">
        <v>659.6</v>
      </c>
      <c r="DJ698">
        <v>23</v>
      </c>
      <c r="DK698">
        <v>31</v>
      </c>
      <c r="DL698">
        <v>-3.4</v>
      </c>
      <c r="DM698">
        <v>592</v>
      </c>
      <c r="DN698">
        <v>700</v>
      </c>
      <c r="DO698">
        <v>-4.9000000000000004</v>
      </c>
      <c r="DP698">
        <v>417</v>
      </c>
      <c r="DQ698">
        <v>512</v>
      </c>
      <c r="DR698">
        <v>-4.7</v>
      </c>
      <c r="DS698">
        <v>293</v>
      </c>
      <c r="DT698">
        <v>377</v>
      </c>
      <c r="DU698">
        <v>-4.3</v>
      </c>
      <c r="DV698" s="39">
        <v>-4.8</v>
      </c>
      <c r="DW698" s="39">
        <v>-4.8</v>
      </c>
      <c r="DX698" s="39">
        <v>-0.7</v>
      </c>
      <c r="DY698" s="39">
        <v>-1.2</v>
      </c>
      <c r="DZ698" s="39">
        <v>3.1</v>
      </c>
      <c r="EA698" s="39">
        <v>-3.7</v>
      </c>
    </row>
    <row r="699" spans="1:131" x14ac:dyDescent="0.2">
      <c r="A699" s="12" t="s">
        <v>1439</v>
      </c>
      <c r="B699" s="12" t="s">
        <v>3090</v>
      </c>
      <c r="C699" t="s">
        <v>3089</v>
      </c>
      <c r="D699" t="s">
        <v>210</v>
      </c>
      <c r="E699" s="12" t="s">
        <v>178</v>
      </c>
      <c r="F699">
        <v>1</v>
      </c>
      <c r="G699">
        <v>0</v>
      </c>
      <c r="H699">
        <v>0</v>
      </c>
      <c r="I699" s="31">
        <f t="shared" si="370"/>
        <v>0</v>
      </c>
      <c r="J699">
        <v>0</v>
      </c>
      <c r="K699">
        <v>0</v>
      </c>
      <c r="L699" s="16">
        <f t="shared" si="371"/>
        <v>0</v>
      </c>
      <c r="M699" s="15">
        <v>0</v>
      </c>
      <c r="N699" s="15">
        <v>0</v>
      </c>
      <c r="O699" s="15">
        <v>0</v>
      </c>
      <c r="P699">
        <v>2</v>
      </c>
      <c r="Q699">
        <v>0</v>
      </c>
      <c r="R699">
        <v>1</v>
      </c>
      <c r="S699" s="13">
        <f t="shared" si="372"/>
        <v>0</v>
      </c>
      <c r="T699" s="13">
        <f t="shared" si="373"/>
        <v>0</v>
      </c>
      <c r="U699" s="2">
        <v>17.75</v>
      </c>
      <c r="V699" s="2">
        <v>17.75</v>
      </c>
      <c r="W699">
        <v>17.75</v>
      </c>
      <c r="X699">
        <v>42.25</v>
      </c>
      <c r="Y699" s="32">
        <f t="shared" si="374"/>
        <v>0.29583333333333334</v>
      </c>
      <c r="Z699" s="15">
        <f t="shared" si="375"/>
        <v>0</v>
      </c>
      <c r="AA699">
        <v>0</v>
      </c>
      <c r="AB699">
        <v>2</v>
      </c>
      <c r="AC699">
        <v>1</v>
      </c>
      <c r="AD699" s="13">
        <f t="shared" si="376"/>
        <v>0</v>
      </c>
      <c r="AE699" s="13">
        <f t="shared" si="377"/>
        <v>0</v>
      </c>
      <c r="AF699" s="13">
        <f t="shared" si="378"/>
        <v>0</v>
      </c>
      <c r="AI699" s="17" t="str">
        <f t="shared" si="379"/>
        <v xml:space="preserve"> </v>
      </c>
      <c r="AJ699">
        <v>2</v>
      </c>
      <c r="AK699">
        <v>2</v>
      </c>
      <c r="AL699" s="32">
        <f t="shared" si="380"/>
        <v>0.2857142857142857</v>
      </c>
      <c r="AM699">
        <v>2</v>
      </c>
      <c r="AN699">
        <v>4</v>
      </c>
      <c r="AO699" s="33">
        <f t="shared" si="381"/>
        <v>0.42857142857142855</v>
      </c>
      <c r="AP699">
        <v>0</v>
      </c>
      <c r="AQ699">
        <v>4</v>
      </c>
      <c r="AR699" s="33">
        <f t="shared" si="382"/>
        <v>0.2857142857142857</v>
      </c>
      <c r="AS699" s="33">
        <f t="shared" si="383"/>
        <v>0.4</v>
      </c>
      <c r="AU699">
        <v>5</v>
      </c>
      <c r="AV699">
        <v>6</v>
      </c>
      <c r="AW699">
        <v>6</v>
      </c>
      <c r="AX699" s="2">
        <v>28</v>
      </c>
      <c r="AZ699" s="2">
        <v>33.5</v>
      </c>
      <c r="BA699" s="2">
        <v>24.4</v>
      </c>
      <c r="BB699" s="21">
        <v>0.12</v>
      </c>
      <c r="BD699" s="21">
        <v>8.3409999999999993</v>
      </c>
      <c r="BE699" s="2">
        <v>25.5</v>
      </c>
      <c r="BF699" s="2">
        <v>29.1</v>
      </c>
      <c r="BG699" s="2">
        <v>24.3</v>
      </c>
      <c r="BH699" s="21">
        <v>-0.40700000000000003</v>
      </c>
      <c r="BI699" s="21">
        <v>-6.5650000000000004</v>
      </c>
      <c r="BJ699" t="s">
        <v>2794</v>
      </c>
      <c r="BK699" s="2">
        <v>33.6</v>
      </c>
      <c r="BL699" t="s">
        <v>1906</v>
      </c>
      <c r="BM699" s="2">
        <v>31.8</v>
      </c>
      <c r="BN699" t="s">
        <v>354</v>
      </c>
      <c r="BO699" s="2">
        <v>29.9</v>
      </c>
      <c r="BP699" t="s">
        <v>797</v>
      </c>
      <c r="BQ699" s="2">
        <v>75.599999999999994</v>
      </c>
      <c r="BR699" t="s">
        <v>1591</v>
      </c>
      <c r="BS699" s="2">
        <v>14.1</v>
      </c>
      <c r="BT699" s="32">
        <f t="shared" si="384"/>
        <v>0</v>
      </c>
      <c r="BU699" s="34">
        <f t="shared" si="385"/>
        <v>0.88888888888888884</v>
      </c>
      <c r="BV699" s="35">
        <f t="shared" si="386"/>
        <v>888.8888888888888</v>
      </c>
      <c r="BW699" s="32">
        <f t="shared" si="387"/>
        <v>-0.11111111111111116</v>
      </c>
      <c r="BX699" s="36">
        <f t="shared" si="388"/>
        <v>0</v>
      </c>
      <c r="BY699" s="37">
        <f t="shared" si="389"/>
        <v>6.76056338028169</v>
      </c>
      <c r="BZ699" s="37">
        <f t="shared" si="390"/>
        <v>20.281690140845072</v>
      </c>
      <c r="CA699" s="37">
        <f t="shared" si="391"/>
        <v>60.845070422535208</v>
      </c>
      <c r="CB699" s="37">
        <f t="shared" si="392"/>
        <v>43.943661971830984</v>
      </c>
      <c r="CC699" s="37">
        <f t="shared" si="393"/>
        <v>91.267605633802816</v>
      </c>
      <c r="CD699" s="38">
        <f t="shared" si="394"/>
        <v>-47.323943661971832</v>
      </c>
      <c r="CE699" s="3">
        <v>0</v>
      </c>
      <c r="CF699" s="3">
        <v>2</v>
      </c>
      <c r="CG699" s="3">
        <v>6</v>
      </c>
      <c r="CH699" s="3">
        <v>16</v>
      </c>
      <c r="CI699" s="3">
        <v>4</v>
      </c>
      <c r="CJ699" s="3">
        <v>6</v>
      </c>
      <c r="CK699" s="3">
        <v>3</v>
      </c>
      <c r="CL699" s="3">
        <v>3</v>
      </c>
      <c r="CM699" s="20">
        <f t="shared" si="395"/>
        <v>-30.107943661971831</v>
      </c>
      <c r="CN699" s="37">
        <f t="shared" si="396"/>
        <v>0</v>
      </c>
      <c r="CO699" s="37">
        <f t="shared" si="397"/>
        <v>1.4201183431952662</v>
      </c>
      <c r="CP699" s="37">
        <f t="shared" si="398"/>
        <v>14.201183431952662</v>
      </c>
      <c r="CQ699" s="37">
        <f t="shared" si="399"/>
        <v>35.502958579881657</v>
      </c>
      <c r="CR699" s="37">
        <f t="shared" si="400"/>
        <v>26.982248520710062</v>
      </c>
      <c r="CS699" s="37">
        <f t="shared" si="401"/>
        <v>56.80473372781065</v>
      </c>
      <c r="CT699" s="22">
        <f t="shared" si="402"/>
        <v>-17.501458454871244</v>
      </c>
      <c r="CU699" s="35">
        <v>0</v>
      </c>
      <c r="CV699" s="35">
        <v>1</v>
      </c>
      <c r="CW699" s="35">
        <v>10</v>
      </c>
      <c r="CX699" s="35">
        <v>24</v>
      </c>
      <c r="CY699" s="35">
        <v>5</v>
      </c>
      <c r="CZ699" s="35">
        <v>6</v>
      </c>
      <c r="DA699" s="35">
        <v>9</v>
      </c>
      <c r="DB699" s="35">
        <v>4</v>
      </c>
      <c r="DC699">
        <v>0</v>
      </c>
      <c r="DD699">
        <v>0</v>
      </c>
      <c r="DE699" s="35">
        <f t="shared" si="403"/>
        <v>0</v>
      </c>
      <c r="DF699" s="36">
        <f t="shared" si="404"/>
        <v>0</v>
      </c>
      <c r="DG699" s="37">
        <f t="shared" si="405"/>
        <v>0</v>
      </c>
      <c r="DH699" s="37">
        <f t="shared" si="406"/>
        <v>0</v>
      </c>
      <c r="DI699" s="2">
        <v>9.5</v>
      </c>
      <c r="DJ699">
        <v>0</v>
      </c>
      <c r="DK699">
        <v>1</v>
      </c>
      <c r="DL699">
        <v>0</v>
      </c>
      <c r="DM699">
        <v>6</v>
      </c>
      <c r="DN699">
        <v>16</v>
      </c>
      <c r="DO699">
        <v>0.4</v>
      </c>
      <c r="DP699">
        <v>4</v>
      </c>
      <c r="DQ699">
        <v>13</v>
      </c>
      <c r="DR699">
        <v>-3.7</v>
      </c>
      <c r="DS699">
        <v>3</v>
      </c>
      <c r="DT699">
        <v>9</v>
      </c>
      <c r="DU699">
        <v>3.6</v>
      </c>
      <c r="DV699" s="39">
        <v>-0.9</v>
      </c>
      <c r="DW699" s="39">
        <v>-0.9</v>
      </c>
      <c r="DX699" s="39">
        <v>0.1</v>
      </c>
      <c r="DY699" s="39">
        <v>0.1</v>
      </c>
      <c r="DZ699" s="39">
        <v>0.1</v>
      </c>
      <c r="EA699" s="39">
        <v>-0.7</v>
      </c>
    </row>
    <row r="700" spans="1:131" x14ac:dyDescent="0.2">
      <c r="A700" s="12" t="s">
        <v>275</v>
      </c>
      <c r="B700" s="12" t="s">
        <v>3093</v>
      </c>
      <c r="C700" t="s">
        <v>3092</v>
      </c>
      <c r="D700" t="s">
        <v>460</v>
      </c>
      <c r="E700" s="12" t="s">
        <v>178</v>
      </c>
      <c r="F700">
        <v>48</v>
      </c>
      <c r="G700">
        <v>1</v>
      </c>
      <c r="H700">
        <v>5</v>
      </c>
      <c r="I700" s="31">
        <f t="shared" si="370"/>
        <v>6</v>
      </c>
      <c r="J700">
        <v>3</v>
      </c>
      <c r="K700">
        <v>2</v>
      </c>
      <c r="L700" s="16">
        <f t="shared" si="371"/>
        <v>0.55632823365785811</v>
      </c>
      <c r="M700" s="15">
        <v>1</v>
      </c>
      <c r="N700" s="15">
        <v>3</v>
      </c>
      <c r="O700" s="15">
        <v>2</v>
      </c>
      <c r="P700">
        <v>52</v>
      </c>
      <c r="Q700">
        <v>16</v>
      </c>
      <c r="R700">
        <v>39</v>
      </c>
      <c r="S700" s="13">
        <f t="shared" si="372"/>
        <v>1.9230769230769232E-2</v>
      </c>
      <c r="T700" s="13">
        <f t="shared" si="373"/>
        <v>9.3457943925233638E-3</v>
      </c>
      <c r="U700" s="2">
        <v>647.1</v>
      </c>
      <c r="V700" s="2">
        <v>13.4666666667</v>
      </c>
      <c r="W700">
        <v>13.23</v>
      </c>
      <c r="X700">
        <v>34.85</v>
      </c>
      <c r="Y700" s="32">
        <f t="shared" si="374"/>
        <v>0.27516638935108156</v>
      </c>
      <c r="Z700" s="15">
        <f t="shared" si="375"/>
        <v>45.239999999999995</v>
      </c>
      <c r="AA700">
        <v>55</v>
      </c>
      <c r="AB700">
        <v>57</v>
      </c>
      <c r="AC700">
        <v>50</v>
      </c>
      <c r="AD700" s="13">
        <f t="shared" si="376"/>
        <v>0.04</v>
      </c>
      <c r="AE700" s="13">
        <f t="shared" si="377"/>
        <v>0.2</v>
      </c>
      <c r="AF700" s="13">
        <f t="shared" si="378"/>
        <v>0.24000000000000002</v>
      </c>
      <c r="AI700" s="17" t="str">
        <f t="shared" si="379"/>
        <v xml:space="preserve"> </v>
      </c>
      <c r="AJ700">
        <v>92</v>
      </c>
      <c r="AK700">
        <v>95</v>
      </c>
      <c r="AL700" s="32">
        <f t="shared" si="380"/>
        <v>0.32465277777777779</v>
      </c>
      <c r="AM700">
        <v>100</v>
      </c>
      <c r="AN700">
        <v>82</v>
      </c>
      <c r="AO700" s="33">
        <f t="shared" si="381"/>
        <v>0.31597222222222221</v>
      </c>
      <c r="AP700">
        <v>99</v>
      </c>
      <c r="AQ700">
        <v>108</v>
      </c>
      <c r="AR700" s="33">
        <f t="shared" si="382"/>
        <v>0.359375</v>
      </c>
      <c r="AS700" s="33">
        <f t="shared" si="383"/>
        <v>0.50677506775067749</v>
      </c>
      <c r="AT700">
        <v>4</v>
      </c>
      <c r="AU700">
        <v>249</v>
      </c>
      <c r="AV700">
        <v>238</v>
      </c>
      <c r="AW700">
        <v>187</v>
      </c>
      <c r="AX700" s="2">
        <v>27.9</v>
      </c>
      <c r="AY700" s="3">
        <v>8</v>
      </c>
      <c r="AZ700" s="2">
        <v>32.799999999999997</v>
      </c>
      <c r="BA700" s="2">
        <v>24.6</v>
      </c>
      <c r="BB700" s="21">
        <v>-0.57300000000000006</v>
      </c>
      <c r="BC700">
        <v>7</v>
      </c>
      <c r="BD700" s="21">
        <v>-7.4999999999999997E-2</v>
      </c>
      <c r="BE700" s="2">
        <v>26.1</v>
      </c>
      <c r="BF700" s="2">
        <v>30.2</v>
      </c>
      <c r="BG700" s="2">
        <v>24.7</v>
      </c>
      <c r="BH700" s="21">
        <v>0.16300000000000001</v>
      </c>
      <c r="BI700" s="21">
        <v>1.512</v>
      </c>
      <c r="BJ700" t="s">
        <v>2959</v>
      </c>
      <c r="BK700" s="2">
        <v>29.9</v>
      </c>
      <c r="BL700" t="s">
        <v>485</v>
      </c>
      <c r="BM700" s="2">
        <v>29.5</v>
      </c>
      <c r="BN700" t="s">
        <v>2534</v>
      </c>
      <c r="BO700" s="2">
        <v>27.8</v>
      </c>
      <c r="BP700" t="s">
        <v>3333</v>
      </c>
      <c r="BQ700" s="2">
        <v>30.7</v>
      </c>
      <c r="BR700" t="s">
        <v>2037</v>
      </c>
      <c r="BS700" s="2">
        <v>16.2</v>
      </c>
      <c r="BT700" s="32">
        <f t="shared" si="384"/>
        <v>6.6312997347480113E-2</v>
      </c>
      <c r="BU700" s="34">
        <f t="shared" si="385"/>
        <v>0.9278688524590164</v>
      </c>
      <c r="BV700" s="35">
        <f t="shared" si="386"/>
        <v>934.50015219376439</v>
      </c>
      <c r="BW700" s="32">
        <f t="shared" si="387"/>
        <v>-5.8181501935034852E-3</v>
      </c>
      <c r="BX700" s="36">
        <f t="shared" si="388"/>
        <v>2.3205445544497016</v>
      </c>
      <c r="BY700" s="37">
        <f t="shared" si="389"/>
        <v>2.0420792079157377</v>
      </c>
      <c r="BZ700" s="37">
        <f t="shared" si="390"/>
        <v>34.9938118811015</v>
      </c>
      <c r="CA700" s="37">
        <f t="shared" si="391"/>
        <v>28.310643564286359</v>
      </c>
      <c r="CB700" s="37">
        <f t="shared" si="392"/>
        <v>61.262376237472118</v>
      </c>
      <c r="CC700" s="37">
        <f t="shared" si="393"/>
        <v>53.465346534521125</v>
      </c>
      <c r="CD700" s="38">
        <f t="shared" si="394"/>
        <v>7.7970297029509936</v>
      </c>
      <c r="CE700" s="3">
        <v>25</v>
      </c>
      <c r="CF700" s="3">
        <v>22</v>
      </c>
      <c r="CG700" s="3">
        <v>352</v>
      </c>
      <c r="CH700" s="3">
        <v>283</v>
      </c>
      <c r="CI700" s="3">
        <v>120</v>
      </c>
      <c r="CJ700" s="3">
        <v>127</v>
      </c>
      <c r="CK700" s="3">
        <v>144</v>
      </c>
      <c r="CL700" s="3">
        <v>163</v>
      </c>
      <c r="CM700" s="20">
        <f t="shared" si="395"/>
        <v>5.9574280769347343</v>
      </c>
      <c r="CN700" s="37">
        <f t="shared" si="396"/>
        <v>2.4748923959827831</v>
      </c>
      <c r="CO700" s="37">
        <f t="shared" si="397"/>
        <v>2.546628407460545</v>
      </c>
      <c r="CP700" s="37">
        <f t="shared" si="398"/>
        <v>28.084648493543757</v>
      </c>
      <c r="CQ700" s="37">
        <f t="shared" si="399"/>
        <v>31.348637015781922</v>
      </c>
      <c r="CR700" s="37">
        <f t="shared" si="400"/>
        <v>53.98134863701577</v>
      </c>
      <c r="CS700" s="37">
        <f t="shared" si="401"/>
        <v>58.249641319942604</v>
      </c>
      <c r="CT700" s="22">
        <f t="shared" si="402"/>
        <v>12.065322385877828</v>
      </c>
      <c r="CU700" s="35">
        <v>69</v>
      </c>
      <c r="CV700" s="35">
        <v>71</v>
      </c>
      <c r="CW700" s="35">
        <v>714</v>
      </c>
      <c r="CX700" s="35">
        <v>803</v>
      </c>
      <c r="CY700" s="35">
        <v>315</v>
      </c>
      <c r="CZ700" s="35">
        <v>346</v>
      </c>
      <c r="DA700" s="35">
        <v>404</v>
      </c>
      <c r="DB700" s="35">
        <v>407</v>
      </c>
      <c r="DC700">
        <v>9</v>
      </c>
      <c r="DD700">
        <v>2</v>
      </c>
      <c r="DE700" s="35">
        <f t="shared" si="403"/>
        <v>-7</v>
      </c>
      <c r="DF700" s="36">
        <f t="shared" si="404"/>
        <v>0.83539603960189257</v>
      </c>
      <c r="DG700" s="37">
        <f t="shared" si="405"/>
        <v>0.18564356435597612</v>
      </c>
      <c r="DH700" s="37">
        <f t="shared" si="406"/>
        <v>-0.64975247524591639</v>
      </c>
      <c r="DI700" s="2">
        <v>373.6</v>
      </c>
      <c r="DJ700">
        <v>17</v>
      </c>
      <c r="DK700">
        <v>10</v>
      </c>
      <c r="DL700">
        <v>13</v>
      </c>
      <c r="DM700">
        <v>396</v>
      </c>
      <c r="DN700">
        <v>314</v>
      </c>
      <c r="DO700">
        <v>8.6</v>
      </c>
      <c r="DP700">
        <v>304</v>
      </c>
      <c r="DQ700">
        <v>225</v>
      </c>
      <c r="DR700">
        <v>10.4</v>
      </c>
      <c r="DS700">
        <v>234</v>
      </c>
      <c r="DT700">
        <v>163</v>
      </c>
      <c r="DU700">
        <v>11.7</v>
      </c>
      <c r="DV700" s="39">
        <v>4.3</v>
      </c>
      <c r="DW700" s="39">
        <v>4.2</v>
      </c>
      <c r="DX700" s="39">
        <v>-0.1</v>
      </c>
      <c r="DY700" s="39">
        <v>-0.5</v>
      </c>
      <c r="DZ700" s="39">
        <v>2.4</v>
      </c>
      <c r="EA700" s="39">
        <v>6</v>
      </c>
    </row>
    <row r="701" spans="1:131" x14ac:dyDescent="0.2">
      <c r="A701" s="12" t="s">
        <v>1626</v>
      </c>
      <c r="B701" s="12" t="s">
        <v>3097</v>
      </c>
      <c r="C701" t="s">
        <v>3096</v>
      </c>
      <c r="D701" t="s">
        <v>210</v>
      </c>
      <c r="E701" s="12" t="s">
        <v>178</v>
      </c>
      <c r="F701">
        <v>29</v>
      </c>
      <c r="G701">
        <v>2</v>
      </c>
      <c r="H701">
        <v>4</v>
      </c>
      <c r="I701" s="31">
        <f t="shared" si="370"/>
        <v>6</v>
      </c>
      <c r="J701">
        <v>1</v>
      </c>
      <c r="K701">
        <v>3</v>
      </c>
      <c r="L701" s="16">
        <f t="shared" si="371"/>
        <v>0.69252965694137181</v>
      </c>
      <c r="M701" s="15">
        <v>2</v>
      </c>
      <c r="N701" s="15">
        <v>1</v>
      </c>
      <c r="O701" s="15">
        <v>2</v>
      </c>
      <c r="P701">
        <v>39</v>
      </c>
      <c r="Q701">
        <v>12</v>
      </c>
      <c r="R701">
        <v>23</v>
      </c>
      <c r="S701" s="13">
        <f t="shared" si="372"/>
        <v>5.128205128205128E-2</v>
      </c>
      <c r="T701" s="13">
        <f t="shared" si="373"/>
        <v>2.7027027027027029E-2</v>
      </c>
      <c r="U701" s="2">
        <v>519.83333333329995</v>
      </c>
      <c r="V701" s="2">
        <v>17.916666666699999</v>
      </c>
      <c r="W701">
        <v>16.940000000000001</v>
      </c>
      <c r="X701">
        <v>30.59</v>
      </c>
      <c r="Y701" s="32">
        <f t="shared" si="374"/>
        <v>0.35640648011782033</v>
      </c>
      <c r="Z701" s="15">
        <f t="shared" si="375"/>
        <v>10.333333333333334</v>
      </c>
      <c r="AA701">
        <v>33</v>
      </c>
      <c r="AB701">
        <v>18</v>
      </c>
      <c r="AC701">
        <v>37</v>
      </c>
      <c r="AD701" s="13">
        <f t="shared" si="376"/>
        <v>8.3333333333333329E-2</v>
      </c>
      <c r="AE701" s="13">
        <f t="shared" si="377"/>
        <v>0.125</v>
      </c>
      <c r="AF701" s="13">
        <f t="shared" si="378"/>
        <v>0.20833333333333331</v>
      </c>
      <c r="AI701" s="17" t="str">
        <f t="shared" si="379"/>
        <v xml:space="preserve"> </v>
      </c>
      <c r="AJ701">
        <v>78</v>
      </c>
      <c r="AK701">
        <v>85</v>
      </c>
      <c r="AL701" s="32">
        <f t="shared" si="380"/>
        <v>0.36877828054298645</v>
      </c>
      <c r="AM701">
        <v>69</v>
      </c>
      <c r="AN701">
        <v>54</v>
      </c>
      <c r="AO701" s="33">
        <f t="shared" si="381"/>
        <v>0.27828054298642535</v>
      </c>
      <c r="AP701">
        <v>68</v>
      </c>
      <c r="AQ701">
        <v>88</v>
      </c>
      <c r="AR701" s="33">
        <f t="shared" si="382"/>
        <v>0.35294117647058826</v>
      </c>
      <c r="AS701" s="33">
        <f t="shared" si="383"/>
        <v>0.56993006993006989</v>
      </c>
      <c r="AT701">
        <v>9</v>
      </c>
      <c r="AU701">
        <v>201</v>
      </c>
      <c r="AV701">
        <v>165</v>
      </c>
      <c r="AW701">
        <v>131</v>
      </c>
      <c r="AX701" s="2">
        <v>28.6</v>
      </c>
      <c r="AY701" s="3">
        <v>3</v>
      </c>
      <c r="AZ701" s="2">
        <v>33.5</v>
      </c>
      <c r="BA701" s="2">
        <v>25.3</v>
      </c>
      <c r="BB701" s="21">
        <v>-3.0000000000000001E-3</v>
      </c>
      <c r="BC701">
        <v>4</v>
      </c>
      <c r="BD701" s="21">
        <v>-1.879</v>
      </c>
      <c r="BE701" s="2">
        <v>27.9</v>
      </c>
      <c r="BF701" s="2">
        <v>33.5</v>
      </c>
      <c r="BG701" s="2">
        <v>26</v>
      </c>
      <c r="BH701" s="21">
        <v>0.98299999999999998</v>
      </c>
      <c r="BI701" s="21">
        <v>-3.7279999999999998</v>
      </c>
      <c r="BJ701" t="s">
        <v>288</v>
      </c>
      <c r="BK701" s="2">
        <v>33.299999999999997</v>
      </c>
      <c r="BL701" t="s">
        <v>2717</v>
      </c>
      <c r="BM701" s="2">
        <v>31.6</v>
      </c>
      <c r="BN701" t="s">
        <v>1906</v>
      </c>
      <c r="BO701" s="2">
        <v>28.9</v>
      </c>
      <c r="BP701" t="s">
        <v>1591</v>
      </c>
      <c r="BQ701" s="2">
        <v>47.6</v>
      </c>
      <c r="BR701" t="s">
        <v>787</v>
      </c>
      <c r="BS701" s="2">
        <v>17.8</v>
      </c>
      <c r="BT701" s="32">
        <f t="shared" si="384"/>
        <v>9.6774193548387094E-2</v>
      </c>
      <c r="BU701" s="34">
        <f t="shared" si="385"/>
        <v>0.93165467625899279</v>
      </c>
      <c r="BV701" s="35">
        <f t="shared" si="386"/>
        <v>941.33209561383148</v>
      </c>
      <c r="BW701" s="32">
        <f t="shared" si="387"/>
        <v>2.8428869807379881E-2</v>
      </c>
      <c r="BX701" s="36">
        <f t="shared" si="388"/>
        <v>2.7714514835553894</v>
      </c>
      <c r="BY701" s="37">
        <f t="shared" si="389"/>
        <v>2.1940657578146832</v>
      </c>
      <c r="BZ701" s="37">
        <f t="shared" si="390"/>
        <v>28.638331996739023</v>
      </c>
      <c r="CA701" s="37">
        <f t="shared" si="391"/>
        <v>32.102646351183267</v>
      </c>
      <c r="CB701" s="37">
        <f t="shared" si="392"/>
        <v>56.5838011225892</v>
      </c>
      <c r="CC701" s="37">
        <f t="shared" si="393"/>
        <v>55.082598235663362</v>
      </c>
      <c r="CD701" s="38">
        <f t="shared" si="394"/>
        <v>1.5012028869258387</v>
      </c>
      <c r="CE701" s="3">
        <v>24</v>
      </c>
      <c r="CF701" s="3">
        <v>19</v>
      </c>
      <c r="CG701" s="3">
        <v>224</v>
      </c>
      <c r="CH701" s="3">
        <v>259</v>
      </c>
      <c r="CI701" s="3">
        <v>107</v>
      </c>
      <c r="CJ701" s="3">
        <v>80</v>
      </c>
      <c r="CK701" s="3">
        <v>119</v>
      </c>
      <c r="CL701" s="3">
        <v>135</v>
      </c>
      <c r="CM701" s="20">
        <f t="shared" si="395"/>
        <v>1.5818812086041625</v>
      </c>
      <c r="CN701" s="37">
        <f t="shared" si="396"/>
        <v>1.961425302386401</v>
      </c>
      <c r="CO701" s="37">
        <f t="shared" si="397"/>
        <v>2.2996020786599178</v>
      </c>
      <c r="CP701" s="37">
        <f t="shared" si="398"/>
        <v>28.339213851720753</v>
      </c>
      <c r="CQ701" s="37">
        <f t="shared" si="399"/>
        <v>33.073688719549999</v>
      </c>
      <c r="CR701" s="37">
        <f t="shared" si="400"/>
        <v>53.634836716979855</v>
      </c>
      <c r="CS701" s="37">
        <f t="shared" si="401"/>
        <v>58.436946940063798</v>
      </c>
      <c r="CT701" s="22">
        <f t="shared" si="402"/>
        <v>6.3033131100097819</v>
      </c>
      <c r="CU701" s="35">
        <v>29</v>
      </c>
      <c r="CV701" s="35">
        <v>34</v>
      </c>
      <c r="CW701" s="35">
        <v>390</v>
      </c>
      <c r="CX701" s="35">
        <v>455</v>
      </c>
      <c r="CY701" s="35">
        <v>176</v>
      </c>
      <c r="CZ701" s="35">
        <v>169</v>
      </c>
      <c r="DA701" s="35">
        <v>206</v>
      </c>
      <c r="DB701" s="35">
        <v>198</v>
      </c>
      <c r="DC701">
        <v>2</v>
      </c>
      <c r="DD701">
        <v>7</v>
      </c>
      <c r="DE701" s="35">
        <f t="shared" si="403"/>
        <v>5</v>
      </c>
      <c r="DF701" s="36">
        <f t="shared" si="404"/>
        <v>0.23095429029628245</v>
      </c>
      <c r="DG701" s="37">
        <f t="shared" si="405"/>
        <v>0.80834001603698857</v>
      </c>
      <c r="DH701" s="37">
        <f t="shared" si="406"/>
        <v>0.57738572574070612</v>
      </c>
      <c r="DI701" s="2">
        <v>283.10000000000002</v>
      </c>
      <c r="DJ701">
        <v>12</v>
      </c>
      <c r="DK701">
        <v>10</v>
      </c>
      <c r="DL701">
        <v>13.1</v>
      </c>
      <c r="DM701">
        <v>282</v>
      </c>
      <c r="DN701">
        <v>264</v>
      </c>
      <c r="DO701">
        <v>6.7</v>
      </c>
      <c r="DP701">
        <v>202</v>
      </c>
      <c r="DQ701">
        <v>197</v>
      </c>
      <c r="DR701">
        <v>6.2</v>
      </c>
      <c r="DS701">
        <v>142</v>
      </c>
      <c r="DT701">
        <v>151</v>
      </c>
      <c r="DU701">
        <v>4.5</v>
      </c>
      <c r="DV701" s="39">
        <v>-0.4</v>
      </c>
      <c r="DW701" s="39">
        <v>-0.4</v>
      </c>
      <c r="DX701" s="39">
        <v>-0.60000000000000009</v>
      </c>
      <c r="DY701" s="39">
        <v>-0.8</v>
      </c>
      <c r="DZ701" s="39">
        <v>1.7000000000000002</v>
      </c>
      <c r="EA701" s="39">
        <v>-0.1</v>
      </c>
    </row>
    <row r="702" spans="1:131" x14ac:dyDescent="0.2">
      <c r="A702" s="12" t="s">
        <v>791</v>
      </c>
      <c r="B702" s="12" t="s">
        <v>3101</v>
      </c>
      <c r="C702" t="s">
        <v>3100</v>
      </c>
      <c r="D702" t="s">
        <v>177</v>
      </c>
      <c r="E702" s="12" t="s">
        <v>132</v>
      </c>
      <c r="F702">
        <v>25</v>
      </c>
      <c r="G702">
        <v>3</v>
      </c>
      <c r="H702">
        <v>2</v>
      </c>
      <c r="I702" s="31">
        <f t="shared" si="370"/>
        <v>5</v>
      </c>
      <c r="J702">
        <v>1</v>
      </c>
      <c r="K702">
        <v>1</v>
      </c>
      <c r="L702" s="16">
        <f t="shared" si="371"/>
        <v>1.0995723885157116</v>
      </c>
      <c r="M702" s="15">
        <v>3</v>
      </c>
      <c r="N702" s="15">
        <v>1</v>
      </c>
      <c r="O702" s="15">
        <v>1</v>
      </c>
      <c r="P702">
        <v>22</v>
      </c>
      <c r="Q702">
        <v>12</v>
      </c>
      <c r="R702">
        <v>9</v>
      </c>
      <c r="S702" s="13">
        <f t="shared" si="372"/>
        <v>0.13636363636363635</v>
      </c>
      <c r="T702" s="13">
        <f t="shared" si="373"/>
        <v>6.9767441860465115E-2</v>
      </c>
      <c r="U702" s="2">
        <v>272.8333333333</v>
      </c>
      <c r="V702" s="2">
        <v>10.9</v>
      </c>
      <c r="W702">
        <v>10.49</v>
      </c>
      <c r="X702">
        <v>38.17</v>
      </c>
      <c r="Y702" s="32">
        <f t="shared" si="374"/>
        <v>0.21557747636662555</v>
      </c>
      <c r="Z702" s="15">
        <f t="shared" si="375"/>
        <v>20.333333333333332</v>
      </c>
      <c r="AA702">
        <v>7</v>
      </c>
      <c r="AB702">
        <v>19</v>
      </c>
      <c r="AC702">
        <v>20</v>
      </c>
      <c r="AD702" s="13">
        <f t="shared" si="376"/>
        <v>0.5</v>
      </c>
      <c r="AE702" s="13">
        <f t="shared" si="377"/>
        <v>0.33333333333333331</v>
      </c>
      <c r="AF702" s="13">
        <f t="shared" si="378"/>
        <v>0.83333333333333326</v>
      </c>
      <c r="AG702">
        <v>102</v>
      </c>
      <c r="AH702">
        <v>116</v>
      </c>
      <c r="AI702" s="17">
        <f t="shared" si="379"/>
        <v>0.46788990825688076</v>
      </c>
      <c r="AJ702">
        <v>36</v>
      </c>
      <c r="AK702">
        <v>46</v>
      </c>
      <c r="AL702" s="32">
        <f t="shared" si="380"/>
        <v>0.36444444444444446</v>
      </c>
      <c r="AM702">
        <v>30</v>
      </c>
      <c r="AN702">
        <v>34</v>
      </c>
      <c r="AO702" s="33">
        <f t="shared" si="381"/>
        <v>0.28444444444444444</v>
      </c>
      <c r="AP702">
        <v>40</v>
      </c>
      <c r="AQ702">
        <v>39</v>
      </c>
      <c r="AR702" s="33">
        <f t="shared" si="382"/>
        <v>0.3511111111111111</v>
      </c>
      <c r="AS702" s="33">
        <f t="shared" si="383"/>
        <v>0.56164383561643838</v>
      </c>
      <c r="AT702">
        <v>11</v>
      </c>
      <c r="AU702">
        <v>85</v>
      </c>
      <c r="AV702">
        <v>82</v>
      </c>
      <c r="AW702">
        <v>73</v>
      </c>
      <c r="AX702" s="2">
        <v>27.2</v>
      </c>
      <c r="AY702" s="3">
        <v>12</v>
      </c>
      <c r="AZ702" s="2">
        <v>32</v>
      </c>
      <c r="BA702" s="2">
        <v>23.9</v>
      </c>
      <c r="BB702" s="21">
        <v>-1.2130000000000001</v>
      </c>
      <c r="BC702">
        <v>14</v>
      </c>
      <c r="BD702" s="21">
        <v>-2.8290000000000002</v>
      </c>
      <c r="BE702" s="2">
        <v>27.1</v>
      </c>
      <c r="BF702" s="2">
        <v>31.8</v>
      </c>
      <c r="BG702" s="2">
        <v>22.4</v>
      </c>
      <c r="BH702" s="21">
        <v>-1.1739999999999999</v>
      </c>
      <c r="BI702" s="21">
        <v>1.651</v>
      </c>
      <c r="BJ702" t="s">
        <v>1979</v>
      </c>
      <c r="BK702" s="2">
        <v>39.4</v>
      </c>
      <c r="BL702" t="s">
        <v>520</v>
      </c>
      <c r="BM702" s="2">
        <v>36.9</v>
      </c>
      <c r="BN702" t="s">
        <v>3151</v>
      </c>
      <c r="BO702" s="2">
        <v>20.5</v>
      </c>
      <c r="BP702" t="s">
        <v>1432</v>
      </c>
      <c r="BQ702" s="2">
        <v>35.200000000000003</v>
      </c>
      <c r="BR702" t="s">
        <v>3299</v>
      </c>
      <c r="BS702" s="2">
        <v>33.4</v>
      </c>
      <c r="BT702" s="32">
        <f t="shared" si="384"/>
        <v>4.9180327868852458E-2</v>
      </c>
      <c r="BU702" s="34">
        <f t="shared" si="385"/>
        <v>0.89655172413793105</v>
      </c>
      <c r="BV702" s="35">
        <f t="shared" si="386"/>
        <v>901.46975692481624</v>
      </c>
      <c r="BW702" s="32">
        <f t="shared" si="387"/>
        <v>-5.4267947993216492E-2</v>
      </c>
      <c r="BX702" s="36">
        <f t="shared" si="388"/>
        <v>1.3211009174311927</v>
      </c>
      <c r="BY702" s="37">
        <f t="shared" si="389"/>
        <v>2.6422018348623855</v>
      </c>
      <c r="BZ702" s="37">
        <f t="shared" si="390"/>
        <v>26.86238532110092</v>
      </c>
      <c r="CA702" s="37">
        <f t="shared" si="391"/>
        <v>25.541284403669728</v>
      </c>
      <c r="CB702" s="37">
        <f t="shared" si="392"/>
        <v>58.348623853211009</v>
      </c>
      <c r="CC702" s="37">
        <f t="shared" si="393"/>
        <v>52.403669724770644</v>
      </c>
      <c r="CD702" s="38">
        <f t="shared" si="394"/>
        <v>5.9449541284403651</v>
      </c>
      <c r="CE702" s="3">
        <v>6</v>
      </c>
      <c r="CF702" s="3">
        <v>12</v>
      </c>
      <c r="CG702" s="3">
        <v>116</v>
      </c>
      <c r="CH702" s="3">
        <v>104</v>
      </c>
      <c r="CI702" s="3">
        <v>69</v>
      </c>
      <c r="CJ702" s="3">
        <v>53</v>
      </c>
      <c r="CK702" s="3">
        <v>69</v>
      </c>
      <c r="CL702" s="3">
        <v>74</v>
      </c>
      <c r="CM702" s="20">
        <f t="shared" si="395"/>
        <v>-0.10449792635415633</v>
      </c>
      <c r="CN702" s="37">
        <f t="shared" si="396"/>
        <v>1.823421535237097</v>
      </c>
      <c r="CO702" s="37">
        <f t="shared" si="397"/>
        <v>2.6408173958606231</v>
      </c>
      <c r="CP702" s="37">
        <f t="shared" si="398"/>
        <v>30.809536285040608</v>
      </c>
      <c r="CQ702" s="37">
        <f t="shared" si="399"/>
        <v>27.351323028556457</v>
      </c>
      <c r="CR702" s="37">
        <f t="shared" si="400"/>
        <v>60.487293686140944</v>
      </c>
      <c r="CS702" s="37">
        <f t="shared" si="401"/>
        <v>53.445113963845948</v>
      </c>
      <c r="CT702" s="22">
        <f t="shared" si="402"/>
        <v>-1.0972255938546311</v>
      </c>
      <c r="CU702" s="35">
        <v>29</v>
      </c>
      <c r="CV702" s="35">
        <v>42</v>
      </c>
      <c r="CW702" s="35">
        <v>461</v>
      </c>
      <c r="CX702" s="35">
        <v>393</v>
      </c>
      <c r="CY702" s="35">
        <v>194</v>
      </c>
      <c r="CZ702" s="35">
        <v>184</v>
      </c>
      <c r="DA702" s="35">
        <v>231</v>
      </c>
      <c r="DB702" s="35">
        <v>278</v>
      </c>
      <c r="DC702">
        <v>1</v>
      </c>
      <c r="DD702">
        <v>1</v>
      </c>
      <c r="DE702" s="35">
        <f t="shared" si="403"/>
        <v>0</v>
      </c>
      <c r="DF702" s="36">
        <f t="shared" si="404"/>
        <v>0.22018348623853212</v>
      </c>
      <c r="DG702" s="37">
        <f t="shared" si="405"/>
        <v>0.22018348623853212</v>
      </c>
      <c r="DH702" s="37">
        <f t="shared" si="406"/>
        <v>0</v>
      </c>
      <c r="DI702" s="2">
        <v>154.1</v>
      </c>
      <c r="DJ702">
        <v>5</v>
      </c>
      <c r="DK702">
        <v>10</v>
      </c>
      <c r="DL702">
        <v>-8.1</v>
      </c>
      <c r="DM702">
        <v>126</v>
      </c>
      <c r="DN702">
        <v>150</v>
      </c>
      <c r="DO702">
        <v>-8.6</v>
      </c>
      <c r="DP702">
        <v>88</v>
      </c>
      <c r="DQ702">
        <v>104</v>
      </c>
      <c r="DR702">
        <v>-7.9</v>
      </c>
      <c r="DS702">
        <v>57</v>
      </c>
      <c r="DT702">
        <v>68</v>
      </c>
      <c r="DU702">
        <v>-7.7</v>
      </c>
      <c r="DV702" s="39">
        <v>-0.60000000000000009</v>
      </c>
      <c r="DW702" s="39">
        <v>-0.60000000000000009</v>
      </c>
      <c r="DX702" s="39">
        <v>-0.30000000000000004</v>
      </c>
      <c r="DY702" s="39">
        <v>-0.60000000000000009</v>
      </c>
      <c r="DZ702" s="39">
        <v>0.30000000000000004</v>
      </c>
      <c r="EA702" s="39">
        <v>-1.1000000000000001</v>
      </c>
    </row>
    <row r="703" spans="1:131" x14ac:dyDescent="0.2">
      <c r="A703" s="12" t="s">
        <v>120</v>
      </c>
      <c r="B703" s="12" t="s">
        <v>3105</v>
      </c>
      <c r="C703" t="s">
        <v>3104</v>
      </c>
      <c r="D703" t="s">
        <v>131</v>
      </c>
      <c r="E703" s="12" t="s">
        <v>178</v>
      </c>
      <c r="F703">
        <v>74</v>
      </c>
      <c r="G703">
        <v>10</v>
      </c>
      <c r="H703">
        <v>11</v>
      </c>
      <c r="I703" s="31">
        <f t="shared" si="370"/>
        <v>21</v>
      </c>
      <c r="J703">
        <v>6</v>
      </c>
      <c r="K703">
        <v>5</v>
      </c>
      <c r="L703" s="16">
        <f t="shared" si="371"/>
        <v>0.90010715561378496</v>
      </c>
      <c r="M703" s="15">
        <v>9</v>
      </c>
      <c r="N703" s="15">
        <v>6</v>
      </c>
      <c r="O703" s="15">
        <v>4</v>
      </c>
      <c r="P703">
        <v>70</v>
      </c>
      <c r="Q703">
        <v>44</v>
      </c>
      <c r="R703">
        <v>36</v>
      </c>
      <c r="S703" s="13">
        <f t="shared" si="372"/>
        <v>0.14285714285714285</v>
      </c>
      <c r="T703" s="13">
        <f t="shared" si="373"/>
        <v>6.6666666666666666E-2</v>
      </c>
      <c r="U703" s="2">
        <v>1399.8333333333001</v>
      </c>
      <c r="V703" s="2">
        <v>18.916666666699999</v>
      </c>
      <c r="W703">
        <v>17.87</v>
      </c>
      <c r="X703">
        <v>29.75</v>
      </c>
      <c r="Y703" s="32">
        <f t="shared" si="374"/>
        <v>0.37526249475010498</v>
      </c>
      <c r="Z703" s="15">
        <f t="shared" si="375"/>
        <v>70.615384615384613</v>
      </c>
      <c r="AA703">
        <v>87</v>
      </c>
      <c r="AB703">
        <v>29</v>
      </c>
      <c r="AC703">
        <v>102</v>
      </c>
      <c r="AD703" s="13">
        <f t="shared" si="376"/>
        <v>0.19230769230769232</v>
      </c>
      <c r="AE703" s="13">
        <f t="shared" si="377"/>
        <v>0.19230769230769232</v>
      </c>
      <c r="AF703" s="13">
        <f t="shared" si="378"/>
        <v>0.38461538461538464</v>
      </c>
      <c r="AI703" s="17" t="str">
        <f t="shared" si="379"/>
        <v xml:space="preserve"> </v>
      </c>
      <c r="AJ703">
        <v>194</v>
      </c>
      <c r="AK703">
        <v>196</v>
      </c>
      <c r="AL703" s="32">
        <f t="shared" si="380"/>
        <v>0.29235382308845576</v>
      </c>
      <c r="AM703">
        <v>233</v>
      </c>
      <c r="AN703">
        <v>218</v>
      </c>
      <c r="AO703" s="33">
        <f t="shared" si="381"/>
        <v>0.33808095952023987</v>
      </c>
      <c r="AP703">
        <v>232</v>
      </c>
      <c r="AQ703">
        <v>261</v>
      </c>
      <c r="AR703" s="33">
        <f t="shared" si="382"/>
        <v>0.36956521739130432</v>
      </c>
      <c r="AS703" s="33">
        <f t="shared" si="383"/>
        <v>0.46373365041617121</v>
      </c>
      <c r="AT703">
        <v>5</v>
      </c>
      <c r="AU703">
        <v>459</v>
      </c>
      <c r="AV703">
        <v>522</v>
      </c>
      <c r="AW703">
        <v>449</v>
      </c>
      <c r="AX703" s="2">
        <v>28.8</v>
      </c>
      <c r="AY703" s="3">
        <v>3</v>
      </c>
      <c r="AZ703" s="2">
        <v>33.6</v>
      </c>
      <c r="BA703" s="2">
        <v>25.5</v>
      </c>
      <c r="BB703" s="21">
        <v>0.40200000000000002</v>
      </c>
      <c r="BC703">
        <v>4</v>
      </c>
      <c r="BD703" s="21">
        <v>1.0449999999999999</v>
      </c>
      <c r="BE703" s="2">
        <v>27.7</v>
      </c>
      <c r="BF703" s="2">
        <v>29.5</v>
      </c>
      <c r="BG703" s="2">
        <v>27.1</v>
      </c>
      <c r="BH703" s="21">
        <v>0.44800000000000001</v>
      </c>
      <c r="BI703" s="21">
        <v>-11.406000000000001</v>
      </c>
      <c r="BJ703" t="s">
        <v>1652</v>
      </c>
      <c r="BK703" s="2">
        <v>35.4</v>
      </c>
      <c r="BL703" t="s">
        <v>2643</v>
      </c>
      <c r="BM703" s="2">
        <v>34.700000000000003</v>
      </c>
      <c r="BN703" t="s">
        <v>1173</v>
      </c>
      <c r="BO703" s="2">
        <v>32.5</v>
      </c>
      <c r="BP703" t="s">
        <v>1301</v>
      </c>
      <c r="BQ703" s="2">
        <v>39.200000000000003</v>
      </c>
      <c r="BR703" t="s">
        <v>3105</v>
      </c>
      <c r="BS703" s="2">
        <v>22.2</v>
      </c>
      <c r="BT703" s="32">
        <f t="shared" si="384"/>
        <v>8.4967320261437912E-2</v>
      </c>
      <c r="BU703" s="34">
        <f t="shared" si="385"/>
        <v>0.90897597977243993</v>
      </c>
      <c r="BV703" s="35">
        <f t="shared" si="386"/>
        <v>917.47271179858376</v>
      </c>
      <c r="BW703" s="32">
        <f t="shared" si="387"/>
        <v>-6.0566999661221532E-3</v>
      </c>
      <c r="BX703" s="36">
        <f t="shared" si="388"/>
        <v>2.2288367662777726</v>
      </c>
      <c r="BY703" s="37">
        <f t="shared" si="389"/>
        <v>3.0860816763846084</v>
      </c>
      <c r="BZ703" s="37">
        <f t="shared" si="390"/>
        <v>26.231694249269172</v>
      </c>
      <c r="CA703" s="37">
        <f t="shared" si="391"/>
        <v>33.90403619472535</v>
      </c>
      <c r="CB703" s="37">
        <f t="shared" si="392"/>
        <v>49.420169067659074</v>
      </c>
      <c r="CC703" s="37">
        <f t="shared" si="393"/>
        <v>64.293368258012677</v>
      </c>
      <c r="CD703" s="38">
        <f t="shared" si="394"/>
        <v>-14.873199190353603</v>
      </c>
      <c r="CE703" s="3">
        <v>52</v>
      </c>
      <c r="CF703" s="3">
        <v>72</v>
      </c>
      <c r="CG703" s="3">
        <v>560</v>
      </c>
      <c r="CH703" s="3">
        <v>719</v>
      </c>
      <c r="CI703" s="3">
        <v>252</v>
      </c>
      <c r="CJ703" s="3">
        <v>343</v>
      </c>
      <c r="CK703" s="3">
        <v>366</v>
      </c>
      <c r="CL703" s="3">
        <v>289</v>
      </c>
      <c r="CM703" s="20">
        <f t="shared" si="395"/>
        <v>-1.6418068003417083</v>
      </c>
      <c r="CN703" s="37">
        <f t="shared" si="396"/>
        <v>2.0985691573926868</v>
      </c>
      <c r="CO703" s="37">
        <f t="shared" si="397"/>
        <v>2.6981603452191685</v>
      </c>
      <c r="CP703" s="37">
        <f t="shared" si="398"/>
        <v>26.191233250056779</v>
      </c>
      <c r="CQ703" s="37">
        <f t="shared" si="399"/>
        <v>31.396774926186694</v>
      </c>
      <c r="CR703" s="37">
        <f t="shared" si="400"/>
        <v>49.602543720190781</v>
      </c>
      <c r="CS703" s="37">
        <f t="shared" si="401"/>
        <v>59.604814898932545</v>
      </c>
      <c r="CT703" s="22">
        <f t="shared" si="402"/>
        <v>-4.8709280116118379</v>
      </c>
      <c r="CU703" s="35">
        <v>77</v>
      </c>
      <c r="CV703" s="35">
        <v>99</v>
      </c>
      <c r="CW703" s="35">
        <v>884</v>
      </c>
      <c r="CX703" s="35">
        <v>1053</v>
      </c>
      <c r="CY703" s="35">
        <v>371</v>
      </c>
      <c r="CZ703" s="35">
        <v>470</v>
      </c>
      <c r="DA703" s="35">
        <v>565</v>
      </c>
      <c r="DB703" s="35">
        <v>488</v>
      </c>
      <c r="DC703">
        <v>6</v>
      </c>
      <c r="DD703">
        <v>7</v>
      </c>
      <c r="DE703" s="35">
        <f t="shared" si="403"/>
        <v>1</v>
      </c>
      <c r="DF703" s="36">
        <f t="shared" si="404"/>
        <v>0.25717347303205068</v>
      </c>
      <c r="DG703" s="37">
        <f t="shared" si="405"/>
        <v>0.30003571853739247</v>
      </c>
      <c r="DH703" s="37">
        <f t="shared" si="406"/>
        <v>4.2862245505341783E-2</v>
      </c>
      <c r="DI703" s="2">
        <v>750.2</v>
      </c>
      <c r="DJ703">
        <v>30</v>
      </c>
      <c r="DK703">
        <v>36</v>
      </c>
      <c r="DL703">
        <v>2.5</v>
      </c>
      <c r="DM703">
        <v>598</v>
      </c>
      <c r="DN703">
        <v>863</v>
      </c>
      <c r="DO703">
        <v>-4.5999999999999996</v>
      </c>
      <c r="DP703">
        <v>458</v>
      </c>
      <c r="DQ703">
        <v>641</v>
      </c>
      <c r="DR703">
        <v>-3.4</v>
      </c>
      <c r="DS703">
        <v>332</v>
      </c>
      <c r="DT703">
        <v>456</v>
      </c>
      <c r="DU703">
        <v>-2.1</v>
      </c>
      <c r="DV703" s="39">
        <v>-15.8</v>
      </c>
      <c r="DW703" s="39">
        <v>-15.8</v>
      </c>
      <c r="DX703" s="39">
        <v>-0.30000000000000004</v>
      </c>
      <c r="DY703" s="39">
        <v>1</v>
      </c>
      <c r="DZ703" s="39">
        <v>7.1</v>
      </c>
      <c r="EA703" s="39">
        <v>-8</v>
      </c>
    </row>
    <row r="704" spans="1:131" x14ac:dyDescent="0.2">
      <c r="A704" s="12" t="s">
        <v>464</v>
      </c>
      <c r="B704" s="12" t="s">
        <v>3105</v>
      </c>
      <c r="C704" t="s">
        <v>3108</v>
      </c>
      <c r="D704" s="12" t="s">
        <v>223</v>
      </c>
      <c r="E704" s="12" t="s">
        <v>178</v>
      </c>
      <c r="F704">
        <v>69</v>
      </c>
      <c r="G704">
        <v>0</v>
      </c>
      <c r="H704">
        <v>4</v>
      </c>
      <c r="I704" s="31">
        <f t="shared" si="370"/>
        <v>4</v>
      </c>
      <c r="J704">
        <v>2</v>
      </c>
      <c r="K704">
        <v>1</v>
      </c>
      <c r="L704" s="16">
        <f t="shared" si="371"/>
        <v>0.24667249087825682</v>
      </c>
      <c r="M704" s="15">
        <v>0</v>
      </c>
      <c r="N704" s="15">
        <v>2</v>
      </c>
      <c r="O704" s="15">
        <v>2</v>
      </c>
      <c r="P704">
        <v>35</v>
      </c>
      <c r="Q704">
        <v>17</v>
      </c>
      <c r="R704">
        <v>21</v>
      </c>
      <c r="S704" s="13">
        <f t="shared" si="372"/>
        <v>0</v>
      </c>
      <c r="T704" s="13">
        <f t="shared" si="373"/>
        <v>0</v>
      </c>
      <c r="U704" s="2">
        <v>972.95</v>
      </c>
      <c r="V704" s="2">
        <v>14.1</v>
      </c>
      <c r="W704">
        <v>13.92</v>
      </c>
      <c r="X704">
        <v>33.869999999999997</v>
      </c>
      <c r="Y704" s="32">
        <f t="shared" si="374"/>
        <v>0.29127432517263024</v>
      </c>
      <c r="Z704" s="15">
        <f t="shared" si="375"/>
        <v>32.916666666666671</v>
      </c>
      <c r="AA704">
        <v>104</v>
      </c>
      <c r="AB704">
        <v>68</v>
      </c>
      <c r="AC704">
        <v>116</v>
      </c>
      <c r="AD704" s="13">
        <f t="shared" si="376"/>
        <v>0</v>
      </c>
      <c r="AE704" s="13">
        <f t="shared" si="377"/>
        <v>0.16666666666666666</v>
      </c>
      <c r="AF704" s="13">
        <f t="shared" si="378"/>
        <v>0.16666666666666666</v>
      </c>
      <c r="AI704" s="17" t="str">
        <f t="shared" si="379"/>
        <v xml:space="preserve"> </v>
      </c>
      <c r="AJ704">
        <v>116</v>
      </c>
      <c r="AK704">
        <v>140</v>
      </c>
      <c r="AL704" s="32">
        <f t="shared" si="380"/>
        <v>0.27467811158798283</v>
      </c>
      <c r="AM704">
        <v>176</v>
      </c>
      <c r="AN704">
        <v>152</v>
      </c>
      <c r="AO704" s="33">
        <f t="shared" si="381"/>
        <v>0.35193133047210301</v>
      </c>
      <c r="AP704">
        <v>178</v>
      </c>
      <c r="AQ704">
        <v>170</v>
      </c>
      <c r="AR704" s="33">
        <f t="shared" si="382"/>
        <v>0.37339055793991416</v>
      </c>
      <c r="AS704" s="33">
        <f t="shared" si="383"/>
        <v>0.43835616438356162</v>
      </c>
      <c r="AT704">
        <v>3</v>
      </c>
      <c r="AU704">
        <v>321</v>
      </c>
      <c r="AV704">
        <v>380</v>
      </c>
      <c r="AW704">
        <v>282</v>
      </c>
      <c r="AX704" s="2">
        <v>28.4</v>
      </c>
      <c r="AY704" s="3">
        <v>5</v>
      </c>
      <c r="AZ704" s="2">
        <v>33.200000000000003</v>
      </c>
      <c r="BA704" s="2">
        <v>25.2</v>
      </c>
      <c r="BB704" s="21">
        <v>-8.8999999999999996E-2</v>
      </c>
      <c r="BC704">
        <v>6</v>
      </c>
      <c r="BD704" s="21">
        <v>0.69200000000000006</v>
      </c>
      <c r="BE704" s="2">
        <v>27.4</v>
      </c>
      <c r="BF704" s="2">
        <v>31.8</v>
      </c>
      <c r="BG704" s="2">
        <v>26</v>
      </c>
      <c r="BH704" s="21">
        <v>-2E-3</v>
      </c>
      <c r="BI704" s="21">
        <v>-10.396000000000001</v>
      </c>
      <c r="BJ704" t="s">
        <v>2643</v>
      </c>
      <c r="BK704" s="2">
        <v>26.7</v>
      </c>
      <c r="BL704" t="s">
        <v>1173</v>
      </c>
      <c r="BM704" s="2">
        <v>26.7</v>
      </c>
      <c r="BN704" t="s">
        <v>1652</v>
      </c>
      <c r="BO704" s="2">
        <v>26.6</v>
      </c>
      <c r="BP704" t="s">
        <v>3105</v>
      </c>
      <c r="BQ704" s="2">
        <v>28.6</v>
      </c>
      <c r="BR704" t="s">
        <v>1301</v>
      </c>
      <c r="BS704" s="2">
        <v>16.100000000000001</v>
      </c>
      <c r="BT704" s="32">
        <f t="shared" si="384"/>
        <v>6.0759493670886074E-2</v>
      </c>
      <c r="BU704" s="34">
        <f t="shared" si="385"/>
        <v>0.92337164750957856</v>
      </c>
      <c r="BV704" s="35">
        <f t="shared" si="386"/>
        <v>929.44759687666715</v>
      </c>
      <c r="BW704" s="32">
        <f t="shared" si="387"/>
        <v>-1.5868858819535363E-2</v>
      </c>
      <c r="BX704" s="36">
        <f t="shared" si="388"/>
        <v>1.4801110083256244</v>
      </c>
      <c r="BY704" s="37">
        <f t="shared" si="389"/>
        <v>2.4668516805427076</v>
      </c>
      <c r="BZ704" s="37">
        <f t="shared" si="390"/>
        <v>24.360160345359237</v>
      </c>
      <c r="CA704" s="37">
        <f t="shared" si="391"/>
        <v>32.192414431082327</v>
      </c>
      <c r="CB704" s="37">
        <f t="shared" si="392"/>
        <v>44.279987665741601</v>
      </c>
      <c r="CC704" s="37">
        <f t="shared" si="393"/>
        <v>62.781375269811896</v>
      </c>
      <c r="CD704" s="38">
        <f t="shared" si="394"/>
        <v>-18.501387604070295</v>
      </c>
      <c r="CE704" s="3">
        <v>24</v>
      </c>
      <c r="CF704" s="3">
        <v>40</v>
      </c>
      <c r="CG704" s="3">
        <v>371</v>
      </c>
      <c r="CH704" s="3">
        <v>482</v>
      </c>
      <c r="CI704" s="3">
        <v>146</v>
      </c>
      <c r="CJ704" s="3">
        <v>206</v>
      </c>
      <c r="CK704" s="3">
        <v>290</v>
      </c>
      <c r="CL704" s="3">
        <v>177</v>
      </c>
      <c r="CM704" s="20">
        <f t="shared" si="395"/>
        <v>-6.0239355492757731</v>
      </c>
      <c r="CN704" s="37">
        <f t="shared" si="396"/>
        <v>2.1822569671762881</v>
      </c>
      <c r="CO704" s="37">
        <f t="shared" si="397"/>
        <v>2.9524653085326249</v>
      </c>
      <c r="CP704" s="37">
        <f t="shared" si="398"/>
        <v>27.291048895392873</v>
      </c>
      <c r="CQ704" s="37">
        <f t="shared" si="399"/>
        <v>32.143361445937799</v>
      </c>
      <c r="CR704" s="37">
        <f t="shared" si="400"/>
        <v>51.809347761902927</v>
      </c>
      <c r="CS704" s="37">
        <f t="shared" si="401"/>
        <v>59.254695061680863</v>
      </c>
      <c r="CT704" s="22">
        <f t="shared" si="402"/>
        <v>-11.05604030429236</v>
      </c>
      <c r="CU704" s="35">
        <v>85</v>
      </c>
      <c r="CV704" s="35">
        <v>115</v>
      </c>
      <c r="CW704" s="35">
        <v>978</v>
      </c>
      <c r="CX704" s="35">
        <v>1137</v>
      </c>
      <c r="CY704" s="35">
        <v>421</v>
      </c>
      <c r="CZ704" s="35">
        <v>487</v>
      </c>
      <c r="DA704" s="35">
        <v>569</v>
      </c>
      <c r="DB704" s="35">
        <v>534</v>
      </c>
      <c r="DC704">
        <v>13</v>
      </c>
      <c r="DD704">
        <v>6</v>
      </c>
      <c r="DE704" s="35">
        <f t="shared" si="403"/>
        <v>-7</v>
      </c>
      <c r="DF704" s="36">
        <f t="shared" si="404"/>
        <v>0.80172679617637987</v>
      </c>
      <c r="DG704" s="37">
        <f t="shared" si="405"/>
        <v>0.37002775208140609</v>
      </c>
      <c r="DH704" s="37">
        <f t="shared" si="406"/>
        <v>-0.43169904409497384</v>
      </c>
      <c r="DI704" s="2">
        <v>570.70000000000005</v>
      </c>
      <c r="DJ704">
        <v>21</v>
      </c>
      <c r="DK704">
        <v>19</v>
      </c>
      <c r="DL704">
        <v>14.6</v>
      </c>
      <c r="DM704">
        <v>453</v>
      </c>
      <c r="DN704">
        <v>609</v>
      </c>
      <c r="DO704">
        <v>-1.9</v>
      </c>
      <c r="DP704">
        <v>342</v>
      </c>
      <c r="DQ704">
        <v>432</v>
      </c>
      <c r="DR704">
        <v>-0.60000000000000009</v>
      </c>
      <c r="DS704">
        <v>248</v>
      </c>
      <c r="DT704">
        <v>316</v>
      </c>
      <c r="DU704">
        <v>0</v>
      </c>
      <c r="DV704" s="39">
        <v>-5.9</v>
      </c>
      <c r="DW704" s="39">
        <v>-5.9</v>
      </c>
      <c r="DX704" s="39">
        <v>0.1</v>
      </c>
      <c r="DY704" s="39">
        <v>0.1</v>
      </c>
      <c r="DZ704" s="39">
        <v>4.7</v>
      </c>
      <c r="EA704" s="39">
        <v>-0.8</v>
      </c>
    </row>
    <row r="705" spans="1:131" x14ac:dyDescent="0.2">
      <c r="A705" s="12" t="s">
        <v>3112</v>
      </c>
      <c r="B705" s="12" t="s">
        <v>3113</v>
      </c>
      <c r="C705" t="s">
        <v>3111</v>
      </c>
      <c r="D705" t="s">
        <v>265</v>
      </c>
      <c r="E705" s="12" t="s">
        <v>123</v>
      </c>
      <c r="F705">
        <v>80</v>
      </c>
      <c r="G705">
        <v>17</v>
      </c>
      <c r="H705">
        <v>26</v>
      </c>
      <c r="I705" s="31">
        <f t="shared" si="370"/>
        <v>43</v>
      </c>
      <c r="J705">
        <v>16</v>
      </c>
      <c r="K705">
        <v>9</v>
      </c>
      <c r="L705" s="16">
        <f t="shared" si="371"/>
        <v>2.2684642438453184</v>
      </c>
      <c r="M705" s="15">
        <v>15</v>
      </c>
      <c r="N705" s="15">
        <v>15</v>
      </c>
      <c r="O705" s="15">
        <v>10</v>
      </c>
      <c r="P705">
        <v>146</v>
      </c>
      <c r="Q705">
        <v>47</v>
      </c>
      <c r="R705">
        <v>49</v>
      </c>
      <c r="S705" s="13">
        <f t="shared" si="372"/>
        <v>0.11643835616438356</v>
      </c>
      <c r="T705" s="13">
        <f t="shared" si="373"/>
        <v>7.0247933884297523E-2</v>
      </c>
      <c r="U705" s="2">
        <v>1137.3333333333001</v>
      </c>
      <c r="V705" s="2">
        <v>14.2166666667</v>
      </c>
      <c r="W705">
        <v>13.58</v>
      </c>
      <c r="X705">
        <v>33.729999999999997</v>
      </c>
      <c r="Y705" s="32">
        <f t="shared" si="374"/>
        <v>0.28704290847600933</v>
      </c>
      <c r="Z705" s="15">
        <f t="shared" si="375"/>
        <v>157.79310344827587</v>
      </c>
      <c r="AA705">
        <v>28</v>
      </c>
      <c r="AB705">
        <v>48</v>
      </c>
      <c r="AC705">
        <v>91</v>
      </c>
      <c r="AD705" s="13">
        <f t="shared" si="376"/>
        <v>0.29310344827586204</v>
      </c>
      <c r="AE705" s="13">
        <f t="shared" si="377"/>
        <v>0.43103448275862066</v>
      </c>
      <c r="AF705" s="13">
        <f t="shared" si="378"/>
        <v>0.72413793103448265</v>
      </c>
      <c r="AG705">
        <v>30</v>
      </c>
      <c r="AH705">
        <v>25</v>
      </c>
      <c r="AI705" s="17">
        <f t="shared" si="379"/>
        <v>0.54545454545454541</v>
      </c>
      <c r="AJ705">
        <v>180</v>
      </c>
      <c r="AK705">
        <v>180</v>
      </c>
      <c r="AL705" s="32">
        <f t="shared" si="380"/>
        <v>0.33118675252989882</v>
      </c>
      <c r="AM705">
        <v>167</v>
      </c>
      <c r="AN705">
        <v>162</v>
      </c>
      <c r="AO705" s="33">
        <f t="shared" si="381"/>
        <v>0.30266789328426863</v>
      </c>
      <c r="AP705">
        <v>216</v>
      </c>
      <c r="AQ705">
        <v>182</v>
      </c>
      <c r="AR705" s="33">
        <f t="shared" si="382"/>
        <v>0.36614535418583255</v>
      </c>
      <c r="AS705" s="33">
        <f t="shared" si="383"/>
        <v>0.52249637155297535</v>
      </c>
      <c r="AT705">
        <v>9</v>
      </c>
      <c r="AU705">
        <v>419</v>
      </c>
      <c r="AV705">
        <v>393</v>
      </c>
      <c r="AW705">
        <v>316</v>
      </c>
      <c r="AX705" s="2">
        <v>29.1</v>
      </c>
      <c r="AY705" s="3">
        <v>4</v>
      </c>
      <c r="AZ705" s="2">
        <v>33.4</v>
      </c>
      <c r="BA705" s="2">
        <v>26.1</v>
      </c>
      <c r="BB705" s="21">
        <v>0.81</v>
      </c>
      <c r="BC705">
        <v>4</v>
      </c>
      <c r="BD705" s="21">
        <v>0.371</v>
      </c>
      <c r="BE705" s="2">
        <v>30.5</v>
      </c>
      <c r="BF705" s="2">
        <v>33.6</v>
      </c>
      <c r="BG705" s="2">
        <v>27.3</v>
      </c>
      <c r="BH705" s="21">
        <v>2.9089999999999998</v>
      </c>
      <c r="BI705" s="21">
        <v>8.4489999999999998</v>
      </c>
      <c r="BJ705" t="s">
        <v>3426</v>
      </c>
      <c r="BK705" s="2">
        <v>36.299999999999997</v>
      </c>
      <c r="BL705" t="s">
        <v>425</v>
      </c>
      <c r="BM705" s="2">
        <v>32.299999999999997</v>
      </c>
      <c r="BN705" t="s">
        <v>276</v>
      </c>
      <c r="BO705" s="2">
        <v>30.6</v>
      </c>
      <c r="BP705" t="s">
        <v>2832</v>
      </c>
      <c r="BQ705" s="2">
        <v>40</v>
      </c>
      <c r="BR705" t="s">
        <v>581</v>
      </c>
      <c r="BS705" s="2">
        <v>38.799999999999997</v>
      </c>
      <c r="BT705" s="32">
        <f t="shared" si="384"/>
        <v>0.10139860139860139</v>
      </c>
      <c r="BU705" s="34">
        <f t="shared" si="385"/>
        <v>0.9347368421052632</v>
      </c>
      <c r="BV705" s="35">
        <f t="shared" si="386"/>
        <v>944.8767022451234</v>
      </c>
      <c r="BW705" s="32">
        <f t="shared" si="387"/>
        <v>3.6135443503864592E-2</v>
      </c>
      <c r="BX705" s="36">
        <f t="shared" si="388"/>
        <v>3.0597889800631655</v>
      </c>
      <c r="BY705" s="37">
        <f t="shared" si="389"/>
        <v>1.6354044548613471</v>
      </c>
      <c r="BZ705" s="37">
        <f t="shared" si="390"/>
        <v>30.175849941312599</v>
      </c>
      <c r="CA705" s="37">
        <f t="shared" si="391"/>
        <v>25.05861664706903</v>
      </c>
      <c r="CB705" s="37">
        <f t="shared" si="392"/>
        <v>59.349355216742431</v>
      </c>
      <c r="CC705" s="37">
        <f t="shared" si="393"/>
        <v>45.580304806458187</v>
      </c>
      <c r="CD705" s="38">
        <f t="shared" si="394"/>
        <v>13.769050410284244</v>
      </c>
      <c r="CE705" s="3">
        <v>58</v>
      </c>
      <c r="CF705" s="3">
        <v>31</v>
      </c>
      <c r="CG705" s="3">
        <v>514</v>
      </c>
      <c r="CH705" s="3">
        <v>444</v>
      </c>
      <c r="CI705" s="3">
        <v>252</v>
      </c>
      <c r="CJ705" s="3">
        <v>171</v>
      </c>
      <c r="CK705" s="3">
        <v>218</v>
      </c>
      <c r="CL705" s="3">
        <v>301</v>
      </c>
      <c r="CM705" s="20">
        <f t="shared" si="395"/>
        <v>5.0611374930128363</v>
      </c>
      <c r="CN705" s="37">
        <f t="shared" si="396"/>
        <v>2.4014230655203086</v>
      </c>
      <c r="CO705" s="37">
        <f t="shared" si="397"/>
        <v>2.1568336792173142</v>
      </c>
      <c r="CP705" s="37">
        <f t="shared" si="398"/>
        <v>28.594722798695528</v>
      </c>
      <c r="CQ705" s="37">
        <f t="shared" si="399"/>
        <v>25.85976875185295</v>
      </c>
      <c r="CR705" s="37">
        <f t="shared" si="400"/>
        <v>54.298843759264756</v>
      </c>
      <c r="CS705" s="37">
        <f t="shared" si="401"/>
        <v>50.4521197746813</v>
      </c>
      <c r="CT705" s="22">
        <f t="shared" si="402"/>
        <v>9.9223264257007884</v>
      </c>
      <c r="CU705" s="35">
        <v>108</v>
      </c>
      <c r="CV705" s="35">
        <v>97</v>
      </c>
      <c r="CW705" s="35">
        <v>1178</v>
      </c>
      <c r="CX705" s="35">
        <v>1066</v>
      </c>
      <c r="CY705" s="35">
        <v>558</v>
      </c>
      <c r="CZ705" s="35">
        <v>472</v>
      </c>
      <c r="DA705" s="35">
        <v>634</v>
      </c>
      <c r="DB705" s="35">
        <v>598</v>
      </c>
      <c r="DC705">
        <v>10</v>
      </c>
      <c r="DD705">
        <v>14</v>
      </c>
      <c r="DE705" s="35">
        <f t="shared" si="403"/>
        <v>4</v>
      </c>
      <c r="DF705" s="36">
        <f t="shared" si="404"/>
        <v>0.52754982414882157</v>
      </c>
      <c r="DG705" s="37">
        <f t="shared" si="405"/>
        <v>0.73856975380835033</v>
      </c>
      <c r="DH705" s="37">
        <f t="shared" si="406"/>
        <v>0.21101992965952865</v>
      </c>
      <c r="DI705" s="2">
        <v>625.5</v>
      </c>
      <c r="DJ705">
        <v>25</v>
      </c>
      <c r="DK705">
        <v>21</v>
      </c>
      <c r="DL705">
        <v>1.3</v>
      </c>
      <c r="DM705">
        <v>620</v>
      </c>
      <c r="DN705">
        <v>517</v>
      </c>
      <c r="DO705">
        <v>1.6</v>
      </c>
      <c r="DP705">
        <v>435</v>
      </c>
      <c r="DQ705">
        <v>394</v>
      </c>
      <c r="DR705">
        <v>-1.3</v>
      </c>
      <c r="DS705">
        <v>294</v>
      </c>
      <c r="DT705">
        <v>295</v>
      </c>
      <c r="DU705">
        <v>-2.5</v>
      </c>
      <c r="DV705" s="39">
        <v>4.8</v>
      </c>
      <c r="DW705" s="39">
        <v>4.8</v>
      </c>
      <c r="DX705" s="39">
        <v>0</v>
      </c>
      <c r="DY705" s="39">
        <v>1.1000000000000001</v>
      </c>
      <c r="DZ705" s="39">
        <v>-3</v>
      </c>
      <c r="EA705" s="39">
        <v>2.9</v>
      </c>
    </row>
    <row r="706" spans="1:131" x14ac:dyDescent="0.2">
      <c r="A706" s="12" t="s">
        <v>167</v>
      </c>
      <c r="B706" s="12" t="s">
        <v>1533</v>
      </c>
      <c r="C706" t="s">
        <v>3115</v>
      </c>
      <c r="D706" t="s">
        <v>139</v>
      </c>
      <c r="E706" s="12" t="s">
        <v>461</v>
      </c>
      <c r="F706">
        <v>56</v>
      </c>
      <c r="G706">
        <v>1</v>
      </c>
      <c r="H706">
        <v>0</v>
      </c>
      <c r="I706" s="31">
        <f t="shared" ref="I706:I769" si="407">G706+H706</f>
        <v>1</v>
      </c>
      <c r="J706">
        <v>0</v>
      </c>
      <c r="K706">
        <v>0</v>
      </c>
      <c r="L706" s="16">
        <f t="shared" ref="L706:L769" si="408">I706/U706*60</f>
        <v>0.1618923415928262</v>
      </c>
      <c r="M706" s="15">
        <v>1</v>
      </c>
      <c r="N706" s="15">
        <v>0</v>
      </c>
      <c r="O706" s="15">
        <v>0</v>
      </c>
      <c r="P706">
        <v>16</v>
      </c>
      <c r="Q706">
        <v>2</v>
      </c>
      <c r="R706">
        <v>5</v>
      </c>
      <c r="S706" s="13">
        <f t="shared" ref="S706:S769" si="409">IF(P706&gt;0,G706/P706,0)</f>
        <v>6.25E-2</v>
      </c>
      <c r="T706" s="13">
        <f t="shared" ref="T706:T769" si="410">IF(SUM(P706:R706)&gt;0,G706/SUM(P706:R706),0)</f>
        <v>4.3478260869565216E-2</v>
      </c>
      <c r="U706" s="2">
        <v>370.61666666669998</v>
      </c>
      <c r="V706" s="2">
        <v>6.6166666667000005</v>
      </c>
      <c r="W706">
        <v>6.61</v>
      </c>
      <c r="X706">
        <v>41.13</v>
      </c>
      <c r="Y706" s="32">
        <f t="shared" ref="Y706:Y769" si="411">W706/(W706+X706)</f>
        <v>0.13845831587767071</v>
      </c>
      <c r="Z706" s="15">
        <f t="shared" ref="Z706:Z769" si="412">IF(BT706&gt;0,J706/BT706,0)</f>
        <v>0</v>
      </c>
      <c r="AA706">
        <v>21</v>
      </c>
      <c r="AB706">
        <v>95</v>
      </c>
      <c r="AC706">
        <v>30</v>
      </c>
      <c r="AD706" s="13">
        <f t="shared" ref="AD706:AD769" si="413">IF(M706&gt;0,G706/CE706,0)</f>
        <v>0.16666666666666666</v>
      </c>
      <c r="AE706" s="13">
        <f t="shared" ref="AE706:AE769" si="414">IF(CE706&gt;0,(N706+O706)/CE706,0)</f>
        <v>0</v>
      </c>
      <c r="AF706" s="13">
        <f t="shared" ref="AF706:AF769" si="415">AD706+AE706</f>
        <v>0.16666666666666666</v>
      </c>
      <c r="AG706">
        <v>0</v>
      </c>
      <c r="AH706">
        <v>0</v>
      </c>
      <c r="AI706" s="17" t="str">
        <f t="shared" ref="AI706:AI769" si="416">IF((AG706+AH706)&gt;0,AG706/(AG706+AH706)," ")</f>
        <v xml:space="preserve"> </v>
      </c>
      <c r="AJ706">
        <v>54</v>
      </c>
      <c r="AK706">
        <v>53</v>
      </c>
      <c r="AL706" s="32">
        <f t="shared" ref="AL706:AL769" si="417">(AJ706+AK706)/(AJ706+AK706+AM706+AN706+AP706+AQ706)</f>
        <v>0.31750741839762614</v>
      </c>
      <c r="AM706">
        <v>56</v>
      </c>
      <c r="AN706">
        <v>71</v>
      </c>
      <c r="AO706" s="33">
        <f t="shared" ref="AO706:AO769" si="418">(AM706+AN706)/(AJ706+AK706+AM706+AN706+AP706+AQ706)</f>
        <v>0.37685459940652821</v>
      </c>
      <c r="AP706">
        <v>44</v>
      </c>
      <c r="AQ706">
        <v>59</v>
      </c>
      <c r="AR706" s="33">
        <f t="shared" ref="AR706:AR769" si="419">(AP706+AQ706)/(AJ706+AK706+AM706+AN706+AP706+AQ706)</f>
        <v>0.3056379821958457</v>
      </c>
      <c r="AS706" s="33">
        <f t="shared" ref="AS706:AS769" si="420">(AJ706+AK706)/(AJ706+AK706+AM706+AN706)</f>
        <v>0.45726495726495725</v>
      </c>
      <c r="AT706">
        <v>9</v>
      </c>
      <c r="AU706">
        <v>127</v>
      </c>
      <c r="AV706">
        <v>161</v>
      </c>
      <c r="AW706">
        <v>99</v>
      </c>
      <c r="AX706" s="2">
        <v>26.8</v>
      </c>
      <c r="AY706" s="3">
        <v>14</v>
      </c>
      <c r="AZ706" s="2">
        <v>31.8</v>
      </c>
      <c r="BA706" s="2">
        <v>23.5</v>
      </c>
      <c r="BB706" s="21">
        <v>-0.628</v>
      </c>
      <c r="BC706">
        <v>14</v>
      </c>
      <c r="BD706" s="21">
        <v>-1.724</v>
      </c>
      <c r="BE706" s="2">
        <v>26.2</v>
      </c>
      <c r="BF706" s="2">
        <v>32.700000000000003</v>
      </c>
      <c r="BG706" s="2">
        <v>20.6</v>
      </c>
      <c r="BH706" s="21">
        <v>-0.61099999999999999</v>
      </c>
      <c r="BI706" s="21">
        <v>-14.228999999999999</v>
      </c>
      <c r="BJ706" t="s">
        <v>1219</v>
      </c>
      <c r="BK706" s="2">
        <v>46</v>
      </c>
      <c r="BL706" t="s">
        <v>2069</v>
      </c>
      <c r="BM706" s="2">
        <v>21.6</v>
      </c>
      <c r="BN706" t="s">
        <v>1011</v>
      </c>
      <c r="BO706" s="2">
        <v>17.2</v>
      </c>
      <c r="BP706" t="s">
        <v>2371</v>
      </c>
      <c r="BQ706" s="2">
        <v>32.6</v>
      </c>
      <c r="BR706" t="s">
        <v>3406</v>
      </c>
      <c r="BS706" s="2">
        <v>28.1</v>
      </c>
      <c r="BT706" s="32">
        <f t="shared" ref="BT706:BT769" si="421">IF(CE706&gt;0,CE706/(CE706+CG706),0)</f>
        <v>4.5801526717557252E-2</v>
      </c>
      <c r="BU706" s="34">
        <f t="shared" ref="BU706:BU769" si="422">CH706/(CF706+CH706)</f>
        <v>0.90721649484536082</v>
      </c>
      <c r="BV706" s="35">
        <f t="shared" ref="BV706:BV769" si="423">BU706*1000+BT706*100</f>
        <v>911.79664751711653</v>
      </c>
      <c r="BW706" s="32">
        <f t="shared" ref="BW706:BW769" si="424">BT706-(1-BU706)</f>
        <v>-4.6981978437081927E-2</v>
      </c>
      <c r="BX706" s="36">
        <f t="shared" ref="BX706:BX769" si="425">CE706/(V706*F706)*60</f>
        <v>0.97157250809154283</v>
      </c>
      <c r="BY706" s="37">
        <f t="shared" ref="BY706:BY769" si="426">CF706/(V706*F706)*60</f>
        <v>2.9147175242746286</v>
      </c>
      <c r="BZ706" s="37">
        <f t="shared" ref="BZ706:BZ769" si="427">(CE706+CG706)/(V706*F706)*60</f>
        <v>21.212666426665354</v>
      </c>
      <c r="CA706" s="37">
        <f t="shared" ref="CA706:CA769" si="428">(CF706+CH706)/(V706*F706)*60</f>
        <v>31.414177761626554</v>
      </c>
      <c r="CB706" s="37">
        <f t="shared" ref="CB706:CB769" si="429">(CE706+CG706+CI706+CL706)/(V706*F706)*60</f>
        <v>38.862900323661712</v>
      </c>
      <c r="CC706" s="37">
        <f t="shared" ref="CC706:CC769" si="430">(CF706+CH706+CJ706+CK706)/(V706*F706)*60</f>
        <v>59.91363799897848</v>
      </c>
      <c r="CD706" s="38">
        <f t="shared" ref="CD706:CD769" si="431">CB706-CC706</f>
        <v>-21.050737675316768</v>
      </c>
      <c r="CE706" s="3">
        <v>6</v>
      </c>
      <c r="CF706" s="3">
        <v>18</v>
      </c>
      <c r="CG706" s="3">
        <v>125</v>
      </c>
      <c r="CH706" s="3">
        <v>176</v>
      </c>
      <c r="CI706" s="3">
        <v>48</v>
      </c>
      <c r="CJ706" s="3">
        <v>68</v>
      </c>
      <c r="CK706" s="3">
        <v>108</v>
      </c>
      <c r="CL706" s="3">
        <v>61</v>
      </c>
      <c r="CM706" s="20">
        <f t="shared" ref="CM706:CM769" si="432">CD706-(-11.91+BI706-BD706+AS706*24)</f>
        <v>-7.610096649675743</v>
      </c>
      <c r="CN706" s="37">
        <f t="shared" ref="CN706:CN769" si="433">CU706/(X706*F706)*60</f>
        <v>1.4587892049598832</v>
      </c>
      <c r="CO706" s="37">
        <f t="shared" ref="CO706:CO769" si="434">CV706/(X706*F706)*60</f>
        <v>2.5528811086797956</v>
      </c>
      <c r="CP706" s="37">
        <f t="shared" ref="CP706:CP769" si="435">(CU706+CW706)/(X706*F706)*60</f>
        <v>26.961550484526413</v>
      </c>
      <c r="CQ706" s="37">
        <f t="shared" ref="CQ706:CQ769" si="436">(CV706+CX706)/(X706*F706)*60</f>
        <v>33.161404605605917</v>
      </c>
      <c r="CR706" s="37">
        <f t="shared" ref="CR706:CR769" si="437">(CU706+CW706+CY706+DB706)/(X706*F706)*60</f>
        <v>49.572783161404601</v>
      </c>
      <c r="CS706" s="37">
        <f t="shared" ref="CS706:CS769" si="438">(CV706+CX706+CZ706+DA706)/(X706*F706)*60</f>
        <v>61.060748150463681</v>
      </c>
      <c r="CT706" s="22">
        <f t="shared" ref="CT706:CT769" si="439">CD706-(CR706-CS706)</f>
        <v>-9.5627726862576878</v>
      </c>
      <c r="CU706" s="35">
        <v>56</v>
      </c>
      <c r="CV706" s="35">
        <v>98</v>
      </c>
      <c r="CW706" s="35">
        <v>979</v>
      </c>
      <c r="CX706" s="35">
        <v>1175</v>
      </c>
      <c r="CY706" s="35">
        <v>380</v>
      </c>
      <c r="CZ706" s="35">
        <v>499</v>
      </c>
      <c r="DA706" s="35">
        <v>572</v>
      </c>
      <c r="DB706" s="35">
        <v>488</v>
      </c>
      <c r="DC706">
        <v>31</v>
      </c>
      <c r="DD706">
        <v>13</v>
      </c>
      <c r="DE706" s="35">
        <f t="shared" ref="DE706:DE769" si="440">DD706-DC706</f>
        <v>-18</v>
      </c>
      <c r="DF706" s="36">
        <f t="shared" ref="DF706:DF769" si="441">DC706/(V706*F706)*60</f>
        <v>5.019791291806305</v>
      </c>
      <c r="DG706" s="37">
        <f t="shared" ref="DG706:DG769" si="442">DD706/(V706*F706)*60</f>
        <v>2.105073767531676</v>
      </c>
      <c r="DH706" s="37">
        <f t="shared" ref="DH706:DH769" si="443">DE706/(V706*F706)*60</f>
        <v>-2.9147175242746286</v>
      </c>
      <c r="DI706" s="2">
        <v>246.1</v>
      </c>
      <c r="DJ706">
        <v>6</v>
      </c>
      <c r="DK706">
        <v>14</v>
      </c>
      <c r="DL706">
        <v>-1.5</v>
      </c>
      <c r="DM706">
        <v>157</v>
      </c>
      <c r="DN706">
        <v>251</v>
      </c>
      <c r="DO706">
        <v>-3.1</v>
      </c>
      <c r="DP706">
        <v>117</v>
      </c>
      <c r="DQ706">
        <v>177</v>
      </c>
      <c r="DR706">
        <v>-1.2</v>
      </c>
      <c r="DS706">
        <v>86</v>
      </c>
      <c r="DT706">
        <v>137</v>
      </c>
      <c r="DU706">
        <v>-3.3</v>
      </c>
      <c r="DV706" s="39">
        <v>-6.2</v>
      </c>
      <c r="DW706" s="39">
        <v>-6.2</v>
      </c>
      <c r="DX706" s="39">
        <v>0</v>
      </c>
      <c r="DY706" s="39">
        <v>-1.3</v>
      </c>
      <c r="DZ706" s="39">
        <v>3.3</v>
      </c>
      <c r="EA706" s="39">
        <v>-4.3</v>
      </c>
    </row>
    <row r="707" spans="1:131" x14ac:dyDescent="0.2">
      <c r="A707" s="12" t="s">
        <v>2044</v>
      </c>
      <c r="B707" s="12" t="s">
        <v>3118</v>
      </c>
      <c r="C707" t="s">
        <v>3117</v>
      </c>
      <c r="D707" t="s">
        <v>147</v>
      </c>
      <c r="E707" s="12" t="s">
        <v>178</v>
      </c>
      <c r="F707">
        <v>53</v>
      </c>
      <c r="G707">
        <v>0</v>
      </c>
      <c r="H707">
        <v>4</v>
      </c>
      <c r="I707" s="31">
        <f t="shared" si="407"/>
        <v>4</v>
      </c>
      <c r="J707">
        <v>4</v>
      </c>
      <c r="K707">
        <v>0</v>
      </c>
      <c r="L707" s="16">
        <f t="shared" si="408"/>
        <v>0.27845996171176601</v>
      </c>
      <c r="M707" s="15">
        <v>0</v>
      </c>
      <c r="N707" s="15">
        <v>4</v>
      </c>
      <c r="O707" s="15">
        <v>0</v>
      </c>
      <c r="P707">
        <v>27</v>
      </c>
      <c r="Q707">
        <v>5</v>
      </c>
      <c r="R707">
        <v>17</v>
      </c>
      <c r="S707" s="13">
        <f t="shared" si="409"/>
        <v>0</v>
      </c>
      <c r="T707" s="13">
        <f t="shared" si="410"/>
        <v>0</v>
      </c>
      <c r="U707" s="2">
        <v>861.88333333330002</v>
      </c>
      <c r="V707" s="2">
        <v>16.25</v>
      </c>
      <c r="W707">
        <v>15.7</v>
      </c>
      <c r="X707">
        <v>32.28</v>
      </c>
      <c r="Y707" s="32">
        <f t="shared" si="411"/>
        <v>0.32721967486452685</v>
      </c>
      <c r="Z707" s="15">
        <f t="shared" si="412"/>
        <v>54.620689655172413</v>
      </c>
      <c r="AA707">
        <v>74</v>
      </c>
      <c r="AB707">
        <v>18</v>
      </c>
      <c r="AC707">
        <v>45</v>
      </c>
      <c r="AD707" s="13">
        <f t="shared" si="413"/>
        <v>0</v>
      </c>
      <c r="AE707" s="13">
        <f t="shared" si="414"/>
        <v>0.13793103448275862</v>
      </c>
      <c r="AF707" s="13">
        <f t="shared" si="415"/>
        <v>0.13793103448275862</v>
      </c>
      <c r="AI707" s="17" t="str">
        <f t="shared" si="416"/>
        <v xml:space="preserve"> </v>
      </c>
      <c r="AJ707">
        <v>98</v>
      </c>
      <c r="AK707">
        <v>122</v>
      </c>
      <c r="AL707" s="32">
        <f t="shared" si="417"/>
        <v>0.29569892473118281</v>
      </c>
      <c r="AM707">
        <v>113</v>
      </c>
      <c r="AN707">
        <v>112</v>
      </c>
      <c r="AO707" s="33">
        <f t="shared" si="418"/>
        <v>0.30241935483870969</v>
      </c>
      <c r="AP707">
        <v>164</v>
      </c>
      <c r="AQ707">
        <v>135</v>
      </c>
      <c r="AR707" s="33">
        <f t="shared" si="419"/>
        <v>0.4018817204301075</v>
      </c>
      <c r="AS707" s="33">
        <f t="shared" si="420"/>
        <v>0.4943820224719101</v>
      </c>
      <c r="AT707">
        <v>5</v>
      </c>
      <c r="AU707">
        <v>297</v>
      </c>
      <c r="AV707">
        <v>264</v>
      </c>
      <c r="AW707">
        <v>254</v>
      </c>
      <c r="AX707" s="2">
        <v>28.7</v>
      </c>
      <c r="AY707" s="3">
        <v>4</v>
      </c>
      <c r="AZ707" s="2">
        <v>33.299999999999997</v>
      </c>
      <c r="BA707" s="2">
        <v>25.6</v>
      </c>
      <c r="BB707" s="21">
        <v>0.27</v>
      </c>
      <c r="BC707">
        <v>4</v>
      </c>
      <c r="BD707" s="21">
        <v>-0.123</v>
      </c>
      <c r="BE707" s="2">
        <v>27.3</v>
      </c>
      <c r="BF707" s="2">
        <v>32.299999999999997</v>
      </c>
      <c r="BG707" s="2">
        <v>25.5</v>
      </c>
      <c r="BH707" s="21">
        <v>0.91200000000000003</v>
      </c>
      <c r="BI707" s="21">
        <v>-2.5960000000000001</v>
      </c>
      <c r="BJ707" t="s">
        <v>991</v>
      </c>
      <c r="BK707" s="2">
        <v>29.1</v>
      </c>
      <c r="BL707" t="s">
        <v>1924</v>
      </c>
      <c r="BM707" s="2">
        <v>28</v>
      </c>
      <c r="BN707" t="s">
        <v>3393</v>
      </c>
      <c r="BO707" s="2">
        <v>25.2</v>
      </c>
      <c r="BP707" t="s">
        <v>2634</v>
      </c>
      <c r="BQ707" s="2">
        <v>30.1</v>
      </c>
      <c r="BR707" t="s">
        <v>2238</v>
      </c>
      <c r="BS707" s="2">
        <v>21.2</v>
      </c>
      <c r="BT707" s="32">
        <f t="shared" si="421"/>
        <v>7.3232323232323232E-2</v>
      </c>
      <c r="BU707" s="34">
        <f t="shared" si="422"/>
        <v>0.92358078602620086</v>
      </c>
      <c r="BV707" s="35">
        <f t="shared" si="423"/>
        <v>930.90401834943316</v>
      </c>
      <c r="BW707" s="32">
        <f t="shared" si="424"/>
        <v>-3.1868907414759062E-3</v>
      </c>
      <c r="BX707" s="36">
        <f t="shared" si="425"/>
        <v>2.0203193033381712</v>
      </c>
      <c r="BY707" s="37">
        <f t="shared" si="426"/>
        <v>2.4383164005805513</v>
      </c>
      <c r="BZ707" s="37">
        <f t="shared" si="427"/>
        <v>27.587808417997095</v>
      </c>
      <c r="CA707" s="37">
        <f t="shared" si="428"/>
        <v>31.907111756168362</v>
      </c>
      <c r="CB707" s="37">
        <f t="shared" si="429"/>
        <v>47.651669085631347</v>
      </c>
      <c r="CC707" s="37">
        <f t="shared" si="430"/>
        <v>61.515239477503627</v>
      </c>
      <c r="CD707" s="38">
        <f t="shared" si="431"/>
        <v>-13.86357039187228</v>
      </c>
      <c r="CE707" s="3">
        <v>29</v>
      </c>
      <c r="CF707" s="3">
        <v>35</v>
      </c>
      <c r="CG707" s="3">
        <v>367</v>
      </c>
      <c r="CH707" s="3">
        <v>423</v>
      </c>
      <c r="CI707" s="3">
        <v>109</v>
      </c>
      <c r="CJ707" s="3">
        <v>178</v>
      </c>
      <c r="CK707" s="3">
        <v>247</v>
      </c>
      <c r="CL707" s="3">
        <v>179</v>
      </c>
      <c r="CM707" s="20">
        <f t="shared" si="432"/>
        <v>-11.345738931198122</v>
      </c>
      <c r="CN707" s="37">
        <f t="shared" si="433"/>
        <v>2.7354983516868905</v>
      </c>
      <c r="CO707" s="37">
        <f t="shared" si="434"/>
        <v>2.2795819597390756</v>
      </c>
      <c r="CP707" s="37">
        <f t="shared" si="435"/>
        <v>28.336957284141121</v>
      </c>
      <c r="CQ707" s="37">
        <f t="shared" si="436"/>
        <v>26.162586799466926</v>
      </c>
      <c r="CR707" s="37">
        <f t="shared" si="437"/>
        <v>52.535596549063612</v>
      </c>
      <c r="CS707" s="37">
        <f t="shared" si="438"/>
        <v>51.37827032334993</v>
      </c>
      <c r="CT707" s="22">
        <f t="shared" si="439"/>
        <v>-15.020896617585962</v>
      </c>
      <c r="CU707" s="35">
        <v>78</v>
      </c>
      <c r="CV707" s="35">
        <v>65</v>
      </c>
      <c r="CW707" s="35">
        <v>730</v>
      </c>
      <c r="CX707" s="35">
        <v>681</v>
      </c>
      <c r="CY707" s="35">
        <v>297</v>
      </c>
      <c r="CZ707" s="35">
        <v>348</v>
      </c>
      <c r="DA707" s="35">
        <v>371</v>
      </c>
      <c r="DB707" s="35">
        <v>393</v>
      </c>
      <c r="DC707">
        <v>1</v>
      </c>
      <c r="DD707">
        <v>4</v>
      </c>
      <c r="DE707" s="35">
        <f t="shared" si="440"/>
        <v>3</v>
      </c>
      <c r="DF707" s="36">
        <f t="shared" si="441"/>
        <v>6.966618287373004E-2</v>
      </c>
      <c r="DG707" s="37">
        <f t="shared" si="442"/>
        <v>0.27866473149492016</v>
      </c>
      <c r="DH707" s="37">
        <f t="shared" si="443"/>
        <v>0.20899854862119013</v>
      </c>
      <c r="DI707" s="2">
        <v>529.70000000000005</v>
      </c>
      <c r="DJ707">
        <v>19</v>
      </c>
      <c r="DK707">
        <v>23</v>
      </c>
      <c r="DL707">
        <v>-10.199999999999999</v>
      </c>
      <c r="DM707">
        <v>448</v>
      </c>
      <c r="DN707">
        <v>536</v>
      </c>
      <c r="DO707">
        <v>-5.4</v>
      </c>
      <c r="DP707">
        <v>326</v>
      </c>
      <c r="DQ707">
        <v>392</v>
      </c>
      <c r="DR707">
        <v>-5.5</v>
      </c>
      <c r="DS707">
        <v>250</v>
      </c>
      <c r="DT707">
        <v>279</v>
      </c>
      <c r="DU707">
        <v>-4.8</v>
      </c>
      <c r="DV707" s="39">
        <v>-0.4</v>
      </c>
      <c r="DW707" s="39">
        <v>-0.4</v>
      </c>
      <c r="DX707" s="39">
        <v>0</v>
      </c>
      <c r="DY707" s="39">
        <v>0.1</v>
      </c>
      <c r="DZ707" s="39">
        <v>-2.2000000000000002</v>
      </c>
      <c r="EA707" s="39">
        <v>-2.6</v>
      </c>
    </row>
    <row r="708" spans="1:131" x14ac:dyDescent="0.2">
      <c r="A708" s="12" t="s">
        <v>712</v>
      </c>
      <c r="B708" s="12" t="s">
        <v>3121</v>
      </c>
      <c r="C708" t="s">
        <v>3120</v>
      </c>
      <c r="D708" t="s">
        <v>442</v>
      </c>
      <c r="E708" s="12" t="s">
        <v>178</v>
      </c>
      <c r="F708">
        <v>82</v>
      </c>
      <c r="G708">
        <v>3</v>
      </c>
      <c r="H708">
        <v>28</v>
      </c>
      <c r="I708" s="31">
        <f t="shared" si="407"/>
        <v>31</v>
      </c>
      <c r="J708">
        <v>13</v>
      </c>
      <c r="K708">
        <v>12</v>
      </c>
      <c r="L708" s="16">
        <f t="shared" si="408"/>
        <v>1.240634101874319</v>
      </c>
      <c r="M708" s="15">
        <v>3</v>
      </c>
      <c r="N708" s="15">
        <v>12</v>
      </c>
      <c r="O708" s="15">
        <v>14</v>
      </c>
      <c r="P708">
        <v>115</v>
      </c>
      <c r="Q708">
        <v>49</v>
      </c>
      <c r="R708">
        <v>68</v>
      </c>
      <c r="S708" s="13">
        <f t="shared" si="409"/>
        <v>2.6086956521739129E-2</v>
      </c>
      <c r="T708" s="13">
        <f t="shared" si="410"/>
        <v>1.2931034482758621E-2</v>
      </c>
      <c r="U708" s="2">
        <v>1499.2333333332999</v>
      </c>
      <c r="V708" s="2">
        <v>18.2833333333</v>
      </c>
      <c r="W708">
        <v>17.510000000000002</v>
      </c>
      <c r="X708">
        <v>31.82</v>
      </c>
      <c r="Y708" s="32">
        <f t="shared" si="411"/>
        <v>0.35495641597405236</v>
      </c>
      <c r="Z708" s="15">
        <f t="shared" si="412"/>
        <v>146.57499999999999</v>
      </c>
      <c r="AA708">
        <v>123</v>
      </c>
      <c r="AB708">
        <v>152</v>
      </c>
      <c r="AC708">
        <v>146</v>
      </c>
      <c r="AD708" s="13">
        <f t="shared" si="413"/>
        <v>3.7499999999999999E-2</v>
      </c>
      <c r="AE708" s="13">
        <f t="shared" si="414"/>
        <v>0.32500000000000001</v>
      </c>
      <c r="AF708" s="13">
        <f t="shared" si="415"/>
        <v>0.36249999999999999</v>
      </c>
      <c r="AI708" s="17" t="str">
        <f t="shared" si="416"/>
        <v xml:space="preserve"> </v>
      </c>
      <c r="AJ708">
        <v>258</v>
      </c>
      <c r="AK708">
        <v>239</v>
      </c>
      <c r="AL708" s="32">
        <f t="shared" si="417"/>
        <v>0.3487719298245614</v>
      </c>
      <c r="AM708">
        <v>204</v>
      </c>
      <c r="AN708">
        <v>184</v>
      </c>
      <c r="AO708" s="33">
        <f t="shared" si="418"/>
        <v>0.27228070175438596</v>
      </c>
      <c r="AP708">
        <v>297</v>
      </c>
      <c r="AQ708">
        <v>243</v>
      </c>
      <c r="AR708" s="33">
        <f t="shared" si="419"/>
        <v>0.37894736842105264</v>
      </c>
      <c r="AS708" s="33">
        <f t="shared" si="420"/>
        <v>0.56158192090395476</v>
      </c>
      <c r="AT708">
        <v>3</v>
      </c>
      <c r="AU708">
        <v>518</v>
      </c>
      <c r="AV708">
        <v>536</v>
      </c>
      <c r="AW708">
        <v>497</v>
      </c>
      <c r="AX708" s="2">
        <v>28.8</v>
      </c>
      <c r="AY708" s="3">
        <v>4</v>
      </c>
      <c r="AZ708" s="2">
        <v>33.5</v>
      </c>
      <c r="BA708" s="2">
        <v>25.7</v>
      </c>
      <c r="BB708" s="21">
        <v>0.63100000000000001</v>
      </c>
      <c r="BC708">
        <v>4</v>
      </c>
      <c r="BD708" s="21">
        <v>-1.7000000000000001E-2</v>
      </c>
      <c r="BE708" s="2">
        <v>29.3</v>
      </c>
      <c r="BF708" s="2">
        <v>38.700000000000003</v>
      </c>
      <c r="BG708" s="2">
        <v>26</v>
      </c>
      <c r="BH708" s="21">
        <v>2.9510000000000001</v>
      </c>
      <c r="BI708" s="21">
        <v>13.518000000000001</v>
      </c>
      <c r="BJ708" t="s">
        <v>3474</v>
      </c>
      <c r="BK708" s="2">
        <v>35.9</v>
      </c>
      <c r="BL708" t="s">
        <v>3160</v>
      </c>
      <c r="BM708" s="2">
        <v>35.9</v>
      </c>
      <c r="BN708" t="s">
        <v>1827</v>
      </c>
      <c r="BO708" s="2">
        <v>30.2</v>
      </c>
      <c r="BP708" t="s">
        <v>263</v>
      </c>
      <c r="BQ708" s="2">
        <v>89.5</v>
      </c>
      <c r="BR708" t="s">
        <v>2666</v>
      </c>
      <c r="BS708" s="2">
        <v>4.8</v>
      </c>
      <c r="BT708" s="32">
        <f t="shared" si="421"/>
        <v>8.8691796008869186E-2</v>
      </c>
      <c r="BU708" s="34">
        <f t="shared" si="422"/>
        <v>0.90778097982708938</v>
      </c>
      <c r="BV708" s="35">
        <f t="shared" si="423"/>
        <v>916.65015942797629</v>
      </c>
      <c r="BW708" s="32">
        <f t="shared" si="424"/>
        <v>-3.5272241640414287E-3</v>
      </c>
      <c r="BX708" s="36">
        <f t="shared" si="425"/>
        <v>3.2016363919394917</v>
      </c>
      <c r="BY708" s="37">
        <f t="shared" si="426"/>
        <v>2.5613091135515935</v>
      </c>
      <c r="BZ708" s="37">
        <f t="shared" si="427"/>
        <v>36.098450319117767</v>
      </c>
      <c r="CA708" s="37">
        <f t="shared" si="428"/>
        <v>27.77419570007509</v>
      </c>
      <c r="CB708" s="37">
        <f t="shared" si="429"/>
        <v>65.393423305364124</v>
      </c>
      <c r="CC708" s="37">
        <f t="shared" si="430"/>
        <v>49.265179980968931</v>
      </c>
      <c r="CD708" s="38">
        <f t="shared" si="431"/>
        <v>16.128243324395193</v>
      </c>
      <c r="CE708" s="3">
        <v>80</v>
      </c>
      <c r="CF708" s="3">
        <v>64</v>
      </c>
      <c r="CG708" s="3">
        <v>822</v>
      </c>
      <c r="CH708" s="3">
        <v>630</v>
      </c>
      <c r="CI708" s="3">
        <v>295</v>
      </c>
      <c r="CJ708" s="3">
        <v>232</v>
      </c>
      <c r="CK708" s="3">
        <v>305</v>
      </c>
      <c r="CL708" s="3">
        <v>437</v>
      </c>
      <c r="CM708" s="20">
        <f t="shared" si="432"/>
        <v>1.0252772227002787</v>
      </c>
      <c r="CN708" s="37">
        <f t="shared" si="433"/>
        <v>2.6674433934785609</v>
      </c>
      <c r="CO708" s="37">
        <f t="shared" si="434"/>
        <v>2.1155585534485137</v>
      </c>
      <c r="CP708" s="37">
        <f t="shared" si="435"/>
        <v>31.273474268369331</v>
      </c>
      <c r="CQ708" s="37">
        <f t="shared" si="436"/>
        <v>25.018779414695462</v>
      </c>
      <c r="CR708" s="37">
        <f t="shared" si="437"/>
        <v>56.085296868053526</v>
      </c>
      <c r="CS708" s="37">
        <f t="shared" si="438"/>
        <v>46.013398537505175</v>
      </c>
      <c r="CT708" s="22">
        <f t="shared" si="439"/>
        <v>6.0563449938468423</v>
      </c>
      <c r="CU708" s="35">
        <v>116</v>
      </c>
      <c r="CV708" s="35">
        <v>92</v>
      </c>
      <c r="CW708" s="35">
        <v>1244</v>
      </c>
      <c r="CX708" s="35">
        <v>996</v>
      </c>
      <c r="CY708" s="35">
        <v>448</v>
      </c>
      <c r="CZ708" s="35">
        <v>378</v>
      </c>
      <c r="DA708" s="35">
        <v>535</v>
      </c>
      <c r="DB708" s="35">
        <v>631</v>
      </c>
      <c r="DC708">
        <v>9</v>
      </c>
      <c r="DD708">
        <v>3</v>
      </c>
      <c r="DE708" s="35">
        <f t="shared" si="440"/>
        <v>-6</v>
      </c>
      <c r="DF708" s="36">
        <f t="shared" si="441"/>
        <v>0.36018409409319285</v>
      </c>
      <c r="DG708" s="37">
        <f t="shared" si="442"/>
        <v>0.12006136469773095</v>
      </c>
      <c r="DH708" s="37">
        <f t="shared" si="443"/>
        <v>-0.24012272939546189</v>
      </c>
      <c r="DI708" s="2">
        <v>900.4</v>
      </c>
      <c r="DJ708">
        <v>45</v>
      </c>
      <c r="DK708">
        <v>35</v>
      </c>
      <c r="DL708">
        <v>0.4</v>
      </c>
      <c r="DM708">
        <v>966</v>
      </c>
      <c r="DN708">
        <v>721</v>
      </c>
      <c r="DO708">
        <v>2.6</v>
      </c>
      <c r="DP708">
        <v>708</v>
      </c>
      <c r="DQ708">
        <v>549</v>
      </c>
      <c r="DR708">
        <v>1.9</v>
      </c>
      <c r="DS708">
        <v>543</v>
      </c>
      <c r="DT708">
        <v>416</v>
      </c>
      <c r="DU708">
        <v>1.7000000000000002</v>
      </c>
      <c r="DV708" s="39">
        <v>12.1</v>
      </c>
      <c r="DW708" s="39">
        <v>12.1</v>
      </c>
      <c r="DX708" s="39">
        <v>-0.9</v>
      </c>
      <c r="DY708" s="39">
        <v>0.2</v>
      </c>
      <c r="DZ708" s="39">
        <v>-10</v>
      </c>
      <c r="EA708" s="39">
        <v>1.4</v>
      </c>
    </row>
    <row r="709" spans="1:131" x14ac:dyDescent="0.2">
      <c r="A709" s="12" t="s">
        <v>184</v>
      </c>
      <c r="B709" s="12" t="s">
        <v>3123</v>
      </c>
      <c r="C709" t="s">
        <v>3122</v>
      </c>
      <c r="D709" t="s">
        <v>177</v>
      </c>
      <c r="E709" s="12" t="s">
        <v>156</v>
      </c>
      <c r="F709">
        <v>73</v>
      </c>
      <c r="G709">
        <v>11</v>
      </c>
      <c r="H709">
        <v>18</v>
      </c>
      <c r="I709" s="31">
        <f t="shared" si="407"/>
        <v>29</v>
      </c>
      <c r="J709">
        <v>14</v>
      </c>
      <c r="K709">
        <v>4</v>
      </c>
      <c r="L709" s="16">
        <f t="shared" si="408"/>
        <v>1.4820072396905808</v>
      </c>
      <c r="M709" s="15">
        <v>11</v>
      </c>
      <c r="N709" s="15">
        <v>14</v>
      </c>
      <c r="O709" s="15">
        <v>4</v>
      </c>
      <c r="P709">
        <v>166</v>
      </c>
      <c r="Q709">
        <v>50</v>
      </c>
      <c r="R709">
        <v>46</v>
      </c>
      <c r="S709" s="13">
        <f t="shared" si="409"/>
        <v>6.6265060240963861E-2</v>
      </c>
      <c r="T709" s="13">
        <f t="shared" si="410"/>
        <v>4.1984732824427481E-2</v>
      </c>
      <c r="U709" s="2">
        <v>1174.0833333333001</v>
      </c>
      <c r="V709" s="2">
        <v>16.083333333300001</v>
      </c>
      <c r="W709">
        <v>15.2</v>
      </c>
      <c r="X709">
        <v>33.04</v>
      </c>
      <c r="Y709" s="32">
        <f t="shared" si="411"/>
        <v>0.31509121061359868</v>
      </c>
      <c r="Z709" s="15">
        <f t="shared" si="412"/>
        <v>194.47826086956522</v>
      </c>
      <c r="AA709">
        <v>18</v>
      </c>
      <c r="AB709">
        <v>36</v>
      </c>
      <c r="AC709">
        <v>74</v>
      </c>
      <c r="AD709" s="13">
        <f t="shared" si="413"/>
        <v>0.2391304347826087</v>
      </c>
      <c r="AE709" s="13">
        <f t="shared" si="414"/>
        <v>0.39130434782608697</v>
      </c>
      <c r="AF709" s="13">
        <f t="shared" si="415"/>
        <v>0.63043478260869568</v>
      </c>
      <c r="AG709">
        <v>7</v>
      </c>
      <c r="AH709">
        <v>13</v>
      </c>
      <c r="AI709" s="17">
        <f t="shared" si="416"/>
        <v>0.35</v>
      </c>
      <c r="AJ709">
        <v>207</v>
      </c>
      <c r="AK709">
        <v>226</v>
      </c>
      <c r="AL709" s="32">
        <f t="shared" si="417"/>
        <v>0.37456747404844293</v>
      </c>
      <c r="AM709">
        <v>152</v>
      </c>
      <c r="AN709">
        <v>137</v>
      </c>
      <c r="AO709" s="33">
        <f t="shared" si="418"/>
        <v>0.25</v>
      </c>
      <c r="AP709">
        <v>227</v>
      </c>
      <c r="AQ709">
        <v>207</v>
      </c>
      <c r="AR709" s="33">
        <f t="shared" si="419"/>
        <v>0.37543252595155707</v>
      </c>
      <c r="AS709" s="33">
        <f t="shared" si="420"/>
        <v>0.59972299168975074</v>
      </c>
      <c r="AT709">
        <v>12</v>
      </c>
      <c r="AU709">
        <v>469</v>
      </c>
      <c r="AV709">
        <v>380</v>
      </c>
      <c r="AW709">
        <v>352</v>
      </c>
      <c r="AX709" s="2">
        <v>29.6</v>
      </c>
      <c r="AY709" s="3">
        <v>3</v>
      </c>
      <c r="AZ709" s="2">
        <v>34.4</v>
      </c>
      <c r="BA709" s="2">
        <v>26.5</v>
      </c>
      <c r="BB709" s="21">
        <v>0.86799999999999999</v>
      </c>
      <c r="BC709">
        <v>5</v>
      </c>
      <c r="BD709" s="21">
        <v>0.78100000000000003</v>
      </c>
      <c r="BE709" s="2">
        <v>32.1</v>
      </c>
      <c r="BF709" s="2">
        <v>34.1</v>
      </c>
      <c r="BG709" s="2">
        <v>30.2</v>
      </c>
      <c r="BH709" s="21">
        <v>3.448</v>
      </c>
      <c r="BI709" s="21">
        <v>5.0670000000000002</v>
      </c>
      <c r="BJ709" t="s">
        <v>3123</v>
      </c>
      <c r="BK709" s="2">
        <v>71.5</v>
      </c>
      <c r="BL709" t="s">
        <v>2004</v>
      </c>
      <c r="BM709" s="2">
        <v>32.5</v>
      </c>
      <c r="BN709" t="s">
        <v>1700</v>
      </c>
      <c r="BO709" s="2">
        <v>24.2</v>
      </c>
      <c r="BP709" t="s">
        <v>1667</v>
      </c>
      <c r="BQ709" s="2">
        <v>40.6</v>
      </c>
      <c r="BR709" t="s">
        <v>1432</v>
      </c>
      <c r="BS709" s="2">
        <v>35.1</v>
      </c>
      <c r="BT709" s="32">
        <f t="shared" si="421"/>
        <v>7.1987480438184662E-2</v>
      </c>
      <c r="BU709" s="34">
        <f t="shared" si="422"/>
        <v>0.91631799163179917</v>
      </c>
      <c r="BV709" s="35">
        <f t="shared" si="423"/>
        <v>923.5167396756176</v>
      </c>
      <c r="BW709" s="32">
        <f t="shared" si="424"/>
        <v>-1.1694527930016171E-2</v>
      </c>
      <c r="BX709" s="36">
        <f t="shared" si="425"/>
        <v>2.3507701043415881</v>
      </c>
      <c r="BY709" s="37">
        <f t="shared" si="426"/>
        <v>2.0441479168187722</v>
      </c>
      <c r="BZ709" s="37">
        <f t="shared" si="427"/>
        <v>32.655262971179894</v>
      </c>
      <c r="CA709" s="37">
        <f t="shared" si="428"/>
        <v>24.427567605984333</v>
      </c>
      <c r="CB709" s="37">
        <f t="shared" si="429"/>
        <v>61.733267087926926</v>
      </c>
      <c r="CC709" s="37">
        <f t="shared" si="430"/>
        <v>46.555468805547541</v>
      </c>
      <c r="CD709" s="38">
        <f t="shared" si="431"/>
        <v>15.177798282379385</v>
      </c>
      <c r="CE709" s="3">
        <v>46</v>
      </c>
      <c r="CF709" s="3">
        <v>40</v>
      </c>
      <c r="CG709" s="3">
        <v>593</v>
      </c>
      <c r="CH709" s="3">
        <v>438</v>
      </c>
      <c r="CI709" s="3">
        <v>254</v>
      </c>
      <c r="CJ709" s="3">
        <v>202</v>
      </c>
      <c r="CK709" s="3">
        <v>231</v>
      </c>
      <c r="CL709" s="3">
        <v>315</v>
      </c>
      <c r="CM709" s="20">
        <f t="shared" si="432"/>
        <v>8.408446481825365</v>
      </c>
      <c r="CN709" s="37">
        <f t="shared" si="433"/>
        <v>2.0896215463199446</v>
      </c>
      <c r="CO709" s="37">
        <f t="shared" si="434"/>
        <v>2.5373975919599321</v>
      </c>
      <c r="CP709" s="37">
        <f t="shared" si="435"/>
        <v>28.78204915585923</v>
      </c>
      <c r="CQ709" s="37">
        <f t="shared" si="436"/>
        <v>30.647782679359178</v>
      </c>
      <c r="CR709" s="37">
        <f t="shared" si="437"/>
        <v>55.076453613718527</v>
      </c>
      <c r="CS709" s="37">
        <f t="shared" si="438"/>
        <v>58.733291319778431</v>
      </c>
      <c r="CT709" s="22">
        <f t="shared" si="439"/>
        <v>18.834635988439288</v>
      </c>
      <c r="CU709" s="35">
        <v>84</v>
      </c>
      <c r="CV709" s="35">
        <v>102</v>
      </c>
      <c r="CW709" s="35">
        <v>1073</v>
      </c>
      <c r="CX709" s="35">
        <v>1130</v>
      </c>
      <c r="CY709" s="35">
        <v>478</v>
      </c>
      <c r="CZ709" s="35">
        <v>462</v>
      </c>
      <c r="DA709" s="35">
        <v>667</v>
      </c>
      <c r="DB709" s="35">
        <v>579</v>
      </c>
      <c r="DC709">
        <v>9</v>
      </c>
      <c r="DD709">
        <v>20</v>
      </c>
      <c r="DE709" s="35">
        <f t="shared" si="440"/>
        <v>11</v>
      </c>
      <c r="DF709" s="36">
        <f t="shared" si="441"/>
        <v>0.45993328128422384</v>
      </c>
      <c r="DG709" s="37">
        <f t="shared" si="442"/>
        <v>1.0220739584093861</v>
      </c>
      <c r="DH709" s="37">
        <f t="shared" si="443"/>
        <v>0.56214067712516247</v>
      </c>
      <c r="DI709" s="2">
        <v>752</v>
      </c>
      <c r="DJ709">
        <v>29</v>
      </c>
      <c r="DK709">
        <v>19</v>
      </c>
      <c r="DL709">
        <v>13</v>
      </c>
      <c r="DM709">
        <v>782</v>
      </c>
      <c r="DN709">
        <v>591</v>
      </c>
      <c r="DO709">
        <v>6.9</v>
      </c>
      <c r="DP709">
        <v>578</v>
      </c>
      <c r="DQ709">
        <v>433</v>
      </c>
      <c r="DR709">
        <v>6.5</v>
      </c>
      <c r="DS709">
        <v>406</v>
      </c>
      <c r="DT709">
        <v>300</v>
      </c>
      <c r="DU709">
        <v>7.3</v>
      </c>
      <c r="DV709" s="39">
        <v>10.9</v>
      </c>
      <c r="DW709" s="39">
        <v>10.9</v>
      </c>
      <c r="DX709" s="39">
        <v>-2.9</v>
      </c>
      <c r="DY709" s="39">
        <v>2.1</v>
      </c>
      <c r="DZ709" s="39">
        <v>-1.1000000000000001</v>
      </c>
      <c r="EA709" s="39">
        <v>9</v>
      </c>
    </row>
    <row r="710" spans="1:131" x14ac:dyDescent="0.2">
      <c r="A710" s="12" t="s">
        <v>3126</v>
      </c>
      <c r="B710" s="12" t="s">
        <v>3123</v>
      </c>
      <c r="C710" t="s">
        <v>3125</v>
      </c>
      <c r="D710" t="s">
        <v>177</v>
      </c>
      <c r="E710" s="12" t="s">
        <v>170</v>
      </c>
      <c r="F710">
        <v>70</v>
      </c>
      <c r="G710">
        <v>7</v>
      </c>
      <c r="H710">
        <v>25</v>
      </c>
      <c r="I710" s="31">
        <f t="shared" si="407"/>
        <v>32</v>
      </c>
      <c r="J710">
        <v>12</v>
      </c>
      <c r="K710">
        <v>13</v>
      </c>
      <c r="L710" s="16">
        <f t="shared" si="408"/>
        <v>1.6913815886066161</v>
      </c>
      <c r="M710" s="15">
        <v>7</v>
      </c>
      <c r="N710" s="15">
        <v>12</v>
      </c>
      <c r="O710" s="15">
        <v>13</v>
      </c>
      <c r="P710">
        <v>73</v>
      </c>
      <c r="Q710">
        <v>29</v>
      </c>
      <c r="R710">
        <v>26</v>
      </c>
      <c r="S710" s="13">
        <f t="shared" si="409"/>
        <v>9.5890410958904104E-2</v>
      </c>
      <c r="T710" s="13">
        <f t="shared" si="410"/>
        <v>5.46875E-2</v>
      </c>
      <c r="U710" s="2">
        <v>1135.1666666666999</v>
      </c>
      <c r="V710" s="2">
        <v>16.2166666667</v>
      </c>
      <c r="W710">
        <v>15.23</v>
      </c>
      <c r="X710">
        <v>32.9</v>
      </c>
      <c r="Y710" s="32">
        <f t="shared" si="411"/>
        <v>0.31643465613962191</v>
      </c>
      <c r="Z710" s="15">
        <f t="shared" si="412"/>
        <v>152.93617021276594</v>
      </c>
      <c r="AA710">
        <v>13</v>
      </c>
      <c r="AB710">
        <v>40</v>
      </c>
      <c r="AC710">
        <v>52</v>
      </c>
      <c r="AD710" s="13">
        <f t="shared" si="413"/>
        <v>0.14893617021276595</v>
      </c>
      <c r="AE710" s="13">
        <f t="shared" si="414"/>
        <v>0.53191489361702127</v>
      </c>
      <c r="AF710" s="13">
        <f t="shared" si="415"/>
        <v>0.68085106382978722</v>
      </c>
      <c r="AG710">
        <v>475</v>
      </c>
      <c r="AH710">
        <v>440</v>
      </c>
      <c r="AI710" s="17">
        <f t="shared" si="416"/>
        <v>0.51912568306010931</v>
      </c>
      <c r="AJ710">
        <v>214</v>
      </c>
      <c r="AK710">
        <v>203</v>
      </c>
      <c r="AL710" s="32">
        <f t="shared" si="417"/>
        <v>0.38012762078395623</v>
      </c>
      <c r="AM710">
        <v>153</v>
      </c>
      <c r="AN710">
        <v>122</v>
      </c>
      <c r="AO710" s="33">
        <f t="shared" si="418"/>
        <v>0.25068368277119418</v>
      </c>
      <c r="AP710">
        <v>211</v>
      </c>
      <c r="AQ710">
        <v>194</v>
      </c>
      <c r="AR710" s="33">
        <f t="shared" si="419"/>
        <v>0.36918869644484958</v>
      </c>
      <c r="AS710" s="33">
        <f t="shared" si="420"/>
        <v>0.60260115606936415</v>
      </c>
      <c r="AT710">
        <v>13</v>
      </c>
      <c r="AU710">
        <v>453</v>
      </c>
      <c r="AV710">
        <v>383</v>
      </c>
      <c r="AW710">
        <v>335</v>
      </c>
      <c r="AX710" s="2">
        <v>29.7</v>
      </c>
      <c r="AY710" s="3">
        <v>1</v>
      </c>
      <c r="AZ710" s="2">
        <v>34.5</v>
      </c>
      <c r="BA710" s="2">
        <v>26.4</v>
      </c>
      <c r="BB710" s="21">
        <v>0.97899999999999998</v>
      </c>
      <c r="BC710">
        <v>4</v>
      </c>
      <c r="BD710" s="21">
        <v>1.4570000000000001</v>
      </c>
      <c r="BE710" s="2">
        <v>32.200000000000003</v>
      </c>
      <c r="BF710" s="2">
        <v>34.299999999999997</v>
      </c>
      <c r="BG710" s="2">
        <v>30.2</v>
      </c>
      <c r="BH710" s="21">
        <v>4.266</v>
      </c>
      <c r="BI710" s="21">
        <v>5.798</v>
      </c>
      <c r="BJ710" t="s">
        <v>3123</v>
      </c>
      <c r="BK710" s="2">
        <v>75</v>
      </c>
      <c r="BL710" t="s">
        <v>2004</v>
      </c>
      <c r="BM710" s="2">
        <v>25.4</v>
      </c>
      <c r="BN710" t="s">
        <v>719</v>
      </c>
      <c r="BO710" s="2">
        <v>24.2</v>
      </c>
      <c r="BP710" t="s">
        <v>1667</v>
      </c>
      <c r="BQ710" s="2">
        <v>40.5</v>
      </c>
      <c r="BR710" t="s">
        <v>448</v>
      </c>
      <c r="BS710" s="2">
        <v>36.200000000000003</v>
      </c>
      <c r="BT710" s="32">
        <f t="shared" si="421"/>
        <v>7.8464106844741241E-2</v>
      </c>
      <c r="BU710" s="34">
        <f t="shared" si="422"/>
        <v>0.92066805845511479</v>
      </c>
      <c r="BV710" s="35">
        <f t="shared" si="423"/>
        <v>928.51446913958887</v>
      </c>
      <c r="BW710" s="32">
        <f t="shared" si="424"/>
        <v>-8.6783470014396846E-4</v>
      </c>
      <c r="BX710" s="36">
        <f t="shared" si="425"/>
        <v>2.4842167082609339</v>
      </c>
      <c r="BY710" s="37">
        <f t="shared" si="426"/>
        <v>2.0085156364662868</v>
      </c>
      <c r="BZ710" s="37">
        <f t="shared" si="427"/>
        <v>31.66054911166594</v>
      </c>
      <c r="CA710" s="37">
        <f t="shared" si="428"/>
        <v>25.317868154403985</v>
      </c>
      <c r="CB710" s="37">
        <f t="shared" si="429"/>
        <v>61.365438261509446</v>
      </c>
      <c r="CC710" s="37">
        <f t="shared" si="430"/>
        <v>47.781529878040082</v>
      </c>
      <c r="CD710" s="38">
        <f t="shared" si="431"/>
        <v>13.583908383469364</v>
      </c>
      <c r="CE710" s="3">
        <v>47</v>
      </c>
      <c r="CF710" s="3">
        <v>38</v>
      </c>
      <c r="CG710" s="3">
        <v>552</v>
      </c>
      <c r="CH710" s="3">
        <v>441</v>
      </c>
      <c r="CI710" s="3">
        <v>244</v>
      </c>
      <c r="CJ710" s="3">
        <v>202</v>
      </c>
      <c r="CK710" s="3">
        <v>223</v>
      </c>
      <c r="CL710" s="3">
        <v>318</v>
      </c>
      <c r="CM710" s="20">
        <f t="shared" si="432"/>
        <v>6.6904806378046233</v>
      </c>
      <c r="CN710" s="37">
        <f t="shared" si="433"/>
        <v>1.9539730785931391</v>
      </c>
      <c r="CO710" s="37">
        <f t="shared" si="434"/>
        <v>2.3708206686930091</v>
      </c>
      <c r="CP710" s="37">
        <f t="shared" si="435"/>
        <v>28.449848024316111</v>
      </c>
      <c r="CQ710" s="37">
        <f t="shared" si="436"/>
        <v>29.674337820234477</v>
      </c>
      <c r="CR710" s="37">
        <f t="shared" si="437"/>
        <v>54.450716456795483</v>
      </c>
      <c r="CS710" s="37">
        <f t="shared" si="438"/>
        <v>57.551020408163261</v>
      </c>
      <c r="CT710" s="22">
        <f t="shared" si="439"/>
        <v>16.684212334837142</v>
      </c>
      <c r="CU710" s="35">
        <v>75</v>
      </c>
      <c r="CV710" s="35">
        <v>91</v>
      </c>
      <c r="CW710" s="35">
        <v>1017</v>
      </c>
      <c r="CX710" s="35">
        <v>1048</v>
      </c>
      <c r="CY710" s="35">
        <v>464</v>
      </c>
      <c r="CZ710" s="35">
        <v>441</v>
      </c>
      <c r="DA710" s="35">
        <v>629</v>
      </c>
      <c r="DB710" s="35">
        <v>534</v>
      </c>
      <c r="DC710">
        <v>16</v>
      </c>
      <c r="DD710">
        <v>15</v>
      </c>
      <c r="DE710" s="35">
        <f t="shared" si="440"/>
        <v>-1</v>
      </c>
      <c r="DF710" s="36">
        <f t="shared" si="441"/>
        <v>0.84569079430159444</v>
      </c>
      <c r="DG710" s="37">
        <f t="shared" si="442"/>
        <v>0.79283511965774478</v>
      </c>
      <c r="DH710" s="37">
        <f t="shared" si="443"/>
        <v>-5.2855674643849652E-2</v>
      </c>
      <c r="DI710" s="2">
        <v>712</v>
      </c>
      <c r="DJ710">
        <v>28</v>
      </c>
      <c r="DK710">
        <v>16</v>
      </c>
      <c r="DL710">
        <v>18.399999999999999</v>
      </c>
      <c r="DM710">
        <v>725</v>
      </c>
      <c r="DN710">
        <v>561</v>
      </c>
      <c r="DO710">
        <v>6.4</v>
      </c>
      <c r="DP710">
        <v>528</v>
      </c>
      <c r="DQ710">
        <v>424</v>
      </c>
      <c r="DR710">
        <v>4.5999999999999996</v>
      </c>
      <c r="DS710">
        <v>375</v>
      </c>
      <c r="DT710">
        <v>291</v>
      </c>
      <c r="DU710">
        <v>5.9</v>
      </c>
      <c r="DV710" s="39">
        <v>8.3000000000000007</v>
      </c>
      <c r="DW710" s="39">
        <v>8.3000000000000007</v>
      </c>
      <c r="DX710" s="39">
        <v>-3.2</v>
      </c>
      <c r="DY710" s="39">
        <v>2.5</v>
      </c>
      <c r="DZ710" s="39">
        <v>-1.4</v>
      </c>
      <c r="EA710" s="39">
        <v>6.3</v>
      </c>
    </row>
    <row r="711" spans="1:131" x14ac:dyDescent="0.2">
      <c r="A711" s="12" t="s">
        <v>614</v>
      </c>
      <c r="B711" s="12" t="s">
        <v>3130</v>
      </c>
      <c r="C711" t="s">
        <v>3129</v>
      </c>
      <c r="D711" t="s">
        <v>393</v>
      </c>
      <c r="E711" s="12" t="s">
        <v>170</v>
      </c>
      <c r="F711">
        <v>80</v>
      </c>
      <c r="G711">
        <v>26</v>
      </c>
      <c r="H711">
        <v>33</v>
      </c>
      <c r="I711" s="31">
        <f t="shared" si="407"/>
        <v>59</v>
      </c>
      <c r="J711">
        <v>22</v>
      </c>
      <c r="K711">
        <v>9</v>
      </c>
      <c r="L711" s="16">
        <f t="shared" si="408"/>
        <v>2.8517722878625897</v>
      </c>
      <c r="M711" s="15">
        <v>25</v>
      </c>
      <c r="N711" s="15">
        <v>23</v>
      </c>
      <c r="O711" s="15">
        <v>8</v>
      </c>
      <c r="P711">
        <v>199</v>
      </c>
      <c r="Q711">
        <v>68</v>
      </c>
      <c r="R711">
        <v>56</v>
      </c>
      <c r="S711" s="13">
        <f t="shared" si="409"/>
        <v>0.1306532663316583</v>
      </c>
      <c r="T711" s="13">
        <f t="shared" si="410"/>
        <v>8.0495356037151702E-2</v>
      </c>
      <c r="U711" s="2">
        <v>1241.3333333333001</v>
      </c>
      <c r="V711" s="2">
        <v>15.516666666700001</v>
      </c>
      <c r="W711">
        <v>14.77</v>
      </c>
      <c r="X711">
        <v>33.119999999999997</v>
      </c>
      <c r="Y711" s="32">
        <f t="shared" si="411"/>
        <v>0.30841511797870119</v>
      </c>
      <c r="Z711" s="15">
        <f t="shared" si="412"/>
        <v>213.36986301369865</v>
      </c>
      <c r="AA711">
        <v>23</v>
      </c>
      <c r="AB711">
        <v>47</v>
      </c>
      <c r="AC711">
        <v>37</v>
      </c>
      <c r="AD711" s="13">
        <f t="shared" si="413"/>
        <v>0.35616438356164382</v>
      </c>
      <c r="AE711" s="13">
        <f t="shared" si="414"/>
        <v>0.42465753424657532</v>
      </c>
      <c r="AF711" s="13">
        <f t="shared" si="415"/>
        <v>0.78082191780821919</v>
      </c>
      <c r="AG711">
        <v>271</v>
      </c>
      <c r="AH711">
        <v>384</v>
      </c>
      <c r="AI711" s="17">
        <f t="shared" si="416"/>
        <v>0.41374045801526715</v>
      </c>
      <c r="AJ711">
        <v>189</v>
      </c>
      <c r="AK711">
        <v>240</v>
      </c>
      <c r="AL711" s="32">
        <f t="shared" si="417"/>
        <v>0.3669803250641574</v>
      </c>
      <c r="AM711">
        <v>150</v>
      </c>
      <c r="AN711">
        <v>152</v>
      </c>
      <c r="AO711" s="33">
        <f t="shared" si="418"/>
        <v>0.25834046193327631</v>
      </c>
      <c r="AP711">
        <v>201</v>
      </c>
      <c r="AQ711">
        <v>237</v>
      </c>
      <c r="AR711" s="33">
        <f t="shared" si="419"/>
        <v>0.37467921300256629</v>
      </c>
      <c r="AS711" s="33">
        <f t="shared" si="420"/>
        <v>0.58686730506155949</v>
      </c>
      <c r="AT711">
        <v>14</v>
      </c>
      <c r="AU711">
        <v>465</v>
      </c>
      <c r="AV711">
        <v>422</v>
      </c>
      <c r="AW711">
        <v>392</v>
      </c>
      <c r="AX711" s="2">
        <v>29.9</v>
      </c>
      <c r="AY711" s="3">
        <v>2</v>
      </c>
      <c r="AZ711" s="2">
        <v>34.9</v>
      </c>
      <c r="BA711" s="2">
        <v>26.5</v>
      </c>
      <c r="BB711" s="21">
        <v>0.71799999999999997</v>
      </c>
      <c r="BC711">
        <v>2</v>
      </c>
      <c r="BD711" s="21">
        <v>0.79200000000000004</v>
      </c>
      <c r="BE711" s="2">
        <v>30.2</v>
      </c>
      <c r="BF711" s="2">
        <v>33</v>
      </c>
      <c r="BG711" s="2">
        <v>27.3</v>
      </c>
      <c r="BH711" s="21">
        <v>1.2770000000000001</v>
      </c>
      <c r="BI711" s="21">
        <v>2.2519999999999998</v>
      </c>
      <c r="BJ711" t="s">
        <v>392</v>
      </c>
      <c r="BK711" s="2">
        <v>85.3</v>
      </c>
      <c r="BL711" t="s">
        <v>2614</v>
      </c>
      <c r="BM711" s="2">
        <v>52.4</v>
      </c>
      <c r="BN711" t="s">
        <v>2820</v>
      </c>
      <c r="BO711" s="2">
        <v>19.600000000000001</v>
      </c>
      <c r="BP711" t="s">
        <v>1528</v>
      </c>
      <c r="BQ711" s="2">
        <v>38.799999999999997</v>
      </c>
      <c r="BR711" t="s">
        <v>1090</v>
      </c>
      <c r="BS711" s="2">
        <v>37.9</v>
      </c>
      <c r="BT711" s="32">
        <f t="shared" si="421"/>
        <v>0.10310734463276836</v>
      </c>
      <c r="BU711" s="34">
        <f t="shared" si="422"/>
        <v>0.91517128874388254</v>
      </c>
      <c r="BV711" s="35">
        <f t="shared" si="423"/>
        <v>925.48202320715939</v>
      </c>
      <c r="BW711" s="32">
        <f t="shared" si="424"/>
        <v>1.8278633376650893E-2</v>
      </c>
      <c r="BX711" s="36">
        <f t="shared" si="425"/>
        <v>3.5284640171782415</v>
      </c>
      <c r="BY711" s="37">
        <f t="shared" si="426"/>
        <v>2.5134264231954599</v>
      </c>
      <c r="BZ711" s="37">
        <f t="shared" si="427"/>
        <v>34.221267454276642</v>
      </c>
      <c r="CA711" s="37">
        <f t="shared" si="428"/>
        <v>29.62943071959263</v>
      </c>
      <c r="CB711" s="37">
        <f t="shared" si="429"/>
        <v>63.899033297392258</v>
      </c>
      <c r="CC711" s="37">
        <f t="shared" si="430"/>
        <v>56.35875402780588</v>
      </c>
      <c r="CD711" s="38">
        <f t="shared" si="431"/>
        <v>7.5402792695863781</v>
      </c>
      <c r="CE711" s="3">
        <v>73</v>
      </c>
      <c r="CF711" s="3">
        <v>52</v>
      </c>
      <c r="CG711" s="3">
        <v>635</v>
      </c>
      <c r="CH711" s="3">
        <v>561</v>
      </c>
      <c r="CI711" s="3">
        <v>306</v>
      </c>
      <c r="CJ711" s="3">
        <v>259</v>
      </c>
      <c r="CK711" s="3">
        <v>294</v>
      </c>
      <c r="CL711" s="3">
        <v>308</v>
      </c>
      <c r="CM711" s="20">
        <f t="shared" si="432"/>
        <v>3.9054639481089506</v>
      </c>
      <c r="CN711" s="37">
        <f t="shared" si="433"/>
        <v>2.1286231884057969</v>
      </c>
      <c r="CO711" s="37">
        <f t="shared" si="434"/>
        <v>2.3777173913043481</v>
      </c>
      <c r="CP711" s="37">
        <f t="shared" si="435"/>
        <v>28.419384057971016</v>
      </c>
      <c r="CQ711" s="37">
        <f t="shared" si="436"/>
        <v>28.487318840579711</v>
      </c>
      <c r="CR711" s="37">
        <f t="shared" si="437"/>
        <v>55.910326086956523</v>
      </c>
      <c r="CS711" s="37">
        <f t="shared" si="438"/>
        <v>56.56702898550725</v>
      </c>
      <c r="CT711" s="22">
        <f t="shared" si="439"/>
        <v>8.1969821681371045</v>
      </c>
      <c r="CU711" s="35">
        <v>94</v>
      </c>
      <c r="CV711" s="35">
        <v>105</v>
      </c>
      <c r="CW711" s="35">
        <v>1161</v>
      </c>
      <c r="CX711" s="35">
        <v>1153</v>
      </c>
      <c r="CY711" s="35">
        <v>556</v>
      </c>
      <c r="CZ711" s="35">
        <v>556</v>
      </c>
      <c r="DA711" s="35">
        <v>684</v>
      </c>
      <c r="DB711" s="35">
        <v>658</v>
      </c>
      <c r="DC711">
        <v>2</v>
      </c>
      <c r="DD711">
        <v>20</v>
      </c>
      <c r="DE711" s="35">
        <f t="shared" si="440"/>
        <v>18</v>
      </c>
      <c r="DF711" s="36">
        <f t="shared" si="441"/>
        <v>9.6670247045979207E-2</v>
      </c>
      <c r="DG711" s="37">
        <f t="shared" si="442"/>
        <v>0.96670247045979218</v>
      </c>
      <c r="DH711" s="37">
        <f t="shared" si="443"/>
        <v>0.87003222341381292</v>
      </c>
      <c r="DI711" s="2">
        <v>697.6</v>
      </c>
      <c r="DJ711">
        <v>43</v>
      </c>
      <c r="DK711">
        <v>29</v>
      </c>
      <c r="DL711">
        <v>13.8</v>
      </c>
      <c r="DM711">
        <v>750</v>
      </c>
      <c r="DN711">
        <v>671</v>
      </c>
      <c r="DO711">
        <v>1.9</v>
      </c>
      <c r="DP711">
        <v>577</v>
      </c>
      <c r="DQ711">
        <v>503</v>
      </c>
      <c r="DR711">
        <v>2.1</v>
      </c>
      <c r="DS711">
        <v>408</v>
      </c>
      <c r="DT711">
        <v>356</v>
      </c>
      <c r="DU711">
        <v>2.5</v>
      </c>
      <c r="DV711" s="39">
        <v>9.5</v>
      </c>
      <c r="DW711" s="39">
        <v>9.5</v>
      </c>
      <c r="DX711" s="39">
        <v>-1.1000000000000001</v>
      </c>
      <c r="DY711" s="39">
        <v>1.9</v>
      </c>
      <c r="DZ711" s="39">
        <v>-4.2</v>
      </c>
      <c r="EA711" s="39">
        <v>6</v>
      </c>
    </row>
    <row r="712" spans="1:131" x14ac:dyDescent="0.2">
      <c r="A712" s="12" t="s">
        <v>3134</v>
      </c>
      <c r="B712" s="12" t="s">
        <v>3135</v>
      </c>
      <c r="C712" t="s">
        <v>3133</v>
      </c>
      <c r="D712" t="s">
        <v>338</v>
      </c>
      <c r="E712" s="12" t="s">
        <v>178</v>
      </c>
      <c r="F712">
        <v>34</v>
      </c>
      <c r="G712">
        <v>1</v>
      </c>
      <c r="H712">
        <v>9</v>
      </c>
      <c r="I712" s="31">
        <f t="shared" si="407"/>
        <v>10</v>
      </c>
      <c r="J712">
        <v>5</v>
      </c>
      <c r="K712">
        <v>4</v>
      </c>
      <c r="L712" s="16">
        <f t="shared" si="408"/>
        <v>0.92956000826270757</v>
      </c>
      <c r="M712" s="15">
        <v>1</v>
      </c>
      <c r="N712" s="15">
        <v>5</v>
      </c>
      <c r="O712" s="15">
        <v>4</v>
      </c>
      <c r="P712">
        <v>44</v>
      </c>
      <c r="Q712">
        <v>19</v>
      </c>
      <c r="R712">
        <v>42</v>
      </c>
      <c r="S712" s="13">
        <f t="shared" si="409"/>
        <v>2.2727272727272728E-2</v>
      </c>
      <c r="T712" s="13">
        <f t="shared" si="410"/>
        <v>9.5238095238095247E-3</v>
      </c>
      <c r="U712" s="2">
        <v>645.46666666670001</v>
      </c>
      <c r="V712" s="2">
        <v>18.983333333299999</v>
      </c>
      <c r="W712">
        <v>18.45</v>
      </c>
      <c r="X712">
        <v>30.83</v>
      </c>
      <c r="Y712" s="32">
        <f t="shared" si="411"/>
        <v>0.37439123376623373</v>
      </c>
      <c r="Z712" s="15">
        <f t="shared" si="412"/>
        <v>48.4375</v>
      </c>
      <c r="AA712">
        <v>50</v>
      </c>
      <c r="AB712">
        <v>49</v>
      </c>
      <c r="AC712">
        <v>100</v>
      </c>
      <c r="AD712" s="13">
        <f t="shared" si="413"/>
        <v>3.125E-2</v>
      </c>
      <c r="AE712" s="13">
        <f t="shared" si="414"/>
        <v>0.28125</v>
      </c>
      <c r="AF712" s="13">
        <f t="shared" si="415"/>
        <v>0.3125</v>
      </c>
      <c r="AI712" s="17" t="str">
        <f t="shared" si="416"/>
        <v xml:space="preserve"> </v>
      </c>
      <c r="AJ712">
        <v>82</v>
      </c>
      <c r="AK712">
        <v>97</v>
      </c>
      <c r="AL712" s="32">
        <f t="shared" si="417"/>
        <v>0.30236486486486486</v>
      </c>
      <c r="AM712">
        <v>100</v>
      </c>
      <c r="AN712">
        <v>93</v>
      </c>
      <c r="AO712" s="33">
        <f t="shared" si="418"/>
        <v>0.32601351351351349</v>
      </c>
      <c r="AP712">
        <v>108</v>
      </c>
      <c r="AQ712">
        <v>112</v>
      </c>
      <c r="AR712" s="33">
        <f t="shared" si="419"/>
        <v>0.3716216216216216</v>
      </c>
      <c r="AS712" s="33">
        <f t="shared" si="420"/>
        <v>0.48118279569892475</v>
      </c>
      <c r="AT712">
        <v>1</v>
      </c>
      <c r="AU712">
        <v>234</v>
      </c>
      <c r="AV712">
        <v>227</v>
      </c>
      <c r="AW712">
        <v>196</v>
      </c>
      <c r="AX712" s="2">
        <v>28.5</v>
      </c>
      <c r="AY712" s="3">
        <v>4</v>
      </c>
      <c r="AZ712" s="2">
        <v>33</v>
      </c>
      <c r="BA712" s="2">
        <v>25.4</v>
      </c>
      <c r="BB712" s="21">
        <v>-4.2000000000000003E-2</v>
      </c>
      <c r="BC712">
        <v>4</v>
      </c>
      <c r="BD712" s="21">
        <v>-2.56</v>
      </c>
      <c r="BE712" s="2">
        <v>26.9</v>
      </c>
      <c r="BF712" s="2">
        <v>31.5</v>
      </c>
      <c r="BG712" s="2">
        <v>25.4</v>
      </c>
      <c r="BH712" s="21">
        <v>1.2749999999999999</v>
      </c>
      <c r="BI712" s="21">
        <v>8.8179999999999996</v>
      </c>
      <c r="BJ712" t="s">
        <v>2104</v>
      </c>
      <c r="BK712" s="2">
        <v>34.299999999999997</v>
      </c>
      <c r="BL712" t="s">
        <v>2283</v>
      </c>
      <c r="BM712" s="2">
        <v>33.299999999999997</v>
      </c>
      <c r="BN712" t="s">
        <v>1854</v>
      </c>
      <c r="BO712" s="2">
        <v>32.799999999999997</v>
      </c>
      <c r="BP712" t="s">
        <v>104</v>
      </c>
      <c r="BQ712" s="2">
        <v>31.7</v>
      </c>
      <c r="BR712" t="s">
        <v>2111</v>
      </c>
      <c r="BS712" s="2">
        <v>23.4</v>
      </c>
      <c r="BT712" s="32">
        <f t="shared" si="421"/>
        <v>0.1032258064516129</v>
      </c>
      <c r="BU712" s="34">
        <f t="shared" si="422"/>
        <v>0.9353932584269663</v>
      </c>
      <c r="BV712" s="35">
        <f t="shared" si="423"/>
        <v>945.71583907212766</v>
      </c>
      <c r="BW712" s="32">
        <f t="shared" si="424"/>
        <v>3.8619064878579204E-2</v>
      </c>
      <c r="BX712" s="36">
        <f t="shared" si="425"/>
        <v>2.9747456489232631</v>
      </c>
      <c r="BY712" s="37">
        <f t="shared" si="426"/>
        <v>2.1380984351635952</v>
      </c>
      <c r="BZ712" s="37">
        <f t="shared" si="427"/>
        <v>28.817848473944114</v>
      </c>
      <c r="CA712" s="37">
        <f t="shared" si="428"/>
        <v>33.094045344271301</v>
      </c>
      <c r="CB712" s="37">
        <f t="shared" si="429"/>
        <v>57.07793213871512</v>
      </c>
      <c r="CC712" s="37">
        <f t="shared" si="430"/>
        <v>57.356814543301674</v>
      </c>
      <c r="CD712" s="38">
        <f t="shared" si="431"/>
        <v>-0.27888240458655389</v>
      </c>
      <c r="CE712" s="3">
        <v>32</v>
      </c>
      <c r="CF712" s="3">
        <v>23</v>
      </c>
      <c r="CG712" s="3">
        <v>278</v>
      </c>
      <c r="CH712" s="3">
        <v>333</v>
      </c>
      <c r="CI712" s="3">
        <v>132</v>
      </c>
      <c r="CJ712" s="3">
        <v>117</v>
      </c>
      <c r="CK712" s="3">
        <v>144</v>
      </c>
      <c r="CL712" s="3">
        <v>172</v>
      </c>
      <c r="CM712" s="20">
        <f t="shared" si="432"/>
        <v>-11.295269501360748</v>
      </c>
      <c r="CN712" s="37">
        <f t="shared" si="433"/>
        <v>2.289595695560092</v>
      </c>
      <c r="CO712" s="37">
        <f t="shared" si="434"/>
        <v>1.3165175249470531</v>
      </c>
      <c r="CP712" s="37">
        <f t="shared" si="435"/>
        <v>32.2832993073973</v>
      </c>
      <c r="CQ712" s="37">
        <f t="shared" si="436"/>
        <v>26.502070176108067</v>
      </c>
      <c r="CR712" s="37">
        <f t="shared" si="437"/>
        <v>59.586727976951401</v>
      </c>
      <c r="CS712" s="37">
        <f t="shared" si="438"/>
        <v>48.997347884985977</v>
      </c>
      <c r="CT712" s="22">
        <f t="shared" si="439"/>
        <v>-10.868262496551978</v>
      </c>
      <c r="CU712" s="35">
        <v>40</v>
      </c>
      <c r="CV712" s="35">
        <v>23</v>
      </c>
      <c r="CW712" s="35">
        <v>524</v>
      </c>
      <c r="CX712" s="35">
        <v>440</v>
      </c>
      <c r="CY712" s="35">
        <v>210</v>
      </c>
      <c r="CZ712" s="35">
        <v>168</v>
      </c>
      <c r="DA712" s="35">
        <v>225</v>
      </c>
      <c r="DB712" s="35">
        <v>267</v>
      </c>
      <c r="DC712">
        <v>3</v>
      </c>
      <c r="DD712">
        <v>2</v>
      </c>
      <c r="DE712" s="35">
        <f t="shared" si="440"/>
        <v>-1</v>
      </c>
      <c r="DF712" s="36">
        <f t="shared" si="441"/>
        <v>0.27888240458655594</v>
      </c>
      <c r="DG712" s="37">
        <f t="shared" si="442"/>
        <v>0.18592160305770394</v>
      </c>
      <c r="DH712" s="37">
        <f t="shared" si="443"/>
        <v>-9.2960801528851972E-2</v>
      </c>
      <c r="DI712" s="2">
        <v>392.3</v>
      </c>
      <c r="DJ712">
        <v>18</v>
      </c>
      <c r="DK712">
        <v>12</v>
      </c>
      <c r="DL712">
        <v>-1.9</v>
      </c>
      <c r="DM712">
        <v>364</v>
      </c>
      <c r="DN712">
        <v>367</v>
      </c>
      <c r="DO712">
        <v>-6.1</v>
      </c>
      <c r="DP712">
        <v>251</v>
      </c>
      <c r="DQ712">
        <v>273</v>
      </c>
      <c r="DR712">
        <v>-8.4</v>
      </c>
      <c r="DS712">
        <v>172</v>
      </c>
      <c r="DT712">
        <v>213</v>
      </c>
      <c r="DU712">
        <v>-11</v>
      </c>
      <c r="DV712" s="39">
        <v>-3.1</v>
      </c>
      <c r="DW712" s="39">
        <v>-3.1</v>
      </c>
      <c r="DX712" s="39">
        <v>0.9</v>
      </c>
      <c r="DY712" s="39">
        <v>-1.4</v>
      </c>
      <c r="DZ712" s="39">
        <v>-1.9</v>
      </c>
      <c r="EA712" s="39">
        <v>-5.5</v>
      </c>
    </row>
    <row r="713" spans="1:131" x14ac:dyDescent="0.2">
      <c r="A713" s="12" t="s">
        <v>2454</v>
      </c>
      <c r="B713" s="12" t="s">
        <v>3138</v>
      </c>
      <c r="C713" t="s">
        <v>3137</v>
      </c>
      <c r="D713" t="s">
        <v>382</v>
      </c>
      <c r="E713" s="12" t="s">
        <v>178</v>
      </c>
      <c r="F713">
        <v>74</v>
      </c>
      <c r="G713">
        <v>6</v>
      </c>
      <c r="H713">
        <v>22</v>
      </c>
      <c r="I713" s="31">
        <f t="shared" si="407"/>
        <v>28</v>
      </c>
      <c r="J713">
        <v>6</v>
      </c>
      <c r="K713">
        <v>13</v>
      </c>
      <c r="L713" s="16">
        <f t="shared" si="408"/>
        <v>1.2338425381903644</v>
      </c>
      <c r="M713" s="15">
        <v>5</v>
      </c>
      <c r="N713" s="15">
        <v>8</v>
      </c>
      <c r="O713" s="15">
        <v>13</v>
      </c>
      <c r="P713">
        <v>99</v>
      </c>
      <c r="Q713">
        <v>46</v>
      </c>
      <c r="R713">
        <v>75</v>
      </c>
      <c r="S713" s="13">
        <f t="shared" si="409"/>
        <v>6.0606060606060608E-2</v>
      </c>
      <c r="T713" s="13">
        <f t="shared" si="410"/>
        <v>2.7272727272727271E-2</v>
      </c>
      <c r="U713" s="2">
        <v>1361.6</v>
      </c>
      <c r="V713" s="2">
        <v>18.399999999999999</v>
      </c>
      <c r="W713">
        <v>17.64</v>
      </c>
      <c r="X713">
        <v>30.87</v>
      </c>
      <c r="Y713" s="32">
        <f t="shared" si="411"/>
        <v>0.36363636363636359</v>
      </c>
      <c r="Z713" s="15">
        <f t="shared" si="412"/>
        <v>61.628571428571433</v>
      </c>
      <c r="AA713">
        <v>102</v>
      </c>
      <c r="AB713">
        <v>46</v>
      </c>
      <c r="AC713">
        <v>131</v>
      </c>
      <c r="AD713" s="13">
        <f t="shared" si="413"/>
        <v>8.5714285714285715E-2</v>
      </c>
      <c r="AE713" s="13">
        <f t="shared" si="414"/>
        <v>0.3</v>
      </c>
      <c r="AF713" s="13">
        <f t="shared" si="415"/>
        <v>0.38571428571428568</v>
      </c>
      <c r="AI713" s="17" t="str">
        <f t="shared" si="416"/>
        <v xml:space="preserve"> </v>
      </c>
      <c r="AJ713">
        <v>229</v>
      </c>
      <c r="AK713">
        <v>220</v>
      </c>
      <c r="AL713" s="32">
        <f t="shared" si="417"/>
        <v>0.32071428571428573</v>
      </c>
      <c r="AM713">
        <v>201</v>
      </c>
      <c r="AN713">
        <v>221</v>
      </c>
      <c r="AO713" s="33">
        <f t="shared" si="418"/>
        <v>0.30142857142857143</v>
      </c>
      <c r="AP713">
        <v>268</v>
      </c>
      <c r="AQ713">
        <v>261</v>
      </c>
      <c r="AR713" s="33">
        <f t="shared" si="419"/>
        <v>0.37785714285714284</v>
      </c>
      <c r="AS713" s="33">
        <f t="shared" si="420"/>
        <v>0.51549942594718712</v>
      </c>
      <c r="AT713">
        <v>5</v>
      </c>
      <c r="AU713">
        <v>529</v>
      </c>
      <c r="AV713">
        <v>485</v>
      </c>
      <c r="AW713">
        <v>445</v>
      </c>
      <c r="AX713" s="2">
        <v>29.3</v>
      </c>
      <c r="AY713" s="3">
        <v>2</v>
      </c>
      <c r="AZ713" s="2">
        <v>33.4</v>
      </c>
      <c r="BA713" s="2">
        <v>26.6</v>
      </c>
      <c r="BB713" s="21">
        <v>0.95100000000000007</v>
      </c>
      <c r="BC713">
        <v>2</v>
      </c>
      <c r="BD713" s="21">
        <v>3.9E-2</v>
      </c>
      <c r="BE713" s="2">
        <v>28.9</v>
      </c>
      <c r="BF713" s="2">
        <v>36.799999999999997</v>
      </c>
      <c r="BG713" s="2">
        <v>26.3</v>
      </c>
      <c r="BH713" s="21">
        <v>2.048</v>
      </c>
      <c r="BI713" s="21">
        <v>1.6339999999999999</v>
      </c>
      <c r="BJ713" t="s">
        <v>3278</v>
      </c>
      <c r="BK713" s="2">
        <v>35.799999999999997</v>
      </c>
      <c r="BL713" t="s">
        <v>3278</v>
      </c>
      <c r="BM713" s="2">
        <v>33.5</v>
      </c>
      <c r="BN713" t="s">
        <v>1457</v>
      </c>
      <c r="BO713" s="2">
        <v>30.1</v>
      </c>
      <c r="BP713" t="s">
        <v>1286</v>
      </c>
      <c r="BQ713" s="2">
        <v>80.599999999999994</v>
      </c>
      <c r="BR713" t="s">
        <v>2549</v>
      </c>
      <c r="BS713" s="2">
        <v>5.9</v>
      </c>
      <c r="BT713" s="32">
        <f t="shared" si="421"/>
        <v>9.7357440890125171E-2</v>
      </c>
      <c r="BU713" s="34">
        <f t="shared" si="422"/>
        <v>0.91432396251673365</v>
      </c>
      <c r="BV713" s="35">
        <f t="shared" si="423"/>
        <v>924.05970660574621</v>
      </c>
      <c r="BW713" s="32">
        <f t="shared" si="424"/>
        <v>1.1681403406858817E-2</v>
      </c>
      <c r="BX713" s="36">
        <f t="shared" si="425"/>
        <v>3.0846063454759109</v>
      </c>
      <c r="BY713" s="37">
        <f t="shared" si="426"/>
        <v>2.82021151586369</v>
      </c>
      <c r="BZ713" s="37">
        <f t="shared" si="427"/>
        <v>31.683313748531145</v>
      </c>
      <c r="CA713" s="37">
        <f t="shared" si="428"/>
        <v>32.917156286721507</v>
      </c>
      <c r="CB713" s="37">
        <f t="shared" si="429"/>
        <v>62.485311398354874</v>
      </c>
      <c r="CC713" s="37">
        <f t="shared" si="430"/>
        <v>59.312573443008226</v>
      </c>
      <c r="CD713" s="38">
        <f t="shared" si="431"/>
        <v>3.1727379553466477</v>
      </c>
      <c r="CE713" s="3">
        <v>70</v>
      </c>
      <c r="CF713" s="3">
        <v>64</v>
      </c>
      <c r="CG713" s="3">
        <v>649</v>
      </c>
      <c r="CH713" s="3">
        <v>683</v>
      </c>
      <c r="CI713" s="3">
        <v>345</v>
      </c>
      <c r="CJ713" s="3">
        <v>295</v>
      </c>
      <c r="CK713" s="3">
        <v>304</v>
      </c>
      <c r="CL713" s="3">
        <v>354</v>
      </c>
      <c r="CM713" s="20">
        <f t="shared" si="432"/>
        <v>1.1157517326141555</v>
      </c>
      <c r="CN713" s="37">
        <f t="shared" si="433"/>
        <v>1.7335119375935701</v>
      </c>
      <c r="CO713" s="37">
        <f t="shared" si="434"/>
        <v>2.1537572557980722</v>
      </c>
      <c r="CP713" s="37">
        <f t="shared" si="435"/>
        <v>30.021274919234102</v>
      </c>
      <c r="CQ713" s="37">
        <f t="shared" si="436"/>
        <v>30.362724240275259</v>
      </c>
      <c r="CR713" s="37">
        <f t="shared" si="437"/>
        <v>57.022036613873347</v>
      </c>
      <c r="CS713" s="37">
        <f t="shared" si="438"/>
        <v>57.757465920731221</v>
      </c>
      <c r="CT713" s="22">
        <f t="shared" si="439"/>
        <v>3.9081672622045218</v>
      </c>
      <c r="CU713" s="35">
        <v>66</v>
      </c>
      <c r="CV713" s="35">
        <v>82</v>
      </c>
      <c r="CW713" s="35">
        <v>1077</v>
      </c>
      <c r="CX713" s="35">
        <v>1074</v>
      </c>
      <c r="CY713" s="35">
        <v>449</v>
      </c>
      <c r="CZ713" s="35">
        <v>495</v>
      </c>
      <c r="DA713" s="35">
        <v>548</v>
      </c>
      <c r="DB713" s="35">
        <v>579</v>
      </c>
      <c r="DC713">
        <v>10</v>
      </c>
      <c r="DD713">
        <v>6</v>
      </c>
      <c r="DE713" s="35">
        <f t="shared" si="440"/>
        <v>-4</v>
      </c>
      <c r="DF713" s="36">
        <f t="shared" si="441"/>
        <v>0.44065804935370156</v>
      </c>
      <c r="DG713" s="37">
        <f t="shared" si="442"/>
        <v>0.26439482961222094</v>
      </c>
      <c r="DH713" s="37">
        <f t="shared" si="443"/>
        <v>-0.17626321974148063</v>
      </c>
      <c r="DI713" s="2">
        <v>803</v>
      </c>
      <c r="DJ713">
        <v>38</v>
      </c>
      <c r="DK713">
        <v>38</v>
      </c>
      <c r="DL713">
        <v>6.6</v>
      </c>
      <c r="DM713">
        <v>839</v>
      </c>
      <c r="DN713">
        <v>792</v>
      </c>
      <c r="DO713">
        <v>3.2</v>
      </c>
      <c r="DP713">
        <v>619</v>
      </c>
      <c r="DQ713">
        <v>616</v>
      </c>
      <c r="DR713">
        <v>3</v>
      </c>
      <c r="DS713">
        <v>417</v>
      </c>
      <c r="DT713">
        <v>435</v>
      </c>
      <c r="DU713">
        <v>1.6</v>
      </c>
      <c r="DV713" s="39">
        <v>-7.9</v>
      </c>
      <c r="DW713" s="39">
        <v>-7.9</v>
      </c>
      <c r="DX713" s="39">
        <v>-0.2</v>
      </c>
      <c r="DY713" s="39">
        <v>1.4</v>
      </c>
      <c r="DZ713" s="39">
        <v>2.4</v>
      </c>
      <c r="EA713" s="39">
        <v>-4.3</v>
      </c>
    </row>
    <row r="714" spans="1:131" x14ac:dyDescent="0.2">
      <c r="A714" s="12" t="s">
        <v>2892</v>
      </c>
      <c r="B714" s="12" t="s">
        <v>3142</v>
      </c>
      <c r="C714" t="s">
        <v>3141</v>
      </c>
      <c r="D714" t="s">
        <v>192</v>
      </c>
      <c r="E714" s="12" t="s">
        <v>148</v>
      </c>
      <c r="F714">
        <v>64</v>
      </c>
      <c r="G714">
        <v>5</v>
      </c>
      <c r="H714">
        <v>14</v>
      </c>
      <c r="I714" s="31">
        <f t="shared" si="407"/>
        <v>19</v>
      </c>
      <c r="J714">
        <v>7</v>
      </c>
      <c r="K714">
        <v>7</v>
      </c>
      <c r="L714" s="16">
        <f t="shared" si="408"/>
        <v>1.5215553677092815</v>
      </c>
      <c r="M714" s="15">
        <v>5</v>
      </c>
      <c r="N714" s="15">
        <v>7</v>
      </c>
      <c r="O714" s="15">
        <v>7</v>
      </c>
      <c r="P714">
        <v>68</v>
      </c>
      <c r="Q714">
        <v>28</v>
      </c>
      <c r="R714">
        <v>25</v>
      </c>
      <c r="S714" s="13">
        <f t="shared" si="409"/>
        <v>7.3529411764705885E-2</v>
      </c>
      <c r="T714" s="13">
        <f t="shared" si="410"/>
        <v>4.1322314049586778E-2</v>
      </c>
      <c r="U714" s="2">
        <v>749.23333333330004</v>
      </c>
      <c r="V714" s="2">
        <v>11.7</v>
      </c>
      <c r="W714">
        <v>11.67</v>
      </c>
      <c r="X714">
        <v>36.24</v>
      </c>
      <c r="Y714" s="32">
        <f t="shared" si="411"/>
        <v>0.24358171571696929</v>
      </c>
      <c r="Z714" s="15">
        <f t="shared" si="412"/>
        <v>88.15625</v>
      </c>
      <c r="AA714">
        <v>8</v>
      </c>
      <c r="AB714">
        <v>11</v>
      </c>
      <c r="AC714">
        <v>46</v>
      </c>
      <c r="AD714" s="13">
        <f t="shared" si="413"/>
        <v>0.15625</v>
      </c>
      <c r="AE714" s="13">
        <f t="shared" si="414"/>
        <v>0.4375</v>
      </c>
      <c r="AF714" s="13">
        <f t="shared" si="415"/>
        <v>0.59375</v>
      </c>
      <c r="AG714">
        <v>34</v>
      </c>
      <c r="AH714">
        <v>40</v>
      </c>
      <c r="AI714" s="17">
        <f t="shared" si="416"/>
        <v>0.45945945945945948</v>
      </c>
      <c r="AJ714">
        <v>129</v>
      </c>
      <c r="AK714">
        <v>116</v>
      </c>
      <c r="AL714" s="32">
        <f t="shared" si="417"/>
        <v>0.35507246376811596</v>
      </c>
      <c r="AM714">
        <v>108</v>
      </c>
      <c r="AN714">
        <v>91</v>
      </c>
      <c r="AO714" s="33">
        <f t="shared" si="418"/>
        <v>0.28840579710144926</v>
      </c>
      <c r="AP714">
        <v>115</v>
      </c>
      <c r="AQ714">
        <v>131</v>
      </c>
      <c r="AR714" s="33">
        <f t="shared" si="419"/>
        <v>0.35652173913043478</v>
      </c>
      <c r="AS714" s="33">
        <f t="shared" si="420"/>
        <v>0.55180180180180183</v>
      </c>
      <c r="AT714">
        <v>12</v>
      </c>
      <c r="AU714">
        <v>306</v>
      </c>
      <c r="AV714">
        <v>263</v>
      </c>
      <c r="AW714">
        <v>244</v>
      </c>
      <c r="AX714" s="2">
        <v>27.8</v>
      </c>
      <c r="AY714" s="3">
        <v>8</v>
      </c>
      <c r="AZ714" s="2">
        <v>32.299999999999997</v>
      </c>
      <c r="BA714" s="2">
        <v>24.7</v>
      </c>
      <c r="BB714" s="21">
        <v>0.13100000000000001</v>
      </c>
      <c r="BC714">
        <v>7</v>
      </c>
      <c r="BD714" s="21">
        <v>-0.54100000000000004</v>
      </c>
      <c r="BE714" s="2">
        <v>28</v>
      </c>
      <c r="BF714" s="2">
        <v>32.1</v>
      </c>
      <c r="BG714" s="2">
        <v>23.9</v>
      </c>
      <c r="BH714" s="21">
        <v>1.482</v>
      </c>
      <c r="BI714" s="21">
        <v>1.3240000000000001</v>
      </c>
      <c r="BJ714" t="s">
        <v>2800</v>
      </c>
      <c r="BK714" s="2">
        <v>55</v>
      </c>
      <c r="BL714" t="s">
        <v>515</v>
      </c>
      <c r="BM714" s="2">
        <v>21.5</v>
      </c>
      <c r="BN714" t="s">
        <v>2348</v>
      </c>
      <c r="BO714" s="2">
        <v>20.8</v>
      </c>
      <c r="BP714" t="s">
        <v>2264</v>
      </c>
      <c r="BQ714" s="2">
        <v>37.4</v>
      </c>
      <c r="BR714" t="s">
        <v>361</v>
      </c>
      <c r="BS714" s="2">
        <v>32.1</v>
      </c>
      <c r="BT714" s="32">
        <f t="shared" si="421"/>
        <v>7.9404466501240695E-2</v>
      </c>
      <c r="BU714" s="34">
        <f t="shared" si="422"/>
        <v>0.93905817174515238</v>
      </c>
      <c r="BV714" s="35">
        <f t="shared" si="423"/>
        <v>946.99861839527648</v>
      </c>
      <c r="BW714" s="32">
        <f t="shared" si="424"/>
        <v>1.8462638246393076E-2</v>
      </c>
      <c r="BX714" s="36">
        <f t="shared" si="425"/>
        <v>2.5641025641025643</v>
      </c>
      <c r="BY714" s="37">
        <f t="shared" si="426"/>
        <v>1.762820512820513</v>
      </c>
      <c r="BZ714" s="37">
        <f t="shared" si="427"/>
        <v>32.291666666666671</v>
      </c>
      <c r="CA714" s="37">
        <f t="shared" si="428"/>
        <v>28.926282051282051</v>
      </c>
      <c r="CB714" s="37">
        <f t="shared" si="429"/>
        <v>58.814102564102569</v>
      </c>
      <c r="CC714" s="37">
        <f t="shared" si="430"/>
        <v>54.246794871794876</v>
      </c>
      <c r="CD714" s="38">
        <f t="shared" si="431"/>
        <v>4.5673076923076934</v>
      </c>
      <c r="CE714" s="3">
        <v>32</v>
      </c>
      <c r="CF714" s="3">
        <v>22</v>
      </c>
      <c r="CG714" s="3">
        <v>371</v>
      </c>
      <c r="CH714" s="3">
        <v>339</v>
      </c>
      <c r="CI714" s="3">
        <v>163</v>
      </c>
      <c r="CJ714" s="3">
        <v>156</v>
      </c>
      <c r="CK714" s="3">
        <v>160</v>
      </c>
      <c r="CL714" s="3">
        <v>168</v>
      </c>
      <c r="CM714" s="20">
        <f t="shared" si="432"/>
        <v>1.3690644490644495</v>
      </c>
      <c r="CN714" s="37">
        <f t="shared" si="433"/>
        <v>3.0008278145695364</v>
      </c>
      <c r="CO714" s="37">
        <f t="shared" si="434"/>
        <v>2.3282284768211921</v>
      </c>
      <c r="CP714" s="37">
        <f t="shared" si="435"/>
        <v>30.81022350993377</v>
      </c>
      <c r="CQ714" s="37">
        <f t="shared" si="436"/>
        <v>27.524834437086092</v>
      </c>
      <c r="CR714" s="37">
        <f t="shared" si="437"/>
        <v>56.705298013245034</v>
      </c>
      <c r="CS714" s="37">
        <f t="shared" si="438"/>
        <v>54.713369205298008</v>
      </c>
      <c r="CT714" s="22">
        <f t="shared" si="439"/>
        <v>2.5753788843606671</v>
      </c>
      <c r="CU714" s="35">
        <v>116</v>
      </c>
      <c r="CV714" s="35">
        <v>90</v>
      </c>
      <c r="CW714" s="35">
        <v>1075</v>
      </c>
      <c r="CX714" s="35">
        <v>974</v>
      </c>
      <c r="CY714" s="35">
        <v>468</v>
      </c>
      <c r="CZ714" s="35">
        <v>514</v>
      </c>
      <c r="DA714" s="35">
        <v>537</v>
      </c>
      <c r="DB714" s="35">
        <v>533</v>
      </c>
      <c r="DC714">
        <v>4</v>
      </c>
      <c r="DD714">
        <v>9</v>
      </c>
      <c r="DE714" s="35">
        <f t="shared" si="440"/>
        <v>5</v>
      </c>
      <c r="DF714" s="36">
        <f t="shared" si="441"/>
        <v>0.32051282051282054</v>
      </c>
      <c r="DG714" s="37">
        <f t="shared" si="442"/>
        <v>0.72115384615384615</v>
      </c>
      <c r="DH714" s="37">
        <f t="shared" si="443"/>
        <v>0.40064102564102566</v>
      </c>
      <c r="DI714" s="2">
        <v>420.8</v>
      </c>
      <c r="DJ714">
        <v>19</v>
      </c>
      <c r="DK714">
        <v>14</v>
      </c>
      <c r="DL714">
        <v>-1.6</v>
      </c>
      <c r="DM714">
        <v>395</v>
      </c>
      <c r="DN714">
        <v>388</v>
      </c>
      <c r="DO714">
        <v>0.1</v>
      </c>
      <c r="DP714">
        <v>305</v>
      </c>
      <c r="DQ714">
        <v>291</v>
      </c>
      <c r="DR714">
        <v>0.7</v>
      </c>
      <c r="DS714">
        <v>226</v>
      </c>
      <c r="DT714">
        <v>203</v>
      </c>
      <c r="DU714">
        <v>0.7</v>
      </c>
      <c r="DV714" s="39">
        <v>4.4000000000000004</v>
      </c>
      <c r="DW714" s="39">
        <v>4.4000000000000004</v>
      </c>
      <c r="DX714" s="39">
        <v>-0.8</v>
      </c>
      <c r="DY714" s="39">
        <v>-1.1000000000000001</v>
      </c>
      <c r="DZ714" s="39">
        <v>-0.8</v>
      </c>
      <c r="EA714" s="39">
        <v>1.7000000000000002</v>
      </c>
    </row>
    <row r="715" spans="1:131" x14ac:dyDescent="0.2">
      <c r="A715" s="12" t="s">
        <v>1178</v>
      </c>
      <c r="B715" s="12" t="s">
        <v>3147</v>
      </c>
      <c r="C715" t="s">
        <v>3146</v>
      </c>
      <c r="D715" t="s">
        <v>382</v>
      </c>
      <c r="E715" s="12" t="s">
        <v>229</v>
      </c>
      <c r="F715">
        <v>65</v>
      </c>
      <c r="G715">
        <v>15</v>
      </c>
      <c r="H715">
        <v>14</v>
      </c>
      <c r="I715" s="31">
        <f t="shared" si="407"/>
        <v>29</v>
      </c>
      <c r="J715">
        <v>10</v>
      </c>
      <c r="K715">
        <v>4</v>
      </c>
      <c r="L715" s="16">
        <f t="shared" si="408"/>
        <v>1.6783216783216783</v>
      </c>
      <c r="M715" s="15">
        <v>14</v>
      </c>
      <c r="N715" s="15">
        <v>10</v>
      </c>
      <c r="O715" s="15">
        <v>4</v>
      </c>
      <c r="P715">
        <v>153</v>
      </c>
      <c r="Q715">
        <v>95</v>
      </c>
      <c r="R715">
        <v>98</v>
      </c>
      <c r="S715" s="13">
        <f t="shared" si="409"/>
        <v>9.8039215686274508E-2</v>
      </c>
      <c r="T715" s="13">
        <f t="shared" si="410"/>
        <v>4.3352601156069363E-2</v>
      </c>
      <c r="U715" s="2">
        <v>1036.75</v>
      </c>
      <c r="V715" s="2">
        <v>15.95</v>
      </c>
      <c r="W715">
        <v>15.39</v>
      </c>
      <c r="X715">
        <v>33.270000000000003</v>
      </c>
      <c r="Y715" s="32">
        <f t="shared" si="411"/>
        <v>0.31627620221948211</v>
      </c>
      <c r="Z715" s="15">
        <f t="shared" si="412"/>
        <v>120.81632653061224</v>
      </c>
      <c r="AA715">
        <v>28</v>
      </c>
      <c r="AB715">
        <v>20</v>
      </c>
      <c r="AC715">
        <v>60</v>
      </c>
      <c r="AD715" s="13">
        <f t="shared" si="413"/>
        <v>0.30612244897959184</v>
      </c>
      <c r="AE715" s="13">
        <f t="shared" si="414"/>
        <v>0.2857142857142857</v>
      </c>
      <c r="AF715" s="13">
        <f t="shared" si="415"/>
        <v>0.59183673469387754</v>
      </c>
      <c r="AG715">
        <v>0</v>
      </c>
      <c r="AH715">
        <v>5</v>
      </c>
      <c r="AI715" s="17">
        <f t="shared" si="416"/>
        <v>0</v>
      </c>
      <c r="AJ715">
        <v>215</v>
      </c>
      <c r="AK715">
        <v>199</v>
      </c>
      <c r="AL715" s="32">
        <f t="shared" si="417"/>
        <v>0.39579349904397704</v>
      </c>
      <c r="AM715">
        <v>144</v>
      </c>
      <c r="AN715">
        <v>145</v>
      </c>
      <c r="AO715" s="33">
        <f t="shared" si="418"/>
        <v>0.27629063097514339</v>
      </c>
      <c r="AP715">
        <v>184</v>
      </c>
      <c r="AQ715">
        <v>159</v>
      </c>
      <c r="AR715" s="33">
        <f t="shared" si="419"/>
        <v>0.32791586998087952</v>
      </c>
      <c r="AS715" s="33">
        <f t="shared" si="420"/>
        <v>0.58890469416785207</v>
      </c>
      <c r="AT715">
        <v>8</v>
      </c>
      <c r="AU715">
        <v>438</v>
      </c>
      <c r="AV715">
        <v>366</v>
      </c>
      <c r="AW715">
        <v>324</v>
      </c>
      <c r="AX715" s="2">
        <v>29.6</v>
      </c>
      <c r="AY715" s="3">
        <v>1</v>
      </c>
      <c r="AZ715" s="2">
        <v>34.1</v>
      </c>
      <c r="BA715" s="2">
        <v>26.6</v>
      </c>
      <c r="BB715" s="21">
        <v>0.86699999999999999</v>
      </c>
      <c r="BC715">
        <v>4</v>
      </c>
      <c r="BD715" s="21">
        <v>-0.39600000000000002</v>
      </c>
      <c r="BE715" s="2">
        <v>31.1</v>
      </c>
      <c r="BF715" s="2">
        <v>33.700000000000003</v>
      </c>
      <c r="BG715" s="2">
        <v>28.4</v>
      </c>
      <c r="BH715" s="21">
        <v>2.46</v>
      </c>
      <c r="BI715" s="21">
        <v>1.651</v>
      </c>
      <c r="BJ715" t="s">
        <v>3278</v>
      </c>
      <c r="BK715" s="2">
        <v>57.4</v>
      </c>
      <c r="BL715" t="s">
        <v>3470</v>
      </c>
      <c r="BM715" s="2">
        <v>46.3</v>
      </c>
      <c r="BN715" t="s">
        <v>3278</v>
      </c>
      <c r="BO715" s="2">
        <v>36.200000000000003</v>
      </c>
      <c r="BP715" t="s">
        <v>3138</v>
      </c>
      <c r="BQ715" s="2">
        <v>40.5</v>
      </c>
      <c r="BR715" t="s">
        <v>1645</v>
      </c>
      <c r="BS715" s="2">
        <v>37.700000000000003</v>
      </c>
      <c r="BT715" s="32">
        <f t="shared" si="421"/>
        <v>8.2770270270270271E-2</v>
      </c>
      <c r="BU715" s="34">
        <f t="shared" si="422"/>
        <v>0.92263056092843332</v>
      </c>
      <c r="BV715" s="35">
        <f t="shared" si="423"/>
        <v>930.90758795546026</v>
      </c>
      <c r="BW715" s="32">
        <f t="shared" si="424"/>
        <v>5.4008311987035901E-3</v>
      </c>
      <c r="BX715" s="36">
        <f t="shared" si="425"/>
        <v>2.835784904750422</v>
      </c>
      <c r="BY715" s="37">
        <f t="shared" si="426"/>
        <v>2.3149264528574873</v>
      </c>
      <c r="BZ715" s="37">
        <f t="shared" si="427"/>
        <v>34.26091150229081</v>
      </c>
      <c r="CA715" s="37">
        <f t="shared" si="428"/>
        <v>29.920424403183024</v>
      </c>
      <c r="CB715" s="37">
        <f t="shared" si="429"/>
        <v>69.447793585724625</v>
      </c>
      <c r="CC715" s="37">
        <f t="shared" si="430"/>
        <v>56.773571256329873</v>
      </c>
      <c r="CD715" s="38">
        <f t="shared" si="431"/>
        <v>12.674222329394752</v>
      </c>
      <c r="CE715" s="3">
        <v>49</v>
      </c>
      <c r="CF715" s="3">
        <v>40</v>
      </c>
      <c r="CG715" s="3">
        <v>543</v>
      </c>
      <c r="CH715" s="3">
        <v>477</v>
      </c>
      <c r="CI715" s="3">
        <v>287</v>
      </c>
      <c r="CJ715" s="3">
        <v>219</v>
      </c>
      <c r="CK715" s="3">
        <v>245</v>
      </c>
      <c r="CL715" s="3">
        <v>321</v>
      </c>
      <c r="CM715" s="20">
        <f t="shared" si="432"/>
        <v>8.4035096693663007</v>
      </c>
      <c r="CN715" s="37">
        <f t="shared" si="433"/>
        <v>1.7201914406603314</v>
      </c>
      <c r="CO715" s="37">
        <f t="shared" si="434"/>
        <v>2.4693070680446692</v>
      </c>
      <c r="CP715" s="37">
        <f t="shared" si="435"/>
        <v>29.520704723590203</v>
      </c>
      <c r="CQ715" s="37">
        <f t="shared" si="436"/>
        <v>32.073246861344245</v>
      </c>
      <c r="CR715" s="37">
        <f t="shared" si="437"/>
        <v>55.822986751751401</v>
      </c>
      <c r="CS715" s="37">
        <f t="shared" si="438"/>
        <v>59.180134563362692</v>
      </c>
      <c r="CT715" s="22">
        <f t="shared" si="439"/>
        <v>16.031370141006043</v>
      </c>
      <c r="CU715" s="35">
        <v>62</v>
      </c>
      <c r="CV715" s="35">
        <v>89</v>
      </c>
      <c r="CW715" s="35">
        <v>1002</v>
      </c>
      <c r="CX715" s="35">
        <v>1067</v>
      </c>
      <c r="CY715" s="35">
        <v>425</v>
      </c>
      <c r="CZ715" s="35">
        <v>472</v>
      </c>
      <c r="DA715" s="35">
        <v>505</v>
      </c>
      <c r="DB715" s="35">
        <v>523</v>
      </c>
      <c r="DC715">
        <v>15</v>
      </c>
      <c r="DD715">
        <v>16</v>
      </c>
      <c r="DE715" s="35">
        <f t="shared" si="440"/>
        <v>1</v>
      </c>
      <c r="DF715" s="36">
        <f t="shared" si="441"/>
        <v>0.86809741982155775</v>
      </c>
      <c r="DG715" s="37">
        <f t="shared" si="442"/>
        <v>0.92597058114299502</v>
      </c>
      <c r="DH715" s="37">
        <f t="shared" si="443"/>
        <v>5.7873161321437189E-2</v>
      </c>
      <c r="DI715" s="2">
        <v>623.1</v>
      </c>
      <c r="DJ715">
        <v>24</v>
      </c>
      <c r="DK715">
        <v>25</v>
      </c>
      <c r="DL715">
        <v>7.2</v>
      </c>
      <c r="DM715">
        <v>708</v>
      </c>
      <c r="DN715">
        <v>595</v>
      </c>
      <c r="DO715">
        <v>7</v>
      </c>
      <c r="DP715">
        <v>516</v>
      </c>
      <c r="DQ715">
        <v>456</v>
      </c>
      <c r="DR715">
        <v>6.8</v>
      </c>
      <c r="DS715">
        <v>350</v>
      </c>
      <c r="DT715">
        <v>326</v>
      </c>
      <c r="DU715">
        <v>5.3</v>
      </c>
      <c r="DV715" s="39">
        <v>3.8</v>
      </c>
      <c r="DW715" s="39">
        <v>3.8</v>
      </c>
      <c r="DX715" s="39">
        <v>-2.2000000000000002</v>
      </c>
      <c r="DY715" s="39">
        <v>1</v>
      </c>
      <c r="DZ715" s="39">
        <v>1.5</v>
      </c>
      <c r="EA715" s="39">
        <v>4.2</v>
      </c>
    </row>
    <row r="716" spans="1:131" x14ac:dyDescent="0.2">
      <c r="A716" s="12" t="s">
        <v>1263</v>
      </c>
      <c r="B716" s="12" t="s">
        <v>3151</v>
      </c>
      <c r="C716" t="s">
        <v>3150</v>
      </c>
      <c r="D716" t="s">
        <v>432</v>
      </c>
      <c r="E716" s="12" t="s">
        <v>123</v>
      </c>
      <c r="F716">
        <v>16</v>
      </c>
      <c r="G716">
        <v>0</v>
      </c>
      <c r="H716">
        <v>3</v>
      </c>
      <c r="I716" s="31">
        <f t="shared" si="407"/>
        <v>3</v>
      </c>
      <c r="J716">
        <v>2</v>
      </c>
      <c r="K716">
        <v>0</v>
      </c>
      <c r="L716" s="16">
        <f t="shared" si="408"/>
        <v>1.3595166163141994</v>
      </c>
      <c r="M716" s="15">
        <v>0</v>
      </c>
      <c r="N716" s="15">
        <v>2</v>
      </c>
      <c r="O716" s="15">
        <v>1</v>
      </c>
      <c r="P716">
        <v>13</v>
      </c>
      <c r="Q716">
        <v>3</v>
      </c>
      <c r="R716">
        <v>3</v>
      </c>
      <c r="S716" s="13">
        <f t="shared" si="409"/>
        <v>0</v>
      </c>
      <c r="T716" s="13">
        <f t="shared" si="410"/>
        <v>0</v>
      </c>
      <c r="U716" s="2">
        <v>132.4</v>
      </c>
      <c r="V716" s="2">
        <v>8.2666666667000008</v>
      </c>
      <c r="W716">
        <v>8.2799999999999994</v>
      </c>
      <c r="X716">
        <v>42.19</v>
      </c>
      <c r="Y716" s="32">
        <f t="shared" si="411"/>
        <v>0.16405785615216958</v>
      </c>
      <c r="Z716" s="15">
        <f t="shared" si="412"/>
        <v>25</v>
      </c>
      <c r="AA716">
        <v>6</v>
      </c>
      <c r="AB716">
        <v>24</v>
      </c>
      <c r="AC716">
        <v>13</v>
      </c>
      <c r="AD716" s="13">
        <f t="shared" si="413"/>
        <v>0</v>
      </c>
      <c r="AE716" s="13">
        <f t="shared" si="414"/>
        <v>0.75</v>
      </c>
      <c r="AF716" s="13">
        <f t="shared" si="415"/>
        <v>0.75</v>
      </c>
      <c r="AG716">
        <v>20</v>
      </c>
      <c r="AH716">
        <v>24</v>
      </c>
      <c r="AI716" s="17">
        <f t="shared" si="416"/>
        <v>0.45454545454545453</v>
      </c>
      <c r="AJ716">
        <v>14</v>
      </c>
      <c r="AK716">
        <v>17</v>
      </c>
      <c r="AL716" s="32">
        <f t="shared" si="417"/>
        <v>0.29245283018867924</v>
      </c>
      <c r="AM716">
        <v>18</v>
      </c>
      <c r="AN716">
        <v>13</v>
      </c>
      <c r="AO716" s="33">
        <f t="shared" si="418"/>
        <v>0.29245283018867924</v>
      </c>
      <c r="AP716">
        <v>16</v>
      </c>
      <c r="AQ716">
        <v>28</v>
      </c>
      <c r="AR716" s="33">
        <f t="shared" si="419"/>
        <v>0.41509433962264153</v>
      </c>
      <c r="AS716" s="33">
        <f t="shared" si="420"/>
        <v>0.5</v>
      </c>
      <c r="AU716">
        <v>43</v>
      </c>
      <c r="AV716">
        <v>40</v>
      </c>
      <c r="AW716">
        <v>40</v>
      </c>
      <c r="AX716" s="2">
        <v>26.2</v>
      </c>
      <c r="AZ716" s="2">
        <v>31.1</v>
      </c>
      <c r="BA716" s="2">
        <v>22.8</v>
      </c>
      <c r="BB716" s="21">
        <v>-1.538</v>
      </c>
      <c r="BD716" s="21">
        <v>-1.2490000000000001</v>
      </c>
      <c r="BE716" s="2">
        <v>26.5</v>
      </c>
      <c r="BF716" s="2">
        <v>31.9</v>
      </c>
      <c r="BG716" s="2">
        <v>20.8</v>
      </c>
      <c r="BH716" s="21">
        <v>-1.081</v>
      </c>
      <c r="BI716" s="21">
        <v>6.9050000000000002</v>
      </c>
      <c r="BJ716" t="s">
        <v>1874</v>
      </c>
      <c r="BK716" s="2">
        <v>42</v>
      </c>
      <c r="BL716" t="s">
        <v>2277</v>
      </c>
      <c r="BM716" s="2">
        <v>30.1</v>
      </c>
      <c r="BN716" t="s">
        <v>1481</v>
      </c>
      <c r="BO716" s="2">
        <v>26.7</v>
      </c>
      <c r="BP716" t="s">
        <v>2449</v>
      </c>
      <c r="BQ716" s="2">
        <v>43.6</v>
      </c>
      <c r="BR716" t="s">
        <v>1453</v>
      </c>
      <c r="BS716" s="2">
        <v>38.799999999999997</v>
      </c>
      <c r="BT716" s="32">
        <f t="shared" si="421"/>
        <v>0.08</v>
      </c>
      <c r="BU716" s="34">
        <f t="shared" si="422"/>
        <v>0.9285714285714286</v>
      </c>
      <c r="BV716" s="35">
        <f t="shared" si="423"/>
        <v>936.57142857142856</v>
      </c>
      <c r="BW716" s="32">
        <f t="shared" si="424"/>
        <v>8.5714285714286048E-3</v>
      </c>
      <c r="BX716" s="36">
        <f t="shared" si="425"/>
        <v>1.8145161290249412</v>
      </c>
      <c r="BY716" s="37">
        <f t="shared" si="426"/>
        <v>1.3608870967687059</v>
      </c>
      <c r="BZ716" s="37">
        <f t="shared" si="427"/>
        <v>22.681451612811767</v>
      </c>
      <c r="CA716" s="37">
        <f t="shared" si="428"/>
        <v>19.052419354761881</v>
      </c>
      <c r="CB716" s="37">
        <f t="shared" si="429"/>
        <v>39.012096774036237</v>
      </c>
      <c r="CC716" s="37">
        <f t="shared" si="430"/>
        <v>35.383064515986355</v>
      </c>
      <c r="CD716" s="38">
        <f t="shared" si="431"/>
        <v>3.6290322580498824</v>
      </c>
      <c r="CE716" s="3">
        <v>4</v>
      </c>
      <c r="CF716" s="3">
        <v>3</v>
      </c>
      <c r="CG716" s="3">
        <v>46</v>
      </c>
      <c r="CH716" s="3">
        <v>39</v>
      </c>
      <c r="CI716" s="3">
        <v>13</v>
      </c>
      <c r="CJ716" s="3">
        <v>16</v>
      </c>
      <c r="CK716" s="3">
        <v>20</v>
      </c>
      <c r="CL716" s="3">
        <v>23</v>
      </c>
      <c r="CM716" s="20">
        <f t="shared" si="432"/>
        <v>-4.6149677419501174</v>
      </c>
      <c r="CN716" s="37">
        <f t="shared" si="433"/>
        <v>2.2220905427826496</v>
      </c>
      <c r="CO716" s="37">
        <f t="shared" si="434"/>
        <v>2.4887414079165682</v>
      </c>
      <c r="CP716" s="37">
        <f t="shared" si="435"/>
        <v>28.264991704195307</v>
      </c>
      <c r="CQ716" s="37">
        <f t="shared" si="436"/>
        <v>24.265228727186539</v>
      </c>
      <c r="CR716" s="37">
        <f t="shared" si="437"/>
        <v>55.285612704432332</v>
      </c>
      <c r="CS716" s="37">
        <f t="shared" si="438"/>
        <v>40.797582365489454</v>
      </c>
      <c r="CT716" s="22">
        <f t="shared" si="439"/>
        <v>-10.858998080892995</v>
      </c>
      <c r="CU716" s="35">
        <v>25</v>
      </c>
      <c r="CV716" s="35">
        <v>28</v>
      </c>
      <c r="CW716" s="35">
        <v>293</v>
      </c>
      <c r="CX716" s="35">
        <v>245</v>
      </c>
      <c r="CY716" s="35">
        <v>142</v>
      </c>
      <c r="CZ716" s="35">
        <v>90</v>
      </c>
      <c r="DA716" s="35">
        <v>96</v>
      </c>
      <c r="DB716" s="35">
        <v>162</v>
      </c>
      <c r="DC716">
        <v>1</v>
      </c>
      <c r="DD716">
        <v>1</v>
      </c>
      <c r="DE716" s="35">
        <f t="shared" si="440"/>
        <v>0</v>
      </c>
      <c r="DF716" s="36">
        <f t="shared" si="441"/>
        <v>0.4536290322562353</v>
      </c>
      <c r="DG716" s="37">
        <f t="shared" si="442"/>
        <v>0.4536290322562353</v>
      </c>
      <c r="DH716" s="37">
        <f t="shared" si="443"/>
        <v>0</v>
      </c>
      <c r="DI716" s="2">
        <v>98.2</v>
      </c>
      <c r="DJ716">
        <v>1</v>
      </c>
      <c r="DK716">
        <v>3</v>
      </c>
      <c r="DL716">
        <v>-16.2</v>
      </c>
      <c r="DM716">
        <v>58</v>
      </c>
      <c r="DN716">
        <v>59</v>
      </c>
      <c r="DO716">
        <v>-7.8</v>
      </c>
      <c r="DP716">
        <v>43</v>
      </c>
      <c r="DQ716">
        <v>44</v>
      </c>
      <c r="DR716">
        <v>-6.4</v>
      </c>
      <c r="DS716">
        <v>32</v>
      </c>
      <c r="DT716">
        <v>31</v>
      </c>
      <c r="DU716">
        <v>-2.6</v>
      </c>
      <c r="DV716" s="39">
        <v>1.2</v>
      </c>
      <c r="DW716" s="39">
        <v>1.2</v>
      </c>
      <c r="DX716" s="39">
        <v>0.1</v>
      </c>
      <c r="DY716" s="39">
        <v>-0.60000000000000009</v>
      </c>
      <c r="DZ716" s="39">
        <v>-0.4</v>
      </c>
      <c r="EA716" s="39">
        <v>0.30000000000000004</v>
      </c>
    </row>
    <row r="717" spans="1:131" x14ac:dyDescent="0.2">
      <c r="A717" s="12" t="s">
        <v>1468</v>
      </c>
      <c r="B717" s="12" t="s">
        <v>3151</v>
      </c>
      <c r="C717" t="s">
        <v>3153</v>
      </c>
      <c r="D717" t="s">
        <v>177</v>
      </c>
      <c r="E717" s="12" t="s">
        <v>156</v>
      </c>
      <c r="F717">
        <v>77</v>
      </c>
      <c r="G717">
        <v>4</v>
      </c>
      <c r="H717">
        <v>4</v>
      </c>
      <c r="I717" s="31">
        <f t="shared" si="407"/>
        <v>8</v>
      </c>
      <c r="J717">
        <v>1</v>
      </c>
      <c r="K717">
        <v>3</v>
      </c>
      <c r="L717" s="16">
        <f t="shared" si="408"/>
        <v>0.98162854903036789</v>
      </c>
      <c r="M717" s="15">
        <v>4</v>
      </c>
      <c r="N717" s="15">
        <v>1</v>
      </c>
      <c r="O717" s="15">
        <v>3</v>
      </c>
      <c r="P717">
        <v>29</v>
      </c>
      <c r="Q717">
        <v>10</v>
      </c>
      <c r="R717">
        <v>4</v>
      </c>
      <c r="S717" s="13">
        <f t="shared" si="409"/>
        <v>0.13793103448275862</v>
      </c>
      <c r="T717" s="13">
        <f t="shared" si="410"/>
        <v>9.3023255813953487E-2</v>
      </c>
      <c r="U717" s="2">
        <v>488.98333333329998</v>
      </c>
      <c r="V717" s="2">
        <v>6.35</v>
      </c>
      <c r="W717">
        <v>6.35</v>
      </c>
      <c r="X717">
        <v>41.6</v>
      </c>
      <c r="Y717" s="32">
        <f t="shared" si="411"/>
        <v>0.13242961418143898</v>
      </c>
      <c r="Z717" s="15">
        <f t="shared" si="412"/>
        <v>17.818181818181817</v>
      </c>
      <c r="AA717">
        <v>12</v>
      </c>
      <c r="AB717">
        <v>120</v>
      </c>
      <c r="AC717">
        <v>46</v>
      </c>
      <c r="AD717" s="13">
        <f t="shared" si="413"/>
        <v>0.36363636363636365</v>
      </c>
      <c r="AE717" s="13">
        <f t="shared" si="414"/>
        <v>0.36363636363636365</v>
      </c>
      <c r="AF717" s="13">
        <f t="shared" si="415"/>
        <v>0.72727272727272729</v>
      </c>
      <c r="AG717">
        <v>3</v>
      </c>
      <c r="AH717">
        <v>8</v>
      </c>
      <c r="AI717" s="17">
        <f t="shared" si="416"/>
        <v>0.27272727272727271</v>
      </c>
      <c r="AJ717">
        <v>55</v>
      </c>
      <c r="AK717">
        <v>54</v>
      </c>
      <c r="AL717" s="32">
        <f t="shared" si="417"/>
        <v>0.25057471264367814</v>
      </c>
      <c r="AM717">
        <v>75</v>
      </c>
      <c r="AN717">
        <v>71</v>
      </c>
      <c r="AO717" s="33">
        <f t="shared" si="418"/>
        <v>0.335632183908046</v>
      </c>
      <c r="AP717">
        <v>88</v>
      </c>
      <c r="AQ717">
        <v>92</v>
      </c>
      <c r="AR717" s="33">
        <f t="shared" si="419"/>
        <v>0.41379310344827586</v>
      </c>
      <c r="AS717" s="33">
        <f t="shared" si="420"/>
        <v>0.42745098039215684</v>
      </c>
      <c r="AT717">
        <v>3</v>
      </c>
      <c r="AU717">
        <v>173</v>
      </c>
      <c r="AV717">
        <v>198</v>
      </c>
      <c r="AW717">
        <v>129</v>
      </c>
      <c r="AX717" s="2">
        <v>26.6</v>
      </c>
      <c r="AY717" s="3">
        <v>14</v>
      </c>
      <c r="AZ717" s="2">
        <v>31.9</v>
      </c>
      <c r="BA717" s="2">
        <v>23.1</v>
      </c>
      <c r="BB717" s="21">
        <v>-0.61199999999999999</v>
      </c>
      <c r="BC717">
        <v>12</v>
      </c>
      <c r="BD717" s="21">
        <v>-0.39200000000000002</v>
      </c>
      <c r="BE717" s="2">
        <v>25.8</v>
      </c>
      <c r="BF717" s="2">
        <v>31.5</v>
      </c>
      <c r="BG717" s="2">
        <v>19.5</v>
      </c>
      <c r="BH717" s="21">
        <v>-3.9910000000000001</v>
      </c>
      <c r="BI717" s="21">
        <v>-1.1679999999999999</v>
      </c>
      <c r="BJ717" t="s">
        <v>1031</v>
      </c>
      <c r="BK717" s="2">
        <v>38.5</v>
      </c>
      <c r="BL717" t="s">
        <v>2968</v>
      </c>
      <c r="BM717" s="2">
        <v>25.8</v>
      </c>
      <c r="BN717" t="s">
        <v>3623</v>
      </c>
      <c r="BO717" s="2">
        <v>23</v>
      </c>
      <c r="BP717" t="s">
        <v>448</v>
      </c>
      <c r="BQ717" s="2">
        <v>33.6</v>
      </c>
      <c r="BR717" t="s">
        <v>1432</v>
      </c>
      <c r="BS717" s="2">
        <v>33.4</v>
      </c>
      <c r="BT717" s="32">
        <f t="shared" si="421"/>
        <v>5.6122448979591837E-2</v>
      </c>
      <c r="BU717" s="34">
        <f t="shared" si="422"/>
        <v>0.90740740740740744</v>
      </c>
      <c r="BV717" s="35">
        <f t="shared" si="423"/>
        <v>913.01965230536655</v>
      </c>
      <c r="BW717" s="32">
        <f t="shared" si="424"/>
        <v>-3.6470143613000723E-2</v>
      </c>
      <c r="BX717" s="36">
        <f t="shared" si="425"/>
        <v>1.3498312710911138</v>
      </c>
      <c r="BY717" s="37">
        <f t="shared" si="426"/>
        <v>3.0677983433888949</v>
      </c>
      <c r="BZ717" s="37">
        <f t="shared" si="427"/>
        <v>24.051539012168934</v>
      </c>
      <c r="CA717" s="37">
        <f t="shared" si="428"/>
        <v>33.132222108600061</v>
      </c>
      <c r="CB717" s="37">
        <f t="shared" si="429"/>
        <v>46.016975150833417</v>
      </c>
      <c r="CC717" s="37">
        <f t="shared" si="430"/>
        <v>58.288168524389</v>
      </c>
      <c r="CD717" s="38">
        <f t="shared" si="431"/>
        <v>-12.271193373555583</v>
      </c>
      <c r="CE717" s="3">
        <v>11</v>
      </c>
      <c r="CF717" s="3">
        <v>25</v>
      </c>
      <c r="CG717" s="3">
        <v>185</v>
      </c>
      <c r="CH717" s="3">
        <v>245</v>
      </c>
      <c r="CI717" s="3">
        <v>96</v>
      </c>
      <c r="CJ717" s="3">
        <v>87</v>
      </c>
      <c r="CK717" s="3">
        <v>118</v>
      </c>
      <c r="CL717" s="3">
        <v>83</v>
      </c>
      <c r="CM717" s="20">
        <f t="shared" si="432"/>
        <v>-9.844016902967347</v>
      </c>
      <c r="CN717" s="37">
        <f t="shared" si="433"/>
        <v>2.1915584415584415</v>
      </c>
      <c r="CO717" s="37">
        <f t="shared" si="434"/>
        <v>2.3039460539460537</v>
      </c>
      <c r="CP717" s="37">
        <f t="shared" si="435"/>
        <v>30.194805194805191</v>
      </c>
      <c r="CQ717" s="37">
        <f t="shared" si="436"/>
        <v>27.703546453546451</v>
      </c>
      <c r="CR717" s="37">
        <f t="shared" si="437"/>
        <v>58.685064935064929</v>
      </c>
      <c r="CS717" s="37">
        <f t="shared" si="438"/>
        <v>54.095904095904089</v>
      </c>
      <c r="CT717" s="22">
        <f t="shared" si="439"/>
        <v>-16.860354212716423</v>
      </c>
      <c r="CU717" s="35">
        <v>117</v>
      </c>
      <c r="CV717" s="35">
        <v>123</v>
      </c>
      <c r="CW717" s="35">
        <v>1495</v>
      </c>
      <c r="CX717" s="35">
        <v>1356</v>
      </c>
      <c r="CY717" s="35">
        <v>667</v>
      </c>
      <c r="CZ717" s="35">
        <v>598</v>
      </c>
      <c r="DA717" s="35">
        <v>811</v>
      </c>
      <c r="DB717" s="35">
        <v>854</v>
      </c>
      <c r="DC717">
        <v>41</v>
      </c>
      <c r="DD717">
        <v>20</v>
      </c>
      <c r="DE717" s="35">
        <f t="shared" si="440"/>
        <v>-21</v>
      </c>
      <c r="DF717" s="36">
        <f t="shared" si="441"/>
        <v>5.0311892831577874</v>
      </c>
      <c r="DG717" s="37">
        <f t="shared" si="442"/>
        <v>2.4542386747111156</v>
      </c>
      <c r="DH717" s="37">
        <f t="shared" si="443"/>
        <v>-2.5769506084466718</v>
      </c>
      <c r="DI717" s="2">
        <v>328.5</v>
      </c>
      <c r="DJ717">
        <v>11</v>
      </c>
      <c r="DK717">
        <v>18</v>
      </c>
      <c r="DL717">
        <v>-15.5</v>
      </c>
      <c r="DM717">
        <v>269</v>
      </c>
      <c r="DN717">
        <v>318</v>
      </c>
      <c r="DO717">
        <v>-7</v>
      </c>
      <c r="DP717">
        <v>212</v>
      </c>
      <c r="DQ717">
        <v>246</v>
      </c>
      <c r="DR717">
        <v>-7</v>
      </c>
      <c r="DS717">
        <v>143</v>
      </c>
      <c r="DT717">
        <v>186</v>
      </c>
      <c r="DU717">
        <v>-9.6</v>
      </c>
      <c r="DV717" s="39">
        <v>-6.5</v>
      </c>
      <c r="DW717" s="39">
        <v>-6.5</v>
      </c>
      <c r="DX717" s="39">
        <v>0.4</v>
      </c>
      <c r="DY717" s="39">
        <v>-0.8</v>
      </c>
      <c r="DZ717" s="39">
        <v>1.4</v>
      </c>
      <c r="EA717" s="39">
        <v>-5.6</v>
      </c>
    </row>
    <row r="718" spans="1:131" x14ac:dyDescent="0.2">
      <c r="A718" s="12" t="s">
        <v>3156</v>
      </c>
      <c r="B718" s="12" t="s">
        <v>3157</v>
      </c>
      <c r="C718" t="s">
        <v>3155</v>
      </c>
      <c r="D718" t="s">
        <v>169</v>
      </c>
      <c r="E718" s="12" t="s">
        <v>148</v>
      </c>
      <c r="F718">
        <v>75</v>
      </c>
      <c r="G718">
        <v>9</v>
      </c>
      <c r="H718">
        <v>15</v>
      </c>
      <c r="I718" s="31">
        <f t="shared" si="407"/>
        <v>24</v>
      </c>
      <c r="J718">
        <v>9</v>
      </c>
      <c r="K718">
        <v>6</v>
      </c>
      <c r="L718" s="16">
        <f t="shared" si="408"/>
        <v>1.4493969233865747</v>
      </c>
      <c r="M718" s="15">
        <v>9</v>
      </c>
      <c r="N718" s="15">
        <v>8</v>
      </c>
      <c r="O718" s="15">
        <v>6</v>
      </c>
      <c r="P718">
        <v>112</v>
      </c>
      <c r="Q718">
        <v>33</v>
      </c>
      <c r="R718">
        <v>47</v>
      </c>
      <c r="S718" s="13">
        <f t="shared" si="409"/>
        <v>8.0357142857142863E-2</v>
      </c>
      <c r="T718" s="13">
        <f t="shared" si="410"/>
        <v>4.6875E-2</v>
      </c>
      <c r="U718" s="2">
        <v>993.51666666669996</v>
      </c>
      <c r="V718" s="2">
        <v>13.233333333299999</v>
      </c>
      <c r="W718">
        <v>13.08</v>
      </c>
      <c r="X718">
        <v>34.770000000000003</v>
      </c>
      <c r="Y718" s="32">
        <f t="shared" si="411"/>
        <v>0.27335423197492165</v>
      </c>
      <c r="Z718" s="15">
        <f t="shared" si="412"/>
        <v>153.9</v>
      </c>
      <c r="AA718">
        <v>37</v>
      </c>
      <c r="AB718">
        <v>135</v>
      </c>
      <c r="AC718">
        <v>59</v>
      </c>
      <c r="AD718" s="13">
        <f t="shared" si="413"/>
        <v>0.3</v>
      </c>
      <c r="AE718" s="13">
        <f t="shared" si="414"/>
        <v>0.46666666666666667</v>
      </c>
      <c r="AF718" s="13">
        <f t="shared" si="415"/>
        <v>0.76666666666666661</v>
      </c>
      <c r="AG718">
        <v>5</v>
      </c>
      <c r="AH718">
        <v>14</v>
      </c>
      <c r="AI718" s="17">
        <f t="shared" si="416"/>
        <v>0.26315789473684209</v>
      </c>
      <c r="AJ718">
        <v>135</v>
      </c>
      <c r="AK718">
        <v>179</v>
      </c>
      <c r="AL718" s="32">
        <f t="shared" si="417"/>
        <v>0.32139201637666326</v>
      </c>
      <c r="AM718">
        <v>159</v>
      </c>
      <c r="AN718">
        <v>153</v>
      </c>
      <c r="AO718" s="33">
        <f t="shared" si="418"/>
        <v>0.31934493346980553</v>
      </c>
      <c r="AP718">
        <v>167</v>
      </c>
      <c r="AQ718">
        <v>184</v>
      </c>
      <c r="AR718" s="33">
        <f t="shared" si="419"/>
        <v>0.35926305015353122</v>
      </c>
      <c r="AS718" s="33">
        <f t="shared" si="420"/>
        <v>0.50159744408945683</v>
      </c>
      <c r="AT718">
        <v>5</v>
      </c>
      <c r="AU718">
        <v>384</v>
      </c>
      <c r="AV718">
        <v>346</v>
      </c>
      <c r="AW718">
        <v>317</v>
      </c>
      <c r="AX718" s="2">
        <v>28.6</v>
      </c>
      <c r="AY718" s="3">
        <v>7</v>
      </c>
      <c r="AZ718" s="2">
        <v>32.6</v>
      </c>
      <c r="BA718" s="2">
        <v>25.9</v>
      </c>
      <c r="BB718" s="21">
        <v>0.51800000000000002</v>
      </c>
      <c r="BC718">
        <v>7</v>
      </c>
      <c r="BD718" s="21">
        <v>3.1E-2</v>
      </c>
      <c r="BE718" s="2">
        <v>30.1</v>
      </c>
      <c r="BF718" s="2">
        <v>33.4</v>
      </c>
      <c r="BG718" s="2">
        <v>26.2</v>
      </c>
      <c r="BH718" s="21">
        <v>0.05</v>
      </c>
      <c r="BI718" s="21">
        <v>0.16800000000000001</v>
      </c>
      <c r="BJ718" t="s">
        <v>1924</v>
      </c>
      <c r="BK718" s="2">
        <v>65.400000000000006</v>
      </c>
      <c r="BL718" t="s">
        <v>1969</v>
      </c>
      <c r="BM718" s="2">
        <v>29.8</v>
      </c>
      <c r="BN718" t="s">
        <v>3451</v>
      </c>
      <c r="BO718" s="2">
        <v>20.399999999999999</v>
      </c>
      <c r="BP718" t="s">
        <v>731</v>
      </c>
      <c r="BQ718" s="2">
        <v>43.6</v>
      </c>
      <c r="BR718" t="s">
        <v>1244</v>
      </c>
      <c r="BS718" s="2">
        <v>33.9</v>
      </c>
      <c r="BT718" s="32">
        <f t="shared" si="421"/>
        <v>5.8479532163742687E-2</v>
      </c>
      <c r="BU718" s="34">
        <f t="shared" si="422"/>
        <v>0.92402464065708423</v>
      </c>
      <c r="BV718" s="35">
        <f t="shared" si="423"/>
        <v>929.87259387345853</v>
      </c>
      <c r="BW718" s="32">
        <f t="shared" si="424"/>
        <v>-1.7495827179173085E-2</v>
      </c>
      <c r="BX718" s="36">
        <f t="shared" si="425"/>
        <v>1.8136020151179184</v>
      </c>
      <c r="BY718" s="37">
        <f t="shared" si="426"/>
        <v>2.236775818645433</v>
      </c>
      <c r="BZ718" s="37">
        <f t="shared" si="427"/>
        <v>31.012594458516407</v>
      </c>
      <c r="CA718" s="37">
        <f t="shared" si="428"/>
        <v>29.44080604541421</v>
      </c>
      <c r="CB718" s="37">
        <f t="shared" si="429"/>
        <v>55.617128463616169</v>
      </c>
      <c r="CC718" s="37">
        <f t="shared" si="430"/>
        <v>57.974811083269465</v>
      </c>
      <c r="CD718" s="38">
        <f t="shared" si="431"/>
        <v>-2.3576826196532963</v>
      </c>
      <c r="CE718" s="3">
        <v>30</v>
      </c>
      <c r="CF718" s="3">
        <v>37</v>
      </c>
      <c r="CG718" s="3">
        <v>483</v>
      </c>
      <c r="CH718" s="3">
        <v>450</v>
      </c>
      <c r="CI718" s="3">
        <v>192</v>
      </c>
      <c r="CJ718" s="3">
        <v>197</v>
      </c>
      <c r="CK718" s="3">
        <v>275</v>
      </c>
      <c r="CL718" s="3">
        <v>215</v>
      </c>
      <c r="CM718" s="20">
        <f t="shared" si="432"/>
        <v>-2.6230212778002588</v>
      </c>
      <c r="CN718" s="37">
        <f t="shared" si="433"/>
        <v>2.6689675007190101</v>
      </c>
      <c r="CO718" s="37">
        <f t="shared" si="434"/>
        <v>2.5999424791486909</v>
      </c>
      <c r="CP718" s="37">
        <f t="shared" si="435"/>
        <v>29.772792637331026</v>
      </c>
      <c r="CQ718" s="37">
        <f t="shared" si="436"/>
        <v>29.496692551049751</v>
      </c>
      <c r="CR718" s="37">
        <f t="shared" si="437"/>
        <v>56.66954270923209</v>
      </c>
      <c r="CS718" s="37">
        <f t="shared" si="438"/>
        <v>55.404083980442898</v>
      </c>
      <c r="CT718" s="22">
        <f t="shared" si="439"/>
        <v>-3.6231413484424877</v>
      </c>
      <c r="CU718" s="35">
        <v>116</v>
      </c>
      <c r="CV718" s="35">
        <v>113</v>
      </c>
      <c r="CW718" s="35">
        <v>1178</v>
      </c>
      <c r="CX718" s="35">
        <v>1169</v>
      </c>
      <c r="CY718" s="35">
        <v>513</v>
      </c>
      <c r="CZ718" s="35">
        <v>491</v>
      </c>
      <c r="DA718" s="35">
        <v>635</v>
      </c>
      <c r="DB718" s="35">
        <v>656</v>
      </c>
      <c r="DC718">
        <v>10</v>
      </c>
      <c r="DD718">
        <v>11</v>
      </c>
      <c r="DE718" s="35">
        <f t="shared" si="440"/>
        <v>1</v>
      </c>
      <c r="DF718" s="36">
        <f t="shared" si="441"/>
        <v>0.60453400503930621</v>
      </c>
      <c r="DG718" s="37">
        <f t="shared" si="442"/>
        <v>0.66498740554323676</v>
      </c>
      <c r="DH718" s="37">
        <f t="shared" si="443"/>
        <v>6.0453400503930624E-2</v>
      </c>
      <c r="DI718" s="2">
        <v>661.5</v>
      </c>
      <c r="DJ718">
        <v>17</v>
      </c>
      <c r="DK718">
        <v>27</v>
      </c>
      <c r="DL718">
        <v>-13.9</v>
      </c>
      <c r="DM718">
        <v>584</v>
      </c>
      <c r="DN718">
        <v>650</v>
      </c>
      <c r="DO718">
        <v>-2.6</v>
      </c>
      <c r="DP718">
        <v>433</v>
      </c>
      <c r="DQ718">
        <v>462</v>
      </c>
      <c r="DR718">
        <v>-1.3</v>
      </c>
      <c r="DS718">
        <v>318</v>
      </c>
      <c r="DT718">
        <v>322</v>
      </c>
      <c r="DU718">
        <v>0.2</v>
      </c>
      <c r="DV718" s="39">
        <v>3.6</v>
      </c>
      <c r="DW718" s="39">
        <v>3.5</v>
      </c>
      <c r="DX718" s="39">
        <v>0.60000000000000009</v>
      </c>
      <c r="DY718" s="39">
        <v>-0.1</v>
      </c>
      <c r="DZ718" s="39">
        <v>-0.7</v>
      </c>
      <c r="EA718" s="39">
        <v>3.3</v>
      </c>
    </row>
    <row r="719" spans="1:131" x14ac:dyDescent="0.2">
      <c r="A719" s="12" t="s">
        <v>524</v>
      </c>
      <c r="B719" s="12" t="s">
        <v>3160</v>
      </c>
      <c r="C719" t="s">
        <v>3159</v>
      </c>
      <c r="D719" t="s">
        <v>442</v>
      </c>
      <c r="E719" s="12" t="s">
        <v>113</v>
      </c>
      <c r="F719">
        <v>82</v>
      </c>
      <c r="G719">
        <v>24</v>
      </c>
      <c r="H719">
        <v>29</v>
      </c>
      <c r="I719" s="31">
        <f t="shared" si="407"/>
        <v>53</v>
      </c>
      <c r="J719">
        <v>17</v>
      </c>
      <c r="K719">
        <v>10</v>
      </c>
      <c r="L719" s="16">
        <f t="shared" si="408"/>
        <v>2.4885874527195115</v>
      </c>
      <c r="M719" s="15">
        <v>22</v>
      </c>
      <c r="N719" s="15">
        <v>17</v>
      </c>
      <c r="O719" s="15">
        <v>11</v>
      </c>
      <c r="P719">
        <v>228</v>
      </c>
      <c r="Q719">
        <v>67</v>
      </c>
      <c r="R719">
        <v>99</v>
      </c>
      <c r="S719" s="13">
        <f t="shared" si="409"/>
        <v>0.10526315789473684</v>
      </c>
      <c r="T719" s="13">
        <f t="shared" si="410"/>
        <v>6.0913705583756347E-2</v>
      </c>
      <c r="U719" s="2">
        <v>1277.8333333333001</v>
      </c>
      <c r="V719" s="2">
        <v>15.583333333300001</v>
      </c>
      <c r="W719">
        <v>15.24</v>
      </c>
      <c r="X719">
        <v>34.08</v>
      </c>
      <c r="Y719" s="32">
        <f t="shared" si="411"/>
        <v>0.30900243309002434</v>
      </c>
      <c r="Z719" s="15">
        <f t="shared" si="412"/>
        <v>180.33783783783784</v>
      </c>
      <c r="AA719">
        <v>23</v>
      </c>
      <c r="AB719">
        <v>51</v>
      </c>
      <c r="AC719">
        <v>111</v>
      </c>
      <c r="AD719" s="13">
        <f t="shared" si="413"/>
        <v>0.32432432432432434</v>
      </c>
      <c r="AE719" s="13">
        <f t="shared" si="414"/>
        <v>0.3783783783783784</v>
      </c>
      <c r="AF719" s="13">
        <f t="shared" si="415"/>
        <v>0.70270270270270274</v>
      </c>
      <c r="AG719">
        <v>74</v>
      </c>
      <c r="AH719">
        <v>55</v>
      </c>
      <c r="AI719" s="17">
        <f t="shared" si="416"/>
        <v>0.5736434108527132</v>
      </c>
      <c r="AJ719">
        <v>261</v>
      </c>
      <c r="AK719">
        <v>243</v>
      </c>
      <c r="AL719" s="32">
        <f t="shared" si="417"/>
        <v>0.40127388535031849</v>
      </c>
      <c r="AM719">
        <v>154</v>
      </c>
      <c r="AN719">
        <v>118</v>
      </c>
      <c r="AO719" s="33">
        <f t="shared" si="418"/>
        <v>0.21656050955414013</v>
      </c>
      <c r="AP719">
        <v>251</v>
      </c>
      <c r="AQ719">
        <v>229</v>
      </c>
      <c r="AR719" s="33">
        <f t="shared" si="419"/>
        <v>0.38216560509554143</v>
      </c>
      <c r="AS719" s="33">
        <f t="shared" si="420"/>
        <v>0.64948453608247425</v>
      </c>
      <c r="AT719">
        <v>10</v>
      </c>
      <c r="AU719">
        <v>498</v>
      </c>
      <c r="AV719">
        <v>435</v>
      </c>
      <c r="AW719">
        <v>424</v>
      </c>
      <c r="AX719" s="2">
        <v>29.7</v>
      </c>
      <c r="AY719" s="3">
        <v>3</v>
      </c>
      <c r="AZ719" s="2">
        <v>34.5</v>
      </c>
      <c r="BA719" s="2">
        <v>26.5</v>
      </c>
      <c r="BB719" s="21">
        <v>0.88100000000000001</v>
      </c>
      <c r="BC719">
        <v>5</v>
      </c>
      <c r="BD719" s="21">
        <v>0.126</v>
      </c>
      <c r="BE719" s="2">
        <v>31.5</v>
      </c>
      <c r="BF719" s="2">
        <v>33.700000000000003</v>
      </c>
      <c r="BG719" s="2">
        <v>29.4</v>
      </c>
      <c r="BH719" s="21">
        <v>3.4870000000000001</v>
      </c>
      <c r="BI719" s="21">
        <v>14.432</v>
      </c>
      <c r="BJ719" t="s">
        <v>3474</v>
      </c>
      <c r="BK719" s="2">
        <v>68.7</v>
      </c>
      <c r="BL719" t="s">
        <v>1827</v>
      </c>
      <c r="BM719" s="2">
        <v>61.3</v>
      </c>
      <c r="BN719" t="s">
        <v>1687</v>
      </c>
      <c r="BO719" s="2">
        <v>19.100000000000001</v>
      </c>
      <c r="BP719" t="s">
        <v>263</v>
      </c>
      <c r="BQ719" s="2">
        <v>42.8</v>
      </c>
      <c r="BR719" t="s">
        <v>3121</v>
      </c>
      <c r="BS719" s="2">
        <v>41.4</v>
      </c>
      <c r="BT719" s="32">
        <f t="shared" si="421"/>
        <v>9.4267515923566886E-2</v>
      </c>
      <c r="BU719" s="34">
        <f t="shared" si="422"/>
        <v>0.90940170940170939</v>
      </c>
      <c r="BV719" s="35">
        <f t="shared" si="423"/>
        <v>918.82846099406606</v>
      </c>
      <c r="BW719" s="32">
        <f t="shared" si="424"/>
        <v>3.6692253252762763E-3</v>
      </c>
      <c r="BX719" s="36">
        <f t="shared" si="425"/>
        <v>3.4746315377666601</v>
      </c>
      <c r="BY719" s="37">
        <f t="shared" si="426"/>
        <v>2.48858745272477</v>
      </c>
      <c r="BZ719" s="37">
        <f t="shared" si="427"/>
        <v>36.859266988470651</v>
      </c>
      <c r="CA719" s="37">
        <f t="shared" si="428"/>
        <v>27.468370940452655</v>
      </c>
      <c r="CB719" s="37">
        <f t="shared" si="429"/>
        <v>65.877135776846274</v>
      </c>
      <c r="CC719" s="37">
        <f t="shared" si="430"/>
        <v>48.269205686812519</v>
      </c>
      <c r="CD719" s="38">
        <f t="shared" si="431"/>
        <v>17.607930090033754</v>
      </c>
      <c r="CE719" s="3">
        <v>74</v>
      </c>
      <c r="CF719" s="3">
        <v>53</v>
      </c>
      <c r="CG719" s="3">
        <v>711</v>
      </c>
      <c r="CH719" s="3">
        <v>532</v>
      </c>
      <c r="CI719" s="3">
        <v>256</v>
      </c>
      <c r="CJ719" s="3">
        <v>192</v>
      </c>
      <c r="CK719" s="3">
        <v>251</v>
      </c>
      <c r="CL719" s="3">
        <v>362</v>
      </c>
      <c r="CM719" s="20">
        <f t="shared" si="432"/>
        <v>-0.37569877594562939</v>
      </c>
      <c r="CN719" s="37">
        <f t="shared" si="433"/>
        <v>2.5979045001717624</v>
      </c>
      <c r="CO719" s="37">
        <f t="shared" si="434"/>
        <v>2.1684987976640331</v>
      </c>
      <c r="CP719" s="37">
        <f t="shared" si="435"/>
        <v>31.196324287186531</v>
      </c>
      <c r="CQ719" s="37">
        <f t="shared" si="436"/>
        <v>25.377877018206803</v>
      </c>
      <c r="CR719" s="37">
        <f t="shared" si="437"/>
        <v>56.402439024390247</v>
      </c>
      <c r="CS719" s="37">
        <f t="shared" si="438"/>
        <v>46.783751288217111</v>
      </c>
      <c r="CT719" s="22">
        <f t="shared" si="439"/>
        <v>7.9892423538606181</v>
      </c>
      <c r="CU719" s="35">
        <v>121</v>
      </c>
      <c r="CV719" s="35">
        <v>101</v>
      </c>
      <c r="CW719" s="35">
        <v>1332</v>
      </c>
      <c r="CX719" s="35">
        <v>1081</v>
      </c>
      <c r="CY719" s="35">
        <v>480</v>
      </c>
      <c r="CZ719" s="35">
        <v>415</v>
      </c>
      <c r="DA719" s="35">
        <v>582</v>
      </c>
      <c r="DB719" s="35">
        <v>694</v>
      </c>
      <c r="DC719">
        <v>11</v>
      </c>
      <c r="DD719">
        <v>15</v>
      </c>
      <c r="DE719" s="35">
        <f t="shared" si="440"/>
        <v>4</v>
      </c>
      <c r="DF719" s="36">
        <f t="shared" si="441"/>
        <v>0.51649928264098999</v>
      </c>
      <c r="DG719" s="37">
        <f t="shared" si="442"/>
        <v>0.70431720360135008</v>
      </c>
      <c r="DH719" s="37">
        <f t="shared" si="443"/>
        <v>0.18781792096036001</v>
      </c>
      <c r="DI719" s="2">
        <v>780.3</v>
      </c>
      <c r="DJ719">
        <v>38</v>
      </c>
      <c r="DK719">
        <v>31</v>
      </c>
      <c r="DL719">
        <v>-1.5</v>
      </c>
      <c r="DM719">
        <v>802</v>
      </c>
      <c r="DN719">
        <v>623</v>
      </c>
      <c r="DO719">
        <v>0.9</v>
      </c>
      <c r="DP719">
        <v>588</v>
      </c>
      <c r="DQ719">
        <v>486</v>
      </c>
      <c r="DR719">
        <v>-0.7</v>
      </c>
      <c r="DS719">
        <v>451</v>
      </c>
      <c r="DT719">
        <v>372</v>
      </c>
      <c r="DU719">
        <v>-1.2</v>
      </c>
      <c r="DV719" s="39">
        <v>14.3</v>
      </c>
      <c r="DW719" s="39">
        <v>14.3</v>
      </c>
      <c r="DX719" s="39">
        <v>-2.9</v>
      </c>
      <c r="DY719" s="39">
        <v>1.6</v>
      </c>
      <c r="DZ719" s="39">
        <v>-9</v>
      </c>
      <c r="EA719" s="39">
        <v>4</v>
      </c>
    </row>
    <row r="720" spans="1:131" x14ac:dyDescent="0.2">
      <c r="A720" s="12" t="s">
        <v>447</v>
      </c>
      <c r="B720" s="12" t="s">
        <v>3164</v>
      </c>
      <c r="C720" t="s">
        <v>3163</v>
      </c>
      <c r="D720" t="s">
        <v>265</v>
      </c>
      <c r="E720" s="12" t="s">
        <v>178</v>
      </c>
      <c r="F720">
        <v>81</v>
      </c>
      <c r="G720">
        <v>3</v>
      </c>
      <c r="H720">
        <v>15</v>
      </c>
      <c r="I720" s="31">
        <f t="shared" si="407"/>
        <v>18</v>
      </c>
      <c r="J720">
        <v>4</v>
      </c>
      <c r="K720">
        <v>10</v>
      </c>
      <c r="L720" s="16">
        <f t="shared" si="408"/>
        <v>0.80726538849646823</v>
      </c>
      <c r="M720" s="15">
        <v>3</v>
      </c>
      <c r="N720" s="15">
        <v>5</v>
      </c>
      <c r="O720" s="15">
        <v>10</v>
      </c>
      <c r="P720">
        <v>118</v>
      </c>
      <c r="Q720">
        <v>47</v>
      </c>
      <c r="R720">
        <v>94</v>
      </c>
      <c r="S720" s="13">
        <f t="shared" si="409"/>
        <v>2.5423728813559324E-2</v>
      </c>
      <c r="T720" s="13">
        <f t="shared" si="410"/>
        <v>1.1583011583011582E-2</v>
      </c>
      <c r="U720" s="2">
        <v>1337.85</v>
      </c>
      <c r="V720" s="2">
        <v>16.516666666700001</v>
      </c>
      <c r="W720">
        <v>15.74</v>
      </c>
      <c r="X720">
        <v>31.61</v>
      </c>
      <c r="Y720" s="32">
        <f t="shared" si="411"/>
        <v>0.3324181626187962</v>
      </c>
      <c r="Z720" s="15">
        <f t="shared" si="412"/>
        <v>48.142857142857146</v>
      </c>
      <c r="AA720">
        <v>91</v>
      </c>
      <c r="AB720">
        <v>69</v>
      </c>
      <c r="AC720">
        <v>98</v>
      </c>
      <c r="AD720" s="13">
        <f t="shared" si="413"/>
        <v>5.3571428571428568E-2</v>
      </c>
      <c r="AE720" s="13">
        <f t="shared" si="414"/>
        <v>0.26785714285714285</v>
      </c>
      <c r="AF720" s="13">
        <f t="shared" si="415"/>
        <v>0.3214285714285714</v>
      </c>
      <c r="AI720" s="17" t="str">
        <f t="shared" si="416"/>
        <v xml:space="preserve"> </v>
      </c>
      <c r="AJ720">
        <v>208</v>
      </c>
      <c r="AK720">
        <v>233</v>
      </c>
      <c r="AL720" s="32">
        <f t="shared" si="417"/>
        <v>0.37789203084832906</v>
      </c>
      <c r="AM720">
        <v>153</v>
      </c>
      <c r="AN720">
        <v>164</v>
      </c>
      <c r="AO720" s="33">
        <f t="shared" si="418"/>
        <v>0.27163667523564694</v>
      </c>
      <c r="AP720">
        <v>214</v>
      </c>
      <c r="AQ720">
        <v>195</v>
      </c>
      <c r="AR720" s="33">
        <f t="shared" si="419"/>
        <v>0.350471293916024</v>
      </c>
      <c r="AS720" s="33">
        <f t="shared" si="420"/>
        <v>0.58179419525065967</v>
      </c>
      <c r="AT720">
        <v>6</v>
      </c>
      <c r="AU720">
        <v>481</v>
      </c>
      <c r="AV720">
        <v>443</v>
      </c>
      <c r="AW720">
        <v>384</v>
      </c>
      <c r="AX720" s="2">
        <v>28</v>
      </c>
      <c r="AY720" s="3">
        <v>4</v>
      </c>
      <c r="AZ720" s="2">
        <v>32.799999999999997</v>
      </c>
      <c r="BA720" s="2">
        <v>24.8</v>
      </c>
      <c r="BB720" s="21">
        <v>-0.19600000000000001</v>
      </c>
      <c r="BC720">
        <v>6</v>
      </c>
      <c r="BD720" s="21">
        <v>-0.41</v>
      </c>
      <c r="BE720" s="2">
        <v>25.9</v>
      </c>
      <c r="BF720" s="2">
        <v>29.3</v>
      </c>
      <c r="BG720" s="2">
        <v>24.7</v>
      </c>
      <c r="BH720" s="21">
        <v>0.26600000000000001</v>
      </c>
      <c r="BI720" s="21">
        <v>6.0380000000000003</v>
      </c>
      <c r="BJ720" t="s">
        <v>425</v>
      </c>
      <c r="BK720" s="2">
        <v>28.4</v>
      </c>
      <c r="BL720" t="s">
        <v>3113</v>
      </c>
      <c r="BM720" s="2">
        <v>27.2</v>
      </c>
      <c r="BN720" t="s">
        <v>3426</v>
      </c>
      <c r="BO720" s="2">
        <v>25.9</v>
      </c>
      <c r="BP720" t="s">
        <v>1863</v>
      </c>
      <c r="BQ720" s="2">
        <v>67.7</v>
      </c>
      <c r="BR720" t="s">
        <v>2229</v>
      </c>
      <c r="BS720" s="2">
        <v>10.5</v>
      </c>
      <c r="BT720" s="32">
        <f t="shared" si="421"/>
        <v>8.3086053412462904E-2</v>
      </c>
      <c r="BU720" s="34">
        <f t="shared" si="422"/>
        <v>0.91058394160583944</v>
      </c>
      <c r="BV720" s="35">
        <f t="shared" si="423"/>
        <v>918.89254694708575</v>
      </c>
      <c r="BW720" s="32">
        <f t="shared" si="424"/>
        <v>-6.3300049816976539E-3</v>
      </c>
      <c r="BX720" s="36">
        <f t="shared" si="425"/>
        <v>2.5114923197617216</v>
      </c>
      <c r="BY720" s="37">
        <f t="shared" si="426"/>
        <v>2.1975557797915064</v>
      </c>
      <c r="BZ720" s="37">
        <f t="shared" si="427"/>
        <v>30.227603991417862</v>
      </c>
      <c r="CA720" s="37">
        <f t="shared" si="428"/>
        <v>24.576746271953986</v>
      </c>
      <c r="CB720" s="37">
        <f t="shared" si="429"/>
        <v>56.598273348915939</v>
      </c>
      <c r="CC720" s="37">
        <f t="shared" si="430"/>
        <v>45.789886758512814</v>
      </c>
      <c r="CD720" s="38">
        <f t="shared" si="431"/>
        <v>10.808386590403124</v>
      </c>
      <c r="CE720" s="3">
        <v>56</v>
      </c>
      <c r="CF720" s="3">
        <v>49</v>
      </c>
      <c r="CG720" s="3">
        <v>618</v>
      </c>
      <c r="CH720" s="3">
        <v>499</v>
      </c>
      <c r="CI720" s="3">
        <v>265</v>
      </c>
      <c r="CJ720" s="3">
        <v>205</v>
      </c>
      <c r="CK720" s="3">
        <v>268</v>
      </c>
      <c r="CL720" s="3">
        <v>323</v>
      </c>
      <c r="CM720" s="20">
        <f t="shared" si="432"/>
        <v>2.3073259043872909</v>
      </c>
      <c r="CN720" s="37">
        <f t="shared" si="433"/>
        <v>2.5777121632863489</v>
      </c>
      <c r="CO720" s="37">
        <f t="shared" si="434"/>
        <v>2.0153022367511455</v>
      </c>
      <c r="CP720" s="37">
        <f t="shared" si="435"/>
        <v>28.472002530844673</v>
      </c>
      <c r="CQ720" s="37">
        <f t="shared" si="436"/>
        <v>26.40983280021559</v>
      </c>
      <c r="CR720" s="37">
        <f t="shared" si="437"/>
        <v>55.163040294327871</v>
      </c>
      <c r="CS720" s="37">
        <f t="shared" si="438"/>
        <v>51.226170808581436</v>
      </c>
      <c r="CT720" s="22">
        <f t="shared" si="439"/>
        <v>6.8715171046566894</v>
      </c>
      <c r="CU720" s="35">
        <v>110</v>
      </c>
      <c r="CV720" s="35">
        <v>86</v>
      </c>
      <c r="CW720" s="35">
        <v>1105</v>
      </c>
      <c r="CX720" s="35">
        <v>1041</v>
      </c>
      <c r="CY720" s="35">
        <v>546</v>
      </c>
      <c r="CZ720" s="35">
        <v>457</v>
      </c>
      <c r="DA720" s="35">
        <v>602</v>
      </c>
      <c r="DB720" s="35">
        <v>593</v>
      </c>
      <c r="DC720">
        <v>15</v>
      </c>
      <c r="DD720">
        <v>9</v>
      </c>
      <c r="DE720" s="35">
        <f t="shared" si="440"/>
        <v>-6</v>
      </c>
      <c r="DF720" s="36">
        <f t="shared" si="441"/>
        <v>0.67272115707903257</v>
      </c>
      <c r="DG720" s="37">
        <f t="shared" si="442"/>
        <v>0.40363269424741949</v>
      </c>
      <c r="DH720" s="37">
        <f t="shared" si="443"/>
        <v>-0.26908846283161303</v>
      </c>
      <c r="DI720" s="2">
        <v>726.3</v>
      </c>
      <c r="DJ720">
        <v>25</v>
      </c>
      <c r="DK720">
        <v>28</v>
      </c>
      <c r="DL720">
        <v>-7.8</v>
      </c>
      <c r="DM720">
        <v>713</v>
      </c>
      <c r="DN720">
        <v>568</v>
      </c>
      <c r="DO720">
        <v>4</v>
      </c>
      <c r="DP720">
        <v>523</v>
      </c>
      <c r="DQ720">
        <v>424</v>
      </c>
      <c r="DR720">
        <v>3.3</v>
      </c>
      <c r="DS720">
        <v>363</v>
      </c>
      <c r="DT720">
        <v>325</v>
      </c>
      <c r="DU720">
        <v>1.9</v>
      </c>
      <c r="DV720" s="39">
        <v>7.7</v>
      </c>
      <c r="DW720" s="39">
        <v>7.7</v>
      </c>
      <c r="DX720" s="39">
        <v>-1.2</v>
      </c>
      <c r="DY720" s="39">
        <v>-1</v>
      </c>
      <c r="DZ720" s="39">
        <v>-2.1</v>
      </c>
      <c r="EA720" s="39">
        <v>3.5</v>
      </c>
    </row>
    <row r="721" spans="1:131" x14ac:dyDescent="0.2">
      <c r="A721" s="12" t="s">
        <v>175</v>
      </c>
      <c r="B721" s="12" t="s">
        <v>3167</v>
      </c>
      <c r="C721" t="s">
        <v>3166</v>
      </c>
      <c r="D721" t="s">
        <v>442</v>
      </c>
      <c r="E721" s="12" t="s">
        <v>170</v>
      </c>
      <c r="F721">
        <v>80</v>
      </c>
      <c r="G721">
        <v>15</v>
      </c>
      <c r="H721">
        <v>15</v>
      </c>
      <c r="I721" s="31">
        <f t="shared" si="407"/>
        <v>30</v>
      </c>
      <c r="J721">
        <v>5</v>
      </c>
      <c r="K721">
        <v>9</v>
      </c>
      <c r="L721" s="16">
        <f t="shared" si="408"/>
        <v>1.7555266579974562</v>
      </c>
      <c r="M721" s="15">
        <v>15</v>
      </c>
      <c r="N721" s="15">
        <v>6</v>
      </c>
      <c r="O721" s="15">
        <v>10</v>
      </c>
      <c r="P721">
        <v>122</v>
      </c>
      <c r="Q721">
        <v>31</v>
      </c>
      <c r="R721">
        <v>44</v>
      </c>
      <c r="S721" s="13">
        <f t="shared" si="409"/>
        <v>0.12295081967213115</v>
      </c>
      <c r="T721" s="13">
        <f t="shared" si="410"/>
        <v>7.6142131979695438E-2</v>
      </c>
      <c r="U721" s="2">
        <v>1025.3333333333001</v>
      </c>
      <c r="V721" s="2">
        <v>12.8166666667</v>
      </c>
      <c r="W721">
        <v>12.54</v>
      </c>
      <c r="X721">
        <v>36.700000000000003</v>
      </c>
      <c r="Y721" s="32">
        <f t="shared" si="411"/>
        <v>0.25467099918765229</v>
      </c>
      <c r="Z721" s="15">
        <f t="shared" si="412"/>
        <v>51.016949152542374</v>
      </c>
      <c r="AA721">
        <v>16</v>
      </c>
      <c r="AB721">
        <v>162</v>
      </c>
      <c r="AC721">
        <v>191</v>
      </c>
      <c r="AD721" s="13">
        <f t="shared" si="413"/>
        <v>0.25423728813559321</v>
      </c>
      <c r="AE721" s="13">
        <f t="shared" si="414"/>
        <v>0.2711864406779661</v>
      </c>
      <c r="AF721" s="13">
        <f t="shared" si="415"/>
        <v>0.52542372881355925</v>
      </c>
      <c r="AG721">
        <v>282</v>
      </c>
      <c r="AH721">
        <v>360</v>
      </c>
      <c r="AI721" s="17">
        <f t="shared" si="416"/>
        <v>0.43925233644859812</v>
      </c>
      <c r="AJ721">
        <v>192</v>
      </c>
      <c r="AK721">
        <v>225</v>
      </c>
      <c r="AL721" s="32">
        <f t="shared" si="417"/>
        <v>0.44983818770226536</v>
      </c>
      <c r="AM721">
        <v>93</v>
      </c>
      <c r="AN721">
        <v>104</v>
      </c>
      <c r="AO721" s="33">
        <f t="shared" si="418"/>
        <v>0.21251348435814454</v>
      </c>
      <c r="AP721">
        <v>146</v>
      </c>
      <c r="AQ721">
        <v>167</v>
      </c>
      <c r="AR721" s="33">
        <f t="shared" si="419"/>
        <v>0.3376483279395901</v>
      </c>
      <c r="AS721" s="33">
        <f t="shared" si="420"/>
        <v>0.67915309446254069</v>
      </c>
      <c r="AT721">
        <v>11</v>
      </c>
      <c r="AU721">
        <v>370</v>
      </c>
      <c r="AV721">
        <v>349</v>
      </c>
      <c r="AW721">
        <v>360</v>
      </c>
      <c r="AX721" s="2">
        <v>27.7</v>
      </c>
      <c r="AY721" s="3">
        <v>12</v>
      </c>
      <c r="AZ721" s="2">
        <v>32.5</v>
      </c>
      <c r="BA721" s="2">
        <v>24.5</v>
      </c>
      <c r="BB721" s="21">
        <v>-0.32900000000000001</v>
      </c>
      <c r="BC721">
        <v>13</v>
      </c>
      <c r="BD721" s="21">
        <v>-0.89300000000000002</v>
      </c>
      <c r="BE721" s="2">
        <v>28.4</v>
      </c>
      <c r="BF721" s="2">
        <v>31.6</v>
      </c>
      <c r="BG721" s="2">
        <v>24.9</v>
      </c>
      <c r="BH721" s="21">
        <v>1.8820000000000001</v>
      </c>
      <c r="BI721" s="21">
        <v>13.211</v>
      </c>
      <c r="BJ721" t="s">
        <v>3036</v>
      </c>
      <c r="BK721" s="2">
        <v>47.5</v>
      </c>
      <c r="BL721" t="s">
        <v>441</v>
      </c>
      <c r="BM721" s="2">
        <v>35.299999999999997</v>
      </c>
      <c r="BN721" t="s">
        <v>1969</v>
      </c>
      <c r="BO721" s="2">
        <v>22.1</v>
      </c>
      <c r="BP721" t="s">
        <v>2208</v>
      </c>
      <c r="BQ721" s="2">
        <v>40.700000000000003</v>
      </c>
      <c r="BR721" t="s">
        <v>263</v>
      </c>
      <c r="BS721" s="2">
        <v>31.5</v>
      </c>
      <c r="BT721" s="32">
        <f t="shared" si="421"/>
        <v>9.8006644518272429E-2</v>
      </c>
      <c r="BU721" s="34">
        <f t="shared" si="422"/>
        <v>0.90789473684210531</v>
      </c>
      <c r="BV721" s="35">
        <f t="shared" si="423"/>
        <v>917.6954012939326</v>
      </c>
      <c r="BW721" s="32">
        <f t="shared" si="424"/>
        <v>5.9013813603777387E-3</v>
      </c>
      <c r="BX721" s="36">
        <f t="shared" si="425"/>
        <v>3.4525357607192393</v>
      </c>
      <c r="BY721" s="37">
        <f t="shared" si="426"/>
        <v>2.4577373211899673</v>
      </c>
      <c r="BZ721" s="37">
        <f t="shared" si="427"/>
        <v>35.227568270389526</v>
      </c>
      <c r="CA721" s="37">
        <f t="shared" si="428"/>
        <v>26.684005201491068</v>
      </c>
      <c r="CB721" s="37">
        <f t="shared" si="429"/>
        <v>62.204161248212742</v>
      </c>
      <c r="CC721" s="37">
        <f t="shared" si="430"/>
        <v>45.760728218346536</v>
      </c>
      <c r="CD721" s="38">
        <f t="shared" si="431"/>
        <v>16.443433029866206</v>
      </c>
      <c r="CE721" s="3">
        <v>59</v>
      </c>
      <c r="CF721" s="3">
        <v>42</v>
      </c>
      <c r="CG721" s="3">
        <v>543</v>
      </c>
      <c r="CH721" s="3">
        <v>414</v>
      </c>
      <c r="CI721" s="3">
        <v>188</v>
      </c>
      <c r="CJ721" s="3">
        <v>150</v>
      </c>
      <c r="CK721" s="3">
        <v>176</v>
      </c>
      <c r="CL721" s="3">
        <v>273</v>
      </c>
      <c r="CM721" s="20">
        <f t="shared" si="432"/>
        <v>-2.0502412372347685</v>
      </c>
      <c r="CN721" s="37">
        <f t="shared" si="433"/>
        <v>2.6975476839237054</v>
      </c>
      <c r="CO721" s="37">
        <f t="shared" si="434"/>
        <v>2.2275204359673024</v>
      </c>
      <c r="CP721" s="37">
        <f t="shared" si="435"/>
        <v>32.697547683923709</v>
      </c>
      <c r="CQ721" s="37">
        <f t="shared" si="436"/>
        <v>25.93324250681199</v>
      </c>
      <c r="CR721" s="37">
        <f t="shared" si="437"/>
        <v>58.814713896457768</v>
      </c>
      <c r="CS721" s="37">
        <f t="shared" si="438"/>
        <v>48.024523160762946</v>
      </c>
      <c r="CT721" s="22">
        <f t="shared" si="439"/>
        <v>5.6532422941713847</v>
      </c>
      <c r="CU721" s="35">
        <v>132</v>
      </c>
      <c r="CV721" s="35">
        <v>109</v>
      </c>
      <c r="CW721" s="35">
        <v>1468</v>
      </c>
      <c r="CX721" s="35">
        <v>1160</v>
      </c>
      <c r="CY721" s="35">
        <v>524</v>
      </c>
      <c r="CZ721" s="35">
        <v>445</v>
      </c>
      <c r="DA721" s="35">
        <v>636</v>
      </c>
      <c r="DB721" s="35">
        <v>754</v>
      </c>
      <c r="DC721">
        <v>20</v>
      </c>
      <c r="DD721">
        <v>18</v>
      </c>
      <c r="DE721" s="35">
        <f t="shared" si="440"/>
        <v>-2</v>
      </c>
      <c r="DF721" s="36">
        <f t="shared" si="441"/>
        <v>1.1703511053285558</v>
      </c>
      <c r="DG721" s="37">
        <f t="shared" si="442"/>
        <v>1.0533159947957003</v>
      </c>
      <c r="DH721" s="37">
        <f t="shared" si="443"/>
        <v>-0.11703511053285558</v>
      </c>
      <c r="DI721" s="2">
        <v>604.29999999999995</v>
      </c>
      <c r="DJ721">
        <v>32</v>
      </c>
      <c r="DK721">
        <v>18</v>
      </c>
      <c r="DL721">
        <v>10</v>
      </c>
      <c r="DM721">
        <v>605</v>
      </c>
      <c r="DN721">
        <v>439</v>
      </c>
      <c r="DO721">
        <v>3</v>
      </c>
      <c r="DP721">
        <v>452</v>
      </c>
      <c r="DQ721">
        <v>339</v>
      </c>
      <c r="DR721">
        <v>2.5</v>
      </c>
      <c r="DS721">
        <v>343</v>
      </c>
      <c r="DT721">
        <v>262</v>
      </c>
      <c r="DU721">
        <v>1.1000000000000001</v>
      </c>
      <c r="DV721" s="39">
        <v>11.3</v>
      </c>
      <c r="DW721" s="39">
        <v>11.3</v>
      </c>
      <c r="DX721" s="39">
        <v>-2.2000000000000002</v>
      </c>
      <c r="DY721" s="39">
        <v>-1.5</v>
      </c>
      <c r="DZ721" s="39">
        <v>-5.8</v>
      </c>
      <c r="EA721" s="39">
        <v>1.7000000000000002</v>
      </c>
    </row>
    <row r="722" spans="1:131" x14ac:dyDescent="0.2">
      <c r="A722" s="12" t="s">
        <v>2581</v>
      </c>
      <c r="B722" s="12" t="s">
        <v>3170</v>
      </c>
      <c r="C722" t="s">
        <v>3169</v>
      </c>
      <c r="D722" t="s">
        <v>122</v>
      </c>
      <c r="E722" s="12" t="s">
        <v>170</v>
      </c>
      <c r="F722">
        <v>42</v>
      </c>
      <c r="G722">
        <v>7</v>
      </c>
      <c r="H722">
        <v>12</v>
      </c>
      <c r="I722" s="31">
        <f t="shared" si="407"/>
        <v>19</v>
      </c>
      <c r="J722">
        <v>11</v>
      </c>
      <c r="K722">
        <v>1</v>
      </c>
      <c r="L722" s="16">
        <f t="shared" si="408"/>
        <v>2.2020475178674905</v>
      </c>
      <c r="M722" s="15">
        <v>7</v>
      </c>
      <c r="N722" s="15">
        <v>10</v>
      </c>
      <c r="O722" s="15">
        <v>1</v>
      </c>
      <c r="P722">
        <v>47</v>
      </c>
      <c r="Q722">
        <v>21</v>
      </c>
      <c r="R722">
        <v>17</v>
      </c>
      <c r="S722" s="13">
        <f t="shared" si="409"/>
        <v>0.14893617021276595</v>
      </c>
      <c r="T722" s="13">
        <f t="shared" si="410"/>
        <v>8.2352941176470587E-2</v>
      </c>
      <c r="U722" s="2">
        <v>517.70000000000005</v>
      </c>
      <c r="V722" s="2">
        <v>12.3166666667</v>
      </c>
      <c r="W722">
        <v>11.72</v>
      </c>
      <c r="X722">
        <v>36.21</v>
      </c>
      <c r="Y722" s="32">
        <f t="shared" si="411"/>
        <v>0.2445232630920092</v>
      </c>
      <c r="Z722" s="15">
        <f t="shared" si="412"/>
        <v>105.82758620689656</v>
      </c>
      <c r="AA722">
        <v>16</v>
      </c>
      <c r="AB722">
        <v>22</v>
      </c>
      <c r="AC722">
        <v>46</v>
      </c>
      <c r="AD722" s="13">
        <f t="shared" si="413"/>
        <v>0.2413793103448276</v>
      </c>
      <c r="AE722" s="13">
        <f t="shared" si="414"/>
        <v>0.37931034482758619</v>
      </c>
      <c r="AF722" s="13">
        <f t="shared" si="415"/>
        <v>0.62068965517241381</v>
      </c>
      <c r="AG722">
        <v>205</v>
      </c>
      <c r="AH722">
        <v>228</v>
      </c>
      <c r="AI722" s="17">
        <f t="shared" si="416"/>
        <v>0.47344110854503463</v>
      </c>
      <c r="AJ722">
        <v>99</v>
      </c>
      <c r="AK722">
        <v>103</v>
      </c>
      <c r="AL722" s="32">
        <f t="shared" si="417"/>
        <v>0.4697674418604651</v>
      </c>
      <c r="AM722">
        <v>42</v>
      </c>
      <c r="AN722">
        <v>63</v>
      </c>
      <c r="AO722" s="33">
        <f t="shared" si="418"/>
        <v>0.2441860465116279</v>
      </c>
      <c r="AP722">
        <v>64</v>
      </c>
      <c r="AQ722">
        <v>59</v>
      </c>
      <c r="AR722" s="33">
        <f t="shared" si="419"/>
        <v>0.28604651162790695</v>
      </c>
      <c r="AS722" s="33">
        <f t="shared" si="420"/>
        <v>0.65798045602605859</v>
      </c>
      <c r="AT722">
        <v>17</v>
      </c>
      <c r="AU722">
        <v>198</v>
      </c>
      <c r="AV722">
        <v>163</v>
      </c>
      <c r="AW722">
        <v>146</v>
      </c>
      <c r="AX722" s="2">
        <v>27.8</v>
      </c>
      <c r="AY722" s="3">
        <v>15</v>
      </c>
      <c r="AZ722" s="2">
        <v>32.200000000000003</v>
      </c>
      <c r="BA722" s="2">
        <v>24.8</v>
      </c>
      <c r="BB722" s="21">
        <v>-0.01</v>
      </c>
      <c r="BC722">
        <v>12</v>
      </c>
      <c r="BD722" s="21">
        <v>-1.022</v>
      </c>
      <c r="BE722" s="2">
        <v>27.8</v>
      </c>
      <c r="BF722" s="2">
        <v>32.1</v>
      </c>
      <c r="BG722" s="2">
        <v>23.6</v>
      </c>
      <c r="BH722" s="21">
        <v>3.5609999999999999</v>
      </c>
      <c r="BI722" s="21">
        <v>5.8150000000000004</v>
      </c>
      <c r="BJ722" t="s">
        <v>3430</v>
      </c>
      <c r="BK722" s="2">
        <v>74.599999999999994</v>
      </c>
      <c r="BL722" t="s">
        <v>1959</v>
      </c>
      <c r="BM722" s="2">
        <v>58.8</v>
      </c>
      <c r="BN722" t="s">
        <v>2648</v>
      </c>
      <c r="BO722" s="2">
        <v>18.3</v>
      </c>
      <c r="BP722" t="s">
        <v>2909</v>
      </c>
      <c r="BQ722" s="2">
        <v>34.4</v>
      </c>
      <c r="BR722" t="s">
        <v>1045</v>
      </c>
      <c r="BS722" s="2">
        <v>33.6</v>
      </c>
      <c r="BT722" s="32">
        <f t="shared" si="421"/>
        <v>0.1039426523297491</v>
      </c>
      <c r="BU722" s="34">
        <f t="shared" si="422"/>
        <v>0.91949152542372881</v>
      </c>
      <c r="BV722" s="35">
        <f t="shared" si="423"/>
        <v>929.88579065670376</v>
      </c>
      <c r="BW722" s="32">
        <f t="shared" si="424"/>
        <v>2.3434177753477906E-2</v>
      </c>
      <c r="BX722" s="36">
        <f t="shared" si="425"/>
        <v>3.3636187898613779</v>
      </c>
      <c r="BY722" s="37">
        <f t="shared" si="426"/>
        <v>2.2037502416333168</v>
      </c>
      <c r="BZ722" s="37">
        <f t="shared" si="427"/>
        <v>32.360332495562915</v>
      </c>
      <c r="CA722" s="37">
        <f t="shared" si="428"/>
        <v>27.37289773818225</v>
      </c>
      <c r="CB722" s="37">
        <f t="shared" si="429"/>
        <v>59.965203943390776</v>
      </c>
      <c r="CC722" s="37">
        <f t="shared" si="430"/>
        <v>46.162768219476845</v>
      </c>
      <c r="CD722" s="38">
        <f t="shared" si="431"/>
        <v>13.802435723913931</v>
      </c>
      <c r="CE722" s="3">
        <v>29</v>
      </c>
      <c r="CF722" s="3">
        <v>19</v>
      </c>
      <c r="CG722" s="3">
        <v>250</v>
      </c>
      <c r="CH722" s="3">
        <v>217</v>
      </c>
      <c r="CI722" s="3">
        <v>109</v>
      </c>
      <c r="CJ722" s="3">
        <v>62</v>
      </c>
      <c r="CK722" s="3">
        <v>100</v>
      </c>
      <c r="CL722" s="3">
        <v>129</v>
      </c>
      <c r="CM722" s="20">
        <f t="shared" si="432"/>
        <v>3.0839047792885239</v>
      </c>
      <c r="CN722" s="37">
        <f t="shared" si="433"/>
        <v>2.0909772359648087</v>
      </c>
      <c r="CO722" s="37">
        <f t="shared" si="434"/>
        <v>2.4460488420720403</v>
      </c>
      <c r="CP722" s="37">
        <f t="shared" si="435"/>
        <v>27.892847279756975</v>
      </c>
      <c r="CQ722" s="37">
        <f t="shared" si="436"/>
        <v>28.563538091292855</v>
      </c>
      <c r="CR722" s="37">
        <f t="shared" si="437"/>
        <v>50.30181086519115</v>
      </c>
      <c r="CS722" s="37">
        <f t="shared" si="438"/>
        <v>48.447548033297828</v>
      </c>
      <c r="CT722" s="22">
        <f t="shared" si="439"/>
        <v>11.948172892020608</v>
      </c>
      <c r="CU722" s="35">
        <v>53</v>
      </c>
      <c r="CV722" s="35">
        <v>62</v>
      </c>
      <c r="CW722" s="35">
        <v>654</v>
      </c>
      <c r="CX722" s="35">
        <v>662</v>
      </c>
      <c r="CY722" s="35">
        <v>289</v>
      </c>
      <c r="CZ722" s="35">
        <v>213</v>
      </c>
      <c r="DA722" s="35">
        <v>291</v>
      </c>
      <c r="DB722" s="35">
        <v>279</v>
      </c>
      <c r="DC722">
        <v>3</v>
      </c>
      <c r="DD722">
        <v>11</v>
      </c>
      <c r="DE722" s="35">
        <f t="shared" si="440"/>
        <v>8</v>
      </c>
      <c r="DF722" s="36">
        <f t="shared" si="441"/>
        <v>0.34796056446841844</v>
      </c>
      <c r="DG722" s="37">
        <f t="shared" si="442"/>
        <v>1.2758554030508675</v>
      </c>
      <c r="DH722" s="37">
        <f t="shared" si="443"/>
        <v>0.92789483858244914</v>
      </c>
      <c r="DI722" s="2">
        <v>309.7</v>
      </c>
      <c r="DJ722">
        <v>17</v>
      </c>
      <c r="DK722">
        <v>11</v>
      </c>
      <c r="DL722">
        <v>10</v>
      </c>
      <c r="DM722">
        <v>300</v>
      </c>
      <c r="DN722">
        <v>253</v>
      </c>
      <c r="DO722">
        <v>2.2999999999999998</v>
      </c>
      <c r="DP722">
        <v>225</v>
      </c>
      <c r="DQ722">
        <v>194</v>
      </c>
      <c r="DR722">
        <v>1.6</v>
      </c>
      <c r="DS722">
        <v>161</v>
      </c>
      <c r="DT722">
        <v>153</v>
      </c>
      <c r="DU722">
        <v>1.2</v>
      </c>
      <c r="DV722" s="39">
        <v>1.1000000000000001</v>
      </c>
      <c r="DW722" s="39">
        <v>1.1000000000000001</v>
      </c>
      <c r="DX722" s="39">
        <v>-1.2</v>
      </c>
      <c r="DY722" s="39">
        <v>-0.2</v>
      </c>
      <c r="DZ722" s="39">
        <v>-0.1</v>
      </c>
      <c r="EA722" s="39">
        <v>-0.4</v>
      </c>
    </row>
    <row r="723" spans="1:131" x14ac:dyDescent="0.2">
      <c r="A723" s="12" t="s">
        <v>2589</v>
      </c>
      <c r="B723" s="12" t="s">
        <v>3173</v>
      </c>
      <c r="C723" t="s">
        <v>3172</v>
      </c>
      <c r="D723" t="s">
        <v>610</v>
      </c>
      <c r="E723" s="12" t="s">
        <v>123</v>
      </c>
      <c r="F723">
        <v>67</v>
      </c>
      <c r="G723">
        <v>4</v>
      </c>
      <c r="H723">
        <v>15</v>
      </c>
      <c r="I723" s="31">
        <f t="shared" si="407"/>
        <v>19</v>
      </c>
      <c r="J723">
        <v>8</v>
      </c>
      <c r="K723">
        <v>7</v>
      </c>
      <c r="L723" s="16">
        <f t="shared" si="408"/>
        <v>1.4340524561293162</v>
      </c>
      <c r="M723" s="15">
        <v>4</v>
      </c>
      <c r="N723" s="15">
        <v>8</v>
      </c>
      <c r="O723" s="15">
        <v>7</v>
      </c>
      <c r="P723">
        <v>83</v>
      </c>
      <c r="Q723">
        <v>27</v>
      </c>
      <c r="R723">
        <v>31</v>
      </c>
      <c r="S723" s="13">
        <f t="shared" si="409"/>
        <v>4.8192771084337352E-2</v>
      </c>
      <c r="T723" s="13">
        <f t="shared" si="410"/>
        <v>2.8368794326241134E-2</v>
      </c>
      <c r="U723" s="2">
        <v>794.95</v>
      </c>
      <c r="V723" s="2">
        <v>11.85</v>
      </c>
      <c r="W723">
        <v>11.77</v>
      </c>
      <c r="X723">
        <v>37.33</v>
      </c>
      <c r="Y723" s="32">
        <f t="shared" si="411"/>
        <v>0.23971486761710797</v>
      </c>
      <c r="Z723" s="15">
        <f t="shared" si="412"/>
        <v>115.85185185185186</v>
      </c>
      <c r="AA723">
        <v>32</v>
      </c>
      <c r="AB723">
        <v>104</v>
      </c>
      <c r="AC723">
        <v>113</v>
      </c>
      <c r="AD723" s="13">
        <f t="shared" si="413"/>
        <v>0.14814814814814814</v>
      </c>
      <c r="AE723" s="13">
        <f t="shared" si="414"/>
        <v>0.55555555555555558</v>
      </c>
      <c r="AF723" s="13">
        <f t="shared" si="415"/>
        <v>0.70370370370370372</v>
      </c>
      <c r="AG723">
        <v>98</v>
      </c>
      <c r="AH723">
        <v>123</v>
      </c>
      <c r="AI723" s="17">
        <f t="shared" si="416"/>
        <v>0.4434389140271493</v>
      </c>
      <c r="AJ723">
        <v>96</v>
      </c>
      <c r="AK723">
        <v>129</v>
      </c>
      <c r="AL723" s="32">
        <f t="shared" si="417"/>
        <v>0.30529172320217096</v>
      </c>
      <c r="AM723">
        <v>108</v>
      </c>
      <c r="AN723">
        <v>110</v>
      </c>
      <c r="AO723" s="33">
        <f t="shared" si="418"/>
        <v>0.29579375848032563</v>
      </c>
      <c r="AP723">
        <v>153</v>
      </c>
      <c r="AQ723">
        <v>141</v>
      </c>
      <c r="AR723" s="33">
        <f t="shared" si="419"/>
        <v>0.39891451831750341</v>
      </c>
      <c r="AS723" s="33">
        <f t="shared" si="420"/>
        <v>0.50790067720090293</v>
      </c>
      <c r="AT723">
        <v>10</v>
      </c>
      <c r="AU723">
        <v>284</v>
      </c>
      <c r="AV723">
        <v>287</v>
      </c>
      <c r="AW723">
        <v>236</v>
      </c>
      <c r="AX723" s="2">
        <v>27.3</v>
      </c>
      <c r="AY723" s="3">
        <v>12</v>
      </c>
      <c r="AZ723" s="2">
        <v>32.200000000000003</v>
      </c>
      <c r="BA723" s="2">
        <v>24</v>
      </c>
      <c r="BB723" s="21">
        <v>-0.48199999999999998</v>
      </c>
      <c r="BC723">
        <v>12</v>
      </c>
      <c r="BD723" s="21">
        <v>-1.0609999999999999</v>
      </c>
      <c r="BE723" s="2">
        <v>27.5</v>
      </c>
      <c r="BF723" s="2">
        <v>32.4</v>
      </c>
      <c r="BG723" s="2">
        <v>22.6</v>
      </c>
      <c r="BH723" s="21">
        <v>-2.5220000000000002</v>
      </c>
      <c r="BI723" s="21">
        <v>5.9359999999999999</v>
      </c>
      <c r="BJ723" t="s">
        <v>1068</v>
      </c>
      <c r="BK723" s="2">
        <v>34.200000000000003</v>
      </c>
      <c r="BL723" t="s">
        <v>3687</v>
      </c>
      <c r="BM723" s="2">
        <v>27.1</v>
      </c>
      <c r="BN723" t="s">
        <v>1726</v>
      </c>
      <c r="BO723" s="2">
        <v>23.5</v>
      </c>
      <c r="BP723" t="s">
        <v>606</v>
      </c>
      <c r="BQ723" s="2">
        <v>34</v>
      </c>
      <c r="BR723" t="s">
        <v>1859</v>
      </c>
      <c r="BS723" s="2">
        <v>30.2</v>
      </c>
      <c r="BT723" s="32">
        <f t="shared" si="421"/>
        <v>6.9053708439897693E-2</v>
      </c>
      <c r="BU723" s="34">
        <f t="shared" si="422"/>
        <v>0.92941176470588238</v>
      </c>
      <c r="BV723" s="35">
        <f t="shared" si="423"/>
        <v>936.31713554987221</v>
      </c>
      <c r="BW723" s="32">
        <f t="shared" si="424"/>
        <v>-1.5345268542199253E-3</v>
      </c>
      <c r="BX723" s="36">
        <f t="shared" si="425"/>
        <v>2.0404307576043834</v>
      </c>
      <c r="BY723" s="37">
        <f t="shared" si="426"/>
        <v>1.8137162289816742</v>
      </c>
      <c r="BZ723" s="37">
        <f t="shared" si="427"/>
        <v>29.548460230493106</v>
      </c>
      <c r="CA723" s="37">
        <f t="shared" si="428"/>
        <v>25.694313243907047</v>
      </c>
      <c r="CB723" s="37">
        <f t="shared" si="429"/>
        <v>55.31834498394106</v>
      </c>
      <c r="CC723" s="37">
        <f t="shared" si="430"/>
        <v>50.935197430568678</v>
      </c>
      <c r="CD723" s="38">
        <f t="shared" si="431"/>
        <v>4.3831475533723818</v>
      </c>
      <c r="CE723" s="3">
        <v>27</v>
      </c>
      <c r="CF723" s="3">
        <v>24</v>
      </c>
      <c r="CG723" s="3">
        <v>364</v>
      </c>
      <c r="CH723" s="3">
        <v>316</v>
      </c>
      <c r="CI723" s="3">
        <v>161</v>
      </c>
      <c r="CJ723" s="3">
        <v>126</v>
      </c>
      <c r="CK723" s="3">
        <v>208</v>
      </c>
      <c r="CL723" s="3">
        <v>180</v>
      </c>
      <c r="CM723" s="20">
        <f t="shared" si="432"/>
        <v>-2.8934686994492882</v>
      </c>
      <c r="CN723" s="37">
        <f t="shared" si="433"/>
        <v>2.950689893687203</v>
      </c>
      <c r="CO723" s="37">
        <f t="shared" si="434"/>
        <v>2.42292422164559</v>
      </c>
      <c r="CP723" s="37">
        <f t="shared" si="435"/>
        <v>33.561098872100793</v>
      </c>
      <c r="CQ723" s="37">
        <f t="shared" si="436"/>
        <v>28.331420849142987</v>
      </c>
      <c r="CR723" s="37">
        <f t="shared" si="437"/>
        <v>63.571774132285277</v>
      </c>
      <c r="CS723" s="37">
        <f t="shared" si="438"/>
        <v>55.439384913098593</v>
      </c>
      <c r="CT723" s="22">
        <f t="shared" si="439"/>
        <v>-3.7492416658143028</v>
      </c>
      <c r="CU723" s="35">
        <v>123</v>
      </c>
      <c r="CV723" s="35">
        <v>101</v>
      </c>
      <c r="CW723" s="35">
        <v>1276</v>
      </c>
      <c r="CX723" s="35">
        <v>1080</v>
      </c>
      <c r="CY723" s="35">
        <v>567</v>
      </c>
      <c r="CZ723" s="35">
        <v>492</v>
      </c>
      <c r="DA723" s="35">
        <v>638</v>
      </c>
      <c r="DB723" s="35">
        <v>684</v>
      </c>
      <c r="DC723">
        <v>11</v>
      </c>
      <c r="DD723">
        <v>9</v>
      </c>
      <c r="DE723" s="35">
        <f t="shared" si="440"/>
        <v>-2</v>
      </c>
      <c r="DF723" s="36">
        <f t="shared" si="441"/>
        <v>0.83128660494993389</v>
      </c>
      <c r="DG723" s="37">
        <f t="shared" si="442"/>
        <v>0.68014358586812784</v>
      </c>
      <c r="DH723" s="37">
        <f t="shared" si="443"/>
        <v>-0.15114301908180616</v>
      </c>
      <c r="DI723" s="2">
        <v>453.9</v>
      </c>
      <c r="DJ723">
        <v>20</v>
      </c>
      <c r="DK723">
        <v>12</v>
      </c>
      <c r="DL723">
        <v>9.3000000000000007</v>
      </c>
      <c r="DM723">
        <v>419</v>
      </c>
      <c r="DN723">
        <v>375</v>
      </c>
      <c r="DO723">
        <v>-0.7</v>
      </c>
      <c r="DP723">
        <v>312</v>
      </c>
      <c r="DQ723">
        <v>255</v>
      </c>
      <c r="DR723">
        <v>1.2</v>
      </c>
      <c r="DS723">
        <v>225</v>
      </c>
      <c r="DT723">
        <v>182</v>
      </c>
      <c r="DU723">
        <v>1.6</v>
      </c>
      <c r="DV723" s="39">
        <v>8.9</v>
      </c>
      <c r="DW723" s="39">
        <v>8.9</v>
      </c>
      <c r="DX723" s="39">
        <v>0.2</v>
      </c>
      <c r="DY723" s="39">
        <v>-1.8</v>
      </c>
      <c r="DZ723" s="39">
        <v>-4.5</v>
      </c>
      <c r="EA723" s="39">
        <v>2.8</v>
      </c>
    </row>
    <row r="724" spans="1:131" x14ac:dyDescent="0.2">
      <c r="A724" s="12" t="s">
        <v>1109</v>
      </c>
      <c r="B724" s="12" t="s">
        <v>3176</v>
      </c>
      <c r="C724" t="s">
        <v>3175</v>
      </c>
      <c r="D724" t="s">
        <v>317</v>
      </c>
      <c r="E724" s="12" t="s">
        <v>170</v>
      </c>
      <c r="F724">
        <v>24</v>
      </c>
      <c r="G724">
        <v>3</v>
      </c>
      <c r="H724">
        <v>2</v>
      </c>
      <c r="I724" s="31">
        <f t="shared" si="407"/>
        <v>5</v>
      </c>
      <c r="J724">
        <v>0</v>
      </c>
      <c r="K724">
        <v>2</v>
      </c>
      <c r="L724" s="16">
        <f t="shared" si="408"/>
        <v>1.3395847287340925</v>
      </c>
      <c r="M724" s="15">
        <v>3</v>
      </c>
      <c r="N724" s="15">
        <v>0</v>
      </c>
      <c r="O724" s="15">
        <v>2</v>
      </c>
      <c r="P724">
        <v>19</v>
      </c>
      <c r="Q724">
        <v>4</v>
      </c>
      <c r="R724">
        <v>10</v>
      </c>
      <c r="S724" s="13">
        <f t="shared" si="409"/>
        <v>0.15789473684210525</v>
      </c>
      <c r="T724" s="13">
        <f t="shared" si="410"/>
        <v>9.0909090909090912E-2</v>
      </c>
      <c r="U724" s="2">
        <v>223.95</v>
      </c>
      <c r="V724" s="2">
        <v>9.3166666666999998</v>
      </c>
      <c r="W724">
        <v>9.32</v>
      </c>
      <c r="X724">
        <v>37.450000000000003</v>
      </c>
      <c r="Y724" s="32">
        <f t="shared" si="411"/>
        <v>0.19927303827239684</v>
      </c>
      <c r="Z724" s="15">
        <f t="shared" si="412"/>
        <v>0</v>
      </c>
      <c r="AA724">
        <v>3</v>
      </c>
      <c r="AB724">
        <v>23</v>
      </c>
      <c r="AC724">
        <v>28</v>
      </c>
      <c r="AD724" s="13">
        <f t="shared" si="413"/>
        <v>0.5</v>
      </c>
      <c r="AE724" s="13">
        <f t="shared" si="414"/>
        <v>0.33333333333333331</v>
      </c>
      <c r="AF724" s="13">
        <f t="shared" si="415"/>
        <v>0.83333333333333326</v>
      </c>
      <c r="AG724">
        <v>69</v>
      </c>
      <c r="AH724">
        <v>101</v>
      </c>
      <c r="AI724" s="17">
        <f t="shared" si="416"/>
        <v>0.40588235294117647</v>
      </c>
      <c r="AJ724">
        <v>32</v>
      </c>
      <c r="AK724">
        <v>48</v>
      </c>
      <c r="AL724" s="32">
        <f t="shared" si="417"/>
        <v>0.34934497816593885</v>
      </c>
      <c r="AM724">
        <v>28</v>
      </c>
      <c r="AN724">
        <v>39</v>
      </c>
      <c r="AO724" s="33">
        <f t="shared" si="418"/>
        <v>0.29257641921397382</v>
      </c>
      <c r="AP724">
        <v>37</v>
      </c>
      <c r="AQ724">
        <v>45</v>
      </c>
      <c r="AR724" s="33">
        <f t="shared" si="419"/>
        <v>0.35807860262008734</v>
      </c>
      <c r="AS724" s="33">
        <f t="shared" si="420"/>
        <v>0.54421768707482998</v>
      </c>
      <c r="AT724">
        <v>14</v>
      </c>
      <c r="AU724">
        <v>81</v>
      </c>
      <c r="AV724">
        <v>110</v>
      </c>
      <c r="AW724">
        <v>67</v>
      </c>
      <c r="AX724" s="2">
        <v>27.7</v>
      </c>
      <c r="AY724" s="3">
        <v>13</v>
      </c>
      <c r="AZ724" s="2">
        <v>32.799999999999997</v>
      </c>
      <c r="BA724" s="2">
        <v>24.2</v>
      </c>
      <c r="BB724" s="21">
        <v>-0.95800000000000007</v>
      </c>
      <c r="BC724">
        <v>13</v>
      </c>
      <c r="BD724" s="21">
        <v>-2.6790000000000003</v>
      </c>
      <c r="BE724" s="2">
        <v>27.8</v>
      </c>
      <c r="BF724" s="2">
        <v>33.299999999999997</v>
      </c>
      <c r="BG724" s="2">
        <v>22.3</v>
      </c>
      <c r="BH724" s="21">
        <v>-1.4969999999999999</v>
      </c>
      <c r="BI724" s="21">
        <v>0.51300000000000001</v>
      </c>
      <c r="BJ724" t="s">
        <v>1732</v>
      </c>
      <c r="BK724" s="2">
        <v>37.4</v>
      </c>
      <c r="BL724" t="s">
        <v>3519</v>
      </c>
      <c r="BM724" s="2">
        <v>30.9</v>
      </c>
      <c r="BN724" t="s">
        <v>2365</v>
      </c>
      <c r="BO724" s="2">
        <v>26.7</v>
      </c>
      <c r="BP724" t="s">
        <v>757</v>
      </c>
      <c r="BQ724" s="2">
        <v>40.5</v>
      </c>
      <c r="BR724" t="s">
        <v>694</v>
      </c>
      <c r="BS724" s="2">
        <v>35.6</v>
      </c>
      <c r="BT724" s="32">
        <f t="shared" si="421"/>
        <v>5.3571428571428568E-2</v>
      </c>
      <c r="BU724" s="34">
        <f t="shared" si="422"/>
        <v>0.94399999999999995</v>
      </c>
      <c r="BV724" s="35">
        <f t="shared" si="423"/>
        <v>949.35714285714289</v>
      </c>
      <c r="BW724" s="32">
        <f t="shared" si="424"/>
        <v>-2.4285714285714813E-3</v>
      </c>
      <c r="BX724" s="36">
        <f t="shared" si="425"/>
        <v>1.6100178890818964</v>
      </c>
      <c r="BY724" s="37">
        <f t="shared" si="426"/>
        <v>1.878354203928879</v>
      </c>
      <c r="BZ724" s="37">
        <f t="shared" si="427"/>
        <v>30.053667262862064</v>
      </c>
      <c r="CA724" s="37">
        <f t="shared" si="428"/>
        <v>33.542039355872838</v>
      </c>
      <c r="CB724" s="37">
        <f t="shared" si="429"/>
        <v>52.862254024855595</v>
      </c>
      <c r="CC724" s="37">
        <f t="shared" si="430"/>
        <v>50.178890876385772</v>
      </c>
      <c r="CD724" s="38">
        <f t="shared" si="431"/>
        <v>2.683363148469823</v>
      </c>
      <c r="CE724" s="3">
        <v>6</v>
      </c>
      <c r="CF724" s="3">
        <v>7</v>
      </c>
      <c r="CG724" s="3">
        <v>106</v>
      </c>
      <c r="CH724" s="3">
        <v>118</v>
      </c>
      <c r="CI724" s="3">
        <v>37</v>
      </c>
      <c r="CJ724" s="3">
        <v>33</v>
      </c>
      <c r="CK724" s="3">
        <v>29</v>
      </c>
      <c r="CL724" s="3">
        <v>48</v>
      </c>
      <c r="CM724" s="20">
        <f t="shared" si="432"/>
        <v>-1.6598613413260956</v>
      </c>
      <c r="CN724" s="37">
        <f t="shared" si="433"/>
        <v>3.1375166889185579</v>
      </c>
      <c r="CO724" s="37">
        <f t="shared" si="434"/>
        <v>3.0707610146862478</v>
      </c>
      <c r="CP724" s="37">
        <f t="shared" si="435"/>
        <v>32.910547396528706</v>
      </c>
      <c r="CQ724" s="37">
        <f t="shared" si="436"/>
        <v>31.174899866488648</v>
      </c>
      <c r="CR724" s="37">
        <f t="shared" si="437"/>
        <v>57.943925233644855</v>
      </c>
      <c r="CS724" s="37">
        <f t="shared" si="438"/>
        <v>52.670226969292386</v>
      </c>
      <c r="CT724" s="22">
        <f t="shared" si="439"/>
        <v>-2.5903351158826453</v>
      </c>
      <c r="CU724" s="35">
        <v>47</v>
      </c>
      <c r="CV724" s="35">
        <v>46</v>
      </c>
      <c r="CW724" s="35">
        <v>446</v>
      </c>
      <c r="CX724" s="35">
        <v>421</v>
      </c>
      <c r="CY724" s="35">
        <v>189</v>
      </c>
      <c r="CZ724" s="35">
        <v>144</v>
      </c>
      <c r="DA724" s="35">
        <v>178</v>
      </c>
      <c r="DB724" s="35">
        <v>186</v>
      </c>
      <c r="DC724">
        <v>3</v>
      </c>
      <c r="DD724">
        <v>1</v>
      </c>
      <c r="DE724" s="35">
        <f t="shared" si="440"/>
        <v>-2</v>
      </c>
      <c r="DF724" s="36">
        <f t="shared" si="441"/>
        <v>0.80500894454094818</v>
      </c>
      <c r="DG724" s="37">
        <f t="shared" si="442"/>
        <v>0.26833631484698273</v>
      </c>
      <c r="DH724" s="37">
        <f t="shared" si="443"/>
        <v>-0.53667262969396545</v>
      </c>
      <c r="DI724" s="2">
        <v>128.5</v>
      </c>
      <c r="DJ724">
        <v>4</v>
      </c>
      <c r="DK724">
        <v>3</v>
      </c>
      <c r="DL724">
        <v>13.1</v>
      </c>
      <c r="DM724">
        <v>113</v>
      </c>
      <c r="DN724">
        <v>102</v>
      </c>
      <c r="DO724">
        <v>2.7</v>
      </c>
      <c r="DP724">
        <v>91</v>
      </c>
      <c r="DQ724">
        <v>86</v>
      </c>
      <c r="DR724">
        <v>1.2</v>
      </c>
      <c r="DS724">
        <v>69</v>
      </c>
      <c r="DT724">
        <v>69</v>
      </c>
      <c r="DU724">
        <v>0</v>
      </c>
      <c r="DV724" s="39">
        <v>-3</v>
      </c>
      <c r="DW724" s="39">
        <v>-3</v>
      </c>
      <c r="DX724" s="39">
        <v>-0.1</v>
      </c>
      <c r="DY724" s="39">
        <v>-0.4</v>
      </c>
      <c r="DZ724" s="39">
        <v>0.4</v>
      </c>
      <c r="EA724" s="39">
        <v>-3</v>
      </c>
    </row>
    <row r="725" spans="1:131" x14ac:dyDescent="0.2">
      <c r="A725" s="12" t="s">
        <v>3179</v>
      </c>
      <c r="B725" s="12" t="s">
        <v>3180</v>
      </c>
      <c r="C725" t="s">
        <v>3178</v>
      </c>
      <c r="D725" t="s">
        <v>192</v>
      </c>
      <c r="E725" s="12" t="s">
        <v>148</v>
      </c>
      <c r="F725">
        <v>52</v>
      </c>
      <c r="G725">
        <v>7</v>
      </c>
      <c r="H725">
        <v>13</v>
      </c>
      <c r="I725" s="31">
        <f t="shared" si="407"/>
        <v>20</v>
      </c>
      <c r="J725">
        <v>9</v>
      </c>
      <c r="K725">
        <v>4</v>
      </c>
      <c r="L725" s="16">
        <f t="shared" si="408"/>
        <v>1.9411717128145343</v>
      </c>
      <c r="M725" s="15">
        <v>6</v>
      </c>
      <c r="N725" s="15">
        <v>9</v>
      </c>
      <c r="O725" s="15">
        <v>4</v>
      </c>
      <c r="P725">
        <v>96</v>
      </c>
      <c r="Q725">
        <v>28</v>
      </c>
      <c r="R725">
        <v>29</v>
      </c>
      <c r="S725" s="13">
        <f t="shared" si="409"/>
        <v>7.2916666666666671E-2</v>
      </c>
      <c r="T725" s="13">
        <f t="shared" si="410"/>
        <v>4.5751633986928102E-2</v>
      </c>
      <c r="U725" s="2">
        <v>618.18333333329997</v>
      </c>
      <c r="V725" s="2">
        <v>11.8833333333</v>
      </c>
      <c r="W725">
        <v>11.47</v>
      </c>
      <c r="X725">
        <v>35.57</v>
      </c>
      <c r="Y725" s="32">
        <f t="shared" si="411"/>
        <v>0.24383503401360546</v>
      </c>
      <c r="Z725" s="15">
        <f t="shared" si="412"/>
        <v>109.60714285714286</v>
      </c>
      <c r="AA725">
        <v>14</v>
      </c>
      <c r="AB725">
        <v>31</v>
      </c>
      <c r="AC725">
        <v>62</v>
      </c>
      <c r="AD725" s="13">
        <f t="shared" si="413"/>
        <v>0.25</v>
      </c>
      <c r="AE725" s="13">
        <f t="shared" si="414"/>
        <v>0.4642857142857143</v>
      </c>
      <c r="AF725" s="13">
        <f t="shared" si="415"/>
        <v>0.7142857142857143</v>
      </c>
      <c r="AG725">
        <v>1</v>
      </c>
      <c r="AH725">
        <v>5</v>
      </c>
      <c r="AI725" s="17">
        <f t="shared" si="416"/>
        <v>0.16666666666666666</v>
      </c>
      <c r="AJ725">
        <v>101</v>
      </c>
      <c r="AK725">
        <v>104</v>
      </c>
      <c r="AL725" s="32">
        <f t="shared" si="417"/>
        <v>0.33117932148626816</v>
      </c>
      <c r="AM725">
        <v>116</v>
      </c>
      <c r="AN725">
        <v>93</v>
      </c>
      <c r="AO725" s="33">
        <f t="shared" si="418"/>
        <v>0.33764135702746367</v>
      </c>
      <c r="AP725">
        <v>104</v>
      </c>
      <c r="AQ725">
        <v>101</v>
      </c>
      <c r="AR725" s="33">
        <f t="shared" si="419"/>
        <v>0.33117932148626816</v>
      </c>
      <c r="AS725" s="33">
        <f t="shared" si="420"/>
        <v>0.49516908212560384</v>
      </c>
      <c r="AT725">
        <v>5</v>
      </c>
      <c r="AU725">
        <v>245</v>
      </c>
      <c r="AV725">
        <v>224</v>
      </c>
      <c r="AW725">
        <v>193</v>
      </c>
      <c r="AX725" s="2">
        <v>28.3</v>
      </c>
      <c r="AY725" s="3">
        <v>6</v>
      </c>
      <c r="AZ725" s="2">
        <v>32.5</v>
      </c>
      <c r="BA725" s="2">
        <v>25.5</v>
      </c>
      <c r="BB725" s="21">
        <v>0.33300000000000002</v>
      </c>
      <c r="BC725">
        <v>6</v>
      </c>
      <c r="BD725" s="21">
        <v>-1.8000000000000002E-2</v>
      </c>
      <c r="BE725" s="2">
        <v>28.7</v>
      </c>
      <c r="BF725" s="2">
        <v>32.700000000000003</v>
      </c>
      <c r="BG725" s="2">
        <v>24.6</v>
      </c>
      <c r="BH725" s="21">
        <v>-0.64800000000000002</v>
      </c>
      <c r="BI725" s="21">
        <v>-0.20100000000000001</v>
      </c>
      <c r="BJ725" t="s">
        <v>2800</v>
      </c>
      <c r="BK725" s="2">
        <v>30.2</v>
      </c>
      <c r="BL725" t="s">
        <v>880</v>
      </c>
      <c r="BM725" s="2">
        <v>26.4</v>
      </c>
      <c r="BN725" t="s">
        <v>2057</v>
      </c>
      <c r="BO725" s="2">
        <v>25.4</v>
      </c>
      <c r="BP725" t="s">
        <v>361</v>
      </c>
      <c r="BQ725" s="2">
        <v>37.5</v>
      </c>
      <c r="BR725" t="s">
        <v>2264</v>
      </c>
      <c r="BS725" s="2">
        <v>30.6</v>
      </c>
      <c r="BT725" s="32">
        <f t="shared" si="421"/>
        <v>8.2111436950146624E-2</v>
      </c>
      <c r="BU725" s="34">
        <f t="shared" si="422"/>
        <v>0.91666666666666663</v>
      </c>
      <c r="BV725" s="35">
        <f t="shared" si="423"/>
        <v>924.87781036168133</v>
      </c>
      <c r="BW725" s="32">
        <f t="shared" si="424"/>
        <v>-1.2218963831867463E-3</v>
      </c>
      <c r="BX725" s="36">
        <f t="shared" si="425"/>
        <v>2.7187398856479326</v>
      </c>
      <c r="BY725" s="37">
        <f t="shared" si="426"/>
        <v>2.5245441795302228</v>
      </c>
      <c r="BZ725" s="37">
        <f t="shared" si="427"/>
        <v>33.110367893069466</v>
      </c>
      <c r="CA725" s="37">
        <f t="shared" si="428"/>
        <v>30.294530154362679</v>
      </c>
      <c r="CB725" s="37">
        <f t="shared" si="429"/>
        <v>59.618081778136805</v>
      </c>
      <c r="CC725" s="37">
        <f t="shared" si="430"/>
        <v>58.161613982253989</v>
      </c>
      <c r="CD725" s="38">
        <f t="shared" si="431"/>
        <v>1.4564677958828156</v>
      </c>
      <c r="CE725" s="3">
        <v>28</v>
      </c>
      <c r="CF725" s="3">
        <v>26</v>
      </c>
      <c r="CG725" s="3">
        <v>313</v>
      </c>
      <c r="CH725" s="3">
        <v>286</v>
      </c>
      <c r="CI725" s="3">
        <v>134</v>
      </c>
      <c r="CJ725" s="3">
        <v>139</v>
      </c>
      <c r="CK725" s="3">
        <v>148</v>
      </c>
      <c r="CL725" s="3">
        <v>139</v>
      </c>
      <c r="CM725" s="20">
        <f t="shared" si="432"/>
        <v>1.6654098248683233</v>
      </c>
      <c r="CN725" s="37">
        <f t="shared" si="433"/>
        <v>3.3411907181938107</v>
      </c>
      <c r="CO725" s="37">
        <f t="shared" si="434"/>
        <v>2.0436409247204863</v>
      </c>
      <c r="CP725" s="37">
        <f t="shared" si="435"/>
        <v>30.654613870807289</v>
      </c>
      <c r="CQ725" s="37">
        <f t="shared" si="436"/>
        <v>28.643411690923639</v>
      </c>
      <c r="CR725" s="37">
        <f t="shared" si="437"/>
        <v>58.065353257931264</v>
      </c>
      <c r="CS725" s="37">
        <f t="shared" si="438"/>
        <v>55.762202374516121</v>
      </c>
      <c r="CT725" s="22">
        <f t="shared" si="439"/>
        <v>-0.84668308753232679</v>
      </c>
      <c r="CU725" s="35">
        <v>103</v>
      </c>
      <c r="CV725" s="35">
        <v>63</v>
      </c>
      <c r="CW725" s="35">
        <v>842</v>
      </c>
      <c r="CX725" s="35">
        <v>820</v>
      </c>
      <c r="CY725" s="35">
        <v>367</v>
      </c>
      <c r="CZ725" s="35">
        <v>398</v>
      </c>
      <c r="DA725" s="35">
        <v>438</v>
      </c>
      <c r="DB725" s="35">
        <v>478</v>
      </c>
      <c r="DC725">
        <v>5</v>
      </c>
      <c r="DD725">
        <v>7</v>
      </c>
      <c r="DE725" s="35">
        <f t="shared" si="440"/>
        <v>2</v>
      </c>
      <c r="DF725" s="36">
        <f t="shared" si="441"/>
        <v>0.48548926529427361</v>
      </c>
      <c r="DG725" s="37">
        <f t="shared" si="442"/>
        <v>0.67968497141198314</v>
      </c>
      <c r="DH725" s="37">
        <f t="shared" si="443"/>
        <v>0.19419570611770948</v>
      </c>
      <c r="DI725" s="2">
        <v>341.5</v>
      </c>
      <c r="DJ725">
        <v>17</v>
      </c>
      <c r="DK725">
        <v>13</v>
      </c>
      <c r="DL725">
        <v>-3.5</v>
      </c>
      <c r="DM725">
        <v>338</v>
      </c>
      <c r="DN725">
        <v>321</v>
      </c>
      <c r="DO725">
        <v>0.60000000000000009</v>
      </c>
      <c r="DP725">
        <v>264</v>
      </c>
      <c r="DQ725">
        <v>252</v>
      </c>
      <c r="DR725">
        <v>0.8</v>
      </c>
      <c r="DS725">
        <v>188</v>
      </c>
      <c r="DT725">
        <v>177</v>
      </c>
      <c r="DU725">
        <v>0.30000000000000004</v>
      </c>
      <c r="DV725" s="39">
        <v>0.2</v>
      </c>
      <c r="DW725" s="39">
        <v>0.2</v>
      </c>
      <c r="DX725" s="39">
        <v>0.2</v>
      </c>
      <c r="DY725" s="39">
        <v>-0.1</v>
      </c>
      <c r="DZ725" s="39">
        <v>-0.5</v>
      </c>
      <c r="EA725" s="39">
        <v>-0.30000000000000004</v>
      </c>
    </row>
    <row r="726" spans="1:131" x14ac:dyDescent="0.2">
      <c r="A726" s="12" t="s">
        <v>490</v>
      </c>
      <c r="B726" s="12" t="s">
        <v>3183</v>
      </c>
      <c r="C726" t="s">
        <v>3182</v>
      </c>
      <c r="D726" t="s">
        <v>147</v>
      </c>
      <c r="E726" s="12" t="s">
        <v>132</v>
      </c>
      <c r="F726">
        <v>20</v>
      </c>
      <c r="G726">
        <v>0</v>
      </c>
      <c r="H726">
        <v>0</v>
      </c>
      <c r="I726" s="31">
        <f t="shared" si="407"/>
        <v>0</v>
      </c>
      <c r="J726">
        <v>0</v>
      </c>
      <c r="K726">
        <v>0</v>
      </c>
      <c r="L726" s="16">
        <f t="shared" si="408"/>
        <v>0</v>
      </c>
      <c r="M726" s="15">
        <v>0</v>
      </c>
      <c r="N726" s="15">
        <v>0</v>
      </c>
      <c r="O726" s="15">
        <v>0</v>
      </c>
      <c r="P726">
        <v>11</v>
      </c>
      <c r="Q726">
        <v>6</v>
      </c>
      <c r="R726">
        <v>7</v>
      </c>
      <c r="S726" s="13">
        <f t="shared" si="409"/>
        <v>0</v>
      </c>
      <c r="T726" s="13">
        <f t="shared" si="410"/>
        <v>0</v>
      </c>
      <c r="U726" s="2">
        <v>175.9166666667</v>
      </c>
      <c r="V726" s="2">
        <v>8.7833333332999999</v>
      </c>
      <c r="W726">
        <v>8.8000000000000007</v>
      </c>
      <c r="X726">
        <v>39.06</v>
      </c>
      <c r="Y726" s="32">
        <f t="shared" si="411"/>
        <v>0.18386961972419558</v>
      </c>
      <c r="Z726" s="15">
        <f t="shared" si="412"/>
        <v>0</v>
      </c>
      <c r="AA726">
        <v>11</v>
      </c>
      <c r="AB726">
        <v>53</v>
      </c>
      <c r="AC726">
        <v>21</v>
      </c>
      <c r="AD726" s="13">
        <f t="shared" si="413"/>
        <v>0</v>
      </c>
      <c r="AE726" s="13">
        <f t="shared" si="414"/>
        <v>0</v>
      </c>
      <c r="AF726" s="13">
        <f t="shared" si="415"/>
        <v>0</v>
      </c>
      <c r="AG726">
        <v>29</v>
      </c>
      <c r="AH726">
        <v>45</v>
      </c>
      <c r="AI726" s="17">
        <f t="shared" si="416"/>
        <v>0.39189189189189189</v>
      </c>
      <c r="AJ726">
        <v>12</v>
      </c>
      <c r="AK726">
        <v>12</v>
      </c>
      <c r="AL726" s="32">
        <f t="shared" si="417"/>
        <v>0.20869565217391303</v>
      </c>
      <c r="AM726">
        <v>24</v>
      </c>
      <c r="AN726">
        <v>24</v>
      </c>
      <c r="AO726" s="33">
        <f t="shared" si="418"/>
        <v>0.41739130434782606</v>
      </c>
      <c r="AP726">
        <v>16</v>
      </c>
      <c r="AQ726">
        <v>27</v>
      </c>
      <c r="AR726" s="33">
        <f t="shared" si="419"/>
        <v>0.37391304347826088</v>
      </c>
      <c r="AS726" s="33">
        <f t="shared" si="420"/>
        <v>0.33333333333333331</v>
      </c>
      <c r="AT726">
        <v>1</v>
      </c>
      <c r="AU726">
        <v>45</v>
      </c>
      <c r="AV726">
        <v>46</v>
      </c>
      <c r="AW726">
        <v>42</v>
      </c>
      <c r="AX726" s="2">
        <v>27.4</v>
      </c>
      <c r="AY726" s="3">
        <v>18</v>
      </c>
      <c r="AZ726" s="2">
        <v>32.4</v>
      </c>
      <c r="BA726" s="2">
        <v>24</v>
      </c>
      <c r="BB726" s="21">
        <v>-0.14699999999999999</v>
      </c>
      <c r="BC726">
        <v>15</v>
      </c>
      <c r="BD726" s="21">
        <v>0.82200000000000006</v>
      </c>
      <c r="BE726" s="2">
        <v>26.1</v>
      </c>
      <c r="BF726" s="2">
        <v>30.3</v>
      </c>
      <c r="BG726" s="2">
        <v>21.5</v>
      </c>
      <c r="BH726" s="21">
        <v>-5.1429999999999998</v>
      </c>
      <c r="BI726" s="21">
        <v>-7.5460000000000003</v>
      </c>
      <c r="BJ726" t="s">
        <v>146</v>
      </c>
      <c r="BK726" s="2">
        <v>59.1</v>
      </c>
      <c r="BL726" t="s">
        <v>2052</v>
      </c>
      <c r="BM726" s="2">
        <v>27.1</v>
      </c>
      <c r="BN726" t="s">
        <v>1507</v>
      </c>
      <c r="BO726" s="2">
        <v>25.3</v>
      </c>
      <c r="BP726" t="s">
        <v>2634</v>
      </c>
      <c r="BQ726" s="2">
        <v>33.5</v>
      </c>
      <c r="BR726" t="s">
        <v>2293</v>
      </c>
      <c r="BS726" s="2">
        <v>33.299999999999997</v>
      </c>
      <c r="BT726" s="32">
        <f t="shared" si="421"/>
        <v>2.1276595744680851E-2</v>
      </c>
      <c r="BU726" s="34">
        <f t="shared" si="422"/>
        <v>0.93181818181818177</v>
      </c>
      <c r="BV726" s="35">
        <f t="shared" si="423"/>
        <v>933.94584139264987</v>
      </c>
      <c r="BW726" s="32">
        <f t="shared" si="424"/>
        <v>-4.6905222437137378E-2</v>
      </c>
      <c r="BX726" s="36">
        <f t="shared" si="425"/>
        <v>0.34155597723089776</v>
      </c>
      <c r="BY726" s="37">
        <f t="shared" si="426"/>
        <v>2.0493358633853869</v>
      </c>
      <c r="BZ726" s="37">
        <f t="shared" si="427"/>
        <v>16.053130929852195</v>
      </c>
      <c r="CA726" s="37">
        <f t="shared" si="428"/>
        <v>30.056925996319002</v>
      </c>
      <c r="CB726" s="37">
        <f t="shared" si="429"/>
        <v>32.447817836935286</v>
      </c>
      <c r="CC726" s="37">
        <f t="shared" si="430"/>
        <v>64.212523719408779</v>
      </c>
      <c r="CD726" s="38">
        <f t="shared" si="431"/>
        <v>-31.764705882473493</v>
      </c>
      <c r="CE726" s="3">
        <v>1</v>
      </c>
      <c r="CF726" s="3">
        <v>6</v>
      </c>
      <c r="CG726" s="3">
        <v>46</v>
      </c>
      <c r="CH726" s="3">
        <v>82</v>
      </c>
      <c r="CI726" s="3">
        <v>21</v>
      </c>
      <c r="CJ726" s="3">
        <v>42</v>
      </c>
      <c r="CK726" s="3">
        <v>58</v>
      </c>
      <c r="CL726" s="3">
        <v>27</v>
      </c>
      <c r="CM726" s="20">
        <f t="shared" si="432"/>
        <v>-19.486705882473494</v>
      </c>
      <c r="CN726" s="37">
        <f t="shared" si="433"/>
        <v>2.9953917050691241</v>
      </c>
      <c r="CO726" s="37">
        <f t="shared" si="434"/>
        <v>2.9953917050691241</v>
      </c>
      <c r="CP726" s="37">
        <f t="shared" si="435"/>
        <v>30.568356374807987</v>
      </c>
      <c r="CQ726" s="37">
        <f t="shared" si="436"/>
        <v>27.803379416282642</v>
      </c>
      <c r="CR726" s="37">
        <f t="shared" si="437"/>
        <v>52.457757296466973</v>
      </c>
      <c r="CS726" s="37">
        <f t="shared" si="438"/>
        <v>55.837173579109056</v>
      </c>
      <c r="CT726" s="22">
        <f t="shared" si="439"/>
        <v>-28.38528959983141</v>
      </c>
      <c r="CU726" s="35">
        <v>39</v>
      </c>
      <c r="CV726" s="35">
        <v>39</v>
      </c>
      <c r="CW726" s="35">
        <v>359</v>
      </c>
      <c r="CX726" s="35">
        <v>323</v>
      </c>
      <c r="CY726" s="35">
        <v>135</v>
      </c>
      <c r="CZ726" s="35">
        <v>172</v>
      </c>
      <c r="DA726" s="35">
        <v>193</v>
      </c>
      <c r="DB726" s="35">
        <v>150</v>
      </c>
      <c r="DC726">
        <v>3</v>
      </c>
      <c r="DD726">
        <v>2</v>
      </c>
      <c r="DE726" s="35">
        <f t="shared" si="440"/>
        <v>-1</v>
      </c>
      <c r="DF726" s="36">
        <f t="shared" si="441"/>
        <v>1.0246679316926934</v>
      </c>
      <c r="DG726" s="37">
        <f t="shared" si="442"/>
        <v>0.68311195446179551</v>
      </c>
      <c r="DH726" s="37">
        <f t="shared" si="443"/>
        <v>-0.34155597723089776</v>
      </c>
      <c r="DI726" s="2">
        <v>109.2</v>
      </c>
      <c r="DJ726">
        <v>1</v>
      </c>
      <c r="DK726">
        <v>0</v>
      </c>
      <c r="DL726">
        <v>48.9</v>
      </c>
      <c r="DM726">
        <v>62</v>
      </c>
      <c r="DN726">
        <v>121</v>
      </c>
      <c r="DO726">
        <v>-14.1</v>
      </c>
      <c r="DP726">
        <v>41</v>
      </c>
      <c r="DQ726">
        <v>81</v>
      </c>
      <c r="DR726">
        <v>-16.5</v>
      </c>
      <c r="DS726">
        <v>30</v>
      </c>
      <c r="DT726">
        <v>49</v>
      </c>
      <c r="DU726">
        <v>-13.8</v>
      </c>
      <c r="DV726" s="39">
        <v>-4.2</v>
      </c>
      <c r="DW726" s="39">
        <v>-4.2</v>
      </c>
      <c r="DX726" s="39">
        <v>0.5</v>
      </c>
      <c r="DY726" s="39">
        <v>-0.2</v>
      </c>
      <c r="DZ726" s="39">
        <v>-0.1</v>
      </c>
      <c r="EA726" s="39">
        <v>-4</v>
      </c>
    </row>
    <row r="727" spans="1:131" x14ac:dyDescent="0.2">
      <c r="A727" s="12" t="s">
        <v>3187</v>
      </c>
      <c r="B727" s="12" t="s">
        <v>3188</v>
      </c>
      <c r="C727" t="s">
        <v>3186</v>
      </c>
      <c r="D727" t="s">
        <v>162</v>
      </c>
      <c r="E727" s="12" t="s">
        <v>148</v>
      </c>
      <c r="F727">
        <v>82</v>
      </c>
      <c r="G727">
        <v>14</v>
      </c>
      <c r="H727">
        <v>22</v>
      </c>
      <c r="I727" s="31">
        <f t="shared" si="407"/>
        <v>36</v>
      </c>
      <c r="J727">
        <v>11</v>
      </c>
      <c r="K727">
        <v>9</v>
      </c>
      <c r="L727" s="16">
        <f t="shared" si="408"/>
        <v>1.9780823590463086</v>
      </c>
      <c r="M727" s="15">
        <v>14</v>
      </c>
      <c r="N727" s="15">
        <v>13</v>
      </c>
      <c r="O727" s="15">
        <v>8</v>
      </c>
      <c r="P727">
        <v>139</v>
      </c>
      <c r="Q727">
        <v>32</v>
      </c>
      <c r="R727">
        <v>68</v>
      </c>
      <c r="S727" s="13">
        <f t="shared" si="409"/>
        <v>0.10071942446043165</v>
      </c>
      <c r="T727" s="13">
        <f t="shared" si="410"/>
        <v>5.8577405857740586E-2</v>
      </c>
      <c r="U727" s="2">
        <v>1091.9666666666999</v>
      </c>
      <c r="V727" s="2">
        <v>13.3166666667</v>
      </c>
      <c r="W727">
        <v>13.11</v>
      </c>
      <c r="X727">
        <v>33.44</v>
      </c>
      <c r="Y727" s="32">
        <f t="shared" si="411"/>
        <v>0.28163265306122448</v>
      </c>
      <c r="Z727" s="15">
        <f t="shared" si="412"/>
        <v>111.45283018867924</v>
      </c>
      <c r="AA727">
        <v>33</v>
      </c>
      <c r="AB727">
        <v>123</v>
      </c>
      <c r="AC727">
        <v>102</v>
      </c>
      <c r="AD727" s="13">
        <f t="shared" si="413"/>
        <v>0.26415094339622641</v>
      </c>
      <c r="AE727" s="13">
        <f t="shared" si="414"/>
        <v>0.39622641509433965</v>
      </c>
      <c r="AF727" s="13">
        <f t="shared" si="415"/>
        <v>0.66037735849056611</v>
      </c>
      <c r="AG727">
        <v>0</v>
      </c>
      <c r="AH727">
        <v>1</v>
      </c>
      <c r="AI727" s="17">
        <f t="shared" si="416"/>
        <v>0</v>
      </c>
      <c r="AJ727">
        <v>154</v>
      </c>
      <c r="AK727">
        <v>226</v>
      </c>
      <c r="AL727" s="32">
        <f t="shared" si="417"/>
        <v>0.36121673003802279</v>
      </c>
      <c r="AM727">
        <v>140</v>
      </c>
      <c r="AN727">
        <v>143</v>
      </c>
      <c r="AO727" s="33">
        <f t="shared" si="418"/>
        <v>0.26901140684410646</v>
      </c>
      <c r="AP727">
        <v>181</v>
      </c>
      <c r="AQ727">
        <v>208</v>
      </c>
      <c r="AR727" s="33">
        <f t="shared" si="419"/>
        <v>0.36977186311787075</v>
      </c>
      <c r="AS727" s="33">
        <f t="shared" si="420"/>
        <v>0.57315233785822017</v>
      </c>
      <c r="AT727">
        <v>10</v>
      </c>
      <c r="AU727">
        <v>426</v>
      </c>
      <c r="AV727">
        <v>387</v>
      </c>
      <c r="AW727">
        <v>366</v>
      </c>
      <c r="AX727" s="2">
        <v>28.1</v>
      </c>
      <c r="AY727" s="3">
        <v>8</v>
      </c>
      <c r="AZ727" s="2">
        <v>32.299999999999997</v>
      </c>
      <c r="BA727" s="2">
        <v>25.3</v>
      </c>
      <c r="BB727" s="21">
        <v>6.0000000000000001E-3</v>
      </c>
      <c r="BC727">
        <v>8</v>
      </c>
      <c r="BD727" s="21">
        <v>-0.184</v>
      </c>
      <c r="BE727" s="2">
        <v>29</v>
      </c>
      <c r="BF727" s="2">
        <v>32.1</v>
      </c>
      <c r="BG727" s="2">
        <v>25.9</v>
      </c>
      <c r="BH727" s="21">
        <v>-2.0329999999999999</v>
      </c>
      <c r="BI727" s="21">
        <v>-1.409</v>
      </c>
      <c r="BJ727" t="s">
        <v>3084</v>
      </c>
      <c r="BK727" s="2">
        <v>75.599999999999994</v>
      </c>
      <c r="BL727" t="s">
        <v>2203</v>
      </c>
      <c r="BM727" s="2">
        <v>39.200000000000003</v>
      </c>
      <c r="BN727" t="s">
        <v>1717</v>
      </c>
      <c r="BO727" s="2">
        <v>27.9</v>
      </c>
      <c r="BP727" t="s">
        <v>3084</v>
      </c>
      <c r="BQ727" s="2">
        <v>37.1</v>
      </c>
      <c r="BR727" t="s">
        <v>3358</v>
      </c>
      <c r="BS727" s="2">
        <v>36.299999999999997</v>
      </c>
      <c r="BT727" s="32">
        <f t="shared" si="421"/>
        <v>9.8696461824953452E-2</v>
      </c>
      <c r="BU727" s="34">
        <f t="shared" si="422"/>
        <v>0.92182410423452765</v>
      </c>
      <c r="BV727" s="35">
        <f t="shared" si="423"/>
        <v>931.69375041702301</v>
      </c>
      <c r="BW727" s="32">
        <f t="shared" si="424"/>
        <v>2.0520566059481105E-2</v>
      </c>
      <c r="BX727" s="36">
        <f t="shared" si="425"/>
        <v>2.9121768063665314</v>
      </c>
      <c r="BY727" s="37">
        <f t="shared" si="426"/>
        <v>2.637443145388557</v>
      </c>
      <c r="BZ727" s="37">
        <f t="shared" si="427"/>
        <v>29.506395189034482</v>
      </c>
      <c r="CA727" s="37">
        <f t="shared" si="428"/>
        <v>33.737293568095289</v>
      </c>
      <c r="CB727" s="37">
        <f t="shared" si="429"/>
        <v>59.23257730685134</v>
      </c>
      <c r="CC727" s="37">
        <f t="shared" si="430"/>
        <v>59.617204432220504</v>
      </c>
      <c r="CD727" s="38">
        <f t="shared" si="431"/>
        <v>-0.38462712536916399</v>
      </c>
      <c r="CE727" s="3">
        <v>53</v>
      </c>
      <c r="CF727" s="3">
        <v>48</v>
      </c>
      <c r="CG727" s="3">
        <v>484</v>
      </c>
      <c r="CH727" s="3">
        <v>566</v>
      </c>
      <c r="CI727" s="3">
        <v>246</v>
      </c>
      <c r="CJ727" s="3">
        <v>191</v>
      </c>
      <c r="CK727" s="3">
        <v>280</v>
      </c>
      <c r="CL727" s="3">
        <v>295</v>
      </c>
      <c r="CM727" s="20">
        <f t="shared" si="432"/>
        <v>-1.0052832339664466</v>
      </c>
      <c r="CN727" s="37">
        <f t="shared" si="433"/>
        <v>2.3850507643832422</v>
      </c>
      <c r="CO727" s="37">
        <f t="shared" si="434"/>
        <v>2.5819815614424089</v>
      </c>
      <c r="CP727" s="37">
        <f t="shared" si="435"/>
        <v>28.992589567043996</v>
      </c>
      <c r="CQ727" s="37">
        <f t="shared" si="436"/>
        <v>29.977243552339832</v>
      </c>
      <c r="CR727" s="37">
        <f t="shared" si="437"/>
        <v>56.212801960555495</v>
      </c>
      <c r="CS727" s="37">
        <f t="shared" si="438"/>
        <v>55.57824717003151</v>
      </c>
      <c r="CT727" s="22">
        <f t="shared" si="439"/>
        <v>-1.0191819158931494</v>
      </c>
      <c r="CU727" s="35">
        <v>109</v>
      </c>
      <c r="CV727" s="35">
        <v>118</v>
      </c>
      <c r="CW727" s="35">
        <v>1216</v>
      </c>
      <c r="CX727" s="35">
        <v>1252</v>
      </c>
      <c r="CY727" s="35">
        <v>526</v>
      </c>
      <c r="CZ727" s="35">
        <v>507</v>
      </c>
      <c r="DA727" s="35">
        <v>663</v>
      </c>
      <c r="DB727" s="35">
        <v>718</v>
      </c>
      <c r="DC727">
        <v>24</v>
      </c>
      <c r="DD727">
        <v>26</v>
      </c>
      <c r="DE727" s="35">
        <f t="shared" si="440"/>
        <v>2</v>
      </c>
      <c r="DF727" s="36">
        <f t="shared" si="441"/>
        <v>1.3187215726942785</v>
      </c>
      <c r="DG727" s="37">
        <f t="shared" si="442"/>
        <v>1.4286150370854682</v>
      </c>
      <c r="DH727" s="37">
        <f t="shared" si="443"/>
        <v>0.10989346439118987</v>
      </c>
      <c r="DI727" s="2">
        <v>614.9</v>
      </c>
      <c r="DJ727">
        <v>23</v>
      </c>
      <c r="DK727">
        <v>23</v>
      </c>
      <c r="DL727">
        <v>6.7</v>
      </c>
      <c r="DM727">
        <v>567</v>
      </c>
      <c r="DN727">
        <v>642</v>
      </c>
      <c r="DO727">
        <v>-3.3</v>
      </c>
      <c r="DP727">
        <v>405</v>
      </c>
      <c r="DQ727">
        <v>481</v>
      </c>
      <c r="DR727">
        <v>-3.4</v>
      </c>
      <c r="DS727">
        <v>283</v>
      </c>
      <c r="DT727">
        <v>375</v>
      </c>
      <c r="DU727">
        <v>-5.4</v>
      </c>
      <c r="DV727" s="39">
        <v>-2.5</v>
      </c>
      <c r="DW727" s="39">
        <v>-2.5</v>
      </c>
      <c r="DX727" s="39">
        <v>-0.30000000000000004</v>
      </c>
      <c r="DY727" s="39">
        <v>-0.30000000000000004</v>
      </c>
      <c r="DZ727" s="39">
        <v>2.7</v>
      </c>
      <c r="EA727" s="39">
        <v>-0.4</v>
      </c>
    </row>
    <row r="728" spans="1:131" x14ac:dyDescent="0.2">
      <c r="A728" s="12" t="s">
        <v>474</v>
      </c>
      <c r="B728" s="12" t="s">
        <v>3192</v>
      </c>
      <c r="C728" t="s">
        <v>3191</v>
      </c>
      <c r="D728" t="s">
        <v>432</v>
      </c>
      <c r="E728" s="12" t="s">
        <v>546</v>
      </c>
      <c r="F728">
        <v>14</v>
      </c>
      <c r="G728">
        <v>0</v>
      </c>
      <c r="H728">
        <v>0</v>
      </c>
      <c r="I728" s="31">
        <f t="shared" si="407"/>
        <v>0</v>
      </c>
      <c r="J728">
        <v>0</v>
      </c>
      <c r="K728">
        <v>0</v>
      </c>
      <c r="L728" s="16">
        <f t="shared" si="408"/>
        <v>0</v>
      </c>
      <c r="M728" s="15">
        <v>0</v>
      </c>
      <c r="N728" s="15">
        <v>0</v>
      </c>
      <c r="O728" s="15">
        <v>0</v>
      </c>
      <c r="P728">
        <v>20</v>
      </c>
      <c r="Q728">
        <v>6</v>
      </c>
      <c r="R728">
        <v>3</v>
      </c>
      <c r="S728" s="13">
        <f t="shared" si="409"/>
        <v>0</v>
      </c>
      <c r="T728" s="13">
        <f t="shared" si="410"/>
        <v>0</v>
      </c>
      <c r="U728" s="2">
        <v>116.3333333333</v>
      </c>
      <c r="V728" s="2">
        <v>8.3000000000000007</v>
      </c>
      <c r="W728">
        <v>8.23</v>
      </c>
      <c r="X728">
        <v>41</v>
      </c>
      <c r="Y728" s="32">
        <f t="shared" si="411"/>
        <v>0.16717448710136096</v>
      </c>
      <c r="Z728" s="15">
        <f t="shared" si="412"/>
        <v>0</v>
      </c>
      <c r="AA728">
        <v>3</v>
      </c>
      <c r="AB728">
        <v>19</v>
      </c>
      <c r="AC728">
        <v>6</v>
      </c>
      <c r="AD728" s="13">
        <f t="shared" si="413"/>
        <v>0</v>
      </c>
      <c r="AE728" s="13">
        <f t="shared" si="414"/>
        <v>0</v>
      </c>
      <c r="AF728" s="13">
        <f t="shared" si="415"/>
        <v>0</v>
      </c>
      <c r="AG728">
        <v>5</v>
      </c>
      <c r="AH728">
        <v>1</v>
      </c>
      <c r="AI728" s="17">
        <f t="shared" si="416"/>
        <v>0.83333333333333337</v>
      </c>
      <c r="AJ728">
        <v>15</v>
      </c>
      <c r="AK728">
        <v>15</v>
      </c>
      <c r="AL728" s="32">
        <f t="shared" si="417"/>
        <v>0.34482758620689657</v>
      </c>
      <c r="AM728">
        <v>12</v>
      </c>
      <c r="AN728">
        <v>13</v>
      </c>
      <c r="AO728" s="33">
        <f t="shared" si="418"/>
        <v>0.28735632183908044</v>
      </c>
      <c r="AP728">
        <v>15</v>
      </c>
      <c r="AQ728">
        <v>17</v>
      </c>
      <c r="AR728" s="33">
        <f t="shared" si="419"/>
        <v>0.36781609195402298</v>
      </c>
      <c r="AS728" s="33">
        <f t="shared" si="420"/>
        <v>0.54545454545454541</v>
      </c>
      <c r="AU728">
        <v>37</v>
      </c>
      <c r="AV728">
        <v>43</v>
      </c>
      <c r="AW728">
        <v>25</v>
      </c>
      <c r="AX728" s="2">
        <v>26.8</v>
      </c>
      <c r="AZ728" s="2">
        <v>31.4</v>
      </c>
      <c r="BA728" s="2">
        <v>23.7</v>
      </c>
      <c r="BB728" s="21">
        <v>-0.47100000000000003</v>
      </c>
      <c r="BD728" s="21">
        <v>-3.3450000000000002</v>
      </c>
      <c r="BE728" s="2">
        <v>28.2</v>
      </c>
      <c r="BF728" s="2">
        <v>32.6</v>
      </c>
      <c r="BG728" s="2">
        <v>23.4</v>
      </c>
      <c r="BH728" s="21">
        <v>0.17300000000000001</v>
      </c>
      <c r="BI728" s="21">
        <v>7.9569999999999999</v>
      </c>
      <c r="BJ728" t="s">
        <v>545</v>
      </c>
      <c r="BK728" s="2">
        <v>67.099999999999994</v>
      </c>
      <c r="BL728" t="s">
        <v>2277</v>
      </c>
      <c r="BM728" s="2">
        <v>49.8</v>
      </c>
      <c r="BN728" t="s">
        <v>1767</v>
      </c>
      <c r="BO728" s="2">
        <v>22.6</v>
      </c>
      <c r="BP728" t="s">
        <v>3741</v>
      </c>
      <c r="BQ728" s="2">
        <v>38.4</v>
      </c>
      <c r="BR728" t="s">
        <v>1596</v>
      </c>
      <c r="BS728" s="2">
        <v>36.200000000000003</v>
      </c>
      <c r="BT728" s="32">
        <f t="shared" si="421"/>
        <v>0</v>
      </c>
      <c r="BU728" s="34">
        <f t="shared" si="422"/>
        <v>0.97727272727272729</v>
      </c>
      <c r="BV728" s="35">
        <f t="shared" si="423"/>
        <v>977.27272727272725</v>
      </c>
      <c r="BW728" s="32">
        <f t="shared" si="424"/>
        <v>-2.2727272727272707E-2</v>
      </c>
      <c r="BX728" s="36">
        <f t="shared" si="425"/>
        <v>0</v>
      </c>
      <c r="BY728" s="37">
        <f t="shared" si="426"/>
        <v>0.51635111876075723</v>
      </c>
      <c r="BZ728" s="37">
        <f t="shared" si="427"/>
        <v>29.948364888123919</v>
      </c>
      <c r="CA728" s="37">
        <f t="shared" si="428"/>
        <v>22.719449225473319</v>
      </c>
      <c r="CB728" s="37">
        <f t="shared" si="429"/>
        <v>53.70051635111875</v>
      </c>
      <c r="CC728" s="37">
        <f t="shared" si="430"/>
        <v>36.144578313253007</v>
      </c>
      <c r="CD728" s="38">
        <f t="shared" si="431"/>
        <v>17.555938037865744</v>
      </c>
      <c r="CE728" s="3">
        <v>0</v>
      </c>
      <c r="CF728" s="3">
        <v>1</v>
      </c>
      <c r="CG728" s="3">
        <v>58</v>
      </c>
      <c r="CH728" s="3">
        <v>43</v>
      </c>
      <c r="CI728" s="3">
        <v>19</v>
      </c>
      <c r="CJ728" s="3">
        <v>10</v>
      </c>
      <c r="CK728" s="3">
        <v>16</v>
      </c>
      <c r="CL728" s="3">
        <v>27</v>
      </c>
      <c r="CM728" s="20">
        <f t="shared" si="432"/>
        <v>5.0730289469566543</v>
      </c>
      <c r="CN728" s="37">
        <f t="shared" si="433"/>
        <v>1.9860627177700347</v>
      </c>
      <c r="CO728" s="37">
        <f t="shared" si="434"/>
        <v>1.3588850174216029</v>
      </c>
      <c r="CP728" s="37">
        <f t="shared" si="435"/>
        <v>30</v>
      </c>
      <c r="CQ728" s="37">
        <f t="shared" si="436"/>
        <v>23.832752613240419</v>
      </c>
      <c r="CR728" s="37">
        <f t="shared" si="437"/>
        <v>54.250871080139376</v>
      </c>
      <c r="CS728" s="37">
        <f t="shared" si="438"/>
        <v>42.334494773519161</v>
      </c>
      <c r="CT728" s="22">
        <f t="shared" si="439"/>
        <v>5.6395617312455286</v>
      </c>
      <c r="CU728" s="35">
        <v>19</v>
      </c>
      <c r="CV728" s="35">
        <v>13</v>
      </c>
      <c r="CW728" s="35">
        <v>268</v>
      </c>
      <c r="CX728" s="35">
        <v>215</v>
      </c>
      <c r="CY728" s="35">
        <v>109</v>
      </c>
      <c r="CZ728" s="35">
        <v>79</v>
      </c>
      <c r="DA728" s="35">
        <v>98</v>
      </c>
      <c r="DB728" s="35">
        <v>123</v>
      </c>
      <c r="DC728">
        <v>0</v>
      </c>
      <c r="DD728">
        <v>1</v>
      </c>
      <c r="DE728" s="35">
        <f t="shared" si="440"/>
        <v>1</v>
      </c>
      <c r="DF728" s="36">
        <f t="shared" si="441"/>
        <v>0</v>
      </c>
      <c r="DG728" s="37">
        <f t="shared" si="442"/>
        <v>0.51635111876075723</v>
      </c>
      <c r="DH728" s="37">
        <f t="shared" si="443"/>
        <v>0.51635111876075723</v>
      </c>
      <c r="DI728" s="2">
        <v>96.2</v>
      </c>
      <c r="DJ728">
        <v>0</v>
      </c>
      <c r="DK728">
        <v>1</v>
      </c>
      <c r="DL728">
        <v>-62.5</v>
      </c>
      <c r="DM728">
        <v>90</v>
      </c>
      <c r="DN728">
        <v>58</v>
      </c>
      <c r="DO728">
        <v>4.4000000000000004</v>
      </c>
      <c r="DP728">
        <v>68</v>
      </c>
      <c r="DQ728">
        <v>44</v>
      </c>
      <c r="DR728">
        <v>4.2</v>
      </c>
      <c r="DS728">
        <v>52</v>
      </c>
      <c r="DT728">
        <v>35</v>
      </c>
      <c r="DU728">
        <v>4.4000000000000004</v>
      </c>
      <c r="DV728" s="39">
        <v>3.1</v>
      </c>
      <c r="DW728" s="39">
        <v>3.1</v>
      </c>
      <c r="DX728" s="39">
        <v>0</v>
      </c>
      <c r="DY728" s="39">
        <v>-0.7</v>
      </c>
      <c r="DZ728" s="39">
        <v>-0.4</v>
      </c>
      <c r="EA728" s="39">
        <v>1.9</v>
      </c>
    </row>
    <row r="729" spans="1:131" x14ac:dyDescent="0.2">
      <c r="A729" s="12" t="s">
        <v>2699</v>
      </c>
      <c r="B729" s="12" t="s">
        <v>3195</v>
      </c>
      <c r="C729" t="s">
        <v>3194</v>
      </c>
      <c r="D729" t="s">
        <v>343</v>
      </c>
      <c r="E729" s="12" t="s">
        <v>132</v>
      </c>
      <c r="F729">
        <v>17</v>
      </c>
      <c r="G729">
        <v>1</v>
      </c>
      <c r="H729">
        <v>3</v>
      </c>
      <c r="I729" s="31">
        <f t="shared" si="407"/>
        <v>4</v>
      </c>
      <c r="J729">
        <v>2</v>
      </c>
      <c r="K729">
        <v>1</v>
      </c>
      <c r="L729" s="16">
        <f t="shared" si="408"/>
        <v>1.4239098190447939</v>
      </c>
      <c r="M729" s="15">
        <v>1</v>
      </c>
      <c r="N729" s="15">
        <v>2</v>
      </c>
      <c r="O729" s="15">
        <v>1</v>
      </c>
      <c r="P729">
        <v>12</v>
      </c>
      <c r="Q729">
        <v>6</v>
      </c>
      <c r="R729">
        <v>2</v>
      </c>
      <c r="S729" s="13">
        <f t="shared" si="409"/>
        <v>8.3333333333333329E-2</v>
      </c>
      <c r="T729" s="13">
        <f t="shared" si="410"/>
        <v>0.05</v>
      </c>
      <c r="U729" s="2">
        <v>168.55</v>
      </c>
      <c r="V729" s="2">
        <v>9.9</v>
      </c>
      <c r="W729">
        <v>9.9</v>
      </c>
      <c r="X729">
        <v>41.21</v>
      </c>
      <c r="Y729" s="32">
        <f t="shared" si="411"/>
        <v>0.19369986304050088</v>
      </c>
      <c r="Z729" s="15">
        <f t="shared" si="412"/>
        <v>22</v>
      </c>
      <c r="AA729">
        <v>8</v>
      </c>
      <c r="AB729">
        <v>9</v>
      </c>
      <c r="AC729">
        <v>10</v>
      </c>
      <c r="AD729" s="13">
        <f t="shared" si="413"/>
        <v>0.16666666666666666</v>
      </c>
      <c r="AE729" s="13">
        <f t="shared" si="414"/>
        <v>0.5</v>
      </c>
      <c r="AF729" s="13">
        <f t="shared" si="415"/>
        <v>0.66666666666666663</v>
      </c>
      <c r="AG729">
        <v>68</v>
      </c>
      <c r="AH729">
        <v>68</v>
      </c>
      <c r="AI729" s="17">
        <f t="shared" si="416"/>
        <v>0.5</v>
      </c>
      <c r="AJ729">
        <v>19</v>
      </c>
      <c r="AK729">
        <v>34</v>
      </c>
      <c r="AL729" s="32">
        <f t="shared" si="417"/>
        <v>0.3271604938271605</v>
      </c>
      <c r="AM729">
        <v>22</v>
      </c>
      <c r="AN729">
        <v>30</v>
      </c>
      <c r="AO729" s="33">
        <f t="shared" si="418"/>
        <v>0.32098765432098764</v>
      </c>
      <c r="AP729">
        <v>35</v>
      </c>
      <c r="AQ729">
        <v>22</v>
      </c>
      <c r="AR729" s="33">
        <f t="shared" si="419"/>
        <v>0.35185185185185186</v>
      </c>
      <c r="AS729" s="33">
        <f t="shared" si="420"/>
        <v>0.50476190476190474</v>
      </c>
      <c r="AU729">
        <v>57</v>
      </c>
      <c r="AV729">
        <v>66</v>
      </c>
      <c r="AW729">
        <v>51</v>
      </c>
      <c r="AX729" s="2">
        <v>26.6</v>
      </c>
      <c r="AZ729" s="2">
        <v>32</v>
      </c>
      <c r="BA729" s="2">
        <v>23</v>
      </c>
      <c r="BB729" s="21">
        <v>-0.45100000000000001</v>
      </c>
      <c r="BD729" s="21">
        <v>-1.8120000000000001</v>
      </c>
      <c r="BE729" s="2">
        <v>26.4</v>
      </c>
      <c r="BF729" s="2">
        <v>32.1</v>
      </c>
      <c r="BG729" s="2">
        <v>20.8</v>
      </c>
      <c r="BH729" s="21">
        <v>-0.42</v>
      </c>
      <c r="BI729" s="21">
        <v>-3.4380000000000002</v>
      </c>
      <c r="BJ729" t="s">
        <v>867</v>
      </c>
      <c r="BK729" s="2">
        <v>55.8</v>
      </c>
      <c r="BL729" t="s">
        <v>2652</v>
      </c>
      <c r="BM729" s="2">
        <v>32.799999999999997</v>
      </c>
      <c r="BN729" t="s">
        <v>1445</v>
      </c>
      <c r="BO729" s="2">
        <v>29</v>
      </c>
      <c r="BP729" t="s">
        <v>1050</v>
      </c>
      <c r="BQ729" s="2">
        <v>33.1</v>
      </c>
      <c r="BR729" t="s">
        <v>1191</v>
      </c>
      <c r="BS729" s="2">
        <v>32.799999999999997</v>
      </c>
      <c r="BT729" s="32">
        <f t="shared" si="421"/>
        <v>9.0909090909090912E-2</v>
      </c>
      <c r="BU729" s="34">
        <f t="shared" si="422"/>
        <v>0.91176470588235292</v>
      </c>
      <c r="BV729" s="35">
        <f t="shared" si="423"/>
        <v>920.85561497326205</v>
      </c>
      <c r="BW729" s="32">
        <f t="shared" si="424"/>
        <v>2.6737967914438332E-3</v>
      </c>
      <c r="BX729" s="36">
        <f t="shared" si="425"/>
        <v>2.1390374331550799</v>
      </c>
      <c r="BY729" s="37">
        <f t="shared" si="426"/>
        <v>2.1390374331550799</v>
      </c>
      <c r="BZ729" s="37">
        <f t="shared" si="427"/>
        <v>23.52941176470588</v>
      </c>
      <c r="CA729" s="37">
        <f t="shared" si="428"/>
        <v>24.242424242424242</v>
      </c>
      <c r="CB729" s="37">
        <f t="shared" si="429"/>
        <v>42.424242424242422</v>
      </c>
      <c r="CC729" s="37">
        <f t="shared" si="430"/>
        <v>44.563279857397504</v>
      </c>
      <c r="CD729" s="38">
        <f t="shared" si="431"/>
        <v>-2.1390374331550817</v>
      </c>
      <c r="CE729" s="3">
        <v>6</v>
      </c>
      <c r="CF729" s="3">
        <v>6</v>
      </c>
      <c r="CG729" s="3">
        <v>60</v>
      </c>
      <c r="CH729" s="3">
        <v>62</v>
      </c>
      <c r="CI729" s="3">
        <v>27</v>
      </c>
      <c r="CJ729" s="3">
        <v>28</v>
      </c>
      <c r="CK729" s="3">
        <v>29</v>
      </c>
      <c r="CL729" s="3">
        <v>26</v>
      </c>
      <c r="CM729" s="20">
        <f t="shared" si="432"/>
        <v>-0.71732314744079417</v>
      </c>
      <c r="CN729" s="37">
        <f t="shared" si="433"/>
        <v>3.4257818633398514</v>
      </c>
      <c r="CO729" s="37">
        <f t="shared" si="434"/>
        <v>3.0832036770058662</v>
      </c>
      <c r="CP729" s="37">
        <f t="shared" si="435"/>
        <v>30.061235850807197</v>
      </c>
      <c r="CQ729" s="37">
        <f t="shared" si="436"/>
        <v>29.461724024722724</v>
      </c>
      <c r="CR729" s="37">
        <f t="shared" si="437"/>
        <v>53.613486161268682</v>
      </c>
      <c r="CS729" s="37">
        <f t="shared" si="438"/>
        <v>54.641220720270631</v>
      </c>
      <c r="CT729" s="22">
        <f t="shared" si="439"/>
        <v>-1.1113028741531323</v>
      </c>
      <c r="CU729" s="35">
        <v>40</v>
      </c>
      <c r="CV729" s="35">
        <v>36</v>
      </c>
      <c r="CW729" s="35">
        <v>311</v>
      </c>
      <c r="CX729" s="35">
        <v>308</v>
      </c>
      <c r="CY729" s="35">
        <v>131</v>
      </c>
      <c r="CZ729" s="35">
        <v>117</v>
      </c>
      <c r="DA729" s="35">
        <v>177</v>
      </c>
      <c r="DB729" s="35">
        <v>144</v>
      </c>
      <c r="DC729">
        <v>1</v>
      </c>
      <c r="DD729">
        <v>0</v>
      </c>
      <c r="DE729" s="35">
        <f t="shared" si="440"/>
        <v>-1</v>
      </c>
      <c r="DF729" s="36">
        <f t="shared" si="441"/>
        <v>0.35650623885918004</v>
      </c>
      <c r="DG729" s="37">
        <f t="shared" si="442"/>
        <v>0</v>
      </c>
      <c r="DH729" s="37">
        <f t="shared" si="443"/>
        <v>-0.35650623885918004</v>
      </c>
      <c r="DI729" s="2">
        <v>94.8</v>
      </c>
      <c r="DJ729">
        <v>2</v>
      </c>
      <c r="DK729">
        <v>2</v>
      </c>
      <c r="DL729">
        <v>-11.9</v>
      </c>
      <c r="DM729">
        <v>63</v>
      </c>
      <c r="DN729">
        <v>66</v>
      </c>
      <c r="DO729">
        <v>-3.9</v>
      </c>
      <c r="DP729">
        <v>47</v>
      </c>
      <c r="DQ729">
        <v>48</v>
      </c>
      <c r="DR729">
        <v>-4.2</v>
      </c>
      <c r="DS729">
        <v>33</v>
      </c>
      <c r="DT729">
        <v>34</v>
      </c>
      <c r="DU729">
        <v>-5.3</v>
      </c>
      <c r="DV729" s="39">
        <v>-0.30000000000000004</v>
      </c>
      <c r="DW729" s="39">
        <v>-0.30000000000000004</v>
      </c>
      <c r="DX729" s="39">
        <v>0</v>
      </c>
      <c r="DY729" s="39">
        <v>-0.7</v>
      </c>
      <c r="DZ729" s="39">
        <v>0.1</v>
      </c>
      <c r="EA729" s="39">
        <v>-0.8</v>
      </c>
    </row>
    <row r="730" spans="1:131" x14ac:dyDescent="0.2">
      <c r="A730" s="12" t="s">
        <v>1783</v>
      </c>
      <c r="B730" s="12" t="s">
        <v>3198</v>
      </c>
      <c r="C730" t="s">
        <v>3197</v>
      </c>
      <c r="D730" t="s">
        <v>223</v>
      </c>
      <c r="E730" s="12" t="s">
        <v>229</v>
      </c>
      <c r="F730">
        <v>16</v>
      </c>
      <c r="G730">
        <v>4</v>
      </c>
      <c r="H730">
        <v>0</v>
      </c>
      <c r="I730" s="31">
        <f t="shared" si="407"/>
        <v>4</v>
      </c>
      <c r="J730">
        <v>0</v>
      </c>
      <c r="K730">
        <v>0</v>
      </c>
      <c r="L730" s="16">
        <f t="shared" si="408"/>
        <v>1.7578125000004292</v>
      </c>
      <c r="M730" s="15">
        <v>4</v>
      </c>
      <c r="N730" s="15">
        <v>0</v>
      </c>
      <c r="O730" s="15">
        <v>0</v>
      </c>
      <c r="P730">
        <v>23</v>
      </c>
      <c r="Q730">
        <v>9</v>
      </c>
      <c r="R730">
        <v>4</v>
      </c>
      <c r="S730" s="13">
        <f t="shared" si="409"/>
        <v>0.17391304347826086</v>
      </c>
      <c r="T730" s="13">
        <f t="shared" si="410"/>
        <v>0.1111111111111111</v>
      </c>
      <c r="U730" s="2">
        <v>136.53333333329999</v>
      </c>
      <c r="V730" s="2">
        <v>8.5333333332999999</v>
      </c>
      <c r="W730">
        <v>8.5299999999999994</v>
      </c>
      <c r="X730">
        <v>39.64</v>
      </c>
      <c r="Y730" s="32">
        <f t="shared" si="411"/>
        <v>0.17708117085322814</v>
      </c>
      <c r="Z730" s="15">
        <f t="shared" si="412"/>
        <v>0</v>
      </c>
      <c r="AA730">
        <v>6</v>
      </c>
      <c r="AB730">
        <v>19</v>
      </c>
      <c r="AC730">
        <v>16</v>
      </c>
      <c r="AD730" s="13">
        <f t="shared" si="413"/>
        <v>0.66666666666666663</v>
      </c>
      <c r="AE730" s="13">
        <f t="shared" si="414"/>
        <v>0</v>
      </c>
      <c r="AF730" s="13">
        <f t="shared" si="415"/>
        <v>0.66666666666666663</v>
      </c>
      <c r="AG730">
        <v>1</v>
      </c>
      <c r="AH730">
        <v>0</v>
      </c>
      <c r="AI730" s="17">
        <f t="shared" si="416"/>
        <v>1</v>
      </c>
      <c r="AJ730">
        <v>20</v>
      </c>
      <c r="AK730">
        <v>16</v>
      </c>
      <c r="AL730" s="32">
        <f t="shared" si="417"/>
        <v>0.3</v>
      </c>
      <c r="AM730">
        <v>15</v>
      </c>
      <c r="AN730">
        <v>24</v>
      </c>
      <c r="AO730" s="33">
        <f t="shared" si="418"/>
        <v>0.32500000000000001</v>
      </c>
      <c r="AP730">
        <v>18</v>
      </c>
      <c r="AQ730">
        <v>27</v>
      </c>
      <c r="AR730" s="33">
        <f t="shared" si="419"/>
        <v>0.375</v>
      </c>
      <c r="AS730" s="33">
        <f t="shared" si="420"/>
        <v>0.48</v>
      </c>
      <c r="AU730">
        <v>53</v>
      </c>
      <c r="AV730">
        <v>54</v>
      </c>
      <c r="AW730">
        <v>34</v>
      </c>
      <c r="AX730" s="2">
        <v>26.5</v>
      </c>
      <c r="AZ730" s="2">
        <v>31.4</v>
      </c>
      <c r="BA730" s="2">
        <v>23.3</v>
      </c>
      <c r="BB730" s="21">
        <v>-2.3620000000000001</v>
      </c>
      <c r="BD730" s="21">
        <v>-3.37</v>
      </c>
      <c r="BE730" s="2">
        <v>27.1</v>
      </c>
      <c r="BF730" s="2">
        <v>32.9</v>
      </c>
      <c r="BG730" s="2">
        <v>21.2</v>
      </c>
      <c r="BH730" s="21">
        <v>-1.234</v>
      </c>
      <c r="BI730" s="21">
        <v>-2.2519999999999998</v>
      </c>
      <c r="BJ730" t="s">
        <v>2310</v>
      </c>
      <c r="BK730" s="2">
        <v>34.1</v>
      </c>
      <c r="BL730" t="s">
        <v>906</v>
      </c>
      <c r="BM730" s="2">
        <v>29.6</v>
      </c>
      <c r="BN730" t="s">
        <v>810</v>
      </c>
      <c r="BO730" s="2">
        <v>27.7</v>
      </c>
      <c r="BP730" t="s">
        <v>2630</v>
      </c>
      <c r="BQ730" s="2">
        <v>41.7</v>
      </c>
      <c r="BR730" t="s">
        <v>2557</v>
      </c>
      <c r="BS730" s="2">
        <v>33.799999999999997</v>
      </c>
      <c r="BT730" s="32">
        <f t="shared" si="421"/>
        <v>0.12</v>
      </c>
      <c r="BU730" s="34">
        <f t="shared" si="422"/>
        <v>0.94285714285714284</v>
      </c>
      <c r="BV730" s="35">
        <f t="shared" si="423"/>
        <v>954.85714285714289</v>
      </c>
      <c r="BW730" s="32">
        <f t="shared" si="424"/>
        <v>6.2857142857142834E-2</v>
      </c>
      <c r="BX730" s="36">
        <f t="shared" si="425"/>
        <v>2.6367187500102998</v>
      </c>
      <c r="BY730" s="37">
        <f t="shared" si="426"/>
        <v>1.7578125000068663</v>
      </c>
      <c r="BZ730" s="37">
        <f t="shared" si="427"/>
        <v>21.97265625008583</v>
      </c>
      <c r="CA730" s="37">
        <f t="shared" si="428"/>
        <v>30.761718750120163</v>
      </c>
      <c r="CB730" s="37">
        <f t="shared" si="429"/>
        <v>47.021484375183682</v>
      </c>
      <c r="CC730" s="37">
        <f t="shared" si="430"/>
        <v>55.810546875218009</v>
      </c>
      <c r="CD730" s="38">
        <f t="shared" si="431"/>
        <v>-8.7890625000343263</v>
      </c>
      <c r="CE730" s="3">
        <v>6</v>
      </c>
      <c r="CF730" s="3">
        <v>4</v>
      </c>
      <c r="CG730" s="3">
        <v>44</v>
      </c>
      <c r="CH730" s="3">
        <v>66</v>
      </c>
      <c r="CI730" s="3">
        <v>27</v>
      </c>
      <c r="CJ730" s="3">
        <v>26</v>
      </c>
      <c r="CK730" s="3">
        <v>31</v>
      </c>
      <c r="CL730" s="3">
        <v>30</v>
      </c>
      <c r="CM730" s="20">
        <f t="shared" si="432"/>
        <v>-9.5170625000343279</v>
      </c>
      <c r="CN730" s="37">
        <f t="shared" si="433"/>
        <v>2.175832492431887</v>
      </c>
      <c r="CO730" s="37">
        <f t="shared" si="434"/>
        <v>2.0812310797174569</v>
      </c>
      <c r="CP730" s="37">
        <f t="shared" si="435"/>
        <v>26.772199798183653</v>
      </c>
      <c r="CQ730" s="37">
        <f t="shared" si="436"/>
        <v>28.66422805247225</v>
      </c>
      <c r="CR730" s="37">
        <f t="shared" si="437"/>
        <v>51.936175580221999</v>
      </c>
      <c r="CS730" s="37">
        <f t="shared" si="438"/>
        <v>51.652371342078709</v>
      </c>
      <c r="CT730" s="22">
        <f t="shared" si="439"/>
        <v>-9.0728667381776162</v>
      </c>
      <c r="CU730" s="35">
        <v>23</v>
      </c>
      <c r="CV730" s="35">
        <v>22</v>
      </c>
      <c r="CW730" s="35">
        <v>260</v>
      </c>
      <c r="CX730" s="35">
        <v>281</v>
      </c>
      <c r="CY730" s="35">
        <v>104</v>
      </c>
      <c r="CZ730" s="35">
        <v>105</v>
      </c>
      <c r="DA730" s="35">
        <v>138</v>
      </c>
      <c r="DB730" s="35">
        <v>162</v>
      </c>
      <c r="DC730">
        <v>3</v>
      </c>
      <c r="DD730">
        <v>5</v>
      </c>
      <c r="DE730" s="35">
        <f t="shared" si="440"/>
        <v>2</v>
      </c>
      <c r="DF730" s="36">
        <f t="shared" si="441"/>
        <v>1.3183593750051499</v>
      </c>
      <c r="DG730" s="37">
        <f t="shared" si="442"/>
        <v>2.1972656250085834</v>
      </c>
      <c r="DH730" s="37">
        <f t="shared" si="443"/>
        <v>0.87890625000343314</v>
      </c>
      <c r="DI730" s="2">
        <v>74.099999999999994</v>
      </c>
      <c r="DJ730">
        <v>4</v>
      </c>
      <c r="DK730">
        <v>2</v>
      </c>
      <c r="DL730">
        <v>11.1</v>
      </c>
      <c r="DM730">
        <v>59</v>
      </c>
      <c r="DN730">
        <v>55</v>
      </c>
      <c r="DO730">
        <v>-2</v>
      </c>
      <c r="DP730">
        <v>44</v>
      </c>
      <c r="DQ730">
        <v>46</v>
      </c>
      <c r="DR730">
        <v>-3.8</v>
      </c>
      <c r="DS730">
        <v>31</v>
      </c>
      <c r="DT730">
        <v>38</v>
      </c>
      <c r="DU730">
        <v>-7</v>
      </c>
      <c r="DV730" s="39">
        <v>-1.4</v>
      </c>
      <c r="DW730" s="39">
        <v>-1.4</v>
      </c>
      <c r="DX730" s="39">
        <v>-0.1</v>
      </c>
      <c r="DY730" s="39">
        <v>-0.60000000000000009</v>
      </c>
      <c r="DZ730" s="39">
        <v>0.4</v>
      </c>
      <c r="EA730" s="39">
        <v>-1.7000000000000002</v>
      </c>
    </row>
    <row r="731" spans="1:131" x14ac:dyDescent="0.2">
      <c r="A731" s="12" t="s">
        <v>800</v>
      </c>
      <c r="B731" s="12" t="s">
        <v>3202</v>
      </c>
      <c r="C731" t="s">
        <v>3201</v>
      </c>
      <c r="D731" t="s">
        <v>382</v>
      </c>
      <c r="E731" s="12" t="s">
        <v>123</v>
      </c>
      <c r="F731">
        <v>71</v>
      </c>
      <c r="G731">
        <v>22</v>
      </c>
      <c r="H731">
        <v>12</v>
      </c>
      <c r="I731" s="31">
        <f t="shared" si="407"/>
        <v>34</v>
      </c>
      <c r="J731">
        <v>9</v>
      </c>
      <c r="K731">
        <v>3</v>
      </c>
      <c r="L731" s="16">
        <f t="shared" si="408"/>
        <v>2.0421442514640371</v>
      </c>
      <c r="M731" s="15">
        <v>20</v>
      </c>
      <c r="N731" s="15">
        <v>9</v>
      </c>
      <c r="O731" s="15">
        <v>3</v>
      </c>
      <c r="P731">
        <v>205</v>
      </c>
      <c r="Q731">
        <v>58</v>
      </c>
      <c r="R731">
        <v>80</v>
      </c>
      <c r="S731" s="13">
        <f t="shared" si="409"/>
        <v>0.10731707317073171</v>
      </c>
      <c r="T731" s="13">
        <f t="shared" si="410"/>
        <v>6.4139941690962099E-2</v>
      </c>
      <c r="U731" s="2">
        <v>998.95</v>
      </c>
      <c r="V731" s="2">
        <v>14.0666666667</v>
      </c>
      <c r="W731">
        <v>13.63</v>
      </c>
      <c r="X731">
        <v>35.090000000000003</v>
      </c>
      <c r="Y731" s="32">
        <f t="shared" si="411"/>
        <v>0.27976190476190477</v>
      </c>
      <c r="Z731" s="15">
        <f t="shared" si="412"/>
        <v>111.64285714285714</v>
      </c>
      <c r="AA731">
        <v>6</v>
      </c>
      <c r="AB731">
        <v>20</v>
      </c>
      <c r="AC731">
        <v>60</v>
      </c>
      <c r="AD731" s="13">
        <f t="shared" si="413"/>
        <v>0.52380952380952384</v>
      </c>
      <c r="AE731" s="13">
        <f t="shared" si="414"/>
        <v>0.2857142857142857</v>
      </c>
      <c r="AF731" s="13">
        <f t="shared" si="415"/>
        <v>0.80952380952380953</v>
      </c>
      <c r="AG731">
        <v>22</v>
      </c>
      <c r="AH731">
        <v>23</v>
      </c>
      <c r="AI731" s="17">
        <f t="shared" si="416"/>
        <v>0.48888888888888887</v>
      </c>
      <c r="AJ731">
        <v>227</v>
      </c>
      <c r="AK731">
        <v>201</v>
      </c>
      <c r="AL731" s="32">
        <f t="shared" si="417"/>
        <v>0.43762781186094069</v>
      </c>
      <c r="AM731">
        <v>109</v>
      </c>
      <c r="AN731">
        <v>105</v>
      </c>
      <c r="AO731" s="33">
        <f t="shared" si="418"/>
        <v>0.21881390593047034</v>
      </c>
      <c r="AP731">
        <v>157</v>
      </c>
      <c r="AQ731">
        <v>179</v>
      </c>
      <c r="AR731" s="33">
        <f t="shared" si="419"/>
        <v>0.34355828220858897</v>
      </c>
      <c r="AS731" s="33">
        <f t="shared" si="420"/>
        <v>0.66666666666666663</v>
      </c>
      <c r="AT731">
        <v>13</v>
      </c>
      <c r="AU731">
        <v>399</v>
      </c>
      <c r="AV731">
        <v>370</v>
      </c>
      <c r="AW731">
        <v>322</v>
      </c>
      <c r="AX731" s="2">
        <v>28.7</v>
      </c>
      <c r="AY731" s="3">
        <v>6</v>
      </c>
      <c r="AZ731" s="2">
        <v>33.299999999999997</v>
      </c>
      <c r="BA731" s="2">
        <v>25.6</v>
      </c>
      <c r="BB731" s="21">
        <v>0.22700000000000001</v>
      </c>
      <c r="BC731">
        <v>7</v>
      </c>
      <c r="BD731" s="21">
        <v>-0.28400000000000003</v>
      </c>
      <c r="BE731" s="2">
        <v>29.3</v>
      </c>
      <c r="BF731" s="2">
        <v>32.9</v>
      </c>
      <c r="BG731" s="2">
        <v>25.6</v>
      </c>
      <c r="BH731" s="21">
        <v>0.32500000000000001</v>
      </c>
      <c r="BI731" s="21">
        <v>0.20700000000000002</v>
      </c>
      <c r="BJ731" t="s">
        <v>2264</v>
      </c>
      <c r="BK731" s="2">
        <v>44.3</v>
      </c>
      <c r="BL731" t="s">
        <v>3278</v>
      </c>
      <c r="BM731" s="2">
        <v>37.200000000000003</v>
      </c>
      <c r="BN731" t="s">
        <v>3027</v>
      </c>
      <c r="BO731" s="2">
        <v>28.8</v>
      </c>
      <c r="BP731" t="s">
        <v>1645</v>
      </c>
      <c r="BQ731" s="2">
        <v>35.9</v>
      </c>
      <c r="BR731" t="s">
        <v>3138</v>
      </c>
      <c r="BS731" s="2">
        <v>34.9</v>
      </c>
      <c r="BT731" s="32">
        <f t="shared" si="421"/>
        <v>8.0614203454894437E-2</v>
      </c>
      <c r="BU731" s="34">
        <f t="shared" si="422"/>
        <v>0.90181818181818185</v>
      </c>
      <c r="BV731" s="35">
        <f t="shared" si="423"/>
        <v>909.87960216367128</v>
      </c>
      <c r="BW731" s="32">
        <f t="shared" si="424"/>
        <v>-1.7567614726923711E-2</v>
      </c>
      <c r="BX731" s="36">
        <f t="shared" si="425"/>
        <v>2.5231960483219029</v>
      </c>
      <c r="BY731" s="37">
        <f t="shared" si="426"/>
        <v>3.2441092049853038</v>
      </c>
      <c r="BZ731" s="37">
        <f t="shared" si="427"/>
        <v>31.29964621846932</v>
      </c>
      <c r="CA731" s="37">
        <f t="shared" si="428"/>
        <v>33.0418530137392</v>
      </c>
      <c r="CB731" s="37">
        <f t="shared" si="429"/>
        <v>61.397770509166307</v>
      </c>
      <c r="CC731" s="37">
        <f t="shared" si="430"/>
        <v>58.273813496958233</v>
      </c>
      <c r="CD731" s="38">
        <f t="shared" si="431"/>
        <v>3.1239570122080735</v>
      </c>
      <c r="CE731" s="3">
        <v>42</v>
      </c>
      <c r="CF731" s="3">
        <v>54</v>
      </c>
      <c r="CG731" s="3">
        <v>479</v>
      </c>
      <c r="CH731" s="3">
        <v>496</v>
      </c>
      <c r="CI731" s="3">
        <v>211</v>
      </c>
      <c r="CJ731" s="3">
        <v>205</v>
      </c>
      <c r="CK731" s="3">
        <v>215</v>
      </c>
      <c r="CL731" s="3">
        <v>290</v>
      </c>
      <c r="CM731" s="20">
        <f t="shared" si="432"/>
        <v>-1.4570429877919278</v>
      </c>
      <c r="CN731" s="37">
        <f t="shared" si="433"/>
        <v>2.2878794568493892</v>
      </c>
      <c r="CO731" s="37">
        <f t="shared" si="434"/>
        <v>2.1674647485941581</v>
      </c>
      <c r="CP731" s="37">
        <f t="shared" si="435"/>
        <v>30.585335896828674</v>
      </c>
      <c r="CQ731" s="37">
        <f t="shared" si="436"/>
        <v>30.657584721781813</v>
      </c>
      <c r="CR731" s="37">
        <f t="shared" si="437"/>
        <v>57.606396429302507</v>
      </c>
      <c r="CS731" s="37">
        <f t="shared" si="438"/>
        <v>57.245152304536816</v>
      </c>
      <c r="CT731" s="22">
        <f t="shared" si="439"/>
        <v>2.7627128874423832</v>
      </c>
      <c r="CU731" s="35">
        <v>95</v>
      </c>
      <c r="CV731" s="35">
        <v>90</v>
      </c>
      <c r="CW731" s="35">
        <v>1175</v>
      </c>
      <c r="CX731" s="35">
        <v>1183</v>
      </c>
      <c r="CY731" s="35">
        <v>507</v>
      </c>
      <c r="CZ731" s="35">
        <v>519</v>
      </c>
      <c r="DA731" s="35">
        <v>585</v>
      </c>
      <c r="DB731" s="35">
        <v>615</v>
      </c>
      <c r="DC731">
        <v>10</v>
      </c>
      <c r="DD731">
        <v>24</v>
      </c>
      <c r="DE731" s="35">
        <f t="shared" si="440"/>
        <v>14</v>
      </c>
      <c r="DF731" s="36">
        <f t="shared" si="441"/>
        <v>0.60076096388616729</v>
      </c>
      <c r="DG731" s="37">
        <f t="shared" si="442"/>
        <v>1.4418263133268017</v>
      </c>
      <c r="DH731" s="37">
        <f t="shared" si="443"/>
        <v>0.84106534944063427</v>
      </c>
      <c r="DI731" s="2">
        <v>592.1</v>
      </c>
      <c r="DJ731">
        <v>31</v>
      </c>
      <c r="DK731">
        <v>32</v>
      </c>
      <c r="DL731">
        <v>1</v>
      </c>
      <c r="DM731">
        <v>599</v>
      </c>
      <c r="DN731">
        <v>615</v>
      </c>
      <c r="DO731">
        <v>-0.60000000000000009</v>
      </c>
      <c r="DP731">
        <v>433</v>
      </c>
      <c r="DQ731">
        <v>476</v>
      </c>
      <c r="DR731">
        <v>-1.2</v>
      </c>
      <c r="DS731">
        <v>310</v>
      </c>
      <c r="DT731">
        <v>352</v>
      </c>
      <c r="DU731">
        <v>-2.2000000000000002</v>
      </c>
      <c r="DV731" s="39">
        <v>-3.5</v>
      </c>
      <c r="DW731" s="39">
        <v>-3.5</v>
      </c>
      <c r="DX731" s="39">
        <v>-3.6</v>
      </c>
      <c r="DY731" s="39">
        <v>0.7</v>
      </c>
      <c r="DZ731" s="39">
        <v>2.7</v>
      </c>
      <c r="EA731" s="39">
        <v>-3.6</v>
      </c>
    </row>
    <row r="732" spans="1:131" x14ac:dyDescent="0.2">
      <c r="A732" s="12" t="s">
        <v>3206</v>
      </c>
      <c r="B732" s="12" t="s">
        <v>3207</v>
      </c>
      <c r="C732" t="s">
        <v>3205</v>
      </c>
      <c r="D732" t="s">
        <v>169</v>
      </c>
      <c r="E732" s="12" t="s">
        <v>170</v>
      </c>
      <c r="F732">
        <v>27</v>
      </c>
      <c r="G732">
        <v>1</v>
      </c>
      <c r="H732">
        <v>1</v>
      </c>
      <c r="I732" s="31">
        <f t="shared" si="407"/>
        <v>2</v>
      </c>
      <c r="J732">
        <v>0</v>
      </c>
      <c r="K732">
        <v>1</v>
      </c>
      <c r="L732" s="16">
        <f t="shared" si="408"/>
        <v>0.512054619159377</v>
      </c>
      <c r="M732" s="15">
        <v>1</v>
      </c>
      <c r="N732" s="15">
        <v>0</v>
      </c>
      <c r="O732" s="15">
        <v>1</v>
      </c>
      <c r="P732">
        <v>20</v>
      </c>
      <c r="Q732">
        <v>5</v>
      </c>
      <c r="R732">
        <v>4</v>
      </c>
      <c r="S732" s="13">
        <f t="shared" si="409"/>
        <v>0.05</v>
      </c>
      <c r="T732" s="13">
        <f t="shared" si="410"/>
        <v>3.4482758620689655E-2</v>
      </c>
      <c r="U732" s="2">
        <v>234.35</v>
      </c>
      <c r="V732" s="2">
        <v>8.6666666666999994</v>
      </c>
      <c r="W732">
        <v>8.64</v>
      </c>
      <c r="X732">
        <v>38.619999999999997</v>
      </c>
      <c r="Y732" s="32">
        <f t="shared" si="411"/>
        <v>0.18281845112145578</v>
      </c>
      <c r="Z732" s="15">
        <f t="shared" si="412"/>
        <v>0</v>
      </c>
      <c r="AA732">
        <v>5</v>
      </c>
      <c r="AB732">
        <v>38</v>
      </c>
      <c r="AC732">
        <v>32</v>
      </c>
      <c r="AD732" s="13">
        <f t="shared" si="413"/>
        <v>0.2</v>
      </c>
      <c r="AE732" s="13">
        <f t="shared" si="414"/>
        <v>0.2</v>
      </c>
      <c r="AF732" s="13">
        <f t="shared" si="415"/>
        <v>0.4</v>
      </c>
      <c r="AG732">
        <v>120</v>
      </c>
      <c r="AH732">
        <v>78</v>
      </c>
      <c r="AI732" s="17">
        <f t="shared" si="416"/>
        <v>0.60606060606060608</v>
      </c>
      <c r="AJ732">
        <v>44</v>
      </c>
      <c r="AK732">
        <v>25</v>
      </c>
      <c r="AL732" s="32">
        <f t="shared" si="417"/>
        <v>0.30666666666666664</v>
      </c>
      <c r="AM732">
        <v>57</v>
      </c>
      <c r="AN732">
        <v>37</v>
      </c>
      <c r="AO732" s="33">
        <f t="shared" si="418"/>
        <v>0.4177777777777778</v>
      </c>
      <c r="AP732">
        <v>33</v>
      </c>
      <c r="AQ732">
        <v>29</v>
      </c>
      <c r="AR732" s="33">
        <f t="shared" si="419"/>
        <v>0.27555555555555555</v>
      </c>
      <c r="AS732" s="33">
        <f t="shared" si="420"/>
        <v>0.42331288343558282</v>
      </c>
      <c r="AT732">
        <v>1</v>
      </c>
      <c r="AU732">
        <v>87</v>
      </c>
      <c r="AV732">
        <v>87</v>
      </c>
      <c r="AW732">
        <v>85</v>
      </c>
      <c r="AX732" s="2">
        <v>27.5</v>
      </c>
      <c r="AY732" s="3">
        <v>13</v>
      </c>
      <c r="AZ732" s="2">
        <v>33</v>
      </c>
      <c r="BA732" s="2">
        <v>23.8</v>
      </c>
      <c r="BB732" s="21">
        <v>-5.7000000000000002E-2</v>
      </c>
      <c r="BC732">
        <v>11</v>
      </c>
      <c r="BD732" s="21">
        <v>0.64800000000000002</v>
      </c>
      <c r="BE732" s="2">
        <v>26.5</v>
      </c>
      <c r="BF732" s="2">
        <v>32.4</v>
      </c>
      <c r="BG732" s="2">
        <v>19.3</v>
      </c>
      <c r="BH732" s="21">
        <v>-2.468</v>
      </c>
      <c r="BI732" s="21">
        <v>-1.0269999999999999</v>
      </c>
      <c r="BJ732" t="s">
        <v>3415</v>
      </c>
      <c r="BK732" s="2">
        <v>28.8</v>
      </c>
      <c r="BL732" t="s">
        <v>3645</v>
      </c>
      <c r="BM732" s="2">
        <v>23.5</v>
      </c>
      <c r="BN732" t="s">
        <v>3700</v>
      </c>
      <c r="BO732" s="2">
        <v>22.3</v>
      </c>
      <c r="BP732" t="s">
        <v>3497</v>
      </c>
      <c r="BQ732" s="2">
        <v>35.299999999999997</v>
      </c>
      <c r="BR732" t="s">
        <v>3365</v>
      </c>
      <c r="BS732" s="2">
        <v>34.799999999999997</v>
      </c>
      <c r="BT732" s="32">
        <f t="shared" si="421"/>
        <v>4.6296296296296294E-2</v>
      </c>
      <c r="BU732" s="34">
        <f t="shared" si="422"/>
        <v>0.90476190476190477</v>
      </c>
      <c r="BV732" s="35">
        <f t="shared" si="423"/>
        <v>909.39153439153449</v>
      </c>
      <c r="BW732" s="32">
        <f t="shared" si="424"/>
        <v>-4.8941798941798939E-2</v>
      </c>
      <c r="BX732" s="36">
        <f t="shared" si="425"/>
        <v>1.2820512820463512</v>
      </c>
      <c r="BY732" s="37">
        <f t="shared" si="426"/>
        <v>2.5641025640927024</v>
      </c>
      <c r="BZ732" s="37">
        <f t="shared" si="427"/>
        <v>27.692307692201187</v>
      </c>
      <c r="CA732" s="37">
        <f t="shared" si="428"/>
        <v>26.923076922973376</v>
      </c>
      <c r="CB732" s="37">
        <f t="shared" si="429"/>
        <v>51.794871794672588</v>
      </c>
      <c r="CC732" s="37">
        <f t="shared" si="430"/>
        <v>52.820512820309666</v>
      </c>
      <c r="CD732" s="38">
        <f t="shared" si="431"/>
        <v>-1.0256410256370785</v>
      </c>
      <c r="CE732" s="3">
        <v>5</v>
      </c>
      <c r="CF732" s="3">
        <v>10</v>
      </c>
      <c r="CG732" s="3">
        <v>103</v>
      </c>
      <c r="CH732" s="3">
        <v>95</v>
      </c>
      <c r="CI732" s="3">
        <v>38</v>
      </c>
      <c r="CJ732" s="3">
        <v>38</v>
      </c>
      <c r="CK732" s="3">
        <v>63</v>
      </c>
      <c r="CL732" s="3">
        <v>56</v>
      </c>
      <c r="CM732" s="20">
        <f t="shared" si="432"/>
        <v>2.3998497719089329</v>
      </c>
      <c r="CN732" s="37">
        <f t="shared" si="433"/>
        <v>2.416709822199206</v>
      </c>
      <c r="CO732" s="37">
        <f t="shared" si="434"/>
        <v>2.1290062719373957</v>
      </c>
      <c r="CP732" s="37">
        <f t="shared" si="435"/>
        <v>31.014442718223144</v>
      </c>
      <c r="CQ732" s="37">
        <f t="shared" si="436"/>
        <v>30.323954197594794</v>
      </c>
      <c r="CR732" s="37">
        <f t="shared" si="437"/>
        <v>60.705449105241968</v>
      </c>
      <c r="CS732" s="37">
        <f t="shared" si="438"/>
        <v>57.310547212152599</v>
      </c>
      <c r="CT732" s="22">
        <f t="shared" si="439"/>
        <v>-4.4205429187264471</v>
      </c>
      <c r="CU732" s="35">
        <v>42</v>
      </c>
      <c r="CV732" s="35">
        <v>37</v>
      </c>
      <c r="CW732" s="35">
        <v>497</v>
      </c>
      <c r="CX732" s="35">
        <v>490</v>
      </c>
      <c r="CY732" s="35">
        <v>228</v>
      </c>
      <c r="CZ732" s="35">
        <v>217</v>
      </c>
      <c r="DA732" s="35">
        <v>252</v>
      </c>
      <c r="DB732" s="35">
        <v>288</v>
      </c>
      <c r="DC732">
        <v>4</v>
      </c>
      <c r="DD732">
        <v>3</v>
      </c>
      <c r="DE732" s="35">
        <f t="shared" si="440"/>
        <v>-1</v>
      </c>
      <c r="DF732" s="36">
        <f t="shared" si="441"/>
        <v>1.0256410256370809</v>
      </c>
      <c r="DG732" s="37">
        <f t="shared" si="442"/>
        <v>0.76923076922781075</v>
      </c>
      <c r="DH732" s="37">
        <f t="shared" si="443"/>
        <v>-0.25641025640927023</v>
      </c>
      <c r="DI732" s="2">
        <v>156.4</v>
      </c>
      <c r="DJ732">
        <v>2</v>
      </c>
      <c r="DK732">
        <v>7</v>
      </c>
      <c r="DL732">
        <v>-26.9</v>
      </c>
      <c r="DM732">
        <v>134</v>
      </c>
      <c r="DN732">
        <v>150</v>
      </c>
      <c r="DO732">
        <v>-2</v>
      </c>
      <c r="DP732">
        <v>96</v>
      </c>
      <c r="DQ732">
        <v>101</v>
      </c>
      <c r="DR732">
        <v>0.2</v>
      </c>
      <c r="DS732">
        <v>68</v>
      </c>
      <c r="DT732">
        <v>75</v>
      </c>
      <c r="DU732">
        <v>-0.5</v>
      </c>
      <c r="DV732" s="39">
        <v>-0.30000000000000004</v>
      </c>
      <c r="DW732" s="39">
        <v>-0.30000000000000004</v>
      </c>
      <c r="DX732" s="39">
        <v>0.2</v>
      </c>
      <c r="DY732" s="39">
        <v>-0.2</v>
      </c>
      <c r="DZ732" s="39">
        <v>0.30000000000000004</v>
      </c>
      <c r="EA732" s="39">
        <v>-0.1</v>
      </c>
    </row>
    <row r="733" spans="1:131" x14ac:dyDescent="0.2">
      <c r="A733" s="12" t="s">
        <v>3212</v>
      </c>
      <c r="B733" s="12" t="s">
        <v>3213</v>
      </c>
      <c r="C733" t="s">
        <v>3211</v>
      </c>
      <c r="D733" s="12" t="s">
        <v>155</v>
      </c>
      <c r="E733" s="12" t="s">
        <v>178</v>
      </c>
      <c r="F733">
        <v>73</v>
      </c>
      <c r="G733">
        <v>2</v>
      </c>
      <c r="H733">
        <v>6</v>
      </c>
      <c r="I733" s="31">
        <f t="shared" si="407"/>
        <v>8</v>
      </c>
      <c r="J733">
        <v>2</v>
      </c>
      <c r="K733">
        <v>4</v>
      </c>
      <c r="L733" s="16">
        <f t="shared" si="408"/>
        <v>0.41010451969357248</v>
      </c>
      <c r="M733" s="15">
        <v>2</v>
      </c>
      <c r="N733" s="15">
        <v>2</v>
      </c>
      <c r="O733" s="15">
        <v>2</v>
      </c>
      <c r="P733">
        <v>41</v>
      </c>
      <c r="Q733">
        <v>17</v>
      </c>
      <c r="R733">
        <v>28</v>
      </c>
      <c r="S733" s="13">
        <f t="shared" si="409"/>
        <v>4.878048780487805E-2</v>
      </c>
      <c r="T733" s="13">
        <f t="shared" si="410"/>
        <v>2.3255813953488372E-2</v>
      </c>
      <c r="U733" s="2">
        <v>1170.4333333333</v>
      </c>
      <c r="V733" s="2">
        <v>16.0333333333</v>
      </c>
      <c r="W733">
        <v>15.61</v>
      </c>
      <c r="X733">
        <v>33.49</v>
      </c>
      <c r="Y733" s="32">
        <f t="shared" si="411"/>
        <v>0.31792260692464358</v>
      </c>
      <c r="Z733" s="15">
        <f t="shared" si="412"/>
        <v>28.666666666666668</v>
      </c>
      <c r="AA733">
        <v>139</v>
      </c>
      <c r="AB733">
        <v>183</v>
      </c>
      <c r="AC733">
        <v>81</v>
      </c>
      <c r="AD733" s="13">
        <f t="shared" si="413"/>
        <v>6.6666666666666666E-2</v>
      </c>
      <c r="AE733" s="13">
        <f t="shared" si="414"/>
        <v>0.13333333333333333</v>
      </c>
      <c r="AF733" s="13">
        <f t="shared" si="415"/>
        <v>0.2</v>
      </c>
      <c r="AI733" s="17" t="str">
        <f t="shared" si="416"/>
        <v xml:space="preserve"> </v>
      </c>
      <c r="AJ733">
        <v>130</v>
      </c>
      <c r="AK733">
        <v>166</v>
      </c>
      <c r="AL733" s="32">
        <f t="shared" si="417"/>
        <v>0.28516377649325625</v>
      </c>
      <c r="AM733">
        <v>196</v>
      </c>
      <c r="AN733">
        <v>165</v>
      </c>
      <c r="AO733" s="33">
        <f t="shared" si="418"/>
        <v>0.34778420038535646</v>
      </c>
      <c r="AP733">
        <v>173</v>
      </c>
      <c r="AQ733">
        <v>208</v>
      </c>
      <c r="AR733" s="33">
        <f t="shared" si="419"/>
        <v>0.36705202312138729</v>
      </c>
      <c r="AS733" s="33">
        <f t="shared" si="420"/>
        <v>0.45053272450532722</v>
      </c>
      <c r="AT733">
        <v>4</v>
      </c>
      <c r="AU733">
        <v>360</v>
      </c>
      <c r="AV733">
        <v>419</v>
      </c>
      <c r="AW733">
        <v>309</v>
      </c>
      <c r="AX733" s="2">
        <v>28.3</v>
      </c>
      <c r="AY733" s="3">
        <v>5</v>
      </c>
      <c r="AZ733" s="2">
        <v>32.9</v>
      </c>
      <c r="BA733" s="2">
        <v>25.1</v>
      </c>
      <c r="BB733" s="21">
        <v>0.53600000000000003</v>
      </c>
      <c r="BC733">
        <v>3</v>
      </c>
      <c r="BD733" s="21">
        <v>0.312</v>
      </c>
      <c r="BE733" s="2">
        <v>27.3</v>
      </c>
      <c r="BF733" s="2">
        <v>33</v>
      </c>
      <c r="BG733" s="2">
        <v>25.4</v>
      </c>
      <c r="BH733" s="21">
        <v>0.61699999999999999</v>
      </c>
      <c r="BI733" s="21">
        <v>-7.7290000000000001</v>
      </c>
      <c r="BJ733" t="s">
        <v>282</v>
      </c>
      <c r="BK733" s="2">
        <v>21.5</v>
      </c>
      <c r="BL733" t="s">
        <v>888</v>
      </c>
      <c r="BM733" s="2">
        <v>20.5</v>
      </c>
      <c r="BN733" t="s">
        <v>2507</v>
      </c>
      <c r="BO733" s="2">
        <v>20</v>
      </c>
      <c r="BP733" t="s">
        <v>3660</v>
      </c>
      <c r="BQ733" s="2">
        <v>18.2</v>
      </c>
      <c r="BR733" t="s">
        <v>725</v>
      </c>
      <c r="BS733" s="2">
        <v>16.100000000000001</v>
      </c>
      <c r="BT733" s="32">
        <f t="shared" si="421"/>
        <v>6.9767441860465115E-2</v>
      </c>
      <c r="BU733" s="34">
        <f t="shared" si="422"/>
        <v>0.91666666666666663</v>
      </c>
      <c r="BV733" s="35">
        <f t="shared" si="423"/>
        <v>923.64341085271315</v>
      </c>
      <c r="BW733" s="32">
        <f t="shared" si="424"/>
        <v>-1.3565891472868255E-2</v>
      </c>
      <c r="BX733" s="36">
        <f t="shared" si="425"/>
        <v>1.5378919488540501</v>
      </c>
      <c r="BY733" s="37">
        <f t="shared" si="426"/>
        <v>2.4093640532046789</v>
      </c>
      <c r="BZ733" s="37">
        <f t="shared" si="427"/>
        <v>22.04311793357472</v>
      </c>
      <c r="CA733" s="37">
        <f t="shared" si="428"/>
        <v>28.912368638456144</v>
      </c>
      <c r="CB733" s="37">
        <f t="shared" si="429"/>
        <v>42.650870048218991</v>
      </c>
      <c r="CC733" s="37">
        <f t="shared" si="430"/>
        <v>59.875259875384351</v>
      </c>
      <c r="CD733" s="38">
        <f t="shared" si="431"/>
        <v>-17.224389827165361</v>
      </c>
      <c r="CE733" s="3">
        <v>30</v>
      </c>
      <c r="CF733" s="3">
        <v>47</v>
      </c>
      <c r="CG733" s="3">
        <v>400</v>
      </c>
      <c r="CH733" s="3">
        <v>517</v>
      </c>
      <c r="CI733" s="3">
        <v>187</v>
      </c>
      <c r="CJ733" s="3">
        <v>224</v>
      </c>
      <c r="CK733" s="3">
        <v>380</v>
      </c>
      <c r="CL733" s="3">
        <v>215</v>
      </c>
      <c r="CM733" s="20">
        <f t="shared" si="432"/>
        <v>-8.0861752152932134</v>
      </c>
      <c r="CN733" s="37">
        <f t="shared" si="433"/>
        <v>2.2333389234979162</v>
      </c>
      <c r="CO733" s="37">
        <f t="shared" si="434"/>
        <v>2.8223513868380259</v>
      </c>
      <c r="CP733" s="37">
        <f t="shared" si="435"/>
        <v>26.726440524057477</v>
      </c>
      <c r="CQ733" s="37">
        <f t="shared" si="436"/>
        <v>27.11911549961755</v>
      </c>
      <c r="CR733" s="37">
        <f t="shared" si="437"/>
        <v>52.6184467250498</v>
      </c>
      <c r="CS733" s="37">
        <f t="shared" si="438"/>
        <v>54.827243462575211</v>
      </c>
      <c r="CT733" s="22">
        <f t="shared" si="439"/>
        <v>-15.01559308963995</v>
      </c>
      <c r="CU733" s="35">
        <v>91</v>
      </c>
      <c r="CV733" s="35">
        <v>115</v>
      </c>
      <c r="CW733" s="35">
        <v>998</v>
      </c>
      <c r="CX733" s="35">
        <v>990</v>
      </c>
      <c r="CY733" s="35">
        <v>436</v>
      </c>
      <c r="CZ733" s="35">
        <v>473</v>
      </c>
      <c r="DA733" s="35">
        <v>656</v>
      </c>
      <c r="DB733" s="35">
        <v>619</v>
      </c>
      <c r="DC733">
        <v>25</v>
      </c>
      <c r="DD733">
        <v>6</v>
      </c>
      <c r="DE733" s="35">
        <f t="shared" si="440"/>
        <v>-19</v>
      </c>
      <c r="DF733" s="36">
        <f t="shared" si="441"/>
        <v>1.2815766240450419</v>
      </c>
      <c r="DG733" s="37">
        <f t="shared" si="442"/>
        <v>0.30757838977081003</v>
      </c>
      <c r="DH733" s="37">
        <f t="shared" si="443"/>
        <v>-0.97399823427423182</v>
      </c>
      <c r="DI733" s="2">
        <v>712.2</v>
      </c>
      <c r="DJ733">
        <v>21</v>
      </c>
      <c r="DK733">
        <v>30</v>
      </c>
      <c r="DL733">
        <v>-3.8</v>
      </c>
      <c r="DM733">
        <v>516</v>
      </c>
      <c r="DN733">
        <v>708</v>
      </c>
      <c r="DO733">
        <v>-5.2</v>
      </c>
      <c r="DP733">
        <v>388</v>
      </c>
      <c r="DQ733">
        <v>487</v>
      </c>
      <c r="DR733">
        <v>-3.7</v>
      </c>
      <c r="DS733">
        <v>274</v>
      </c>
      <c r="DT733">
        <v>353</v>
      </c>
      <c r="DU733">
        <v>-5.7</v>
      </c>
      <c r="DV733" s="39">
        <v>-9.6999999999999993</v>
      </c>
      <c r="DW733" s="39">
        <v>-9.6999999999999993</v>
      </c>
      <c r="DX733" s="39">
        <v>0.9</v>
      </c>
      <c r="DY733" s="39">
        <v>-0.2</v>
      </c>
      <c r="DZ733" s="39">
        <v>4.0999999999999996</v>
      </c>
      <c r="EA733" s="39">
        <v>-5</v>
      </c>
    </row>
    <row r="734" spans="1:131" x14ac:dyDescent="0.2">
      <c r="A734" s="12" t="s">
        <v>819</v>
      </c>
      <c r="B734" s="12" t="s">
        <v>3218</v>
      </c>
      <c r="C734" t="s">
        <v>3217</v>
      </c>
      <c r="D734" t="s">
        <v>442</v>
      </c>
      <c r="E734" s="12" t="s">
        <v>148</v>
      </c>
      <c r="F734">
        <v>75</v>
      </c>
      <c r="G734">
        <v>13</v>
      </c>
      <c r="H734">
        <v>11</v>
      </c>
      <c r="I734" s="31">
        <f t="shared" si="407"/>
        <v>24</v>
      </c>
      <c r="J734">
        <v>6</v>
      </c>
      <c r="K734">
        <v>4</v>
      </c>
      <c r="L734" s="16">
        <f t="shared" si="408"/>
        <v>1.7311160088159379</v>
      </c>
      <c r="M734" s="15">
        <v>13</v>
      </c>
      <c r="N734" s="15">
        <v>7</v>
      </c>
      <c r="O734" s="15">
        <v>4</v>
      </c>
      <c r="P734">
        <v>80</v>
      </c>
      <c r="Q734">
        <v>30</v>
      </c>
      <c r="R734">
        <v>30</v>
      </c>
      <c r="S734" s="13">
        <f t="shared" si="409"/>
        <v>0.16250000000000001</v>
      </c>
      <c r="T734" s="13">
        <f t="shared" si="410"/>
        <v>9.285714285714286E-2</v>
      </c>
      <c r="U734" s="2">
        <v>831.83333333329995</v>
      </c>
      <c r="V734" s="2">
        <v>11.083333333300001</v>
      </c>
      <c r="W734">
        <v>10.98</v>
      </c>
      <c r="X734">
        <v>38.47</v>
      </c>
      <c r="Y734" s="32">
        <f t="shared" si="411"/>
        <v>0.22204246713852377</v>
      </c>
      <c r="Z734" s="15">
        <f t="shared" si="412"/>
        <v>64.114285714285714</v>
      </c>
      <c r="AA734">
        <v>48</v>
      </c>
      <c r="AB734">
        <v>37</v>
      </c>
      <c r="AC734">
        <v>114</v>
      </c>
      <c r="AD734" s="13">
        <f t="shared" si="413"/>
        <v>0.37142857142857144</v>
      </c>
      <c r="AE734" s="13">
        <f t="shared" si="414"/>
        <v>0.31428571428571428</v>
      </c>
      <c r="AF734" s="13">
        <f t="shared" si="415"/>
        <v>0.68571428571428572</v>
      </c>
      <c r="AG734">
        <v>173</v>
      </c>
      <c r="AH734">
        <v>156</v>
      </c>
      <c r="AI734" s="17">
        <f t="shared" si="416"/>
        <v>0.52583586626139822</v>
      </c>
      <c r="AJ734">
        <v>76</v>
      </c>
      <c r="AK734">
        <v>53</v>
      </c>
      <c r="AL734" s="32">
        <f t="shared" si="417"/>
        <v>0.17018469656992086</v>
      </c>
      <c r="AM734">
        <v>193</v>
      </c>
      <c r="AN734">
        <v>167</v>
      </c>
      <c r="AO734" s="33">
        <f t="shared" si="418"/>
        <v>0.47493403693931396</v>
      </c>
      <c r="AP734">
        <v>160</v>
      </c>
      <c r="AQ734">
        <v>109</v>
      </c>
      <c r="AR734" s="33">
        <f t="shared" si="419"/>
        <v>0.35488126649076518</v>
      </c>
      <c r="AS734" s="33">
        <f t="shared" si="420"/>
        <v>0.26380368098159507</v>
      </c>
      <c r="AT734">
        <v>3</v>
      </c>
      <c r="AU734">
        <v>227</v>
      </c>
      <c r="AV734">
        <v>303</v>
      </c>
      <c r="AW734">
        <v>253</v>
      </c>
      <c r="AX734" s="2">
        <v>28.1</v>
      </c>
      <c r="AY734" s="3">
        <v>9</v>
      </c>
      <c r="AZ734" s="2">
        <v>32</v>
      </c>
      <c r="BA734" s="2">
        <v>25.4</v>
      </c>
      <c r="BB734" s="21">
        <v>0.73199999999999998</v>
      </c>
      <c r="BC734">
        <v>6</v>
      </c>
      <c r="BD734" s="21">
        <v>0.16600000000000001</v>
      </c>
      <c r="BE734" s="2">
        <v>27.2</v>
      </c>
      <c r="BF734" s="2">
        <v>33</v>
      </c>
      <c r="BG734" s="2">
        <v>21.4</v>
      </c>
      <c r="BH734" s="21">
        <v>-3.786</v>
      </c>
      <c r="BI734" s="21">
        <v>9.0530000000000008</v>
      </c>
      <c r="BJ734" t="s">
        <v>511</v>
      </c>
      <c r="BK734" s="2">
        <v>71.599999999999994</v>
      </c>
      <c r="BL734" t="s">
        <v>2114</v>
      </c>
      <c r="BM734" s="2">
        <v>69.599999999999994</v>
      </c>
      <c r="BN734" t="s">
        <v>3036</v>
      </c>
      <c r="BO734" s="2">
        <v>9.1</v>
      </c>
      <c r="BP734" t="s">
        <v>1790</v>
      </c>
      <c r="BQ734" s="2">
        <v>45.4</v>
      </c>
      <c r="BR734" t="s">
        <v>2666</v>
      </c>
      <c r="BS734" s="2">
        <v>41.4</v>
      </c>
      <c r="BT734" s="32">
        <f t="shared" si="421"/>
        <v>9.3582887700534759E-2</v>
      </c>
      <c r="BU734" s="34">
        <f t="shared" si="422"/>
        <v>0.9</v>
      </c>
      <c r="BV734" s="35">
        <f t="shared" si="423"/>
        <v>909.35828877005349</v>
      </c>
      <c r="BW734" s="32">
        <f t="shared" si="424"/>
        <v>-6.4171122994652191E-3</v>
      </c>
      <c r="BX734" s="36">
        <f t="shared" si="425"/>
        <v>2.5263157894812824</v>
      </c>
      <c r="BY734" s="37">
        <f t="shared" si="426"/>
        <v>2.3097744360971721</v>
      </c>
      <c r="BZ734" s="37">
        <f t="shared" si="427"/>
        <v>26.9954887218857</v>
      </c>
      <c r="CA734" s="37">
        <f t="shared" si="428"/>
        <v>23.097744360971721</v>
      </c>
      <c r="CB734" s="37">
        <f t="shared" si="429"/>
        <v>50.309774436241533</v>
      </c>
      <c r="CC734" s="37">
        <f t="shared" si="430"/>
        <v>48.288721804656511</v>
      </c>
      <c r="CD734" s="38">
        <f t="shared" si="431"/>
        <v>2.0210526315850217</v>
      </c>
      <c r="CE734" s="3">
        <v>35</v>
      </c>
      <c r="CF734" s="3">
        <v>32</v>
      </c>
      <c r="CG734" s="3">
        <v>339</v>
      </c>
      <c r="CH734" s="3">
        <v>288</v>
      </c>
      <c r="CI734" s="3">
        <v>136</v>
      </c>
      <c r="CJ734" s="3">
        <v>125</v>
      </c>
      <c r="CK734" s="3">
        <v>224</v>
      </c>
      <c r="CL734" s="3">
        <v>187</v>
      </c>
      <c r="CM734" s="20">
        <f t="shared" si="432"/>
        <v>-1.2872357119732603</v>
      </c>
      <c r="CN734" s="37">
        <f t="shared" si="433"/>
        <v>2.8905640759033013</v>
      </c>
      <c r="CO734" s="37">
        <f t="shared" si="434"/>
        <v>2.2459059007018456</v>
      </c>
      <c r="CP734" s="37">
        <f t="shared" si="435"/>
        <v>34.686768910839618</v>
      </c>
      <c r="CQ734" s="37">
        <f t="shared" si="436"/>
        <v>26.555757733298673</v>
      </c>
      <c r="CR734" s="37">
        <f t="shared" si="437"/>
        <v>61.99116194437223</v>
      </c>
      <c r="CS734" s="37">
        <f t="shared" si="438"/>
        <v>46.872887964647781</v>
      </c>
      <c r="CT734" s="22">
        <f t="shared" si="439"/>
        <v>-13.097221348139428</v>
      </c>
      <c r="CU734" s="35">
        <v>139</v>
      </c>
      <c r="CV734" s="35">
        <v>108</v>
      </c>
      <c r="CW734" s="35">
        <v>1529</v>
      </c>
      <c r="CX734" s="35">
        <v>1169</v>
      </c>
      <c r="CY734" s="35">
        <v>534</v>
      </c>
      <c r="CZ734" s="35">
        <v>438</v>
      </c>
      <c r="DA734" s="35">
        <v>539</v>
      </c>
      <c r="DB734" s="35">
        <v>779</v>
      </c>
      <c r="DC734">
        <v>1</v>
      </c>
      <c r="DD734">
        <v>10</v>
      </c>
      <c r="DE734" s="35">
        <f t="shared" si="440"/>
        <v>9</v>
      </c>
      <c r="DF734" s="36">
        <f t="shared" si="441"/>
        <v>7.218045112803663E-2</v>
      </c>
      <c r="DG734" s="37">
        <f t="shared" si="442"/>
        <v>0.72180451128036627</v>
      </c>
      <c r="DH734" s="37">
        <f t="shared" si="443"/>
        <v>0.64962406015232965</v>
      </c>
      <c r="DI734" s="2">
        <v>475.6</v>
      </c>
      <c r="DJ734">
        <v>23</v>
      </c>
      <c r="DK734">
        <v>14</v>
      </c>
      <c r="DL734">
        <v>7.3</v>
      </c>
      <c r="DM734">
        <v>394</v>
      </c>
      <c r="DN734">
        <v>386</v>
      </c>
      <c r="DO734">
        <v>-6.8</v>
      </c>
      <c r="DP734">
        <v>287</v>
      </c>
      <c r="DQ734">
        <v>265</v>
      </c>
      <c r="DR734">
        <v>-4.5</v>
      </c>
      <c r="DS734">
        <v>217</v>
      </c>
      <c r="DT734">
        <v>189</v>
      </c>
      <c r="DU734">
        <v>-3.4</v>
      </c>
      <c r="DV734" s="39">
        <v>3.5</v>
      </c>
      <c r="DW734" s="39">
        <v>3.5</v>
      </c>
      <c r="DX734" s="39">
        <v>4.5999999999999996</v>
      </c>
      <c r="DY734" s="39">
        <v>-0.30000000000000004</v>
      </c>
      <c r="DZ734" s="39">
        <v>-5.8</v>
      </c>
      <c r="EA734" s="39">
        <v>2</v>
      </c>
    </row>
    <row r="735" spans="1:131" x14ac:dyDescent="0.2">
      <c r="A735" s="12" t="s">
        <v>1415</v>
      </c>
      <c r="B735" s="12" t="s">
        <v>3218</v>
      </c>
      <c r="C735" t="s">
        <v>3219</v>
      </c>
      <c r="D735" t="s">
        <v>122</v>
      </c>
      <c r="E735" s="12" t="s">
        <v>178</v>
      </c>
      <c r="F735">
        <v>71</v>
      </c>
      <c r="G735">
        <v>4</v>
      </c>
      <c r="H735">
        <v>14</v>
      </c>
      <c r="I735" s="31">
        <f t="shared" si="407"/>
        <v>18</v>
      </c>
      <c r="J735">
        <v>7</v>
      </c>
      <c r="K735">
        <v>6</v>
      </c>
      <c r="L735" s="16">
        <f t="shared" si="408"/>
        <v>0.87421078193297719</v>
      </c>
      <c r="M735" s="15">
        <v>4</v>
      </c>
      <c r="N735" s="15">
        <v>7</v>
      </c>
      <c r="O735" s="15">
        <v>8</v>
      </c>
      <c r="P735">
        <v>88</v>
      </c>
      <c r="Q735">
        <v>48</v>
      </c>
      <c r="R735">
        <v>53</v>
      </c>
      <c r="S735" s="13">
        <f t="shared" si="409"/>
        <v>4.5454545454545456E-2</v>
      </c>
      <c r="T735" s="13">
        <f t="shared" si="410"/>
        <v>2.1164021164021163E-2</v>
      </c>
      <c r="U735" s="2">
        <v>1235.4000000000001</v>
      </c>
      <c r="V735" s="2">
        <v>17.399999999999999</v>
      </c>
      <c r="W735">
        <v>16.71</v>
      </c>
      <c r="X735">
        <v>30.84</v>
      </c>
      <c r="Y735" s="32">
        <f t="shared" si="411"/>
        <v>0.35141955835962146</v>
      </c>
      <c r="Z735" s="15">
        <f t="shared" si="412"/>
        <v>81.941176470588246</v>
      </c>
      <c r="AA735">
        <v>60</v>
      </c>
      <c r="AB735">
        <v>55</v>
      </c>
      <c r="AC735">
        <v>139</v>
      </c>
      <c r="AD735" s="13">
        <f t="shared" si="413"/>
        <v>7.8431372549019607E-2</v>
      </c>
      <c r="AE735" s="13">
        <f t="shared" si="414"/>
        <v>0.29411764705882354</v>
      </c>
      <c r="AF735" s="13">
        <f t="shared" si="415"/>
        <v>0.37254901960784315</v>
      </c>
      <c r="AI735" s="17" t="str">
        <f t="shared" si="416"/>
        <v xml:space="preserve"> </v>
      </c>
      <c r="AJ735">
        <v>176</v>
      </c>
      <c r="AK735">
        <v>194</v>
      </c>
      <c r="AL735" s="32">
        <f t="shared" si="417"/>
        <v>0.35071090047393366</v>
      </c>
      <c r="AM735">
        <v>147</v>
      </c>
      <c r="AN735">
        <v>154</v>
      </c>
      <c r="AO735" s="33">
        <f t="shared" si="418"/>
        <v>0.28530805687203792</v>
      </c>
      <c r="AP735">
        <v>176</v>
      </c>
      <c r="AQ735">
        <v>208</v>
      </c>
      <c r="AR735" s="33">
        <f t="shared" si="419"/>
        <v>0.36398104265402842</v>
      </c>
      <c r="AS735" s="33">
        <f t="shared" si="420"/>
        <v>0.55141579731743662</v>
      </c>
      <c r="AT735">
        <v>5</v>
      </c>
      <c r="AU735">
        <v>502</v>
      </c>
      <c r="AV735">
        <v>383</v>
      </c>
      <c r="AW735">
        <v>368</v>
      </c>
      <c r="AX735" s="2">
        <v>28.4</v>
      </c>
      <c r="AY735" s="3">
        <v>5</v>
      </c>
      <c r="AZ735" s="2">
        <v>32.9</v>
      </c>
      <c r="BA735" s="2">
        <v>25.5</v>
      </c>
      <c r="BB735" s="21">
        <v>0.26300000000000001</v>
      </c>
      <c r="BC735">
        <v>5</v>
      </c>
      <c r="BD735" s="21">
        <v>-0.439</v>
      </c>
      <c r="BE735" s="2">
        <v>27.2</v>
      </c>
      <c r="BF735" s="2">
        <v>33.6</v>
      </c>
      <c r="BG735" s="2">
        <v>25</v>
      </c>
      <c r="BH735" s="21">
        <v>0.27700000000000002</v>
      </c>
      <c r="BI735" s="21">
        <v>2.419</v>
      </c>
      <c r="BJ735" t="s">
        <v>185</v>
      </c>
      <c r="BK735" s="2">
        <v>26.5</v>
      </c>
      <c r="BL735" t="s">
        <v>121</v>
      </c>
      <c r="BM735" s="2">
        <v>23.7</v>
      </c>
      <c r="BN735" t="s">
        <v>3430</v>
      </c>
      <c r="BO735" s="2">
        <v>21.5</v>
      </c>
      <c r="BP735" t="s">
        <v>2909</v>
      </c>
      <c r="BQ735" s="2">
        <v>37.299999999999997</v>
      </c>
      <c r="BR735" t="s">
        <v>2107</v>
      </c>
      <c r="BS735" s="2">
        <v>30.6</v>
      </c>
      <c r="BT735" s="32">
        <f t="shared" si="421"/>
        <v>8.5427135678391955E-2</v>
      </c>
      <c r="BU735" s="34">
        <f t="shared" si="422"/>
        <v>0.90538033395176254</v>
      </c>
      <c r="BV735" s="35">
        <f t="shared" si="423"/>
        <v>913.92304751960171</v>
      </c>
      <c r="BW735" s="32">
        <f t="shared" si="424"/>
        <v>-9.1925303698455058E-3</v>
      </c>
      <c r="BX735" s="36">
        <f t="shared" si="425"/>
        <v>2.4769305488101026</v>
      </c>
      <c r="BY735" s="37">
        <f t="shared" si="426"/>
        <v>2.4769305488101026</v>
      </c>
      <c r="BZ735" s="37">
        <f t="shared" si="427"/>
        <v>28.994657600777078</v>
      </c>
      <c r="CA735" s="37">
        <f t="shared" si="428"/>
        <v>26.177756192326374</v>
      </c>
      <c r="CB735" s="37">
        <f t="shared" si="429"/>
        <v>53.423992229237498</v>
      </c>
      <c r="CC735" s="37">
        <f t="shared" si="430"/>
        <v>46.381738708110738</v>
      </c>
      <c r="CD735" s="38">
        <f t="shared" si="431"/>
        <v>7.0422535211267601</v>
      </c>
      <c r="CE735" s="3">
        <v>51</v>
      </c>
      <c r="CF735" s="3">
        <v>51</v>
      </c>
      <c r="CG735" s="3">
        <v>546</v>
      </c>
      <c r="CH735" s="3">
        <v>488</v>
      </c>
      <c r="CI735" s="3">
        <v>237</v>
      </c>
      <c r="CJ735" s="3">
        <v>204</v>
      </c>
      <c r="CK735" s="3">
        <v>212</v>
      </c>
      <c r="CL735" s="3">
        <v>266</v>
      </c>
      <c r="CM735" s="20">
        <f t="shared" si="432"/>
        <v>2.8602743855082799</v>
      </c>
      <c r="CN735" s="37">
        <f t="shared" si="433"/>
        <v>2.4661588206280483</v>
      </c>
      <c r="CO735" s="37">
        <f t="shared" si="434"/>
        <v>2.3565517619334684</v>
      </c>
      <c r="CP735" s="37">
        <f t="shared" si="435"/>
        <v>29.155477612758261</v>
      </c>
      <c r="CQ735" s="37">
        <f t="shared" si="436"/>
        <v>29.347289965473777</v>
      </c>
      <c r="CR735" s="37">
        <f t="shared" si="437"/>
        <v>52.145558173946405</v>
      </c>
      <c r="CS735" s="37">
        <f t="shared" si="438"/>
        <v>50.967282292979668</v>
      </c>
      <c r="CT735" s="22">
        <f t="shared" si="439"/>
        <v>5.863977640160023</v>
      </c>
      <c r="CU735" s="35">
        <v>90</v>
      </c>
      <c r="CV735" s="35">
        <v>86</v>
      </c>
      <c r="CW735" s="35">
        <v>974</v>
      </c>
      <c r="CX735" s="35">
        <v>985</v>
      </c>
      <c r="CY735" s="35">
        <v>401</v>
      </c>
      <c r="CZ735" s="35">
        <v>347</v>
      </c>
      <c r="DA735" s="35">
        <v>442</v>
      </c>
      <c r="DB735" s="35">
        <v>438</v>
      </c>
      <c r="DC735">
        <v>29</v>
      </c>
      <c r="DD735">
        <v>20</v>
      </c>
      <c r="DE735" s="35">
        <f t="shared" si="440"/>
        <v>-9</v>
      </c>
      <c r="DF735" s="36">
        <f t="shared" si="441"/>
        <v>1.4084507042253522</v>
      </c>
      <c r="DG735" s="37">
        <f t="shared" si="442"/>
        <v>0.97134531325886364</v>
      </c>
      <c r="DH735" s="37">
        <f t="shared" si="443"/>
        <v>-0.43710539096648859</v>
      </c>
      <c r="DI735" s="2">
        <v>722.9</v>
      </c>
      <c r="DJ735">
        <v>32</v>
      </c>
      <c r="DK735">
        <v>25</v>
      </c>
      <c r="DL735">
        <v>2.4</v>
      </c>
      <c r="DM735">
        <v>613</v>
      </c>
      <c r="DN735">
        <v>528</v>
      </c>
      <c r="DO735">
        <v>3.1</v>
      </c>
      <c r="DP735">
        <v>478</v>
      </c>
      <c r="DQ735">
        <v>422</v>
      </c>
      <c r="DR735">
        <v>2.7</v>
      </c>
      <c r="DS735">
        <v>339</v>
      </c>
      <c r="DT735">
        <v>311</v>
      </c>
      <c r="DU735">
        <v>3.3</v>
      </c>
      <c r="DV735" s="39">
        <v>2</v>
      </c>
      <c r="DW735" s="39">
        <v>2</v>
      </c>
      <c r="DX735" s="39">
        <v>-0.1</v>
      </c>
      <c r="DY735" s="39">
        <v>-0.30000000000000004</v>
      </c>
      <c r="DZ735" s="39">
        <v>0.5</v>
      </c>
      <c r="EA735" s="39">
        <v>2</v>
      </c>
    </row>
    <row r="736" spans="1:131" x14ac:dyDescent="0.2">
      <c r="A736" s="12" t="s">
        <v>145</v>
      </c>
      <c r="B736" s="12" t="s">
        <v>3218</v>
      </c>
      <c r="C736" t="s">
        <v>3221</v>
      </c>
      <c r="D736" t="s">
        <v>343</v>
      </c>
      <c r="E736" s="12" t="s">
        <v>170</v>
      </c>
      <c r="F736">
        <v>79</v>
      </c>
      <c r="G736">
        <v>17</v>
      </c>
      <c r="H736">
        <v>25</v>
      </c>
      <c r="I736" s="31">
        <f t="shared" si="407"/>
        <v>42</v>
      </c>
      <c r="J736">
        <v>14</v>
      </c>
      <c r="K736">
        <v>11</v>
      </c>
      <c r="L736" s="16">
        <f t="shared" si="408"/>
        <v>2.2280838773374332</v>
      </c>
      <c r="M736" s="15">
        <v>14</v>
      </c>
      <c r="N736" s="15">
        <v>14</v>
      </c>
      <c r="O736" s="15">
        <v>10</v>
      </c>
      <c r="P736">
        <v>174</v>
      </c>
      <c r="Q736">
        <v>73</v>
      </c>
      <c r="R736">
        <v>67</v>
      </c>
      <c r="S736" s="13">
        <f t="shared" si="409"/>
        <v>9.7701149425287362E-2</v>
      </c>
      <c r="T736" s="13">
        <f t="shared" si="410"/>
        <v>5.4140127388535034E-2</v>
      </c>
      <c r="U736" s="2">
        <v>1131.0166666667001</v>
      </c>
      <c r="V736" s="2">
        <v>14.3166666667</v>
      </c>
      <c r="W736">
        <v>13.82</v>
      </c>
      <c r="X736">
        <v>35.64</v>
      </c>
      <c r="Y736" s="32">
        <f t="shared" si="411"/>
        <v>0.27941771128184389</v>
      </c>
      <c r="Z736" s="15">
        <f t="shared" si="412"/>
        <v>147.77777777777777</v>
      </c>
      <c r="AA736">
        <v>20</v>
      </c>
      <c r="AB736">
        <v>49</v>
      </c>
      <c r="AC736">
        <v>55</v>
      </c>
      <c r="AD736" s="13">
        <f t="shared" si="413"/>
        <v>0.31481481481481483</v>
      </c>
      <c r="AE736" s="13">
        <f t="shared" si="414"/>
        <v>0.44444444444444442</v>
      </c>
      <c r="AF736" s="13">
        <f t="shared" si="415"/>
        <v>0.7592592592592593</v>
      </c>
      <c r="AG736">
        <v>3</v>
      </c>
      <c r="AH736">
        <v>15</v>
      </c>
      <c r="AI736" s="17">
        <f t="shared" si="416"/>
        <v>0.16666666666666666</v>
      </c>
      <c r="AJ736">
        <v>176</v>
      </c>
      <c r="AK736">
        <v>185</v>
      </c>
      <c r="AL736" s="32">
        <f t="shared" si="417"/>
        <v>0.33333333333333331</v>
      </c>
      <c r="AM736">
        <v>193</v>
      </c>
      <c r="AN736">
        <v>133</v>
      </c>
      <c r="AO736" s="33">
        <f t="shared" si="418"/>
        <v>0.30101569713758081</v>
      </c>
      <c r="AP736">
        <v>188</v>
      </c>
      <c r="AQ736">
        <v>208</v>
      </c>
      <c r="AR736" s="33">
        <f t="shared" si="419"/>
        <v>0.36565096952908588</v>
      </c>
      <c r="AS736" s="33">
        <f t="shared" si="420"/>
        <v>0.52547307132459975</v>
      </c>
      <c r="AT736">
        <v>10</v>
      </c>
      <c r="AU736">
        <v>422</v>
      </c>
      <c r="AV736">
        <v>431</v>
      </c>
      <c r="AW736">
        <v>337</v>
      </c>
      <c r="AX736" s="2">
        <v>29</v>
      </c>
      <c r="AY736" s="3">
        <v>3</v>
      </c>
      <c r="AZ736" s="2">
        <v>33.4</v>
      </c>
      <c r="BA736" s="2">
        <v>26</v>
      </c>
      <c r="BB736" s="21">
        <v>0.90900000000000003</v>
      </c>
      <c r="BC736">
        <v>3</v>
      </c>
      <c r="BD736" s="21">
        <v>1.101</v>
      </c>
      <c r="BE736" s="2">
        <v>30</v>
      </c>
      <c r="BF736" s="2">
        <v>34.9</v>
      </c>
      <c r="BG736" s="2">
        <v>25.1</v>
      </c>
      <c r="BH736" s="21">
        <v>0.99</v>
      </c>
      <c r="BI736" s="21">
        <v>-2.7039999999999997</v>
      </c>
      <c r="BJ736" t="s">
        <v>3256</v>
      </c>
      <c r="BK736" s="2">
        <v>38.1</v>
      </c>
      <c r="BL736" t="s">
        <v>2215</v>
      </c>
      <c r="BM736" s="2">
        <v>36.4</v>
      </c>
      <c r="BN736" t="s">
        <v>995</v>
      </c>
      <c r="BO736" s="2">
        <v>35.1</v>
      </c>
      <c r="BP736" t="s">
        <v>3613</v>
      </c>
      <c r="BQ736" s="2">
        <v>43.5</v>
      </c>
      <c r="BR736" t="s">
        <v>1950</v>
      </c>
      <c r="BS736" s="2">
        <v>39.799999999999997</v>
      </c>
      <c r="BT736" s="32">
        <f t="shared" si="421"/>
        <v>9.4736842105263161E-2</v>
      </c>
      <c r="BU736" s="34">
        <f t="shared" si="422"/>
        <v>0.92278719397363462</v>
      </c>
      <c r="BV736" s="35">
        <f t="shared" si="423"/>
        <v>932.26087818416102</v>
      </c>
      <c r="BW736" s="32">
        <f t="shared" si="424"/>
        <v>1.7524036078897784E-2</v>
      </c>
      <c r="BX736" s="36">
        <f t="shared" si="425"/>
        <v>2.8646792708558282</v>
      </c>
      <c r="BY736" s="37">
        <f t="shared" si="426"/>
        <v>2.1750342612053508</v>
      </c>
      <c r="BZ736" s="37">
        <f t="shared" si="427"/>
        <v>30.238281192367079</v>
      </c>
      <c r="CA736" s="37">
        <f t="shared" si="428"/>
        <v>28.169346163415643</v>
      </c>
      <c r="CB736" s="37">
        <f t="shared" si="429"/>
        <v>54.800253459149452</v>
      </c>
      <c r="CC736" s="37">
        <f t="shared" si="430"/>
        <v>53.102665743086746</v>
      </c>
      <c r="CD736" s="38">
        <f t="shared" si="431"/>
        <v>1.6975877160627064</v>
      </c>
      <c r="CE736" s="3">
        <v>54</v>
      </c>
      <c r="CF736" s="3">
        <v>41</v>
      </c>
      <c r="CG736" s="3">
        <v>516</v>
      </c>
      <c r="CH736" s="3">
        <v>490</v>
      </c>
      <c r="CI736" s="3">
        <v>224</v>
      </c>
      <c r="CJ736" s="3">
        <v>217</v>
      </c>
      <c r="CK736" s="3">
        <v>253</v>
      </c>
      <c r="CL736" s="3">
        <v>239</v>
      </c>
      <c r="CM736" s="20">
        <f t="shared" si="432"/>
        <v>4.8012340042723132</v>
      </c>
      <c r="CN736" s="37">
        <f t="shared" si="433"/>
        <v>2.109704641350211</v>
      </c>
      <c r="CO736" s="37">
        <f t="shared" si="434"/>
        <v>2.8555598175851342</v>
      </c>
      <c r="CP736" s="37">
        <f t="shared" si="435"/>
        <v>27.703192260154285</v>
      </c>
      <c r="CQ736" s="37">
        <f t="shared" si="436"/>
        <v>28.960490985807443</v>
      </c>
      <c r="CR736" s="37">
        <f t="shared" si="437"/>
        <v>49.588714145676171</v>
      </c>
      <c r="CS736" s="37">
        <f t="shared" si="438"/>
        <v>55.449004816093428</v>
      </c>
      <c r="CT736" s="22">
        <f t="shared" si="439"/>
        <v>7.5578783864799632</v>
      </c>
      <c r="CU736" s="35">
        <v>99</v>
      </c>
      <c r="CV736" s="35">
        <v>134</v>
      </c>
      <c r="CW736" s="35">
        <v>1201</v>
      </c>
      <c r="CX736" s="35">
        <v>1225</v>
      </c>
      <c r="CY736" s="35">
        <v>469</v>
      </c>
      <c r="CZ736" s="35">
        <v>530</v>
      </c>
      <c r="DA736" s="35">
        <v>713</v>
      </c>
      <c r="DB736" s="35">
        <v>558</v>
      </c>
      <c r="DC736">
        <v>10</v>
      </c>
      <c r="DD736">
        <v>14</v>
      </c>
      <c r="DE736" s="35">
        <f t="shared" si="440"/>
        <v>4</v>
      </c>
      <c r="DF736" s="36">
        <f t="shared" si="441"/>
        <v>0.53049616126959787</v>
      </c>
      <c r="DG736" s="37">
        <f t="shared" si="442"/>
        <v>0.74269462577743695</v>
      </c>
      <c r="DH736" s="37">
        <f t="shared" si="443"/>
        <v>0.21219846450783914</v>
      </c>
      <c r="DI736" s="2">
        <v>625.1</v>
      </c>
      <c r="DJ736">
        <v>36</v>
      </c>
      <c r="DK736">
        <v>23</v>
      </c>
      <c r="DL736">
        <v>16.8</v>
      </c>
      <c r="DM736">
        <v>582</v>
      </c>
      <c r="DN736">
        <v>543</v>
      </c>
      <c r="DO736">
        <v>3.2</v>
      </c>
      <c r="DP736">
        <v>444</v>
      </c>
      <c r="DQ736">
        <v>398</v>
      </c>
      <c r="DR736">
        <v>2.6</v>
      </c>
      <c r="DS736">
        <v>330</v>
      </c>
      <c r="DT736">
        <v>279</v>
      </c>
      <c r="DU736">
        <v>2.6</v>
      </c>
      <c r="DV736" s="39">
        <v>4.7</v>
      </c>
      <c r="DW736" s="39">
        <v>4.5999999999999996</v>
      </c>
      <c r="DX736" s="39">
        <v>-1.4</v>
      </c>
      <c r="DY736" s="39">
        <v>1.2</v>
      </c>
      <c r="DZ736" s="39">
        <v>-1.5</v>
      </c>
      <c r="EA736" s="39">
        <v>2.9</v>
      </c>
    </row>
    <row r="737" spans="1:131" x14ac:dyDescent="0.2">
      <c r="A737" s="12" t="s">
        <v>1104</v>
      </c>
      <c r="B737" s="12" t="s">
        <v>3218</v>
      </c>
      <c r="C737" t="s">
        <v>3223</v>
      </c>
      <c r="D737" t="s">
        <v>155</v>
      </c>
      <c r="E737" s="12" t="s">
        <v>178</v>
      </c>
      <c r="F737">
        <v>14</v>
      </c>
      <c r="G737">
        <v>0</v>
      </c>
      <c r="H737">
        <v>1</v>
      </c>
      <c r="I737" s="31">
        <f t="shared" si="407"/>
        <v>1</v>
      </c>
      <c r="J737">
        <v>0</v>
      </c>
      <c r="K737">
        <v>1</v>
      </c>
      <c r="L737" s="16">
        <f t="shared" si="408"/>
        <v>0.45231813041839425</v>
      </c>
      <c r="M737" s="15">
        <v>0</v>
      </c>
      <c r="N737" s="15">
        <v>0</v>
      </c>
      <c r="O737" s="15">
        <v>1</v>
      </c>
      <c r="P737">
        <v>12</v>
      </c>
      <c r="Q737">
        <v>8</v>
      </c>
      <c r="R737">
        <v>7</v>
      </c>
      <c r="S737" s="13">
        <f t="shared" si="409"/>
        <v>0</v>
      </c>
      <c r="T737" s="13">
        <f t="shared" si="410"/>
        <v>0</v>
      </c>
      <c r="U737" s="2">
        <v>132.65</v>
      </c>
      <c r="V737" s="2">
        <v>9.4666666667000001</v>
      </c>
      <c r="W737">
        <v>9.4700000000000006</v>
      </c>
      <c r="X737">
        <v>41.15</v>
      </c>
      <c r="Y737" s="32">
        <f t="shared" si="411"/>
        <v>0.18708020545239037</v>
      </c>
      <c r="Z737" s="15">
        <f t="shared" si="412"/>
        <v>0</v>
      </c>
      <c r="AA737">
        <v>6</v>
      </c>
      <c r="AB737">
        <v>6</v>
      </c>
      <c r="AC737">
        <v>11</v>
      </c>
      <c r="AD737" s="13">
        <f t="shared" si="413"/>
        <v>0</v>
      </c>
      <c r="AE737" s="13">
        <f t="shared" si="414"/>
        <v>0.5</v>
      </c>
      <c r="AF737" s="13">
        <f t="shared" si="415"/>
        <v>0.5</v>
      </c>
      <c r="AI737" s="17" t="str">
        <f t="shared" si="416"/>
        <v xml:space="preserve"> </v>
      </c>
      <c r="AJ737">
        <v>24</v>
      </c>
      <c r="AK737">
        <v>20</v>
      </c>
      <c r="AL737" s="32">
        <f t="shared" si="417"/>
        <v>0.32592592592592595</v>
      </c>
      <c r="AM737">
        <v>18</v>
      </c>
      <c r="AN737">
        <v>18</v>
      </c>
      <c r="AO737" s="33">
        <f t="shared" si="418"/>
        <v>0.26666666666666666</v>
      </c>
      <c r="AP737">
        <v>23</v>
      </c>
      <c r="AQ737">
        <v>32</v>
      </c>
      <c r="AR737" s="33">
        <f t="shared" si="419"/>
        <v>0.40740740740740738</v>
      </c>
      <c r="AS737" s="33">
        <f t="shared" si="420"/>
        <v>0.55000000000000004</v>
      </c>
      <c r="AU737">
        <v>53</v>
      </c>
      <c r="AV737">
        <v>48</v>
      </c>
      <c r="AW737">
        <v>43</v>
      </c>
      <c r="AX737" s="2">
        <v>26.2</v>
      </c>
      <c r="AZ737" s="2">
        <v>31.3</v>
      </c>
      <c r="BA737" s="2">
        <v>22.8</v>
      </c>
      <c r="BB737" s="21">
        <v>-1.4060000000000001</v>
      </c>
      <c r="BD737" s="21">
        <v>-0.746</v>
      </c>
      <c r="BE737" s="2">
        <v>24.4</v>
      </c>
      <c r="BF737" s="2">
        <v>24.5</v>
      </c>
      <c r="BG737" s="2">
        <v>24.4</v>
      </c>
      <c r="BH737" s="21">
        <v>-1.9830000000000001</v>
      </c>
      <c r="BI737" s="21">
        <v>-9.4109999999999996</v>
      </c>
      <c r="BJ737" t="s">
        <v>1842</v>
      </c>
      <c r="BK737" s="2">
        <v>33.1</v>
      </c>
      <c r="BL737" t="s">
        <v>2507</v>
      </c>
      <c r="BM737" s="2">
        <v>28.2</v>
      </c>
      <c r="BN737" t="s">
        <v>888</v>
      </c>
      <c r="BO737" s="2">
        <v>27.6</v>
      </c>
      <c r="BP737" t="s">
        <v>2656</v>
      </c>
      <c r="BQ737" s="2">
        <v>49.2</v>
      </c>
      <c r="BR737" t="s">
        <v>3213</v>
      </c>
      <c r="BS737" s="2">
        <v>17.8</v>
      </c>
      <c r="BT737" s="32">
        <f t="shared" si="421"/>
        <v>4.4444444444444446E-2</v>
      </c>
      <c r="BU737" s="34">
        <f t="shared" si="422"/>
        <v>0.81818181818181823</v>
      </c>
      <c r="BV737" s="35">
        <f t="shared" si="423"/>
        <v>822.6262626262627</v>
      </c>
      <c r="BW737" s="32">
        <f t="shared" si="424"/>
        <v>-0.13737373737373731</v>
      </c>
      <c r="BX737" s="36">
        <f t="shared" si="425"/>
        <v>0.90543259557025257</v>
      </c>
      <c r="BY737" s="37">
        <f t="shared" si="426"/>
        <v>5.4325955734215157</v>
      </c>
      <c r="BZ737" s="37">
        <f t="shared" si="427"/>
        <v>20.372233400330686</v>
      </c>
      <c r="CA737" s="37">
        <f t="shared" si="428"/>
        <v>29.879275653818336</v>
      </c>
      <c r="CB737" s="37">
        <f t="shared" si="429"/>
        <v>49.798792756363895</v>
      </c>
      <c r="CC737" s="37">
        <f t="shared" si="430"/>
        <v>52.515090543074649</v>
      </c>
      <c r="CD737" s="38">
        <f t="shared" si="431"/>
        <v>-2.7162977867107543</v>
      </c>
      <c r="CE737" s="3">
        <v>2</v>
      </c>
      <c r="CF737" s="3">
        <v>12</v>
      </c>
      <c r="CG737" s="3">
        <v>43</v>
      </c>
      <c r="CH737" s="3">
        <v>54</v>
      </c>
      <c r="CI737" s="3">
        <v>25</v>
      </c>
      <c r="CJ737" s="3">
        <v>22</v>
      </c>
      <c r="CK737" s="3">
        <v>28</v>
      </c>
      <c r="CL737" s="3">
        <v>40</v>
      </c>
      <c r="CM737" s="20">
        <f t="shared" si="432"/>
        <v>4.6587022132892439</v>
      </c>
      <c r="CN737" s="37">
        <f t="shared" si="433"/>
        <v>2.2912688769310883</v>
      </c>
      <c r="CO737" s="37">
        <f t="shared" si="434"/>
        <v>2.7078632181912861</v>
      </c>
      <c r="CP737" s="37">
        <f t="shared" si="435"/>
        <v>27.807672279118208</v>
      </c>
      <c r="CQ737" s="37">
        <f t="shared" si="436"/>
        <v>27.495226523173059</v>
      </c>
      <c r="CR737" s="37">
        <f t="shared" si="437"/>
        <v>51.761846901579588</v>
      </c>
      <c r="CS737" s="37">
        <f t="shared" si="438"/>
        <v>58.531504947057805</v>
      </c>
      <c r="CT737" s="22">
        <f t="shared" si="439"/>
        <v>4.0533602587674622</v>
      </c>
      <c r="CU737" s="35">
        <v>22</v>
      </c>
      <c r="CV737" s="35">
        <v>26</v>
      </c>
      <c r="CW737" s="35">
        <v>245</v>
      </c>
      <c r="CX737" s="35">
        <v>238</v>
      </c>
      <c r="CY737" s="35">
        <v>111</v>
      </c>
      <c r="CZ737" s="35">
        <v>123</v>
      </c>
      <c r="DA737" s="35">
        <v>175</v>
      </c>
      <c r="DB737" s="35">
        <v>119</v>
      </c>
      <c r="DC737">
        <v>0</v>
      </c>
      <c r="DD737">
        <v>1</v>
      </c>
      <c r="DE737" s="35">
        <f t="shared" si="440"/>
        <v>1</v>
      </c>
      <c r="DF737" s="36">
        <f t="shared" si="441"/>
        <v>0</v>
      </c>
      <c r="DG737" s="37">
        <f t="shared" si="442"/>
        <v>0.45271629778512629</v>
      </c>
      <c r="DH737" s="37">
        <f t="shared" si="443"/>
        <v>0.45271629778512629</v>
      </c>
      <c r="DI737" s="2">
        <v>73.400000000000006</v>
      </c>
      <c r="DJ737">
        <v>0</v>
      </c>
      <c r="DK737">
        <v>5</v>
      </c>
      <c r="DL737">
        <v>-44</v>
      </c>
      <c r="DM737">
        <v>58</v>
      </c>
      <c r="DN737">
        <v>62</v>
      </c>
      <c r="DO737">
        <v>3</v>
      </c>
      <c r="DP737">
        <v>38</v>
      </c>
      <c r="DQ737">
        <v>46</v>
      </c>
      <c r="DR737">
        <v>-3.1</v>
      </c>
      <c r="DS737">
        <v>25</v>
      </c>
      <c r="DT737">
        <v>35</v>
      </c>
      <c r="DU737">
        <v>-7.7</v>
      </c>
      <c r="DV737" s="39">
        <v>-2.1</v>
      </c>
      <c r="DW737" s="39">
        <v>-2.1</v>
      </c>
      <c r="DX737" s="39">
        <v>-0.2</v>
      </c>
      <c r="DY737" s="39">
        <v>-0.30000000000000004</v>
      </c>
      <c r="DZ737" s="39">
        <v>0.7</v>
      </c>
      <c r="EA737" s="39">
        <v>-2</v>
      </c>
    </row>
    <row r="738" spans="1:131" x14ac:dyDescent="0.2">
      <c r="A738" s="12" t="s">
        <v>3225</v>
      </c>
      <c r="B738" s="12" t="s">
        <v>3218</v>
      </c>
      <c r="C738" t="s">
        <v>3224</v>
      </c>
      <c r="D738" t="s">
        <v>338</v>
      </c>
      <c r="E738" s="12" t="s">
        <v>148</v>
      </c>
      <c r="F738">
        <v>82</v>
      </c>
      <c r="G738">
        <v>14</v>
      </c>
      <c r="H738">
        <v>23</v>
      </c>
      <c r="I738" s="31">
        <f t="shared" si="407"/>
        <v>37</v>
      </c>
      <c r="J738">
        <v>16</v>
      </c>
      <c r="K738">
        <v>6</v>
      </c>
      <c r="L738" s="16">
        <f t="shared" si="408"/>
        <v>2.0745724698626296</v>
      </c>
      <c r="M738" s="15">
        <v>14</v>
      </c>
      <c r="N738" s="15">
        <v>15</v>
      </c>
      <c r="O738" s="15">
        <v>7</v>
      </c>
      <c r="P738">
        <v>120</v>
      </c>
      <c r="Q738">
        <v>45</v>
      </c>
      <c r="R738">
        <v>36</v>
      </c>
      <c r="S738" s="13">
        <f t="shared" si="409"/>
        <v>0.11666666666666667</v>
      </c>
      <c r="T738" s="13">
        <f t="shared" si="410"/>
        <v>6.965174129353234E-2</v>
      </c>
      <c r="U738" s="2">
        <v>1070.0999999999999</v>
      </c>
      <c r="V738" s="2">
        <v>13.05</v>
      </c>
      <c r="W738">
        <v>12.77</v>
      </c>
      <c r="X738">
        <v>36.619999999999997</v>
      </c>
      <c r="Y738" s="32">
        <f t="shared" si="411"/>
        <v>0.25855436323142333</v>
      </c>
      <c r="Z738" s="15">
        <f t="shared" si="412"/>
        <v>159.73333333333332</v>
      </c>
      <c r="AA738">
        <v>14</v>
      </c>
      <c r="AB738">
        <v>60</v>
      </c>
      <c r="AC738">
        <v>131</v>
      </c>
      <c r="AD738" s="13">
        <f t="shared" si="413"/>
        <v>0.23333333333333334</v>
      </c>
      <c r="AE738" s="13">
        <f t="shared" si="414"/>
        <v>0.36666666666666664</v>
      </c>
      <c r="AF738" s="13">
        <f t="shared" si="415"/>
        <v>0.6</v>
      </c>
      <c r="AG738">
        <v>0</v>
      </c>
      <c r="AH738">
        <v>2</v>
      </c>
      <c r="AI738" s="17">
        <f t="shared" si="416"/>
        <v>0</v>
      </c>
      <c r="AJ738">
        <v>176</v>
      </c>
      <c r="AK738">
        <v>179</v>
      </c>
      <c r="AL738" s="32">
        <f t="shared" si="417"/>
        <v>0.31332744924977934</v>
      </c>
      <c r="AM738">
        <v>180</v>
      </c>
      <c r="AN738">
        <v>145</v>
      </c>
      <c r="AO738" s="33">
        <f t="shared" si="418"/>
        <v>0.28684907325684023</v>
      </c>
      <c r="AP738">
        <v>264</v>
      </c>
      <c r="AQ738">
        <v>189</v>
      </c>
      <c r="AR738" s="33">
        <f t="shared" si="419"/>
        <v>0.39982347749338043</v>
      </c>
      <c r="AS738" s="33">
        <f t="shared" si="420"/>
        <v>0.5220588235294118</v>
      </c>
      <c r="AT738">
        <v>5</v>
      </c>
      <c r="AU738">
        <v>413</v>
      </c>
      <c r="AV738">
        <v>366</v>
      </c>
      <c r="AW738">
        <v>346</v>
      </c>
      <c r="AX738" s="2">
        <v>29.1</v>
      </c>
      <c r="AY738" s="3">
        <v>6</v>
      </c>
      <c r="AZ738" s="2">
        <v>33.200000000000003</v>
      </c>
      <c r="BA738" s="2">
        <v>26.3</v>
      </c>
      <c r="BB738" s="21">
        <v>0.61299999999999999</v>
      </c>
      <c r="BC738">
        <v>3</v>
      </c>
      <c r="BD738" s="21">
        <v>-0.65500000000000003</v>
      </c>
      <c r="BE738" s="2">
        <v>30</v>
      </c>
      <c r="BF738" s="2">
        <v>33.4</v>
      </c>
      <c r="BG738" s="2">
        <v>26.6</v>
      </c>
      <c r="BH738" s="21">
        <v>5.8090000000000002</v>
      </c>
      <c r="BI738" s="21">
        <v>12.188000000000001</v>
      </c>
      <c r="BJ738" t="s">
        <v>419</v>
      </c>
      <c r="BK738" s="2">
        <v>70</v>
      </c>
      <c r="BL738" t="s">
        <v>2332</v>
      </c>
      <c r="BM738" s="2">
        <v>65.400000000000006</v>
      </c>
      <c r="BN738" t="s">
        <v>1993</v>
      </c>
      <c r="BO738" s="2">
        <v>21.2</v>
      </c>
      <c r="BP738" t="s">
        <v>816</v>
      </c>
      <c r="BQ738" s="2">
        <v>41.7</v>
      </c>
      <c r="BR738" t="s">
        <v>591</v>
      </c>
      <c r="BS738" s="2">
        <v>34.6</v>
      </c>
      <c r="BT738" s="32">
        <f t="shared" si="421"/>
        <v>0.1001669449081803</v>
      </c>
      <c r="BU738" s="34">
        <f t="shared" si="422"/>
        <v>0.93216630196936545</v>
      </c>
      <c r="BV738" s="35">
        <f t="shared" si="423"/>
        <v>942.18299646018352</v>
      </c>
      <c r="BW738" s="32">
        <f t="shared" si="424"/>
        <v>3.2333246877545754E-2</v>
      </c>
      <c r="BX738" s="36">
        <f t="shared" si="425"/>
        <v>3.3641715727502097</v>
      </c>
      <c r="BY738" s="37">
        <f t="shared" si="426"/>
        <v>1.7381553125876084</v>
      </c>
      <c r="BZ738" s="37">
        <f t="shared" si="427"/>
        <v>33.585646201289599</v>
      </c>
      <c r="CA738" s="37">
        <f t="shared" si="428"/>
        <v>25.623773479114096</v>
      </c>
      <c r="CB738" s="37">
        <f t="shared" si="429"/>
        <v>62.573591253153907</v>
      </c>
      <c r="CC738" s="37">
        <f t="shared" si="430"/>
        <v>44.687412391365285</v>
      </c>
      <c r="CD738" s="38">
        <f t="shared" si="431"/>
        <v>17.886178861788622</v>
      </c>
      <c r="CE738" s="3">
        <v>60</v>
      </c>
      <c r="CF738" s="3">
        <v>31</v>
      </c>
      <c r="CG738" s="3">
        <v>539</v>
      </c>
      <c r="CH738" s="3">
        <v>426</v>
      </c>
      <c r="CI738" s="3">
        <v>241</v>
      </c>
      <c r="CJ738" s="3">
        <v>153</v>
      </c>
      <c r="CK738" s="3">
        <v>187</v>
      </c>
      <c r="CL738" s="3">
        <v>276</v>
      </c>
      <c r="CM738" s="20">
        <f t="shared" si="432"/>
        <v>4.4237670970827381</v>
      </c>
      <c r="CN738" s="37">
        <f t="shared" si="433"/>
        <v>2.677465332818266</v>
      </c>
      <c r="CO738" s="37">
        <f t="shared" si="434"/>
        <v>1.7383543578745457</v>
      </c>
      <c r="CP738" s="37">
        <f t="shared" si="435"/>
        <v>30.571059397104079</v>
      </c>
      <c r="CQ738" s="37">
        <f t="shared" si="436"/>
        <v>28.932610462095884</v>
      </c>
      <c r="CR738" s="37">
        <f t="shared" si="437"/>
        <v>57.185864048700573</v>
      </c>
      <c r="CS738" s="37">
        <f t="shared" si="438"/>
        <v>52.650157850568135</v>
      </c>
      <c r="CT738" s="22">
        <f t="shared" si="439"/>
        <v>13.350472663656184</v>
      </c>
      <c r="CU738" s="35">
        <v>134</v>
      </c>
      <c r="CV738" s="35">
        <v>87</v>
      </c>
      <c r="CW738" s="35">
        <v>1396</v>
      </c>
      <c r="CX738" s="35">
        <v>1361</v>
      </c>
      <c r="CY738" s="35">
        <v>586</v>
      </c>
      <c r="CZ738" s="35">
        <v>536</v>
      </c>
      <c r="DA738" s="35">
        <v>651</v>
      </c>
      <c r="DB738" s="35">
        <v>746</v>
      </c>
      <c r="DC738">
        <v>5</v>
      </c>
      <c r="DD738">
        <v>5</v>
      </c>
      <c r="DE738" s="35">
        <f t="shared" si="440"/>
        <v>0</v>
      </c>
      <c r="DF738" s="36">
        <f t="shared" si="441"/>
        <v>0.28034763106251748</v>
      </c>
      <c r="DG738" s="37">
        <f t="shared" si="442"/>
        <v>0.28034763106251748</v>
      </c>
      <c r="DH738" s="37">
        <f t="shared" si="443"/>
        <v>0</v>
      </c>
      <c r="DI738" s="2">
        <v>651.6</v>
      </c>
      <c r="DJ738">
        <v>33</v>
      </c>
      <c r="DK738">
        <v>19</v>
      </c>
      <c r="DL738">
        <v>1.7000000000000002</v>
      </c>
      <c r="DM738">
        <v>718</v>
      </c>
      <c r="DN738">
        <v>481</v>
      </c>
      <c r="DO738">
        <v>6.7</v>
      </c>
      <c r="DP738">
        <v>531</v>
      </c>
      <c r="DQ738">
        <v>360</v>
      </c>
      <c r="DR738">
        <v>7.5</v>
      </c>
      <c r="DS738">
        <v>367</v>
      </c>
      <c r="DT738">
        <v>277</v>
      </c>
      <c r="DU738">
        <v>5.6</v>
      </c>
      <c r="DV738" s="39">
        <v>13.6</v>
      </c>
      <c r="DW738" s="39">
        <v>13.6</v>
      </c>
      <c r="DX738" s="39">
        <v>0</v>
      </c>
      <c r="DY738" s="39">
        <v>-0.8</v>
      </c>
      <c r="DZ738" s="39">
        <v>-5.2</v>
      </c>
      <c r="EA738" s="39">
        <v>7.5</v>
      </c>
    </row>
    <row r="739" spans="1:131" x14ac:dyDescent="0.2">
      <c r="A739" s="12" t="s">
        <v>1025</v>
      </c>
      <c r="B739" s="12" t="s">
        <v>3218</v>
      </c>
      <c r="C739" t="s">
        <v>3227</v>
      </c>
      <c r="D739" t="s">
        <v>112</v>
      </c>
      <c r="E739" s="12" t="s">
        <v>140</v>
      </c>
      <c r="F739">
        <v>28</v>
      </c>
      <c r="G739">
        <v>4</v>
      </c>
      <c r="H739">
        <v>4</v>
      </c>
      <c r="I739" s="31">
        <f t="shared" si="407"/>
        <v>8</v>
      </c>
      <c r="J739">
        <v>2</v>
      </c>
      <c r="K739">
        <v>2</v>
      </c>
      <c r="L739" s="16">
        <f t="shared" si="408"/>
        <v>1.767087986256199</v>
      </c>
      <c r="M739" s="15">
        <v>3</v>
      </c>
      <c r="N739" s="15">
        <v>2</v>
      </c>
      <c r="O739" s="15">
        <v>2</v>
      </c>
      <c r="P739">
        <v>24</v>
      </c>
      <c r="Q739">
        <v>9</v>
      </c>
      <c r="R739">
        <v>6</v>
      </c>
      <c r="S739" s="13">
        <f t="shared" si="409"/>
        <v>0.16666666666666666</v>
      </c>
      <c r="T739" s="13">
        <f t="shared" si="410"/>
        <v>0.10256410256410256</v>
      </c>
      <c r="U739" s="2">
        <v>271.63333333330002</v>
      </c>
      <c r="V739" s="2">
        <v>9.6999999999999993</v>
      </c>
      <c r="W739">
        <v>9.5500000000000007</v>
      </c>
      <c r="X739">
        <v>38.619999999999997</v>
      </c>
      <c r="Y739" s="32">
        <f t="shared" si="411"/>
        <v>0.19825617604318041</v>
      </c>
      <c r="Z739" s="15">
        <f t="shared" si="412"/>
        <v>33.428571428571431</v>
      </c>
      <c r="AA739">
        <v>15</v>
      </c>
      <c r="AB739">
        <v>44</v>
      </c>
      <c r="AC739">
        <v>35</v>
      </c>
      <c r="AD739" s="13">
        <f t="shared" si="413"/>
        <v>0.5714285714285714</v>
      </c>
      <c r="AE739" s="13">
        <f t="shared" si="414"/>
        <v>0.5714285714285714</v>
      </c>
      <c r="AF739" s="13">
        <f t="shared" si="415"/>
        <v>1.1428571428571428</v>
      </c>
      <c r="AG739">
        <v>109</v>
      </c>
      <c r="AH739">
        <v>135</v>
      </c>
      <c r="AI739" s="17">
        <f t="shared" si="416"/>
        <v>0.44672131147540983</v>
      </c>
      <c r="AJ739">
        <v>33</v>
      </c>
      <c r="AK739">
        <v>42</v>
      </c>
      <c r="AL739" s="32">
        <f t="shared" si="417"/>
        <v>0.25510204081632654</v>
      </c>
      <c r="AM739">
        <v>55</v>
      </c>
      <c r="AN739">
        <v>59</v>
      </c>
      <c r="AO739" s="33">
        <f t="shared" si="418"/>
        <v>0.38775510204081631</v>
      </c>
      <c r="AP739">
        <v>42</v>
      </c>
      <c r="AQ739">
        <v>63</v>
      </c>
      <c r="AR739" s="33">
        <f t="shared" si="419"/>
        <v>0.35714285714285715</v>
      </c>
      <c r="AS739" s="33">
        <f t="shared" si="420"/>
        <v>0.3968253968253968</v>
      </c>
      <c r="AT739">
        <v>6</v>
      </c>
      <c r="AU739">
        <v>104</v>
      </c>
      <c r="AV739">
        <v>118</v>
      </c>
      <c r="AW739">
        <v>80</v>
      </c>
      <c r="AX739" s="2">
        <v>27.8</v>
      </c>
      <c r="AY739" s="3">
        <v>11</v>
      </c>
      <c r="AZ739" s="2">
        <v>32.4</v>
      </c>
      <c r="BA739" s="2">
        <v>24.8</v>
      </c>
      <c r="BB739" s="21">
        <v>-0.26900000000000002</v>
      </c>
      <c r="BC739">
        <v>11</v>
      </c>
      <c r="BD739" s="21">
        <v>-1.1299999999999999</v>
      </c>
      <c r="BE739" s="2">
        <v>27.8</v>
      </c>
      <c r="BF739" s="2">
        <v>32.1</v>
      </c>
      <c r="BG739" s="2">
        <v>23.5</v>
      </c>
      <c r="BH739" s="21">
        <v>1.163</v>
      </c>
      <c r="BI739" s="21">
        <v>-15.180999999999999</v>
      </c>
      <c r="BJ739" t="s">
        <v>838</v>
      </c>
      <c r="BK739" s="2">
        <v>59.5</v>
      </c>
      <c r="BL739" t="s">
        <v>2932</v>
      </c>
      <c r="BM739" s="2">
        <v>38.4</v>
      </c>
      <c r="BN739" t="s">
        <v>2288</v>
      </c>
      <c r="BO739" s="2">
        <v>22.9</v>
      </c>
      <c r="BP739" t="s">
        <v>1428</v>
      </c>
      <c r="BQ739" s="2">
        <v>45.7</v>
      </c>
      <c r="BR739" t="s">
        <v>2923</v>
      </c>
      <c r="BS739" s="2">
        <v>34.1</v>
      </c>
      <c r="BT739" s="32">
        <f t="shared" si="421"/>
        <v>5.9829059829059832E-2</v>
      </c>
      <c r="BU739" s="34">
        <f t="shared" si="422"/>
        <v>0.92810457516339873</v>
      </c>
      <c r="BV739" s="35">
        <f t="shared" si="423"/>
        <v>934.08748114630475</v>
      </c>
      <c r="BW739" s="32">
        <f t="shared" si="424"/>
        <v>-1.2066365007541442E-2</v>
      </c>
      <c r="BX739" s="36">
        <f t="shared" si="425"/>
        <v>1.5463917525773196</v>
      </c>
      <c r="BY739" s="37">
        <f t="shared" si="426"/>
        <v>2.4300441826215025</v>
      </c>
      <c r="BZ739" s="37">
        <f t="shared" si="427"/>
        <v>25.846833578792346</v>
      </c>
      <c r="CA739" s="37">
        <f t="shared" si="428"/>
        <v>33.799705449189993</v>
      </c>
      <c r="CB739" s="37">
        <f t="shared" si="429"/>
        <v>46.612665684830638</v>
      </c>
      <c r="CC739" s="37">
        <f t="shared" si="430"/>
        <v>64.948453608247434</v>
      </c>
      <c r="CD739" s="38">
        <f t="shared" si="431"/>
        <v>-18.335787923416795</v>
      </c>
      <c r="CE739" s="3">
        <v>7</v>
      </c>
      <c r="CF739" s="3">
        <v>11</v>
      </c>
      <c r="CG739" s="3">
        <v>110</v>
      </c>
      <c r="CH739" s="3">
        <v>142</v>
      </c>
      <c r="CI739" s="3">
        <v>47</v>
      </c>
      <c r="CJ739" s="3">
        <v>66</v>
      </c>
      <c r="CK739" s="3">
        <v>75</v>
      </c>
      <c r="CL739" s="3">
        <v>47</v>
      </c>
      <c r="CM739" s="20">
        <f t="shared" si="432"/>
        <v>-1.8985974472263152</v>
      </c>
      <c r="CN739" s="37">
        <f t="shared" si="433"/>
        <v>2.7187985499741072</v>
      </c>
      <c r="CO739" s="37">
        <f t="shared" si="434"/>
        <v>2.4413701265073615</v>
      </c>
      <c r="CP739" s="37">
        <f t="shared" si="435"/>
        <v>26.633128652807578</v>
      </c>
      <c r="CQ739" s="37">
        <f t="shared" si="436"/>
        <v>34.845009987423246</v>
      </c>
      <c r="CR739" s="37">
        <f t="shared" si="437"/>
        <v>52.433972035214921</v>
      </c>
      <c r="CS739" s="37">
        <f t="shared" si="438"/>
        <v>63.864023082044838</v>
      </c>
      <c r="CT739" s="22">
        <f t="shared" si="439"/>
        <v>-6.9057368765868787</v>
      </c>
      <c r="CU739" s="35">
        <v>49</v>
      </c>
      <c r="CV739" s="35">
        <v>44</v>
      </c>
      <c r="CW739" s="35">
        <v>431</v>
      </c>
      <c r="CX739" s="35">
        <v>584</v>
      </c>
      <c r="CY739" s="35">
        <v>211</v>
      </c>
      <c r="CZ739" s="35">
        <v>251</v>
      </c>
      <c r="DA739" s="35">
        <v>272</v>
      </c>
      <c r="DB739" s="35">
        <v>254</v>
      </c>
      <c r="DC739">
        <v>2</v>
      </c>
      <c r="DD739">
        <v>4</v>
      </c>
      <c r="DE739" s="35">
        <f t="shared" si="440"/>
        <v>2</v>
      </c>
      <c r="DF739" s="36">
        <f t="shared" si="441"/>
        <v>0.44182621502209135</v>
      </c>
      <c r="DG739" s="37">
        <f t="shared" si="442"/>
        <v>0.8836524300441827</v>
      </c>
      <c r="DH739" s="37">
        <f t="shared" si="443"/>
        <v>0.44182621502209135</v>
      </c>
      <c r="DI739" s="2">
        <v>150.69999999999999</v>
      </c>
      <c r="DJ739">
        <v>4</v>
      </c>
      <c r="DK739">
        <v>5</v>
      </c>
      <c r="DL739">
        <v>-11.8</v>
      </c>
      <c r="DM739">
        <v>111</v>
      </c>
      <c r="DN739">
        <v>163</v>
      </c>
      <c r="DO739">
        <v>-5</v>
      </c>
      <c r="DP739">
        <v>90</v>
      </c>
      <c r="DQ739">
        <v>119</v>
      </c>
      <c r="DR739">
        <v>-1.2</v>
      </c>
      <c r="DS739">
        <v>64</v>
      </c>
      <c r="DT739">
        <v>90</v>
      </c>
      <c r="DU739">
        <v>-2.9</v>
      </c>
      <c r="DV739" s="39">
        <v>-4.4000000000000004</v>
      </c>
      <c r="DW739" s="39">
        <v>-4.4000000000000004</v>
      </c>
      <c r="DX739" s="39">
        <v>0.2</v>
      </c>
      <c r="DY739" s="39">
        <v>-0.4</v>
      </c>
      <c r="DZ739" s="39">
        <v>2.1</v>
      </c>
      <c r="EA739" s="39">
        <v>-2.5</v>
      </c>
    </row>
    <row r="740" spans="1:131" x14ac:dyDescent="0.2">
      <c r="A740" s="12" t="s">
        <v>1982</v>
      </c>
      <c r="B740" s="12" t="s">
        <v>3218</v>
      </c>
      <c r="C740" t="s">
        <v>3230</v>
      </c>
      <c r="D740" t="s">
        <v>529</v>
      </c>
      <c r="E740" s="12" t="s">
        <v>170</v>
      </c>
      <c r="F740">
        <v>82</v>
      </c>
      <c r="G740">
        <v>12</v>
      </c>
      <c r="H740">
        <v>7</v>
      </c>
      <c r="I740" s="31">
        <f t="shared" si="407"/>
        <v>19</v>
      </c>
      <c r="J740">
        <v>3</v>
      </c>
      <c r="K740">
        <v>2</v>
      </c>
      <c r="L740" s="16">
        <f t="shared" si="408"/>
        <v>1.0234924435134227</v>
      </c>
      <c r="M740" s="15">
        <v>12</v>
      </c>
      <c r="N740" s="15">
        <v>3</v>
      </c>
      <c r="O740" s="15">
        <v>4</v>
      </c>
      <c r="P740">
        <v>145</v>
      </c>
      <c r="Q740">
        <v>48</v>
      </c>
      <c r="R740">
        <v>44</v>
      </c>
      <c r="S740" s="13">
        <f t="shared" si="409"/>
        <v>8.2758620689655171E-2</v>
      </c>
      <c r="T740" s="13">
        <f t="shared" si="410"/>
        <v>5.0632911392405063E-2</v>
      </c>
      <c r="U740" s="2">
        <v>1113.8333333333001</v>
      </c>
      <c r="V740" s="2">
        <v>13.583333333300001</v>
      </c>
      <c r="W740">
        <v>13.16</v>
      </c>
      <c r="X740">
        <v>33.86</v>
      </c>
      <c r="Y740" s="32">
        <f t="shared" si="411"/>
        <v>0.27988090174393876</v>
      </c>
      <c r="Z740" s="15">
        <f t="shared" si="412"/>
        <v>48.5</v>
      </c>
      <c r="AA740">
        <v>23</v>
      </c>
      <c r="AB740">
        <v>168</v>
      </c>
      <c r="AC740">
        <v>157</v>
      </c>
      <c r="AD740" s="13">
        <f t="shared" si="413"/>
        <v>0.33333333333333331</v>
      </c>
      <c r="AE740" s="13">
        <f t="shared" si="414"/>
        <v>0.19444444444444445</v>
      </c>
      <c r="AF740" s="13">
        <f t="shared" si="415"/>
        <v>0.52777777777777779</v>
      </c>
      <c r="AG740">
        <v>561</v>
      </c>
      <c r="AH740">
        <v>495</v>
      </c>
      <c r="AI740" s="17">
        <f t="shared" si="416"/>
        <v>0.53125</v>
      </c>
      <c r="AJ740">
        <v>160</v>
      </c>
      <c r="AK740">
        <v>144</v>
      </c>
      <c r="AL740" s="32">
        <f t="shared" si="417"/>
        <v>0.26411815812337097</v>
      </c>
      <c r="AM740">
        <v>206</v>
      </c>
      <c r="AN740">
        <v>210</v>
      </c>
      <c r="AO740" s="33">
        <f t="shared" si="418"/>
        <v>0.36142484795829716</v>
      </c>
      <c r="AP740">
        <v>240</v>
      </c>
      <c r="AQ740">
        <v>191</v>
      </c>
      <c r="AR740" s="33">
        <f t="shared" si="419"/>
        <v>0.37445699391833187</v>
      </c>
      <c r="AS740" s="33">
        <f t="shared" si="420"/>
        <v>0.42222222222222222</v>
      </c>
      <c r="AT740">
        <v>1</v>
      </c>
      <c r="AU740">
        <v>398</v>
      </c>
      <c r="AV740">
        <v>435</v>
      </c>
      <c r="AW740">
        <v>364</v>
      </c>
      <c r="AX740" s="2">
        <v>28</v>
      </c>
      <c r="AY740" s="3">
        <v>10</v>
      </c>
      <c r="AZ740" s="2">
        <v>32</v>
      </c>
      <c r="BA740" s="2">
        <v>25.4</v>
      </c>
      <c r="BB740" s="21">
        <v>0.49299999999999999</v>
      </c>
      <c r="BC740">
        <v>6</v>
      </c>
      <c r="BD740" s="21">
        <v>-0.30000000000000004</v>
      </c>
      <c r="BE740" s="2">
        <v>27.2</v>
      </c>
      <c r="BF740" s="2">
        <v>32.9</v>
      </c>
      <c r="BG740" s="2">
        <v>21.6</v>
      </c>
      <c r="BH740" s="21">
        <v>-1.355</v>
      </c>
      <c r="BI740" s="21">
        <v>3.8220000000000001</v>
      </c>
      <c r="BJ740" t="s">
        <v>2595</v>
      </c>
      <c r="BK740" s="2">
        <v>65.5</v>
      </c>
      <c r="BL740" t="s">
        <v>1601</v>
      </c>
      <c r="BM740" s="2">
        <v>56.4</v>
      </c>
      <c r="BN740" t="s">
        <v>915</v>
      </c>
      <c r="BO740" s="2">
        <v>17.100000000000001</v>
      </c>
      <c r="BP740" t="s">
        <v>2459</v>
      </c>
      <c r="BQ740" s="2">
        <v>32.5</v>
      </c>
      <c r="BR740" t="s">
        <v>964</v>
      </c>
      <c r="BS740" s="2">
        <v>31.4</v>
      </c>
      <c r="BT740" s="32">
        <f t="shared" si="421"/>
        <v>6.1855670103092786E-2</v>
      </c>
      <c r="BU740" s="34">
        <f t="shared" si="422"/>
        <v>0.92131147540983604</v>
      </c>
      <c r="BV740" s="35">
        <f t="shared" si="423"/>
        <v>927.49704242014525</v>
      </c>
      <c r="BW740" s="32">
        <f t="shared" si="424"/>
        <v>-1.6832854487071169E-2</v>
      </c>
      <c r="BX740" s="36">
        <f t="shared" si="425"/>
        <v>1.9392488403459232</v>
      </c>
      <c r="BY740" s="37">
        <f t="shared" si="426"/>
        <v>2.5856651204612309</v>
      </c>
      <c r="BZ740" s="37">
        <f t="shared" si="427"/>
        <v>31.351189585592422</v>
      </c>
      <c r="CA740" s="37">
        <f t="shared" si="428"/>
        <v>32.859494239194809</v>
      </c>
      <c r="CB740" s="37">
        <f t="shared" si="429"/>
        <v>58.231333233720633</v>
      </c>
      <c r="CC740" s="37">
        <f t="shared" si="430"/>
        <v>58.069729163691804</v>
      </c>
      <c r="CD740" s="38">
        <f t="shared" si="431"/>
        <v>0.16160407002882948</v>
      </c>
      <c r="CE740" s="3">
        <v>36</v>
      </c>
      <c r="CF740" s="3">
        <v>48</v>
      </c>
      <c r="CG740" s="3">
        <v>546</v>
      </c>
      <c r="CH740" s="3">
        <v>562</v>
      </c>
      <c r="CI740" s="3">
        <v>219</v>
      </c>
      <c r="CJ740" s="3">
        <v>236</v>
      </c>
      <c r="CK740" s="3">
        <v>232</v>
      </c>
      <c r="CL740" s="3">
        <v>280</v>
      </c>
      <c r="CM740" s="20">
        <f t="shared" si="432"/>
        <v>-2.1837292633045022</v>
      </c>
      <c r="CN740" s="37">
        <f t="shared" si="433"/>
        <v>2.9173209629320156</v>
      </c>
      <c r="CO740" s="37">
        <f t="shared" si="434"/>
        <v>2.8092720383789778</v>
      </c>
      <c r="CP740" s="37">
        <f t="shared" si="435"/>
        <v>33.819313385100777</v>
      </c>
      <c r="CQ740" s="37">
        <f t="shared" si="436"/>
        <v>34.013801449296238</v>
      </c>
      <c r="CR740" s="37">
        <f t="shared" si="437"/>
        <v>63.532767637186119</v>
      </c>
      <c r="CS740" s="37">
        <f t="shared" si="438"/>
        <v>56.509587541238673</v>
      </c>
      <c r="CT740" s="22">
        <f t="shared" si="439"/>
        <v>-6.861576025918616</v>
      </c>
      <c r="CU740" s="35">
        <v>135</v>
      </c>
      <c r="CV740" s="35">
        <v>130</v>
      </c>
      <c r="CW740" s="35">
        <v>1430</v>
      </c>
      <c r="CX740" s="35">
        <v>1444</v>
      </c>
      <c r="CY740" s="35">
        <v>662</v>
      </c>
      <c r="CZ740" s="35">
        <v>518</v>
      </c>
      <c r="DA740" s="35">
        <v>523</v>
      </c>
      <c r="DB740" s="35">
        <v>713</v>
      </c>
      <c r="DC740">
        <v>34</v>
      </c>
      <c r="DD740">
        <v>28</v>
      </c>
      <c r="DE740" s="35">
        <f t="shared" si="440"/>
        <v>-6</v>
      </c>
      <c r="DF740" s="36">
        <f t="shared" si="441"/>
        <v>1.8315127936600384</v>
      </c>
      <c r="DG740" s="37">
        <f t="shared" si="442"/>
        <v>1.5083046536023845</v>
      </c>
      <c r="DH740" s="37">
        <f t="shared" si="443"/>
        <v>-0.32320814005765386</v>
      </c>
      <c r="DI740" s="2">
        <v>682.5</v>
      </c>
      <c r="DJ740">
        <v>18</v>
      </c>
      <c r="DK740">
        <v>26</v>
      </c>
      <c r="DL740">
        <v>-11.5</v>
      </c>
      <c r="DM740">
        <v>679</v>
      </c>
      <c r="DN740">
        <v>719</v>
      </c>
      <c r="DO740">
        <v>-5.0999999999999996</v>
      </c>
      <c r="DP740">
        <v>501</v>
      </c>
      <c r="DQ740">
        <v>559</v>
      </c>
      <c r="DR740">
        <v>-4.9000000000000004</v>
      </c>
      <c r="DS740">
        <v>354</v>
      </c>
      <c r="DT740">
        <v>406</v>
      </c>
      <c r="DU740">
        <v>-3.5</v>
      </c>
      <c r="DV740" s="39">
        <v>-6.5</v>
      </c>
      <c r="DW740" s="39">
        <v>-6.5</v>
      </c>
      <c r="DX740" s="39">
        <v>2.1</v>
      </c>
      <c r="DY740" s="39">
        <v>-0.30000000000000004</v>
      </c>
      <c r="DZ740" s="39">
        <v>2.8</v>
      </c>
      <c r="EA740" s="39">
        <v>-1.8</v>
      </c>
    </row>
    <row r="741" spans="1:131" x14ac:dyDescent="0.2">
      <c r="A741" s="12" t="s">
        <v>3233</v>
      </c>
      <c r="B741" s="12" t="s">
        <v>3234</v>
      </c>
      <c r="C741" t="s">
        <v>3232</v>
      </c>
      <c r="D741" t="s">
        <v>192</v>
      </c>
      <c r="E741" s="12" t="s">
        <v>546</v>
      </c>
      <c r="F741">
        <v>19</v>
      </c>
      <c r="G741">
        <v>2</v>
      </c>
      <c r="H741">
        <v>8</v>
      </c>
      <c r="I741" s="31">
        <f t="shared" si="407"/>
        <v>10</v>
      </c>
      <c r="J741">
        <v>2</v>
      </c>
      <c r="K741">
        <v>5</v>
      </c>
      <c r="L741" s="16">
        <f t="shared" si="408"/>
        <v>2.6861662438438012</v>
      </c>
      <c r="M741" s="15">
        <v>2</v>
      </c>
      <c r="N741" s="15">
        <v>2</v>
      </c>
      <c r="O741" s="15">
        <v>5</v>
      </c>
      <c r="P741">
        <v>22</v>
      </c>
      <c r="Q741">
        <v>13</v>
      </c>
      <c r="R741">
        <v>5</v>
      </c>
      <c r="S741" s="13">
        <f t="shared" si="409"/>
        <v>9.0909090909090912E-2</v>
      </c>
      <c r="T741" s="13">
        <f t="shared" si="410"/>
        <v>0.05</v>
      </c>
      <c r="U741" s="2">
        <v>223.36666666670001</v>
      </c>
      <c r="V741" s="2">
        <v>11.75</v>
      </c>
      <c r="W741">
        <v>11.61</v>
      </c>
      <c r="X741">
        <v>37.78</v>
      </c>
      <c r="Y741" s="32">
        <f t="shared" si="411"/>
        <v>0.23506782749544441</v>
      </c>
      <c r="Z741" s="15">
        <f t="shared" si="412"/>
        <v>17.272727272727273</v>
      </c>
      <c r="AA741">
        <v>12</v>
      </c>
      <c r="AB741">
        <v>49</v>
      </c>
      <c r="AC741">
        <v>30</v>
      </c>
      <c r="AD741" s="13">
        <f t="shared" si="413"/>
        <v>0.18181818181818182</v>
      </c>
      <c r="AE741" s="13">
        <f t="shared" si="414"/>
        <v>0.63636363636363635</v>
      </c>
      <c r="AF741" s="13">
        <f t="shared" si="415"/>
        <v>0.81818181818181812</v>
      </c>
      <c r="AG741">
        <v>0</v>
      </c>
      <c r="AH741">
        <v>4</v>
      </c>
      <c r="AI741" s="17">
        <f t="shared" si="416"/>
        <v>0</v>
      </c>
      <c r="AJ741">
        <v>30</v>
      </c>
      <c r="AK741">
        <v>41</v>
      </c>
      <c r="AL741" s="32">
        <f t="shared" si="417"/>
        <v>0.33971291866028708</v>
      </c>
      <c r="AM741">
        <v>26</v>
      </c>
      <c r="AN741">
        <v>24</v>
      </c>
      <c r="AO741" s="33">
        <f t="shared" si="418"/>
        <v>0.23923444976076555</v>
      </c>
      <c r="AP741">
        <v>43</v>
      </c>
      <c r="AQ741">
        <v>45</v>
      </c>
      <c r="AR741" s="33">
        <f t="shared" si="419"/>
        <v>0.42105263157894735</v>
      </c>
      <c r="AS741" s="33">
        <f t="shared" si="420"/>
        <v>0.58677685950413228</v>
      </c>
      <c r="AU741">
        <v>78</v>
      </c>
      <c r="AV741">
        <v>69</v>
      </c>
      <c r="AW741">
        <v>64</v>
      </c>
      <c r="AX741" s="2">
        <v>28.1</v>
      </c>
      <c r="AZ741" s="2">
        <v>32.1</v>
      </c>
      <c r="BA741" s="2">
        <v>25.3</v>
      </c>
      <c r="BB741" s="21">
        <v>0.61799999999999999</v>
      </c>
      <c r="BD741" s="21">
        <v>-0.67500000000000004</v>
      </c>
      <c r="BE741" s="2">
        <v>28.5</v>
      </c>
      <c r="BF741" s="2">
        <v>33.200000000000003</v>
      </c>
      <c r="BG741" s="2">
        <v>23.8</v>
      </c>
      <c r="BH741" s="21">
        <v>-0.55200000000000005</v>
      </c>
      <c r="BI741" s="21">
        <v>-0.42899999999999999</v>
      </c>
      <c r="BJ741" t="s">
        <v>2800</v>
      </c>
      <c r="BK741" s="2">
        <v>38.4</v>
      </c>
      <c r="BL741" t="s">
        <v>3690</v>
      </c>
      <c r="BM741" s="2">
        <v>35.6</v>
      </c>
      <c r="BN741" t="s">
        <v>880</v>
      </c>
      <c r="BO741" s="2">
        <v>32.5</v>
      </c>
      <c r="BP741" t="s">
        <v>1367</v>
      </c>
      <c r="BQ741" s="2">
        <v>43.5</v>
      </c>
      <c r="BR741" t="s">
        <v>2280</v>
      </c>
      <c r="BS741" s="2">
        <v>37.9</v>
      </c>
      <c r="BT741" s="32">
        <f t="shared" si="421"/>
        <v>0.11578947368421053</v>
      </c>
      <c r="BU741" s="34">
        <f t="shared" si="422"/>
        <v>0.93965517241379315</v>
      </c>
      <c r="BV741" s="35">
        <f t="shared" si="423"/>
        <v>951.23411978221418</v>
      </c>
      <c r="BW741" s="32">
        <f t="shared" si="424"/>
        <v>5.5444646098003675E-2</v>
      </c>
      <c r="BX741" s="36">
        <f t="shared" si="425"/>
        <v>2.9563269876819707</v>
      </c>
      <c r="BY741" s="37">
        <f t="shared" si="426"/>
        <v>1.8812989921612542</v>
      </c>
      <c r="BZ741" s="37">
        <f t="shared" si="427"/>
        <v>25.531914893617021</v>
      </c>
      <c r="CA741" s="37">
        <f t="shared" si="428"/>
        <v>31.175811870100784</v>
      </c>
      <c r="CB741" s="37">
        <f t="shared" si="429"/>
        <v>45.151175811870097</v>
      </c>
      <c r="CC741" s="37">
        <f t="shared" si="430"/>
        <v>61.007838745800669</v>
      </c>
      <c r="CD741" s="38">
        <f t="shared" si="431"/>
        <v>-15.856662933930572</v>
      </c>
      <c r="CE741" s="3">
        <v>11</v>
      </c>
      <c r="CF741" s="3">
        <v>7</v>
      </c>
      <c r="CG741" s="3">
        <v>84</v>
      </c>
      <c r="CH741" s="3">
        <v>109</v>
      </c>
      <c r="CI741" s="3">
        <v>35</v>
      </c>
      <c r="CJ741" s="3">
        <v>47</v>
      </c>
      <c r="CK741" s="3">
        <v>64</v>
      </c>
      <c r="CL741" s="3">
        <v>38</v>
      </c>
      <c r="CM741" s="20">
        <f t="shared" si="432"/>
        <v>-18.275307562029745</v>
      </c>
      <c r="CN741" s="37">
        <f t="shared" si="433"/>
        <v>2.5911788470647235</v>
      </c>
      <c r="CO741" s="37">
        <f t="shared" si="434"/>
        <v>2.17324677495751</v>
      </c>
      <c r="CP741" s="37">
        <f t="shared" si="435"/>
        <v>30.174695606140816</v>
      </c>
      <c r="CQ741" s="37">
        <f t="shared" si="436"/>
        <v>24.992337912011369</v>
      </c>
      <c r="CR741" s="37">
        <f t="shared" si="437"/>
        <v>53.746064472987655</v>
      </c>
      <c r="CS741" s="37">
        <f t="shared" si="438"/>
        <v>49.984675824022737</v>
      </c>
      <c r="CT741" s="22">
        <f t="shared" si="439"/>
        <v>-19.61805158289549</v>
      </c>
      <c r="CU741" s="35">
        <v>31</v>
      </c>
      <c r="CV741" s="35">
        <v>26</v>
      </c>
      <c r="CW741" s="35">
        <v>330</v>
      </c>
      <c r="CX741" s="35">
        <v>273</v>
      </c>
      <c r="CY741" s="35">
        <v>141</v>
      </c>
      <c r="CZ741" s="35">
        <v>132</v>
      </c>
      <c r="DA741" s="35">
        <v>167</v>
      </c>
      <c r="DB741" s="35">
        <v>141</v>
      </c>
      <c r="DC741">
        <v>1</v>
      </c>
      <c r="DD741">
        <v>2</v>
      </c>
      <c r="DE741" s="35">
        <f t="shared" si="440"/>
        <v>1</v>
      </c>
      <c r="DF741" s="36">
        <f t="shared" si="441"/>
        <v>0.26875699888017918</v>
      </c>
      <c r="DG741" s="37">
        <f t="shared" si="442"/>
        <v>0.53751399776035835</v>
      </c>
      <c r="DH741" s="37">
        <f t="shared" si="443"/>
        <v>0.26875699888017918</v>
      </c>
      <c r="DI741" s="2">
        <v>136.80000000000001</v>
      </c>
      <c r="DJ741">
        <v>8</v>
      </c>
      <c r="DK741">
        <v>3</v>
      </c>
      <c r="DL741">
        <v>15.2</v>
      </c>
      <c r="DM741">
        <v>101</v>
      </c>
      <c r="DN741">
        <v>130</v>
      </c>
      <c r="DO741">
        <v>-6.3</v>
      </c>
      <c r="DP741">
        <v>79</v>
      </c>
      <c r="DQ741">
        <v>93</v>
      </c>
      <c r="DR741">
        <v>-5.8</v>
      </c>
      <c r="DS741">
        <v>56</v>
      </c>
      <c r="DT741">
        <v>66</v>
      </c>
      <c r="DU741">
        <v>-6.3</v>
      </c>
      <c r="DV741" s="39">
        <v>-1.7000000000000002</v>
      </c>
      <c r="DW741" s="39">
        <v>-1.7000000000000002</v>
      </c>
      <c r="DX741" s="39">
        <v>-0.2</v>
      </c>
      <c r="DY741" s="39">
        <v>-0.7</v>
      </c>
      <c r="DZ741" s="39">
        <v>-0.2</v>
      </c>
      <c r="EA741" s="39">
        <v>-2.8</v>
      </c>
    </row>
    <row r="742" spans="1:131" x14ac:dyDescent="0.2">
      <c r="A742" s="12" t="s">
        <v>3237</v>
      </c>
      <c r="B742" s="12" t="s">
        <v>3238</v>
      </c>
      <c r="C742" t="s">
        <v>3236</v>
      </c>
      <c r="D742" t="s">
        <v>112</v>
      </c>
      <c r="E742" s="12" t="s">
        <v>132</v>
      </c>
      <c r="F742">
        <v>18</v>
      </c>
      <c r="G742">
        <v>0</v>
      </c>
      <c r="H742">
        <v>0</v>
      </c>
      <c r="I742" s="31">
        <f t="shared" si="407"/>
        <v>0</v>
      </c>
      <c r="J742">
        <v>0</v>
      </c>
      <c r="K742">
        <v>0</v>
      </c>
      <c r="L742" s="16">
        <f t="shared" si="408"/>
        <v>0</v>
      </c>
      <c r="M742" s="15">
        <v>0</v>
      </c>
      <c r="N742" s="15">
        <v>0</v>
      </c>
      <c r="O742" s="15">
        <v>0</v>
      </c>
      <c r="P742">
        <v>2</v>
      </c>
      <c r="Q742">
        <v>6</v>
      </c>
      <c r="R742">
        <v>3</v>
      </c>
      <c r="S742" s="13">
        <f t="shared" si="409"/>
        <v>0</v>
      </c>
      <c r="T742" s="13">
        <f t="shared" si="410"/>
        <v>0</v>
      </c>
      <c r="U742" s="2">
        <v>125.03333333330001</v>
      </c>
      <c r="V742" s="2">
        <v>6.9333333333000002</v>
      </c>
      <c r="W742">
        <v>6.86</v>
      </c>
      <c r="X742">
        <v>42.98</v>
      </c>
      <c r="Y742" s="32">
        <f t="shared" si="411"/>
        <v>0.13764044943820225</v>
      </c>
      <c r="Z742" s="15">
        <f t="shared" si="412"/>
        <v>0</v>
      </c>
      <c r="AA742">
        <v>6</v>
      </c>
      <c r="AB742">
        <v>33</v>
      </c>
      <c r="AC742">
        <v>8</v>
      </c>
      <c r="AD742" s="13">
        <f t="shared" si="413"/>
        <v>0</v>
      </c>
      <c r="AE742" s="13">
        <f t="shared" si="414"/>
        <v>0</v>
      </c>
      <c r="AF742" s="13">
        <f t="shared" si="415"/>
        <v>0</v>
      </c>
      <c r="AG742">
        <v>105</v>
      </c>
      <c r="AH742">
        <v>71</v>
      </c>
      <c r="AI742" s="17">
        <f t="shared" si="416"/>
        <v>0.59659090909090906</v>
      </c>
      <c r="AJ742">
        <v>25</v>
      </c>
      <c r="AK742">
        <v>21</v>
      </c>
      <c r="AL742" s="32">
        <f t="shared" si="417"/>
        <v>0.23232323232323232</v>
      </c>
      <c r="AM742">
        <v>61</v>
      </c>
      <c r="AN742">
        <v>38</v>
      </c>
      <c r="AO742" s="33">
        <f t="shared" si="418"/>
        <v>0.5</v>
      </c>
      <c r="AP742">
        <v>30</v>
      </c>
      <c r="AQ742">
        <v>23</v>
      </c>
      <c r="AR742" s="33">
        <f t="shared" si="419"/>
        <v>0.26767676767676768</v>
      </c>
      <c r="AS742" s="33">
        <f t="shared" si="420"/>
        <v>0.31724137931034485</v>
      </c>
      <c r="AU742">
        <v>42</v>
      </c>
      <c r="AV742">
        <v>50</v>
      </c>
      <c r="AW742">
        <v>35</v>
      </c>
      <c r="AX742" s="2">
        <v>26.9</v>
      </c>
      <c r="AZ742" s="2">
        <v>33.1</v>
      </c>
      <c r="BA742" s="2">
        <v>22.8</v>
      </c>
      <c r="BB742" s="21">
        <v>-2.109</v>
      </c>
      <c r="BD742" s="21">
        <v>-4.5469999999999997</v>
      </c>
      <c r="BE742" s="2">
        <v>25</v>
      </c>
      <c r="BF742" s="2">
        <v>31.8</v>
      </c>
      <c r="BG742" s="2">
        <v>18.100000000000001</v>
      </c>
      <c r="BH742" s="21">
        <v>-1.26</v>
      </c>
      <c r="BI742" s="21">
        <v>-16.748999999999999</v>
      </c>
      <c r="BJ742" t="s">
        <v>2700</v>
      </c>
      <c r="BK742" s="2">
        <v>44</v>
      </c>
      <c r="BL742" t="s">
        <v>2380</v>
      </c>
      <c r="BM742" s="2">
        <v>34.5</v>
      </c>
      <c r="BN742" t="s">
        <v>2122</v>
      </c>
      <c r="BO742" s="2">
        <v>31.4</v>
      </c>
      <c r="BP742" t="s">
        <v>2825</v>
      </c>
      <c r="BQ742" s="2">
        <v>32</v>
      </c>
      <c r="BR742" t="s">
        <v>2972</v>
      </c>
      <c r="BS742" s="2">
        <v>31.9</v>
      </c>
      <c r="BT742" s="32">
        <f t="shared" si="421"/>
        <v>0</v>
      </c>
      <c r="BU742" s="34">
        <f t="shared" si="422"/>
        <v>0.92982456140350878</v>
      </c>
      <c r="BV742" s="35">
        <f t="shared" si="423"/>
        <v>929.82456140350882</v>
      </c>
      <c r="BW742" s="32">
        <f t="shared" si="424"/>
        <v>-7.0175438596491224E-2</v>
      </c>
      <c r="BX742" s="36">
        <f t="shared" si="425"/>
        <v>0</v>
      </c>
      <c r="BY742" s="37">
        <f t="shared" si="426"/>
        <v>1.9230769230861684</v>
      </c>
      <c r="BZ742" s="37">
        <f t="shared" si="427"/>
        <v>9.1346153846593001</v>
      </c>
      <c r="CA742" s="37">
        <f t="shared" si="428"/>
        <v>27.403846153977906</v>
      </c>
      <c r="CB742" s="37">
        <f t="shared" si="429"/>
        <v>29.326923077064073</v>
      </c>
      <c r="CC742" s="37">
        <f t="shared" si="430"/>
        <v>60.57692307721431</v>
      </c>
      <c r="CD742" s="38">
        <f t="shared" si="431"/>
        <v>-31.250000000150237</v>
      </c>
      <c r="CE742" s="3">
        <v>0</v>
      </c>
      <c r="CF742" s="3">
        <v>4</v>
      </c>
      <c r="CG742" s="3">
        <v>19</v>
      </c>
      <c r="CH742" s="3">
        <v>53</v>
      </c>
      <c r="CI742" s="3">
        <v>17</v>
      </c>
      <c r="CJ742" s="3">
        <v>27</v>
      </c>
      <c r="CK742" s="3">
        <v>42</v>
      </c>
      <c r="CL742" s="3">
        <v>25</v>
      </c>
      <c r="CM742" s="20">
        <f t="shared" si="432"/>
        <v>-14.751793103598516</v>
      </c>
      <c r="CN742" s="37">
        <f t="shared" si="433"/>
        <v>2.0164417558554368</v>
      </c>
      <c r="CO742" s="37">
        <f t="shared" si="434"/>
        <v>2.2491081123002945</v>
      </c>
      <c r="CP742" s="37">
        <f t="shared" si="435"/>
        <v>26.679075539010391</v>
      </c>
      <c r="CQ742" s="37">
        <f t="shared" si="436"/>
        <v>35.520397083915</v>
      </c>
      <c r="CR742" s="37">
        <f t="shared" si="437"/>
        <v>50.721265704979061</v>
      </c>
      <c r="CS742" s="37">
        <f t="shared" si="438"/>
        <v>66.620133395377692</v>
      </c>
      <c r="CT742" s="22">
        <f t="shared" si="439"/>
        <v>-15.351132309751605</v>
      </c>
      <c r="CU742" s="35">
        <v>26</v>
      </c>
      <c r="CV742" s="35">
        <v>29</v>
      </c>
      <c r="CW742" s="35">
        <v>318</v>
      </c>
      <c r="CX742" s="35">
        <v>429</v>
      </c>
      <c r="CY742" s="35">
        <v>148</v>
      </c>
      <c r="CZ742" s="35">
        <v>199</v>
      </c>
      <c r="DA742" s="35">
        <v>202</v>
      </c>
      <c r="DB742" s="35">
        <v>162</v>
      </c>
      <c r="DC742">
        <v>3</v>
      </c>
      <c r="DD742">
        <v>3</v>
      </c>
      <c r="DE742" s="35">
        <f t="shared" si="440"/>
        <v>0</v>
      </c>
      <c r="DF742" s="36">
        <f t="shared" si="441"/>
        <v>1.4423076923146265</v>
      </c>
      <c r="DG742" s="37">
        <f t="shared" si="442"/>
        <v>1.4423076923146265</v>
      </c>
      <c r="DH742" s="37">
        <f t="shared" si="443"/>
        <v>0</v>
      </c>
      <c r="DI742" s="2">
        <v>77.2</v>
      </c>
      <c r="DJ742">
        <v>0</v>
      </c>
      <c r="DK742">
        <v>4</v>
      </c>
      <c r="DL742">
        <v>-56</v>
      </c>
      <c r="DM742">
        <v>34</v>
      </c>
      <c r="DN742">
        <v>84</v>
      </c>
      <c r="DO742">
        <v>-12.8</v>
      </c>
      <c r="DP742">
        <v>21</v>
      </c>
      <c r="DQ742">
        <v>54</v>
      </c>
      <c r="DR742">
        <v>-13.9</v>
      </c>
      <c r="DS742">
        <v>11</v>
      </c>
      <c r="DT742">
        <v>37</v>
      </c>
      <c r="DU742">
        <v>-19.3</v>
      </c>
      <c r="DV742" s="39">
        <v>-2.2999999999999998</v>
      </c>
      <c r="DW742" s="39">
        <v>-2.2999999999999998</v>
      </c>
      <c r="DX742" s="39">
        <v>0.4</v>
      </c>
      <c r="DY742" s="39">
        <v>-0.7</v>
      </c>
      <c r="DZ742" s="39">
        <v>1.1000000000000001</v>
      </c>
      <c r="EA742" s="39">
        <v>-1.4</v>
      </c>
    </row>
    <row r="743" spans="1:131" x14ac:dyDescent="0.2">
      <c r="A743" s="12" t="s">
        <v>743</v>
      </c>
      <c r="B743" s="12" t="s">
        <v>3242</v>
      </c>
      <c r="C743" t="s">
        <v>3241</v>
      </c>
      <c r="D743" t="s">
        <v>131</v>
      </c>
      <c r="E743" s="12" t="s">
        <v>156</v>
      </c>
      <c r="F743">
        <v>72</v>
      </c>
      <c r="G743">
        <v>5</v>
      </c>
      <c r="H743">
        <v>11</v>
      </c>
      <c r="I743" s="31">
        <f t="shared" si="407"/>
        <v>16</v>
      </c>
      <c r="J743">
        <v>5</v>
      </c>
      <c r="K743">
        <v>6</v>
      </c>
      <c r="L743" s="16">
        <f t="shared" si="408"/>
        <v>1.1926206596683024</v>
      </c>
      <c r="M743" s="15">
        <v>5</v>
      </c>
      <c r="N743" s="15">
        <v>5</v>
      </c>
      <c r="O743" s="15">
        <v>6</v>
      </c>
      <c r="P743">
        <v>99</v>
      </c>
      <c r="Q743">
        <v>33</v>
      </c>
      <c r="R743">
        <v>24</v>
      </c>
      <c r="S743" s="13">
        <f t="shared" si="409"/>
        <v>5.0505050505050504E-2</v>
      </c>
      <c r="T743" s="13">
        <f t="shared" si="410"/>
        <v>3.2051282051282048E-2</v>
      </c>
      <c r="U743" s="2">
        <v>804.95</v>
      </c>
      <c r="V743" s="2">
        <v>11.166666666699999</v>
      </c>
      <c r="W743">
        <v>11.17</v>
      </c>
      <c r="X743">
        <v>36.17</v>
      </c>
      <c r="Y743" s="32">
        <f t="shared" si="411"/>
        <v>0.23595268272074355</v>
      </c>
      <c r="Z743" s="15">
        <f t="shared" si="412"/>
        <v>75.909090909090907</v>
      </c>
      <c r="AA743">
        <v>24</v>
      </c>
      <c r="AB743">
        <v>54</v>
      </c>
      <c r="AC743">
        <v>67</v>
      </c>
      <c r="AD743" s="13">
        <f t="shared" si="413"/>
        <v>0.22727272727272727</v>
      </c>
      <c r="AE743" s="13">
        <f t="shared" si="414"/>
        <v>0.5</v>
      </c>
      <c r="AF743" s="13">
        <f t="shared" si="415"/>
        <v>0.72727272727272729</v>
      </c>
      <c r="AG743">
        <v>72</v>
      </c>
      <c r="AH743">
        <v>73</v>
      </c>
      <c r="AI743" s="17">
        <f t="shared" si="416"/>
        <v>0.49655172413793103</v>
      </c>
      <c r="AJ743">
        <v>102</v>
      </c>
      <c r="AK743">
        <v>83</v>
      </c>
      <c r="AL743" s="32">
        <f t="shared" si="417"/>
        <v>0.23536895674300254</v>
      </c>
      <c r="AM743">
        <v>180</v>
      </c>
      <c r="AN743">
        <v>147</v>
      </c>
      <c r="AO743" s="33">
        <f t="shared" si="418"/>
        <v>0.41603053435114506</v>
      </c>
      <c r="AP743">
        <v>146</v>
      </c>
      <c r="AQ743">
        <v>128</v>
      </c>
      <c r="AR743" s="33">
        <f t="shared" si="419"/>
        <v>0.34860050890585242</v>
      </c>
      <c r="AS743" s="33">
        <f t="shared" si="420"/>
        <v>0.361328125</v>
      </c>
      <c r="AT743">
        <v>5</v>
      </c>
      <c r="AU743">
        <v>264</v>
      </c>
      <c r="AV743">
        <v>333</v>
      </c>
      <c r="AW743">
        <v>247</v>
      </c>
      <c r="AX743" s="2">
        <v>28</v>
      </c>
      <c r="AY743" s="3">
        <v>9</v>
      </c>
      <c r="AZ743" s="2">
        <v>32.1</v>
      </c>
      <c r="BA743" s="2">
        <v>25.2</v>
      </c>
      <c r="BB743" s="21">
        <v>0.27800000000000002</v>
      </c>
      <c r="BC743">
        <v>8</v>
      </c>
      <c r="BD743" s="21">
        <v>1.214</v>
      </c>
      <c r="BE743" s="2">
        <v>27.6</v>
      </c>
      <c r="BF743" s="2">
        <v>31.5</v>
      </c>
      <c r="BG743" s="2">
        <v>23.7</v>
      </c>
      <c r="BH743" s="21">
        <v>-0.70300000000000007</v>
      </c>
      <c r="BI743" s="21">
        <v>-12.382</v>
      </c>
      <c r="BJ743" t="s">
        <v>1545</v>
      </c>
      <c r="BK743" s="2">
        <v>45.1</v>
      </c>
      <c r="BL743" t="s">
        <v>1758</v>
      </c>
      <c r="BM743" s="2">
        <v>23.5</v>
      </c>
      <c r="BN743" t="s">
        <v>2804</v>
      </c>
      <c r="BO743" s="2">
        <v>21.9</v>
      </c>
      <c r="BP743" t="s">
        <v>2817</v>
      </c>
      <c r="BQ743" s="2">
        <v>39.6</v>
      </c>
      <c r="BR743" t="s">
        <v>1301</v>
      </c>
      <c r="BS743" s="2">
        <v>33</v>
      </c>
      <c r="BT743" s="32">
        <f t="shared" si="421"/>
        <v>6.5868263473053898E-2</v>
      </c>
      <c r="BU743" s="34">
        <f t="shared" si="422"/>
        <v>0.91504854368932043</v>
      </c>
      <c r="BV743" s="35">
        <f t="shared" si="423"/>
        <v>921.63537003662589</v>
      </c>
      <c r="BW743" s="32">
        <f t="shared" si="424"/>
        <v>-1.9083192837625676E-2</v>
      </c>
      <c r="BX743" s="36">
        <f t="shared" si="425"/>
        <v>1.6417910447712187</v>
      </c>
      <c r="BY743" s="37">
        <f t="shared" si="426"/>
        <v>2.611940298499666</v>
      </c>
      <c r="BZ743" s="37">
        <f t="shared" si="427"/>
        <v>24.925373134253956</v>
      </c>
      <c r="CA743" s="37">
        <f t="shared" si="428"/>
        <v>30.746268656624636</v>
      </c>
      <c r="CB743" s="37">
        <f t="shared" si="429"/>
        <v>49.552238805822235</v>
      </c>
      <c r="CC743" s="37">
        <f t="shared" si="430"/>
        <v>58.880597014749611</v>
      </c>
      <c r="CD743" s="38">
        <f t="shared" si="431"/>
        <v>-9.3283582089273764</v>
      </c>
      <c r="CE743" s="3">
        <v>22</v>
      </c>
      <c r="CF743" s="3">
        <v>35</v>
      </c>
      <c r="CG743" s="3">
        <v>312</v>
      </c>
      <c r="CH743" s="3">
        <v>377</v>
      </c>
      <c r="CI743" s="3">
        <v>146</v>
      </c>
      <c r="CJ743" s="3">
        <v>192</v>
      </c>
      <c r="CK743" s="3">
        <v>185</v>
      </c>
      <c r="CL743" s="3">
        <v>184</v>
      </c>
      <c r="CM743" s="20">
        <f t="shared" si="432"/>
        <v>7.5057667910726238</v>
      </c>
      <c r="CN743" s="37">
        <f t="shared" si="433"/>
        <v>2.2117777163395078</v>
      </c>
      <c r="CO743" s="37">
        <f t="shared" si="434"/>
        <v>2.9951156575430833</v>
      </c>
      <c r="CP743" s="37">
        <f t="shared" si="435"/>
        <v>26.403096488802873</v>
      </c>
      <c r="CQ743" s="37">
        <f t="shared" si="436"/>
        <v>32.784996774490828</v>
      </c>
      <c r="CR743" s="37">
        <f t="shared" si="437"/>
        <v>48.613031057045433</v>
      </c>
      <c r="CS743" s="37">
        <f t="shared" si="438"/>
        <v>62.482720486591091</v>
      </c>
      <c r="CT743" s="22">
        <f t="shared" si="439"/>
        <v>4.5413312206182823</v>
      </c>
      <c r="CU743" s="35">
        <v>96</v>
      </c>
      <c r="CV743" s="35">
        <v>130</v>
      </c>
      <c r="CW743" s="35">
        <v>1050</v>
      </c>
      <c r="CX743" s="35">
        <v>1293</v>
      </c>
      <c r="CY743" s="35">
        <v>430</v>
      </c>
      <c r="CZ743" s="35">
        <v>595</v>
      </c>
      <c r="DA743" s="35">
        <v>694</v>
      </c>
      <c r="DB743" s="35">
        <v>534</v>
      </c>
      <c r="DC743">
        <v>13</v>
      </c>
      <c r="DD743">
        <v>8</v>
      </c>
      <c r="DE743" s="35">
        <f t="shared" si="440"/>
        <v>-5</v>
      </c>
      <c r="DF743" s="36">
        <f t="shared" si="441"/>
        <v>0.9701492537284474</v>
      </c>
      <c r="DG743" s="37">
        <f t="shared" si="442"/>
        <v>0.59701492537135215</v>
      </c>
      <c r="DH743" s="37">
        <f t="shared" si="443"/>
        <v>-0.3731343283570952</v>
      </c>
      <c r="DI743" s="2">
        <v>435.5</v>
      </c>
      <c r="DJ743">
        <v>11</v>
      </c>
      <c r="DK743">
        <v>22</v>
      </c>
      <c r="DL743">
        <v>-11.4</v>
      </c>
      <c r="DM743">
        <v>343</v>
      </c>
      <c r="DN743">
        <v>450</v>
      </c>
      <c r="DO743">
        <v>-0.30000000000000004</v>
      </c>
      <c r="DP743">
        <v>245</v>
      </c>
      <c r="DQ743">
        <v>347</v>
      </c>
      <c r="DR743">
        <v>-2.9</v>
      </c>
      <c r="DS743">
        <v>174</v>
      </c>
      <c r="DT743">
        <v>240</v>
      </c>
      <c r="DU743">
        <v>-2.2999999999999998</v>
      </c>
      <c r="DV743" s="39">
        <v>-4.8</v>
      </c>
      <c r="DW743" s="39">
        <v>-4.8</v>
      </c>
      <c r="DX743" s="39">
        <v>1.2</v>
      </c>
      <c r="DY743" s="39">
        <v>0.2</v>
      </c>
      <c r="DZ743" s="39">
        <v>4.4000000000000004</v>
      </c>
      <c r="EA743" s="39">
        <v>1</v>
      </c>
    </row>
    <row r="744" spans="1:131" x14ac:dyDescent="0.2">
      <c r="A744" s="12" t="s">
        <v>3246</v>
      </c>
      <c r="B744" s="12" t="s">
        <v>3247</v>
      </c>
      <c r="C744" t="s">
        <v>3245</v>
      </c>
      <c r="D744" t="s">
        <v>265</v>
      </c>
      <c r="E744" s="12" t="s">
        <v>123</v>
      </c>
      <c r="F744">
        <v>61</v>
      </c>
      <c r="G744">
        <v>8</v>
      </c>
      <c r="H744">
        <v>17</v>
      </c>
      <c r="I744" s="31">
        <f t="shared" si="407"/>
        <v>25</v>
      </c>
      <c r="J744">
        <v>9</v>
      </c>
      <c r="K744">
        <v>7</v>
      </c>
      <c r="L744" s="16">
        <f t="shared" si="408"/>
        <v>1.853529944805921</v>
      </c>
      <c r="M744" s="15">
        <v>8</v>
      </c>
      <c r="N744" s="15">
        <v>8</v>
      </c>
      <c r="O744" s="15">
        <v>7</v>
      </c>
      <c r="P744">
        <v>88</v>
      </c>
      <c r="Q744">
        <v>44</v>
      </c>
      <c r="R744">
        <v>49</v>
      </c>
      <c r="S744" s="13">
        <f t="shared" si="409"/>
        <v>9.0909090909090912E-2</v>
      </c>
      <c r="T744" s="13">
        <f t="shared" si="410"/>
        <v>4.4198895027624308E-2</v>
      </c>
      <c r="U744" s="2">
        <v>809.26666666669996</v>
      </c>
      <c r="V744" s="2">
        <v>13.266666666700001</v>
      </c>
      <c r="W744">
        <v>12.65</v>
      </c>
      <c r="X744">
        <v>34.549999999999997</v>
      </c>
      <c r="Y744" s="32">
        <f t="shared" si="411"/>
        <v>0.26800847457627119</v>
      </c>
      <c r="Z744" s="15">
        <f t="shared" si="412"/>
        <v>95.487804878048777</v>
      </c>
      <c r="AA744">
        <v>20</v>
      </c>
      <c r="AB744">
        <v>104</v>
      </c>
      <c r="AC744">
        <v>75</v>
      </c>
      <c r="AD744" s="13">
        <f t="shared" si="413"/>
        <v>0.1951219512195122</v>
      </c>
      <c r="AE744" s="13">
        <f t="shared" si="414"/>
        <v>0.36585365853658536</v>
      </c>
      <c r="AF744" s="13">
        <f t="shared" si="415"/>
        <v>0.56097560975609762</v>
      </c>
      <c r="AG744">
        <v>401</v>
      </c>
      <c r="AH744">
        <v>246</v>
      </c>
      <c r="AI744" s="17">
        <f t="shared" si="416"/>
        <v>0.61978361669242654</v>
      </c>
      <c r="AJ744">
        <v>144</v>
      </c>
      <c r="AK744">
        <v>103</v>
      </c>
      <c r="AL744" s="32">
        <f t="shared" si="417"/>
        <v>0.33109919571045576</v>
      </c>
      <c r="AM744">
        <v>145</v>
      </c>
      <c r="AN744">
        <v>109</v>
      </c>
      <c r="AO744" s="33">
        <f t="shared" si="418"/>
        <v>0.34048257372654156</v>
      </c>
      <c r="AP744">
        <v>157</v>
      </c>
      <c r="AQ744">
        <v>88</v>
      </c>
      <c r="AR744" s="33">
        <f t="shared" si="419"/>
        <v>0.32841823056300268</v>
      </c>
      <c r="AS744" s="33">
        <f t="shared" si="420"/>
        <v>0.49301397205588821</v>
      </c>
      <c r="AT744">
        <v>4</v>
      </c>
      <c r="AU744">
        <v>308</v>
      </c>
      <c r="AV744">
        <v>297</v>
      </c>
      <c r="AW744">
        <v>249</v>
      </c>
      <c r="AX744" s="2">
        <v>28.4</v>
      </c>
      <c r="AY744" s="3">
        <v>8</v>
      </c>
      <c r="AZ744" s="2">
        <v>32.799999999999997</v>
      </c>
      <c r="BA744" s="2">
        <v>25.5</v>
      </c>
      <c r="BB744" s="21">
        <v>0.252</v>
      </c>
      <c r="BC744">
        <v>9</v>
      </c>
      <c r="BD744" s="21">
        <v>-0.25900000000000001</v>
      </c>
      <c r="BE744" s="2">
        <v>29</v>
      </c>
      <c r="BF744" s="2">
        <v>33</v>
      </c>
      <c r="BG744" s="2">
        <v>24.9</v>
      </c>
      <c r="BH744" s="21">
        <v>1.1160000000000001</v>
      </c>
      <c r="BI744" s="21">
        <v>6.84</v>
      </c>
      <c r="BJ744" t="s">
        <v>3113</v>
      </c>
      <c r="BK744" s="2">
        <v>40.799999999999997</v>
      </c>
      <c r="BL744" t="s">
        <v>3426</v>
      </c>
      <c r="BM744" s="2">
        <v>37.700000000000003</v>
      </c>
      <c r="BN744" t="s">
        <v>3319</v>
      </c>
      <c r="BO744" s="2">
        <v>19.8</v>
      </c>
      <c r="BP744" t="s">
        <v>1863</v>
      </c>
      <c r="BQ744" s="2">
        <v>34.5</v>
      </c>
      <c r="BR744" t="s">
        <v>2832</v>
      </c>
      <c r="BS744" s="2">
        <v>33.799999999999997</v>
      </c>
      <c r="BT744" s="32">
        <f t="shared" si="421"/>
        <v>9.4252873563218389E-2</v>
      </c>
      <c r="BU744" s="34">
        <f t="shared" si="422"/>
        <v>0.89939024390243905</v>
      </c>
      <c r="BV744" s="35">
        <f t="shared" si="423"/>
        <v>908.81553125876087</v>
      </c>
      <c r="BW744" s="32">
        <f t="shared" si="424"/>
        <v>-6.3568825343425645E-3</v>
      </c>
      <c r="BX744" s="36">
        <f t="shared" si="425"/>
        <v>3.0397891094741976</v>
      </c>
      <c r="BY744" s="37">
        <f t="shared" si="426"/>
        <v>2.4466595271377689</v>
      </c>
      <c r="BZ744" s="37">
        <f t="shared" si="427"/>
        <v>32.251421039543317</v>
      </c>
      <c r="CA744" s="37">
        <f t="shared" si="428"/>
        <v>24.31831287579358</v>
      </c>
      <c r="CB744" s="37">
        <f t="shared" si="429"/>
        <v>63.020018123245556</v>
      </c>
      <c r="CC744" s="37">
        <f t="shared" si="430"/>
        <v>47.672790180290463</v>
      </c>
      <c r="CD744" s="38">
        <f t="shared" si="431"/>
        <v>15.347227942955094</v>
      </c>
      <c r="CE744" s="3">
        <v>41</v>
      </c>
      <c r="CF744" s="3">
        <v>33</v>
      </c>
      <c r="CG744" s="3">
        <v>394</v>
      </c>
      <c r="CH744" s="3">
        <v>295</v>
      </c>
      <c r="CI744" s="3">
        <v>205</v>
      </c>
      <c r="CJ744" s="3">
        <v>123</v>
      </c>
      <c r="CK744" s="3">
        <v>192</v>
      </c>
      <c r="CL744" s="3">
        <v>210</v>
      </c>
      <c r="CM744" s="20">
        <f t="shared" si="432"/>
        <v>8.3258926136137763</v>
      </c>
      <c r="CN744" s="37">
        <f t="shared" si="433"/>
        <v>2.3914023392090344</v>
      </c>
      <c r="CO744" s="37">
        <f t="shared" si="434"/>
        <v>1.8504899053403243</v>
      </c>
      <c r="CP744" s="37">
        <f t="shared" si="435"/>
        <v>29.579369409978412</v>
      </c>
      <c r="CQ744" s="37">
        <f t="shared" si="436"/>
        <v>25.96379682569809</v>
      </c>
      <c r="CR744" s="37">
        <f t="shared" si="437"/>
        <v>55.486228084742955</v>
      </c>
      <c r="CS744" s="37">
        <f t="shared" si="438"/>
        <v>49.080686104718758</v>
      </c>
      <c r="CT744" s="22">
        <f t="shared" si="439"/>
        <v>8.9416859629308973</v>
      </c>
      <c r="CU744" s="35">
        <v>84</v>
      </c>
      <c r="CV744" s="35">
        <v>65</v>
      </c>
      <c r="CW744" s="35">
        <v>955</v>
      </c>
      <c r="CX744" s="35">
        <v>847</v>
      </c>
      <c r="CY744" s="35">
        <v>422</v>
      </c>
      <c r="CZ744" s="35">
        <v>341</v>
      </c>
      <c r="DA744" s="35">
        <v>471</v>
      </c>
      <c r="DB744" s="35">
        <v>488</v>
      </c>
      <c r="DC744">
        <v>24</v>
      </c>
      <c r="DD744">
        <v>20</v>
      </c>
      <c r="DE744" s="35">
        <f t="shared" si="440"/>
        <v>-4</v>
      </c>
      <c r="DF744" s="36">
        <f t="shared" si="441"/>
        <v>1.7793887470092864</v>
      </c>
      <c r="DG744" s="37">
        <f t="shared" si="442"/>
        <v>1.4828239558410719</v>
      </c>
      <c r="DH744" s="37">
        <f t="shared" si="443"/>
        <v>-0.29656479116821438</v>
      </c>
      <c r="DI744" s="2">
        <v>431.2</v>
      </c>
      <c r="DJ744">
        <v>19</v>
      </c>
      <c r="DK744">
        <v>21</v>
      </c>
      <c r="DL744">
        <v>-8.8000000000000007</v>
      </c>
      <c r="DM744">
        <v>456</v>
      </c>
      <c r="DN744">
        <v>357</v>
      </c>
      <c r="DO744">
        <v>2.1</v>
      </c>
      <c r="DP744">
        <v>334</v>
      </c>
      <c r="DQ744">
        <v>242</v>
      </c>
      <c r="DR744">
        <v>4.0999999999999996</v>
      </c>
      <c r="DS744">
        <v>217</v>
      </c>
      <c r="DT744">
        <v>176</v>
      </c>
      <c r="DU744">
        <v>2.7</v>
      </c>
      <c r="DV744" s="39">
        <v>4.3</v>
      </c>
      <c r="DW744" s="39">
        <v>4.3</v>
      </c>
      <c r="DX744" s="39">
        <v>-0.1</v>
      </c>
      <c r="DY744" s="39">
        <v>-0.2</v>
      </c>
      <c r="DZ744" s="39">
        <v>-1.3</v>
      </c>
      <c r="EA744" s="39">
        <v>2.7</v>
      </c>
    </row>
    <row r="745" spans="1:131" x14ac:dyDescent="0.2">
      <c r="A745" s="12" t="s">
        <v>1631</v>
      </c>
      <c r="B745" s="12" t="s">
        <v>3251</v>
      </c>
      <c r="C745" t="s">
        <v>3250</v>
      </c>
      <c r="D745" t="s">
        <v>338</v>
      </c>
      <c r="E745" s="12" t="s">
        <v>170</v>
      </c>
      <c r="F745">
        <v>73</v>
      </c>
      <c r="G745">
        <v>11</v>
      </c>
      <c r="H745">
        <v>21</v>
      </c>
      <c r="I745" s="31">
        <f t="shared" si="407"/>
        <v>32</v>
      </c>
      <c r="J745">
        <v>13</v>
      </c>
      <c r="K745">
        <v>8</v>
      </c>
      <c r="L745" s="16">
        <f t="shared" si="408"/>
        <v>2.1090017025795764</v>
      </c>
      <c r="M745" s="15">
        <v>11</v>
      </c>
      <c r="N745" s="15">
        <v>13</v>
      </c>
      <c r="O745" s="15">
        <v>7</v>
      </c>
      <c r="P745">
        <v>103</v>
      </c>
      <c r="Q745">
        <v>45</v>
      </c>
      <c r="R745">
        <v>55</v>
      </c>
      <c r="S745" s="13">
        <f t="shared" si="409"/>
        <v>0.10679611650485436</v>
      </c>
      <c r="T745" s="13">
        <f t="shared" si="410"/>
        <v>5.4187192118226604E-2</v>
      </c>
      <c r="U745" s="2">
        <v>910.38333333330002</v>
      </c>
      <c r="V745" s="2">
        <v>12.4666666667</v>
      </c>
      <c r="W745">
        <v>12.11</v>
      </c>
      <c r="X745">
        <v>37.340000000000003</v>
      </c>
      <c r="Y745" s="32">
        <f t="shared" si="411"/>
        <v>0.24489383215369057</v>
      </c>
      <c r="Z745" s="15">
        <f t="shared" si="412"/>
        <v>147.44736842105263</v>
      </c>
      <c r="AA745">
        <v>36</v>
      </c>
      <c r="AB745">
        <v>49</v>
      </c>
      <c r="AC745">
        <v>86</v>
      </c>
      <c r="AD745" s="13">
        <f t="shared" si="413"/>
        <v>0.28947368421052633</v>
      </c>
      <c r="AE745" s="13">
        <f t="shared" si="414"/>
        <v>0.52631578947368418</v>
      </c>
      <c r="AF745" s="13">
        <f t="shared" si="415"/>
        <v>0.81578947368421051</v>
      </c>
      <c r="AG745">
        <v>136</v>
      </c>
      <c r="AH745">
        <v>184</v>
      </c>
      <c r="AI745" s="17">
        <f t="shared" si="416"/>
        <v>0.42499999999999999</v>
      </c>
      <c r="AJ745">
        <v>118</v>
      </c>
      <c r="AK745">
        <v>170</v>
      </c>
      <c r="AL745" s="32">
        <f t="shared" si="417"/>
        <v>0.36828644501278773</v>
      </c>
      <c r="AM745">
        <v>111</v>
      </c>
      <c r="AN745">
        <v>120</v>
      </c>
      <c r="AO745" s="33">
        <f t="shared" si="418"/>
        <v>0.29539641943734013</v>
      </c>
      <c r="AP745">
        <v>125</v>
      </c>
      <c r="AQ745">
        <v>138</v>
      </c>
      <c r="AR745" s="33">
        <f t="shared" si="419"/>
        <v>0.33631713554987214</v>
      </c>
      <c r="AS745" s="33">
        <f t="shared" si="420"/>
        <v>0.55491329479768781</v>
      </c>
      <c r="AT745">
        <v>9</v>
      </c>
      <c r="AU745">
        <v>346</v>
      </c>
      <c r="AV745">
        <v>309</v>
      </c>
      <c r="AW745">
        <v>262</v>
      </c>
      <c r="AX745" s="2">
        <v>27.7</v>
      </c>
      <c r="AY745" s="3">
        <v>9</v>
      </c>
      <c r="AZ745" s="2">
        <v>32.200000000000003</v>
      </c>
      <c r="BA745" s="2">
        <v>24.6</v>
      </c>
      <c r="BB745" s="21">
        <v>-0.41400000000000003</v>
      </c>
      <c r="BC745">
        <v>9</v>
      </c>
      <c r="BD745" s="21">
        <v>-1.2789999999999999</v>
      </c>
      <c r="BE745" s="2">
        <v>28.2</v>
      </c>
      <c r="BF745" s="2">
        <v>32.4</v>
      </c>
      <c r="BG745" s="2">
        <v>23.9</v>
      </c>
      <c r="BH745" s="21">
        <v>-5.5E-2</v>
      </c>
      <c r="BI745" s="21">
        <v>7.944</v>
      </c>
      <c r="BJ745" t="s">
        <v>1993</v>
      </c>
      <c r="BK745" s="2">
        <v>59.2</v>
      </c>
      <c r="BL745" t="s">
        <v>1258</v>
      </c>
      <c r="BM745" s="2">
        <v>42</v>
      </c>
      <c r="BN745" t="s">
        <v>3264</v>
      </c>
      <c r="BO745" s="2">
        <v>22.6</v>
      </c>
      <c r="BP745" t="s">
        <v>337</v>
      </c>
      <c r="BQ745" s="2">
        <v>32.1</v>
      </c>
      <c r="BR745" t="s">
        <v>2111</v>
      </c>
      <c r="BS745" s="2">
        <v>30.8</v>
      </c>
      <c r="BT745" s="32">
        <f t="shared" si="421"/>
        <v>8.8167053364269138E-2</v>
      </c>
      <c r="BU745" s="34">
        <f t="shared" si="422"/>
        <v>0.92974238875878223</v>
      </c>
      <c r="BV745" s="35">
        <f t="shared" si="423"/>
        <v>938.55909409520916</v>
      </c>
      <c r="BW745" s="32">
        <f t="shared" si="424"/>
        <v>1.7909442123051372E-2</v>
      </c>
      <c r="BX745" s="36">
        <f t="shared" si="425"/>
        <v>2.5053109662228814</v>
      </c>
      <c r="BY745" s="37">
        <f t="shared" si="426"/>
        <v>1.9778770785970119</v>
      </c>
      <c r="BZ745" s="37">
        <f t="shared" si="427"/>
        <v>28.415500695843736</v>
      </c>
      <c r="CA745" s="37">
        <f t="shared" si="428"/>
        <v>28.151783752030802</v>
      </c>
      <c r="CB745" s="37">
        <f t="shared" si="429"/>
        <v>54.325690425464593</v>
      </c>
      <c r="CC745" s="37">
        <f t="shared" si="430"/>
        <v>48.853563841346194</v>
      </c>
      <c r="CD745" s="38">
        <f t="shared" si="431"/>
        <v>5.4721265841183993</v>
      </c>
      <c r="CE745" s="3">
        <v>38</v>
      </c>
      <c r="CF745" s="3">
        <v>30</v>
      </c>
      <c r="CG745" s="3">
        <v>393</v>
      </c>
      <c r="CH745" s="3">
        <v>397</v>
      </c>
      <c r="CI745" s="3">
        <v>167</v>
      </c>
      <c r="CJ745" s="3">
        <v>135</v>
      </c>
      <c r="CK745" s="3">
        <v>179</v>
      </c>
      <c r="CL745" s="3">
        <v>226</v>
      </c>
      <c r="CM745" s="20">
        <f t="shared" si="432"/>
        <v>-5.1587924910261087</v>
      </c>
      <c r="CN745" s="37">
        <f t="shared" si="433"/>
        <v>3.0376180378748412</v>
      </c>
      <c r="CO745" s="37">
        <f t="shared" si="434"/>
        <v>1.6068559185859668</v>
      </c>
      <c r="CP745" s="37">
        <f t="shared" si="435"/>
        <v>31.82895422294942</v>
      </c>
      <c r="CQ745" s="37">
        <f t="shared" si="436"/>
        <v>27.910867188589123</v>
      </c>
      <c r="CR745" s="37">
        <f t="shared" si="437"/>
        <v>59.321598638207945</v>
      </c>
      <c r="CS745" s="37">
        <f t="shared" si="438"/>
        <v>51.221283870541704</v>
      </c>
      <c r="CT745" s="22">
        <f t="shared" si="439"/>
        <v>-2.6281881835478416</v>
      </c>
      <c r="CU745" s="35">
        <v>138</v>
      </c>
      <c r="CV745" s="35">
        <v>73</v>
      </c>
      <c r="CW745" s="35">
        <v>1308</v>
      </c>
      <c r="CX745" s="35">
        <v>1195</v>
      </c>
      <c r="CY745" s="35">
        <v>554</v>
      </c>
      <c r="CZ745" s="35">
        <v>491</v>
      </c>
      <c r="DA745" s="35">
        <v>568</v>
      </c>
      <c r="DB745" s="35">
        <v>695</v>
      </c>
      <c r="DC745">
        <v>16</v>
      </c>
      <c r="DD745">
        <v>12</v>
      </c>
      <c r="DE745" s="35">
        <f t="shared" si="440"/>
        <v>-4</v>
      </c>
      <c r="DF745" s="36">
        <f t="shared" si="441"/>
        <v>1.0548677752517397</v>
      </c>
      <c r="DG745" s="37">
        <f t="shared" si="442"/>
        <v>0.79115083143880471</v>
      </c>
      <c r="DH745" s="37">
        <f t="shared" si="443"/>
        <v>-0.26371694381293492</v>
      </c>
      <c r="DI745" s="2">
        <v>541.9</v>
      </c>
      <c r="DJ745">
        <v>23</v>
      </c>
      <c r="DK745">
        <v>15</v>
      </c>
      <c r="DL745">
        <v>-5</v>
      </c>
      <c r="DM745">
        <v>514</v>
      </c>
      <c r="DN745">
        <v>435</v>
      </c>
      <c r="DO745">
        <v>-0.9</v>
      </c>
      <c r="DP745">
        <v>368</v>
      </c>
      <c r="DQ745">
        <v>327</v>
      </c>
      <c r="DR745">
        <v>-0.8</v>
      </c>
      <c r="DS745">
        <v>259</v>
      </c>
      <c r="DT745">
        <v>244</v>
      </c>
      <c r="DU745">
        <v>-1.3</v>
      </c>
      <c r="DV745" s="39">
        <v>-0.7</v>
      </c>
      <c r="DW745" s="39">
        <v>-0.7</v>
      </c>
      <c r="DX745" s="39">
        <v>0.2</v>
      </c>
      <c r="DY745" s="39">
        <v>-2</v>
      </c>
      <c r="DZ745" s="39">
        <v>-1.2</v>
      </c>
      <c r="EA745" s="39">
        <v>-3.6</v>
      </c>
    </row>
    <row r="746" spans="1:131" x14ac:dyDescent="0.2">
      <c r="A746" s="12" t="s">
        <v>464</v>
      </c>
      <c r="B746" s="12" t="s">
        <v>3256</v>
      </c>
      <c r="C746" t="s">
        <v>3255</v>
      </c>
      <c r="D746" t="s">
        <v>343</v>
      </c>
      <c r="E746" s="12" t="s">
        <v>123</v>
      </c>
      <c r="F746">
        <v>71</v>
      </c>
      <c r="G746">
        <v>9</v>
      </c>
      <c r="H746">
        <v>16</v>
      </c>
      <c r="I746" s="31">
        <f t="shared" si="407"/>
        <v>25</v>
      </c>
      <c r="J746">
        <v>11</v>
      </c>
      <c r="K746">
        <v>4</v>
      </c>
      <c r="L746" s="16">
        <f t="shared" si="408"/>
        <v>1.5861266786507349</v>
      </c>
      <c r="M746" s="15">
        <v>9</v>
      </c>
      <c r="N746" s="15">
        <v>12</v>
      </c>
      <c r="O746" s="15">
        <v>4</v>
      </c>
      <c r="P746">
        <v>73</v>
      </c>
      <c r="Q746">
        <v>23</v>
      </c>
      <c r="R746">
        <v>28</v>
      </c>
      <c r="S746" s="13">
        <f t="shared" si="409"/>
        <v>0.12328767123287671</v>
      </c>
      <c r="T746" s="13">
        <f t="shared" si="410"/>
        <v>7.2580645161290328E-2</v>
      </c>
      <c r="U746" s="2">
        <v>945.7</v>
      </c>
      <c r="V746" s="2">
        <v>13.3166666667</v>
      </c>
      <c r="W746">
        <v>13.07</v>
      </c>
      <c r="X746">
        <v>36.46</v>
      </c>
      <c r="Y746" s="32">
        <f t="shared" si="411"/>
        <v>0.26388047647890167</v>
      </c>
      <c r="Z746" s="15">
        <f t="shared" si="412"/>
        <v>111.92500000000001</v>
      </c>
      <c r="AA746">
        <v>24</v>
      </c>
      <c r="AB746">
        <v>39</v>
      </c>
      <c r="AC746">
        <v>55</v>
      </c>
      <c r="AD746" s="13">
        <f t="shared" si="413"/>
        <v>0.22500000000000001</v>
      </c>
      <c r="AE746" s="13">
        <f t="shared" si="414"/>
        <v>0.4</v>
      </c>
      <c r="AF746" s="13">
        <f t="shared" si="415"/>
        <v>0.625</v>
      </c>
      <c r="AG746">
        <v>68</v>
      </c>
      <c r="AH746">
        <v>52</v>
      </c>
      <c r="AI746" s="17">
        <f t="shared" si="416"/>
        <v>0.56666666666666665</v>
      </c>
      <c r="AJ746">
        <v>157</v>
      </c>
      <c r="AK746">
        <v>135</v>
      </c>
      <c r="AL746" s="32">
        <f t="shared" si="417"/>
        <v>0.31808278867102396</v>
      </c>
      <c r="AM746">
        <v>169</v>
      </c>
      <c r="AN746">
        <v>128</v>
      </c>
      <c r="AO746" s="33">
        <f t="shared" si="418"/>
        <v>0.3235294117647059</v>
      </c>
      <c r="AP746">
        <v>166</v>
      </c>
      <c r="AQ746">
        <v>163</v>
      </c>
      <c r="AR746" s="33">
        <f t="shared" si="419"/>
        <v>0.35838779956427014</v>
      </c>
      <c r="AS746" s="33">
        <f t="shared" si="420"/>
        <v>0.49575551782682514</v>
      </c>
      <c r="AT746">
        <v>7</v>
      </c>
      <c r="AU746">
        <v>323</v>
      </c>
      <c r="AV746">
        <v>343</v>
      </c>
      <c r="AW746">
        <v>295</v>
      </c>
      <c r="AX746" s="2">
        <v>28.7</v>
      </c>
      <c r="AY746" s="3">
        <v>5</v>
      </c>
      <c r="AZ746" s="2">
        <v>33.299999999999997</v>
      </c>
      <c r="BA746" s="2">
        <v>25.5</v>
      </c>
      <c r="BB746" s="21">
        <v>0.85699999999999998</v>
      </c>
      <c r="BC746">
        <v>4</v>
      </c>
      <c r="BD746" s="21">
        <v>1.357</v>
      </c>
      <c r="BE746" s="2">
        <v>30.2</v>
      </c>
      <c r="BF746" s="2">
        <v>34.799999999999997</v>
      </c>
      <c r="BG746" s="2">
        <v>25.7</v>
      </c>
      <c r="BH746" s="21">
        <v>0.64200000000000002</v>
      </c>
      <c r="BI746" s="21">
        <v>-2.8650000000000002</v>
      </c>
      <c r="BJ746" t="s">
        <v>3218</v>
      </c>
      <c r="BK746" s="2">
        <v>45</v>
      </c>
      <c r="BL746" t="s">
        <v>2215</v>
      </c>
      <c r="BM746" s="2">
        <v>35.9</v>
      </c>
      <c r="BN746" t="s">
        <v>995</v>
      </c>
      <c r="BO746" s="2">
        <v>21.6</v>
      </c>
      <c r="BP746" t="s">
        <v>3613</v>
      </c>
      <c r="BQ746" s="2">
        <v>44.4</v>
      </c>
      <c r="BR746" t="s">
        <v>1950</v>
      </c>
      <c r="BS746" s="2">
        <v>42.3</v>
      </c>
      <c r="BT746" s="32">
        <f t="shared" si="421"/>
        <v>9.8280098280098274E-2</v>
      </c>
      <c r="BU746" s="34">
        <f t="shared" si="422"/>
        <v>0.92008196721311475</v>
      </c>
      <c r="BV746" s="35">
        <f t="shared" si="423"/>
        <v>929.90997704112453</v>
      </c>
      <c r="BW746" s="32">
        <f t="shared" si="424"/>
        <v>1.8362065493213023E-2</v>
      </c>
      <c r="BX746" s="36">
        <f t="shared" si="425"/>
        <v>2.5383842479091747</v>
      </c>
      <c r="BY746" s="37">
        <f t="shared" si="426"/>
        <v>2.474924641711445</v>
      </c>
      <c r="BZ746" s="37">
        <f t="shared" si="427"/>
        <v>25.828059722475849</v>
      </c>
      <c r="CA746" s="37">
        <f t="shared" si="428"/>
        <v>30.968287824491927</v>
      </c>
      <c r="CB746" s="37">
        <f t="shared" si="429"/>
        <v>48.73697755985615</v>
      </c>
      <c r="CC746" s="37">
        <f t="shared" si="430"/>
        <v>59.080893370086038</v>
      </c>
      <c r="CD746" s="38">
        <f t="shared" si="431"/>
        <v>-10.343915810229888</v>
      </c>
      <c r="CE746" s="3">
        <v>40</v>
      </c>
      <c r="CF746" s="3">
        <v>39</v>
      </c>
      <c r="CG746" s="3">
        <v>367</v>
      </c>
      <c r="CH746" s="3">
        <v>449</v>
      </c>
      <c r="CI746" s="3">
        <v>172</v>
      </c>
      <c r="CJ746" s="3">
        <v>194</v>
      </c>
      <c r="CK746" s="3">
        <v>249</v>
      </c>
      <c r="CL746" s="3">
        <v>189</v>
      </c>
      <c r="CM746" s="20">
        <f t="shared" si="432"/>
        <v>-6.1100482380736896</v>
      </c>
      <c r="CN746" s="37">
        <f t="shared" si="433"/>
        <v>2.2714454582679844</v>
      </c>
      <c r="CO746" s="37">
        <f t="shared" si="434"/>
        <v>2.7813617856342665</v>
      </c>
      <c r="CP746" s="37">
        <f t="shared" si="435"/>
        <v>29.575146987244366</v>
      </c>
      <c r="CQ746" s="37">
        <f t="shared" si="436"/>
        <v>29.088408674758373</v>
      </c>
      <c r="CR746" s="37">
        <f t="shared" si="437"/>
        <v>51.965109361600213</v>
      </c>
      <c r="CS746" s="37">
        <f t="shared" si="438"/>
        <v>55.279565489481051</v>
      </c>
      <c r="CT746" s="22">
        <f t="shared" si="439"/>
        <v>-7.0294596823490494</v>
      </c>
      <c r="CU746" s="35">
        <v>98</v>
      </c>
      <c r="CV746" s="35">
        <v>120</v>
      </c>
      <c r="CW746" s="35">
        <v>1178</v>
      </c>
      <c r="CX746" s="35">
        <v>1135</v>
      </c>
      <c r="CY746" s="35">
        <v>431</v>
      </c>
      <c r="CZ746" s="35">
        <v>496</v>
      </c>
      <c r="DA746" s="35">
        <v>634</v>
      </c>
      <c r="DB746" s="35">
        <v>535</v>
      </c>
      <c r="DC746">
        <v>4</v>
      </c>
      <c r="DD746">
        <v>4</v>
      </c>
      <c r="DE746" s="35">
        <f t="shared" si="440"/>
        <v>0</v>
      </c>
      <c r="DF746" s="36">
        <f t="shared" si="441"/>
        <v>0.25383842479091745</v>
      </c>
      <c r="DG746" s="37">
        <f t="shared" si="442"/>
        <v>0.25383842479091745</v>
      </c>
      <c r="DH746" s="37">
        <f t="shared" si="443"/>
        <v>0</v>
      </c>
      <c r="DI746" s="2">
        <v>510.9</v>
      </c>
      <c r="DJ746">
        <v>25</v>
      </c>
      <c r="DK746">
        <v>20</v>
      </c>
      <c r="DL746">
        <v>9.5</v>
      </c>
      <c r="DM746">
        <v>400</v>
      </c>
      <c r="DN746">
        <v>500</v>
      </c>
      <c r="DO746">
        <v>-5.6</v>
      </c>
      <c r="DP746">
        <v>294</v>
      </c>
      <c r="DQ746">
        <v>367</v>
      </c>
      <c r="DR746">
        <v>-7.2</v>
      </c>
      <c r="DS746">
        <v>219</v>
      </c>
      <c r="DT746">
        <v>252</v>
      </c>
      <c r="DU746">
        <v>-7.1</v>
      </c>
      <c r="DV746" s="39">
        <v>-4.5</v>
      </c>
      <c r="DW746" s="39">
        <v>-4.5</v>
      </c>
      <c r="DX746" s="39">
        <v>-1.1000000000000001</v>
      </c>
      <c r="DY746" s="39">
        <v>0.7</v>
      </c>
      <c r="DZ746" s="39">
        <v>-1.2</v>
      </c>
      <c r="EA746" s="39">
        <v>-6.1</v>
      </c>
    </row>
    <row r="747" spans="1:131" x14ac:dyDescent="0.2">
      <c r="A747" s="12" t="s">
        <v>160</v>
      </c>
      <c r="B747" s="12" t="s">
        <v>3260</v>
      </c>
      <c r="C747" t="s">
        <v>3259</v>
      </c>
      <c r="D747" t="s">
        <v>529</v>
      </c>
      <c r="E747" s="12" t="s">
        <v>170</v>
      </c>
      <c r="F747">
        <v>75</v>
      </c>
      <c r="G747">
        <v>14</v>
      </c>
      <c r="H747">
        <v>30</v>
      </c>
      <c r="I747" s="31">
        <f t="shared" si="407"/>
        <v>44</v>
      </c>
      <c r="J747">
        <v>18</v>
      </c>
      <c r="K747">
        <v>6</v>
      </c>
      <c r="L747" s="16">
        <f t="shared" si="408"/>
        <v>2.4501160092807424</v>
      </c>
      <c r="M747" s="15">
        <v>14</v>
      </c>
      <c r="N747" s="15">
        <v>20</v>
      </c>
      <c r="O747" s="15">
        <v>9</v>
      </c>
      <c r="P747">
        <v>157</v>
      </c>
      <c r="Q747">
        <v>62</v>
      </c>
      <c r="R747">
        <v>63</v>
      </c>
      <c r="S747" s="13">
        <f t="shared" si="409"/>
        <v>8.9171974522292988E-2</v>
      </c>
      <c r="T747" s="13">
        <f t="shared" si="410"/>
        <v>4.9645390070921988E-2</v>
      </c>
      <c r="U747" s="2">
        <v>1077.5</v>
      </c>
      <c r="V747" s="2">
        <v>14.3666666667</v>
      </c>
      <c r="W747">
        <v>13.69</v>
      </c>
      <c r="X747">
        <v>33.159999999999997</v>
      </c>
      <c r="Y747" s="32">
        <f t="shared" si="411"/>
        <v>0.29220917822838849</v>
      </c>
      <c r="Z747" s="15">
        <f t="shared" si="412"/>
        <v>191.79310344827587</v>
      </c>
      <c r="AA747">
        <v>19</v>
      </c>
      <c r="AB747">
        <v>17</v>
      </c>
      <c r="AC747">
        <v>48</v>
      </c>
      <c r="AD747" s="13">
        <f t="shared" si="413"/>
        <v>0.2413793103448276</v>
      </c>
      <c r="AE747" s="13">
        <f t="shared" si="414"/>
        <v>0.5</v>
      </c>
      <c r="AF747" s="13">
        <f t="shared" si="415"/>
        <v>0.74137931034482762</v>
      </c>
      <c r="AG747">
        <v>597</v>
      </c>
      <c r="AH747">
        <v>518</v>
      </c>
      <c r="AI747" s="17">
        <f t="shared" si="416"/>
        <v>0.53542600896860981</v>
      </c>
      <c r="AJ747">
        <v>220</v>
      </c>
      <c r="AK747">
        <v>208</v>
      </c>
      <c r="AL747" s="32">
        <f t="shared" si="417"/>
        <v>0.37676056338028169</v>
      </c>
      <c r="AM747">
        <v>202</v>
      </c>
      <c r="AN747">
        <v>147</v>
      </c>
      <c r="AO747" s="33">
        <f t="shared" si="418"/>
        <v>0.30721830985915494</v>
      </c>
      <c r="AP747">
        <v>191</v>
      </c>
      <c r="AQ747">
        <v>168</v>
      </c>
      <c r="AR747" s="33">
        <f t="shared" si="419"/>
        <v>0.31602112676056338</v>
      </c>
      <c r="AS747" s="33">
        <f t="shared" si="420"/>
        <v>0.55083655083655081</v>
      </c>
      <c r="AT747">
        <v>12</v>
      </c>
      <c r="AU747">
        <v>388</v>
      </c>
      <c r="AV747">
        <v>412</v>
      </c>
      <c r="AW747">
        <v>367</v>
      </c>
      <c r="AX747" s="2">
        <v>29</v>
      </c>
      <c r="AY747" s="3">
        <v>5</v>
      </c>
      <c r="AZ747" s="2">
        <v>33.6</v>
      </c>
      <c r="BA747" s="2">
        <v>25.9</v>
      </c>
      <c r="BB747" s="21">
        <v>0.35499999999999998</v>
      </c>
      <c r="BC747">
        <v>8</v>
      </c>
      <c r="BD747" s="21">
        <v>-0.45100000000000001</v>
      </c>
      <c r="BE747" s="2">
        <v>30.3</v>
      </c>
      <c r="BF747" s="2">
        <v>34.9</v>
      </c>
      <c r="BG747" s="2">
        <v>25.6</v>
      </c>
      <c r="BH747" s="21">
        <v>1.008</v>
      </c>
      <c r="BI747" s="21">
        <v>4.7409999999999997</v>
      </c>
      <c r="BJ747" t="s">
        <v>2464</v>
      </c>
      <c r="BK747" s="2">
        <v>67.400000000000006</v>
      </c>
      <c r="BL747" t="s">
        <v>3735</v>
      </c>
      <c r="BM747" s="2">
        <v>25.1</v>
      </c>
      <c r="BN747" t="s">
        <v>911</v>
      </c>
      <c r="BO747" s="2">
        <v>19.100000000000001</v>
      </c>
      <c r="BP747" t="s">
        <v>1976</v>
      </c>
      <c r="BQ747" s="2">
        <v>54.9</v>
      </c>
      <c r="BR747" t="s">
        <v>2459</v>
      </c>
      <c r="BS747" s="2">
        <v>41.5</v>
      </c>
      <c r="BT747" s="32">
        <f t="shared" si="421"/>
        <v>9.3851132686084138E-2</v>
      </c>
      <c r="BU747" s="34">
        <f t="shared" si="422"/>
        <v>0.88354037267080743</v>
      </c>
      <c r="BV747" s="35">
        <f t="shared" si="423"/>
        <v>892.92548593941581</v>
      </c>
      <c r="BW747" s="32">
        <f t="shared" si="424"/>
        <v>-2.2608494643108434E-2</v>
      </c>
      <c r="BX747" s="36">
        <f t="shared" si="425"/>
        <v>3.2296983758625761</v>
      </c>
      <c r="BY747" s="37">
        <f t="shared" si="426"/>
        <v>4.1763341067188486</v>
      </c>
      <c r="BZ747" s="37">
        <f t="shared" si="427"/>
        <v>34.412993039363315</v>
      </c>
      <c r="CA747" s="37">
        <f t="shared" si="428"/>
        <v>35.860788863025846</v>
      </c>
      <c r="CB747" s="37">
        <f t="shared" si="429"/>
        <v>64.204176333957761</v>
      </c>
      <c r="CC747" s="37">
        <f t="shared" si="430"/>
        <v>58.969837586870142</v>
      </c>
      <c r="CD747" s="38">
        <f t="shared" si="431"/>
        <v>5.2343387470876195</v>
      </c>
      <c r="CE747" s="3">
        <v>58</v>
      </c>
      <c r="CF747" s="3">
        <v>75</v>
      </c>
      <c r="CG747" s="3">
        <v>560</v>
      </c>
      <c r="CH747" s="3">
        <v>569</v>
      </c>
      <c r="CI747" s="3">
        <v>257</v>
      </c>
      <c r="CJ747" s="3">
        <v>221</v>
      </c>
      <c r="CK747" s="3">
        <v>194</v>
      </c>
      <c r="CL747" s="3">
        <v>278</v>
      </c>
      <c r="CM747" s="20">
        <f t="shared" si="432"/>
        <v>-1.2677384729895982</v>
      </c>
      <c r="CN747" s="37">
        <f t="shared" si="433"/>
        <v>2.3884197828709293</v>
      </c>
      <c r="CO747" s="37">
        <f t="shared" si="434"/>
        <v>2.2436670687575395</v>
      </c>
      <c r="CP747" s="37">
        <f t="shared" si="435"/>
        <v>32.689987937273834</v>
      </c>
      <c r="CQ747" s="37">
        <f t="shared" si="436"/>
        <v>33.148371531966234</v>
      </c>
      <c r="CR747" s="37">
        <f t="shared" si="437"/>
        <v>61.085645355850431</v>
      </c>
      <c r="CS747" s="37">
        <f t="shared" si="438"/>
        <v>55.9469240048251</v>
      </c>
      <c r="CT747" s="22">
        <f t="shared" si="439"/>
        <v>9.5617396062287696E-2</v>
      </c>
      <c r="CU747" s="35">
        <v>99</v>
      </c>
      <c r="CV747" s="35">
        <v>93</v>
      </c>
      <c r="CW747" s="35">
        <v>1256</v>
      </c>
      <c r="CX747" s="35">
        <v>1281</v>
      </c>
      <c r="CY747" s="35">
        <v>555</v>
      </c>
      <c r="CZ747" s="35">
        <v>452</v>
      </c>
      <c r="DA747" s="35">
        <v>493</v>
      </c>
      <c r="DB747" s="35">
        <v>622</v>
      </c>
      <c r="DC747">
        <v>18</v>
      </c>
      <c r="DD747">
        <v>5</v>
      </c>
      <c r="DE747" s="35">
        <f t="shared" si="440"/>
        <v>-13</v>
      </c>
      <c r="DF747" s="36">
        <f t="shared" si="441"/>
        <v>1.0023201856125237</v>
      </c>
      <c r="DG747" s="37">
        <f t="shared" si="442"/>
        <v>0.27842227378125656</v>
      </c>
      <c r="DH747" s="37">
        <f t="shared" si="443"/>
        <v>-0.72389791183126706</v>
      </c>
      <c r="DI747" s="2">
        <v>628.5</v>
      </c>
      <c r="DJ747">
        <v>25</v>
      </c>
      <c r="DK747">
        <v>36</v>
      </c>
      <c r="DL747">
        <v>-11.3</v>
      </c>
      <c r="DM747">
        <v>686</v>
      </c>
      <c r="DN747">
        <v>591</v>
      </c>
      <c r="DO747">
        <v>2</v>
      </c>
      <c r="DP747">
        <v>512</v>
      </c>
      <c r="DQ747">
        <v>484</v>
      </c>
      <c r="DR747">
        <v>0.60000000000000009</v>
      </c>
      <c r="DS747">
        <v>357</v>
      </c>
      <c r="DT747">
        <v>363</v>
      </c>
      <c r="DU747">
        <v>0.8</v>
      </c>
      <c r="DV747" s="39">
        <v>-6.9</v>
      </c>
      <c r="DW747" s="39">
        <v>-6.9</v>
      </c>
      <c r="DX747" s="39">
        <v>-1.6</v>
      </c>
      <c r="DY747" s="39">
        <v>0.1</v>
      </c>
      <c r="DZ747" s="39">
        <v>2.2999999999999998</v>
      </c>
      <c r="EA747" s="39">
        <v>-6.1</v>
      </c>
    </row>
    <row r="748" spans="1:131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5</v>
      </c>
      <c r="I748" s="31">
        <f t="shared" si="407"/>
        <v>5</v>
      </c>
      <c r="J748">
        <v>2</v>
      </c>
      <c r="K748">
        <v>3</v>
      </c>
      <c r="L748" s="16">
        <f t="shared" si="408"/>
        <v>1.234821979831241</v>
      </c>
      <c r="M748" s="15">
        <v>0</v>
      </c>
      <c r="N748" s="15">
        <v>2</v>
      </c>
      <c r="O748" s="15">
        <v>3</v>
      </c>
      <c r="P748">
        <v>34</v>
      </c>
      <c r="Q748">
        <v>11</v>
      </c>
      <c r="R748">
        <v>8</v>
      </c>
      <c r="S748" s="13">
        <f t="shared" si="409"/>
        <v>0</v>
      </c>
      <c r="T748" s="13">
        <f t="shared" si="410"/>
        <v>0</v>
      </c>
      <c r="U748" s="2">
        <v>242.95</v>
      </c>
      <c r="V748" s="2">
        <v>10.55</v>
      </c>
      <c r="W748">
        <v>10.220000000000001</v>
      </c>
      <c r="X748">
        <v>38.94</v>
      </c>
      <c r="Y748" s="32">
        <f t="shared" si="411"/>
        <v>0.20789259560618392</v>
      </c>
      <c r="Z748" s="15">
        <f t="shared" si="412"/>
        <v>27.777777777777779</v>
      </c>
      <c r="AA748">
        <v>6</v>
      </c>
      <c r="AB748">
        <v>9</v>
      </c>
      <c r="AC748">
        <v>16</v>
      </c>
      <c r="AD748" s="13">
        <f t="shared" si="413"/>
        <v>0</v>
      </c>
      <c r="AE748" s="13">
        <f t="shared" si="414"/>
        <v>0.55555555555555558</v>
      </c>
      <c r="AF748" s="13">
        <f t="shared" si="415"/>
        <v>0.55555555555555558</v>
      </c>
      <c r="AG748">
        <v>57</v>
      </c>
      <c r="AH748">
        <v>81</v>
      </c>
      <c r="AI748" s="17">
        <f t="shared" si="416"/>
        <v>0.41304347826086957</v>
      </c>
      <c r="AJ748">
        <v>32</v>
      </c>
      <c r="AK748">
        <v>53</v>
      </c>
      <c r="AL748" s="32">
        <f t="shared" si="417"/>
        <v>0.43367346938775508</v>
      </c>
      <c r="AM748">
        <v>20</v>
      </c>
      <c r="AN748">
        <v>26</v>
      </c>
      <c r="AO748" s="33">
        <f t="shared" si="418"/>
        <v>0.23469387755102042</v>
      </c>
      <c r="AP748">
        <v>26</v>
      </c>
      <c r="AQ748">
        <v>39</v>
      </c>
      <c r="AR748" s="33">
        <f t="shared" si="419"/>
        <v>0.33163265306122447</v>
      </c>
      <c r="AS748" s="33">
        <f t="shared" si="420"/>
        <v>0.64885496183206104</v>
      </c>
      <c r="AT748">
        <v>13</v>
      </c>
      <c r="AU748">
        <v>80</v>
      </c>
      <c r="AV748">
        <v>77</v>
      </c>
      <c r="AW748">
        <v>65</v>
      </c>
      <c r="AX748" s="2">
        <v>27.2</v>
      </c>
      <c r="AY748" s="3">
        <v>12</v>
      </c>
      <c r="AZ748" s="2">
        <v>32.299999999999997</v>
      </c>
      <c r="BA748" s="2">
        <v>23.8</v>
      </c>
      <c r="BB748" s="21">
        <v>-0.65600000000000003</v>
      </c>
      <c r="BC748">
        <v>11</v>
      </c>
      <c r="BD748" s="21">
        <v>-2.2330000000000001</v>
      </c>
      <c r="BE748" s="2">
        <v>26.7</v>
      </c>
      <c r="BF748" s="2">
        <v>31.9</v>
      </c>
      <c r="BG748" s="2">
        <v>21.6</v>
      </c>
      <c r="BH748" s="21">
        <v>-1.054</v>
      </c>
      <c r="BI748" s="21">
        <v>6.8280000000000003</v>
      </c>
      <c r="BJ748" t="s">
        <v>3251</v>
      </c>
      <c r="BK748" s="2">
        <v>80.400000000000006</v>
      </c>
      <c r="BL748" t="s">
        <v>1381</v>
      </c>
      <c r="BM748" s="2">
        <v>53.2</v>
      </c>
      <c r="BN748" t="s">
        <v>1258</v>
      </c>
      <c r="BO748" s="2">
        <v>18.899999999999999</v>
      </c>
      <c r="BP748" t="s">
        <v>337</v>
      </c>
      <c r="BQ748" s="2">
        <v>40.799999999999997</v>
      </c>
      <c r="BR748" t="s">
        <v>2111</v>
      </c>
      <c r="BS748" s="2">
        <v>32.6</v>
      </c>
      <c r="BT748" s="32">
        <f t="shared" si="421"/>
        <v>7.1999999999999995E-2</v>
      </c>
      <c r="BU748" s="34">
        <f t="shared" si="422"/>
        <v>0.93805309734513276</v>
      </c>
      <c r="BV748" s="35">
        <f t="shared" si="423"/>
        <v>945.2530973451328</v>
      </c>
      <c r="BW748" s="32">
        <f t="shared" si="424"/>
        <v>1.0053097345132753E-2</v>
      </c>
      <c r="BX748" s="36">
        <f t="shared" si="425"/>
        <v>2.2254275705749023</v>
      </c>
      <c r="BY748" s="37">
        <f t="shared" si="426"/>
        <v>1.7308881104471461</v>
      </c>
      <c r="BZ748" s="37">
        <f t="shared" si="427"/>
        <v>30.90871625798475</v>
      </c>
      <c r="CA748" s="37">
        <f t="shared" si="428"/>
        <v>27.941479497218214</v>
      </c>
      <c r="CB748" s="37">
        <f t="shared" si="429"/>
        <v>56.130228724500306</v>
      </c>
      <c r="CC748" s="37">
        <f t="shared" si="430"/>
        <v>50.937564393158866</v>
      </c>
      <c r="CD748" s="38">
        <f t="shared" si="431"/>
        <v>5.1926643313414402</v>
      </c>
      <c r="CE748" s="3">
        <v>9</v>
      </c>
      <c r="CF748" s="3">
        <v>7</v>
      </c>
      <c r="CG748" s="3">
        <v>116</v>
      </c>
      <c r="CH748" s="3">
        <v>106</v>
      </c>
      <c r="CI748" s="3">
        <v>45</v>
      </c>
      <c r="CJ748" s="3">
        <v>40</v>
      </c>
      <c r="CK748" s="3">
        <v>53</v>
      </c>
      <c r="CL748" s="3">
        <v>57</v>
      </c>
      <c r="CM748" s="20">
        <f t="shared" si="432"/>
        <v>-7.5308547526280236</v>
      </c>
      <c r="CN748" s="37">
        <f t="shared" si="433"/>
        <v>2.4787298184497892</v>
      </c>
      <c r="CO748" s="37">
        <f t="shared" si="434"/>
        <v>2.0097809338782073</v>
      </c>
      <c r="CP748" s="37">
        <f t="shared" si="435"/>
        <v>32.893414617806663</v>
      </c>
      <c r="CQ748" s="37">
        <f t="shared" si="436"/>
        <v>31.218597172908154</v>
      </c>
      <c r="CR748" s="37">
        <f t="shared" si="437"/>
        <v>62.37020164802037</v>
      </c>
      <c r="CS748" s="37">
        <f t="shared" si="438"/>
        <v>56.474844241977628</v>
      </c>
      <c r="CT748" s="22">
        <f t="shared" si="439"/>
        <v>-0.70269307470130116</v>
      </c>
      <c r="CU748" s="35">
        <v>37</v>
      </c>
      <c r="CV748" s="35">
        <v>30</v>
      </c>
      <c r="CW748" s="35">
        <v>454</v>
      </c>
      <c r="CX748" s="35">
        <v>436</v>
      </c>
      <c r="CY748" s="35">
        <v>209</v>
      </c>
      <c r="CZ748" s="35">
        <v>158</v>
      </c>
      <c r="DA748" s="35">
        <v>219</v>
      </c>
      <c r="DB748" s="35">
        <v>231</v>
      </c>
      <c r="DC748">
        <v>3</v>
      </c>
      <c r="DD748">
        <v>1</v>
      </c>
      <c r="DE748" s="35">
        <f t="shared" si="440"/>
        <v>-2</v>
      </c>
      <c r="DF748" s="36">
        <f t="shared" si="441"/>
        <v>0.74180919019163394</v>
      </c>
      <c r="DG748" s="37">
        <f t="shared" si="442"/>
        <v>0.24726973006387803</v>
      </c>
      <c r="DH748" s="37">
        <f t="shared" si="443"/>
        <v>-0.49453946012775607</v>
      </c>
      <c r="DI748" s="2">
        <v>151.1</v>
      </c>
      <c r="DJ748">
        <v>7</v>
      </c>
      <c r="DK748">
        <v>5</v>
      </c>
      <c r="DL748">
        <v>7</v>
      </c>
      <c r="DM748">
        <v>147</v>
      </c>
      <c r="DN748">
        <v>114</v>
      </c>
      <c r="DO748">
        <v>1.9</v>
      </c>
      <c r="DP748">
        <v>107</v>
      </c>
      <c r="DQ748">
        <v>85</v>
      </c>
      <c r="DR748">
        <v>0.9</v>
      </c>
      <c r="DS748">
        <v>75</v>
      </c>
      <c r="DT748">
        <v>62</v>
      </c>
      <c r="DU748">
        <v>2.7</v>
      </c>
      <c r="DV748" s="39">
        <v>0.30000000000000004</v>
      </c>
      <c r="DW748" s="39">
        <v>0.30000000000000004</v>
      </c>
      <c r="DX748" s="39">
        <v>-0.2</v>
      </c>
      <c r="DY748" s="39">
        <v>-0.60000000000000009</v>
      </c>
      <c r="DZ748" s="39">
        <v>-0.1</v>
      </c>
      <c r="EA748" s="39">
        <v>-0.7</v>
      </c>
    </row>
    <row r="749" spans="1:131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31">
        <f t="shared" si="407"/>
        <v>0</v>
      </c>
      <c r="J749">
        <v>0</v>
      </c>
      <c r="K749">
        <v>0</v>
      </c>
      <c r="L749" s="16">
        <f t="shared" si="408"/>
        <v>0</v>
      </c>
      <c r="M749" s="15">
        <v>0</v>
      </c>
      <c r="N749" s="15">
        <v>0</v>
      </c>
      <c r="O749" s="15">
        <v>0</v>
      </c>
      <c r="P749">
        <v>2</v>
      </c>
      <c r="Q749">
        <v>0</v>
      </c>
      <c r="R749">
        <v>2</v>
      </c>
      <c r="S749" s="13">
        <f t="shared" si="409"/>
        <v>0</v>
      </c>
      <c r="T749" s="13">
        <f t="shared" si="410"/>
        <v>0</v>
      </c>
      <c r="U749" s="2">
        <v>15</v>
      </c>
      <c r="V749" s="2">
        <v>15</v>
      </c>
      <c r="W749">
        <v>14.42</v>
      </c>
      <c r="X749">
        <v>32.75</v>
      </c>
      <c r="Y749" s="32">
        <f t="shared" si="411"/>
        <v>0.30570277718889122</v>
      </c>
      <c r="Z749" s="15">
        <f t="shared" si="412"/>
        <v>0</v>
      </c>
      <c r="AA749">
        <v>2</v>
      </c>
      <c r="AB749">
        <v>2</v>
      </c>
      <c r="AC749">
        <v>3</v>
      </c>
      <c r="AD749" s="13">
        <f t="shared" si="413"/>
        <v>0</v>
      </c>
      <c r="AE749" s="13">
        <f t="shared" si="414"/>
        <v>0</v>
      </c>
      <c r="AF749" s="13">
        <f t="shared" si="415"/>
        <v>0</v>
      </c>
      <c r="AI749" s="17" t="str">
        <f t="shared" si="416"/>
        <v xml:space="preserve"> </v>
      </c>
      <c r="AJ749">
        <v>1</v>
      </c>
      <c r="AK749">
        <v>4</v>
      </c>
      <c r="AL749" s="32">
        <f t="shared" si="417"/>
        <v>0.38461538461538464</v>
      </c>
      <c r="AM749">
        <v>0</v>
      </c>
      <c r="AN749">
        <v>2</v>
      </c>
      <c r="AO749" s="33">
        <f t="shared" si="418"/>
        <v>0.15384615384615385</v>
      </c>
      <c r="AP749">
        <v>6</v>
      </c>
      <c r="AQ749">
        <v>0</v>
      </c>
      <c r="AR749" s="33">
        <f t="shared" si="419"/>
        <v>0.46153846153846156</v>
      </c>
      <c r="AS749" s="33">
        <f t="shared" si="420"/>
        <v>0.7142857142857143</v>
      </c>
      <c r="AU749">
        <v>6</v>
      </c>
      <c r="AV749">
        <v>6</v>
      </c>
      <c r="AW749">
        <v>4</v>
      </c>
      <c r="AX749" s="2">
        <v>24</v>
      </c>
      <c r="AZ749" s="2">
        <v>29.7</v>
      </c>
      <c r="BA749" s="2">
        <v>20.2</v>
      </c>
      <c r="BB749" s="21">
        <v>-4.1559999999999997</v>
      </c>
      <c r="BD749" s="21">
        <v>0.34900000000000003</v>
      </c>
      <c r="BE749" s="2">
        <v>24.5</v>
      </c>
      <c r="BF749" s="2">
        <v>24.2</v>
      </c>
      <c r="BG749" s="2">
        <v>24.5</v>
      </c>
      <c r="BH749" s="21">
        <v>6.093</v>
      </c>
      <c r="BI749" s="21">
        <v>7.7169999999999996</v>
      </c>
      <c r="BK749" s="2">
        <v>0</v>
      </c>
      <c r="BM749" s="2">
        <v>0</v>
      </c>
      <c r="BO749" s="2">
        <v>0</v>
      </c>
      <c r="BQ749" s="2">
        <v>0</v>
      </c>
      <c r="BS749" s="2">
        <v>0</v>
      </c>
      <c r="BT749" s="32">
        <f t="shared" si="421"/>
        <v>0</v>
      </c>
      <c r="BU749" s="34">
        <f t="shared" si="422"/>
        <v>1</v>
      </c>
      <c r="BV749" s="35">
        <f t="shared" si="423"/>
        <v>1000</v>
      </c>
      <c r="BW749" s="32">
        <f t="shared" si="424"/>
        <v>0</v>
      </c>
      <c r="BX749" s="36">
        <f t="shared" si="425"/>
        <v>0</v>
      </c>
      <c r="BY749" s="37">
        <f t="shared" si="426"/>
        <v>0</v>
      </c>
      <c r="BZ749" s="37">
        <f t="shared" si="427"/>
        <v>16</v>
      </c>
      <c r="CA749" s="37">
        <f t="shared" si="428"/>
        <v>12</v>
      </c>
      <c r="CB749" s="37">
        <f t="shared" si="429"/>
        <v>52</v>
      </c>
      <c r="CC749" s="37">
        <f t="shared" si="430"/>
        <v>20</v>
      </c>
      <c r="CD749" s="38">
        <f t="shared" si="431"/>
        <v>32</v>
      </c>
      <c r="CE749" s="3">
        <v>0</v>
      </c>
      <c r="CF749" s="3">
        <v>0</v>
      </c>
      <c r="CG749" s="3">
        <v>4</v>
      </c>
      <c r="CH749" s="3">
        <v>3</v>
      </c>
      <c r="CI749" s="3">
        <v>6</v>
      </c>
      <c r="CJ749" s="3">
        <v>0</v>
      </c>
      <c r="CK749" s="3">
        <v>2</v>
      </c>
      <c r="CL749" s="3">
        <v>3</v>
      </c>
      <c r="CM749" s="20">
        <f t="shared" si="432"/>
        <v>19.399142857142859</v>
      </c>
      <c r="CN749" s="37">
        <f t="shared" si="433"/>
        <v>5.4961832061068705</v>
      </c>
      <c r="CO749" s="37">
        <f t="shared" si="434"/>
        <v>0</v>
      </c>
      <c r="CP749" s="37">
        <f t="shared" si="435"/>
        <v>23.81679389312977</v>
      </c>
      <c r="CQ749" s="37">
        <f t="shared" si="436"/>
        <v>32.977099236641223</v>
      </c>
      <c r="CR749" s="37">
        <f t="shared" si="437"/>
        <v>42.137404580152669</v>
      </c>
      <c r="CS749" s="37">
        <f t="shared" si="438"/>
        <v>58.625954198473281</v>
      </c>
      <c r="CT749" s="22">
        <f t="shared" si="439"/>
        <v>48.488549618320612</v>
      </c>
      <c r="CU749" s="35">
        <v>3</v>
      </c>
      <c r="CV749" s="35">
        <v>0</v>
      </c>
      <c r="CW749" s="35">
        <v>10</v>
      </c>
      <c r="CX749" s="35">
        <v>18</v>
      </c>
      <c r="CY749" s="35">
        <v>6</v>
      </c>
      <c r="CZ749" s="35">
        <v>5</v>
      </c>
      <c r="DA749" s="35">
        <v>9</v>
      </c>
      <c r="DB749" s="35">
        <v>4</v>
      </c>
      <c r="DC749">
        <v>0</v>
      </c>
      <c r="DD749">
        <v>0</v>
      </c>
      <c r="DE749" s="35">
        <f t="shared" si="440"/>
        <v>0</v>
      </c>
      <c r="DF749" s="36">
        <f t="shared" si="441"/>
        <v>0</v>
      </c>
      <c r="DG749" s="37">
        <f t="shared" si="442"/>
        <v>0</v>
      </c>
      <c r="DH749" s="37">
        <f t="shared" si="443"/>
        <v>0</v>
      </c>
      <c r="DI749" s="2">
        <v>7.7</v>
      </c>
      <c r="DJ749">
        <v>0</v>
      </c>
      <c r="DK749">
        <v>0</v>
      </c>
      <c r="DL749">
        <v>-100</v>
      </c>
      <c r="DM749">
        <v>9</v>
      </c>
      <c r="DN749">
        <v>1</v>
      </c>
      <c r="DO749">
        <v>46.7</v>
      </c>
      <c r="DP749">
        <v>6</v>
      </c>
      <c r="DQ749">
        <v>1</v>
      </c>
      <c r="DR749">
        <v>33.299999999999997</v>
      </c>
      <c r="DS749">
        <v>2</v>
      </c>
      <c r="DT749">
        <v>1</v>
      </c>
      <c r="DU749">
        <v>19.600000000000001</v>
      </c>
      <c r="DV749" s="39">
        <v>0.30000000000000004</v>
      </c>
      <c r="DW749" s="39">
        <v>0.30000000000000004</v>
      </c>
      <c r="DX749" s="39">
        <v>0</v>
      </c>
      <c r="DY749" s="39">
        <v>-0.1</v>
      </c>
      <c r="DZ749" s="39">
        <v>0</v>
      </c>
      <c r="EA749" s="39">
        <v>0.1</v>
      </c>
    </row>
    <row r="750" spans="1:131" x14ac:dyDescent="0.2">
      <c r="A750" s="12" t="s">
        <v>497</v>
      </c>
      <c r="B750" s="12" t="s">
        <v>3270</v>
      </c>
      <c r="C750" t="s">
        <v>3269</v>
      </c>
      <c r="D750" t="s">
        <v>305</v>
      </c>
      <c r="E750" s="12" t="s">
        <v>178</v>
      </c>
      <c r="F750">
        <v>67</v>
      </c>
      <c r="G750">
        <v>3</v>
      </c>
      <c r="H750">
        <v>16</v>
      </c>
      <c r="I750" s="31">
        <f t="shared" si="407"/>
        <v>19</v>
      </c>
      <c r="J750">
        <v>9</v>
      </c>
      <c r="K750">
        <v>7</v>
      </c>
      <c r="L750" s="16">
        <f t="shared" si="408"/>
        <v>0.91972569584509889</v>
      </c>
      <c r="M750" s="15">
        <v>3</v>
      </c>
      <c r="N750" s="15">
        <v>9</v>
      </c>
      <c r="O750" s="15">
        <v>5</v>
      </c>
      <c r="P750">
        <v>69</v>
      </c>
      <c r="Q750">
        <v>50</v>
      </c>
      <c r="R750">
        <v>51</v>
      </c>
      <c r="S750" s="13">
        <f t="shared" si="409"/>
        <v>4.3478260869565216E-2</v>
      </c>
      <c r="T750" s="13">
        <f t="shared" si="410"/>
        <v>1.7647058823529412E-2</v>
      </c>
      <c r="U750" s="2">
        <v>1239.5</v>
      </c>
      <c r="V750" s="2">
        <v>18.5</v>
      </c>
      <c r="W750">
        <v>17.66</v>
      </c>
      <c r="X750">
        <v>31.24</v>
      </c>
      <c r="Y750" s="32">
        <f t="shared" si="411"/>
        <v>0.36114519427402864</v>
      </c>
      <c r="Z750" s="15">
        <f t="shared" si="412"/>
        <v>87.344262295081961</v>
      </c>
      <c r="AA750">
        <v>82</v>
      </c>
      <c r="AB750">
        <v>73</v>
      </c>
      <c r="AC750">
        <v>95</v>
      </c>
      <c r="AD750" s="13">
        <f t="shared" si="413"/>
        <v>4.9180327868852458E-2</v>
      </c>
      <c r="AE750" s="13">
        <f t="shared" si="414"/>
        <v>0.22950819672131148</v>
      </c>
      <c r="AF750" s="13">
        <f t="shared" si="415"/>
        <v>0.27868852459016391</v>
      </c>
      <c r="AI750" s="17" t="str">
        <f t="shared" si="416"/>
        <v xml:space="preserve"> </v>
      </c>
      <c r="AJ750">
        <v>210</v>
      </c>
      <c r="AK750">
        <v>200</v>
      </c>
      <c r="AL750" s="32">
        <f t="shared" si="417"/>
        <v>0.32984714400643605</v>
      </c>
      <c r="AM750">
        <v>188</v>
      </c>
      <c r="AN750">
        <v>184</v>
      </c>
      <c r="AO750" s="33">
        <f t="shared" si="418"/>
        <v>0.29927594529364443</v>
      </c>
      <c r="AP750">
        <v>238</v>
      </c>
      <c r="AQ750">
        <v>223</v>
      </c>
      <c r="AR750" s="33">
        <f t="shared" si="419"/>
        <v>0.37087691069991957</v>
      </c>
      <c r="AS750" s="33">
        <f t="shared" si="420"/>
        <v>0.52429667519181589</v>
      </c>
      <c r="AT750">
        <v>6</v>
      </c>
      <c r="AU750">
        <v>444</v>
      </c>
      <c r="AV750">
        <v>421</v>
      </c>
      <c r="AW750">
        <v>387</v>
      </c>
      <c r="AX750" s="2">
        <v>28.8</v>
      </c>
      <c r="AY750" s="3">
        <v>3</v>
      </c>
      <c r="AZ750" s="2">
        <v>33.200000000000003</v>
      </c>
      <c r="BA750" s="2">
        <v>25.9</v>
      </c>
      <c r="BB750" s="21">
        <v>0.91</v>
      </c>
      <c r="BC750">
        <v>2</v>
      </c>
      <c r="BD750" s="21">
        <v>1.1950000000000001</v>
      </c>
      <c r="BE750" s="2">
        <v>29.7</v>
      </c>
      <c r="BF750" s="2">
        <v>39.299999999999997</v>
      </c>
      <c r="BG750" s="2">
        <v>26.5</v>
      </c>
      <c r="BH750" s="21">
        <v>1.4750000000000001</v>
      </c>
      <c r="BI750" s="21">
        <v>-2.6150000000000002</v>
      </c>
      <c r="BJ750" t="s">
        <v>2057</v>
      </c>
      <c r="BK750" s="2">
        <v>30.8</v>
      </c>
      <c r="BL750" t="s">
        <v>2856</v>
      </c>
      <c r="BM750" s="2">
        <v>30.5</v>
      </c>
      <c r="BN750" t="s">
        <v>2764</v>
      </c>
      <c r="BO750" s="2">
        <v>30.4</v>
      </c>
      <c r="BP750" t="s">
        <v>3389</v>
      </c>
      <c r="BQ750" s="2">
        <v>50.5</v>
      </c>
      <c r="BR750" t="s">
        <v>3075</v>
      </c>
      <c r="BS750" s="2">
        <v>37.1</v>
      </c>
      <c r="BT750" s="32">
        <f t="shared" si="421"/>
        <v>0.10304054054054054</v>
      </c>
      <c r="BU750" s="34">
        <f t="shared" si="422"/>
        <v>0.92307692307692313</v>
      </c>
      <c r="BV750" s="35">
        <f t="shared" si="423"/>
        <v>933.38097713097716</v>
      </c>
      <c r="BW750" s="32">
        <f t="shared" si="424"/>
        <v>2.6117463617463671E-2</v>
      </c>
      <c r="BX750" s="36">
        <f t="shared" si="425"/>
        <v>2.9528035498184755</v>
      </c>
      <c r="BY750" s="37">
        <f t="shared" si="426"/>
        <v>1.9846712384025817</v>
      </c>
      <c r="BZ750" s="37">
        <f t="shared" si="427"/>
        <v>28.656716417910449</v>
      </c>
      <c r="CA750" s="37">
        <f t="shared" si="428"/>
        <v>25.800726099233561</v>
      </c>
      <c r="CB750" s="37">
        <f t="shared" si="429"/>
        <v>53.392496974586528</v>
      </c>
      <c r="CC750" s="37">
        <f t="shared" si="430"/>
        <v>49.616780960064538</v>
      </c>
      <c r="CD750" s="38">
        <f t="shared" si="431"/>
        <v>3.7757160145219899</v>
      </c>
      <c r="CE750" s="3">
        <v>61</v>
      </c>
      <c r="CF750" s="3">
        <v>41</v>
      </c>
      <c r="CG750" s="3">
        <v>531</v>
      </c>
      <c r="CH750" s="3">
        <v>492</v>
      </c>
      <c r="CI750" s="3">
        <v>242</v>
      </c>
      <c r="CJ750" s="3">
        <v>211</v>
      </c>
      <c r="CK750" s="3">
        <v>281</v>
      </c>
      <c r="CL750" s="3">
        <v>269</v>
      </c>
      <c r="CM750" s="20">
        <f t="shared" si="432"/>
        <v>6.9125958099184093</v>
      </c>
      <c r="CN750" s="37">
        <f t="shared" si="433"/>
        <v>1.5192921436352171</v>
      </c>
      <c r="CO750" s="37">
        <f t="shared" si="434"/>
        <v>1.9206145966709347</v>
      </c>
      <c r="CP750" s="37">
        <f t="shared" si="435"/>
        <v>25.025321535727254</v>
      </c>
      <c r="CQ750" s="37">
        <f t="shared" si="436"/>
        <v>25.311980430752769</v>
      </c>
      <c r="CR750" s="37">
        <f t="shared" si="437"/>
        <v>47.126722342194277</v>
      </c>
      <c r="CS750" s="37">
        <f t="shared" si="438"/>
        <v>49.505991170906036</v>
      </c>
      <c r="CT750" s="22">
        <f t="shared" si="439"/>
        <v>6.1549848432337484</v>
      </c>
      <c r="CU750" s="35">
        <v>53</v>
      </c>
      <c r="CV750" s="35">
        <v>67</v>
      </c>
      <c r="CW750" s="35">
        <v>820</v>
      </c>
      <c r="CX750" s="35">
        <v>816</v>
      </c>
      <c r="CY750" s="35">
        <v>321</v>
      </c>
      <c r="CZ750" s="35">
        <v>384</v>
      </c>
      <c r="DA750" s="35">
        <v>460</v>
      </c>
      <c r="DB750" s="35">
        <v>450</v>
      </c>
      <c r="DC750">
        <v>7</v>
      </c>
      <c r="DD750">
        <v>7</v>
      </c>
      <c r="DE750" s="35">
        <f t="shared" si="440"/>
        <v>0</v>
      </c>
      <c r="DF750" s="36">
        <f t="shared" si="441"/>
        <v>0.33884630899556273</v>
      </c>
      <c r="DG750" s="37">
        <f t="shared" si="442"/>
        <v>0.33884630899556273</v>
      </c>
      <c r="DH750" s="37">
        <f t="shared" si="443"/>
        <v>0</v>
      </c>
      <c r="DI750" s="2">
        <v>718</v>
      </c>
      <c r="DJ750">
        <v>27</v>
      </c>
      <c r="DK750">
        <v>22</v>
      </c>
      <c r="DL750">
        <v>11.7</v>
      </c>
      <c r="DM750">
        <v>673</v>
      </c>
      <c r="DN750">
        <v>625</v>
      </c>
      <c r="DO750">
        <v>3.2</v>
      </c>
      <c r="DP750">
        <v>513</v>
      </c>
      <c r="DQ750">
        <v>456</v>
      </c>
      <c r="DR750">
        <v>3.7</v>
      </c>
      <c r="DS750">
        <v>355</v>
      </c>
      <c r="DT750">
        <v>324</v>
      </c>
      <c r="DU750">
        <v>2</v>
      </c>
      <c r="DV750" s="39">
        <v>7.8</v>
      </c>
      <c r="DW750" s="39">
        <v>7.8</v>
      </c>
      <c r="DX750" s="39">
        <v>-0.8</v>
      </c>
      <c r="DY750" s="39">
        <v>1.2</v>
      </c>
      <c r="DZ750" s="39">
        <v>-1.6</v>
      </c>
      <c r="EA750" s="39">
        <v>6.6</v>
      </c>
    </row>
    <row r="751" spans="1:131" x14ac:dyDescent="0.2">
      <c r="A751" s="12" t="s">
        <v>1247</v>
      </c>
      <c r="B751" s="12" t="s">
        <v>3273</v>
      </c>
      <c r="C751" t="s">
        <v>3272</v>
      </c>
      <c r="D751" t="s">
        <v>367</v>
      </c>
      <c r="E751" s="12" t="s">
        <v>170</v>
      </c>
      <c r="F751">
        <v>1</v>
      </c>
      <c r="G751">
        <v>0</v>
      </c>
      <c r="H751">
        <v>0</v>
      </c>
      <c r="I751" s="31">
        <f t="shared" si="407"/>
        <v>0</v>
      </c>
      <c r="J751">
        <v>0</v>
      </c>
      <c r="K751">
        <v>0</v>
      </c>
      <c r="L751" s="16">
        <f t="shared" si="408"/>
        <v>0</v>
      </c>
      <c r="M751" s="15">
        <v>0</v>
      </c>
      <c r="N751" s="15">
        <v>0</v>
      </c>
      <c r="O751" s="15">
        <v>0</v>
      </c>
      <c r="P751">
        <v>0</v>
      </c>
      <c r="Q751">
        <v>1</v>
      </c>
      <c r="R751">
        <v>0</v>
      </c>
      <c r="S751" s="13">
        <f t="shared" si="409"/>
        <v>0</v>
      </c>
      <c r="T751" s="13">
        <f t="shared" si="410"/>
        <v>0</v>
      </c>
      <c r="U751" s="2">
        <v>8.7333333332999992</v>
      </c>
      <c r="V751" s="2">
        <v>8.7333333332999992</v>
      </c>
      <c r="W751">
        <v>8.73</v>
      </c>
      <c r="X751">
        <v>41.27</v>
      </c>
      <c r="Y751" s="32">
        <f t="shared" si="411"/>
        <v>0.17460000000000001</v>
      </c>
      <c r="Z751" s="15">
        <f t="shared" si="412"/>
        <v>0</v>
      </c>
      <c r="AA751">
        <v>1</v>
      </c>
      <c r="AB751">
        <v>1</v>
      </c>
      <c r="AC751">
        <v>0</v>
      </c>
      <c r="AD751" s="13">
        <f t="shared" si="413"/>
        <v>0</v>
      </c>
      <c r="AE751" s="13">
        <f t="shared" si="414"/>
        <v>0</v>
      </c>
      <c r="AF751" s="13">
        <f t="shared" si="415"/>
        <v>0</v>
      </c>
      <c r="AG751">
        <v>2</v>
      </c>
      <c r="AH751">
        <v>1</v>
      </c>
      <c r="AI751" s="17">
        <f t="shared" si="416"/>
        <v>0.66666666666666663</v>
      </c>
      <c r="AJ751">
        <v>2</v>
      </c>
      <c r="AK751">
        <v>2</v>
      </c>
      <c r="AL751" s="32">
        <f t="shared" si="417"/>
        <v>0.30769230769230771</v>
      </c>
      <c r="AM751">
        <v>1</v>
      </c>
      <c r="AN751">
        <v>3</v>
      </c>
      <c r="AO751" s="33">
        <f t="shared" si="418"/>
        <v>0.30769230769230771</v>
      </c>
      <c r="AP751">
        <v>2</v>
      </c>
      <c r="AQ751">
        <v>3</v>
      </c>
      <c r="AR751" s="33">
        <f t="shared" si="419"/>
        <v>0.38461538461538464</v>
      </c>
      <c r="AS751" s="33">
        <f t="shared" si="420"/>
        <v>0.5</v>
      </c>
      <c r="AU751">
        <v>5</v>
      </c>
      <c r="AV751">
        <v>3</v>
      </c>
      <c r="AW751">
        <v>5</v>
      </c>
      <c r="AX751" s="2">
        <v>24.7</v>
      </c>
      <c r="AZ751" s="2">
        <v>31.6</v>
      </c>
      <c r="BA751" s="2">
        <v>20.100000000000001</v>
      </c>
      <c r="BB751" s="21">
        <v>-3.7030000000000003</v>
      </c>
      <c r="BD751" s="21">
        <v>3.2120000000000002</v>
      </c>
      <c r="BE751" s="2">
        <v>25.8</v>
      </c>
      <c r="BF751" s="2">
        <v>33</v>
      </c>
      <c r="BG751" s="2">
        <v>18.600000000000001</v>
      </c>
      <c r="BH751" s="21">
        <v>-9.516</v>
      </c>
      <c r="BI751" s="21">
        <v>-15.988</v>
      </c>
      <c r="BJ751" t="s">
        <v>3648</v>
      </c>
      <c r="BK751" s="2">
        <v>49.8</v>
      </c>
      <c r="BL751" t="s">
        <v>2769</v>
      </c>
      <c r="BM751" s="2">
        <v>49.8</v>
      </c>
      <c r="BN751" t="s">
        <v>1206</v>
      </c>
      <c r="BO751" s="2">
        <v>42.7</v>
      </c>
      <c r="BP751" t="s">
        <v>551</v>
      </c>
      <c r="BQ751" s="2">
        <v>56.3</v>
      </c>
      <c r="BR751" t="s">
        <v>2557</v>
      </c>
      <c r="BS751" s="2">
        <v>51.1</v>
      </c>
      <c r="BT751" s="32">
        <f t="shared" si="421"/>
        <v>0</v>
      </c>
      <c r="BU751" s="34">
        <f t="shared" si="422"/>
        <v>1</v>
      </c>
      <c r="BV751" s="35">
        <f t="shared" si="423"/>
        <v>1000</v>
      </c>
      <c r="BW751" s="32">
        <f t="shared" si="424"/>
        <v>0</v>
      </c>
      <c r="BX751" s="36">
        <f t="shared" si="425"/>
        <v>0</v>
      </c>
      <c r="BY751" s="37">
        <f t="shared" si="426"/>
        <v>0</v>
      </c>
      <c r="BZ751" s="37">
        <f t="shared" si="427"/>
        <v>20.61068702297943</v>
      </c>
      <c r="CA751" s="37">
        <f t="shared" si="428"/>
        <v>13.740458015319621</v>
      </c>
      <c r="CB751" s="37">
        <f t="shared" si="429"/>
        <v>34.351145038299052</v>
      </c>
      <c r="CC751" s="37">
        <f t="shared" si="430"/>
        <v>75.57251908425792</v>
      </c>
      <c r="CD751" s="38">
        <f t="shared" si="431"/>
        <v>-41.221374045958868</v>
      </c>
      <c r="CE751" s="3">
        <v>0</v>
      </c>
      <c r="CF751" s="3">
        <v>0</v>
      </c>
      <c r="CG751" s="3">
        <v>3</v>
      </c>
      <c r="CH751" s="3">
        <v>2</v>
      </c>
      <c r="CI751" s="3">
        <v>1</v>
      </c>
      <c r="CJ751" s="3">
        <v>1</v>
      </c>
      <c r="CK751" s="3">
        <v>8</v>
      </c>
      <c r="CL751" s="3">
        <v>1</v>
      </c>
      <c r="CM751" s="20">
        <f t="shared" si="432"/>
        <v>-22.111374045958868</v>
      </c>
      <c r="CN751" s="37">
        <f t="shared" si="433"/>
        <v>2.9076811243033682</v>
      </c>
      <c r="CO751" s="37">
        <f t="shared" si="434"/>
        <v>2.9076811243033682</v>
      </c>
      <c r="CP751" s="37">
        <f t="shared" si="435"/>
        <v>24.715289556578625</v>
      </c>
      <c r="CQ751" s="37">
        <f t="shared" si="436"/>
        <v>34.892173491640413</v>
      </c>
      <c r="CR751" s="37">
        <f t="shared" si="437"/>
        <v>42.161376302398835</v>
      </c>
      <c r="CS751" s="37">
        <f t="shared" si="438"/>
        <v>75.599709231887559</v>
      </c>
      <c r="CT751" s="22">
        <f t="shared" si="439"/>
        <v>-7.7830411164701445</v>
      </c>
      <c r="CU751" s="35">
        <v>2</v>
      </c>
      <c r="CV751" s="35">
        <v>2</v>
      </c>
      <c r="CW751" s="35">
        <v>15</v>
      </c>
      <c r="CX751" s="35">
        <v>22</v>
      </c>
      <c r="CY751" s="35">
        <v>4</v>
      </c>
      <c r="CZ751" s="35">
        <v>5</v>
      </c>
      <c r="DA751" s="35">
        <v>23</v>
      </c>
      <c r="DB751" s="35">
        <v>8</v>
      </c>
      <c r="DC751">
        <v>0</v>
      </c>
      <c r="DD751">
        <v>0</v>
      </c>
      <c r="DE751" s="35">
        <f t="shared" si="440"/>
        <v>0</v>
      </c>
      <c r="DF751" s="36">
        <f t="shared" si="441"/>
        <v>0</v>
      </c>
      <c r="DG751" s="37">
        <f t="shared" si="442"/>
        <v>0</v>
      </c>
      <c r="DH751" s="37">
        <f t="shared" si="443"/>
        <v>0</v>
      </c>
      <c r="DI751" s="2">
        <v>6.9</v>
      </c>
      <c r="DJ751">
        <v>0</v>
      </c>
      <c r="DK751">
        <v>0</v>
      </c>
      <c r="DL751">
        <v>-66.7</v>
      </c>
      <c r="DM751">
        <v>5</v>
      </c>
      <c r="DN751">
        <v>10</v>
      </c>
      <c r="DO751">
        <v>-2.7</v>
      </c>
      <c r="DP751">
        <v>4</v>
      </c>
      <c r="DQ751">
        <v>3</v>
      </c>
      <c r="DR751">
        <v>11.2</v>
      </c>
      <c r="DS751">
        <v>3</v>
      </c>
      <c r="DT751">
        <v>2</v>
      </c>
      <c r="DU751">
        <v>13.6</v>
      </c>
      <c r="DV751" s="39">
        <v>0.1</v>
      </c>
      <c r="DW751" s="39">
        <v>0.1</v>
      </c>
      <c r="DX751" s="39">
        <v>0</v>
      </c>
      <c r="DY751" s="39">
        <v>0</v>
      </c>
      <c r="DZ751" s="39">
        <v>0.1</v>
      </c>
      <c r="EA751" s="39">
        <v>0.2</v>
      </c>
    </row>
    <row r="752" spans="1:131" x14ac:dyDescent="0.2">
      <c r="A752" s="12" t="s">
        <v>1247</v>
      </c>
      <c r="B752" s="12" t="s">
        <v>727</v>
      </c>
      <c r="C752" t="s">
        <v>3275</v>
      </c>
      <c r="D752" s="12" t="s">
        <v>199</v>
      </c>
      <c r="E752" s="12" t="s">
        <v>148</v>
      </c>
      <c r="F752">
        <v>81</v>
      </c>
      <c r="G752">
        <v>20</v>
      </c>
      <c r="H752">
        <v>26</v>
      </c>
      <c r="I752" s="31">
        <f t="shared" si="407"/>
        <v>46</v>
      </c>
      <c r="J752">
        <v>14</v>
      </c>
      <c r="K752">
        <v>9</v>
      </c>
      <c r="L752" s="16">
        <f t="shared" si="408"/>
        <v>2.0713722841382416</v>
      </c>
      <c r="M752" s="15">
        <v>19</v>
      </c>
      <c r="N752" s="15">
        <v>16</v>
      </c>
      <c r="O752" s="15">
        <v>10</v>
      </c>
      <c r="P752">
        <v>155</v>
      </c>
      <c r="Q752">
        <v>60</v>
      </c>
      <c r="R752">
        <v>56</v>
      </c>
      <c r="S752" s="13">
        <f t="shared" si="409"/>
        <v>0.12903225806451613</v>
      </c>
      <c r="T752" s="13">
        <f t="shared" si="410"/>
        <v>7.3800738007380073E-2</v>
      </c>
      <c r="U752" s="2">
        <v>1332.45</v>
      </c>
      <c r="V752" s="2">
        <v>16.45</v>
      </c>
      <c r="W752">
        <v>15.84</v>
      </c>
      <c r="X752">
        <v>32.6</v>
      </c>
      <c r="Y752" s="32">
        <f t="shared" si="411"/>
        <v>0.32700247729149462</v>
      </c>
      <c r="Z752" s="15">
        <f t="shared" si="412"/>
        <v>142.05882352941177</v>
      </c>
      <c r="AA752">
        <v>27</v>
      </c>
      <c r="AB752">
        <v>19</v>
      </c>
      <c r="AC752">
        <v>63</v>
      </c>
      <c r="AD752" s="13">
        <f t="shared" si="413"/>
        <v>0.29411764705882354</v>
      </c>
      <c r="AE752" s="13">
        <f t="shared" si="414"/>
        <v>0.38235294117647056</v>
      </c>
      <c r="AF752" s="13">
        <f t="shared" si="415"/>
        <v>0.67647058823529416</v>
      </c>
      <c r="AG752">
        <v>66</v>
      </c>
      <c r="AH752">
        <v>81</v>
      </c>
      <c r="AI752" s="17">
        <f t="shared" si="416"/>
        <v>0.44897959183673469</v>
      </c>
      <c r="AJ752">
        <v>208</v>
      </c>
      <c r="AK752">
        <v>262</v>
      </c>
      <c r="AL752" s="32">
        <f t="shared" si="417"/>
        <v>0.36833855799373039</v>
      </c>
      <c r="AM752">
        <v>175</v>
      </c>
      <c r="AN752">
        <v>180</v>
      </c>
      <c r="AO752" s="33">
        <f t="shared" si="418"/>
        <v>0.27821316614420061</v>
      </c>
      <c r="AP752">
        <v>210</v>
      </c>
      <c r="AQ752">
        <v>241</v>
      </c>
      <c r="AR752" s="33">
        <f t="shared" si="419"/>
        <v>0.35344827586206895</v>
      </c>
      <c r="AS752" s="33">
        <f t="shared" si="420"/>
        <v>0.5696969696969697</v>
      </c>
      <c r="AT752">
        <v>7</v>
      </c>
      <c r="AU752">
        <v>485</v>
      </c>
      <c r="AV752">
        <v>454</v>
      </c>
      <c r="AW752">
        <v>422</v>
      </c>
      <c r="AX752" s="2">
        <v>29.8</v>
      </c>
      <c r="AY752" s="3">
        <v>1</v>
      </c>
      <c r="AZ752" s="2">
        <v>34.5</v>
      </c>
      <c r="BA752" s="2">
        <v>26.6</v>
      </c>
      <c r="BB752" s="21">
        <v>1.115</v>
      </c>
      <c r="BC752">
        <v>2</v>
      </c>
      <c r="BD752" s="21">
        <v>0.66600000000000004</v>
      </c>
      <c r="BE752" s="2">
        <v>29.6</v>
      </c>
      <c r="BF752" s="2">
        <v>31.4</v>
      </c>
      <c r="BG752" s="2">
        <v>27.8</v>
      </c>
      <c r="BH752" s="21">
        <v>0.69200000000000006</v>
      </c>
      <c r="BI752" s="21">
        <v>3.2640000000000002</v>
      </c>
      <c r="BJ752" t="s">
        <v>1909</v>
      </c>
      <c r="BK752" s="2">
        <v>38.799999999999997</v>
      </c>
      <c r="BL752" t="s">
        <v>2741</v>
      </c>
      <c r="BM752" s="2">
        <v>38.5</v>
      </c>
      <c r="BN752" t="s">
        <v>3296</v>
      </c>
      <c r="BO752" s="2">
        <v>18.899999999999999</v>
      </c>
      <c r="BP752" t="s">
        <v>783</v>
      </c>
      <c r="BQ752" s="2">
        <v>32.5</v>
      </c>
      <c r="BR752" t="s">
        <v>1744</v>
      </c>
      <c r="BS752" s="2">
        <v>26.7</v>
      </c>
      <c r="BT752" s="32">
        <f t="shared" si="421"/>
        <v>9.8550724637681164E-2</v>
      </c>
      <c r="BU752" s="34">
        <f t="shared" si="422"/>
        <v>0.92760180995475117</v>
      </c>
      <c r="BV752" s="35">
        <f t="shared" si="423"/>
        <v>937.45688241851929</v>
      </c>
      <c r="BW752" s="32">
        <f t="shared" si="424"/>
        <v>2.615253459243233E-2</v>
      </c>
      <c r="BX752" s="36">
        <f t="shared" si="425"/>
        <v>3.0620285939434875</v>
      </c>
      <c r="BY752" s="37">
        <f t="shared" si="426"/>
        <v>2.161431948665991</v>
      </c>
      <c r="BZ752" s="37">
        <f t="shared" si="427"/>
        <v>31.070584262073623</v>
      </c>
      <c r="CA752" s="37">
        <f t="shared" si="428"/>
        <v>29.854778790949002</v>
      </c>
      <c r="CB752" s="37">
        <f t="shared" si="429"/>
        <v>57.277946639648761</v>
      </c>
      <c r="CC752" s="37">
        <f t="shared" si="430"/>
        <v>54.981425194191146</v>
      </c>
      <c r="CD752" s="38">
        <f t="shared" si="431"/>
        <v>2.2965214454576142</v>
      </c>
      <c r="CE752" s="3">
        <v>68</v>
      </c>
      <c r="CF752" s="3">
        <v>48</v>
      </c>
      <c r="CG752" s="3">
        <v>622</v>
      </c>
      <c r="CH752" s="3">
        <v>615</v>
      </c>
      <c r="CI752" s="3">
        <v>284</v>
      </c>
      <c r="CJ752" s="3">
        <v>240</v>
      </c>
      <c r="CK752" s="3">
        <v>318</v>
      </c>
      <c r="CL752" s="3">
        <v>298</v>
      </c>
      <c r="CM752" s="20">
        <f t="shared" si="432"/>
        <v>-2.0642058272696566</v>
      </c>
      <c r="CN752" s="37">
        <f t="shared" si="433"/>
        <v>2.3176550783912746</v>
      </c>
      <c r="CO752" s="37">
        <f t="shared" si="434"/>
        <v>1.8632129061576914</v>
      </c>
      <c r="CP752" s="37">
        <f t="shared" si="435"/>
        <v>30.924789820495345</v>
      </c>
      <c r="CQ752" s="37">
        <f t="shared" si="436"/>
        <v>27.357418768461716</v>
      </c>
      <c r="CR752" s="37">
        <f t="shared" si="437"/>
        <v>56.237218813905926</v>
      </c>
      <c r="CS752" s="37">
        <f t="shared" si="438"/>
        <v>52.465348784367194</v>
      </c>
      <c r="CT752" s="22">
        <f t="shared" si="439"/>
        <v>-1.475348584081118</v>
      </c>
      <c r="CU752" s="35">
        <v>102</v>
      </c>
      <c r="CV752" s="35">
        <v>82</v>
      </c>
      <c r="CW752" s="35">
        <v>1259</v>
      </c>
      <c r="CX752" s="35">
        <v>1122</v>
      </c>
      <c r="CY752" s="35">
        <v>511</v>
      </c>
      <c r="CZ752" s="35">
        <v>528</v>
      </c>
      <c r="DA752" s="35">
        <v>577</v>
      </c>
      <c r="DB752" s="35">
        <v>603</v>
      </c>
      <c r="DC752">
        <v>3</v>
      </c>
      <c r="DD752">
        <v>15</v>
      </c>
      <c r="DE752" s="35">
        <f t="shared" si="440"/>
        <v>12</v>
      </c>
      <c r="DF752" s="36">
        <f t="shared" si="441"/>
        <v>0.13508949679162444</v>
      </c>
      <c r="DG752" s="37">
        <f t="shared" si="442"/>
        <v>0.67544748395812226</v>
      </c>
      <c r="DH752" s="37">
        <f t="shared" si="443"/>
        <v>0.54035798716649774</v>
      </c>
      <c r="DI752" s="2">
        <v>802.4</v>
      </c>
      <c r="DJ752">
        <v>37</v>
      </c>
      <c r="DK752">
        <v>25</v>
      </c>
      <c r="DL752">
        <v>5.5</v>
      </c>
      <c r="DM752">
        <v>753</v>
      </c>
      <c r="DN752">
        <v>731</v>
      </c>
      <c r="DO752">
        <v>-2.2000000000000002</v>
      </c>
      <c r="DP752">
        <v>563</v>
      </c>
      <c r="DQ752">
        <v>551</v>
      </c>
      <c r="DR752">
        <v>-2.2000000000000002</v>
      </c>
      <c r="DS752">
        <v>394</v>
      </c>
      <c r="DT752">
        <v>401</v>
      </c>
      <c r="DU752">
        <v>-4.7</v>
      </c>
      <c r="DV752" s="39">
        <v>2.9</v>
      </c>
      <c r="DW752" s="39">
        <v>2.9</v>
      </c>
      <c r="DX752" s="39">
        <v>-0.5</v>
      </c>
      <c r="DY752" s="39">
        <v>1.1000000000000001</v>
      </c>
      <c r="DZ752" s="39">
        <v>-3.6</v>
      </c>
      <c r="EA752" s="39">
        <v>-0.1</v>
      </c>
    </row>
    <row r="753" spans="1:131" x14ac:dyDescent="0.2">
      <c r="A753" s="12" t="s">
        <v>556</v>
      </c>
      <c r="B753" s="12" t="s">
        <v>3278</v>
      </c>
      <c r="C753" t="s">
        <v>3277</v>
      </c>
      <c r="D753" t="s">
        <v>382</v>
      </c>
      <c r="E753" s="12" t="s">
        <v>170</v>
      </c>
      <c r="F753">
        <v>79</v>
      </c>
      <c r="G753">
        <v>18</v>
      </c>
      <c r="H753">
        <v>27</v>
      </c>
      <c r="I753" s="31">
        <f t="shared" si="407"/>
        <v>45</v>
      </c>
      <c r="J753">
        <v>19</v>
      </c>
      <c r="K753">
        <v>6</v>
      </c>
      <c r="L753" s="16">
        <f t="shared" si="408"/>
        <v>2.1272125636850112</v>
      </c>
      <c r="M753" s="15">
        <v>18</v>
      </c>
      <c r="N753" s="15">
        <v>20</v>
      </c>
      <c r="O753" s="15">
        <v>6</v>
      </c>
      <c r="P753">
        <v>176</v>
      </c>
      <c r="Q753">
        <v>61</v>
      </c>
      <c r="R753">
        <v>62</v>
      </c>
      <c r="S753" s="13">
        <f t="shared" si="409"/>
        <v>0.10227272727272728</v>
      </c>
      <c r="T753" s="13">
        <f t="shared" si="410"/>
        <v>6.0200668896321072E-2</v>
      </c>
      <c r="U753" s="2">
        <v>1269.2666666667001</v>
      </c>
      <c r="V753" s="2">
        <v>16.066666666700002</v>
      </c>
      <c r="W753">
        <v>15.44</v>
      </c>
      <c r="X753">
        <v>33.17</v>
      </c>
      <c r="Y753" s="32">
        <f t="shared" si="411"/>
        <v>0.3176301172598231</v>
      </c>
      <c r="Z753" s="15">
        <f t="shared" si="412"/>
        <v>212.11475409836066</v>
      </c>
      <c r="AA753">
        <v>25</v>
      </c>
      <c r="AB753">
        <v>63</v>
      </c>
      <c r="AC753">
        <v>73</v>
      </c>
      <c r="AD753" s="13">
        <f t="shared" si="413"/>
        <v>0.29508196721311475</v>
      </c>
      <c r="AE753" s="13">
        <f t="shared" si="414"/>
        <v>0.42622950819672129</v>
      </c>
      <c r="AF753" s="13">
        <f t="shared" si="415"/>
        <v>0.72131147540983598</v>
      </c>
      <c r="AG753">
        <v>591</v>
      </c>
      <c r="AH753">
        <v>545</v>
      </c>
      <c r="AI753" s="17">
        <f t="shared" si="416"/>
        <v>0.52024647887323938</v>
      </c>
      <c r="AJ753">
        <v>278</v>
      </c>
      <c r="AK753">
        <v>245</v>
      </c>
      <c r="AL753" s="32">
        <f t="shared" si="417"/>
        <v>0.40076628352490423</v>
      </c>
      <c r="AM753">
        <v>152</v>
      </c>
      <c r="AN753">
        <v>164</v>
      </c>
      <c r="AO753" s="33">
        <f t="shared" si="418"/>
        <v>0.24214559386973181</v>
      </c>
      <c r="AP753">
        <v>237</v>
      </c>
      <c r="AQ753">
        <v>229</v>
      </c>
      <c r="AR753" s="33">
        <f t="shared" si="419"/>
        <v>0.35708812260536399</v>
      </c>
      <c r="AS753" s="33">
        <f t="shared" si="420"/>
        <v>0.62336114421930866</v>
      </c>
      <c r="AT753">
        <v>11</v>
      </c>
      <c r="AU753">
        <v>501</v>
      </c>
      <c r="AV753">
        <v>460</v>
      </c>
      <c r="AW753">
        <v>445</v>
      </c>
      <c r="AX753" s="2">
        <v>29.5</v>
      </c>
      <c r="AY753" s="3">
        <v>2</v>
      </c>
      <c r="AZ753" s="2">
        <v>34.1</v>
      </c>
      <c r="BA753" s="2">
        <v>26.4</v>
      </c>
      <c r="BB753" s="21">
        <v>0.78600000000000003</v>
      </c>
      <c r="BC753">
        <v>6</v>
      </c>
      <c r="BD753" s="21">
        <v>0.54300000000000004</v>
      </c>
      <c r="BE753" s="2">
        <v>30.2</v>
      </c>
      <c r="BF753" s="2">
        <v>33.700000000000003</v>
      </c>
      <c r="BG753" s="2">
        <v>26.6</v>
      </c>
      <c r="BH753" s="21">
        <v>2.4260000000000002</v>
      </c>
      <c r="BI753" s="21">
        <v>1.9430000000000001</v>
      </c>
      <c r="BJ753" t="s">
        <v>3147</v>
      </c>
      <c r="BK753" s="2">
        <v>48.6</v>
      </c>
      <c r="BL753" t="s">
        <v>3470</v>
      </c>
      <c r="BM753" s="2">
        <v>41.1</v>
      </c>
      <c r="BN753" t="s">
        <v>3202</v>
      </c>
      <c r="BO753" s="2">
        <v>29.6</v>
      </c>
      <c r="BP753" t="s">
        <v>3138</v>
      </c>
      <c r="BQ753" s="2">
        <v>42.2</v>
      </c>
      <c r="BR753" t="s">
        <v>1286</v>
      </c>
      <c r="BS753" s="2">
        <v>38.700000000000003</v>
      </c>
      <c r="BT753" s="32">
        <f t="shared" si="421"/>
        <v>8.957415565345081E-2</v>
      </c>
      <c r="BU753" s="34">
        <f t="shared" si="422"/>
        <v>0.89695210449927432</v>
      </c>
      <c r="BV753" s="35">
        <f t="shared" si="423"/>
        <v>905.90952006461941</v>
      </c>
      <c r="BW753" s="32">
        <f t="shared" si="424"/>
        <v>-1.3473739847274874E-2</v>
      </c>
      <c r="BX753" s="36">
        <f t="shared" si="425"/>
        <v>2.8835548085448863</v>
      </c>
      <c r="BY753" s="37">
        <f t="shared" si="426"/>
        <v>3.3562687115850318</v>
      </c>
      <c r="BZ753" s="37">
        <f t="shared" si="427"/>
        <v>32.191816797033901</v>
      </c>
      <c r="CA753" s="37">
        <f t="shared" si="428"/>
        <v>32.569987919466016</v>
      </c>
      <c r="CB753" s="37">
        <f t="shared" si="429"/>
        <v>65.092704448628012</v>
      </c>
      <c r="CC753" s="37">
        <f t="shared" si="430"/>
        <v>59.987394295794445</v>
      </c>
      <c r="CD753" s="38">
        <f t="shared" si="431"/>
        <v>5.1053101528335674</v>
      </c>
      <c r="CE753" s="3">
        <v>61</v>
      </c>
      <c r="CF753" s="3">
        <v>71</v>
      </c>
      <c r="CG753" s="3">
        <v>620</v>
      </c>
      <c r="CH753" s="3">
        <v>618</v>
      </c>
      <c r="CI753" s="3">
        <v>313</v>
      </c>
      <c r="CJ753" s="3">
        <v>269</v>
      </c>
      <c r="CK753" s="3">
        <v>311</v>
      </c>
      <c r="CL753" s="3">
        <v>383</v>
      </c>
      <c r="CM753" s="20">
        <f t="shared" si="432"/>
        <v>0.65464269157015842</v>
      </c>
      <c r="CN753" s="37">
        <f t="shared" si="433"/>
        <v>1.877554447170884</v>
      </c>
      <c r="CO753" s="37">
        <f t="shared" si="434"/>
        <v>2.1294215071572218</v>
      </c>
      <c r="CP753" s="37">
        <f t="shared" si="435"/>
        <v>29.285269974775126</v>
      </c>
      <c r="CQ753" s="37">
        <f t="shared" si="436"/>
        <v>30.819369340146462</v>
      </c>
      <c r="CR753" s="37">
        <f t="shared" si="437"/>
        <v>55.479444213354292</v>
      </c>
      <c r="CS753" s="37">
        <f t="shared" si="438"/>
        <v>57.128028605992135</v>
      </c>
      <c r="CT753" s="22">
        <f t="shared" si="439"/>
        <v>6.753894545471411</v>
      </c>
      <c r="CU753" s="35">
        <v>82</v>
      </c>
      <c r="CV753" s="35">
        <v>93</v>
      </c>
      <c r="CW753" s="35">
        <v>1197</v>
      </c>
      <c r="CX753" s="35">
        <v>1253</v>
      </c>
      <c r="CY753" s="35">
        <v>515</v>
      </c>
      <c r="CZ753" s="35">
        <v>555</v>
      </c>
      <c r="DA753" s="35">
        <v>594</v>
      </c>
      <c r="DB753" s="35">
        <v>629</v>
      </c>
      <c r="DC753">
        <v>27</v>
      </c>
      <c r="DD753">
        <v>15</v>
      </c>
      <c r="DE753" s="35">
        <f t="shared" si="440"/>
        <v>-12</v>
      </c>
      <c r="DF753" s="36">
        <f t="shared" si="441"/>
        <v>1.2763275382083925</v>
      </c>
      <c r="DG753" s="37">
        <f t="shared" si="442"/>
        <v>0.70907085456021801</v>
      </c>
      <c r="DH753" s="37">
        <f t="shared" si="443"/>
        <v>-0.56725668364817439</v>
      </c>
      <c r="DI753" s="2">
        <v>745.9</v>
      </c>
      <c r="DJ753">
        <v>30</v>
      </c>
      <c r="DK753">
        <v>36</v>
      </c>
      <c r="DL753">
        <v>-0.4</v>
      </c>
      <c r="DM753">
        <v>784</v>
      </c>
      <c r="DN753">
        <v>758</v>
      </c>
      <c r="DO753">
        <v>2.2999999999999998</v>
      </c>
      <c r="DP753">
        <v>564</v>
      </c>
      <c r="DQ753">
        <v>572</v>
      </c>
      <c r="DR753">
        <v>2.2000000000000002</v>
      </c>
      <c r="DS753">
        <v>386</v>
      </c>
      <c r="DT753">
        <v>408</v>
      </c>
      <c r="DU753">
        <v>1</v>
      </c>
      <c r="DV753" s="39">
        <v>-3.5</v>
      </c>
      <c r="DW753" s="39">
        <v>-3.5</v>
      </c>
      <c r="DX753" s="39">
        <v>-3.6</v>
      </c>
      <c r="DY753" s="39">
        <v>1.9</v>
      </c>
      <c r="DZ753" s="39">
        <v>2.2999999999999998</v>
      </c>
      <c r="EA753" s="39">
        <v>-2.8</v>
      </c>
    </row>
    <row r="754" spans="1:131" x14ac:dyDescent="0.2">
      <c r="A754" s="12" t="s">
        <v>791</v>
      </c>
      <c r="B754" s="12" t="s">
        <v>3278</v>
      </c>
      <c r="C754" t="s">
        <v>3279</v>
      </c>
      <c r="D754" t="s">
        <v>382</v>
      </c>
      <c r="E754" s="12" t="s">
        <v>170</v>
      </c>
      <c r="F754">
        <v>82</v>
      </c>
      <c r="G754">
        <v>12</v>
      </c>
      <c r="H754">
        <v>14</v>
      </c>
      <c r="I754" s="31">
        <f t="shared" si="407"/>
        <v>26</v>
      </c>
      <c r="J754">
        <v>10</v>
      </c>
      <c r="K754">
        <v>3</v>
      </c>
      <c r="L754" s="16">
        <f t="shared" si="408"/>
        <v>1.2626807684005705</v>
      </c>
      <c r="M754" s="15">
        <v>11</v>
      </c>
      <c r="N754" s="15">
        <v>11</v>
      </c>
      <c r="O754" s="15">
        <v>3</v>
      </c>
      <c r="P754">
        <v>126</v>
      </c>
      <c r="Q754">
        <v>68</v>
      </c>
      <c r="R754">
        <v>43</v>
      </c>
      <c r="S754" s="13">
        <f t="shared" si="409"/>
        <v>9.5238095238095233E-2</v>
      </c>
      <c r="T754" s="13">
        <f t="shared" si="410"/>
        <v>5.0632911392405063E-2</v>
      </c>
      <c r="U754" s="2">
        <v>1235.4666666666999</v>
      </c>
      <c r="V754" s="2">
        <v>15.0666666667</v>
      </c>
      <c r="W754">
        <v>14.5</v>
      </c>
      <c r="X754">
        <v>34.21</v>
      </c>
      <c r="Y754" s="32">
        <f t="shared" si="411"/>
        <v>0.29768014781359065</v>
      </c>
      <c r="Z754" s="15">
        <f t="shared" si="412"/>
        <v>185.55555555555554</v>
      </c>
      <c r="AA754">
        <v>29</v>
      </c>
      <c r="AB754">
        <v>180</v>
      </c>
      <c r="AC754">
        <v>131</v>
      </c>
      <c r="AD754" s="13">
        <f t="shared" si="413"/>
        <v>0.33333333333333331</v>
      </c>
      <c r="AE754" s="13">
        <f t="shared" si="414"/>
        <v>0.3888888888888889</v>
      </c>
      <c r="AF754" s="13">
        <f t="shared" si="415"/>
        <v>0.72222222222222221</v>
      </c>
      <c r="AG754">
        <v>654</v>
      </c>
      <c r="AH754">
        <v>534</v>
      </c>
      <c r="AI754" s="17">
        <f t="shared" si="416"/>
        <v>0.5505050505050505</v>
      </c>
      <c r="AJ754">
        <v>219</v>
      </c>
      <c r="AK754">
        <v>167</v>
      </c>
      <c r="AL754" s="32">
        <f t="shared" si="417"/>
        <v>0.32059800664451826</v>
      </c>
      <c r="AM754">
        <v>208</v>
      </c>
      <c r="AN754">
        <v>174</v>
      </c>
      <c r="AO754" s="33">
        <f t="shared" si="418"/>
        <v>0.31727574750830567</v>
      </c>
      <c r="AP754">
        <v>237</v>
      </c>
      <c r="AQ754">
        <v>199</v>
      </c>
      <c r="AR754" s="33">
        <f t="shared" si="419"/>
        <v>0.36212624584717606</v>
      </c>
      <c r="AS754" s="33">
        <f t="shared" si="420"/>
        <v>0.50260416666666663</v>
      </c>
      <c r="AT754">
        <v>6</v>
      </c>
      <c r="AU754">
        <v>443</v>
      </c>
      <c r="AV754">
        <v>427</v>
      </c>
      <c r="AW754">
        <v>350</v>
      </c>
      <c r="AX754" s="2">
        <v>29.2</v>
      </c>
      <c r="AY754" s="3">
        <v>3</v>
      </c>
      <c r="AZ754" s="2">
        <v>33.200000000000003</v>
      </c>
      <c r="BA754" s="2">
        <v>26.6</v>
      </c>
      <c r="BB754" s="21">
        <v>1.075</v>
      </c>
      <c r="BC754">
        <v>1</v>
      </c>
      <c r="BD754" s="21">
        <v>0.60399999999999998</v>
      </c>
      <c r="BE754" s="2">
        <v>30.1</v>
      </c>
      <c r="BF754" s="2">
        <v>33.700000000000003</v>
      </c>
      <c r="BG754" s="2">
        <v>26.5</v>
      </c>
      <c r="BH754" s="21">
        <v>1.3089999999999999</v>
      </c>
      <c r="BI754" s="21">
        <v>0.70300000000000007</v>
      </c>
      <c r="BJ754" t="s">
        <v>1457</v>
      </c>
      <c r="BK754" s="2">
        <v>56.7</v>
      </c>
      <c r="BL754" t="s">
        <v>1157</v>
      </c>
      <c r="BM754" s="2">
        <v>40.1</v>
      </c>
      <c r="BN754" t="s">
        <v>3147</v>
      </c>
      <c r="BO754" s="2">
        <v>31.1</v>
      </c>
      <c r="BP754" t="s">
        <v>3138</v>
      </c>
      <c r="BQ754" s="2">
        <v>40.200000000000003</v>
      </c>
      <c r="BR754" t="s">
        <v>1645</v>
      </c>
      <c r="BS754" s="2">
        <v>39.700000000000003</v>
      </c>
      <c r="BT754" s="32">
        <f t="shared" si="421"/>
        <v>5.3892215568862277E-2</v>
      </c>
      <c r="BU754" s="34">
        <f t="shared" si="422"/>
        <v>0.942215088282504</v>
      </c>
      <c r="BV754" s="35">
        <f t="shared" si="423"/>
        <v>947.60430983939023</v>
      </c>
      <c r="BW754" s="32">
        <f t="shared" si="424"/>
        <v>-3.8926961486337244E-3</v>
      </c>
      <c r="BX754" s="36">
        <f t="shared" si="425"/>
        <v>1.7483272177815843</v>
      </c>
      <c r="BY754" s="37">
        <f t="shared" si="426"/>
        <v>1.7483272177815843</v>
      </c>
      <c r="BZ754" s="37">
        <f t="shared" si="427"/>
        <v>32.441182818836062</v>
      </c>
      <c r="CA754" s="37">
        <f t="shared" si="428"/>
        <v>30.255773796609081</v>
      </c>
      <c r="CB754" s="37">
        <f t="shared" si="429"/>
        <v>64.542413123103486</v>
      </c>
      <c r="CC754" s="37">
        <f t="shared" si="430"/>
        <v>56.140729548764206</v>
      </c>
      <c r="CD754" s="38">
        <f t="shared" si="431"/>
        <v>8.4016835743392804</v>
      </c>
      <c r="CE754" s="3">
        <v>36</v>
      </c>
      <c r="CF754" s="3">
        <v>36</v>
      </c>
      <c r="CG754" s="3">
        <v>632</v>
      </c>
      <c r="CH754" s="3">
        <v>587</v>
      </c>
      <c r="CI754" s="3">
        <v>327</v>
      </c>
      <c r="CJ754" s="3">
        <v>255</v>
      </c>
      <c r="CK754" s="3">
        <v>278</v>
      </c>
      <c r="CL754" s="3">
        <v>334</v>
      </c>
      <c r="CM754" s="20">
        <f t="shared" si="432"/>
        <v>8.1501835743392803</v>
      </c>
      <c r="CN754" s="37">
        <f t="shared" si="433"/>
        <v>2.3741453433242308</v>
      </c>
      <c r="CO754" s="37">
        <f t="shared" si="434"/>
        <v>2.759141885484917</v>
      </c>
      <c r="CP754" s="37">
        <f t="shared" si="435"/>
        <v>29.366680688145667</v>
      </c>
      <c r="CQ754" s="37">
        <f t="shared" si="436"/>
        <v>31.655271244323082</v>
      </c>
      <c r="CR754" s="37">
        <f t="shared" si="437"/>
        <v>55.653389039005852</v>
      </c>
      <c r="CS754" s="37">
        <f t="shared" si="438"/>
        <v>59.161135312025429</v>
      </c>
      <c r="CT754" s="22">
        <f t="shared" si="439"/>
        <v>11.909429847358858</v>
      </c>
      <c r="CU754" s="35">
        <v>111</v>
      </c>
      <c r="CV754" s="35">
        <v>129</v>
      </c>
      <c r="CW754" s="35">
        <v>1262</v>
      </c>
      <c r="CX754" s="35">
        <v>1351</v>
      </c>
      <c r="CY754" s="35">
        <v>528</v>
      </c>
      <c r="CZ754" s="35">
        <v>617</v>
      </c>
      <c r="DA754" s="35">
        <v>669</v>
      </c>
      <c r="DB754" s="35">
        <v>701</v>
      </c>
      <c r="DC754">
        <v>12</v>
      </c>
      <c r="DD754">
        <v>13</v>
      </c>
      <c r="DE754" s="35">
        <f t="shared" si="440"/>
        <v>1</v>
      </c>
      <c r="DF754" s="36">
        <f t="shared" si="441"/>
        <v>0.58277573926052806</v>
      </c>
      <c r="DG754" s="37">
        <f t="shared" si="442"/>
        <v>0.63134038419890537</v>
      </c>
      <c r="DH754" s="37">
        <f t="shared" si="443"/>
        <v>4.8564644938377338E-2</v>
      </c>
      <c r="DI754" s="2">
        <v>708.2</v>
      </c>
      <c r="DJ754">
        <v>23</v>
      </c>
      <c r="DK754">
        <v>19</v>
      </c>
      <c r="DL754">
        <v>10.7</v>
      </c>
      <c r="DM754">
        <v>758</v>
      </c>
      <c r="DN754">
        <v>663</v>
      </c>
      <c r="DO754">
        <v>5.8</v>
      </c>
      <c r="DP754">
        <v>555</v>
      </c>
      <c r="DQ754">
        <v>513</v>
      </c>
      <c r="DR754">
        <v>5.4</v>
      </c>
      <c r="DS754">
        <v>373</v>
      </c>
      <c r="DT754">
        <v>357</v>
      </c>
      <c r="DU754">
        <v>4.3</v>
      </c>
      <c r="DV754" s="39">
        <v>2.4</v>
      </c>
      <c r="DW754" s="39">
        <v>2.4</v>
      </c>
      <c r="DX754" s="39">
        <v>-0.4</v>
      </c>
      <c r="DY754" s="39">
        <v>2.1</v>
      </c>
      <c r="DZ754" s="39">
        <v>1.2</v>
      </c>
      <c r="EA754" s="39">
        <v>5.3</v>
      </c>
    </row>
    <row r="755" spans="1:131" x14ac:dyDescent="0.2">
      <c r="A755" s="12" t="s">
        <v>2458</v>
      </c>
      <c r="B755" s="12" t="s">
        <v>3278</v>
      </c>
      <c r="C755" t="s">
        <v>3280</v>
      </c>
      <c r="D755" t="s">
        <v>199</v>
      </c>
      <c r="E755" s="12" t="s">
        <v>178</v>
      </c>
      <c r="F755">
        <v>72</v>
      </c>
      <c r="G755">
        <v>2</v>
      </c>
      <c r="H755">
        <v>10</v>
      </c>
      <c r="I755" s="31">
        <f t="shared" si="407"/>
        <v>12</v>
      </c>
      <c r="J755">
        <v>4</v>
      </c>
      <c r="K755">
        <v>4</v>
      </c>
      <c r="L755" s="16">
        <f t="shared" si="408"/>
        <v>0.55130168453292505</v>
      </c>
      <c r="M755" s="15">
        <v>2</v>
      </c>
      <c r="N755" s="15">
        <v>4</v>
      </c>
      <c r="O755" s="15">
        <v>5</v>
      </c>
      <c r="P755">
        <v>88</v>
      </c>
      <c r="Q755">
        <v>41</v>
      </c>
      <c r="R755">
        <v>73</v>
      </c>
      <c r="S755" s="13">
        <f t="shared" si="409"/>
        <v>2.2727272727272728E-2</v>
      </c>
      <c r="T755" s="13">
        <f t="shared" si="410"/>
        <v>9.9009900990099011E-3</v>
      </c>
      <c r="U755" s="2">
        <v>1306</v>
      </c>
      <c r="V755" s="2">
        <v>18.133333333300001</v>
      </c>
      <c r="W755">
        <v>17.53</v>
      </c>
      <c r="X755">
        <v>31.31</v>
      </c>
      <c r="Y755" s="32">
        <f t="shared" si="411"/>
        <v>0.35892710892710894</v>
      </c>
      <c r="Z755" s="15">
        <f t="shared" si="412"/>
        <v>63.727272727272727</v>
      </c>
      <c r="AA755">
        <v>67</v>
      </c>
      <c r="AB755">
        <v>73</v>
      </c>
      <c r="AC755">
        <v>103</v>
      </c>
      <c r="AD755" s="13">
        <f t="shared" si="413"/>
        <v>4.5454545454545456E-2</v>
      </c>
      <c r="AE755" s="13">
        <f t="shared" si="414"/>
        <v>0.20454545454545456</v>
      </c>
      <c r="AF755" s="13">
        <f t="shared" si="415"/>
        <v>0.25</v>
      </c>
      <c r="AI755" s="17" t="str">
        <f t="shared" si="416"/>
        <v xml:space="preserve"> </v>
      </c>
      <c r="AJ755">
        <v>184</v>
      </c>
      <c r="AK755">
        <v>191</v>
      </c>
      <c r="AL755" s="32">
        <f t="shared" si="417"/>
        <v>0.30217566478646252</v>
      </c>
      <c r="AM755">
        <v>227</v>
      </c>
      <c r="AN755">
        <v>173</v>
      </c>
      <c r="AO755" s="33">
        <f t="shared" si="418"/>
        <v>0.32232070910556004</v>
      </c>
      <c r="AP755">
        <v>224</v>
      </c>
      <c r="AQ755">
        <v>242</v>
      </c>
      <c r="AR755" s="33">
        <f t="shared" si="419"/>
        <v>0.37550362610797744</v>
      </c>
      <c r="AS755" s="33">
        <f t="shared" si="420"/>
        <v>0.4838709677419355</v>
      </c>
      <c r="AT755">
        <v>3</v>
      </c>
      <c r="AU755">
        <v>442</v>
      </c>
      <c r="AV755">
        <v>451</v>
      </c>
      <c r="AW755">
        <v>421</v>
      </c>
      <c r="AX755" s="2">
        <v>28.8</v>
      </c>
      <c r="AY755" s="3">
        <v>3</v>
      </c>
      <c r="AZ755" s="2">
        <v>33.299999999999997</v>
      </c>
      <c r="BA755" s="2">
        <v>25.8</v>
      </c>
      <c r="BB755" s="21">
        <v>0.54600000000000004</v>
      </c>
      <c r="BC755">
        <v>3</v>
      </c>
      <c r="BD755" s="21">
        <v>0.57999999999999996</v>
      </c>
      <c r="BE755" s="2">
        <v>27.1</v>
      </c>
      <c r="BF755" s="2">
        <v>31.9</v>
      </c>
      <c r="BG755" s="2">
        <v>25.5</v>
      </c>
      <c r="BH755" s="21">
        <v>2.504</v>
      </c>
      <c r="BI755" s="21">
        <v>6.7350000000000003</v>
      </c>
      <c r="BJ755" t="s">
        <v>2963</v>
      </c>
      <c r="BK755" s="2">
        <v>31.3</v>
      </c>
      <c r="BL755" t="s">
        <v>621</v>
      </c>
      <c r="BM755" s="2">
        <v>26</v>
      </c>
      <c r="BN755" t="s">
        <v>3316</v>
      </c>
      <c r="BO755" s="2">
        <v>25.9</v>
      </c>
      <c r="BP755" t="s">
        <v>3351</v>
      </c>
      <c r="BQ755" s="2">
        <v>76.5</v>
      </c>
      <c r="BR755" t="s">
        <v>1491</v>
      </c>
      <c r="BS755" s="2">
        <v>8.1</v>
      </c>
      <c r="BT755" s="32">
        <f t="shared" si="421"/>
        <v>6.2767475035663337E-2</v>
      </c>
      <c r="BU755" s="34">
        <f t="shared" si="422"/>
        <v>0.92100840336134449</v>
      </c>
      <c r="BV755" s="35">
        <f t="shared" si="423"/>
        <v>927.28515086491075</v>
      </c>
      <c r="BW755" s="32">
        <f t="shared" si="424"/>
        <v>-1.6224121602992178E-2</v>
      </c>
      <c r="BX755" s="36">
        <f t="shared" si="425"/>
        <v>2.0220588235331283</v>
      </c>
      <c r="BY755" s="37">
        <f t="shared" si="426"/>
        <v>2.1599264705922052</v>
      </c>
      <c r="BZ755" s="37">
        <f t="shared" si="427"/>
        <v>32.215073529470985</v>
      </c>
      <c r="CA755" s="37">
        <f t="shared" si="428"/>
        <v>27.34375000005026</v>
      </c>
      <c r="CB755" s="37">
        <f t="shared" si="429"/>
        <v>58.915441176578881</v>
      </c>
      <c r="CC755" s="37">
        <f t="shared" si="430"/>
        <v>49.264705882443494</v>
      </c>
      <c r="CD755" s="38">
        <f t="shared" si="431"/>
        <v>9.6507352941353872</v>
      </c>
      <c r="CE755" s="3">
        <v>44</v>
      </c>
      <c r="CF755" s="3">
        <v>47</v>
      </c>
      <c r="CG755" s="3">
        <v>657</v>
      </c>
      <c r="CH755" s="3">
        <v>548</v>
      </c>
      <c r="CI755" s="3">
        <v>261</v>
      </c>
      <c r="CJ755" s="3">
        <v>235</v>
      </c>
      <c r="CK755" s="3">
        <v>242</v>
      </c>
      <c r="CL755" s="3">
        <v>320</v>
      </c>
      <c r="CM755" s="20">
        <f t="shared" si="432"/>
        <v>3.7928320683289352</v>
      </c>
      <c r="CN755" s="37">
        <f t="shared" si="433"/>
        <v>2.4220163951879061</v>
      </c>
      <c r="CO755" s="37">
        <f t="shared" si="434"/>
        <v>1.8897050995422124</v>
      </c>
      <c r="CP755" s="37">
        <f t="shared" si="435"/>
        <v>32.417757904822743</v>
      </c>
      <c r="CQ755" s="37">
        <f t="shared" si="436"/>
        <v>29.995741509634836</v>
      </c>
      <c r="CR755" s="37">
        <f t="shared" si="437"/>
        <v>59.432556158841699</v>
      </c>
      <c r="CS755" s="37">
        <f t="shared" si="438"/>
        <v>57.196848717129782</v>
      </c>
      <c r="CT755" s="22">
        <f t="shared" si="439"/>
        <v>7.4150278524234707</v>
      </c>
      <c r="CU755" s="35">
        <v>91</v>
      </c>
      <c r="CV755" s="35">
        <v>71</v>
      </c>
      <c r="CW755" s="35">
        <v>1127</v>
      </c>
      <c r="CX755" s="35">
        <v>1056</v>
      </c>
      <c r="CY755" s="35">
        <v>455</v>
      </c>
      <c r="CZ755" s="35">
        <v>443</v>
      </c>
      <c r="DA755" s="35">
        <v>579</v>
      </c>
      <c r="DB755" s="35">
        <v>560</v>
      </c>
      <c r="DC755">
        <v>10</v>
      </c>
      <c r="DD755">
        <v>5</v>
      </c>
      <c r="DE755" s="35">
        <f t="shared" si="440"/>
        <v>-5</v>
      </c>
      <c r="DF755" s="36">
        <f t="shared" si="441"/>
        <v>0.45955882353025651</v>
      </c>
      <c r="DG755" s="37">
        <f t="shared" si="442"/>
        <v>0.22977941176512826</v>
      </c>
      <c r="DH755" s="37">
        <f t="shared" si="443"/>
        <v>-0.22977941176512826</v>
      </c>
      <c r="DI755" s="2">
        <v>777.2</v>
      </c>
      <c r="DJ755">
        <v>28</v>
      </c>
      <c r="DK755">
        <v>30</v>
      </c>
      <c r="DL755">
        <v>-6</v>
      </c>
      <c r="DM755">
        <v>827</v>
      </c>
      <c r="DN755">
        <v>629</v>
      </c>
      <c r="DO755">
        <v>5.8</v>
      </c>
      <c r="DP755">
        <v>628</v>
      </c>
      <c r="DQ755">
        <v>487</v>
      </c>
      <c r="DR755">
        <v>4.5999999999999996</v>
      </c>
      <c r="DS755">
        <v>469</v>
      </c>
      <c r="DT755">
        <v>351</v>
      </c>
      <c r="DU755">
        <v>4.5999999999999996</v>
      </c>
      <c r="DV755" s="39">
        <v>3.5</v>
      </c>
      <c r="DW755" s="39">
        <v>3.5</v>
      </c>
      <c r="DX755" s="39">
        <v>0.9</v>
      </c>
      <c r="DY755" s="39">
        <v>0.1</v>
      </c>
      <c r="DZ755" s="39">
        <v>-3.6</v>
      </c>
      <c r="EA755" s="39">
        <v>0.9</v>
      </c>
    </row>
    <row r="756" spans="1:131" x14ac:dyDescent="0.2">
      <c r="A756" s="12" t="s">
        <v>1109</v>
      </c>
      <c r="B756" s="12" t="s">
        <v>3283</v>
      </c>
      <c r="C756" t="s">
        <v>3282</v>
      </c>
      <c r="D756" t="s">
        <v>139</v>
      </c>
      <c r="E756" s="12" t="s">
        <v>148</v>
      </c>
      <c r="F756">
        <v>70</v>
      </c>
      <c r="G756">
        <v>13</v>
      </c>
      <c r="H756">
        <v>13</v>
      </c>
      <c r="I756" s="31">
        <f t="shared" si="407"/>
        <v>26</v>
      </c>
      <c r="J756">
        <v>9</v>
      </c>
      <c r="K756">
        <v>4</v>
      </c>
      <c r="L756" s="16">
        <f t="shared" si="408"/>
        <v>1.5057915057915057</v>
      </c>
      <c r="M756" s="15">
        <v>13</v>
      </c>
      <c r="N756" s="15">
        <v>9</v>
      </c>
      <c r="O756" s="15">
        <v>4</v>
      </c>
      <c r="P756">
        <v>145</v>
      </c>
      <c r="Q756">
        <v>41</v>
      </c>
      <c r="R756">
        <v>46</v>
      </c>
      <c r="S756" s="13">
        <f t="shared" si="409"/>
        <v>8.9655172413793102E-2</v>
      </c>
      <c r="T756" s="13">
        <f t="shared" si="410"/>
        <v>5.6034482758620691E-2</v>
      </c>
      <c r="U756" s="2">
        <v>1036</v>
      </c>
      <c r="V756" s="2">
        <v>14.8</v>
      </c>
      <c r="W756">
        <v>14.34</v>
      </c>
      <c r="X756">
        <v>34.049999999999997</v>
      </c>
      <c r="Y756" s="32">
        <f t="shared" si="411"/>
        <v>0.29634221946683198</v>
      </c>
      <c r="Z756" s="15">
        <f t="shared" si="412"/>
        <v>109.45945945945945</v>
      </c>
      <c r="AA756">
        <v>19</v>
      </c>
      <c r="AB756">
        <v>69</v>
      </c>
      <c r="AC756">
        <v>66</v>
      </c>
      <c r="AD756" s="13">
        <f t="shared" si="413"/>
        <v>0.35135135135135137</v>
      </c>
      <c r="AE756" s="13">
        <f t="shared" si="414"/>
        <v>0.35135135135135137</v>
      </c>
      <c r="AF756" s="13">
        <f t="shared" si="415"/>
        <v>0.70270270270270274</v>
      </c>
      <c r="AG756">
        <v>88</v>
      </c>
      <c r="AH756">
        <v>69</v>
      </c>
      <c r="AI756" s="17">
        <f t="shared" si="416"/>
        <v>0.56050955414012738</v>
      </c>
      <c r="AJ756">
        <v>151</v>
      </c>
      <c r="AK756">
        <v>168</v>
      </c>
      <c r="AL756" s="32">
        <f t="shared" si="417"/>
        <v>0.31305201177625125</v>
      </c>
      <c r="AM756">
        <v>167</v>
      </c>
      <c r="AN756">
        <v>195</v>
      </c>
      <c r="AO756" s="33">
        <f t="shared" si="418"/>
        <v>0.35525024533856725</v>
      </c>
      <c r="AP756">
        <v>161</v>
      </c>
      <c r="AQ756">
        <v>177</v>
      </c>
      <c r="AR756" s="33">
        <f t="shared" si="419"/>
        <v>0.33169774288518156</v>
      </c>
      <c r="AS756" s="33">
        <f t="shared" si="420"/>
        <v>0.46842878120411158</v>
      </c>
      <c r="AT756">
        <v>10</v>
      </c>
      <c r="AU756">
        <v>409</v>
      </c>
      <c r="AV756">
        <v>375</v>
      </c>
      <c r="AW756">
        <v>320</v>
      </c>
      <c r="AX756" s="2">
        <v>29.1</v>
      </c>
      <c r="AY756" s="3">
        <v>2</v>
      </c>
      <c r="AZ756" s="2">
        <v>33.799999999999997</v>
      </c>
      <c r="BA756" s="2">
        <v>26</v>
      </c>
      <c r="BB756" s="21">
        <v>0.96699999999999997</v>
      </c>
      <c r="BC756">
        <v>1</v>
      </c>
      <c r="BD756" s="21">
        <v>0.42399999999999999</v>
      </c>
      <c r="BE756" s="2">
        <v>30</v>
      </c>
      <c r="BF756" s="2">
        <v>33.200000000000003</v>
      </c>
      <c r="BG756" s="2">
        <v>26.8</v>
      </c>
      <c r="BH756" s="21">
        <v>0.18099999999999999</v>
      </c>
      <c r="BI756" s="21">
        <v>-13.067</v>
      </c>
      <c r="BJ756" t="s">
        <v>1238</v>
      </c>
      <c r="BK756" s="2">
        <v>45</v>
      </c>
      <c r="BL756" t="s">
        <v>2542</v>
      </c>
      <c r="BM756" s="2">
        <v>26.6</v>
      </c>
      <c r="BN756" t="s">
        <v>1793</v>
      </c>
      <c r="BO756" s="2">
        <v>22.9</v>
      </c>
      <c r="BP756" t="s">
        <v>1185</v>
      </c>
      <c r="BQ756" s="2">
        <v>35.9</v>
      </c>
      <c r="BR756" t="s">
        <v>2566</v>
      </c>
      <c r="BS756" s="2">
        <v>30.2</v>
      </c>
      <c r="BT756" s="32">
        <f t="shared" si="421"/>
        <v>8.2222222222222224E-2</v>
      </c>
      <c r="BU756" s="34">
        <f t="shared" si="422"/>
        <v>0.91254125412541254</v>
      </c>
      <c r="BV756" s="35">
        <f t="shared" si="423"/>
        <v>920.76347634763476</v>
      </c>
      <c r="BW756" s="32">
        <f t="shared" si="424"/>
        <v>-5.2365236523652381E-3</v>
      </c>
      <c r="BX756" s="36">
        <f t="shared" si="425"/>
        <v>2.1428571428571428</v>
      </c>
      <c r="BY756" s="37">
        <f t="shared" si="426"/>
        <v>3.0694980694980698</v>
      </c>
      <c r="BZ756" s="37">
        <f t="shared" si="427"/>
        <v>26.061776061776062</v>
      </c>
      <c r="CA756" s="37">
        <f t="shared" si="428"/>
        <v>35.096525096525099</v>
      </c>
      <c r="CB756" s="37">
        <f t="shared" si="429"/>
        <v>49.227799227799231</v>
      </c>
      <c r="CC756" s="37">
        <f t="shared" si="430"/>
        <v>64.401544401544413</v>
      </c>
      <c r="CD756" s="38">
        <f t="shared" si="431"/>
        <v>-15.173745173745182</v>
      </c>
      <c r="CE756" s="3">
        <v>37</v>
      </c>
      <c r="CF756" s="3">
        <v>53</v>
      </c>
      <c r="CG756" s="3">
        <v>413</v>
      </c>
      <c r="CH756" s="3">
        <v>553</v>
      </c>
      <c r="CI756" s="3">
        <v>176</v>
      </c>
      <c r="CJ756" s="3">
        <v>271</v>
      </c>
      <c r="CK756" s="3">
        <v>235</v>
      </c>
      <c r="CL756" s="3">
        <v>224</v>
      </c>
      <c r="CM756" s="20">
        <f t="shared" si="432"/>
        <v>-1.015035922643861</v>
      </c>
      <c r="CN756" s="37">
        <f t="shared" si="433"/>
        <v>1.409691629955947</v>
      </c>
      <c r="CO756" s="37">
        <f t="shared" si="434"/>
        <v>2.5676526117054754</v>
      </c>
      <c r="CP756" s="37">
        <f t="shared" si="435"/>
        <v>26.003775959723097</v>
      </c>
      <c r="CQ756" s="37">
        <f t="shared" si="436"/>
        <v>32.473253618628064</v>
      </c>
      <c r="CR756" s="37">
        <f t="shared" si="437"/>
        <v>46.72120830711139</v>
      </c>
      <c r="CS756" s="37">
        <f t="shared" si="438"/>
        <v>59.987413467589683</v>
      </c>
      <c r="CT756" s="22">
        <f t="shared" si="439"/>
        <v>-1.9075400132668889</v>
      </c>
      <c r="CU756" s="35">
        <v>56</v>
      </c>
      <c r="CV756" s="35">
        <v>102</v>
      </c>
      <c r="CW756" s="35">
        <v>977</v>
      </c>
      <c r="CX756" s="35">
        <v>1188</v>
      </c>
      <c r="CY756" s="35">
        <v>358</v>
      </c>
      <c r="CZ756" s="35">
        <v>477</v>
      </c>
      <c r="DA756" s="35">
        <v>616</v>
      </c>
      <c r="DB756" s="35">
        <v>465</v>
      </c>
      <c r="DC756">
        <v>11</v>
      </c>
      <c r="DD756">
        <v>16</v>
      </c>
      <c r="DE756" s="35">
        <f t="shared" si="440"/>
        <v>5</v>
      </c>
      <c r="DF756" s="36">
        <f t="shared" si="441"/>
        <v>0.63706563706563701</v>
      </c>
      <c r="DG756" s="37">
        <f t="shared" si="442"/>
        <v>0.92664092664092668</v>
      </c>
      <c r="DH756" s="37">
        <f t="shared" si="443"/>
        <v>0.28957528957528955</v>
      </c>
      <c r="DI756" s="2">
        <v>638.29999999999995</v>
      </c>
      <c r="DJ756">
        <v>21</v>
      </c>
      <c r="DK756">
        <v>34</v>
      </c>
      <c r="DL756">
        <v>5.2</v>
      </c>
      <c r="DM756">
        <v>465</v>
      </c>
      <c r="DN756">
        <v>743</v>
      </c>
      <c r="DO756">
        <v>-3.7</v>
      </c>
      <c r="DP756">
        <v>350</v>
      </c>
      <c r="DQ756">
        <v>580</v>
      </c>
      <c r="DR756">
        <v>-4.8</v>
      </c>
      <c r="DS756">
        <v>260</v>
      </c>
      <c r="DT756">
        <v>410</v>
      </c>
      <c r="DU756">
        <v>-4.0999999999999996</v>
      </c>
      <c r="DV756" s="39">
        <v>-10.9</v>
      </c>
      <c r="DW756" s="39">
        <v>-10.9</v>
      </c>
      <c r="DX756" s="39">
        <v>0.1</v>
      </c>
      <c r="DY756" s="39">
        <v>0.7</v>
      </c>
      <c r="DZ756" s="39">
        <v>7.9</v>
      </c>
      <c r="EA756" s="39">
        <v>-2.2000000000000002</v>
      </c>
    </row>
    <row r="757" spans="1:131" x14ac:dyDescent="0.2">
      <c r="A757" s="12" t="s">
        <v>336</v>
      </c>
      <c r="B757" s="12" t="s">
        <v>3287</v>
      </c>
      <c r="C757" t="s">
        <v>3286</v>
      </c>
      <c r="D757" t="s">
        <v>155</v>
      </c>
      <c r="E757" s="12" t="s">
        <v>170</v>
      </c>
      <c r="F757">
        <v>63</v>
      </c>
      <c r="G757">
        <v>13</v>
      </c>
      <c r="H757">
        <v>16</v>
      </c>
      <c r="I757" s="31">
        <f t="shared" si="407"/>
        <v>29</v>
      </c>
      <c r="J757">
        <v>13</v>
      </c>
      <c r="K757">
        <v>2</v>
      </c>
      <c r="L757" s="16">
        <f t="shared" si="408"/>
        <v>1.7297942141365943</v>
      </c>
      <c r="M757" s="15">
        <v>11</v>
      </c>
      <c r="N757" s="15">
        <v>14</v>
      </c>
      <c r="O757" s="15">
        <v>2</v>
      </c>
      <c r="P757">
        <v>60</v>
      </c>
      <c r="Q757">
        <v>30</v>
      </c>
      <c r="R757">
        <v>25</v>
      </c>
      <c r="S757" s="13">
        <f t="shared" si="409"/>
        <v>0.21666666666666667</v>
      </c>
      <c r="T757" s="13">
        <f t="shared" si="410"/>
        <v>0.11304347826086956</v>
      </c>
      <c r="U757" s="2">
        <v>1005.9</v>
      </c>
      <c r="V757" s="2">
        <v>15.9666666667</v>
      </c>
      <c r="W757">
        <v>15.28</v>
      </c>
      <c r="X757">
        <v>34.450000000000003</v>
      </c>
      <c r="Y757" s="32">
        <f t="shared" si="411"/>
        <v>0.3072591996782626</v>
      </c>
      <c r="Z757" s="15">
        <f t="shared" si="412"/>
        <v>166.60526315789474</v>
      </c>
      <c r="AA757">
        <v>24</v>
      </c>
      <c r="AB757">
        <v>69</v>
      </c>
      <c r="AC757">
        <v>60</v>
      </c>
      <c r="AD757" s="13">
        <f t="shared" si="413"/>
        <v>0.34210526315789475</v>
      </c>
      <c r="AE757" s="13">
        <f t="shared" si="414"/>
        <v>0.42105263157894735</v>
      </c>
      <c r="AF757" s="13">
        <f t="shared" si="415"/>
        <v>0.76315789473684204</v>
      </c>
      <c r="AG757">
        <v>448</v>
      </c>
      <c r="AH757">
        <v>456</v>
      </c>
      <c r="AI757" s="17">
        <f t="shared" si="416"/>
        <v>0.49557522123893805</v>
      </c>
      <c r="AJ757">
        <v>132</v>
      </c>
      <c r="AK757">
        <v>107</v>
      </c>
      <c r="AL757" s="32">
        <f t="shared" si="417"/>
        <v>0.25210970464135019</v>
      </c>
      <c r="AM757">
        <v>171</v>
      </c>
      <c r="AN757">
        <v>201</v>
      </c>
      <c r="AO757" s="33">
        <f t="shared" si="418"/>
        <v>0.39240506329113922</v>
      </c>
      <c r="AP757">
        <v>163</v>
      </c>
      <c r="AQ757">
        <v>174</v>
      </c>
      <c r="AR757" s="33">
        <f t="shared" si="419"/>
        <v>0.35548523206751054</v>
      </c>
      <c r="AS757" s="33">
        <f t="shared" si="420"/>
        <v>0.39116202945990181</v>
      </c>
      <c r="AT757">
        <v>3</v>
      </c>
      <c r="AU757">
        <v>274</v>
      </c>
      <c r="AV757">
        <v>373</v>
      </c>
      <c r="AW757">
        <v>338</v>
      </c>
      <c r="AX757" s="2">
        <v>29.2</v>
      </c>
      <c r="AY757" s="3">
        <v>3</v>
      </c>
      <c r="AZ757" s="2">
        <v>33.1</v>
      </c>
      <c r="BA757" s="2">
        <v>26.6</v>
      </c>
      <c r="BB757" s="21">
        <v>1.028</v>
      </c>
      <c r="BC757">
        <v>2</v>
      </c>
      <c r="BD757" s="21">
        <v>0.78300000000000003</v>
      </c>
      <c r="BE757" s="2">
        <v>30.8</v>
      </c>
      <c r="BF757" s="2">
        <v>35.299999999999997</v>
      </c>
      <c r="BG757" s="2">
        <v>26.4</v>
      </c>
      <c r="BH757" s="21">
        <v>1.3540000000000001</v>
      </c>
      <c r="BI757" s="21">
        <v>-7.0540000000000003</v>
      </c>
      <c r="BJ757" t="s">
        <v>3313</v>
      </c>
      <c r="BK757" s="2">
        <v>36.6</v>
      </c>
      <c r="BL757" t="s">
        <v>1933</v>
      </c>
      <c r="BM757" s="2">
        <v>31.7</v>
      </c>
      <c r="BN757" t="s">
        <v>752</v>
      </c>
      <c r="BO757" s="2">
        <v>26.3</v>
      </c>
      <c r="BP757" t="s">
        <v>644</v>
      </c>
      <c r="BQ757" s="2">
        <v>50.6</v>
      </c>
      <c r="BR757" t="s">
        <v>725</v>
      </c>
      <c r="BS757" s="2">
        <v>37</v>
      </c>
      <c r="BT757" s="32">
        <f t="shared" si="421"/>
        <v>7.8028747433264892E-2</v>
      </c>
      <c r="BU757" s="34">
        <f t="shared" si="422"/>
        <v>0.88866396761133604</v>
      </c>
      <c r="BV757" s="35">
        <f t="shared" si="423"/>
        <v>896.4668423546625</v>
      </c>
      <c r="BW757" s="32">
        <f t="shared" si="424"/>
        <v>-3.3307284955399072E-2</v>
      </c>
      <c r="BX757" s="36">
        <f t="shared" si="425"/>
        <v>2.2666269012777018</v>
      </c>
      <c r="BY757" s="37">
        <f t="shared" si="426"/>
        <v>3.280644199217726</v>
      </c>
      <c r="BZ757" s="37">
        <f t="shared" si="427"/>
        <v>29.048613182164228</v>
      </c>
      <c r="CA757" s="37">
        <f t="shared" si="428"/>
        <v>29.466149716610122</v>
      </c>
      <c r="CB757" s="37">
        <f t="shared" si="429"/>
        <v>52.848195645580098</v>
      </c>
      <c r="CC757" s="37">
        <f t="shared" si="430"/>
        <v>57.798985982581392</v>
      </c>
      <c r="CD757" s="38">
        <f t="shared" si="431"/>
        <v>-4.950790337001294</v>
      </c>
      <c r="CE757" s="3">
        <v>38</v>
      </c>
      <c r="CF757" s="3">
        <v>55</v>
      </c>
      <c r="CG757" s="3">
        <v>449</v>
      </c>
      <c r="CH757" s="3">
        <v>439</v>
      </c>
      <c r="CI757" s="3">
        <v>184</v>
      </c>
      <c r="CJ757" s="3">
        <v>193</v>
      </c>
      <c r="CK757" s="3">
        <v>282</v>
      </c>
      <c r="CL757" s="3">
        <v>215</v>
      </c>
      <c r="CM757" s="20">
        <f t="shared" si="432"/>
        <v>5.408320955961063</v>
      </c>
      <c r="CN757" s="37">
        <f t="shared" si="433"/>
        <v>1.9628170571566794</v>
      </c>
      <c r="CO757" s="37">
        <f t="shared" si="434"/>
        <v>2.4880779597760725</v>
      </c>
      <c r="CP757" s="37">
        <f t="shared" si="435"/>
        <v>24.963715529753259</v>
      </c>
      <c r="CQ757" s="37">
        <f t="shared" si="436"/>
        <v>27.590020042850227</v>
      </c>
      <c r="CR757" s="37">
        <f t="shared" si="437"/>
        <v>49.485106088879668</v>
      </c>
      <c r="CS757" s="37">
        <f t="shared" si="438"/>
        <v>57.806344598797416</v>
      </c>
      <c r="CT757" s="22">
        <f t="shared" si="439"/>
        <v>3.3704481729164542</v>
      </c>
      <c r="CU757" s="35">
        <v>71</v>
      </c>
      <c r="CV757" s="35">
        <v>90</v>
      </c>
      <c r="CW757" s="35">
        <v>832</v>
      </c>
      <c r="CX757" s="35">
        <v>908</v>
      </c>
      <c r="CY757" s="35">
        <v>391</v>
      </c>
      <c r="CZ757" s="35">
        <v>438</v>
      </c>
      <c r="DA757" s="35">
        <v>655</v>
      </c>
      <c r="DB757" s="35">
        <v>496</v>
      </c>
      <c r="DC757">
        <v>17</v>
      </c>
      <c r="DD757">
        <v>11</v>
      </c>
      <c r="DE757" s="35">
        <f t="shared" si="440"/>
        <v>-6</v>
      </c>
      <c r="DF757" s="36">
        <f t="shared" si="441"/>
        <v>1.0140172979400244</v>
      </c>
      <c r="DG757" s="37">
        <f t="shared" si="442"/>
        <v>0.6561288398435452</v>
      </c>
      <c r="DH757" s="37">
        <f t="shared" si="443"/>
        <v>-0.35788845809647918</v>
      </c>
      <c r="DI757" s="2">
        <v>604.1</v>
      </c>
      <c r="DJ757">
        <v>19</v>
      </c>
      <c r="DK757">
        <v>26</v>
      </c>
      <c r="DL757">
        <v>-3.1</v>
      </c>
      <c r="DM757">
        <v>514</v>
      </c>
      <c r="DN757">
        <v>602</v>
      </c>
      <c r="DO757">
        <v>0.8</v>
      </c>
      <c r="DP757">
        <v>393</v>
      </c>
      <c r="DQ757">
        <v>441</v>
      </c>
      <c r="DR757">
        <v>0</v>
      </c>
      <c r="DS757">
        <v>293</v>
      </c>
      <c r="DT757">
        <v>309</v>
      </c>
      <c r="DU757">
        <v>0.8</v>
      </c>
      <c r="DV757" s="39">
        <v>-4.5</v>
      </c>
      <c r="DW757" s="39">
        <v>-4.5</v>
      </c>
      <c r="DX757" s="39">
        <v>2.1</v>
      </c>
      <c r="DY757" s="39">
        <v>0.5</v>
      </c>
      <c r="DZ757" s="39">
        <v>2.2000000000000002</v>
      </c>
      <c r="EA757" s="39">
        <v>0.4</v>
      </c>
    </row>
    <row r="758" spans="1:131" x14ac:dyDescent="0.2">
      <c r="A758" s="12" t="s">
        <v>3290</v>
      </c>
      <c r="B758" s="12" t="s">
        <v>3291</v>
      </c>
      <c r="C758" t="s">
        <v>3289</v>
      </c>
      <c r="D758" t="s">
        <v>343</v>
      </c>
      <c r="E758" s="12" t="s">
        <v>156</v>
      </c>
      <c r="F758">
        <v>70</v>
      </c>
      <c r="G758">
        <v>8</v>
      </c>
      <c r="H758">
        <v>10</v>
      </c>
      <c r="I758" s="31">
        <f t="shared" si="407"/>
        <v>18</v>
      </c>
      <c r="J758">
        <v>7</v>
      </c>
      <c r="K758">
        <v>3</v>
      </c>
      <c r="L758" s="16">
        <f t="shared" si="408"/>
        <v>1.2507479395472312</v>
      </c>
      <c r="M758" s="15">
        <v>8</v>
      </c>
      <c r="N758" s="15">
        <v>7</v>
      </c>
      <c r="O758" s="15">
        <v>3</v>
      </c>
      <c r="P758">
        <v>111</v>
      </c>
      <c r="Q758">
        <v>41</v>
      </c>
      <c r="R758">
        <v>42</v>
      </c>
      <c r="S758" s="13">
        <f t="shared" si="409"/>
        <v>7.2072072072072071E-2</v>
      </c>
      <c r="T758" s="13">
        <f t="shared" si="410"/>
        <v>4.1237113402061855E-2</v>
      </c>
      <c r="U758" s="2">
        <v>863.48333333330004</v>
      </c>
      <c r="V758" s="2">
        <v>12.333333333300001</v>
      </c>
      <c r="W758">
        <v>12.18</v>
      </c>
      <c r="X758">
        <v>37.74</v>
      </c>
      <c r="Y758" s="32">
        <f t="shared" si="411"/>
        <v>0.24399038461538461</v>
      </c>
      <c r="Z758" s="15">
        <f t="shared" si="412"/>
        <v>110.6</v>
      </c>
      <c r="AA758">
        <v>24</v>
      </c>
      <c r="AB758">
        <v>55</v>
      </c>
      <c r="AC758">
        <v>79</v>
      </c>
      <c r="AD758" s="13">
        <f t="shared" si="413"/>
        <v>0.32</v>
      </c>
      <c r="AE758" s="13">
        <f t="shared" si="414"/>
        <v>0.4</v>
      </c>
      <c r="AF758" s="13">
        <f t="shared" si="415"/>
        <v>0.72</v>
      </c>
      <c r="AG758">
        <v>1</v>
      </c>
      <c r="AH758">
        <v>2</v>
      </c>
      <c r="AI758" s="17">
        <f t="shared" si="416"/>
        <v>0.33333333333333331</v>
      </c>
      <c r="AJ758">
        <v>125</v>
      </c>
      <c r="AK758">
        <v>100</v>
      </c>
      <c r="AL758" s="32">
        <f t="shared" si="417"/>
        <v>0.30080213903743314</v>
      </c>
      <c r="AM758">
        <v>120</v>
      </c>
      <c r="AN758">
        <v>115</v>
      </c>
      <c r="AO758" s="33">
        <f t="shared" si="418"/>
        <v>0.31417112299465239</v>
      </c>
      <c r="AP758">
        <v>145</v>
      </c>
      <c r="AQ758">
        <v>143</v>
      </c>
      <c r="AR758" s="33">
        <f t="shared" si="419"/>
        <v>0.38502673796791442</v>
      </c>
      <c r="AS758" s="33">
        <f t="shared" si="420"/>
        <v>0.4891304347826087</v>
      </c>
      <c r="AT758">
        <v>6</v>
      </c>
      <c r="AU758">
        <v>289</v>
      </c>
      <c r="AV758">
        <v>328</v>
      </c>
      <c r="AW758">
        <v>260</v>
      </c>
      <c r="AX758" s="2">
        <v>27.7</v>
      </c>
      <c r="AY758" s="3">
        <v>10</v>
      </c>
      <c r="AZ758" s="2">
        <v>32.5</v>
      </c>
      <c r="BA758" s="2">
        <v>24.4</v>
      </c>
      <c r="BB758" s="21">
        <v>-0.14000000000000001</v>
      </c>
      <c r="BC758">
        <v>9</v>
      </c>
      <c r="BD758" s="21">
        <v>0.61299999999999999</v>
      </c>
      <c r="BE758" s="2">
        <v>28.8</v>
      </c>
      <c r="BF758" s="2">
        <v>32.9</v>
      </c>
      <c r="BG758" s="2">
        <v>24.6</v>
      </c>
      <c r="BH758" s="21">
        <v>-1.1519999999999999</v>
      </c>
      <c r="BI758" s="21">
        <v>-4.1829999999999998</v>
      </c>
      <c r="BJ758" t="s">
        <v>2652</v>
      </c>
      <c r="BK758" s="2">
        <v>27.7</v>
      </c>
      <c r="BL758" t="s">
        <v>3672</v>
      </c>
      <c r="BM758" s="2">
        <v>24.6</v>
      </c>
      <c r="BN758" t="s">
        <v>1445</v>
      </c>
      <c r="BO758" s="2">
        <v>24.2</v>
      </c>
      <c r="BP758" t="s">
        <v>3613</v>
      </c>
      <c r="BQ758" s="2">
        <v>32.299999999999997</v>
      </c>
      <c r="BR758" t="s">
        <v>1219</v>
      </c>
      <c r="BS758" s="2">
        <v>30.7</v>
      </c>
      <c r="BT758" s="32">
        <f t="shared" si="421"/>
        <v>6.3291139240506333E-2</v>
      </c>
      <c r="BU758" s="34">
        <f t="shared" si="422"/>
        <v>0.90151515151515149</v>
      </c>
      <c r="BV758" s="35">
        <f t="shared" si="423"/>
        <v>907.8442654392021</v>
      </c>
      <c r="BW758" s="32">
        <f t="shared" si="424"/>
        <v>-3.5193709244342175E-2</v>
      </c>
      <c r="BX758" s="36">
        <f t="shared" si="425"/>
        <v>1.7374517374564331</v>
      </c>
      <c r="BY758" s="37">
        <f t="shared" si="426"/>
        <v>2.7104247104320356</v>
      </c>
      <c r="BZ758" s="37">
        <f t="shared" si="427"/>
        <v>27.451737451811645</v>
      </c>
      <c r="CA758" s="37">
        <f t="shared" si="428"/>
        <v>27.521235521309901</v>
      </c>
      <c r="CB758" s="37">
        <f t="shared" si="429"/>
        <v>50.247104247240046</v>
      </c>
      <c r="CC758" s="37">
        <f t="shared" si="430"/>
        <v>53.444015444159881</v>
      </c>
      <c r="CD758" s="38">
        <f t="shared" si="431"/>
        <v>-3.1969111969198352</v>
      </c>
      <c r="CE758" s="3">
        <v>25</v>
      </c>
      <c r="CF758" s="3">
        <v>39</v>
      </c>
      <c r="CG758" s="3">
        <v>370</v>
      </c>
      <c r="CH758" s="3">
        <v>357</v>
      </c>
      <c r="CI758" s="3">
        <v>145</v>
      </c>
      <c r="CJ758" s="3">
        <v>170</v>
      </c>
      <c r="CK758" s="3">
        <v>203</v>
      </c>
      <c r="CL758" s="3">
        <v>183</v>
      </c>
      <c r="CM758" s="20">
        <f t="shared" si="432"/>
        <v>1.769958368297555</v>
      </c>
      <c r="CN758" s="37">
        <f t="shared" si="433"/>
        <v>2.6799909152850327</v>
      </c>
      <c r="CO758" s="37">
        <f t="shared" si="434"/>
        <v>2.5891437656143537</v>
      </c>
      <c r="CP758" s="37">
        <f t="shared" si="435"/>
        <v>29.071087894617303</v>
      </c>
      <c r="CQ758" s="37">
        <f t="shared" si="436"/>
        <v>28.684987508516919</v>
      </c>
      <c r="CR758" s="37">
        <f t="shared" si="437"/>
        <v>51.578469225528046</v>
      </c>
      <c r="CS758" s="37">
        <f t="shared" si="438"/>
        <v>55.575743811037924</v>
      </c>
      <c r="CT758" s="22">
        <f t="shared" si="439"/>
        <v>0.80036338859004275</v>
      </c>
      <c r="CU758" s="35">
        <v>118</v>
      </c>
      <c r="CV758" s="35">
        <v>114</v>
      </c>
      <c r="CW758" s="35">
        <v>1162</v>
      </c>
      <c r="CX758" s="35">
        <v>1149</v>
      </c>
      <c r="CY758" s="35">
        <v>449</v>
      </c>
      <c r="CZ758" s="35">
        <v>506</v>
      </c>
      <c r="DA758" s="35">
        <v>678</v>
      </c>
      <c r="DB758" s="35">
        <v>542</v>
      </c>
      <c r="DC758">
        <v>14</v>
      </c>
      <c r="DD758">
        <v>18</v>
      </c>
      <c r="DE758" s="35">
        <f t="shared" si="440"/>
        <v>4</v>
      </c>
      <c r="DF758" s="36">
        <f t="shared" si="441"/>
        <v>0.97297297297560259</v>
      </c>
      <c r="DG758" s="37">
        <f t="shared" si="442"/>
        <v>1.2509652509686318</v>
      </c>
      <c r="DH758" s="37">
        <f t="shared" si="443"/>
        <v>0.27799227799302928</v>
      </c>
      <c r="DI758" s="2">
        <v>495.3</v>
      </c>
      <c r="DJ758">
        <v>13</v>
      </c>
      <c r="DK758">
        <v>21</v>
      </c>
      <c r="DL758">
        <v>-16.7</v>
      </c>
      <c r="DM758">
        <v>408</v>
      </c>
      <c r="DN758">
        <v>415</v>
      </c>
      <c r="DO758">
        <v>-0.2</v>
      </c>
      <c r="DP758">
        <v>305</v>
      </c>
      <c r="DQ758">
        <v>297</v>
      </c>
      <c r="DR758">
        <v>-0.30000000000000004</v>
      </c>
      <c r="DS758">
        <v>232</v>
      </c>
      <c r="DT758">
        <v>198</v>
      </c>
      <c r="DU758">
        <v>1.1000000000000001</v>
      </c>
      <c r="DV758" s="39">
        <v>1.1000000000000001</v>
      </c>
      <c r="DW758" s="39">
        <v>1.1000000000000001</v>
      </c>
      <c r="DX758" s="39">
        <v>-0.5</v>
      </c>
      <c r="DY758" s="39">
        <v>-0.4</v>
      </c>
      <c r="DZ758" s="39">
        <v>-0.4</v>
      </c>
      <c r="EA758" s="39">
        <v>-0.2</v>
      </c>
    </row>
    <row r="759" spans="1:131" x14ac:dyDescent="0.2">
      <c r="A759" s="12" t="s">
        <v>2835</v>
      </c>
      <c r="B759" s="12" t="s">
        <v>3296</v>
      </c>
      <c r="C759" t="s">
        <v>3295</v>
      </c>
      <c r="D759" t="s">
        <v>271</v>
      </c>
      <c r="E759" s="12" t="s">
        <v>170</v>
      </c>
      <c r="F759">
        <v>37</v>
      </c>
      <c r="G759">
        <v>15</v>
      </c>
      <c r="H759">
        <v>11</v>
      </c>
      <c r="I759" s="31">
        <f t="shared" si="407"/>
        <v>26</v>
      </c>
      <c r="J759">
        <v>8</v>
      </c>
      <c r="K759">
        <v>2</v>
      </c>
      <c r="L759" s="16">
        <f t="shared" si="408"/>
        <v>2.6596198107578215</v>
      </c>
      <c r="M759" s="15">
        <v>14</v>
      </c>
      <c r="N759" s="15">
        <v>8</v>
      </c>
      <c r="O759" s="15">
        <v>2</v>
      </c>
      <c r="P759">
        <v>71</v>
      </c>
      <c r="Q759">
        <v>38</v>
      </c>
      <c r="R759">
        <v>30</v>
      </c>
      <c r="S759" s="13">
        <f t="shared" si="409"/>
        <v>0.21126760563380281</v>
      </c>
      <c r="T759" s="13">
        <f t="shared" si="410"/>
        <v>0.1079136690647482</v>
      </c>
      <c r="U759" s="2">
        <v>586.54999999999995</v>
      </c>
      <c r="V759" s="2">
        <v>15.85</v>
      </c>
      <c r="W759">
        <v>15.06</v>
      </c>
      <c r="X759">
        <v>32.44</v>
      </c>
      <c r="Y759" s="32">
        <f t="shared" si="411"/>
        <v>0.31705263157894736</v>
      </c>
      <c r="Z759" s="15">
        <f t="shared" si="412"/>
        <v>69.411764705882348</v>
      </c>
      <c r="AA759">
        <v>13</v>
      </c>
      <c r="AB759">
        <v>48</v>
      </c>
      <c r="AC759">
        <v>25</v>
      </c>
      <c r="AD759" s="13">
        <f t="shared" si="413"/>
        <v>0.44117647058823528</v>
      </c>
      <c r="AE759" s="13">
        <f t="shared" si="414"/>
        <v>0.29411764705882354</v>
      </c>
      <c r="AF759" s="13">
        <f t="shared" si="415"/>
        <v>0.73529411764705888</v>
      </c>
      <c r="AG759">
        <v>212</v>
      </c>
      <c r="AH759">
        <v>224</v>
      </c>
      <c r="AI759" s="17">
        <f t="shared" si="416"/>
        <v>0.48623853211009177</v>
      </c>
      <c r="AJ759">
        <v>95</v>
      </c>
      <c r="AK759">
        <v>78</v>
      </c>
      <c r="AL759" s="32">
        <f t="shared" si="417"/>
        <v>0.32518796992481203</v>
      </c>
      <c r="AM759">
        <v>87</v>
      </c>
      <c r="AN759">
        <v>79</v>
      </c>
      <c r="AO759" s="33">
        <f t="shared" si="418"/>
        <v>0.31203007518796994</v>
      </c>
      <c r="AP759">
        <v>81</v>
      </c>
      <c r="AQ759">
        <v>112</v>
      </c>
      <c r="AR759" s="33">
        <f t="shared" si="419"/>
        <v>0.36278195488721804</v>
      </c>
      <c r="AS759" s="33">
        <f t="shared" si="420"/>
        <v>0.51032448377581119</v>
      </c>
      <c r="AT759">
        <v>5</v>
      </c>
      <c r="AU759">
        <v>201</v>
      </c>
      <c r="AV759">
        <v>194</v>
      </c>
      <c r="AW759">
        <v>195</v>
      </c>
      <c r="AX759" s="2">
        <v>29.3</v>
      </c>
      <c r="AY759" s="3">
        <v>2</v>
      </c>
      <c r="AZ759" s="2">
        <v>34.200000000000003</v>
      </c>
      <c r="BA759" s="2">
        <v>26</v>
      </c>
      <c r="BB759" s="21">
        <v>0.60399999999999998</v>
      </c>
      <c r="BC759">
        <v>6</v>
      </c>
      <c r="BD759" s="21">
        <v>0.155</v>
      </c>
      <c r="BE759" s="2">
        <v>29.5</v>
      </c>
      <c r="BF759" s="2">
        <v>31.5</v>
      </c>
      <c r="BG759" s="2">
        <v>27.6</v>
      </c>
      <c r="BH759" s="21">
        <v>0.13600000000000001</v>
      </c>
      <c r="BI759" s="21">
        <v>2.3069999999999999</v>
      </c>
      <c r="BJ759" t="s">
        <v>727</v>
      </c>
      <c r="BK759" s="2">
        <v>50</v>
      </c>
      <c r="BL759" t="s">
        <v>2016</v>
      </c>
      <c r="BM759" s="2">
        <v>43.4</v>
      </c>
      <c r="BN759" t="s">
        <v>2897</v>
      </c>
      <c r="BO759" s="2">
        <v>32.200000000000003</v>
      </c>
      <c r="BP759" t="s">
        <v>783</v>
      </c>
      <c r="BQ759" s="2">
        <v>38.799999999999997</v>
      </c>
      <c r="BR759" t="s">
        <v>1744</v>
      </c>
      <c r="BS759" s="2">
        <v>36.5</v>
      </c>
      <c r="BT759" s="32">
        <f t="shared" si="421"/>
        <v>0.11525423728813559</v>
      </c>
      <c r="BU759" s="34">
        <f t="shared" si="422"/>
        <v>0.91637630662020908</v>
      </c>
      <c r="BV759" s="35">
        <f t="shared" si="423"/>
        <v>927.90173034902261</v>
      </c>
      <c r="BW759" s="32">
        <f t="shared" si="424"/>
        <v>3.1630543908344674E-2</v>
      </c>
      <c r="BX759" s="36">
        <f t="shared" si="425"/>
        <v>3.4785574217750876</v>
      </c>
      <c r="BY759" s="37">
        <f t="shared" si="426"/>
        <v>2.4554522977235913</v>
      </c>
      <c r="BZ759" s="37">
        <f t="shared" si="427"/>
        <v>30.181601159519143</v>
      </c>
      <c r="CA759" s="37">
        <f t="shared" si="428"/>
        <v>29.363117060277947</v>
      </c>
      <c r="CB759" s="37">
        <f t="shared" si="429"/>
        <v>58.419302583340446</v>
      </c>
      <c r="CC759" s="37">
        <f t="shared" si="430"/>
        <v>52.587603376246918</v>
      </c>
      <c r="CD759" s="38">
        <f t="shared" si="431"/>
        <v>5.8316992070935285</v>
      </c>
      <c r="CE759" s="3">
        <v>34</v>
      </c>
      <c r="CF759" s="3">
        <v>24</v>
      </c>
      <c r="CG759" s="3">
        <v>261</v>
      </c>
      <c r="CH759" s="3">
        <v>263</v>
      </c>
      <c r="CI759" s="3">
        <v>134</v>
      </c>
      <c r="CJ759" s="3">
        <v>94</v>
      </c>
      <c r="CK759" s="3">
        <v>133</v>
      </c>
      <c r="CL759" s="3">
        <v>142</v>
      </c>
      <c r="CM759" s="20">
        <f t="shared" si="432"/>
        <v>3.3419115964740591</v>
      </c>
      <c r="CN759" s="37">
        <f t="shared" si="433"/>
        <v>1.9495451061419005</v>
      </c>
      <c r="CO759" s="37">
        <f t="shared" si="434"/>
        <v>2.2494751224714231</v>
      </c>
      <c r="CP759" s="37">
        <f t="shared" si="435"/>
        <v>27.543573166261208</v>
      </c>
      <c r="CQ759" s="37">
        <f t="shared" si="436"/>
        <v>26.543806445162797</v>
      </c>
      <c r="CR759" s="37">
        <f t="shared" si="437"/>
        <v>50.138301063085279</v>
      </c>
      <c r="CS759" s="37">
        <f t="shared" si="438"/>
        <v>50.538207751524645</v>
      </c>
      <c r="CT759" s="22">
        <f t="shared" si="439"/>
        <v>6.2316058955328941</v>
      </c>
      <c r="CU759" s="35">
        <v>39</v>
      </c>
      <c r="CV759" s="35">
        <v>45</v>
      </c>
      <c r="CW759" s="35">
        <v>512</v>
      </c>
      <c r="CX759" s="35">
        <v>486</v>
      </c>
      <c r="CY759" s="35">
        <v>214</v>
      </c>
      <c r="CZ759" s="35">
        <v>238</v>
      </c>
      <c r="DA759" s="35">
        <v>242</v>
      </c>
      <c r="DB759" s="35">
        <v>238</v>
      </c>
      <c r="DC759">
        <v>8</v>
      </c>
      <c r="DD759">
        <v>13</v>
      </c>
      <c r="DE759" s="35">
        <f t="shared" si="440"/>
        <v>5</v>
      </c>
      <c r="DF759" s="36">
        <f t="shared" si="441"/>
        <v>0.81848409924119714</v>
      </c>
      <c r="DG759" s="37">
        <f t="shared" si="442"/>
        <v>1.3300366612669454</v>
      </c>
      <c r="DH759" s="37">
        <f t="shared" si="443"/>
        <v>0.51155256202574817</v>
      </c>
      <c r="DI759" s="2">
        <v>361.7</v>
      </c>
      <c r="DJ759">
        <v>20</v>
      </c>
      <c r="DK759">
        <v>14</v>
      </c>
      <c r="DL759">
        <v>8.8000000000000007</v>
      </c>
      <c r="DM759">
        <v>348</v>
      </c>
      <c r="DN759">
        <v>322</v>
      </c>
      <c r="DO759">
        <v>1.9</v>
      </c>
      <c r="DP759">
        <v>251</v>
      </c>
      <c r="DQ759">
        <v>237</v>
      </c>
      <c r="DR759">
        <v>1.1000000000000001</v>
      </c>
      <c r="DS759">
        <v>186</v>
      </c>
      <c r="DT759">
        <v>181</v>
      </c>
      <c r="DU759">
        <v>-0.30000000000000004</v>
      </c>
      <c r="DV759" s="39">
        <v>-0.1</v>
      </c>
      <c r="DW759" s="39">
        <v>-0.1</v>
      </c>
      <c r="DX759" s="39">
        <v>0.1</v>
      </c>
      <c r="DY759" s="39">
        <v>0.2</v>
      </c>
      <c r="DZ759" s="39">
        <v>-1.4</v>
      </c>
      <c r="EA759" s="39">
        <v>-1.2</v>
      </c>
    </row>
    <row r="760" spans="1:131" x14ac:dyDescent="0.2">
      <c r="A760" s="12" t="s">
        <v>743</v>
      </c>
      <c r="B760" s="12" t="s">
        <v>3299</v>
      </c>
      <c r="C760" t="s">
        <v>3298</v>
      </c>
      <c r="D760" t="s">
        <v>177</v>
      </c>
      <c r="E760" s="12" t="s">
        <v>178</v>
      </c>
      <c r="F760">
        <v>64</v>
      </c>
      <c r="G760">
        <v>1</v>
      </c>
      <c r="H760">
        <v>15</v>
      </c>
      <c r="I760" s="31">
        <f t="shared" si="407"/>
        <v>16</v>
      </c>
      <c r="J760">
        <v>5</v>
      </c>
      <c r="K760">
        <v>10</v>
      </c>
      <c r="L760" s="16">
        <f t="shared" si="408"/>
        <v>1.0612034341722636</v>
      </c>
      <c r="M760" s="15">
        <v>1</v>
      </c>
      <c r="N760" s="15">
        <v>5</v>
      </c>
      <c r="O760" s="15">
        <v>9</v>
      </c>
      <c r="P760">
        <v>64</v>
      </c>
      <c r="Q760">
        <v>29</v>
      </c>
      <c r="R760">
        <v>52</v>
      </c>
      <c r="S760" s="13">
        <f t="shared" si="409"/>
        <v>1.5625E-2</v>
      </c>
      <c r="T760" s="13">
        <f t="shared" si="410"/>
        <v>6.8965517241379309E-3</v>
      </c>
      <c r="U760" s="2">
        <v>904.63333333330002</v>
      </c>
      <c r="V760" s="2">
        <v>14.1333333333</v>
      </c>
      <c r="W760">
        <v>13.9</v>
      </c>
      <c r="X760">
        <v>34.770000000000003</v>
      </c>
      <c r="Y760" s="32">
        <f t="shared" si="411"/>
        <v>0.28559687692623792</v>
      </c>
      <c r="Z760" s="15">
        <f t="shared" si="412"/>
        <v>62.432432432432435</v>
      </c>
      <c r="AA760">
        <v>72</v>
      </c>
      <c r="AB760">
        <v>93</v>
      </c>
      <c r="AC760">
        <v>146</v>
      </c>
      <c r="AD760" s="13">
        <f t="shared" si="413"/>
        <v>2.7027027027027029E-2</v>
      </c>
      <c r="AE760" s="13">
        <f t="shared" si="414"/>
        <v>0.3783783783783784</v>
      </c>
      <c r="AF760" s="13">
        <f t="shared" si="415"/>
        <v>0.40540540540540543</v>
      </c>
      <c r="AI760" s="17" t="str">
        <f t="shared" si="416"/>
        <v xml:space="preserve"> </v>
      </c>
      <c r="AJ760">
        <v>161</v>
      </c>
      <c r="AK760">
        <v>127</v>
      </c>
      <c r="AL760" s="32">
        <f t="shared" si="417"/>
        <v>0.32653061224489793</v>
      </c>
      <c r="AM760">
        <v>140</v>
      </c>
      <c r="AN760">
        <v>133</v>
      </c>
      <c r="AO760" s="33">
        <f t="shared" si="418"/>
        <v>0.30952380952380953</v>
      </c>
      <c r="AP760">
        <v>161</v>
      </c>
      <c r="AQ760">
        <v>160</v>
      </c>
      <c r="AR760" s="33">
        <f t="shared" si="419"/>
        <v>0.36394557823129253</v>
      </c>
      <c r="AS760" s="33">
        <f t="shared" si="420"/>
        <v>0.5133689839572193</v>
      </c>
      <c r="AT760">
        <v>7</v>
      </c>
      <c r="AU760">
        <v>302</v>
      </c>
      <c r="AV760">
        <v>318</v>
      </c>
      <c r="AW760">
        <v>282</v>
      </c>
      <c r="AX760" s="2">
        <v>27.5</v>
      </c>
      <c r="AY760" s="3">
        <v>6</v>
      </c>
      <c r="AZ760" s="2">
        <v>32.5</v>
      </c>
      <c r="BA760" s="2">
        <v>24.2</v>
      </c>
      <c r="BB760" s="21">
        <v>-0.57300000000000006</v>
      </c>
      <c r="BC760">
        <v>6</v>
      </c>
      <c r="BD760" s="21">
        <v>-1.01</v>
      </c>
      <c r="BE760" s="2">
        <v>26.9</v>
      </c>
      <c r="BF760" s="2">
        <v>32.299999999999997</v>
      </c>
      <c r="BG760" s="2">
        <v>25</v>
      </c>
      <c r="BH760" s="21">
        <v>-0.373</v>
      </c>
      <c r="BI760" s="21">
        <v>1.772</v>
      </c>
      <c r="BJ760" t="s">
        <v>1979</v>
      </c>
      <c r="BK760" s="2">
        <v>29.3</v>
      </c>
      <c r="BL760" t="s">
        <v>2968</v>
      </c>
      <c r="BM760" s="2">
        <v>28.9</v>
      </c>
      <c r="BN760" t="s">
        <v>520</v>
      </c>
      <c r="BO760" s="2">
        <v>26.1</v>
      </c>
      <c r="BP760" t="s">
        <v>448</v>
      </c>
      <c r="BQ760" s="2">
        <v>46.9</v>
      </c>
      <c r="BR760" t="s">
        <v>1432</v>
      </c>
      <c r="BS760" s="2">
        <v>18.5</v>
      </c>
      <c r="BT760" s="32">
        <f t="shared" si="421"/>
        <v>8.0086580086580081E-2</v>
      </c>
      <c r="BU760" s="34">
        <f t="shared" si="422"/>
        <v>0.91603053435114501</v>
      </c>
      <c r="BV760" s="35">
        <f t="shared" si="423"/>
        <v>924.039192359803</v>
      </c>
      <c r="BW760" s="32">
        <f t="shared" si="424"/>
        <v>-3.8828855622749098E-3</v>
      </c>
      <c r="BX760" s="36">
        <f t="shared" si="425"/>
        <v>2.4543042452888075</v>
      </c>
      <c r="BY760" s="37">
        <f t="shared" si="426"/>
        <v>2.1889740566089362</v>
      </c>
      <c r="BZ760" s="37">
        <f t="shared" si="427"/>
        <v>30.645636792525107</v>
      </c>
      <c r="CA760" s="37">
        <f t="shared" si="428"/>
        <v>26.068691037797333</v>
      </c>
      <c r="CB760" s="37">
        <f t="shared" si="429"/>
        <v>56.913325471832344</v>
      </c>
      <c r="CC760" s="37">
        <f t="shared" si="430"/>
        <v>51.009728773705213</v>
      </c>
      <c r="CD760" s="38">
        <f t="shared" si="431"/>
        <v>5.9035966981271315</v>
      </c>
      <c r="CE760" s="3">
        <v>37</v>
      </c>
      <c r="CF760" s="3">
        <v>33</v>
      </c>
      <c r="CG760" s="3">
        <v>425</v>
      </c>
      <c r="CH760" s="3">
        <v>360</v>
      </c>
      <c r="CI760" s="3">
        <v>185</v>
      </c>
      <c r="CJ760" s="3">
        <v>151</v>
      </c>
      <c r="CK760" s="3">
        <v>225</v>
      </c>
      <c r="CL760" s="3">
        <v>211</v>
      </c>
      <c r="CM760" s="20">
        <f t="shared" si="432"/>
        <v>2.7107410831538683</v>
      </c>
      <c r="CN760" s="37">
        <f t="shared" si="433"/>
        <v>2.1300690250215699</v>
      </c>
      <c r="CO760" s="37">
        <f t="shared" si="434"/>
        <v>2.3457722174288178</v>
      </c>
      <c r="CP760" s="37">
        <f t="shared" si="435"/>
        <v>30.333261432269197</v>
      </c>
      <c r="CQ760" s="37">
        <f t="shared" si="436"/>
        <v>28.553710094909402</v>
      </c>
      <c r="CR760" s="37">
        <f t="shared" si="437"/>
        <v>58.617342536669533</v>
      </c>
      <c r="CS760" s="37">
        <f t="shared" si="438"/>
        <v>54.545944779982733</v>
      </c>
      <c r="CT760" s="22">
        <f t="shared" si="439"/>
        <v>1.8321989414403319</v>
      </c>
      <c r="CU760" s="35">
        <v>79</v>
      </c>
      <c r="CV760" s="35">
        <v>87</v>
      </c>
      <c r="CW760" s="35">
        <v>1046</v>
      </c>
      <c r="CX760" s="35">
        <v>972</v>
      </c>
      <c r="CY760" s="35">
        <v>452</v>
      </c>
      <c r="CZ760" s="35">
        <v>430</v>
      </c>
      <c r="DA760" s="35">
        <v>534</v>
      </c>
      <c r="DB760" s="35">
        <v>597</v>
      </c>
      <c r="DC760">
        <v>13</v>
      </c>
      <c r="DD760">
        <v>7</v>
      </c>
      <c r="DE760" s="35">
        <f t="shared" si="440"/>
        <v>-6</v>
      </c>
      <c r="DF760" s="36">
        <f t="shared" si="441"/>
        <v>0.86232311320958099</v>
      </c>
      <c r="DG760" s="37">
        <f t="shared" si="442"/>
        <v>0.46432783018977436</v>
      </c>
      <c r="DH760" s="37">
        <f t="shared" si="443"/>
        <v>-0.39799528301980663</v>
      </c>
      <c r="DI760" s="2">
        <v>593.4</v>
      </c>
      <c r="DJ760">
        <v>20</v>
      </c>
      <c r="DK760">
        <v>19</v>
      </c>
      <c r="DL760">
        <v>-1.1000000000000001</v>
      </c>
      <c r="DM760">
        <v>581</v>
      </c>
      <c r="DN760">
        <v>496</v>
      </c>
      <c r="DO760">
        <v>1.4</v>
      </c>
      <c r="DP760">
        <v>439</v>
      </c>
      <c r="DQ760">
        <v>351</v>
      </c>
      <c r="DR760">
        <v>3.8</v>
      </c>
      <c r="DS760">
        <v>318</v>
      </c>
      <c r="DT760">
        <v>256</v>
      </c>
      <c r="DU760">
        <v>3.5</v>
      </c>
      <c r="DV760" s="39">
        <v>3.9</v>
      </c>
      <c r="DW760" s="39">
        <v>3.9</v>
      </c>
      <c r="DX760" s="39">
        <v>-1</v>
      </c>
      <c r="DY760" s="39">
        <v>-1.6</v>
      </c>
      <c r="DZ760" s="39">
        <v>0.7</v>
      </c>
      <c r="EA760" s="39">
        <v>2</v>
      </c>
    </row>
    <row r="761" spans="1:131" x14ac:dyDescent="0.2">
      <c r="A761" s="12" t="s">
        <v>458</v>
      </c>
      <c r="B761" s="12" t="s">
        <v>3303</v>
      </c>
      <c r="C761" t="s">
        <v>3302</v>
      </c>
      <c r="D761" t="s">
        <v>330</v>
      </c>
      <c r="E761" s="12" t="s">
        <v>170</v>
      </c>
      <c r="F761">
        <v>71</v>
      </c>
      <c r="G761">
        <v>21</v>
      </c>
      <c r="H761">
        <v>23</v>
      </c>
      <c r="I761" s="31">
        <f t="shared" si="407"/>
        <v>44</v>
      </c>
      <c r="J761">
        <v>14</v>
      </c>
      <c r="K761">
        <v>7</v>
      </c>
      <c r="L761" s="16">
        <f t="shared" si="408"/>
        <v>2.4144869215291749</v>
      </c>
      <c r="M761" s="15">
        <v>20</v>
      </c>
      <c r="N761" s="15">
        <v>15</v>
      </c>
      <c r="O761" s="15">
        <v>7</v>
      </c>
      <c r="P761">
        <v>125</v>
      </c>
      <c r="Q761">
        <v>41</v>
      </c>
      <c r="R761">
        <v>34</v>
      </c>
      <c r="S761" s="13">
        <f t="shared" si="409"/>
        <v>0.16800000000000001</v>
      </c>
      <c r="T761" s="13">
        <f t="shared" si="410"/>
        <v>0.105</v>
      </c>
      <c r="U761" s="2">
        <v>1093.4000000000001</v>
      </c>
      <c r="V761" s="2">
        <v>15.4</v>
      </c>
      <c r="W761">
        <v>14.91</v>
      </c>
      <c r="X761">
        <v>34.450000000000003</v>
      </c>
      <c r="Y761" s="32">
        <f t="shared" si="411"/>
        <v>0.30206645056726095</v>
      </c>
      <c r="Z761" s="15">
        <f t="shared" si="412"/>
        <v>135.56666666666666</v>
      </c>
      <c r="AA761">
        <v>40</v>
      </c>
      <c r="AB761">
        <v>47</v>
      </c>
      <c r="AC761">
        <v>48</v>
      </c>
      <c r="AD761" s="13">
        <f t="shared" si="413"/>
        <v>0.35</v>
      </c>
      <c r="AE761" s="13">
        <f t="shared" si="414"/>
        <v>0.36666666666666664</v>
      </c>
      <c r="AF761" s="13">
        <f t="shared" si="415"/>
        <v>0.71666666666666656</v>
      </c>
      <c r="AG761">
        <v>539</v>
      </c>
      <c r="AH761">
        <v>481</v>
      </c>
      <c r="AI761" s="17">
        <f t="shared" si="416"/>
        <v>0.52843137254901962</v>
      </c>
      <c r="AJ761">
        <v>139</v>
      </c>
      <c r="AK761">
        <v>170</v>
      </c>
      <c r="AL761" s="32">
        <f t="shared" si="417"/>
        <v>0.29626078619367208</v>
      </c>
      <c r="AM761">
        <v>194</v>
      </c>
      <c r="AN761">
        <v>159</v>
      </c>
      <c r="AO761" s="33">
        <f t="shared" si="418"/>
        <v>0.33844678811121764</v>
      </c>
      <c r="AP761">
        <v>212</v>
      </c>
      <c r="AQ761">
        <v>169</v>
      </c>
      <c r="AR761" s="33">
        <f t="shared" si="419"/>
        <v>0.36529242569511028</v>
      </c>
      <c r="AS761" s="33">
        <f t="shared" si="420"/>
        <v>0.46676737160120846</v>
      </c>
      <c r="AT761">
        <v>4</v>
      </c>
      <c r="AU761">
        <v>395</v>
      </c>
      <c r="AV761">
        <v>393</v>
      </c>
      <c r="AW761">
        <v>331</v>
      </c>
      <c r="AX761" s="2">
        <v>29.6</v>
      </c>
      <c r="AY761" s="3">
        <v>3</v>
      </c>
      <c r="AZ761" s="2">
        <v>33.700000000000003</v>
      </c>
      <c r="BA761" s="2">
        <v>26.9</v>
      </c>
      <c r="BB761" s="21">
        <v>1.3639999999999999</v>
      </c>
      <c r="BC761">
        <v>1</v>
      </c>
      <c r="BD761" s="21">
        <v>1.405</v>
      </c>
      <c r="BE761" s="2">
        <v>31.1</v>
      </c>
      <c r="BF761" s="2">
        <v>33.4</v>
      </c>
      <c r="BG761" s="2">
        <v>28.8</v>
      </c>
      <c r="BH761" s="21">
        <v>1.8780000000000001</v>
      </c>
      <c r="BI761" s="21">
        <v>-5.4</v>
      </c>
      <c r="BJ761" t="s">
        <v>2166</v>
      </c>
      <c r="BK761" s="2">
        <v>80.7</v>
      </c>
      <c r="BL761" t="s">
        <v>2761</v>
      </c>
      <c r="BM761" s="2">
        <v>26.3</v>
      </c>
      <c r="BN761" t="s">
        <v>2314</v>
      </c>
      <c r="BO761" s="2">
        <v>25.2</v>
      </c>
      <c r="BP761" t="s">
        <v>1909</v>
      </c>
      <c r="BQ761" s="2">
        <v>49.9</v>
      </c>
      <c r="BR761" t="s">
        <v>1748</v>
      </c>
      <c r="BS761" s="2">
        <v>47.4</v>
      </c>
      <c r="BT761" s="32">
        <f t="shared" si="421"/>
        <v>0.10327022375215146</v>
      </c>
      <c r="BU761" s="34">
        <f t="shared" si="422"/>
        <v>0.90740740740740744</v>
      </c>
      <c r="BV761" s="35">
        <f t="shared" si="423"/>
        <v>917.73442978262256</v>
      </c>
      <c r="BW761" s="32">
        <f t="shared" si="424"/>
        <v>1.0677631159558901E-2</v>
      </c>
      <c r="BX761" s="36">
        <f t="shared" si="425"/>
        <v>3.2924821657216023</v>
      </c>
      <c r="BY761" s="37">
        <f t="shared" si="426"/>
        <v>2.7437351381013348</v>
      </c>
      <c r="BZ761" s="37">
        <f t="shared" si="427"/>
        <v>31.882202304737515</v>
      </c>
      <c r="CA761" s="37">
        <f t="shared" si="428"/>
        <v>29.632339491494417</v>
      </c>
      <c r="CB761" s="37">
        <f t="shared" si="429"/>
        <v>57.50868849460398</v>
      </c>
      <c r="CC761" s="37">
        <f t="shared" si="430"/>
        <v>57.453813791841952</v>
      </c>
      <c r="CD761" s="38">
        <f t="shared" si="431"/>
        <v>5.4874702762027994E-2</v>
      </c>
      <c r="CE761" s="3">
        <v>60</v>
      </c>
      <c r="CF761" s="3">
        <v>50</v>
      </c>
      <c r="CG761" s="3">
        <v>521</v>
      </c>
      <c r="CH761" s="3">
        <v>490</v>
      </c>
      <c r="CI761" s="3">
        <v>206</v>
      </c>
      <c r="CJ761" s="3">
        <v>228</v>
      </c>
      <c r="CK761" s="3">
        <v>279</v>
      </c>
      <c r="CL761" s="3">
        <v>261</v>
      </c>
      <c r="CM761" s="20">
        <f t="shared" si="432"/>
        <v>7.567457784333028</v>
      </c>
      <c r="CN761" s="37">
        <f t="shared" si="433"/>
        <v>2.4775649543122298</v>
      </c>
      <c r="CO761" s="37">
        <f t="shared" si="434"/>
        <v>2.2322614934892373</v>
      </c>
      <c r="CP761" s="37">
        <f t="shared" si="435"/>
        <v>27.866473149492016</v>
      </c>
      <c r="CQ761" s="37">
        <f t="shared" si="436"/>
        <v>32.036631983482891</v>
      </c>
      <c r="CR761" s="37">
        <f t="shared" si="437"/>
        <v>51.170301927676363</v>
      </c>
      <c r="CS761" s="37">
        <f t="shared" si="438"/>
        <v>59.437028557411224</v>
      </c>
      <c r="CT761" s="22">
        <f t="shared" si="439"/>
        <v>8.3216013324968898</v>
      </c>
      <c r="CU761" s="35">
        <v>101</v>
      </c>
      <c r="CV761" s="35">
        <v>91</v>
      </c>
      <c r="CW761" s="35">
        <v>1035</v>
      </c>
      <c r="CX761" s="35">
        <v>1215</v>
      </c>
      <c r="CY761" s="35">
        <v>412</v>
      </c>
      <c r="CZ761" s="35">
        <v>534</v>
      </c>
      <c r="DA761" s="35">
        <v>583</v>
      </c>
      <c r="DB761" s="35">
        <v>538</v>
      </c>
      <c r="DC761">
        <v>6</v>
      </c>
      <c r="DD761">
        <v>12</v>
      </c>
      <c r="DE761" s="35">
        <f t="shared" si="440"/>
        <v>6</v>
      </c>
      <c r="DF761" s="36">
        <f t="shared" si="441"/>
        <v>0.32924821657216025</v>
      </c>
      <c r="DG761" s="37">
        <f t="shared" si="442"/>
        <v>0.65849643314432049</v>
      </c>
      <c r="DH761" s="37">
        <f t="shared" si="443"/>
        <v>0.32924821657216025</v>
      </c>
      <c r="DI761" s="2">
        <v>622.6</v>
      </c>
      <c r="DJ761">
        <v>30</v>
      </c>
      <c r="DK761">
        <v>22</v>
      </c>
      <c r="DL761">
        <v>2.9</v>
      </c>
      <c r="DM761">
        <v>576</v>
      </c>
      <c r="DN761">
        <v>618</v>
      </c>
      <c r="DO761">
        <v>0.60000000000000009</v>
      </c>
      <c r="DP761">
        <v>425</v>
      </c>
      <c r="DQ761">
        <v>464</v>
      </c>
      <c r="DR761">
        <v>0.9</v>
      </c>
      <c r="DS761">
        <v>322</v>
      </c>
      <c r="DT761">
        <v>320</v>
      </c>
      <c r="DU761">
        <v>2.2000000000000002</v>
      </c>
      <c r="DV761" s="39">
        <v>4.7</v>
      </c>
      <c r="DW761" s="39">
        <v>4.7</v>
      </c>
      <c r="DX761" s="39">
        <v>0.60000000000000009</v>
      </c>
      <c r="DY761" s="39">
        <v>2.1</v>
      </c>
      <c r="DZ761" s="39">
        <v>0.30000000000000004</v>
      </c>
      <c r="EA761" s="39">
        <v>7.6</v>
      </c>
    </row>
    <row r="762" spans="1:131" x14ac:dyDescent="0.2">
      <c r="A762" s="12" t="s">
        <v>275</v>
      </c>
      <c r="B762" s="12" t="s">
        <v>3307</v>
      </c>
      <c r="C762" t="s">
        <v>3306</v>
      </c>
      <c r="D762" t="s">
        <v>192</v>
      </c>
      <c r="E762" s="12" t="s">
        <v>170</v>
      </c>
      <c r="F762">
        <v>6</v>
      </c>
      <c r="G762">
        <v>0</v>
      </c>
      <c r="H762">
        <v>0</v>
      </c>
      <c r="I762" s="31">
        <f t="shared" si="407"/>
        <v>0</v>
      </c>
      <c r="J762">
        <v>0</v>
      </c>
      <c r="K762">
        <v>0</v>
      </c>
      <c r="L762" s="16">
        <f t="shared" si="408"/>
        <v>0</v>
      </c>
      <c r="M762" s="15">
        <v>0</v>
      </c>
      <c r="N762" s="15">
        <v>0</v>
      </c>
      <c r="O762" s="15">
        <v>0</v>
      </c>
      <c r="P762">
        <v>8</v>
      </c>
      <c r="Q762">
        <v>1</v>
      </c>
      <c r="R762">
        <v>2</v>
      </c>
      <c r="S762" s="13">
        <f t="shared" si="409"/>
        <v>0</v>
      </c>
      <c r="T762" s="13">
        <f t="shared" si="410"/>
        <v>0</v>
      </c>
      <c r="U762" s="2">
        <v>59.316666666700002</v>
      </c>
      <c r="V762" s="2">
        <v>9.8833333332999995</v>
      </c>
      <c r="W762">
        <v>9.89</v>
      </c>
      <c r="X762">
        <v>39.35</v>
      </c>
      <c r="Y762" s="32">
        <f t="shared" si="411"/>
        <v>0.20085296506904957</v>
      </c>
      <c r="Z762" s="15">
        <f t="shared" si="412"/>
        <v>0</v>
      </c>
      <c r="AA762">
        <v>2</v>
      </c>
      <c r="AB762">
        <v>15</v>
      </c>
      <c r="AC762">
        <v>6</v>
      </c>
      <c r="AD762" s="13">
        <f t="shared" si="413"/>
        <v>0</v>
      </c>
      <c r="AE762" s="13">
        <f t="shared" si="414"/>
        <v>0</v>
      </c>
      <c r="AF762" s="13">
        <f t="shared" si="415"/>
        <v>0</v>
      </c>
      <c r="AG762">
        <v>37</v>
      </c>
      <c r="AH762">
        <v>20</v>
      </c>
      <c r="AI762" s="17">
        <f t="shared" si="416"/>
        <v>0.64912280701754388</v>
      </c>
      <c r="AJ762">
        <v>13</v>
      </c>
      <c r="AK762">
        <v>15</v>
      </c>
      <c r="AL762" s="32">
        <f t="shared" si="417"/>
        <v>0.44444444444444442</v>
      </c>
      <c r="AM762">
        <v>11</v>
      </c>
      <c r="AN762">
        <v>5</v>
      </c>
      <c r="AO762" s="33">
        <f t="shared" si="418"/>
        <v>0.25396825396825395</v>
      </c>
      <c r="AP762">
        <v>14</v>
      </c>
      <c r="AQ762">
        <v>5</v>
      </c>
      <c r="AR762" s="33">
        <f t="shared" si="419"/>
        <v>0.30158730158730157</v>
      </c>
      <c r="AS762" s="33">
        <f t="shared" si="420"/>
        <v>0.63636363636363635</v>
      </c>
      <c r="AU762">
        <v>27</v>
      </c>
      <c r="AV762">
        <v>23</v>
      </c>
      <c r="AW762">
        <v>24</v>
      </c>
      <c r="AX762" s="2">
        <v>28</v>
      </c>
      <c r="AZ762" s="2">
        <v>32.6</v>
      </c>
      <c r="BA762" s="2">
        <v>24.9</v>
      </c>
      <c r="BB762" s="21">
        <v>0.191</v>
      </c>
      <c r="BD762" s="21">
        <v>2.19</v>
      </c>
      <c r="BE762" s="2">
        <v>25.6</v>
      </c>
      <c r="BF762" s="2">
        <v>31.6</v>
      </c>
      <c r="BG762" s="2">
        <v>19.600000000000001</v>
      </c>
      <c r="BH762" s="21">
        <v>1.1890000000000001</v>
      </c>
      <c r="BI762" s="21">
        <v>0.624</v>
      </c>
      <c r="BJ762" t="s">
        <v>376</v>
      </c>
      <c r="BK762" s="2">
        <v>50.8</v>
      </c>
      <c r="BL762" t="s">
        <v>1863</v>
      </c>
      <c r="BM762" s="2">
        <v>48.3</v>
      </c>
      <c r="BN762" t="s">
        <v>2744</v>
      </c>
      <c r="BO762" s="2">
        <v>28.3</v>
      </c>
      <c r="BP762" t="s">
        <v>1367</v>
      </c>
      <c r="BQ762" s="2">
        <v>39.9</v>
      </c>
      <c r="BR762" t="s">
        <v>2280</v>
      </c>
      <c r="BS762" s="2">
        <v>38</v>
      </c>
      <c r="BT762" s="32">
        <f t="shared" si="421"/>
        <v>0</v>
      </c>
      <c r="BU762" s="34">
        <f t="shared" si="422"/>
        <v>1</v>
      </c>
      <c r="BV762" s="35">
        <f t="shared" si="423"/>
        <v>1000</v>
      </c>
      <c r="BW762" s="32">
        <f t="shared" si="424"/>
        <v>0</v>
      </c>
      <c r="BX762" s="36">
        <f t="shared" si="425"/>
        <v>0</v>
      </c>
      <c r="BY762" s="37">
        <f t="shared" si="426"/>
        <v>0</v>
      </c>
      <c r="BZ762" s="37">
        <f t="shared" si="427"/>
        <v>38.44856661058499</v>
      </c>
      <c r="CA762" s="37">
        <f t="shared" si="428"/>
        <v>15.177065767336181</v>
      </c>
      <c r="CB762" s="37">
        <f t="shared" si="429"/>
        <v>63.743676222811956</v>
      </c>
      <c r="CC762" s="37">
        <f t="shared" si="430"/>
        <v>35.413153457117758</v>
      </c>
      <c r="CD762" s="38">
        <f t="shared" si="431"/>
        <v>28.330522765694198</v>
      </c>
      <c r="CE762" s="3">
        <v>0</v>
      </c>
      <c r="CF762" s="3">
        <v>0</v>
      </c>
      <c r="CG762" s="3">
        <v>38</v>
      </c>
      <c r="CH762" s="3">
        <v>15</v>
      </c>
      <c r="CI762" s="3">
        <v>10</v>
      </c>
      <c r="CJ762" s="3">
        <v>12</v>
      </c>
      <c r="CK762" s="3">
        <v>8</v>
      </c>
      <c r="CL762" s="3">
        <v>15</v>
      </c>
      <c r="CM762" s="20">
        <f t="shared" si="432"/>
        <v>26.533795492966924</v>
      </c>
      <c r="CN762" s="37">
        <f t="shared" si="433"/>
        <v>3.0495552731893261</v>
      </c>
      <c r="CO762" s="37">
        <f t="shared" si="434"/>
        <v>2.033036848792884</v>
      </c>
      <c r="CP762" s="37">
        <f t="shared" si="435"/>
        <v>27.954256670902158</v>
      </c>
      <c r="CQ762" s="37">
        <f t="shared" si="436"/>
        <v>31.003811944091485</v>
      </c>
      <c r="CR762" s="37">
        <f t="shared" si="437"/>
        <v>49.04701397712833</v>
      </c>
      <c r="CS762" s="37">
        <f t="shared" si="438"/>
        <v>59.466327827191861</v>
      </c>
      <c r="CT762" s="22">
        <f t="shared" si="439"/>
        <v>38.749836615757729</v>
      </c>
      <c r="CU762" s="35">
        <v>12</v>
      </c>
      <c r="CV762" s="35">
        <v>8</v>
      </c>
      <c r="CW762" s="35">
        <v>98</v>
      </c>
      <c r="CX762" s="35">
        <v>114</v>
      </c>
      <c r="CY762" s="35">
        <v>37</v>
      </c>
      <c r="CZ762" s="35">
        <v>53</v>
      </c>
      <c r="DA762" s="35">
        <v>59</v>
      </c>
      <c r="DB762" s="35">
        <v>46</v>
      </c>
      <c r="DC762">
        <v>0</v>
      </c>
      <c r="DD762">
        <v>0</v>
      </c>
      <c r="DE762" s="35">
        <f t="shared" si="440"/>
        <v>0</v>
      </c>
      <c r="DF762" s="36">
        <f t="shared" si="441"/>
        <v>0</v>
      </c>
      <c r="DG762" s="37">
        <f t="shared" si="442"/>
        <v>0</v>
      </c>
      <c r="DH762" s="37">
        <f t="shared" si="443"/>
        <v>0</v>
      </c>
      <c r="DI762" s="2">
        <v>34.799999999999997</v>
      </c>
      <c r="DJ762">
        <v>0</v>
      </c>
      <c r="DK762">
        <v>0</v>
      </c>
      <c r="DL762">
        <v>-63.6</v>
      </c>
      <c r="DM762">
        <v>40</v>
      </c>
      <c r="DN762">
        <v>26</v>
      </c>
      <c r="DO762">
        <v>15.7</v>
      </c>
      <c r="DP762">
        <v>31</v>
      </c>
      <c r="DQ762">
        <v>21</v>
      </c>
      <c r="DR762">
        <v>12.7</v>
      </c>
      <c r="DS762">
        <v>23</v>
      </c>
      <c r="DT762">
        <v>10</v>
      </c>
      <c r="DU762">
        <v>20.399999999999999</v>
      </c>
      <c r="DV762" s="39">
        <v>2.1</v>
      </c>
      <c r="DW762" s="39">
        <v>2.1</v>
      </c>
      <c r="DX762" s="39">
        <v>-0.2</v>
      </c>
      <c r="DY762" s="39">
        <v>0.1</v>
      </c>
      <c r="DZ762" s="39">
        <v>0</v>
      </c>
      <c r="EA762" s="39">
        <v>1.9</v>
      </c>
    </row>
    <row r="763" spans="1:131" x14ac:dyDescent="0.2">
      <c r="A763" s="12" t="s">
        <v>1178</v>
      </c>
      <c r="B763" s="12" t="s">
        <v>3310</v>
      </c>
      <c r="C763" t="s">
        <v>3309</v>
      </c>
      <c r="D763" t="s">
        <v>265</v>
      </c>
      <c r="E763" s="12" t="s">
        <v>123</v>
      </c>
      <c r="F763">
        <v>68</v>
      </c>
      <c r="G763">
        <v>25</v>
      </c>
      <c r="H763">
        <v>17</v>
      </c>
      <c r="I763" s="31">
        <f t="shared" si="407"/>
        <v>42</v>
      </c>
      <c r="J763">
        <v>8</v>
      </c>
      <c r="K763">
        <v>7</v>
      </c>
      <c r="L763" s="16">
        <f t="shared" si="408"/>
        <v>2.4623803009575922</v>
      </c>
      <c r="M763" s="15">
        <v>24</v>
      </c>
      <c r="N763" s="15">
        <v>6</v>
      </c>
      <c r="O763" s="15">
        <v>8</v>
      </c>
      <c r="P763">
        <v>140</v>
      </c>
      <c r="Q763">
        <v>73</v>
      </c>
      <c r="R763">
        <v>73</v>
      </c>
      <c r="S763" s="13">
        <f t="shared" si="409"/>
        <v>0.17857142857142858</v>
      </c>
      <c r="T763" s="13">
        <f t="shared" si="410"/>
        <v>8.7412587412587409E-2</v>
      </c>
      <c r="U763" s="2">
        <v>1023.4</v>
      </c>
      <c r="V763" s="2">
        <v>15.05</v>
      </c>
      <c r="W763">
        <v>14.31</v>
      </c>
      <c r="X763">
        <v>32.99</v>
      </c>
      <c r="Y763" s="32">
        <f t="shared" si="411"/>
        <v>0.3025369978858351</v>
      </c>
      <c r="Z763" s="15">
        <f t="shared" si="412"/>
        <v>82.472727272727283</v>
      </c>
      <c r="AA763">
        <v>21</v>
      </c>
      <c r="AB763">
        <v>39</v>
      </c>
      <c r="AC763">
        <v>92</v>
      </c>
      <c r="AD763" s="13">
        <f t="shared" si="413"/>
        <v>0.45454545454545453</v>
      </c>
      <c r="AE763" s="13">
        <f t="shared" si="414"/>
        <v>0.25454545454545452</v>
      </c>
      <c r="AF763" s="13">
        <f t="shared" si="415"/>
        <v>0.70909090909090899</v>
      </c>
      <c r="AG763">
        <v>205</v>
      </c>
      <c r="AH763">
        <v>200</v>
      </c>
      <c r="AI763" s="17">
        <f t="shared" si="416"/>
        <v>0.50617283950617287</v>
      </c>
      <c r="AJ763">
        <v>174</v>
      </c>
      <c r="AK763">
        <v>183</v>
      </c>
      <c r="AL763" s="32">
        <f t="shared" si="417"/>
        <v>0.32220216606498198</v>
      </c>
      <c r="AM763">
        <v>180</v>
      </c>
      <c r="AN763">
        <v>185</v>
      </c>
      <c r="AO763" s="33">
        <f t="shared" si="418"/>
        <v>0.32942238267148016</v>
      </c>
      <c r="AP763">
        <v>204</v>
      </c>
      <c r="AQ763">
        <v>182</v>
      </c>
      <c r="AR763" s="33">
        <f t="shared" si="419"/>
        <v>0.34837545126353792</v>
      </c>
      <c r="AS763" s="33">
        <f t="shared" si="420"/>
        <v>0.49445983379501385</v>
      </c>
      <c r="AT763">
        <v>6</v>
      </c>
      <c r="AU763">
        <v>383</v>
      </c>
      <c r="AV763">
        <v>360</v>
      </c>
      <c r="AW763">
        <v>342</v>
      </c>
      <c r="AX763" s="2">
        <v>30.1</v>
      </c>
      <c r="AY763" s="3">
        <v>1</v>
      </c>
      <c r="AZ763" s="2">
        <v>34.5</v>
      </c>
      <c r="BA763" s="2">
        <v>27</v>
      </c>
      <c r="BB763" s="21">
        <v>1.1400000000000001</v>
      </c>
      <c r="BC763">
        <v>2</v>
      </c>
      <c r="BD763" s="21">
        <v>0.58899999999999997</v>
      </c>
      <c r="BE763" s="2">
        <v>32.4</v>
      </c>
      <c r="BF763" s="2">
        <v>35.200000000000003</v>
      </c>
      <c r="BG763" s="2">
        <v>29.5</v>
      </c>
      <c r="BH763" s="21">
        <v>2.54</v>
      </c>
      <c r="BI763" s="21">
        <v>8.1920000000000002</v>
      </c>
      <c r="BJ763" t="s">
        <v>276</v>
      </c>
      <c r="BK763" s="2">
        <v>81.900000000000006</v>
      </c>
      <c r="BL763" t="s">
        <v>2706</v>
      </c>
      <c r="BM763" s="2">
        <v>61.9</v>
      </c>
      <c r="BN763" t="s">
        <v>3113</v>
      </c>
      <c r="BO763" s="2">
        <v>19.7</v>
      </c>
      <c r="BP763" t="s">
        <v>2832</v>
      </c>
      <c r="BQ763" s="2">
        <v>54</v>
      </c>
      <c r="BR763" t="s">
        <v>581</v>
      </c>
      <c r="BS763" s="2">
        <v>51.9</v>
      </c>
      <c r="BT763" s="32">
        <f t="shared" si="421"/>
        <v>9.700176366843033E-2</v>
      </c>
      <c r="BU763" s="34">
        <f t="shared" si="422"/>
        <v>0.89367088607594936</v>
      </c>
      <c r="BV763" s="35">
        <f t="shared" si="423"/>
        <v>903.37106244279244</v>
      </c>
      <c r="BW763" s="32">
        <f t="shared" si="424"/>
        <v>-9.3273502556203147E-3</v>
      </c>
      <c r="BX763" s="36">
        <f t="shared" si="425"/>
        <v>3.2245456322063708</v>
      </c>
      <c r="BY763" s="37">
        <f t="shared" si="426"/>
        <v>2.4623803009575922</v>
      </c>
      <c r="BZ763" s="37">
        <f t="shared" si="427"/>
        <v>33.242134062927498</v>
      </c>
      <c r="CA763" s="37">
        <f t="shared" si="428"/>
        <v>23.158100449482117</v>
      </c>
      <c r="CB763" s="37">
        <f t="shared" si="429"/>
        <v>63.611491108071128</v>
      </c>
      <c r="CC763" s="37">
        <f t="shared" si="430"/>
        <v>47.430134844635525</v>
      </c>
      <c r="CD763" s="38">
        <f t="shared" si="431"/>
        <v>16.181356263435603</v>
      </c>
      <c r="CE763" s="3">
        <v>55</v>
      </c>
      <c r="CF763" s="3">
        <v>42</v>
      </c>
      <c r="CG763" s="3">
        <v>512</v>
      </c>
      <c r="CH763" s="3">
        <v>353</v>
      </c>
      <c r="CI763" s="3">
        <v>240</v>
      </c>
      <c r="CJ763" s="3">
        <v>196</v>
      </c>
      <c r="CK763" s="3">
        <v>218</v>
      </c>
      <c r="CL763" s="3">
        <v>278</v>
      </c>
      <c r="CM763" s="20">
        <f t="shared" si="432"/>
        <v>8.6213202523552717</v>
      </c>
      <c r="CN763" s="37">
        <f t="shared" si="433"/>
        <v>2.2734161867232494</v>
      </c>
      <c r="CO763" s="37">
        <f t="shared" si="434"/>
        <v>1.9257172405185168</v>
      </c>
      <c r="CP763" s="37">
        <f t="shared" si="435"/>
        <v>27.280994240678993</v>
      </c>
      <c r="CQ763" s="37">
        <f t="shared" si="436"/>
        <v>26.933295294474259</v>
      </c>
      <c r="CR763" s="37">
        <f t="shared" si="437"/>
        <v>52.770001604764367</v>
      </c>
      <c r="CS763" s="37">
        <f t="shared" si="438"/>
        <v>49.239519997147084</v>
      </c>
      <c r="CT763" s="22">
        <f t="shared" si="439"/>
        <v>12.65087465581832</v>
      </c>
      <c r="CU763" s="35">
        <v>85</v>
      </c>
      <c r="CV763" s="35">
        <v>72</v>
      </c>
      <c r="CW763" s="35">
        <v>935</v>
      </c>
      <c r="CX763" s="35">
        <v>935</v>
      </c>
      <c r="CY763" s="35">
        <v>456</v>
      </c>
      <c r="CZ763" s="35">
        <v>355</v>
      </c>
      <c r="DA763" s="35">
        <v>479</v>
      </c>
      <c r="DB763" s="35">
        <v>497</v>
      </c>
      <c r="DC763">
        <v>21</v>
      </c>
      <c r="DD763">
        <v>31</v>
      </c>
      <c r="DE763" s="35">
        <f t="shared" si="440"/>
        <v>10</v>
      </c>
      <c r="DF763" s="36">
        <f t="shared" si="441"/>
        <v>1.2311901504787961</v>
      </c>
      <c r="DG763" s="37">
        <f t="shared" si="442"/>
        <v>1.8174711745163181</v>
      </c>
      <c r="DH763" s="37">
        <f t="shared" si="443"/>
        <v>0.58628102403752191</v>
      </c>
      <c r="DI763" s="2">
        <v>559.6</v>
      </c>
      <c r="DJ763">
        <v>29</v>
      </c>
      <c r="DK763">
        <v>18</v>
      </c>
      <c r="DL763">
        <v>12.3</v>
      </c>
      <c r="DM763">
        <v>596</v>
      </c>
      <c r="DN763">
        <v>442</v>
      </c>
      <c r="DO763">
        <v>5.6</v>
      </c>
      <c r="DP763">
        <v>427</v>
      </c>
      <c r="DQ763">
        <v>323</v>
      </c>
      <c r="DR763">
        <v>5.3</v>
      </c>
      <c r="DS763">
        <v>307</v>
      </c>
      <c r="DT763">
        <v>220</v>
      </c>
      <c r="DU763">
        <v>9.6999999999999993</v>
      </c>
      <c r="DV763" s="39">
        <v>10.9</v>
      </c>
      <c r="DW763" s="39">
        <v>10.9</v>
      </c>
      <c r="DX763" s="39">
        <v>0.9</v>
      </c>
      <c r="DY763" s="39">
        <v>2</v>
      </c>
      <c r="DZ763" s="39">
        <v>-3.8</v>
      </c>
      <c r="EA763" s="39">
        <v>9.9</v>
      </c>
    </row>
    <row r="764" spans="1:131" x14ac:dyDescent="0.2">
      <c r="A764" s="12" t="s">
        <v>2212</v>
      </c>
      <c r="B764" s="12" t="s">
        <v>3313</v>
      </c>
      <c r="C764" t="s">
        <v>3312</v>
      </c>
      <c r="D764" s="12" t="s">
        <v>147</v>
      </c>
      <c r="E764" s="12" t="s">
        <v>229</v>
      </c>
      <c r="F764">
        <v>73</v>
      </c>
      <c r="G764">
        <v>10</v>
      </c>
      <c r="H764">
        <v>15</v>
      </c>
      <c r="I764" s="31">
        <f t="shared" si="407"/>
        <v>25</v>
      </c>
      <c r="J764">
        <v>11</v>
      </c>
      <c r="K764">
        <v>4</v>
      </c>
      <c r="L764" s="16">
        <f t="shared" si="408"/>
        <v>1.3474062429822591</v>
      </c>
      <c r="M764" s="15">
        <v>9</v>
      </c>
      <c r="N764" s="15">
        <v>11</v>
      </c>
      <c r="O764" s="15">
        <v>3</v>
      </c>
      <c r="P764">
        <v>149</v>
      </c>
      <c r="Q764">
        <v>36</v>
      </c>
      <c r="R764">
        <v>55</v>
      </c>
      <c r="S764" s="13">
        <f t="shared" si="409"/>
        <v>6.7114093959731544E-2</v>
      </c>
      <c r="T764" s="13">
        <f t="shared" si="410"/>
        <v>4.1666666666666664E-2</v>
      </c>
      <c r="U764" s="2">
        <v>1113.25</v>
      </c>
      <c r="V764" s="2">
        <v>15.25</v>
      </c>
      <c r="W764">
        <v>14.78</v>
      </c>
      <c r="X764">
        <v>33.979999999999997</v>
      </c>
      <c r="Y764" s="32">
        <f t="shared" si="411"/>
        <v>0.30311730926989333</v>
      </c>
      <c r="Z764" s="15">
        <f t="shared" si="412"/>
        <v>146.27027027027026</v>
      </c>
      <c r="AA764">
        <v>20</v>
      </c>
      <c r="AB764">
        <v>92</v>
      </c>
      <c r="AC764">
        <v>66</v>
      </c>
      <c r="AD764" s="13">
        <f t="shared" si="413"/>
        <v>0.27027027027027029</v>
      </c>
      <c r="AE764" s="13">
        <f t="shared" si="414"/>
        <v>0.3783783783783784</v>
      </c>
      <c r="AF764" s="13">
        <f t="shared" si="415"/>
        <v>0.64864864864864868</v>
      </c>
      <c r="AG764">
        <v>7</v>
      </c>
      <c r="AH764">
        <v>12</v>
      </c>
      <c r="AI764" s="17">
        <f t="shared" si="416"/>
        <v>0.36842105263157893</v>
      </c>
      <c r="AJ764">
        <v>156</v>
      </c>
      <c r="AK764">
        <v>164</v>
      </c>
      <c r="AL764" s="32">
        <f t="shared" si="417"/>
        <v>0.29547553093259465</v>
      </c>
      <c r="AM764">
        <v>172</v>
      </c>
      <c r="AN764">
        <v>179</v>
      </c>
      <c r="AO764" s="33">
        <f t="shared" si="418"/>
        <v>0.32409972299168976</v>
      </c>
      <c r="AP764">
        <v>210</v>
      </c>
      <c r="AQ764">
        <v>202</v>
      </c>
      <c r="AR764" s="33">
        <f t="shared" si="419"/>
        <v>0.38042474607571558</v>
      </c>
      <c r="AS764" s="33">
        <f t="shared" si="420"/>
        <v>0.47690014903129657</v>
      </c>
      <c r="AT764">
        <v>10</v>
      </c>
      <c r="AU764">
        <v>356</v>
      </c>
      <c r="AV764">
        <v>377</v>
      </c>
      <c r="AW764">
        <v>368</v>
      </c>
      <c r="AX764" s="2">
        <v>29.3</v>
      </c>
      <c r="AY764" s="3">
        <v>4</v>
      </c>
      <c r="AZ764" s="2">
        <v>33.700000000000003</v>
      </c>
      <c r="BA764" s="2">
        <v>26.4</v>
      </c>
      <c r="BB764" s="21">
        <v>0.69100000000000006</v>
      </c>
      <c r="BC764">
        <v>5</v>
      </c>
      <c r="BD764" s="21">
        <v>1.3660000000000001</v>
      </c>
      <c r="BE764" s="2">
        <v>31.7</v>
      </c>
      <c r="BF764" s="2">
        <v>34.5</v>
      </c>
      <c r="BG764" s="2">
        <v>28.9</v>
      </c>
      <c r="BH764" s="21">
        <v>3.5419999999999998</v>
      </c>
      <c r="BI764" s="21">
        <v>-4.0880000000000001</v>
      </c>
      <c r="BJ764" t="s">
        <v>3287</v>
      </c>
      <c r="BK764" s="2">
        <v>33.299999999999997</v>
      </c>
      <c r="BL764" t="s">
        <v>282</v>
      </c>
      <c r="BM764" s="2">
        <v>25.9</v>
      </c>
      <c r="BN764" t="s">
        <v>752</v>
      </c>
      <c r="BO764" s="2">
        <v>25.2</v>
      </c>
      <c r="BP764" t="s">
        <v>644</v>
      </c>
      <c r="BQ764" s="2">
        <v>38</v>
      </c>
      <c r="BR764" t="s">
        <v>3023</v>
      </c>
      <c r="BS764" s="2">
        <v>25.6</v>
      </c>
      <c r="BT764" s="32">
        <f t="shared" si="421"/>
        <v>7.5203252032520332E-2</v>
      </c>
      <c r="BU764" s="34">
        <f t="shared" si="422"/>
        <v>0.88929219600725951</v>
      </c>
      <c r="BV764" s="35">
        <f t="shared" si="423"/>
        <v>896.81252121051148</v>
      </c>
      <c r="BW764" s="32">
        <f t="shared" si="424"/>
        <v>-3.5504551960220163E-2</v>
      </c>
      <c r="BX764" s="36">
        <f t="shared" si="425"/>
        <v>1.9941612396137434</v>
      </c>
      <c r="BY764" s="37">
        <f t="shared" si="426"/>
        <v>3.2876712328767121</v>
      </c>
      <c r="BZ764" s="37">
        <f t="shared" si="427"/>
        <v>26.516954861890859</v>
      </c>
      <c r="CA764" s="37">
        <f t="shared" si="428"/>
        <v>29.696833595328989</v>
      </c>
      <c r="CB764" s="37">
        <f t="shared" si="429"/>
        <v>50.608578486413656</v>
      </c>
      <c r="CC764" s="37">
        <f t="shared" si="430"/>
        <v>56.64495845497418</v>
      </c>
      <c r="CD764" s="38">
        <f t="shared" si="431"/>
        <v>-6.0363799685605244</v>
      </c>
      <c r="CE764" s="3">
        <v>37</v>
      </c>
      <c r="CF764" s="3">
        <v>61</v>
      </c>
      <c r="CG764" s="3">
        <v>455</v>
      </c>
      <c r="CH764" s="3">
        <v>490</v>
      </c>
      <c r="CI764" s="3">
        <v>176</v>
      </c>
      <c r="CJ764" s="3">
        <v>212</v>
      </c>
      <c r="CK764" s="3">
        <v>288</v>
      </c>
      <c r="CL764" s="3">
        <v>271</v>
      </c>
      <c r="CM764" s="20">
        <f t="shared" si="432"/>
        <v>-0.11798354531164179</v>
      </c>
      <c r="CN764" s="37">
        <f t="shared" si="433"/>
        <v>1.8383094003724996</v>
      </c>
      <c r="CO764" s="37">
        <f t="shared" si="434"/>
        <v>2.1527570609625322</v>
      </c>
      <c r="CP764" s="37">
        <f t="shared" si="435"/>
        <v>25.228377691954172</v>
      </c>
      <c r="CQ764" s="37">
        <f t="shared" si="436"/>
        <v>27.961653510929072</v>
      </c>
      <c r="CR764" s="37">
        <f t="shared" si="437"/>
        <v>49.02964677046127</v>
      </c>
      <c r="CS764" s="37">
        <f t="shared" si="438"/>
        <v>57.568110169559858</v>
      </c>
      <c r="CT764" s="22">
        <f t="shared" si="439"/>
        <v>2.5020834305380646</v>
      </c>
      <c r="CU764" s="35">
        <v>76</v>
      </c>
      <c r="CV764" s="35">
        <v>89</v>
      </c>
      <c r="CW764" s="35">
        <v>967</v>
      </c>
      <c r="CX764" s="35">
        <v>1067</v>
      </c>
      <c r="CY764" s="35">
        <v>418</v>
      </c>
      <c r="CZ764" s="35">
        <v>521</v>
      </c>
      <c r="DA764" s="35">
        <v>703</v>
      </c>
      <c r="DB764" s="35">
        <v>566</v>
      </c>
      <c r="DC764">
        <v>9</v>
      </c>
      <c r="DD764">
        <v>8</v>
      </c>
      <c r="DE764" s="35">
        <f t="shared" si="440"/>
        <v>-1</v>
      </c>
      <c r="DF764" s="36">
        <f t="shared" si="441"/>
        <v>0.48506624747361327</v>
      </c>
      <c r="DG764" s="37">
        <f t="shared" si="442"/>
        <v>0.43116999775432296</v>
      </c>
      <c r="DH764" s="37">
        <f t="shared" si="443"/>
        <v>-5.3896249719290371E-2</v>
      </c>
      <c r="DI764" s="2">
        <v>677</v>
      </c>
      <c r="DJ764">
        <v>25</v>
      </c>
      <c r="DK764">
        <v>28</v>
      </c>
      <c r="DL764">
        <v>5</v>
      </c>
      <c r="DM764">
        <v>602</v>
      </c>
      <c r="DN764">
        <v>652</v>
      </c>
      <c r="DO764">
        <v>3.1</v>
      </c>
      <c r="DP764">
        <v>439</v>
      </c>
      <c r="DQ764">
        <v>469</v>
      </c>
      <c r="DR764">
        <v>3.1</v>
      </c>
      <c r="DS764">
        <v>324</v>
      </c>
      <c r="DT764">
        <v>341</v>
      </c>
      <c r="DU764">
        <v>2.1</v>
      </c>
      <c r="DV764" s="39">
        <v>-3.6</v>
      </c>
      <c r="DW764" s="39">
        <v>-3.6</v>
      </c>
      <c r="DX764" s="39">
        <v>0.5</v>
      </c>
      <c r="DY764" s="39">
        <v>1.1000000000000001</v>
      </c>
      <c r="DZ764" s="39">
        <v>0.30000000000000004</v>
      </c>
      <c r="EA764" s="39">
        <v>-1.8</v>
      </c>
    </row>
    <row r="765" spans="1:131" x14ac:dyDescent="0.2">
      <c r="A765" s="12" t="s">
        <v>1104</v>
      </c>
      <c r="B765" s="12" t="s">
        <v>3316</v>
      </c>
      <c r="C765" t="s">
        <v>3315</v>
      </c>
      <c r="D765" t="s">
        <v>199</v>
      </c>
      <c r="E765" s="12" t="s">
        <v>170</v>
      </c>
      <c r="F765">
        <v>82</v>
      </c>
      <c r="G765">
        <v>12</v>
      </c>
      <c r="H765">
        <v>24</v>
      </c>
      <c r="I765" s="31">
        <f t="shared" si="407"/>
        <v>36</v>
      </c>
      <c r="J765">
        <v>17</v>
      </c>
      <c r="K765">
        <v>6</v>
      </c>
      <c r="L765" s="16">
        <f t="shared" si="408"/>
        <v>1.8572124616663854</v>
      </c>
      <c r="M765" s="15">
        <v>11</v>
      </c>
      <c r="N765" s="15">
        <v>16</v>
      </c>
      <c r="O765" s="15">
        <v>7</v>
      </c>
      <c r="P765">
        <v>145</v>
      </c>
      <c r="Q765">
        <v>68</v>
      </c>
      <c r="R765">
        <v>50</v>
      </c>
      <c r="S765" s="13">
        <f t="shared" si="409"/>
        <v>8.2758620689655171E-2</v>
      </c>
      <c r="T765" s="13">
        <f t="shared" si="410"/>
        <v>4.5627376425855515E-2</v>
      </c>
      <c r="U765" s="2">
        <v>1163.0333333333001</v>
      </c>
      <c r="V765" s="2">
        <v>14.1833333333</v>
      </c>
      <c r="W765">
        <v>13.68</v>
      </c>
      <c r="X765">
        <v>35.049999999999997</v>
      </c>
      <c r="Y765" s="32">
        <f t="shared" si="411"/>
        <v>0.28073055612559</v>
      </c>
      <c r="Z765" s="15">
        <f t="shared" si="412"/>
        <v>246.86956521739131</v>
      </c>
      <c r="AA765">
        <v>41</v>
      </c>
      <c r="AB765">
        <v>29</v>
      </c>
      <c r="AC765">
        <v>82</v>
      </c>
      <c r="AD765" s="13">
        <f t="shared" si="413"/>
        <v>0.2608695652173913</v>
      </c>
      <c r="AE765" s="13">
        <f t="shared" si="414"/>
        <v>0.5</v>
      </c>
      <c r="AF765" s="13">
        <f t="shared" si="415"/>
        <v>0.76086956521739135</v>
      </c>
      <c r="AG765">
        <v>518</v>
      </c>
      <c r="AH765">
        <v>650</v>
      </c>
      <c r="AI765" s="17">
        <f t="shared" si="416"/>
        <v>0.4434931506849315</v>
      </c>
      <c r="AJ765">
        <v>174</v>
      </c>
      <c r="AK765">
        <v>231</v>
      </c>
      <c r="AL765" s="32">
        <f t="shared" si="417"/>
        <v>0.33526490066225167</v>
      </c>
      <c r="AM765">
        <v>191</v>
      </c>
      <c r="AN765">
        <v>186</v>
      </c>
      <c r="AO765" s="33">
        <f t="shared" si="418"/>
        <v>0.3120860927152318</v>
      </c>
      <c r="AP765">
        <v>177</v>
      </c>
      <c r="AQ765">
        <v>249</v>
      </c>
      <c r="AR765" s="33">
        <f t="shared" si="419"/>
        <v>0.35264900662251658</v>
      </c>
      <c r="AS765" s="33">
        <f t="shared" si="420"/>
        <v>0.51790281329923271</v>
      </c>
      <c r="AT765">
        <v>5</v>
      </c>
      <c r="AU765">
        <v>408</v>
      </c>
      <c r="AV765">
        <v>444</v>
      </c>
      <c r="AW765">
        <v>336</v>
      </c>
      <c r="AX765" s="2">
        <v>29.5</v>
      </c>
      <c r="AY765" s="3">
        <v>3</v>
      </c>
      <c r="AZ765" s="2">
        <v>33.799999999999997</v>
      </c>
      <c r="BA765" s="2">
        <v>26.6</v>
      </c>
      <c r="BB765" s="21">
        <v>1.0580000000000001</v>
      </c>
      <c r="BC765">
        <v>3</v>
      </c>
      <c r="BD765" s="21">
        <v>0.54800000000000004</v>
      </c>
      <c r="BE765" s="2">
        <v>30.4</v>
      </c>
      <c r="BF765" s="2">
        <v>34</v>
      </c>
      <c r="BG765" s="2">
        <v>26.9</v>
      </c>
      <c r="BH765" s="21">
        <v>2.8890000000000002</v>
      </c>
      <c r="BI765" s="21">
        <v>7.1929999999999996</v>
      </c>
      <c r="BJ765" t="s">
        <v>2100</v>
      </c>
      <c r="BK765" s="2">
        <v>71.7</v>
      </c>
      <c r="BL765" t="s">
        <v>2576</v>
      </c>
      <c r="BM765" s="2">
        <v>59.3</v>
      </c>
      <c r="BN765" t="s">
        <v>3756</v>
      </c>
      <c r="BO765" s="2">
        <v>28.4</v>
      </c>
      <c r="BP765" t="s">
        <v>2387</v>
      </c>
      <c r="BQ765" s="2">
        <v>45.4</v>
      </c>
      <c r="BR765" t="s">
        <v>1491</v>
      </c>
      <c r="BS765" s="2">
        <v>44.4</v>
      </c>
      <c r="BT765" s="32">
        <f t="shared" si="421"/>
        <v>6.8862275449101798E-2</v>
      </c>
      <c r="BU765" s="34">
        <f t="shared" si="422"/>
        <v>0.94352159468438535</v>
      </c>
      <c r="BV765" s="35">
        <f t="shared" si="423"/>
        <v>950.40782222929556</v>
      </c>
      <c r="BW765" s="32">
        <f t="shared" si="424"/>
        <v>1.2383870133487143E-2</v>
      </c>
      <c r="BX765" s="36">
        <f t="shared" si="425"/>
        <v>2.3731048121347795</v>
      </c>
      <c r="BY765" s="37">
        <f t="shared" si="426"/>
        <v>1.7540339915778806</v>
      </c>
      <c r="BZ765" s="37">
        <f t="shared" si="427"/>
        <v>34.461609011000711</v>
      </c>
      <c r="CA765" s="37">
        <f t="shared" si="428"/>
        <v>31.056719497937767</v>
      </c>
      <c r="CB765" s="37">
        <f t="shared" si="429"/>
        <v>63.248402166896518</v>
      </c>
      <c r="CC765" s="37">
        <f t="shared" si="430"/>
        <v>55.148892264610417</v>
      </c>
      <c r="CD765" s="38">
        <f t="shared" si="431"/>
        <v>8.0995099022861012</v>
      </c>
      <c r="CE765" s="3">
        <v>46</v>
      </c>
      <c r="CF765" s="3">
        <v>34</v>
      </c>
      <c r="CG765" s="3">
        <v>622</v>
      </c>
      <c r="CH765" s="3">
        <v>568</v>
      </c>
      <c r="CI765" s="3">
        <v>267</v>
      </c>
      <c r="CJ765" s="3">
        <v>213</v>
      </c>
      <c r="CK765" s="3">
        <v>254</v>
      </c>
      <c r="CL765" s="3">
        <v>291</v>
      </c>
      <c r="CM765" s="20">
        <f t="shared" si="432"/>
        <v>0.93484238310451673</v>
      </c>
      <c r="CN765" s="37">
        <f t="shared" si="433"/>
        <v>2.1502383354789325</v>
      </c>
      <c r="CO765" s="37">
        <f t="shared" si="434"/>
        <v>2.1711144358233883</v>
      </c>
      <c r="CP765" s="37">
        <f t="shared" si="435"/>
        <v>31.5437876204725</v>
      </c>
      <c r="CQ765" s="37">
        <f t="shared" si="436"/>
        <v>28.078354963292856</v>
      </c>
      <c r="CR765" s="37">
        <f t="shared" si="437"/>
        <v>57.451028147941962</v>
      </c>
      <c r="CS765" s="37">
        <f t="shared" si="438"/>
        <v>53.171427577328558</v>
      </c>
      <c r="CT765" s="22">
        <f t="shared" si="439"/>
        <v>3.8199093316726973</v>
      </c>
      <c r="CU765" s="35">
        <v>103</v>
      </c>
      <c r="CV765" s="35">
        <v>104</v>
      </c>
      <c r="CW765" s="35">
        <v>1408</v>
      </c>
      <c r="CX765" s="35">
        <v>1241</v>
      </c>
      <c r="CY765" s="35">
        <v>527</v>
      </c>
      <c r="CZ765" s="35">
        <v>536</v>
      </c>
      <c r="DA765" s="35">
        <v>666</v>
      </c>
      <c r="DB765" s="35">
        <v>714</v>
      </c>
      <c r="DC765">
        <v>8</v>
      </c>
      <c r="DD765">
        <v>8</v>
      </c>
      <c r="DE765" s="35">
        <f t="shared" si="440"/>
        <v>0</v>
      </c>
      <c r="DF765" s="36">
        <f t="shared" si="441"/>
        <v>0.412713880371266</v>
      </c>
      <c r="DG765" s="37">
        <f t="shared" si="442"/>
        <v>0.412713880371266</v>
      </c>
      <c r="DH765" s="37">
        <f t="shared" si="443"/>
        <v>0</v>
      </c>
      <c r="DI765" s="2">
        <v>676.4</v>
      </c>
      <c r="DJ765">
        <v>22</v>
      </c>
      <c r="DK765">
        <v>21</v>
      </c>
      <c r="DL765">
        <v>1.9</v>
      </c>
      <c r="DM765">
        <v>721</v>
      </c>
      <c r="DN765">
        <v>626</v>
      </c>
      <c r="DO765">
        <v>0.5</v>
      </c>
      <c r="DP765">
        <v>562</v>
      </c>
      <c r="DQ765">
        <v>477</v>
      </c>
      <c r="DR765">
        <v>0.8</v>
      </c>
      <c r="DS765">
        <v>400</v>
      </c>
      <c r="DT765">
        <v>345</v>
      </c>
      <c r="DU765">
        <v>-1</v>
      </c>
      <c r="DV765" s="39">
        <v>2.5</v>
      </c>
      <c r="DW765" s="39">
        <v>2.5</v>
      </c>
      <c r="DX765" s="39">
        <v>0.60000000000000009</v>
      </c>
      <c r="DY765" s="39">
        <v>1</v>
      </c>
      <c r="DZ765" s="39">
        <v>-3.1</v>
      </c>
      <c r="EA765" s="39">
        <v>1</v>
      </c>
    </row>
    <row r="766" spans="1:131" x14ac:dyDescent="0.2">
      <c r="A766" s="12" t="s">
        <v>678</v>
      </c>
      <c r="B766" s="12" t="s">
        <v>3319</v>
      </c>
      <c r="C766" t="s">
        <v>3318</v>
      </c>
      <c r="D766" s="12" t="s">
        <v>139</v>
      </c>
      <c r="E766" s="12" t="s">
        <v>148</v>
      </c>
      <c r="F766">
        <v>63</v>
      </c>
      <c r="G766">
        <v>12</v>
      </c>
      <c r="H766">
        <v>8</v>
      </c>
      <c r="I766" s="31">
        <f t="shared" si="407"/>
        <v>20</v>
      </c>
      <c r="J766">
        <v>8</v>
      </c>
      <c r="K766">
        <v>0</v>
      </c>
      <c r="L766" s="16">
        <f t="shared" si="408"/>
        <v>1.6184867149216211</v>
      </c>
      <c r="M766" s="15">
        <v>12</v>
      </c>
      <c r="N766" s="15">
        <v>8</v>
      </c>
      <c r="O766" s="15">
        <v>1</v>
      </c>
      <c r="P766">
        <v>97</v>
      </c>
      <c r="Q766">
        <v>38</v>
      </c>
      <c r="R766">
        <v>29</v>
      </c>
      <c r="S766" s="13">
        <f t="shared" si="409"/>
        <v>0.12371134020618557</v>
      </c>
      <c r="T766" s="13">
        <f t="shared" si="410"/>
        <v>7.3170731707317069E-2</v>
      </c>
      <c r="U766" s="2">
        <v>741.43333333329997</v>
      </c>
      <c r="V766" s="2">
        <v>11.766666666700001</v>
      </c>
      <c r="W766">
        <v>11.58</v>
      </c>
      <c r="X766">
        <v>35.82</v>
      </c>
      <c r="Y766" s="32">
        <f t="shared" si="411"/>
        <v>0.24430379746835443</v>
      </c>
      <c r="Z766" s="15">
        <f t="shared" si="412"/>
        <v>83.25</v>
      </c>
      <c r="AA766">
        <v>9</v>
      </c>
      <c r="AB766">
        <v>75</v>
      </c>
      <c r="AC766">
        <v>48</v>
      </c>
      <c r="AD766" s="13">
        <f t="shared" si="413"/>
        <v>0.375</v>
      </c>
      <c r="AE766" s="13">
        <f t="shared" si="414"/>
        <v>0.28125</v>
      </c>
      <c r="AF766" s="13">
        <f t="shared" si="415"/>
        <v>0.65625</v>
      </c>
      <c r="AG766">
        <v>12</v>
      </c>
      <c r="AH766">
        <v>17</v>
      </c>
      <c r="AI766" s="17">
        <f t="shared" si="416"/>
        <v>0.41379310344827586</v>
      </c>
      <c r="AJ766">
        <v>113</v>
      </c>
      <c r="AK766">
        <v>133</v>
      </c>
      <c r="AL766" s="32">
        <f t="shared" si="417"/>
        <v>0.37104072398190047</v>
      </c>
      <c r="AM766">
        <v>94</v>
      </c>
      <c r="AN766">
        <v>77</v>
      </c>
      <c r="AO766" s="33">
        <f t="shared" si="418"/>
        <v>0.25791855203619912</v>
      </c>
      <c r="AP766">
        <v>121</v>
      </c>
      <c r="AQ766">
        <v>125</v>
      </c>
      <c r="AR766" s="33">
        <f t="shared" si="419"/>
        <v>0.37104072398190047</v>
      </c>
      <c r="AS766" s="33">
        <f t="shared" si="420"/>
        <v>0.58992805755395683</v>
      </c>
      <c r="AT766">
        <v>15</v>
      </c>
      <c r="AU766">
        <v>275</v>
      </c>
      <c r="AV766">
        <v>247</v>
      </c>
      <c r="AW766">
        <v>250</v>
      </c>
      <c r="AX766" s="2">
        <v>28</v>
      </c>
      <c r="AY766" s="3">
        <v>10</v>
      </c>
      <c r="AZ766" s="2">
        <v>32.4</v>
      </c>
      <c r="BA766" s="2">
        <v>25.1</v>
      </c>
      <c r="BB766" s="21">
        <v>-0.13</v>
      </c>
      <c r="BC766">
        <v>13</v>
      </c>
      <c r="BD766" s="21">
        <v>0.77</v>
      </c>
      <c r="BE766" s="2">
        <v>28.5</v>
      </c>
      <c r="BF766" s="2">
        <v>32.6</v>
      </c>
      <c r="BG766" s="2">
        <v>24.4</v>
      </c>
      <c r="BH766" s="21">
        <v>-0.877</v>
      </c>
      <c r="BI766" s="21">
        <v>4.0819999999999999</v>
      </c>
      <c r="BJ766" t="s">
        <v>3003</v>
      </c>
      <c r="BK766" s="2">
        <v>51.8</v>
      </c>
      <c r="BL766" t="s">
        <v>2528</v>
      </c>
      <c r="BM766" s="2">
        <v>36.5</v>
      </c>
      <c r="BN766" t="s">
        <v>3247</v>
      </c>
      <c r="BO766" s="2">
        <v>19.8</v>
      </c>
      <c r="BP766" t="s">
        <v>3164</v>
      </c>
      <c r="BQ766" s="2">
        <v>32.5</v>
      </c>
      <c r="BR766" t="s">
        <v>2832</v>
      </c>
      <c r="BS766" s="2">
        <v>30.7</v>
      </c>
      <c r="BT766" s="32">
        <f t="shared" si="421"/>
        <v>9.6096096096096095E-2</v>
      </c>
      <c r="BU766" s="34">
        <f t="shared" si="422"/>
        <v>0.91466666666666663</v>
      </c>
      <c r="BV766" s="35">
        <f t="shared" si="423"/>
        <v>924.27627627627623</v>
      </c>
      <c r="BW766" s="32">
        <f t="shared" si="424"/>
        <v>1.0762762762762723E-2</v>
      </c>
      <c r="BX766" s="36">
        <f t="shared" si="425"/>
        <v>2.5900445163827879</v>
      </c>
      <c r="BY766" s="37">
        <f t="shared" si="426"/>
        <v>2.5900445163827879</v>
      </c>
      <c r="BZ766" s="37">
        <f t="shared" si="427"/>
        <v>26.952650748608384</v>
      </c>
      <c r="CA766" s="37">
        <f t="shared" si="428"/>
        <v>30.352084176360798</v>
      </c>
      <c r="CB766" s="37">
        <f t="shared" si="429"/>
        <v>51.719951436518798</v>
      </c>
      <c r="CC766" s="37">
        <f t="shared" si="430"/>
        <v>57.142857142695256</v>
      </c>
      <c r="CD766" s="38">
        <f t="shared" si="431"/>
        <v>-5.4229057061764578</v>
      </c>
      <c r="CE766" s="3">
        <v>32</v>
      </c>
      <c r="CF766" s="3">
        <v>32</v>
      </c>
      <c r="CG766" s="3">
        <v>301</v>
      </c>
      <c r="CH766" s="3">
        <v>343</v>
      </c>
      <c r="CI766" s="3">
        <v>148</v>
      </c>
      <c r="CJ766" s="3">
        <v>142</v>
      </c>
      <c r="CK766" s="3">
        <v>189</v>
      </c>
      <c r="CL766" s="3">
        <v>158</v>
      </c>
      <c r="CM766" s="20">
        <f t="shared" si="432"/>
        <v>-10.983179087471422</v>
      </c>
      <c r="CN766" s="37">
        <f t="shared" si="433"/>
        <v>2.8980883252240037</v>
      </c>
      <c r="CO766" s="37">
        <f t="shared" si="434"/>
        <v>1.9675095051979477</v>
      </c>
      <c r="CP766" s="37">
        <f t="shared" si="435"/>
        <v>29.299938847677545</v>
      </c>
      <c r="CQ766" s="37">
        <f t="shared" si="436"/>
        <v>25.364919837281647</v>
      </c>
      <c r="CR766" s="37">
        <f t="shared" si="437"/>
        <v>54.611682752386272</v>
      </c>
      <c r="CS766" s="37">
        <f t="shared" si="438"/>
        <v>49.666321023104942</v>
      </c>
      <c r="CT766" s="22">
        <f t="shared" si="439"/>
        <v>-10.368267435457788</v>
      </c>
      <c r="CU766" s="35">
        <v>109</v>
      </c>
      <c r="CV766" s="35">
        <v>74</v>
      </c>
      <c r="CW766" s="35">
        <v>993</v>
      </c>
      <c r="CX766" s="35">
        <v>880</v>
      </c>
      <c r="CY766" s="35">
        <v>440</v>
      </c>
      <c r="CZ766" s="35">
        <v>387</v>
      </c>
      <c r="DA766" s="35">
        <v>527</v>
      </c>
      <c r="DB766" s="35">
        <v>512</v>
      </c>
      <c r="DC766">
        <v>24</v>
      </c>
      <c r="DD766">
        <v>15</v>
      </c>
      <c r="DE766" s="35">
        <f t="shared" si="440"/>
        <v>-9</v>
      </c>
      <c r="DF766" s="36">
        <f t="shared" si="441"/>
        <v>1.9425333872870909</v>
      </c>
      <c r="DG766" s="37">
        <f t="shared" si="442"/>
        <v>1.2140833670544318</v>
      </c>
      <c r="DH766" s="37">
        <f t="shared" si="443"/>
        <v>-0.72845002023265915</v>
      </c>
      <c r="DI766" s="2">
        <v>409.4</v>
      </c>
      <c r="DJ766">
        <v>17</v>
      </c>
      <c r="DK766">
        <v>21</v>
      </c>
      <c r="DL766">
        <v>-13.7</v>
      </c>
      <c r="DM766">
        <v>364</v>
      </c>
      <c r="DN766">
        <v>410</v>
      </c>
      <c r="DO766">
        <v>-4.7</v>
      </c>
      <c r="DP766">
        <v>274</v>
      </c>
      <c r="DQ766">
        <v>304</v>
      </c>
      <c r="DR766">
        <v>-5</v>
      </c>
      <c r="DS766">
        <v>195</v>
      </c>
      <c r="DT766">
        <v>232</v>
      </c>
      <c r="DU766">
        <v>-6.1</v>
      </c>
      <c r="DV766" s="39">
        <v>0.1</v>
      </c>
      <c r="DW766" s="39">
        <v>0.1</v>
      </c>
      <c r="DX766" s="39">
        <v>-1</v>
      </c>
      <c r="DY766" s="39">
        <v>-0.2</v>
      </c>
      <c r="DZ766" s="39">
        <v>-0.60000000000000009</v>
      </c>
      <c r="EA766" s="39">
        <v>-1.7000000000000002</v>
      </c>
    </row>
    <row r="767" spans="1:131" x14ac:dyDescent="0.2">
      <c r="A767" s="12" t="s">
        <v>743</v>
      </c>
      <c r="B767" s="12" t="s">
        <v>3322</v>
      </c>
      <c r="C767" t="s">
        <v>3321</v>
      </c>
      <c r="D767" t="s">
        <v>210</v>
      </c>
      <c r="E767" s="12" t="s">
        <v>170</v>
      </c>
      <c r="F767">
        <v>3</v>
      </c>
      <c r="G767">
        <v>0</v>
      </c>
      <c r="H767">
        <v>0</v>
      </c>
      <c r="I767" s="31">
        <f t="shared" si="407"/>
        <v>0</v>
      </c>
      <c r="J767">
        <v>0</v>
      </c>
      <c r="K767">
        <v>0</v>
      </c>
      <c r="L767" s="16">
        <f t="shared" si="408"/>
        <v>0</v>
      </c>
      <c r="M767" s="15">
        <v>0</v>
      </c>
      <c r="N767" s="15">
        <v>0</v>
      </c>
      <c r="O767" s="15">
        <v>0</v>
      </c>
      <c r="P767">
        <v>2</v>
      </c>
      <c r="Q767">
        <v>1</v>
      </c>
      <c r="R767">
        <v>1</v>
      </c>
      <c r="S767" s="13">
        <f t="shared" si="409"/>
        <v>0</v>
      </c>
      <c r="T767" s="13">
        <f t="shared" si="410"/>
        <v>0</v>
      </c>
      <c r="U767" s="2">
        <v>27.25</v>
      </c>
      <c r="V767" s="2">
        <v>9.0833333333000006</v>
      </c>
      <c r="W767">
        <v>9.08</v>
      </c>
      <c r="X767">
        <v>44.21</v>
      </c>
      <c r="Y767" s="32">
        <f t="shared" si="411"/>
        <v>0.17038844060799399</v>
      </c>
      <c r="Z767" s="15">
        <f t="shared" si="412"/>
        <v>0</v>
      </c>
      <c r="AA767">
        <v>1</v>
      </c>
      <c r="AB767">
        <v>4</v>
      </c>
      <c r="AC767">
        <v>5</v>
      </c>
      <c r="AD767" s="13">
        <f t="shared" si="413"/>
        <v>0</v>
      </c>
      <c r="AE767" s="13">
        <f t="shared" si="414"/>
        <v>0</v>
      </c>
      <c r="AF767" s="13">
        <f t="shared" si="415"/>
        <v>0</v>
      </c>
      <c r="AG767">
        <v>0</v>
      </c>
      <c r="AH767">
        <v>9</v>
      </c>
      <c r="AI767" s="17">
        <f t="shared" si="416"/>
        <v>0</v>
      </c>
      <c r="AJ767">
        <v>4</v>
      </c>
      <c r="AK767">
        <v>2</v>
      </c>
      <c r="AL767" s="32">
        <f t="shared" si="417"/>
        <v>0.3</v>
      </c>
      <c r="AM767">
        <v>0</v>
      </c>
      <c r="AN767">
        <v>4</v>
      </c>
      <c r="AO767" s="33">
        <f t="shared" si="418"/>
        <v>0.2</v>
      </c>
      <c r="AP767">
        <v>2</v>
      </c>
      <c r="AQ767">
        <v>8</v>
      </c>
      <c r="AR767" s="33">
        <f t="shared" si="419"/>
        <v>0.5</v>
      </c>
      <c r="AS767" s="33">
        <f t="shared" si="420"/>
        <v>0.6</v>
      </c>
      <c r="AU767">
        <v>11</v>
      </c>
      <c r="AV767">
        <v>5</v>
      </c>
      <c r="AW767">
        <v>8</v>
      </c>
      <c r="AX767" s="2">
        <v>26.8</v>
      </c>
      <c r="AZ767" s="2">
        <v>32.200000000000003</v>
      </c>
      <c r="BA767" s="2">
        <v>23.2</v>
      </c>
      <c r="BB767" s="21">
        <v>-2.8359999999999999</v>
      </c>
      <c r="BD767" s="21">
        <v>2.2330000000000001</v>
      </c>
      <c r="BE767" s="2">
        <v>25</v>
      </c>
      <c r="BF767" s="2">
        <v>31.7</v>
      </c>
      <c r="BG767" s="2">
        <v>18.2</v>
      </c>
      <c r="BH767" s="21">
        <v>-3.6</v>
      </c>
      <c r="BI767" s="21">
        <v>-9.516</v>
      </c>
      <c r="BJ767" t="s">
        <v>3672</v>
      </c>
      <c r="BK767" s="2">
        <v>72.2</v>
      </c>
      <c r="BL767" t="s">
        <v>354</v>
      </c>
      <c r="BM767" s="2">
        <v>58.4</v>
      </c>
      <c r="BN767" t="s">
        <v>679</v>
      </c>
      <c r="BO767" s="2">
        <v>21.1</v>
      </c>
      <c r="BP767" t="s">
        <v>1784</v>
      </c>
      <c r="BQ767" s="2">
        <v>55.3</v>
      </c>
      <c r="BR767" t="s">
        <v>1591</v>
      </c>
      <c r="BS767" s="2">
        <v>43.8</v>
      </c>
      <c r="BT767" s="32">
        <f t="shared" si="421"/>
        <v>0</v>
      </c>
      <c r="BU767" s="34">
        <f t="shared" si="422"/>
        <v>0.88888888888888884</v>
      </c>
      <c r="BV767" s="35">
        <f t="shared" si="423"/>
        <v>888.8888888888888</v>
      </c>
      <c r="BW767" s="32">
        <f t="shared" si="424"/>
        <v>-0.11111111111111116</v>
      </c>
      <c r="BX767" s="36">
        <f t="shared" si="425"/>
        <v>0</v>
      </c>
      <c r="BY767" s="37">
        <f t="shared" si="426"/>
        <v>2.201834862393401</v>
      </c>
      <c r="BZ767" s="37">
        <f t="shared" si="427"/>
        <v>17.614678899147208</v>
      </c>
      <c r="CA767" s="37">
        <f t="shared" si="428"/>
        <v>19.816513761540609</v>
      </c>
      <c r="CB767" s="37">
        <f t="shared" si="429"/>
        <v>37.43119266068782</v>
      </c>
      <c r="CC767" s="37">
        <f t="shared" si="430"/>
        <v>52.844036697441631</v>
      </c>
      <c r="CD767" s="38">
        <f t="shared" si="431"/>
        <v>-15.41284403675381</v>
      </c>
      <c r="CE767" s="3">
        <v>0</v>
      </c>
      <c r="CF767" s="3">
        <v>1</v>
      </c>
      <c r="CG767" s="3">
        <v>8</v>
      </c>
      <c r="CH767" s="3">
        <v>8</v>
      </c>
      <c r="CI767" s="3">
        <v>5</v>
      </c>
      <c r="CJ767" s="3">
        <v>3</v>
      </c>
      <c r="CK767" s="3">
        <v>12</v>
      </c>
      <c r="CL767" s="3">
        <v>4</v>
      </c>
      <c r="CM767" s="20">
        <f t="shared" si="432"/>
        <v>-6.1538440367538065</v>
      </c>
      <c r="CN767" s="37">
        <f t="shared" si="433"/>
        <v>0.90477267586518884</v>
      </c>
      <c r="CO767" s="37">
        <f t="shared" si="434"/>
        <v>3.6190907034607553</v>
      </c>
      <c r="CP767" s="37">
        <f t="shared" si="435"/>
        <v>23.976475910427506</v>
      </c>
      <c r="CQ767" s="37">
        <f t="shared" si="436"/>
        <v>37.548066048405339</v>
      </c>
      <c r="CR767" s="37">
        <f t="shared" si="437"/>
        <v>42.976702103596473</v>
      </c>
      <c r="CS767" s="37">
        <f t="shared" si="438"/>
        <v>61.072155620900247</v>
      </c>
      <c r="CT767" s="22">
        <f t="shared" si="439"/>
        <v>2.6826094805499636</v>
      </c>
      <c r="CU767" s="35">
        <v>2</v>
      </c>
      <c r="CV767" s="35">
        <v>8</v>
      </c>
      <c r="CW767" s="35">
        <v>51</v>
      </c>
      <c r="CX767" s="35">
        <v>75</v>
      </c>
      <c r="CY767" s="35">
        <v>17</v>
      </c>
      <c r="CZ767" s="35">
        <v>29</v>
      </c>
      <c r="DA767" s="35">
        <v>23</v>
      </c>
      <c r="DB767" s="35">
        <v>25</v>
      </c>
      <c r="DC767">
        <v>0</v>
      </c>
      <c r="DD767">
        <v>0</v>
      </c>
      <c r="DE767" s="35">
        <f t="shared" si="440"/>
        <v>0</v>
      </c>
      <c r="DF767" s="36">
        <f t="shared" si="441"/>
        <v>0</v>
      </c>
      <c r="DG767" s="37">
        <f t="shared" si="442"/>
        <v>0</v>
      </c>
      <c r="DH767" s="37">
        <f t="shared" si="443"/>
        <v>0</v>
      </c>
      <c r="DI767" s="2">
        <v>11.9</v>
      </c>
      <c r="DJ767">
        <v>0</v>
      </c>
      <c r="DK767">
        <v>0</v>
      </c>
      <c r="DL767">
        <v>0</v>
      </c>
      <c r="DM767">
        <v>6</v>
      </c>
      <c r="DN767">
        <v>9</v>
      </c>
      <c r="DO767">
        <v>8.6999999999999993</v>
      </c>
      <c r="DP767">
        <v>4</v>
      </c>
      <c r="DQ767">
        <v>5</v>
      </c>
      <c r="DR767">
        <v>16.100000000000001</v>
      </c>
      <c r="DS767">
        <v>2</v>
      </c>
      <c r="DT767">
        <v>3</v>
      </c>
      <c r="DU767">
        <v>9.4</v>
      </c>
      <c r="DV767" s="39">
        <v>-0.30000000000000004</v>
      </c>
      <c r="DW767" s="39">
        <v>-0.30000000000000004</v>
      </c>
      <c r="DX767" s="39">
        <v>0</v>
      </c>
      <c r="DY767" s="39">
        <v>-0.1</v>
      </c>
      <c r="DZ767" s="39">
        <v>0.1</v>
      </c>
      <c r="EA767" s="39">
        <v>-0.30000000000000004</v>
      </c>
    </row>
    <row r="768" spans="1:131" x14ac:dyDescent="0.2">
      <c r="A768" s="12" t="s">
        <v>3326</v>
      </c>
      <c r="B768" s="12" t="s">
        <v>3327</v>
      </c>
      <c r="C768" t="s">
        <v>3325</v>
      </c>
      <c r="D768" t="s">
        <v>684</v>
      </c>
      <c r="E768" s="12" t="s">
        <v>170</v>
      </c>
      <c r="F768">
        <v>78</v>
      </c>
      <c r="G768">
        <v>7</v>
      </c>
      <c r="H768">
        <v>15</v>
      </c>
      <c r="I768" s="31">
        <f t="shared" si="407"/>
        <v>22</v>
      </c>
      <c r="J768">
        <v>11</v>
      </c>
      <c r="K768">
        <v>3</v>
      </c>
      <c r="L768" s="16">
        <f t="shared" si="408"/>
        <v>1.3799111420855958</v>
      </c>
      <c r="M768" s="15">
        <v>7</v>
      </c>
      <c r="N768" s="15">
        <v>11</v>
      </c>
      <c r="O768" s="15">
        <v>3</v>
      </c>
      <c r="P768">
        <v>85</v>
      </c>
      <c r="Q768">
        <v>42</v>
      </c>
      <c r="R768">
        <v>40</v>
      </c>
      <c r="S768" s="13">
        <f t="shared" si="409"/>
        <v>8.2352941176470587E-2</v>
      </c>
      <c r="T768" s="13">
        <f t="shared" si="410"/>
        <v>4.1916167664670656E-2</v>
      </c>
      <c r="U768" s="2">
        <v>956.58333333329995</v>
      </c>
      <c r="V768" s="2">
        <v>12.25</v>
      </c>
      <c r="W768">
        <v>11.88</v>
      </c>
      <c r="X768">
        <v>35.22</v>
      </c>
      <c r="Y768" s="32">
        <f t="shared" si="411"/>
        <v>0.25222929936305732</v>
      </c>
      <c r="Z768" s="15">
        <f t="shared" si="412"/>
        <v>151.73529411764707</v>
      </c>
      <c r="AA768">
        <v>39</v>
      </c>
      <c r="AB768">
        <v>180</v>
      </c>
      <c r="AC768">
        <v>83</v>
      </c>
      <c r="AD768" s="13">
        <f t="shared" si="413"/>
        <v>0.20588235294117646</v>
      </c>
      <c r="AE768" s="13">
        <f t="shared" si="414"/>
        <v>0.41176470588235292</v>
      </c>
      <c r="AF768" s="13">
        <f t="shared" si="415"/>
        <v>0.61764705882352944</v>
      </c>
      <c r="AG768">
        <v>523</v>
      </c>
      <c r="AH768">
        <v>400</v>
      </c>
      <c r="AI768" s="17">
        <f t="shared" si="416"/>
        <v>0.56663055254604555</v>
      </c>
      <c r="AJ768">
        <v>170</v>
      </c>
      <c r="AK768">
        <v>145</v>
      </c>
      <c r="AL768" s="32">
        <f t="shared" si="417"/>
        <v>0.33943965517241381</v>
      </c>
      <c r="AM768">
        <v>168</v>
      </c>
      <c r="AN768">
        <v>116</v>
      </c>
      <c r="AO768" s="33">
        <f t="shared" si="418"/>
        <v>0.30603448275862066</v>
      </c>
      <c r="AP768">
        <v>181</v>
      </c>
      <c r="AQ768">
        <v>148</v>
      </c>
      <c r="AR768" s="33">
        <f t="shared" si="419"/>
        <v>0.35452586206896552</v>
      </c>
      <c r="AS768" s="33">
        <f t="shared" si="420"/>
        <v>0.52587646076794659</v>
      </c>
      <c r="AT768">
        <v>1</v>
      </c>
      <c r="AU768">
        <v>350</v>
      </c>
      <c r="AV768">
        <v>337</v>
      </c>
      <c r="AW768">
        <v>282</v>
      </c>
      <c r="AX768" s="2">
        <v>27.8</v>
      </c>
      <c r="AY768" s="3">
        <v>9</v>
      </c>
      <c r="AZ768" s="2">
        <v>32.1</v>
      </c>
      <c r="BA768" s="2">
        <v>24.9</v>
      </c>
      <c r="BB768" s="21">
        <v>0.13100000000000001</v>
      </c>
      <c r="BC768">
        <v>8</v>
      </c>
      <c r="BD768" s="21">
        <v>-0.627</v>
      </c>
      <c r="BE768" s="2">
        <v>28.2</v>
      </c>
      <c r="BF768" s="2">
        <v>33.200000000000003</v>
      </c>
      <c r="BG768" s="2">
        <v>23.1</v>
      </c>
      <c r="BH768" s="21">
        <v>-0.189</v>
      </c>
      <c r="BI768" s="21">
        <v>14.24</v>
      </c>
      <c r="BJ768" t="s">
        <v>679</v>
      </c>
      <c r="BK768" s="2">
        <v>50.6</v>
      </c>
      <c r="BL768" t="s">
        <v>2024</v>
      </c>
      <c r="BM768" s="2">
        <v>34.799999999999997</v>
      </c>
      <c r="BN768" t="s">
        <v>3668</v>
      </c>
      <c r="BO768" s="2">
        <v>28</v>
      </c>
      <c r="BP768" t="s">
        <v>3595</v>
      </c>
      <c r="BQ768" s="2">
        <v>36.200000000000003</v>
      </c>
      <c r="BR768" t="s">
        <v>1110</v>
      </c>
      <c r="BS768" s="2">
        <v>35.299999999999997</v>
      </c>
      <c r="BT768" s="32">
        <f t="shared" si="421"/>
        <v>7.2494669509594878E-2</v>
      </c>
      <c r="BU768" s="34">
        <f t="shared" si="422"/>
        <v>0.93229166666666663</v>
      </c>
      <c r="BV768" s="35">
        <f t="shared" si="423"/>
        <v>939.54113361762609</v>
      </c>
      <c r="BW768" s="32">
        <f t="shared" si="424"/>
        <v>4.7863361762615075E-3</v>
      </c>
      <c r="BX768" s="36">
        <f t="shared" si="425"/>
        <v>2.1350078492935634</v>
      </c>
      <c r="BY768" s="37">
        <f t="shared" si="426"/>
        <v>1.6326530612244898</v>
      </c>
      <c r="BZ768" s="37">
        <f t="shared" si="427"/>
        <v>29.450549450549449</v>
      </c>
      <c r="CA768" s="37">
        <f t="shared" si="428"/>
        <v>24.113029827315543</v>
      </c>
      <c r="CB768" s="37">
        <f t="shared" si="429"/>
        <v>59.026687598116169</v>
      </c>
      <c r="CC768" s="37">
        <f t="shared" si="430"/>
        <v>47.535321821036106</v>
      </c>
      <c r="CD768" s="38">
        <f t="shared" si="431"/>
        <v>11.491365777080063</v>
      </c>
      <c r="CE768" s="3">
        <v>34</v>
      </c>
      <c r="CF768" s="3">
        <v>26</v>
      </c>
      <c r="CG768" s="3">
        <v>435</v>
      </c>
      <c r="CH768" s="3">
        <v>358</v>
      </c>
      <c r="CI768" s="3">
        <v>218</v>
      </c>
      <c r="CJ768" s="3">
        <v>177</v>
      </c>
      <c r="CK768" s="3">
        <v>196</v>
      </c>
      <c r="CL768" s="3">
        <v>253</v>
      </c>
      <c r="CM768" s="20">
        <f t="shared" si="432"/>
        <v>-4.0866692813506553</v>
      </c>
      <c r="CN768" s="37">
        <f t="shared" si="433"/>
        <v>2.1403922596426859</v>
      </c>
      <c r="CO768" s="37">
        <f t="shared" si="434"/>
        <v>1.7254182501201241</v>
      </c>
      <c r="CP768" s="37">
        <f t="shared" si="435"/>
        <v>32.346132005416507</v>
      </c>
      <c r="CQ768" s="37">
        <f t="shared" si="436"/>
        <v>25.815751539771984</v>
      </c>
      <c r="CR768" s="37">
        <f t="shared" si="437"/>
        <v>63.141571659459231</v>
      </c>
      <c r="CS768" s="37">
        <f t="shared" si="438"/>
        <v>47.503603721661648</v>
      </c>
      <c r="CT768" s="22">
        <f t="shared" si="439"/>
        <v>-4.1466021607175207</v>
      </c>
      <c r="CU768" s="35">
        <v>98</v>
      </c>
      <c r="CV768" s="35">
        <v>79</v>
      </c>
      <c r="CW768" s="35">
        <v>1383</v>
      </c>
      <c r="CX768" s="35">
        <v>1103</v>
      </c>
      <c r="CY768" s="35">
        <v>682</v>
      </c>
      <c r="CZ768" s="35">
        <v>499</v>
      </c>
      <c r="DA768" s="35">
        <v>494</v>
      </c>
      <c r="DB768" s="35">
        <v>728</v>
      </c>
      <c r="DC768">
        <v>18</v>
      </c>
      <c r="DD768">
        <v>7</v>
      </c>
      <c r="DE768" s="35">
        <f t="shared" si="440"/>
        <v>-11</v>
      </c>
      <c r="DF768" s="36">
        <f t="shared" si="441"/>
        <v>1.1302982731554159</v>
      </c>
      <c r="DG768" s="37">
        <f t="shared" si="442"/>
        <v>0.43956043956043955</v>
      </c>
      <c r="DH768" s="37">
        <f t="shared" si="443"/>
        <v>-0.69073783359497642</v>
      </c>
      <c r="DI768" s="2">
        <v>574.5</v>
      </c>
      <c r="DJ768">
        <v>17</v>
      </c>
      <c r="DK768">
        <v>14</v>
      </c>
      <c r="DL768">
        <v>1.5</v>
      </c>
      <c r="DM768">
        <v>555</v>
      </c>
      <c r="DN768">
        <v>455</v>
      </c>
      <c r="DO768">
        <v>-3</v>
      </c>
      <c r="DP768">
        <v>410</v>
      </c>
      <c r="DQ768">
        <v>332</v>
      </c>
      <c r="DR768">
        <v>-1.8</v>
      </c>
      <c r="DS768">
        <v>280</v>
      </c>
      <c r="DT768">
        <v>230</v>
      </c>
      <c r="DU768">
        <v>-1.4</v>
      </c>
      <c r="DV768" s="39">
        <v>5.8</v>
      </c>
      <c r="DW768" s="39">
        <v>5.8</v>
      </c>
      <c r="DX768" s="39">
        <v>-0.30000000000000004</v>
      </c>
      <c r="DY768" s="39">
        <v>-0.7</v>
      </c>
      <c r="DZ768" s="39">
        <v>-6</v>
      </c>
      <c r="EA768" s="39">
        <v>-1.1000000000000001</v>
      </c>
    </row>
    <row r="769" spans="1:131" x14ac:dyDescent="0.2">
      <c r="A769" s="12" t="s">
        <v>208</v>
      </c>
      <c r="B769" s="12" t="s">
        <v>3331</v>
      </c>
      <c r="C769" t="s">
        <v>3330</v>
      </c>
      <c r="D769" t="s">
        <v>330</v>
      </c>
      <c r="E769" s="12" t="s">
        <v>178</v>
      </c>
      <c r="F769">
        <v>2</v>
      </c>
      <c r="G769">
        <v>0</v>
      </c>
      <c r="H769">
        <v>0</v>
      </c>
      <c r="I769" s="31">
        <f t="shared" si="407"/>
        <v>0</v>
      </c>
      <c r="J769">
        <v>0</v>
      </c>
      <c r="K769">
        <v>0</v>
      </c>
      <c r="L769" s="16">
        <f t="shared" si="408"/>
        <v>0</v>
      </c>
      <c r="M769" s="15">
        <v>0</v>
      </c>
      <c r="N769" s="15">
        <v>0</v>
      </c>
      <c r="O769" s="15">
        <v>0</v>
      </c>
      <c r="P769">
        <v>1</v>
      </c>
      <c r="Q769">
        <v>1</v>
      </c>
      <c r="R769">
        <v>0</v>
      </c>
      <c r="S769" s="13">
        <f t="shared" si="409"/>
        <v>0</v>
      </c>
      <c r="T769" s="13">
        <f t="shared" si="410"/>
        <v>0</v>
      </c>
      <c r="U769" s="2">
        <v>12.9333333333</v>
      </c>
      <c r="V769" s="2">
        <v>6.4666666667000001</v>
      </c>
      <c r="W769">
        <v>6.47</v>
      </c>
      <c r="X769">
        <v>44.25</v>
      </c>
      <c r="Y769" s="32">
        <f t="shared" si="411"/>
        <v>0.12756309148264985</v>
      </c>
      <c r="Z769" s="15">
        <f t="shared" si="412"/>
        <v>0</v>
      </c>
      <c r="AA769">
        <v>0</v>
      </c>
      <c r="AB769">
        <v>3</v>
      </c>
      <c r="AC769">
        <v>0</v>
      </c>
      <c r="AD769" s="13">
        <f t="shared" si="413"/>
        <v>0</v>
      </c>
      <c r="AE769" s="13">
        <f t="shared" si="414"/>
        <v>0</v>
      </c>
      <c r="AF769" s="13">
        <f t="shared" si="415"/>
        <v>0</v>
      </c>
      <c r="AI769" s="17" t="str">
        <f t="shared" si="416"/>
        <v xml:space="preserve"> </v>
      </c>
      <c r="AJ769">
        <v>1</v>
      </c>
      <c r="AK769">
        <v>1</v>
      </c>
      <c r="AL769" s="32">
        <f t="shared" si="417"/>
        <v>0.2</v>
      </c>
      <c r="AM769">
        <v>0</v>
      </c>
      <c r="AN769">
        <v>1</v>
      </c>
      <c r="AO769" s="33">
        <f t="shared" si="418"/>
        <v>0.1</v>
      </c>
      <c r="AP769">
        <v>2</v>
      </c>
      <c r="AQ769">
        <v>5</v>
      </c>
      <c r="AR769" s="33">
        <f t="shared" si="419"/>
        <v>0.7</v>
      </c>
      <c r="AS769" s="33">
        <f t="shared" si="420"/>
        <v>0.66666666666666663</v>
      </c>
      <c r="AU769">
        <v>3</v>
      </c>
      <c r="AV769">
        <v>4</v>
      </c>
      <c r="AW769">
        <v>6</v>
      </c>
      <c r="AX769" s="2">
        <v>24.2</v>
      </c>
      <c r="AZ769" s="2">
        <v>27.7</v>
      </c>
      <c r="BA769" s="2">
        <v>21.9</v>
      </c>
      <c r="BB769" s="21">
        <v>-2.7429999999999999</v>
      </c>
      <c r="BD769" s="21">
        <v>-4.4809999999999999</v>
      </c>
      <c r="BE769" s="2">
        <v>24.2</v>
      </c>
      <c r="BF769" s="2">
        <v>29</v>
      </c>
      <c r="BG769" s="2">
        <v>22.5</v>
      </c>
      <c r="BH769" s="21">
        <v>-3.7240000000000002</v>
      </c>
      <c r="BI769" s="21">
        <v>-10.269</v>
      </c>
      <c r="BJ769" t="s">
        <v>3403</v>
      </c>
      <c r="BK769" s="2">
        <v>35.4</v>
      </c>
      <c r="BL769" t="s">
        <v>849</v>
      </c>
      <c r="BM769" s="2">
        <v>30.8</v>
      </c>
      <c r="BN769" t="s">
        <v>2418</v>
      </c>
      <c r="BO769" s="2">
        <v>30.4</v>
      </c>
      <c r="BP769" t="s">
        <v>3672</v>
      </c>
      <c r="BQ769" s="2">
        <v>74.8</v>
      </c>
      <c r="BR769" t="s">
        <v>1909</v>
      </c>
      <c r="BS769" s="2">
        <v>10.1</v>
      </c>
      <c r="BT769" s="32">
        <f t="shared" si="421"/>
        <v>0.16666666666666666</v>
      </c>
      <c r="BU769" s="34">
        <f t="shared" si="422"/>
        <v>1</v>
      </c>
      <c r="BV769" s="35">
        <f t="shared" si="423"/>
        <v>1016.6666666666666</v>
      </c>
      <c r="BW769" s="32">
        <f t="shared" si="424"/>
        <v>0.16666666666666666</v>
      </c>
      <c r="BX769" s="36">
        <f t="shared" si="425"/>
        <v>4.6391752577080458</v>
      </c>
      <c r="BY769" s="37">
        <f t="shared" si="426"/>
        <v>0</v>
      </c>
      <c r="BZ769" s="37">
        <f t="shared" si="427"/>
        <v>27.835051546248273</v>
      </c>
      <c r="CA769" s="37">
        <f t="shared" si="428"/>
        <v>9.2783505154160917</v>
      </c>
      <c r="CB769" s="37">
        <f t="shared" si="429"/>
        <v>51.0309278347885</v>
      </c>
      <c r="CC769" s="37">
        <f t="shared" si="430"/>
        <v>23.195876288540227</v>
      </c>
      <c r="CD769" s="38">
        <f t="shared" si="431"/>
        <v>27.835051546248273</v>
      </c>
      <c r="CE769" s="3">
        <v>1</v>
      </c>
      <c r="CF769" s="3">
        <v>0</v>
      </c>
      <c r="CG769" s="3">
        <v>5</v>
      </c>
      <c r="CH769" s="3">
        <v>2</v>
      </c>
      <c r="CI769" s="3">
        <v>3</v>
      </c>
      <c r="CJ769" s="3">
        <v>2</v>
      </c>
      <c r="CK769" s="3">
        <v>1</v>
      </c>
      <c r="CL769" s="3">
        <v>2</v>
      </c>
      <c r="CM769" s="20">
        <f t="shared" si="432"/>
        <v>29.533051546248274</v>
      </c>
      <c r="CN769" s="37">
        <f t="shared" si="433"/>
        <v>2.7118644067796609</v>
      </c>
      <c r="CO769" s="37">
        <f t="shared" si="434"/>
        <v>2.0338983050847457</v>
      </c>
      <c r="CP769" s="37">
        <f t="shared" si="435"/>
        <v>23.728813559322035</v>
      </c>
      <c r="CQ769" s="37">
        <f t="shared" si="436"/>
        <v>31.1864406779661</v>
      </c>
      <c r="CR769" s="37">
        <f t="shared" si="437"/>
        <v>44.745762711864408</v>
      </c>
      <c r="CS769" s="37">
        <f t="shared" si="438"/>
        <v>56.271186440677965</v>
      </c>
      <c r="CT769" s="22">
        <f t="shared" si="439"/>
        <v>39.36047527506183</v>
      </c>
      <c r="CU769" s="35">
        <v>4</v>
      </c>
      <c r="CV769" s="35">
        <v>3</v>
      </c>
      <c r="CW769" s="35">
        <v>31</v>
      </c>
      <c r="CX769" s="35">
        <v>43</v>
      </c>
      <c r="CY769" s="35">
        <v>16</v>
      </c>
      <c r="CZ769" s="35">
        <v>12</v>
      </c>
      <c r="DA769" s="35">
        <v>25</v>
      </c>
      <c r="DB769" s="35">
        <v>15</v>
      </c>
      <c r="DC769">
        <v>1</v>
      </c>
      <c r="DD769">
        <v>0</v>
      </c>
      <c r="DE769" s="35">
        <f t="shared" si="440"/>
        <v>-1</v>
      </c>
      <c r="DF769" s="36">
        <f t="shared" si="441"/>
        <v>4.6391752577080458</v>
      </c>
      <c r="DG769" s="37">
        <f t="shared" si="442"/>
        <v>0</v>
      </c>
      <c r="DH769" s="37">
        <f t="shared" si="443"/>
        <v>-4.6391752577080458</v>
      </c>
      <c r="DI769" s="2">
        <v>11.8</v>
      </c>
      <c r="DJ769">
        <v>1</v>
      </c>
      <c r="DK769">
        <v>0</v>
      </c>
      <c r="DL769">
        <v>25</v>
      </c>
      <c r="DM769">
        <v>11</v>
      </c>
      <c r="DN769">
        <v>5</v>
      </c>
      <c r="DO769">
        <v>24.6</v>
      </c>
      <c r="DP769">
        <v>9</v>
      </c>
      <c r="DQ769">
        <v>4</v>
      </c>
      <c r="DR769">
        <v>22</v>
      </c>
      <c r="DS769">
        <v>6</v>
      </c>
      <c r="DT769">
        <v>2</v>
      </c>
      <c r="DU769">
        <v>30.4</v>
      </c>
      <c r="DV769" s="39">
        <v>0.5</v>
      </c>
      <c r="DW769" s="39">
        <v>0.5</v>
      </c>
      <c r="DX769" s="39">
        <v>0</v>
      </c>
      <c r="DY769" s="39">
        <v>0</v>
      </c>
      <c r="DZ769" s="39">
        <v>0.1</v>
      </c>
      <c r="EA769" s="39">
        <v>0.60000000000000009</v>
      </c>
    </row>
    <row r="770" spans="1:131" x14ac:dyDescent="0.2">
      <c r="A770" s="12" t="s">
        <v>234</v>
      </c>
      <c r="B770" s="12" t="s">
        <v>3333</v>
      </c>
      <c r="C770" t="s">
        <v>3332</v>
      </c>
      <c r="D770" t="s">
        <v>529</v>
      </c>
      <c r="E770" s="12" t="s">
        <v>148</v>
      </c>
      <c r="F770">
        <v>19</v>
      </c>
      <c r="G770">
        <v>3</v>
      </c>
      <c r="H770">
        <v>4</v>
      </c>
      <c r="I770" s="31">
        <f t="shared" ref="I770:I833" si="444">G770+H770</f>
        <v>7</v>
      </c>
      <c r="J770">
        <v>3</v>
      </c>
      <c r="K770">
        <v>1</v>
      </c>
      <c r="L770" s="16">
        <f t="shared" ref="L770:L833" si="445">I770/U770*60</f>
        <v>1.7273288093769277</v>
      </c>
      <c r="M770" s="15">
        <v>3</v>
      </c>
      <c r="N770" s="15">
        <v>3</v>
      </c>
      <c r="O770" s="15">
        <v>1</v>
      </c>
      <c r="P770">
        <v>30</v>
      </c>
      <c r="Q770">
        <v>19</v>
      </c>
      <c r="R770">
        <v>10</v>
      </c>
      <c r="S770" s="13">
        <f t="shared" ref="S770:S833" si="446">IF(P770&gt;0,G770/P770,0)</f>
        <v>0.1</v>
      </c>
      <c r="T770" s="13">
        <f t="shared" ref="T770:T833" si="447">IF(SUM(P770:R770)&gt;0,G770/SUM(P770:R770),0)</f>
        <v>5.0847457627118647E-2</v>
      </c>
      <c r="U770" s="2">
        <v>243.15</v>
      </c>
      <c r="V770" s="2">
        <v>12.7833333333</v>
      </c>
      <c r="W770">
        <v>12.73</v>
      </c>
      <c r="X770">
        <v>36.840000000000003</v>
      </c>
      <c r="Y770" s="32">
        <f t="shared" ref="Y770:Y833" si="448">W770/(W770+X770)</f>
        <v>0.25680855356062132</v>
      </c>
      <c r="Z770" s="15">
        <f t="shared" ref="Z770:Z833" si="449">IF(BT770&gt;0,J770/BT770,0)</f>
        <v>39</v>
      </c>
      <c r="AA770">
        <v>6</v>
      </c>
      <c r="AB770">
        <v>10</v>
      </c>
      <c r="AC770">
        <v>21</v>
      </c>
      <c r="AD770" s="13">
        <f t="shared" ref="AD770:AD833" si="450">IF(M770&gt;0,G770/CE770,0)</f>
        <v>0.27272727272727271</v>
      </c>
      <c r="AE770" s="13">
        <f t="shared" ref="AE770:AE833" si="451">IF(CE770&gt;0,(N770+O770)/CE770,0)</f>
        <v>0.36363636363636365</v>
      </c>
      <c r="AF770" s="13">
        <f t="shared" ref="AF770:AF833" si="452">AD770+AE770</f>
        <v>0.63636363636363635</v>
      </c>
      <c r="AG770">
        <v>1</v>
      </c>
      <c r="AH770">
        <v>0</v>
      </c>
      <c r="AI770" s="17">
        <f t="shared" ref="AI770:AI833" si="453">IF((AG770+AH770)&gt;0,AG770/(AG770+AH770)," ")</f>
        <v>1</v>
      </c>
      <c r="AJ770">
        <v>34</v>
      </c>
      <c r="AK770">
        <v>40</v>
      </c>
      <c r="AL770" s="32">
        <f t="shared" ref="AL770:AL833" si="454">(AJ770+AK770)/(AJ770+AK770+AM770+AN770+AP770+AQ770)</f>
        <v>0.32173913043478258</v>
      </c>
      <c r="AM770">
        <v>38</v>
      </c>
      <c r="AN770">
        <v>42</v>
      </c>
      <c r="AO770" s="33">
        <f t="shared" ref="AO770:AO833" si="455">(AM770+AN770)/(AJ770+AK770+AM770+AN770+AP770+AQ770)</f>
        <v>0.34782608695652173</v>
      </c>
      <c r="AP770">
        <v>45</v>
      </c>
      <c r="AQ770">
        <v>31</v>
      </c>
      <c r="AR770" s="33">
        <f t="shared" ref="AR770:AR833" si="456">(AP770+AQ770)/(AJ770+AK770+AM770+AN770+AP770+AQ770)</f>
        <v>0.33043478260869563</v>
      </c>
      <c r="AS770" s="33">
        <f t="shared" ref="AS770:AS833" si="457">(AJ770+AK770)/(AJ770+AK770+AM770+AN770)</f>
        <v>0.48051948051948051</v>
      </c>
      <c r="AU770">
        <v>96</v>
      </c>
      <c r="AV770">
        <v>84</v>
      </c>
      <c r="AW770">
        <v>67</v>
      </c>
      <c r="AX770" s="2">
        <v>28.2</v>
      </c>
      <c r="AZ770" s="2">
        <v>32.6</v>
      </c>
      <c r="BA770" s="2">
        <v>25.2</v>
      </c>
      <c r="BB770" s="21">
        <v>9.7000000000000003E-2</v>
      </c>
      <c r="BD770" s="21">
        <v>-1.022</v>
      </c>
      <c r="BE770" s="2">
        <v>30.9</v>
      </c>
      <c r="BF770" s="2">
        <v>34</v>
      </c>
      <c r="BG770" s="2">
        <v>27.8</v>
      </c>
      <c r="BH770" s="21">
        <v>0.71699999999999997</v>
      </c>
      <c r="BI770" s="21">
        <v>5.4950000000000001</v>
      </c>
      <c r="BJ770" t="s">
        <v>2298</v>
      </c>
      <c r="BK770" s="2">
        <v>48</v>
      </c>
      <c r="BL770" t="s">
        <v>3500</v>
      </c>
      <c r="BM770" s="2">
        <v>46.4</v>
      </c>
      <c r="BN770" t="s">
        <v>3260</v>
      </c>
      <c r="BO770" s="2">
        <v>40.9</v>
      </c>
      <c r="BP770" t="s">
        <v>1976</v>
      </c>
      <c r="BQ770" s="2">
        <v>37.1</v>
      </c>
      <c r="BR770" t="s">
        <v>964</v>
      </c>
      <c r="BS770" s="2">
        <v>35.200000000000003</v>
      </c>
      <c r="BT770" s="32">
        <f t="shared" ref="BT770:BT833" si="458">IF(CE770&gt;0,CE770/(CE770+CG770),0)</f>
        <v>7.6923076923076927E-2</v>
      </c>
      <c r="BU770" s="34">
        <f t="shared" ref="BU770:BU833" si="459">CH770/(CF770+CH770)</f>
        <v>0.94736842105263153</v>
      </c>
      <c r="BV770" s="35">
        <f t="shared" ref="BV770:BV833" si="460">BU770*1000+BT770*100</f>
        <v>955.0607287449393</v>
      </c>
      <c r="BW770" s="32">
        <f t="shared" ref="BW770:BW833" si="461">BT770-(1-BU770)</f>
        <v>2.4291497975708454E-2</v>
      </c>
      <c r="BX770" s="36">
        <f t="shared" ref="BX770:BX833" si="462">CE770/(V770*F770)*60</f>
        <v>2.7173540108490535</v>
      </c>
      <c r="BY770" s="37">
        <f t="shared" ref="BY770:BY833" si="463">CF770/(V770*F770)*60</f>
        <v>1.4821930968267565</v>
      </c>
      <c r="BZ770" s="37">
        <f t="shared" ref="BZ770:BZ833" si="464">(CE770+CG770)/(V770*F770)*60</f>
        <v>35.325602141037699</v>
      </c>
      <c r="CA770" s="37">
        <f t="shared" ref="CA770:CA833" si="465">(CF770+CH770)/(V770*F770)*60</f>
        <v>28.161668839708373</v>
      </c>
      <c r="CB770" s="37">
        <f t="shared" ref="CB770:CB833" si="466">(CE770+CG770+CI770+CL770)/(V770*F770)*60</f>
        <v>68.674946819639729</v>
      </c>
      <c r="CC770" s="37">
        <f t="shared" ref="CC770:CC833" si="467">(CF770+CH770+CJ770+CK770)/(V770*F770)*60</f>
        <v>49.406436560891883</v>
      </c>
      <c r="CD770" s="38">
        <f t="shared" ref="CD770:CD833" si="468">CB770-CC770</f>
        <v>19.268510258747845</v>
      </c>
      <c r="CE770" s="3">
        <v>11</v>
      </c>
      <c r="CF770" s="3">
        <v>6</v>
      </c>
      <c r="CG770" s="3">
        <v>132</v>
      </c>
      <c r="CH770" s="3">
        <v>108</v>
      </c>
      <c r="CI770" s="3">
        <v>72</v>
      </c>
      <c r="CJ770" s="3">
        <v>48</v>
      </c>
      <c r="CK770" s="3">
        <v>38</v>
      </c>
      <c r="CL770" s="3">
        <v>63</v>
      </c>
      <c r="CM770" s="20">
        <f t="shared" ref="CM770:CM833" si="469">CD770-(-11.91+BI770-BD770+AS770*24)</f>
        <v>13.129042726280314</v>
      </c>
      <c r="CN770" s="37">
        <f t="shared" ref="CN770:CN833" si="470">CU770/(X770*F770)*60</f>
        <v>2.4858563346476941</v>
      </c>
      <c r="CO770" s="37">
        <f t="shared" ref="CO770:CO833" si="471">CV770/(X770*F770)*60</f>
        <v>2.3144179667409563</v>
      </c>
      <c r="CP770" s="37">
        <f t="shared" ref="CP770:CP833" si="472">(CU770+CW770)/(X770*F770)*60</f>
        <v>32.144693982513289</v>
      </c>
      <c r="CQ770" s="37">
        <f t="shared" ref="CQ770:CQ833" si="473">(CV770+CX770)/(X770*F770)*60</f>
        <v>33.944796845534029</v>
      </c>
      <c r="CR770" s="37">
        <f t="shared" ref="CR770:CR833" si="474">(CU770+CW770+CY770+DB770)/(X770*F770)*60</f>
        <v>60.860620606891821</v>
      </c>
      <c r="CS770" s="37">
        <f t="shared" ref="CS770:CS833" si="475">(CV770+CX770+CZ770+DA770)/(X770*F770)*60</f>
        <v>57.431853248757072</v>
      </c>
      <c r="CT770" s="22">
        <f t="shared" ref="CT770:CT833" si="476">CD770-(CR770-CS770)</f>
        <v>15.839742900613096</v>
      </c>
      <c r="CU770" s="35">
        <v>29</v>
      </c>
      <c r="CV770" s="35">
        <v>27</v>
      </c>
      <c r="CW770" s="35">
        <v>346</v>
      </c>
      <c r="CX770" s="35">
        <v>369</v>
      </c>
      <c r="CY770" s="35">
        <v>150</v>
      </c>
      <c r="CZ770" s="35">
        <v>135</v>
      </c>
      <c r="DA770" s="35">
        <v>139</v>
      </c>
      <c r="DB770" s="35">
        <v>185</v>
      </c>
      <c r="DC770">
        <v>1</v>
      </c>
      <c r="DD770">
        <v>1</v>
      </c>
      <c r="DE770" s="35">
        <f t="shared" ref="DE770:DE833" si="477">DD770-DC770</f>
        <v>0</v>
      </c>
      <c r="DF770" s="36">
        <f t="shared" ref="DF770:DF833" si="478">DC770/(V770*F770)*60</f>
        <v>0.2470321828044594</v>
      </c>
      <c r="DG770" s="37">
        <f t="shared" ref="DG770:DG833" si="479">DD770/(V770*F770)*60</f>
        <v>0.2470321828044594</v>
      </c>
      <c r="DH770" s="37">
        <f t="shared" ref="DH770:DH833" si="480">DE770/(V770*F770)*60</f>
        <v>0</v>
      </c>
      <c r="DI770" s="2">
        <v>174.5</v>
      </c>
      <c r="DJ770">
        <v>7</v>
      </c>
      <c r="DK770">
        <v>2</v>
      </c>
      <c r="DL770">
        <v>19</v>
      </c>
      <c r="DM770">
        <v>208</v>
      </c>
      <c r="DN770">
        <v>137</v>
      </c>
      <c r="DO770">
        <v>8.4</v>
      </c>
      <c r="DP770">
        <v>157</v>
      </c>
      <c r="DQ770">
        <v>110</v>
      </c>
      <c r="DR770">
        <v>8.9</v>
      </c>
      <c r="DS770">
        <v>102</v>
      </c>
      <c r="DT770">
        <v>82</v>
      </c>
      <c r="DU770">
        <v>7.7</v>
      </c>
      <c r="DV770" s="39">
        <v>2.7</v>
      </c>
      <c r="DW770" s="39">
        <v>2.7</v>
      </c>
      <c r="DX770" s="39">
        <v>0.30000000000000004</v>
      </c>
      <c r="DY770" s="39">
        <v>-0.30000000000000004</v>
      </c>
      <c r="DZ770" s="39">
        <v>0.4</v>
      </c>
      <c r="EA770" s="39">
        <v>3.1</v>
      </c>
    </row>
    <row r="771" spans="1:131" x14ac:dyDescent="0.2">
      <c r="A771" s="12" t="s">
        <v>566</v>
      </c>
      <c r="B771" s="12" t="s">
        <v>3333</v>
      </c>
      <c r="C771" t="s">
        <v>3334</v>
      </c>
      <c r="D771" t="s">
        <v>460</v>
      </c>
      <c r="E771" s="12" t="s">
        <v>178</v>
      </c>
      <c r="F771">
        <v>70</v>
      </c>
      <c r="G771">
        <v>6</v>
      </c>
      <c r="H771">
        <v>8</v>
      </c>
      <c r="I771" s="31">
        <f t="shared" si="444"/>
        <v>14</v>
      </c>
      <c r="J771">
        <v>5</v>
      </c>
      <c r="K771">
        <v>3</v>
      </c>
      <c r="L771" s="16">
        <f t="shared" si="445"/>
        <v>0.77837837837835444</v>
      </c>
      <c r="M771" s="15">
        <v>6</v>
      </c>
      <c r="N771" s="15">
        <v>5</v>
      </c>
      <c r="O771" s="15">
        <v>2</v>
      </c>
      <c r="P771">
        <v>87</v>
      </c>
      <c r="Q771">
        <v>44</v>
      </c>
      <c r="R771">
        <v>72</v>
      </c>
      <c r="S771" s="13">
        <f t="shared" si="446"/>
        <v>6.8965517241379309E-2</v>
      </c>
      <c r="T771" s="13">
        <f t="shared" si="447"/>
        <v>2.9556650246305417E-2</v>
      </c>
      <c r="U771" s="2">
        <v>1079.1666666666999</v>
      </c>
      <c r="V771" s="2">
        <v>15.416666666699999</v>
      </c>
      <c r="W771">
        <v>15.04</v>
      </c>
      <c r="X771">
        <v>33.450000000000003</v>
      </c>
      <c r="Y771" s="32">
        <f t="shared" si="448"/>
        <v>0.31016704475149515</v>
      </c>
      <c r="Z771" s="15">
        <f t="shared" si="449"/>
        <v>64.210526315789465</v>
      </c>
      <c r="AA771">
        <v>92</v>
      </c>
      <c r="AB771">
        <v>145</v>
      </c>
      <c r="AC771">
        <v>123</v>
      </c>
      <c r="AD771" s="13">
        <f t="shared" si="450"/>
        <v>0.15789473684210525</v>
      </c>
      <c r="AE771" s="13">
        <f t="shared" si="451"/>
        <v>0.18421052631578946</v>
      </c>
      <c r="AF771" s="13">
        <f t="shared" si="452"/>
        <v>0.34210526315789469</v>
      </c>
      <c r="AI771" s="17" t="str">
        <f t="shared" si="453"/>
        <v xml:space="preserve"> </v>
      </c>
      <c r="AJ771">
        <v>157</v>
      </c>
      <c r="AK771">
        <v>171</v>
      </c>
      <c r="AL771" s="32">
        <f t="shared" si="454"/>
        <v>0.354978354978355</v>
      </c>
      <c r="AM771">
        <v>146</v>
      </c>
      <c r="AN771">
        <v>125</v>
      </c>
      <c r="AO771" s="33">
        <f t="shared" si="455"/>
        <v>0.29329004329004327</v>
      </c>
      <c r="AP771">
        <v>165</v>
      </c>
      <c r="AQ771">
        <v>160</v>
      </c>
      <c r="AR771" s="33">
        <f t="shared" si="456"/>
        <v>0.35173160173160173</v>
      </c>
      <c r="AS771" s="33">
        <f t="shared" si="457"/>
        <v>0.54757929883138567</v>
      </c>
      <c r="AT771">
        <v>6</v>
      </c>
      <c r="AU771">
        <v>372</v>
      </c>
      <c r="AV771">
        <v>355</v>
      </c>
      <c r="AW771">
        <v>310</v>
      </c>
      <c r="AX771" s="2">
        <v>28.3</v>
      </c>
      <c r="AY771" s="3">
        <v>4</v>
      </c>
      <c r="AZ771" s="2">
        <v>33.1</v>
      </c>
      <c r="BA771" s="2">
        <v>24.9</v>
      </c>
      <c r="BB771" s="21">
        <v>-0.20400000000000001</v>
      </c>
      <c r="BC771">
        <v>6</v>
      </c>
      <c r="BD771" s="21">
        <v>-0.22800000000000001</v>
      </c>
      <c r="BE771" s="2">
        <v>27.4</v>
      </c>
      <c r="BF771" s="2">
        <v>34.5</v>
      </c>
      <c r="BG771" s="2">
        <v>25</v>
      </c>
      <c r="BH771" s="21">
        <v>1.095</v>
      </c>
      <c r="BI771" s="21">
        <v>1.577</v>
      </c>
      <c r="BJ771" t="s">
        <v>2959</v>
      </c>
      <c r="BK771" s="2">
        <v>31.2</v>
      </c>
      <c r="BL771" t="s">
        <v>2534</v>
      </c>
      <c r="BM771" s="2">
        <v>27.6</v>
      </c>
      <c r="BN771" t="s">
        <v>1095</v>
      </c>
      <c r="BO771" s="2">
        <v>27.4</v>
      </c>
      <c r="BP771" t="s">
        <v>3710</v>
      </c>
      <c r="BQ771" s="2">
        <v>32</v>
      </c>
      <c r="BR771" t="s">
        <v>1196</v>
      </c>
      <c r="BS771" s="2">
        <v>24.1</v>
      </c>
      <c r="BT771" s="32">
        <f t="shared" si="458"/>
        <v>7.7868852459016397E-2</v>
      </c>
      <c r="BU771" s="34">
        <f t="shared" si="459"/>
        <v>0.91459074733096091</v>
      </c>
      <c r="BV771" s="35">
        <f t="shared" si="460"/>
        <v>922.37763257686254</v>
      </c>
      <c r="BW771" s="32">
        <f t="shared" si="461"/>
        <v>-7.5404002100226963E-3</v>
      </c>
      <c r="BX771" s="36">
        <f t="shared" si="462"/>
        <v>2.1127413127367447</v>
      </c>
      <c r="BY771" s="37">
        <f t="shared" si="463"/>
        <v>2.6687258687200983</v>
      </c>
      <c r="BZ771" s="37">
        <f t="shared" si="464"/>
        <v>27.132046331987667</v>
      </c>
      <c r="CA771" s="37">
        <f t="shared" si="465"/>
        <v>31.246332046264488</v>
      </c>
      <c r="CB771" s="37">
        <f t="shared" si="466"/>
        <v>54.319691119573669</v>
      </c>
      <c r="CC771" s="37">
        <f t="shared" si="467"/>
        <v>55.376061775942041</v>
      </c>
      <c r="CD771" s="38">
        <f t="shared" si="468"/>
        <v>-1.0563706563683724</v>
      </c>
      <c r="CE771" s="3">
        <v>38</v>
      </c>
      <c r="CF771" s="3">
        <v>48</v>
      </c>
      <c r="CG771" s="3">
        <v>450</v>
      </c>
      <c r="CH771" s="3">
        <v>514</v>
      </c>
      <c r="CI771" s="3">
        <v>221</v>
      </c>
      <c r="CJ771" s="3">
        <v>200</v>
      </c>
      <c r="CK771" s="3">
        <v>234</v>
      </c>
      <c r="CL771" s="3">
        <v>268</v>
      </c>
      <c r="CM771" s="20">
        <f t="shared" si="469"/>
        <v>-4.0932738283216281</v>
      </c>
      <c r="CN771" s="37">
        <f t="shared" si="470"/>
        <v>2.1012171684817424</v>
      </c>
      <c r="CO771" s="37">
        <f t="shared" si="471"/>
        <v>2.2805893657911596</v>
      </c>
      <c r="CP771" s="37">
        <f t="shared" si="472"/>
        <v>30.313901345291484</v>
      </c>
      <c r="CQ771" s="37">
        <f t="shared" si="473"/>
        <v>29.083920563741192</v>
      </c>
      <c r="CR771" s="37">
        <f t="shared" si="474"/>
        <v>55.810377962844328</v>
      </c>
      <c r="CS771" s="37">
        <f t="shared" si="475"/>
        <v>54.759769378603458</v>
      </c>
      <c r="CT771" s="22">
        <f t="shared" si="476"/>
        <v>-2.1069792406092418</v>
      </c>
      <c r="CU771" s="35">
        <v>82</v>
      </c>
      <c r="CV771" s="35">
        <v>89</v>
      </c>
      <c r="CW771" s="35">
        <v>1101</v>
      </c>
      <c r="CX771" s="35">
        <v>1046</v>
      </c>
      <c r="CY771" s="35">
        <v>445</v>
      </c>
      <c r="CZ771" s="35">
        <v>460</v>
      </c>
      <c r="DA771" s="35">
        <v>542</v>
      </c>
      <c r="DB771" s="35">
        <v>550</v>
      </c>
      <c r="DC771">
        <v>16</v>
      </c>
      <c r="DD771">
        <v>8</v>
      </c>
      <c r="DE771" s="35">
        <f t="shared" si="477"/>
        <v>-8</v>
      </c>
      <c r="DF771" s="36">
        <f t="shared" si="478"/>
        <v>0.88957528957336618</v>
      </c>
      <c r="DG771" s="37">
        <f t="shared" si="479"/>
        <v>0.44478764478668309</v>
      </c>
      <c r="DH771" s="37">
        <f t="shared" si="480"/>
        <v>-0.44478764478668309</v>
      </c>
      <c r="DI771" s="2">
        <v>667.4</v>
      </c>
      <c r="DJ771">
        <v>22</v>
      </c>
      <c r="DK771">
        <v>25</v>
      </c>
      <c r="DL771">
        <v>-2.7</v>
      </c>
      <c r="DM771">
        <v>595</v>
      </c>
      <c r="DN771">
        <v>621</v>
      </c>
      <c r="DO771">
        <v>-0.9</v>
      </c>
      <c r="DP771">
        <v>427</v>
      </c>
      <c r="DQ771">
        <v>469</v>
      </c>
      <c r="DR771">
        <v>-2.7</v>
      </c>
      <c r="DS771">
        <v>298</v>
      </c>
      <c r="DT771">
        <v>349</v>
      </c>
      <c r="DU771">
        <v>-4.9000000000000004</v>
      </c>
      <c r="DV771" s="39">
        <v>-13.4</v>
      </c>
      <c r="DW771" s="39">
        <v>-13.4</v>
      </c>
      <c r="DX771" s="39">
        <v>-0.9</v>
      </c>
      <c r="DY771" s="39">
        <v>-0.2</v>
      </c>
      <c r="DZ771" s="39">
        <v>3.6</v>
      </c>
      <c r="EA771" s="39">
        <v>-10.9</v>
      </c>
    </row>
    <row r="772" spans="1:131" x14ac:dyDescent="0.2">
      <c r="A772" s="12" t="s">
        <v>3337</v>
      </c>
      <c r="B772" s="12" t="s">
        <v>3338</v>
      </c>
      <c r="C772" t="s">
        <v>3336</v>
      </c>
      <c r="D772" t="s">
        <v>305</v>
      </c>
      <c r="E772" s="12" t="s">
        <v>178</v>
      </c>
      <c r="F772">
        <v>63</v>
      </c>
      <c r="G772">
        <v>1</v>
      </c>
      <c r="H772">
        <v>4</v>
      </c>
      <c r="I772" s="31">
        <f t="shared" si="444"/>
        <v>5</v>
      </c>
      <c r="J772">
        <v>2</v>
      </c>
      <c r="K772">
        <v>2</v>
      </c>
      <c r="L772" s="16">
        <f t="shared" si="445"/>
        <v>0.39643211100099107</v>
      </c>
      <c r="M772" s="15">
        <v>1</v>
      </c>
      <c r="N772" s="15">
        <v>2</v>
      </c>
      <c r="O772" s="15">
        <v>2</v>
      </c>
      <c r="P772">
        <v>46</v>
      </c>
      <c r="Q772">
        <v>14</v>
      </c>
      <c r="R772">
        <v>36</v>
      </c>
      <c r="S772" s="13">
        <f t="shared" si="446"/>
        <v>2.1739130434782608E-2</v>
      </c>
      <c r="T772" s="13">
        <f t="shared" si="447"/>
        <v>1.0416666666666666E-2</v>
      </c>
      <c r="U772" s="2">
        <v>756.75</v>
      </c>
      <c r="V772" s="2">
        <v>12</v>
      </c>
      <c r="W772">
        <v>11.88</v>
      </c>
      <c r="X772">
        <v>36.549999999999997</v>
      </c>
      <c r="Y772" s="32">
        <f t="shared" si="448"/>
        <v>0.24530249845137314</v>
      </c>
      <c r="Z772" s="15">
        <f t="shared" si="449"/>
        <v>32.631578947368425</v>
      </c>
      <c r="AA772">
        <v>57</v>
      </c>
      <c r="AB772">
        <v>87</v>
      </c>
      <c r="AC772">
        <v>122</v>
      </c>
      <c r="AD772" s="13">
        <f t="shared" si="450"/>
        <v>5.2631578947368418E-2</v>
      </c>
      <c r="AE772" s="13">
        <f t="shared" si="451"/>
        <v>0.21052631578947367</v>
      </c>
      <c r="AF772" s="13">
        <f t="shared" si="452"/>
        <v>0.26315789473684209</v>
      </c>
      <c r="AI772" s="17" t="str">
        <f t="shared" si="453"/>
        <v xml:space="preserve"> </v>
      </c>
      <c r="AJ772">
        <v>66</v>
      </c>
      <c r="AK772">
        <v>83</v>
      </c>
      <c r="AL772" s="32">
        <f t="shared" si="454"/>
        <v>0.28166351606805295</v>
      </c>
      <c r="AM772">
        <v>87</v>
      </c>
      <c r="AN772">
        <v>103</v>
      </c>
      <c r="AO772" s="33">
        <f t="shared" si="455"/>
        <v>0.35916824196597352</v>
      </c>
      <c r="AP772">
        <v>92</v>
      </c>
      <c r="AQ772">
        <v>98</v>
      </c>
      <c r="AR772" s="33">
        <f t="shared" si="456"/>
        <v>0.35916824196597352</v>
      </c>
      <c r="AS772" s="33">
        <f t="shared" si="457"/>
        <v>0.43952802359882004</v>
      </c>
      <c r="AT772">
        <v>4</v>
      </c>
      <c r="AU772">
        <v>260</v>
      </c>
      <c r="AV772">
        <v>266</v>
      </c>
      <c r="AW772">
        <v>209</v>
      </c>
      <c r="AX772" s="2">
        <v>27.4</v>
      </c>
      <c r="AY772" s="3">
        <v>6</v>
      </c>
      <c r="AZ772" s="2">
        <v>32.4</v>
      </c>
      <c r="BA772" s="2">
        <v>24</v>
      </c>
      <c r="BB772" s="21">
        <v>-0.35399999999999998</v>
      </c>
      <c r="BC772">
        <v>6</v>
      </c>
      <c r="BD772" s="21">
        <v>-0.22700000000000001</v>
      </c>
      <c r="BE772" s="2">
        <v>24.5</v>
      </c>
      <c r="BF772" s="2">
        <v>25.4</v>
      </c>
      <c r="BG772" s="2">
        <v>24.2</v>
      </c>
      <c r="BH772" s="21">
        <v>-1.1160000000000001</v>
      </c>
      <c r="BI772" s="21">
        <v>-4.8689999999999998</v>
      </c>
      <c r="BJ772" t="s">
        <v>1740</v>
      </c>
      <c r="BK772" s="2">
        <v>31.1</v>
      </c>
      <c r="BL772" t="s">
        <v>2619</v>
      </c>
      <c r="BM772" s="2">
        <v>27.2</v>
      </c>
      <c r="BN772" t="s">
        <v>2856</v>
      </c>
      <c r="BO772" s="2">
        <v>25.6</v>
      </c>
      <c r="BP772" t="s">
        <v>304</v>
      </c>
      <c r="BQ772" s="2">
        <v>44.1</v>
      </c>
      <c r="BR772" t="s">
        <v>2880</v>
      </c>
      <c r="BS772" s="2">
        <v>18.100000000000001</v>
      </c>
      <c r="BT772" s="32">
        <f t="shared" si="458"/>
        <v>6.1290322580645158E-2</v>
      </c>
      <c r="BU772" s="34">
        <f t="shared" si="459"/>
        <v>0.92814371257485029</v>
      </c>
      <c r="BV772" s="35">
        <f t="shared" si="460"/>
        <v>934.27274483291478</v>
      </c>
      <c r="BW772" s="32">
        <f t="shared" si="461"/>
        <v>-1.0565964844504554E-2</v>
      </c>
      <c r="BX772" s="36">
        <f t="shared" si="462"/>
        <v>1.5079365079365079</v>
      </c>
      <c r="BY772" s="37">
        <f t="shared" si="463"/>
        <v>1.9047619047619047</v>
      </c>
      <c r="BZ772" s="37">
        <f t="shared" si="464"/>
        <v>24.603174603174605</v>
      </c>
      <c r="CA772" s="37">
        <f t="shared" si="465"/>
        <v>26.50793650793651</v>
      </c>
      <c r="CB772" s="37">
        <f t="shared" si="466"/>
        <v>47.222222222222229</v>
      </c>
      <c r="CC772" s="37">
        <f t="shared" si="467"/>
        <v>52.936507936507937</v>
      </c>
      <c r="CD772" s="38">
        <f t="shared" si="468"/>
        <v>-5.7142857142857082</v>
      </c>
      <c r="CE772" s="3">
        <v>19</v>
      </c>
      <c r="CF772" s="3">
        <v>24</v>
      </c>
      <c r="CG772" s="3">
        <v>291</v>
      </c>
      <c r="CH772" s="3">
        <v>310</v>
      </c>
      <c r="CI772" s="3">
        <v>116</v>
      </c>
      <c r="CJ772" s="3">
        <v>154</v>
      </c>
      <c r="CK772" s="3">
        <v>179</v>
      </c>
      <c r="CL772" s="3">
        <v>169</v>
      </c>
      <c r="CM772" s="20">
        <f t="shared" si="469"/>
        <v>0.28904171934260958</v>
      </c>
      <c r="CN772" s="37">
        <f t="shared" si="470"/>
        <v>2.2669532929450855</v>
      </c>
      <c r="CO772" s="37">
        <f t="shared" si="471"/>
        <v>1.7197576705100648</v>
      </c>
      <c r="CP772" s="37">
        <f t="shared" si="472"/>
        <v>25.978763598462645</v>
      </c>
      <c r="CQ772" s="37">
        <f t="shared" si="473"/>
        <v>27.021040974529352</v>
      </c>
      <c r="CR772" s="37">
        <f t="shared" si="474"/>
        <v>48.674353462315167</v>
      </c>
      <c r="CS772" s="37">
        <f t="shared" si="475"/>
        <v>51.827242524916947</v>
      </c>
      <c r="CT772" s="22">
        <f t="shared" si="476"/>
        <v>-2.5613966516839284</v>
      </c>
      <c r="CU772" s="35">
        <v>87</v>
      </c>
      <c r="CV772" s="35">
        <v>66</v>
      </c>
      <c r="CW772" s="35">
        <v>910</v>
      </c>
      <c r="CX772" s="35">
        <v>971</v>
      </c>
      <c r="CY772" s="35">
        <v>407</v>
      </c>
      <c r="CZ772" s="35">
        <v>438</v>
      </c>
      <c r="DA772" s="35">
        <v>514</v>
      </c>
      <c r="DB772" s="35">
        <v>464</v>
      </c>
      <c r="DC772">
        <v>28</v>
      </c>
      <c r="DD772">
        <v>22</v>
      </c>
      <c r="DE772" s="35">
        <f t="shared" si="477"/>
        <v>-6</v>
      </c>
      <c r="DF772" s="36">
        <f t="shared" si="478"/>
        <v>2.2222222222222223</v>
      </c>
      <c r="DG772" s="37">
        <f t="shared" si="479"/>
        <v>1.746031746031746</v>
      </c>
      <c r="DH772" s="37">
        <f t="shared" si="480"/>
        <v>-0.47619047619047616</v>
      </c>
      <c r="DI772" s="2">
        <v>459.3</v>
      </c>
      <c r="DJ772">
        <v>11</v>
      </c>
      <c r="DK772">
        <v>19</v>
      </c>
      <c r="DL772">
        <v>-18.8</v>
      </c>
      <c r="DM772">
        <v>356</v>
      </c>
      <c r="DN772">
        <v>409</v>
      </c>
      <c r="DO772">
        <v>-1.8</v>
      </c>
      <c r="DP772">
        <v>261</v>
      </c>
      <c r="DQ772">
        <v>301</v>
      </c>
      <c r="DR772">
        <v>-2.2999999999999998</v>
      </c>
      <c r="DS772">
        <v>193</v>
      </c>
      <c r="DT772">
        <v>207</v>
      </c>
      <c r="DU772">
        <v>-0.5</v>
      </c>
      <c r="DV772" s="39">
        <v>-0.1</v>
      </c>
      <c r="DW772" s="39">
        <v>-0.1</v>
      </c>
      <c r="DX772" s="39">
        <v>0.9</v>
      </c>
      <c r="DY772" s="39">
        <v>-0.8</v>
      </c>
      <c r="DZ772" s="39">
        <v>0.2</v>
      </c>
      <c r="EA772" s="39">
        <v>0.1</v>
      </c>
    </row>
    <row r="773" spans="1:131" x14ac:dyDescent="0.2">
      <c r="A773" s="12" t="s">
        <v>328</v>
      </c>
      <c r="B773" s="12" t="s">
        <v>3343</v>
      </c>
      <c r="C773" t="s">
        <v>3342</v>
      </c>
      <c r="D773" t="s">
        <v>210</v>
      </c>
      <c r="E773" s="12" t="s">
        <v>178</v>
      </c>
      <c r="F773">
        <v>18</v>
      </c>
      <c r="G773">
        <v>0</v>
      </c>
      <c r="H773">
        <v>2</v>
      </c>
      <c r="I773" s="31">
        <f t="shared" si="444"/>
        <v>2</v>
      </c>
      <c r="J773">
        <v>0</v>
      </c>
      <c r="K773">
        <v>2</v>
      </c>
      <c r="L773" s="16">
        <f t="shared" si="445"/>
        <v>0.41395963893525139</v>
      </c>
      <c r="M773" s="15">
        <v>0</v>
      </c>
      <c r="N773" s="15">
        <v>0</v>
      </c>
      <c r="O773" s="15">
        <v>1</v>
      </c>
      <c r="P773">
        <v>6</v>
      </c>
      <c r="Q773">
        <v>9</v>
      </c>
      <c r="R773">
        <v>12</v>
      </c>
      <c r="S773" s="13">
        <f t="shared" si="446"/>
        <v>0</v>
      </c>
      <c r="T773" s="13">
        <f t="shared" si="447"/>
        <v>0</v>
      </c>
      <c r="U773" s="2">
        <v>289.88333333330002</v>
      </c>
      <c r="V773" s="2">
        <v>16.100000000000001</v>
      </c>
      <c r="W773">
        <v>15.64</v>
      </c>
      <c r="X773">
        <v>32.68</v>
      </c>
      <c r="Y773" s="32">
        <f t="shared" si="448"/>
        <v>0.32367549668874174</v>
      </c>
      <c r="Z773" s="15">
        <f t="shared" si="449"/>
        <v>0</v>
      </c>
      <c r="AA773">
        <v>25</v>
      </c>
      <c r="AB773">
        <v>28</v>
      </c>
      <c r="AC773">
        <v>28</v>
      </c>
      <c r="AD773" s="13">
        <f t="shared" si="450"/>
        <v>0</v>
      </c>
      <c r="AE773" s="13">
        <f t="shared" si="451"/>
        <v>0.16666666666666666</v>
      </c>
      <c r="AF773" s="13">
        <f t="shared" si="452"/>
        <v>0.16666666666666666</v>
      </c>
      <c r="AI773" s="17" t="str">
        <f t="shared" si="453"/>
        <v xml:space="preserve"> </v>
      </c>
      <c r="AJ773">
        <v>24</v>
      </c>
      <c r="AK773">
        <v>27</v>
      </c>
      <c r="AL773" s="32">
        <f t="shared" si="454"/>
        <v>0.22466960352422907</v>
      </c>
      <c r="AM773">
        <v>37</v>
      </c>
      <c r="AN773">
        <v>47</v>
      </c>
      <c r="AO773" s="33">
        <f t="shared" si="455"/>
        <v>0.37004405286343611</v>
      </c>
      <c r="AP773">
        <v>35</v>
      </c>
      <c r="AQ773">
        <v>57</v>
      </c>
      <c r="AR773" s="33">
        <f t="shared" si="456"/>
        <v>0.40528634361233479</v>
      </c>
      <c r="AS773" s="33">
        <f t="shared" si="457"/>
        <v>0.37777777777777777</v>
      </c>
      <c r="AU773">
        <v>81</v>
      </c>
      <c r="AV773">
        <v>94</v>
      </c>
      <c r="AW773">
        <v>75</v>
      </c>
      <c r="AX773" s="2">
        <v>27.8</v>
      </c>
      <c r="AZ773" s="2">
        <v>32.4</v>
      </c>
      <c r="BA773" s="2">
        <v>24.7</v>
      </c>
      <c r="BB773" s="21">
        <v>-0.10200000000000001</v>
      </c>
      <c r="BD773" s="21">
        <v>1.075</v>
      </c>
      <c r="BE773" s="2">
        <v>26.1</v>
      </c>
      <c r="BF773" s="2">
        <v>30.8</v>
      </c>
      <c r="BG773" s="2">
        <v>24.5</v>
      </c>
      <c r="BH773" s="21">
        <v>1.7509999999999999</v>
      </c>
      <c r="BI773" s="21">
        <v>-4.1239999999999997</v>
      </c>
      <c r="BJ773" t="s">
        <v>1906</v>
      </c>
      <c r="BK773" s="2">
        <v>30.9</v>
      </c>
      <c r="BL773" t="s">
        <v>2717</v>
      </c>
      <c r="BM773" s="2">
        <v>27.8</v>
      </c>
      <c r="BN773" t="s">
        <v>288</v>
      </c>
      <c r="BO773" s="2">
        <v>27.2</v>
      </c>
      <c r="BP773" t="s">
        <v>3097</v>
      </c>
      <c r="BQ773" s="2">
        <v>48.2</v>
      </c>
      <c r="BR773" t="s">
        <v>2691</v>
      </c>
      <c r="BS773" s="2">
        <v>32.6</v>
      </c>
      <c r="BT773" s="32">
        <f t="shared" si="458"/>
        <v>6.5934065934065936E-2</v>
      </c>
      <c r="BU773" s="34">
        <f t="shared" si="459"/>
        <v>0.94968553459119498</v>
      </c>
      <c r="BV773" s="35">
        <f t="shared" si="460"/>
        <v>956.27894118460154</v>
      </c>
      <c r="BW773" s="32">
        <f t="shared" si="461"/>
        <v>1.5619600525260915E-2</v>
      </c>
      <c r="BX773" s="36">
        <f t="shared" si="462"/>
        <v>1.2422360248447204</v>
      </c>
      <c r="BY773" s="37">
        <f t="shared" si="463"/>
        <v>1.6563146997929605</v>
      </c>
      <c r="BZ773" s="37">
        <f t="shared" si="464"/>
        <v>18.840579710144929</v>
      </c>
      <c r="CA773" s="37">
        <f t="shared" si="465"/>
        <v>32.919254658385093</v>
      </c>
      <c r="CB773" s="37">
        <f t="shared" si="466"/>
        <v>39.751552795031053</v>
      </c>
      <c r="CC773" s="37">
        <f t="shared" si="467"/>
        <v>58.799171842650104</v>
      </c>
      <c r="CD773" s="38">
        <f t="shared" si="468"/>
        <v>-19.047619047619051</v>
      </c>
      <c r="CE773" s="3">
        <v>6</v>
      </c>
      <c r="CF773" s="3">
        <v>8</v>
      </c>
      <c r="CG773" s="3">
        <v>85</v>
      </c>
      <c r="CH773" s="3">
        <v>151</v>
      </c>
      <c r="CI773" s="3">
        <v>49</v>
      </c>
      <c r="CJ773" s="3">
        <v>49</v>
      </c>
      <c r="CK773" s="3">
        <v>76</v>
      </c>
      <c r="CL773" s="3">
        <v>52</v>
      </c>
      <c r="CM773" s="20">
        <f t="shared" si="469"/>
        <v>-11.005285714285719</v>
      </c>
      <c r="CN773" s="37">
        <f t="shared" si="470"/>
        <v>2.5499796001631987</v>
      </c>
      <c r="CO773" s="37">
        <f t="shared" si="471"/>
        <v>2.0399836801305589</v>
      </c>
      <c r="CP773" s="37">
        <f t="shared" si="472"/>
        <v>27.947776417788656</v>
      </c>
      <c r="CQ773" s="37">
        <f t="shared" si="473"/>
        <v>32.129742962056305</v>
      </c>
      <c r="CR773" s="37">
        <f t="shared" si="474"/>
        <v>57.221542227662177</v>
      </c>
      <c r="CS773" s="37">
        <f t="shared" si="475"/>
        <v>60.485516115871071</v>
      </c>
      <c r="CT773" s="22">
        <f t="shared" si="476"/>
        <v>-15.783645159410156</v>
      </c>
      <c r="CU773" s="35">
        <v>25</v>
      </c>
      <c r="CV773" s="35">
        <v>20</v>
      </c>
      <c r="CW773" s="35">
        <v>249</v>
      </c>
      <c r="CX773" s="35">
        <v>295</v>
      </c>
      <c r="CY773" s="35">
        <v>140</v>
      </c>
      <c r="CZ773" s="35">
        <v>122</v>
      </c>
      <c r="DA773" s="35">
        <v>156</v>
      </c>
      <c r="DB773" s="35">
        <v>147</v>
      </c>
      <c r="DC773">
        <v>7</v>
      </c>
      <c r="DD773">
        <v>2</v>
      </c>
      <c r="DE773" s="35">
        <f t="shared" si="477"/>
        <v>-5</v>
      </c>
      <c r="DF773" s="36">
        <f t="shared" si="478"/>
        <v>1.4492753623188406</v>
      </c>
      <c r="DG773" s="37">
        <f t="shared" si="479"/>
        <v>0.41407867494824013</v>
      </c>
      <c r="DH773" s="37">
        <f t="shared" si="480"/>
        <v>-1.0351966873706004</v>
      </c>
      <c r="DI773" s="2">
        <v>180.8</v>
      </c>
      <c r="DJ773">
        <v>3</v>
      </c>
      <c r="DK773">
        <v>7</v>
      </c>
      <c r="DL773">
        <v>-21.7</v>
      </c>
      <c r="DM773">
        <v>126</v>
      </c>
      <c r="DN773">
        <v>177</v>
      </c>
      <c r="DO773">
        <v>-7.7</v>
      </c>
      <c r="DP773">
        <v>92</v>
      </c>
      <c r="DQ773">
        <v>128</v>
      </c>
      <c r="DR773">
        <v>-7.4</v>
      </c>
      <c r="DS773">
        <v>59</v>
      </c>
      <c r="DT773">
        <v>99</v>
      </c>
      <c r="DU773">
        <v>-10.3</v>
      </c>
      <c r="DV773" s="39">
        <v>-3</v>
      </c>
      <c r="DW773" s="39">
        <v>-3</v>
      </c>
      <c r="DX773" s="39">
        <v>0.8</v>
      </c>
      <c r="DY773" s="39">
        <v>0.1</v>
      </c>
      <c r="DZ773" s="39">
        <v>0.9</v>
      </c>
      <c r="EA773" s="39">
        <v>-1.2</v>
      </c>
    </row>
    <row r="774" spans="1:131" x14ac:dyDescent="0.2">
      <c r="A774" s="12" t="s">
        <v>605</v>
      </c>
      <c r="B774" s="12" t="s">
        <v>3346</v>
      </c>
      <c r="C774" t="s">
        <v>3345</v>
      </c>
      <c r="D774" t="s">
        <v>300</v>
      </c>
      <c r="E774" s="12" t="s">
        <v>178</v>
      </c>
      <c r="F774">
        <v>47</v>
      </c>
      <c r="G774">
        <v>3</v>
      </c>
      <c r="H774">
        <v>5</v>
      </c>
      <c r="I774" s="31">
        <f t="shared" si="444"/>
        <v>8</v>
      </c>
      <c r="J774">
        <v>2</v>
      </c>
      <c r="K774">
        <v>2</v>
      </c>
      <c r="L774" s="16">
        <f t="shared" si="445"/>
        <v>0.67078141376502487</v>
      </c>
      <c r="M774" s="15">
        <v>2</v>
      </c>
      <c r="N774" s="15">
        <v>2</v>
      </c>
      <c r="O774" s="15">
        <v>2</v>
      </c>
      <c r="P774">
        <v>40</v>
      </c>
      <c r="Q774">
        <v>15</v>
      </c>
      <c r="R774">
        <v>23</v>
      </c>
      <c r="S774" s="13">
        <f t="shared" si="446"/>
        <v>7.4999999999999997E-2</v>
      </c>
      <c r="T774" s="13">
        <f t="shared" si="447"/>
        <v>3.8461538461538464E-2</v>
      </c>
      <c r="U774" s="2">
        <v>715.58333333329995</v>
      </c>
      <c r="V774" s="2">
        <v>15.2166666667</v>
      </c>
      <c r="W774">
        <v>14.86</v>
      </c>
      <c r="X774">
        <v>33.270000000000003</v>
      </c>
      <c r="Y774" s="32">
        <f t="shared" si="448"/>
        <v>0.30874714315395801</v>
      </c>
      <c r="Z774" s="15">
        <f t="shared" si="449"/>
        <v>24</v>
      </c>
      <c r="AA774">
        <v>69</v>
      </c>
      <c r="AB774">
        <v>63</v>
      </c>
      <c r="AC774">
        <v>78</v>
      </c>
      <c r="AD774" s="13">
        <f t="shared" si="450"/>
        <v>0.11538461538461539</v>
      </c>
      <c r="AE774" s="13">
        <f t="shared" si="451"/>
        <v>0.15384615384615385</v>
      </c>
      <c r="AF774" s="13">
        <f t="shared" si="452"/>
        <v>0.26923076923076927</v>
      </c>
      <c r="AI774" s="17" t="str">
        <f t="shared" si="453"/>
        <v xml:space="preserve"> </v>
      </c>
      <c r="AJ774">
        <v>92</v>
      </c>
      <c r="AK774">
        <v>112</v>
      </c>
      <c r="AL774" s="32">
        <f t="shared" si="454"/>
        <v>0.31097560975609756</v>
      </c>
      <c r="AM774">
        <v>117</v>
      </c>
      <c r="AN774">
        <v>100</v>
      </c>
      <c r="AO774" s="33">
        <f t="shared" si="455"/>
        <v>0.33079268292682928</v>
      </c>
      <c r="AP774">
        <v>116</v>
      </c>
      <c r="AQ774">
        <v>119</v>
      </c>
      <c r="AR774" s="33">
        <f t="shared" si="456"/>
        <v>0.35823170731707316</v>
      </c>
      <c r="AS774" s="33">
        <f t="shared" si="457"/>
        <v>0.48456057007125891</v>
      </c>
      <c r="AT774">
        <v>2</v>
      </c>
      <c r="AU774">
        <v>277</v>
      </c>
      <c r="AV774">
        <v>274</v>
      </c>
      <c r="AW774">
        <v>233</v>
      </c>
      <c r="AX774" s="2">
        <v>28.4</v>
      </c>
      <c r="AY774" s="3">
        <v>6</v>
      </c>
      <c r="AZ774" s="2">
        <v>32.700000000000003</v>
      </c>
      <c r="BA774" s="2">
        <v>25.5</v>
      </c>
      <c r="BB774" s="21">
        <v>0.36799999999999999</v>
      </c>
      <c r="BC774">
        <v>4</v>
      </c>
      <c r="BD774" s="21">
        <v>6.6000000000000003E-2</v>
      </c>
      <c r="BE774" s="2">
        <v>27</v>
      </c>
      <c r="BF774" s="2">
        <v>33.200000000000003</v>
      </c>
      <c r="BG774" s="2">
        <v>25</v>
      </c>
      <c r="BH774" s="21">
        <v>-0.72199999999999998</v>
      </c>
      <c r="BI774" s="21">
        <v>-1.361</v>
      </c>
      <c r="BJ774" t="s">
        <v>2669</v>
      </c>
      <c r="BK774" s="2">
        <v>27</v>
      </c>
      <c r="BL774" t="s">
        <v>299</v>
      </c>
      <c r="BM774" s="2">
        <v>25.5</v>
      </c>
      <c r="BN774" t="s">
        <v>2623</v>
      </c>
      <c r="BO774" s="2">
        <v>23.5</v>
      </c>
      <c r="BP774" t="s">
        <v>2307</v>
      </c>
      <c r="BQ774" s="2">
        <v>41.7</v>
      </c>
      <c r="BR774" t="s">
        <v>1100</v>
      </c>
      <c r="BS774" s="2">
        <v>17.399999999999999</v>
      </c>
      <c r="BT774" s="32">
        <f t="shared" si="458"/>
        <v>8.3333333333333329E-2</v>
      </c>
      <c r="BU774" s="34">
        <f t="shared" si="459"/>
        <v>0.89119170984455953</v>
      </c>
      <c r="BV774" s="35">
        <f t="shared" si="460"/>
        <v>899.52504317789294</v>
      </c>
      <c r="BW774" s="32">
        <f t="shared" si="461"/>
        <v>-2.5474956822107139E-2</v>
      </c>
      <c r="BX774" s="36">
        <f t="shared" si="462"/>
        <v>2.1812588846634888</v>
      </c>
      <c r="BY774" s="37">
        <f t="shared" si="463"/>
        <v>3.5235720444564049</v>
      </c>
      <c r="BZ774" s="37">
        <f t="shared" si="464"/>
        <v>26.175106615961862</v>
      </c>
      <c r="CA774" s="37">
        <f t="shared" si="465"/>
        <v>32.383304980004098</v>
      </c>
      <c r="CB774" s="37">
        <f t="shared" si="466"/>
        <v>47.652117172648516</v>
      </c>
      <c r="CC774" s="37">
        <f t="shared" si="467"/>
        <v>60.487986763168273</v>
      </c>
      <c r="CD774" s="38">
        <f t="shared" si="468"/>
        <v>-12.835869590519756</v>
      </c>
      <c r="CE774" s="3">
        <v>26</v>
      </c>
      <c r="CF774" s="3">
        <v>42</v>
      </c>
      <c r="CG774" s="3">
        <v>286</v>
      </c>
      <c r="CH774" s="3">
        <v>344</v>
      </c>
      <c r="CI774" s="3">
        <v>101</v>
      </c>
      <c r="CJ774" s="3">
        <v>150</v>
      </c>
      <c r="CK774" s="3">
        <v>185</v>
      </c>
      <c r="CL774" s="3">
        <v>155</v>
      </c>
      <c r="CM774" s="20">
        <f t="shared" si="469"/>
        <v>-11.128323272229968</v>
      </c>
      <c r="CN774" s="37">
        <f t="shared" si="470"/>
        <v>2.8010667075954956</v>
      </c>
      <c r="CO774" s="37">
        <f t="shared" si="471"/>
        <v>2.8778082612282483</v>
      </c>
      <c r="CP774" s="37">
        <f t="shared" si="472"/>
        <v>31.003587667632331</v>
      </c>
      <c r="CQ774" s="37">
        <f t="shared" si="473"/>
        <v>28.662970281833353</v>
      </c>
      <c r="CR774" s="37">
        <f t="shared" si="474"/>
        <v>57.901502215912359</v>
      </c>
      <c r="CS774" s="37">
        <f t="shared" si="475"/>
        <v>55.369030946031501</v>
      </c>
      <c r="CT774" s="22">
        <f t="shared" si="476"/>
        <v>-15.368340860400615</v>
      </c>
      <c r="CU774" s="35">
        <v>73</v>
      </c>
      <c r="CV774" s="35">
        <v>75</v>
      </c>
      <c r="CW774" s="35">
        <v>735</v>
      </c>
      <c r="CX774" s="35">
        <v>672</v>
      </c>
      <c r="CY774" s="35">
        <v>289</v>
      </c>
      <c r="CZ774" s="35">
        <v>308</v>
      </c>
      <c r="DA774" s="35">
        <v>388</v>
      </c>
      <c r="DB774" s="35">
        <v>412</v>
      </c>
      <c r="DC774">
        <v>6</v>
      </c>
      <c r="DD774">
        <v>8</v>
      </c>
      <c r="DE774" s="35">
        <f t="shared" si="477"/>
        <v>2</v>
      </c>
      <c r="DF774" s="36">
        <f t="shared" si="478"/>
        <v>0.50336743492234359</v>
      </c>
      <c r="DG774" s="37">
        <f t="shared" si="479"/>
        <v>0.67115657989645805</v>
      </c>
      <c r="DH774" s="37">
        <f t="shared" si="480"/>
        <v>0.16778914497411451</v>
      </c>
      <c r="DI774" s="2">
        <v>436.4</v>
      </c>
      <c r="DJ774">
        <v>16</v>
      </c>
      <c r="DK774">
        <v>25</v>
      </c>
      <c r="DL774">
        <v>-8.6999999999999993</v>
      </c>
      <c r="DM774">
        <v>356</v>
      </c>
      <c r="DN774">
        <v>448</v>
      </c>
      <c r="DO774">
        <v>-6</v>
      </c>
      <c r="DP774">
        <v>259</v>
      </c>
      <c r="DQ774">
        <v>313</v>
      </c>
      <c r="DR774">
        <v>-4.7</v>
      </c>
      <c r="DS774">
        <v>192</v>
      </c>
      <c r="DT774">
        <v>233</v>
      </c>
      <c r="DU774">
        <v>-5.6</v>
      </c>
      <c r="DV774" s="39">
        <v>-4.5</v>
      </c>
      <c r="DW774" s="39">
        <v>-4.5</v>
      </c>
      <c r="DX774" s="39">
        <v>0.30000000000000004</v>
      </c>
      <c r="DY774" s="39">
        <v>0</v>
      </c>
      <c r="DZ774" s="39">
        <v>0.2</v>
      </c>
      <c r="EA774" s="39">
        <v>-4</v>
      </c>
    </row>
    <row r="775" spans="1:131" x14ac:dyDescent="0.2">
      <c r="A775" s="12" t="s">
        <v>386</v>
      </c>
      <c r="B775" s="12" t="s">
        <v>3351</v>
      </c>
      <c r="C775" t="s">
        <v>3350</v>
      </c>
      <c r="D775" t="s">
        <v>199</v>
      </c>
      <c r="E775" s="12" t="s">
        <v>178</v>
      </c>
      <c r="F775">
        <v>81</v>
      </c>
      <c r="G775">
        <v>1</v>
      </c>
      <c r="H775">
        <v>12</v>
      </c>
      <c r="I775" s="31">
        <f t="shared" si="444"/>
        <v>13</v>
      </c>
      <c r="J775">
        <v>4</v>
      </c>
      <c r="K775">
        <v>8</v>
      </c>
      <c r="L775" s="16">
        <f t="shared" si="445"/>
        <v>0.55026455026455023</v>
      </c>
      <c r="M775" s="15">
        <v>1</v>
      </c>
      <c r="N775" s="15">
        <v>4</v>
      </c>
      <c r="O775" s="15">
        <v>8</v>
      </c>
      <c r="P775">
        <v>97</v>
      </c>
      <c r="Q775">
        <v>24</v>
      </c>
      <c r="R775">
        <v>65</v>
      </c>
      <c r="S775" s="13">
        <f t="shared" si="446"/>
        <v>1.0309278350515464E-2</v>
      </c>
      <c r="T775" s="13">
        <f t="shared" si="447"/>
        <v>5.3763440860215058E-3</v>
      </c>
      <c r="U775" s="2">
        <v>1417.5</v>
      </c>
      <c r="V775" s="2">
        <v>17.5</v>
      </c>
      <c r="W775">
        <v>16.88</v>
      </c>
      <c r="X775">
        <v>31.78</v>
      </c>
      <c r="Y775" s="32">
        <f t="shared" si="448"/>
        <v>0.34689683518290176</v>
      </c>
      <c r="Z775" s="15">
        <f t="shared" si="449"/>
        <v>59.111111111111114</v>
      </c>
      <c r="AA775">
        <v>52</v>
      </c>
      <c r="AB775">
        <v>69</v>
      </c>
      <c r="AC775">
        <v>154</v>
      </c>
      <c r="AD775" s="13">
        <f t="shared" si="450"/>
        <v>1.8518518518518517E-2</v>
      </c>
      <c r="AE775" s="13">
        <f t="shared" si="451"/>
        <v>0.22222222222222221</v>
      </c>
      <c r="AF775" s="13">
        <f t="shared" si="452"/>
        <v>0.24074074074074073</v>
      </c>
      <c r="AI775" s="17" t="str">
        <f t="shared" si="453"/>
        <v xml:space="preserve"> </v>
      </c>
      <c r="AJ775">
        <v>183</v>
      </c>
      <c r="AK775">
        <v>213</v>
      </c>
      <c r="AL775" s="32">
        <f t="shared" si="454"/>
        <v>0.31478537360890302</v>
      </c>
      <c r="AM775">
        <v>222</v>
      </c>
      <c r="AN775">
        <v>160</v>
      </c>
      <c r="AO775" s="33">
        <f t="shared" si="455"/>
        <v>0.30365659777424481</v>
      </c>
      <c r="AP775">
        <v>230</v>
      </c>
      <c r="AQ775">
        <v>250</v>
      </c>
      <c r="AR775" s="33">
        <f t="shared" si="456"/>
        <v>0.38155802861685217</v>
      </c>
      <c r="AS775" s="33">
        <f t="shared" si="457"/>
        <v>0.50899742930591263</v>
      </c>
      <c r="AT775">
        <v>6</v>
      </c>
      <c r="AU775">
        <v>475</v>
      </c>
      <c r="AV775">
        <v>495</v>
      </c>
      <c r="AW775">
        <v>447</v>
      </c>
      <c r="AX775" s="2">
        <v>28.7</v>
      </c>
      <c r="AY775" s="3">
        <v>4</v>
      </c>
      <c r="AZ775" s="2">
        <v>33.299999999999997</v>
      </c>
      <c r="BA775" s="2">
        <v>25.6</v>
      </c>
      <c r="BB775" s="21">
        <v>0.29899999999999999</v>
      </c>
      <c r="BC775">
        <v>4</v>
      </c>
      <c r="BD775" s="21">
        <v>-0.13700000000000001</v>
      </c>
      <c r="BE775" s="2">
        <v>27.4</v>
      </c>
      <c r="BF775" s="2">
        <v>33.1</v>
      </c>
      <c r="BG775" s="2">
        <v>25.5</v>
      </c>
      <c r="BH775" s="21">
        <v>2.016</v>
      </c>
      <c r="BI775" s="21">
        <v>6.3339999999999996</v>
      </c>
      <c r="BJ775" t="s">
        <v>2963</v>
      </c>
      <c r="BK775" s="2">
        <v>32.9</v>
      </c>
      <c r="BL775" t="s">
        <v>621</v>
      </c>
      <c r="BM775" s="2">
        <v>26.7</v>
      </c>
      <c r="BN775" t="s">
        <v>3756</v>
      </c>
      <c r="BO775" s="2">
        <v>26.3</v>
      </c>
      <c r="BP775" t="s">
        <v>3278</v>
      </c>
      <c r="BQ775" s="2">
        <v>69.5</v>
      </c>
      <c r="BR775" t="s">
        <v>2511</v>
      </c>
      <c r="BS775" s="2">
        <v>11.1</v>
      </c>
      <c r="BT775" s="32">
        <f t="shared" si="458"/>
        <v>6.7669172932330823E-2</v>
      </c>
      <c r="BU775" s="34">
        <f t="shared" si="459"/>
        <v>0.92307692307692313</v>
      </c>
      <c r="BV775" s="35">
        <f t="shared" si="460"/>
        <v>929.84384037015616</v>
      </c>
      <c r="BW775" s="32">
        <f t="shared" si="461"/>
        <v>-9.2539039907460485E-3</v>
      </c>
      <c r="BX775" s="36">
        <f t="shared" si="462"/>
        <v>2.285714285714286</v>
      </c>
      <c r="BY775" s="37">
        <f t="shared" si="463"/>
        <v>2.0317460317460321</v>
      </c>
      <c r="BZ775" s="37">
        <f t="shared" si="464"/>
        <v>33.777777777777779</v>
      </c>
      <c r="CA775" s="37">
        <f t="shared" si="465"/>
        <v>26.412698412698415</v>
      </c>
      <c r="CB775" s="37">
        <f t="shared" si="466"/>
        <v>60.402116402116405</v>
      </c>
      <c r="CC775" s="37">
        <f t="shared" si="467"/>
        <v>47.238095238095234</v>
      </c>
      <c r="CD775" s="38">
        <f t="shared" si="468"/>
        <v>13.164021164021172</v>
      </c>
      <c r="CE775" s="3">
        <v>54</v>
      </c>
      <c r="CF775" s="3">
        <v>48</v>
      </c>
      <c r="CG775" s="3">
        <v>744</v>
      </c>
      <c r="CH775" s="3">
        <v>576</v>
      </c>
      <c r="CI775" s="3">
        <v>284</v>
      </c>
      <c r="CJ775" s="3">
        <v>227</v>
      </c>
      <c r="CK775" s="3">
        <v>265</v>
      </c>
      <c r="CL775" s="3">
        <v>345</v>
      </c>
      <c r="CM775" s="20">
        <f t="shared" si="469"/>
        <v>6.3870828606792678</v>
      </c>
      <c r="CN775" s="37">
        <f t="shared" si="470"/>
        <v>2.1909889751299443</v>
      </c>
      <c r="CO775" s="37">
        <f t="shared" si="471"/>
        <v>2.0744470083677129</v>
      </c>
      <c r="CP775" s="37">
        <f t="shared" si="472"/>
        <v>31.792648532736635</v>
      </c>
      <c r="CQ775" s="37">
        <f t="shared" si="473"/>
        <v>29.974593851245832</v>
      </c>
      <c r="CR775" s="37">
        <f t="shared" si="474"/>
        <v>58.900310001631581</v>
      </c>
      <c r="CS775" s="37">
        <f t="shared" si="475"/>
        <v>56.989021746730998</v>
      </c>
      <c r="CT775" s="22">
        <f t="shared" si="476"/>
        <v>11.252732909120589</v>
      </c>
      <c r="CU775" s="35">
        <v>94</v>
      </c>
      <c r="CV775" s="35">
        <v>89</v>
      </c>
      <c r="CW775" s="35">
        <v>1270</v>
      </c>
      <c r="CX775" s="35">
        <v>1197</v>
      </c>
      <c r="CY775" s="35">
        <v>511</v>
      </c>
      <c r="CZ775" s="35">
        <v>515</v>
      </c>
      <c r="DA775" s="35">
        <v>644</v>
      </c>
      <c r="DB775" s="35">
        <v>652</v>
      </c>
      <c r="DC775">
        <v>11</v>
      </c>
      <c r="DD775">
        <v>9</v>
      </c>
      <c r="DE775" s="35">
        <f t="shared" si="477"/>
        <v>-2</v>
      </c>
      <c r="DF775" s="36">
        <f t="shared" si="478"/>
        <v>0.46560846560846564</v>
      </c>
      <c r="DG775" s="37">
        <f t="shared" si="479"/>
        <v>0.38095238095238093</v>
      </c>
      <c r="DH775" s="37">
        <f t="shared" si="480"/>
        <v>-8.4656084656084665E-2</v>
      </c>
      <c r="DI775" s="2">
        <v>841.8</v>
      </c>
      <c r="DJ775">
        <v>29</v>
      </c>
      <c r="DK775">
        <v>30</v>
      </c>
      <c r="DL775">
        <v>-0.8</v>
      </c>
      <c r="DM775">
        <v>903</v>
      </c>
      <c r="DN775">
        <v>642</v>
      </c>
      <c r="DO775">
        <v>7.8</v>
      </c>
      <c r="DP775">
        <v>683</v>
      </c>
      <c r="DQ775">
        <v>488</v>
      </c>
      <c r="DR775">
        <v>7.1</v>
      </c>
      <c r="DS775">
        <v>513</v>
      </c>
      <c r="DT775">
        <v>360</v>
      </c>
      <c r="DU775">
        <v>6.6</v>
      </c>
      <c r="DV775" s="39">
        <v>13.4</v>
      </c>
      <c r="DW775" s="39">
        <v>13.4</v>
      </c>
      <c r="DX775" s="39">
        <v>0.2</v>
      </c>
      <c r="DY775" s="39">
        <v>-0.4</v>
      </c>
      <c r="DZ775" s="39">
        <v>-2.7</v>
      </c>
      <c r="EA775" s="39">
        <v>10.5</v>
      </c>
    </row>
    <row r="776" spans="1:131" x14ac:dyDescent="0.2">
      <c r="A776" s="12" t="s">
        <v>819</v>
      </c>
      <c r="B776" s="12" t="s">
        <v>3355</v>
      </c>
      <c r="C776" t="s">
        <v>3354</v>
      </c>
      <c r="D776" t="s">
        <v>155</v>
      </c>
      <c r="E776" s="12" t="s">
        <v>170</v>
      </c>
      <c r="F776">
        <v>13</v>
      </c>
      <c r="G776">
        <v>0</v>
      </c>
      <c r="H776">
        <v>1</v>
      </c>
      <c r="I776" s="31">
        <f t="shared" si="444"/>
        <v>1</v>
      </c>
      <c r="J776">
        <v>0</v>
      </c>
      <c r="K776">
        <v>1</v>
      </c>
      <c r="L776" s="16">
        <f t="shared" si="445"/>
        <v>0.5170927894284737</v>
      </c>
      <c r="M776" s="15">
        <v>0</v>
      </c>
      <c r="N776" s="15">
        <v>0</v>
      </c>
      <c r="O776" s="15">
        <v>1</v>
      </c>
      <c r="P776">
        <v>17</v>
      </c>
      <c r="Q776">
        <v>6</v>
      </c>
      <c r="R776">
        <v>4</v>
      </c>
      <c r="S776" s="13">
        <f t="shared" si="446"/>
        <v>0</v>
      </c>
      <c r="T776" s="13">
        <f t="shared" si="447"/>
        <v>0</v>
      </c>
      <c r="U776" s="2">
        <v>116.03333333330001</v>
      </c>
      <c r="V776" s="2">
        <v>8.9166666666999994</v>
      </c>
      <c r="W776">
        <v>8.8000000000000007</v>
      </c>
      <c r="X776">
        <v>39.4</v>
      </c>
      <c r="Y776" s="32">
        <f t="shared" si="448"/>
        <v>0.18257261410788383</v>
      </c>
      <c r="Z776" s="15">
        <f t="shared" si="449"/>
        <v>0</v>
      </c>
      <c r="AA776">
        <v>4</v>
      </c>
      <c r="AB776">
        <v>13</v>
      </c>
      <c r="AC776">
        <v>13</v>
      </c>
      <c r="AD776" s="13">
        <f t="shared" si="450"/>
        <v>0</v>
      </c>
      <c r="AE776" s="13">
        <f t="shared" si="451"/>
        <v>0.33333333333333331</v>
      </c>
      <c r="AF776" s="13">
        <f t="shared" si="452"/>
        <v>0.33333333333333331</v>
      </c>
      <c r="AG776">
        <v>55</v>
      </c>
      <c r="AH776">
        <v>57</v>
      </c>
      <c r="AI776" s="17">
        <f t="shared" si="453"/>
        <v>0.49107142857142855</v>
      </c>
      <c r="AJ776">
        <v>23</v>
      </c>
      <c r="AK776">
        <v>20</v>
      </c>
      <c r="AL776" s="32">
        <f t="shared" si="454"/>
        <v>0.34959349593495936</v>
      </c>
      <c r="AM776">
        <v>18</v>
      </c>
      <c r="AN776">
        <v>12</v>
      </c>
      <c r="AO776" s="33">
        <f t="shared" si="455"/>
        <v>0.24390243902439024</v>
      </c>
      <c r="AP776">
        <v>17</v>
      </c>
      <c r="AQ776">
        <v>33</v>
      </c>
      <c r="AR776" s="33">
        <f t="shared" si="456"/>
        <v>0.4065040650406504</v>
      </c>
      <c r="AS776" s="33">
        <f t="shared" si="457"/>
        <v>0.58904109589041098</v>
      </c>
      <c r="AU776">
        <v>53</v>
      </c>
      <c r="AV776">
        <v>49</v>
      </c>
      <c r="AW776">
        <v>36</v>
      </c>
      <c r="AX776" s="2">
        <v>28.3</v>
      </c>
      <c r="AZ776" s="2">
        <v>32.9</v>
      </c>
      <c r="BA776" s="2">
        <v>25.1</v>
      </c>
      <c r="BB776" s="21">
        <v>0.68200000000000005</v>
      </c>
      <c r="BD776" s="21">
        <v>2.556</v>
      </c>
      <c r="BE776" s="2">
        <v>28.8</v>
      </c>
      <c r="BF776" s="2">
        <v>36</v>
      </c>
      <c r="BG776" s="2">
        <v>21.6</v>
      </c>
      <c r="BH776" s="21">
        <v>-1.135</v>
      </c>
      <c r="BI776" s="21">
        <v>-8.86</v>
      </c>
      <c r="BJ776" t="s">
        <v>1516</v>
      </c>
      <c r="BK776" s="2">
        <v>42.8</v>
      </c>
      <c r="BL776" t="s">
        <v>2400</v>
      </c>
      <c r="BM776" s="2">
        <v>35.700000000000003</v>
      </c>
      <c r="BN776" t="s">
        <v>1933</v>
      </c>
      <c r="BO776" s="2">
        <v>23.7</v>
      </c>
      <c r="BP776" t="s">
        <v>644</v>
      </c>
      <c r="BQ776" s="2">
        <v>47.6</v>
      </c>
      <c r="BR776" t="s">
        <v>1488</v>
      </c>
      <c r="BS776" s="2">
        <v>45.8</v>
      </c>
      <c r="BT776" s="32">
        <f t="shared" si="458"/>
        <v>6.25E-2</v>
      </c>
      <c r="BU776" s="34">
        <f t="shared" si="459"/>
        <v>0.92753623188405798</v>
      </c>
      <c r="BV776" s="35">
        <f t="shared" si="460"/>
        <v>933.786231884058</v>
      </c>
      <c r="BW776" s="32">
        <f t="shared" si="461"/>
        <v>-9.9637681159420177E-3</v>
      </c>
      <c r="BX776" s="36">
        <f t="shared" si="462"/>
        <v>1.5528396836750002</v>
      </c>
      <c r="BY776" s="37">
        <f t="shared" si="463"/>
        <v>2.5880661394583342</v>
      </c>
      <c r="BZ776" s="37">
        <f t="shared" si="464"/>
        <v>24.845434938800004</v>
      </c>
      <c r="CA776" s="37">
        <f t="shared" si="465"/>
        <v>35.715312724525006</v>
      </c>
      <c r="CB776" s="37">
        <f t="shared" si="466"/>
        <v>52.278936017058349</v>
      </c>
      <c r="CC776" s="37">
        <f t="shared" si="467"/>
        <v>75.053918044291677</v>
      </c>
      <c r="CD776" s="38">
        <f t="shared" si="468"/>
        <v>-22.774982027233328</v>
      </c>
      <c r="CE776" s="3">
        <v>3</v>
      </c>
      <c r="CF776" s="3">
        <v>5</v>
      </c>
      <c r="CG776" s="3">
        <v>45</v>
      </c>
      <c r="CH776" s="3">
        <v>64</v>
      </c>
      <c r="CI776" s="3">
        <v>21</v>
      </c>
      <c r="CJ776" s="3">
        <v>30</v>
      </c>
      <c r="CK776" s="3">
        <v>46</v>
      </c>
      <c r="CL776" s="3">
        <v>32</v>
      </c>
      <c r="CM776" s="20">
        <f t="shared" si="469"/>
        <v>-13.58596832860319</v>
      </c>
      <c r="CN776" s="37">
        <f t="shared" si="470"/>
        <v>2.8114017961733704</v>
      </c>
      <c r="CO776" s="37">
        <f t="shared" si="471"/>
        <v>2.4599765716516986</v>
      </c>
      <c r="CP776" s="37">
        <f t="shared" si="472"/>
        <v>29.87114408434206</v>
      </c>
      <c r="CQ776" s="37">
        <f t="shared" si="473"/>
        <v>27.996876220226476</v>
      </c>
      <c r="CR776" s="37">
        <f t="shared" si="474"/>
        <v>51.659508004685676</v>
      </c>
      <c r="CS776" s="37">
        <f t="shared" si="475"/>
        <v>56.345177664974628</v>
      </c>
      <c r="CT776" s="22">
        <f t="shared" si="476"/>
        <v>-18.089312366944377</v>
      </c>
      <c r="CU776" s="35">
        <v>24</v>
      </c>
      <c r="CV776" s="35">
        <v>21</v>
      </c>
      <c r="CW776" s="35">
        <v>231</v>
      </c>
      <c r="CX776" s="35">
        <v>218</v>
      </c>
      <c r="CY776" s="35">
        <v>85</v>
      </c>
      <c r="CZ776" s="35">
        <v>96</v>
      </c>
      <c r="DA776" s="35">
        <v>146</v>
      </c>
      <c r="DB776" s="35">
        <v>101</v>
      </c>
      <c r="DC776">
        <v>2</v>
      </c>
      <c r="DD776">
        <v>2</v>
      </c>
      <c r="DE776" s="35">
        <f t="shared" si="477"/>
        <v>0</v>
      </c>
      <c r="DF776" s="36">
        <f t="shared" si="478"/>
        <v>1.0352264557833335</v>
      </c>
      <c r="DG776" s="37">
        <f t="shared" si="479"/>
        <v>1.0352264557833335</v>
      </c>
      <c r="DH776" s="37">
        <f t="shared" si="480"/>
        <v>0</v>
      </c>
      <c r="DI776" s="2">
        <v>71.2</v>
      </c>
      <c r="DJ776">
        <v>1</v>
      </c>
      <c r="DK776">
        <v>3</v>
      </c>
      <c r="DL776">
        <v>-28.8</v>
      </c>
      <c r="DM776">
        <v>60</v>
      </c>
      <c r="DN776">
        <v>90</v>
      </c>
      <c r="DO776">
        <v>-8</v>
      </c>
      <c r="DP776">
        <v>38</v>
      </c>
      <c r="DQ776">
        <v>64</v>
      </c>
      <c r="DR776">
        <v>-13.6</v>
      </c>
      <c r="DS776">
        <v>25</v>
      </c>
      <c r="DT776">
        <v>45</v>
      </c>
      <c r="DU776">
        <v>-16.3</v>
      </c>
      <c r="DV776" s="39">
        <v>-1.7000000000000002</v>
      </c>
      <c r="DW776" s="39">
        <v>-1.7000000000000002</v>
      </c>
      <c r="DX776" s="39">
        <v>-0.30000000000000004</v>
      </c>
      <c r="DY776" s="39">
        <v>0.30000000000000004</v>
      </c>
      <c r="DZ776" s="39">
        <v>0.30000000000000004</v>
      </c>
      <c r="EA776" s="39">
        <v>-1.4</v>
      </c>
    </row>
    <row r="777" spans="1:131" x14ac:dyDescent="0.2">
      <c r="A777" s="12" t="s">
        <v>234</v>
      </c>
      <c r="B777" s="12" t="s">
        <v>3358</v>
      </c>
      <c r="C777" t="s">
        <v>3357</v>
      </c>
      <c r="D777" t="s">
        <v>162</v>
      </c>
      <c r="E777" s="12" t="s">
        <v>178</v>
      </c>
      <c r="F777">
        <v>82</v>
      </c>
      <c r="G777">
        <v>6</v>
      </c>
      <c r="H777">
        <v>23</v>
      </c>
      <c r="I777" s="31">
        <f t="shared" si="444"/>
        <v>29</v>
      </c>
      <c r="J777">
        <v>12</v>
      </c>
      <c r="K777">
        <v>7</v>
      </c>
      <c r="L777" s="16">
        <f t="shared" si="445"/>
        <v>1.2067969020922715</v>
      </c>
      <c r="M777" s="15">
        <v>5</v>
      </c>
      <c r="N777" s="15">
        <v>12</v>
      </c>
      <c r="O777" s="15">
        <v>10</v>
      </c>
      <c r="P777">
        <v>76</v>
      </c>
      <c r="Q777">
        <v>33</v>
      </c>
      <c r="R777">
        <v>59</v>
      </c>
      <c r="S777" s="13">
        <f t="shared" si="446"/>
        <v>7.8947368421052627E-2</v>
      </c>
      <c r="T777" s="13">
        <f t="shared" si="447"/>
        <v>3.5714285714285712E-2</v>
      </c>
      <c r="U777" s="2">
        <v>1441.8333333333001</v>
      </c>
      <c r="V777" s="2">
        <v>17.583333333300001</v>
      </c>
      <c r="W777">
        <v>16.71</v>
      </c>
      <c r="X777">
        <v>29.83</v>
      </c>
      <c r="Y777" s="32">
        <f t="shared" si="448"/>
        <v>0.3590459819510099</v>
      </c>
      <c r="Z777" s="15">
        <f t="shared" si="449"/>
        <v>134.4</v>
      </c>
      <c r="AA777">
        <v>100</v>
      </c>
      <c r="AB777">
        <v>37</v>
      </c>
      <c r="AC777">
        <v>107</v>
      </c>
      <c r="AD777" s="13">
        <f t="shared" si="450"/>
        <v>9.2307692307692313E-2</v>
      </c>
      <c r="AE777" s="13">
        <f t="shared" si="451"/>
        <v>0.33846153846153848</v>
      </c>
      <c r="AF777" s="13">
        <f t="shared" si="452"/>
        <v>0.43076923076923079</v>
      </c>
      <c r="AI777" s="17" t="str">
        <f t="shared" si="453"/>
        <v xml:space="preserve"> </v>
      </c>
      <c r="AJ777">
        <v>213</v>
      </c>
      <c r="AK777">
        <v>210</v>
      </c>
      <c r="AL777" s="32">
        <f t="shared" si="454"/>
        <v>0.33975903614457831</v>
      </c>
      <c r="AM777">
        <v>205</v>
      </c>
      <c r="AN777">
        <v>161</v>
      </c>
      <c r="AO777" s="33">
        <f t="shared" si="455"/>
        <v>0.29397590361445786</v>
      </c>
      <c r="AP777">
        <v>207</v>
      </c>
      <c r="AQ777">
        <v>249</v>
      </c>
      <c r="AR777" s="33">
        <f t="shared" si="456"/>
        <v>0.36626506024096384</v>
      </c>
      <c r="AS777" s="33">
        <f t="shared" si="457"/>
        <v>0.53612167300380231</v>
      </c>
      <c r="AT777">
        <v>5</v>
      </c>
      <c r="AU777">
        <v>545</v>
      </c>
      <c r="AV777">
        <v>513</v>
      </c>
      <c r="AW777">
        <v>428</v>
      </c>
      <c r="AX777" s="2">
        <v>28.3</v>
      </c>
      <c r="AY777" s="3">
        <v>5</v>
      </c>
      <c r="AZ777" s="2">
        <v>32.799999999999997</v>
      </c>
      <c r="BA777" s="2">
        <v>25.2</v>
      </c>
      <c r="BB777" s="21">
        <v>5.2000000000000005E-2</v>
      </c>
      <c r="BC777">
        <v>5</v>
      </c>
      <c r="BD777" s="21">
        <v>-0.27200000000000002</v>
      </c>
      <c r="BE777" s="2">
        <v>27.5</v>
      </c>
      <c r="BF777" s="2">
        <v>31.3</v>
      </c>
      <c r="BG777" s="2">
        <v>26.2</v>
      </c>
      <c r="BH777" s="21">
        <v>-0.42</v>
      </c>
      <c r="BI777" s="21">
        <v>-0.33600000000000002</v>
      </c>
      <c r="BJ777" t="s">
        <v>1503</v>
      </c>
      <c r="BK777" s="2">
        <v>32.6</v>
      </c>
      <c r="BL777" t="s">
        <v>3084</v>
      </c>
      <c r="BM777" s="2">
        <v>31.4</v>
      </c>
      <c r="BN777" t="s">
        <v>3591</v>
      </c>
      <c r="BO777" s="2">
        <v>30.2</v>
      </c>
      <c r="BP777" t="s">
        <v>1609</v>
      </c>
      <c r="BQ777" s="2">
        <v>57.5</v>
      </c>
      <c r="BR777" t="s">
        <v>3084</v>
      </c>
      <c r="BS777" s="2">
        <v>12.4</v>
      </c>
      <c r="BT777" s="32">
        <f t="shared" si="458"/>
        <v>8.9285714285714288E-2</v>
      </c>
      <c r="BU777" s="34">
        <f t="shared" si="459"/>
        <v>0.92069892473118276</v>
      </c>
      <c r="BV777" s="35">
        <f t="shared" si="460"/>
        <v>929.62749615975417</v>
      </c>
      <c r="BW777" s="32">
        <f t="shared" si="461"/>
        <v>9.9846390168970428E-3</v>
      </c>
      <c r="BX777" s="36">
        <f t="shared" si="462"/>
        <v>2.7048896081429152</v>
      </c>
      <c r="BY777" s="37">
        <f t="shared" si="463"/>
        <v>2.4552074904681849</v>
      </c>
      <c r="BZ777" s="37">
        <f t="shared" si="464"/>
        <v>30.294763611200651</v>
      </c>
      <c r="CA777" s="37">
        <f t="shared" si="465"/>
        <v>30.960582591666597</v>
      </c>
      <c r="CB777" s="37">
        <f t="shared" si="466"/>
        <v>59.174661888911167</v>
      </c>
      <c r="CC777" s="37">
        <f t="shared" si="467"/>
        <v>56.344931221930885</v>
      </c>
      <c r="CD777" s="38">
        <f t="shared" si="468"/>
        <v>2.8297306669802822</v>
      </c>
      <c r="CE777" s="3">
        <v>65</v>
      </c>
      <c r="CF777" s="3">
        <v>59</v>
      </c>
      <c r="CG777" s="3">
        <v>663</v>
      </c>
      <c r="CH777" s="3">
        <v>685</v>
      </c>
      <c r="CI777" s="3">
        <v>288</v>
      </c>
      <c r="CJ777" s="3">
        <v>245</v>
      </c>
      <c r="CK777" s="3">
        <v>365</v>
      </c>
      <c r="CL777" s="3">
        <v>406</v>
      </c>
      <c r="CM777" s="20">
        <f t="shared" si="469"/>
        <v>1.9368105148890269</v>
      </c>
      <c r="CN777" s="37">
        <f t="shared" si="470"/>
        <v>2.4283950516340562</v>
      </c>
      <c r="CO777" s="37">
        <f t="shared" si="471"/>
        <v>2.6736874810920419</v>
      </c>
      <c r="CP777" s="37">
        <f t="shared" si="472"/>
        <v>28.429392574180518</v>
      </c>
      <c r="CQ777" s="37">
        <f t="shared" si="473"/>
        <v>31.078550812326764</v>
      </c>
      <c r="CR777" s="37">
        <f t="shared" si="474"/>
        <v>55.632323001071114</v>
      </c>
      <c r="CS777" s="37">
        <f t="shared" si="475"/>
        <v>56.981431363090032</v>
      </c>
      <c r="CT777" s="22">
        <f t="shared" si="476"/>
        <v>4.1788390289991995</v>
      </c>
      <c r="CU777" s="35">
        <v>99</v>
      </c>
      <c r="CV777" s="35">
        <v>109</v>
      </c>
      <c r="CW777" s="35">
        <v>1060</v>
      </c>
      <c r="CX777" s="35">
        <v>1158</v>
      </c>
      <c r="CY777" s="35">
        <v>489</v>
      </c>
      <c r="CZ777" s="35">
        <v>465</v>
      </c>
      <c r="DA777" s="35">
        <v>591</v>
      </c>
      <c r="DB777" s="35">
        <v>620</v>
      </c>
      <c r="DC777">
        <v>16</v>
      </c>
      <c r="DD777">
        <v>12</v>
      </c>
      <c r="DE777" s="35">
        <f t="shared" si="477"/>
        <v>-4</v>
      </c>
      <c r="DF777" s="36">
        <f t="shared" si="478"/>
        <v>0.66581898046594845</v>
      </c>
      <c r="DG777" s="37">
        <f t="shared" si="479"/>
        <v>0.49936423534946128</v>
      </c>
      <c r="DH777" s="37">
        <f t="shared" si="480"/>
        <v>-0.16645474511648711</v>
      </c>
      <c r="DI777" s="2">
        <v>807.2</v>
      </c>
      <c r="DJ777">
        <v>30</v>
      </c>
      <c r="DK777">
        <v>36</v>
      </c>
      <c r="DL777">
        <v>0.7</v>
      </c>
      <c r="DM777">
        <v>750</v>
      </c>
      <c r="DN777">
        <v>777</v>
      </c>
      <c r="DO777">
        <v>-0.2</v>
      </c>
      <c r="DP777">
        <v>529</v>
      </c>
      <c r="DQ777">
        <v>573</v>
      </c>
      <c r="DR777">
        <v>-0.2</v>
      </c>
      <c r="DS777">
        <v>378</v>
      </c>
      <c r="DT777">
        <v>428</v>
      </c>
      <c r="DU777">
        <v>0.1</v>
      </c>
      <c r="DV777" s="39">
        <v>-2.9</v>
      </c>
      <c r="DW777" s="39">
        <v>-2.9</v>
      </c>
      <c r="DX777" s="39">
        <v>-0.4</v>
      </c>
      <c r="DY777" s="39">
        <v>-0.4</v>
      </c>
      <c r="DZ777" s="39">
        <v>3.6</v>
      </c>
      <c r="EA777" s="39">
        <v>-0.2</v>
      </c>
    </row>
    <row r="778" spans="1:131" x14ac:dyDescent="0.2">
      <c r="A778" s="12" t="s">
        <v>743</v>
      </c>
      <c r="B778" s="12" t="s">
        <v>3361</v>
      </c>
      <c r="C778" t="s">
        <v>3360</v>
      </c>
      <c r="D778" t="s">
        <v>300</v>
      </c>
      <c r="E778" s="12" t="s">
        <v>170</v>
      </c>
      <c r="F778">
        <v>37</v>
      </c>
      <c r="G778">
        <v>3</v>
      </c>
      <c r="H778">
        <v>8</v>
      </c>
      <c r="I778" s="31">
        <f t="shared" si="444"/>
        <v>11</v>
      </c>
      <c r="J778">
        <v>4</v>
      </c>
      <c r="K778">
        <v>4</v>
      </c>
      <c r="L778" s="16">
        <f t="shared" si="445"/>
        <v>1.3822954481987306</v>
      </c>
      <c r="M778" s="15">
        <v>3</v>
      </c>
      <c r="N778" s="15">
        <v>4</v>
      </c>
      <c r="O778" s="15">
        <v>4</v>
      </c>
      <c r="P778">
        <v>72</v>
      </c>
      <c r="Q778">
        <v>17</v>
      </c>
      <c r="R778">
        <v>24</v>
      </c>
      <c r="S778" s="13">
        <f t="shared" si="446"/>
        <v>4.1666666666666664E-2</v>
      </c>
      <c r="T778" s="13">
        <f t="shared" si="447"/>
        <v>2.6548672566371681E-2</v>
      </c>
      <c r="U778" s="2">
        <v>477.46666666670001</v>
      </c>
      <c r="V778" s="2">
        <v>12.9</v>
      </c>
      <c r="W778">
        <v>12.44</v>
      </c>
      <c r="X778">
        <v>36.049999999999997</v>
      </c>
      <c r="Y778" s="32">
        <f t="shared" si="448"/>
        <v>0.2565477418024335</v>
      </c>
      <c r="Z778" s="15">
        <f t="shared" si="449"/>
        <v>56</v>
      </c>
      <c r="AA778">
        <v>7</v>
      </c>
      <c r="AB778">
        <v>29</v>
      </c>
      <c r="AC778">
        <v>23</v>
      </c>
      <c r="AD778" s="13">
        <f t="shared" si="450"/>
        <v>0.15789473684210525</v>
      </c>
      <c r="AE778" s="13">
        <f t="shared" si="451"/>
        <v>0.42105263157894735</v>
      </c>
      <c r="AF778" s="13">
        <f t="shared" si="452"/>
        <v>0.57894736842105265</v>
      </c>
      <c r="AG778">
        <v>143</v>
      </c>
      <c r="AH778">
        <v>195</v>
      </c>
      <c r="AI778" s="17">
        <f t="shared" si="453"/>
        <v>0.42307692307692307</v>
      </c>
      <c r="AJ778">
        <v>50</v>
      </c>
      <c r="AK778">
        <v>77</v>
      </c>
      <c r="AL778" s="32">
        <f t="shared" si="454"/>
        <v>0.33072916666666669</v>
      </c>
      <c r="AM778">
        <v>55</v>
      </c>
      <c r="AN778">
        <v>76</v>
      </c>
      <c r="AO778" s="33">
        <f t="shared" si="455"/>
        <v>0.34114583333333331</v>
      </c>
      <c r="AP778">
        <v>56</v>
      </c>
      <c r="AQ778">
        <v>70</v>
      </c>
      <c r="AR778" s="33">
        <f t="shared" si="456"/>
        <v>0.328125</v>
      </c>
      <c r="AS778" s="33">
        <f t="shared" si="457"/>
        <v>0.49224806201550386</v>
      </c>
      <c r="AT778">
        <v>9</v>
      </c>
      <c r="AU778">
        <v>175</v>
      </c>
      <c r="AV778">
        <v>178</v>
      </c>
      <c r="AW778">
        <v>138</v>
      </c>
      <c r="AX778" s="2">
        <v>27.7</v>
      </c>
      <c r="AY778" s="3">
        <v>11</v>
      </c>
      <c r="AZ778" s="2">
        <v>32.200000000000003</v>
      </c>
      <c r="BA778" s="2">
        <v>24.6</v>
      </c>
      <c r="BB778" s="21">
        <v>1E-3</v>
      </c>
      <c r="BC778">
        <v>10</v>
      </c>
      <c r="BD778" s="21">
        <v>-0.5</v>
      </c>
      <c r="BE778" s="2">
        <v>27.1</v>
      </c>
      <c r="BF778" s="2">
        <v>32.1</v>
      </c>
      <c r="BG778" s="2">
        <v>22.2</v>
      </c>
      <c r="BH778" s="21">
        <v>-0.28700000000000003</v>
      </c>
      <c r="BI778" s="21">
        <v>-0.81100000000000005</v>
      </c>
      <c r="BJ778" t="s">
        <v>2391</v>
      </c>
      <c r="BK778" s="2">
        <v>49.9</v>
      </c>
      <c r="BL778" t="s">
        <v>871</v>
      </c>
      <c r="BM778" s="2">
        <v>33.5</v>
      </c>
      <c r="BN778" t="s">
        <v>2600</v>
      </c>
      <c r="BO778" s="2">
        <v>27.9</v>
      </c>
      <c r="BP778" t="s">
        <v>1775</v>
      </c>
      <c r="BQ778" s="2">
        <v>35.799999999999997</v>
      </c>
      <c r="BR778" t="s">
        <v>1682</v>
      </c>
      <c r="BS778" s="2">
        <v>32.799999999999997</v>
      </c>
      <c r="BT778" s="32">
        <f t="shared" si="458"/>
        <v>7.1428571428571425E-2</v>
      </c>
      <c r="BU778" s="34">
        <f t="shared" si="459"/>
        <v>0.91914893617021276</v>
      </c>
      <c r="BV778" s="35">
        <f t="shared" si="460"/>
        <v>926.29179331306989</v>
      </c>
      <c r="BW778" s="32">
        <f t="shared" si="461"/>
        <v>-9.4224924012158151E-3</v>
      </c>
      <c r="BX778" s="36">
        <f t="shared" si="462"/>
        <v>2.3884349465744816</v>
      </c>
      <c r="BY778" s="37">
        <f t="shared" si="463"/>
        <v>2.3884349465744816</v>
      </c>
      <c r="BZ778" s="37">
        <f t="shared" si="464"/>
        <v>33.438089252042737</v>
      </c>
      <c r="CA778" s="37">
        <f t="shared" si="465"/>
        <v>29.541169076052796</v>
      </c>
      <c r="CB778" s="37">
        <f t="shared" si="466"/>
        <v>61.345065996228783</v>
      </c>
      <c r="CC778" s="37">
        <f t="shared" si="467"/>
        <v>54.808296668761784</v>
      </c>
      <c r="CD778" s="38">
        <f t="shared" si="468"/>
        <v>6.5367693274669989</v>
      </c>
      <c r="CE778" s="3">
        <v>19</v>
      </c>
      <c r="CF778" s="3">
        <v>19</v>
      </c>
      <c r="CG778" s="3">
        <v>247</v>
      </c>
      <c r="CH778" s="3">
        <v>216</v>
      </c>
      <c r="CI778" s="3">
        <v>96</v>
      </c>
      <c r="CJ778" s="3">
        <v>98</v>
      </c>
      <c r="CK778" s="3">
        <v>103</v>
      </c>
      <c r="CL778" s="3">
        <v>126</v>
      </c>
      <c r="CM778" s="20">
        <f t="shared" si="469"/>
        <v>6.9438158390949063</v>
      </c>
      <c r="CN778" s="37">
        <f t="shared" si="470"/>
        <v>2.3840761704839375</v>
      </c>
      <c r="CO778" s="37">
        <f t="shared" si="471"/>
        <v>2.4740413089927653</v>
      </c>
      <c r="CP778" s="37">
        <f t="shared" si="472"/>
        <v>28.788844322824907</v>
      </c>
      <c r="CQ778" s="37">
        <f t="shared" si="473"/>
        <v>28.473966338044008</v>
      </c>
      <c r="CR778" s="37">
        <f t="shared" si="474"/>
        <v>52.314728042883388</v>
      </c>
      <c r="CS778" s="37">
        <f t="shared" si="475"/>
        <v>55.553473029201186</v>
      </c>
      <c r="CT778" s="22">
        <f t="shared" si="476"/>
        <v>9.7755143137847966</v>
      </c>
      <c r="CU778" s="35">
        <v>53</v>
      </c>
      <c r="CV778" s="35">
        <v>55</v>
      </c>
      <c r="CW778" s="35">
        <v>587</v>
      </c>
      <c r="CX778" s="35">
        <v>578</v>
      </c>
      <c r="CY778" s="35">
        <v>227</v>
      </c>
      <c r="CZ778" s="35">
        <v>262</v>
      </c>
      <c r="DA778" s="35">
        <v>340</v>
      </c>
      <c r="DB778" s="35">
        <v>296</v>
      </c>
      <c r="DC778">
        <v>3</v>
      </c>
      <c r="DD778">
        <v>3</v>
      </c>
      <c r="DE778" s="35">
        <f t="shared" si="477"/>
        <v>0</v>
      </c>
      <c r="DF778" s="36">
        <f t="shared" si="478"/>
        <v>0.37712130735386551</v>
      </c>
      <c r="DG778" s="37">
        <f t="shared" si="479"/>
        <v>0.37712130735386551</v>
      </c>
      <c r="DH778" s="37">
        <f t="shared" si="480"/>
        <v>0</v>
      </c>
      <c r="DI778" s="2">
        <v>274</v>
      </c>
      <c r="DJ778">
        <v>10</v>
      </c>
      <c r="DK778">
        <v>10</v>
      </c>
      <c r="DL778">
        <v>3.1</v>
      </c>
      <c r="DM778">
        <v>273</v>
      </c>
      <c r="DN778">
        <v>243</v>
      </c>
      <c r="DO778">
        <v>4.3</v>
      </c>
      <c r="DP778">
        <v>209</v>
      </c>
      <c r="DQ778">
        <v>175</v>
      </c>
      <c r="DR778">
        <v>5.6</v>
      </c>
      <c r="DS778">
        <v>150</v>
      </c>
      <c r="DT778">
        <v>123</v>
      </c>
      <c r="DU778">
        <v>6.5</v>
      </c>
      <c r="DV778" s="39">
        <v>0.8</v>
      </c>
      <c r="DW778" s="39">
        <v>0.8</v>
      </c>
      <c r="DX778" s="39">
        <v>0.60000000000000009</v>
      </c>
      <c r="DY778" s="39">
        <v>-0.60000000000000009</v>
      </c>
      <c r="DZ778" s="39">
        <v>0.1</v>
      </c>
      <c r="EA778" s="39">
        <v>0.8</v>
      </c>
    </row>
    <row r="779" spans="1:131" x14ac:dyDescent="0.2">
      <c r="A779" s="12" t="s">
        <v>599</v>
      </c>
      <c r="B779" s="12" t="s">
        <v>3365</v>
      </c>
      <c r="C779" t="s">
        <v>3364</v>
      </c>
      <c r="D779" t="s">
        <v>610</v>
      </c>
      <c r="E779" s="12" t="s">
        <v>178</v>
      </c>
      <c r="F779">
        <v>61</v>
      </c>
      <c r="G779">
        <v>3</v>
      </c>
      <c r="H779">
        <v>8</v>
      </c>
      <c r="I779" s="31">
        <f t="shared" si="444"/>
        <v>11</v>
      </c>
      <c r="J779">
        <v>4</v>
      </c>
      <c r="K779">
        <v>4</v>
      </c>
      <c r="L779" s="16">
        <f t="shared" si="445"/>
        <v>0.63582794110561358</v>
      </c>
      <c r="M779" s="15">
        <v>2</v>
      </c>
      <c r="N779" s="15">
        <v>4</v>
      </c>
      <c r="O779" s="15">
        <v>4</v>
      </c>
      <c r="P779">
        <v>61</v>
      </c>
      <c r="Q779">
        <v>26</v>
      </c>
      <c r="R779">
        <v>69</v>
      </c>
      <c r="S779" s="13">
        <f t="shared" si="446"/>
        <v>4.9180327868852458E-2</v>
      </c>
      <c r="T779" s="13">
        <f t="shared" si="447"/>
        <v>1.9230769230769232E-2</v>
      </c>
      <c r="U779" s="2">
        <v>1038.0166666667001</v>
      </c>
      <c r="V779" s="2">
        <v>17.016666666700001</v>
      </c>
      <c r="W779">
        <v>16.39</v>
      </c>
      <c r="X779">
        <v>32.67</v>
      </c>
      <c r="Y779" s="32">
        <f t="shared" si="448"/>
        <v>0.33408071748878926</v>
      </c>
      <c r="Z779" s="15">
        <f t="shared" si="449"/>
        <v>55.15789473684211</v>
      </c>
      <c r="AA779">
        <v>94</v>
      </c>
      <c r="AB779">
        <v>105</v>
      </c>
      <c r="AC779">
        <v>95</v>
      </c>
      <c r="AD779" s="13">
        <f t="shared" si="450"/>
        <v>7.8947368421052627E-2</v>
      </c>
      <c r="AE779" s="13">
        <f t="shared" si="451"/>
        <v>0.21052631578947367</v>
      </c>
      <c r="AF779" s="13">
        <f t="shared" si="452"/>
        <v>0.28947368421052633</v>
      </c>
      <c r="AI779" s="17" t="str">
        <f t="shared" si="453"/>
        <v xml:space="preserve"> </v>
      </c>
      <c r="AJ779">
        <v>161</v>
      </c>
      <c r="AK779">
        <v>168</v>
      </c>
      <c r="AL779" s="32">
        <f t="shared" si="454"/>
        <v>0.3172613307618129</v>
      </c>
      <c r="AM779">
        <v>170</v>
      </c>
      <c r="AN779">
        <v>161</v>
      </c>
      <c r="AO779" s="33">
        <f t="shared" si="455"/>
        <v>0.31918997107039537</v>
      </c>
      <c r="AP779">
        <v>196</v>
      </c>
      <c r="AQ779">
        <v>181</v>
      </c>
      <c r="AR779" s="33">
        <f t="shared" si="456"/>
        <v>0.36354869816779173</v>
      </c>
      <c r="AS779" s="33">
        <f t="shared" si="457"/>
        <v>0.49848484848484848</v>
      </c>
      <c r="AT779">
        <v>4</v>
      </c>
      <c r="AU779">
        <v>390</v>
      </c>
      <c r="AV779">
        <v>383</v>
      </c>
      <c r="AW779">
        <v>346</v>
      </c>
      <c r="AX779" s="2">
        <v>28.6</v>
      </c>
      <c r="AY779" s="3">
        <v>3</v>
      </c>
      <c r="AZ779" s="2">
        <v>33.1</v>
      </c>
      <c r="BA779" s="2">
        <v>25.6</v>
      </c>
      <c r="BB779" s="21">
        <v>0.44600000000000001</v>
      </c>
      <c r="BC779">
        <v>3</v>
      </c>
      <c r="BD779" s="21">
        <v>-0.03</v>
      </c>
      <c r="BE779" s="2">
        <v>27.3</v>
      </c>
      <c r="BF779" s="2">
        <v>33</v>
      </c>
      <c r="BG779" s="2">
        <v>25.4</v>
      </c>
      <c r="BH779" s="21">
        <v>0.58299999999999996</v>
      </c>
      <c r="BI779" s="21">
        <v>8.2799999999999994</v>
      </c>
      <c r="BJ779" t="s">
        <v>3455</v>
      </c>
      <c r="BK779" s="2">
        <v>30.5</v>
      </c>
      <c r="BL779" t="s">
        <v>2345</v>
      </c>
      <c r="BM779" s="2">
        <v>28.4</v>
      </c>
      <c r="BN779" t="s">
        <v>2774</v>
      </c>
      <c r="BO779" s="2">
        <v>27.9</v>
      </c>
      <c r="BP779" t="s">
        <v>624</v>
      </c>
      <c r="BQ779" s="2">
        <v>48.2</v>
      </c>
      <c r="BR779" t="s">
        <v>1054</v>
      </c>
      <c r="BS779" s="2">
        <v>17.2</v>
      </c>
      <c r="BT779" s="32">
        <f t="shared" si="458"/>
        <v>7.2519083969465645E-2</v>
      </c>
      <c r="BU779" s="34">
        <f t="shared" si="459"/>
        <v>0.92479674796747968</v>
      </c>
      <c r="BV779" s="35">
        <f t="shared" si="460"/>
        <v>932.04865636442617</v>
      </c>
      <c r="BW779" s="32">
        <f t="shared" si="461"/>
        <v>-2.6841680630546733E-3</v>
      </c>
      <c r="BX779" s="36">
        <f t="shared" si="462"/>
        <v>2.1964965238151608</v>
      </c>
      <c r="BY779" s="37">
        <f t="shared" si="463"/>
        <v>2.138693983714762</v>
      </c>
      <c r="BZ779" s="37">
        <f t="shared" si="464"/>
        <v>30.288531012609059</v>
      </c>
      <c r="CA779" s="37">
        <f t="shared" si="465"/>
        <v>28.438849729396292</v>
      </c>
      <c r="CB779" s="37">
        <f t="shared" si="466"/>
        <v>59.594418843511335</v>
      </c>
      <c r="CC779" s="37">
        <f t="shared" si="467"/>
        <v>57.340119779595774</v>
      </c>
      <c r="CD779" s="38">
        <f t="shared" si="468"/>
        <v>2.2542990639155605</v>
      </c>
      <c r="CE779" s="3">
        <v>38</v>
      </c>
      <c r="CF779" s="3">
        <v>37</v>
      </c>
      <c r="CG779" s="3">
        <v>486</v>
      </c>
      <c r="CH779" s="3">
        <v>455</v>
      </c>
      <c r="CI779" s="3">
        <v>232</v>
      </c>
      <c r="CJ779" s="3">
        <v>215</v>
      </c>
      <c r="CK779" s="3">
        <v>285</v>
      </c>
      <c r="CL779" s="3">
        <v>275</v>
      </c>
      <c r="CM779" s="20">
        <f t="shared" si="469"/>
        <v>-6.1093372997208011</v>
      </c>
      <c r="CN779" s="37">
        <f t="shared" si="470"/>
        <v>2.3182646133465807</v>
      </c>
      <c r="CO779" s="37">
        <f t="shared" si="471"/>
        <v>2.2580499480648513</v>
      </c>
      <c r="CP779" s="37">
        <f t="shared" si="472"/>
        <v>33.328817233437199</v>
      </c>
      <c r="CQ779" s="37">
        <f t="shared" si="473"/>
        <v>27.156814042059942</v>
      </c>
      <c r="CR779" s="37">
        <f t="shared" si="474"/>
        <v>64.038296527119172</v>
      </c>
      <c r="CS779" s="37">
        <f t="shared" si="475"/>
        <v>53.651266766020861</v>
      </c>
      <c r="CT779" s="22">
        <f t="shared" si="476"/>
        <v>-8.1327306971827511</v>
      </c>
      <c r="CU779" s="35">
        <v>77</v>
      </c>
      <c r="CV779" s="35">
        <v>75</v>
      </c>
      <c r="CW779" s="35">
        <v>1030</v>
      </c>
      <c r="CX779" s="35">
        <v>827</v>
      </c>
      <c r="CY779" s="35">
        <v>452</v>
      </c>
      <c r="CZ779" s="35">
        <v>365</v>
      </c>
      <c r="DA779" s="35">
        <v>515</v>
      </c>
      <c r="DB779" s="35">
        <v>568</v>
      </c>
      <c r="DC779">
        <v>14</v>
      </c>
      <c r="DD779">
        <v>13</v>
      </c>
      <c r="DE779" s="35">
        <f t="shared" si="477"/>
        <v>-1</v>
      </c>
      <c r="DF779" s="36">
        <f t="shared" si="478"/>
        <v>0.8092355614055855</v>
      </c>
      <c r="DG779" s="37">
        <f t="shared" si="479"/>
        <v>0.75143302130518652</v>
      </c>
      <c r="DH779" s="37">
        <f t="shared" si="480"/>
        <v>-5.7802540100398966E-2</v>
      </c>
      <c r="DI779" s="2">
        <v>610.6</v>
      </c>
      <c r="DJ779">
        <v>28</v>
      </c>
      <c r="DK779">
        <v>23</v>
      </c>
      <c r="DL779">
        <v>10.3</v>
      </c>
      <c r="DM779">
        <v>673</v>
      </c>
      <c r="DN779">
        <v>594</v>
      </c>
      <c r="DO779">
        <v>-0.7</v>
      </c>
      <c r="DP779">
        <v>500</v>
      </c>
      <c r="DQ779">
        <v>424</v>
      </c>
      <c r="DR779">
        <v>-0.4</v>
      </c>
      <c r="DS779">
        <v>346</v>
      </c>
      <c r="DT779">
        <v>302</v>
      </c>
      <c r="DU779">
        <v>-1.2</v>
      </c>
      <c r="DV779" s="39">
        <v>5</v>
      </c>
      <c r="DW779" s="39">
        <v>5</v>
      </c>
      <c r="DX779" s="39">
        <v>-0.2</v>
      </c>
      <c r="DY779" s="39">
        <v>0.1</v>
      </c>
      <c r="DZ779" s="39">
        <v>-7.2</v>
      </c>
      <c r="EA779" s="39">
        <v>-2.2999999999999998</v>
      </c>
    </row>
    <row r="780" spans="1:131" x14ac:dyDescent="0.2">
      <c r="A780" s="12" t="s">
        <v>234</v>
      </c>
      <c r="B780" s="12" t="s">
        <v>3365</v>
      </c>
      <c r="C780" t="s">
        <v>3366</v>
      </c>
      <c r="D780" t="s">
        <v>169</v>
      </c>
      <c r="E780" s="12" t="s">
        <v>178</v>
      </c>
      <c r="F780">
        <v>69</v>
      </c>
      <c r="G780">
        <v>2</v>
      </c>
      <c r="H780">
        <v>11</v>
      </c>
      <c r="I780" s="31">
        <f t="shared" si="444"/>
        <v>13</v>
      </c>
      <c r="J780">
        <v>4</v>
      </c>
      <c r="K780">
        <v>6</v>
      </c>
      <c r="L780" s="16">
        <f t="shared" si="445"/>
        <v>0.72774771412576977</v>
      </c>
      <c r="M780" s="15">
        <v>2</v>
      </c>
      <c r="N780" s="15">
        <v>4</v>
      </c>
      <c r="O780" s="15">
        <v>7</v>
      </c>
      <c r="P780">
        <v>69</v>
      </c>
      <c r="Q780">
        <v>27</v>
      </c>
      <c r="R780">
        <v>49</v>
      </c>
      <c r="S780" s="13">
        <f t="shared" si="446"/>
        <v>2.8985507246376812E-2</v>
      </c>
      <c r="T780" s="13">
        <f t="shared" si="447"/>
        <v>1.3793103448275862E-2</v>
      </c>
      <c r="U780" s="2">
        <v>1071.8</v>
      </c>
      <c r="V780" s="2">
        <v>15.5333333333</v>
      </c>
      <c r="W780">
        <v>15.33</v>
      </c>
      <c r="X780">
        <v>32.520000000000003</v>
      </c>
      <c r="Y780" s="32">
        <f t="shared" si="448"/>
        <v>0.32037617554858933</v>
      </c>
      <c r="Z780" s="15">
        <f t="shared" si="449"/>
        <v>43.829787234042556</v>
      </c>
      <c r="AA780">
        <v>115</v>
      </c>
      <c r="AB780">
        <v>186</v>
      </c>
      <c r="AC780">
        <v>108</v>
      </c>
      <c r="AD780" s="13">
        <f t="shared" si="450"/>
        <v>4.2553191489361701E-2</v>
      </c>
      <c r="AE780" s="13">
        <f t="shared" si="451"/>
        <v>0.23404255319148937</v>
      </c>
      <c r="AF780" s="13">
        <f t="shared" si="452"/>
        <v>0.27659574468085107</v>
      </c>
      <c r="AI780" s="17" t="str">
        <f t="shared" si="453"/>
        <v xml:space="preserve"> </v>
      </c>
      <c r="AJ780">
        <v>105</v>
      </c>
      <c r="AK780">
        <v>159</v>
      </c>
      <c r="AL780" s="32">
        <f t="shared" si="454"/>
        <v>0.28025477707006369</v>
      </c>
      <c r="AM780">
        <v>144</v>
      </c>
      <c r="AN780">
        <v>159</v>
      </c>
      <c r="AO780" s="33">
        <f t="shared" si="455"/>
        <v>0.321656050955414</v>
      </c>
      <c r="AP780">
        <v>163</v>
      </c>
      <c r="AQ780">
        <v>212</v>
      </c>
      <c r="AR780" s="33">
        <f t="shared" si="456"/>
        <v>0.39808917197452232</v>
      </c>
      <c r="AS780" s="33">
        <f t="shared" si="457"/>
        <v>0.46560846560846558</v>
      </c>
      <c r="AT780">
        <v>1</v>
      </c>
      <c r="AU780">
        <v>338</v>
      </c>
      <c r="AV780">
        <v>373</v>
      </c>
      <c r="AW780">
        <v>345</v>
      </c>
      <c r="AX780" s="2">
        <v>28.7</v>
      </c>
      <c r="AY780" s="3">
        <v>6</v>
      </c>
      <c r="AZ780" s="2">
        <v>33</v>
      </c>
      <c r="BA780" s="2">
        <v>25.9</v>
      </c>
      <c r="BB780" s="21">
        <v>0.63900000000000001</v>
      </c>
      <c r="BC780">
        <v>5</v>
      </c>
      <c r="BD780" s="21">
        <v>0.23200000000000001</v>
      </c>
      <c r="BE780" s="2">
        <v>28.2</v>
      </c>
      <c r="BF780" s="2">
        <v>34.1</v>
      </c>
      <c r="BG780" s="2">
        <v>25.8</v>
      </c>
      <c r="BH780" s="21">
        <v>0.75800000000000001</v>
      </c>
      <c r="BI780" s="21">
        <v>0.70799999999999996</v>
      </c>
      <c r="BJ780" t="s">
        <v>1393</v>
      </c>
      <c r="BK780" s="2">
        <v>31.8</v>
      </c>
      <c r="BL780" t="s">
        <v>1924</v>
      </c>
      <c r="BM780" s="2">
        <v>29.1</v>
      </c>
      <c r="BN780" t="s">
        <v>2272</v>
      </c>
      <c r="BO780" s="2">
        <v>28.8</v>
      </c>
      <c r="BP780" t="s">
        <v>3497</v>
      </c>
      <c r="BQ780" s="2">
        <v>58.5</v>
      </c>
      <c r="BR780" t="s">
        <v>731</v>
      </c>
      <c r="BS780" s="2">
        <v>19.7</v>
      </c>
      <c r="BT780" s="32">
        <f t="shared" si="458"/>
        <v>9.1262135922330095E-2</v>
      </c>
      <c r="BU780" s="34">
        <f t="shared" si="459"/>
        <v>0.92723880597014929</v>
      </c>
      <c r="BV780" s="35">
        <f t="shared" si="460"/>
        <v>936.36501956238237</v>
      </c>
      <c r="BW780" s="32">
        <f t="shared" si="461"/>
        <v>1.8500941892479389E-2</v>
      </c>
      <c r="BX780" s="36">
        <f t="shared" si="462"/>
        <v>2.6310878895372749</v>
      </c>
      <c r="BY780" s="37">
        <f t="shared" si="463"/>
        <v>2.1832431423819942</v>
      </c>
      <c r="BZ780" s="37">
        <f t="shared" si="464"/>
        <v>28.830005598121204</v>
      </c>
      <c r="CA780" s="37">
        <f t="shared" si="465"/>
        <v>30.00559805940382</v>
      </c>
      <c r="CB780" s="37">
        <f t="shared" si="466"/>
        <v>56.596379921748614</v>
      </c>
      <c r="CC780" s="37">
        <f t="shared" si="467"/>
        <v>62.30640044797844</v>
      </c>
      <c r="CD780" s="38">
        <f t="shared" si="468"/>
        <v>-5.710020526229826</v>
      </c>
      <c r="CE780" s="3">
        <v>47</v>
      </c>
      <c r="CF780" s="3">
        <v>39</v>
      </c>
      <c r="CG780" s="3">
        <v>468</v>
      </c>
      <c r="CH780" s="3">
        <v>497</v>
      </c>
      <c r="CI780" s="3">
        <v>230</v>
      </c>
      <c r="CJ780" s="3">
        <v>243</v>
      </c>
      <c r="CK780" s="3">
        <v>334</v>
      </c>
      <c r="CL780" s="3">
        <v>266</v>
      </c>
      <c r="CM780" s="20">
        <f t="shared" si="469"/>
        <v>-5.4506237008330007</v>
      </c>
      <c r="CN780" s="37">
        <f t="shared" si="470"/>
        <v>2.3263276111021978</v>
      </c>
      <c r="CO780" s="37">
        <f t="shared" si="471"/>
        <v>2.6472003850473285</v>
      </c>
      <c r="CP780" s="37">
        <f t="shared" si="472"/>
        <v>29.921386170383443</v>
      </c>
      <c r="CQ780" s="37">
        <f t="shared" si="473"/>
        <v>29.54703460078079</v>
      </c>
      <c r="CR780" s="37">
        <f t="shared" si="474"/>
        <v>56.232953633884165</v>
      </c>
      <c r="CS780" s="37">
        <f t="shared" si="475"/>
        <v>55.16337772073372</v>
      </c>
      <c r="CT780" s="22">
        <f t="shared" si="476"/>
        <v>-6.7795964393802706</v>
      </c>
      <c r="CU780" s="35">
        <v>87</v>
      </c>
      <c r="CV780" s="35">
        <v>99</v>
      </c>
      <c r="CW780" s="35">
        <v>1032</v>
      </c>
      <c r="CX780" s="35">
        <v>1006</v>
      </c>
      <c r="CY780" s="35">
        <v>453</v>
      </c>
      <c r="CZ780" s="35">
        <v>419</v>
      </c>
      <c r="DA780" s="35">
        <v>539</v>
      </c>
      <c r="DB780" s="35">
        <v>531</v>
      </c>
      <c r="DC780">
        <v>32</v>
      </c>
      <c r="DD780">
        <v>21</v>
      </c>
      <c r="DE780" s="35">
        <f t="shared" si="477"/>
        <v>-11</v>
      </c>
      <c r="DF780" s="36">
        <f t="shared" si="478"/>
        <v>1.7913789886211235</v>
      </c>
      <c r="DG780" s="37">
        <f t="shared" si="479"/>
        <v>1.1755924612826123</v>
      </c>
      <c r="DH780" s="37">
        <f t="shared" si="480"/>
        <v>-0.61578652733851114</v>
      </c>
      <c r="DI780" s="2">
        <v>717.8</v>
      </c>
      <c r="DJ780">
        <v>36</v>
      </c>
      <c r="DK780">
        <v>28</v>
      </c>
      <c r="DL780">
        <v>7.1</v>
      </c>
      <c r="DM780">
        <v>696</v>
      </c>
      <c r="DN780">
        <v>754</v>
      </c>
      <c r="DO780">
        <v>-0.9</v>
      </c>
      <c r="DP780">
        <v>520</v>
      </c>
      <c r="DQ780">
        <v>533</v>
      </c>
      <c r="DR780">
        <v>0.30000000000000004</v>
      </c>
      <c r="DS780">
        <v>368</v>
      </c>
      <c r="DT780">
        <v>372</v>
      </c>
      <c r="DU780">
        <v>1</v>
      </c>
      <c r="DV780" s="39">
        <v>-2.1</v>
      </c>
      <c r="DW780" s="39">
        <v>-2.1</v>
      </c>
      <c r="DX780" s="39">
        <v>1.5</v>
      </c>
      <c r="DY780" s="39">
        <v>0.2</v>
      </c>
      <c r="DZ780" s="39">
        <v>-0.60000000000000009</v>
      </c>
      <c r="EA780" s="39">
        <v>-0.9</v>
      </c>
    </row>
    <row r="781" spans="1:131" x14ac:dyDescent="0.2">
      <c r="A781" s="12" t="s">
        <v>3370</v>
      </c>
      <c r="B781" s="12" t="s">
        <v>3371</v>
      </c>
      <c r="C781" t="s">
        <v>3369</v>
      </c>
      <c r="D781" t="s">
        <v>367</v>
      </c>
      <c r="E781" s="12" t="s">
        <v>178</v>
      </c>
      <c r="F781">
        <v>82</v>
      </c>
      <c r="G781">
        <v>6</v>
      </c>
      <c r="H781">
        <v>24</v>
      </c>
      <c r="I781" s="31">
        <f t="shared" si="444"/>
        <v>30</v>
      </c>
      <c r="J781">
        <v>10</v>
      </c>
      <c r="K781">
        <v>11</v>
      </c>
      <c r="L781" s="16">
        <f t="shared" si="445"/>
        <v>1.1383519193878437</v>
      </c>
      <c r="M781" s="15">
        <v>4</v>
      </c>
      <c r="N781" s="15">
        <v>10</v>
      </c>
      <c r="O781" s="15">
        <v>11</v>
      </c>
      <c r="P781">
        <v>99</v>
      </c>
      <c r="Q781">
        <v>32</v>
      </c>
      <c r="R781">
        <v>76</v>
      </c>
      <c r="S781" s="13">
        <f t="shared" si="446"/>
        <v>6.0606060606060608E-2</v>
      </c>
      <c r="T781" s="13">
        <f t="shared" si="447"/>
        <v>2.8985507246376812E-2</v>
      </c>
      <c r="U781" s="2">
        <v>1581.2333333332999</v>
      </c>
      <c r="V781" s="2">
        <v>19.2833333333</v>
      </c>
      <c r="W781">
        <v>18.41</v>
      </c>
      <c r="X781">
        <v>28.81</v>
      </c>
      <c r="Y781" s="32">
        <f t="shared" si="448"/>
        <v>0.38987717069038547</v>
      </c>
      <c r="Z781" s="15">
        <f t="shared" si="449"/>
        <v>117.76119402985074</v>
      </c>
      <c r="AA781">
        <v>113</v>
      </c>
      <c r="AB781">
        <v>123</v>
      </c>
      <c r="AC781">
        <v>120</v>
      </c>
      <c r="AD781" s="13">
        <f t="shared" si="450"/>
        <v>8.9552238805970144E-2</v>
      </c>
      <c r="AE781" s="13">
        <f t="shared" si="451"/>
        <v>0.31343283582089554</v>
      </c>
      <c r="AF781" s="13">
        <f t="shared" si="452"/>
        <v>0.40298507462686567</v>
      </c>
      <c r="AI781" s="17" t="str">
        <f t="shared" si="453"/>
        <v xml:space="preserve"> </v>
      </c>
      <c r="AJ781">
        <v>224</v>
      </c>
      <c r="AK781">
        <v>231</v>
      </c>
      <c r="AL781" s="32">
        <f t="shared" si="454"/>
        <v>0.28944020356234096</v>
      </c>
      <c r="AM781">
        <v>258</v>
      </c>
      <c r="AN781">
        <v>254</v>
      </c>
      <c r="AO781" s="33">
        <f t="shared" si="455"/>
        <v>0.32569974554707382</v>
      </c>
      <c r="AP781">
        <v>300</v>
      </c>
      <c r="AQ781">
        <v>305</v>
      </c>
      <c r="AR781" s="33">
        <f t="shared" si="456"/>
        <v>0.38486005089058523</v>
      </c>
      <c r="AS781" s="33">
        <f t="shared" si="457"/>
        <v>0.4705274043433299</v>
      </c>
      <c r="AT781">
        <v>6</v>
      </c>
      <c r="AU781">
        <v>553</v>
      </c>
      <c r="AV781">
        <v>621</v>
      </c>
      <c r="AW781">
        <v>556</v>
      </c>
      <c r="AX781" s="2">
        <v>28.8</v>
      </c>
      <c r="AY781" s="3">
        <v>2</v>
      </c>
      <c r="AZ781" s="2">
        <v>33.200000000000003</v>
      </c>
      <c r="BA781" s="2">
        <v>25.8</v>
      </c>
      <c r="BB781" s="21">
        <v>0.58599999999999997</v>
      </c>
      <c r="BC781">
        <v>4</v>
      </c>
      <c r="BD781" s="21">
        <v>-1.7000000000000001E-2</v>
      </c>
      <c r="BE781" s="2">
        <v>27.9</v>
      </c>
      <c r="BF781" s="2">
        <v>35.5</v>
      </c>
      <c r="BG781" s="2">
        <v>25.3</v>
      </c>
      <c r="BH781" s="21">
        <v>1.0009999999999999</v>
      </c>
      <c r="BI781" s="21">
        <v>-6.7279999999999998</v>
      </c>
      <c r="BJ781" t="s">
        <v>2849</v>
      </c>
      <c r="BK781" s="2">
        <v>30.1</v>
      </c>
      <c r="BL781" t="s">
        <v>1416</v>
      </c>
      <c r="BM781" s="2">
        <v>29.9</v>
      </c>
      <c r="BN781" t="s">
        <v>1481</v>
      </c>
      <c r="BO781" s="2">
        <v>29.6</v>
      </c>
      <c r="BP781" t="s">
        <v>2341</v>
      </c>
      <c r="BQ781" s="2">
        <v>43.4</v>
      </c>
      <c r="BR781" t="s">
        <v>1550</v>
      </c>
      <c r="BS781" s="2">
        <v>29.1</v>
      </c>
      <c r="BT781" s="32">
        <f t="shared" si="458"/>
        <v>8.4917617237008872E-2</v>
      </c>
      <c r="BU781" s="34">
        <f t="shared" si="459"/>
        <v>0.91393939393939394</v>
      </c>
      <c r="BV781" s="35">
        <f t="shared" si="460"/>
        <v>922.43115566309484</v>
      </c>
      <c r="BW781" s="32">
        <f t="shared" si="461"/>
        <v>-1.142988823597188E-3</v>
      </c>
      <c r="BX781" s="36">
        <f t="shared" si="462"/>
        <v>2.5423192866371918</v>
      </c>
      <c r="BY781" s="37">
        <f t="shared" si="463"/>
        <v>2.6940995425558301</v>
      </c>
      <c r="BZ781" s="37">
        <f t="shared" si="464"/>
        <v>29.938655479951407</v>
      </c>
      <c r="CA781" s="37">
        <f t="shared" si="465"/>
        <v>31.304677783219152</v>
      </c>
      <c r="CB781" s="37">
        <f t="shared" si="466"/>
        <v>58.245673208777454</v>
      </c>
      <c r="CC781" s="37">
        <f t="shared" si="467"/>
        <v>57.410881801224946</v>
      </c>
      <c r="CD781" s="38">
        <f t="shared" si="468"/>
        <v>0.83479140755250825</v>
      </c>
      <c r="CE781" s="3">
        <v>67</v>
      </c>
      <c r="CF781" s="3">
        <v>71</v>
      </c>
      <c r="CG781" s="3">
        <v>722</v>
      </c>
      <c r="CH781" s="3">
        <v>754</v>
      </c>
      <c r="CI781" s="3">
        <v>340</v>
      </c>
      <c r="CJ781" s="3">
        <v>285</v>
      </c>
      <c r="CK781" s="3">
        <v>403</v>
      </c>
      <c r="CL781" s="3">
        <v>406</v>
      </c>
      <c r="CM781" s="20">
        <f t="shared" si="469"/>
        <v>8.1631337033125888</v>
      </c>
      <c r="CN781" s="37">
        <f t="shared" si="470"/>
        <v>1.9556217776686617</v>
      </c>
      <c r="CO781" s="37">
        <f t="shared" si="471"/>
        <v>1.8794287213958567</v>
      </c>
      <c r="CP781" s="37">
        <f t="shared" si="472"/>
        <v>26.058025245299312</v>
      </c>
      <c r="CQ781" s="37">
        <f t="shared" si="473"/>
        <v>29.969268800636637</v>
      </c>
      <c r="CR781" s="37">
        <f t="shared" si="474"/>
        <v>50.262019454627037</v>
      </c>
      <c r="CS781" s="37">
        <f t="shared" si="475"/>
        <v>62.757680683367056</v>
      </c>
      <c r="CT781" s="22">
        <f t="shared" si="476"/>
        <v>13.330452636292527</v>
      </c>
      <c r="CU781" s="35">
        <v>77</v>
      </c>
      <c r="CV781" s="35">
        <v>74</v>
      </c>
      <c r="CW781" s="35">
        <v>949</v>
      </c>
      <c r="CX781" s="35">
        <v>1106</v>
      </c>
      <c r="CY781" s="35">
        <v>429</v>
      </c>
      <c r="CZ781" s="35">
        <v>500</v>
      </c>
      <c r="DA781" s="35">
        <v>791</v>
      </c>
      <c r="DB781" s="35">
        <v>524</v>
      </c>
      <c r="DC781">
        <v>32</v>
      </c>
      <c r="DD781">
        <v>23</v>
      </c>
      <c r="DE781" s="35">
        <f t="shared" si="477"/>
        <v>-9</v>
      </c>
      <c r="DF781" s="36">
        <f t="shared" si="478"/>
        <v>1.2142420473491065</v>
      </c>
      <c r="DG781" s="37">
        <f t="shared" si="479"/>
        <v>0.87273647153217038</v>
      </c>
      <c r="DH781" s="37">
        <f t="shared" si="480"/>
        <v>-0.34150557581693619</v>
      </c>
      <c r="DI781" s="2">
        <v>907.9</v>
      </c>
      <c r="DJ781">
        <v>37</v>
      </c>
      <c r="DK781">
        <v>36</v>
      </c>
      <c r="DL781">
        <v>-4.5999999999999996</v>
      </c>
      <c r="DM781">
        <v>876</v>
      </c>
      <c r="DN781">
        <v>875</v>
      </c>
      <c r="DO781">
        <v>4.5999999999999996</v>
      </c>
      <c r="DP781">
        <v>639</v>
      </c>
      <c r="DQ781">
        <v>640</v>
      </c>
      <c r="DR781">
        <v>2.6</v>
      </c>
      <c r="DS781">
        <v>457</v>
      </c>
      <c r="DT781">
        <v>473</v>
      </c>
      <c r="DU781">
        <v>1.5</v>
      </c>
      <c r="DV781" s="39">
        <v>-5.3</v>
      </c>
      <c r="DW781" s="39">
        <v>-5.3</v>
      </c>
      <c r="DX781" s="39">
        <v>-0.60000000000000009</v>
      </c>
      <c r="DY781" s="39">
        <v>-0.2</v>
      </c>
      <c r="DZ781" s="39">
        <v>4.5999999999999996</v>
      </c>
      <c r="EA781" s="39">
        <v>-1.5</v>
      </c>
    </row>
    <row r="782" spans="1:131" x14ac:dyDescent="0.2">
      <c r="A782" s="12" t="s">
        <v>1178</v>
      </c>
      <c r="B782" s="12" t="s">
        <v>3375</v>
      </c>
      <c r="C782" t="s">
        <v>3374</v>
      </c>
      <c r="D782" t="s">
        <v>139</v>
      </c>
      <c r="E782" s="12" t="s">
        <v>178</v>
      </c>
      <c r="F782">
        <v>25</v>
      </c>
      <c r="G782">
        <v>0</v>
      </c>
      <c r="H782">
        <v>0</v>
      </c>
      <c r="I782" s="31">
        <f t="shared" si="444"/>
        <v>0</v>
      </c>
      <c r="J782">
        <v>0</v>
      </c>
      <c r="K782">
        <v>0</v>
      </c>
      <c r="L782" s="16">
        <f t="shared" si="445"/>
        <v>0</v>
      </c>
      <c r="M782" s="15">
        <v>0</v>
      </c>
      <c r="N782" s="15">
        <v>0</v>
      </c>
      <c r="O782" s="15">
        <v>0</v>
      </c>
      <c r="P782">
        <v>17</v>
      </c>
      <c r="Q782">
        <v>14</v>
      </c>
      <c r="R782">
        <v>12</v>
      </c>
      <c r="S782" s="13">
        <f t="shared" si="446"/>
        <v>0</v>
      </c>
      <c r="T782" s="13">
        <f t="shared" si="447"/>
        <v>0</v>
      </c>
      <c r="U782" s="2">
        <v>391.18333333330003</v>
      </c>
      <c r="V782" s="2">
        <v>15.6333333333</v>
      </c>
      <c r="W782">
        <v>15.21</v>
      </c>
      <c r="X782">
        <v>32.369999999999997</v>
      </c>
      <c r="Y782" s="32">
        <f t="shared" si="448"/>
        <v>0.31967213114754101</v>
      </c>
      <c r="Z782" s="15">
        <f t="shared" si="449"/>
        <v>0</v>
      </c>
      <c r="AA782">
        <v>41</v>
      </c>
      <c r="AB782">
        <v>10</v>
      </c>
      <c r="AC782">
        <v>35</v>
      </c>
      <c r="AD782" s="13">
        <f t="shared" si="450"/>
        <v>0</v>
      </c>
      <c r="AE782" s="13">
        <f t="shared" si="451"/>
        <v>0</v>
      </c>
      <c r="AF782" s="13">
        <f t="shared" si="452"/>
        <v>0</v>
      </c>
      <c r="AI782" s="17" t="str">
        <f t="shared" si="453"/>
        <v xml:space="preserve"> </v>
      </c>
      <c r="AJ782">
        <v>55</v>
      </c>
      <c r="AK782">
        <v>56</v>
      </c>
      <c r="AL782" s="32">
        <f t="shared" si="454"/>
        <v>0.29365079365079366</v>
      </c>
      <c r="AM782">
        <v>71</v>
      </c>
      <c r="AN782">
        <v>61</v>
      </c>
      <c r="AO782" s="33">
        <f t="shared" si="455"/>
        <v>0.34920634920634919</v>
      </c>
      <c r="AP782">
        <v>65</v>
      </c>
      <c r="AQ782">
        <v>70</v>
      </c>
      <c r="AR782" s="33">
        <f t="shared" si="456"/>
        <v>0.35714285714285715</v>
      </c>
      <c r="AS782" s="33">
        <f t="shared" si="457"/>
        <v>0.4567901234567901</v>
      </c>
      <c r="AT782">
        <v>5</v>
      </c>
      <c r="AU782">
        <v>140</v>
      </c>
      <c r="AV782">
        <v>148</v>
      </c>
      <c r="AW782">
        <v>110</v>
      </c>
      <c r="AX782" s="2">
        <v>28.6</v>
      </c>
      <c r="AY782" s="3">
        <v>4</v>
      </c>
      <c r="AZ782" s="2">
        <v>33.1</v>
      </c>
      <c r="BA782" s="2">
        <v>25.5</v>
      </c>
      <c r="BB782" s="21">
        <v>0.438</v>
      </c>
      <c r="BC782">
        <v>7</v>
      </c>
      <c r="BD782" s="21">
        <v>0.84199999999999997</v>
      </c>
      <c r="BE782" s="2">
        <v>27.7</v>
      </c>
      <c r="BF782" s="2">
        <v>36</v>
      </c>
      <c r="BG782" s="2">
        <v>25</v>
      </c>
      <c r="BH782" s="21">
        <v>1.44</v>
      </c>
      <c r="BI782" s="21">
        <v>-12.163</v>
      </c>
      <c r="BJ782" t="s">
        <v>1238</v>
      </c>
      <c r="BK782" s="2">
        <v>26.6</v>
      </c>
      <c r="BL782" t="s">
        <v>1343</v>
      </c>
      <c r="BM782" s="2">
        <v>25.7</v>
      </c>
      <c r="BN782" t="s">
        <v>1338</v>
      </c>
      <c r="BO782" s="2">
        <v>25.6</v>
      </c>
      <c r="BP782" t="s">
        <v>1185</v>
      </c>
      <c r="BQ782" s="2">
        <v>59</v>
      </c>
      <c r="BR782" t="s">
        <v>3613</v>
      </c>
      <c r="BS782" s="2">
        <v>16.2</v>
      </c>
      <c r="BT782" s="32">
        <f t="shared" si="458"/>
        <v>5.1612903225806452E-2</v>
      </c>
      <c r="BU782" s="34">
        <f t="shared" si="459"/>
        <v>0.94170403587443952</v>
      </c>
      <c r="BV782" s="35">
        <f t="shared" si="460"/>
        <v>946.86532619702018</v>
      </c>
      <c r="BW782" s="32">
        <f t="shared" si="461"/>
        <v>-6.6830608997540328E-3</v>
      </c>
      <c r="BX782" s="36">
        <f t="shared" si="462"/>
        <v>1.2281449893416378</v>
      </c>
      <c r="BY782" s="37">
        <f t="shared" si="463"/>
        <v>1.9957356076801616</v>
      </c>
      <c r="BZ782" s="37">
        <f t="shared" si="464"/>
        <v>23.795309168494231</v>
      </c>
      <c r="CA782" s="37">
        <f t="shared" si="465"/>
        <v>34.234541577898156</v>
      </c>
      <c r="CB782" s="37">
        <f t="shared" si="466"/>
        <v>46.362473347646826</v>
      </c>
      <c r="CC782" s="37">
        <f t="shared" si="467"/>
        <v>67.240938166454669</v>
      </c>
      <c r="CD782" s="38">
        <f t="shared" si="468"/>
        <v>-20.878464818807842</v>
      </c>
      <c r="CE782" s="3">
        <v>8</v>
      </c>
      <c r="CF782" s="3">
        <v>13</v>
      </c>
      <c r="CG782" s="3">
        <v>147</v>
      </c>
      <c r="CH782" s="3">
        <v>210</v>
      </c>
      <c r="CI782" s="3">
        <v>75</v>
      </c>
      <c r="CJ782" s="3">
        <v>98</v>
      </c>
      <c r="CK782" s="3">
        <v>117</v>
      </c>
      <c r="CL782" s="3">
        <v>72</v>
      </c>
      <c r="CM782" s="20">
        <f t="shared" si="469"/>
        <v>-6.9264277817708049</v>
      </c>
      <c r="CN782" s="37">
        <f t="shared" si="470"/>
        <v>2.224281742354032</v>
      </c>
      <c r="CO782" s="37">
        <f t="shared" si="471"/>
        <v>2.5949953660797038</v>
      </c>
      <c r="CP782" s="37">
        <f t="shared" si="472"/>
        <v>26.987951807228917</v>
      </c>
      <c r="CQ782" s="37">
        <f t="shared" si="473"/>
        <v>34.105653382761822</v>
      </c>
      <c r="CR782" s="37">
        <f t="shared" si="474"/>
        <v>50.268767377201122</v>
      </c>
      <c r="CS782" s="37">
        <f t="shared" si="475"/>
        <v>60.203892493049132</v>
      </c>
      <c r="CT782" s="22">
        <f t="shared" si="476"/>
        <v>-10.943339702959832</v>
      </c>
      <c r="CU782" s="35">
        <v>30</v>
      </c>
      <c r="CV782" s="35">
        <v>35</v>
      </c>
      <c r="CW782" s="35">
        <v>334</v>
      </c>
      <c r="CX782" s="35">
        <v>425</v>
      </c>
      <c r="CY782" s="35">
        <v>135</v>
      </c>
      <c r="CZ782" s="35">
        <v>165</v>
      </c>
      <c r="DA782" s="35">
        <v>187</v>
      </c>
      <c r="DB782" s="35">
        <v>179</v>
      </c>
      <c r="DC782">
        <v>4</v>
      </c>
      <c r="DD782">
        <v>1</v>
      </c>
      <c r="DE782" s="35">
        <f t="shared" si="477"/>
        <v>-3</v>
      </c>
      <c r="DF782" s="36">
        <f t="shared" si="478"/>
        <v>0.61407249467081892</v>
      </c>
      <c r="DG782" s="37">
        <f t="shared" si="479"/>
        <v>0.15351812366770473</v>
      </c>
      <c r="DH782" s="37">
        <f t="shared" si="480"/>
        <v>-0.46055437100311419</v>
      </c>
      <c r="DI782" s="2">
        <v>279.89999999999998</v>
      </c>
      <c r="DJ782">
        <v>6</v>
      </c>
      <c r="DK782">
        <v>5</v>
      </c>
      <c r="DL782">
        <v>16.5</v>
      </c>
      <c r="DM782">
        <v>223</v>
      </c>
      <c r="DN782">
        <v>330</v>
      </c>
      <c r="DO782">
        <v>-3.4</v>
      </c>
      <c r="DP782">
        <v>170</v>
      </c>
      <c r="DQ782">
        <v>246</v>
      </c>
      <c r="DR782">
        <v>-2.5</v>
      </c>
      <c r="DS782">
        <v>118</v>
      </c>
      <c r="DT782">
        <v>171</v>
      </c>
      <c r="DU782">
        <v>-2.5</v>
      </c>
      <c r="DV782" s="39">
        <v>-3.9</v>
      </c>
      <c r="DW782" s="39">
        <v>-4</v>
      </c>
      <c r="DX782" s="39">
        <v>-0.30000000000000004</v>
      </c>
      <c r="DY782" s="39">
        <v>0.2</v>
      </c>
      <c r="DZ782" s="39">
        <v>2.6</v>
      </c>
      <c r="EA782" s="39">
        <v>-1.5</v>
      </c>
    </row>
    <row r="783" spans="1:131" x14ac:dyDescent="0.2">
      <c r="A783" s="12" t="s">
        <v>678</v>
      </c>
      <c r="B783" s="12" t="s">
        <v>3379</v>
      </c>
      <c r="C783" t="s">
        <v>3378</v>
      </c>
      <c r="D783" t="s">
        <v>460</v>
      </c>
      <c r="E783" s="12" t="s">
        <v>178</v>
      </c>
      <c r="F783">
        <v>18</v>
      </c>
      <c r="G783">
        <v>2</v>
      </c>
      <c r="H783">
        <v>1</v>
      </c>
      <c r="I783" s="31">
        <f t="shared" si="444"/>
        <v>3</v>
      </c>
      <c r="J783">
        <v>0</v>
      </c>
      <c r="K783">
        <v>1</v>
      </c>
      <c r="L783" s="16">
        <f t="shared" si="445"/>
        <v>0.76211982217214913</v>
      </c>
      <c r="M783" s="15">
        <v>2</v>
      </c>
      <c r="N783" s="15">
        <v>0</v>
      </c>
      <c r="O783" s="15">
        <v>1</v>
      </c>
      <c r="P783">
        <v>17</v>
      </c>
      <c r="Q783">
        <v>4</v>
      </c>
      <c r="R783">
        <v>5</v>
      </c>
      <c r="S783" s="13">
        <f t="shared" si="446"/>
        <v>0.11764705882352941</v>
      </c>
      <c r="T783" s="13">
        <f t="shared" si="447"/>
        <v>7.6923076923076927E-2</v>
      </c>
      <c r="U783" s="2">
        <v>236.1833333333</v>
      </c>
      <c r="V783" s="2">
        <v>13.1166666667</v>
      </c>
      <c r="W783">
        <v>13.04</v>
      </c>
      <c r="X783">
        <v>37.020000000000003</v>
      </c>
      <c r="Y783" s="32">
        <f t="shared" si="448"/>
        <v>0.26048741510187773</v>
      </c>
      <c r="Z783" s="15">
        <f t="shared" si="449"/>
        <v>0</v>
      </c>
      <c r="AA783">
        <v>16</v>
      </c>
      <c r="AB783">
        <v>32</v>
      </c>
      <c r="AC783">
        <v>43</v>
      </c>
      <c r="AD783" s="13">
        <f t="shared" si="450"/>
        <v>0.33333333333333331</v>
      </c>
      <c r="AE783" s="13">
        <f t="shared" si="451"/>
        <v>0.16666666666666666</v>
      </c>
      <c r="AF783" s="13">
        <f t="shared" si="452"/>
        <v>0.5</v>
      </c>
      <c r="AI783" s="17" t="str">
        <f t="shared" si="453"/>
        <v xml:space="preserve"> </v>
      </c>
      <c r="AJ783">
        <v>25</v>
      </c>
      <c r="AK783">
        <v>21</v>
      </c>
      <c r="AL783" s="32">
        <f t="shared" si="454"/>
        <v>0.26285714285714284</v>
      </c>
      <c r="AM783">
        <v>38</v>
      </c>
      <c r="AN783">
        <v>22</v>
      </c>
      <c r="AO783" s="33">
        <f t="shared" si="455"/>
        <v>0.34285714285714286</v>
      </c>
      <c r="AP783">
        <v>42</v>
      </c>
      <c r="AQ783">
        <v>27</v>
      </c>
      <c r="AR783" s="33">
        <f t="shared" si="456"/>
        <v>0.39428571428571429</v>
      </c>
      <c r="AS783" s="33">
        <f t="shared" si="457"/>
        <v>0.43396226415094341</v>
      </c>
      <c r="AU783">
        <v>73</v>
      </c>
      <c r="AV783">
        <v>84</v>
      </c>
      <c r="AW783">
        <v>73</v>
      </c>
      <c r="AX783" s="2">
        <v>28.1</v>
      </c>
      <c r="AZ783" s="2">
        <v>32.799999999999997</v>
      </c>
      <c r="BA783" s="2">
        <v>24.8</v>
      </c>
      <c r="BB783" s="21">
        <v>-3.6000000000000004E-2</v>
      </c>
      <c r="BD783" s="21">
        <v>1.27</v>
      </c>
      <c r="BE783" s="2">
        <v>26.2</v>
      </c>
      <c r="BF783" s="2">
        <v>29.8</v>
      </c>
      <c r="BG783" s="2">
        <v>24.9</v>
      </c>
      <c r="BH783" s="21">
        <v>-0.224</v>
      </c>
      <c r="BI783" s="21">
        <v>0.58899999999999997</v>
      </c>
      <c r="BJ783" t="s">
        <v>1095</v>
      </c>
      <c r="BK783" s="2">
        <v>30.6</v>
      </c>
      <c r="BL783" t="s">
        <v>2959</v>
      </c>
      <c r="BM783" s="2">
        <v>27.9</v>
      </c>
      <c r="BN783" t="s">
        <v>831</v>
      </c>
      <c r="BO783" s="2">
        <v>27</v>
      </c>
      <c r="BP783" t="s">
        <v>3333</v>
      </c>
      <c r="BQ783" s="2">
        <v>47.9</v>
      </c>
      <c r="BR783" t="s">
        <v>1554</v>
      </c>
      <c r="BS783" s="2">
        <v>21.4</v>
      </c>
      <c r="BT783" s="32">
        <f t="shared" si="458"/>
        <v>6.8965517241379309E-2</v>
      </c>
      <c r="BU783" s="34">
        <f t="shared" si="459"/>
        <v>0.95041322314049592</v>
      </c>
      <c r="BV783" s="35">
        <f t="shared" si="460"/>
        <v>957.30977486463382</v>
      </c>
      <c r="BW783" s="32">
        <f t="shared" si="461"/>
        <v>1.9378740381875231E-2</v>
      </c>
      <c r="BX783" s="36">
        <f t="shared" si="462"/>
        <v>1.5247776365907884</v>
      </c>
      <c r="BY783" s="37">
        <f t="shared" si="463"/>
        <v>1.5247776365907884</v>
      </c>
      <c r="BZ783" s="37">
        <f t="shared" si="464"/>
        <v>22.109275730566431</v>
      </c>
      <c r="CA783" s="37">
        <f t="shared" si="465"/>
        <v>30.74968233791423</v>
      </c>
      <c r="CB783" s="37">
        <f t="shared" si="466"/>
        <v>44.218551461132861</v>
      </c>
      <c r="CC783" s="37">
        <f t="shared" si="467"/>
        <v>58.449809402646885</v>
      </c>
      <c r="CD783" s="38">
        <f t="shared" si="468"/>
        <v>-14.231257941514023</v>
      </c>
      <c r="CE783" s="3">
        <v>6</v>
      </c>
      <c r="CF783" s="3">
        <v>6</v>
      </c>
      <c r="CG783" s="3">
        <v>81</v>
      </c>
      <c r="CH783" s="3">
        <v>115</v>
      </c>
      <c r="CI783" s="3">
        <v>43</v>
      </c>
      <c r="CJ783" s="3">
        <v>42</v>
      </c>
      <c r="CK783" s="3">
        <v>67</v>
      </c>
      <c r="CL783" s="3">
        <v>44</v>
      </c>
      <c r="CM783" s="20">
        <f t="shared" si="469"/>
        <v>-12.055352281136665</v>
      </c>
      <c r="CN783" s="37">
        <f t="shared" si="470"/>
        <v>1.7107869620025211</v>
      </c>
      <c r="CO783" s="37">
        <f t="shared" si="471"/>
        <v>2.341076895371871</v>
      </c>
      <c r="CP783" s="37">
        <f t="shared" si="472"/>
        <v>26.292094363407166</v>
      </c>
      <c r="CQ783" s="37">
        <f t="shared" si="473"/>
        <v>26.922384296776517</v>
      </c>
      <c r="CR783" s="37">
        <f t="shared" si="474"/>
        <v>51.503691698181164</v>
      </c>
      <c r="CS783" s="37">
        <f t="shared" si="475"/>
        <v>49.432739059967581</v>
      </c>
      <c r="CT783" s="22">
        <f t="shared" si="476"/>
        <v>-16.302210579727607</v>
      </c>
      <c r="CU783" s="35">
        <v>19</v>
      </c>
      <c r="CV783" s="35">
        <v>26</v>
      </c>
      <c r="CW783" s="35">
        <v>273</v>
      </c>
      <c r="CX783" s="35">
        <v>273</v>
      </c>
      <c r="CY783" s="35">
        <v>132</v>
      </c>
      <c r="CZ783" s="35">
        <v>120</v>
      </c>
      <c r="DA783" s="35">
        <v>130</v>
      </c>
      <c r="DB783" s="35">
        <v>148</v>
      </c>
      <c r="DC783">
        <v>6</v>
      </c>
      <c r="DD783">
        <v>1</v>
      </c>
      <c r="DE783" s="35">
        <f t="shared" si="477"/>
        <v>-5</v>
      </c>
      <c r="DF783" s="36">
        <f t="shared" si="478"/>
        <v>1.5247776365907884</v>
      </c>
      <c r="DG783" s="37">
        <f t="shared" si="479"/>
        <v>0.25412960609846474</v>
      </c>
      <c r="DH783" s="37">
        <f t="shared" si="480"/>
        <v>-1.2706480304923236</v>
      </c>
      <c r="DI783" s="2">
        <v>153.80000000000001</v>
      </c>
      <c r="DJ783">
        <v>5</v>
      </c>
      <c r="DK783">
        <v>4</v>
      </c>
      <c r="DL783">
        <v>1.7000000000000002</v>
      </c>
      <c r="DM783">
        <v>117</v>
      </c>
      <c r="DN783">
        <v>150</v>
      </c>
      <c r="DO783">
        <v>-8.6</v>
      </c>
      <c r="DP783">
        <v>84</v>
      </c>
      <c r="DQ783">
        <v>110</v>
      </c>
      <c r="DR783">
        <v>-9.1</v>
      </c>
      <c r="DS783">
        <v>56</v>
      </c>
      <c r="DT783">
        <v>83</v>
      </c>
      <c r="DU783">
        <v>-11.3</v>
      </c>
      <c r="DV783" s="39">
        <v>-3.4</v>
      </c>
      <c r="DW783" s="39">
        <v>-3.4</v>
      </c>
      <c r="DX783" s="39">
        <v>0.1</v>
      </c>
      <c r="DY783" s="39">
        <v>0.30000000000000004</v>
      </c>
      <c r="DZ783" s="39">
        <v>0.9</v>
      </c>
      <c r="EA783" s="39">
        <v>-2</v>
      </c>
    </row>
    <row r="784" spans="1:131" x14ac:dyDescent="0.2">
      <c r="A784" s="12" t="s">
        <v>1376</v>
      </c>
      <c r="B784" s="12" t="s">
        <v>3382</v>
      </c>
      <c r="C784" t="s">
        <v>3381</v>
      </c>
      <c r="D784" t="s">
        <v>300</v>
      </c>
      <c r="E784" s="12" t="s">
        <v>170</v>
      </c>
      <c r="F784">
        <v>11</v>
      </c>
      <c r="G784">
        <v>0</v>
      </c>
      <c r="H784">
        <v>1</v>
      </c>
      <c r="I784" s="31">
        <f t="shared" si="444"/>
        <v>1</v>
      </c>
      <c r="J784">
        <v>0</v>
      </c>
      <c r="K784">
        <v>1</v>
      </c>
      <c r="L784" s="16">
        <f t="shared" si="445"/>
        <v>0.65970313358988453</v>
      </c>
      <c r="M784" s="15">
        <v>0</v>
      </c>
      <c r="N784" s="15">
        <v>0</v>
      </c>
      <c r="O784" s="15">
        <v>1</v>
      </c>
      <c r="P784">
        <v>13</v>
      </c>
      <c r="Q784">
        <v>2</v>
      </c>
      <c r="R784">
        <v>0</v>
      </c>
      <c r="S784" s="13">
        <f t="shared" si="446"/>
        <v>0</v>
      </c>
      <c r="T784" s="13">
        <f t="shared" si="447"/>
        <v>0</v>
      </c>
      <c r="U784" s="2">
        <v>90.95</v>
      </c>
      <c r="V784" s="2">
        <v>8.2666666667000008</v>
      </c>
      <c r="W784">
        <v>8.25</v>
      </c>
      <c r="X784">
        <v>40.409999999999997</v>
      </c>
      <c r="Y784" s="32">
        <f t="shared" si="448"/>
        <v>0.16954377311960545</v>
      </c>
      <c r="Z784" s="15">
        <f t="shared" si="449"/>
        <v>0</v>
      </c>
      <c r="AA784">
        <v>2</v>
      </c>
      <c r="AB784">
        <v>4</v>
      </c>
      <c r="AC784">
        <v>7</v>
      </c>
      <c r="AD784" s="13">
        <f t="shared" si="450"/>
        <v>0</v>
      </c>
      <c r="AE784" s="13">
        <f t="shared" si="451"/>
        <v>0.5</v>
      </c>
      <c r="AF784" s="13">
        <f t="shared" si="452"/>
        <v>0.5</v>
      </c>
      <c r="AG784">
        <v>4</v>
      </c>
      <c r="AH784">
        <v>6</v>
      </c>
      <c r="AI784" s="17">
        <f t="shared" si="453"/>
        <v>0.4</v>
      </c>
      <c r="AJ784">
        <v>17</v>
      </c>
      <c r="AK784">
        <v>16</v>
      </c>
      <c r="AL784" s="32">
        <f t="shared" si="454"/>
        <v>0.39285714285714285</v>
      </c>
      <c r="AM784">
        <v>15</v>
      </c>
      <c r="AN784">
        <v>5</v>
      </c>
      <c r="AO784" s="33">
        <f t="shared" si="455"/>
        <v>0.23809523809523808</v>
      </c>
      <c r="AP784">
        <v>13</v>
      </c>
      <c r="AQ784">
        <v>18</v>
      </c>
      <c r="AR784" s="33">
        <f t="shared" si="456"/>
        <v>0.36904761904761907</v>
      </c>
      <c r="AS784" s="33">
        <f t="shared" si="457"/>
        <v>0.62264150943396224</v>
      </c>
      <c r="AU784">
        <v>44</v>
      </c>
      <c r="AV784">
        <v>29</v>
      </c>
      <c r="AW784">
        <v>28</v>
      </c>
      <c r="AX784" s="2">
        <v>26.8</v>
      </c>
      <c r="AZ784" s="2">
        <v>32.799999999999997</v>
      </c>
      <c r="BA784" s="2">
        <v>22.9</v>
      </c>
      <c r="BB784" s="21">
        <v>-1.1299999999999999</v>
      </c>
      <c r="BD784" s="21">
        <v>-0.46500000000000002</v>
      </c>
      <c r="BE784" s="2">
        <v>25.4</v>
      </c>
      <c r="BF784" s="2">
        <v>31.8</v>
      </c>
      <c r="BG784" s="2">
        <v>19</v>
      </c>
      <c r="BH784" s="21">
        <v>-0.193</v>
      </c>
      <c r="BI784" s="21">
        <v>2.3E-2</v>
      </c>
      <c r="BJ784" t="s">
        <v>834</v>
      </c>
      <c r="BK784" s="2">
        <v>89.5</v>
      </c>
      <c r="BL784" t="s">
        <v>1658</v>
      </c>
      <c r="BM784" s="2">
        <v>88.4</v>
      </c>
      <c r="BN784" t="s">
        <v>3361</v>
      </c>
      <c r="BO784" s="2">
        <v>5.4</v>
      </c>
      <c r="BP784" t="s">
        <v>1682</v>
      </c>
      <c r="BQ784" s="2">
        <v>32.9</v>
      </c>
      <c r="BR784" t="s">
        <v>1041</v>
      </c>
      <c r="BS784" s="2">
        <v>32</v>
      </c>
      <c r="BT784" s="32">
        <f t="shared" si="458"/>
        <v>3.7735849056603772E-2</v>
      </c>
      <c r="BU784" s="34">
        <f t="shared" si="459"/>
        <v>0.9555555555555556</v>
      </c>
      <c r="BV784" s="35">
        <f t="shared" si="460"/>
        <v>959.32914046121607</v>
      </c>
      <c r="BW784" s="32">
        <f t="shared" si="461"/>
        <v>-6.7085953878406254E-3</v>
      </c>
      <c r="BX784" s="36">
        <f t="shared" si="462"/>
        <v>1.3196480938363209</v>
      </c>
      <c r="BY784" s="37">
        <f t="shared" si="463"/>
        <v>1.3196480938363209</v>
      </c>
      <c r="BZ784" s="37">
        <f t="shared" si="464"/>
        <v>34.97067448666251</v>
      </c>
      <c r="CA784" s="37">
        <f t="shared" si="465"/>
        <v>29.692082111317223</v>
      </c>
      <c r="CB784" s="37">
        <f t="shared" si="466"/>
        <v>57.404692081879965</v>
      </c>
      <c r="CC784" s="37">
        <f t="shared" si="467"/>
        <v>54.105571847289156</v>
      </c>
      <c r="CD784" s="38">
        <f t="shared" si="468"/>
        <v>3.2991202345908093</v>
      </c>
      <c r="CE784" s="3">
        <v>2</v>
      </c>
      <c r="CF784" s="3">
        <v>2</v>
      </c>
      <c r="CG784" s="3">
        <v>51</v>
      </c>
      <c r="CH784" s="3">
        <v>43</v>
      </c>
      <c r="CI784" s="3">
        <v>16</v>
      </c>
      <c r="CJ784" s="3">
        <v>18</v>
      </c>
      <c r="CK784" s="3">
        <v>19</v>
      </c>
      <c r="CL784" s="3">
        <v>18</v>
      </c>
      <c r="CM784" s="20">
        <f t="shared" si="469"/>
        <v>-0.22227599182428293</v>
      </c>
      <c r="CN784" s="37">
        <f t="shared" si="470"/>
        <v>2.1596814469865695</v>
      </c>
      <c r="CO784" s="37">
        <f t="shared" si="471"/>
        <v>1.7547411756765878</v>
      </c>
      <c r="CP784" s="37">
        <f t="shared" si="472"/>
        <v>31.180400890868597</v>
      </c>
      <c r="CQ784" s="37">
        <f t="shared" si="473"/>
        <v>25.376257002092192</v>
      </c>
      <c r="CR784" s="37">
        <f t="shared" si="474"/>
        <v>59.256259701693999</v>
      </c>
      <c r="CS784" s="37">
        <f t="shared" si="475"/>
        <v>54.936896807720863</v>
      </c>
      <c r="CT784" s="22">
        <f t="shared" si="476"/>
        <v>-1.0202426593823262</v>
      </c>
      <c r="CU784" s="35">
        <v>16</v>
      </c>
      <c r="CV784" s="35">
        <v>13</v>
      </c>
      <c r="CW784" s="35">
        <v>215</v>
      </c>
      <c r="CX784" s="35">
        <v>175</v>
      </c>
      <c r="CY784" s="35">
        <v>90</v>
      </c>
      <c r="CZ784" s="35">
        <v>95</v>
      </c>
      <c r="DA784" s="35">
        <v>124</v>
      </c>
      <c r="DB784" s="35">
        <v>118</v>
      </c>
      <c r="DC784">
        <v>3</v>
      </c>
      <c r="DD784">
        <v>4</v>
      </c>
      <c r="DE784" s="35">
        <f t="shared" si="477"/>
        <v>1</v>
      </c>
      <c r="DF784" s="36">
        <f t="shared" si="478"/>
        <v>1.9794721407544813</v>
      </c>
      <c r="DG784" s="37">
        <f t="shared" si="479"/>
        <v>2.6392961876726417</v>
      </c>
      <c r="DH784" s="37">
        <f t="shared" si="480"/>
        <v>0.65982404691816043</v>
      </c>
      <c r="DI784" s="2">
        <v>53.5</v>
      </c>
      <c r="DJ784">
        <v>1</v>
      </c>
      <c r="DK784">
        <v>0</v>
      </c>
      <c r="DL784">
        <v>47.1</v>
      </c>
      <c r="DM784">
        <v>47</v>
      </c>
      <c r="DN784">
        <v>55</v>
      </c>
      <c r="DO784">
        <v>-9.6</v>
      </c>
      <c r="DP784">
        <v>40</v>
      </c>
      <c r="DQ784">
        <v>43</v>
      </c>
      <c r="DR784">
        <v>-8.6999999999999993</v>
      </c>
      <c r="DS784">
        <v>29</v>
      </c>
      <c r="DT784">
        <v>31</v>
      </c>
      <c r="DU784">
        <v>-9.3000000000000007</v>
      </c>
      <c r="DV784" s="39">
        <v>0.60000000000000009</v>
      </c>
      <c r="DW784" s="39">
        <v>0.60000000000000009</v>
      </c>
      <c r="DX784" s="39">
        <v>-0.30000000000000004</v>
      </c>
      <c r="DY784" s="39">
        <v>-0.1</v>
      </c>
      <c r="DZ784" s="39">
        <v>0.1</v>
      </c>
      <c r="EA784" s="39">
        <v>0.30000000000000004</v>
      </c>
    </row>
    <row r="785" spans="1:131" x14ac:dyDescent="0.2">
      <c r="A785" s="12" t="s">
        <v>2454</v>
      </c>
      <c r="B785" s="12" t="s">
        <v>3386</v>
      </c>
      <c r="C785" t="s">
        <v>3385</v>
      </c>
      <c r="D785" t="s">
        <v>271</v>
      </c>
      <c r="E785" s="12" t="s">
        <v>178</v>
      </c>
      <c r="F785">
        <v>43</v>
      </c>
      <c r="G785">
        <v>1</v>
      </c>
      <c r="H785">
        <v>5</v>
      </c>
      <c r="I785" s="31">
        <f t="shared" si="444"/>
        <v>6</v>
      </c>
      <c r="J785">
        <v>0</v>
      </c>
      <c r="K785">
        <v>3</v>
      </c>
      <c r="L785" s="16">
        <f t="shared" si="445"/>
        <v>0.57763277531157819</v>
      </c>
      <c r="M785" s="15">
        <v>1</v>
      </c>
      <c r="N785" s="15">
        <v>0</v>
      </c>
      <c r="O785" s="15">
        <v>5</v>
      </c>
      <c r="P785">
        <v>39</v>
      </c>
      <c r="Q785">
        <v>11</v>
      </c>
      <c r="R785">
        <v>23</v>
      </c>
      <c r="S785" s="13">
        <f t="shared" si="446"/>
        <v>2.564102564102564E-2</v>
      </c>
      <c r="T785" s="13">
        <f t="shared" si="447"/>
        <v>1.3698630136986301E-2</v>
      </c>
      <c r="U785" s="2">
        <v>623.23333333330004</v>
      </c>
      <c r="V785" s="2">
        <v>14.483333333299999</v>
      </c>
      <c r="W785">
        <v>14.22</v>
      </c>
      <c r="X785">
        <v>33.56</v>
      </c>
      <c r="Y785" s="32">
        <f t="shared" si="448"/>
        <v>0.29761406446211802</v>
      </c>
      <c r="Z785" s="15">
        <f t="shared" si="449"/>
        <v>0</v>
      </c>
      <c r="AA785">
        <v>32</v>
      </c>
      <c r="AB785">
        <v>23</v>
      </c>
      <c r="AC785">
        <v>61</v>
      </c>
      <c r="AD785" s="13">
        <f t="shared" si="450"/>
        <v>5.2631578947368418E-2</v>
      </c>
      <c r="AE785" s="13">
        <f t="shared" si="451"/>
        <v>0.26315789473684209</v>
      </c>
      <c r="AF785" s="13">
        <f t="shared" si="452"/>
        <v>0.31578947368421051</v>
      </c>
      <c r="AI785" s="17" t="str">
        <f t="shared" si="453"/>
        <v xml:space="preserve"> </v>
      </c>
      <c r="AJ785">
        <v>75</v>
      </c>
      <c r="AK785">
        <v>75</v>
      </c>
      <c r="AL785" s="32">
        <f t="shared" si="454"/>
        <v>0.30800821355236141</v>
      </c>
      <c r="AM785">
        <v>78</v>
      </c>
      <c r="AN785">
        <v>93</v>
      </c>
      <c r="AO785" s="33">
        <f t="shared" si="455"/>
        <v>0.35112936344969198</v>
      </c>
      <c r="AP785">
        <v>73</v>
      </c>
      <c r="AQ785">
        <v>93</v>
      </c>
      <c r="AR785" s="33">
        <f t="shared" si="456"/>
        <v>0.34086242299794661</v>
      </c>
      <c r="AS785" s="33">
        <f t="shared" si="457"/>
        <v>0.46728971962616822</v>
      </c>
      <c r="AT785">
        <v>1</v>
      </c>
      <c r="AU785">
        <v>208</v>
      </c>
      <c r="AV785">
        <v>208</v>
      </c>
      <c r="AW785">
        <v>159</v>
      </c>
      <c r="AX785" s="2">
        <v>28.2</v>
      </c>
      <c r="AY785" s="3">
        <v>5</v>
      </c>
      <c r="AZ785" s="2">
        <v>33</v>
      </c>
      <c r="BA785" s="2">
        <v>25</v>
      </c>
      <c r="BB785" s="21">
        <v>0.20300000000000001</v>
      </c>
      <c r="BC785">
        <v>5</v>
      </c>
      <c r="BD785" s="21">
        <v>0.93400000000000005</v>
      </c>
      <c r="BE785" s="2">
        <v>27.9</v>
      </c>
      <c r="BF785" s="2">
        <v>32.4</v>
      </c>
      <c r="BG785" s="2">
        <v>26.4</v>
      </c>
      <c r="BH785" s="21">
        <v>-0.12</v>
      </c>
      <c r="BI785" s="21">
        <v>2.0680000000000001</v>
      </c>
      <c r="BJ785" t="s">
        <v>1316</v>
      </c>
      <c r="BK785" s="2">
        <v>33.299999999999997</v>
      </c>
      <c r="BL785" t="s">
        <v>727</v>
      </c>
      <c r="BM785" s="2">
        <v>31.5</v>
      </c>
      <c r="BN785" t="s">
        <v>2016</v>
      </c>
      <c r="BO785" s="2">
        <v>28.5</v>
      </c>
      <c r="BP785" t="s">
        <v>634</v>
      </c>
      <c r="BQ785" s="2">
        <v>45.3</v>
      </c>
      <c r="BR785" t="s">
        <v>783</v>
      </c>
      <c r="BS785" s="2">
        <v>27.8</v>
      </c>
      <c r="BT785" s="32">
        <f t="shared" si="458"/>
        <v>6.4846416382252553E-2</v>
      </c>
      <c r="BU785" s="34">
        <f t="shared" si="459"/>
        <v>0.93666666666666665</v>
      </c>
      <c r="BV785" s="35">
        <f t="shared" si="460"/>
        <v>943.15130830489193</v>
      </c>
      <c r="BW785" s="32">
        <f t="shared" si="461"/>
        <v>1.5130830489192004E-3</v>
      </c>
      <c r="BX785" s="36">
        <f t="shared" si="462"/>
        <v>1.8304921454801679</v>
      </c>
      <c r="BY785" s="37">
        <f t="shared" si="463"/>
        <v>1.8304921454801679</v>
      </c>
      <c r="BZ785" s="37">
        <f t="shared" si="464"/>
        <v>28.228115717141534</v>
      </c>
      <c r="CA785" s="37">
        <f t="shared" si="465"/>
        <v>28.902507560213177</v>
      </c>
      <c r="CB785" s="37">
        <f t="shared" si="466"/>
        <v>54.047689137598638</v>
      </c>
      <c r="CC785" s="37">
        <f t="shared" si="467"/>
        <v>51.928171916516341</v>
      </c>
      <c r="CD785" s="38">
        <f t="shared" si="468"/>
        <v>2.1195172210822975</v>
      </c>
      <c r="CE785" s="3">
        <v>19</v>
      </c>
      <c r="CF785" s="3">
        <v>19</v>
      </c>
      <c r="CG785" s="3">
        <v>274</v>
      </c>
      <c r="CH785" s="3">
        <v>281</v>
      </c>
      <c r="CI785" s="3">
        <v>131</v>
      </c>
      <c r="CJ785" s="3">
        <v>127</v>
      </c>
      <c r="CK785" s="3">
        <v>112</v>
      </c>
      <c r="CL785" s="3">
        <v>137</v>
      </c>
      <c r="CM785" s="20">
        <f t="shared" si="469"/>
        <v>1.6805639500542604</v>
      </c>
      <c r="CN785" s="37">
        <f t="shared" si="470"/>
        <v>2.6609751365135677</v>
      </c>
      <c r="CO785" s="37">
        <f t="shared" si="471"/>
        <v>1.7046871968290045</v>
      </c>
      <c r="CP785" s="37">
        <f t="shared" si="472"/>
        <v>30.850680488954179</v>
      </c>
      <c r="CQ785" s="37">
        <f t="shared" si="473"/>
        <v>26.193974000055434</v>
      </c>
      <c r="CR785" s="37">
        <f t="shared" si="474"/>
        <v>55.714166920752824</v>
      </c>
      <c r="CS785" s="37">
        <f t="shared" si="475"/>
        <v>50.724838539789886</v>
      </c>
      <c r="CT785" s="22">
        <f t="shared" si="476"/>
        <v>-2.8698111598806406</v>
      </c>
      <c r="CU785" s="35">
        <v>64</v>
      </c>
      <c r="CV785" s="35">
        <v>41</v>
      </c>
      <c r="CW785" s="35">
        <v>678</v>
      </c>
      <c r="CX785" s="35">
        <v>589</v>
      </c>
      <c r="CY785" s="35">
        <v>293</v>
      </c>
      <c r="CZ785" s="35">
        <v>277</v>
      </c>
      <c r="DA785" s="35">
        <v>313</v>
      </c>
      <c r="DB785" s="35">
        <v>305</v>
      </c>
      <c r="DC785">
        <v>8</v>
      </c>
      <c r="DD785">
        <v>1</v>
      </c>
      <c r="DE785" s="35">
        <f t="shared" si="477"/>
        <v>-7</v>
      </c>
      <c r="DF785" s="36">
        <f t="shared" si="478"/>
        <v>0.77073353493901797</v>
      </c>
      <c r="DG785" s="37">
        <f t="shared" si="479"/>
        <v>9.6341691867377247E-2</v>
      </c>
      <c r="DH785" s="37">
        <f t="shared" si="480"/>
        <v>-0.6743918430716408</v>
      </c>
      <c r="DI785" s="2">
        <v>367.5</v>
      </c>
      <c r="DJ785">
        <v>9</v>
      </c>
      <c r="DK785">
        <v>12</v>
      </c>
      <c r="DL785">
        <v>-26.1</v>
      </c>
      <c r="DM785">
        <v>328</v>
      </c>
      <c r="DN785">
        <v>318</v>
      </c>
      <c r="DO785">
        <v>-2.4</v>
      </c>
      <c r="DP785">
        <v>251</v>
      </c>
      <c r="DQ785">
        <v>263</v>
      </c>
      <c r="DR785">
        <v>-5.0999999999999996</v>
      </c>
      <c r="DS785">
        <v>177</v>
      </c>
      <c r="DT785">
        <v>177</v>
      </c>
      <c r="DU785">
        <v>-4.4000000000000004</v>
      </c>
      <c r="DV785" s="39">
        <v>2.2000000000000002</v>
      </c>
      <c r="DW785" s="39">
        <v>2.2000000000000002</v>
      </c>
      <c r="DX785" s="39">
        <v>0.8</v>
      </c>
      <c r="DY785" s="39">
        <v>0.1</v>
      </c>
      <c r="DZ785" s="39">
        <v>-1.6</v>
      </c>
      <c r="EA785" s="39">
        <v>1.5</v>
      </c>
    </row>
    <row r="786" spans="1:131" x14ac:dyDescent="0.2">
      <c r="A786" s="12" t="s">
        <v>743</v>
      </c>
      <c r="B786" s="12" t="s">
        <v>3389</v>
      </c>
      <c r="C786" t="s">
        <v>3388</v>
      </c>
      <c r="D786" t="s">
        <v>305</v>
      </c>
      <c r="E786" s="12" t="s">
        <v>178</v>
      </c>
      <c r="F786">
        <v>82</v>
      </c>
      <c r="G786">
        <v>5</v>
      </c>
      <c r="H786">
        <v>20</v>
      </c>
      <c r="I786" s="31">
        <f t="shared" si="444"/>
        <v>25</v>
      </c>
      <c r="J786">
        <v>4</v>
      </c>
      <c r="K786">
        <v>15</v>
      </c>
      <c r="L786" s="16">
        <f t="shared" si="445"/>
        <v>0.78565567330692576</v>
      </c>
      <c r="M786" s="15">
        <v>5</v>
      </c>
      <c r="N786" s="15">
        <v>5</v>
      </c>
      <c r="O786" s="15">
        <v>14</v>
      </c>
      <c r="P786">
        <v>103</v>
      </c>
      <c r="Q786">
        <v>46</v>
      </c>
      <c r="R786">
        <v>78</v>
      </c>
      <c r="S786" s="13">
        <f t="shared" si="446"/>
        <v>4.8543689320388349E-2</v>
      </c>
      <c r="T786" s="13">
        <f t="shared" si="447"/>
        <v>2.2026431718061675E-2</v>
      </c>
      <c r="U786" s="2">
        <v>1909.2333333332999</v>
      </c>
      <c r="V786" s="2">
        <v>23.2833333333</v>
      </c>
      <c r="W786">
        <v>22.08</v>
      </c>
      <c r="X786">
        <v>26.64</v>
      </c>
      <c r="Y786" s="32">
        <f t="shared" si="448"/>
        <v>0.45320197044334976</v>
      </c>
      <c r="Z786" s="15">
        <f t="shared" si="449"/>
        <v>44.210526315789473</v>
      </c>
      <c r="AA786">
        <v>99</v>
      </c>
      <c r="AB786">
        <v>63</v>
      </c>
      <c r="AC786">
        <v>44</v>
      </c>
      <c r="AD786" s="13">
        <f t="shared" si="450"/>
        <v>6.5789473684210523E-2</v>
      </c>
      <c r="AE786" s="13">
        <f t="shared" si="451"/>
        <v>0.25</v>
      </c>
      <c r="AF786" s="13">
        <f t="shared" si="452"/>
        <v>0.31578947368421051</v>
      </c>
      <c r="AI786" s="17" t="str">
        <f t="shared" si="453"/>
        <v xml:space="preserve"> </v>
      </c>
      <c r="AJ786">
        <v>354</v>
      </c>
      <c r="AK786">
        <v>310</v>
      </c>
      <c r="AL786" s="32">
        <f t="shared" si="454"/>
        <v>0.34709879769994773</v>
      </c>
      <c r="AM786">
        <v>284</v>
      </c>
      <c r="AN786">
        <v>281</v>
      </c>
      <c r="AO786" s="33">
        <f t="shared" si="455"/>
        <v>0.29534762153685312</v>
      </c>
      <c r="AP786">
        <v>348</v>
      </c>
      <c r="AQ786">
        <v>336</v>
      </c>
      <c r="AR786" s="33">
        <f t="shared" si="456"/>
        <v>0.35755358076319915</v>
      </c>
      <c r="AS786" s="33">
        <f t="shared" si="457"/>
        <v>0.54027664768104144</v>
      </c>
      <c r="AT786">
        <v>7</v>
      </c>
      <c r="AU786">
        <v>661</v>
      </c>
      <c r="AV786">
        <v>649</v>
      </c>
      <c r="AW786">
        <v>580</v>
      </c>
      <c r="AX786" s="2">
        <v>29.3</v>
      </c>
      <c r="AY786" s="3">
        <v>1</v>
      </c>
      <c r="AZ786" s="2">
        <v>33.4</v>
      </c>
      <c r="BA786" s="2">
        <v>26.5</v>
      </c>
      <c r="BB786" s="21">
        <v>1.2010000000000001</v>
      </c>
      <c r="BC786">
        <v>1</v>
      </c>
      <c r="BD786" s="21">
        <v>1.2850000000000001</v>
      </c>
      <c r="BE786" s="2">
        <v>29.1</v>
      </c>
      <c r="BF786" s="2">
        <v>36.4</v>
      </c>
      <c r="BG786" s="2">
        <v>26.6</v>
      </c>
      <c r="BH786" s="21">
        <v>1.111</v>
      </c>
      <c r="BI786" s="21">
        <v>-2.4910000000000001</v>
      </c>
      <c r="BJ786" t="s">
        <v>2856</v>
      </c>
      <c r="BK786" s="2">
        <v>32.299999999999997</v>
      </c>
      <c r="BL786" t="s">
        <v>2764</v>
      </c>
      <c r="BM786" s="2">
        <v>31.3</v>
      </c>
      <c r="BN786" t="s">
        <v>2057</v>
      </c>
      <c r="BO786" s="2">
        <v>29.7</v>
      </c>
      <c r="BP786" t="s">
        <v>649</v>
      </c>
      <c r="BQ786" s="2">
        <v>55.2</v>
      </c>
      <c r="BR786" t="s">
        <v>3270</v>
      </c>
      <c r="BS786" s="2">
        <v>32.299999999999997</v>
      </c>
      <c r="BT786" s="32">
        <f t="shared" si="458"/>
        <v>9.0476190476190474E-2</v>
      </c>
      <c r="BU786" s="34">
        <f t="shared" si="459"/>
        <v>0.93424036281179135</v>
      </c>
      <c r="BV786" s="35">
        <f t="shared" si="460"/>
        <v>943.28798185941037</v>
      </c>
      <c r="BW786" s="32">
        <f t="shared" si="461"/>
        <v>2.4716553287981821E-2</v>
      </c>
      <c r="BX786" s="36">
        <f t="shared" si="462"/>
        <v>2.388393246856432</v>
      </c>
      <c r="BY786" s="37">
        <f t="shared" si="463"/>
        <v>1.8227211620746453</v>
      </c>
      <c r="BZ786" s="37">
        <f t="shared" si="464"/>
        <v>26.398030623150035</v>
      </c>
      <c r="CA786" s="37">
        <f t="shared" si="465"/>
        <v>27.717932154307537</v>
      </c>
      <c r="CB786" s="37">
        <f t="shared" si="466"/>
        <v>48.522094383504353</v>
      </c>
      <c r="CC786" s="37">
        <f t="shared" si="467"/>
        <v>52.198962934585964</v>
      </c>
      <c r="CD786" s="38">
        <f t="shared" si="468"/>
        <v>-3.6768685510816113</v>
      </c>
      <c r="CE786" s="3">
        <v>76</v>
      </c>
      <c r="CF786" s="3">
        <v>58</v>
      </c>
      <c r="CG786" s="3">
        <v>764</v>
      </c>
      <c r="CH786" s="3">
        <v>824</v>
      </c>
      <c r="CI786" s="3">
        <v>325</v>
      </c>
      <c r="CJ786" s="3">
        <v>372</v>
      </c>
      <c r="CK786" s="3">
        <v>407</v>
      </c>
      <c r="CL786" s="3">
        <v>379</v>
      </c>
      <c r="CM786" s="20">
        <f t="shared" si="469"/>
        <v>-0.95750809542660598</v>
      </c>
      <c r="CN786" s="37">
        <f t="shared" si="470"/>
        <v>1.950120852559877</v>
      </c>
      <c r="CO786" s="37">
        <f t="shared" si="471"/>
        <v>2.0050538343221271</v>
      </c>
      <c r="CP786" s="37">
        <f t="shared" si="472"/>
        <v>25.159305647110525</v>
      </c>
      <c r="CQ786" s="37">
        <f t="shared" si="473"/>
        <v>25.708635464733025</v>
      </c>
      <c r="CR786" s="37">
        <f t="shared" si="474"/>
        <v>48.258624478136674</v>
      </c>
      <c r="CS786" s="37">
        <f t="shared" si="475"/>
        <v>51.087673038892554</v>
      </c>
      <c r="CT786" s="22">
        <f t="shared" si="476"/>
        <v>-0.84781999032573196</v>
      </c>
      <c r="CU786" s="35">
        <v>71</v>
      </c>
      <c r="CV786" s="35">
        <v>73</v>
      </c>
      <c r="CW786" s="35">
        <v>845</v>
      </c>
      <c r="CX786" s="35">
        <v>863</v>
      </c>
      <c r="CY786" s="35">
        <v>364</v>
      </c>
      <c r="CZ786" s="35">
        <v>400</v>
      </c>
      <c r="DA786" s="35">
        <v>524</v>
      </c>
      <c r="DB786" s="35">
        <v>477</v>
      </c>
      <c r="DC786">
        <v>16</v>
      </c>
      <c r="DD786">
        <v>6</v>
      </c>
      <c r="DE786" s="35">
        <f t="shared" si="477"/>
        <v>-10</v>
      </c>
      <c r="DF786" s="36">
        <f t="shared" si="478"/>
        <v>0.50281963091714355</v>
      </c>
      <c r="DG786" s="37">
        <f t="shared" si="479"/>
        <v>0.1885573615939288</v>
      </c>
      <c r="DH786" s="37">
        <f t="shared" si="480"/>
        <v>-0.31426226932321472</v>
      </c>
      <c r="DI786" s="2">
        <v>1131</v>
      </c>
      <c r="DJ786">
        <v>36</v>
      </c>
      <c r="DK786">
        <v>34</v>
      </c>
      <c r="DL786">
        <v>4.8</v>
      </c>
      <c r="DM786">
        <v>919</v>
      </c>
      <c r="DN786">
        <v>1001</v>
      </c>
      <c r="DO786">
        <v>-0.60000000000000009</v>
      </c>
      <c r="DP786">
        <v>694</v>
      </c>
      <c r="DQ786">
        <v>743</v>
      </c>
      <c r="DR786">
        <v>-0.60000000000000009</v>
      </c>
      <c r="DS786">
        <v>503</v>
      </c>
      <c r="DT786">
        <v>531</v>
      </c>
      <c r="DU786">
        <v>-0.7</v>
      </c>
      <c r="DV786" s="39">
        <v>0.60000000000000009</v>
      </c>
      <c r="DW786" s="39">
        <v>0.60000000000000009</v>
      </c>
      <c r="DX786" s="39">
        <v>-2.2999999999999998</v>
      </c>
      <c r="DY786" s="39">
        <v>2.4</v>
      </c>
      <c r="DZ786" s="39">
        <v>-2.1</v>
      </c>
      <c r="EA786" s="39">
        <v>-1.5</v>
      </c>
    </row>
    <row r="787" spans="1:131" x14ac:dyDescent="0.2">
      <c r="A787" s="12" t="s">
        <v>510</v>
      </c>
      <c r="B787" s="12" t="s">
        <v>3393</v>
      </c>
      <c r="C787" t="s">
        <v>3392</v>
      </c>
      <c r="D787" t="s">
        <v>147</v>
      </c>
      <c r="E787" s="12" t="s">
        <v>170</v>
      </c>
      <c r="F787">
        <v>81</v>
      </c>
      <c r="G787">
        <v>8</v>
      </c>
      <c r="H787">
        <v>10</v>
      </c>
      <c r="I787" s="31">
        <f t="shared" si="444"/>
        <v>18</v>
      </c>
      <c r="J787">
        <v>7</v>
      </c>
      <c r="K787">
        <v>3</v>
      </c>
      <c r="L787" s="16">
        <f t="shared" si="445"/>
        <v>1.0796221322537112</v>
      </c>
      <c r="M787" s="15">
        <v>7</v>
      </c>
      <c r="N787" s="15">
        <v>6</v>
      </c>
      <c r="O787" s="15">
        <v>3</v>
      </c>
      <c r="P787">
        <v>116</v>
      </c>
      <c r="Q787">
        <v>36</v>
      </c>
      <c r="R787">
        <v>35</v>
      </c>
      <c r="S787" s="13">
        <f t="shared" si="446"/>
        <v>6.8965517241379309E-2</v>
      </c>
      <c r="T787" s="13">
        <f t="shared" si="447"/>
        <v>4.2780748663101602E-2</v>
      </c>
      <c r="U787" s="2">
        <v>1000.35</v>
      </c>
      <c r="V787" s="2">
        <v>12.35</v>
      </c>
      <c r="W787">
        <v>11.98</v>
      </c>
      <c r="X787">
        <v>36.31</v>
      </c>
      <c r="Y787" s="32">
        <f t="shared" si="448"/>
        <v>0.2480844895423483</v>
      </c>
      <c r="Z787" s="15">
        <f t="shared" si="449"/>
        <v>127.90909090909091</v>
      </c>
      <c r="AA787">
        <v>28</v>
      </c>
      <c r="AB787">
        <v>64</v>
      </c>
      <c r="AC787">
        <v>93</v>
      </c>
      <c r="AD787" s="13">
        <f t="shared" si="450"/>
        <v>0.36363636363636365</v>
      </c>
      <c r="AE787" s="13">
        <f t="shared" si="451"/>
        <v>0.40909090909090912</v>
      </c>
      <c r="AF787" s="13">
        <f t="shared" si="452"/>
        <v>0.77272727272727271</v>
      </c>
      <c r="AG787">
        <v>432</v>
      </c>
      <c r="AH787">
        <v>438</v>
      </c>
      <c r="AI787" s="17">
        <f t="shared" si="453"/>
        <v>0.49655172413793103</v>
      </c>
      <c r="AJ787">
        <v>106</v>
      </c>
      <c r="AK787">
        <v>112</v>
      </c>
      <c r="AL787" s="32">
        <f t="shared" si="454"/>
        <v>0.23747276688453159</v>
      </c>
      <c r="AM787">
        <v>155</v>
      </c>
      <c r="AN787">
        <v>157</v>
      </c>
      <c r="AO787" s="33">
        <f t="shared" si="455"/>
        <v>0.33986928104575165</v>
      </c>
      <c r="AP787">
        <v>197</v>
      </c>
      <c r="AQ787">
        <v>191</v>
      </c>
      <c r="AR787" s="33">
        <f t="shared" si="456"/>
        <v>0.42265795206971679</v>
      </c>
      <c r="AS787" s="33">
        <f t="shared" si="457"/>
        <v>0.41132075471698115</v>
      </c>
      <c r="AT787">
        <v>4</v>
      </c>
      <c r="AU787">
        <v>328</v>
      </c>
      <c r="AV787">
        <v>316</v>
      </c>
      <c r="AW787">
        <v>278</v>
      </c>
      <c r="AX787" s="2">
        <v>27.8</v>
      </c>
      <c r="AY787" s="3">
        <v>13</v>
      </c>
      <c r="AZ787" s="2">
        <v>31.9</v>
      </c>
      <c r="BA787" s="2">
        <v>25.1</v>
      </c>
      <c r="BB787" s="21">
        <v>0.14499999999999999</v>
      </c>
      <c r="BC787">
        <v>12</v>
      </c>
      <c r="BD787" s="21">
        <v>2.7E-2</v>
      </c>
      <c r="BE787" s="2">
        <v>26.9</v>
      </c>
      <c r="BF787" s="2">
        <v>32</v>
      </c>
      <c r="BG787" s="2">
        <v>21.7</v>
      </c>
      <c r="BH787" s="21">
        <v>-3.266</v>
      </c>
      <c r="BI787" s="21">
        <v>-5.6310000000000002</v>
      </c>
      <c r="BJ787" t="s">
        <v>1507</v>
      </c>
      <c r="BK787" s="2">
        <v>27</v>
      </c>
      <c r="BL787" t="s">
        <v>146</v>
      </c>
      <c r="BM787" s="2">
        <v>17.3</v>
      </c>
      <c r="BN787" t="s">
        <v>1464</v>
      </c>
      <c r="BO787" s="2">
        <v>16.600000000000001</v>
      </c>
      <c r="BP787" t="s">
        <v>2634</v>
      </c>
      <c r="BQ787" s="2">
        <v>34.4</v>
      </c>
      <c r="BR787" t="s">
        <v>2293</v>
      </c>
      <c r="BS787" s="2">
        <v>33</v>
      </c>
      <c r="BT787" s="32">
        <f t="shared" si="458"/>
        <v>5.4726368159203981E-2</v>
      </c>
      <c r="BU787" s="34">
        <f t="shared" si="459"/>
        <v>0.92710706150341682</v>
      </c>
      <c r="BV787" s="35">
        <f t="shared" si="460"/>
        <v>932.57969831933724</v>
      </c>
      <c r="BW787" s="32">
        <f t="shared" si="461"/>
        <v>-1.8166570337379201E-2</v>
      </c>
      <c r="BX787" s="36">
        <f t="shared" si="462"/>
        <v>1.319538161643425</v>
      </c>
      <c r="BY787" s="37">
        <f t="shared" si="463"/>
        <v>1.919328235117709</v>
      </c>
      <c r="BZ787" s="37">
        <f t="shared" si="464"/>
        <v>24.111560953666217</v>
      </c>
      <c r="CA787" s="37">
        <f t="shared" si="465"/>
        <v>26.330784225521068</v>
      </c>
      <c r="CB787" s="37">
        <f t="shared" si="466"/>
        <v>42.285200179937021</v>
      </c>
      <c r="CC787" s="37">
        <f t="shared" si="467"/>
        <v>56.440245913930127</v>
      </c>
      <c r="CD787" s="38">
        <f t="shared" si="468"/>
        <v>-14.155045733993106</v>
      </c>
      <c r="CE787" s="3">
        <v>22</v>
      </c>
      <c r="CF787" s="3">
        <v>32</v>
      </c>
      <c r="CG787" s="3">
        <v>380</v>
      </c>
      <c r="CH787" s="3">
        <v>407</v>
      </c>
      <c r="CI787" s="3">
        <v>130</v>
      </c>
      <c r="CJ787" s="3">
        <v>235</v>
      </c>
      <c r="CK787" s="3">
        <v>267</v>
      </c>
      <c r="CL787" s="3">
        <v>173</v>
      </c>
      <c r="CM787" s="20">
        <f t="shared" si="469"/>
        <v>-6.4587438472006511</v>
      </c>
      <c r="CN787" s="37">
        <f t="shared" si="470"/>
        <v>2.8764650081091832</v>
      </c>
      <c r="CO787" s="37">
        <f t="shared" si="471"/>
        <v>2.4480553260503686</v>
      </c>
      <c r="CP787" s="37">
        <f t="shared" si="472"/>
        <v>29.68267082836072</v>
      </c>
      <c r="CQ787" s="37">
        <f t="shared" si="473"/>
        <v>27.846629333822943</v>
      </c>
      <c r="CR787" s="37">
        <f t="shared" si="474"/>
        <v>54.571233309872802</v>
      </c>
      <c r="CS787" s="37">
        <f t="shared" si="475"/>
        <v>53.755214867856012</v>
      </c>
      <c r="CT787" s="22">
        <f t="shared" si="476"/>
        <v>-14.971064176009897</v>
      </c>
      <c r="CU787" s="35">
        <v>141</v>
      </c>
      <c r="CV787" s="35">
        <v>120</v>
      </c>
      <c r="CW787" s="35">
        <v>1314</v>
      </c>
      <c r="CX787" s="35">
        <v>1245</v>
      </c>
      <c r="CY787" s="35">
        <v>529</v>
      </c>
      <c r="CZ787" s="35">
        <v>574</v>
      </c>
      <c r="DA787" s="35">
        <v>696</v>
      </c>
      <c r="DB787" s="35">
        <v>691</v>
      </c>
      <c r="DC787">
        <v>6</v>
      </c>
      <c r="DD787">
        <v>16</v>
      </c>
      <c r="DE787" s="35">
        <f t="shared" si="477"/>
        <v>10</v>
      </c>
      <c r="DF787" s="36">
        <f t="shared" si="478"/>
        <v>0.35987404408457041</v>
      </c>
      <c r="DG787" s="37">
        <f t="shared" si="479"/>
        <v>0.9596641175588545</v>
      </c>
      <c r="DH787" s="37">
        <f t="shared" si="480"/>
        <v>0.59979007347428392</v>
      </c>
      <c r="DI787" s="2">
        <v>575.6</v>
      </c>
      <c r="DJ787">
        <v>13</v>
      </c>
      <c r="DK787">
        <v>18</v>
      </c>
      <c r="DL787">
        <v>-13.8</v>
      </c>
      <c r="DM787">
        <v>415</v>
      </c>
      <c r="DN787">
        <v>552</v>
      </c>
      <c r="DO787">
        <v>-8.8000000000000007</v>
      </c>
      <c r="DP787">
        <v>312</v>
      </c>
      <c r="DQ787">
        <v>381</v>
      </c>
      <c r="DR787">
        <v>-6.6</v>
      </c>
      <c r="DS787">
        <v>239</v>
      </c>
      <c r="DT787">
        <v>255</v>
      </c>
      <c r="DU787">
        <v>-3.8</v>
      </c>
      <c r="DV787" s="39">
        <v>-2.1</v>
      </c>
      <c r="DW787" s="39">
        <v>-2.1</v>
      </c>
      <c r="DX787" s="39">
        <v>1.4</v>
      </c>
      <c r="DY787" s="39">
        <v>-0.5</v>
      </c>
      <c r="DZ787" s="39">
        <v>-1.1000000000000001</v>
      </c>
      <c r="EA787" s="39">
        <v>-2.2999999999999998</v>
      </c>
    </row>
    <row r="788" spans="1:131" x14ac:dyDescent="0.2">
      <c r="A788" s="12" t="s">
        <v>380</v>
      </c>
      <c r="B788" s="12" t="s">
        <v>3393</v>
      </c>
      <c r="C788" t="s">
        <v>3396</v>
      </c>
      <c r="D788" t="s">
        <v>382</v>
      </c>
      <c r="E788" s="12" t="s">
        <v>140</v>
      </c>
      <c r="F788">
        <v>17</v>
      </c>
      <c r="G788">
        <v>1</v>
      </c>
      <c r="H788">
        <v>1</v>
      </c>
      <c r="I788" s="31">
        <f t="shared" si="444"/>
        <v>2</v>
      </c>
      <c r="J788">
        <v>1</v>
      </c>
      <c r="K788">
        <v>0</v>
      </c>
      <c r="L788" s="16">
        <f t="shared" si="445"/>
        <v>0.99529997235250345</v>
      </c>
      <c r="M788" s="15">
        <v>1</v>
      </c>
      <c r="N788" s="15">
        <v>1</v>
      </c>
      <c r="O788" s="15">
        <v>0</v>
      </c>
      <c r="P788">
        <v>15</v>
      </c>
      <c r="Q788">
        <v>7</v>
      </c>
      <c r="R788">
        <v>2</v>
      </c>
      <c r="S788" s="13">
        <f t="shared" si="446"/>
        <v>6.6666666666666666E-2</v>
      </c>
      <c r="T788" s="13">
        <f t="shared" si="447"/>
        <v>4.1666666666666664E-2</v>
      </c>
      <c r="U788" s="2">
        <v>120.5666666667</v>
      </c>
      <c r="V788" s="2">
        <v>7.0833333332999997</v>
      </c>
      <c r="W788">
        <v>7.03</v>
      </c>
      <c r="X788">
        <v>40.96</v>
      </c>
      <c r="Y788" s="32">
        <f t="shared" si="448"/>
        <v>0.14648885184413418</v>
      </c>
      <c r="Z788" s="15">
        <f t="shared" si="449"/>
        <v>15.666666666666668</v>
      </c>
      <c r="AA788">
        <v>2</v>
      </c>
      <c r="AB788">
        <v>35</v>
      </c>
      <c r="AC788">
        <v>23</v>
      </c>
      <c r="AD788" s="13">
        <f t="shared" si="450"/>
        <v>0.33333333333333331</v>
      </c>
      <c r="AE788" s="13">
        <f t="shared" si="451"/>
        <v>0.33333333333333331</v>
      </c>
      <c r="AF788" s="13">
        <f t="shared" si="452"/>
        <v>0.66666666666666663</v>
      </c>
      <c r="AG788">
        <v>36</v>
      </c>
      <c r="AH788">
        <v>33</v>
      </c>
      <c r="AI788" s="17">
        <f t="shared" si="453"/>
        <v>0.52173913043478259</v>
      </c>
      <c r="AJ788">
        <v>12</v>
      </c>
      <c r="AK788">
        <v>18</v>
      </c>
      <c r="AL788" s="32">
        <f t="shared" si="454"/>
        <v>0.2857142857142857</v>
      </c>
      <c r="AM788">
        <v>24</v>
      </c>
      <c r="AN788">
        <v>22</v>
      </c>
      <c r="AO788" s="33">
        <f t="shared" si="455"/>
        <v>0.43809523809523809</v>
      </c>
      <c r="AP788">
        <v>12</v>
      </c>
      <c r="AQ788">
        <v>17</v>
      </c>
      <c r="AR788" s="33">
        <f t="shared" si="456"/>
        <v>0.27619047619047621</v>
      </c>
      <c r="AS788" s="33">
        <f t="shared" si="457"/>
        <v>0.39473684210526316</v>
      </c>
      <c r="AU788">
        <v>40</v>
      </c>
      <c r="AV788">
        <v>42</v>
      </c>
      <c r="AW788">
        <v>41</v>
      </c>
      <c r="AX788" s="2">
        <v>26.7</v>
      </c>
      <c r="AZ788" s="2">
        <v>32.1</v>
      </c>
      <c r="BA788" s="2">
        <v>23.1</v>
      </c>
      <c r="BB788" s="21">
        <v>-1.69</v>
      </c>
      <c r="BD788" s="21">
        <v>-2.1139999999999999</v>
      </c>
      <c r="BE788" s="2">
        <v>26.2</v>
      </c>
      <c r="BF788" s="2">
        <v>32.299999999999997</v>
      </c>
      <c r="BG788" s="2">
        <v>20</v>
      </c>
      <c r="BH788" s="21">
        <v>-3.8</v>
      </c>
      <c r="BI788" s="21">
        <v>-3.3940000000000001</v>
      </c>
      <c r="BJ788" t="s">
        <v>586</v>
      </c>
      <c r="BK788" s="2">
        <v>48.5</v>
      </c>
      <c r="BL788" t="s">
        <v>2264</v>
      </c>
      <c r="BM788" s="2">
        <v>29.8</v>
      </c>
      <c r="BN788" t="s">
        <v>591</v>
      </c>
      <c r="BO788" s="2">
        <v>24.7</v>
      </c>
      <c r="BP788" t="s">
        <v>1645</v>
      </c>
      <c r="BQ788" s="2">
        <v>35.799999999999997</v>
      </c>
      <c r="BR788" t="s">
        <v>2549</v>
      </c>
      <c r="BS788" s="2">
        <v>35.799999999999997</v>
      </c>
      <c r="BT788" s="32">
        <f t="shared" si="458"/>
        <v>6.3829787234042548E-2</v>
      </c>
      <c r="BU788" s="34">
        <f t="shared" si="459"/>
        <v>0.87931034482758619</v>
      </c>
      <c r="BV788" s="35">
        <f t="shared" si="460"/>
        <v>885.69332355099039</v>
      </c>
      <c r="BW788" s="32">
        <f t="shared" si="461"/>
        <v>-5.6859867938371264E-2</v>
      </c>
      <c r="BX788" s="36">
        <f t="shared" si="462"/>
        <v>1.4948096885883493</v>
      </c>
      <c r="BY788" s="37">
        <f t="shared" si="463"/>
        <v>3.4878892733728151</v>
      </c>
      <c r="BZ788" s="37">
        <f t="shared" si="464"/>
        <v>23.418685121217472</v>
      </c>
      <c r="CA788" s="37">
        <f t="shared" si="465"/>
        <v>28.899653979374751</v>
      </c>
      <c r="CB788" s="37">
        <f t="shared" si="466"/>
        <v>50.823529412003872</v>
      </c>
      <c r="CC788" s="37">
        <f t="shared" si="467"/>
        <v>57.799307958749502</v>
      </c>
      <c r="CD788" s="38">
        <f t="shared" si="468"/>
        <v>-6.9757785467456301</v>
      </c>
      <c r="CE788" s="3">
        <v>3</v>
      </c>
      <c r="CF788" s="3">
        <v>7</v>
      </c>
      <c r="CG788" s="3">
        <v>44</v>
      </c>
      <c r="CH788" s="3">
        <v>51</v>
      </c>
      <c r="CI788" s="3">
        <v>30</v>
      </c>
      <c r="CJ788" s="3">
        <v>31</v>
      </c>
      <c r="CK788" s="3">
        <v>27</v>
      </c>
      <c r="CL788" s="3">
        <v>25</v>
      </c>
      <c r="CM788" s="20">
        <f t="shared" si="469"/>
        <v>-3.2594627572719439</v>
      </c>
      <c r="CN788" s="37">
        <f t="shared" si="470"/>
        <v>1.7233455882352939</v>
      </c>
      <c r="CO788" s="37">
        <f t="shared" si="471"/>
        <v>2.2403492647058822</v>
      </c>
      <c r="CP788" s="37">
        <f t="shared" si="472"/>
        <v>30.76171875</v>
      </c>
      <c r="CQ788" s="37">
        <f t="shared" si="473"/>
        <v>34.208409926470587</v>
      </c>
      <c r="CR788" s="37">
        <f t="shared" si="474"/>
        <v>57.38740808823529</v>
      </c>
      <c r="CS788" s="37">
        <f t="shared" si="475"/>
        <v>64.022288602941174</v>
      </c>
      <c r="CT788" s="22">
        <f t="shared" si="476"/>
        <v>-0.34089803203974611</v>
      </c>
      <c r="CU788" s="35">
        <v>20</v>
      </c>
      <c r="CV788" s="35">
        <v>26</v>
      </c>
      <c r="CW788" s="35">
        <v>337</v>
      </c>
      <c r="CX788" s="35">
        <v>371</v>
      </c>
      <c r="CY788" s="35">
        <v>133</v>
      </c>
      <c r="CZ788" s="35">
        <v>168</v>
      </c>
      <c r="DA788" s="35">
        <v>178</v>
      </c>
      <c r="DB788" s="35">
        <v>176</v>
      </c>
      <c r="DC788">
        <v>1</v>
      </c>
      <c r="DD788">
        <v>3</v>
      </c>
      <c r="DE788" s="35">
        <f t="shared" si="477"/>
        <v>2</v>
      </c>
      <c r="DF788" s="36">
        <f t="shared" si="478"/>
        <v>0.49826989619611645</v>
      </c>
      <c r="DG788" s="37">
        <f t="shared" si="479"/>
        <v>1.4948096885883493</v>
      </c>
      <c r="DH788" s="37">
        <f t="shared" si="480"/>
        <v>0.99653979239223289</v>
      </c>
      <c r="DI788" s="2">
        <v>73.8</v>
      </c>
      <c r="DJ788">
        <v>2</v>
      </c>
      <c r="DK788">
        <v>7</v>
      </c>
      <c r="DL788">
        <v>-22.9</v>
      </c>
      <c r="DM788">
        <v>63</v>
      </c>
      <c r="DN788">
        <v>72</v>
      </c>
      <c r="DO788">
        <v>0.9</v>
      </c>
      <c r="DP788">
        <v>49</v>
      </c>
      <c r="DQ788">
        <v>57</v>
      </c>
      <c r="DR788">
        <v>2.4</v>
      </c>
      <c r="DS788">
        <v>29</v>
      </c>
      <c r="DT788">
        <v>34</v>
      </c>
      <c r="DU788">
        <v>1.6</v>
      </c>
      <c r="DV788" s="39">
        <v>-1.1000000000000001</v>
      </c>
      <c r="DW788" s="39">
        <v>-1.1000000000000001</v>
      </c>
      <c r="DX788" s="39">
        <v>0.4</v>
      </c>
      <c r="DY788" s="39">
        <v>-0.30000000000000004</v>
      </c>
      <c r="DZ788" s="39">
        <v>0.30000000000000004</v>
      </c>
      <c r="EA788" s="39">
        <v>-0.60000000000000009</v>
      </c>
    </row>
    <row r="789" spans="1:131" x14ac:dyDescent="0.2">
      <c r="A789" s="12" t="s">
        <v>791</v>
      </c>
      <c r="B789" s="12" t="s">
        <v>3399</v>
      </c>
      <c r="C789" t="s">
        <v>3398</v>
      </c>
      <c r="D789" t="s">
        <v>460</v>
      </c>
      <c r="E789" s="12" t="s">
        <v>148</v>
      </c>
      <c r="F789">
        <v>26</v>
      </c>
      <c r="G789">
        <v>3</v>
      </c>
      <c r="H789">
        <v>0</v>
      </c>
      <c r="I789" s="31">
        <f t="shared" si="444"/>
        <v>3</v>
      </c>
      <c r="J789">
        <v>0</v>
      </c>
      <c r="K789">
        <v>0</v>
      </c>
      <c r="L789" s="16">
        <f t="shared" si="445"/>
        <v>0.91517667994253293</v>
      </c>
      <c r="M789" s="15">
        <v>3</v>
      </c>
      <c r="N789" s="15">
        <v>0</v>
      </c>
      <c r="O789" s="15">
        <v>0</v>
      </c>
      <c r="P789">
        <v>24</v>
      </c>
      <c r="Q789">
        <v>7</v>
      </c>
      <c r="R789">
        <v>4</v>
      </c>
      <c r="S789" s="13">
        <f t="shared" si="446"/>
        <v>0.125</v>
      </c>
      <c r="T789" s="13">
        <f t="shared" si="447"/>
        <v>8.5714285714285715E-2</v>
      </c>
      <c r="U789" s="2">
        <v>196.6833333333</v>
      </c>
      <c r="V789" s="2">
        <v>7.55</v>
      </c>
      <c r="W789">
        <v>7.55</v>
      </c>
      <c r="X789">
        <v>40.6</v>
      </c>
      <c r="Y789" s="32">
        <f t="shared" si="448"/>
        <v>0.15680166147455868</v>
      </c>
      <c r="Z789" s="15">
        <f t="shared" si="449"/>
        <v>0</v>
      </c>
      <c r="AA789">
        <v>5</v>
      </c>
      <c r="AB789">
        <v>23</v>
      </c>
      <c r="AC789">
        <v>30</v>
      </c>
      <c r="AD789" s="13">
        <f t="shared" si="450"/>
        <v>0.75</v>
      </c>
      <c r="AE789" s="13">
        <f t="shared" si="451"/>
        <v>0</v>
      </c>
      <c r="AF789" s="13">
        <f t="shared" si="452"/>
        <v>0.75</v>
      </c>
      <c r="AG789">
        <v>1</v>
      </c>
      <c r="AH789">
        <v>2</v>
      </c>
      <c r="AI789" s="17">
        <f t="shared" si="453"/>
        <v>0.33333333333333331</v>
      </c>
      <c r="AJ789">
        <v>23</v>
      </c>
      <c r="AK789">
        <v>23</v>
      </c>
      <c r="AL789" s="32">
        <f t="shared" si="454"/>
        <v>0.27710843373493976</v>
      </c>
      <c r="AM789">
        <v>32</v>
      </c>
      <c r="AN789">
        <v>27</v>
      </c>
      <c r="AO789" s="33">
        <f t="shared" si="455"/>
        <v>0.35542168674698793</v>
      </c>
      <c r="AP789">
        <v>28</v>
      </c>
      <c r="AQ789">
        <v>33</v>
      </c>
      <c r="AR789" s="33">
        <f t="shared" si="456"/>
        <v>0.36746987951807231</v>
      </c>
      <c r="AS789" s="33">
        <f t="shared" si="457"/>
        <v>0.43809523809523809</v>
      </c>
      <c r="AT789">
        <v>3</v>
      </c>
      <c r="AU789">
        <v>67</v>
      </c>
      <c r="AV789">
        <v>70</v>
      </c>
      <c r="AW789">
        <v>61</v>
      </c>
      <c r="AX789" s="2">
        <v>27.1</v>
      </c>
      <c r="AY789" s="3">
        <v>15</v>
      </c>
      <c r="AZ789" s="2">
        <v>32.200000000000003</v>
      </c>
      <c r="BA789" s="2">
        <v>23.6</v>
      </c>
      <c r="BB789" s="21">
        <v>-0.73299999999999998</v>
      </c>
      <c r="BC789">
        <v>15</v>
      </c>
      <c r="BD789" s="21">
        <v>-1.3320000000000001</v>
      </c>
      <c r="BE789" s="2">
        <v>26</v>
      </c>
      <c r="BF789" s="2">
        <v>33.200000000000003</v>
      </c>
      <c r="BG789" s="2">
        <v>18.8</v>
      </c>
      <c r="BH789" s="21">
        <v>0.24199999999999999</v>
      </c>
      <c r="BI789" s="21">
        <v>1.421</v>
      </c>
      <c r="BJ789" t="s">
        <v>1663</v>
      </c>
      <c r="BK789" s="2">
        <v>53.5</v>
      </c>
      <c r="BL789" t="s">
        <v>831</v>
      </c>
      <c r="BM789" s="2">
        <v>49.8</v>
      </c>
      <c r="BN789" t="s">
        <v>459</v>
      </c>
      <c r="BO789" s="2">
        <v>20.6</v>
      </c>
      <c r="BP789" t="s">
        <v>3710</v>
      </c>
      <c r="BQ789" s="2">
        <v>38.299999999999997</v>
      </c>
      <c r="BR789" t="s">
        <v>3333</v>
      </c>
      <c r="BS789" s="2">
        <v>35.200000000000003</v>
      </c>
      <c r="BT789" s="32">
        <f t="shared" si="458"/>
        <v>4.1666666666666664E-2</v>
      </c>
      <c r="BU789" s="34">
        <f t="shared" si="459"/>
        <v>0.89583333333333337</v>
      </c>
      <c r="BV789" s="35">
        <f t="shared" si="460"/>
        <v>900</v>
      </c>
      <c r="BW789" s="32">
        <f t="shared" si="461"/>
        <v>-6.2499999999999965E-2</v>
      </c>
      <c r="BX789" s="36">
        <f t="shared" si="462"/>
        <v>1.2226184411614878</v>
      </c>
      <c r="BY789" s="37">
        <f t="shared" si="463"/>
        <v>3.0565461029037189</v>
      </c>
      <c r="BZ789" s="37">
        <f t="shared" si="464"/>
        <v>29.342842587875705</v>
      </c>
      <c r="CA789" s="37">
        <f t="shared" si="465"/>
        <v>29.342842587875705</v>
      </c>
      <c r="CB789" s="37">
        <f t="shared" si="466"/>
        <v>52.572592969943969</v>
      </c>
      <c r="CC789" s="37">
        <f t="shared" si="467"/>
        <v>54.100866021395824</v>
      </c>
      <c r="CD789" s="38">
        <f t="shared" si="468"/>
        <v>-1.5282730514518548</v>
      </c>
      <c r="CE789" s="3">
        <v>4</v>
      </c>
      <c r="CF789" s="3">
        <v>10</v>
      </c>
      <c r="CG789" s="3">
        <v>92</v>
      </c>
      <c r="CH789" s="3">
        <v>86</v>
      </c>
      <c r="CI789" s="3">
        <v>33</v>
      </c>
      <c r="CJ789" s="3">
        <v>39</v>
      </c>
      <c r="CK789" s="3">
        <v>42</v>
      </c>
      <c r="CL789" s="3">
        <v>43</v>
      </c>
      <c r="CM789" s="20">
        <f t="shared" si="469"/>
        <v>-2.885558765737569</v>
      </c>
      <c r="CN789" s="37">
        <f t="shared" si="470"/>
        <v>2.3304281924971577</v>
      </c>
      <c r="CO789" s="37">
        <f t="shared" si="471"/>
        <v>2.1599090564607804</v>
      </c>
      <c r="CP789" s="37">
        <f t="shared" si="472"/>
        <v>29.045092838196283</v>
      </c>
      <c r="CQ789" s="37">
        <f t="shared" si="473"/>
        <v>31.26184160666919</v>
      </c>
      <c r="CR789" s="37">
        <f t="shared" si="474"/>
        <v>57.123910572186432</v>
      </c>
      <c r="CS789" s="37">
        <f t="shared" si="475"/>
        <v>57.635467980295559</v>
      </c>
      <c r="CT789" s="22">
        <f t="shared" si="476"/>
        <v>-1.016715643342728</v>
      </c>
      <c r="CU789" s="35">
        <v>41</v>
      </c>
      <c r="CV789" s="35">
        <v>38</v>
      </c>
      <c r="CW789" s="35">
        <v>470</v>
      </c>
      <c r="CX789" s="35">
        <v>512</v>
      </c>
      <c r="CY789" s="35">
        <v>202</v>
      </c>
      <c r="CZ789" s="35">
        <v>211</v>
      </c>
      <c r="DA789" s="35">
        <v>253</v>
      </c>
      <c r="DB789" s="35">
        <v>292</v>
      </c>
      <c r="DC789">
        <v>5</v>
      </c>
      <c r="DD789">
        <v>2</v>
      </c>
      <c r="DE789" s="35">
        <f t="shared" si="477"/>
        <v>-3</v>
      </c>
      <c r="DF789" s="36">
        <f t="shared" si="478"/>
        <v>1.5282730514518594</v>
      </c>
      <c r="DG789" s="37">
        <f t="shared" si="479"/>
        <v>0.61130922058074388</v>
      </c>
      <c r="DH789" s="37">
        <f t="shared" si="480"/>
        <v>-0.91696383087111577</v>
      </c>
      <c r="DI789" s="2">
        <v>123.2</v>
      </c>
      <c r="DJ789">
        <v>3</v>
      </c>
      <c r="DK789">
        <v>8</v>
      </c>
      <c r="DL789">
        <v>-21.6</v>
      </c>
      <c r="DM789">
        <v>107</v>
      </c>
      <c r="DN789">
        <v>118</v>
      </c>
      <c r="DO789">
        <v>0.8</v>
      </c>
      <c r="DP789">
        <v>80</v>
      </c>
      <c r="DQ789">
        <v>86</v>
      </c>
      <c r="DR789">
        <v>2.9</v>
      </c>
      <c r="DS789">
        <v>60</v>
      </c>
      <c r="DT789">
        <v>60</v>
      </c>
      <c r="DU789">
        <v>4.8</v>
      </c>
      <c r="DV789" s="39">
        <v>-1.3</v>
      </c>
      <c r="DW789" s="39">
        <v>-1.3</v>
      </c>
      <c r="DX789" s="39">
        <v>0.30000000000000004</v>
      </c>
      <c r="DY789" s="39">
        <v>-0.30000000000000004</v>
      </c>
      <c r="DZ789" s="39">
        <v>0.7</v>
      </c>
      <c r="EA789" s="39">
        <v>-0.7</v>
      </c>
    </row>
    <row r="790" spans="1:131" x14ac:dyDescent="0.2">
      <c r="A790" s="12" t="s">
        <v>1363</v>
      </c>
      <c r="B790" s="12" t="s">
        <v>3403</v>
      </c>
      <c r="C790" t="s">
        <v>3402</v>
      </c>
      <c r="D790" s="12" t="s">
        <v>330</v>
      </c>
      <c r="E790" s="12" t="s">
        <v>170</v>
      </c>
      <c r="F790">
        <v>81</v>
      </c>
      <c r="G790">
        <v>7</v>
      </c>
      <c r="H790">
        <v>18</v>
      </c>
      <c r="I790" s="31">
        <f t="shared" si="444"/>
        <v>25</v>
      </c>
      <c r="J790">
        <v>8</v>
      </c>
      <c r="K790">
        <v>8</v>
      </c>
      <c r="L790" s="16">
        <f t="shared" si="445"/>
        <v>1.3958682300390846</v>
      </c>
      <c r="M790" s="15">
        <v>7</v>
      </c>
      <c r="N790" s="15">
        <v>10</v>
      </c>
      <c r="O790" s="15">
        <v>7</v>
      </c>
      <c r="P790">
        <v>113</v>
      </c>
      <c r="Q790">
        <v>25</v>
      </c>
      <c r="R790">
        <v>44</v>
      </c>
      <c r="S790" s="13">
        <f t="shared" si="446"/>
        <v>6.1946902654867256E-2</v>
      </c>
      <c r="T790" s="13">
        <f t="shared" si="447"/>
        <v>3.8461538461538464E-2</v>
      </c>
      <c r="U790" s="2">
        <v>1074.5999999999999</v>
      </c>
      <c r="V790" s="2">
        <v>13.266666666700001</v>
      </c>
      <c r="W790">
        <v>13.17</v>
      </c>
      <c r="X790">
        <v>35.71</v>
      </c>
      <c r="Y790" s="32">
        <f t="shared" si="448"/>
        <v>0.26943535188216039</v>
      </c>
      <c r="Z790" s="15">
        <f t="shared" si="449"/>
        <v>102.31578947368421</v>
      </c>
      <c r="AA790">
        <v>29</v>
      </c>
      <c r="AB790">
        <v>105</v>
      </c>
      <c r="AC790">
        <v>135</v>
      </c>
      <c r="AD790" s="13">
        <f t="shared" si="450"/>
        <v>0.18421052631578946</v>
      </c>
      <c r="AE790" s="13">
        <f t="shared" si="451"/>
        <v>0.44736842105263158</v>
      </c>
      <c r="AF790" s="13">
        <f t="shared" si="452"/>
        <v>0.63157894736842102</v>
      </c>
      <c r="AG790">
        <v>49</v>
      </c>
      <c r="AH790">
        <v>59</v>
      </c>
      <c r="AI790" s="17">
        <f t="shared" si="453"/>
        <v>0.45370370370370372</v>
      </c>
      <c r="AJ790">
        <v>146</v>
      </c>
      <c r="AK790">
        <v>153</v>
      </c>
      <c r="AL790" s="32">
        <f t="shared" si="454"/>
        <v>0.30856553147574817</v>
      </c>
      <c r="AM790">
        <v>187</v>
      </c>
      <c r="AN790">
        <v>161</v>
      </c>
      <c r="AO790" s="33">
        <f t="shared" si="455"/>
        <v>0.3591331269349845</v>
      </c>
      <c r="AP790">
        <v>145</v>
      </c>
      <c r="AQ790">
        <v>177</v>
      </c>
      <c r="AR790" s="33">
        <f t="shared" si="456"/>
        <v>0.33230134158926727</v>
      </c>
      <c r="AS790" s="33">
        <f t="shared" si="457"/>
        <v>0.46213292117465227</v>
      </c>
      <c r="AT790">
        <v>3</v>
      </c>
      <c r="AU790">
        <v>389</v>
      </c>
      <c r="AV790">
        <v>422</v>
      </c>
      <c r="AW790">
        <v>304</v>
      </c>
      <c r="AX790" s="2">
        <v>27.8</v>
      </c>
      <c r="AY790" s="3">
        <v>9</v>
      </c>
      <c r="AZ790" s="2">
        <v>31.9</v>
      </c>
      <c r="BA790" s="2">
        <v>25</v>
      </c>
      <c r="BB790" s="21">
        <v>-6.0999999999999999E-2</v>
      </c>
      <c r="BC790">
        <v>9</v>
      </c>
      <c r="BD790" s="21">
        <v>0.79900000000000004</v>
      </c>
      <c r="BE790" s="2">
        <v>27.9</v>
      </c>
      <c r="BF790" s="2">
        <v>32.1</v>
      </c>
      <c r="BG790" s="2">
        <v>23.6</v>
      </c>
      <c r="BH790" s="21">
        <v>-1.952</v>
      </c>
      <c r="BI790" s="21">
        <v>-7.3959999999999999</v>
      </c>
      <c r="BJ790" t="s">
        <v>2488</v>
      </c>
      <c r="BK790" s="2">
        <v>49.5</v>
      </c>
      <c r="BL790" t="s">
        <v>2395</v>
      </c>
      <c r="BM790" s="2">
        <v>29.1</v>
      </c>
      <c r="BN790" t="s">
        <v>2418</v>
      </c>
      <c r="BO790" s="2">
        <v>27.3</v>
      </c>
      <c r="BP790" t="s">
        <v>408</v>
      </c>
      <c r="BQ790" s="2">
        <v>27.8</v>
      </c>
      <c r="BR790" t="s">
        <v>1748</v>
      </c>
      <c r="BS790" s="2">
        <v>27.4</v>
      </c>
      <c r="BT790" s="32">
        <f t="shared" si="458"/>
        <v>7.8189300411522639E-2</v>
      </c>
      <c r="BU790" s="34">
        <f t="shared" si="459"/>
        <v>0.94444444444444442</v>
      </c>
      <c r="BV790" s="35">
        <f t="shared" si="460"/>
        <v>952.26337448559673</v>
      </c>
      <c r="BW790" s="32">
        <f t="shared" si="461"/>
        <v>2.2633744855967058E-2</v>
      </c>
      <c r="BX790" s="36">
        <f t="shared" si="462"/>
        <v>2.121719709654077</v>
      </c>
      <c r="BY790" s="37">
        <f t="shared" si="463"/>
        <v>1.8983807928483851</v>
      </c>
      <c r="BZ790" s="37">
        <f t="shared" si="464"/>
        <v>27.13567839189162</v>
      </c>
      <c r="CA790" s="37">
        <f t="shared" si="465"/>
        <v>34.170854271270926</v>
      </c>
      <c r="CB790" s="37">
        <f t="shared" si="466"/>
        <v>50.02791736447508</v>
      </c>
      <c r="CC790" s="37">
        <f t="shared" si="467"/>
        <v>62.032384142781055</v>
      </c>
      <c r="CD790" s="38">
        <f t="shared" si="468"/>
        <v>-12.004466778305975</v>
      </c>
      <c r="CE790" s="3">
        <v>38</v>
      </c>
      <c r="CF790" s="3">
        <v>34</v>
      </c>
      <c r="CG790" s="3">
        <v>448</v>
      </c>
      <c r="CH790" s="3">
        <v>578</v>
      </c>
      <c r="CI790" s="3">
        <v>181</v>
      </c>
      <c r="CJ790" s="3">
        <v>245</v>
      </c>
      <c r="CK790" s="3">
        <v>254</v>
      </c>
      <c r="CL790" s="3">
        <v>229</v>
      </c>
      <c r="CM790" s="20">
        <f t="shared" si="469"/>
        <v>-2.9906568864976286</v>
      </c>
      <c r="CN790" s="37">
        <f t="shared" si="470"/>
        <v>2.7588495804681745</v>
      </c>
      <c r="CO790" s="37">
        <f t="shared" si="471"/>
        <v>2.696619890683178</v>
      </c>
      <c r="CP790" s="37">
        <f t="shared" si="472"/>
        <v>28.957548979951667</v>
      </c>
      <c r="CQ790" s="37">
        <f t="shared" si="473"/>
        <v>30.886669363286554</v>
      </c>
      <c r="CR790" s="37">
        <f t="shared" si="474"/>
        <v>53.849424893950236</v>
      </c>
      <c r="CS790" s="37">
        <f t="shared" si="475"/>
        <v>58.475165167968299</v>
      </c>
      <c r="CT790" s="22">
        <f t="shared" si="476"/>
        <v>-7.3787265042879113</v>
      </c>
      <c r="CU790" s="35">
        <v>133</v>
      </c>
      <c r="CV790" s="35">
        <v>130</v>
      </c>
      <c r="CW790" s="35">
        <v>1263</v>
      </c>
      <c r="CX790" s="35">
        <v>1359</v>
      </c>
      <c r="CY790" s="35">
        <v>530</v>
      </c>
      <c r="CZ790" s="35">
        <v>607</v>
      </c>
      <c r="DA790" s="35">
        <v>723</v>
      </c>
      <c r="DB790" s="35">
        <v>670</v>
      </c>
      <c r="DC790">
        <v>14</v>
      </c>
      <c r="DD790">
        <v>12</v>
      </c>
      <c r="DE790" s="35">
        <f t="shared" si="477"/>
        <v>-2</v>
      </c>
      <c r="DF790" s="36">
        <f t="shared" si="478"/>
        <v>0.78168620881992312</v>
      </c>
      <c r="DG790" s="37">
        <f t="shared" si="479"/>
        <v>0.67001675041707709</v>
      </c>
      <c r="DH790" s="37">
        <f t="shared" si="480"/>
        <v>-0.11166945840284617</v>
      </c>
      <c r="DI790" s="2">
        <v>651.70000000000005</v>
      </c>
      <c r="DJ790">
        <v>23</v>
      </c>
      <c r="DK790">
        <v>21</v>
      </c>
      <c r="DL790">
        <v>0</v>
      </c>
      <c r="DM790">
        <v>542</v>
      </c>
      <c r="DN790">
        <v>642</v>
      </c>
      <c r="DO790">
        <v>-1.6</v>
      </c>
      <c r="DP790">
        <v>405</v>
      </c>
      <c r="DQ790">
        <v>499</v>
      </c>
      <c r="DR790">
        <v>-2.2000000000000002</v>
      </c>
      <c r="DS790">
        <v>282</v>
      </c>
      <c r="DT790">
        <v>347</v>
      </c>
      <c r="DU790">
        <v>-3</v>
      </c>
      <c r="DV790" s="39">
        <v>-11.7</v>
      </c>
      <c r="DW790" s="39">
        <v>-11.7</v>
      </c>
      <c r="DX790" s="39">
        <v>0.8</v>
      </c>
      <c r="DY790" s="39">
        <v>0.1</v>
      </c>
      <c r="DZ790" s="39">
        <v>4.5</v>
      </c>
      <c r="EA790" s="39">
        <v>-6.3</v>
      </c>
    </row>
    <row r="791" spans="1:131" x14ac:dyDescent="0.2">
      <c r="A791" s="12" t="s">
        <v>3126</v>
      </c>
      <c r="B791" s="12" t="s">
        <v>3406</v>
      </c>
      <c r="C791" t="s">
        <v>3405</v>
      </c>
      <c r="D791" t="s">
        <v>139</v>
      </c>
      <c r="E791" s="12" t="s">
        <v>178</v>
      </c>
      <c r="F791">
        <v>64</v>
      </c>
      <c r="G791">
        <v>2</v>
      </c>
      <c r="H791">
        <v>6</v>
      </c>
      <c r="I791" s="31">
        <f t="shared" si="444"/>
        <v>8</v>
      </c>
      <c r="J791">
        <v>2</v>
      </c>
      <c r="K791">
        <v>4</v>
      </c>
      <c r="L791" s="16">
        <f t="shared" si="445"/>
        <v>0.44999999999998597</v>
      </c>
      <c r="M791" s="15">
        <v>2</v>
      </c>
      <c r="N791" s="15">
        <v>2</v>
      </c>
      <c r="O791" s="15">
        <v>4</v>
      </c>
      <c r="P791">
        <v>40</v>
      </c>
      <c r="Q791">
        <v>14</v>
      </c>
      <c r="R791">
        <v>39</v>
      </c>
      <c r="S791" s="13">
        <f t="shared" si="446"/>
        <v>0.05</v>
      </c>
      <c r="T791" s="13">
        <f t="shared" si="447"/>
        <v>2.1505376344086023E-2</v>
      </c>
      <c r="U791" s="2">
        <v>1066.6666666666999</v>
      </c>
      <c r="V791" s="2">
        <v>16.666666666699999</v>
      </c>
      <c r="W791">
        <v>16.149999999999999</v>
      </c>
      <c r="X791">
        <v>32.229999999999997</v>
      </c>
      <c r="Y791" s="32">
        <f t="shared" si="448"/>
        <v>0.33381562629185613</v>
      </c>
      <c r="Z791" s="15">
        <f t="shared" si="449"/>
        <v>35.119999999999997</v>
      </c>
      <c r="AA791">
        <v>61</v>
      </c>
      <c r="AB791">
        <v>37</v>
      </c>
      <c r="AC791">
        <v>92</v>
      </c>
      <c r="AD791" s="13">
        <f t="shared" si="450"/>
        <v>0.08</v>
      </c>
      <c r="AE791" s="13">
        <f t="shared" si="451"/>
        <v>0.24</v>
      </c>
      <c r="AF791" s="13">
        <f t="shared" si="452"/>
        <v>0.32</v>
      </c>
      <c r="AI791" s="17" t="str">
        <f t="shared" si="453"/>
        <v xml:space="preserve"> </v>
      </c>
      <c r="AJ791">
        <v>135</v>
      </c>
      <c r="AK791">
        <v>161</v>
      </c>
      <c r="AL791" s="32">
        <f t="shared" si="454"/>
        <v>0.30204081632653063</v>
      </c>
      <c r="AM791">
        <v>174</v>
      </c>
      <c r="AN791">
        <v>166</v>
      </c>
      <c r="AO791" s="33">
        <f t="shared" si="455"/>
        <v>0.34693877551020408</v>
      </c>
      <c r="AP791">
        <v>159</v>
      </c>
      <c r="AQ791">
        <v>185</v>
      </c>
      <c r="AR791" s="33">
        <f t="shared" si="456"/>
        <v>0.3510204081632653</v>
      </c>
      <c r="AS791" s="33">
        <f t="shared" si="457"/>
        <v>0.46540880503144655</v>
      </c>
      <c r="AT791">
        <v>7</v>
      </c>
      <c r="AU791">
        <v>384</v>
      </c>
      <c r="AV791">
        <v>343</v>
      </c>
      <c r="AW791">
        <v>308</v>
      </c>
      <c r="AX791" s="2">
        <v>28.5</v>
      </c>
      <c r="AY791" s="3">
        <v>6</v>
      </c>
      <c r="AZ791" s="2">
        <v>32.9</v>
      </c>
      <c r="BA791" s="2">
        <v>25.5</v>
      </c>
      <c r="BB791" s="21">
        <v>0.45800000000000002</v>
      </c>
      <c r="BC791">
        <v>4</v>
      </c>
      <c r="BD791" s="21">
        <v>0.20899999999999999</v>
      </c>
      <c r="BE791" s="2">
        <v>27.2</v>
      </c>
      <c r="BF791" s="2">
        <v>33.700000000000003</v>
      </c>
      <c r="BG791" s="2">
        <v>25.1</v>
      </c>
      <c r="BH791" s="21">
        <v>0.59699999999999998</v>
      </c>
      <c r="BI791" s="21">
        <v>-12.797000000000001</v>
      </c>
      <c r="BJ791" t="s">
        <v>3283</v>
      </c>
      <c r="BK791" s="2">
        <v>28.4</v>
      </c>
      <c r="BL791" t="s">
        <v>1238</v>
      </c>
      <c r="BM791" s="2">
        <v>28.2</v>
      </c>
      <c r="BN791" t="s">
        <v>1343</v>
      </c>
      <c r="BO791" s="2">
        <v>25.8</v>
      </c>
      <c r="BP791" t="s">
        <v>2566</v>
      </c>
      <c r="BQ791" s="2">
        <v>55.5</v>
      </c>
      <c r="BR791" t="s">
        <v>2371</v>
      </c>
      <c r="BS791" s="2">
        <v>12.7</v>
      </c>
      <c r="BT791" s="32">
        <f t="shared" si="458"/>
        <v>5.6947608200455579E-2</v>
      </c>
      <c r="BU791" s="34">
        <f t="shared" si="459"/>
        <v>0.91900826446280992</v>
      </c>
      <c r="BV791" s="35">
        <f t="shared" si="460"/>
        <v>924.70302528285549</v>
      </c>
      <c r="BW791" s="32">
        <f t="shared" si="461"/>
        <v>-2.40441273367345E-2</v>
      </c>
      <c r="BX791" s="36">
        <f t="shared" si="462"/>
        <v>1.4062499999971874</v>
      </c>
      <c r="BY791" s="37">
        <f t="shared" si="463"/>
        <v>2.7562499999944876</v>
      </c>
      <c r="BZ791" s="37">
        <f t="shared" si="464"/>
        <v>24.693749999950612</v>
      </c>
      <c r="CA791" s="37">
        <f t="shared" si="465"/>
        <v>34.031249999931937</v>
      </c>
      <c r="CB791" s="37">
        <f t="shared" si="466"/>
        <v>45.562499999908873</v>
      </c>
      <c r="CC791" s="37">
        <f t="shared" si="467"/>
        <v>60.918749999878166</v>
      </c>
      <c r="CD791" s="38">
        <f t="shared" si="468"/>
        <v>-15.356249999969293</v>
      </c>
      <c r="CE791" s="3">
        <v>25</v>
      </c>
      <c r="CF791" s="3">
        <v>49</v>
      </c>
      <c r="CG791" s="3">
        <v>414</v>
      </c>
      <c r="CH791" s="3">
        <v>556</v>
      </c>
      <c r="CI791" s="3">
        <v>156</v>
      </c>
      <c r="CJ791" s="3">
        <v>231</v>
      </c>
      <c r="CK791" s="3">
        <v>247</v>
      </c>
      <c r="CL791" s="3">
        <v>215</v>
      </c>
      <c r="CM791" s="20">
        <f t="shared" si="469"/>
        <v>-1.6100613207240109</v>
      </c>
      <c r="CN791" s="37">
        <f t="shared" si="470"/>
        <v>1.7161805771020791</v>
      </c>
      <c r="CO791" s="37">
        <f t="shared" si="471"/>
        <v>2.7051659944151414</v>
      </c>
      <c r="CP791" s="37">
        <f t="shared" si="472"/>
        <v>27.226186782500779</v>
      </c>
      <c r="CQ791" s="37">
        <f t="shared" si="473"/>
        <v>32.81104560968042</v>
      </c>
      <c r="CR791" s="37">
        <f t="shared" si="474"/>
        <v>49.420183059261561</v>
      </c>
      <c r="CS791" s="37">
        <f t="shared" si="475"/>
        <v>61.28800806701831</v>
      </c>
      <c r="CT791" s="22">
        <f t="shared" si="476"/>
        <v>-3.4884249922125434</v>
      </c>
      <c r="CU791" s="35">
        <v>59</v>
      </c>
      <c r="CV791" s="35">
        <v>93</v>
      </c>
      <c r="CW791" s="35">
        <v>877</v>
      </c>
      <c r="CX791" s="35">
        <v>1035</v>
      </c>
      <c r="CY791" s="35">
        <v>340</v>
      </c>
      <c r="CZ791" s="35">
        <v>450</v>
      </c>
      <c r="DA791" s="35">
        <v>529</v>
      </c>
      <c r="DB791" s="35">
        <v>423</v>
      </c>
      <c r="DC791">
        <v>16</v>
      </c>
      <c r="DD791">
        <v>2</v>
      </c>
      <c r="DE791" s="35">
        <f t="shared" si="477"/>
        <v>-14</v>
      </c>
      <c r="DF791" s="36">
        <f t="shared" si="478"/>
        <v>0.89999999999820002</v>
      </c>
      <c r="DG791" s="37">
        <f t="shared" si="479"/>
        <v>0.112499999999775</v>
      </c>
      <c r="DH791" s="37">
        <f t="shared" si="480"/>
        <v>-0.78749999999842502</v>
      </c>
      <c r="DI791" s="2">
        <v>660.8</v>
      </c>
      <c r="DJ791">
        <v>13</v>
      </c>
      <c r="DK791">
        <v>29</v>
      </c>
      <c r="DL791">
        <v>-5.2</v>
      </c>
      <c r="DM791">
        <v>478</v>
      </c>
      <c r="DN791">
        <v>710</v>
      </c>
      <c r="DO791">
        <v>-1.9</v>
      </c>
      <c r="DP791">
        <v>355</v>
      </c>
      <c r="DQ791">
        <v>540</v>
      </c>
      <c r="DR791">
        <v>-2.5</v>
      </c>
      <c r="DS791">
        <v>270</v>
      </c>
      <c r="DT791">
        <v>397</v>
      </c>
      <c r="DU791">
        <v>-2.5</v>
      </c>
      <c r="DV791" s="39">
        <v>-13.2</v>
      </c>
      <c r="DW791" s="39">
        <v>-13.2</v>
      </c>
      <c r="DX791" s="39">
        <v>-0.2</v>
      </c>
      <c r="DY791" s="39">
        <v>-0.2</v>
      </c>
      <c r="DZ791" s="39">
        <v>8.4</v>
      </c>
      <c r="EA791" s="39">
        <v>-5.2</v>
      </c>
    </row>
    <row r="792" spans="1:131" x14ac:dyDescent="0.2">
      <c r="A792" s="12" t="s">
        <v>628</v>
      </c>
      <c r="B792" s="12" t="s">
        <v>3410</v>
      </c>
      <c r="C792" t="s">
        <v>3409</v>
      </c>
      <c r="D792" t="s">
        <v>177</v>
      </c>
      <c r="E792" s="12" t="s">
        <v>178</v>
      </c>
      <c r="F792">
        <v>64</v>
      </c>
      <c r="G792">
        <v>5</v>
      </c>
      <c r="H792">
        <v>11</v>
      </c>
      <c r="I792" s="31">
        <f t="shared" si="444"/>
        <v>16</v>
      </c>
      <c r="J792">
        <v>2</v>
      </c>
      <c r="K792">
        <v>9</v>
      </c>
      <c r="L792" s="16">
        <f t="shared" si="445"/>
        <v>0.85632730732633033</v>
      </c>
      <c r="M792" s="15">
        <v>5</v>
      </c>
      <c r="N792" s="15">
        <v>2</v>
      </c>
      <c r="O792" s="15">
        <v>9</v>
      </c>
      <c r="P792">
        <v>61</v>
      </c>
      <c r="Q792">
        <v>24</v>
      </c>
      <c r="R792">
        <v>41</v>
      </c>
      <c r="S792" s="13">
        <f t="shared" si="446"/>
        <v>8.1967213114754092E-2</v>
      </c>
      <c r="T792" s="13">
        <f t="shared" si="447"/>
        <v>3.968253968253968E-2</v>
      </c>
      <c r="U792" s="2">
        <v>1121.0666666667</v>
      </c>
      <c r="V792" s="2">
        <v>17.516666666700001</v>
      </c>
      <c r="W792">
        <v>16.62</v>
      </c>
      <c r="X792">
        <v>31.16</v>
      </c>
      <c r="Y792" s="32">
        <f t="shared" si="448"/>
        <v>0.34784428631226455</v>
      </c>
      <c r="Z792" s="15">
        <f t="shared" si="449"/>
        <v>24.086956521739129</v>
      </c>
      <c r="AA792">
        <v>103</v>
      </c>
      <c r="AB792">
        <v>22</v>
      </c>
      <c r="AC792">
        <v>168</v>
      </c>
      <c r="AD792" s="13">
        <f t="shared" si="450"/>
        <v>0.10869565217391304</v>
      </c>
      <c r="AE792" s="13">
        <f t="shared" si="451"/>
        <v>0.2391304347826087</v>
      </c>
      <c r="AF792" s="13">
        <f t="shared" si="452"/>
        <v>0.34782608695652173</v>
      </c>
      <c r="AI792" s="17" t="str">
        <f t="shared" si="453"/>
        <v xml:space="preserve"> </v>
      </c>
      <c r="AJ792">
        <v>152</v>
      </c>
      <c r="AK792">
        <v>146</v>
      </c>
      <c r="AL792" s="32">
        <f t="shared" si="454"/>
        <v>0.2754158964879852</v>
      </c>
      <c r="AM792">
        <v>203</v>
      </c>
      <c r="AN792">
        <v>177</v>
      </c>
      <c r="AO792" s="33">
        <f t="shared" si="455"/>
        <v>0.3512014787430684</v>
      </c>
      <c r="AP792">
        <v>222</v>
      </c>
      <c r="AQ792">
        <v>182</v>
      </c>
      <c r="AR792" s="33">
        <f t="shared" si="456"/>
        <v>0.3733826247689464</v>
      </c>
      <c r="AS792" s="33">
        <f t="shared" si="457"/>
        <v>0.43952802359882004</v>
      </c>
      <c r="AT792">
        <v>1</v>
      </c>
      <c r="AU792">
        <v>372</v>
      </c>
      <c r="AV792">
        <v>398</v>
      </c>
      <c r="AW792">
        <v>329</v>
      </c>
      <c r="AX792" s="2">
        <v>29.3</v>
      </c>
      <c r="AY792" s="3">
        <v>2</v>
      </c>
      <c r="AZ792" s="2">
        <v>33.5</v>
      </c>
      <c r="BA792" s="2">
        <v>26.5</v>
      </c>
      <c r="BB792" s="21">
        <v>1.2850000000000001</v>
      </c>
      <c r="BC792">
        <v>1</v>
      </c>
      <c r="BD792" s="21">
        <v>1.169</v>
      </c>
      <c r="BE792" s="2">
        <v>29.9</v>
      </c>
      <c r="BF792" s="2">
        <v>36.9</v>
      </c>
      <c r="BG792" s="2">
        <v>27.5</v>
      </c>
      <c r="BH792" s="21">
        <v>1.5859999999999999</v>
      </c>
      <c r="BI792" s="21">
        <v>3.1</v>
      </c>
      <c r="BJ792" t="s">
        <v>1779</v>
      </c>
      <c r="BK792" s="2">
        <v>35.799999999999997</v>
      </c>
      <c r="BL792" t="s">
        <v>2004</v>
      </c>
      <c r="BM792" s="2">
        <v>33.4</v>
      </c>
      <c r="BN792" t="s">
        <v>3123</v>
      </c>
      <c r="BO792" s="2">
        <v>29.6</v>
      </c>
      <c r="BP792" t="s">
        <v>1667</v>
      </c>
      <c r="BQ792" s="2">
        <v>76</v>
      </c>
      <c r="BR792" t="s">
        <v>3299</v>
      </c>
      <c r="BS792" s="2">
        <v>9</v>
      </c>
      <c r="BT792" s="32">
        <f t="shared" si="458"/>
        <v>8.3032490974729242E-2</v>
      </c>
      <c r="BU792" s="34">
        <f t="shared" si="459"/>
        <v>0.92307692307692313</v>
      </c>
      <c r="BV792" s="35">
        <f t="shared" si="460"/>
        <v>931.38017217439597</v>
      </c>
      <c r="BW792" s="32">
        <f t="shared" si="461"/>
        <v>6.1094140516523704E-3</v>
      </c>
      <c r="BX792" s="36">
        <f t="shared" si="462"/>
        <v>2.461941008558588</v>
      </c>
      <c r="BY792" s="37">
        <f t="shared" si="463"/>
        <v>2.1408182683118158</v>
      </c>
      <c r="BZ792" s="37">
        <f t="shared" si="464"/>
        <v>29.650333016118648</v>
      </c>
      <c r="CA792" s="37">
        <f t="shared" si="465"/>
        <v>27.830637488053604</v>
      </c>
      <c r="CB792" s="37">
        <f t="shared" si="466"/>
        <v>54.055661274873344</v>
      </c>
      <c r="CC792" s="37">
        <f t="shared" si="467"/>
        <v>52.664129400470671</v>
      </c>
      <c r="CD792" s="38">
        <f t="shared" si="468"/>
        <v>1.3915318744026735</v>
      </c>
      <c r="CE792" s="3">
        <v>46</v>
      </c>
      <c r="CF792" s="3">
        <v>40</v>
      </c>
      <c r="CG792" s="3">
        <v>508</v>
      </c>
      <c r="CH792" s="3">
        <v>480</v>
      </c>
      <c r="CI792" s="3">
        <v>204</v>
      </c>
      <c r="CJ792" s="3">
        <v>178</v>
      </c>
      <c r="CK792" s="3">
        <v>286</v>
      </c>
      <c r="CL792" s="3">
        <v>252</v>
      </c>
      <c r="CM792" s="20">
        <f t="shared" si="469"/>
        <v>0.82185930803099261</v>
      </c>
      <c r="CN792" s="37">
        <f t="shared" si="470"/>
        <v>2.0759788189987161</v>
      </c>
      <c r="CO792" s="37">
        <f t="shared" si="471"/>
        <v>2.5272785622593066</v>
      </c>
      <c r="CP792" s="37">
        <f t="shared" si="472"/>
        <v>29.06370346598203</v>
      </c>
      <c r="CQ792" s="37">
        <f t="shared" si="473"/>
        <v>29.334483311938381</v>
      </c>
      <c r="CR792" s="37">
        <f t="shared" si="474"/>
        <v>57.074374197689345</v>
      </c>
      <c r="CS792" s="37">
        <f t="shared" si="475"/>
        <v>56.231948010269576</v>
      </c>
      <c r="CT792" s="22">
        <f t="shared" si="476"/>
        <v>0.54910568698290518</v>
      </c>
      <c r="CU792" s="35">
        <v>69</v>
      </c>
      <c r="CV792" s="35">
        <v>84</v>
      </c>
      <c r="CW792" s="35">
        <v>897</v>
      </c>
      <c r="CX792" s="35">
        <v>891</v>
      </c>
      <c r="CY792" s="35">
        <v>412</v>
      </c>
      <c r="CZ792" s="35">
        <v>389</v>
      </c>
      <c r="DA792" s="35">
        <v>505</v>
      </c>
      <c r="DB792" s="35">
        <v>519</v>
      </c>
      <c r="DC792">
        <v>6</v>
      </c>
      <c r="DD792">
        <v>7</v>
      </c>
      <c r="DE792" s="35">
        <f t="shared" si="477"/>
        <v>1</v>
      </c>
      <c r="DF792" s="36">
        <f t="shared" si="478"/>
        <v>0.32112274024677234</v>
      </c>
      <c r="DG792" s="37">
        <f t="shared" si="479"/>
        <v>0.37464319695456771</v>
      </c>
      <c r="DH792" s="37">
        <f t="shared" si="480"/>
        <v>5.3520456707795393E-2</v>
      </c>
      <c r="DI792" s="2">
        <v>718.9</v>
      </c>
      <c r="DJ792">
        <v>30</v>
      </c>
      <c r="DK792">
        <v>21</v>
      </c>
      <c r="DL792">
        <v>8.3000000000000007</v>
      </c>
      <c r="DM792">
        <v>655</v>
      </c>
      <c r="DN792">
        <v>623</v>
      </c>
      <c r="DO792">
        <v>-0.8</v>
      </c>
      <c r="DP792">
        <v>490</v>
      </c>
      <c r="DQ792">
        <v>446</v>
      </c>
      <c r="DR792">
        <v>0.60000000000000009</v>
      </c>
      <c r="DS792">
        <v>359</v>
      </c>
      <c r="DT792">
        <v>331</v>
      </c>
      <c r="DU792">
        <v>0.4</v>
      </c>
      <c r="DV792" s="39">
        <v>3.1</v>
      </c>
      <c r="DW792" s="39">
        <v>3.1</v>
      </c>
      <c r="DX792" s="39">
        <v>0.4</v>
      </c>
      <c r="DY792" s="39">
        <v>1.1000000000000001</v>
      </c>
      <c r="DZ792" s="39">
        <v>-0.60000000000000009</v>
      </c>
      <c r="EA792" s="39">
        <v>4</v>
      </c>
    </row>
    <row r="793" spans="1:131" x14ac:dyDescent="0.2">
      <c r="A793" s="12" t="s">
        <v>556</v>
      </c>
      <c r="B793" s="12" t="s">
        <v>3415</v>
      </c>
      <c r="C793" t="s">
        <v>3414</v>
      </c>
      <c r="D793" t="s">
        <v>169</v>
      </c>
      <c r="E793" s="12" t="s">
        <v>123</v>
      </c>
      <c r="F793">
        <v>55</v>
      </c>
      <c r="G793">
        <v>3</v>
      </c>
      <c r="H793">
        <v>3</v>
      </c>
      <c r="I793" s="31">
        <f t="shared" si="444"/>
        <v>6</v>
      </c>
      <c r="J793">
        <v>2</v>
      </c>
      <c r="K793">
        <v>1</v>
      </c>
      <c r="L793" s="16">
        <f t="shared" si="445"/>
        <v>0.76991623596512349</v>
      </c>
      <c r="M793" s="15">
        <v>3</v>
      </c>
      <c r="N793" s="15">
        <v>2</v>
      </c>
      <c r="O793" s="15">
        <v>1</v>
      </c>
      <c r="P793">
        <v>52</v>
      </c>
      <c r="Q793">
        <v>23</v>
      </c>
      <c r="R793">
        <v>15</v>
      </c>
      <c r="S793" s="13">
        <f t="shared" si="446"/>
        <v>5.7692307692307696E-2</v>
      </c>
      <c r="T793" s="13">
        <f t="shared" si="447"/>
        <v>3.3333333333333333E-2</v>
      </c>
      <c r="U793" s="2">
        <v>467.5833333333</v>
      </c>
      <c r="V793" s="2">
        <v>8.5</v>
      </c>
      <c r="W793">
        <v>8.49</v>
      </c>
      <c r="X793">
        <v>40.1</v>
      </c>
      <c r="Y793" s="32">
        <f t="shared" si="448"/>
        <v>0.17472731014612058</v>
      </c>
      <c r="Z793" s="15">
        <f t="shared" si="449"/>
        <v>43.090909090909086</v>
      </c>
      <c r="AA793">
        <v>17</v>
      </c>
      <c r="AB793">
        <v>103</v>
      </c>
      <c r="AC793">
        <v>46</v>
      </c>
      <c r="AD793" s="13">
        <f t="shared" si="450"/>
        <v>0.27272727272727271</v>
      </c>
      <c r="AE793" s="13">
        <f t="shared" si="451"/>
        <v>0.27272727272727271</v>
      </c>
      <c r="AF793" s="13">
        <f t="shared" si="452"/>
        <v>0.54545454545454541</v>
      </c>
      <c r="AG793">
        <v>3</v>
      </c>
      <c r="AH793">
        <v>0</v>
      </c>
      <c r="AI793" s="17">
        <f t="shared" si="453"/>
        <v>1</v>
      </c>
      <c r="AJ793">
        <v>63</v>
      </c>
      <c r="AK793">
        <v>65</v>
      </c>
      <c r="AL793" s="32">
        <f t="shared" si="454"/>
        <v>0.32989690721649484</v>
      </c>
      <c r="AM793">
        <v>59</v>
      </c>
      <c r="AN793">
        <v>47</v>
      </c>
      <c r="AO793" s="33">
        <f t="shared" si="455"/>
        <v>0.27319587628865977</v>
      </c>
      <c r="AP793">
        <v>78</v>
      </c>
      <c r="AQ793">
        <v>76</v>
      </c>
      <c r="AR793" s="33">
        <f t="shared" si="456"/>
        <v>0.39690721649484534</v>
      </c>
      <c r="AS793" s="33">
        <f t="shared" si="457"/>
        <v>0.54700854700854706</v>
      </c>
      <c r="AT793">
        <v>13</v>
      </c>
      <c r="AU793">
        <v>153</v>
      </c>
      <c r="AV793">
        <v>157</v>
      </c>
      <c r="AW793">
        <v>133</v>
      </c>
      <c r="AX793" s="2">
        <v>27.6</v>
      </c>
      <c r="AY793" s="3">
        <v>11</v>
      </c>
      <c r="AZ793" s="2">
        <v>32.5</v>
      </c>
      <c r="BA793" s="2">
        <v>24.3</v>
      </c>
      <c r="BB793" s="21">
        <v>-0.72399999999999998</v>
      </c>
      <c r="BC793">
        <v>13</v>
      </c>
      <c r="BD793" s="21">
        <v>-0.53100000000000003</v>
      </c>
      <c r="BE793" s="2">
        <v>26.6</v>
      </c>
      <c r="BF793" s="2">
        <v>32.1</v>
      </c>
      <c r="BG793" s="2">
        <v>21</v>
      </c>
      <c r="BH793" s="21">
        <v>-2.9750000000000001</v>
      </c>
      <c r="BI793" s="21">
        <v>-1.77</v>
      </c>
      <c r="BJ793" t="s">
        <v>3700</v>
      </c>
      <c r="BK793" s="2">
        <v>41.7</v>
      </c>
      <c r="BL793" t="s">
        <v>1924</v>
      </c>
      <c r="BM793" s="2">
        <v>30.3</v>
      </c>
      <c r="BN793" t="s">
        <v>2791</v>
      </c>
      <c r="BO793" s="2">
        <v>19.399999999999999</v>
      </c>
      <c r="BP793" t="s">
        <v>1244</v>
      </c>
      <c r="BQ793" s="2">
        <v>32.6</v>
      </c>
      <c r="BR793" t="s">
        <v>731</v>
      </c>
      <c r="BS793" s="2">
        <v>25.4</v>
      </c>
      <c r="BT793" s="32">
        <f t="shared" si="458"/>
        <v>4.6413502109704644E-2</v>
      </c>
      <c r="BU793" s="34">
        <f t="shared" si="459"/>
        <v>0.9197860962566845</v>
      </c>
      <c r="BV793" s="35">
        <f t="shared" si="460"/>
        <v>924.42744646765493</v>
      </c>
      <c r="BW793" s="32">
        <f t="shared" si="461"/>
        <v>-3.3800401633610852E-2</v>
      </c>
      <c r="BX793" s="36">
        <f t="shared" si="462"/>
        <v>1.4117647058823528</v>
      </c>
      <c r="BY793" s="37">
        <f t="shared" si="463"/>
        <v>1.9251336898395723</v>
      </c>
      <c r="BZ793" s="37">
        <f t="shared" si="464"/>
        <v>30.417112299465241</v>
      </c>
      <c r="CA793" s="37">
        <f t="shared" si="465"/>
        <v>24</v>
      </c>
      <c r="CB793" s="37">
        <f t="shared" si="466"/>
        <v>55.315508021390372</v>
      </c>
      <c r="CC793" s="37">
        <f t="shared" si="467"/>
        <v>46.844919786096256</v>
      </c>
      <c r="CD793" s="38">
        <f t="shared" si="468"/>
        <v>8.470588235294116</v>
      </c>
      <c r="CE793" s="3">
        <v>11</v>
      </c>
      <c r="CF793" s="3">
        <v>15</v>
      </c>
      <c r="CG793" s="3">
        <v>226</v>
      </c>
      <c r="CH793" s="3">
        <v>172</v>
      </c>
      <c r="CI793" s="3">
        <v>100</v>
      </c>
      <c r="CJ793" s="3">
        <v>78</v>
      </c>
      <c r="CK793" s="3">
        <v>100</v>
      </c>
      <c r="CL793" s="3">
        <v>94</v>
      </c>
      <c r="CM793" s="20">
        <f t="shared" si="469"/>
        <v>8.4913831070889856</v>
      </c>
      <c r="CN793" s="37">
        <f t="shared" si="470"/>
        <v>2.6932668329177059</v>
      </c>
      <c r="CO793" s="37">
        <f t="shared" si="471"/>
        <v>2.5028338245295849</v>
      </c>
      <c r="CP793" s="37">
        <f t="shared" si="472"/>
        <v>30.986170936295622</v>
      </c>
      <c r="CQ793" s="37">
        <f t="shared" si="473"/>
        <v>31.611879392428019</v>
      </c>
      <c r="CR793" s="37">
        <f t="shared" si="474"/>
        <v>58.082067558376785</v>
      </c>
      <c r="CS793" s="37">
        <f t="shared" si="475"/>
        <v>58.299705282248922</v>
      </c>
      <c r="CT793" s="22">
        <f t="shared" si="476"/>
        <v>8.6882259591662532</v>
      </c>
      <c r="CU793" s="35">
        <v>99</v>
      </c>
      <c r="CV793" s="35">
        <v>92</v>
      </c>
      <c r="CW793" s="35">
        <v>1040</v>
      </c>
      <c r="CX793" s="35">
        <v>1070</v>
      </c>
      <c r="CY793" s="35">
        <v>426</v>
      </c>
      <c r="CZ793" s="35">
        <v>430</v>
      </c>
      <c r="DA793" s="35">
        <v>551</v>
      </c>
      <c r="DB793" s="35">
        <v>570</v>
      </c>
      <c r="DC793">
        <v>9</v>
      </c>
      <c r="DD793">
        <v>8</v>
      </c>
      <c r="DE793" s="35">
        <f t="shared" si="477"/>
        <v>-1</v>
      </c>
      <c r="DF793" s="36">
        <f t="shared" si="478"/>
        <v>1.1550802139037435</v>
      </c>
      <c r="DG793" s="37">
        <f t="shared" si="479"/>
        <v>1.0267379679144386</v>
      </c>
      <c r="DH793" s="37">
        <f t="shared" si="480"/>
        <v>-0.12834224598930483</v>
      </c>
      <c r="DI793" s="2">
        <v>319.8</v>
      </c>
      <c r="DJ793">
        <v>6</v>
      </c>
      <c r="DK793">
        <v>10</v>
      </c>
      <c r="DL793">
        <v>-14.9</v>
      </c>
      <c r="DM793">
        <v>293</v>
      </c>
      <c r="DN793">
        <v>263</v>
      </c>
      <c r="DO793">
        <v>2.8</v>
      </c>
      <c r="DP793">
        <v>220</v>
      </c>
      <c r="DQ793">
        <v>188</v>
      </c>
      <c r="DR793">
        <v>4.4000000000000004</v>
      </c>
      <c r="DS793">
        <v>150</v>
      </c>
      <c r="DT793">
        <v>133</v>
      </c>
      <c r="DU793">
        <v>3.4</v>
      </c>
      <c r="DV793" s="39">
        <v>1.5</v>
      </c>
      <c r="DW793" s="39">
        <v>1.5</v>
      </c>
      <c r="DX793" s="39">
        <v>-0.4</v>
      </c>
      <c r="DY793" s="39">
        <v>-0.7</v>
      </c>
      <c r="DZ793" s="39">
        <v>0.4</v>
      </c>
      <c r="EA793" s="39">
        <v>0.7</v>
      </c>
    </row>
    <row r="794" spans="1:131" x14ac:dyDescent="0.2">
      <c r="A794" s="12" t="s">
        <v>823</v>
      </c>
      <c r="B794" s="12" t="s">
        <v>3419</v>
      </c>
      <c r="C794" t="s">
        <v>3418</v>
      </c>
      <c r="D794" t="s">
        <v>330</v>
      </c>
      <c r="E794" s="12" t="s">
        <v>156</v>
      </c>
      <c r="F794">
        <v>16</v>
      </c>
      <c r="G794">
        <v>3</v>
      </c>
      <c r="H794">
        <v>5</v>
      </c>
      <c r="I794" s="31">
        <f t="shared" si="444"/>
        <v>8</v>
      </c>
      <c r="J794">
        <v>1</v>
      </c>
      <c r="K794">
        <v>4</v>
      </c>
      <c r="L794" s="16">
        <f t="shared" si="445"/>
        <v>2.1972991531242849</v>
      </c>
      <c r="M794" s="15">
        <v>3</v>
      </c>
      <c r="N794" s="15">
        <v>1</v>
      </c>
      <c r="O794" s="15">
        <v>4</v>
      </c>
      <c r="P794">
        <v>19</v>
      </c>
      <c r="Q794">
        <v>2</v>
      </c>
      <c r="R794">
        <v>5</v>
      </c>
      <c r="S794" s="13">
        <f t="shared" si="446"/>
        <v>0.15789473684210525</v>
      </c>
      <c r="T794" s="13">
        <f t="shared" si="447"/>
        <v>0.11538461538461539</v>
      </c>
      <c r="U794" s="2">
        <v>218.45</v>
      </c>
      <c r="V794" s="2">
        <v>13.65</v>
      </c>
      <c r="W794">
        <v>13.4</v>
      </c>
      <c r="X794">
        <v>34.479999999999997</v>
      </c>
      <c r="Y794" s="32">
        <f t="shared" si="448"/>
        <v>0.27986633249791149</v>
      </c>
      <c r="Z794" s="15">
        <f t="shared" si="449"/>
        <v>8.384615384615385</v>
      </c>
      <c r="AA794">
        <v>6</v>
      </c>
      <c r="AB794">
        <v>6</v>
      </c>
      <c r="AC794">
        <v>18</v>
      </c>
      <c r="AD794" s="13">
        <f t="shared" si="450"/>
        <v>0.23076923076923078</v>
      </c>
      <c r="AE794" s="13">
        <f t="shared" si="451"/>
        <v>0.38461538461538464</v>
      </c>
      <c r="AF794" s="13">
        <f t="shared" si="452"/>
        <v>0.61538461538461542</v>
      </c>
      <c r="AG794">
        <v>1</v>
      </c>
      <c r="AH794">
        <v>2</v>
      </c>
      <c r="AI794" s="17">
        <f t="shared" si="453"/>
        <v>0.33333333333333331</v>
      </c>
      <c r="AJ794">
        <v>30</v>
      </c>
      <c r="AK794">
        <v>36</v>
      </c>
      <c r="AL794" s="32">
        <f t="shared" si="454"/>
        <v>0.2857142857142857</v>
      </c>
      <c r="AM794">
        <v>58</v>
      </c>
      <c r="AN794">
        <v>30</v>
      </c>
      <c r="AO794" s="33">
        <f t="shared" si="455"/>
        <v>0.38095238095238093</v>
      </c>
      <c r="AP794">
        <v>39</v>
      </c>
      <c r="AQ794">
        <v>38</v>
      </c>
      <c r="AR794" s="33">
        <f t="shared" si="456"/>
        <v>0.33333333333333331</v>
      </c>
      <c r="AS794" s="33">
        <f t="shared" si="457"/>
        <v>0.42857142857142855</v>
      </c>
      <c r="AU794">
        <v>90</v>
      </c>
      <c r="AV794">
        <v>82</v>
      </c>
      <c r="AW794">
        <v>78</v>
      </c>
      <c r="AX794" s="2">
        <v>29.7</v>
      </c>
      <c r="AZ794" s="2">
        <v>33.4</v>
      </c>
      <c r="BA794" s="2">
        <v>27.2</v>
      </c>
      <c r="BB794" s="21">
        <v>0.89400000000000002</v>
      </c>
      <c r="BD794" s="21">
        <v>-1.411</v>
      </c>
      <c r="BE794" s="2">
        <v>31.7</v>
      </c>
      <c r="BF794" s="2">
        <v>33.700000000000003</v>
      </c>
      <c r="BG794" s="2">
        <v>29.7</v>
      </c>
      <c r="BH794" s="21">
        <v>2.4910000000000001</v>
      </c>
      <c r="BI794" s="21">
        <v>-4.8380000000000001</v>
      </c>
      <c r="BJ794" t="s">
        <v>3303</v>
      </c>
      <c r="BK794" s="2">
        <v>92.6</v>
      </c>
      <c r="BL794" t="s">
        <v>2166</v>
      </c>
      <c r="BM794" s="2">
        <v>86.1</v>
      </c>
      <c r="BN794" t="s">
        <v>2488</v>
      </c>
      <c r="BO794" s="2">
        <v>9.6999999999999993</v>
      </c>
      <c r="BP794" t="s">
        <v>1748</v>
      </c>
      <c r="BQ794" s="2">
        <v>54.9</v>
      </c>
      <c r="BR794" t="s">
        <v>1909</v>
      </c>
      <c r="BS794" s="2">
        <v>54.2</v>
      </c>
      <c r="BT794" s="32">
        <f t="shared" si="458"/>
        <v>0.11926605504587157</v>
      </c>
      <c r="BU794" s="34">
        <f t="shared" si="459"/>
        <v>0.9285714285714286</v>
      </c>
      <c r="BV794" s="35">
        <f t="shared" si="460"/>
        <v>940.49803407601576</v>
      </c>
      <c r="BW794" s="32">
        <f t="shared" si="461"/>
        <v>4.7837483617300169E-2</v>
      </c>
      <c r="BX794" s="36">
        <f t="shared" si="462"/>
        <v>3.5714285714285712</v>
      </c>
      <c r="BY794" s="37">
        <f t="shared" si="463"/>
        <v>2.197802197802198</v>
      </c>
      <c r="BZ794" s="37">
        <f t="shared" si="464"/>
        <v>29.945054945054945</v>
      </c>
      <c r="CA794" s="37">
        <f t="shared" si="465"/>
        <v>30.769230769230766</v>
      </c>
      <c r="CB794" s="37">
        <f t="shared" si="466"/>
        <v>48.901098901098898</v>
      </c>
      <c r="CC794" s="37">
        <f t="shared" si="467"/>
        <v>56.868131868131869</v>
      </c>
      <c r="CD794" s="38">
        <f t="shared" si="468"/>
        <v>-7.9670329670329707</v>
      </c>
      <c r="CE794" s="3">
        <v>13</v>
      </c>
      <c r="CF794" s="3">
        <v>8</v>
      </c>
      <c r="CG794" s="3">
        <v>96</v>
      </c>
      <c r="CH794" s="3">
        <v>104</v>
      </c>
      <c r="CI794" s="3">
        <v>25</v>
      </c>
      <c r="CJ794" s="3">
        <v>39</v>
      </c>
      <c r="CK794" s="3">
        <v>56</v>
      </c>
      <c r="CL794" s="3">
        <v>44</v>
      </c>
      <c r="CM794" s="20">
        <f t="shared" si="469"/>
        <v>-2.9157472527472539</v>
      </c>
      <c r="CN794" s="37">
        <f t="shared" si="470"/>
        <v>3.1540023201856151</v>
      </c>
      <c r="CO794" s="37">
        <f t="shared" si="471"/>
        <v>1.4138631090487241</v>
      </c>
      <c r="CP794" s="37">
        <f t="shared" si="472"/>
        <v>30.343677494199536</v>
      </c>
      <c r="CQ794" s="37">
        <f t="shared" si="473"/>
        <v>33.497679814385151</v>
      </c>
      <c r="CR794" s="37">
        <f t="shared" si="474"/>
        <v>54.053074245939676</v>
      </c>
      <c r="CS794" s="37">
        <f t="shared" si="475"/>
        <v>62.536252900232022</v>
      </c>
      <c r="CT794" s="22">
        <f t="shared" si="476"/>
        <v>0.5161456872593746</v>
      </c>
      <c r="CU794" s="35">
        <v>29</v>
      </c>
      <c r="CV794" s="35">
        <v>13</v>
      </c>
      <c r="CW794" s="35">
        <v>250</v>
      </c>
      <c r="CX794" s="35">
        <v>295</v>
      </c>
      <c r="CY794" s="35">
        <v>108</v>
      </c>
      <c r="CZ794" s="35">
        <v>125</v>
      </c>
      <c r="DA794" s="35">
        <v>142</v>
      </c>
      <c r="DB794" s="35">
        <v>110</v>
      </c>
      <c r="DC794">
        <v>1</v>
      </c>
      <c r="DD794">
        <v>1</v>
      </c>
      <c r="DE794" s="35">
        <f t="shared" si="477"/>
        <v>0</v>
      </c>
      <c r="DF794" s="36">
        <f t="shared" si="478"/>
        <v>0.27472527472527475</v>
      </c>
      <c r="DG794" s="37">
        <f t="shared" si="479"/>
        <v>0.27472527472527475</v>
      </c>
      <c r="DH794" s="37">
        <f t="shared" si="480"/>
        <v>0</v>
      </c>
      <c r="DI794" s="2">
        <v>116.8</v>
      </c>
      <c r="DJ794">
        <v>10</v>
      </c>
      <c r="DK794">
        <v>1</v>
      </c>
      <c r="DL794">
        <v>11.7</v>
      </c>
      <c r="DM794">
        <v>103</v>
      </c>
      <c r="DN794">
        <v>103</v>
      </c>
      <c r="DO794">
        <v>-0.60000000000000009</v>
      </c>
      <c r="DP794">
        <v>76</v>
      </c>
      <c r="DQ794">
        <v>82</v>
      </c>
      <c r="DR794">
        <v>-4.3</v>
      </c>
      <c r="DS794">
        <v>59</v>
      </c>
      <c r="DT794">
        <v>63</v>
      </c>
      <c r="DU794">
        <v>-7.5</v>
      </c>
      <c r="DV794" s="39">
        <v>0</v>
      </c>
      <c r="DW794" s="39">
        <v>0</v>
      </c>
      <c r="DX794" s="39">
        <v>0.2</v>
      </c>
      <c r="DY794" s="39">
        <v>-0.1</v>
      </c>
      <c r="DZ794" s="39">
        <v>-0.2</v>
      </c>
      <c r="EA794" s="39">
        <v>-0.2</v>
      </c>
    </row>
    <row r="795" spans="1:131" x14ac:dyDescent="0.2">
      <c r="A795" s="12" t="s">
        <v>336</v>
      </c>
      <c r="B795" s="12" t="s">
        <v>3423</v>
      </c>
      <c r="C795" t="s">
        <v>3422</v>
      </c>
      <c r="D795" t="s">
        <v>271</v>
      </c>
      <c r="E795" s="12" t="s">
        <v>178</v>
      </c>
      <c r="F795">
        <v>7</v>
      </c>
      <c r="G795">
        <v>0</v>
      </c>
      <c r="H795">
        <v>0</v>
      </c>
      <c r="I795" s="31">
        <f t="shared" si="444"/>
        <v>0</v>
      </c>
      <c r="J795">
        <v>0</v>
      </c>
      <c r="K795">
        <v>0</v>
      </c>
      <c r="L795" s="16">
        <f t="shared" si="445"/>
        <v>0</v>
      </c>
      <c r="M795" s="15">
        <v>0</v>
      </c>
      <c r="N795" s="15">
        <v>0</v>
      </c>
      <c r="O795" s="15">
        <v>0</v>
      </c>
      <c r="P795">
        <v>4</v>
      </c>
      <c r="Q795">
        <v>1</v>
      </c>
      <c r="R795">
        <v>5</v>
      </c>
      <c r="S795" s="13">
        <f t="shared" si="446"/>
        <v>0</v>
      </c>
      <c r="T795" s="13">
        <f t="shared" si="447"/>
        <v>0</v>
      </c>
      <c r="U795" s="2">
        <v>73.783333333300007</v>
      </c>
      <c r="V795" s="2">
        <v>10.5333333333</v>
      </c>
      <c r="W795">
        <v>10.18</v>
      </c>
      <c r="X795">
        <v>37.840000000000003</v>
      </c>
      <c r="Y795" s="32">
        <f t="shared" si="448"/>
        <v>0.21199500208246563</v>
      </c>
      <c r="Z795" s="15">
        <f t="shared" si="449"/>
        <v>0</v>
      </c>
      <c r="AA795">
        <v>6</v>
      </c>
      <c r="AB795">
        <v>4</v>
      </c>
      <c r="AC795">
        <v>5</v>
      </c>
      <c r="AD795" s="13">
        <f t="shared" si="450"/>
        <v>0</v>
      </c>
      <c r="AE795" s="13">
        <f t="shared" si="451"/>
        <v>0</v>
      </c>
      <c r="AF795" s="13">
        <f t="shared" si="452"/>
        <v>0</v>
      </c>
      <c r="AI795" s="17" t="str">
        <f t="shared" si="453"/>
        <v xml:space="preserve"> </v>
      </c>
      <c r="AJ795">
        <v>10</v>
      </c>
      <c r="AK795">
        <v>12</v>
      </c>
      <c r="AL795" s="32">
        <f t="shared" si="454"/>
        <v>0.44</v>
      </c>
      <c r="AM795">
        <v>6</v>
      </c>
      <c r="AN795">
        <v>5</v>
      </c>
      <c r="AO795" s="33">
        <f t="shared" si="455"/>
        <v>0.22</v>
      </c>
      <c r="AP795">
        <v>9</v>
      </c>
      <c r="AQ795">
        <v>8</v>
      </c>
      <c r="AR795" s="33">
        <f t="shared" si="456"/>
        <v>0.34</v>
      </c>
      <c r="AS795" s="33">
        <f t="shared" si="457"/>
        <v>0.66666666666666663</v>
      </c>
      <c r="AU795">
        <v>20</v>
      </c>
      <c r="AV795">
        <v>29</v>
      </c>
      <c r="AW795">
        <v>18</v>
      </c>
      <c r="AX795" s="2">
        <v>27.6</v>
      </c>
      <c r="AZ795" s="2">
        <v>32.6</v>
      </c>
      <c r="BA795" s="2">
        <v>24.3</v>
      </c>
      <c r="BB795" s="21">
        <v>9.7000000000000003E-2</v>
      </c>
      <c r="BD795" s="21">
        <v>2.0699999999999998</v>
      </c>
      <c r="BE795" s="2">
        <v>27</v>
      </c>
      <c r="BF795" s="2">
        <v>29.6</v>
      </c>
      <c r="BG795" s="2">
        <v>26.2</v>
      </c>
      <c r="BH795" s="21">
        <v>0.16400000000000001</v>
      </c>
      <c r="BI795" s="21">
        <v>2.59</v>
      </c>
      <c r="BJ795" t="s">
        <v>3448</v>
      </c>
      <c r="BK795" s="2">
        <v>33.1</v>
      </c>
      <c r="BL795" t="s">
        <v>2117</v>
      </c>
      <c r="BM795" s="2">
        <v>31.5</v>
      </c>
      <c r="BN795" t="s">
        <v>727</v>
      </c>
      <c r="BO795" s="2">
        <v>31.4</v>
      </c>
      <c r="BP795" t="s">
        <v>3040</v>
      </c>
      <c r="BQ795" s="2">
        <v>61.4</v>
      </c>
      <c r="BR795" t="s">
        <v>3386</v>
      </c>
      <c r="BS795" s="2">
        <v>13.2</v>
      </c>
      <c r="BT795" s="32">
        <f t="shared" si="458"/>
        <v>2.7027027027027029E-2</v>
      </c>
      <c r="BU795" s="34">
        <f t="shared" si="459"/>
        <v>0.9642857142857143</v>
      </c>
      <c r="BV795" s="35">
        <f t="shared" si="460"/>
        <v>966.98841698841704</v>
      </c>
      <c r="BW795" s="32">
        <f t="shared" si="461"/>
        <v>-8.6872586872586699E-3</v>
      </c>
      <c r="BX795" s="36">
        <f t="shared" si="462"/>
        <v>0.81374321880908507</v>
      </c>
      <c r="BY795" s="37">
        <f t="shared" si="463"/>
        <v>0.81374321880908507</v>
      </c>
      <c r="BZ795" s="37">
        <f t="shared" si="464"/>
        <v>30.108499095936146</v>
      </c>
      <c r="CA795" s="37">
        <f t="shared" si="465"/>
        <v>22.784810126654378</v>
      </c>
      <c r="CB795" s="37">
        <f t="shared" si="466"/>
        <v>60.216998191872293</v>
      </c>
      <c r="CC795" s="37">
        <f t="shared" si="467"/>
        <v>43.942133815690589</v>
      </c>
      <c r="CD795" s="38">
        <f t="shared" si="468"/>
        <v>16.274864376181704</v>
      </c>
      <c r="CE795" s="3">
        <v>1</v>
      </c>
      <c r="CF795" s="3">
        <v>1</v>
      </c>
      <c r="CG795" s="3">
        <v>36</v>
      </c>
      <c r="CH795" s="3">
        <v>27</v>
      </c>
      <c r="CI795" s="3">
        <v>17</v>
      </c>
      <c r="CJ795" s="3">
        <v>11</v>
      </c>
      <c r="CK795" s="3">
        <v>15</v>
      </c>
      <c r="CL795" s="3">
        <v>20</v>
      </c>
      <c r="CM795" s="20">
        <f t="shared" si="469"/>
        <v>11.664864376181704</v>
      </c>
      <c r="CN795" s="37">
        <f t="shared" si="470"/>
        <v>2.7182120205376021</v>
      </c>
      <c r="CO795" s="37">
        <f t="shared" si="471"/>
        <v>1.5856236786469344</v>
      </c>
      <c r="CP795" s="37">
        <f t="shared" si="472"/>
        <v>34.204167925098155</v>
      </c>
      <c r="CQ795" s="37">
        <f t="shared" si="473"/>
        <v>26.276049531863485</v>
      </c>
      <c r="CR795" s="37">
        <f t="shared" si="474"/>
        <v>60.253699788583511</v>
      </c>
      <c r="CS795" s="37">
        <f t="shared" si="475"/>
        <v>48.248263364542439</v>
      </c>
      <c r="CT795" s="22">
        <f t="shared" si="476"/>
        <v>4.2694279521406315</v>
      </c>
      <c r="CU795" s="35">
        <v>12</v>
      </c>
      <c r="CV795" s="35">
        <v>7</v>
      </c>
      <c r="CW795" s="35">
        <v>139</v>
      </c>
      <c r="CX795" s="35">
        <v>109</v>
      </c>
      <c r="CY795" s="35">
        <v>58</v>
      </c>
      <c r="CZ795" s="35">
        <v>48</v>
      </c>
      <c r="DA795" s="35">
        <v>49</v>
      </c>
      <c r="DB795" s="35">
        <v>57</v>
      </c>
      <c r="DC795">
        <v>0</v>
      </c>
      <c r="DD795">
        <v>0</v>
      </c>
      <c r="DE795" s="35">
        <f t="shared" si="477"/>
        <v>0</v>
      </c>
      <c r="DF795" s="36">
        <f t="shared" si="478"/>
        <v>0</v>
      </c>
      <c r="DG795" s="37">
        <f t="shared" si="479"/>
        <v>0</v>
      </c>
      <c r="DH795" s="37">
        <f t="shared" si="480"/>
        <v>0</v>
      </c>
      <c r="DI795" s="2">
        <v>53.2</v>
      </c>
      <c r="DJ795">
        <v>1</v>
      </c>
      <c r="DK795">
        <v>0</v>
      </c>
      <c r="DL795">
        <v>33.299999999999997</v>
      </c>
      <c r="DM795">
        <v>53</v>
      </c>
      <c r="DN795">
        <v>40</v>
      </c>
      <c r="DO795">
        <v>1</v>
      </c>
      <c r="DP795">
        <v>40</v>
      </c>
      <c r="DQ795">
        <v>29</v>
      </c>
      <c r="DR795">
        <v>2</v>
      </c>
      <c r="DS795">
        <v>26</v>
      </c>
      <c r="DT795">
        <v>21</v>
      </c>
      <c r="DU795">
        <v>-0.2</v>
      </c>
      <c r="DV795" s="39">
        <v>0.9</v>
      </c>
      <c r="DW795" s="39">
        <v>0.9</v>
      </c>
      <c r="DX795" s="39">
        <v>-0.2</v>
      </c>
      <c r="DY795" s="39">
        <v>0</v>
      </c>
      <c r="DZ795" s="39">
        <v>-0.30000000000000004</v>
      </c>
      <c r="EA795" s="39">
        <v>0.5</v>
      </c>
    </row>
    <row r="796" spans="1:131" x14ac:dyDescent="0.2">
      <c r="A796" s="12" t="s">
        <v>3246</v>
      </c>
      <c r="B796" s="12" t="s">
        <v>3426</v>
      </c>
      <c r="C796" t="s">
        <v>3425</v>
      </c>
      <c r="D796" t="s">
        <v>265</v>
      </c>
      <c r="E796" s="12" t="s">
        <v>148</v>
      </c>
      <c r="F796">
        <v>64</v>
      </c>
      <c r="G796">
        <v>16</v>
      </c>
      <c r="H796">
        <v>20</v>
      </c>
      <c r="I796" s="31">
        <f t="shared" si="444"/>
        <v>36</v>
      </c>
      <c r="J796">
        <v>14</v>
      </c>
      <c r="K796">
        <v>5</v>
      </c>
      <c r="L796" s="16">
        <f t="shared" si="445"/>
        <v>2.5961018409085317</v>
      </c>
      <c r="M796" s="15">
        <v>15</v>
      </c>
      <c r="N796" s="15">
        <v>14</v>
      </c>
      <c r="O796" s="15">
        <v>6</v>
      </c>
      <c r="P796">
        <v>110</v>
      </c>
      <c r="Q796">
        <v>68</v>
      </c>
      <c r="R796">
        <v>54</v>
      </c>
      <c r="S796" s="13">
        <f t="shared" si="446"/>
        <v>0.14545454545454545</v>
      </c>
      <c r="T796" s="13">
        <f t="shared" si="447"/>
        <v>6.8965517241379309E-2</v>
      </c>
      <c r="U796" s="2">
        <v>832.01666666669996</v>
      </c>
      <c r="V796" s="2">
        <v>13</v>
      </c>
      <c r="W796">
        <v>12.59</v>
      </c>
      <c r="X796">
        <v>35.229999999999997</v>
      </c>
      <c r="Y796" s="32">
        <f t="shared" si="448"/>
        <v>0.26327896277708074</v>
      </c>
      <c r="Z796" s="15">
        <f t="shared" si="449"/>
        <v>132.125</v>
      </c>
      <c r="AA796">
        <v>9</v>
      </c>
      <c r="AB796">
        <v>20</v>
      </c>
      <c r="AC796">
        <v>68</v>
      </c>
      <c r="AD796" s="13">
        <f t="shared" si="450"/>
        <v>0.33333333333333331</v>
      </c>
      <c r="AE796" s="13">
        <f t="shared" si="451"/>
        <v>0.41666666666666669</v>
      </c>
      <c r="AF796" s="13">
        <f t="shared" si="452"/>
        <v>0.75</v>
      </c>
      <c r="AG796">
        <v>2</v>
      </c>
      <c r="AH796">
        <v>3</v>
      </c>
      <c r="AI796" s="17">
        <f t="shared" si="453"/>
        <v>0.4</v>
      </c>
      <c r="AJ796">
        <v>143</v>
      </c>
      <c r="AK796">
        <v>141</v>
      </c>
      <c r="AL796" s="32">
        <f t="shared" si="454"/>
        <v>0.39444444444444443</v>
      </c>
      <c r="AM796">
        <v>83</v>
      </c>
      <c r="AN796">
        <v>95</v>
      </c>
      <c r="AO796" s="33">
        <f t="shared" si="455"/>
        <v>0.24722222222222223</v>
      </c>
      <c r="AP796">
        <v>133</v>
      </c>
      <c r="AQ796">
        <v>125</v>
      </c>
      <c r="AR796" s="33">
        <f t="shared" si="456"/>
        <v>0.35833333333333334</v>
      </c>
      <c r="AS796" s="33">
        <f t="shared" si="457"/>
        <v>0.61471861471861466</v>
      </c>
      <c r="AT796">
        <v>13</v>
      </c>
      <c r="AU796">
        <v>316</v>
      </c>
      <c r="AV796">
        <v>287</v>
      </c>
      <c r="AW796">
        <v>245</v>
      </c>
      <c r="AX796" s="2">
        <v>28.7</v>
      </c>
      <c r="AY796" s="3">
        <v>6</v>
      </c>
      <c r="AZ796" s="2">
        <v>33</v>
      </c>
      <c r="BA796" s="2">
        <v>25.9</v>
      </c>
      <c r="BB796" s="21">
        <v>0.58599999999999997</v>
      </c>
      <c r="BC796">
        <v>6</v>
      </c>
      <c r="BD796" s="21">
        <v>0.36199999999999999</v>
      </c>
      <c r="BE796" s="2">
        <v>29.4</v>
      </c>
      <c r="BF796" s="2">
        <v>33</v>
      </c>
      <c r="BG796" s="2">
        <v>25.8</v>
      </c>
      <c r="BH796" s="21">
        <v>2.004</v>
      </c>
      <c r="BI796" s="21">
        <v>7.97</v>
      </c>
      <c r="BJ796" t="s">
        <v>425</v>
      </c>
      <c r="BK796" s="2">
        <v>54.3</v>
      </c>
      <c r="BL796" t="s">
        <v>3113</v>
      </c>
      <c r="BM796" s="2">
        <v>44.7</v>
      </c>
      <c r="BN796" t="s">
        <v>3247</v>
      </c>
      <c r="BO796" s="2">
        <v>33.1</v>
      </c>
      <c r="BP796" t="s">
        <v>3164</v>
      </c>
      <c r="BQ796" s="2">
        <v>37.6</v>
      </c>
      <c r="BR796" t="s">
        <v>1863</v>
      </c>
      <c r="BS796" s="2">
        <v>35.9</v>
      </c>
      <c r="BT796" s="32">
        <f t="shared" si="458"/>
        <v>0.10596026490066225</v>
      </c>
      <c r="BU796" s="34">
        <f t="shared" si="459"/>
        <v>0.93428571428571427</v>
      </c>
      <c r="BV796" s="35">
        <f t="shared" si="460"/>
        <v>944.88174077578049</v>
      </c>
      <c r="BW796" s="32">
        <f t="shared" si="461"/>
        <v>4.0245979186376526E-2</v>
      </c>
      <c r="BX796" s="36">
        <f t="shared" si="462"/>
        <v>3.4615384615384617</v>
      </c>
      <c r="BY796" s="37">
        <f t="shared" si="463"/>
        <v>1.658653846153846</v>
      </c>
      <c r="BZ796" s="37">
        <f t="shared" si="464"/>
        <v>32.668269230769234</v>
      </c>
      <c r="CA796" s="37">
        <f t="shared" si="465"/>
        <v>25.240384615384617</v>
      </c>
      <c r="CB796" s="37">
        <f t="shared" si="466"/>
        <v>64.6875</v>
      </c>
      <c r="CC796" s="37">
        <f t="shared" si="467"/>
        <v>45.9375</v>
      </c>
      <c r="CD796" s="38">
        <f t="shared" si="468"/>
        <v>18.75</v>
      </c>
      <c r="CE796" s="3">
        <v>48</v>
      </c>
      <c r="CF796" s="3">
        <v>23</v>
      </c>
      <c r="CG796" s="3">
        <v>405</v>
      </c>
      <c r="CH796" s="3">
        <v>327</v>
      </c>
      <c r="CI796" s="3">
        <v>212</v>
      </c>
      <c r="CJ796" s="3">
        <v>132</v>
      </c>
      <c r="CK796" s="3">
        <v>155</v>
      </c>
      <c r="CL796" s="3">
        <v>232</v>
      </c>
      <c r="CM796" s="20">
        <f t="shared" si="469"/>
        <v>8.2987532467532468</v>
      </c>
      <c r="CN796" s="37">
        <f t="shared" si="470"/>
        <v>2.7143059892137384</v>
      </c>
      <c r="CO796" s="37">
        <f t="shared" si="471"/>
        <v>2.0756457564575648</v>
      </c>
      <c r="CP796" s="37">
        <f t="shared" si="472"/>
        <v>27.222892421231904</v>
      </c>
      <c r="CQ796" s="37">
        <f t="shared" si="473"/>
        <v>25.785906897530516</v>
      </c>
      <c r="CR796" s="37">
        <f t="shared" si="474"/>
        <v>51.731478853250074</v>
      </c>
      <c r="CS796" s="37">
        <f t="shared" si="475"/>
        <v>50.906542719273354</v>
      </c>
      <c r="CT796" s="22">
        <f t="shared" si="476"/>
        <v>17.92506386602328</v>
      </c>
      <c r="CU796" s="35">
        <v>102</v>
      </c>
      <c r="CV796" s="35">
        <v>78</v>
      </c>
      <c r="CW796" s="35">
        <v>921</v>
      </c>
      <c r="CX796" s="35">
        <v>891</v>
      </c>
      <c r="CY796" s="35">
        <v>425</v>
      </c>
      <c r="CZ796" s="35">
        <v>395</v>
      </c>
      <c r="DA796" s="35">
        <v>549</v>
      </c>
      <c r="DB796" s="35">
        <v>496</v>
      </c>
      <c r="DC796">
        <v>7</v>
      </c>
      <c r="DD796">
        <v>21</v>
      </c>
      <c r="DE796" s="35">
        <f t="shared" si="477"/>
        <v>14</v>
      </c>
      <c r="DF796" s="36">
        <f t="shared" si="478"/>
        <v>0.50480769230769229</v>
      </c>
      <c r="DG796" s="37">
        <f t="shared" si="479"/>
        <v>1.5144230769230769</v>
      </c>
      <c r="DH796" s="37">
        <f t="shared" si="480"/>
        <v>1.0096153846153846</v>
      </c>
      <c r="DI796" s="2">
        <v>453.4</v>
      </c>
      <c r="DJ796">
        <v>18</v>
      </c>
      <c r="DK796">
        <v>12</v>
      </c>
      <c r="DL796">
        <v>5</v>
      </c>
      <c r="DM796">
        <v>497</v>
      </c>
      <c r="DN796">
        <v>360</v>
      </c>
      <c r="DO796">
        <v>7.7</v>
      </c>
      <c r="DP796">
        <v>359</v>
      </c>
      <c r="DQ796">
        <v>278</v>
      </c>
      <c r="DR796">
        <v>5.4</v>
      </c>
      <c r="DS796">
        <v>234</v>
      </c>
      <c r="DT796">
        <v>210</v>
      </c>
      <c r="DU796">
        <v>1.9</v>
      </c>
      <c r="DV796" s="39">
        <v>4.8</v>
      </c>
      <c r="DW796" s="39">
        <v>4.8</v>
      </c>
      <c r="DX796" s="39">
        <v>-1.3</v>
      </c>
      <c r="DY796" s="39">
        <v>0.4</v>
      </c>
      <c r="DZ796" s="39">
        <v>-1.6</v>
      </c>
      <c r="EA796" s="39">
        <v>2.2000000000000002</v>
      </c>
    </row>
    <row r="797" spans="1:131" x14ac:dyDescent="0.2">
      <c r="A797" s="12" t="s">
        <v>1329</v>
      </c>
      <c r="B797" s="12" t="s">
        <v>3430</v>
      </c>
      <c r="C797" t="s">
        <v>3429</v>
      </c>
      <c r="D797" t="s">
        <v>122</v>
      </c>
      <c r="E797" s="12" t="s">
        <v>123</v>
      </c>
      <c r="F797">
        <v>73</v>
      </c>
      <c r="G797">
        <v>17</v>
      </c>
      <c r="H797">
        <v>16</v>
      </c>
      <c r="I797" s="31">
        <f t="shared" si="444"/>
        <v>33</v>
      </c>
      <c r="J797">
        <v>10</v>
      </c>
      <c r="K797">
        <v>5</v>
      </c>
      <c r="L797" s="16">
        <f t="shared" si="445"/>
        <v>2.2497869519932676</v>
      </c>
      <c r="M797" s="15">
        <v>15</v>
      </c>
      <c r="N797" s="15">
        <v>10</v>
      </c>
      <c r="O797" s="15">
        <v>6</v>
      </c>
      <c r="P797">
        <v>126</v>
      </c>
      <c r="Q797">
        <v>40</v>
      </c>
      <c r="R797">
        <v>54</v>
      </c>
      <c r="S797" s="13">
        <f t="shared" si="446"/>
        <v>0.13492063492063491</v>
      </c>
      <c r="T797" s="13">
        <f t="shared" si="447"/>
        <v>7.7272727272727271E-2</v>
      </c>
      <c r="U797" s="2">
        <v>880.08333333329995</v>
      </c>
      <c r="V797" s="2">
        <v>12.05</v>
      </c>
      <c r="W797">
        <v>11.67</v>
      </c>
      <c r="X797">
        <v>35.92</v>
      </c>
      <c r="Y797" s="32">
        <f t="shared" si="448"/>
        <v>0.24521958394620716</v>
      </c>
      <c r="Z797" s="15">
        <f t="shared" si="449"/>
        <v>105.68181818181819</v>
      </c>
      <c r="AA797">
        <v>20</v>
      </c>
      <c r="AB797">
        <v>76</v>
      </c>
      <c r="AC797">
        <v>79</v>
      </c>
      <c r="AD797" s="13">
        <f t="shared" si="450"/>
        <v>0.38636363636363635</v>
      </c>
      <c r="AE797" s="13">
        <f t="shared" si="451"/>
        <v>0.36363636363636365</v>
      </c>
      <c r="AF797" s="13">
        <f t="shared" si="452"/>
        <v>0.75</v>
      </c>
      <c r="AG797">
        <v>10</v>
      </c>
      <c r="AH797">
        <v>10</v>
      </c>
      <c r="AI797" s="17">
        <f t="shared" si="453"/>
        <v>0.5</v>
      </c>
      <c r="AJ797">
        <v>153</v>
      </c>
      <c r="AK797">
        <v>159</v>
      </c>
      <c r="AL797" s="32">
        <f t="shared" si="454"/>
        <v>0.41052631578947368</v>
      </c>
      <c r="AM797">
        <v>97</v>
      </c>
      <c r="AN797">
        <v>106</v>
      </c>
      <c r="AO797" s="33">
        <f t="shared" si="455"/>
        <v>0.26710526315789473</v>
      </c>
      <c r="AP797">
        <v>133</v>
      </c>
      <c r="AQ797">
        <v>112</v>
      </c>
      <c r="AR797" s="33">
        <f t="shared" si="456"/>
        <v>0.32236842105263158</v>
      </c>
      <c r="AS797" s="33">
        <f t="shared" si="457"/>
        <v>0.60582524271844662</v>
      </c>
      <c r="AT797">
        <v>16</v>
      </c>
      <c r="AU797">
        <v>333</v>
      </c>
      <c r="AV797">
        <v>299</v>
      </c>
      <c r="AW797">
        <v>258</v>
      </c>
      <c r="AX797" s="2">
        <v>27.8</v>
      </c>
      <c r="AY797" s="3">
        <v>14</v>
      </c>
      <c r="AZ797" s="2">
        <v>32</v>
      </c>
      <c r="BA797" s="2">
        <v>24.9</v>
      </c>
      <c r="BB797" s="21">
        <v>-0.26700000000000002</v>
      </c>
      <c r="BC797">
        <v>15</v>
      </c>
      <c r="BD797" s="21">
        <v>-0.90800000000000003</v>
      </c>
      <c r="BE797" s="2">
        <v>28</v>
      </c>
      <c r="BF797" s="2">
        <v>31.8</v>
      </c>
      <c r="BG797" s="2">
        <v>24.2</v>
      </c>
      <c r="BH797" s="21">
        <v>1.5049999999999999</v>
      </c>
      <c r="BI797" s="21">
        <v>3.9119999999999999</v>
      </c>
      <c r="BJ797" t="s">
        <v>3170</v>
      </c>
      <c r="BK797" s="2">
        <v>39.700000000000003</v>
      </c>
      <c r="BL797" t="s">
        <v>215</v>
      </c>
      <c r="BM797" s="2">
        <v>28.8</v>
      </c>
      <c r="BN797" t="s">
        <v>1959</v>
      </c>
      <c r="BO797" s="2">
        <v>26</v>
      </c>
      <c r="BP797" t="s">
        <v>2909</v>
      </c>
      <c r="BQ797" s="2">
        <v>32.4</v>
      </c>
      <c r="BR797" t="s">
        <v>2107</v>
      </c>
      <c r="BS797" s="2">
        <v>30.5</v>
      </c>
      <c r="BT797" s="32">
        <f t="shared" si="458"/>
        <v>9.4623655913978491E-2</v>
      </c>
      <c r="BU797" s="34">
        <f t="shared" si="459"/>
        <v>0.92167101827676245</v>
      </c>
      <c r="BV797" s="35">
        <f t="shared" si="460"/>
        <v>931.13338386816031</v>
      </c>
      <c r="BW797" s="32">
        <f t="shared" si="461"/>
        <v>1.6294674190740946E-2</v>
      </c>
      <c r="BX797" s="36">
        <f t="shared" si="462"/>
        <v>3.0011936565679531</v>
      </c>
      <c r="BY797" s="37">
        <f t="shared" si="463"/>
        <v>2.0462684022054223</v>
      </c>
      <c r="BZ797" s="37">
        <f t="shared" si="464"/>
        <v>31.717160234184046</v>
      </c>
      <c r="CA797" s="37">
        <f t="shared" si="465"/>
        <v>26.124026601489227</v>
      </c>
      <c r="CB797" s="37">
        <f t="shared" si="466"/>
        <v>58.659694196555442</v>
      </c>
      <c r="CC797" s="37">
        <f t="shared" si="467"/>
        <v>45.768203262661281</v>
      </c>
      <c r="CD797" s="38">
        <f t="shared" si="468"/>
        <v>12.891490933894161</v>
      </c>
      <c r="CE797" s="3">
        <v>44</v>
      </c>
      <c r="CF797" s="3">
        <v>30</v>
      </c>
      <c r="CG797" s="3">
        <v>421</v>
      </c>
      <c r="CH797" s="3">
        <v>353</v>
      </c>
      <c r="CI797" s="3">
        <v>182</v>
      </c>
      <c r="CJ797" s="3">
        <v>133</v>
      </c>
      <c r="CK797" s="3">
        <v>155</v>
      </c>
      <c r="CL797" s="3">
        <v>213</v>
      </c>
      <c r="CM797" s="20">
        <f t="shared" si="469"/>
        <v>5.4416851086514413</v>
      </c>
      <c r="CN797" s="37">
        <f t="shared" si="470"/>
        <v>2.2653079903590929</v>
      </c>
      <c r="CO797" s="37">
        <f t="shared" si="471"/>
        <v>2.5170088781767701</v>
      </c>
      <c r="CP797" s="37">
        <f t="shared" si="472"/>
        <v>27.75574335662202</v>
      </c>
      <c r="CQ797" s="37">
        <f t="shared" si="473"/>
        <v>28.51084602007505</v>
      </c>
      <c r="CR797" s="37">
        <f t="shared" si="474"/>
        <v>49.562193001189854</v>
      </c>
      <c r="CS797" s="37">
        <f t="shared" si="475"/>
        <v>49.516429203404819</v>
      </c>
      <c r="CT797" s="22">
        <f t="shared" si="476"/>
        <v>12.845727136109126</v>
      </c>
      <c r="CU797" s="35">
        <v>99</v>
      </c>
      <c r="CV797" s="35">
        <v>110</v>
      </c>
      <c r="CW797" s="35">
        <v>1114</v>
      </c>
      <c r="CX797" s="35">
        <v>1136</v>
      </c>
      <c r="CY797" s="35">
        <v>459</v>
      </c>
      <c r="CZ797" s="35">
        <v>415</v>
      </c>
      <c r="DA797" s="35">
        <v>503</v>
      </c>
      <c r="DB797" s="35">
        <v>494</v>
      </c>
      <c r="DC797">
        <v>11</v>
      </c>
      <c r="DD797">
        <v>17</v>
      </c>
      <c r="DE797" s="35">
        <f t="shared" si="477"/>
        <v>6</v>
      </c>
      <c r="DF797" s="36">
        <f t="shared" si="478"/>
        <v>0.75029841414198828</v>
      </c>
      <c r="DG797" s="37">
        <f t="shared" si="479"/>
        <v>1.1595520945830726</v>
      </c>
      <c r="DH797" s="37">
        <f t="shared" si="480"/>
        <v>0.40925368044108451</v>
      </c>
      <c r="DI797" s="2">
        <v>543.1</v>
      </c>
      <c r="DJ797">
        <v>26</v>
      </c>
      <c r="DK797">
        <v>13</v>
      </c>
      <c r="DL797">
        <v>16.7</v>
      </c>
      <c r="DM797">
        <v>525</v>
      </c>
      <c r="DN797">
        <v>412</v>
      </c>
      <c r="DO797">
        <v>5.7</v>
      </c>
      <c r="DP797">
        <v>389</v>
      </c>
      <c r="DQ797">
        <v>316</v>
      </c>
      <c r="DR797">
        <v>4.8</v>
      </c>
      <c r="DS797">
        <v>280</v>
      </c>
      <c r="DT797">
        <v>241</v>
      </c>
      <c r="DU797">
        <v>4.5999999999999996</v>
      </c>
      <c r="DV797" s="39">
        <v>6.6</v>
      </c>
      <c r="DW797" s="39">
        <v>6.6</v>
      </c>
      <c r="DX797" s="39">
        <v>-1.2</v>
      </c>
      <c r="DY797" s="39">
        <v>-0.5</v>
      </c>
      <c r="DZ797" s="39">
        <v>0.30000000000000004</v>
      </c>
      <c r="EA797" s="39">
        <v>5.2</v>
      </c>
    </row>
    <row r="798" spans="1:131" x14ac:dyDescent="0.2">
      <c r="A798" s="12" t="s">
        <v>167</v>
      </c>
      <c r="B798" s="12" t="s">
        <v>3433</v>
      </c>
      <c r="C798" t="s">
        <v>3432</v>
      </c>
      <c r="D798" t="s">
        <v>300</v>
      </c>
      <c r="E798" s="12" t="s">
        <v>170</v>
      </c>
      <c r="F798">
        <v>59</v>
      </c>
      <c r="G798">
        <v>16</v>
      </c>
      <c r="H798">
        <v>25</v>
      </c>
      <c r="I798" s="31">
        <f t="shared" si="444"/>
        <v>41</v>
      </c>
      <c r="J798">
        <v>18</v>
      </c>
      <c r="K798">
        <v>6</v>
      </c>
      <c r="L798" s="16">
        <f t="shared" si="445"/>
        <v>2.4574606240219259</v>
      </c>
      <c r="M798" s="15">
        <v>15</v>
      </c>
      <c r="N798" s="15">
        <v>16</v>
      </c>
      <c r="O798" s="15">
        <v>6</v>
      </c>
      <c r="P798">
        <v>130</v>
      </c>
      <c r="Q798">
        <v>43</v>
      </c>
      <c r="R798">
        <v>55</v>
      </c>
      <c r="S798" s="13">
        <f t="shared" si="446"/>
        <v>0.12307692307692308</v>
      </c>
      <c r="T798" s="13">
        <f t="shared" si="447"/>
        <v>7.0175438596491224E-2</v>
      </c>
      <c r="U798" s="2">
        <v>1001.0333333333</v>
      </c>
      <c r="V798" s="2">
        <v>16.9666666667</v>
      </c>
      <c r="W798">
        <v>16.16</v>
      </c>
      <c r="X798">
        <v>32.24</v>
      </c>
      <c r="Y798" s="32">
        <f t="shared" si="448"/>
        <v>0.33388429752066112</v>
      </c>
      <c r="Z798" s="15">
        <f t="shared" si="449"/>
        <v>171.4909090909091</v>
      </c>
      <c r="AA798">
        <v>19</v>
      </c>
      <c r="AB798">
        <v>23</v>
      </c>
      <c r="AC798">
        <v>62</v>
      </c>
      <c r="AD798" s="13">
        <f t="shared" si="450"/>
        <v>0.29090909090909089</v>
      </c>
      <c r="AE798" s="13">
        <f t="shared" si="451"/>
        <v>0.4</v>
      </c>
      <c r="AF798" s="13">
        <f t="shared" si="452"/>
        <v>0.69090909090909092</v>
      </c>
      <c r="AG798">
        <v>432</v>
      </c>
      <c r="AH798">
        <v>458</v>
      </c>
      <c r="AI798" s="17">
        <f t="shared" si="453"/>
        <v>0.48539325842696629</v>
      </c>
      <c r="AJ798">
        <v>183</v>
      </c>
      <c r="AK798">
        <v>186</v>
      </c>
      <c r="AL798" s="32">
        <f t="shared" si="454"/>
        <v>0.41</v>
      </c>
      <c r="AM798">
        <v>121</v>
      </c>
      <c r="AN798">
        <v>99</v>
      </c>
      <c r="AO798" s="33">
        <f t="shared" si="455"/>
        <v>0.24444444444444444</v>
      </c>
      <c r="AP798">
        <v>139</v>
      </c>
      <c r="AQ798">
        <v>172</v>
      </c>
      <c r="AR798" s="33">
        <f t="shared" si="456"/>
        <v>0.34555555555555556</v>
      </c>
      <c r="AS798" s="33">
        <f t="shared" si="457"/>
        <v>0.62648556876061123</v>
      </c>
      <c r="AT798">
        <v>15</v>
      </c>
      <c r="AU798">
        <v>401</v>
      </c>
      <c r="AV798">
        <v>328</v>
      </c>
      <c r="AW798">
        <v>304</v>
      </c>
      <c r="AX798" s="2">
        <v>29.9</v>
      </c>
      <c r="AY798" s="3">
        <v>2</v>
      </c>
      <c r="AZ798" s="2">
        <v>35</v>
      </c>
      <c r="BA798" s="2">
        <v>26.5</v>
      </c>
      <c r="BB798" s="21">
        <v>0.63600000000000001</v>
      </c>
      <c r="BC798">
        <v>7</v>
      </c>
      <c r="BD798" s="21">
        <v>0.94600000000000006</v>
      </c>
      <c r="BE798" s="2">
        <v>32.1</v>
      </c>
      <c r="BF798" s="2">
        <v>33.5</v>
      </c>
      <c r="BG798" s="2">
        <v>30.7</v>
      </c>
      <c r="BH798" s="21">
        <v>0.63800000000000001</v>
      </c>
      <c r="BI798" s="21">
        <v>-1.371</v>
      </c>
      <c r="BJ798" t="s">
        <v>2669</v>
      </c>
      <c r="BK798" s="2">
        <v>86.2</v>
      </c>
      <c r="BL798" t="s">
        <v>3544</v>
      </c>
      <c r="BM798" s="2">
        <v>65.099999999999994</v>
      </c>
      <c r="BN798" t="s">
        <v>2542</v>
      </c>
      <c r="BO798" s="2">
        <v>11.9</v>
      </c>
      <c r="BP798" t="s">
        <v>2307</v>
      </c>
      <c r="BQ798" s="2">
        <v>42.1</v>
      </c>
      <c r="BR798" t="s">
        <v>1775</v>
      </c>
      <c r="BS798" s="2">
        <v>33.9</v>
      </c>
      <c r="BT798" s="32">
        <f t="shared" si="458"/>
        <v>0.1049618320610687</v>
      </c>
      <c r="BU798" s="34">
        <f t="shared" si="459"/>
        <v>0.89946140035906641</v>
      </c>
      <c r="BV798" s="35">
        <f t="shared" si="460"/>
        <v>909.95758356517319</v>
      </c>
      <c r="BW798" s="32">
        <f t="shared" si="461"/>
        <v>4.4232324201351064E-3</v>
      </c>
      <c r="BX798" s="36">
        <f t="shared" si="462"/>
        <v>3.2965935200228267</v>
      </c>
      <c r="BY798" s="37">
        <f t="shared" si="463"/>
        <v>3.3565315840232413</v>
      </c>
      <c r="BZ798" s="37">
        <f t="shared" si="464"/>
        <v>31.407545536217473</v>
      </c>
      <c r="CA798" s="37">
        <f t="shared" si="465"/>
        <v>33.38550164823117</v>
      </c>
      <c r="CB798" s="37">
        <f t="shared" si="466"/>
        <v>62.755153008434533</v>
      </c>
      <c r="CC798" s="37">
        <f t="shared" si="467"/>
        <v>62.335586560431629</v>
      </c>
      <c r="CD798" s="38">
        <f t="shared" si="468"/>
        <v>0.41956644800290377</v>
      </c>
      <c r="CE798" s="3">
        <v>55</v>
      </c>
      <c r="CF798" s="3">
        <v>56</v>
      </c>
      <c r="CG798" s="3">
        <v>469</v>
      </c>
      <c r="CH798" s="3">
        <v>501</v>
      </c>
      <c r="CI798" s="3">
        <v>214</v>
      </c>
      <c r="CJ798" s="3">
        <v>229</v>
      </c>
      <c r="CK798" s="3">
        <v>254</v>
      </c>
      <c r="CL798" s="3">
        <v>309</v>
      </c>
      <c r="CM798" s="20">
        <f t="shared" si="469"/>
        <v>-0.38908720225176552</v>
      </c>
      <c r="CN798" s="37">
        <f t="shared" si="470"/>
        <v>1.8925852714808427</v>
      </c>
      <c r="CO798" s="37">
        <f t="shared" si="471"/>
        <v>2.744248643647222</v>
      </c>
      <c r="CP798" s="37">
        <f t="shared" si="472"/>
        <v>28.578037599360727</v>
      </c>
      <c r="CQ798" s="37">
        <f t="shared" si="473"/>
        <v>29.051183917230937</v>
      </c>
      <c r="CR798" s="37">
        <f t="shared" si="474"/>
        <v>52.992387601463598</v>
      </c>
      <c r="CS798" s="37">
        <f t="shared" si="475"/>
        <v>55.957437860116919</v>
      </c>
      <c r="CT798" s="22">
        <f t="shared" si="476"/>
        <v>3.3846167066562245</v>
      </c>
      <c r="CU798" s="35">
        <v>60</v>
      </c>
      <c r="CV798" s="35">
        <v>87</v>
      </c>
      <c r="CW798" s="35">
        <v>846</v>
      </c>
      <c r="CX798" s="35">
        <v>834</v>
      </c>
      <c r="CY798" s="35">
        <v>314</v>
      </c>
      <c r="CZ798" s="35">
        <v>365</v>
      </c>
      <c r="DA798" s="35">
        <v>488</v>
      </c>
      <c r="DB798" s="35">
        <v>460</v>
      </c>
      <c r="DC798">
        <v>10</v>
      </c>
      <c r="DD798">
        <v>13</v>
      </c>
      <c r="DE798" s="35">
        <f t="shared" si="477"/>
        <v>3</v>
      </c>
      <c r="DF798" s="36">
        <f t="shared" si="478"/>
        <v>0.59938064000415026</v>
      </c>
      <c r="DG798" s="37">
        <f t="shared" si="479"/>
        <v>0.77919483200539541</v>
      </c>
      <c r="DH798" s="37">
        <f t="shared" si="480"/>
        <v>0.17981419200124507</v>
      </c>
      <c r="DI798" s="2">
        <v>607.20000000000005</v>
      </c>
      <c r="DJ798">
        <v>33</v>
      </c>
      <c r="DK798">
        <v>30</v>
      </c>
      <c r="DL798">
        <v>13.9</v>
      </c>
      <c r="DM798">
        <v>635</v>
      </c>
      <c r="DN798">
        <v>641</v>
      </c>
      <c r="DO798">
        <v>1.8</v>
      </c>
      <c r="DP798">
        <v>450</v>
      </c>
      <c r="DQ798">
        <v>479</v>
      </c>
      <c r="DR798">
        <v>0.4</v>
      </c>
      <c r="DS798">
        <v>319</v>
      </c>
      <c r="DT798">
        <v>350</v>
      </c>
      <c r="DU798">
        <v>-1</v>
      </c>
      <c r="DV798" s="39">
        <v>-0.1</v>
      </c>
      <c r="DW798" s="39">
        <v>-0.1</v>
      </c>
      <c r="DX798" s="39">
        <v>-2.2999999999999998</v>
      </c>
      <c r="DY798" s="39">
        <v>1.4</v>
      </c>
      <c r="DZ798" s="39">
        <v>0.4</v>
      </c>
      <c r="EA798" s="39">
        <v>-0.7</v>
      </c>
    </row>
    <row r="799" spans="1:131" x14ac:dyDescent="0.2">
      <c r="A799" s="12" t="s">
        <v>1190</v>
      </c>
      <c r="B799" s="12" t="s">
        <v>3436</v>
      </c>
      <c r="C799" t="s">
        <v>3435</v>
      </c>
      <c r="D799" t="s">
        <v>432</v>
      </c>
      <c r="E799" s="12" t="s">
        <v>229</v>
      </c>
      <c r="F799">
        <v>15</v>
      </c>
      <c r="G799">
        <v>1</v>
      </c>
      <c r="H799">
        <v>0</v>
      </c>
      <c r="I799" s="31">
        <f t="shared" si="444"/>
        <v>1</v>
      </c>
      <c r="J799">
        <v>0</v>
      </c>
      <c r="K799">
        <v>0</v>
      </c>
      <c r="L799" s="16">
        <f t="shared" si="445"/>
        <v>0.40259449787528578</v>
      </c>
      <c r="M799" s="15">
        <v>1</v>
      </c>
      <c r="N799" s="15">
        <v>0</v>
      </c>
      <c r="O799" s="15">
        <v>0</v>
      </c>
      <c r="P799">
        <v>9</v>
      </c>
      <c r="Q799">
        <v>4</v>
      </c>
      <c r="R799">
        <v>5</v>
      </c>
      <c r="S799" s="13">
        <f t="shared" si="446"/>
        <v>0.1111111111111111</v>
      </c>
      <c r="T799" s="13">
        <f t="shared" si="447"/>
        <v>5.5555555555555552E-2</v>
      </c>
      <c r="U799" s="2">
        <v>149.03333333329999</v>
      </c>
      <c r="V799" s="2">
        <v>9.9333333333000002</v>
      </c>
      <c r="W799">
        <v>9.94</v>
      </c>
      <c r="X799">
        <v>37.14</v>
      </c>
      <c r="Y799" s="32">
        <f t="shared" si="448"/>
        <v>0.21112999150382328</v>
      </c>
      <c r="Z799" s="15">
        <f t="shared" si="449"/>
        <v>0</v>
      </c>
      <c r="AA799">
        <v>2</v>
      </c>
      <c r="AB799">
        <v>16</v>
      </c>
      <c r="AC799">
        <v>15</v>
      </c>
      <c r="AD799" s="13">
        <f t="shared" si="450"/>
        <v>0.5</v>
      </c>
      <c r="AE799" s="13">
        <f t="shared" si="451"/>
        <v>0</v>
      </c>
      <c r="AF799" s="13">
        <f t="shared" si="452"/>
        <v>0.5</v>
      </c>
      <c r="AG799">
        <v>0</v>
      </c>
      <c r="AH799">
        <v>2</v>
      </c>
      <c r="AI799" s="17">
        <f t="shared" si="453"/>
        <v>0</v>
      </c>
      <c r="AJ799">
        <v>18</v>
      </c>
      <c r="AK799">
        <v>16</v>
      </c>
      <c r="AL799" s="32">
        <f t="shared" si="454"/>
        <v>0.28813559322033899</v>
      </c>
      <c r="AM799">
        <v>11</v>
      </c>
      <c r="AN799">
        <v>19</v>
      </c>
      <c r="AO799" s="33">
        <f t="shared" si="455"/>
        <v>0.25423728813559321</v>
      </c>
      <c r="AP799">
        <v>21</v>
      </c>
      <c r="AQ799">
        <v>33</v>
      </c>
      <c r="AR799" s="33">
        <f t="shared" si="456"/>
        <v>0.4576271186440678</v>
      </c>
      <c r="AS799" s="33">
        <f t="shared" si="457"/>
        <v>0.53125</v>
      </c>
      <c r="AU799">
        <v>48</v>
      </c>
      <c r="AV799">
        <v>38</v>
      </c>
      <c r="AW799">
        <v>51</v>
      </c>
      <c r="AX799" s="2">
        <v>28</v>
      </c>
      <c r="AZ799" s="2">
        <v>32.6</v>
      </c>
      <c r="BA799" s="2">
        <v>24.9</v>
      </c>
      <c r="BB799" s="21">
        <v>-0.32200000000000001</v>
      </c>
      <c r="BD799" s="21">
        <v>0.20899999999999999</v>
      </c>
      <c r="BE799" s="2">
        <v>28.4</v>
      </c>
      <c r="BF799" s="2">
        <v>32.299999999999997</v>
      </c>
      <c r="BG799" s="2">
        <v>24.4</v>
      </c>
      <c r="BH799" s="21">
        <v>0.26100000000000001</v>
      </c>
      <c r="BI799" s="21">
        <v>7.8570000000000002</v>
      </c>
      <c r="BJ799" t="s">
        <v>3033</v>
      </c>
      <c r="BK799" s="2">
        <v>43.8</v>
      </c>
      <c r="BL799" t="s">
        <v>431</v>
      </c>
      <c r="BM799" s="2">
        <v>32.6</v>
      </c>
      <c r="BN799" t="s">
        <v>1767</v>
      </c>
      <c r="BO799" s="2">
        <v>24.3</v>
      </c>
      <c r="BP799" t="s">
        <v>1596</v>
      </c>
      <c r="BQ799" s="2">
        <v>35</v>
      </c>
      <c r="BR799" t="s">
        <v>3741</v>
      </c>
      <c r="BS799" s="2">
        <v>33.700000000000003</v>
      </c>
      <c r="BT799" s="32">
        <f t="shared" si="458"/>
        <v>4.0816326530612242E-2</v>
      </c>
      <c r="BU799" s="34">
        <f t="shared" si="459"/>
        <v>0.83606557377049184</v>
      </c>
      <c r="BV799" s="35">
        <f t="shared" si="460"/>
        <v>840.14720642355303</v>
      </c>
      <c r="BW799" s="32">
        <f t="shared" si="461"/>
        <v>-0.12311809969889592</v>
      </c>
      <c r="BX799" s="36">
        <f t="shared" si="462"/>
        <v>0.80536912751948098</v>
      </c>
      <c r="BY799" s="37">
        <f t="shared" si="463"/>
        <v>4.0268456375974049</v>
      </c>
      <c r="BZ799" s="37">
        <f t="shared" si="464"/>
        <v>19.731543624227285</v>
      </c>
      <c r="CA799" s="37">
        <f t="shared" si="465"/>
        <v>24.563758389344173</v>
      </c>
      <c r="CB799" s="37">
        <f t="shared" si="466"/>
        <v>39.46308724845457</v>
      </c>
      <c r="CC799" s="37">
        <f t="shared" si="467"/>
        <v>43.892617449811723</v>
      </c>
      <c r="CD799" s="38">
        <f t="shared" si="468"/>
        <v>-4.4295302013571529</v>
      </c>
      <c r="CE799" s="3">
        <v>2</v>
      </c>
      <c r="CF799" s="3">
        <v>10</v>
      </c>
      <c r="CG799" s="3">
        <v>47</v>
      </c>
      <c r="CH799" s="3">
        <v>51</v>
      </c>
      <c r="CI799" s="3">
        <v>19</v>
      </c>
      <c r="CJ799" s="3">
        <v>22</v>
      </c>
      <c r="CK799" s="3">
        <v>26</v>
      </c>
      <c r="CL799" s="3">
        <v>30</v>
      </c>
      <c r="CM799" s="20">
        <f t="shared" si="469"/>
        <v>-12.917530201357152</v>
      </c>
      <c r="CN799" s="37">
        <f t="shared" si="470"/>
        <v>2.6925148088314486</v>
      </c>
      <c r="CO799" s="37">
        <f t="shared" si="471"/>
        <v>1.938610662358643</v>
      </c>
      <c r="CP799" s="37">
        <f t="shared" si="472"/>
        <v>25.848142164781905</v>
      </c>
      <c r="CQ799" s="37">
        <f t="shared" si="473"/>
        <v>22.832525578890682</v>
      </c>
      <c r="CR799" s="37">
        <f t="shared" si="474"/>
        <v>50.511577813677974</v>
      </c>
      <c r="CS799" s="37">
        <f t="shared" si="475"/>
        <v>40.172320947765208</v>
      </c>
      <c r="CT799" s="22">
        <f t="shared" si="476"/>
        <v>-14.768787067269919</v>
      </c>
      <c r="CU799" s="35">
        <v>25</v>
      </c>
      <c r="CV799" s="35">
        <v>18</v>
      </c>
      <c r="CW799" s="35">
        <v>215</v>
      </c>
      <c r="CX799" s="35">
        <v>194</v>
      </c>
      <c r="CY799" s="35">
        <v>107</v>
      </c>
      <c r="CZ799" s="35">
        <v>74</v>
      </c>
      <c r="DA799" s="35">
        <v>87</v>
      </c>
      <c r="DB799" s="35">
        <v>122</v>
      </c>
      <c r="DC799">
        <v>4</v>
      </c>
      <c r="DD799">
        <v>2</v>
      </c>
      <c r="DE799" s="35">
        <f t="shared" si="477"/>
        <v>-2</v>
      </c>
      <c r="DF799" s="36">
        <f t="shared" si="478"/>
        <v>1.610738255038962</v>
      </c>
      <c r="DG799" s="37">
        <f t="shared" si="479"/>
        <v>0.80536912751948098</v>
      </c>
      <c r="DH799" s="37">
        <f t="shared" si="480"/>
        <v>-0.80536912751948098</v>
      </c>
      <c r="DI799" s="2">
        <v>93.4</v>
      </c>
      <c r="DJ799">
        <v>1</v>
      </c>
      <c r="DK799">
        <v>8</v>
      </c>
      <c r="DL799">
        <v>-38.9</v>
      </c>
      <c r="DM799">
        <v>72</v>
      </c>
      <c r="DN799">
        <v>74</v>
      </c>
      <c r="DO799">
        <v>-4.7</v>
      </c>
      <c r="DP799">
        <v>47</v>
      </c>
      <c r="DQ799">
        <v>56</v>
      </c>
      <c r="DR799">
        <v>-7.2</v>
      </c>
      <c r="DS799">
        <v>32</v>
      </c>
      <c r="DT799">
        <v>45</v>
      </c>
      <c r="DU799">
        <v>-10</v>
      </c>
      <c r="DV799" s="39">
        <v>-0.30000000000000004</v>
      </c>
      <c r="DW799" s="39">
        <v>-0.30000000000000004</v>
      </c>
      <c r="DX799" s="39">
        <v>0.1</v>
      </c>
      <c r="DY799" s="39">
        <v>0</v>
      </c>
      <c r="DZ799" s="39">
        <v>-0.60000000000000009</v>
      </c>
      <c r="EA799" s="39">
        <v>-0.7</v>
      </c>
    </row>
    <row r="800" spans="1:131" x14ac:dyDescent="0.2">
      <c r="A800" s="12" t="s">
        <v>3439</v>
      </c>
      <c r="B800" s="12" t="s">
        <v>3440</v>
      </c>
      <c r="C800" t="s">
        <v>3438</v>
      </c>
      <c r="D800" t="s">
        <v>442</v>
      </c>
      <c r="E800" s="12" t="s">
        <v>140</v>
      </c>
      <c r="F800">
        <v>3</v>
      </c>
      <c r="G800">
        <v>0</v>
      </c>
      <c r="H800">
        <v>0</v>
      </c>
      <c r="I800" s="31">
        <f t="shared" si="444"/>
        <v>0</v>
      </c>
      <c r="J800">
        <v>0</v>
      </c>
      <c r="K800">
        <v>0</v>
      </c>
      <c r="L800" s="16">
        <f t="shared" si="445"/>
        <v>0</v>
      </c>
      <c r="M800" s="15">
        <v>0</v>
      </c>
      <c r="N800" s="15">
        <v>0</v>
      </c>
      <c r="O800" s="15">
        <v>0</v>
      </c>
      <c r="P800">
        <v>4</v>
      </c>
      <c r="Q800">
        <v>0</v>
      </c>
      <c r="R800">
        <v>2</v>
      </c>
      <c r="S800" s="13">
        <f t="shared" si="446"/>
        <v>0</v>
      </c>
      <c r="T800" s="13">
        <f t="shared" si="447"/>
        <v>0</v>
      </c>
      <c r="U800" s="2">
        <v>37.316666666700002</v>
      </c>
      <c r="V800" s="2">
        <v>12.4333333333</v>
      </c>
      <c r="W800">
        <v>12.44</v>
      </c>
      <c r="X800">
        <v>41.26</v>
      </c>
      <c r="Y800" s="32">
        <f t="shared" si="448"/>
        <v>0.23165735567970205</v>
      </c>
      <c r="Z800" s="15">
        <f t="shared" si="449"/>
        <v>0</v>
      </c>
      <c r="AA800">
        <v>0</v>
      </c>
      <c r="AB800">
        <v>0</v>
      </c>
      <c r="AC800">
        <v>2</v>
      </c>
      <c r="AD800" s="13">
        <f t="shared" si="450"/>
        <v>0</v>
      </c>
      <c r="AE800" s="13">
        <f t="shared" si="451"/>
        <v>0</v>
      </c>
      <c r="AF800" s="13">
        <f t="shared" si="452"/>
        <v>0</v>
      </c>
      <c r="AG800">
        <v>12</v>
      </c>
      <c r="AH800">
        <v>12</v>
      </c>
      <c r="AI800" s="17">
        <f t="shared" si="453"/>
        <v>0.5</v>
      </c>
      <c r="AJ800">
        <v>6</v>
      </c>
      <c r="AK800">
        <v>6</v>
      </c>
      <c r="AL800" s="32">
        <f t="shared" si="454"/>
        <v>0.34285714285714286</v>
      </c>
      <c r="AM800">
        <v>3</v>
      </c>
      <c r="AN800">
        <v>4</v>
      </c>
      <c r="AO800" s="33">
        <f t="shared" si="455"/>
        <v>0.2</v>
      </c>
      <c r="AP800">
        <v>8</v>
      </c>
      <c r="AQ800">
        <v>8</v>
      </c>
      <c r="AR800" s="33">
        <f t="shared" si="456"/>
        <v>0.45714285714285713</v>
      </c>
      <c r="AS800" s="33">
        <f t="shared" si="457"/>
        <v>0.63157894736842102</v>
      </c>
      <c r="AU800">
        <v>11</v>
      </c>
      <c r="AV800">
        <v>12</v>
      </c>
      <c r="AW800">
        <v>9</v>
      </c>
      <c r="AX800" s="2">
        <v>26.7</v>
      </c>
      <c r="AZ800" s="2">
        <v>30.1</v>
      </c>
      <c r="BA800" s="2">
        <v>24.3</v>
      </c>
      <c r="BB800" s="21">
        <v>-0.89300000000000002</v>
      </c>
      <c r="BD800" s="21">
        <v>0.71</v>
      </c>
      <c r="BE800" s="2">
        <v>27.5</v>
      </c>
      <c r="BF800" s="2">
        <v>32.299999999999997</v>
      </c>
      <c r="BG800" s="2">
        <v>22.8</v>
      </c>
      <c r="BH800" s="21">
        <v>1.867</v>
      </c>
      <c r="BI800" s="21">
        <v>12.379</v>
      </c>
      <c r="BJ800" t="s">
        <v>3036</v>
      </c>
      <c r="BK800" s="2">
        <v>47.9</v>
      </c>
      <c r="BL800" t="s">
        <v>3562</v>
      </c>
      <c r="BM800" s="2">
        <v>39.5</v>
      </c>
      <c r="BN800" t="s">
        <v>3218</v>
      </c>
      <c r="BO800" s="2">
        <v>33.200000000000003</v>
      </c>
      <c r="BP800" t="s">
        <v>3121</v>
      </c>
      <c r="BQ800" s="2">
        <v>40.6</v>
      </c>
      <c r="BR800" t="s">
        <v>2208</v>
      </c>
      <c r="BS800" s="2">
        <v>39.9</v>
      </c>
      <c r="BT800" s="32">
        <f t="shared" si="458"/>
        <v>0</v>
      </c>
      <c r="BU800" s="34">
        <f t="shared" si="459"/>
        <v>1</v>
      </c>
      <c r="BV800" s="35">
        <f t="shared" si="460"/>
        <v>1000</v>
      </c>
      <c r="BW800" s="32">
        <f t="shared" si="461"/>
        <v>0</v>
      </c>
      <c r="BX800" s="36">
        <f t="shared" si="462"/>
        <v>0</v>
      </c>
      <c r="BY800" s="37">
        <f t="shared" si="463"/>
        <v>0</v>
      </c>
      <c r="BZ800" s="37">
        <f t="shared" si="464"/>
        <v>22.52010723866627</v>
      </c>
      <c r="CA800" s="37">
        <f t="shared" si="465"/>
        <v>24.128686327142436</v>
      </c>
      <c r="CB800" s="37">
        <f t="shared" si="466"/>
        <v>51.474530831237196</v>
      </c>
      <c r="CC800" s="37">
        <f t="shared" si="467"/>
        <v>46.648793565808703</v>
      </c>
      <c r="CD800" s="38">
        <f t="shared" si="468"/>
        <v>4.8257372654284936</v>
      </c>
      <c r="CE800" s="3">
        <v>0</v>
      </c>
      <c r="CF800" s="3">
        <v>0</v>
      </c>
      <c r="CG800" s="3">
        <v>14</v>
      </c>
      <c r="CH800" s="3">
        <v>15</v>
      </c>
      <c r="CI800" s="3">
        <v>10</v>
      </c>
      <c r="CJ800" s="3">
        <v>8</v>
      </c>
      <c r="CK800" s="3">
        <v>6</v>
      </c>
      <c r="CL800" s="3">
        <v>8</v>
      </c>
      <c r="CM800" s="20">
        <f t="shared" si="469"/>
        <v>-10.091157471413609</v>
      </c>
      <c r="CN800" s="37">
        <f t="shared" si="470"/>
        <v>1.9389238972370335</v>
      </c>
      <c r="CO800" s="37">
        <f t="shared" si="471"/>
        <v>4.3625787687833251</v>
      </c>
      <c r="CP800" s="37">
        <f t="shared" si="472"/>
        <v>35.870092098885117</v>
      </c>
      <c r="CQ800" s="37">
        <f t="shared" si="473"/>
        <v>24.23654871546292</v>
      </c>
      <c r="CR800" s="37">
        <f t="shared" si="474"/>
        <v>59.137178865729524</v>
      </c>
      <c r="CS800" s="37">
        <f t="shared" si="475"/>
        <v>43.625787687833252</v>
      </c>
      <c r="CT800" s="22">
        <f t="shared" si="476"/>
        <v>-10.685653912467778</v>
      </c>
      <c r="CU800" s="35">
        <v>4</v>
      </c>
      <c r="CV800" s="35">
        <v>9</v>
      </c>
      <c r="CW800" s="35">
        <v>70</v>
      </c>
      <c r="CX800" s="35">
        <v>41</v>
      </c>
      <c r="CY800" s="35">
        <v>26</v>
      </c>
      <c r="CZ800" s="35">
        <v>18</v>
      </c>
      <c r="DA800" s="35">
        <v>22</v>
      </c>
      <c r="DB800" s="35">
        <v>22</v>
      </c>
      <c r="DC800">
        <v>0</v>
      </c>
      <c r="DD800">
        <v>0</v>
      </c>
      <c r="DE800" s="35">
        <f t="shared" si="477"/>
        <v>0</v>
      </c>
      <c r="DF800" s="36">
        <f t="shared" si="478"/>
        <v>0</v>
      </c>
      <c r="DG800" s="37">
        <f t="shared" si="479"/>
        <v>0</v>
      </c>
      <c r="DH800" s="37">
        <f t="shared" si="480"/>
        <v>0</v>
      </c>
      <c r="DI800" s="2">
        <v>17.2</v>
      </c>
      <c r="DJ800">
        <v>0</v>
      </c>
      <c r="DK800">
        <v>0</v>
      </c>
      <c r="DL800">
        <v>-40</v>
      </c>
      <c r="DM800">
        <v>15</v>
      </c>
      <c r="DN800">
        <v>16</v>
      </c>
      <c r="DO800">
        <v>-8.1</v>
      </c>
      <c r="DP800">
        <v>12</v>
      </c>
      <c r="DQ800">
        <v>13</v>
      </c>
      <c r="DR800">
        <v>-8.5</v>
      </c>
      <c r="DS800">
        <v>8</v>
      </c>
      <c r="DT800">
        <v>8</v>
      </c>
      <c r="DU800">
        <v>-16.100000000000001</v>
      </c>
      <c r="DV800" s="39">
        <v>-0.4</v>
      </c>
      <c r="DW800" s="39">
        <v>-0.4</v>
      </c>
      <c r="DX800" s="39">
        <v>0</v>
      </c>
      <c r="DY800" s="39">
        <v>0</v>
      </c>
      <c r="DZ800" s="39">
        <v>-0.2</v>
      </c>
      <c r="EA800" s="39">
        <v>-0.7</v>
      </c>
    </row>
    <row r="801" spans="1:131" x14ac:dyDescent="0.2">
      <c r="A801" s="12" t="s">
        <v>678</v>
      </c>
      <c r="B801" s="12" t="s">
        <v>3443</v>
      </c>
      <c r="C801" t="s">
        <v>3442</v>
      </c>
      <c r="D801" t="s">
        <v>382</v>
      </c>
      <c r="E801" s="12" t="s">
        <v>156</v>
      </c>
      <c r="F801">
        <v>10</v>
      </c>
      <c r="G801">
        <v>0</v>
      </c>
      <c r="H801">
        <v>0</v>
      </c>
      <c r="I801" s="31">
        <f t="shared" si="444"/>
        <v>0</v>
      </c>
      <c r="J801">
        <v>0</v>
      </c>
      <c r="K801">
        <v>0</v>
      </c>
      <c r="L801" s="16">
        <f t="shared" si="445"/>
        <v>0</v>
      </c>
      <c r="M801" s="15">
        <v>0</v>
      </c>
      <c r="N801" s="15">
        <v>0</v>
      </c>
      <c r="O801" s="15">
        <v>0</v>
      </c>
      <c r="P801">
        <v>12</v>
      </c>
      <c r="Q801">
        <v>6</v>
      </c>
      <c r="R801">
        <v>7</v>
      </c>
      <c r="S801" s="13">
        <f t="shared" si="446"/>
        <v>0</v>
      </c>
      <c r="T801" s="13">
        <f t="shared" si="447"/>
        <v>0</v>
      </c>
      <c r="U801" s="2">
        <v>100.8666666667</v>
      </c>
      <c r="V801" s="2">
        <v>10.083333333300001</v>
      </c>
      <c r="W801">
        <v>10.09</v>
      </c>
      <c r="X801">
        <v>39.19</v>
      </c>
      <c r="Y801" s="32">
        <f t="shared" si="448"/>
        <v>0.20474837662337661</v>
      </c>
      <c r="Z801" s="15">
        <f t="shared" si="449"/>
        <v>0</v>
      </c>
      <c r="AA801">
        <v>5</v>
      </c>
      <c r="AB801">
        <v>9</v>
      </c>
      <c r="AC801">
        <v>7</v>
      </c>
      <c r="AD801" s="13">
        <f t="shared" si="450"/>
        <v>0</v>
      </c>
      <c r="AE801" s="13">
        <f t="shared" si="451"/>
        <v>0</v>
      </c>
      <c r="AF801" s="13">
        <f t="shared" si="452"/>
        <v>0</v>
      </c>
      <c r="AG801">
        <v>0</v>
      </c>
      <c r="AH801">
        <v>0</v>
      </c>
      <c r="AI801" s="17" t="str">
        <f t="shared" si="453"/>
        <v xml:space="preserve"> </v>
      </c>
      <c r="AJ801">
        <v>13</v>
      </c>
      <c r="AK801">
        <v>20</v>
      </c>
      <c r="AL801" s="32">
        <f t="shared" si="454"/>
        <v>0.37931034482758619</v>
      </c>
      <c r="AM801">
        <v>9</v>
      </c>
      <c r="AN801">
        <v>8</v>
      </c>
      <c r="AO801" s="33">
        <f t="shared" si="455"/>
        <v>0.19540229885057472</v>
      </c>
      <c r="AP801">
        <v>13</v>
      </c>
      <c r="AQ801">
        <v>24</v>
      </c>
      <c r="AR801" s="33">
        <f t="shared" si="456"/>
        <v>0.42528735632183906</v>
      </c>
      <c r="AS801" s="33">
        <f t="shared" si="457"/>
        <v>0.66</v>
      </c>
      <c r="AU801">
        <v>27</v>
      </c>
      <c r="AV801">
        <v>34</v>
      </c>
      <c r="AW801">
        <v>32</v>
      </c>
      <c r="AX801" s="2">
        <v>28.2</v>
      </c>
      <c r="AZ801" s="2">
        <v>32.700000000000003</v>
      </c>
      <c r="BA801" s="2">
        <v>25.1</v>
      </c>
      <c r="BB801" s="21">
        <v>0.47300000000000003</v>
      </c>
      <c r="BD801" s="21">
        <v>0.443</v>
      </c>
      <c r="BE801" s="2">
        <v>28.4</v>
      </c>
      <c r="BF801" s="2">
        <v>32.299999999999997</v>
      </c>
      <c r="BG801" s="2">
        <v>24.1</v>
      </c>
      <c r="BH801" s="21">
        <v>-0.22600000000000001</v>
      </c>
      <c r="BI801" s="21">
        <v>7.0000000000000001E-3</v>
      </c>
      <c r="BJ801" t="s">
        <v>2576</v>
      </c>
      <c r="BK801" s="2">
        <v>69</v>
      </c>
      <c r="BL801" t="s">
        <v>3027</v>
      </c>
      <c r="BM801" s="2">
        <v>38.1</v>
      </c>
      <c r="BN801" t="s">
        <v>3278</v>
      </c>
      <c r="BO801" s="2">
        <v>21.3</v>
      </c>
      <c r="BP801" t="s">
        <v>3138</v>
      </c>
      <c r="BQ801" s="2">
        <v>33.6</v>
      </c>
      <c r="BR801" t="s">
        <v>1645</v>
      </c>
      <c r="BS801" s="2">
        <v>32.200000000000003</v>
      </c>
      <c r="BT801" s="32">
        <f t="shared" si="458"/>
        <v>3.0303030303030304E-2</v>
      </c>
      <c r="BU801" s="34">
        <f t="shared" si="459"/>
        <v>0.89130434782608692</v>
      </c>
      <c r="BV801" s="35">
        <f t="shared" si="460"/>
        <v>894.33465085638989</v>
      </c>
      <c r="BW801" s="32">
        <f t="shared" si="461"/>
        <v>-7.8392621870882778E-2</v>
      </c>
      <c r="BX801" s="36">
        <f t="shared" si="462"/>
        <v>0.59504132231601659</v>
      </c>
      <c r="BY801" s="37">
        <f t="shared" si="463"/>
        <v>2.975206611580083</v>
      </c>
      <c r="BZ801" s="37">
        <f t="shared" si="464"/>
        <v>19.636363636428548</v>
      </c>
      <c r="CA801" s="37">
        <f t="shared" si="465"/>
        <v>27.371900826536766</v>
      </c>
      <c r="CB801" s="37">
        <f t="shared" si="466"/>
        <v>48.198347107597343</v>
      </c>
      <c r="CC801" s="37">
        <f t="shared" si="467"/>
        <v>51.768595041493448</v>
      </c>
      <c r="CD801" s="38">
        <f t="shared" si="468"/>
        <v>-3.5702479338961055</v>
      </c>
      <c r="CE801" s="3">
        <v>1</v>
      </c>
      <c r="CF801" s="3">
        <v>5</v>
      </c>
      <c r="CG801" s="3">
        <v>32</v>
      </c>
      <c r="CH801" s="3">
        <v>41</v>
      </c>
      <c r="CI801" s="3">
        <v>21</v>
      </c>
      <c r="CJ801" s="3">
        <v>16</v>
      </c>
      <c r="CK801" s="3">
        <v>25</v>
      </c>
      <c r="CL801" s="3">
        <v>27</v>
      </c>
      <c r="CM801" s="20">
        <f t="shared" si="469"/>
        <v>-7.0642479338961053</v>
      </c>
      <c r="CN801" s="37">
        <f t="shared" si="470"/>
        <v>2.2965042102577189</v>
      </c>
      <c r="CO801" s="37">
        <f t="shared" si="471"/>
        <v>1.5310028068384793</v>
      </c>
      <c r="CP801" s="37">
        <f t="shared" si="472"/>
        <v>26.486348558305693</v>
      </c>
      <c r="CQ801" s="37">
        <f t="shared" si="473"/>
        <v>35.519265118652719</v>
      </c>
      <c r="CR801" s="37">
        <f t="shared" si="474"/>
        <v>49.145190099515183</v>
      </c>
      <c r="CS801" s="37">
        <f t="shared" si="475"/>
        <v>68.895126307731573</v>
      </c>
      <c r="CT801" s="22">
        <f t="shared" si="476"/>
        <v>16.179688274320284</v>
      </c>
      <c r="CU801" s="35">
        <v>15</v>
      </c>
      <c r="CV801" s="35">
        <v>10</v>
      </c>
      <c r="CW801" s="35">
        <v>158</v>
      </c>
      <c r="CX801" s="35">
        <v>222</v>
      </c>
      <c r="CY801" s="35">
        <v>81</v>
      </c>
      <c r="CZ801" s="35">
        <v>110</v>
      </c>
      <c r="DA801" s="35">
        <v>108</v>
      </c>
      <c r="DB801" s="35">
        <v>67</v>
      </c>
      <c r="DC801">
        <v>0</v>
      </c>
      <c r="DD801">
        <v>0</v>
      </c>
      <c r="DE801" s="35">
        <f t="shared" si="477"/>
        <v>0</v>
      </c>
      <c r="DF801" s="36">
        <f t="shared" si="478"/>
        <v>0</v>
      </c>
      <c r="DG801" s="37">
        <f t="shared" si="479"/>
        <v>0</v>
      </c>
      <c r="DH801" s="37">
        <f t="shared" si="480"/>
        <v>0</v>
      </c>
      <c r="DI801" s="2">
        <v>63.7</v>
      </c>
      <c r="DJ801">
        <v>0</v>
      </c>
      <c r="DK801">
        <v>4</v>
      </c>
      <c r="DL801">
        <v>-64.7</v>
      </c>
      <c r="DM801">
        <v>48</v>
      </c>
      <c r="DN801">
        <v>51</v>
      </c>
      <c r="DO801">
        <v>5.4</v>
      </c>
      <c r="DP801">
        <v>28</v>
      </c>
      <c r="DQ801">
        <v>35</v>
      </c>
      <c r="DR801">
        <v>-0.1</v>
      </c>
      <c r="DS801">
        <v>18</v>
      </c>
      <c r="DT801">
        <v>27</v>
      </c>
      <c r="DU801">
        <v>-6.9</v>
      </c>
      <c r="DV801" s="39">
        <v>-1.6</v>
      </c>
      <c r="DW801" s="39">
        <v>-1.6</v>
      </c>
      <c r="DX801" s="39">
        <v>-0.2</v>
      </c>
      <c r="DY801" s="39">
        <v>0.1</v>
      </c>
      <c r="DZ801" s="39">
        <v>0.30000000000000004</v>
      </c>
      <c r="EA801" s="39">
        <v>-1.5</v>
      </c>
    </row>
    <row r="802" spans="1:131" x14ac:dyDescent="0.2">
      <c r="A802" s="12" t="s">
        <v>1184</v>
      </c>
      <c r="B802" s="12" t="s">
        <v>1774</v>
      </c>
      <c r="C802" t="s">
        <v>3445</v>
      </c>
      <c r="D802" t="s">
        <v>367</v>
      </c>
      <c r="E802" s="12" t="s">
        <v>113</v>
      </c>
      <c r="F802">
        <v>2</v>
      </c>
      <c r="G802">
        <v>0</v>
      </c>
      <c r="H802">
        <v>0</v>
      </c>
      <c r="I802" s="31">
        <f t="shared" si="444"/>
        <v>0</v>
      </c>
      <c r="J802">
        <v>0</v>
      </c>
      <c r="K802">
        <v>0</v>
      </c>
      <c r="L802" s="16">
        <f t="shared" si="445"/>
        <v>0</v>
      </c>
      <c r="M802" s="15">
        <v>0</v>
      </c>
      <c r="N802" s="15">
        <v>0</v>
      </c>
      <c r="O802" s="15">
        <v>0</v>
      </c>
      <c r="P802">
        <v>1</v>
      </c>
      <c r="Q802">
        <v>0</v>
      </c>
      <c r="R802">
        <v>2</v>
      </c>
      <c r="S802" s="13">
        <f t="shared" si="446"/>
        <v>0</v>
      </c>
      <c r="T802" s="13">
        <f t="shared" si="447"/>
        <v>0</v>
      </c>
      <c r="U802" s="2">
        <v>14.3666666667</v>
      </c>
      <c r="V802" s="2">
        <v>7.1833333333000002</v>
      </c>
      <c r="W802">
        <v>7.18</v>
      </c>
      <c r="X802">
        <v>39.01</v>
      </c>
      <c r="Y802" s="32">
        <f t="shared" si="448"/>
        <v>0.15544490149382983</v>
      </c>
      <c r="Z802" s="15">
        <f t="shared" si="449"/>
        <v>0</v>
      </c>
      <c r="AA802">
        <v>1</v>
      </c>
      <c r="AB802">
        <v>1</v>
      </c>
      <c r="AC802">
        <v>1</v>
      </c>
      <c r="AD802" s="13">
        <f t="shared" si="450"/>
        <v>0</v>
      </c>
      <c r="AE802" s="13">
        <f t="shared" si="451"/>
        <v>0</v>
      </c>
      <c r="AF802" s="13">
        <f t="shared" si="452"/>
        <v>0</v>
      </c>
      <c r="AG802">
        <v>0</v>
      </c>
      <c r="AH802">
        <v>0</v>
      </c>
      <c r="AI802" s="17" t="str">
        <f t="shared" si="453"/>
        <v xml:space="preserve"> </v>
      </c>
      <c r="AJ802">
        <v>2</v>
      </c>
      <c r="AK802">
        <v>0</v>
      </c>
      <c r="AL802" s="32">
        <f t="shared" si="454"/>
        <v>0.16666666666666666</v>
      </c>
      <c r="AM802">
        <v>2</v>
      </c>
      <c r="AN802">
        <v>1</v>
      </c>
      <c r="AO802" s="33">
        <f t="shared" si="455"/>
        <v>0.25</v>
      </c>
      <c r="AP802">
        <v>4</v>
      </c>
      <c r="AQ802">
        <v>3</v>
      </c>
      <c r="AR802" s="33">
        <f t="shared" si="456"/>
        <v>0.58333333333333337</v>
      </c>
      <c r="AS802" s="33">
        <f t="shared" si="457"/>
        <v>0.4</v>
      </c>
      <c r="AU802">
        <v>4</v>
      </c>
      <c r="AV802">
        <v>7</v>
      </c>
      <c r="AW802">
        <v>7</v>
      </c>
      <c r="AX802" s="2">
        <v>27.2</v>
      </c>
      <c r="AZ802" s="2">
        <v>32.1</v>
      </c>
      <c r="BA802" s="2">
        <v>23.5</v>
      </c>
      <c r="BB802" s="21">
        <v>0.42399999999999999</v>
      </c>
      <c r="BD802" s="21">
        <v>1.7010000000000001</v>
      </c>
      <c r="BE802" s="2">
        <v>27.2</v>
      </c>
      <c r="BF802" s="2">
        <v>32.700000000000003</v>
      </c>
      <c r="BG802" s="2">
        <v>21.7</v>
      </c>
      <c r="BH802" s="21">
        <v>-1.48</v>
      </c>
      <c r="BI802" s="21">
        <v>-9.0210000000000008</v>
      </c>
      <c r="BJ802" t="s">
        <v>1206</v>
      </c>
      <c r="BK802" s="2">
        <v>50.3</v>
      </c>
      <c r="BL802" t="s">
        <v>2502</v>
      </c>
      <c r="BM802" s="2">
        <v>46.8</v>
      </c>
      <c r="BN802" t="s">
        <v>567</v>
      </c>
      <c r="BO802" s="2">
        <v>41</v>
      </c>
      <c r="BP802" t="s">
        <v>1226</v>
      </c>
      <c r="BQ802" s="2">
        <v>39.200000000000003</v>
      </c>
      <c r="BR802" t="s">
        <v>2341</v>
      </c>
      <c r="BS802" s="2">
        <v>37.799999999999997</v>
      </c>
      <c r="BT802" s="32">
        <f t="shared" si="458"/>
        <v>0</v>
      </c>
      <c r="BU802" s="34">
        <f t="shared" si="459"/>
        <v>0.9</v>
      </c>
      <c r="BV802" s="35">
        <f t="shared" si="460"/>
        <v>900</v>
      </c>
      <c r="BW802" s="32">
        <f t="shared" si="461"/>
        <v>-9.9999999999999978E-2</v>
      </c>
      <c r="BX802" s="36">
        <f t="shared" si="462"/>
        <v>0</v>
      </c>
      <c r="BY802" s="37">
        <f t="shared" si="463"/>
        <v>4.1763341067479178</v>
      </c>
      <c r="BZ802" s="37">
        <f t="shared" si="464"/>
        <v>12.529002320243755</v>
      </c>
      <c r="CA802" s="37">
        <f t="shared" si="465"/>
        <v>41.763341067479175</v>
      </c>
      <c r="CB802" s="37">
        <f t="shared" si="466"/>
        <v>37.587006960731259</v>
      </c>
      <c r="CC802" s="37">
        <f t="shared" si="467"/>
        <v>96.055684455202112</v>
      </c>
      <c r="CD802" s="38">
        <f t="shared" si="468"/>
        <v>-58.468677494470853</v>
      </c>
      <c r="CE802" s="3">
        <v>0</v>
      </c>
      <c r="CF802" s="3">
        <v>1</v>
      </c>
      <c r="CG802" s="3">
        <v>3</v>
      </c>
      <c r="CH802" s="3">
        <v>9</v>
      </c>
      <c r="CI802" s="3">
        <v>3</v>
      </c>
      <c r="CJ802" s="3">
        <v>5</v>
      </c>
      <c r="CK802" s="3">
        <v>8</v>
      </c>
      <c r="CL802" s="3">
        <v>3</v>
      </c>
      <c r="CM802" s="20">
        <f t="shared" si="469"/>
        <v>-45.436677494470857</v>
      </c>
      <c r="CN802" s="37">
        <f t="shared" si="470"/>
        <v>0.76903358113304288</v>
      </c>
      <c r="CO802" s="37">
        <f t="shared" si="471"/>
        <v>0.76903358113304288</v>
      </c>
      <c r="CP802" s="37">
        <f t="shared" si="472"/>
        <v>26.916175339656501</v>
      </c>
      <c r="CQ802" s="37">
        <f t="shared" si="473"/>
        <v>33.837477569853888</v>
      </c>
      <c r="CR802" s="37">
        <f t="shared" si="474"/>
        <v>56.908485003845172</v>
      </c>
      <c r="CS802" s="37">
        <f t="shared" si="475"/>
        <v>61.52268649064343</v>
      </c>
      <c r="CT802" s="22">
        <f t="shared" si="476"/>
        <v>-53.854476007672595</v>
      </c>
      <c r="CU802" s="35">
        <v>1</v>
      </c>
      <c r="CV802" s="35">
        <v>1</v>
      </c>
      <c r="CW802" s="35">
        <v>34</v>
      </c>
      <c r="CX802" s="35">
        <v>43</v>
      </c>
      <c r="CY802" s="35">
        <v>15</v>
      </c>
      <c r="CZ802" s="35">
        <v>11</v>
      </c>
      <c r="DA802" s="35">
        <v>25</v>
      </c>
      <c r="DB802" s="35">
        <v>24</v>
      </c>
      <c r="DC802">
        <v>0</v>
      </c>
      <c r="DD802">
        <v>0</v>
      </c>
      <c r="DE802" s="35">
        <f t="shared" si="477"/>
        <v>0</v>
      </c>
      <c r="DF802" s="36">
        <f t="shared" si="478"/>
        <v>0</v>
      </c>
      <c r="DG802" s="37">
        <f t="shared" si="479"/>
        <v>0</v>
      </c>
      <c r="DH802" s="37">
        <f t="shared" si="480"/>
        <v>0</v>
      </c>
      <c r="DI802" s="2">
        <v>12.8</v>
      </c>
      <c r="DJ802">
        <v>0</v>
      </c>
      <c r="DK802">
        <v>1</v>
      </c>
      <c r="DL802">
        <v>0</v>
      </c>
      <c r="DM802">
        <v>7</v>
      </c>
      <c r="DN802">
        <v>20</v>
      </c>
      <c r="DO802">
        <v>-19.2</v>
      </c>
      <c r="DP802">
        <v>4</v>
      </c>
      <c r="DQ802">
        <v>13</v>
      </c>
      <c r="DR802">
        <v>-24</v>
      </c>
      <c r="DS802">
        <v>2</v>
      </c>
      <c r="DT802">
        <v>8</v>
      </c>
      <c r="DU802">
        <v>-24.8</v>
      </c>
      <c r="DV802" s="39">
        <v>-0.7</v>
      </c>
      <c r="DW802" s="39">
        <v>-0.7</v>
      </c>
      <c r="DX802" s="39">
        <v>0</v>
      </c>
      <c r="DY802" s="39">
        <v>0.1</v>
      </c>
      <c r="DZ802" s="39">
        <v>0</v>
      </c>
      <c r="EA802" s="39">
        <v>-0.7</v>
      </c>
    </row>
    <row r="803" spans="1:131" x14ac:dyDescent="0.2">
      <c r="A803" s="12" t="s">
        <v>1626</v>
      </c>
      <c r="B803" s="12" t="s">
        <v>3448</v>
      </c>
      <c r="C803" t="s">
        <v>3447</v>
      </c>
      <c r="D803" t="s">
        <v>271</v>
      </c>
      <c r="E803" s="12" t="s">
        <v>170</v>
      </c>
      <c r="F803">
        <v>81</v>
      </c>
      <c r="G803">
        <v>7</v>
      </c>
      <c r="H803">
        <v>7</v>
      </c>
      <c r="I803" s="31">
        <f t="shared" si="444"/>
        <v>14</v>
      </c>
      <c r="J803">
        <v>5</v>
      </c>
      <c r="K803">
        <v>2</v>
      </c>
      <c r="L803" s="16">
        <f t="shared" si="445"/>
        <v>0.9585758301951387</v>
      </c>
      <c r="M803" s="15">
        <v>6</v>
      </c>
      <c r="N803" s="15">
        <v>4</v>
      </c>
      <c r="O803" s="15">
        <v>2</v>
      </c>
      <c r="P803">
        <v>97</v>
      </c>
      <c r="Q803">
        <v>31</v>
      </c>
      <c r="R803">
        <v>24</v>
      </c>
      <c r="S803" s="13">
        <f t="shared" si="446"/>
        <v>7.2164948453608241E-2</v>
      </c>
      <c r="T803" s="13">
        <f t="shared" si="447"/>
        <v>4.6052631578947366E-2</v>
      </c>
      <c r="U803" s="2">
        <v>876.3</v>
      </c>
      <c r="V803" s="2">
        <v>10.8166666667</v>
      </c>
      <c r="W803">
        <v>10.67</v>
      </c>
      <c r="X803">
        <v>37.54</v>
      </c>
      <c r="Y803" s="32">
        <f t="shared" si="448"/>
        <v>0.22132337689276083</v>
      </c>
      <c r="Z803" s="15">
        <f t="shared" si="449"/>
        <v>81.296296296296291</v>
      </c>
      <c r="AA803">
        <v>29</v>
      </c>
      <c r="AB803">
        <v>114</v>
      </c>
      <c r="AC803">
        <v>67</v>
      </c>
      <c r="AD803" s="13">
        <f t="shared" si="450"/>
        <v>0.25925925925925924</v>
      </c>
      <c r="AE803" s="13">
        <f t="shared" si="451"/>
        <v>0.22222222222222221</v>
      </c>
      <c r="AF803" s="13">
        <f t="shared" si="452"/>
        <v>0.48148148148148145</v>
      </c>
      <c r="AG803">
        <v>413</v>
      </c>
      <c r="AH803">
        <v>381</v>
      </c>
      <c r="AI803" s="17">
        <f t="shared" si="453"/>
        <v>0.52015113350125941</v>
      </c>
      <c r="AJ803">
        <v>128</v>
      </c>
      <c r="AK803">
        <v>117</v>
      </c>
      <c r="AL803" s="32">
        <f t="shared" si="454"/>
        <v>0.28891509433962265</v>
      </c>
      <c r="AM803">
        <v>157</v>
      </c>
      <c r="AN803">
        <v>136</v>
      </c>
      <c r="AO803" s="33">
        <f t="shared" si="455"/>
        <v>0.34551886792452829</v>
      </c>
      <c r="AP803">
        <v>161</v>
      </c>
      <c r="AQ803">
        <v>149</v>
      </c>
      <c r="AR803" s="33">
        <f t="shared" si="456"/>
        <v>0.36556603773584906</v>
      </c>
      <c r="AS803" s="33">
        <f t="shared" si="457"/>
        <v>0.45539033457249073</v>
      </c>
      <c r="AT803">
        <v>1</v>
      </c>
      <c r="AU803">
        <v>283</v>
      </c>
      <c r="AV803">
        <v>339</v>
      </c>
      <c r="AW803">
        <v>247</v>
      </c>
      <c r="AX803" s="2">
        <v>27.4</v>
      </c>
      <c r="AY803" s="3">
        <v>13</v>
      </c>
      <c r="AZ803" s="2">
        <v>32.1</v>
      </c>
      <c r="BA803" s="2">
        <v>24.2</v>
      </c>
      <c r="BB803" s="21">
        <v>-0.45900000000000002</v>
      </c>
      <c r="BC803">
        <v>14</v>
      </c>
      <c r="BD803" s="21">
        <v>-1.3719999999999999</v>
      </c>
      <c r="BE803" s="2">
        <v>25.3</v>
      </c>
      <c r="BF803" s="2">
        <v>29.9</v>
      </c>
      <c r="BG803" s="2">
        <v>20.7</v>
      </c>
      <c r="BH803" s="21">
        <v>-1.0860000000000001</v>
      </c>
      <c r="BI803" s="21">
        <v>1.254</v>
      </c>
      <c r="BJ803" t="s">
        <v>986</v>
      </c>
      <c r="BK803" s="2">
        <v>40.799999999999997</v>
      </c>
      <c r="BL803" t="s">
        <v>679</v>
      </c>
      <c r="BM803" s="2">
        <v>35.1</v>
      </c>
      <c r="BN803" t="s">
        <v>2327</v>
      </c>
      <c r="BO803" s="2">
        <v>34.6</v>
      </c>
      <c r="BP803" t="s">
        <v>783</v>
      </c>
      <c r="BQ803" s="2">
        <v>33.5</v>
      </c>
      <c r="BR803" t="s">
        <v>634</v>
      </c>
      <c r="BS803" s="2">
        <v>32.799999999999997</v>
      </c>
      <c r="BT803" s="32">
        <f t="shared" si="458"/>
        <v>6.1503416856492028E-2</v>
      </c>
      <c r="BU803" s="34">
        <f t="shared" si="459"/>
        <v>0.93041237113402064</v>
      </c>
      <c r="BV803" s="35">
        <f t="shared" si="460"/>
        <v>936.56271281966985</v>
      </c>
      <c r="BW803" s="32">
        <f t="shared" si="461"/>
        <v>-8.0842120094873279E-3</v>
      </c>
      <c r="BX803" s="36">
        <f t="shared" si="462"/>
        <v>1.8489984591622528</v>
      </c>
      <c r="BY803" s="37">
        <f t="shared" si="463"/>
        <v>1.8489984591622528</v>
      </c>
      <c r="BZ803" s="37">
        <f t="shared" si="464"/>
        <v>30.063345317489961</v>
      </c>
      <c r="CA803" s="37">
        <f t="shared" si="465"/>
        <v>26.570792672405709</v>
      </c>
      <c r="CB803" s="37">
        <f t="shared" si="466"/>
        <v>54.374250984252917</v>
      </c>
      <c r="CC803" s="37">
        <f t="shared" si="467"/>
        <v>53.073103920397998</v>
      </c>
      <c r="CD803" s="38">
        <f t="shared" si="468"/>
        <v>1.3011470638549198</v>
      </c>
      <c r="CE803" s="3">
        <v>27</v>
      </c>
      <c r="CF803" s="3">
        <v>27</v>
      </c>
      <c r="CG803" s="3">
        <v>412</v>
      </c>
      <c r="CH803" s="3">
        <v>361</v>
      </c>
      <c r="CI803" s="3">
        <v>184</v>
      </c>
      <c r="CJ803" s="3">
        <v>191</v>
      </c>
      <c r="CK803" s="3">
        <v>196</v>
      </c>
      <c r="CL803" s="3">
        <v>171</v>
      </c>
      <c r="CM803" s="20">
        <f t="shared" si="469"/>
        <v>-0.34422096588485651</v>
      </c>
      <c r="CN803" s="37">
        <f t="shared" si="470"/>
        <v>2.6835572919749802</v>
      </c>
      <c r="CO803" s="37">
        <f t="shared" si="471"/>
        <v>2.2297203970086232</v>
      </c>
      <c r="CP803" s="37">
        <f t="shared" si="472"/>
        <v>30.288679729276428</v>
      </c>
      <c r="CQ803" s="37">
        <f t="shared" si="473"/>
        <v>28.137887487914128</v>
      </c>
      <c r="CR803" s="37">
        <f t="shared" si="474"/>
        <v>55.782474003038736</v>
      </c>
      <c r="CS803" s="37">
        <f t="shared" si="475"/>
        <v>53.039720594329012</v>
      </c>
      <c r="CT803" s="22">
        <f t="shared" si="476"/>
        <v>-1.4416063448548044</v>
      </c>
      <c r="CU803" s="35">
        <v>136</v>
      </c>
      <c r="CV803" s="35">
        <v>113</v>
      </c>
      <c r="CW803" s="35">
        <v>1399</v>
      </c>
      <c r="CX803" s="35">
        <v>1313</v>
      </c>
      <c r="CY803" s="35">
        <v>618</v>
      </c>
      <c r="CZ803" s="35">
        <v>593</v>
      </c>
      <c r="DA803" s="35">
        <v>669</v>
      </c>
      <c r="DB803" s="35">
        <v>674</v>
      </c>
      <c r="DC803">
        <v>8</v>
      </c>
      <c r="DD803">
        <v>8</v>
      </c>
      <c r="DE803" s="35">
        <f t="shared" si="477"/>
        <v>0</v>
      </c>
      <c r="DF803" s="36">
        <f t="shared" si="478"/>
        <v>0.54785139530733418</v>
      </c>
      <c r="DG803" s="37">
        <f t="shared" si="479"/>
        <v>0.54785139530733418</v>
      </c>
      <c r="DH803" s="37">
        <f t="shared" si="480"/>
        <v>0</v>
      </c>
      <c r="DI803" s="2">
        <v>554.4</v>
      </c>
      <c r="DJ803">
        <v>17</v>
      </c>
      <c r="DK803">
        <v>15</v>
      </c>
      <c r="DL803">
        <v>-3.3</v>
      </c>
      <c r="DM803">
        <v>490</v>
      </c>
      <c r="DN803">
        <v>469</v>
      </c>
      <c r="DO803">
        <v>-0.60000000000000009</v>
      </c>
      <c r="DP803">
        <v>379</v>
      </c>
      <c r="DQ803">
        <v>352</v>
      </c>
      <c r="DR803">
        <v>0</v>
      </c>
      <c r="DS803">
        <v>260</v>
      </c>
      <c r="DT803">
        <v>230</v>
      </c>
      <c r="DU803">
        <v>0.8</v>
      </c>
      <c r="DV803" s="39">
        <v>5.3</v>
      </c>
      <c r="DW803" s="39">
        <v>5.3</v>
      </c>
      <c r="DX803" s="39">
        <v>1</v>
      </c>
      <c r="DY803" s="39">
        <v>-2.5</v>
      </c>
      <c r="DZ803" s="39">
        <v>-1.8</v>
      </c>
      <c r="EA803" s="39">
        <v>2</v>
      </c>
    </row>
    <row r="804" spans="1:131" x14ac:dyDescent="0.2">
      <c r="A804" s="12" t="s">
        <v>678</v>
      </c>
      <c r="B804" s="12" t="s">
        <v>3451</v>
      </c>
      <c r="C804" t="s">
        <v>3450</v>
      </c>
      <c r="D804" t="s">
        <v>169</v>
      </c>
      <c r="E804" s="12" t="s">
        <v>546</v>
      </c>
      <c r="F804">
        <v>55</v>
      </c>
      <c r="G804">
        <v>2</v>
      </c>
      <c r="H804">
        <v>9</v>
      </c>
      <c r="I804" s="31">
        <f t="shared" si="444"/>
        <v>11</v>
      </c>
      <c r="J804">
        <v>4</v>
      </c>
      <c r="K804">
        <v>5</v>
      </c>
      <c r="L804" s="16">
        <f t="shared" si="445"/>
        <v>1.3595166163141061</v>
      </c>
      <c r="M804" s="15">
        <v>2</v>
      </c>
      <c r="N804" s="15">
        <v>4</v>
      </c>
      <c r="O804" s="15">
        <v>5</v>
      </c>
      <c r="P804">
        <v>26</v>
      </c>
      <c r="Q804">
        <v>15</v>
      </c>
      <c r="R804">
        <v>9</v>
      </c>
      <c r="S804" s="13">
        <f t="shared" si="446"/>
        <v>7.6923076923076927E-2</v>
      </c>
      <c r="T804" s="13">
        <f t="shared" si="447"/>
        <v>0.04</v>
      </c>
      <c r="U804" s="2">
        <v>485.46666666670001</v>
      </c>
      <c r="V804" s="2">
        <v>8.8166666666999998</v>
      </c>
      <c r="W804">
        <v>8.83</v>
      </c>
      <c r="X804">
        <v>38.909999999999997</v>
      </c>
      <c r="Y804" s="32">
        <f t="shared" si="448"/>
        <v>0.18496020108923336</v>
      </c>
      <c r="Z804" s="15">
        <f t="shared" si="449"/>
        <v>40.888888888888886</v>
      </c>
      <c r="AA804">
        <v>34</v>
      </c>
      <c r="AB804">
        <v>107</v>
      </c>
      <c r="AC804">
        <v>54</v>
      </c>
      <c r="AD804" s="13">
        <f t="shared" si="450"/>
        <v>0.1111111111111111</v>
      </c>
      <c r="AE804" s="13">
        <f t="shared" si="451"/>
        <v>0.5</v>
      </c>
      <c r="AF804" s="13">
        <f t="shared" si="452"/>
        <v>0.61111111111111116</v>
      </c>
      <c r="AG804">
        <v>19</v>
      </c>
      <c r="AH804">
        <v>12</v>
      </c>
      <c r="AI804" s="17">
        <f t="shared" si="453"/>
        <v>0.61290322580645162</v>
      </c>
      <c r="AJ804">
        <v>60</v>
      </c>
      <c r="AK804">
        <v>72</v>
      </c>
      <c r="AL804" s="32">
        <f t="shared" si="454"/>
        <v>0.28884026258205692</v>
      </c>
      <c r="AM804">
        <v>68</v>
      </c>
      <c r="AN804">
        <v>70</v>
      </c>
      <c r="AO804" s="33">
        <f t="shared" si="455"/>
        <v>0.30196936542669583</v>
      </c>
      <c r="AP804">
        <v>97</v>
      </c>
      <c r="AQ804">
        <v>90</v>
      </c>
      <c r="AR804" s="33">
        <f t="shared" si="456"/>
        <v>0.40919037199124725</v>
      </c>
      <c r="AS804" s="33">
        <f t="shared" si="457"/>
        <v>0.48888888888888887</v>
      </c>
      <c r="AT804">
        <v>3</v>
      </c>
      <c r="AU804">
        <v>147</v>
      </c>
      <c r="AV804">
        <v>147</v>
      </c>
      <c r="AW804">
        <v>150</v>
      </c>
      <c r="AX804" s="2">
        <v>27.7</v>
      </c>
      <c r="AY804" s="3">
        <v>9</v>
      </c>
      <c r="AZ804" s="2">
        <v>31.9</v>
      </c>
      <c r="BA804" s="2">
        <v>24.9</v>
      </c>
      <c r="BB804" s="21">
        <v>7.1000000000000008E-2</v>
      </c>
      <c r="BC804">
        <v>10</v>
      </c>
      <c r="BD804" s="21">
        <v>-0.56100000000000005</v>
      </c>
      <c r="BE804" s="2">
        <v>28.3</v>
      </c>
      <c r="BF804" s="2">
        <v>33</v>
      </c>
      <c r="BG804" s="2">
        <v>23.5</v>
      </c>
      <c r="BH804" s="21">
        <v>-1.2330000000000001</v>
      </c>
      <c r="BI804" s="21">
        <v>-0.628</v>
      </c>
      <c r="BJ804" t="s">
        <v>1924</v>
      </c>
      <c r="BK804" s="2">
        <v>43.4</v>
      </c>
      <c r="BL804" t="s">
        <v>3157</v>
      </c>
      <c r="BM804" s="2">
        <v>40</v>
      </c>
      <c r="BN804" t="s">
        <v>3700</v>
      </c>
      <c r="BO804" s="2">
        <v>25.3</v>
      </c>
      <c r="BP804" t="s">
        <v>1244</v>
      </c>
      <c r="BQ804" s="2">
        <v>33.9</v>
      </c>
      <c r="BR804" t="s">
        <v>3365</v>
      </c>
      <c r="BS804" s="2">
        <v>29.9</v>
      </c>
      <c r="BT804" s="32">
        <f t="shared" si="458"/>
        <v>9.7826086956521743E-2</v>
      </c>
      <c r="BU804" s="34">
        <f t="shared" si="459"/>
        <v>0.91588785046728971</v>
      </c>
      <c r="BV804" s="35">
        <f t="shared" si="460"/>
        <v>925.67045916294182</v>
      </c>
      <c r="BW804" s="32">
        <f t="shared" si="461"/>
        <v>1.3713937423811454E-2</v>
      </c>
      <c r="BX804" s="36">
        <f t="shared" si="462"/>
        <v>2.2271868018475685</v>
      </c>
      <c r="BY804" s="37">
        <f t="shared" si="463"/>
        <v>2.2271868018475685</v>
      </c>
      <c r="BZ804" s="37">
        <f t="shared" si="464"/>
        <v>22.766798418886257</v>
      </c>
      <c r="CA804" s="37">
        <f t="shared" si="465"/>
        <v>26.478776421965538</v>
      </c>
      <c r="CB804" s="37">
        <f t="shared" si="466"/>
        <v>43.677607836232873</v>
      </c>
      <c r="CC804" s="37">
        <f t="shared" si="467"/>
        <v>57.78312424793414</v>
      </c>
      <c r="CD804" s="38">
        <f t="shared" si="468"/>
        <v>-14.105516411701267</v>
      </c>
      <c r="CE804" s="3">
        <v>18</v>
      </c>
      <c r="CF804" s="3">
        <v>18</v>
      </c>
      <c r="CG804" s="3">
        <v>166</v>
      </c>
      <c r="CH804" s="3">
        <v>196</v>
      </c>
      <c r="CI804" s="3">
        <v>76</v>
      </c>
      <c r="CJ804" s="3">
        <v>104</v>
      </c>
      <c r="CK804" s="3">
        <v>149</v>
      </c>
      <c r="CL804" s="3">
        <v>93</v>
      </c>
      <c r="CM804" s="20">
        <f t="shared" si="469"/>
        <v>-13.861849745034599</v>
      </c>
      <c r="CN804" s="37">
        <f t="shared" si="470"/>
        <v>2.7756360832690827</v>
      </c>
      <c r="CO804" s="37">
        <f t="shared" si="471"/>
        <v>2.7475993551552538</v>
      </c>
      <c r="CP804" s="37">
        <f t="shared" si="472"/>
        <v>31.176841662577985</v>
      </c>
      <c r="CQ804" s="37">
        <f t="shared" si="473"/>
        <v>30.251629634821619</v>
      </c>
      <c r="CR804" s="37">
        <f t="shared" si="474"/>
        <v>58.288357748650739</v>
      </c>
      <c r="CS804" s="37">
        <f t="shared" si="475"/>
        <v>56.858484614845452</v>
      </c>
      <c r="CT804" s="22">
        <f t="shared" si="476"/>
        <v>-15.535389545506554</v>
      </c>
      <c r="CU804" s="35">
        <v>99</v>
      </c>
      <c r="CV804" s="35">
        <v>98</v>
      </c>
      <c r="CW804" s="35">
        <v>1013</v>
      </c>
      <c r="CX804" s="35">
        <v>981</v>
      </c>
      <c r="CY804" s="35">
        <v>439</v>
      </c>
      <c r="CZ804" s="35">
        <v>396</v>
      </c>
      <c r="DA804" s="35">
        <v>553</v>
      </c>
      <c r="DB804" s="35">
        <v>528</v>
      </c>
      <c r="DC804">
        <v>16</v>
      </c>
      <c r="DD804">
        <v>8</v>
      </c>
      <c r="DE804" s="35">
        <f t="shared" si="477"/>
        <v>-8</v>
      </c>
      <c r="DF804" s="36">
        <f t="shared" si="478"/>
        <v>1.9797216016422832</v>
      </c>
      <c r="DG804" s="37">
        <f t="shared" si="479"/>
        <v>0.98986080082114158</v>
      </c>
      <c r="DH804" s="37">
        <f t="shared" si="480"/>
        <v>-0.98986080082114158</v>
      </c>
      <c r="DI804" s="2">
        <v>333.2</v>
      </c>
      <c r="DJ804">
        <v>13</v>
      </c>
      <c r="DK804">
        <v>13</v>
      </c>
      <c r="DL804">
        <v>-3.5</v>
      </c>
      <c r="DM804">
        <v>242</v>
      </c>
      <c r="DN804">
        <v>350</v>
      </c>
      <c r="DO804">
        <v>-10.5</v>
      </c>
      <c r="DP804">
        <v>178</v>
      </c>
      <c r="DQ804">
        <v>240</v>
      </c>
      <c r="DR804">
        <v>-9</v>
      </c>
      <c r="DS804">
        <v>131</v>
      </c>
      <c r="DT804">
        <v>163</v>
      </c>
      <c r="DU804">
        <v>-6.7</v>
      </c>
      <c r="DV804" s="39">
        <v>-0.1</v>
      </c>
      <c r="DW804" s="39">
        <v>-0.1</v>
      </c>
      <c r="DX804" s="39">
        <v>0.30000000000000004</v>
      </c>
      <c r="DY804" s="39">
        <v>-0.5</v>
      </c>
      <c r="DZ804" s="39">
        <v>-0.30000000000000004</v>
      </c>
      <c r="EA804" s="39">
        <v>-0.60000000000000009</v>
      </c>
    </row>
    <row r="805" spans="1:131" x14ac:dyDescent="0.2">
      <c r="A805" s="12" t="s">
        <v>887</v>
      </c>
      <c r="B805" s="12" t="s">
        <v>3455</v>
      </c>
      <c r="C805" t="s">
        <v>3454</v>
      </c>
      <c r="D805" t="s">
        <v>610</v>
      </c>
      <c r="E805" s="12" t="s">
        <v>170</v>
      </c>
      <c r="F805">
        <v>82</v>
      </c>
      <c r="G805">
        <v>9</v>
      </c>
      <c r="H805">
        <v>47</v>
      </c>
      <c r="I805" s="31">
        <f t="shared" si="444"/>
        <v>56</v>
      </c>
      <c r="J805">
        <v>27</v>
      </c>
      <c r="K805">
        <v>14</v>
      </c>
      <c r="L805" s="16">
        <f t="shared" si="445"/>
        <v>2.7500409232280245</v>
      </c>
      <c r="M805" s="15">
        <v>8</v>
      </c>
      <c r="N805" s="15">
        <v>28</v>
      </c>
      <c r="O805" s="15">
        <v>17</v>
      </c>
      <c r="P805">
        <v>80</v>
      </c>
      <c r="Q805">
        <v>30</v>
      </c>
      <c r="R805">
        <v>36</v>
      </c>
      <c r="S805" s="13">
        <f t="shared" si="446"/>
        <v>0.1125</v>
      </c>
      <c r="T805" s="13">
        <f t="shared" si="447"/>
        <v>6.1643835616438353E-2</v>
      </c>
      <c r="U805" s="2">
        <v>1221.8</v>
      </c>
      <c r="V805" s="2">
        <v>14.9</v>
      </c>
      <c r="W805">
        <v>14.23</v>
      </c>
      <c r="X805">
        <v>34.700000000000003</v>
      </c>
      <c r="Y805" s="32">
        <f t="shared" si="448"/>
        <v>0.29082362558757408</v>
      </c>
      <c r="Z805" s="15">
        <f t="shared" si="449"/>
        <v>280.5</v>
      </c>
      <c r="AA805">
        <v>31</v>
      </c>
      <c r="AB805">
        <v>48</v>
      </c>
      <c r="AC805">
        <v>30</v>
      </c>
      <c r="AD805" s="13">
        <f t="shared" si="450"/>
        <v>0.125</v>
      </c>
      <c r="AE805" s="13">
        <f t="shared" si="451"/>
        <v>0.625</v>
      </c>
      <c r="AF805" s="13">
        <f t="shared" si="452"/>
        <v>0.75</v>
      </c>
      <c r="AG805">
        <v>470</v>
      </c>
      <c r="AH805">
        <v>384</v>
      </c>
      <c r="AI805" s="17">
        <f t="shared" si="453"/>
        <v>0.55035128805620603</v>
      </c>
      <c r="AJ805">
        <v>225</v>
      </c>
      <c r="AK805">
        <v>204</v>
      </c>
      <c r="AL805" s="32">
        <f t="shared" si="454"/>
        <v>0.31474688187820982</v>
      </c>
      <c r="AM805">
        <v>268</v>
      </c>
      <c r="AN805">
        <v>207</v>
      </c>
      <c r="AO805" s="33">
        <f t="shared" si="455"/>
        <v>0.34849596478356565</v>
      </c>
      <c r="AP805">
        <v>254</v>
      </c>
      <c r="AQ805">
        <v>205</v>
      </c>
      <c r="AR805" s="33">
        <f t="shared" si="456"/>
        <v>0.33675715333822448</v>
      </c>
      <c r="AS805" s="33">
        <f t="shared" si="457"/>
        <v>0.47455752212389379</v>
      </c>
      <c r="AT805">
        <v>3</v>
      </c>
      <c r="AU805">
        <v>464</v>
      </c>
      <c r="AV805">
        <v>469</v>
      </c>
      <c r="AW805">
        <v>440</v>
      </c>
      <c r="AX805" s="2">
        <v>29.7</v>
      </c>
      <c r="AY805" s="3">
        <v>3</v>
      </c>
      <c r="AZ805" s="2">
        <v>34.299999999999997</v>
      </c>
      <c r="BA805" s="2">
        <v>26.7</v>
      </c>
      <c r="BB805" s="21">
        <v>1.127</v>
      </c>
      <c r="BC805">
        <v>3</v>
      </c>
      <c r="BD805" s="21">
        <v>0.253</v>
      </c>
      <c r="BE805" s="2">
        <v>30</v>
      </c>
      <c r="BF805" s="2">
        <v>32.5</v>
      </c>
      <c r="BG805" s="2">
        <v>27.4</v>
      </c>
      <c r="BH805" s="21">
        <v>3.6630000000000003</v>
      </c>
      <c r="BI805" s="21">
        <v>10.798999999999999</v>
      </c>
      <c r="BJ805" t="s">
        <v>713</v>
      </c>
      <c r="BK805" s="2">
        <v>69.400000000000006</v>
      </c>
      <c r="BL805" t="s">
        <v>2774</v>
      </c>
      <c r="BM805" s="2">
        <v>44.2</v>
      </c>
      <c r="BN805" t="s">
        <v>1771</v>
      </c>
      <c r="BO805" s="2">
        <v>35.200000000000003</v>
      </c>
      <c r="BP805" t="s">
        <v>3580</v>
      </c>
      <c r="BQ805" s="2">
        <v>33.700000000000003</v>
      </c>
      <c r="BR805" t="s">
        <v>606</v>
      </c>
      <c r="BS805" s="2">
        <v>33.1</v>
      </c>
      <c r="BT805" s="32">
        <f t="shared" si="458"/>
        <v>9.6256684491978606E-2</v>
      </c>
      <c r="BU805" s="34">
        <f t="shared" si="459"/>
        <v>0.90789473684210531</v>
      </c>
      <c r="BV805" s="35">
        <f t="shared" si="460"/>
        <v>917.52040529130318</v>
      </c>
      <c r="BW805" s="32">
        <f t="shared" si="461"/>
        <v>4.1514213340839157E-3</v>
      </c>
      <c r="BX805" s="36">
        <f t="shared" si="462"/>
        <v>3.5357669012931741</v>
      </c>
      <c r="BY805" s="37">
        <f t="shared" si="463"/>
        <v>2.4062858078245211</v>
      </c>
      <c r="BZ805" s="37">
        <f t="shared" si="464"/>
        <v>36.732689474545751</v>
      </c>
      <c r="CA805" s="37">
        <f t="shared" si="465"/>
        <v>26.12538877066623</v>
      </c>
      <c r="CB805" s="37">
        <f t="shared" si="466"/>
        <v>71.550171877557702</v>
      </c>
      <c r="CC805" s="37">
        <f t="shared" si="467"/>
        <v>50.826649206089378</v>
      </c>
      <c r="CD805" s="38">
        <f t="shared" si="468"/>
        <v>20.723522671468324</v>
      </c>
      <c r="CE805" s="3">
        <v>72</v>
      </c>
      <c r="CF805" s="3">
        <v>49</v>
      </c>
      <c r="CG805" s="3">
        <v>676</v>
      </c>
      <c r="CH805" s="3">
        <v>483</v>
      </c>
      <c r="CI805" s="3">
        <v>318</v>
      </c>
      <c r="CJ805" s="3">
        <v>226</v>
      </c>
      <c r="CK805" s="3">
        <v>277</v>
      </c>
      <c r="CL805" s="3">
        <v>391</v>
      </c>
      <c r="CM805" s="20">
        <f t="shared" si="469"/>
        <v>10.698142140494873</v>
      </c>
      <c r="CN805" s="37">
        <f t="shared" si="470"/>
        <v>2.2562732831939272</v>
      </c>
      <c r="CO805" s="37">
        <f t="shared" si="471"/>
        <v>2.1508399522035568</v>
      </c>
      <c r="CP805" s="37">
        <f t="shared" si="472"/>
        <v>31.166092640753494</v>
      </c>
      <c r="CQ805" s="37">
        <f t="shared" si="473"/>
        <v>28.256132705419272</v>
      </c>
      <c r="CR805" s="37">
        <f t="shared" si="474"/>
        <v>58.873972025022844</v>
      </c>
      <c r="CS805" s="37">
        <f t="shared" si="475"/>
        <v>55.964012089688623</v>
      </c>
      <c r="CT805" s="22">
        <f t="shared" si="476"/>
        <v>17.813562736134102</v>
      </c>
      <c r="CU805" s="35">
        <v>107</v>
      </c>
      <c r="CV805" s="35">
        <v>102</v>
      </c>
      <c r="CW805" s="35">
        <v>1371</v>
      </c>
      <c r="CX805" s="35">
        <v>1238</v>
      </c>
      <c r="CY805" s="35">
        <v>607</v>
      </c>
      <c r="CZ805" s="35">
        <v>536</v>
      </c>
      <c r="DA805" s="35">
        <v>778</v>
      </c>
      <c r="DB805" s="35">
        <v>707</v>
      </c>
      <c r="DC805">
        <v>12</v>
      </c>
      <c r="DD805">
        <v>14</v>
      </c>
      <c r="DE805" s="35">
        <f t="shared" si="477"/>
        <v>2</v>
      </c>
      <c r="DF805" s="36">
        <f t="shared" si="478"/>
        <v>0.58929448354886238</v>
      </c>
      <c r="DG805" s="37">
        <f t="shared" si="479"/>
        <v>0.68751023080700613</v>
      </c>
      <c r="DH805" s="37">
        <f t="shared" si="480"/>
        <v>9.8215747258143721E-2</v>
      </c>
      <c r="DI805" s="2">
        <v>704.1</v>
      </c>
      <c r="DJ805">
        <v>37</v>
      </c>
      <c r="DK805">
        <v>28</v>
      </c>
      <c r="DL805">
        <v>5.3</v>
      </c>
      <c r="DM805">
        <v>866</v>
      </c>
      <c r="DN805">
        <v>601</v>
      </c>
      <c r="DO805">
        <v>7.6</v>
      </c>
      <c r="DP805">
        <v>624</v>
      </c>
      <c r="DQ805">
        <v>446</v>
      </c>
      <c r="DR805">
        <v>5.4</v>
      </c>
      <c r="DS805">
        <v>443</v>
      </c>
      <c r="DT805">
        <v>319</v>
      </c>
      <c r="DU805">
        <v>5.4</v>
      </c>
      <c r="DV805" s="39">
        <v>15.7</v>
      </c>
      <c r="DW805" s="39">
        <v>15.7</v>
      </c>
      <c r="DX805" s="39">
        <v>0</v>
      </c>
      <c r="DY805" s="39">
        <v>1.1000000000000001</v>
      </c>
      <c r="DZ805" s="39">
        <v>-9</v>
      </c>
      <c r="EA805" s="39">
        <v>7.9</v>
      </c>
    </row>
    <row r="806" spans="1:131" x14ac:dyDescent="0.2">
      <c r="A806" s="12" t="s">
        <v>1812</v>
      </c>
      <c r="B806" s="12" t="s">
        <v>3455</v>
      </c>
      <c r="C806" t="s">
        <v>3457</v>
      </c>
      <c r="D806" t="s">
        <v>338</v>
      </c>
      <c r="E806" s="12" t="s">
        <v>113</v>
      </c>
      <c r="F806">
        <v>64</v>
      </c>
      <c r="G806">
        <v>5</v>
      </c>
      <c r="H806">
        <v>3</v>
      </c>
      <c r="I806" s="31">
        <f t="shared" si="444"/>
        <v>8</v>
      </c>
      <c r="J806">
        <v>1</v>
      </c>
      <c r="K806">
        <v>1</v>
      </c>
      <c r="L806" s="16">
        <f t="shared" si="445"/>
        <v>0.857449088960343</v>
      </c>
      <c r="M806" s="15">
        <v>5</v>
      </c>
      <c r="N806" s="15">
        <v>2</v>
      </c>
      <c r="O806" s="15">
        <v>1</v>
      </c>
      <c r="P806">
        <v>92</v>
      </c>
      <c r="Q806">
        <v>34</v>
      </c>
      <c r="R806">
        <v>23</v>
      </c>
      <c r="S806" s="13">
        <f t="shared" si="446"/>
        <v>5.434782608695652E-2</v>
      </c>
      <c r="T806" s="13">
        <f t="shared" si="447"/>
        <v>3.3557046979865772E-2</v>
      </c>
      <c r="U806" s="2">
        <v>559.79999999999995</v>
      </c>
      <c r="V806" s="2">
        <v>8.7333333332999992</v>
      </c>
      <c r="W806">
        <v>8.75</v>
      </c>
      <c r="X806">
        <v>40.619999999999997</v>
      </c>
      <c r="Y806" s="32">
        <f t="shared" si="448"/>
        <v>0.17723313753291473</v>
      </c>
      <c r="Z806" s="15">
        <f t="shared" si="449"/>
        <v>17.642857142857142</v>
      </c>
      <c r="AA806">
        <v>19</v>
      </c>
      <c r="AB806">
        <v>111</v>
      </c>
      <c r="AC806">
        <v>40</v>
      </c>
      <c r="AD806" s="13">
        <f t="shared" si="450"/>
        <v>0.35714285714285715</v>
      </c>
      <c r="AE806" s="13">
        <f t="shared" si="451"/>
        <v>0.21428571428571427</v>
      </c>
      <c r="AF806" s="13">
        <f t="shared" si="452"/>
        <v>0.5714285714285714</v>
      </c>
      <c r="AG806">
        <v>3</v>
      </c>
      <c r="AH806">
        <v>6</v>
      </c>
      <c r="AI806" s="17">
        <f t="shared" si="453"/>
        <v>0.33333333333333331</v>
      </c>
      <c r="AJ806">
        <v>95</v>
      </c>
      <c r="AK806">
        <v>88</v>
      </c>
      <c r="AL806" s="32">
        <f t="shared" si="454"/>
        <v>0.40308370044052866</v>
      </c>
      <c r="AM806">
        <v>42</v>
      </c>
      <c r="AN806">
        <v>55</v>
      </c>
      <c r="AO806" s="33">
        <f t="shared" si="455"/>
        <v>0.21365638766519823</v>
      </c>
      <c r="AP806">
        <v>87</v>
      </c>
      <c r="AQ806">
        <v>87</v>
      </c>
      <c r="AR806" s="33">
        <f t="shared" si="456"/>
        <v>0.38325991189427311</v>
      </c>
      <c r="AS806" s="33">
        <f t="shared" si="457"/>
        <v>0.65357142857142858</v>
      </c>
      <c r="AT806">
        <v>14</v>
      </c>
      <c r="AU806">
        <v>200</v>
      </c>
      <c r="AV806">
        <v>207</v>
      </c>
      <c r="AW806">
        <v>156</v>
      </c>
      <c r="AX806" s="2">
        <v>26.8</v>
      </c>
      <c r="AY806" s="3">
        <v>14</v>
      </c>
      <c r="AZ806" s="2">
        <v>32</v>
      </c>
      <c r="BA806" s="2">
        <v>23.3</v>
      </c>
      <c r="BB806" s="21">
        <v>-1.405</v>
      </c>
      <c r="BC806">
        <v>14</v>
      </c>
      <c r="BD806" s="21">
        <v>-1.306</v>
      </c>
      <c r="BE806" s="2">
        <v>25.9</v>
      </c>
      <c r="BF806" s="2">
        <v>31.9</v>
      </c>
      <c r="BG806" s="2">
        <v>19.8</v>
      </c>
      <c r="BH806" s="21">
        <v>-8.3780000000000001</v>
      </c>
      <c r="BI806" s="21">
        <v>1.1180000000000001</v>
      </c>
      <c r="BJ806" t="s">
        <v>757</v>
      </c>
      <c r="BK806" s="2">
        <v>90.3</v>
      </c>
      <c r="BL806" t="s">
        <v>2735</v>
      </c>
      <c r="BM806" s="2">
        <v>77.900000000000006</v>
      </c>
      <c r="BN806" t="s">
        <v>792</v>
      </c>
      <c r="BO806" s="2">
        <v>7.1</v>
      </c>
      <c r="BP806" t="s">
        <v>2111</v>
      </c>
      <c r="BQ806" s="2">
        <v>36.299999999999997</v>
      </c>
      <c r="BR806" t="s">
        <v>337</v>
      </c>
      <c r="BS806" s="2">
        <v>30.4</v>
      </c>
      <c r="BT806" s="32">
        <f t="shared" si="458"/>
        <v>5.6680161943319839E-2</v>
      </c>
      <c r="BU806" s="34">
        <f t="shared" si="459"/>
        <v>0.952191235059761</v>
      </c>
      <c r="BV806" s="35">
        <f t="shared" si="460"/>
        <v>957.85925125409301</v>
      </c>
      <c r="BW806" s="32">
        <f t="shared" si="461"/>
        <v>8.8713970030808373E-3</v>
      </c>
      <c r="BX806" s="36">
        <f t="shared" si="462"/>
        <v>1.5028625954255836</v>
      </c>
      <c r="BY806" s="37">
        <f t="shared" si="463"/>
        <v>1.2881679389362144</v>
      </c>
      <c r="BZ806" s="37">
        <f t="shared" si="464"/>
        <v>26.51479007643708</v>
      </c>
      <c r="CA806" s="37">
        <f t="shared" si="465"/>
        <v>26.944179389415819</v>
      </c>
      <c r="CB806" s="37">
        <f t="shared" si="466"/>
        <v>47.554866412395256</v>
      </c>
      <c r="CC806" s="37">
        <f t="shared" si="467"/>
        <v>52.278148855161376</v>
      </c>
      <c r="CD806" s="38">
        <f t="shared" si="468"/>
        <v>-4.72328244276612</v>
      </c>
      <c r="CE806" s="3">
        <v>14</v>
      </c>
      <c r="CF806" s="3">
        <v>12</v>
      </c>
      <c r="CG806" s="3">
        <v>233</v>
      </c>
      <c r="CH806" s="3">
        <v>239</v>
      </c>
      <c r="CI806" s="3">
        <v>86</v>
      </c>
      <c r="CJ806" s="3">
        <v>98</v>
      </c>
      <c r="CK806" s="3">
        <v>138</v>
      </c>
      <c r="CL806" s="3">
        <v>110</v>
      </c>
      <c r="CM806" s="20">
        <f t="shared" si="469"/>
        <v>-10.922996728480406</v>
      </c>
      <c r="CN806" s="37">
        <f t="shared" si="470"/>
        <v>3.1388478581979324</v>
      </c>
      <c r="CO806" s="37">
        <f t="shared" si="471"/>
        <v>1.6848227474150665</v>
      </c>
      <c r="CP806" s="37">
        <f t="shared" si="472"/>
        <v>31.734675036927623</v>
      </c>
      <c r="CQ806" s="37">
        <f t="shared" si="473"/>
        <v>27.487998522895129</v>
      </c>
      <c r="CR806" s="37">
        <f t="shared" si="474"/>
        <v>59.938146233382575</v>
      </c>
      <c r="CS806" s="37">
        <f t="shared" si="475"/>
        <v>48.790620384047273</v>
      </c>
      <c r="CT806" s="22">
        <f t="shared" si="476"/>
        <v>-15.870808292101422</v>
      </c>
      <c r="CU806" s="35">
        <v>136</v>
      </c>
      <c r="CV806" s="35">
        <v>73</v>
      </c>
      <c r="CW806" s="35">
        <v>1239</v>
      </c>
      <c r="CX806" s="35">
        <v>1118</v>
      </c>
      <c r="CY806" s="35">
        <v>537</v>
      </c>
      <c r="CZ806" s="35">
        <v>433</v>
      </c>
      <c r="DA806" s="35">
        <v>490</v>
      </c>
      <c r="DB806" s="35">
        <v>685</v>
      </c>
      <c r="DC806">
        <v>17</v>
      </c>
      <c r="DD806">
        <v>13</v>
      </c>
      <c r="DE806" s="35">
        <f t="shared" si="477"/>
        <v>-4</v>
      </c>
      <c r="DF806" s="36">
        <f t="shared" si="478"/>
        <v>1.8249045801596373</v>
      </c>
      <c r="DG806" s="37">
        <f t="shared" si="479"/>
        <v>1.395515267180899</v>
      </c>
      <c r="DH806" s="37">
        <f t="shared" si="480"/>
        <v>-0.42938931297873817</v>
      </c>
      <c r="DI806" s="2">
        <v>332.8</v>
      </c>
      <c r="DJ806">
        <v>7</v>
      </c>
      <c r="DK806">
        <v>6</v>
      </c>
      <c r="DL806">
        <v>-12</v>
      </c>
      <c r="DM806">
        <v>272</v>
      </c>
      <c r="DN806">
        <v>273</v>
      </c>
      <c r="DO806">
        <v>-5.8</v>
      </c>
      <c r="DP806">
        <v>196</v>
      </c>
      <c r="DQ806">
        <v>203</v>
      </c>
      <c r="DR806">
        <v>-5.2</v>
      </c>
      <c r="DS806">
        <v>140</v>
      </c>
      <c r="DT806">
        <v>142</v>
      </c>
      <c r="DU806">
        <v>-3.4</v>
      </c>
      <c r="DV806" s="39">
        <v>-0.60000000000000009</v>
      </c>
      <c r="DW806" s="39">
        <v>-0.60000000000000009</v>
      </c>
      <c r="DX806" s="39">
        <v>-1.1000000000000001</v>
      </c>
      <c r="DY806" s="39">
        <v>-1.7000000000000002</v>
      </c>
      <c r="DZ806" s="39">
        <v>0.30000000000000004</v>
      </c>
      <c r="EA806" s="39">
        <v>-3</v>
      </c>
    </row>
    <row r="807" spans="1:131" x14ac:dyDescent="0.2">
      <c r="A807" s="12" t="s">
        <v>3460</v>
      </c>
      <c r="B807" s="12" t="s">
        <v>3461</v>
      </c>
      <c r="C807" t="s">
        <v>3459</v>
      </c>
      <c r="D807" t="s">
        <v>162</v>
      </c>
      <c r="E807" s="12" t="s">
        <v>178</v>
      </c>
      <c r="F807">
        <v>77</v>
      </c>
      <c r="G807">
        <v>5</v>
      </c>
      <c r="H807">
        <v>9</v>
      </c>
      <c r="I807" s="31">
        <f t="shared" si="444"/>
        <v>14</v>
      </c>
      <c r="J807">
        <v>2</v>
      </c>
      <c r="K807">
        <v>5</v>
      </c>
      <c r="L807" s="16">
        <f t="shared" si="445"/>
        <v>0.80808080808080807</v>
      </c>
      <c r="M807" s="15">
        <v>5</v>
      </c>
      <c r="N807" s="15">
        <v>1</v>
      </c>
      <c r="O807" s="15">
        <v>7</v>
      </c>
      <c r="P807">
        <v>90</v>
      </c>
      <c r="Q807">
        <v>32</v>
      </c>
      <c r="R807">
        <v>41</v>
      </c>
      <c r="S807" s="13">
        <f t="shared" si="446"/>
        <v>5.5555555555555552E-2</v>
      </c>
      <c r="T807" s="13">
        <f t="shared" si="447"/>
        <v>3.0674846625766871E-2</v>
      </c>
      <c r="U807" s="2">
        <v>1039.5</v>
      </c>
      <c r="V807" s="2">
        <v>13.5</v>
      </c>
      <c r="W807">
        <v>12.93</v>
      </c>
      <c r="X807">
        <v>33.49</v>
      </c>
      <c r="Y807" s="32">
        <f t="shared" si="448"/>
        <v>0.27854373115036618</v>
      </c>
      <c r="Z807" s="15">
        <f t="shared" si="449"/>
        <v>24.888888888888886</v>
      </c>
      <c r="AA807">
        <v>70</v>
      </c>
      <c r="AB807">
        <v>47</v>
      </c>
      <c r="AC807">
        <v>73</v>
      </c>
      <c r="AD807" s="13">
        <f t="shared" si="450"/>
        <v>0.1111111111111111</v>
      </c>
      <c r="AE807" s="13">
        <f t="shared" si="451"/>
        <v>0.17777777777777778</v>
      </c>
      <c r="AF807" s="13">
        <f t="shared" si="452"/>
        <v>0.28888888888888886</v>
      </c>
      <c r="AI807" s="17" t="str">
        <f t="shared" si="453"/>
        <v xml:space="preserve"> </v>
      </c>
      <c r="AJ807">
        <v>193</v>
      </c>
      <c r="AK807">
        <v>222</v>
      </c>
      <c r="AL807" s="32">
        <f t="shared" si="454"/>
        <v>0.34184514003294891</v>
      </c>
      <c r="AM807">
        <v>179</v>
      </c>
      <c r="AN807">
        <v>158</v>
      </c>
      <c r="AO807" s="33">
        <f t="shared" si="455"/>
        <v>0.2775947281713344</v>
      </c>
      <c r="AP807">
        <v>204</v>
      </c>
      <c r="AQ807">
        <v>258</v>
      </c>
      <c r="AR807" s="33">
        <f t="shared" si="456"/>
        <v>0.38056013179571663</v>
      </c>
      <c r="AS807" s="33">
        <f t="shared" si="457"/>
        <v>0.55186170212765961</v>
      </c>
      <c r="AT807">
        <v>7</v>
      </c>
      <c r="AU807">
        <v>392</v>
      </c>
      <c r="AV807">
        <v>363</v>
      </c>
      <c r="AW807">
        <v>357</v>
      </c>
      <c r="AX807" s="2">
        <v>29.4</v>
      </c>
      <c r="AY807" s="3">
        <v>2</v>
      </c>
      <c r="AZ807" s="2">
        <v>33.4</v>
      </c>
      <c r="BA807" s="2">
        <v>26.6</v>
      </c>
      <c r="BB807" s="21">
        <v>1.004</v>
      </c>
      <c r="BC807">
        <v>2</v>
      </c>
      <c r="BD807" s="21">
        <v>-0.154</v>
      </c>
      <c r="BE807" s="2">
        <v>29.1</v>
      </c>
      <c r="BF807" s="2">
        <v>35.5</v>
      </c>
      <c r="BG807" s="2">
        <v>26.9</v>
      </c>
      <c r="BH807" s="21">
        <v>2.7869999999999999</v>
      </c>
      <c r="BI807" s="21">
        <v>1.94</v>
      </c>
      <c r="BJ807" t="s">
        <v>1503</v>
      </c>
      <c r="BK807" s="2">
        <v>40.4</v>
      </c>
      <c r="BL807" t="s">
        <v>3591</v>
      </c>
      <c r="BM807" s="2">
        <v>35.1</v>
      </c>
      <c r="BN807" t="s">
        <v>961</v>
      </c>
      <c r="BO807" s="2">
        <v>32.200000000000003</v>
      </c>
      <c r="BP807" t="s">
        <v>877</v>
      </c>
      <c r="BQ807" s="2">
        <v>80.099999999999994</v>
      </c>
      <c r="BR807" t="s">
        <v>1636</v>
      </c>
      <c r="BS807" s="2">
        <v>7</v>
      </c>
      <c r="BT807" s="32">
        <f t="shared" si="458"/>
        <v>8.0357142857142863E-2</v>
      </c>
      <c r="BU807" s="34">
        <f t="shared" si="459"/>
        <v>0.91717171717171719</v>
      </c>
      <c r="BV807" s="35">
        <f t="shared" si="460"/>
        <v>925.20743145743154</v>
      </c>
      <c r="BW807" s="32">
        <f t="shared" si="461"/>
        <v>-2.4711399711399434E-3</v>
      </c>
      <c r="BX807" s="36">
        <f t="shared" si="462"/>
        <v>2.5974025974025974</v>
      </c>
      <c r="BY807" s="37">
        <f t="shared" si="463"/>
        <v>2.3665223665223669</v>
      </c>
      <c r="BZ807" s="37">
        <f t="shared" si="464"/>
        <v>32.323232323232325</v>
      </c>
      <c r="CA807" s="37">
        <f t="shared" si="465"/>
        <v>28.571428571428569</v>
      </c>
      <c r="CB807" s="37">
        <f t="shared" si="466"/>
        <v>61.414141414141412</v>
      </c>
      <c r="CC807" s="37">
        <f t="shared" si="467"/>
        <v>50.101010101010097</v>
      </c>
      <c r="CD807" s="38">
        <f t="shared" si="468"/>
        <v>11.313131313131315</v>
      </c>
      <c r="CE807" s="3">
        <v>45</v>
      </c>
      <c r="CF807" s="3">
        <v>41</v>
      </c>
      <c r="CG807" s="3">
        <v>515</v>
      </c>
      <c r="CH807" s="3">
        <v>454</v>
      </c>
      <c r="CI807" s="3">
        <v>232</v>
      </c>
      <c r="CJ807" s="3">
        <v>156</v>
      </c>
      <c r="CK807" s="3">
        <v>217</v>
      </c>
      <c r="CL807" s="3">
        <v>272</v>
      </c>
      <c r="CM807" s="20">
        <f t="shared" si="469"/>
        <v>7.8844504620674858</v>
      </c>
      <c r="CN807" s="37">
        <f t="shared" si="470"/>
        <v>2.5128648598341043</v>
      </c>
      <c r="CO807" s="37">
        <f t="shared" si="471"/>
        <v>2.7222702648202799</v>
      </c>
      <c r="CP807" s="37">
        <f t="shared" si="472"/>
        <v>28.316264207575045</v>
      </c>
      <c r="CQ807" s="37">
        <f t="shared" si="473"/>
        <v>32.225165100650322</v>
      </c>
      <c r="CR807" s="37">
        <f t="shared" si="474"/>
        <v>56.423123010163913</v>
      </c>
      <c r="CS807" s="37">
        <f t="shared" si="475"/>
        <v>59.029056938880764</v>
      </c>
      <c r="CT807" s="22">
        <f t="shared" si="476"/>
        <v>13.919065241848166</v>
      </c>
      <c r="CU807" s="35">
        <v>108</v>
      </c>
      <c r="CV807" s="35">
        <v>117</v>
      </c>
      <c r="CW807" s="35">
        <v>1109</v>
      </c>
      <c r="CX807" s="35">
        <v>1268</v>
      </c>
      <c r="CY807" s="35">
        <v>507</v>
      </c>
      <c r="CZ807" s="35">
        <v>486</v>
      </c>
      <c r="DA807" s="35">
        <v>666</v>
      </c>
      <c r="DB807" s="35">
        <v>701</v>
      </c>
      <c r="DC807">
        <v>10</v>
      </c>
      <c r="DD807">
        <v>5</v>
      </c>
      <c r="DE807" s="35">
        <f t="shared" si="477"/>
        <v>-5</v>
      </c>
      <c r="DF807" s="36">
        <f t="shared" si="478"/>
        <v>0.57720057720057727</v>
      </c>
      <c r="DG807" s="37">
        <f t="shared" si="479"/>
        <v>0.28860028860028863</v>
      </c>
      <c r="DH807" s="37">
        <f t="shared" si="480"/>
        <v>-0.28860028860028863</v>
      </c>
      <c r="DI807" s="2">
        <v>583.6</v>
      </c>
      <c r="DJ807">
        <v>18</v>
      </c>
      <c r="DK807">
        <v>23</v>
      </c>
      <c r="DL807">
        <v>-0.60000000000000009</v>
      </c>
      <c r="DM807">
        <v>560</v>
      </c>
      <c r="DN807">
        <v>482</v>
      </c>
      <c r="DO807">
        <v>5.8</v>
      </c>
      <c r="DP807">
        <v>412</v>
      </c>
      <c r="DQ807">
        <v>373</v>
      </c>
      <c r="DR807">
        <v>5.8</v>
      </c>
      <c r="DS807">
        <v>296</v>
      </c>
      <c r="DT807">
        <v>279</v>
      </c>
      <c r="DU807">
        <v>6.5</v>
      </c>
      <c r="DV807" s="39">
        <v>0.4</v>
      </c>
      <c r="DW807" s="39">
        <v>0.4</v>
      </c>
      <c r="DX807" s="39">
        <v>-0.8</v>
      </c>
      <c r="DY807" s="39">
        <v>0.30000000000000004</v>
      </c>
      <c r="DZ807" s="39">
        <v>2.2999999999999998</v>
      </c>
      <c r="EA807" s="39">
        <v>2.2000000000000002</v>
      </c>
    </row>
    <row r="808" spans="1:131" x14ac:dyDescent="0.2">
      <c r="A808" s="12" t="s">
        <v>3465</v>
      </c>
      <c r="B808" s="12" t="s">
        <v>3466</v>
      </c>
      <c r="C808" t="s">
        <v>3464</v>
      </c>
      <c r="D808" t="s">
        <v>367</v>
      </c>
      <c r="E808" s="12" t="s">
        <v>178</v>
      </c>
      <c r="F808">
        <v>22</v>
      </c>
      <c r="G808">
        <v>0</v>
      </c>
      <c r="H808">
        <v>2</v>
      </c>
      <c r="I808" s="31">
        <f t="shared" si="444"/>
        <v>2</v>
      </c>
      <c r="J808">
        <v>0</v>
      </c>
      <c r="K808">
        <v>2</v>
      </c>
      <c r="L808" s="16">
        <f t="shared" si="445"/>
        <v>0.44651162790697679</v>
      </c>
      <c r="M808" s="15">
        <v>0</v>
      </c>
      <c r="N808" s="15">
        <v>0</v>
      </c>
      <c r="O808" s="15">
        <v>2</v>
      </c>
      <c r="P808">
        <v>10</v>
      </c>
      <c r="Q808">
        <v>10</v>
      </c>
      <c r="R808">
        <v>13</v>
      </c>
      <c r="S808" s="13">
        <f t="shared" si="446"/>
        <v>0</v>
      </c>
      <c r="T808" s="13">
        <f t="shared" si="447"/>
        <v>0</v>
      </c>
      <c r="U808" s="2">
        <v>268.75</v>
      </c>
      <c r="V808" s="2">
        <v>12.2</v>
      </c>
      <c r="W808">
        <v>12</v>
      </c>
      <c r="X808">
        <v>33.729999999999997</v>
      </c>
      <c r="Y808" s="32">
        <f t="shared" si="448"/>
        <v>0.26240979663240765</v>
      </c>
      <c r="Z808" s="15">
        <f t="shared" si="449"/>
        <v>0</v>
      </c>
      <c r="AA808">
        <v>20</v>
      </c>
      <c r="AB808">
        <v>39</v>
      </c>
      <c r="AC808">
        <v>33</v>
      </c>
      <c r="AD808" s="13">
        <f t="shared" si="450"/>
        <v>0</v>
      </c>
      <c r="AE808" s="13">
        <f t="shared" si="451"/>
        <v>0.22222222222222221</v>
      </c>
      <c r="AF808" s="13">
        <f t="shared" si="452"/>
        <v>0.22222222222222221</v>
      </c>
      <c r="AI808" s="17" t="str">
        <f t="shared" si="453"/>
        <v xml:space="preserve"> </v>
      </c>
      <c r="AJ808">
        <v>32</v>
      </c>
      <c r="AK808">
        <v>38</v>
      </c>
      <c r="AL808" s="32">
        <f t="shared" si="454"/>
        <v>0.31111111111111112</v>
      </c>
      <c r="AM808">
        <v>36</v>
      </c>
      <c r="AN808">
        <v>29</v>
      </c>
      <c r="AO808" s="33">
        <f t="shared" si="455"/>
        <v>0.28888888888888886</v>
      </c>
      <c r="AP808">
        <v>49</v>
      </c>
      <c r="AQ808">
        <v>41</v>
      </c>
      <c r="AR808" s="33">
        <f t="shared" si="456"/>
        <v>0.4</v>
      </c>
      <c r="AS808" s="33">
        <f t="shared" si="457"/>
        <v>0.51851851851851849</v>
      </c>
      <c r="AT808">
        <v>8</v>
      </c>
      <c r="AU808">
        <v>89</v>
      </c>
      <c r="AV808">
        <v>105</v>
      </c>
      <c r="AW808">
        <v>95</v>
      </c>
      <c r="AX808" s="2">
        <v>28</v>
      </c>
      <c r="AY808" s="3">
        <v>7</v>
      </c>
      <c r="AZ808" s="2">
        <v>33</v>
      </c>
      <c r="BA808" s="2">
        <v>24.6</v>
      </c>
      <c r="BB808" s="21">
        <v>-0.08</v>
      </c>
      <c r="BC808">
        <v>6</v>
      </c>
      <c r="BD808" s="21">
        <v>-1.204</v>
      </c>
      <c r="BE808" s="2">
        <v>26.8</v>
      </c>
      <c r="BF808" s="2">
        <v>31.4</v>
      </c>
      <c r="BG808" s="2">
        <v>25.3</v>
      </c>
      <c r="BH808" s="21">
        <v>0.216</v>
      </c>
      <c r="BI808" s="21">
        <v>-6.9009999999999998</v>
      </c>
      <c r="BJ808" t="s">
        <v>1064</v>
      </c>
      <c r="BK808" s="2">
        <v>30.2</v>
      </c>
      <c r="BL808" t="s">
        <v>1206</v>
      </c>
      <c r="BM808" s="2">
        <v>28.4</v>
      </c>
      <c r="BN808" t="s">
        <v>2728</v>
      </c>
      <c r="BO808" s="2">
        <v>27</v>
      </c>
      <c r="BP808" t="s">
        <v>2557</v>
      </c>
      <c r="BQ808" s="2">
        <v>28.3</v>
      </c>
      <c r="BR808" t="s">
        <v>551</v>
      </c>
      <c r="BS808" s="2">
        <v>23.4</v>
      </c>
      <c r="BT808" s="32">
        <f t="shared" si="458"/>
        <v>7.3770491803278687E-2</v>
      </c>
      <c r="BU808" s="34">
        <f t="shared" si="459"/>
        <v>0.90551181102362199</v>
      </c>
      <c r="BV808" s="35">
        <f t="shared" si="460"/>
        <v>912.88886020394989</v>
      </c>
      <c r="BW808" s="32">
        <f t="shared" si="461"/>
        <v>-2.071769717309932E-2</v>
      </c>
      <c r="BX808" s="36">
        <f t="shared" si="462"/>
        <v>2.0119225037257826</v>
      </c>
      <c r="BY808" s="37">
        <f t="shared" si="463"/>
        <v>2.6825633383010432</v>
      </c>
      <c r="BZ808" s="37">
        <f t="shared" si="464"/>
        <v>27.272727272727273</v>
      </c>
      <c r="CA808" s="37">
        <f t="shared" si="465"/>
        <v>28.390461997019376</v>
      </c>
      <c r="CB808" s="37">
        <f t="shared" si="466"/>
        <v>54.545454545454547</v>
      </c>
      <c r="CC808" s="37">
        <f t="shared" si="467"/>
        <v>51.639344262295083</v>
      </c>
      <c r="CD808" s="38">
        <f t="shared" si="468"/>
        <v>2.9061102831594638</v>
      </c>
      <c r="CE808" s="3">
        <v>9</v>
      </c>
      <c r="CF808" s="3">
        <v>12</v>
      </c>
      <c r="CG808" s="3">
        <v>113</v>
      </c>
      <c r="CH808" s="3">
        <v>115</v>
      </c>
      <c r="CI808" s="3">
        <v>60</v>
      </c>
      <c r="CJ808" s="3">
        <v>34</v>
      </c>
      <c r="CK808" s="3">
        <v>70</v>
      </c>
      <c r="CL808" s="3">
        <v>62</v>
      </c>
      <c r="CM808" s="20">
        <f t="shared" si="469"/>
        <v>8.0686658387150203</v>
      </c>
      <c r="CN808" s="37">
        <f t="shared" si="470"/>
        <v>2.9916718324663778</v>
      </c>
      <c r="CO808" s="37">
        <f t="shared" si="471"/>
        <v>2.2639678732177995</v>
      </c>
      <c r="CP808" s="37">
        <f t="shared" si="472"/>
        <v>31.85726221599332</v>
      </c>
      <c r="CQ808" s="37">
        <f t="shared" si="473"/>
        <v>29.189014365415197</v>
      </c>
      <c r="CR808" s="37">
        <f t="shared" si="474"/>
        <v>56.356628844028791</v>
      </c>
      <c r="CS808" s="37">
        <f t="shared" si="475"/>
        <v>56.356628844028791</v>
      </c>
      <c r="CT808" s="22">
        <f t="shared" si="476"/>
        <v>2.9061102831594638</v>
      </c>
      <c r="CU808" s="35">
        <v>37</v>
      </c>
      <c r="CV808" s="35">
        <v>28</v>
      </c>
      <c r="CW808" s="35">
        <v>357</v>
      </c>
      <c r="CX808" s="35">
        <v>333</v>
      </c>
      <c r="CY808" s="35">
        <v>139</v>
      </c>
      <c r="CZ808" s="35">
        <v>147</v>
      </c>
      <c r="DA808" s="35">
        <v>189</v>
      </c>
      <c r="DB808" s="35">
        <v>164</v>
      </c>
      <c r="DC808">
        <v>9</v>
      </c>
      <c r="DD808">
        <v>5</v>
      </c>
      <c r="DE808" s="35">
        <f t="shared" si="477"/>
        <v>-4</v>
      </c>
      <c r="DF808" s="36">
        <f t="shared" si="478"/>
        <v>2.0119225037257826</v>
      </c>
      <c r="DG808" s="37">
        <f t="shared" si="479"/>
        <v>1.1177347242921014</v>
      </c>
      <c r="DH808" s="37">
        <f t="shared" si="480"/>
        <v>-0.89418777943368122</v>
      </c>
      <c r="DI808" s="2">
        <v>171.6</v>
      </c>
      <c r="DJ808">
        <v>7</v>
      </c>
      <c r="DK808">
        <v>7</v>
      </c>
      <c r="DL808">
        <v>-13.2</v>
      </c>
      <c r="DM808">
        <v>157</v>
      </c>
      <c r="DN808">
        <v>136</v>
      </c>
      <c r="DO808">
        <v>3.4</v>
      </c>
      <c r="DP808">
        <v>116</v>
      </c>
      <c r="DQ808">
        <v>93</v>
      </c>
      <c r="DR808">
        <v>3.3</v>
      </c>
      <c r="DS808">
        <v>78</v>
      </c>
      <c r="DT808">
        <v>73</v>
      </c>
      <c r="DU808">
        <v>-1.9</v>
      </c>
      <c r="DV808" s="39">
        <v>-2.9</v>
      </c>
      <c r="DW808" s="39">
        <v>-2.9</v>
      </c>
      <c r="DX808" s="39">
        <v>-0.4</v>
      </c>
      <c r="DY808" s="39">
        <v>-0.60000000000000009</v>
      </c>
      <c r="DZ808" s="39">
        <v>0.9</v>
      </c>
      <c r="EA808" s="39">
        <v>-3</v>
      </c>
    </row>
    <row r="809" spans="1:131" x14ac:dyDescent="0.2">
      <c r="A809" s="12" t="s">
        <v>1841</v>
      </c>
      <c r="B809" s="12" t="s">
        <v>3470</v>
      </c>
      <c r="C809" t="s">
        <v>3469</v>
      </c>
      <c r="D809" t="s">
        <v>382</v>
      </c>
      <c r="E809" s="12" t="s">
        <v>123</v>
      </c>
      <c r="F809">
        <v>68</v>
      </c>
      <c r="G809">
        <v>14</v>
      </c>
      <c r="H809">
        <v>13</v>
      </c>
      <c r="I809" s="31">
        <f t="shared" si="444"/>
        <v>27</v>
      </c>
      <c r="J809">
        <v>9</v>
      </c>
      <c r="K809">
        <v>3</v>
      </c>
      <c r="L809" s="16">
        <f t="shared" si="445"/>
        <v>1.818896311682479</v>
      </c>
      <c r="M809" s="15">
        <v>14</v>
      </c>
      <c r="N809" s="15">
        <v>9</v>
      </c>
      <c r="O809" s="15">
        <v>4</v>
      </c>
      <c r="P809">
        <v>115</v>
      </c>
      <c r="Q809">
        <v>46</v>
      </c>
      <c r="R809">
        <v>46</v>
      </c>
      <c r="S809" s="13">
        <f t="shared" si="446"/>
        <v>0.12173913043478261</v>
      </c>
      <c r="T809" s="13">
        <f t="shared" si="447"/>
        <v>6.7632850241545889E-2</v>
      </c>
      <c r="U809" s="2">
        <v>890.65</v>
      </c>
      <c r="V809" s="2">
        <v>13.083333333300001</v>
      </c>
      <c r="W809">
        <v>12.9</v>
      </c>
      <c r="X809">
        <v>35.479999999999997</v>
      </c>
      <c r="Y809" s="32">
        <f t="shared" si="448"/>
        <v>0.26663910706903682</v>
      </c>
      <c r="Z809" s="15">
        <f t="shared" si="449"/>
        <v>96.906976744186039</v>
      </c>
      <c r="AA809">
        <v>31</v>
      </c>
      <c r="AB809">
        <v>85</v>
      </c>
      <c r="AC809">
        <v>120</v>
      </c>
      <c r="AD809" s="13">
        <f t="shared" si="450"/>
        <v>0.32558139534883723</v>
      </c>
      <c r="AE809" s="13">
        <f t="shared" si="451"/>
        <v>0.30232558139534882</v>
      </c>
      <c r="AF809" s="13">
        <f t="shared" si="452"/>
        <v>0.62790697674418605</v>
      </c>
      <c r="AG809">
        <v>3</v>
      </c>
      <c r="AH809">
        <v>8</v>
      </c>
      <c r="AI809" s="17">
        <f t="shared" si="453"/>
        <v>0.27272727272727271</v>
      </c>
      <c r="AJ809">
        <v>185</v>
      </c>
      <c r="AK809">
        <v>163</v>
      </c>
      <c r="AL809" s="32">
        <f t="shared" si="454"/>
        <v>0.37219251336898396</v>
      </c>
      <c r="AM809">
        <v>115</v>
      </c>
      <c r="AN809">
        <v>129</v>
      </c>
      <c r="AO809" s="33">
        <f t="shared" si="455"/>
        <v>0.26096256684491981</v>
      </c>
      <c r="AP809">
        <v>188</v>
      </c>
      <c r="AQ809">
        <v>155</v>
      </c>
      <c r="AR809" s="33">
        <f t="shared" si="456"/>
        <v>0.36684491978609624</v>
      </c>
      <c r="AS809" s="33">
        <f t="shared" si="457"/>
        <v>0.58783783783783783</v>
      </c>
      <c r="AT809">
        <v>7</v>
      </c>
      <c r="AU809">
        <v>355</v>
      </c>
      <c r="AV809">
        <v>302</v>
      </c>
      <c r="AW809">
        <v>287</v>
      </c>
      <c r="AX809" s="2">
        <v>29.1</v>
      </c>
      <c r="AY809" s="3">
        <v>4</v>
      </c>
      <c r="AZ809" s="2">
        <v>33.6</v>
      </c>
      <c r="BA809" s="2">
        <v>26.1</v>
      </c>
      <c r="BB809" s="21">
        <v>0.91100000000000003</v>
      </c>
      <c r="BC809">
        <v>3</v>
      </c>
      <c r="BD809" s="21">
        <v>1.0980000000000001</v>
      </c>
      <c r="BE809" s="2">
        <v>31.1</v>
      </c>
      <c r="BF809" s="2">
        <v>33.4</v>
      </c>
      <c r="BG809" s="2">
        <v>28.8</v>
      </c>
      <c r="BH809" s="21">
        <v>2.5099999999999998</v>
      </c>
      <c r="BI809" s="21">
        <v>1.65</v>
      </c>
      <c r="BJ809" t="s">
        <v>3278</v>
      </c>
      <c r="BK809" s="2">
        <v>54.5</v>
      </c>
      <c r="BL809" t="s">
        <v>3147</v>
      </c>
      <c r="BM809" s="2">
        <v>51.9</v>
      </c>
      <c r="BN809" t="s">
        <v>3278</v>
      </c>
      <c r="BO809" s="2">
        <v>23.7</v>
      </c>
      <c r="BP809" t="s">
        <v>3138</v>
      </c>
      <c r="BQ809" s="2">
        <v>37.299999999999997</v>
      </c>
      <c r="BR809" t="s">
        <v>1645</v>
      </c>
      <c r="BS809" s="2">
        <v>37</v>
      </c>
      <c r="BT809" s="32">
        <f t="shared" si="458"/>
        <v>9.2872570194384454E-2</v>
      </c>
      <c r="BU809" s="34">
        <f t="shared" si="459"/>
        <v>0.91031390134529144</v>
      </c>
      <c r="BV809" s="35">
        <f t="shared" si="460"/>
        <v>919.60115836472994</v>
      </c>
      <c r="BW809" s="32">
        <f t="shared" si="461"/>
        <v>3.1864715396758975E-3</v>
      </c>
      <c r="BX809" s="36">
        <f t="shared" si="462"/>
        <v>2.8999625327912022</v>
      </c>
      <c r="BY809" s="37">
        <f t="shared" si="463"/>
        <v>2.6976395653871648</v>
      </c>
      <c r="BZ809" s="37">
        <f t="shared" si="464"/>
        <v>31.225177969356437</v>
      </c>
      <c r="CA809" s="37">
        <f t="shared" si="465"/>
        <v>30.078681154066889</v>
      </c>
      <c r="CB809" s="37">
        <f t="shared" si="466"/>
        <v>59.213188460248276</v>
      </c>
      <c r="CC809" s="37">
        <f t="shared" si="467"/>
        <v>57.931809666689368</v>
      </c>
      <c r="CD809" s="38">
        <f t="shared" si="468"/>
        <v>1.2813787935589076</v>
      </c>
      <c r="CE809" s="3">
        <v>43</v>
      </c>
      <c r="CF809" s="3">
        <v>40</v>
      </c>
      <c r="CG809" s="3">
        <v>420</v>
      </c>
      <c r="CH809" s="3">
        <v>406</v>
      </c>
      <c r="CI809" s="3">
        <v>203</v>
      </c>
      <c r="CJ809" s="3">
        <v>202</v>
      </c>
      <c r="CK809" s="3">
        <v>211</v>
      </c>
      <c r="CL809" s="3">
        <v>212</v>
      </c>
      <c r="CM809" s="20">
        <f t="shared" si="469"/>
        <v>-1.4687293145492006</v>
      </c>
      <c r="CN809" s="37">
        <f t="shared" si="470"/>
        <v>1.9397838052921281</v>
      </c>
      <c r="CO809" s="37">
        <f t="shared" si="471"/>
        <v>2.4620332913323164</v>
      </c>
      <c r="CP809" s="37">
        <f t="shared" si="472"/>
        <v>30.041779958883215</v>
      </c>
      <c r="CQ809" s="37">
        <f t="shared" si="473"/>
        <v>31.26036209297699</v>
      </c>
      <c r="CR809" s="37">
        <f t="shared" si="474"/>
        <v>58.143776112474306</v>
      </c>
      <c r="CS809" s="37">
        <f t="shared" si="475"/>
        <v>57.372836394986408</v>
      </c>
      <c r="CT809" s="22">
        <f t="shared" si="476"/>
        <v>0.51043907607100891</v>
      </c>
      <c r="CU809" s="35">
        <v>78</v>
      </c>
      <c r="CV809" s="35">
        <v>99</v>
      </c>
      <c r="CW809" s="35">
        <v>1130</v>
      </c>
      <c r="CX809" s="35">
        <v>1158</v>
      </c>
      <c r="CY809" s="35">
        <v>495</v>
      </c>
      <c r="CZ809" s="35">
        <v>507</v>
      </c>
      <c r="DA809" s="35">
        <v>543</v>
      </c>
      <c r="DB809" s="35">
        <v>635</v>
      </c>
      <c r="DC809">
        <v>9</v>
      </c>
      <c r="DD809">
        <v>13</v>
      </c>
      <c r="DE809" s="35">
        <f t="shared" si="477"/>
        <v>4</v>
      </c>
      <c r="DF809" s="36">
        <f t="shared" si="478"/>
        <v>0.60696890221211219</v>
      </c>
      <c r="DG809" s="37">
        <f t="shared" si="479"/>
        <v>0.87673285875082863</v>
      </c>
      <c r="DH809" s="37">
        <f t="shared" si="480"/>
        <v>0.26976395653871649</v>
      </c>
      <c r="DI809" s="2">
        <v>534</v>
      </c>
      <c r="DJ809">
        <v>21</v>
      </c>
      <c r="DK809">
        <v>21</v>
      </c>
      <c r="DL809">
        <v>7.4</v>
      </c>
      <c r="DM809">
        <v>547</v>
      </c>
      <c r="DN809">
        <v>504</v>
      </c>
      <c r="DO809">
        <v>3.8</v>
      </c>
      <c r="DP809">
        <v>404</v>
      </c>
      <c r="DQ809">
        <v>385</v>
      </c>
      <c r="DR809">
        <v>4.5999999999999996</v>
      </c>
      <c r="DS809">
        <v>273</v>
      </c>
      <c r="DT809">
        <v>271</v>
      </c>
      <c r="DU809">
        <v>3.5</v>
      </c>
      <c r="DV809" s="39">
        <v>-0.9</v>
      </c>
      <c r="DW809" s="39">
        <v>-0.9</v>
      </c>
      <c r="DX809" s="39">
        <v>-1.7000000000000002</v>
      </c>
      <c r="DY809" s="39">
        <v>1.6</v>
      </c>
      <c r="DZ809" s="39">
        <v>1.3</v>
      </c>
      <c r="EA809" s="39">
        <v>0.30000000000000004</v>
      </c>
    </row>
    <row r="810" spans="1:131" x14ac:dyDescent="0.2">
      <c r="A810" s="12" t="s">
        <v>1251</v>
      </c>
      <c r="B810" s="12" t="s">
        <v>3474</v>
      </c>
      <c r="C810" t="s">
        <v>3473</v>
      </c>
      <c r="D810" t="s">
        <v>442</v>
      </c>
      <c r="E810" s="12" t="s">
        <v>170</v>
      </c>
      <c r="F810">
        <v>76</v>
      </c>
      <c r="G810">
        <v>20</v>
      </c>
      <c r="H810">
        <v>28</v>
      </c>
      <c r="I810" s="31">
        <f t="shared" si="444"/>
        <v>48</v>
      </c>
      <c r="J810">
        <v>15</v>
      </c>
      <c r="K810">
        <v>11</v>
      </c>
      <c r="L810" s="16">
        <f t="shared" si="445"/>
        <v>2.4085637823372661</v>
      </c>
      <c r="M810" s="15">
        <v>18</v>
      </c>
      <c r="N810" s="15">
        <v>17</v>
      </c>
      <c r="O810" s="15">
        <v>10</v>
      </c>
      <c r="P810">
        <v>148</v>
      </c>
      <c r="Q810">
        <v>35</v>
      </c>
      <c r="R810">
        <v>33</v>
      </c>
      <c r="S810" s="13">
        <f t="shared" si="446"/>
        <v>0.13513513513513514</v>
      </c>
      <c r="T810" s="13">
        <f t="shared" si="447"/>
        <v>9.2592592592592587E-2</v>
      </c>
      <c r="U810" s="2">
        <v>1195.7333333332999</v>
      </c>
      <c r="V810" s="2">
        <v>15.733333333299999</v>
      </c>
      <c r="W810">
        <v>15.21</v>
      </c>
      <c r="X810">
        <v>33.92</v>
      </c>
      <c r="Y810" s="32">
        <f t="shared" si="448"/>
        <v>0.30958681050274783</v>
      </c>
      <c r="Z810" s="15">
        <f t="shared" si="449"/>
        <v>156.8918918918919</v>
      </c>
      <c r="AA810">
        <v>15</v>
      </c>
      <c r="AB810">
        <v>25</v>
      </c>
      <c r="AC810">
        <v>121</v>
      </c>
      <c r="AD810" s="13">
        <f t="shared" si="450"/>
        <v>0.27027027027027029</v>
      </c>
      <c r="AE810" s="13">
        <f t="shared" si="451"/>
        <v>0.36486486486486486</v>
      </c>
      <c r="AF810" s="13">
        <f t="shared" si="452"/>
        <v>0.63513513513513509</v>
      </c>
      <c r="AG810">
        <v>660</v>
      </c>
      <c r="AH810">
        <v>512</v>
      </c>
      <c r="AI810" s="17">
        <f t="shared" si="453"/>
        <v>0.56313993174061439</v>
      </c>
      <c r="AJ810">
        <v>249</v>
      </c>
      <c r="AK810">
        <v>201</v>
      </c>
      <c r="AL810" s="32">
        <f t="shared" si="454"/>
        <v>0.37531276063386154</v>
      </c>
      <c r="AM810">
        <v>148</v>
      </c>
      <c r="AN810">
        <v>106</v>
      </c>
      <c r="AO810" s="33">
        <f t="shared" si="455"/>
        <v>0.21184320266889073</v>
      </c>
      <c r="AP810">
        <v>279</v>
      </c>
      <c r="AQ810">
        <v>216</v>
      </c>
      <c r="AR810" s="33">
        <f t="shared" si="456"/>
        <v>0.41284403669724773</v>
      </c>
      <c r="AS810" s="33">
        <f t="shared" si="457"/>
        <v>0.63920454545454541</v>
      </c>
      <c r="AT810">
        <v>9</v>
      </c>
      <c r="AU810">
        <v>438</v>
      </c>
      <c r="AV810">
        <v>394</v>
      </c>
      <c r="AW810">
        <v>406</v>
      </c>
      <c r="AX810" s="2">
        <v>30.3</v>
      </c>
      <c r="AY810" s="3">
        <v>1</v>
      </c>
      <c r="AZ810" s="2">
        <v>35.200000000000003</v>
      </c>
      <c r="BA810" s="2">
        <v>27</v>
      </c>
      <c r="BB810" s="21">
        <v>1.319</v>
      </c>
      <c r="BC810">
        <v>2</v>
      </c>
      <c r="BD810" s="21">
        <v>0.52800000000000002</v>
      </c>
      <c r="BE810" s="2">
        <v>31.6</v>
      </c>
      <c r="BF810" s="2">
        <v>34.299999999999997</v>
      </c>
      <c r="BG810" s="2">
        <v>28.9</v>
      </c>
      <c r="BH810" s="21">
        <v>3.0329999999999999</v>
      </c>
      <c r="BI810" s="21">
        <v>14.143000000000001</v>
      </c>
      <c r="BJ810" t="s">
        <v>3160</v>
      </c>
      <c r="BK810" s="2">
        <v>68.599999999999994</v>
      </c>
      <c r="BL810" t="s">
        <v>1827</v>
      </c>
      <c r="BM810" s="2">
        <v>63.6</v>
      </c>
      <c r="BN810" t="s">
        <v>1969</v>
      </c>
      <c r="BO810" s="2">
        <v>18.8</v>
      </c>
      <c r="BP810" t="s">
        <v>263</v>
      </c>
      <c r="BQ810" s="2">
        <v>43.6</v>
      </c>
      <c r="BR810" t="s">
        <v>3121</v>
      </c>
      <c r="BS810" s="2">
        <v>41.5</v>
      </c>
      <c r="BT810" s="32">
        <f t="shared" si="458"/>
        <v>9.5607235142118857E-2</v>
      </c>
      <c r="BU810" s="34">
        <f t="shared" si="459"/>
        <v>0.90737240075614367</v>
      </c>
      <c r="BV810" s="35">
        <f t="shared" si="460"/>
        <v>916.93312427035551</v>
      </c>
      <c r="BW810" s="32">
        <f t="shared" si="461"/>
        <v>2.9796358982625282E-3</v>
      </c>
      <c r="BX810" s="36">
        <f t="shared" si="462"/>
        <v>3.7132024977777154</v>
      </c>
      <c r="BY810" s="37">
        <f t="shared" si="463"/>
        <v>2.458742194474433</v>
      </c>
      <c r="BZ810" s="37">
        <f t="shared" si="464"/>
        <v>38.83809099026962</v>
      </c>
      <c r="CA810" s="37">
        <f t="shared" si="465"/>
        <v>26.544380017897453</v>
      </c>
      <c r="CB810" s="37">
        <f t="shared" si="466"/>
        <v>67.540142729848725</v>
      </c>
      <c r="CC810" s="37">
        <f t="shared" si="467"/>
        <v>45.311106155314555</v>
      </c>
      <c r="CD810" s="38">
        <f t="shared" si="468"/>
        <v>22.22903657453417</v>
      </c>
      <c r="CE810" s="3">
        <v>74</v>
      </c>
      <c r="CF810" s="3">
        <v>49</v>
      </c>
      <c r="CG810" s="3">
        <v>700</v>
      </c>
      <c r="CH810" s="3">
        <v>480</v>
      </c>
      <c r="CI810" s="3">
        <v>231</v>
      </c>
      <c r="CJ810" s="3">
        <v>161</v>
      </c>
      <c r="CK810" s="3">
        <v>213</v>
      </c>
      <c r="CL810" s="3">
        <v>341</v>
      </c>
      <c r="CM810" s="20">
        <f t="shared" si="469"/>
        <v>5.1831274836250785</v>
      </c>
      <c r="CN810" s="37">
        <f t="shared" si="470"/>
        <v>2.4671052631578947</v>
      </c>
      <c r="CO810" s="37">
        <f t="shared" si="471"/>
        <v>2.0714374379344584</v>
      </c>
      <c r="CP810" s="37">
        <f t="shared" si="472"/>
        <v>30.559520854021844</v>
      </c>
      <c r="CQ810" s="37">
        <f t="shared" si="473"/>
        <v>25.671859483614696</v>
      </c>
      <c r="CR810" s="37">
        <f t="shared" si="474"/>
        <v>55.858987090367428</v>
      </c>
      <c r="CS810" s="37">
        <f t="shared" si="475"/>
        <v>48.178376365441906</v>
      </c>
      <c r="CT810" s="22">
        <f t="shared" si="476"/>
        <v>14.548425849608648</v>
      </c>
      <c r="CU810" s="35">
        <v>106</v>
      </c>
      <c r="CV810" s="35">
        <v>89</v>
      </c>
      <c r="CW810" s="35">
        <v>1207</v>
      </c>
      <c r="CX810" s="35">
        <v>1014</v>
      </c>
      <c r="CY810" s="35">
        <v>451</v>
      </c>
      <c r="CZ810" s="35">
        <v>400</v>
      </c>
      <c r="DA810" s="35">
        <v>567</v>
      </c>
      <c r="DB810" s="35">
        <v>636</v>
      </c>
      <c r="DC810">
        <v>9</v>
      </c>
      <c r="DD810">
        <v>14</v>
      </c>
      <c r="DE810" s="35">
        <f t="shared" si="477"/>
        <v>5</v>
      </c>
      <c r="DF810" s="36">
        <f t="shared" si="478"/>
        <v>0.45160570918918164</v>
      </c>
      <c r="DG810" s="37">
        <f t="shared" si="479"/>
        <v>0.70249776984983803</v>
      </c>
      <c r="DH810" s="37">
        <f t="shared" si="480"/>
        <v>0.25089206066065645</v>
      </c>
      <c r="DI810" s="2">
        <v>725.5</v>
      </c>
      <c r="DJ810">
        <v>35</v>
      </c>
      <c r="DK810">
        <v>28</v>
      </c>
      <c r="DL810">
        <v>-1.9</v>
      </c>
      <c r="DM810">
        <v>757</v>
      </c>
      <c r="DN810">
        <v>558</v>
      </c>
      <c r="DO810">
        <v>2.8</v>
      </c>
      <c r="DP810">
        <v>561</v>
      </c>
      <c r="DQ810">
        <v>428</v>
      </c>
      <c r="DR810">
        <v>2.1</v>
      </c>
      <c r="DS810">
        <v>440</v>
      </c>
      <c r="DT810">
        <v>333</v>
      </c>
      <c r="DU810">
        <v>1.8</v>
      </c>
      <c r="DV810" s="39">
        <v>19.2</v>
      </c>
      <c r="DW810" s="39">
        <v>19.2</v>
      </c>
      <c r="DX810" s="39">
        <v>-2.7</v>
      </c>
      <c r="DY810" s="39">
        <v>1.9</v>
      </c>
      <c r="DZ810" s="39">
        <v>-7.8</v>
      </c>
      <c r="EA810" s="39">
        <v>10.6</v>
      </c>
    </row>
    <row r="811" spans="1:131" x14ac:dyDescent="0.2">
      <c r="A811" s="12" t="s">
        <v>614</v>
      </c>
      <c r="B811" s="12" t="s">
        <v>3477</v>
      </c>
      <c r="C811" t="s">
        <v>3476</v>
      </c>
      <c r="D811" t="s">
        <v>684</v>
      </c>
      <c r="E811" s="12" t="s">
        <v>132</v>
      </c>
      <c r="F811">
        <v>62</v>
      </c>
      <c r="G811">
        <v>11</v>
      </c>
      <c r="H811">
        <v>14</v>
      </c>
      <c r="I811" s="31">
        <f t="shared" si="444"/>
        <v>25</v>
      </c>
      <c r="J811">
        <v>7</v>
      </c>
      <c r="K811">
        <v>7</v>
      </c>
      <c r="L811" s="16">
        <f t="shared" si="445"/>
        <v>2.1407673461621819</v>
      </c>
      <c r="M811" s="15">
        <v>10</v>
      </c>
      <c r="N811" s="15">
        <v>7</v>
      </c>
      <c r="O811" s="15">
        <v>6</v>
      </c>
      <c r="P811">
        <v>103</v>
      </c>
      <c r="Q811">
        <v>47</v>
      </c>
      <c r="R811">
        <v>47</v>
      </c>
      <c r="S811" s="13">
        <f t="shared" si="446"/>
        <v>0.10679611650485436</v>
      </c>
      <c r="T811" s="13">
        <f t="shared" si="447"/>
        <v>5.5837563451776651E-2</v>
      </c>
      <c r="U811" s="2">
        <v>700.68333333329997</v>
      </c>
      <c r="V811" s="2">
        <v>11.3</v>
      </c>
      <c r="W811">
        <v>11.19</v>
      </c>
      <c r="X811">
        <v>36.4</v>
      </c>
      <c r="Y811" s="32">
        <f t="shared" si="448"/>
        <v>0.23513343139314982</v>
      </c>
      <c r="Z811" s="15">
        <f t="shared" si="449"/>
        <v>84.451612903225808</v>
      </c>
      <c r="AA811">
        <v>6</v>
      </c>
      <c r="AB811">
        <v>56</v>
      </c>
      <c r="AC811">
        <v>64</v>
      </c>
      <c r="AD811" s="13">
        <f t="shared" si="450"/>
        <v>0.35483870967741937</v>
      </c>
      <c r="AE811" s="13">
        <f t="shared" si="451"/>
        <v>0.41935483870967744</v>
      </c>
      <c r="AF811" s="13">
        <f t="shared" si="452"/>
        <v>0.77419354838709675</v>
      </c>
      <c r="AG811">
        <v>1</v>
      </c>
      <c r="AH811">
        <v>7</v>
      </c>
      <c r="AI811" s="17">
        <f t="shared" si="453"/>
        <v>0.125</v>
      </c>
      <c r="AJ811">
        <v>131</v>
      </c>
      <c r="AK811">
        <v>113</v>
      </c>
      <c r="AL811" s="32">
        <f t="shared" si="454"/>
        <v>0.38184663536776214</v>
      </c>
      <c r="AM811">
        <v>88</v>
      </c>
      <c r="AN811">
        <v>89</v>
      </c>
      <c r="AO811" s="33">
        <f t="shared" si="455"/>
        <v>0.27699530516431925</v>
      </c>
      <c r="AP811">
        <v>115</v>
      </c>
      <c r="AQ811">
        <v>103</v>
      </c>
      <c r="AR811" s="33">
        <f t="shared" si="456"/>
        <v>0.34115805946791861</v>
      </c>
      <c r="AS811" s="33">
        <f t="shared" si="457"/>
        <v>0.57957244655581952</v>
      </c>
      <c r="AT811">
        <v>12</v>
      </c>
      <c r="AU811">
        <v>287</v>
      </c>
      <c r="AV811">
        <v>249</v>
      </c>
      <c r="AW811">
        <v>210</v>
      </c>
      <c r="AX811" s="2">
        <v>28.4</v>
      </c>
      <c r="AY811" s="3">
        <v>8</v>
      </c>
      <c r="AZ811" s="2">
        <v>32.799999999999997</v>
      </c>
      <c r="BA811" s="2">
        <v>25.4</v>
      </c>
      <c r="BB811" s="21">
        <v>4.8000000000000001E-2</v>
      </c>
      <c r="BC811">
        <v>9</v>
      </c>
      <c r="BD811" s="21">
        <v>-1.286</v>
      </c>
      <c r="BE811" s="2">
        <v>29.1</v>
      </c>
      <c r="BF811" s="2">
        <v>33.200000000000003</v>
      </c>
      <c r="BG811" s="2">
        <v>24.9</v>
      </c>
      <c r="BH811" s="21">
        <v>-0.86499999999999999</v>
      </c>
      <c r="BI811" s="21">
        <v>13.702</v>
      </c>
      <c r="BJ811" t="s">
        <v>2963</v>
      </c>
      <c r="BK811" s="2">
        <v>48.5</v>
      </c>
      <c r="BL811" t="s">
        <v>252</v>
      </c>
      <c r="BM811" s="2">
        <v>21.8</v>
      </c>
      <c r="BN811" t="s">
        <v>2081</v>
      </c>
      <c r="BO811" s="2">
        <v>19.399999999999999</v>
      </c>
      <c r="BP811" t="s">
        <v>3595</v>
      </c>
      <c r="BQ811" s="2">
        <v>36.299999999999997</v>
      </c>
      <c r="BR811" t="s">
        <v>1110</v>
      </c>
      <c r="BS811" s="2">
        <v>35.200000000000003</v>
      </c>
      <c r="BT811" s="32">
        <f t="shared" si="458"/>
        <v>8.2887700534759357E-2</v>
      </c>
      <c r="BU811" s="34">
        <f t="shared" si="459"/>
        <v>0.95729537366548045</v>
      </c>
      <c r="BV811" s="35">
        <f t="shared" si="460"/>
        <v>965.5841437189564</v>
      </c>
      <c r="BW811" s="32">
        <f t="shared" si="461"/>
        <v>4.018307420023981E-2</v>
      </c>
      <c r="BX811" s="36">
        <f t="shared" si="462"/>
        <v>2.6548672566371683</v>
      </c>
      <c r="BY811" s="37">
        <f t="shared" si="463"/>
        <v>1.027690550956323</v>
      </c>
      <c r="BZ811" s="37">
        <f t="shared" si="464"/>
        <v>32.029688838138739</v>
      </c>
      <c r="CA811" s="37">
        <f t="shared" si="465"/>
        <v>24.065087068227232</v>
      </c>
      <c r="CB811" s="37">
        <f t="shared" si="466"/>
        <v>65.857836140451042</v>
      </c>
      <c r="CC811" s="37">
        <f t="shared" si="467"/>
        <v>43.077362260919209</v>
      </c>
      <c r="CD811" s="38">
        <f t="shared" si="468"/>
        <v>22.780473879531833</v>
      </c>
      <c r="CE811" s="3">
        <v>31</v>
      </c>
      <c r="CF811" s="3">
        <v>12</v>
      </c>
      <c r="CG811" s="3">
        <v>343</v>
      </c>
      <c r="CH811" s="3">
        <v>269</v>
      </c>
      <c r="CI811" s="3">
        <v>189</v>
      </c>
      <c r="CJ811" s="3">
        <v>117</v>
      </c>
      <c r="CK811" s="3">
        <v>105</v>
      </c>
      <c r="CL811" s="3">
        <v>206</v>
      </c>
      <c r="CM811" s="20">
        <f t="shared" si="469"/>
        <v>5.7927351621921659</v>
      </c>
      <c r="CN811" s="37">
        <f t="shared" si="470"/>
        <v>2.1534916696207023</v>
      </c>
      <c r="CO811" s="37">
        <f t="shared" si="471"/>
        <v>1.6483516483516485</v>
      </c>
      <c r="CP811" s="37">
        <f t="shared" si="472"/>
        <v>31.345267635590222</v>
      </c>
      <c r="CQ811" s="37">
        <f t="shared" si="473"/>
        <v>25.25700106345268</v>
      </c>
      <c r="CR811" s="37">
        <f t="shared" si="474"/>
        <v>61.148528890464377</v>
      </c>
      <c r="CS811" s="37">
        <f t="shared" si="475"/>
        <v>48.360510457284661</v>
      </c>
      <c r="CT811" s="22">
        <f t="shared" si="476"/>
        <v>9.9924554463521176</v>
      </c>
      <c r="CU811" s="35">
        <v>81</v>
      </c>
      <c r="CV811" s="35">
        <v>62</v>
      </c>
      <c r="CW811" s="35">
        <v>1098</v>
      </c>
      <c r="CX811" s="35">
        <v>888</v>
      </c>
      <c r="CY811" s="35">
        <v>538</v>
      </c>
      <c r="CZ811" s="35">
        <v>421</v>
      </c>
      <c r="DA811" s="35">
        <v>448</v>
      </c>
      <c r="DB811" s="35">
        <v>583</v>
      </c>
      <c r="DC811">
        <v>3</v>
      </c>
      <c r="DD811">
        <v>7</v>
      </c>
      <c r="DE811" s="35">
        <f t="shared" si="477"/>
        <v>4</v>
      </c>
      <c r="DF811" s="36">
        <f t="shared" si="478"/>
        <v>0.25692263773908075</v>
      </c>
      <c r="DG811" s="37">
        <f t="shared" si="479"/>
        <v>0.59948615472452182</v>
      </c>
      <c r="DH811" s="37">
        <f t="shared" si="480"/>
        <v>0.34256351698544102</v>
      </c>
      <c r="DI811" s="2">
        <v>413.1</v>
      </c>
      <c r="DJ811">
        <v>15</v>
      </c>
      <c r="DK811">
        <v>9</v>
      </c>
      <c r="DL811">
        <v>6.4</v>
      </c>
      <c r="DM811">
        <v>459</v>
      </c>
      <c r="DN811">
        <v>297</v>
      </c>
      <c r="DO811">
        <v>3.3</v>
      </c>
      <c r="DP811">
        <v>328</v>
      </c>
      <c r="DQ811">
        <v>236</v>
      </c>
      <c r="DR811">
        <v>0.8</v>
      </c>
      <c r="DS811">
        <v>216</v>
      </c>
      <c r="DT811">
        <v>169</v>
      </c>
      <c r="DU811">
        <v>-1.2</v>
      </c>
      <c r="DV811" s="39">
        <v>8.6</v>
      </c>
      <c r="DW811" s="39">
        <v>8.6</v>
      </c>
      <c r="DX811" s="39">
        <v>-0.8</v>
      </c>
      <c r="DY811" s="39">
        <v>-0.7</v>
      </c>
      <c r="DZ811" s="39">
        <v>-4.0999999999999996</v>
      </c>
      <c r="EA811" s="39">
        <v>3.1</v>
      </c>
    </row>
    <row r="812" spans="1:131" x14ac:dyDescent="0.2">
      <c r="A812" s="12" t="s">
        <v>3481</v>
      </c>
      <c r="B812" s="12" t="s">
        <v>3482</v>
      </c>
      <c r="C812" t="s">
        <v>3480</v>
      </c>
      <c r="D812" t="s">
        <v>122</v>
      </c>
      <c r="E812" s="12" t="s">
        <v>148</v>
      </c>
      <c r="F812">
        <v>11</v>
      </c>
      <c r="G812">
        <v>0</v>
      </c>
      <c r="H812">
        <v>1</v>
      </c>
      <c r="I812" s="31">
        <f t="shared" si="444"/>
        <v>1</v>
      </c>
      <c r="J812">
        <v>0</v>
      </c>
      <c r="K812">
        <v>1</v>
      </c>
      <c r="L812" s="16">
        <f t="shared" si="445"/>
        <v>0.78091106290706325</v>
      </c>
      <c r="M812" s="15">
        <v>0</v>
      </c>
      <c r="N812" s="15">
        <v>0</v>
      </c>
      <c r="O812" s="15">
        <v>1</v>
      </c>
      <c r="P812">
        <v>11</v>
      </c>
      <c r="Q812">
        <v>6</v>
      </c>
      <c r="R812">
        <v>3</v>
      </c>
      <c r="S812" s="13">
        <f t="shared" si="446"/>
        <v>0</v>
      </c>
      <c r="T812" s="13">
        <f t="shared" si="447"/>
        <v>0</v>
      </c>
      <c r="U812" s="2">
        <v>76.833333333300004</v>
      </c>
      <c r="V812" s="2">
        <v>6.9833333333000001</v>
      </c>
      <c r="W812">
        <v>6.98</v>
      </c>
      <c r="X812">
        <v>40.56</v>
      </c>
      <c r="Y812" s="32">
        <f t="shared" si="448"/>
        <v>0.14682372738746319</v>
      </c>
      <c r="Z812" s="15">
        <f t="shared" si="449"/>
        <v>0</v>
      </c>
      <c r="AA812">
        <v>1</v>
      </c>
      <c r="AB812">
        <v>27</v>
      </c>
      <c r="AC812">
        <v>17</v>
      </c>
      <c r="AD812" s="13">
        <f t="shared" si="450"/>
        <v>0</v>
      </c>
      <c r="AE812" s="13">
        <f t="shared" si="451"/>
        <v>0.5</v>
      </c>
      <c r="AF812" s="13">
        <f t="shared" si="452"/>
        <v>0.5</v>
      </c>
      <c r="AG812">
        <v>0</v>
      </c>
      <c r="AH812">
        <v>0</v>
      </c>
      <c r="AI812" s="17" t="str">
        <f t="shared" si="453"/>
        <v xml:space="preserve"> </v>
      </c>
      <c r="AJ812">
        <v>9</v>
      </c>
      <c r="AK812">
        <v>13</v>
      </c>
      <c r="AL812" s="32">
        <f t="shared" si="454"/>
        <v>0.3728813559322034</v>
      </c>
      <c r="AM812">
        <v>5</v>
      </c>
      <c r="AN812">
        <v>6</v>
      </c>
      <c r="AO812" s="33">
        <f t="shared" si="455"/>
        <v>0.1864406779661017</v>
      </c>
      <c r="AP812">
        <v>16</v>
      </c>
      <c r="AQ812">
        <v>10</v>
      </c>
      <c r="AR812" s="33">
        <f t="shared" si="456"/>
        <v>0.44067796610169491</v>
      </c>
      <c r="AS812" s="33">
        <f t="shared" si="457"/>
        <v>0.66666666666666663</v>
      </c>
      <c r="AU812">
        <v>27</v>
      </c>
      <c r="AV812">
        <v>30</v>
      </c>
      <c r="AW812">
        <v>22</v>
      </c>
      <c r="AX812" s="2">
        <v>25.9</v>
      </c>
      <c r="AZ812" s="2">
        <v>31.7</v>
      </c>
      <c r="BA812" s="2">
        <v>22</v>
      </c>
      <c r="BB812" s="21">
        <v>-2.0150000000000001</v>
      </c>
      <c r="BD812" s="21">
        <v>-0.26600000000000001</v>
      </c>
      <c r="BE812" s="2">
        <v>26.6</v>
      </c>
      <c r="BF812" s="2">
        <v>30.5</v>
      </c>
      <c r="BG812" s="2">
        <v>22.8</v>
      </c>
      <c r="BH812" s="21">
        <v>-2.1259999999999999</v>
      </c>
      <c r="BI812" s="21">
        <v>0.81900000000000006</v>
      </c>
      <c r="BJ812" t="s">
        <v>2475</v>
      </c>
      <c r="BK812" s="2">
        <v>71.2</v>
      </c>
      <c r="BL812" t="s">
        <v>215</v>
      </c>
      <c r="BM812" s="2">
        <v>33.9</v>
      </c>
      <c r="BN812" t="s">
        <v>1520</v>
      </c>
      <c r="BO812" s="2">
        <v>33.200000000000003</v>
      </c>
      <c r="BP812" t="s">
        <v>2020</v>
      </c>
      <c r="BQ812" s="2">
        <v>44.8</v>
      </c>
      <c r="BR812" t="s">
        <v>2188</v>
      </c>
      <c r="BS812" s="2">
        <v>42.4</v>
      </c>
      <c r="BT812" s="32">
        <f t="shared" si="458"/>
        <v>6.6666666666666666E-2</v>
      </c>
      <c r="BU812" s="34">
        <f t="shared" si="459"/>
        <v>0.87804878048780488</v>
      </c>
      <c r="BV812" s="35">
        <f t="shared" si="460"/>
        <v>884.71544715447146</v>
      </c>
      <c r="BW812" s="32">
        <f t="shared" si="461"/>
        <v>-5.5284552845528454E-2</v>
      </c>
      <c r="BX812" s="36">
        <f t="shared" si="462"/>
        <v>1.5621609893760833</v>
      </c>
      <c r="BY812" s="37">
        <f t="shared" si="463"/>
        <v>3.9054024734402084</v>
      </c>
      <c r="BZ812" s="37">
        <f t="shared" si="464"/>
        <v>23.43241484064125</v>
      </c>
      <c r="CA812" s="37">
        <f t="shared" si="465"/>
        <v>32.024300282209708</v>
      </c>
      <c r="CB812" s="37">
        <f t="shared" si="466"/>
        <v>49.208071165346624</v>
      </c>
      <c r="CC812" s="37">
        <f t="shared" si="467"/>
        <v>45.302668691906412</v>
      </c>
      <c r="CD812" s="38">
        <f t="shared" si="468"/>
        <v>3.905402473440212</v>
      </c>
      <c r="CE812" s="3">
        <v>2</v>
      </c>
      <c r="CF812" s="3">
        <v>5</v>
      </c>
      <c r="CG812" s="3">
        <v>28</v>
      </c>
      <c r="CH812" s="3">
        <v>36</v>
      </c>
      <c r="CI812" s="3">
        <v>14</v>
      </c>
      <c r="CJ812" s="3">
        <v>5</v>
      </c>
      <c r="CK812" s="3">
        <v>12</v>
      </c>
      <c r="CL812" s="3">
        <v>19</v>
      </c>
      <c r="CM812" s="20">
        <f t="shared" si="469"/>
        <v>-1.2695975265597887</v>
      </c>
      <c r="CN812" s="37">
        <f t="shared" si="470"/>
        <v>1.8827326519634211</v>
      </c>
      <c r="CO812" s="37">
        <f t="shared" si="471"/>
        <v>1.7482517482517481</v>
      </c>
      <c r="CP812" s="37">
        <f t="shared" si="472"/>
        <v>29.451317912856375</v>
      </c>
      <c r="CQ812" s="37">
        <f t="shared" si="473"/>
        <v>32.275416890801502</v>
      </c>
      <c r="CR812" s="37">
        <f t="shared" si="474"/>
        <v>52.985476062399137</v>
      </c>
      <c r="CS812" s="37">
        <f t="shared" si="475"/>
        <v>53.119956966110806</v>
      </c>
      <c r="CT812" s="22">
        <f t="shared" si="476"/>
        <v>4.0398833771518809</v>
      </c>
      <c r="CU812" s="35">
        <v>14</v>
      </c>
      <c r="CV812" s="35">
        <v>13</v>
      </c>
      <c r="CW812" s="35">
        <v>205</v>
      </c>
      <c r="CX812" s="35">
        <v>227</v>
      </c>
      <c r="CY812" s="35">
        <v>98</v>
      </c>
      <c r="CZ812" s="35">
        <v>60</v>
      </c>
      <c r="DA812" s="35">
        <v>95</v>
      </c>
      <c r="DB812" s="35">
        <v>77</v>
      </c>
      <c r="DC812">
        <v>1</v>
      </c>
      <c r="DD812">
        <v>3</v>
      </c>
      <c r="DE812" s="35">
        <f t="shared" si="477"/>
        <v>2</v>
      </c>
      <c r="DF812" s="36">
        <f t="shared" si="478"/>
        <v>0.78108049468804164</v>
      </c>
      <c r="DG812" s="37">
        <f t="shared" si="479"/>
        <v>2.3432414840641247</v>
      </c>
      <c r="DH812" s="37">
        <f t="shared" si="480"/>
        <v>1.5621609893760833</v>
      </c>
      <c r="DI812" s="2">
        <v>53.3</v>
      </c>
      <c r="DJ812">
        <v>2</v>
      </c>
      <c r="DK812">
        <v>2</v>
      </c>
      <c r="DL812">
        <v>-8.8000000000000007</v>
      </c>
      <c r="DM812">
        <v>46</v>
      </c>
      <c r="DN812">
        <v>36</v>
      </c>
      <c r="DO812">
        <v>4.4000000000000004</v>
      </c>
      <c r="DP812">
        <v>32</v>
      </c>
      <c r="DQ812">
        <v>28</v>
      </c>
      <c r="DR812">
        <v>-1</v>
      </c>
      <c r="DS812">
        <v>22</v>
      </c>
      <c r="DT812">
        <v>26</v>
      </c>
      <c r="DU812">
        <v>-2.2999999999999998</v>
      </c>
      <c r="DV812" s="39">
        <v>-1.5</v>
      </c>
      <c r="DW812" s="39">
        <v>-1.5</v>
      </c>
      <c r="DX812" s="39">
        <v>-0.1</v>
      </c>
      <c r="DY812" s="39">
        <v>-0.2</v>
      </c>
      <c r="DZ812" s="39">
        <v>0.1</v>
      </c>
      <c r="EA812" s="39">
        <v>-1.8</v>
      </c>
    </row>
    <row r="813" spans="1:131" x14ac:dyDescent="0.2">
      <c r="A813" s="12" t="s">
        <v>3485</v>
      </c>
      <c r="B813" s="12" t="s">
        <v>3486</v>
      </c>
      <c r="C813" t="s">
        <v>3484</v>
      </c>
      <c r="D813" t="s">
        <v>610</v>
      </c>
      <c r="E813" s="12" t="s">
        <v>156</v>
      </c>
      <c r="F813">
        <v>5</v>
      </c>
      <c r="G813">
        <v>3</v>
      </c>
      <c r="H813">
        <v>2</v>
      </c>
      <c r="I813" s="31">
        <f t="shared" si="444"/>
        <v>5</v>
      </c>
      <c r="J813">
        <v>1</v>
      </c>
      <c r="K813">
        <v>1</v>
      </c>
      <c r="L813" s="16">
        <f t="shared" si="445"/>
        <v>6.571741511500548</v>
      </c>
      <c r="M813" s="15">
        <v>3</v>
      </c>
      <c r="N813" s="15">
        <v>1</v>
      </c>
      <c r="O813" s="15">
        <v>1</v>
      </c>
      <c r="P813">
        <v>8</v>
      </c>
      <c r="Q813">
        <v>2</v>
      </c>
      <c r="R813">
        <v>2</v>
      </c>
      <c r="S813" s="13">
        <f t="shared" si="446"/>
        <v>0.375</v>
      </c>
      <c r="T813" s="13">
        <f t="shared" si="447"/>
        <v>0.25</v>
      </c>
      <c r="U813" s="2">
        <v>45.65</v>
      </c>
      <c r="V813" s="2">
        <v>9.1166666667000005</v>
      </c>
      <c r="W813">
        <v>9.1300000000000008</v>
      </c>
      <c r="X813">
        <v>37.64</v>
      </c>
      <c r="Y813" s="32">
        <f t="shared" si="448"/>
        <v>0.19521060508873209</v>
      </c>
      <c r="Z813" s="15">
        <f t="shared" si="449"/>
        <v>5.8</v>
      </c>
      <c r="AA813">
        <v>2</v>
      </c>
      <c r="AB813">
        <v>9</v>
      </c>
      <c r="AC813">
        <v>2</v>
      </c>
      <c r="AD813" s="13">
        <f t="shared" si="450"/>
        <v>0.6</v>
      </c>
      <c r="AE813" s="13">
        <f t="shared" si="451"/>
        <v>0.4</v>
      </c>
      <c r="AF813" s="13">
        <f t="shared" si="452"/>
        <v>1</v>
      </c>
      <c r="AG813">
        <v>1</v>
      </c>
      <c r="AH813">
        <v>2</v>
      </c>
      <c r="AI813" s="17">
        <f t="shared" si="453"/>
        <v>0.33333333333333331</v>
      </c>
      <c r="AJ813">
        <v>4</v>
      </c>
      <c r="AK813">
        <v>16</v>
      </c>
      <c r="AL813" s="32">
        <f t="shared" si="454"/>
        <v>0.37735849056603776</v>
      </c>
      <c r="AM813">
        <v>4</v>
      </c>
      <c r="AN813">
        <v>9</v>
      </c>
      <c r="AO813" s="33">
        <f t="shared" si="455"/>
        <v>0.24528301886792453</v>
      </c>
      <c r="AP813">
        <v>11</v>
      </c>
      <c r="AQ813">
        <v>9</v>
      </c>
      <c r="AR813" s="33">
        <f t="shared" si="456"/>
        <v>0.37735849056603776</v>
      </c>
      <c r="AS813" s="33">
        <f t="shared" si="457"/>
        <v>0.60606060606060608</v>
      </c>
      <c r="AU813">
        <v>21</v>
      </c>
      <c r="AV813">
        <v>17</v>
      </c>
      <c r="AW813">
        <v>22</v>
      </c>
      <c r="AX813" s="2">
        <v>27.6</v>
      </c>
      <c r="AZ813" s="2">
        <v>31.1</v>
      </c>
      <c r="BA813" s="2">
        <v>25.3</v>
      </c>
      <c r="BB813" s="21">
        <v>0.14699999999999999</v>
      </c>
      <c r="BD813" s="21">
        <v>-0.28500000000000003</v>
      </c>
      <c r="BE813" s="2">
        <v>26.9</v>
      </c>
      <c r="BF813" s="2">
        <v>32.299999999999997</v>
      </c>
      <c r="BG813" s="2">
        <v>21.5</v>
      </c>
      <c r="BH813" s="21">
        <v>-2.1779999999999999</v>
      </c>
      <c r="BI813" s="21">
        <v>6.2489999999999997</v>
      </c>
      <c r="BJ813" t="s">
        <v>3173</v>
      </c>
      <c r="BK813" s="2">
        <v>68.099999999999994</v>
      </c>
      <c r="BL813" t="s">
        <v>3687</v>
      </c>
      <c r="BM813" s="2">
        <v>36.1</v>
      </c>
      <c r="BN813" t="s">
        <v>1068</v>
      </c>
      <c r="BO813" s="2">
        <v>26.3</v>
      </c>
      <c r="BP813" t="s">
        <v>606</v>
      </c>
      <c r="BQ813" s="2">
        <v>41.9</v>
      </c>
      <c r="BR813" t="s">
        <v>1691</v>
      </c>
      <c r="BS813" s="2">
        <v>37</v>
      </c>
      <c r="BT813" s="32">
        <f t="shared" si="458"/>
        <v>0.17241379310344829</v>
      </c>
      <c r="BU813" s="34">
        <f t="shared" si="459"/>
        <v>0.95454545454545459</v>
      </c>
      <c r="BV813" s="35">
        <f t="shared" si="460"/>
        <v>971.7868338557995</v>
      </c>
      <c r="BW813" s="32">
        <f t="shared" si="461"/>
        <v>0.12695924764890287</v>
      </c>
      <c r="BX813" s="36">
        <f t="shared" si="462"/>
        <v>6.5813528336139617</v>
      </c>
      <c r="BY813" s="37">
        <f t="shared" si="463"/>
        <v>1.3162705667227925</v>
      </c>
      <c r="BZ813" s="37">
        <f t="shared" si="464"/>
        <v>38.171846434960983</v>
      </c>
      <c r="CA813" s="37">
        <f t="shared" si="465"/>
        <v>28.957952467901436</v>
      </c>
      <c r="CB813" s="37">
        <f t="shared" si="466"/>
        <v>60.548446069248449</v>
      </c>
      <c r="CC813" s="37">
        <f t="shared" si="467"/>
        <v>52.650822668911694</v>
      </c>
      <c r="CD813" s="38">
        <f t="shared" si="468"/>
        <v>7.8976234003367551</v>
      </c>
      <c r="CE813" s="3">
        <v>5</v>
      </c>
      <c r="CF813" s="3">
        <v>1</v>
      </c>
      <c r="CG813" s="3">
        <v>24</v>
      </c>
      <c r="CH813" s="3">
        <v>21</v>
      </c>
      <c r="CI813" s="3">
        <v>9</v>
      </c>
      <c r="CJ813" s="3">
        <v>5</v>
      </c>
      <c r="CK813" s="3">
        <v>13</v>
      </c>
      <c r="CL813" s="3">
        <v>8</v>
      </c>
      <c r="CM813" s="20">
        <f t="shared" si="469"/>
        <v>-1.2718311451177904</v>
      </c>
      <c r="CN813" s="37">
        <f t="shared" si="470"/>
        <v>4.1445270988310305</v>
      </c>
      <c r="CO813" s="37">
        <f t="shared" si="471"/>
        <v>2.2316684378320937</v>
      </c>
      <c r="CP813" s="37">
        <f t="shared" si="472"/>
        <v>32.199787460148777</v>
      </c>
      <c r="CQ813" s="37">
        <f t="shared" si="473"/>
        <v>27.417640807651438</v>
      </c>
      <c r="CR813" s="37">
        <f t="shared" si="474"/>
        <v>58.660998937300747</v>
      </c>
      <c r="CS813" s="37">
        <f t="shared" si="475"/>
        <v>49.096705632306062</v>
      </c>
      <c r="CT813" s="22">
        <f t="shared" si="476"/>
        <v>-1.6666699046579296</v>
      </c>
      <c r="CU813" s="35">
        <v>13</v>
      </c>
      <c r="CV813" s="35">
        <v>7</v>
      </c>
      <c r="CW813" s="35">
        <v>88</v>
      </c>
      <c r="CX813" s="35">
        <v>79</v>
      </c>
      <c r="CY813" s="35">
        <v>43</v>
      </c>
      <c r="CZ813" s="35">
        <v>30</v>
      </c>
      <c r="DA813" s="35">
        <v>38</v>
      </c>
      <c r="DB813" s="35">
        <v>40</v>
      </c>
      <c r="DC813">
        <v>2</v>
      </c>
      <c r="DD813">
        <v>4</v>
      </c>
      <c r="DE813" s="35">
        <f t="shared" si="477"/>
        <v>2</v>
      </c>
      <c r="DF813" s="36">
        <f t="shared" si="478"/>
        <v>2.632541133445585</v>
      </c>
      <c r="DG813" s="37">
        <f t="shared" si="479"/>
        <v>5.2650822668911701</v>
      </c>
      <c r="DH813" s="37">
        <f t="shared" si="480"/>
        <v>2.632541133445585</v>
      </c>
      <c r="DI813" s="2">
        <v>29.6</v>
      </c>
      <c r="DJ813">
        <v>4</v>
      </c>
      <c r="DK813">
        <v>0</v>
      </c>
      <c r="DL813">
        <v>53.8</v>
      </c>
      <c r="DM813">
        <v>26</v>
      </c>
      <c r="DN813">
        <v>26</v>
      </c>
      <c r="DO813">
        <v>-4</v>
      </c>
      <c r="DP813">
        <v>20</v>
      </c>
      <c r="DQ813">
        <v>18</v>
      </c>
      <c r="DR813">
        <v>-1.2</v>
      </c>
      <c r="DS813">
        <v>18</v>
      </c>
      <c r="DT813">
        <v>13</v>
      </c>
      <c r="DU813">
        <v>7.7</v>
      </c>
      <c r="DV813" s="39">
        <v>1.9</v>
      </c>
      <c r="DW813" s="39">
        <v>1.9</v>
      </c>
      <c r="DX813" s="39">
        <v>0</v>
      </c>
      <c r="DY813" s="39">
        <v>-0.1</v>
      </c>
      <c r="DZ813" s="39">
        <v>-0.30000000000000004</v>
      </c>
      <c r="EA813" s="39">
        <v>1.4</v>
      </c>
    </row>
    <row r="814" spans="1:131" x14ac:dyDescent="0.2">
      <c r="A814" s="12" t="s">
        <v>2202</v>
      </c>
      <c r="B814" s="12" t="s">
        <v>3489</v>
      </c>
      <c r="C814" t="s">
        <v>3488</v>
      </c>
      <c r="D814" t="s">
        <v>317</v>
      </c>
      <c r="E814" s="12" t="s">
        <v>170</v>
      </c>
      <c r="F814">
        <v>20</v>
      </c>
      <c r="G814">
        <v>3</v>
      </c>
      <c r="H814">
        <v>3</v>
      </c>
      <c r="I814" s="31">
        <f t="shared" si="444"/>
        <v>6</v>
      </c>
      <c r="J814">
        <v>1</v>
      </c>
      <c r="K814">
        <v>2</v>
      </c>
      <c r="L814" s="16">
        <f t="shared" si="445"/>
        <v>1.281290781824501</v>
      </c>
      <c r="M814" s="15">
        <v>2</v>
      </c>
      <c r="N814" s="15">
        <v>1</v>
      </c>
      <c r="O814" s="15">
        <v>2</v>
      </c>
      <c r="P814">
        <v>26</v>
      </c>
      <c r="Q814">
        <v>19</v>
      </c>
      <c r="R814">
        <v>11</v>
      </c>
      <c r="S814" s="13">
        <f t="shared" si="446"/>
        <v>0.11538461538461539</v>
      </c>
      <c r="T814" s="13">
        <f t="shared" si="447"/>
        <v>5.3571428571428568E-2</v>
      </c>
      <c r="U814" s="2">
        <v>280.96666666670001</v>
      </c>
      <c r="V814" s="2">
        <v>14.0333333333</v>
      </c>
      <c r="W814">
        <v>13.8</v>
      </c>
      <c r="X814">
        <v>34.549999999999997</v>
      </c>
      <c r="Y814" s="32">
        <f t="shared" si="448"/>
        <v>0.28541882109617378</v>
      </c>
      <c r="Z814" s="15">
        <f t="shared" si="449"/>
        <v>21.833333333333332</v>
      </c>
      <c r="AA814">
        <v>9</v>
      </c>
      <c r="AB814">
        <v>37</v>
      </c>
      <c r="AC814">
        <v>30</v>
      </c>
      <c r="AD814" s="13">
        <f t="shared" si="450"/>
        <v>0.5</v>
      </c>
      <c r="AE814" s="13">
        <f t="shared" si="451"/>
        <v>0.5</v>
      </c>
      <c r="AF814" s="13">
        <f t="shared" si="452"/>
        <v>1</v>
      </c>
      <c r="AG814">
        <v>119</v>
      </c>
      <c r="AH814">
        <v>137</v>
      </c>
      <c r="AI814" s="17">
        <f t="shared" si="453"/>
        <v>0.46484375</v>
      </c>
      <c r="AJ814">
        <v>40</v>
      </c>
      <c r="AK814">
        <v>51</v>
      </c>
      <c r="AL814" s="32">
        <f t="shared" si="454"/>
        <v>0.32971014492753625</v>
      </c>
      <c r="AM814">
        <v>45</v>
      </c>
      <c r="AN814">
        <v>41</v>
      </c>
      <c r="AO814" s="33">
        <f t="shared" si="455"/>
        <v>0.31159420289855072</v>
      </c>
      <c r="AP814">
        <v>43</v>
      </c>
      <c r="AQ814">
        <v>56</v>
      </c>
      <c r="AR814" s="33">
        <f t="shared" si="456"/>
        <v>0.35869565217391303</v>
      </c>
      <c r="AS814" s="33">
        <f t="shared" si="457"/>
        <v>0.51412429378531077</v>
      </c>
      <c r="AT814">
        <v>10</v>
      </c>
      <c r="AU814">
        <v>95</v>
      </c>
      <c r="AV814">
        <v>102</v>
      </c>
      <c r="AW814">
        <v>92</v>
      </c>
      <c r="AX814" s="2">
        <v>28.8</v>
      </c>
      <c r="AY814" s="3">
        <v>9</v>
      </c>
      <c r="AZ814" s="2">
        <v>33</v>
      </c>
      <c r="BA814" s="2">
        <v>26</v>
      </c>
      <c r="BB814" s="21">
        <v>1.101</v>
      </c>
      <c r="BC814">
        <v>1</v>
      </c>
      <c r="BD814" s="21">
        <v>1.5129999999999999</v>
      </c>
      <c r="BE814" s="2">
        <v>29.9</v>
      </c>
      <c r="BF814" s="2">
        <v>33.799999999999997</v>
      </c>
      <c r="BG814" s="2">
        <v>25.9</v>
      </c>
      <c r="BH814" s="21">
        <v>0.34900000000000003</v>
      </c>
      <c r="BI814" s="21">
        <v>1.0880000000000001</v>
      </c>
      <c r="BJ814" t="s">
        <v>1330</v>
      </c>
      <c r="BK814" s="2">
        <v>81.2</v>
      </c>
      <c r="BL814" t="s">
        <v>3519</v>
      </c>
      <c r="BM814" s="2">
        <v>50.5</v>
      </c>
      <c r="BN814" t="s">
        <v>973</v>
      </c>
      <c r="BO814" s="2">
        <v>16.600000000000001</v>
      </c>
      <c r="BP814" t="s">
        <v>757</v>
      </c>
      <c r="BQ814" s="2">
        <v>47.1</v>
      </c>
      <c r="BR814" t="s">
        <v>694</v>
      </c>
      <c r="BS814" s="2">
        <v>36.299999999999997</v>
      </c>
      <c r="BT814" s="32">
        <f t="shared" si="458"/>
        <v>4.5801526717557252E-2</v>
      </c>
      <c r="BU814" s="34">
        <f t="shared" si="459"/>
        <v>0.87022900763358779</v>
      </c>
      <c r="BV814" s="35">
        <f t="shared" si="460"/>
        <v>874.80916030534354</v>
      </c>
      <c r="BW814" s="32">
        <f t="shared" si="461"/>
        <v>-8.3969465648854963E-2</v>
      </c>
      <c r="BX814" s="36">
        <f t="shared" si="462"/>
        <v>1.2826603325446144</v>
      </c>
      <c r="BY814" s="37">
        <f t="shared" si="463"/>
        <v>3.6342042755430746</v>
      </c>
      <c r="BZ814" s="37">
        <f t="shared" si="464"/>
        <v>28.004750593890751</v>
      </c>
      <c r="CA814" s="37">
        <f t="shared" si="465"/>
        <v>28.004750593890751</v>
      </c>
      <c r="CB814" s="37">
        <f t="shared" si="466"/>
        <v>51.947743468056885</v>
      </c>
      <c r="CC814" s="37">
        <f t="shared" si="467"/>
        <v>48.099762470423045</v>
      </c>
      <c r="CD814" s="38">
        <f t="shared" si="468"/>
        <v>3.8479809976338402</v>
      </c>
      <c r="CE814" s="3">
        <v>6</v>
      </c>
      <c r="CF814" s="3">
        <v>17</v>
      </c>
      <c r="CG814" s="3">
        <v>125</v>
      </c>
      <c r="CH814" s="3">
        <v>114</v>
      </c>
      <c r="CI814" s="3">
        <v>54</v>
      </c>
      <c r="CJ814" s="3">
        <v>46</v>
      </c>
      <c r="CK814" s="3">
        <v>48</v>
      </c>
      <c r="CL814" s="3">
        <v>58</v>
      </c>
      <c r="CM814" s="20">
        <f t="shared" si="469"/>
        <v>3.8439979467863807</v>
      </c>
      <c r="CN814" s="37">
        <f t="shared" si="470"/>
        <v>2.083936324167873</v>
      </c>
      <c r="CO814" s="37">
        <f t="shared" si="471"/>
        <v>2.6917510853835021</v>
      </c>
      <c r="CP814" s="37">
        <f t="shared" si="472"/>
        <v>30.911722141823446</v>
      </c>
      <c r="CQ814" s="37">
        <f t="shared" si="473"/>
        <v>31.432706222865409</v>
      </c>
      <c r="CR814" s="37">
        <f t="shared" si="474"/>
        <v>52.619392185238787</v>
      </c>
      <c r="CS814" s="37">
        <f t="shared" si="475"/>
        <v>56.96092619392185</v>
      </c>
      <c r="CT814" s="22">
        <f t="shared" si="476"/>
        <v>8.1895150063169027</v>
      </c>
      <c r="CU814" s="35">
        <v>24</v>
      </c>
      <c r="CV814" s="35">
        <v>31</v>
      </c>
      <c r="CW814" s="35">
        <v>332</v>
      </c>
      <c r="CX814" s="35">
        <v>331</v>
      </c>
      <c r="CY814" s="35">
        <v>127</v>
      </c>
      <c r="CZ814" s="35">
        <v>149</v>
      </c>
      <c r="DA814" s="35">
        <v>145</v>
      </c>
      <c r="DB814" s="35">
        <v>123</v>
      </c>
      <c r="DC814">
        <v>2</v>
      </c>
      <c r="DD814">
        <v>4</v>
      </c>
      <c r="DE814" s="35">
        <f t="shared" si="477"/>
        <v>2</v>
      </c>
      <c r="DF814" s="36">
        <f t="shared" si="478"/>
        <v>0.42755344418153818</v>
      </c>
      <c r="DG814" s="37">
        <f t="shared" si="479"/>
        <v>0.85510688836307636</v>
      </c>
      <c r="DH814" s="37">
        <f t="shared" si="480"/>
        <v>0.42755344418153818</v>
      </c>
      <c r="DI814" s="2">
        <v>153.5</v>
      </c>
      <c r="DJ814">
        <v>2</v>
      </c>
      <c r="DK814">
        <v>9</v>
      </c>
      <c r="DL814">
        <v>-14.2</v>
      </c>
      <c r="DM814">
        <v>125</v>
      </c>
      <c r="DN814">
        <v>117</v>
      </c>
      <c r="DO814">
        <v>5.7</v>
      </c>
      <c r="DP814">
        <v>98</v>
      </c>
      <c r="DQ814">
        <v>97</v>
      </c>
      <c r="DR814">
        <v>3.4</v>
      </c>
      <c r="DS814">
        <v>72</v>
      </c>
      <c r="DT814">
        <v>73</v>
      </c>
      <c r="DU814">
        <v>0.8</v>
      </c>
      <c r="DV814" s="39">
        <v>0.4</v>
      </c>
      <c r="DW814" s="39">
        <v>0.4</v>
      </c>
      <c r="DX814" s="39">
        <v>-0.1</v>
      </c>
      <c r="DY814" s="39">
        <v>-0.1</v>
      </c>
      <c r="DZ814" s="39">
        <v>0.5</v>
      </c>
      <c r="EA814" s="39">
        <v>0.7</v>
      </c>
    </row>
    <row r="815" spans="1:131" x14ac:dyDescent="0.2">
      <c r="A815" s="12" t="s">
        <v>2807</v>
      </c>
      <c r="B815" s="12" t="s">
        <v>3491</v>
      </c>
      <c r="C815" t="s">
        <v>3490</v>
      </c>
      <c r="D815" s="12" t="s">
        <v>223</v>
      </c>
      <c r="E815" s="12" t="s">
        <v>148</v>
      </c>
      <c r="F815">
        <v>53</v>
      </c>
      <c r="G815">
        <v>2</v>
      </c>
      <c r="H815">
        <v>9</v>
      </c>
      <c r="I815" s="31">
        <f t="shared" si="444"/>
        <v>11</v>
      </c>
      <c r="J815">
        <v>4</v>
      </c>
      <c r="K815">
        <v>5</v>
      </c>
      <c r="L815" s="16">
        <f t="shared" si="445"/>
        <v>1.4185413383005145</v>
      </c>
      <c r="M815" s="15">
        <v>2</v>
      </c>
      <c r="N815" s="15">
        <v>4</v>
      </c>
      <c r="O815" s="15">
        <v>5</v>
      </c>
      <c r="P815">
        <v>35</v>
      </c>
      <c r="Q815">
        <v>6</v>
      </c>
      <c r="R815">
        <v>12</v>
      </c>
      <c r="S815" s="13">
        <f t="shared" si="446"/>
        <v>5.7142857142857141E-2</v>
      </c>
      <c r="T815" s="13">
        <f t="shared" si="447"/>
        <v>3.7735849056603772E-2</v>
      </c>
      <c r="U815" s="2">
        <v>465.26666666670002</v>
      </c>
      <c r="V815" s="2">
        <v>8.7666666667000008</v>
      </c>
      <c r="W815">
        <v>8.75</v>
      </c>
      <c r="X815">
        <v>39.200000000000003</v>
      </c>
      <c r="Y815" s="32">
        <f t="shared" si="448"/>
        <v>0.18248175182481752</v>
      </c>
      <c r="Z815" s="15">
        <f t="shared" si="449"/>
        <v>37.714285714285715</v>
      </c>
      <c r="AA815">
        <v>28</v>
      </c>
      <c r="AB815">
        <v>110</v>
      </c>
      <c r="AC815">
        <v>103</v>
      </c>
      <c r="AD815" s="13">
        <f t="shared" si="450"/>
        <v>9.5238095238095233E-2</v>
      </c>
      <c r="AE815" s="13">
        <f t="shared" si="451"/>
        <v>0.42857142857142855</v>
      </c>
      <c r="AF815" s="13">
        <f t="shared" si="452"/>
        <v>0.52380952380952372</v>
      </c>
      <c r="AG815">
        <v>0</v>
      </c>
      <c r="AH815">
        <v>1</v>
      </c>
      <c r="AI815" s="17">
        <f t="shared" si="453"/>
        <v>0</v>
      </c>
      <c r="AJ815">
        <v>79</v>
      </c>
      <c r="AK815">
        <v>71</v>
      </c>
      <c r="AL815" s="32">
        <f t="shared" si="454"/>
        <v>0.34168564920273348</v>
      </c>
      <c r="AM815">
        <v>64</v>
      </c>
      <c r="AN815">
        <v>69</v>
      </c>
      <c r="AO815" s="33">
        <f t="shared" si="455"/>
        <v>0.30296127562642367</v>
      </c>
      <c r="AP815">
        <v>82</v>
      </c>
      <c r="AQ815">
        <v>74</v>
      </c>
      <c r="AR815" s="33">
        <f t="shared" si="456"/>
        <v>0.3553530751708428</v>
      </c>
      <c r="AS815" s="33">
        <f t="shared" si="457"/>
        <v>0.53003533568904593</v>
      </c>
      <c r="AT815">
        <v>13</v>
      </c>
      <c r="AU815">
        <v>177</v>
      </c>
      <c r="AV815">
        <v>173</v>
      </c>
      <c r="AW815">
        <v>141</v>
      </c>
      <c r="AX815" s="2">
        <v>27</v>
      </c>
      <c r="AY815" s="3">
        <v>14</v>
      </c>
      <c r="AZ815" s="2">
        <v>31.8</v>
      </c>
      <c r="BA815" s="2">
        <v>23.8</v>
      </c>
      <c r="BB815" s="21">
        <v>-0.69</v>
      </c>
      <c r="BC815">
        <v>13</v>
      </c>
      <c r="BD815" s="21">
        <v>-0.06</v>
      </c>
      <c r="BE815" s="2">
        <v>27.9</v>
      </c>
      <c r="BF815" s="2">
        <v>33.1</v>
      </c>
      <c r="BG815" s="2">
        <v>22.8</v>
      </c>
      <c r="BH815" s="21">
        <v>-1.704</v>
      </c>
      <c r="BI815" s="21">
        <v>-4.3529999999999998</v>
      </c>
      <c r="BJ815" t="s">
        <v>2243</v>
      </c>
      <c r="BK815" s="2">
        <v>50.8</v>
      </c>
      <c r="BL815" t="s">
        <v>2310</v>
      </c>
      <c r="BM815" s="2">
        <v>32</v>
      </c>
      <c r="BN815" t="s">
        <v>1892</v>
      </c>
      <c r="BO815" s="2">
        <v>16.3</v>
      </c>
      <c r="BP815" t="s">
        <v>2630</v>
      </c>
      <c r="BQ815" s="2">
        <v>31.4</v>
      </c>
      <c r="BR815" t="s">
        <v>3066</v>
      </c>
      <c r="BS815" s="2">
        <v>27.8</v>
      </c>
      <c r="BT815" s="32">
        <f t="shared" si="458"/>
        <v>0.10606060606060606</v>
      </c>
      <c r="BU815" s="34">
        <f t="shared" si="459"/>
        <v>0.92500000000000004</v>
      </c>
      <c r="BV815" s="35">
        <f t="shared" si="460"/>
        <v>935.60606060606062</v>
      </c>
      <c r="BW815" s="32">
        <f t="shared" si="461"/>
        <v>3.1060606060606108E-2</v>
      </c>
      <c r="BX815" s="36">
        <f t="shared" si="462"/>
        <v>2.7118157686961957</v>
      </c>
      <c r="BY815" s="37">
        <f t="shared" si="463"/>
        <v>2.3244135160253103</v>
      </c>
      <c r="BZ815" s="37">
        <f t="shared" si="464"/>
        <v>25.568548676278418</v>
      </c>
      <c r="CA815" s="37">
        <f t="shared" si="465"/>
        <v>30.99218021367081</v>
      </c>
      <c r="CB815" s="37">
        <f t="shared" si="466"/>
        <v>47.650477078518861</v>
      </c>
      <c r="CC815" s="37">
        <f t="shared" si="467"/>
        <v>54.236315373923908</v>
      </c>
      <c r="CD815" s="38">
        <f t="shared" si="468"/>
        <v>-6.5858382954050469</v>
      </c>
      <c r="CE815" s="3">
        <v>21</v>
      </c>
      <c r="CF815" s="3">
        <v>18</v>
      </c>
      <c r="CG815" s="3">
        <v>177</v>
      </c>
      <c r="CH815" s="3">
        <v>222</v>
      </c>
      <c r="CI815" s="3">
        <v>78</v>
      </c>
      <c r="CJ815" s="3">
        <v>68</v>
      </c>
      <c r="CK815" s="3">
        <v>112</v>
      </c>
      <c r="CL815" s="3">
        <v>93</v>
      </c>
      <c r="CM815" s="20">
        <f t="shared" si="469"/>
        <v>-3.1036863519421498</v>
      </c>
      <c r="CN815" s="37">
        <f t="shared" si="470"/>
        <v>2.5413939160569887</v>
      </c>
      <c r="CO815" s="37">
        <f t="shared" si="471"/>
        <v>2.3392375818251825</v>
      </c>
      <c r="CP815" s="37">
        <f t="shared" si="472"/>
        <v>29.745860608394295</v>
      </c>
      <c r="CQ815" s="37">
        <f t="shared" si="473"/>
        <v>30.034655371582591</v>
      </c>
      <c r="CR815" s="37">
        <f t="shared" si="474"/>
        <v>54.264536003080465</v>
      </c>
      <c r="CS815" s="37">
        <f t="shared" si="475"/>
        <v>53.658067000385053</v>
      </c>
      <c r="CT815" s="22">
        <f t="shared" si="476"/>
        <v>-7.1923072981004594</v>
      </c>
      <c r="CU815" s="35">
        <v>88</v>
      </c>
      <c r="CV815" s="35">
        <v>81</v>
      </c>
      <c r="CW815" s="35">
        <v>942</v>
      </c>
      <c r="CX815" s="35">
        <v>959</v>
      </c>
      <c r="CY815" s="35">
        <v>371</v>
      </c>
      <c r="CZ815" s="35">
        <v>364</v>
      </c>
      <c r="DA815" s="35">
        <v>454</v>
      </c>
      <c r="DB815" s="35">
        <v>478</v>
      </c>
      <c r="DC815">
        <v>12</v>
      </c>
      <c r="DD815">
        <v>14</v>
      </c>
      <c r="DE815" s="35">
        <f t="shared" si="477"/>
        <v>2</v>
      </c>
      <c r="DF815" s="36">
        <f t="shared" si="478"/>
        <v>1.5496090106835405</v>
      </c>
      <c r="DG815" s="37">
        <f t="shared" si="479"/>
        <v>1.8078771791307973</v>
      </c>
      <c r="DH815" s="37">
        <f t="shared" si="480"/>
        <v>0.25826816844725675</v>
      </c>
      <c r="DI815" s="2">
        <v>287.8</v>
      </c>
      <c r="DJ815">
        <v>12</v>
      </c>
      <c r="DK815">
        <v>7</v>
      </c>
      <c r="DL815">
        <v>4.8</v>
      </c>
      <c r="DM815">
        <v>237</v>
      </c>
      <c r="DN815">
        <v>263</v>
      </c>
      <c r="DO815">
        <v>-5.3</v>
      </c>
      <c r="DP815">
        <v>178</v>
      </c>
      <c r="DQ815">
        <v>194</v>
      </c>
      <c r="DR815">
        <v>-4.8</v>
      </c>
      <c r="DS815">
        <v>127</v>
      </c>
      <c r="DT815">
        <v>151</v>
      </c>
      <c r="DU815">
        <v>-7.3</v>
      </c>
      <c r="DV815" s="39">
        <v>-4.4000000000000004</v>
      </c>
      <c r="DW815" s="39">
        <v>-4.4000000000000004</v>
      </c>
      <c r="DX815" s="39">
        <v>-0.60000000000000009</v>
      </c>
      <c r="DY815" s="39">
        <v>-0.7</v>
      </c>
      <c r="DZ815" s="39">
        <v>1.9</v>
      </c>
      <c r="EA815" s="39">
        <v>-3.8</v>
      </c>
    </row>
    <row r="816" spans="1:131" x14ac:dyDescent="0.2">
      <c r="A816" s="12" t="s">
        <v>490</v>
      </c>
      <c r="B816" s="12" t="s">
        <v>3494</v>
      </c>
      <c r="C816" t="s">
        <v>3493</v>
      </c>
      <c r="D816" t="s">
        <v>338</v>
      </c>
      <c r="E816" s="12" t="s">
        <v>178</v>
      </c>
      <c r="F816">
        <v>2</v>
      </c>
      <c r="G816">
        <v>0</v>
      </c>
      <c r="H816">
        <v>0</v>
      </c>
      <c r="I816" s="31">
        <f t="shared" si="444"/>
        <v>0</v>
      </c>
      <c r="J816">
        <v>0</v>
      </c>
      <c r="K816">
        <v>0</v>
      </c>
      <c r="L816" s="16">
        <f t="shared" si="445"/>
        <v>0</v>
      </c>
      <c r="M816" s="15">
        <v>0</v>
      </c>
      <c r="N816" s="15">
        <v>0</v>
      </c>
      <c r="O816" s="15">
        <v>0</v>
      </c>
      <c r="P816">
        <v>2</v>
      </c>
      <c r="Q816">
        <v>3</v>
      </c>
      <c r="R816">
        <v>0</v>
      </c>
      <c r="S816" s="13">
        <f t="shared" si="446"/>
        <v>0</v>
      </c>
      <c r="T816" s="13">
        <f t="shared" si="447"/>
        <v>0</v>
      </c>
      <c r="U816" s="2">
        <v>26.666666666699999</v>
      </c>
      <c r="V816" s="2">
        <v>13.333333333300001</v>
      </c>
      <c r="W816">
        <v>13.33</v>
      </c>
      <c r="X816">
        <v>33.770000000000003</v>
      </c>
      <c r="Y816" s="32">
        <f t="shared" si="448"/>
        <v>0.28301486199575371</v>
      </c>
      <c r="Z816" s="15">
        <f t="shared" si="449"/>
        <v>0</v>
      </c>
      <c r="AA816">
        <v>0</v>
      </c>
      <c r="AB816">
        <v>2</v>
      </c>
      <c r="AC816">
        <v>3</v>
      </c>
      <c r="AD816" s="13">
        <f t="shared" si="450"/>
        <v>0</v>
      </c>
      <c r="AE816" s="13">
        <f t="shared" si="451"/>
        <v>0</v>
      </c>
      <c r="AF816" s="13">
        <f t="shared" si="452"/>
        <v>0</v>
      </c>
      <c r="AI816" s="17" t="str">
        <f t="shared" si="453"/>
        <v xml:space="preserve"> </v>
      </c>
      <c r="AJ816">
        <v>2</v>
      </c>
      <c r="AK816">
        <v>3</v>
      </c>
      <c r="AL816" s="32">
        <f t="shared" si="454"/>
        <v>0.27777777777777779</v>
      </c>
      <c r="AM816">
        <v>1</v>
      </c>
      <c r="AN816">
        <v>2</v>
      </c>
      <c r="AO816" s="33">
        <f t="shared" si="455"/>
        <v>0.16666666666666666</v>
      </c>
      <c r="AP816">
        <v>4</v>
      </c>
      <c r="AQ816">
        <v>6</v>
      </c>
      <c r="AR816" s="33">
        <f t="shared" si="456"/>
        <v>0.55555555555555558</v>
      </c>
      <c r="AS816" s="33">
        <f t="shared" si="457"/>
        <v>0.625</v>
      </c>
      <c r="AU816">
        <v>6</v>
      </c>
      <c r="AV816">
        <v>7</v>
      </c>
      <c r="AW816">
        <v>9</v>
      </c>
      <c r="AX816" s="2">
        <v>26.1</v>
      </c>
      <c r="AZ816" s="2">
        <v>32.200000000000003</v>
      </c>
      <c r="BA816" s="2">
        <v>21.9</v>
      </c>
      <c r="BB816" s="21">
        <v>-2.552</v>
      </c>
      <c r="BD816" s="21">
        <v>7.5620000000000003</v>
      </c>
      <c r="BE816" s="2">
        <v>25.3</v>
      </c>
      <c r="BF816" s="2">
        <v>29.9</v>
      </c>
      <c r="BG816" s="2">
        <v>23.8</v>
      </c>
      <c r="BH816" s="21">
        <v>-3.1840000000000002</v>
      </c>
      <c r="BI816" s="21">
        <v>5.7460000000000004</v>
      </c>
      <c r="BJ816" t="s">
        <v>2104</v>
      </c>
      <c r="BK816" s="2">
        <v>32.700000000000003</v>
      </c>
      <c r="BL816" t="s">
        <v>3264</v>
      </c>
      <c r="BM816" s="2">
        <v>29.1</v>
      </c>
      <c r="BN816" t="s">
        <v>1854</v>
      </c>
      <c r="BO816" s="2">
        <v>28.9</v>
      </c>
      <c r="BP816" t="s">
        <v>337</v>
      </c>
      <c r="BQ816" s="2">
        <v>55</v>
      </c>
      <c r="BR816" t="s">
        <v>3606</v>
      </c>
      <c r="BS816" s="2">
        <v>38.6</v>
      </c>
      <c r="BT816" s="32">
        <f t="shared" si="458"/>
        <v>0</v>
      </c>
      <c r="BU816" s="34">
        <f t="shared" si="459"/>
        <v>1</v>
      </c>
      <c r="BV816" s="35">
        <f t="shared" si="460"/>
        <v>1000</v>
      </c>
      <c r="BW816" s="32">
        <f t="shared" si="461"/>
        <v>0</v>
      </c>
      <c r="BX816" s="36">
        <f t="shared" si="462"/>
        <v>0</v>
      </c>
      <c r="BY816" s="37">
        <f t="shared" si="463"/>
        <v>0</v>
      </c>
      <c r="BZ816" s="37">
        <f t="shared" si="464"/>
        <v>29.250000000073126</v>
      </c>
      <c r="CA816" s="37">
        <f t="shared" si="465"/>
        <v>18.000000000044999</v>
      </c>
      <c r="CB816" s="37">
        <f t="shared" si="466"/>
        <v>47.250000000118121</v>
      </c>
      <c r="CC816" s="37">
        <f t="shared" si="467"/>
        <v>38.250000000095618</v>
      </c>
      <c r="CD816" s="38">
        <f t="shared" si="468"/>
        <v>9.0000000000225029</v>
      </c>
      <c r="CE816" s="3">
        <v>0</v>
      </c>
      <c r="CF816" s="3">
        <v>0</v>
      </c>
      <c r="CG816" s="3">
        <v>13</v>
      </c>
      <c r="CH816" s="3">
        <v>8</v>
      </c>
      <c r="CI816" s="3">
        <v>7</v>
      </c>
      <c r="CJ816" s="3">
        <v>5</v>
      </c>
      <c r="CK816" s="3">
        <v>4</v>
      </c>
      <c r="CL816" s="3">
        <v>1</v>
      </c>
      <c r="CM816" s="20">
        <f t="shared" si="469"/>
        <v>7.726000000022502</v>
      </c>
      <c r="CN816" s="37">
        <f t="shared" si="470"/>
        <v>3.5534498075214684</v>
      </c>
      <c r="CO816" s="37">
        <f t="shared" si="471"/>
        <v>3.5534498075214684</v>
      </c>
      <c r="CP816" s="37">
        <f t="shared" si="472"/>
        <v>26.650873556411014</v>
      </c>
      <c r="CQ816" s="37">
        <f t="shared" si="473"/>
        <v>29.315960912052113</v>
      </c>
      <c r="CR816" s="37">
        <f t="shared" si="474"/>
        <v>50.636659757180929</v>
      </c>
      <c r="CS816" s="37">
        <f t="shared" si="475"/>
        <v>63.073734083506061</v>
      </c>
      <c r="CT816" s="22">
        <f t="shared" si="476"/>
        <v>21.437074326347634</v>
      </c>
      <c r="CU816" s="35">
        <v>4</v>
      </c>
      <c r="CV816" s="35">
        <v>4</v>
      </c>
      <c r="CW816" s="35">
        <v>26</v>
      </c>
      <c r="CX816" s="35">
        <v>29</v>
      </c>
      <c r="CY816" s="35">
        <v>14</v>
      </c>
      <c r="CZ816" s="35">
        <v>14</v>
      </c>
      <c r="DA816" s="35">
        <v>24</v>
      </c>
      <c r="DB816" s="35">
        <v>13</v>
      </c>
      <c r="DC816">
        <v>0</v>
      </c>
      <c r="DD816">
        <v>0</v>
      </c>
      <c r="DE816" s="35">
        <f t="shared" si="477"/>
        <v>0</v>
      </c>
      <c r="DF816" s="36">
        <f t="shared" si="478"/>
        <v>0</v>
      </c>
      <c r="DG816" s="37">
        <f t="shared" si="479"/>
        <v>0</v>
      </c>
      <c r="DH816" s="37">
        <f t="shared" si="480"/>
        <v>0</v>
      </c>
      <c r="DI816" s="2">
        <v>16.100000000000001</v>
      </c>
      <c r="DJ816">
        <v>0</v>
      </c>
      <c r="DK816">
        <v>0</v>
      </c>
      <c r="DL816">
        <v>-40</v>
      </c>
      <c r="DM816">
        <v>17</v>
      </c>
      <c r="DN816">
        <v>9</v>
      </c>
      <c r="DO816">
        <v>19</v>
      </c>
      <c r="DP816">
        <v>16</v>
      </c>
      <c r="DQ816">
        <v>9</v>
      </c>
      <c r="DR816">
        <v>12.2</v>
      </c>
      <c r="DS816">
        <v>11</v>
      </c>
      <c r="DT816">
        <v>6</v>
      </c>
      <c r="DU816">
        <v>16</v>
      </c>
      <c r="DV816" s="39">
        <v>0.30000000000000004</v>
      </c>
      <c r="DW816" s="39">
        <v>0.30000000000000004</v>
      </c>
      <c r="DX816" s="39">
        <v>-0.1</v>
      </c>
      <c r="DY816" s="39">
        <v>0</v>
      </c>
      <c r="DZ816" s="39">
        <v>0</v>
      </c>
      <c r="EA816" s="39">
        <v>0.30000000000000004</v>
      </c>
    </row>
    <row r="817" spans="1:131" x14ac:dyDescent="0.2">
      <c r="A817" s="12" t="s">
        <v>1946</v>
      </c>
      <c r="B817" s="12" t="s">
        <v>3497</v>
      </c>
      <c r="C817" t="s">
        <v>3496</v>
      </c>
      <c r="D817" t="s">
        <v>169</v>
      </c>
      <c r="E817" s="12" t="s">
        <v>178</v>
      </c>
      <c r="F817">
        <v>65</v>
      </c>
      <c r="G817">
        <v>9</v>
      </c>
      <c r="H817">
        <v>16</v>
      </c>
      <c r="I817" s="31">
        <f t="shared" si="444"/>
        <v>25</v>
      </c>
      <c r="J817">
        <v>5</v>
      </c>
      <c r="K817">
        <v>9</v>
      </c>
      <c r="L817" s="16">
        <f t="shared" si="445"/>
        <v>1.316174319976563</v>
      </c>
      <c r="M817" s="15">
        <v>6</v>
      </c>
      <c r="N817" s="15">
        <v>7</v>
      </c>
      <c r="O817" s="15">
        <v>9</v>
      </c>
      <c r="P817">
        <v>97</v>
      </c>
      <c r="Q817">
        <v>52</v>
      </c>
      <c r="R817">
        <v>85</v>
      </c>
      <c r="S817" s="13">
        <f t="shared" si="446"/>
        <v>9.2783505154639179E-2</v>
      </c>
      <c r="T817" s="13">
        <f t="shared" si="447"/>
        <v>3.8461538461538464E-2</v>
      </c>
      <c r="U817" s="2">
        <v>1139.6666666666999</v>
      </c>
      <c r="V817" s="2">
        <v>17.5333333333</v>
      </c>
      <c r="W817">
        <v>16.8</v>
      </c>
      <c r="X817">
        <v>31.09</v>
      </c>
      <c r="Y817" s="32">
        <f t="shared" si="448"/>
        <v>0.35080392566297769</v>
      </c>
      <c r="Z817" s="15">
        <f t="shared" si="449"/>
        <v>53.962264150943398</v>
      </c>
      <c r="AA817">
        <v>92</v>
      </c>
      <c r="AB817">
        <v>79</v>
      </c>
      <c r="AC817">
        <v>81</v>
      </c>
      <c r="AD817" s="13">
        <f t="shared" si="450"/>
        <v>0.16981132075471697</v>
      </c>
      <c r="AE817" s="13">
        <f t="shared" si="451"/>
        <v>0.30188679245283018</v>
      </c>
      <c r="AF817" s="13">
        <f t="shared" si="452"/>
        <v>0.47169811320754718</v>
      </c>
      <c r="AI817" s="17" t="str">
        <f t="shared" si="453"/>
        <v xml:space="preserve"> </v>
      </c>
      <c r="AJ817">
        <v>123</v>
      </c>
      <c r="AK817">
        <v>164</v>
      </c>
      <c r="AL817" s="32">
        <f t="shared" si="454"/>
        <v>0.29557157569515963</v>
      </c>
      <c r="AM817">
        <v>142</v>
      </c>
      <c r="AN817">
        <v>173</v>
      </c>
      <c r="AO817" s="33">
        <f t="shared" si="455"/>
        <v>0.32440782698249226</v>
      </c>
      <c r="AP817">
        <v>173</v>
      </c>
      <c r="AQ817">
        <v>196</v>
      </c>
      <c r="AR817" s="33">
        <f t="shared" si="456"/>
        <v>0.38002059732234811</v>
      </c>
      <c r="AS817" s="33">
        <f t="shared" si="457"/>
        <v>0.47674418604651164</v>
      </c>
      <c r="AT817">
        <v>2</v>
      </c>
      <c r="AU817">
        <v>385</v>
      </c>
      <c r="AV817">
        <v>382</v>
      </c>
      <c r="AW817">
        <v>380</v>
      </c>
      <c r="AX817" s="2">
        <v>28.9</v>
      </c>
      <c r="AY817" s="3">
        <v>4</v>
      </c>
      <c r="AZ817" s="2">
        <v>33.200000000000003</v>
      </c>
      <c r="BA817" s="2">
        <v>26</v>
      </c>
      <c r="BB817" s="21">
        <v>0.66600000000000004</v>
      </c>
      <c r="BC817">
        <v>4</v>
      </c>
      <c r="BD817" s="21">
        <v>0.307</v>
      </c>
      <c r="BE817" s="2">
        <v>28.2</v>
      </c>
      <c r="BF817" s="2">
        <v>32.9</v>
      </c>
      <c r="BG817" s="2">
        <v>26.2</v>
      </c>
      <c r="BH817" s="21">
        <v>0.78300000000000003</v>
      </c>
      <c r="BI817" s="21">
        <v>0.55000000000000004</v>
      </c>
      <c r="BJ817" t="s">
        <v>2272</v>
      </c>
      <c r="BK817" s="2">
        <v>31.7</v>
      </c>
      <c r="BL817" t="s">
        <v>1393</v>
      </c>
      <c r="BM817" s="2">
        <v>31</v>
      </c>
      <c r="BN817" t="s">
        <v>2146</v>
      </c>
      <c r="BO817" s="2">
        <v>30.4</v>
      </c>
      <c r="BP817" t="s">
        <v>3365</v>
      </c>
      <c r="BQ817" s="2">
        <v>56.5</v>
      </c>
      <c r="BR817" t="s">
        <v>731</v>
      </c>
      <c r="BS817" s="2">
        <v>17.7</v>
      </c>
      <c r="BT817" s="32">
        <f t="shared" si="458"/>
        <v>9.2657342657342656E-2</v>
      </c>
      <c r="BU817" s="34">
        <f t="shared" si="459"/>
        <v>0.90282685512367489</v>
      </c>
      <c r="BV817" s="35">
        <f t="shared" si="460"/>
        <v>912.09258938940923</v>
      </c>
      <c r="BW817" s="32">
        <f t="shared" si="461"/>
        <v>-4.5158022189824565E-3</v>
      </c>
      <c r="BX817" s="36">
        <f t="shared" si="462"/>
        <v>2.7902895583556995</v>
      </c>
      <c r="BY817" s="37">
        <f t="shared" si="463"/>
        <v>2.8955835039540276</v>
      </c>
      <c r="BZ817" s="37">
        <f t="shared" si="464"/>
        <v>30.114068441121884</v>
      </c>
      <c r="CA817" s="37">
        <f t="shared" si="465"/>
        <v>29.798186604326904</v>
      </c>
      <c r="CB817" s="37">
        <f t="shared" si="466"/>
        <v>58.911962562264669</v>
      </c>
      <c r="CC817" s="37">
        <f t="shared" si="467"/>
        <v>60.122842936645441</v>
      </c>
      <c r="CD817" s="38">
        <f t="shared" si="468"/>
        <v>-1.2108803743807712</v>
      </c>
      <c r="CE817" s="3">
        <v>53</v>
      </c>
      <c r="CF817" s="3">
        <v>55</v>
      </c>
      <c r="CG817" s="3">
        <v>519</v>
      </c>
      <c r="CH817" s="3">
        <v>511</v>
      </c>
      <c r="CI817" s="3">
        <v>256</v>
      </c>
      <c r="CJ817" s="3">
        <v>245</v>
      </c>
      <c r="CK817" s="3">
        <v>331</v>
      </c>
      <c r="CL817" s="3">
        <v>291</v>
      </c>
      <c r="CM817" s="20">
        <f t="shared" si="469"/>
        <v>-0.98574083949705127</v>
      </c>
      <c r="CN817" s="37">
        <f t="shared" si="470"/>
        <v>2.375238142365836</v>
      </c>
      <c r="CO817" s="37">
        <f t="shared" si="471"/>
        <v>2.3455476655862633</v>
      </c>
      <c r="CP817" s="37">
        <f t="shared" si="472"/>
        <v>29.185738674320213</v>
      </c>
      <c r="CQ817" s="37">
        <f t="shared" si="473"/>
        <v>28.859143429744911</v>
      </c>
      <c r="CR817" s="37">
        <f t="shared" si="474"/>
        <v>54.868001088650814</v>
      </c>
      <c r="CS817" s="37">
        <f t="shared" si="475"/>
        <v>54.957072518989534</v>
      </c>
      <c r="CT817" s="22">
        <f t="shared" si="476"/>
        <v>-1.1218089440420513</v>
      </c>
      <c r="CU817" s="35">
        <v>80</v>
      </c>
      <c r="CV817" s="35">
        <v>79</v>
      </c>
      <c r="CW817" s="35">
        <v>903</v>
      </c>
      <c r="CX817" s="35">
        <v>893</v>
      </c>
      <c r="CY817" s="35">
        <v>387</v>
      </c>
      <c r="CZ817" s="35">
        <v>377</v>
      </c>
      <c r="DA817" s="35">
        <v>502</v>
      </c>
      <c r="DB817" s="35">
        <v>478</v>
      </c>
      <c r="DC817">
        <v>10</v>
      </c>
      <c r="DD817">
        <v>17</v>
      </c>
      <c r="DE817" s="35">
        <f t="shared" si="477"/>
        <v>7</v>
      </c>
      <c r="DF817" s="36">
        <f t="shared" si="478"/>
        <v>0.52646972799164138</v>
      </c>
      <c r="DG817" s="37">
        <f t="shared" si="479"/>
        <v>0.8949985375857904</v>
      </c>
      <c r="DH817" s="37">
        <f t="shared" si="480"/>
        <v>0.36852880959414897</v>
      </c>
      <c r="DI817" s="2">
        <v>704.8</v>
      </c>
      <c r="DJ817">
        <v>34</v>
      </c>
      <c r="DK817">
        <v>36</v>
      </c>
      <c r="DL817">
        <v>-5.6</v>
      </c>
      <c r="DM817">
        <v>687</v>
      </c>
      <c r="DN817">
        <v>737</v>
      </c>
      <c r="DO817">
        <v>-0.8</v>
      </c>
      <c r="DP817">
        <v>508</v>
      </c>
      <c r="DQ817">
        <v>531</v>
      </c>
      <c r="DR817">
        <v>-0.60000000000000009</v>
      </c>
      <c r="DS817">
        <v>356</v>
      </c>
      <c r="DT817">
        <v>383</v>
      </c>
      <c r="DU817">
        <v>-1.7000000000000002</v>
      </c>
      <c r="DV817" s="39">
        <v>-1.3</v>
      </c>
      <c r="DW817" s="39">
        <v>-1.3</v>
      </c>
      <c r="DX817" s="39">
        <v>1.2</v>
      </c>
      <c r="DY817" s="39">
        <v>0.7</v>
      </c>
      <c r="DZ817" s="39">
        <v>-0.5</v>
      </c>
      <c r="EA817" s="39">
        <v>0.1</v>
      </c>
    </row>
    <row r="818" spans="1:131" x14ac:dyDescent="0.2">
      <c r="A818" s="12" t="s">
        <v>654</v>
      </c>
      <c r="B818" s="12" t="s">
        <v>3500</v>
      </c>
      <c r="C818" t="s">
        <v>3499</v>
      </c>
      <c r="D818" t="s">
        <v>529</v>
      </c>
      <c r="E818" s="12" t="s">
        <v>170</v>
      </c>
      <c r="F818">
        <v>82</v>
      </c>
      <c r="G818">
        <v>18</v>
      </c>
      <c r="H818">
        <v>23</v>
      </c>
      <c r="I818" s="31">
        <f t="shared" si="444"/>
        <v>41</v>
      </c>
      <c r="J818">
        <v>17</v>
      </c>
      <c r="K818">
        <v>6</v>
      </c>
      <c r="L818" s="16">
        <f t="shared" si="445"/>
        <v>2.0571428571429142</v>
      </c>
      <c r="M818" s="15">
        <v>18</v>
      </c>
      <c r="N818" s="15">
        <v>17</v>
      </c>
      <c r="O818" s="15">
        <v>6</v>
      </c>
      <c r="P818">
        <v>169</v>
      </c>
      <c r="Q818">
        <v>67</v>
      </c>
      <c r="R818">
        <v>66</v>
      </c>
      <c r="S818" s="13">
        <f t="shared" si="446"/>
        <v>0.10650887573964497</v>
      </c>
      <c r="T818" s="13">
        <f t="shared" si="447"/>
        <v>5.9602649006622516E-2</v>
      </c>
      <c r="U818" s="2">
        <v>1195.8333333333001</v>
      </c>
      <c r="V818" s="2">
        <v>14.583333333300001</v>
      </c>
      <c r="W818">
        <v>13.8</v>
      </c>
      <c r="X818">
        <v>33.22</v>
      </c>
      <c r="Y818" s="32">
        <f t="shared" si="448"/>
        <v>0.29349213100808169</v>
      </c>
      <c r="Z818" s="15">
        <f t="shared" si="449"/>
        <v>163.86111111111111</v>
      </c>
      <c r="AA818">
        <v>24</v>
      </c>
      <c r="AB818">
        <v>43</v>
      </c>
      <c r="AC818">
        <v>96</v>
      </c>
      <c r="AD818" s="13">
        <f t="shared" si="450"/>
        <v>0.25</v>
      </c>
      <c r="AE818" s="13">
        <f t="shared" si="451"/>
        <v>0.31944444444444442</v>
      </c>
      <c r="AF818" s="13">
        <f t="shared" si="452"/>
        <v>0.56944444444444442</v>
      </c>
      <c r="AG818">
        <v>539</v>
      </c>
      <c r="AH818">
        <v>553</v>
      </c>
      <c r="AI818" s="17">
        <f t="shared" si="453"/>
        <v>0.49358974358974361</v>
      </c>
      <c r="AJ818">
        <v>141</v>
      </c>
      <c r="AK818">
        <v>178</v>
      </c>
      <c r="AL818" s="32">
        <f t="shared" si="454"/>
        <v>0.29266055045871558</v>
      </c>
      <c r="AM818">
        <v>177</v>
      </c>
      <c r="AN818">
        <v>167</v>
      </c>
      <c r="AO818" s="33">
        <f t="shared" si="455"/>
        <v>0.31559633027522938</v>
      </c>
      <c r="AP818">
        <v>219</v>
      </c>
      <c r="AQ818">
        <v>208</v>
      </c>
      <c r="AR818" s="33">
        <f t="shared" si="456"/>
        <v>0.39174311926605504</v>
      </c>
      <c r="AS818" s="33">
        <f t="shared" si="457"/>
        <v>0.48114630467571645</v>
      </c>
      <c r="AT818">
        <v>5</v>
      </c>
      <c r="AU818">
        <v>482</v>
      </c>
      <c r="AV818">
        <v>425</v>
      </c>
      <c r="AW818">
        <v>383</v>
      </c>
      <c r="AX818" s="2">
        <v>29.2</v>
      </c>
      <c r="AY818" s="3">
        <v>2</v>
      </c>
      <c r="AZ818" s="2">
        <v>33.6</v>
      </c>
      <c r="BA818" s="2">
        <v>26.2</v>
      </c>
      <c r="BB818" s="21">
        <v>0.98799999999999999</v>
      </c>
      <c r="BC818">
        <v>2</v>
      </c>
      <c r="BD818" s="21">
        <v>0.191</v>
      </c>
      <c r="BE818" s="2">
        <v>30.6</v>
      </c>
      <c r="BF818" s="2">
        <v>34.5</v>
      </c>
      <c r="BG818" s="2">
        <v>26.7</v>
      </c>
      <c r="BH818" s="21">
        <v>1.3360000000000001</v>
      </c>
      <c r="BI818" s="21">
        <v>5.7539999999999996</v>
      </c>
      <c r="BJ818" t="s">
        <v>2298</v>
      </c>
      <c r="BK818" s="2">
        <v>74.3</v>
      </c>
      <c r="BL818" t="s">
        <v>743</v>
      </c>
      <c r="BM818" s="2">
        <v>71.3</v>
      </c>
      <c r="BN818" t="s">
        <v>911</v>
      </c>
      <c r="BO818" s="2">
        <v>11.3</v>
      </c>
      <c r="BP818" t="s">
        <v>1976</v>
      </c>
      <c r="BQ818" s="2">
        <v>49</v>
      </c>
      <c r="BR818" t="s">
        <v>964</v>
      </c>
      <c r="BS818" s="2">
        <v>39.700000000000003</v>
      </c>
      <c r="BT818" s="32">
        <f t="shared" si="458"/>
        <v>0.1037463976945245</v>
      </c>
      <c r="BU818" s="34">
        <f t="shared" si="459"/>
        <v>0.93871866295264628</v>
      </c>
      <c r="BV818" s="35">
        <f t="shared" si="460"/>
        <v>949.09330272209866</v>
      </c>
      <c r="BW818" s="32">
        <f t="shared" si="461"/>
        <v>4.2465060647170774E-2</v>
      </c>
      <c r="BX818" s="36">
        <f t="shared" si="462"/>
        <v>3.6125435540152258</v>
      </c>
      <c r="BY818" s="37">
        <f t="shared" si="463"/>
        <v>2.2076655052315268</v>
      </c>
      <c r="BZ818" s="37">
        <f t="shared" si="464"/>
        <v>34.82090592342454</v>
      </c>
      <c r="CA818" s="37">
        <f t="shared" si="465"/>
        <v>36.02508710809628</v>
      </c>
      <c r="CB818" s="37">
        <f t="shared" si="466"/>
        <v>64.925435540218089</v>
      </c>
      <c r="CC818" s="37">
        <f t="shared" si="467"/>
        <v>58.603484320691436</v>
      </c>
      <c r="CD818" s="38">
        <f t="shared" si="468"/>
        <v>6.3219512195266532</v>
      </c>
      <c r="CE818" s="3">
        <v>72</v>
      </c>
      <c r="CF818" s="3">
        <v>44</v>
      </c>
      <c r="CG818" s="3">
        <v>622</v>
      </c>
      <c r="CH818" s="3">
        <v>674</v>
      </c>
      <c r="CI818" s="3">
        <v>291</v>
      </c>
      <c r="CJ818" s="3">
        <v>219</v>
      </c>
      <c r="CK818" s="3">
        <v>231</v>
      </c>
      <c r="CL818" s="3">
        <v>309</v>
      </c>
      <c r="CM818" s="20">
        <f t="shared" si="469"/>
        <v>1.1214399073094592</v>
      </c>
      <c r="CN818" s="37">
        <f t="shared" si="470"/>
        <v>2.2466630445955271</v>
      </c>
      <c r="CO818" s="37">
        <f t="shared" si="471"/>
        <v>2.9514985095666728</v>
      </c>
      <c r="CP818" s="37">
        <f t="shared" si="472"/>
        <v>32.356353063831662</v>
      </c>
      <c r="CQ818" s="37">
        <f t="shared" si="473"/>
        <v>32.752823012877933</v>
      </c>
      <c r="CR818" s="37">
        <f t="shared" si="474"/>
        <v>60.858137178602369</v>
      </c>
      <c r="CS818" s="37">
        <f t="shared" si="475"/>
        <v>56.254680548009574</v>
      </c>
      <c r="CT818" s="22">
        <f t="shared" si="476"/>
        <v>1.7184945889338579</v>
      </c>
      <c r="CU818" s="35">
        <v>102</v>
      </c>
      <c r="CV818" s="35">
        <v>134</v>
      </c>
      <c r="CW818" s="35">
        <v>1367</v>
      </c>
      <c r="CX818" s="35">
        <v>1353</v>
      </c>
      <c r="CY818" s="35">
        <v>599</v>
      </c>
      <c r="CZ818" s="35">
        <v>540</v>
      </c>
      <c r="DA818" s="35">
        <v>527</v>
      </c>
      <c r="DB818" s="35">
        <v>695</v>
      </c>
      <c r="DC818">
        <v>12</v>
      </c>
      <c r="DD818">
        <v>22</v>
      </c>
      <c r="DE818" s="35">
        <f t="shared" si="477"/>
        <v>10</v>
      </c>
      <c r="DF818" s="36">
        <f t="shared" si="478"/>
        <v>0.60209059233587092</v>
      </c>
      <c r="DG818" s="37">
        <f t="shared" si="479"/>
        <v>1.1038327526157634</v>
      </c>
      <c r="DH818" s="37">
        <f t="shared" si="480"/>
        <v>0.50174216027989238</v>
      </c>
      <c r="DI818" s="2">
        <v>705.5</v>
      </c>
      <c r="DJ818">
        <v>38</v>
      </c>
      <c r="DK818">
        <v>23</v>
      </c>
      <c r="DL818">
        <v>18.399999999999999</v>
      </c>
      <c r="DM818">
        <v>765</v>
      </c>
      <c r="DN818">
        <v>699</v>
      </c>
      <c r="DO818">
        <v>0.1</v>
      </c>
      <c r="DP818">
        <v>582</v>
      </c>
      <c r="DQ818">
        <v>551</v>
      </c>
      <c r="DR818">
        <v>0.9</v>
      </c>
      <c r="DS818">
        <v>402</v>
      </c>
      <c r="DT818">
        <v>430</v>
      </c>
      <c r="DU818">
        <v>-1.1000000000000001</v>
      </c>
      <c r="DV818" s="39">
        <v>-1.7000000000000002</v>
      </c>
      <c r="DW818" s="39">
        <v>-1.7000000000000002</v>
      </c>
      <c r="DX818" s="39">
        <v>1</v>
      </c>
      <c r="DY818" s="39">
        <v>0.8</v>
      </c>
      <c r="DZ818" s="39">
        <v>1.3</v>
      </c>
      <c r="EA818" s="39">
        <v>1.4</v>
      </c>
    </row>
    <row r="819" spans="1:131" x14ac:dyDescent="0.2">
      <c r="A819" s="12" t="s">
        <v>3503</v>
      </c>
      <c r="B819" s="12" t="s">
        <v>3504</v>
      </c>
      <c r="C819" t="s">
        <v>3502</v>
      </c>
      <c r="D819" t="s">
        <v>271</v>
      </c>
      <c r="E819" s="12" t="s">
        <v>170</v>
      </c>
      <c r="F819">
        <v>7</v>
      </c>
      <c r="G819">
        <v>0</v>
      </c>
      <c r="H819">
        <v>0</v>
      </c>
      <c r="I819" s="31">
        <f t="shared" si="444"/>
        <v>0</v>
      </c>
      <c r="J819">
        <v>0</v>
      </c>
      <c r="K819">
        <v>0</v>
      </c>
      <c r="L819" s="16">
        <f t="shared" si="445"/>
        <v>0</v>
      </c>
      <c r="M819" s="15">
        <v>0</v>
      </c>
      <c r="N819" s="15">
        <v>0</v>
      </c>
      <c r="O819" s="15">
        <v>0</v>
      </c>
      <c r="P819">
        <v>4</v>
      </c>
      <c r="Q819">
        <v>0</v>
      </c>
      <c r="R819">
        <v>0</v>
      </c>
      <c r="S819" s="13">
        <f t="shared" si="446"/>
        <v>0</v>
      </c>
      <c r="T819" s="13">
        <f t="shared" si="447"/>
        <v>0</v>
      </c>
      <c r="U819" s="2">
        <v>56.2166666667</v>
      </c>
      <c r="V819" s="2">
        <v>8.0166666667000008</v>
      </c>
      <c r="W819">
        <v>8.02</v>
      </c>
      <c r="X819">
        <v>40.68</v>
      </c>
      <c r="Y819" s="32">
        <f t="shared" si="448"/>
        <v>0.16468172484599589</v>
      </c>
      <c r="Z819" s="15">
        <f t="shared" si="449"/>
        <v>0</v>
      </c>
      <c r="AA819">
        <v>3</v>
      </c>
      <c r="AB819">
        <v>9</v>
      </c>
      <c r="AC819">
        <v>8</v>
      </c>
      <c r="AD819" s="13">
        <f t="shared" si="450"/>
        <v>0</v>
      </c>
      <c r="AE819" s="13">
        <f t="shared" si="451"/>
        <v>0</v>
      </c>
      <c r="AF819" s="13">
        <f t="shared" si="452"/>
        <v>0</v>
      </c>
      <c r="AG819">
        <v>2</v>
      </c>
      <c r="AH819">
        <v>4</v>
      </c>
      <c r="AI819" s="17">
        <f t="shared" si="453"/>
        <v>0.33333333333333331</v>
      </c>
      <c r="AJ819">
        <v>11</v>
      </c>
      <c r="AK819">
        <v>5</v>
      </c>
      <c r="AL819" s="32">
        <f t="shared" si="454"/>
        <v>0.33333333333333331</v>
      </c>
      <c r="AM819">
        <v>7</v>
      </c>
      <c r="AN819">
        <v>12</v>
      </c>
      <c r="AO819" s="33">
        <f t="shared" si="455"/>
        <v>0.39583333333333331</v>
      </c>
      <c r="AP819">
        <v>7</v>
      </c>
      <c r="AQ819">
        <v>6</v>
      </c>
      <c r="AR819" s="33">
        <f t="shared" si="456"/>
        <v>0.27083333333333331</v>
      </c>
      <c r="AS819" s="33">
        <f t="shared" si="457"/>
        <v>0.45714285714285713</v>
      </c>
      <c r="AU819">
        <v>23</v>
      </c>
      <c r="AV819">
        <v>25</v>
      </c>
      <c r="AW819">
        <v>14</v>
      </c>
      <c r="AX819" s="2">
        <v>27.1</v>
      </c>
      <c r="AZ819" s="2">
        <v>31.9</v>
      </c>
      <c r="BA819" s="2">
        <v>23.9</v>
      </c>
      <c r="BB819" s="21">
        <v>-0.91400000000000003</v>
      </c>
      <c r="BD819" s="21">
        <v>0.96599999999999997</v>
      </c>
      <c r="BE819" s="2">
        <v>25.3</v>
      </c>
      <c r="BF819" s="2">
        <v>28.6</v>
      </c>
      <c r="BG819" s="2">
        <v>21.9</v>
      </c>
      <c r="BH819" s="21">
        <v>-2.8260000000000001</v>
      </c>
      <c r="BI819" s="21">
        <v>0.51800000000000002</v>
      </c>
      <c r="BJ819" t="s">
        <v>986</v>
      </c>
      <c r="BK819" s="2">
        <v>65.8</v>
      </c>
      <c r="BL819" t="s">
        <v>3448</v>
      </c>
      <c r="BM819" s="2">
        <v>38.4</v>
      </c>
      <c r="BN819" t="s">
        <v>2750</v>
      </c>
      <c r="BO819" s="2">
        <v>15.9</v>
      </c>
      <c r="BP819" t="s">
        <v>634</v>
      </c>
      <c r="BQ819" s="2">
        <v>34.5</v>
      </c>
      <c r="BR819" t="s">
        <v>3386</v>
      </c>
      <c r="BS819" s="2">
        <v>33.200000000000003</v>
      </c>
      <c r="BT819" s="32">
        <f t="shared" si="458"/>
        <v>0</v>
      </c>
      <c r="BU819" s="34">
        <f t="shared" si="459"/>
        <v>0.9642857142857143</v>
      </c>
      <c r="BV819" s="35">
        <f t="shared" si="460"/>
        <v>964.28571428571433</v>
      </c>
      <c r="BW819" s="32">
        <f t="shared" si="461"/>
        <v>-3.5714285714285698E-2</v>
      </c>
      <c r="BX819" s="36">
        <f t="shared" si="462"/>
        <v>0</v>
      </c>
      <c r="BY819" s="37">
        <f t="shared" si="463"/>
        <v>1.0692010691966234</v>
      </c>
      <c r="BZ819" s="37">
        <f t="shared" si="464"/>
        <v>21.384021383932467</v>
      </c>
      <c r="CA819" s="37">
        <f t="shared" si="465"/>
        <v>29.937629937505456</v>
      </c>
      <c r="CB819" s="37">
        <f t="shared" si="466"/>
        <v>28.868428868308833</v>
      </c>
      <c r="CC819" s="37">
        <f t="shared" si="467"/>
        <v>60.944460944207542</v>
      </c>
      <c r="CD819" s="38">
        <f t="shared" si="468"/>
        <v>-32.076032075898709</v>
      </c>
      <c r="CE819" s="3">
        <v>0</v>
      </c>
      <c r="CF819" s="3">
        <v>1</v>
      </c>
      <c r="CG819" s="3">
        <v>20</v>
      </c>
      <c r="CH819" s="3">
        <v>27</v>
      </c>
      <c r="CI819" s="3">
        <v>4</v>
      </c>
      <c r="CJ819" s="3">
        <v>13</v>
      </c>
      <c r="CK819" s="3">
        <v>16</v>
      </c>
      <c r="CL819" s="3">
        <v>3</v>
      </c>
      <c r="CM819" s="20">
        <f t="shared" si="469"/>
        <v>-30.68946064732728</v>
      </c>
      <c r="CN819" s="37">
        <f t="shared" si="470"/>
        <v>1.6856300042140751</v>
      </c>
      <c r="CO819" s="37">
        <f t="shared" si="471"/>
        <v>1.4749262536873158</v>
      </c>
      <c r="CP819" s="37">
        <f t="shared" si="472"/>
        <v>30.130636325326591</v>
      </c>
      <c r="CQ819" s="37">
        <f t="shared" si="473"/>
        <v>23.80952380952381</v>
      </c>
      <c r="CR819" s="37">
        <f t="shared" si="474"/>
        <v>56.890012642225038</v>
      </c>
      <c r="CS819" s="37">
        <f t="shared" si="475"/>
        <v>46.565528866413821</v>
      </c>
      <c r="CT819" s="22">
        <f t="shared" si="476"/>
        <v>-42.400515851709926</v>
      </c>
      <c r="CU819" s="35">
        <v>8</v>
      </c>
      <c r="CV819" s="35">
        <v>7</v>
      </c>
      <c r="CW819" s="35">
        <v>135</v>
      </c>
      <c r="CX819" s="35">
        <v>106</v>
      </c>
      <c r="CY819" s="35">
        <v>72</v>
      </c>
      <c r="CZ819" s="35">
        <v>54</v>
      </c>
      <c r="DA819" s="35">
        <v>54</v>
      </c>
      <c r="DB819" s="35">
        <v>55</v>
      </c>
      <c r="DC819">
        <v>2</v>
      </c>
      <c r="DD819">
        <v>0</v>
      </c>
      <c r="DE819" s="35">
        <f t="shared" si="477"/>
        <v>-2</v>
      </c>
      <c r="DF819" s="36">
        <f t="shared" si="478"/>
        <v>2.1384021383932468</v>
      </c>
      <c r="DG819" s="37">
        <f t="shared" si="479"/>
        <v>0</v>
      </c>
      <c r="DH819" s="37">
        <f t="shared" si="480"/>
        <v>-2.1384021383932468</v>
      </c>
      <c r="DI819" s="2">
        <v>40.5</v>
      </c>
      <c r="DJ819">
        <v>0</v>
      </c>
      <c r="DK819">
        <v>0</v>
      </c>
      <c r="DL819">
        <v>-50</v>
      </c>
      <c r="DM819">
        <v>22</v>
      </c>
      <c r="DN819">
        <v>42</v>
      </c>
      <c r="DO819">
        <v>-20.7</v>
      </c>
      <c r="DP819">
        <v>20</v>
      </c>
      <c r="DQ819">
        <v>32</v>
      </c>
      <c r="DR819">
        <v>-17.3</v>
      </c>
      <c r="DS819">
        <v>16</v>
      </c>
      <c r="DT819">
        <v>21</v>
      </c>
      <c r="DU819">
        <v>-11.7</v>
      </c>
      <c r="DV819" s="39">
        <v>-0.4</v>
      </c>
      <c r="DW819" s="39">
        <v>-0.4</v>
      </c>
      <c r="DX819" s="39">
        <v>0.1</v>
      </c>
      <c r="DY819" s="39">
        <v>-0.1</v>
      </c>
      <c r="DZ819" s="39">
        <v>-0.1</v>
      </c>
      <c r="EA819" s="39">
        <v>-0.5</v>
      </c>
    </row>
    <row r="820" spans="1:131" x14ac:dyDescent="0.2">
      <c r="A820" s="12" t="s">
        <v>3508</v>
      </c>
      <c r="B820" s="12" t="s">
        <v>3509</v>
      </c>
      <c r="C820" t="s">
        <v>3507</v>
      </c>
      <c r="D820" t="s">
        <v>223</v>
      </c>
      <c r="E820" s="12" t="s">
        <v>178</v>
      </c>
      <c r="F820">
        <v>69</v>
      </c>
      <c r="G820">
        <v>3</v>
      </c>
      <c r="H820">
        <v>12</v>
      </c>
      <c r="I820" s="31">
        <f t="shared" si="444"/>
        <v>15</v>
      </c>
      <c r="J820">
        <v>4</v>
      </c>
      <c r="K820">
        <v>7</v>
      </c>
      <c r="L820" s="16">
        <f t="shared" si="445"/>
        <v>0.76576193312345786</v>
      </c>
      <c r="M820" s="15">
        <v>3</v>
      </c>
      <c r="N820" s="15">
        <v>4</v>
      </c>
      <c r="O820" s="15">
        <v>8</v>
      </c>
      <c r="P820">
        <v>56</v>
      </c>
      <c r="Q820">
        <v>30</v>
      </c>
      <c r="R820">
        <v>30</v>
      </c>
      <c r="S820" s="13">
        <f t="shared" si="446"/>
        <v>5.3571428571428568E-2</v>
      </c>
      <c r="T820" s="13">
        <f t="shared" si="447"/>
        <v>2.5862068965517241E-2</v>
      </c>
      <c r="U820" s="2">
        <v>1175.3</v>
      </c>
      <c r="V820" s="2">
        <v>17.0333333333</v>
      </c>
      <c r="W820">
        <v>16.43</v>
      </c>
      <c r="X820">
        <v>30.92</v>
      </c>
      <c r="Y820" s="32">
        <f t="shared" si="448"/>
        <v>0.34699049630411827</v>
      </c>
      <c r="Z820" s="15">
        <f t="shared" si="449"/>
        <v>43.294117647058826</v>
      </c>
      <c r="AA820">
        <v>63</v>
      </c>
      <c r="AB820">
        <v>70</v>
      </c>
      <c r="AC820">
        <v>137</v>
      </c>
      <c r="AD820" s="13">
        <f t="shared" si="450"/>
        <v>5.8823529411764705E-2</v>
      </c>
      <c r="AE820" s="13">
        <f t="shared" si="451"/>
        <v>0.23529411764705882</v>
      </c>
      <c r="AF820" s="13">
        <f t="shared" si="452"/>
        <v>0.29411764705882354</v>
      </c>
      <c r="AI820" s="17" t="str">
        <f t="shared" si="453"/>
        <v xml:space="preserve"> </v>
      </c>
      <c r="AJ820">
        <v>138</v>
      </c>
      <c r="AK820">
        <v>148</v>
      </c>
      <c r="AL820" s="32">
        <f t="shared" si="454"/>
        <v>0.25835591689250226</v>
      </c>
      <c r="AM820">
        <v>209</v>
      </c>
      <c r="AN820">
        <v>166</v>
      </c>
      <c r="AO820" s="33">
        <f t="shared" si="455"/>
        <v>0.33875338753387535</v>
      </c>
      <c r="AP820">
        <v>236</v>
      </c>
      <c r="AQ820">
        <v>210</v>
      </c>
      <c r="AR820" s="33">
        <f t="shared" si="456"/>
        <v>0.40289069557362239</v>
      </c>
      <c r="AS820" s="33">
        <f t="shared" si="457"/>
        <v>0.43267776096822996</v>
      </c>
      <c r="AT820">
        <v>1</v>
      </c>
      <c r="AU820">
        <v>376</v>
      </c>
      <c r="AV820">
        <v>403</v>
      </c>
      <c r="AW820">
        <v>373</v>
      </c>
      <c r="AX820" s="2">
        <v>28.9</v>
      </c>
      <c r="AY820" s="3">
        <v>2</v>
      </c>
      <c r="AZ820" s="2">
        <v>32.9</v>
      </c>
      <c r="BA820" s="2">
        <v>26.1</v>
      </c>
      <c r="BB820" s="21">
        <v>0.95800000000000007</v>
      </c>
      <c r="BC820">
        <v>1</v>
      </c>
      <c r="BD820" s="21">
        <v>0.79700000000000004</v>
      </c>
      <c r="BE820" s="2">
        <v>28.2</v>
      </c>
      <c r="BF820" s="2">
        <v>37.700000000000003</v>
      </c>
      <c r="BG820" s="2">
        <v>25</v>
      </c>
      <c r="BH820" s="21">
        <v>-0.105</v>
      </c>
      <c r="BI820" s="21">
        <v>-0.621</v>
      </c>
      <c r="BJ820" t="s">
        <v>1903</v>
      </c>
      <c r="BK820" s="2">
        <v>32.200000000000003</v>
      </c>
      <c r="BL820" t="s">
        <v>3514</v>
      </c>
      <c r="BM820" s="2">
        <v>28.3</v>
      </c>
      <c r="BN820" t="s">
        <v>1343</v>
      </c>
      <c r="BO820" s="2">
        <v>27.7</v>
      </c>
      <c r="BP820" t="s">
        <v>1909</v>
      </c>
      <c r="BQ820" s="2">
        <v>66.8</v>
      </c>
      <c r="BR820" t="s">
        <v>3694</v>
      </c>
      <c r="BS820" s="2">
        <v>17.2</v>
      </c>
      <c r="BT820" s="32">
        <f t="shared" si="458"/>
        <v>9.2391304347826081E-2</v>
      </c>
      <c r="BU820" s="34">
        <f t="shared" si="459"/>
        <v>0.91463414634146345</v>
      </c>
      <c r="BV820" s="35">
        <f t="shared" si="460"/>
        <v>923.87327677624603</v>
      </c>
      <c r="BW820" s="32">
        <f t="shared" si="461"/>
        <v>7.0254506892895308E-3</v>
      </c>
      <c r="BX820" s="36">
        <f t="shared" si="462"/>
        <v>2.6035905726248516</v>
      </c>
      <c r="BY820" s="37">
        <f t="shared" si="463"/>
        <v>2.5014889815415242</v>
      </c>
      <c r="BZ820" s="37">
        <f t="shared" si="464"/>
        <v>28.180039138998392</v>
      </c>
      <c r="CA820" s="37">
        <f t="shared" si="465"/>
        <v>29.303156640914995</v>
      </c>
      <c r="CB820" s="37">
        <f t="shared" si="466"/>
        <v>50.080830426372145</v>
      </c>
      <c r="CC820" s="37">
        <f t="shared" si="467"/>
        <v>52.735471794538654</v>
      </c>
      <c r="CD820" s="38">
        <f t="shared" si="468"/>
        <v>-2.6546413681665086</v>
      </c>
      <c r="CE820" s="3">
        <v>51</v>
      </c>
      <c r="CF820" s="3">
        <v>49</v>
      </c>
      <c r="CG820" s="3">
        <v>501</v>
      </c>
      <c r="CH820" s="3">
        <v>525</v>
      </c>
      <c r="CI820" s="3">
        <v>192</v>
      </c>
      <c r="CJ820" s="3">
        <v>208</v>
      </c>
      <c r="CK820" s="3">
        <v>251</v>
      </c>
      <c r="CL820" s="3">
        <v>237</v>
      </c>
      <c r="CM820" s="20">
        <f t="shared" si="469"/>
        <v>0.28909236859597343</v>
      </c>
      <c r="CN820" s="37">
        <f t="shared" si="470"/>
        <v>2.1935991900556835</v>
      </c>
      <c r="CO820" s="37">
        <f t="shared" si="471"/>
        <v>2.1654761235165081</v>
      </c>
      <c r="CP820" s="37">
        <f t="shared" si="472"/>
        <v>28.20743573879296</v>
      </c>
      <c r="CQ820" s="37">
        <f t="shared" si="473"/>
        <v>30.654142527701222</v>
      </c>
      <c r="CR820" s="37">
        <f t="shared" si="474"/>
        <v>53.29321109173744</v>
      </c>
      <c r="CS820" s="37">
        <f t="shared" si="475"/>
        <v>54.136903087912707</v>
      </c>
      <c r="CT820" s="22">
        <f t="shared" si="476"/>
        <v>-1.8109493719912422</v>
      </c>
      <c r="CU820" s="35">
        <v>78</v>
      </c>
      <c r="CV820" s="35">
        <v>77</v>
      </c>
      <c r="CW820" s="35">
        <v>925</v>
      </c>
      <c r="CX820" s="35">
        <v>1013</v>
      </c>
      <c r="CY820" s="35">
        <v>384</v>
      </c>
      <c r="CZ820" s="35">
        <v>341</v>
      </c>
      <c r="DA820" s="35">
        <v>494</v>
      </c>
      <c r="DB820" s="35">
        <v>508</v>
      </c>
      <c r="DC820">
        <v>17</v>
      </c>
      <c r="DD820">
        <v>8</v>
      </c>
      <c r="DE820" s="35">
        <f t="shared" si="477"/>
        <v>-9</v>
      </c>
      <c r="DF820" s="36">
        <f t="shared" si="478"/>
        <v>0.86786352420828394</v>
      </c>
      <c r="DG820" s="37">
        <f t="shared" si="479"/>
        <v>0.40840636433331007</v>
      </c>
      <c r="DH820" s="37">
        <f t="shared" si="480"/>
        <v>-0.45945715987497382</v>
      </c>
      <c r="DI820" s="2">
        <v>686.7</v>
      </c>
      <c r="DJ820">
        <v>25</v>
      </c>
      <c r="DK820">
        <v>32</v>
      </c>
      <c r="DL820">
        <v>-16.399999999999999</v>
      </c>
      <c r="DM820">
        <v>580</v>
      </c>
      <c r="DN820">
        <v>602</v>
      </c>
      <c r="DO820">
        <v>-2.2999999999999998</v>
      </c>
      <c r="DP820">
        <v>435</v>
      </c>
      <c r="DQ820">
        <v>453</v>
      </c>
      <c r="DR820">
        <v>-2.2000000000000002</v>
      </c>
      <c r="DS820">
        <v>313</v>
      </c>
      <c r="DT820">
        <v>332</v>
      </c>
      <c r="DU820">
        <v>-2</v>
      </c>
      <c r="DV820" s="39">
        <v>0.7</v>
      </c>
      <c r="DW820" s="39">
        <v>0.7</v>
      </c>
      <c r="DX820" s="39">
        <v>0.4</v>
      </c>
      <c r="DY820" s="39">
        <v>0.60000000000000009</v>
      </c>
      <c r="DZ820" s="39">
        <v>0.7</v>
      </c>
      <c r="EA820" s="39">
        <v>2.5</v>
      </c>
    </row>
    <row r="821" spans="1:131" x14ac:dyDescent="0.2">
      <c r="A821" s="12" t="s">
        <v>3513</v>
      </c>
      <c r="B821" s="12" t="s">
        <v>3514</v>
      </c>
      <c r="C821" t="s">
        <v>3512</v>
      </c>
      <c r="D821" t="s">
        <v>223</v>
      </c>
      <c r="E821" s="12" t="s">
        <v>123</v>
      </c>
      <c r="F821">
        <v>74</v>
      </c>
      <c r="G821">
        <v>9</v>
      </c>
      <c r="H821">
        <v>11</v>
      </c>
      <c r="I821" s="31">
        <f t="shared" si="444"/>
        <v>20</v>
      </c>
      <c r="J821">
        <v>7</v>
      </c>
      <c r="K821">
        <v>3</v>
      </c>
      <c r="L821" s="16">
        <f t="shared" si="445"/>
        <v>1.2467316583262196</v>
      </c>
      <c r="M821" s="15">
        <v>9</v>
      </c>
      <c r="N821" s="15">
        <v>8</v>
      </c>
      <c r="O821" s="15">
        <v>3</v>
      </c>
      <c r="P821">
        <v>103</v>
      </c>
      <c r="Q821">
        <v>27</v>
      </c>
      <c r="R821">
        <v>36</v>
      </c>
      <c r="S821" s="13">
        <f t="shared" si="446"/>
        <v>8.7378640776699032E-2</v>
      </c>
      <c r="T821" s="13">
        <f t="shared" si="447"/>
        <v>5.4216867469879519E-2</v>
      </c>
      <c r="U821" s="2">
        <v>962.51666666669996</v>
      </c>
      <c r="V821" s="2">
        <v>13</v>
      </c>
      <c r="W821">
        <v>12.66</v>
      </c>
      <c r="X821">
        <v>34.94</v>
      </c>
      <c r="Y821" s="32">
        <f t="shared" si="448"/>
        <v>0.2659663865546219</v>
      </c>
      <c r="Z821" s="15">
        <f t="shared" si="449"/>
        <v>81.421052631578945</v>
      </c>
      <c r="AA821">
        <v>34</v>
      </c>
      <c r="AB821">
        <v>105</v>
      </c>
      <c r="AC821">
        <v>90</v>
      </c>
      <c r="AD821" s="13">
        <f t="shared" si="450"/>
        <v>0.23684210526315788</v>
      </c>
      <c r="AE821" s="13">
        <f t="shared" si="451"/>
        <v>0.28947368421052633</v>
      </c>
      <c r="AF821" s="13">
        <f t="shared" si="452"/>
        <v>0.52631578947368418</v>
      </c>
      <c r="AG821">
        <v>17</v>
      </c>
      <c r="AH821">
        <v>10</v>
      </c>
      <c r="AI821" s="17">
        <f t="shared" si="453"/>
        <v>0.62962962962962965</v>
      </c>
      <c r="AJ821">
        <v>130</v>
      </c>
      <c r="AK821">
        <v>126</v>
      </c>
      <c r="AL821" s="32">
        <f t="shared" si="454"/>
        <v>0.28100987925356752</v>
      </c>
      <c r="AM821">
        <v>164</v>
      </c>
      <c r="AN821">
        <v>141</v>
      </c>
      <c r="AO821" s="33">
        <f t="shared" si="455"/>
        <v>0.33479692645444564</v>
      </c>
      <c r="AP821">
        <v>182</v>
      </c>
      <c r="AQ821">
        <v>168</v>
      </c>
      <c r="AR821" s="33">
        <f t="shared" si="456"/>
        <v>0.38419319429198684</v>
      </c>
      <c r="AS821" s="33">
        <f t="shared" si="457"/>
        <v>0.45632798573975042</v>
      </c>
      <c r="AT821">
        <v>4</v>
      </c>
      <c r="AU821">
        <v>314</v>
      </c>
      <c r="AV821">
        <v>335</v>
      </c>
      <c r="AW821">
        <v>300</v>
      </c>
      <c r="AX821" s="2">
        <v>29</v>
      </c>
      <c r="AY821" s="3">
        <v>4</v>
      </c>
      <c r="AZ821" s="2">
        <v>33</v>
      </c>
      <c r="BA821" s="2">
        <v>26.3</v>
      </c>
      <c r="BB821" s="21">
        <v>1.1180000000000001</v>
      </c>
      <c r="BC821">
        <v>1</v>
      </c>
      <c r="BD821" s="21">
        <v>0.59699999999999998</v>
      </c>
      <c r="BE821" s="2">
        <v>30</v>
      </c>
      <c r="BF821" s="2">
        <v>33.799999999999997</v>
      </c>
      <c r="BG821" s="2">
        <v>26.1</v>
      </c>
      <c r="BH821" s="21">
        <v>1.0109999999999999</v>
      </c>
      <c r="BI821" s="21">
        <v>-7.4999999999999997E-2</v>
      </c>
      <c r="BJ821" t="s">
        <v>1903</v>
      </c>
      <c r="BK821" s="2">
        <v>60</v>
      </c>
      <c r="BL821" t="s">
        <v>1343</v>
      </c>
      <c r="BM821" s="2">
        <v>56.3</v>
      </c>
      <c r="BN821" t="s">
        <v>222</v>
      </c>
      <c r="BO821" s="2">
        <v>21.2</v>
      </c>
      <c r="BP821" t="s">
        <v>1909</v>
      </c>
      <c r="BQ821" s="2">
        <v>41.4</v>
      </c>
      <c r="BR821" t="s">
        <v>3509</v>
      </c>
      <c r="BS821" s="2">
        <v>31.7</v>
      </c>
      <c r="BT821" s="32">
        <f t="shared" si="458"/>
        <v>8.5972850678733032E-2</v>
      </c>
      <c r="BU821" s="34">
        <f t="shared" si="459"/>
        <v>0.92234848484848486</v>
      </c>
      <c r="BV821" s="35">
        <f t="shared" si="460"/>
        <v>930.94576991635813</v>
      </c>
      <c r="BW821" s="32">
        <f t="shared" si="461"/>
        <v>8.3213355272178935E-3</v>
      </c>
      <c r="BX821" s="36">
        <f t="shared" si="462"/>
        <v>2.37006237006237</v>
      </c>
      <c r="BY821" s="37">
        <f t="shared" si="463"/>
        <v>2.5571725571725574</v>
      </c>
      <c r="BZ821" s="37">
        <f t="shared" si="464"/>
        <v>27.567567567567568</v>
      </c>
      <c r="CA821" s="37">
        <f t="shared" si="465"/>
        <v>32.931392931392935</v>
      </c>
      <c r="CB821" s="37">
        <f t="shared" si="466"/>
        <v>50.020790020790017</v>
      </c>
      <c r="CC821" s="37">
        <f t="shared" si="467"/>
        <v>57.006237006237008</v>
      </c>
      <c r="CD821" s="38">
        <f t="shared" si="468"/>
        <v>-6.9854469854469912</v>
      </c>
      <c r="CE821" s="3">
        <v>38</v>
      </c>
      <c r="CF821" s="3">
        <v>41</v>
      </c>
      <c r="CG821" s="3">
        <v>404</v>
      </c>
      <c r="CH821" s="3">
        <v>487</v>
      </c>
      <c r="CI821" s="3">
        <v>164</v>
      </c>
      <c r="CJ821" s="3">
        <v>162</v>
      </c>
      <c r="CK821" s="3">
        <v>224</v>
      </c>
      <c r="CL821" s="3">
        <v>196</v>
      </c>
      <c r="CM821" s="20">
        <f t="shared" si="469"/>
        <v>-5.3553186432010023</v>
      </c>
      <c r="CN821" s="37">
        <f t="shared" si="470"/>
        <v>2.4598152817958199</v>
      </c>
      <c r="CO821" s="37">
        <f t="shared" si="471"/>
        <v>2.2045514317981403</v>
      </c>
      <c r="CP821" s="37">
        <f t="shared" si="472"/>
        <v>28.868020854283017</v>
      </c>
      <c r="CQ821" s="37">
        <f t="shared" si="473"/>
        <v>29.007255681554483</v>
      </c>
      <c r="CR821" s="37">
        <f t="shared" si="474"/>
        <v>53.071674994972078</v>
      </c>
      <c r="CS821" s="37">
        <f t="shared" si="475"/>
        <v>51.818561549528923</v>
      </c>
      <c r="CT821" s="22">
        <f t="shared" si="476"/>
        <v>-8.2385604308901463</v>
      </c>
      <c r="CU821" s="35">
        <v>106</v>
      </c>
      <c r="CV821" s="35">
        <v>95</v>
      </c>
      <c r="CW821" s="35">
        <v>1138</v>
      </c>
      <c r="CX821" s="35">
        <v>1155</v>
      </c>
      <c r="CY821" s="35">
        <v>444</v>
      </c>
      <c r="CZ821" s="35">
        <v>418</v>
      </c>
      <c r="DA821" s="35">
        <v>565</v>
      </c>
      <c r="DB821" s="35">
        <v>599</v>
      </c>
      <c r="DC821">
        <v>11</v>
      </c>
      <c r="DD821">
        <v>16</v>
      </c>
      <c r="DE821" s="35">
        <f t="shared" si="477"/>
        <v>5</v>
      </c>
      <c r="DF821" s="36">
        <f t="shared" si="478"/>
        <v>0.68607068607068611</v>
      </c>
      <c r="DG821" s="37">
        <f t="shared" si="479"/>
        <v>0.99792099792099798</v>
      </c>
      <c r="DH821" s="37">
        <f t="shared" si="480"/>
        <v>0.31185031185031187</v>
      </c>
      <c r="DI821" s="2">
        <v>555.1</v>
      </c>
      <c r="DJ821">
        <v>18</v>
      </c>
      <c r="DK821">
        <v>24</v>
      </c>
      <c r="DL821">
        <v>-13</v>
      </c>
      <c r="DM821">
        <v>475</v>
      </c>
      <c r="DN821">
        <v>520</v>
      </c>
      <c r="DO821">
        <v>-4</v>
      </c>
      <c r="DP821">
        <v>356</v>
      </c>
      <c r="DQ821">
        <v>385</v>
      </c>
      <c r="DR821">
        <v>-3.4</v>
      </c>
      <c r="DS821">
        <v>266</v>
      </c>
      <c r="DT821">
        <v>286</v>
      </c>
      <c r="DU821">
        <v>-2.9</v>
      </c>
      <c r="DV821" s="39">
        <v>-7.5</v>
      </c>
      <c r="DW821" s="39">
        <v>-7.5</v>
      </c>
      <c r="DX821" s="39">
        <v>0.2</v>
      </c>
      <c r="DY821" s="39">
        <v>0.8</v>
      </c>
      <c r="DZ821" s="39">
        <v>-0.1</v>
      </c>
      <c r="EA821" s="39">
        <v>-6.6</v>
      </c>
    </row>
    <row r="822" spans="1:131" x14ac:dyDescent="0.2">
      <c r="A822" s="12" t="s">
        <v>3518</v>
      </c>
      <c r="B822" s="12" t="s">
        <v>3519</v>
      </c>
      <c r="C822" t="s">
        <v>3517</v>
      </c>
      <c r="D822" t="s">
        <v>317</v>
      </c>
      <c r="E822" s="12" t="s">
        <v>113</v>
      </c>
      <c r="F822">
        <v>76</v>
      </c>
      <c r="G822">
        <v>13</v>
      </c>
      <c r="H822">
        <v>17</v>
      </c>
      <c r="I822" s="31">
        <f t="shared" si="444"/>
        <v>30</v>
      </c>
      <c r="J822">
        <v>13</v>
      </c>
      <c r="K822">
        <v>4</v>
      </c>
      <c r="L822" s="16">
        <f t="shared" si="445"/>
        <v>1.8062919168436118</v>
      </c>
      <c r="M822" s="15">
        <v>13</v>
      </c>
      <c r="N822" s="15">
        <v>13</v>
      </c>
      <c r="O822" s="15">
        <v>4</v>
      </c>
      <c r="P822">
        <v>130</v>
      </c>
      <c r="Q822">
        <v>44</v>
      </c>
      <c r="R822">
        <v>58</v>
      </c>
      <c r="S822" s="13">
        <f t="shared" si="446"/>
        <v>0.1</v>
      </c>
      <c r="T822" s="13">
        <f t="shared" si="447"/>
        <v>5.6034482758620691E-2</v>
      </c>
      <c r="U822" s="2">
        <v>996.51666666669996</v>
      </c>
      <c r="V822" s="2">
        <v>13.1</v>
      </c>
      <c r="W822">
        <v>12.84</v>
      </c>
      <c r="X822">
        <v>35.369999999999997</v>
      </c>
      <c r="Y822" s="32">
        <f t="shared" si="448"/>
        <v>0.2663347853142502</v>
      </c>
      <c r="Z822" s="15">
        <f t="shared" si="449"/>
        <v>158.85365853658536</v>
      </c>
      <c r="AA822">
        <v>19</v>
      </c>
      <c r="AB822">
        <v>128</v>
      </c>
      <c r="AC822">
        <v>111</v>
      </c>
      <c r="AD822" s="13">
        <f t="shared" si="450"/>
        <v>0.31707317073170732</v>
      </c>
      <c r="AE822" s="13">
        <f t="shared" si="451"/>
        <v>0.41463414634146339</v>
      </c>
      <c r="AF822" s="13">
        <f t="shared" si="452"/>
        <v>0.73170731707317072</v>
      </c>
      <c r="AG822">
        <v>16</v>
      </c>
      <c r="AH822">
        <v>31</v>
      </c>
      <c r="AI822" s="17">
        <f t="shared" si="453"/>
        <v>0.34042553191489361</v>
      </c>
      <c r="AJ822">
        <v>137</v>
      </c>
      <c r="AK822">
        <v>165</v>
      </c>
      <c r="AL822" s="32">
        <f t="shared" si="454"/>
        <v>0.31006160164271046</v>
      </c>
      <c r="AM822">
        <v>158</v>
      </c>
      <c r="AN822">
        <v>146</v>
      </c>
      <c r="AO822" s="33">
        <f t="shared" si="455"/>
        <v>0.31211498973305957</v>
      </c>
      <c r="AP822">
        <v>161</v>
      </c>
      <c r="AQ822">
        <v>207</v>
      </c>
      <c r="AR822" s="33">
        <f t="shared" si="456"/>
        <v>0.37782340862422997</v>
      </c>
      <c r="AS822" s="33">
        <f t="shared" si="457"/>
        <v>0.49834983498349833</v>
      </c>
      <c r="AT822">
        <v>6</v>
      </c>
      <c r="AU822">
        <v>353</v>
      </c>
      <c r="AV822">
        <v>353</v>
      </c>
      <c r="AW822">
        <v>308</v>
      </c>
      <c r="AX822" s="2">
        <v>29</v>
      </c>
      <c r="AY822" s="3">
        <v>4</v>
      </c>
      <c r="AZ822" s="2">
        <v>33.4</v>
      </c>
      <c r="BA822" s="2">
        <v>26.1</v>
      </c>
      <c r="BB822" s="21">
        <v>0.80700000000000005</v>
      </c>
      <c r="BC822">
        <v>4</v>
      </c>
      <c r="BD822" s="21">
        <v>0.45300000000000001</v>
      </c>
      <c r="BE822" s="2">
        <v>30.1</v>
      </c>
      <c r="BF822" s="2">
        <v>33.799999999999997</v>
      </c>
      <c r="BG822" s="2">
        <v>26.3</v>
      </c>
      <c r="BH822" s="21">
        <v>0.20300000000000001</v>
      </c>
      <c r="BI822" s="21">
        <v>1.903</v>
      </c>
      <c r="BJ822" t="s">
        <v>465</v>
      </c>
      <c r="BK822" s="2">
        <v>46.7</v>
      </c>
      <c r="BL822" t="s">
        <v>1330</v>
      </c>
      <c r="BM822" s="2">
        <v>29.1</v>
      </c>
      <c r="BN822" t="s">
        <v>1836</v>
      </c>
      <c r="BO822" s="2">
        <v>21</v>
      </c>
      <c r="BP822" t="s">
        <v>757</v>
      </c>
      <c r="BQ822" s="2">
        <v>40.299999999999997</v>
      </c>
      <c r="BR822" t="s">
        <v>2126</v>
      </c>
      <c r="BS822" s="2">
        <v>35.5</v>
      </c>
      <c r="BT822" s="32">
        <f t="shared" si="458"/>
        <v>8.1836327345309379E-2</v>
      </c>
      <c r="BU822" s="34">
        <f t="shared" si="459"/>
        <v>0.91932059447983017</v>
      </c>
      <c r="BV822" s="35">
        <f t="shared" si="460"/>
        <v>927.50422721436121</v>
      </c>
      <c r="BW822" s="32">
        <f t="shared" si="461"/>
        <v>1.1569218251395452E-3</v>
      </c>
      <c r="BX822" s="36">
        <f t="shared" si="462"/>
        <v>2.4708718360787465</v>
      </c>
      <c r="BY822" s="37">
        <f t="shared" si="463"/>
        <v>2.2900763358778629</v>
      </c>
      <c r="BZ822" s="37">
        <f t="shared" si="464"/>
        <v>30.192848533547611</v>
      </c>
      <c r="CA822" s="37">
        <f t="shared" si="465"/>
        <v>28.384893531538772</v>
      </c>
      <c r="CB822" s="37">
        <f t="shared" si="466"/>
        <v>54.66050622740056</v>
      </c>
      <c r="CC822" s="37">
        <f t="shared" si="467"/>
        <v>50.381679389312971</v>
      </c>
      <c r="CD822" s="38">
        <f t="shared" si="468"/>
        <v>4.2788268380875891</v>
      </c>
      <c r="CE822" s="3">
        <v>41</v>
      </c>
      <c r="CF822" s="3">
        <v>38</v>
      </c>
      <c r="CG822" s="3">
        <v>460</v>
      </c>
      <c r="CH822" s="3">
        <v>433</v>
      </c>
      <c r="CI822" s="3">
        <v>184</v>
      </c>
      <c r="CJ822" s="3">
        <v>171</v>
      </c>
      <c r="CK822" s="3">
        <v>194</v>
      </c>
      <c r="CL822" s="3">
        <v>222</v>
      </c>
      <c r="CM822" s="20">
        <f t="shared" si="469"/>
        <v>2.7784307984836278</v>
      </c>
      <c r="CN822" s="37">
        <f t="shared" si="470"/>
        <v>2.232043212356591</v>
      </c>
      <c r="CO822" s="37">
        <f t="shared" si="471"/>
        <v>3.0578992009285297</v>
      </c>
      <c r="CP822" s="37">
        <f t="shared" si="472"/>
        <v>29.730815588589799</v>
      </c>
      <c r="CQ822" s="37">
        <f t="shared" si="473"/>
        <v>31.047721083880184</v>
      </c>
      <c r="CR822" s="37">
        <f t="shared" si="474"/>
        <v>53.747600553546718</v>
      </c>
      <c r="CS822" s="37">
        <f t="shared" si="475"/>
        <v>54.238650060265172</v>
      </c>
      <c r="CT822" s="22">
        <f t="shared" si="476"/>
        <v>4.7698763448060433</v>
      </c>
      <c r="CU822" s="35">
        <v>100</v>
      </c>
      <c r="CV822" s="35">
        <v>137</v>
      </c>
      <c r="CW822" s="35">
        <v>1232</v>
      </c>
      <c r="CX822" s="35">
        <v>1254</v>
      </c>
      <c r="CY822" s="35">
        <v>520</v>
      </c>
      <c r="CZ822" s="35">
        <v>488</v>
      </c>
      <c r="DA822" s="35">
        <v>551</v>
      </c>
      <c r="DB822" s="35">
        <v>556</v>
      </c>
      <c r="DC822">
        <v>27</v>
      </c>
      <c r="DD822">
        <v>29</v>
      </c>
      <c r="DE822" s="35">
        <f t="shared" si="477"/>
        <v>2</v>
      </c>
      <c r="DF822" s="36">
        <f t="shared" si="478"/>
        <v>1.627159501807955</v>
      </c>
      <c r="DG822" s="37">
        <f t="shared" si="479"/>
        <v>1.747689835275211</v>
      </c>
      <c r="DH822" s="37">
        <f t="shared" si="480"/>
        <v>0.12053033346725592</v>
      </c>
      <c r="DI822" s="2">
        <v>532.79999999999995</v>
      </c>
      <c r="DJ822">
        <v>16</v>
      </c>
      <c r="DK822">
        <v>25</v>
      </c>
      <c r="DL822">
        <v>3.8</v>
      </c>
      <c r="DM822">
        <v>489</v>
      </c>
      <c r="DN822">
        <v>489</v>
      </c>
      <c r="DO822">
        <v>1.5</v>
      </c>
      <c r="DP822">
        <v>377</v>
      </c>
      <c r="DQ822">
        <v>369</v>
      </c>
      <c r="DR822">
        <v>2.5</v>
      </c>
      <c r="DS822">
        <v>284</v>
      </c>
      <c r="DT822">
        <v>264</v>
      </c>
      <c r="DU822">
        <v>4.2</v>
      </c>
      <c r="DV822" s="39">
        <v>1.4</v>
      </c>
      <c r="DW822" s="39">
        <v>1.4</v>
      </c>
      <c r="DX822" s="39">
        <v>0.2</v>
      </c>
      <c r="DY822" s="39">
        <v>0.5</v>
      </c>
      <c r="DZ822" s="39">
        <v>0.60000000000000009</v>
      </c>
      <c r="EA822" s="39">
        <v>2.7</v>
      </c>
    </row>
    <row r="823" spans="1:131" x14ac:dyDescent="0.2">
      <c r="A823" s="12" t="s">
        <v>1178</v>
      </c>
      <c r="B823" s="12" t="s">
        <v>3522</v>
      </c>
      <c r="C823" t="s">
        <v>3521</v>
      </c>
      <c r="D823" t="s">
        <v>210</v>
      </c>
      <c r="E823" s="12" t="s">
        <v>178</v>
      </c>
      <c r="F823">
        <v>20</v>
      </c>
      <c r="G823">
        <v>1</v>
      </c>
      <c r="H823">
        <v>0</v>
      </c>
      <c r="I823" s="31">
        <f t="shared" si="444"/>
        <v>1</v>
      </c>
      <c r="J823">
        <v>0</v>
      </c>
      <c r="K823">
        <v>0</v>
      </c>
      <c r="L823" s="16">
        <f t="shared" si="445"/>
        <v>0.23706045041485579</v>
      </c>
      <c r="M823" s="15">
        <v>1</v>
      </c>
      <c r="N823" s="15">
        <v>0</v>
      </c>
      <c r="O823" s="15">
        <v>0</v>
      </c>
      <c r="P823">
        <v>15</v>
      </c>
      <c r="Q823">
        <v>9</v>
      </c>
      <c r="R823">
        <v>9</v>
      </c>
      <c r="S823" s="13">
        <f t="shared" si="446"/>
        <v>6.6666666666666666E-2</v>
      </c>
      <c r="T823" s="13">
        <f t="shared" si="447"/>
        <v>3.0303030303030304E-2</v>
      </c>
      <c r="U823" s="2">
        <v>253.1</v>
      </c>
      <c r="V823" s="2">
        <v>12.65</v>
      </c>
      <c r="W823">
        <v>12.57</v>
      </c>
      <c r="X823">
        <v>34.54</v>
      </c>
      <c r="Y823" s="32">
        <f t="shared" si="448"/>
        <v>0.26682233071534706</v>
      </c>
      <c r="Z823" s="15">
        <f t="shared" si="449"/>
        <v>0</v>
      </c>
      <c r="AA823">
        <v>12</v>
      </c>
      <c r="AB823">
        <v>21</v>
      </c>
      <c r="AC823">
        <v>32</v>
      </c>
      <c r="AD823" s="13">
        <f t="shared" si="450"/>
        <v>0.125</v>
      </c>
      <c r="AE823" s="13">
        <f t="shared" si="451"/>
        <v>0</v>
      </c>
      <c r="AF823" s="13">
        <f t="shared" si="452"/>
        <v>0.125</v>
      </c>
      <c r="AI823" s="17" t="str">
        <f t="shared" si="453"/>
        <v xml:space="preserve"> </v>
      </c>
      <c r="AJ823">
        <v>44</v>
      </c>
      <c r="AK823">
        <v>45</v>
      </c>
      <c r="AL823" s="32">
        <f t="shared" si="454"/>
        <v>0.36032388663967613</v>
      </c>
      <c r="AM823">
        <v>48</v>
      </c>
      <c r="AN823">
        <v>37</v>
      </c>
      <c r="AO823" s="33">
        <f t="shared" si="455"/>
        <v>0.34412955465587042</v>
      </c>
      <c r="AP823">
        <v>37</v>
      </c>
      <c r="AQ823">
        <v>36</v>
      </c>
      <c r="AR823" s="33">
        <f t="shared" si="456"/>
        <v>0.29554655870445345</v>
      </c>
      <c r="AS823" s="33">
        <f t="shared" si="457"/>
        <v>0.5114942528735632</v>
      </c>
      <c r="AT823">
        <v>6</v>
      </c>
      <c r="AU823">
        <v>110</v>
      </c>
      <c r="AV823">
        <v>92</v>
      </c>
      <c r="AW823">
        <v>62</v>
      </c>
      <c r="AX823" s="2">
        <v>28.1</v>
      </c>
      <c r="AY823" s="3">
        <v>5</v>
      </c>
      <c r="AZ823" s="2">
        <v>32.9</v>
      </c>
      <c r="BA823" s="2">
        <v>24.8</v>
      </c>
      <c r="BB823" s="21">
        <v>-0.22600000000000001</v>
      </c>
      <c r="BC823">
        <v>6</v>
      </c>
      <c r="BD823" s="21">
        <v>-2.6950000000000003</v>
      </c>
      <c r="BE823" s="2">
        <v>26.5</v>
      </c>
      <c r="BF823" s="2">
        <v>30</v>
      </c>
      <c r="BG823" s="2">
        <v>25.3</v>
      </c>
      <c r="BH823" s="21">
        <v>-2.5000000000000001E-2</v>
      </c>
      <c r="BI823" s="21">
        <v>-4.32</v>
      </c>
      <c r="BJ823" t="s">
        <v>1565</v>
      </c>
      <c r="BK823" s="2">
        <v>30.1</v>
      </c>
      <c r="BL823" t="s">
        <v>673</v>
      </c>
      <c r="BM823" s="2">
        <v>26.8</v>
      </c>
      <c r="BN823" t="s">
        <v>288</v>
      </c>
      <c r="BO823" s="2">
        <v>26.6</v>
      </c>
      <c r="BP823" t="s">
        <v>2676</v>
      </c>
      <c r="BQ823" s="2">
        <v>60</v>
      </c>
      <c r="BR823" t="s">
        <v>787</v>
      </c>
      <c r="BS823" s="2">
        <v>18.600000000000001</v>
      </c>
      <c r="BT823" s="32">
        <f t="shared" si="458"/>
        <v>7.3394495412844041E-2</v>
      </c>
      <c r="BU823" s="34">
        <f t="shared" si="459"/>
        <v>0.95394736842105265</v>
      </c>
      <c r="BV823" s="35">
        <f t="shared" si="460"/>
        <v>961.28681796233695</v>
      </c>
      <c r="BW823" s="32">
        <f t="shared" si="461"/>
        <v>2.7341863833896696E-2</v>
      </c>
      <c r="BX823" s="36">
        <f t="shared" si="462"/>
        <v>1.8972332015810276</v>
      </c>
      <c r="BY823" s="37">
        <f t="shared" si="463"/>
        <v>1.6600790513833992</v>
      </c>
      <c r="BZ823" s="37">
        <f t="shared" si="464"/>
        <v>25.849802371541504</v>
      </c>
      <c r="CA823" s="37">
        <f t="shared" si="465"/>
        <v>36.047430830039524</v>
      </c>
      <c r="CB823" s="37">
        <f t="shared" si="466"/>
        <v>48.379446640316203</v>
      </c>
      <c r="CC823" s="37">
        <f t="shared" si="467"/>
        <v>61.897233201581031</v>
      </c>
      <c r="CD823" s="38">
        <f t="shared" si="468"/>
        <v>-13.517786561264828</v>
      </c>
      <c r="CE823" s="3">
        <v>8</v>
      </c>
      <c r="CF823" s="3">
        <v>7</v>
      </c>
      <c r="CG823" s="3">
        <v>101</v>
      </c>
      <c r="CH823" s="3">
        <v>145</v>
      </c>
      <c r="CI823" s="3">
        <v>47</v>
      </c>
      <c r="CJ823" s="3">
        <v>46</v>
      </c>
      <c r="CK823" s="3">
        <v>63</v>
      </c>
      <c r="CL823" s="3">
        <v>48</v>
      </c>
      <c r="CM823" s="20">
        <f t="shared" si="469"/>
        <v>-12.258648630230343</v>
      </c>
      <c r="CN823" s="37">
        <f t="shared" si="470"/>
        <v>2.3451071221771862</v>
      </c>
      <c r="CO823" s="37">
        <f t="shared" si="471"/>
        <v>2.2582513028372904</v>
      </c>
      <c r="CP823" s="37">
        <f t="shared" si="472"/>
        <v>30.486392588303421</v>
      </c>
      <c r="CQ823" s="37">
        <f t="shared" si="473"/>
        <v>30.833815865663002</v>
      </c>
      <c r="CR823" s="37">
        <f t="shared" si="474"/>
        <v>59.322524609148815</v>
      </c>
      <c r="CS823" s="37">
        <f t="shared" si="475"/>
        <v>53.937463810075279</v>
      </c>
      <c r="CT823" s="22">
        <f t="shared" si="476"/>
        <v>-18.902847360338363</v>
      </c>
      <c r="CU823" s="35">
        <v>27</v>
      </c>
      <c r="CV823" s="35">
        <v>26</v>
      </c>
      <c r="CW823" s="35">
        <v>324</v>
      </c>
      <c r="CX823" s="35">
        <v>329</v>
      </c>
      <c r="CY823" s="35">
        <v>142</v>
      </c>
      <c r="CZ823" s="35">
        <v>117</v>
      </c>
      <c r="DA823" s="35">
        <v>149</v>
      </c>
      <c r="DB823" s="35">
        <v>190</v>
      </c>
      <c r="DC823">
        <v>3</v>
      </c>
      <c r="DD823">
        <v>1</v>
      </c>
      <c r="DE823" s="35">
        <f t="shared" si="477"/>
        <v>-2</v>
      </c>
      <c r="DF823" s="36">
        <f t="shared" si="478"/>
        <v>0.71146245059288538</v>
      </c>
      <c r="DG823" s="37">
        <f t="shared" si="479"/>
        <v>0.23715415019762845</v>
      </c>
      <c r="DH823" s="37">
        <f t="shared" si="480"/>
        <v>-0.4743083003952569</v>
      </c>
      <c r="DI823" s="2">
        <v>145.1</v>
      </c>
      <c r="DJ823">
        <v>6</v>
      </c>
      <c r="DK823">
        <v>8</v>
      </c>
      <c r="DL823">
        <v>-7.1</v>
      </c>
      <c r="DM823">
        <v>108</v>
      </c>
      <c r="DN823">
        <v>150</v>
      </c>
      <c r="DO823">
        <v>-8.6999999999999993</v>
      </c>
      <c r="DP823">
        <v>85</v>
      </c>
      <c r="DQ823">
        <v>117</v>
      </c>
      <c r="DR823">
        <v>-7.2</v>
      </c>
      <c r="DS823">
        <v>58</v>
      </c>
      <c r="DT823">
        <v>89</v>
      </c>
      <c r="DU823">
        <v>-9.1999999999999993</v>
      </c>
      <c r="DV823" s="39">
        <v>-1.6</v>
      </c>
      <c r="DW823" s="39">
        <v>-1.6</v>
      </c>
      <c r="DX823" s="39">
        <v>-0.1</v>
      </c>
      <c r="DY823" s="39">
        <v>-0.7</v>
      </c>
      <c r="DZ823" s="39">
        <v>1.1000000000000001</v>
      </c>
      <c r="EA823" s="39">
        <v>-1.4</v>
      </c>
    </row>
    <row r="824" spans="1:131" x14ac:dyDescent="0.2">
      <c r="A824" s="12" t="s">
        <v>3044</v>
      </c>
      <c r="B824" s="12" t="s">
        <v>3526</v>
      </c>
      <c r="C824" t="s">
        <v>3525</v>
      </c>
      <c r="D824" t="s">
        <v>155</v>
      </c>
      <c r="E824" s="12" t="s">
        <v>156</v>
      </c>
      <c r="F824">
        <v>6</v>
      </c>
      <c r="G824">
        <v>0</v>
      </c>
      <c r="H824">
        <v>0</v>
      </c>
      <c r="I824" s="31">
        <f t="shared" si="444"/>
        <v>0</v>
      </c>
      <c r="J824">
        <v>0</v>
      </c>
      <c r="K824">
        <v>0</v>
      </c>
      <c r="L824" s="16">
        <f t="shared" si="445"/>
        <v>0</v>
      </c>
      <c r="M824" s="15">
        <v>0</v>
      </c>
      <c r="N824" s="15">
        <v>0</v>
      </c>
      <c r="O824" s="15">
        <v>0</v>
      </c>
      <c r="P824">
        <v>4</v>
      </c>
      <c r="Q824">
        <v>3</v>
      </c>
      <c r="R824">
        <v>1</v>
      </c>
      <c r="S824" s="13">
        <f t="shared" si="446"/>
        <v>0</v>
      </c>
      <c r="T824" s="13">
        <f t="shared" si="447"/>
        <v>0</v>
      </c>
      <c r="U824" s="2">
        <v>54.883333333300001</v>
      </c>
      <c r="V824" s="2">
        <v>9.1333333332999995</v>
      </c>
      <c r="W824">
        <v>9.15</v>
      </c>
      <c r="X824">
        <v>43.29</v>
      </c>
      <c r="Y824" s="32">
        <f t="shared" si="448"/>
        <v>0.17448512585812359</v>
      </c>
      <c r="Z824" s="15">
        <f t="shared" si="449"/>
        <v>0</v>
      </c>
      <c r="AA824">
        <v>4</v>
      </c>
      <c r="AB824">
        <v>17</v>
      </c>
      <c r="AC824">
        <v>13</v>
      </c>
      <c r="AD824" s="13">
        <f t="shared" si="450"/>
        <v>0</v>
      </c>
      <c r="AE824" s="13">
        <f t="shared" si="451"/>
        <v>0</v>
      </c>
      <c r="AF824" s="13">
        <f t="shared" si="452"/>
        <v>0</v>
      </c>
      <c r="AG824">
        <v>0</v>
      </c>
      <c r="AH824">
        <v>0</v>
      </c>
      <c r="AI824" s="17" t="str">
        <f t="shared" si="453"/>
        <v xml:space="preserve"> </v>
      </c>
      <c r="AJ824">
        <v>5</v>
      </c>
      <c r="AK824">
        <v>8</v>
      </c>
      <c r="AL824" s="32">
        <f t="shared" si="454"/>
        <v>0.28888888888888886</v>
      </c>
      <c r="AM824">
        <v>11</v>
      </c>
      <c r="AN824">
        <v>5</v>
      </c>
      <c r="AO824" s="33">
        <f t="shared" si="455"/>
        <v>0.35555555555555557</v>
      </c>
      <c r="AP824">
        <v>8</v>
      </c>
      <c r="AQ824">
        <v>8</v>
      </c>
      <c r="AR824" s="33">
        <f t="shared" si="456"/>
        <v>0.35555555555555557</v>
      </c>
      <c r="AS824" s="33">
        <f t="shared" si="457"/>
        <v>0.44827586206896552</v>
      </c>
      <c r="AU824">
        <v>28</v>
      </c>
      <c r="AV824">
        <v>13</v>
      </c>
      <c r="AW824">
        <v>12</v>
      </c>
      <c r="AX824" s="2">
        <v>27.3</v>
      </c>
      <c r="AZ824" s="2">
        <v>31.5</v>
      </c>
      <c r="BA824" s="2">
        <v>24.4</v>
      </c>
      <c r="BB824" s="21">
        <v>0.12</v>
      </c>
      <c r="BD824" s="21">
        <v>3.5150000000000001</v>
      </c>
      <c r="BE824" s="2">
        <v>28</v>
      </c>
      <c r="BF824" s="2">
        <v>32.6</v>
      </c>
      <c r="BG824" s="2">
        <v>23.4</v>
      </c>
      <c r="BH824" s="21">
        <v>1.81</v>
      </c>
      <c r="BI824" s="21">
        <v>-7.2460000000000004</v>
      </c>
      <c r="BJ824" t="s">
        <v>562</v>
      </c>
      <c r="BK824" s="2">
        <v>81.900000000000006</v>
      </c>
      <c r="BL824" t="s">
        <v>3637</v>
      </c>
      <c r="BM824" s="2">
        <v>72.3</v>
      </c>
      <c r="BN824" t="s">
        <v>2400</v>
      </c>
      <c r="BO824" s="2">
        <v>13.6</v>
      </c>
      <c r="BP824" t="s">
        <v>3697</v>
      </c>
      <c r="BQ824" s="2">
        <v>66.599999999999994</v>
      </c>
      <c r="BR824" t="s">
        <v>454</v>
      </c>
      <c r="BS824" s="2">
        <v>38</v>
      </c>
      <c r="BT824" s="32">
        <f t="shared" si="458"/>
        <v>5.5555555555555552E-2</v>
      </c>
      <c r="BU824" s="34">
        <f t="shared" si="459"/>
        <v>0.93939393939393945</v>
      </c>
      <c r="BV824" s="35">
        <f t="shared" si="460"/>
        <v>944.94949494949503</v>
      </c>
      <c r="BW824" s="32">
        <f t="shared" si="461"/>
        <v>-5.0505050505049998E-3</v>
      </c>
      <c r="BX824" s="36">
        <f t="shared" si="462"/>
        <v>1.0948905109529012</v>
      </c>
      <c r="BY824" s="37">
        <f t="shared" si="463"/>
        <v>2.1897810219058025</v>
      </c>
      <c r="BZ824" s="37">
        <f t="shared" si="464"/>
        <v>19.708029197152221</v>
      </c>
      <c r="CA824" s="37">
        <f t="shared" si="465"/>
        <v>36.131386861445741</v>
      </c>
      <c r="CB824" s="37">
        <f t="shared" si="466"/>
        <v>40.510948905257344</v>
      </c>
      <c r="CC824" s="37">
        <f t="shared" si="467"/>
        <v>72.262773722891481</v>
      </c>
      <c r="CD824" s="38">
        <f t="shared" si="468"/>
        <v>-31.751824817634137</v>
      </c>
      <c r="CE824" s="3">
        <v>1</v>
      </c>
      <c r="CF824" s="3">
        <v>2</v>
      </c>
      <c r="CG824" s="3">
        <v>17</v>
      </c>
      <c r="CH824" s="3">
        <v>31</v>
      </c>
      <c r="CI824" s="3">
        <v>11</v>
      </c>
      <c r="CJ824" s="3">
        <v>12</v>
      </c>
      <c r="CK824" s="3">
        <v>21</v>
      </c>
      <c r="CL824" s="3">
        <v>8</v>
      </c>
      <c r="CM824" s="20">
        <f t="shared" si="469"/>
        <v>-19.839445507289312</v>
      </c>
      <c r="CN824" s="37">
        <f t="shared" si="470"/>
        <v>2.3100023100023099</v>
      </c>
      <c r="CO824" s="37">
        <f t="shared" si="471"/>
        <v>2.3100023100023099</v>
      </c>
      <c r="CP824" s="37">
        <f t="shared" si="472"/>
        <v>24.255024255024257</v>
      </c>
      <c r="CQ824" s="37">
        <f t="shared" si="473"/>
        <v>31.647031647031646</v>
      </c>
      <c r="CR824" s="37">
        <f t="shared" si="474"/>
        <v>48.279048279048276</v>
      </c>
      <c r="CS824" s="37">
        <f t="shared" si="475"/>
        <v>61.67706167706168</v>
      </c>
      <c r="CT824" s="22">
        <f t="shared" si="476"/>
        <v>-18.353811419620733</v>
      </c>
      <c r="CU824" s="35">
        <v>10</v>
      </c>
      <c r="CV824" s="35">
        <v>10</v>
      </c>
      <c r="CW824" s="35">
        <v>95</v>
      </c>
      <c r="CX824" s="35">
        <v>127</v>
      </c>
      <c r="CY824" s="35">
        <v>49</v>
      </c>
      <c r="CZ824" s="35">
        <v>50</v>
      </c>
      <c r="DA824" s="35">
        <v>80</v>
      </c>
      <c r="DB824" s="35">
        <v>55</v>
      </c>
      <c r="DC824">
        <v>0</v>
      </c>
      <c r="DD824">
        <v>1</v>
      </c>
      <c r="DE824" s="35">
        <f t="shared" si="477"/>
        <v>1</v>
      </c>
      <c r="DF824" s="36">
        <f t="shared" si="478"/>
        <v>0</v>
      </c>
      <c r="DG824" s="37">
        <f t="shared" si="479"/>
        <v>1.0948905109529012</v>
      </c>
      <c r="DH824" s="37">
        <f t="shared" si="480"/>
        <v>1.0948905109529012</v>
      </c>
      <c r="DI824" s="2">
        <v>33.4</v>
      </c>
      <c r="DJ824">
        <v>1</v>
      </c>
      <c r="DK824">
        <v>0</v>
      </c>
      <c r="DL824">
        <v>50</v>
      </c>
      <c r="DM824">
        <v>17</v>
      </c>
      <c r="DN824">
        <v>44</v>
      </c>
      <c r="DO824">
        <v>-15.7</v>
      </c>
      <c r="DP824">
        <v>12</v>
      </c>
      <c r="DQ824">
        <v>28</v>
      </c>
      <c r="DR824">
        <v>-14.2</v>
      </c>
      <c r="DS824">
        <v>9</v>
      </c>
      <c r="DT824">
        <v>20</v>
      </c>
      <c r="DU824">
        <v>-11.8</v>
      </c>
      <c r="DV824" s="39">
        <v>-1.6</v>
      </c>
      <c r="DW824" s="39">
        <v>-1.6</v>
      </c>
      <c r="DX824" s="39">
        <v>0</v>
      </c>
      <c r="DY824" s="39">
        <v>0.1</v>
      </c>
      <c r="DZ824" s="39">
        <v>0.2</v>
      </c>
      <c r="EA824" s="39">
        <v>-1.3</v>
      </c>
    </row>
    <row r="825" spans="1:131" x14ac:dyDescent="0.2">
      <c r="A825" s="12" t="s">
        <v>275</v>
      </c>
      <c r="B825" s="12" t="s">
        <v>3529</v>
      </c>
      <c r="C825" t="s">
        <v>3528</v>
      </c>
      <c r="D825" t="s">
        <v>330</v>
      </c>
      <c r="E825" s="12" t="s">
        <v>113</v>
      </c>
      <c r="F825">
        <v>2</v>
      </c>
      <c r="G825">
        <v>0</v>
      </c>
      <c r="H825">
        <v>0</v>
      </c>
      <c r="I825" s="31">
        <f t="shared" si="444"/>
        <v>0</v>
      </c>
      <c r="J825">
        <v>0</v>
      </c>
      <c r="K825">
        <v>0</v>
      </c>
      <c r="L825" s="16">
        <f t="shared" si="445"/>
        <v>0</v>
      </c>
      <c r="M825" s="15">
        <v>0</v>
      </c>
      <c r="N825" s="15">
        <v>0</v>
      </c>
      <c r="O825" s="15">
        <v>0</v>
      </c>
      <c r="P825">
        <v>3</v>
      </c>
      <c r="Q825">
        <v>2</v>
      </c>
      <c r="R825">
        <v>0</v>
      </c>
      <c r="S825" s="13">
        <f t="shared" si="446"/>
        <v>0</v>
      </c>
      <c r="T825" s="13">
        <f t="shared" si="447"/>
        <v>0</v>
      </c>
      <c r="U825" s="2">
        <v>11.35</v>
      </c>
      <c r="V825" s="2">
        <v>5.6666666667000003</v>
      </c>
      <c r="W825">
        <v>5.68</v>
      </c>
      <c r="X825">
        <v>47.15</v>
      </c>
      <c r="Y825" s="32">
        <f t="shared" si="448"/>
        <v>0.10751466969524891</v>
      </c>
      <c r="Z825" s="15">
        <f t="shared" si="449"/>
        <v>0</v>
      </c>
      <c r="AA825">
        <v>2</v>
      </c>
      <c r="AB825">
        <v>1</v>
      </c>
      <c r="AC825">
        <v>6</v>
      </c>
      <c r="AD825" s="13">
        <f t="shared" si="450"/>
        <v>0</v>
      </c>
      <c r="AE825" s="13">
        <f t="shared" si="451"/>
        <v>0</v>
      </c>
      <c r="AF825" s="13">
        <f t="shared" si="452"/>
        <v>0</v>
      </c>
      <c r="AG825">
        <v>1</v>
      </c>
      <c r="AH825">
        <v>1</v>
      </c>
      <c r="AI825" s="17">
        <f t="shared" si="453"/>
        <v>0.5</v>
      </c>
      <c r="AJ825">
        <v>5</v>
      </c>
      <c r="AK825">
        <v>3</v>
      </c>
      <c r="AL825" s="32">
        <f t="shared" si="454"/>
        <v>0.5714285714285714</v>
      </c>
      <c r="AM825">
        <v>3</v>
      </c>
      <c r="AN825">
        <v>2</v>
      </c>
      <c r="AO825" s="33">
        <f t="shared" si="455"/>
        <v>0.35714285714285715</v>
      </c>
      <c r="AP825">
        <v>0</v>
      </c>
      <c r="AQ825">
        <v>1</v>
      </c>
      <c r="AR825" s="33">
        <f t="shared" si="456"/>
        <v>7.1428571428571425E-2</v>
      </c>
      <c r="AS825" s="33">
        <f t="shared" si="457"/>
        <v>0.61538461538461542</v>
      </c>
      <c r="AU825">
        <v>5</v>
      </c>
      <c r="AV825">
        <v>3</v>
      </c>
      <c r="AW825">
        <v>2</v>
      </c>
      <c r="AX825" s="2">
        <v>26.2</v>
      </c>
      <c r="AZ825" s="2">
        <v>34.700000000000003</v>
      </c>
      <c r="BA825" s="2">
        <v>20.5</v>
      </c>
      <c r="BB825" s="21">
        <v>-2.6779999999999999</v>
      </c>
      <c r="BD825" s="21">
        <v>-0.375</v>
      </c>
      <c r="BE825" s="2">
        <v>22.2</v>
      </c>
      <c r="BF825" s="2">
        <v>33.4</v>
      </c>
      <c r="BG825" s="2">
        <v>11.1</v>
      </c>
      <c r="BH825" s="21">
        <v>-3.282</v>
      </c>
      <c r="BI825" s="21">
        <v>-10.396000000000001</v>
      </c>
      <c r="BJ825" t="s">
        <v>525</v>
      </c>
      <c r="BK825" s="2">
        <v>96.9</v>
      </c>
      <c r="BL825" t="s">
        <v>2327</v>
      </c>
      <c r="BM825" s="2">
        <v>94.7</v>
      </c>
      <c r="BN825" t="s">
        <v>849</v>
      </c>
      <c r="BO825" s="2">
        <v>3.1</v>
      </c>
      <c r="BP825" t="s">
        <v>329</v>
      </c>
      <c r="BQ825" s="2">
        <v>44.1</v>
      </c>
      <c r="BR825" t="s">
        <v>1909</v>
      </c>
      <c r="BS825" s="2">
        <v>43.5</v>
      </c>
      <c r="BT825" s="32">
        <f t="shared" si="458"/>
        <v>0</v>
      </c>
      <c r="BU825" s="34">
        <f t="shared" si="459"/>
        <v>1</v>
      </c>
      <c r="BV825" s="35">
        <f t="shared" si="460"/>
        <v>1000</v>
      </c>
      <c r="BW825" s="32">
        <f t="shared" si="461"/>
        <v>0</v>
      </c>
      <c r="BX825" s="36">
        <f t="shared" si="462"/>
        <v>0</v>
      </c>
      <c r="BY825" s="37">
        <f t="shared" si="463"/>
        <v>0</v>
      </c>
      <c r="BZ825" s="37">
        <f t="shared" si="464"/>
        <v>31.764705882166091</v>
      </c>
      <c r="CA825" s="37">
        <f t="shared" si="465"/>
        <v>10.588235294055362</v>
      </c>
      <c r="CB825" s="37">
        <f t="shared" si="466"/>
        <v>52.941176470276815</v>
      </c>
      <c r="CC825" s="37">
        <f t="shared" si="467"/>
        <v>42.352941176221449</v>
      </c>
      <c r="CD825" s="38">
        <f t="shared" si="468"/>
        <v>10.588235294055366</v>
      </c>
      <c r="CE825" s="3">
        <v>0</v>
      </c>
      <c r="CF825" s="3">
        <v>0</v>
      </c>
      <c r="CG825" s="3">
        <v>6</v>
      </c>
      <c r="CH825" s="3">
        <v>2</v>
      </c>
      <c r="CI825" s="3">
        <v>4</v>
      </c>
      <c r="CJ825" s="3">
        <v>2</v>
      </c>
      <c r="CK825" s="3">
        <v>4</v>
      </c>
      <c r="CL825" s="3">
        <v>0</v>
      </c>
      <c r="CM825" s="20">
        <f t="shared" si="469"/>
        <v>17.750004524824597</v>
      </c>
      <c r="CN825" s="37">
        <f t="shared" si="470"/>
        <v>1.9088016967126196</v>
      </c>
      <c r="CO825" s="37">
        <f t="shared" si="471"/>
        <v>1.9088016967126196</v>
      </c>
      <c r="CP825" s="37">
        <f t="shared" si="472"/>
        <v>30.540827147401913</v>
      </c>
      <c r="CQ825" s="37">
        <f t="shared" si="473"/>
        <v>26.086956521739129</v>
      </c>
      <c r="CR825" s="37">
        <f t="shared" si="474"/>
        <v>56.627783669141039</v>
      </c>
      <c r="CS825" s="37">
        <f t="shared" si="475"/>
        <v>46.447507953340406</v>
      </c>
      <c r="CT825" s="22">
        <f t="shared" si="476"/>
        <v>0.40795957825473295</v>
      </c>
      <c r="CU825" s="35">
        <v>3</v>
      </c>
      <c r="CV825" s="35">
        <v>3</v>
      </c>
      <c r="CW825" s="35">
        <v>45</v>
      </c>
      <c r="CX825" s="35">
        <v>38</v>
      </c>
      <c r="CY825" s="35">
        <v>15</v>
      </c>
      <c r="CZ825" s="35">
        <v>14</v>
      </c>
      <c r="DA825" s="35">
        <v>18</v>
      </c>
      <c r="DB825" s="35">
        <v>26</v>
      </c>
      <c r="DC825">
        <v>0</v>
      </c>
      <c r="DD825">
        <v>0</v>
      </c>
      <c r="DE825" s="35">
        <f t="shared" si="477"/>
        <v>0</v>
      </c>
      <c r="DF825" s="36">
        <f t="shared" si="478"/>
        <v>0</v>
      </c>
      <c r="DG825" s="37">
        <f t="shared" si="479"/>
        <v>0</v>
      </c>
      <c r="DH825" s="37">
        <f t="shared" si="480"/>
        <v>0</v>
      </c>
      <c r="DI825" s="2">
        <v>7.2</v>
      </c>
      <c r="DJ825">
        <v>0</v>
      </c>
      <c r="DK825">
        <v>0</v>
      </c>
      <c r="DL825">
        <v>-66.7</v>
      </c>
      <c r="DM825">
        <v>5</v>
      </c>
      <c r="DN825">
        <v>9</v>
      </c>
      <c r="DO825">
        <v>-22.9</v>
      </c>
      <c r="DP825">
        <v>5</v>
      </c>
      <c r="DQ825">
        <v>5</v>
      </c>
      <c r="DR825">
        <v>-8.6999999999999993</v>
      </c>
      <c r="DS825">
        <v>4</v>
      </c>
      <c r="DT825">
        <v>2</v>
      </c>
      <c r="DU825">
        <v>5</v>
      </c>
      <c r="DV825" s="39">
        <v>0.2</v>
      </c>
      <c r="DW825" s="39">
        <v>0.2</v>
      </c>
      <c r="DX825" s="39">
        <v>-0.1</v>
      </c>
      <c r="DY825" s="39">
        <v>0</v>
      </c>
      <c r="DZ825" s="39">
        <v>0.1</v>
      </c>
      <c r="EA825" s="39">
        <v>0.2</v>
      </c>
    </row>
    <row r="826" spans="1:131" x14ac:dyDescent="0.2">
      <c r="A826" s="12" t="s">
        <v>234</v>
      </c>
      <c r="B826" s="12" t="s">
        <v>3533</v>
      </c>
      <c r="C826" t="s">
        <v>3532</v>
      </c>
      <c r="D826" t="s">
        <v>343</v>
      </c>
      <c r="E826" s="12" t="s">
        <v>140</v>
      </c>
      <c r="F826">
        <v>1</v>
      </c>
      <c r="G826">
        <v>0</v>
      </c>
      <c r="H826">
        <v>0</v>
      </c>
      <c r="I826" s="31">
        <f t="shared" si="444"/>
        <v>0</v>
      </c>
      <c r="J826">
        <v>0</v>
      </c>
      <c r="K826">
        <v>0</v>
      </c>
      <c r="L826" s="16">
        <f t="shared" si="445"/>
        <v>0</v>
      </c>
      <c r="M826" s="15">
        <v>0</v>
      </c>
      <c r="N826" s="15">
        <v>0</v>
      </c>
      <c r="O826" s="15">
        <v>0</v>
      </c>
      <c r="P826">
        <v>0</v>
      </c>
      <c r="Q826">
        <v>0</v>
      </c>
      <c r="R826">
        <v>0</v>
      </c>
      <c r="S826" s="13">
        <f t="shared" si="446"/>
        <v>0</v>
      </c>
      <c r="T826" s="13">
        <f t="shared" si="447"/>
        <v>0</v>
      </c>
      <c r="U826" s="2">
        <v>7.7</v>
      </c>
      <c r="V826" s="2">
        <v>7.7</v>
      </c>
      <c r="W826">
        <v>7.7</v>
      </c>
      <c r="X826">
        <v>45.43</v>
      </c>
      <c r="Y826" s="32">
        <f t="shared" si="448"/>
        <v>0.14492753623188406</v>
      </c>
      <c r="Z826" s="15">
        <f t="shared" si="449"/>
        <v>0</v>
      </c>
      <c r="AA826">
        <v>0</v>
      </c>
      <c r="AB826">
        <v>0</v>
      </c>
      <c r="AC826">
        <v>0</v>
      </c>
      <c r="AD826" s="13">
        <f t="shared" si="450"/>
        <v>0</v>
      </c>
      <c r="AE826" s="13">
        <f t="shared" si="451"/>
        <v>0</v>
      </c>
      <c r="AF826" s="13">
        <f t="shared" si="452"/>
        <v>0</v>
      </c>
      <c r="AG826">
        <v>0</v>
      </c>
      <c r="AH826">
        <v>0</v>
      </c>
      <c r="AI826" s="17" t="str">
        <f t="shared" si="453"/>
        <v xml:space="preserve"> </v>
      </c>
      <c r="AJ826">
        <v>1</v>
      </c>
      <c r="AK826">
        <v>1</v>
      </c>
      <c r="AL826" s="32">
        <f t="shared" si="454"/>
        <v>0.2857142857142857</v>
      </c>
      <c r="AM826">
        <v>0</v>
      </c>
      <c r="AN826">
        <v>1</v>
      </c>
      <c r="AO826" s="33">
        <f t="shared" si="455"/>
        <v>0.14285714285714285</v>
      </c>
      <c r="AP826">
        <v>1</v>
      </c>
      <c r="AQ826">
        <v>3</v>
      </c>
      <c r="AR826" s="33">
        <f t="shared" si="456"/>
        <v>0.5714285714285714</v>
      </c>
      <c r="AS826" s="33">
        <f t="shared" si="457"/>
        <v>0.66666666666666663</v>
      </c>
      <c r="AU826">
        <v>0</v>
      </c>
      <c r="AV826">
        <v>5</v>
      </c>
      <c r="AW826">
        <v>0</v>
      </c>
      <c r="AX826" s="2">
        <v>25.6</v>
      </c>
      <c r="AZ826" s="2">
        <v>32.4</v>
      </c>
      <c r="BA826" s="2">
        <v>21.1</v>
      </c>
      <c r="BB826" s="21">
        <v>2.2669999999999999</v>
      </c>
      <c r="BD826" s="21">
        <v>-5.3460000000000001</v>
      </c>
      <c r="BE826" s="2">
        <v>26.1</v>
      </c>
      <c r="BF826" s="2">
        <v>29.2</v>
      </c>
      <c r="BG826" s="2">
        <v>23</v>
      </c>
      <c r="BH826" s="21">
        <v>-1.31</v>
      </c>
      <c r="BI826" s="21">
        <v>-3.5019999999999998</v>
      </c>
      <c r="BJ826" t="s">
        <v>3672</v>
      </c>
      <c r="BK826" s="2">
        <v>99.3</v>
      </c>
      <c r="BL826" t="s">
        <v>3291</v>
      </c>
      <c r="BM826" s="2">
        <v>87.6</v>
      </c>
      <c r="BN826" t="s">
        <v>867</v>
      </c>
      <c r="BO826" s="2">
        <v>8</v>
      </c>
      <c r="BP826" t="s">
        <v>1050</v>
      </c>
      <c r="BQ826" s="2">
        <v>75.7</v>
      </c>
      <c r="BR826" t="s">
        <v>342</v>
      </c>
      <c r="BS826" s="2">
        <v>74</v>
      </c>
      <c r="BT826" s="32">
        <f t="shared" si="458"/>
        <v>0</v>
      </c>
      <c r="BU826" s="34">
        <f t="shared" si="459"/>
        <v>1</v>
      </c>
      <c r="BV826" s="35">
        <f t="shared" si="460"/>
        <v>1000</v>
      </c>
      <c r="BW826" s="32">
        <f t="shared" si="461"/>
        <v>0</v>
      </c>
      <c r="BX826" s="36">
        <f t="shared" si="462"/>
        <v>0</v>
      </c>
      <c r="BY826" s="37">
        <f t="shared" si="463"/>
        <v>0</v>
      </c>
      <c r="BZ826" s="37">
        <f t="shared" si="464"/>
        <v>7.7922077922077913</v>
      </c>
      <c r="CA826" s="37">
        <f t="shared" si="465"/>
        <v>23.376623376623378</v>
      </c>
      <c r="CB826" s="37">
        <f t="shared" si="466"/>
        <v>31.168831168831165</v>
      </c>
      <c r="CC826" s="37">
        <f t="shared" si="467"/>
        <v>31.168831168831165</v>
      </c>
      <c r="CD826" s="38">
        <f t="shared" si="468"/>
        <v>0</v>
      </c>
      <c r="CE826" s="3">
        <v>0</v>
      </c>
      <c r="CF826" s="3">
        <v>0</v>
      </c>
      <c r="CG826" s="3">
        <v>1</v>
      </c>
      <c r="CH826" s="3">
        <v>3</v>
      </c>
      <c r="CI826" s="3">
        <v>2</v>
      </c>
      <c r="CJ826" s="3">
        <v>0</v>
      </c>
      <c r="CK826" s="3">
        <v>1</v>
      </c>
      <c r="CL826" s="3">
        <v>1</v>
      </c>
      <c r="CM826" s="20">
        <f t="shared" si="469"/>
        <v>-5.9340000000000011</v>
      </c>
      <c r="CN826" s="37">
        <f t="shared" si="470"/>
        <v>3.9621395553598941</v>
      </c>
      <c r="CO826" s="37">
        <f t="shared" si="471"/>
        <v>1.3207131851199647</v>
      </c>
      <c r="CP826" s="37">
        <f t="shared" si="472"/>
        <v>31.697116442879153</v>
      </c>
      <c r="CQ826" s="37">
        <f t="shared" si="473"/>
        <v>17.169271406559542</v>
      </c>
      <c r="CR826" s="37">
        <f t="shared" si="474"/>
        <v>47.545674664318732</v>
      </c>
      <c r="CS826" s="37">
        <f t="shared" si="475"/>
        <v>25.093550517279329</v>
      </c>
      <c r="CT826" s="22">
        <f t="shared" si="476"/>
        <v>-22.452124147039402</v>
      </c>
      <c r="CU826" s="35">
        <v>3</v>
      </c>
      <c r="CV826" s="35">
        <v>1</v>
      </c>
      <c r="CW826" s="35">
        <v>21</v>
      </c>
      <c r="CX826" s="35">
        <v>12</v>
      </c>
      <c r="CY826" s="35">
        <v>6</v>
      </c>
      <c r="CZ826" s="35">
        <v>2</v>
      </c>
      <c r="DA826" s="35">
        <v>4</v>
      </c>
      <c r="DB826" s="35">
        <v>6</v>
      </c>
      <c r="DC826">
        <v>0</v>
      </c>
      <c r="DD826">
        <v>0</v>
      </c>
      <c r="DE826" s="35">
        <f t="shared" si="477"/>
        <v>0</v>
      </c>
      <c r="DF826" s="36">
        <f t="shared" si="478"/>
        <v>0</v>
      </c>
      <c r="DG826" s="37">
        <f t="shared" si="479"/>
        <v>0</v>
      </c>
      <c r="DH826" s="37">
        <f t="shared" si="480"/>
        <v>0</v>
      </c>
      <c r="DI826" s="2">
        <v>7.7</v>
      </c>
      <c r="DJ826">
        <v>0</v>
      </c>
      <c r="DK826">
        <v>0</v>
      </c>
      <c r="DL826">
        <v>-75</v>
      </c>
      <c r="DM826">
        <v>4</v>
      </c>
      <c r="DN826">
        <v>4</v>
      </c>
      <c r="DO826">
        <v>-16.7</v>
      </c>
      <c r="DP826">
        <v>3</v>
      </c>
      <c r="DQ826">
        <v>3</v>
      </c>
      <c r="DR826">
        <v>-16.7</v>
      </c>
      <c r="DS826">
        <v>1</v>
      </c>
      <c r="DT826">
        <v>3</v>
      </c>
      <c r="DU826">
        <v>-39.700000000000003</v>
      </c>
      <c r="DV826" s="39">
        <v>-0.1</v>
      </c>
      <c r="DW826" s="39">
        <v>-0.1</v>
      </c>
      <c r="DX826" s="39">
        <v>0</v>
      </c>
      <c r="DY826" s="39">
        <v>0</v>
      </c>
      <c r="DZ826" s="39">
        <v>0</v>
      </c>
      <c r="EA826" s="39">
        <v>-0.1</v>
      </c>
    </row>
    <row r="827" spans="1:131" x14ac:dyDescent="0.2">
      <c r="A827" s="12" t="s">
        <v>2589</v>
      </c>
      <c r="B827" s="12" t="s">
        <v>3537</v>
      </c>
      <c r="C827" t="s">
        <v>3536</v>
      </c>
      <c r="D827" t="s">
        <v>112</v>
      </c>
      <c r="E827" s="12" t="s">
        <v>113</v>
      </c>
      <c r="F827">
        <v>80</v>
      </c>
      <c r="G827">
        <v>19</v>
      </c>
      <c r="H827">
        <v>23</v>
      </c>
      <c r="I827" s="31">
        <f t="shared" si="444"/>
        <v>42</v>
      </c>
      <c r="J827">
        <v>13</v>
      </c>
      <c r="K827">
        <v>10</v>
      </c>
      <c r="L827" s="16">
        <f t="shared" si="445"/>
        <v>1.9148936170212765</v>
      </c>
      <c r="M827" s="15">
        <v>18</v>
      </c>
      <c r="N827" s="15">
        <v>13</v>
      </c>
      <c r="O827" s="15">
        <v>10</v>
      </c>
      <c r="P827">
        <v>202</v>
      </c>
      <c r="Q827">
        <v>52</v>
      </c>
      <c r="R827">
        <v>45</v>
      </c>
      <c r="S827" s="13">
        <f t="shared" si="446"/>
        <v>9.405940594059406E-2</v>
      </c>
      <c r="T827" s="13">
        <f t="shared" si="447"/>
        <v>6.354515050167224E-2</v>
      </c>
      <c r="U827" s="2">
        <v>1316</v>
      </c>
      <c r="V827" s="2">
        <v>16.45</v>
      </c>
      <c r="W827">
        <v>16.16</v>
      </c>
      <c r="X827">
        <v>32.44</v>
      </c>
      <c r="Y827" s="32">
        <f t="shared" si="448"/>
        <v>0.33251028806584365</v>
      </c>
      <c r="Z827" s="15">
        <f t="shared" si="449"/>
        <v>133.20289855072465</v>
      </c>
      <c r="AA827">
        <v>26</v>
      </c>
      <c r="AB827">
        <v>107</v>
      </c>
      <c r="AC827">
        <v>110</v>
      </c>
      <c r="AD827" s="13">
        <f t="shared" si="450"/>
        <v>0.27536231884057971</v>
      </c>
      <c r="AE827" s="13">
        <f t="shared" si="451"/>
        <v>0.33333333333333331</v>
      </c>
      <c r="AF827" s="13">
        <f t="shared" si="452"/>
        <v>0.60869565217391308</v>
      </c>
      <c r="AG827">
        <v>22</v>
      </c>
      <c r="AH827">
        <v>40</v>
      </c>
      <c r="AI827" s="17">
        <f t="shared" si="453"/>
        <v>0.35483870967741937</v>
      </c>
      <c r="AJ827">
        <v>176</v>
      </c>
      <c r="AK827">
        <v>216</v>
      </c>
      <c r="AL827" s="32">
        <f t="shared" si="454"/>
        <v>0.29946524064171121</v>
      </c>
      <c r="AM827">
        <v>227</v>
      </c>
      <c r="AN827">
        <v>215</v>
      </c>
      <c r="AO827" s="33">
        <f t="shared" si="455"/>
        <v>0.33766233766233766</v>
      </c>
      <c r="AP827">
        <v>197</v>
      </c>
      <c r="AQ827">
        <v>278</v>
      </c>
      <c r="AR827" s="33">
        <f t="shared" si="456"/>
        <v>0.36287242169595113</v>
      </c>
      <c r="AS827" s="33">
        <f t="shared" si="457"/>
        <v>0.47002398081534774</v>
      </c>
      <c r="AT827">
        <v>14</v>
      </c>
      <c r="AU827">
        <v>505</v>
      </c>
      <c r="AV827">
        <v>553</v>
      </c>
      <c r="AW827">
        <v>473</v>
      </c>
      <c r="AX827" s="2">
        <v>29.8</v>
      </c>
      <c r="AY827" s="3">
        <v>3</v>
      </c>
      <c r="AZ827" s="2">
        <v>34.700000000000003</v>
      </c>
      <c r="BA827" s="2">
        <v>26.5</v>
      </c>
      <c r="BB827" s="21">
        <v>1.135</v>
      </c>
      <c r="BC827">
        <v>2</v>
      </c>
      <c r="BD827" s="21">
        <v>1.077</v>
      </c>
      <c r="BE827" s="2">
        <v>32.4</v>
      </c>
      <c r="BF827" s="2">
        <v>32.799999999999997</v>
      </c>
      <c r="BG827" s="2">
        <v>31.9</v>
      </c>
      <c r="BH827" s="21">
        <v>1.764</v>
      </c>
      <c r="BI827" s="21">
        <v>-14.635</v>
      </c>
      <c r="BJ827" t="s">
        <v>2009</v>
      </c>
      <c r="BK827" s="2">
        <v>87.5</v>
      </c>
      <c r="BL827" t="s">
        <v>615</v>
      </c>
      <c r="BM827" s="2">
        <v>60.4</v>
      </c>
      <c r="BN827" t="s">
        <v>1962</v>
      </c>
      <c r="BO827" s="2">
        <v>23</v>
      </c>
      <c r="BP827" t="s">
        <v>2825</v>
      </c>
      <c r="BQ827" s="2">
        <v>40.9</v>
      </c>
      <c r="BR827" t="s">
        <v>1632</v>
      </c>
      <c r="BS827" s="2">
        <v>38.4</v>
      </c>
      <c r="BT827" s="32">
        <f t="shared" si="458"/>
        <v>9.7595473833097593E-2</v>
      </c>
      <c r="BU827" s="34">
        <f t="shared" si="459"/>
        <v>0.91352009744214369</v>
      </c>
      <c r="BV827" s="35">
        <f t="shared" si="460"/>
        <v>923.27964482545337</v>
      </c>
      <c r="BW827" s="32">
        <f t="shared" si="461"/>
        <v>1.1115571275241279E-2</v>
      </c>
      <c r="BX827" s="36">
        <f t="shared" si="462"/>
        <v>3.1458966565349544</v>
      </c>
      <c r="BY827" s="37">
        <f t="shared" si="463"/>
        <v>3.2370820668693008</v>
      </c>
      <c r="BZ827" s="37">
        <f t="shared" si="464"/>
        <v>32.234042553191493</v>
      </c>
      <c r="CA827" s="37">
        <f t="shared" si="465"/>
        <v>37.431610942249236</v>
      </c>
      <c r="CB827" s="37">
        <f t="shared" si="466"/>
        <v>57.355623100303951</v>
      </c>
      <c r="CC827" s="37">
        <f t="shared" si="467"/>
        <v>69.437689969604861</v>
      </c>
      <c r="CD827" s="38">
        <f t="shared" si="468"/>
        <v>-12.08206686930091</v>
      </c>
      <c r="CE827" s="3">
        <v>69</v>
      </c>
      <c r="CF827" s="3">
        <v>71</v>
      </c>
      <c r="CG827" s="3">
        <v>638</v>
      </c>
      <c r="CH827" s="3">
        <v>750</v>
      </c>
      <c r="CI827" s="3">
        <v>246</v>
      </c>
      <c r="CJ827" s="3">
        <v>375</v>
      </c>
      <c r="CK827" s="3">
        <v>327</v>
      </c>
      <c r="CL827" s="3">
        <v>305</v>
      </c>
      <c r="CM827" s="20">
        <f t="shared" si="469"/>
        <v>4.259357591130744</v>
      </c>
      <c r="CN827" s="37">
        <f t="shared" si="470"/>
        <v>2.0114056720098645</v>
      </c>
      <c r="CO827" s="37">
        <f t="shared" si="471"/>
        <v>2.3581997533908758</v>
      </c>
      <c r="CP827" s="37">
        <f t="shared" si="472"/>
        <v>24.622379778051791</v>
      </c>
      <c r="CQ827" s="37">
        <f t="shared" si="473"/>
        <v>33.754623921085084</v>
      </c>
      <c r="CR827" s="37">
        <f t="shared" si="474"/>
        <v>48.019420468557342</v>
      </c>
      <c r="CS827" s="37">
        <f t="shared" si="475"/>
        <v>65.266646115906298</v>
      </c>
      <c r="CT827" s="22">
        <f t="shared" si="476"/>
        <v>5.1651587780480455</v>
      </c>
      <c r="CU827" s="35">
        <v>87</v>
      </c>
      <c r="CV827" s="35">
        <v>102</v>
      </c>
      <c r="CW827" s="35">
        <v>978</v>
      </c>
      <c r="CX827" s="35">
        <v>1358</v>
      </c>
      <c r="CY827" s="35">
        <v>450</v>
      </c>
      <c r="CZ827" s="35">
        <v>649</v>
      </c>
      <c r="DA827" s="35">
        <v>714</v>
      </c>
      <c r="DB827" s="35">
        <v>562</v>
      </c>
      <c r="DC827">
        <v>17</v>
      </c>
      <c r="DD827">
        <v>15</v>
      </c>
      <c r="DE827" s="35">
        <f t="shared" si="477"/>
        <v>-2</v>
      </c>
      <c r="DF827" s="36">
        <f t="shared" si="478"/>
        <v>0.77507598784194531</v>
      </c>
      <c r="DG827" s="37">
        <f t="shared" si="479"/>
        <v>0.68389057750759874</v>
      </c>
      <c r="DH827" s="37">
        <f t="shared" si="480"/>
        <v>-9.1185410334346503E-2</v>
      </c>
      <c r="DI827" s="2">
        <v>773.8</v>
      </c>
      <c r="DJ827">
        <v>36</v>
      </c>
      <c r="DK827">
        <v>34</v>
      </c>
      <c r="DL827">
        <v>7.4</v>
      </c>
      <c r="DM827">
        <v>711</v>
      </c>
      <c r="DN827">
        <v>894</v>
      </c>
      <c r="DO827">
        <v>3.3</v>
      </c>
      <c r="DP827">
        <v>527</v>
      </c>
      <c r="DQ827">
        <v>701</v>
      </c>
      <c r="DR827">
        <v>2.1</v>
      </c>
      <c r="DS827">
        <v>403</v>
      </c>
      <c r="DT827">
        <v>463</v>
      </c>
      <c r="DU827">
        <v>5.3</v>
      </c>
      <c r="DV827" s="39">
        <v>-5.3</v>
      </c>
      <c r="DW827" s="39">
        <v>-5.3</v>
      </c>
      <c r="DX827" s="39">
        <v>-1</v>
      </c>
      <c r="DY827" s="39">
        <v>1.9</v>
      </c>
      <c r="DZ827" s="39">
        <v>6.2</v>
      </c>
      <c r="EA827" s="39">
        <v>1.7000000000000002</v>
      </c>
    </row>
    <row r="828" spans="1:131" x14ac:dyDescent="0.2">
      <c r="A828" s="12" t="s">
        <v>678</v>
      </c>
      <c r="B828" s="12" t="s">
        <v>3541</v>
      </c>
      <c r="C828" t="s">
        <v>3540</v>
      </c>
      <c r="D828" t="s">
        <v>162</v>
      </c>
      <c r="E828" s="12" t="s">
        <v>170</v>
      </c>
      <c r="F828">
        <v>18</v>
      </c>
      <c r="G828">
        <v>0</v>
      </c>
      <c r="H828">
        <v>0</v>
      </c>
      <c r="I828" s="31">
        <f t="shared" si="444"/>
        <v>0</v>
      </c>
      <c r="J828">
        <v>0</v>
      </c>
      <c r="K828">
        <v>0</v>
      </c>
      <c r="L828" s="16">
        <f t="shared" si="445"/>
        <v>0</v>
      </c>
      <c r="M828" s="15">
        <v>0</v>
      </c>
      <c r="N828" s="15">
        <v>0</v>
      </c>
      <c r="O828" s="15">
        <v>0</v>
      </c>
      <c r="P828">
        <v>7</v>
      </c>
      <c r="Q828">
        <v>4</v>
      </c>
      <c r="R828">
        <v>5</v>
      </c>
      <c r="S828" s="13">
        <f t="shared" si="446"/>
        <v>0</v>
      </c>
      <c r="T828" s="13">
        <f t="shared" si="447"/>
        <v>0</v>
      </c>
      <c r="U828" s="2">
        <v>109.2666666667</v>
      </c>
      <c r="V828" s="2">
        <v>6.0666666666999998</v>
      </c>
      <c r="W828">
        <v>6.01</v>
      </c>
      <c r="X828">
        <v>39.880000000000003</v>
      </c>
      <c r="Y828" s="32">
        <f t="shared" si="448"/>
        <v>0.13096535192852474</v>
      </c>
      <c r="Z828" s="15">
        <f t="shared" si="449"/>
        <v>0</v>
      </c>
      <c r="AA828">
        <v>6</v>
      </c>
      <c r="AB828">
        <v>22</v>
      </c>
      <c r="AC828">
        <v>22</v>
      </c>
      <c r="AD828" s="13">
        <f t="shared" si="450"/>
        <v>0</v>
      </c>
      <c r="AE828" s="13">
        <f t="shared" si="451"/>
        <v>0</v>
      </c>
      <c r="AF828" s="13">
        <f t="shared" si="452"/>
        <v>0</v>
      </c>
      <c r="AG828">
        <v>16</v>
      </c>
      <c r="AH828">
        <v>20</v>
      </c>
      <c r="AI828" s="17">
        <f t="shared" si="453"/>
        <v>0.44444444444444442</v>
      </c>
      <c r="AJ828">
        <v>9</v>
      </c>
      <c r="AK828">
        <v>4</v>
      </c>
      <c r="AL828" s="32">
        <f t="shared" si="454"/>
        <v>0.18571428571428572</v>
      </c>
      <c r="AM828">
        <v>13</v>
      </c>
      <c r="AN828">
        <v>8</v>
      </c>
      <c r="AO828" s="33">
        <f t="shared" si="455"/>
        <v>0.3</v>
      </c>
      <c r="AP828">
        <v>18</v>
      </c>
      <c r="AQ828">
        <v>18</v>
      </c>
      <c r="AR828" s="33">
        <f t="shared" si="456"/>
        <v>0.51428571428571423</v>
      </c>
      <c r="AS828" s="33">
        <f t="shared" si="457"/>
        <v>0.38235294117647056</v>
      </c>
      <c r="AU828">
        <v>37</v>
      </c>
      <c r="AV828">
        <v>37</v>
      </c>
      <c r="AW828">
        <v>30</v>
      </c>
      <c r="AX828" s="2">
        <v>26.3</v>
      </c>
      <c r="AZ828" s="2">
        <v>31.9</v>
      </c>
      <c r="BA828" s="2">
        <v>22.6</v>
      </c>
      <c r="BB828" s="21">
        <v>-0.90800000000000003</v>
      </c>
      <c r="BD828" s="21">
        <v>-0.94300000000000006</v>
      </c>
      <c r="BE828" s="2">
        <v>24.7</v>
      </c>
      <c r="BF828" s="2">
        <v>31.6</v>
      </c>
      <c r="BG828" s="2">
        <v>17.899999999999999</v>
      </c>
      <c r="BH828" s="21">
        <v>-5.2690000000000001</v>
      </c>
      <c r="BI828" s="21">
        <v>-4.1879999999999997</v>
      </c>
      <c r="BJ828" t="s">
        <v>1652</v>
      </c>
      <c r="BK828" s="2">
        <v>78.7</v>
      </c>
      <c r="BL828" t="s">
        <v>2975</v>
      </c>
      <c r="BM828" s="2">
        <v>33.299999999999997</v>
      </c>
      <c r="BN828" t="s">
        <v>2996</v>
      </c>
      <c r="BO828" s="2">
        <v>17.8</v>
      </c>
      <c r="BP828" t="s">
        <v>3358</v>
      </c>
      <c r="BQ828" s="2">
        <v>40.799999999999997</v>
      </c>
      <c r="BR828" t="s">
        <v>1609</v>
      </c>
      <c r="BS828" s="2">
        <v>38.5</v>
      </c>
      <c r="BT828" s="32">
        <f t="shared" si="458"/>
        <v>6.25E-2</v>
      </c>
      <c r="BU828" s="34">
        <f t="shared" si="459"/>
        <v>0.89130434782608692</v>
      </c>
      <c r="BV828" s="35">
        <f t="shared" si="460"/>
        <v>897.55434782608688</v>
      </c>
      <c r="BW828" s="32">
        <f t="shared" si="461"/>
        <v>-4.6195652173913082E-2</v>
      </c>
      <c r="BX828" s="36">
        <f t="shared" si="462"/>
        <v>1.0989010988950612</v>
      </c>
      <c r="BY828" s="37">
        <f t="shared" si="463"/>
        <v>2.7472527472376527</v>
      </c>
      <c r="BZ828" s="37">
        <f t="shared" si="464"/>
        <v>17.582417582320979</v>
      </c>
      <c r="CA828" s="37">
        <f t="shared" si="465"/>
        <v>25.274725274586402</v>
      </c>
      <c r="CB828" s="37">
        <f t="shared" si="466"/>
        <v>40.659340659117255</v>
      </c>
      <c r="CC828" s="37">
        <f t="shared" si="467"/>
        <v>47.802197801935158</v>
      </c>
      <c r="CD828" s="38">
        <f t="shared" si="468"/>
        <v>-7.1428571428179026</v>
      </c>
      <c r="CE828" s="3">
        <v>2</v>
      </c>
      <c r="CF828" s="3">
        <v>5</v>
      </c>
      <c r="CG828" s="3">
        <v>30</v>
      </c>
      <c r="CH828" s="3">
        <v>41</v>
      </c>
      <c r="CI828" s="3">
        <v>20</v>
      </c>
      <c r="CJ828" s="3">
        <v>17</v>
      </c>
      <c r="CK828" s="3">
        <v>24</v>
      </c>
      <c r="CL828" s="3">
        <v>22</v>
      </c>
      <c r="CM828" s="20">
        <f t="shared" si="469"/>
        <v>-1.1643277310531968</v>
      </c>
      <c r="CN828" s="37">
        <f t="shared" si="470"/>
        <v>3.2597793380140421</v>
      </c>
      <c r="CO828" s="37">
        <f t="shared" si="471"/>
        <v>3.0926111668338345</v>
      </c>
      <c r="CP828" s="37">
        <f t="shared" si="472"/>
        <v>31.678368438649279</v>
      </c>
      <c r="CQ828" s="37">
        <f t="shared" si="473"/>
        <v>30.591775325977935</v>
      </c>
      <c r="CR828" s="37">
        <f t="shared" si="474"/>
        <v>59.093948512203276</v>
      </c>
      <c r="CS828" s="37">
        <f t="shared" si="475"/>
        <v>54.580407890337675</v>
      </c>
      <c r="CT828" s="22">
        <f t="shared" si="476"/>
        <v>-11.656397764683504</v>
      </c>
      <c r="CU828" s="35">
        <v>39</v>
      </c>
      <c r="CV828" s="35">
        <v>37</v>
      </c>
      <c r="CW828" s="35">
        <v>340</v>
      </c>
      <c r="CX828" s="35">
        <v>329</v>
      </c>
      <c r="CY828" s="35">
        <v>129</v>
      </c>
      <c r="CZ828" s="35">
        <v>124</v>
      </c>
      <c r="DA828" s="35">
        <v>163</v>
      </c>
      <c r="DB828" s="35">
        <v>199</v>
      </c>
      <c r="DC828">
        <v>2</v>
      </c>
      <c r="DD828">
        <v>2</v>
      </c>
      <c r="DE828" s="35">
        <f t="shared" si="477"/>
        <v>0</v>
      </c>
      <c r="DF828" s="36">
        <f t="shared" si="478"/>
        <v>1.0989010988950612</v>
      </c>
      <c r="DG828" s="37">
        <f t="shared" si="479"/>
        <v>1.0989010988950612</v>
      </c>
      <c r="DH828" s="37">
        <f t="shared" si="480"/>
        <v>0</v>
      </c>
      <c r="DI828" s="2">
        <v>60.5</v>
      </c>
      <c r="DJ828">
        <v>0</v>
      </c>
      <c r="DK828">
        <v>5</v>
      </c>
      <c r="DL828">
        <v>-50</v>
      </c>
      <c r="DM828">
        <v>35</v>
      </c>
      <c r="DN828">
        <v>51</v>
      </c>
      <c r="DO828">
        <v>-9.8000000000000007</v>
      </c>
      <c r="DP828">
        <v>24</v>
      </c>
      <c r="DQ828">
        <v>37</v>
      </c>
      <c r="DR828">
        <v>-9.6999999999999993</v>
      </c>
      <c r="DS828">
        <v>14</v>
      </c>
      <c r="DT828">
        <v>24</v>
      </c>
      <c r="DU828">
        <v>-10.8</v>
      </c>
      <c r="DV828" s="39">
        <v>-0.8</v>
      </c>
      <c r="DW828" s="39">
        <v>-0.8</v>
      </c>
      <c r="DX828" s="39">
        <v>0.1</v>
      </c>
      <c r="DY828" s="39">
        <v>-0.2</v>
      </c>
      <c r="DZ828" s="39">
        <v>0.5</v>
      </c>
      <c r="EA828" s="39">
        <v>-0.4</v>
      </c>
    </row>
    <row r="829" spans="1:131" x14ac:dyDescent="0.2">
      <c r="A829" s="12" t="s">
        <v>1774</v>
      </c>
      <c r="B829" s="12" t="s">
        <v>3544</v>
      </c>
      <c r="C829" t="s">
        <v>3543</v>
      </c>
      <c r="D829" s="12" t="s">
        <v>367</v>
      </c>
      <c r="E829" s="12" t="s">
        <v>156</v>
      </c>
      <c r="F829">
        <v>78</v>
      </c>
      <c r="G829">
        <v>19</v>
      </c>
      <c r="H829">
        <v>31</v>
      </c>
      <c r="I829" s="31">
        <f t="shared" si="444"/>
        <v>50</v>
      </c>
      <c r="J829">
        <v>19</v>
      </c>
      <c r="K829">
        <v>12</v>
      </c>
      <c r="L829" s="16">
        <f t="shared" si="445"/>
        <v>2.5056376847907793</v>
      </c>
      <c r="M829" s="15">
        <v>19</v>
      </c>
      <c r="N829" s="15">
        <v>19</v>
      </c>
      <c r="O829" s="15">
        <v>12</v>
      </c>
      <c r="P829">
        <v>175</v>
      </c>
      <c r="Q829">
        <v>59</v>
      </c>
      <c r="R829">
        <v>70</v>
      </c>
      <c r="S829" s="13">
        <f t="shared" si="446"/>
        <v>0.10857142857142857</v>
      </c>
      <c r="T829" s="13">
        <f t="shared" si="447"/>
        <v>6.25E-2</v>
      </c>
      <c r="U829" s="2">
        <v>1197.3</v>
      </c>
      <c r="V829" s="2">
        <v>15.35</v>
      </c>
      <c r="W829">
        <v>14.94</v>
      </c>
      <c r="X829">
        <v>32.450000000000003</v>
      </c>
      <c r="Y829" s="32">
        <f t="shared" si="448"/>
        <v>0.31525638320320742</v>
      </c>
      <c r="Z829" s="15">
        <f t="shared" si="449"/>
        <v>162.58571428571429</v>
      </c>
      <c r="AA829">
        <v>17</v>
      </c>
      <c r="AB829">
        <v>26</v>
      </c>
      <c r="AC829">
        <v>37</v>
      </c>
      <c r="AD829" s="13">
        <f t="shared" si="450"/>
        <v>0.27142857142857141</v>
      </c>
      <c r="AE829" s="13">
        <f t="shared" si="451"/>
        <v>0.44285714285714284</v>
      </c>
      <c r="AF829" s="13">
        <f t="shared" si="452"/>
        <v>0.71428571428571419</v>
      </c>
      <c r="AG829">
        <v>15</v>
      </c>
      <c r="AH829">
        <v>19</v>
      </c>
      <c r="AI829" s="17">
        <f t="shared" si="453"/>
        <v>0.44117647058823528</v>
      </c>
      <c r="AJ829">
        <v>227</v>
      </c>
      <c r="AK829">
        <v>215</v>
      </c>
      <c r="AL829" s="32">
        <f t="shared" si="454"/>
        <v>0.38568935427574169</v>
      </c>
      <c r="AM829">
        <v>153</v>
      </c>
      <c r="AN829">
        <v>145</v>
      </c>
      <c r="AO829" s="33">
        <f t="shared" si="455"/>
        <v>0.26003490401396162</v>
      </c>
      <c r="AP829">
        <v>198</v>
      </c>
      <c r="AQ829">
        <v>208</v>
      </c>
      <c r="AR829" s="33">
        <f t="shared" si="456"/>
        <v>0.35427574171029669</v>
      </c>
      <c r="AS829" s="33">
        <f t="shared" si="457"/>
        <v>0.5972972972972973</v>
      </c>
      <c r="AT829">
        <v>16</v>
      </c>
      <c r="AU829">
        <v>466</v>
      </c>
      <c r="AV829">
        <v>411</v>
      </c>
      <c r="AW829">
        <v>376</v>
      </c>
      <c r="AX829" s="2">
        <v>29.5</v>
      </c>
      <c r="AY829" s="3">
        <v>3</v>
      </c>
      <c r="AZ829" s="2">
        <v>34.5</v>
      </c>
      <c r="BA829" s="2">
        <v>26.2</v>
      </c>
      <c r="BB829" s="21">
        <v>0.66700000000000004</v>
      </c>
      <c r="BC829">
        <v>5</v>
      </c>
      <c r="BD829" s="21">
        <v>1.4039999999999999</v>
      </c>
      <c r="BE829" s="2">
        <v>32.5</v>
      </c>
      <c r="BF829" s="2">
        <v>33.700000000000003</v>
      </c>
      <c r="BG829" s="2">
        <v>31.3</v>
      </c>
      <c r="BH829" s="21">
        <v>2.2410000000000001</v>
      </c>
      <c r="BI829" s="21">
        <v>-2.8439999999999999</v>
      </c>
      <c r="BJ829" t="s">
        <v>2669</v>
      </c>
      <c r="BK829" s="2">
        <v>58.4</v>
      </c>
      <c r="BL829" t="s">
        <v>3433</v>
      </c>
      <c r="BM829" s="2">
        <v>56.9</v>
      </c>
      <c r="BN829" t="s">
        <v>1793</v>
      </c>
      <c r="BO829" s="2">
        <v>15.1</v>
      </c>
      <c r="BP829" t="s">
        <v>2307</v>
      </c>
      <c r="BQ829" s="2">
        <v>27.4</v>
      </c>
      <c r="BR829" t="s">
        <v>1775</v>
      </c>
      <c r="BS829" s="2">
        <v>23.6</v>
      </c>
      <c r="BT829" s="32">
        <f t="shared" si="458"/>
        <v>0.11686143572621036</v>
      </c>
      <c r="BU829" s="34">
        <f t="shared" si="459"/>
        <v>0.92339832869080785</v>
      </c>
      <c r="BV829" s="35">
        <f t="shared" si="460"/>
        <v>935.08447226342889</v>
      </c>
      <c r="BW829" s="32">
        <f t="shared" si="461"/>
        <v>4.0259764417018201E-2</v>
      </c>
      <c r="BX829" s="36">
        <f t="shared" si="462"/>
        <v>3.5078927587070909</v>
      </c>
      <c r="BY829" s="37">
        <f t="shared" si="463"/>
        <v>2.7562014532698575</v>
      </c>
      <c r="BZ829" s="37">
        <f t="shared" si="464"/>
        <v>30.017539463793533</v>
      </c>
      <c r="CA829" s="37">
        <f t="shared" si="465"/>
        <v>35.98095715359559</v>
      </c>
      <c r="CB829" s="37">
        <f t="shared" si="466"/>
        <v>57.679779503883744</v>
      </c>
      <c r="CC829" s="37">
        <f t="shared" si="467"/>
        <v>64.044099223252317</v>
      </c>
      <c r="CD829" s="38">
        <f t="shared" si="468"/>
        <v>-6.3643197193685737</v>
      </c>
      <c r="CE829" s="3">
        <v>70</v>
      </c>
      <c r="CF829" s="3">
        <v>55</v>
      </c>
      <c r="CG829" s="3">
        <v>529</v>
      </c>
      <c r="CH829" s="3">
        <v>663</v>
      </c>
      <c r="CI829" s="3">
        <v>237</v>
      </c>
      <c r="CJ829" s="3">
        <v>273</v>
      </c>
      <c r="CK829" s="3">
        <v>287</v>
      </c>
      <c r="CL829" s="3">
        <v>315</v>
      </c>
      <c r="CM829" s="20">
        <f t="shared" si="469"/>
        <v>-4.5414548545037086</v>
      </c>
      <c r="CN829" s="37">
        <f t="shared" si="470"/>
        <v>1.6830627000118523</v>
      </c>
      <c r="CO829" s="37">
        <f t="shared" si="471"/>
        <v>2.7734976887519256</v>
      </c>
      <c r="CP829" s="37">
        <f t="shared" si="472"/>
        <v>28.185373948085811</v>
      </c>
      <c r="CQ829" s="37">
        <f t="shared" si="473"/>
        <v>29.370629370629366</v>
      </c>
      <c r="CR829" s="37">
        <f t="shared" si="474"/>
        <v>51.274149579234319</v>
      </c>
      <c r="CS829" s="37">
        <f t="shared" si="475"/>
        <v>55.872940618703325</v>
      </c>
      <c r="CT829" s="22">
        <f t="shared" si="476"/>
        <v>-1.7655286798995675</v>
      </c>
      <c r="CU829" s="35">
        <v>71</v>
      </c>
      <c r="CV829" s="35">
        <v>117</v>
      </c>
      <c r="CW829" s="35">
        <v>1118</v>
      </c>
      <c r="CX829" s="35">
        <v>1122</v>
      </c>
      <c r="CY829" s="35">
        <v>405</v>
      </c>
      <c r="CZ829" s="35">
        <v>481</v>
      </c>
      <c r="DA829" s="35">
        <v>637</v>
      </c>
      <c r="DB829" s="35">
        <v>569</v>
      </c>
      <c r="DC829">
        <v>18</v>
      </c>
      <c r="DD829">
        <v>8</v>
      </c>
      <c r="DE829" s="35">
        <f t="shared" si="477"/>
        <v>-10</v>
      </c>
      <c r="DF829" s="36">
        <f t="shared" si="478"/>
        <v>0.90202956652468058</v>
      </c>
      <c r="DG829" s="37">
        <f t="shared" si="479"/>
        <v>0.40090202956652465</v>
      </c>
      <c r="DH829" s="37">
        <f t="shared" si="480"/>
        <v>-0.50112753695815593</v>
      </c>
      <c r="DI829" s="2">
        <v>728.9</v>
      </c>
      <c r="DJ829">
        <v>40</v>
      </c>
      <c r="DK829">
        <v>36</v>
      </c>
      <c r="DL829">
        <v>13.5</v>
      </c>
      <c r="DM829">
        <v>690</v>
      </c>
      <c r="DN829">
        <v>825</v>
      </c>
      <c r="DO829">
        <v>-1.7000000000000002</v>
      </c>
      <c r="DP829">
        <v>506</v>
      </c>
      <c r="DQ829">
        <v>631</v>
      </c>
      <c r="DR829">
        <v>-3.6</v>
      </c>
      <c r="DS829">
        <v>353</v>
      </c>
      <c r="DT829">
        <v>464</v>
      </c>
      <c r="DU829">
        <v>-5.8</v>
      </c>
      <c r="DV829" s="39">
        <v>-6.4</v>
      </c>
      <c r="DW829" s="39">
        <v>-6.4</v>
      </c>
      <c r="DX829" s="39">
        <v>-2.9</v>
      </c>
      <c r="DY829" s="39">
        <v>1.7000000000000002</v>
      </c>
      <c r="DZ829" s="39">
        <v>2.2000000000000002</v>
      </c>
      <c r="EA829" s="39">
        <v>-5.0999999999999996</v>
      </c>
    </row>
    <row r="830" spans="1:131" x14ac:dyDescent="0.2">
      <c r="A830" s="12" t="s">
        <v>2175</v>
      </c>
      <c r="B830" s="12" t="s">
        <v>3549</v>
      </c>
      <c r="C830" t="s">
        <v>3548</v>
      </c>
      <c r="D830" t="s">
        <v>139</v>
      </c>
      <c r="E830" s="12" t="s">
        <v>170</v>
      </c>
      <c r="F830">
        <v>9</v>
      </c>
      <c r="G830">
        <v>1</v>
      </c>
      <c r="H830">
        <v>1</v>
      </c>
      <c r="I830" s="31">
        <f t="shared" si="444"/>
        <v>2</v>
      </c>
      <c r="J830">
        <v>1</v>
      </c>
      <c r="K830">
        <v>0</v>
      </c>
      <c r="L830" s="16">
        <f t="shared" si="445"/>
        <v>1.1764705882352942</v>
      </c>
      <c r="M830" s="15">
        <v>1</v>
      </c>
      <c r="N830" s="15">
        <v>1</v>
      </c>
      <c r="O830" s="15">
        <v>0</v>
      </c>
      <c r="P830">
        <v>15</v>
      </c>
      <c r="Q830">
        <v>4</v>
      </c>
      <c r="R830">
        <v>2</v>
      </c>
      <c r="S830" s="13">
        <f t="shared" si="446"/>
        <v>6.6666666666666666E-2</v>
      </c>
      <c r="T830" s="13">
        <f t="shared" si="447"/>
        <v>4.7619047619047616E-2</v>
      </c>
      <c r="U830" s="2">
        <v>102</v>
      </c>
      <c r="V830" s="2">
        <v>11.333333333300001</v>
      </c>
      <c r="W830">
        <v>11.33</v>
      </c>
      <c r="X830">
        <v>36.4</v>
      </c>
      <c r="Y830" s="32">
        <f t="shared" si="448"/>
        <v>0.23737691179551645</v>
      </c>
      <c r="Z830" s="15">
        <f t="shared" si="449"/>
        <v>25</v>
      </c>
      <c r="AA830">
        <v>2</v>
      </c>
      <c r="AB830">
        <v>7</v>
      </c>
      <c r="AC830">
        <v>7</v>
      </c>
      <c r="AD830" s="13">
        <f t="shared" si="450"/>
        <v>0.5</v>
      </c>
      <c r="AE830" s="13">
        <f t="shared" si="451"/>
        <v>0.5</v>
      </c>
      <c r="AF830" s="13">
        <f t="shared" si="452"/>
        <v>1</v>
      </c>
      <c r="AG830">
        <v>25</v>
      </c>
      <c r="AH830">
        <v>29</v>
      </c>
      <c r="AI830" s="17">
        <f t="shared" si="453"/>
        <v>0.46296296296296297</v>
      </c>
      <c r="AJ830">
        <v>14</v>
      </c>
      <c r="AK830">
        <v>20</v>
      </c>
      <c r="AL830" s="32">
        <f t="shared" si="454"/>
        <v>0.42499999999999999</v>
      </c>
      <c r="AM830">
        <v>7</v>
      </c>
      <c r="AN830">
        <v>5</v>
      </c>
      <c r="AO830" s="33">
        <f t="shared" si="455"/>
        <v>0.15</v>
      </c>
      <c r="AP830">
        <v>16</v>
      </c>
      <c r="AQ830">
        <v>18</v>
      </c>
      <c r="AR830" s="33">
        <f t="shared" si="456"/>
        <v>0.42499999999999999</v>
      </c>
      <c r="AS830" s="33">
        <f t="shared" si="457"/>
        <v>0.73913043478260865</v>
      </c>
      <c r="AU830">
        <v>37</v>
      </c>
      <c r="AV830">
        <v>21</v>
      </c>
      <c r="AW830">
        <v>28</v>
      </c>
      <c r="AX830" s="2">
        <v>28.3</v>
      </c>
      <c r="AZ830" s="2">
        <v>32.5</v>
      </c>
      <c r="BA830" s="2">
        <v>25.3</v>
      </c>
      <c r="BB830" s="21">
        <v>-0.32600000000000001</v>
      </c>
      <c r="BD830" s="21">
        <v>-2.468</v>
      </c>
      <c r="BE830" s="2">
        <v>27.7</v>
      </c>
      <c r="BF830" s="2">
        <v>32.299999999999997</v>
      </c>
      <c r="BG830" s="2">
        <v>23.1</v>
      </c>
      <c r="BH830" s="21">
        <v>-0.76800000000000002</v>
      </c>
      <c r="BI830" s="21">
        <v>-14.941000000000001</v>
      </c>
      <c r="BJ830" t="s">
        <v>1343</v>
      </c>
      <c r="BK830" s="2">
        <v>62</v>
      </c>
      <c r="BL830" t="s">
        <v>1338</v>
      </c>
      <c r="BM830" s="2">
        <v>60.3</v>
      </c>
      <c r="BN830" t="s">
        <v>1011</v>
      </c>
      <c r="BO830" s="2">
        <v>19.399999999999999</v>
      </c>
      <c r="BP830" t="s">
        <v>3406</v>
      </c>
      <c r="BQ830" s="2">
        <v>37</v>
      </c>
      <c r="BR830" t="s">
        <v>3613</v>
      </c>
      <c r="BS830" s="2">
        <v>34.5</v>
      </c>
      <c r="BT830" s="32">
        <f t="shared" si="458"/>
        <v>0.04</v>
      </c>
      <c r="BU830" s="34">
        <f t="shared" si="459"/>
        <v>0.9</v>
      </c>
      <c r="BV830" s="35">
        <f t="shared" si="460"/>
        <v>904</v>
      </c>
      <c r="BW830" s="32">
        <f t="shared" si="461"/>
        <v>-5.9999999999999977E-2</v>
      </c>
      <c r="BX830" s="36">
        <f t="shared" si="462"/>
        <v>1.1764705882387543</v>
      </c>
      <c r="BY830" s="37">
        <f t="shared" si="463"/>
        <v>2.9411764705968855</v>
      </c>
      <c r="BZ830" s="37">
        <f t="shared" si="464"/>
        <v>29.411764705968857</v>
      </c>
      <c r="CA830" s="37">
        <f t="shared" si="465"/>
        <v>29.411764705968857</v>
      </c>
      <c r="CB830" s="37">
        <f t="shared" si="466"/>
        <v>54.705882353102076</v>
      </c>
      <c r="CC830" s="37">
        <f t="shared" si="467"/>
        <v>54.705882353102076</v>
      </c>
      <c r="CD830" s="38">
        <f t="shared" si="468"/>
        <v>0</v>
      </c>
      <c r="CE830" s="3">
        <v>2</v>
      </c>
      <c r="CF830" s="3">
        <v>5</v>
      </c>
      <c r="CG830" s="3">
        <v>48</v>
      </c>
      <c r="CH830" s="3">
        <v>45</v>
      </c>
      <c r="CI830" s="3">
        <v>18</v>
      </c>
      <c r="CJ830" s="3">
        <v>16</v>
      </c>
      <c r="CK830" s="3">
        <v>27</v>
      </c>
      <c r="CL830" s="3">
        <v>25</v>
      </c>
      <c r="CM830" s="20">
        <f t="shared" si="469"/>
        <v>6.6438695652173898</v>
      </c>
      <c r="CN830" s="37">
        <f t="shared" si="470"/>
        <v>2.014652014652015</v>
      </c>
      <c r="CO830" s="37">
        <f t="shared" si="471"/>
        <v>3.8461538461538467</v>
      </c>
      <c r="CP830" s="37">
        <f t="shared" si="472"/>
        <v>29.853479853479858</v>
      </c>
      <c r="CQ830" s="37">
        <f t="shared" si="473"/>
        <v>38.827838827838832</v>
      </c>
      <c r="CR830" s="37">
        <f t="shared" si="474"/>
        <v>52.014652014652022</v>
      </c>
      <c r="CS830" s="37">
        <f t="shared" si="475"/>
        <v>67.765567765567781</v>
      </c>
      <c r="CT830" s="22">
        <f t="shared" si="476"/>
        <v>15.750915750915759</v>
      </c>
      <c r="CU830" s="35">
        <v>11</v>
      </c>
      <c r="CV830" s="35">
        <v>21</v>
      </c>
      <c r="CW830" s="35">
        <v>152</v>
      </c>
      <c r="CX830" s="35">
        <v>191</v>
      </c>
      <c r="CY830" s="35">
        <v>56</v>
      </c>
      <c r="CZ830" s="35">
        <v>81</v>
      </c>
      <c r="DA830" s="35">
        <v>77</v>
      </c>
      <c r="DB830" s="35">
        <v>65</v>
      </c>
      <c r="DC830">
        <v>1</v>
      </c>
      <c r="DD830">
        <v>0</v>
      </c>
      <c r="DE830" s="35">
        <f t="shared" si="477"/>
        <v>-1</v>
      </c>
      <c r="DF830" s="36">
        <f t="shared" si="478"/>
        <v>0.58823529411937714</v>
      </c>
      <c r="DG830" s="37">
        <f t="shared" si="479"/>
        <v>0</v>
      </c>
      <c r="DH830" s="37">
        <f t="shared" si="480"/>
        <v>-0.58823529411937714</v>
      </c>
      <c r="DI830" s="2">
        <v>59.3</v>
      </c>
      <c r="DJ830">
        <v>2</v>
      </c>
      <c r="DK830">
        <v>2</v>
      </c>
      <c r="DL830">
        <v>20.6</v>
      </c>
      <c r="DM830">
        <v>57</v>
      </c>
      <c r="DN830">
        <v>55</v>
      </c>
      <c r="DO830">
        <v>9.6</v>
      </c>
      <c r="DP830">
        <v>41</v>
      </c>
      <c r="DQ830">
        <v>40</v>
      </c>
      <c r="DR830">
        <v>9.6</v>
      </c>
      <c r="DS830">
        <v>35</v>
      </c>
      <c r="DT830">
        <v>28</v>
      </c>
      <c r="DU830">
        <v>14.5</v>
      </c>
      <c r="DV830" s="39">
        <v>0.7</v>
      </c>
      <c r="DW830" s="39">
        <v>0.7</v>
      </c>
      <c r="DX830" s="39">
        <v>-0.5</v>
      </c>
      <c r="DY830" s="39">
        <v>-0.4</v>
      </c>
      <c r="DZ830" s="39">
        <v>0.9</v>
      </c>
      <c r="EA830" s="39">
        <v>0.7</v>
      </c>
    </row>
    <row r="831" spans="1:131" x14ac:dyDescent="0.2">
      <c r="A831" s="12" t="s">
        <v>3039</v>
      </c>
      <c r="B831" s="12" t="s">
        <v>3552</v>
      </c>
      <c r="C831" t="s">
        <v>3551</v>
      </c>
      <c r="D831" t="s">
        <v>192</v>
      </c>
      <c r="E831" s="12" t="s">
        <v>178</v>
      </c>
      <c r="F831">
        <v>48</v>
      </c>
      <c r="G831">
        <v>4</v>
      </c>
      <c r="H831">
        <v>10</v>
      </c>
      <c r="I831" s="31">
        <f t="shared" si="444"/>
        <v>14</v>
      </c>
      <c r="J831">
        <v>6</v>
      </c>
      <c r="K831">
        <v>4</v>
      </c>
      <c r="L831" s="16">
        <f t="shared" si="445"/>
        <v>1.178726787969558</v>
      </c>
      <c r="M831" s="15">
        <v>4</v>
      </c>
      <c r="N831" s="15">
        <v>6</v>
      </c>
      <c r="O831" s="15">
        <v>3</v>
      </c>
      <c r="P831">
        <v>49</v>
      </c>
      <c r="Q831">
        <v>27</v>
      </c>
      <c r="R831">
        <v>32</v>
      </c>
      <c r="S831" s="13">
        <f t="shared" si="446"/>
        <v>8.1632653061224483E-2</v>
      </c>
      <c r="T831" s="13">
        <f t="shared" si="447"/>
        <v>3.7037037037037035E-2</v>
      </c>
      <c r="U831" s="2">
        <v>712.63333333330002</v>
      </c>
      <c r="V831" s="2">
        <v>14.833333333300001</v>
      </c>
      <c r="W831">
        <v>14.6</v>
      </c>
      <c r="X831">
        <v>33.53</v>
      </c>
      <c r="Y831" s="32">
        <f t="shared" si="448"/>
        <v>0.3033451070018699</v>
      </c>
      <c r="Z831" s="15">
        <f t="shared" si="449"/>
        <v>59.052631578947363</v>
      </c>
      <c r="AA831">
        <v>42</v>
      </c>
      <c r="AB831">
        <v>63</v>
      </c>
      <c r="AC831">
        <v>78</v>
      </c>
      <c r="AD831" s="13">
        <f t="shared" si="450"/>
        <v>0.10526315789473684</v>
      </c>
      <c r="AE831" s="13">
        <f t="shared" si="451"/>
        <v>0.23684210526315788</v>
      </c>
      <c r="AF831" s="13">
        <f t="shared" si="452"/>
        <v>0.34210526315789469</v>
      </c>
      <c r="AI831" s="17" t="str">
        <f t="shared" si="453"/>
        <v xml:space="preserve"> </v>
      </c>
      <c r="AJ831">
        <v>137</v>
      </c>
      <c r="AK831">
        <v>119</v>
      </c>
      <c r="AL831" s="32">
        <f t="shared" si="454"/>
        <v>0.35408022130013833</v>
      </c>
      <c r="AM831">
        <v>111</v>
      </c>
      <c r="AN831">
        <v>106</v>
      </c>
      <c r="AO831" s="33">
        <f t="shared" si="455"/>
        <v>0.30013831258644535</v>
      </c>
      <c r="AP831">
        <v>130</v>
      </c>
      <c r="AQ831">
        <v>120</v>
      </c>
      <c r="AR831" s="33">
        <f t="shared" si="456"/>
        <v>0.34578146611341631</v>
      </c>
      <c r="AS831" s="33">
        <f t="shared" si="457"/>
        <v>0.54122621564482032</v>
      </c>
      <c r="AT831">
        <v>9</v>
      </c>
      <c r="AU831">
        <v>286</v>
      </c>
      <c r="AV831">
        <v>253</v>
      </c>
      <c r="AW831">
        <v>236</v>
      </c>
      <c r="AX831" s="2">
        <v>27.8</v>
      </c>
      <c r="AY831" s="3">
        <v>8</v>
      </c>
      <c r="AZ831" s="2">
        <v>32.799999999999997</v>
      </c>
      <c r="BA831" s="2">
        <v>24.3</v>
      </c>
      <c r="BB831" s="21">
        <v>-0.60699999999999998</v>
      </c>
      <c r="BC831">
        <v>8</v>
      </c>
      <c r="BD831" s="21">
        <v>-1.2370000000000001</v>
      </c>
      <c r="BE831" s="2">
        <v>25.9</v>
      </c>
      <c r="BF831" s="2">
        <v>29.5</v>
      </c>
      <c r="BG831" s="2">
        <v>24.6</v>
      </c>
      <c r="BH831" s="21">
        <v>0.93200000000000005</v>
      </c>
      <c r="BI831" s="21">
        <v>0.39300000000000002</v>
      </c>
      <c r="BJ831" t="s">
        <v>2808</v>
      </c>
      <c r="BK831" s="2">
        <v>27.6</v>
      </c>
      <c r="BL831" t="s">
        <v>515</v>
      </c>
      <c r="BM831" s="2">
        <v>26.5</v>
      </c>
      <c r="BN831" t="s">
        <v>1460</v>
      </c>
      <c r="BO831" s="2">
        <v>25.8</v>
      </c>
      <c r="BP831" t="s">
        <v>191</v>
      </c>
      <c r="BQ831" s="2">
        <v>63.1</v>
      </c>
      <c r="BR831" t="s">
        <v>1324</v>
      </c>
      <c r="BS831" s="2">
        <v>18.899999999999999</v>
      </c>
      <c r="BT831" s="32">
        <f t="shared" si="458"/>
        <v>0.10160427807486631</v>
      </c>
      <c r="BU831" s="34">
        <f t="shared" si="459"/>
        <v>0.921875</v>
      </c>
      <c r="BV831" s="35">
        <f t="shared" si="460"/>
        <v>932.0354278074866</v>
      </c>
      <c r="BW831" s="32">
        <f t="shared" si="461"/>
        <v>2.3479278074866314E-2</v>
      </c>
      <c r="BX831" s="36">
        <f t="shared" si="462"/>
        <v>3.202247191018432</v>
      </c>
      <c r="BY831" s="37">
        <f t="shared" si="463"/>
        <v>2.106741573038442</v>
      </c>
      <c r="BZ831" s="37">
        <f t="shared" si="464"/>
        <v>31.516853932655092</v>
      </c>
      <c r="CA831" s="37">
        <f t="shared" si="465"/>
        <v>26.966292134892061</v>
      </c>
      <c r="CB831" s="37">
        <f t="shared" si="466"/>
        <v>59.831460674291762</v>
      </c>
      <c r="CC831" s="37">
        <f t="shared" si="467"/>
        <v>51.151685393373377</v>
      </c>
      <c r="CD831" s="38">
        <f t="shared" si="468"/>
        <v>8.6797752809183848</v>
      </c>
      <c r="CE831" s="3">
        <v>38</v>
      </c>
      <c r="CF831" s="3">
        <v>25</v>
      </c>
      <c r="CG831" s="3">
        <v>336</v>
      </c>
      <c r="CH831" s="3">
        <v>295</v>
      </c>
      <c r="CI831" s="3">
        <v>160</v>
      </c>
      <c r="CJ831" s="3">
        <v>139</v>
      </c>
      <c r="CK831" s="3">
        <v>148</v>
      </c>
      <c r="CL831" s="3">
        <v>176</v>
      </c>
      <c r="CM831" s="20">
        <f t="shared" si="469"/>
        <v>5.9703461054426956</v>
      </c>
      <c r="CN831" s="37">
        <f t="shared" si="470"/>
        <v>3.4670444378168805</v>
      </c>
      <c r="CO831" s="37">
        <f t="shared" si="471"/>
        <v>2.2740829108261256</v>
      </c>
      <c r="CP831" s="37">
        <f t="shared" si="472"/>
        <v>32.582761705934985</v>
      </c>
      <c r="CQ831" s="37">
        <f t="shared" si="473"/>
        <v>28.780196838651953</v>
      </c>
      <c r="CR831" s="37">
        <f t="shared" si="474"/>
        <v>56.665672532060839</v>
      </c>
      <c r="CS831" s="37">
        <f t="shared" si="475"/>
        <v>56.404712198031611</v>
      </c>
      <c r="CT831" s="22">
        <f t="shared" si="476"/>
        <v>8.4188149468891567</v>
      </c>
      <c r="CU831" s="35">
        <v>93</v>
      </c>
      <c r="CV831" s="35">
        <v>61</v>
      </c>
      <c r="CW831" s="35">
        <v>781</v>
      </c>
      <c r="CX831" s="35">
        <v>711</v>
      </c>
      <c r="CY831" s="35">
        <v>303</v>
      </c>
      <c r="CZ831" s="35">
        <v>333</v>
      </c>
      <c r="DA831" s="35">
        <v>408</v>
      </c>
      <c r="DB831" s="35">
        <v>343</v>
      </c>
      <c r="DC831">
        <v>8</v>
      </c>
      <c r="DD831">
        <v>10</v>
      </c>
      <c r="DE831" s="35">
        <f t="shared" si="477"/>
        <v>2</v>
      </c>
      <c r="DF831" s="36">
        <f t="shared" si="478"/>
        <v>0.67415730337230151</v>
      </c>
      <c r="DG831" s="37">
        <f t="shared" si="479"/>
        <v>0.84269662921537691</v>
      </c>
      <c r="DH831" s="37">
        <f t="shared" si="480"/>
        <v>0.16853932584307538</v>
      </c>
      <c r="DI831" s="2">
        <v>389.2</v>
      </c>
      <c r="DJ831">
        <v>17</v>
      </c>
      <c r="DK831">
        <v>17</v>
      </c>
      <c r="DL831">
        <v>-15.2</v>
      </c>
      <c r="DM831">
        <v>388</v>
      </c>
      <c r="DN831">
        <v>365</v>
      </c>
      <c r="DO831">
        <v>0.2</v>
      </c>
      <c r="DP831">
        <v>295</v>
      </c>
      <c r="DQ831">
        <v>277</v>
      </c>
      <c r="DR831">
        <v>-0.7</v>
      </c>
      <c r="DS831">
        <v>209</v>
      </c>
      <c r="DT831">
        <v>190</v>
      </c>
      <c r="DU831">
        <v>-1</v>
      </c>
      <c r="DV831" s="39">
        <v>2.7</v>
      </c>
      <c r="DW831" s="39">
        <v>2.7</v>
      </c>
      <c r="DX831" s="39">
        <v>-0.60000000000000009</v>
      </c>
      <c r="DY831" s="39">
        <v>-1.9</v>
      </c>
      <c r="DZ831" s="39">
        <v>-1</v>
      </c>
      <c r="EA831" s="39">
        <v>-0.9</v>
      </c>
    </row>
    <row r="832" spans="1:131" x14ac:dyDescent="0.2">
      <c r="A832" s="12" t="s">
        <v>1021</v>
      </c>
      <c r="B832" s="12" t="s">
        <v>3556</v>
      </c>
      <c r="C832" t="s">
        <v>3555</v>
      </c>
      <c r="D832" t="s">
        <v>305</v>
      </c>
      <c r="E832" s="12" t="s">
        <v>156</v>
      </c>
      <c r="F832">
        <v>34</v>
      </c>
      <c r="G832">
        <v>3</v>
      </c>
      <c r="H832">
        <v>0</v>
      </c>
      <c r="I832" s="31">
        <f t="shared" si="444"/>
        <v>3</v>
      </c>
      <c r="J832">
        <v>0</v>
      </c>
      <c r="K832">
        <v>0</v>
      </c>
      <c r="L832" s="16">
        <f t="shared" si="445"/>
        <v>0.73374549901477903</v>
      </c>
      <c r="M832" s="15">
        <v>3</v>
      </c>
      <c r="N832" s="15">
        <v>0</v>
      </c>
      <c r="O832" s="15">
        <v>0</v>
      </c>
      <c r="P832">
        <v>26</v>
      </c>
      <c r="Q832">
        <v>6</v>
      </c>
      <c r="R832">
        <v>11</v>
      </c>
      <c r="S832" s="13">
        <f t="shared" si="446"/>
        <v>0.11538461538461539</v>
      </c>
      <c r="T832" s="13">
        <f t="shared" si="447"/>
        <v>6.9767441860465115E-2</v>
      </c>
      <c r="U832" s="2">
        <v>245.3166666667</v>
      </c>
      <c r="V832" s="2">
        <v>7.2</v>
      </c>
      <c r="W832">
        <v>7.22</v>
      </c>
      <c r="X832">
        <v>40.799999999999997</v>
      </c>
      <c r="Y832" s="32">
        <f t="shared" si="448"/>
        <v>0.15035401915868388</v>
      </c>
      <c r="Z832" s="15">
        <f t="shared" si="449"/>
        <v>0</v>
      </c>
      <c r="AA832">
        <v>17</v>
      </c>
      <c r="AB832">
        <v>39</v>
      </c>
      <c r="AC832">
        <v>26</v>
      </c>
      <c r="AD832" s="13">
        <f t="shared" si="450"/>
        <v>0.6</v>
      </c>
      <c r="AE832" s="13">
        <f t="shared" si="451"/>
        <v>0</v>
      </c>
      <c r="AF832" s="13">
        <f t="shared" si="452"/>
        <v>0.6</v>
      </c>
      <c r="AG832">
        <v>0</v>
      </c>
      <c r="AH832">
        <v>1</v>
      </c>
      <c r="AI832" s="17">
        <f t="shared" si="453"/>
        <v>0</v>
      </c>
      <c r="AJ832">
        <v>28</v>
      </c>
      <c r="AK832">
        <v>29</v>
      </c>
      <c r="AL832" s="32">
        <f t="shared" si="454"/>
        <v>0.27403846153846156</v>
      </c>
      <c r="AM832">
        <v>47</v>
      </c>
      <c r="AN832">
        <v>28</v>
      </c>
      <c r="AO832" s="33">
        <f t="shared" si="455"/>
        <v>0.36057692307692307</v>
      </c>
      <c r="AP832">
        <v>38</v>
      </c>
      <c r="AQ832">
        <v>38</v>
      </c>
      <c r="AR832" s="33">
        <f t="shared" si="456"/>
        <v>0.36538461538461536</v>
      </c>
      <c r="AS832" s="33">
        <f t="shared" si="457"/>
        <v>0.43181818181818182</v>
      </c>
      <c r="AT832">
        <v>5</v>
      </c>
      <c r="AU832">
        <v>90</v>
      </c>
      <c r="AV832">
        <v>82</v>
      </c>
      <c r="AW832">
        <v>58</v>
      </c>
      <c r="AX832" s="2">
        <v>26.4</v>
      </c>
      <c r="AY832" s="3">
        <v>15</v>
      </c>
      <c r="AZ832" s="2">
        <v>31.7</v>
      </c>
      <c r="BA832" s="2">
        <v>22.7</v>
      </c>
      <c r="BB832" s="21">
        <v>-1.139</v>
      </c>
      <c r="BC832">
        <v>15</v>
      </c>
      <c r="BD832" s="21">
        <v>-0.70100000000000007</v>
      </c>
      <c r="BE832" s="2">
        <v>24.6</v>
      </c>
      <c r="BF832" s="2">
        <v>30.6</v>
      </c>
      <c r="BG832" s="2">
        <v>18.399999999999999</v>
      </c>
      <c r="BH832" s="21">
        <v>-2.19</v>
      </c>
      <c r="BI832" s="21">
        <v>-6.133</v>
      </c>
      <c r="BJ832" t="s">
        <v>2488</v>
      </c>
      <c r="BK832" s="2">
        <v>79.400000000000006</v>
      </c>
      <c r="BL832" t="s">
        <v>1721</v>
      </c>
      <c r="BM832" s="2">
        <v>37</v>
      </c>
      <c r="BN832" t="s">
        <v>2069</v>
      </c>
      <c r="BO832" s="2">
        <v>34.5</v>
      </c>
      <c r="BP832" t="s">
        <v>3338</v>
      </c>
      <c r="BQ832" s="2">
        <v>32.799999999999997</v>
      </c>
      <c r="BR832" t="s">
        <v>3389</v>
      </c>
      <c r="BS832" s="2">
        <v>32</v>
      </c>
      <c r="BT832" s="32">
        <f t="shared" si="458"/>
        <v>6.5789473684210523E-2</v>
      </c>
      <c r="BU832" s="34">
        <f t="shared" si="459"/>
        <v>0.93859649122807021</v>
      </c>
      <c r="BV832" s="35">
        <f t="shared" si="460"/>
        <v>945.17543859649129</v>
      </c>
      <c r="BW832" s="32">
        <f t="shared" si="461"/>
        <v>4.3859649122807293E-3</v>
      </c>
      <c r="BX832" s="36">
        <f t="shared" si="462"/>
        <v>1.2254901960784315</v>
      </c>
      <c r="BY832" s="37">
        <f t="shared" si="463"/>
        <v>1.7156862745098038</v>
      </c>
      <c r="BZ832" s="37">
        <f t="shared" si="464"/>
        <v>18.627450980392158</v>
      </c>
      <c r="CA832" s="37">
        <f t="shared" si="465"/>
        <v>27.941176470588232</v>
      </c>
      <c r="CB832" s="37">
        <f t="shared" si="466"/>
        <v>37.009803921568626</v>
      </c>
      <c r="CC832" s="37">
        <f t="shared" si="467"/>
        <v>55.147058823529406</v>
      </c>
      <c r="CD832" s="38">
        <f t="shared" si="468"/>
        <v>-18.13725490196078</v>
      </c>
      <c r="CE832" s="3">
        <v>5</v>
      </c>
      <c r="CF832" s="3">
        <v>7</v>
      </c>
      <c r="CG832" s="3">
        <v>71</v>
      </c>
      <c r="CH832" s="3">
        <v>107</v>
      </c>
      <c r="CI832" s="3">
        <v>33</v>
      </c>
      <c r="CJ832" s="3">
        <v>44</v>
      </c>
      <c r="CK832" s="3">
        <v>67</v>
      </c>
      <c r="CL832" s="3">
        <v>42</v>
      </c>
      <c r="CM832" s="20">
        <f t="shared" si="469"/>
        <v>-11.158891265597145</v>
      </c>
      <c r="CN832" s="37">
        <f t="shared" si="470"/>
        <v>2.5086505190311423</v>
      </c>
      <c r="CO832" s="37">
        <f t="shared" si="471"/>
        <v>1.6868512110726646</v>
      </c>
      <c r="CP832" s="37">
        <f t="shared" si="472"/>
        <v>26.600346020761247</v>
      </c>
      <c r="CQ832" s="37">
        <f t="shared" si="473"/>
        <v>25.605536332179934</v>
      </c>
      <c r="CR832" s="37">
        <f t="shared" si="474"/>
        <v>50.865051903114193</v>
      </c>
      <c r="CS832" s="37">
        <f t="shared" si="475"/>
        <v>52.292387543252602</v>
      </c>
      <c r="CT832" s="22">
        <f t="shared" si="476"/>
        <v>-16.709919261822371</v>
      </c>
      <c r="CU832" s="35">
        <v>58</v>
      </c>
      <c r="CV832" s="35">
        <v>39</v>
      </c>
      <c r="CW832" s="35">
        <v>557</v>
      </c>
      <c r="CX832" s="35">
        <v>553</v>
      </c>
      <c r="CY832" s="35">
        <v>254</v>
      </c>
      <c r="CZ832" s="35">
        <v>268</v>
      </c>
      <c r="DA832" s="35">
        <v>349</v>
      </c>
      <c r="DB832" s="35">
        <v>307</v>
      </c>
      <c r="DC832">
        <v>9</v>
      </c>
      <c r="DD832">
        <v>7</v>
      </c>
      <c r="DE832" s="35">
        <f t="shared" si="477"/>
        <v>-2</v>
      </c>
      <c r="DF832" s="36">
        <f t="shared" si="478"/>
        <v>2.2058823529411766</v>
      </c>
      <c r="DG832" s="37">
        <f t="shared" si="479"/>
        <v>1.7156862745098038</v>
      </c>
      <c r="DH832" s="37">
        <f t="shared" si="480"/>
        <v>-0.49019607843137258</v>
      </c>
      <c r="DI832" s="2">
        <v>157.5</v>
      </c>
      <c r="DJ832">
        <v>4</v>
      </c>
      <c r="DK832">
        <v>4</v>
      </c>
      <c r="DL832">
        <v>-6.1</v>
      </c>
      <c r="DM832">
        <v>98</v>
      </c>
      <c r="DN832">
        <v>140</v>
      </c>
      <c r="DO832">
        <v>-8.1999999999999993</v>
      </c>
      <c r="DP832">
        <v>73</v>
      </c>
      <c r="DQ832">
        <v>100</v>
      </c>
      <c r="DR832">
        <v>-8.3000000000000007</v>
      </c>
      <c r="DS832">
        <v>47</v>
      </c>
      <c r="DT832">
        <v>67</v>
      </c>
      <c r="DU832">
        <v>-10.1</v>
      </c>
      <c r="DV832" s="39">
        <v>-2.9</v>
      </c>
      <c r="DW832" s="39">
        <v>-2.9</v>
      </c>
      <c r="DX832" s="39">
        <v>0.2</v>
      </c>
      <c r="DY832" s="39">
        <v>-0.4</v>
      </c>
      <c r="DZ832" s="39">
        <v>0.30000000000000004</v>
      </c>
      <c r="EA832" s="39">
        <v>-2.8</v>
      </c>
    </row>
    <row r="833" spans="1:131" x14ac:dyDescent="0.2">
      <c r="A833" s="12" t="s">
        <v>2999</v>
      </c>
      <c r="B833" s="12" t="s">
        <v>3560</v>
      </c>
      <c r="C833" t="s">
        <v>3559</v>
      </c>
      <c r="D833" t="s">
        <v>460</v>
      </c>
      <c r="E833" s="12" t="s">
        <v>170</v>
      </c>
      <c r="F833">
        <v>82</v>
      </c>
      <c r="G833">
        <v>14</v>
      </c>
      <c r="H833">
        <v>15</v>
      </c>
      <c r="I833" s="31">
        <f t="shared" si="444"/>
        <v>29</v>
      </c>
      <c r="J833">
        <v>11</v>
      </c>
      <c r="K833">
        <v>4</v>
      </c>
      <c r="L833" s="16">
        <f t="shared" si="445"/>
        <v>1.4600581785634779</v>
      </c>
      <c r="M833" s="15">
        <v>13</v>
      </c>
      <c r="N833" s="15">
        <v>10</v>
      </c>
      <c r="O833" s="15">
        <v>4</v>
      </c>
      <c r="P833">
        <v>113</v>
      </c>
      <c r="Q833">
        <v>35</v>
      </c>
      <c r="R833">
        <v>33</v>
      </c>
      <c r="S833" s="13">
        <f t="shared" si="446"/>
        <v>0.12389380530973451</v>
      </c>
      <c r="T833" s="13">
        <f t="shared" si="447"/>
        <v>7.7348066298342538E-2</v>
      </c>
      <c r="U833" s="2">
        <v>1191.7333333332999</v>
      </c>
      <c r="V833" s="2">
        <v>14.5333333333</v>
      </c>
      <c r="W833">
        <v>13.89</v>
      </c>
      <c r="X833">
        <v>34.51</v>
      </c>
      <c r="Y833" s="32">
        <f t="shared" si="448"/>
        <v>0.28698347107438016</v>
      </c>
      <c r="Z833" s="15">
        <f t="shared" si="449"/>
        <v>141.5</v>
      </c>
      <c r="AA833">
        <v>47</v>
      </c>
      <c r="AB833">
        <v>83</v>
      </c>
      <c r="AC833">
        <v>97</v>
      </c>
      <c r="AD833" s="13">
        <f t="shared" si="450"/>
        <v>0.31818181818181818</v>
      </c>
      <c r="AE833" s="13">
        <f t="shared" si="451"/>
        <v>0.31818181818181818</v>
      </c>
      <c r="AF833" s="13">
        <f t="shared" si="452"/>
        <v>0.63636363636363635</v>
      </c>
      <c r="AG833">
        <v>721</v>
      </c>
      <c r="AH833">
        <v>570</v>
      </c>
      <c r="AI833" s="17">
        <f t="shared" si="453"/>
        <v>0.55848179705654533</v>
      </c>
      <c r="AJ833">
        <v>194</v>
      </c>
      <c r="AK833">
        <v>155</v>
      </c>
      <c r="AL833" s="32">
        <f t="shared" si="454"/>
        <v>0.27458693941778128</v>
      </c>
      <c r="AM833">
        <v>246</v>
      </c>
      <c r="AN833">
        <v>196</v>
      </c>
      <c r="AO833" s="33">
        <f t="shared" si="455"/>
        <v>0.34775767112509837</v>
      </c>
      <c r="AP833">
        <v>261</v>
      </c>
      <c r="AQ833">
        <v>219</v>
      </c>
      <c r="AR833" s="33">
        <f t="shared" si="456"/>
        <v>0.37765538945712041</v>
      </c>
      <c r="AS833" s="33">
        <f t="shared" si="457"/>
        <v>0.44121365360303416</v>
      </c>
      <c r="AT833">
        <v>4</v>
      </c>
      <c r="AU833">
        <v>440</v>
      </c>
      <c r="AV833">
        <v>427</v>
      </c>
      <c r="AW833">
        <v>376</v>
      </c>
      <c r="AX833" s="2">
        <v>29.5</v>
      </c>
      <c r="AY833" s="3">
        <v>1</v>
      </c>
      <c r="AZ833" s="2">
        <v>33.6</v>
      </c>
      <c r="BA833" s="2">
        <v>26.7</v>
      </c>
      <c r="BB833" s="21">
        <v>1.5819999999999999</v>
      </c>
      <c r="BC833">
        <v>1</v>
      </c>
      <c r="BD833" s="21">
        <v>1.0760000000000001</v>
      </c>
      <c r="BE833" s="2">
        <v>30.1</v>
      </c>
      <c r="BF833" s="2">
        <v>34.5</v>
      </c>
      <c r="BG833" s="2">
        <v>25.7</v>
      </c>
      <c r="BH833" s="21">
        <v>-0.99</v>
      </c>
      <c r="BI833" s="21">
        <v>4.5999999999999999E-2</v>
      </c>
      <c r="BJ833" t="s">
        <v>485</v>
      </c>
      <c r="BK833" s="2">
        <v>73</v>
      </c>
      <c r="BL833" t="s">
        <v>2045</v>
      </c>
      <c r="BM833" s="2">
        <v>33.799999999999997</v>
      </c>
      <c r="BN833" t="s">
        <v>1095</v>
      </c>
      <c r="BO833" s="2">
        <v>26.2</v>
      </c>
      <c r="BP833" t="s">
        <v>1196</v>
      </c>
      <c r="BQ833" s="2">
        <v>45.3</v>
      </c>
      <c r="BR833" t="s">
        <v>3710</v>
      </c>
      <c r="BS833" s="2">
        <v>32.700000000000003</v>
      </c>
      <c r="BT833" s="32">
        <f t="shared" si="458"/>
        <v>7.7738515901060068E-2</v>
      </c>
      <c r="BU833" s="34">
        <f t="shared" si="459"/>
        <v>0.9261744966442953</v>
      </c>
      <c r="BV833" s="35">
        <f t="shared" si="460"/>
        <v>933.94834823440135</v>
      </c>
      <c r="BW833" s="32">
        <f t="shared" si="461"/>
        <v>3.9130125453553655E-3</v>
      </c>
      <c r="BX833" s="36">
        <f t="shared" si="462"/>
        <v>2.2152606847220198</v>
      </c>
      <c r="BY833" s="37">
        <f t="shared" si="463"/>
        <v>2.2152606847220198</v>
      </c>
      <c r="BZ833" s="37">
        <f t="shared" si="464"/>
        <v>28.496307898924162</v>
      </c>
      <c r="CA833" s="37">
        <f t="shared" si="465"/>
        <v>30.006712911234633</v>
      </c>
      <c r="CB833" s="37">
        <f t="shared" si="466"/>
        <v>52.511747594660605</v>
      </c>
      <c r="CC833" s="37">
        <f t="shared" si="467"/>
        <v>56.489147460411502</v>
      </c>
      <c r="CD833" s="38">
        <f t="shared" si="468"/>
        <v>-3.9773998657508969</v>
      </c>
      <c r="CE833" s="3">
        <v>44</v>
      </c>
      <c r="CF833" s="3">
        <v>44</v>
      </c>
      <c r="CG833" s="3">
        <v>522</v>
      </c>
      <c r="CH833" s="3">
        <v>552</v>
      </c>
      <c r="CI833" s="3">
        <v>209</v>
      </c>
      <c r="CJ833" s="3">
        <v>250</v>
      </c>
      <c r="CK833" s="3">
        <v>276</v>
      </c>
      <c r="CL833" s="3">
        <v>268</v>
      </c>
      <c r="CM833" s="20">
        <f t="shared" si="469"/>
        <v>-1.626527552223715</v>
      </c>
      <c r="CN833" s="37">
        <f t="shared" si="470"/>
        <v>2.162681725339421</v>
      </c>
      <c r="CO833" s="37">
        <f t="shared" si="471"/>
        <v>2.3535065834576057</v>
      </c>
      <c r="CP833" s="37">
        <f t="shared" si="472"/>
        <v>29.662664056371078</v>
      </c>
      <c r="CQ833" s="37">
        <f t="shared" si="473"/>
        <v>29.662664056371078</v>
      </c>
      <c r="CR833" s="37">
        <f t="shared" si="474"/>
        <v>57.162646387402738</v>
      </c>
      <c r="CS833" s="37">
        <f t="shared" si="475"/>
        <v>54.25786799160371</v>
      </c>
      <c r="CT833" s="22">
        <f t="shared" si="476"/>
        <v>-6.8821782615499245</v>
      </c>
      <c r="CU833" s="35">
        <v>102</v>
      </c>
      <c r="CV833" s="35">
        <v>111</v>
      </c>
      <c r="CW833" s="35">
        <v>1297</v>
      </c>
      <c r="CX833" s="35">
        <v>1288</v>
      </c>
      <c r="CY833" s="35">
        <v>580</v>
      </c>
      <c r="CZ833" s="35">
        <v>533</v>
      </c>
      <c r="DA833" s="35">
        <v>627</v>
      </c>
      <c r="DB833" s="35">
        <v>717</v>
      </c>
      <c r="DC833">
        <v>17</v>
      </c>
      <c r="DD833">
        <v>13</v>
      </c>
      <c r="DE833" s="35">
        <f t="shared" si="477"/>
        <v>-4</v>
      </c>
      <c r="DF833" s="36">
        <f t="shared" si="478"/>
        <v>0.8558961736425984</v>
      </c>
      <c r="DG833" s="37">
        <f t="shared" si="479"/>
        <v>0.65450883866786946</v>
      </c>
      <c r="DH833" s="37">
        <f t="shared" si="480"/>
        <v>-0.20138733497472905</v>
      </c>
      <c r="DI833" s="2">
        <v>684.7</v>
      </c>
      <c r="DJ833">
        <v>28</v>
      </c>
      <c r="DK833">
        <v>22</v>
      </c>
      <c r="DL833">
        <v>7.2</v>
      </c>
      <c r="DM833">
        <v>588</v>
      </c>
      <c r="DN833">
        <v>644</v>
      </c>
      <c r="DO833">
        <v>-2.9</v>
      </c>
      <c r="DP833">
        <v>447</v>
      </c>
      <c r="DQ833">
        <v>477</v>
      </c>
      <c r="DR833">
        <v>-2.2000000000000002</v>
      </c>
      <c r="DS833">
        <v>338</v>
      </c>
      <c r="DT833">
        <v>348</v>
      </c>
      <c r="DU833">
        <v>-0.8</v>
      </c>
      <c r="DV833" s="39">
        <v>-7.2</v>
      </c>
      <c r="DW833" s="39">
        <v>-7.2</v>
      </c>
      <c r="DX833" s="39">
        <v>1.2</v>
      </c>
      <c r="DY833" s="39">
        <v>2</v>
      </c>
      <c r="DZ833" s="39">
        <v>4.2</v>
      </c>
      <c r="EA833" s="39">
        <v>0.1</v>
      </c>
    </row>
    <row r="834" spans="1:131" x14ac:dyDescent="0.2">
      <c r="A834" s="12" t="s">
        <v>2237</v>
      </c>
      <c r="B834" s="12" t="s">
        <v>3562</v>
      </c>
      <c r="C834" t="s">
        <v>3561</v>
      </c>
      <c r="D834" s="12" t="s">
        <v>442</v>
      </c>
      <c r="E834" s="12" t="s">
        <v>113</v>
      </c>
      <c r="F834">
        <v>81</v>
      </c>
      <c r="G834">
        <v>11</v>
      </c>
      <c r="H834">
        <v>17</v>
      </c>
      <c r="I834" s="31">
        <f t="shared" ref="I834:I897" si="481">G834+H834</f>
        <v>28</v>
      </c>
      <c r="J834">
        <v>3</v>
      </c>
      <c r="K834">
        <v>12</v>
      </c>
      <c r="L834" s="16">
        <f t="shared" ref="L834:L887" si="482">I834/U834*60</f>
        <v>1.6681560917485849</v>
      </c>
      <c r="M834" s="15">
        <v>10</v>
      </c>
      <c r="N834" s="15">
        <v>5</v>
      </c>
      <c r="O834" s="15">
        <v>12</v>
      </c>
      <c r="P834">
        <v>132</v>
      </c>
      <c r="Q834">
        <v>44</v>
      </c>
      <c r="R834">
        <v>46</v>
      </c>
      <c r="S834" s="13">
        <f t="shared" ref="S834:S887" si="483">IF(P834&gt;0,G834/P834,0)</f>
        <v>8.3333333333333329E-2</v>
      </c>
      <c r="T834" s="13">
        <f t="shared" ref="T834:T887" si="484">IF(SUM(P834:R834)&gt;0,G834/SUM(P834:R834),0)</f>
        <v>4.954954954954955E-2</v>
      </c>
      <c r="U834" s="2">
        <v>1007.1</v>
      </c>
      <c r="V834" s="2">
        <v>12.4333333333</v>
      </c>
      <c r="W834">
        <v>12.13</v>
      </c>
      <c r="X834">
        <v>36.96</v>
      </c>
      <c r="Y834" s="32">
        <f t="shared" ref="Y834:Y897" si="485">W834/(W834+X834)</f>
        <v>0.24709716846608271</v>
      </c>
      <c r="Z834" s="15">
        <f t="shared" ref="Z834:Z887" si="486">IF(BT834&gt;0,J834/BT834,0)</f>
        <v>34.173913043478265</v>
      </c>
      <c r="AA834">
        <v>23</v>
      </c>
      <c r="AB834">
        <v>28</v>
      </c>
      <c r="AC834">
        <v>89</v>
      </c>
      <c r="AD834" s="13">
        <f t="shared" ref="AD834:AD887" si="487">IF(M834&gt;0,G834/CE834,0)</f>
        <v>0.2391304347826087</v>
      </c>
      <c r="AE834" s="13">
        <f t="shared" ref="AE834:AE887" si="488">IF(CE834&gt;0,(N834+O834)/CE834,0)</f>
        <v>0.36956521739130432</v>
      </c>
      <c r="AF834" s="13">
        <f t="shared" ref="AF834:AF897" si="489">AD834+AE834</f>
        <v>0.60869565217391308</v>
      </c>
      <c r="AG834">
        <v>42</v>
      </c>
      <c r="AH834">
        <v>37</v>
      </c>
      <c r="AI834" s="17">
        <f t="shared" ref="AI834:AI897" si="490">IF((AG834+AH834)&gt;0,AG834/(AG834+AH834)," ")</f>
        <v>0.53164556962025311</v>
      </c>
      <c r="AJ834">
        <v>180</v>
      </c>
      <c r="AK834">
        <v>181</v>
      </c>
      <c r="AL834" s="32">
        <f t="shared" ref="AL834:AL897" si="491">(AJ834+AK834)/(AJ834+AK834+AM834+AN834+AP834+AQ834)</f>
        <v>0.39281828073993469</v>
      </c>
      <c r="AM834">
        <v>115</v>
      </c>
      <c r="AN834">
        <v>109</v>
      </c>
      <c r="AO834" s="33">
        <f t="shared" ref="AO834:AO897" si="492">(AM834+AN834)/(AJ834+AK834+AM834+AN834+AP834+AQ834)</f>
        <v>0.24374319912948858</v>
      </c>
      <c r="AP834">
        <v>171</v>
      </c>
      <c r="AQ834">
        <v>163</v>
      </c>
      <c r="AR834" s="33">
        <f t="shared" ref="AR834:AR897" si="493">(AP834+AQ834)/(AJ834+AK834+AM834+AN834+AP834+AQ834)</f>
        <v>0.3634385201305767</v>
      </c>
      <c r="AS834" s="33">
        <f t="shared" ref="AS834:AS887" si="494">(AJ834+AK834)/(AJ834+AK834+AM834+AN834)</f>
        <v>0.61709401709401712</v>
      </c>
      <c r="AT834">
        <v>6</v>
      </c>
      <c r="AU834">
        <v>339</v>
      </c>
      <c r="AV834">
        <v>333</v>
      </c>
      <c r="AW834">
        <v>315</v>
      </c>
      <c r="AX834" s="2">
        <v>28.3</v>
      </c>
      <c r="AY834" s="3">
        <v>7</v>
      </c>
      <c r="AZ834" s="2">
        <v>32.9</v>
      </c>
      <c r="BA834" s="2">
        <v>25.2</v>
      </c>
      <c r="BB834" s="21">
        <v>7.4999999999999997E-2</v>
      </c>
      <c r="BC834">
        <v>10</v>
      </c>
      <c r="BD834" s="21">
        <v>0.39100000000000001</v>
      </c>
      <c r="BE834" s="2">
        <v>29.5</v>
      </c>
      <c r="BF834" s="2">
        <v>33</v>
      </c>
      <c r="BG834" s="2">
        <v>26.1</v>
      </c>
      <c r="BH834" s="21">
        <v>0.48199999999999998</v>
      </c>
      <c r="BI834" s="21">
        <v>9.6199999999999992</v>
      </c>
      <c r="BJ834" t="s">
        <v>1969</v>
      </c>
      <c r="BK834" s="2">
        <v>34.5</v>
      </c>
      <c r="BL834" t="s">
        <v>1687</v>
      </c>
      <c r="BM834" s="2">
        <v>25</v>
      </c>
      <c r="BN834" t="s">
        <v>3474</v>
      </c>
      <c r="BO834" s="2">
        <v>14.7</v>
      </c>
      <c r="BP834" t="s">
        <v>263</v>
      </c>
      <c r="BQ834" s="2">
        <v>26.2</v>
      </c>
      <c r="BR834" t="s">
        <v>3121</v>
      </c>
      <c r="BS834" s="2">
        <v>25.6</v>
      </c>
      <c r="BT834" s="32">
        <f t="shared" ref="BT834:BT887" si="495">IF(CE834&gt;0,CE834/(CE834+CG834),0)</f>
        <v>8.7786259541984726E-2</v>
      </c>
      <c r="BU834" s="34">
        <f t="shared" ref="BU834:BU887" si="496">CH834/(CF834+CH834)</f>
        <v>0.90811965811965811</v>
      </c>
      <c r="BV834" s="35">
        <f t="shared" ref="BV834:BV897" si="497">BU834*1000+BT834*100</f>
        <v>916.89828407385653</v>
      </c>
      <c r="BW834" s="32">
        <f t="shared" ref="BW834:BW887" si="498">BT834-(1-BU834)</f>
        <v>-4.0940823383571606E-3</v>
      </c>
      <c r="BX834" s="36">
        <f t="shared" ref="BX834:BX887" si="499">CE834/(V834*F834)*60</f>
        <v>2.7405421507371654</v>
      </c>
      <c r="BY834" s="37">
        <f t="shared" ref="BY834:BY887" si="500">CF834/(V834*F834)*60</f>
        <v>2.5618111409064808</v>
      </c>
      <c r="BZ834" s="37">
        <f t="shared" ref="BZ834:BZ887" si="501">(CE834+CG834)/(V834*F834)*60</f>
        <v>31.218349717092931</v>
      </c>
      <c r="CA834" s="37">
        <f t="shared" ref="CA834:CA887" si="502">(CF834+CH834)/(V834*F834)*60</f>
        <v>27.882037533586811</v>
      </c>
      <c r="CB834" s="37">
        <f t="shared" ref="CB834:CB887" si="503">(CE834+CG834+CI834+CL834)/(V834*F834)*60</f>
        <v>56.836461126157737</v>
      </c>
      <c r="CC834" s="37">
        <f t="shared" ref="CC834:CC887" si="504">(CF834+CH834+CJ834+CK834)/(V834*F834)*60</f>
        <v>47.423294608408341</v>
      </c>
      <c r="CD834" s="38">
        <f t="shared" ref="CD834:CD897" si="505">CB834-CC834</f>
        <v>9.4131665177493957</v>
      </c>
      <c r="CE834" s="3">
        <v>46</v>
      </c>
      <c r="CF834" s="3">
        <v>43</v>
      </c>
      <c r="CG834" s="3">
        <v>478</v>
      </c>
      <c r="CH834" s="3">
        <v>425</v>
      </c>
      <c r="CI834" s="3">
        <v>178</v>
      </c>
      <c r="CJ834" s="3">
        <v>148</v>
      </c>
      <c r="CK834" s="3">
        <v>180</v>
      </c>
      <c r="CL834" s="3">
        <v>252</v>
      </c>
      <c r="CM834" s="20">
        <f t="shared" ref="CM834:CM887" si="506">CD834-(-11.91+BI834-BD834+AS834*24)</f>
        <v>-2.7160898925070143</v>
      </c>
      <c r="CN834" s="37">
        <f t="shared" ref="CN834:CN887" si="507">CU834/(X834*F834)*60</f>
        <v>2.6054192720859386</v>
      </c>
      <c r="CO834" s="37">
        <f t="shared" ref="CO834:CO887" si="508">CV834/(X834*F834)*60</f>
        <v>2.4651274651274648</v>
      </c>
      <c r="CP834" s="37">
        <f t="shared" ref="CP834:CP887" si="509">(CU834+CW834)/(X834*F834)*60</f>
        <v>31.806156806156807</v>
      </c>
      <c r="CQ834" s="37">
        <f t="shared" ref="CQ834:CQ887" si="510">(CV834+CX834)/(X834*F834)*60</f>
        <v>26.374859708193039</v>
      </c>
      <c r="CR834" s="37">
        <f t="shared" ref="CR834:CR887" si="511">(CU834+CW834+CY834+DB834)/(X834*F834)*60</f>
        <v>57.118807118807112</v>
      </c>
      <c r="CS834" s="37">
        <f t="shared" ref="CS834:CS887" si="512">(CV834+CX834+CZ834+DA834)/(X834*F834)*60</f>
        <v>48.981882315215643</v>
      </c>
      <c r="CT834" s="22">
        <f t="shared" ref="CT834:CT897" si="513">CD834-(CR834-CS834)</f>
        <v>1.2762417141579263</v>
      </c>
      <c r="CU834" s="35">
        <v>130</v>
      </c>
      <c r="CV834" s="35">
        <v>123</v>
      </c>
      <c r="CW834" s="35">
        <v>1457</v>
      </c>
      <c r="CX834" s="35">
        <v>1193</v>
      </c>
      <c r="CY834" s="35">
        <v>554</v>
      </c>
      <c r="CZ834" s="35">
        <v>474</v>
      </c>
      <c r="DA834" s="35">
        <v>654</v>
      </c>
      <c r="DB834" s="35">
        <v>709</v>
      </c>
      <c r="DC834">
        <v>10</v>
      </c>
      <c r="DD834">
        <v>15</v>
      </c>
      <c r="DE834" s="35">
        <f t="shared" ref="DE834:DE897" si="514">DD834-DC834</f>
        <v>5</v>
      </c>
      <c r="DF834" s="36">
        <f t="shared" ref="DF834:DF887" si="515">DC834/(V834*F834)*60</f>
        <v>0.59577003276894891</v>
      </c>
      <c r="DG834" s="37">
        <f t="shared" ref="DG834:DG887" si="516">DD834/(V834*F834)*60</f>
        <v>0.89365504915342353</v>
      </c>
      <c r="DH834" s="37">
        <f t="shared" ref="DH834:DH887" si="517">DE834/(V834*F834)*60</f>
        <v>0.29788501638447445</v>
      </c>
      <c r="DI834" s="2">
        <v>585.9</v>
      </c>
      <c r="DJ834">
        <v>20</v>
      </c>
      <c r="DK834">
        <v>27</v>
      </c>
      <c r="DL834">
        <v>-5.2</v>
      </c>
      <c r="DM834">
        <v>554</v>
      </c>
      <c r="DN834">
        <v>466</v>
      </c>
      <c r="DO834">
        <v>1.4</v>
      </c>
      <c r="DP834">
        <v>409</v>
      </c>
      <c r="DQ834">
        <v>360</v>
      </c>
      <c r="DR834">
        <v>0.30000000000000004</v>
      </c>
      <c r="DS834">
        <v>303</v>
      </c>
      <c r="DT834">
        <v>269</v>
      </c>
      <c r="DU834">
        <v>-0.4</v>
      </c>
      <c r="DV834" s="39">
        <v>0.4</v>
      </c>
      <c r="DW834" s="39">
        <v>0.4</v>
      </c>
      <c r="DX834" s="39">
        <v>-1.8</v>
      </c>
      <c r="DY834" s="39">
        <v>-0.2</v>
      </c>
      <c r="DZ834" s="39">
        <v>-4.3</v>
      </c>
      <c r="EA834" s="39">
        <v>-6</v>
      </c>
    </row>
    <row r="835" spans="1:131" x14ac:dyDescent="0.2">
      <c r="A835" s="12" t="s">
        <v>3565</v>
      </c>
      <c r="B835" s="12" t="s">
        <v>3566</v>
      </c>
      <c r="C835" t="s">
        <v>3564</v>
      </c>
      <c r="D835" t="s">
        <v>684</v>
      </c>
      <c r="E835" s="12" t="s">
        <v>148</v>
      </c>
      <c r="F835">
        <v>18</v>
      </c>
      <c r="G835">
        <v>0</v>
      </c>
      <c r="H835">
        <v>3</v>
      </c>
      <c r="I835" s="31">
        <f t="shared" si="481"/>
        <v>3</v>
      </c>
      <c r="J835">
        <v>2</v>
      </c>
      <c r="K835">
        <v>1</v>
      </c>
      <c r="L835" s="16">
        <f t="shared" si="482"/>
        <v>1.0268111808328579</v>
      </c>
      <c r="M835" s="15">
        <v>0</v>
      </c>
      <c r="N835" s="15">
        <v>2</v>
      </c>
      <c r="O835" s="15">
        <v>1</v>
      </c>
      <c r="P835">
        <v>6</v>
      </c>
      <c r="Q835">
        <v>6</v>
      </c>
      <c r="R835">
        <v>4</v>
      </c>
      <c r="S835" s="13">
        <f t="shared" si="483"/>
        <v>0</v>
      </c>
      <c r="T835" s="13">
        <f t="shared" si="484"/>
        <v>0</v>
      </c>
      <c r="U835" s="2">
        <v>175.3</v>
      </c>
      <c r="V835" s="2">
        <v>9.7333333332999992</v>
      </c>
      <c r="W835">
        <v>9.52</v>
      </c>
      <c r="X835">
        <v>36.81</v>
      </c>
      <c r="Y835" s="32">
        <f t="shared" si="485"/>
        <v>0.20548240880638896</v>
      </c>
      <c r="Z835" s="15">
        <f t="shared" si="486"/>
        <v>36.5</v>
      </c>
      <c r="AA835">
        <v>1</v>
      </c>
      <c r="AB835">
        <v>2</v>
      </c>
      <c r="AC835">
        <v>8</v>
      </c>
      <c r="AD835" s="13">
        <f t="shared" si="487"/>
        <v>0</v>
      </c>
      <c r="AE835" s="13">
        <f t="shared" si="488"/>
        <v>0.75</v>
      </c>
      <c r="AF835" s="13">
        <f t="shared" si="489"/>
        <v>0.75</v>
      </c>
      <c r="AG835">
        <v>43</v>
      </c>
      <c r="AH835">
        <v>57</v>
      </c>
      <c r="AI835" s="17">
        <f t="shared" si="490"/>
        <v>0.43</v>
      </c>
      <c r="AJ835">
        <v>21</v>
      </c>
      <c r="AK835">
        <v>18</v>
      </c>
      <c r="AL835" s="32">
        <f t="shared" si="491"/>
        <v>0.3611111111111111</v>
      </c>
      <c r="AM835">
        <v>8</v>
      </c>
      <c r="AN835">
        <v>21</v>
      </c>
      <c r="AO835" s="33">
        <f t="shared" si="492"/>
        <v>0.26851851851851855</v>
      </c>
      <c r="AP835">
        <v>19</v>
      </c>
      <c r="AQ835">
        <v>21</v>
      </c>
      <c r="AR835" s="33">
        <f t="shared" si="493"/>
        <v>0.37037037037037035</v>
      </c>
      <c r="AS835" s="33">
        <f t="shared" si="494"/>
        <v>0.57352941176470584</v>
      </c>
      <c r="AU835">
        <v>61</v>
      </c>
      <c r="AV835">
        <v>66</v>
      </c>
      <c r="AW835">
        <v>40</v>
      </c>
      <c r="AX835" s="2">
        <v>27.6</v>
      </c>
      <c r="AZ835" s="2">
        <v>32.1</v>
      </c>
      <c r="BA835" s="2">
        <v>24.7</v>
      </c>
      <c r="BB835" s="21">
        <v>-0.61699999999999999</v>
      </c>
      <c r="BD835" s="21">
        <v>-2.3620000000000001</v>
      </c>
      <c r="BE835" s="2">
        <v>26</v>
      </c>
      <c r="BF835" s="2">
        <v>32.799999999999997</v>
      </c>
      <c r="BG835" s="2">
        <v>19.2</v>
      </c>
      <c r="BH835" s="21">
        <v>-2.839</v>
      </c>
      <c r="BI835" s="21">
        <v>12.065</v>
      </c>
      <c r="BJ835" t="s">
        <v>2253</v>
      </c>
      <c r="BK835" s="2">
        <v>37.9</v>
      </c>
      <c r="BL835" t="s">
        <v>2637</v>
      </c>
      <c r="BM835" s="2">
        <v>33.200000000000003</v>
      </c>
      <c r="BN835" t="s">
        <v>2780</v>
      </c>
      <c r="BO835" s="2">
        <v>24.7</v>
      </c>
      <c r="BP835" t="s">
        <v>2488</v>
      </c>
      <c r="BQ835" s="2">
        <v>34.6</v>
      </c>
      <c r="BR835" t="s">
        <v>2358</v>
      </c>
      <c r="BS835" s="2">
        <v>34.299999999999997</v>
      </c>
      <c r="BT835" s="32">
        <f t="shared" si="495"/>
        <v>5.4794520547945202E-2</v>
      </c>
      <c r="BU835" s="34">
        <f t="shared" si="496"/>
        <v>0.93939393939393945</v>
      </c>
      <c r="BV835" s="35">
        <f t="shared" si="497"/>
        <v>944.87339144873397</v>
      </c>
      <c r="BW835" s="32">
        <f t="shared" si="498"/>
        <v>-5.8115400581153498E-3</v>
      </c>
      <c r="BX835" s="36">
        <f t="shared" si="499"/>
        <v>1.3698630137033216</v>
      </c>
      <c r="BY835" s="37">
        <f t="shared" si="500"/>
        <v>1.3698630137033216</v>
      </c>
      <c r="BZ835" s="37">
        <f t="shared" si="501"/>
        <v>25.00000000008562</v>
      </c>
      <c r="CA835" s="37">
        <f t="shared" si="502"/>
        <v>22.602739726104804</v>
      </c>
      <c r="CB835" s="37">
        <f t="shared" si="503"/>
        <v>50.684931507022895</v>
      </c>
      <c r="CC835" s="37">
        <f t="shared" si="504"/>
        <v>47.602739726190428</v>
      </c>
      <c r="CD835" s="38">
        <f t="shared" si="505"/>
        <v>3.082191780832467</v>
      </c>
      <c r="CE835" s="3">
        <v>4</v>
      </c>
      <c r="CF835" s="3">
        <v>4</v>
      </c>
      <c r="CG835" s="3">
        <v>69</v>
      </c>
      <c r="CH835" s="3">
        <v>62</v>
      </c>
      <c r="CI835" s="3">
        <v>31</v>
      </c>
      <c r="CJ835" s="3">
        <v>35</v>
      </c>
      <c r="CK835" s="3">
        <v>38</v>
      </c>
      <c r="CL835" s="3">
        <v>44</v>
      </c>
      <c r="CM835" s="20">
        <f t="shared" si="506"/>
        <v>-13.199514101520471</v>
      </c>
      <c r="CN835" s="37">
        <f t="shared" si="507"/>
        <v>2.807208186181291</v>
      </c>
      <c r="CO835" s="37">
        <f t="shared" si="508"/>
        <v>1.0866612333604999</v>
      </c>
      <c r="CP835" s="37">
        <f t="shared" si="509"/>
        <v>29.52096350629358</v>
      </c>
      <c r="CQ835" s="37">
        <f t="shared" si="510"/>
        <v>25.808204292311871</v>
      </c>
      <c r="CR835" s="37">
        <f t="shared" si="511"/>
        <v>57.049714751426237</v>
      </c>
      <c r="CS835" s="37">
        <f t="shared" si="512"/>
        <v>46.454767726161364</v>
      </c>
      <c r="CT835" s="22">
        <f t="shared" si="513"/>
        <v>-7.5127552444324053</v>
      </c>
      <c r="CU835" s="35">
        <v>31</v>
      </c>
      <c r="CV835" s="35">
        <v>12</v>
      </c>
      <c r="CW835" s="35">
        <v>295</v>
      </c>
      <c r="CX835" s="35">
        <v>273</v>
      </c>
      <c r="CY835" s="35">
        <v>145</v>
      </c>
      <c r="CZ835" s="35">
        <v>120</v>
      </c>
      <c r="DA835" s="35">
        <v>108</v>
      </c>
      <c r="DB835" s="35">
        <v>159</v>
      </c>
      <c r="DC835">
        <v>0</v>
      </c>
      <c r="DD835">
        <v>3</v>
      </c>
      <c r="DE835" s="35">
        <f t="shared" si="514"/>
        <v>3</v>
      </c>
      <c r="DF835" s="36">
        <f t="shared" si="515"/>
        <v>0</v>
      </c>
      <c r="DG835" s="37">
        <f t="shared" si="516"/>
        <v>1.0273972602774912</v>
      </c>
      <c r="DH835" s="37">
        <f t="shared" si="517"/>
        <v>1.0273972602774912</v>
      </c>
      <c r="DI835" s="2">
        <v>122.5</v>
      </c>
      <c r="DJ835">
        <v>3</v>
      </c>
      <c r="DK835">
        <v>4</v>
      </c>
      <c r="DL835">
        <v>-19.600000000000001</v>
      </c>
      <c r="DM835">
        <v>95</v>
      </c>
      <c r="DN835">
        <v>102</v>
      </c>
      <c r="DO835">
        <v>-7.1</v>
      </c>
      <c r="DP835">
        <v>68</v>
      </c>
      <c r="DQ835">
        <v>78</v>
      </c>
      <c r="DR835">
        <v>-7.4</v>
      </c>
      <c r="DS835">
        <v>47</v>
      </c>
      <c r="DT835">
        <v>54</v>
      </c>
      <c r="DU835">
        <v>-8.1999999999999993</v>
      </c>
      <c r="DV835" s="39">
        <v>1</v>
      </c>
      <c r="DW835" s="39">
        <v>1</v>
      </c>
      <c r="DX835" s="39">
        <v>0</v>
      </c>
      <c r="DY835" s="39">
        <v>-0.5</v>
      </c>
      <c r="DZ835" s="39">
        <v>-0.8</v>
      </c>
      <c r="EA835" s="39">
        <v>-0.2</v>
      </c>
    </row>
    <row r="836" spans="1:131" x14ac:dyDescent="0.2">
      <c r="A836" s="12" t="s">
        <v>3570</v>
      </c>
      <c r="B836" s="12" t="s">
        <v>3571</v>
      </c>
      <c r="C836" t="s">
        <v>3569</v>
      </c>
      <c r="D836" t="s">
        <v>300</v>
      </c>
      <c r="E836" s="12" t="s">
        <v>178</v>
      </c>
      <c r="F836">
        <v>24</v>
      </c>
      <c r="G836">
        <v>1</v>
      </c>
      <c r="H836">
        <v>3</v>
      </c>
      <c r="I836" s="31">
        <f t="shared" si="481"/>
        <v>4</v>
      </c>
      <c r="J836">
        <v>0</v>
      </c>
      <c r="K836">
        <v>2</v>
      </c>
      <c r="L836" s="16">
        <f t="shared" si="482"/>
        <v>0.61433447098970873</v>
      </c>
      <c r="M836" s="15">
        <v>0</v>
      </c>
      <c r="N836" s="15">
        <v>1</v>
      </c>
      <c r="O836" s="15">
        <v>2</v>
      </c>
      <c r="P836">
        <v>17</v>
      </c>
      <c r="Q836">
        <v>8</v>
      </c>
      <c r="R836">
        <v>20</v>
      </c>
      <c r="S836" s="13">
        <f t="shared" si="483"/>
        <v>5.8823529411764705E-2</v>
      </c>
      <c r="T836" s="13">
        <f t="shared" si="484"/>
        <v>2.2222222222222223E-2</v>
      </c>
      <c r="U836" s="2">
        <v>390.6666666667</v>
      </c>
      <c r="V836" s="2">
        <v>16.266666666700001</v>
      </c>
      <c r="W836">
        <v>15.51</v>
      </c>
      <c r="X836">
        <v>31.71</v>
      </c>
      <c r="Y836" s="32">
        <f t="shared" si="485"/>
        <v>0.32846251588310038</v>
      </c>
      <c r="Z836" s="15">
        <f t="shared" si="486"/>
        <v>0</v>
      </c>
      <c r="AA836">
        <v>25</v>
      </c>
      <c r="AB836">
        <v>13</v>
      </c>
      <c r="AC836">
        <v>17</v>
      </c>
      <c r="AD836" s="13">
        <f t="shared" si="487"/>
        <v>0</v>
      </c>
      <c r="AE836" s="13">
        <f t="shared" si="488"/>
        <v>0.17647058823529413</v>
      </c>
      <c r="AF836" s="13">
        <f t="shared" si="489"/>
        <v>0.17647058823529413</v>
      </c>
      <c r="AI836" s="17" t="str">
        <f t="shared" si="490"/>
        <v xml:space="preserve"> </v>
      </c>
      <c r="AJ836">
        <v>50</v>
      </c>
      <c r="AK836">
        <v>62</v>
      </c>
      <c r="AL836" s="32">
        <f t="shared" si="491"/>
        <v>0.34567901234567899</v>
      </c>
      <c r="AM836">
        <v>59</v>
      </c>
      <c r="AN836">
        <v>36</v>
      </c>
      <c r="AO836" s="33">
        <f t="shared" si="492"/>
        <v>0.2932098765432099</v>
      </c>
      <c r="AP836">
        <v>53</v>
      </c>
      <c r="AQ836">
        <v>64</v>
      </c>
      <c r="AR836" s="33">
        <f t="shared" si="493"/>
        <v>0.3611111111111111</v>
      </c>
      <c r="AS836" s="33">
        <f t="shared" si="494"/>
        <v>0.54106280193236711</v>
      </c>
      <c r="AT836">
        <v>7</v>
      </c>
      <c r="AU836">
        <v>131</v>
      </c>
      <c r="AV836">
        <v>136</v>
      </c>
      <c r="AW836">
        <v>116</v>
      </c>
      <c r="AX836" s="2">
        <v>28.6</v>
      </c>
      <c r="AY836" s="3">
        <v>3</v>
      </c>
      <c r="AZ836" s="2">
        <v>32.9</v>
      </c>
      <c r="BA836" s="2">
        <v>25.7</v>
      </c>
      <c r="BB836" s="21">
        <v>0.18</v>
      </c>
      <c r="BC836">
        <v>6</v>
      </c>
      <c r="BD836" s="21">
        <v>-1.5529999999999999</v>
      </c>
      <c r="BE836" s="2">
        <v>26.8</v>
      </c>
      <c r="BF836" s="2">
        <v>30.9</v>
      </c>
      <c r="BG836" s="2">
        <v>25.4</v>
      </c>
      <c r="BH836" s="21">
        <v>2.0950000000000002</v>
      </c>
      <c r="BI836" s="21">
        <v>0.39700000000000002</v>
      </c>
      <c r="BJ836" t="s">
        <v>2669</v>
      </c>
      <c r="BK836" s="2">
        <v>35.1</v>
      </c>
      <c r="BL836" t="s">
        <v>299</v>
      </c>
      <c r="BM836" s="2">
        <v>25.5</v>
      </c>
      <c r="BN836" t="s">
        <v>2391</v>
      </c>
      <c r="BO836" s="2">
        <v>22.5</v>
      </c>
      <c r="BP836" t="s">
        <v>1775</v>
      </c>
      <c r="BQ836" s="2">
        <v>82</v>
      </c>
      <c r="BR836" t="s">
        <v>1682</v>
      </c>
      <c r="BS836" s="2">
        <v>3.9</v>
      </c>
      <c r="BT836" s="32">
        <f t="shared" si="495"/>
        <v>7.5892857142857137E-2</v>
      </c>
      <c r="BU836" s="34">
        <f t="shared" si="496"/>
        <v>0.90340909090909094</v>
      </c>
      <c r="BV836" s="35">
        <f t="shared" si="497"/>
        <v>910.99837662337666</v>
      </c>
      <c r="BW836" s="32">
        <f t="shared" si="498"/>
        <v>-2.0698051948051924E-2</v>
      </c>
      <c r="BX836" s="36">
        <f t="shared" si="499"/>
        <v>2.6127049180274331</v>
      </c>
      <c r="BY836" s="37">
        <f t="shared" si="500"/>
        <v>2.6127049180274331</v>
      </c>
      <c r="BZ836" s="37">
        <f t="shared" si="501"/>
        <v>34.426229508126177</v>
      </c>
      <c r="CA836" s="37">
        <f t="shared" si="502"/>
        <v>27.049180327813424</v>
      </c>
      <c r="CB836" s="37">
        <f t="shared" si="503"/>
        <v>62.858606557248244</v>
      </c>
      <c r="CC836" s="37">
        <f t="shared" si="504"/>
        <v>51.178278688419724</v>
      </c>
      <c r="CD836" s="38">
        <f t="shared" si="505"/>
        <v>11.68032786882852</v>
      </c>
      <c r="CE836" s="3">
        <v>17</v>
      </c>
      <c r="CF836" s="3">
        <v>17</v>
      </c>
      <c r="CG836" s="3">
        <v>207</v>
      </c>
      <c r="CH836" s="3">
        <v>159</v>
      </c>
      <c r="CI836" s="3">
        <v>63</v>
      </c>
      <c r="CJ836" s="3">
        <v>72</v>
      </c>
      <c r="CK836" s="3">
        <v>85</v>
      </c>
      <c r="CL836" s="3">
        <v>122</v>
      </c>
      <c r="CM836" s="20">
        <f t="shared" si="506"/>
        <v>8.6548206224517106</v>
      </c>
      <c r="CN836" s="37">
        <f t="shared" si="507"/>
        <v>2.2863450015767897</v>
      </c>
      <c r="CO836" s="37">
        <f t="shared" si="508"/>
        <v>3.547776726584674</v>
      </c>
      <c r="CP836" s="37">
        <f t="shared" si="509"/>
        <v>27.199621570482499</v>
      </c>
      <c r="CQ836" s="37">
        <f t="shared" si="510"/>
        <v>30.116682434563234</v>
      </c>
      <c r="CR836" s="37">
        <f t="shared" si="511"/>
        <v>51.009145380006309</v>
      </c>
      <c r="CS836" s="37">
        <f t="shared" si="512"/>
        <v>59.602649006622521</v>
      </c>
      <c r="CT836" s="22">
        <f t="shared" si="513"/>
        <v>20.273831495444732</v>
      </c>
      <c r="CU836" s="35">
        <v>29</v>
      </c>
      <c r="CV836" s="35">
        <v>45</v>
      </c>
      <c r="CW836" s="35">
        <v>316</v>
      </c>
      <c r="CX836" s="35">
        <v>337</v>
      </c>
      <c r="CY836" s="35">
        <v>138</v>
      </c>
      <c r="CZ836" s="35">
        <v>169</v>
      </c>
      <c r="DA836" s="35">
        <v>205</v>
      </c>
      <c r="DB836" s="35">
        <v>164</v>
      </c>
      <c r="DC836">
        <v>3</v>
      </c>
      <c r="DD836">
        <v>1</v>
      </c>
      <c r="DE836" s="35">
        <f t="shared" si="514"/>
        <v>-2</v>
      </c>
      <c r="DF836" s="36">
        <f t="shared" si="515"/>
        <v>0.46106557376954704</v>
      </c>
      <c r="DG836" s="37">
        <f t="shared" si="516"/>
        <v>0.153688524589849</v>
      </c>
      <c r="DH836" s="37">
        <f t="shared" si="517"/>
        <v>-0.30737704917969799</v>
      </c>
      <c r="DI836" s="2">
        <v>222.9</v>
      </c>
      <c r="DJ836">
        <v>9</v>
      </c>
      <c r="DK836">
        <v>11</v>
      </c>
      <c r="DL836">
        <v>0.8</v>
      </c>
      <c r="DM836">
        <v>230</v>
      </c>
      <c r="DN836">
        <v>200</v>
      </c>
      <c r="DO836">
        <v>5.6</v>
      </c>
      <c r="DP836">
        <v>158</v>
      </c>
      <c r="DQ836">
        <v>146</v>
      </c>
      <c r="DR836">
        <v>2.1</v>
      </c>
      <c r="DS836">
        <v>116</v>
      </c>
      <c r="DT836">
        <v>106</v>
      </c>
      <c r="DU836">
        <v>1.9</v>
      </c>
      <c r="DV836" s="39">
        <v>5.6</v>
      </c>
      <c r="DW836" s="39">
        <v>5.6</v>
      </c>
      <c r="DX836" s="39">
        <v>-0.30000000000000004</v>
      </c>
      <c r="DY836" s="39">
        <v>-0.5</v>
      </c>
      <c r="DZ836" s="39">
        <v>-0.30000000000000004</v>
      </c>
      <c r="EA836" s="39">
        <v>4.5999999999999996</v>
      </c>
    </row>
    <row r="837" spans="1:131" x14ac:dyDescent="0.2">
      <c r="A837" s="12" t="s">
        <v>887</v>
      </c>
      <c r="B837" s="12" t="s">
        <v>3575</v>
      </c>
      <c r="C837" t="s">
        <v>3574</v>
      </c>
      <c r="D837" t="s">
        <v>147</v>
      </c>
      <c r="E837" s="12" t="s">
        <v>170</v>
      </c>
      <c r="F837">
        <v>53</v>
      </c>
      <c r="G837">
        <v>1</v>
      </c>
      <c r="H837">
        <v>12</v>
      </c>
      <c r="I837" s="31">
        <f t="shared" si="481"/>
        <v>13</v>
      </c>
      <c r="J837">
        <v>4</v>
      </c>
      <c r="K837">
        <v>8</v>
      </c>
      <c r="L837" s="16">
        <f t="shared" si="482"/>
        <v>1.4322000183614509</v>
      </c>
      <c r="M837" s="15">
        <v>1</v>
      </c>
      <c r="N837" s="15">
        <v>4</v>
      </c>
      <c r="O837" s="15">
        <v>8</v>
      </c>
      <c r="P837">
        <v>42</v>
      </c>
      <c r="Q837">
        <v>19</v>
      </c>
      <c r="R837">
        <v>17</v>
      </c>
      <c r="S837" s="13">
        <f t="shared" si="483"/>
        <v>2.3809523809523808E-2</v>
      </c>
      <c r="T837" s="13">
        <f t="shared" si="484"/>
        <v>1.282051282051282E-2</v>
      </c>
      <c r="U837" s="2">
        <v>544.61666666669998</v>
      </c>
      <c r="V837" s="2">
        <v>10.266666666700001</v>
      </c>
      <c r="W837">
        <v>10.199999999999999</v>
      </c>
      <c r="X837">
        <v>37.82</v>
      </c>
      <c r="Y837" s="32">
        <f t="shared" si="485"/>
        <v>0.21241149521032904</v>
      </c>
      <c r="Z837" s="15">
        <f t="shared" si="486"/>
        <v>52</v>
      </c>
      <c r="AA837">
        <v>18</v>
      </c>
      <c r="AB837">
        <v>87</v>
      </c>
      <c r="AC837">
        <v>77</v>
      </c>
      <c r="AD837" s="13">
        <f t="shared" si="487"/>
        <v>5.8823529411764705E-2</v>
      </c>
      <c r="AE837" s="13">
        <f t="shared" si="488"/>
        <v>0.70588235294117652</v>
      </c>
      <c r="AF837" s="13">
        <f t="shared" si="489"/>
        <v>0.76470588235294124</v>
      </c>
      <c r="AG837">
        <v>170</v>
      </c>
      <c r="AH837">
        <v>105</v>
      </c>
      <c r="AI837" s="17">
        <f t="shared" si="490"/>
        <v>0.61818181818181817</v>
      </c>
      <c r="AJ837">
        <v>65</v>
      </c>
      <c r="AK837">
        <v>49</v>
      </c>
      <c r="AL837" s="32">
        <f t="shared" si="491"/>
        <v>0.24728850325379609</v>
      </c>
      <c r="AM837">
        <v>104</v>
      </c>
      <c r="AN837">
        <v>52</v>
      </c>
      <c r="AO837" s="33">
        <f t="shared" si="492"/>
        <v>0.33839479392624727</v>
      </c>
      <c r="AP837">
        <v>95</v>
      </c>
      <c r="AQ837">
        <v>96</v>
      </c>
      <c r="AR837" s="33">
        <f t="shared" si="493"/>
        <v>0.41431670281995664</v>
      </c>
      <c r="AS837" s="33">
        <f t="shared" si="494"/>
        <v>0.42222222222222222</v>
      </c>
      <c r="AT837">
        <v>7</v>
      </c>
      <c r="AU837">
        <v>169</v>
      </c>
      <c r="AV837">
        <v>183</v>
      </c>
      <c r="AW837">
        <v>171</v>
      </c>
      <c r="AX837" s="2">
        <v>27.4</v>
      </c>
      <c r="AY837" s="3">
        <v>17</v>
      </c>
      <c r="AZ837" s="2">
        <v>31.9</v>
      </c>
      <c r="BA837" s="2">
        <v>24.5</v>
      </c>
      <c r="BB837" s="21">
        <v>-0.52</v>
      </c>
      <c r="BC837">
        <v>18</v>
      </c>
      <c r="BD837" s="21">
        <v>-0.91100000000000003</v>
      </c>
      <c r="BE837" s="2">
        <v>27.3</v>
      </c>
      <c r="BF837" s="2">
        <v>31.1</v>
      </c>
      <c r="BG837" s="2">
        <v>23.1</v>
      </c>
      <c r="BH837" s="21">
        <v>-4.444</v>
      </c>
      <c r="BI837" s="21">
        <v>-6.6340000000000003</v>
      </c>
      <c r="BJ837" t="s">
        <v>146</v>
      </c>
      <c r="BK837" s="2">
        <v>35.4</v>
      </c>
      <c r="BL837" t="s">
        <v>3393</v>
      </c>
      <c r="BM837" s="2">
        <v>21.9</v>
      </c>
      <c r="BN837" t="s">
        <v>1507</v>
      </c>
      <c r="BO837" s="2">
        <v>21.1</v>
      </c>
      <c r="BP837" t="s">
        <v>2634</v>
      </c>
      <c r="BQ837" s="2">
        <v>31.4</v>
      </c>
      <c r="BR837" t="s">
        <v>2695</v>
      </c>
      <c r="BS837" s="2">
        <v>31</v>
      </c>
      <c r="BT837" s="32">
        <f t="shared" si="495"/>
        <v>7.6923076923076927E-2</v>
      </c>
      <c r="BU837" s="34">
        <f t="shared" si="496"/>
        <v>0.92682926829268297</v>
      </c>
      <c r="BV837" s="35">
        <f t="shared" si="497"/>
        <v>934.5215759849907</v>
      </c>
      <c r="BW837" s="32">
        <f t="shared" si="498"/>
        <v>3.7523452157599002E-3</v>
      </c>
      <c r="BX837" s="36">
        <f t="shared" si="499"/>
        <v>1.8745405537797506</v>
      </c>
      <c r="BY837" s="37">
        <f t="shared" si="500"/>
        <v>1.9848076451785592</v>
      </c>
      <c r="BZ837" s="37">
        <f t="shared" si="501"/>
        <v>24.369027199136756</v>
      </c>
      <c r="CA837" s="37">
        <f t="shared" si="502"/>
        <v>27.125704484106976</v>
      </c>
      <c r="CB837" s="37">
        <f t="shared" si="503"/>
        <v>45.099240382112825</v>
      </c>
      <c r="CC837" s="37">
        <f t="shared" si="504"/>
        <v>55.464346973600854</v>
      </c>
      <c r="CD837" s="38">
        <f t="shared" si="505"/>
        <v>-10.365106591488029</v>
      </c>
      <c r="CE837" s="3">
        <v>17</v>
      </c>
      <c r="CF837" s="3">
        <v>18</v>
      </c>
      <c r="CG837" s="3">
        <v>204</v>
      </c>
      <c r="CH837" s="3">
        <v>228</v>
      </c>
      <c r="CI837" s="3">
        <v>80</v>
      </c>
      <c r="CJ837" s="3">
        <v>107</v>
      </c>
      <c r="CK837" s="3">
        <v>150</v>
      </c>
      <c r="CL837" s="3">
        <v>108</v>
      </c>
      <c r="CM837" s="20">
        <f t="shared" si="506"/>
        <v>-2.8654399248213629</v>
      </c>
      <c r="CN837" s="37">
        <f t="shared" si="507"/>
        <v>2.8735918900851103</v>
      </c>
      <c r="CO837" s="37">
        <f t="shared" si="508"/>
        <v>2.5742594015345781</v>
      </c>
      <c r="CP837" s="37">
        <f t="shared" si="509"/>
        <v>30.172714845893655</v>
      </c>
      <c r="CQ837" s="37">
        <f t="shared" si="510"/>
        <v>27.269189706953494</v>
      </c>
      <c r="CR837" s="37">
        <f t="shared" si="511"/>
        <v>54.268980174211507</v>
      </c>
      <c r="CS837" s="37">
        <f t="shared" si="512"/>
        <v>54.867645151312573</v>
      </c>
      <c r="CT837" s="22">
        <f t="shared" si="513"/>
        <v>-9.766441614386963</v>
      </c>
      <c r="CU837" s="35">
        <v>96</v>
      </c>
      <c r="CV837" s="35">
        <v>86</v>
      </c>
      <c r="CW837" s="35">
        <v>912</v>
      </c>
      <c r="CX837" s="35">
        <v>825</v>
      </c>
      <c r="CY837" s="35">
        <v>367</v>
      </c>
      <c r="CZ837" s="35">
        <v>414</v>
      </c>
      <c r="DA837" s="35">
        <v>508</v>
      </c>
      <c r="DB837" s="35">
        <v>438</v>
      </c>
      <c r="DC837">
        <v>9</v>
      </c>
      <c r="DD837">
        <v>10</v>
      </c>
      <c r="DE837" s="35">
        <f t="shared" si="514"/>
        <v>1</v>
      </c>
      <c r="DF837" s="36">
        <f t="shared" si="515"/>
        <v>0.99240382258927962</v>
      </c>
      <c r="DG837" s="37">
        <f t="shared" si="516"/>
        <v>1.1026709139880886</v>
      </c>
      <c r="DH837" s="37">
        <f t="shared" si="517"/>
        <v>0.11026709139880886</v>
      </c>
      <c r="DI837" s="2">
        <v>317.39999999999998</v>
      </c>
      <c r="DJ837">
        <v>10</v>
      </c>
      <c r="DK837">
        <v>11</v>
      </c>
      <c r="DL837">
        <v>-7.5</v>
      </c>
      <c r="DM837">
        <v>243</v>
      </c>
      <c r="DN837">
        <v>297</v>
      </c>
      <c r="DO837">
        <v>-5.6</v>
      </c>
      <c r="DP837">
        <v>180</v>
      </c>
      <c r="DQ837">
        <v>207</v>
      </c>
      <c r="DR837">
        <v>-4.9000000000000004</v>
      </c>
      <c r="DS837">
        <v>132</v>
      </c>
      <c r="DT837">
        <v>146</v>
      </c>
      <c r="DU837">
        <v>-5.0999999999999996</v>
      </c>
      <c r="DV837" s="39">
        <v>-0.30000000000000004</v>
      </c>
      <c r="DW837" s="39">
        <v>-0.30000000000000004</v>
      </c>
      <c r="DX837" s="39">
        <v>0.2</v>
      </c>
      <c r="DY837" s="39">
        <v>-1.4</v>
      </c>
      <c r="DZ837" s="39">
        <v>-0.5</v>
      </c>
      <c r="EA837" s="39">
        <v>-2</v>
      </c>
    </row>
    <row r="838" spans="1:131" x14ac:dyDescent="0.2">
      <c r="A838" s="12" t="s">
        <v>3579</v>
      </c>
      <c r="B838" s="12" t="s">
        <v>3580</v>
      </c>
      <c r="C838" t="s">
        <v>3578</v>
      </c>
      <c r="D838" t="s">
        <v>610</v>
      </c>
      <c r="E838" s="12" t="s">
        <v>178</v>
      </c>
      <c r="F838">
        <v>81</v>
      </c>
      <c r="G838">
        <v>4</v>
      </c>
      <c r="H838">
        <v>17</v>
      </c>
      <c r="I838" s="31">
        <f t="shared" si="481"/>
        <v>21</v>
      </c>
      <c r="J838">
        <v>8</v>
      </c>
      <c r="K838">
        <v>7</v>
      </c>
      <c r="L838" s="16">
        <f t="shared" si="482"/>
        <v>0.87309011537262227</v>
      </c>
      <c r="M838" s="15">
        <v>4</v>
      </c>
      <c r="N838" s="15">
        <v>8</v>
      </c>
      <c r="O838" s="15">
        <v>8</v>
      </c>
      <c r="P838">
        <v>123</v>
      </c>
      <c r="Q838">
        <v>71</v>
      </c>
      <c r="R838">
        <v>109</v>
      </c>
      <c r="S838" s="13">
        <f t="shared" si="483"/>
        <v>3.2520325203252036E-2</v>
      </c>
      <c r="T838" s="13">
        <f t="shared" si="484"/>
        <v>1.3201320132013201E-2</v>
      </c>
      <c r="U838" s="2">
        <v>1443.15</v>
      </c>
      <c r="V838" s="2">
        <v>17.816666666700002</v>
      </c>
      <c r="W838">
        <v>17.03</v>
      </c>
      <c r="X838">
        <v>31.86</v>
      </c>
      <c r="Y838" s="32">
        <f t="shared" si="485"/>
        <v>0.34833299243199017</v>
      </c>
      <c r="Z838" s="15">
        <f t="shared" si="486"/>
        <v>89.555555555555557</v>
      </c>
      <c r="AA838">
        <v>113</v>
      </c>
      <c r="AB838">
        <v>44</v>
      </c>
      <c r="AC838">
        <v>114</v>
      </c>
      <c r="AD838" s="13">
        <f t="shared" si="487"/>
        <v>5.5555555555555552E-2</v>
      </c>
      <c r="AE838" s="13">
        <f t="shared" si="488"/>
        <v>0.22222222222222221</v>
      </c>
      <c r="AF838" s="13">
        <f t="shared" si="489"/>
        <v>0.27777777777777779</v>
      </c>
      <c r="AI838" s="17" t="str">
        <f t="shared" si="490"/>
        <v xml:space="preserve"> </v>
      </c>
      <c r="AJ838">
        <v>206</v>
      </c>
      <c r="AK838">
        <v>228</v>
      </c>
      <c r="AL838" s="32">
        <f t="shared" si="491"/>
        <v>0.29910406616126811</v>
      </c>
      <c r="AM838">
        <v>259</v>
      </c>
      <c r="AN838">
        <v>201</v>
      </c>
      <c r="AO838" s="33">
        <f t="shared" si="492"/>
        <v>0.31702274293590627</v>
      </c>
      <c r="AP838">
        <v>308</v>
      </c>
      <c r="AQ838">
        <v>249</v>
      </c>
      <c r="AR838" s="33">
        <f t="shared" si="493"/>
        <v>0.38387319090282562</v>
      </c>
      <c r="AS838" s="33">
        <f t="shared" si="494"/>
        <v>0.4854586129753915</v>
      </c>
      <c r="AT838">
        <v>2</v>
      </c>
      <c r="AU838">
        <v>522</v>
      </c>
      <c r="AV838">
        <v>525</v>
      </c>
      <c r="AW838">
        <v>484</v>
      </c>
      <c r="AX838" s="2">
        <v>29.1</v>
      </c>
      <c r="AY838" s="3">
        <v>2</v>
      </c>
      <c r="AZ838" s="2">
        <v>33.200000000000003</v>
      </c>
      <c r="BA838" s="2">
        <v>26.4</v>
      </c>
      <c r="BB838" s="21">
        <v>0.75700000000000001</v>
      </c>
      <c r="BC838">
        <v>2</v>
      </c>
      <c r="BD838" s="21">
        <v>5.7000000000000002E-2</v>
      </c>
      <c r="BE838" s="2">
        <v>27.9</v>
      </c>
      <c r="BF838" s="2">
        <v>33.299999999999997</v>
      </c>
      <c r="BG838" s="2">
        <v>26.1</v>
      </c>
      <c r="BH838" s="21">
        <v>1.3</v>
      </c>
      <c r="BI838" s="21">
        <v>8.8770000000000007</v>
      </c>
      <c r="BJ838" t="s">
        <v>2345</v>
      </c>
      <c r="BK838" s="2">
        <v>37.1</v>
      </c>
      <c r="BL838" t="s">
        <v>2774</v>
      </c>
      <c r="BM838" s="2">
        <v>28.8</v>
      </c>
      <c r="BN838" t="s">
        <v>955</v>
      </c>
      <c r="BO838" s="2">
        <v>28.1</v>
      </c>
      <c r="BP838" t="s">
        <v>624</v>
      </c>
      <c r="BQ838" s="2">
        <v>42</v>
      </c>
      <c r="BR838" t="s">
        <v>1054</v>
      </c>
      <c r="BS838" s="2">
        <v>34.9</v>
      </c>
      <c r="BT838" s="32">
        <f t="shared" si="495"/>
        <v>8.9330024813895778E-2</v>
      </c>
      <c r="BU838" s="34">
        <f t="shared" si="496"/>
        <v>0.92294220665499127</v>
      </c>
      <c r="BV838" s="35">
        <f t="shared" si="497"/>
        <v>931.87520913638093</v>
      </c>
      <c r="BW838" s="32">
        <f t="shared" si="498"/>
        <v>1.2272231468887049E-2</v>
      </c>
      <c r="BX838" s="36">
        <f t="shared" si="499"/>
        <v>2.9934518241291044</v>
      </c>
      <c r="BY838" s="37">
        <f t="shared" si="500"/>
        <v>1.8293316703011195</v>
      </c>
      <c r="BZ838" s="37">
        <f t="shared" si="501"/>
        <v>33.510030142334145</v>
      </c>
      <c r="CA838" s="37">
        <f t="shared" si="502"/>
        <v>23.739735994134982</v>
      </c>
      <c r="CB838" s="37">
        <f t="shared" si="503"/>
        <v>67.103211724227421</v>
      </c>
      <c r="CC838" s="37">
        <f t="shared" si="504"/>
        <v>48.934622180554946</v>
      </c>
      <c r="CD838" s="38">
        <f t="shared" si="505"/>
        <v>18.168589543672475</v>
      </c>
      <c r="CE838" s="3">
        <v>72</v>
      </c>
      <c r="CF838" s="3">
        <v>44</v>
      </c>
      <c r="CG838" s="3">
        <v>734</v>
      </c>
      <c r="CH838" s="3">
        <v>527</v>
      </c>
      <c r="CI838" s="3">
        <v>380</v>
      </c>
      <c r="CJ838" s="3">
        <v>248</v>
      </c>
      <c r="CK838" s="3">
        <v>358</v>
      </c>
      <c r="CL838" s="3">
        <v>428</v>
      </c>
      <c r="CM838" s="20">
        <f t="shared" si="506"/>
        <v>9.6075828322630787</v>
      </c>
      <c r="CN838" s="37">
        <f t="shared" si="507"/>
        <v>2.3714863639534074</v>
      </c>
      <c r="CO838" s="37">
        <f t="shared" si="508"/>
        <v>2.4644858292064824</v>
      </c>
      <c r="CP838" s="37">
        <f t="shared" si="509"/>
        <v>32.480063239636372</v>
      </c>
      <c r="CQ838" s="37">
        <f t="shared" si="510"/>
        <v>29.666829415730859</v>
      </c>
      <c r="CR838" s="37">
        <f t="shared" si="511"/>
        <v>60.379902815558808</v>
      </c>
      <c r="CS838" s="37">
        <f t="shared" si="512"/>
        <v>57.566668991653302</v>
      </c>
      <c r="CT838" s="22">
        <f t="shared" si="513"/>
        <v>15.355355719766969</v>
      </c>
      <c r="CU838" s="35">
        <v>102</v>
      </c>
      <c r="CV838" s="35">
        <v>106</v>
      </c>
      <c r="CW838" s="35">
        <v>1295</v>
      </c>
      <c r="CX838" s="35">
        <v>1170</v>
      </c>
      <c r="CY838" s="35">
        <v>538</v>
      </c>
      <c r="CZ838" s="35">
        <v>512</v>
      </c>
      <c r="DA838" s="35">
        <v>688</v>
      </c>
      <c r="DB838" s="35">
        <v>662</v>
      </c>
      <c r="DC838">
        <v>9</v>
      </c>
      <c r="DD838">
        <v>9</v>
      </c>
      <c r="DE838" s="35">
        <f t="shared" si="514"/>
        <v>0</v>
      </c>
      <c r="DF838" s="36">
        <f t="shared" si="515"/>
        <v>0.37418147801613805</v>
      </c>
      <c r="DG838" s="37">
        <f t="shared" si="516"/>
        <v>0.37418147801613805</v>
      </c>
      <c r="DH838" s="37">
        <f t="shared" si="517"/>
        <v>0</v>
      </c>
      <c r="DI838" s="2">
        <v>841.7</v>
      </c>
      <c r="DJ838">
        <v>34</v>
      </c>
      <c r="DK838">
        <v>23</v>
      </c>
      <c r="DL838">
        <v>9.6</v>
      </c>
      <c r="DM838">
        <v>901</v>
      </c>
      <c r="DN838">
        <v>669</v>
      </c>
      <c r="DO838">
        <v>5.4</v>
      </c>
      <c r="DP838">
        <v>650</v>
      </c>
      <c r="DQ838">
        <v>467</v>
      </c>
      <c r="DR838">
        <v>5.4</v>
      </c>
      <c r="DS838">
        <v>445</v>
      </c>
      <c r="DT838">
        <v>328</v>
      </c>
      <c r="DU838">
        <v>4.5999999999999996</v>
      </c>
      <c r="DV838" s="39">
        <v>23.8</v>
      </c>
      <c r="DW838" s="39">
        <v>23.8</v>
      </c>
      <c r="DX838" s="39">
        <v>-0.4</v>
      </c>
      <c r="DY838" s="39">
        <v>0.60000000000000009</v>
      </c>
      <c r="DZ838" s="39">
        <v>-10.5</v>
      </c>
      <c r="EA838" s="39">
        <v>13.5</v>
      </c>
    </row>
    <row r="839" spans="1:131" x14ac:dyDescent="0.2">
      <c r="A839" s="12" t="s">
        <v>386</v>
      </c>
      <c r="B839" s="12" t="s">
        <v>3583</v>
      </c>
      <c r="C839" t="s">
        <v>3582</v>
      </c>
      <c r="D839" t="s">
        <v>432</v>
      </c>
      <c r="E839" s="12" t="s">
        <v>178</v>
      </c>
      <c r="F839">
        <v>56</v>
      </c>
      <c r="G839">
        <v>0</v>
      </c>
      <c r="H839">
        <v>7</v>
      </c>
      <c r="I839" s="31">
        <f t="shared" si="481"/>
        <v>7</v>
      </c>
      <c r="J839">
        <v>5</v>
      </c>
      <c r="K839">
        <v>1</v>
      </c>
      <c r="L839" s="16">
        <f t="shared" si="482"/>
        <v>0.57718735684834732</v>
      </c>
      <c r="M839" s="15">
        <v>0</v>
      </c>
      <c r="N839" s="15">
        <v>6</v>
      </c>
      <c r="O839" s="15">
        <v>1</v>
      </c>
      <c r="P839">
        <v>41</v>
      </c>
      <c r="Q839">
        <v>32</v>
      </c>
      <c r="R839">
        <v>38</v>
      </c>
      <c r="S839" s="13">
        <f t="shared" si="483"/>
        <v>0</v>
      </c>
      <c r="T839" s="13">
        <f t="shared" si="484"/>
        <v>0</v>
      </c>
      <c r="U839" s="2">
        <v>727.66666666670005</v>
      </c>
      <c r="V839" s="2">
        <v>12.983333333299999</v>
      </c>
      <c r="W839">
        <v>12.96</v>
      </c>
      <c r="X839">
        <v>35.49</v>
      </c>
      <c r="Y839" s="32">
        <f t="shared" si="485"/>
        <v>0.26749226006191951</v>
      </c>
      <c r="Z839" s="15">
        <f t="shared" si="486"/>
        <v>57.692307692307693</v>
      </c>
      <c r="AA839">
        <v>40</v>
      </c>
      <c r="AB839">
        <v>103</v>
      </c>
      <c r="AC839">
        <v>88</v>
      </c>
      <c r="AD839" s="13">
        <f t="shared" si="487"/>
        <v>0</v>
      </c>
      <c r="AE839" s="13">
        <f t="shared" si="488"/>
        <v>0.26923076923076922</v>
      </c>
      <c r="AF839" s="13">
        <f t="shared" si="489"/>
        <v>0.26923076923076922</v>
      </c>
      <c r="AI839" s="17" t="str">
        <f t="shared" si="490"/>
        <v xml:space="preserve"> </v>
      </c>
      <c r="AJ839">
        <v>82</v>
      </c>
      <c r="AK839">
        <v>103</v>
      </c>
      <c r="AL839" s="32">
        <f t="shared" si="491"/>
        <v>0.29272151898734178</v>
      </c>
      <c r="AM839">
        <v>88</v>
      </c>
      <c r="AN839">
        <v>112</v>
      </c>
      <c r="AO839" s="33">
        <f t="shared" si="492"/>
        <v>0.31645569620253167</v>
      </c>
      <c r="AP839">
        <v>116</v>
      </c>
      <c r="AQ839">
        <v>131</v>
      </c>
      <c r="AR839" s="33">
        <f t="shared" si="493"/>
        <v>0.39082278481012656</v>
      </c>
      <c r="AS839" s="33">
        <f t="shared" si="494"/>
        <v>0.48051948051948051</v>
      </c>
      <c r="AT839">
        <v>2</v>
      </c>
      <c r="AU839">
        <v>247</v>
      </c>
      <c r="AV839">
        <v>260</v>
      </c>
      <c r="AW839">
        <v>220</v>
      </c>
      <c r="AX839" s="2">
        <v>28.1</v>
      </c>
      <c r="AY839" s="3">
        <v>6</v>
      </c>
      <c r="AZ839" s="2">
        <v>32.9</v>
      </c>
      <c r="BA839" s="2">
        <v>24.8</v>
      </c>
      <c r="BB839" s="21">
        <v>-6.0000000000000001E-3</v>
      </c>
      <c r="BC839">
        <v>6</v>
      </c>
      <c r="BD839" s="21">
        <v>-0.84599999999999997</v>
      </c>
      <c r="BE839" s="2">
        <v>26.9</v>
      </c>
      <c r="BF839" s="2">
        <v>32.700000000000003</v>
      </c>
      <c r="BG839" s="2">
        <v>24.9</v>
      </c>
      <c r="BH839" s="21">
        <v>-0.49199999999999999</v>
      </c>
      <c r="BI839" s="21">
        <v>7.2939999999999996</v>
      </c>
      <c r="BJ839" t="s">
        <v>3751</v>
      </c>
      <c r="BK839" s="2">
        <v>28.2</v>
      </c>
      <c r="BL839" t="s">
        <v>3033</v>
      </c>
      <c r="BM839" s="2">
        <v>28.1</v>
      </c>
      <c r="BN839" t="s">
        <v>1767</v>
      </c>
      <c r="BO839" s="2">
        <v>27.1</v>
      </c>
      <c r="BP839" t="s">
        <v>3741</v>
      </c>
      <c r="BQ839" s="2">
        <v>30</v>
      </c>
      <c r="BR839" t="s">
        <v>3045</v>
      </c>
      <c r="BS839" s="2">
        <v>22.3</v>
      </c>
      <c r="BT839" s="32">
        <f t="shared" si="495"/>
        <v>8.666666666666667E-2</v>
      </c>
      <c r="BU839" s="34">
        <f t="shared" si="496"/>
        <v>0.91666666666666663</v>
      </c>
      <c r="BV839" s="35">
        <f t="shared" si="497"/>
        <v>925.33333333333326</v>
      </c>
      <c r="BW839" s="32">
        <f t="shared" si="498"/>
        <v>3.3333333333332993E-3</v>
      </c>
      <c r="BX839" s="36">
        <f t="shared" si="499"/>
        <v>2.1456079222501447</v>
      </c>
      <c r="BY839" s="37">
        <f t="shared" si="500"/>
        <v>1.898037777375128</v>
      </c>
      <c r="BZ839" s="37">
        <f t="shared" si="501"/>
        <v>24.757014487501671</v>
      </c>
      <c r="CA839" s="37">
        <f t="shared" si="502"/>
        <v>22.776453328501535</v>
      </c>
      <c r="CB839" s="37">
        <f t="shared" si="503"/>
        <v>48.68879515875328</v>
      </c>
      <c r="CC839" s="37">
        <f t="shared" si="504"/>
        <v>40.436456996252723</v>
      </c>
      <c r="CD839" s="38">
        <f t="shared" si="505"/>
        <v>8.252338162500557</v>
      </c>
      <c r="CE839" s="3">
        <v>26</v>
      </c>
      <c r="CF839" s="3">
        <v>23</v>
      </c>
      <c r="CG839" s="3">
        <v>274</v>
      </c>
      <c r="CH839" s="3">
        <v>253</v>
      </c>
      <c r="CI839" s="3">
        <v>142</v>
      </c>
      <c r="CJ839" s="3">
        <v>90</v>
      </c>
      <c r="CK839" s="3">
        <v>124</v>
      </c>
      <c r="CL839" s="3">
        <v>148</v>
      </c>
      <c r="CM839" s="20">
        <f t="shared" si="506"/>
        <v>0.48987063003302556</v>
      </c>
      <c r="CN839" s="37">
        <f t="shared" si="507"/>
        <v>1.9321338002656683</v>
      </c>
      <c r="CO839" s="37">
        <f t="shared" si="508"/>
        <v>2.234029706557179</v>
      </c>
      <c r="CP839" s="37">
        <f t="shared" si="509"/>
        <v>27.321579519381718</v>
      </c>
      <c r="CQ839" s="37">
        <f t="shared" si="510"/>
        <v>24.544137181499817</v>
      </c>
      <c r="CR839" s="37">
        <f t="shared" si="511"/>
        <v>50.80908102886125</v>
      </c>
      <c r="CS839" s="37">
        <f t="shared" si="512"/>
        <v>41.631445477599321</v>
      </c>
      <c r="CT839" s="22">
        <f t="shared" si="513"/>
        <v>-0.92529738876137202</v>
      </c>
      <c r="CU839" s="35">
        <v>64</v>
      </c>
      <c r="CV839" s="35">
        <v>74</v>
      </c>
      <c r="CW839" s="35">
        <v>841</v>
      </c>
      <c r="CX839" s="35">
        <v>739</v>
      </c>
      <c r="CY839" s="35">
        <v>351</v>
      </c>
      <c r="CZ839" s="35">
        <v>275</v>
      </c>
      <c r="DA839" s="35">
        <v>291</v>
      </c>
      <c r="DB839" s="35">
        <v>427</v>
      </c>
      <c r="DC839">
        <v>9</v>
      </c>
      <c r="DD839">
        <v>10</v>
      </c>
      <c r="DE839" s="35">
        <f t="shared" si="514"/>
        <v>1</v>
      </c>
      <c r="DF839" s="36">
        <f t="shared" si="515"/>
        <v>0.74271043462505004</v>
      </c>
      <c r="DG839" s="37">
        <f t="shared" si="516"/>
        <v>0.82523381625005565</v>
      </c>
      <c r="DH839" s="37">
        <f t="shared" si="517"/>
        <v>8.2523381625005568E-2</v>
      </c>
      <c r="DI839" s="2">
        <v>493.2</v>
      </c>
      <c r="DJ839">
        <v>14</v>
      </c>
      <c r="DK839">
        <v>19</v>
      </c>
      <c r="DL839">
        <v>-6.5</v>
      </c>
      <c r="DM839">
        <v>403</v>
      </c>
      <c r="DN839">
        <v>330</v>
      </c>
      <c r="DO839">
        <v>-0.2</v>
      </c>
      <c r="DP839">
        <v>299</v>
      </c>
      <c r="DQ839">
        <v>248</v>
      </c>
      <c r="DR839">
        <v>1</v>
      </c>
      <c r="DS839">
        <v>205</v>
      </c>
      <c r="DT839">
        <v>185</v>
      </c>
      <c r="DU839">
        <v>0.5</v>
      </c>
      <c r="DV839" s="39">
        <v>3.4</v>
      </c>
      <c r="DW839" s="39">
        <v>3.4</v>
      </c>
      <c r="DX839" s="39">
        <v>0.8</v>
      </c>
      <c r="DY839" s="39">
        <v>-0.7</v>
      </c>
      <c r="DZ839" s="39">
        <v>-3</v>
      </c>
      <c r="EA839" s="39">
        <v>0.5</v>
      </c>
    </row>
    <row r="840" spans="1:131" x14ac:dyDescent="0.2">
      <c r="A840" s="12" t="s">
        <v>2606</v>
      </c>
      <c r="B840" s="12" t="s">
        <v>3588</v>
      </c>
      <c r="C840" t="s">
        <v>3587</v>
      </c>
      <c r="D840" t="s">
        <v>210</v>
      </c>
      <c r="E840" s="12" t="s">
        <v>156</v>
      </c>
      <c r="F840">
        <v>41</v>
      </c>
      <c r="G840">
        <v>2</v>
      </c>
      <c r="H840">
        <v>0</v>
      </c>
      <c r="I840" s="31">
        <f t="shared" si="481"/>
        <v>2</v>
      </c>
      <c r="J840">
        <v>0</v>
      </c>
      <c r="K840">
        <v>0</v>
      </c>
      <c r="L840" s="16">
        <f t="shared" si="482"/>
        <v>0.39891406726129996</v>
      </c>
      <c r="M840" s="15">
        <v>2</v>
      </c>
      <c r="N840" s="15">
        <v>0</v>
      </c>
      <c r="O840" s="15">
        <v>0</v>
      </c>
      <c r="P840">
        <v>18</v>
      </c>
      <c r="Q840">
        <v>9</v>
      </c>
      <c r="R840">
        <v>12</v>
      </c>
      <c r="S840" s="13">
        <f t="shared" si="483"/>
        <v>0.1111111111111111</v>
      </c>
      <c r="T840" s="13">
        <f t="shared" si="484"/>
        <v>5.128205128205128E-2</v>
      </c>
      <c r="U840" s="2">
        <v>300.81666666669997</v>
      </c>
      <c r="V840" s="2">
        <v>7.3333333332999997</v>
      </c>
      <c r="W840">
        <v>7.34</v>
      </c>
      <c r="X840">
        <v>40.56</v>
      </c>
      <c r="Y840" s="32">
        <f t="shared" si="485"/>
        <v>0.15323590814196239</v>
      </c>
      <c r="Z840" s="15">
        <f t="shared" si="486"/>
        <v>0</v>
      </c>
      <c r="AA840">
        <v>10</v>
      </c>
      <c r="AB840">
        <v>77</v>
      </c>
      <c r="AC840">
        <v>55</v>
      </c>
      <c r="AD840" s="13">
        <f t="shared" si="487"/>
        <v>0.5</v>
      </c>
      <c r="AE840" s="13">
        <f t="shared" si="488"/>
        <v>0</v>
      </c>
      <c r="AF840" s="13">
        <f t="shared" si="489"/>
        <v>0.5</v>
      </c>
      <c r="AG840">
        <v>4</v>
      </c>
      <c r="AH840">
        <v>8</v>
      </c>
      <c r="AI840" s="17">
        <f t="shared" si="490"/>
        <v>0.33333333333333331</v>
      </c>
      <c r="AJ840">
        <v>37</v>
      </c>
      <c r="AK840">
        <v>45</v>
      </c>
      <c r="AL840" s="32">
        <f t="shared" si="491"/>
        <v>0.30258302583025831</v>
      </c>
      <c r="AM840">
        <v>43</v>
      </c>
      <c r="AN840">
        <v>30</v>
      </c>
      <c r="AO840" s="33">
        <f t="shared" si="492"/>
        <v>0.26937269372693728</v>
      </c>
      <c r="AP840">
        <v>61</v>
      </c>
      <c r="AQ840">
        <v>55</v>
      </c>
      <c r="AR840" s="33">
        <f t="shared" si="493"/>
        <v>0.4280442804428044</v>
      </c>
      <c r="AS840" s="33">
        <f t="shared" si="494"/>
        <v>0.52903225806451615</v>
      </c>
      <c r="AT840">
        <v>10</v>
      </c>
      <c r="AU840">
        <v>124</v>
      </c>
      <c r="AV840">
        <v>88</v>
      </c>
      <c r="AW840">
        <v>76</v>
      </c>
      <c r="AX840" s="2">
        <v>26</v>
      </c>
      <c r="AY840" s="3">
        <v>13</v>
      </c>
      <c r="AZ840" s="2">
        <v>31.7</v>
      </c>
      <c r="BA840" s="2">
        <v>22.1</v>
      </c>
      <c r="BB840" s="21">
        <v>-2.0179999999999998</v>
      </c>
      <c r="BC840">
        <v>13</v>
      </c>
      <c r="BD840" s="21">
        <v>-2.7679999999999998</v>
      </c>
      <c r="BE840" s="2">
        <v>24</v>
      </c>
      <c r="BF840" s="2">
        <v>30.6</v>
      </c>
      <c r="BG840" s="2">
        <v>17.3</v>
      </c>
      <c r="BH840" s="21">
        <v>-1.992</v>
      </c>
      <c r="BI840" s="21">
        <v>-5.9610000000000003</v>
      </c>
      <c r="BJ840" t="s">
        <v>3672</v>
      </c>
      <c r="BK840" s="2">
        <v>82.9</v>
      </c>
      <c r="BL840" t="s">
        <v>354</v>
      </c>
      <c r="BM840" s="2">
        <v>36.200000000000003</v>
      </c>
      <c r="BN840" t="s">
        <v>2191</v>
      </c>
      <c r="BO840" s="2">
        <v>29.1</v>
      </c>
      <c r="BP840" t="s">
        <v>1591</v>
      </c>
      <c r="BQ840" s="2">
        <v>29.4</v>
      </c>
      <c r="BR840" t="s">
        <v>2676</v>
      </c>
      <c r="BS840" s="2">
        <v>26.5</v>
      </c>
      <c r="BT840" s="32">
        <f t="shared" si="495"/>
        <v>0.04</v>
      </c>
      <c r="BU840" s="34">
        <f t="shared" si="496"/>
        <v>0.95394736842105265</v>
      </c>
      <c r="BV840" s="35">
        <f t="shared" si="497"/>
        <v>957.9473684210526</v>
      </c>
      <c r="BW840" s="32">
        <f t="shared" si="498"/>
        <v>-6.0526315789473442E-3</v>
      </c>
      <c r="BX840" s="36">
        <f t="shared" si="499"/>
        <v>0.79822616408345093</v>
      </c>
      <c r="BY840" s="37">
        <f t="shared" si="500"/>
        <v>1.396895787146039</v>
      </c>
      <c r="BZ840" s="37">
        <f t="shared" si="501"/>
        <v>19.955654102086271</v>
      </c>
      <c r="CA840" s="37">
        <f t="shared" si="502"/>
        <v>30.332594235171133</v>
      </c>
      <c r="CB840" s="37">
        <f t="shared" si="503"/>
        <v>38.514412417026506</v>
      </c>
      <c r="CC840" s="37">
        <f t="shared" si="504"/>
        <v>58.270509978091923</v>
      </c>
      <c r="CD840" s="38">
        <f t="shared" si="505"/>
        <v>-19.756097561065417</v>
      </c>
      <c r="CE840" s="3">
        <v>4</v>
      </c>
      <c r="CF840" s="3">
        <v>7</v>
      </c>
      <c r="CG840" s="3">
        <v>96</v>
      </c>
      <c r="CH840" s="3">
        <v>145</v>
      </c>
      <c r="CI840" s="3">
        <v>38</v>
      </c>
      <c r="CJ840" s="3">
        <v>56</v>
      </c>
      <c r="CK840" s="3">
        <v>84</v>
      </c>
      <c r="CL840" s="3">
        <v>55</v>
      </c>
      <c r="CM840" s="20">
        <f t="shared" si="506"/>
        <v>-17.349871754613801</v>
      </c>
      <c r="CN840" s="37">
        <f t="shared" si="507"/>
        <v>2.5977774570645114</v>
      </c>
      <c r="CO840" s="37">
        <f t="shared" si="508"/>
        <v>2.4173762447683647</v>
      </c>
      <c r="CP840" s="37">
        <f t="shared" si="509"/>
        <v>29.694039543945735</v>
      </c>
      <c r="CQ840" s="37">
        <f t="shared" si="510"/>
        <v>32.724779910521001</v>
      </c>
      <c r="CR840" s="37">
        <f t="shared" si="511"/>
        <v>56.393418963775439</v>
      </c>
      <c r="CS840" s="37">
        <f t="shared" si="512"/>
        <v>57.908789147063068</v>
      </c>
      <c r="CT840" s="22">
        <f t="shared" si="513"/>
        <v>-18.240727377777787</v>
      </c>
      <c r="CU840" s="35">
        <v>72</v>
      </c>
      <c r="CV840" s="35">
        <v>67</v>
      </c>
      <c r="CW840" s="35">
        <v>751</v>
      </c>
      <c r="CX840" s="35">
        <v>840</v>
      </c>
      <c r="CY840" s="35">
        <v>344</v>
      </c>
      <c r="CZ840" s="35">
        <v>299</v>
      </c>
      <c r="DA840" s="35">
        <v>399</v>
      </c>
      <c r="DB840" s="35">
        <v>396</v>
      </c>
      <c r="DC840">
        <v>12</v>
      </c>
      <c r="DD840">
        <v>6</v>
      </c>
      <c r="DE840" s="35">
        <f t="shared" si="514"/>
        <v>-6</v>
      </c>
      <c r="DF840" s="36">
        <f t="shared" si="515"/>
        <v>2.3946784922503528</v>
      </c>
      <c r="DG840" s="37">
        <f t="shared" si="516"/>
        <v>1.1973392461251764</v>
      </c>
      <c r="DH840" s="37">
        <f t="shared" si="517"/>
        <v>-1.1973392461251764</v>
      </c>
      <c r="DI840" s="2">
        <v>205</v>
      </c>
      <c r="DJ840">
        <v>3</v>
      </c>
      <c r="DK840">
        <v>5</v>
      </c>
      <c r="DL840">
        <v>-12.5</v>
      </c>
      <c r="DM840">
        <v>129</v>
      </c>
      <c r="DN840">
        <v>197</v>
      </c>
      <c r="DO840">
        <v>-9.6999999999999993</v>
      </c>
      <c r="DP840">
        <v>88</v>
      </c>
      <c r="DQ840">
        <v>135</v>
      </c>
      <c r="DR840">
        <v>-9.4</v>
      </c>
      <c r="DS840">
        <v>69</v>
      </c>
      <c r="DT840">
        <v>100</v>
      </c>
      <c r="DU840">
        <v>-6.6</v>
      </c>
      <c r="DV840" s="39">
        <v>-4.8</v>
      </c>
      <c r="DW840" s="39">
        <v>-4.8</v>
      </c>
      <c r="DX840" s="39">
        <v>-0.2</v>
      </c>
      <c r="DY840" s="39">
        <v>-1.1000000000000001</v>
      </c>
      <c r="DZ840" s="39">
        <v>1.6</v>
      </c>
      <c r="EA840" s="39">
        <v>-4.5</v>
      </c>
    </row>
    <row r="841" spans="1:131" x14ac:dyDescent="0.2">
      <c r="A841" s="12" t="s">
        <v>2019</v>
      </c>
      <c r="B841" s="12" t="s">
        <v>3591</v>
      </c>
      <c r="C841" t="s">
        <v>3590</v>
      </c>
      <c r="D841" t="s">
        <v>162</v>
      </c>
      <c r="E841" s="12" t="s">
        <v>148</v>
      </c>
      <c r="F841">
        <v>82</v>
      </c>
      <c r="G841">
        <v>15</v>
      </c>
      <c r="H841">
        <v>24</v>
      </c>
      <c r="I841" s="31">
        <f t="shared" si="481"/>
        <v>39</v>
      </c>
      <c r="J841">
        <v>13</v>
      </c>
      <c r="K841">
        <v>8</v>
      </c>
      <c r="L841" s="16">
        <f t="shared" si="482"/>
        <v>2.0628856890979153</v>
      </c>
      <c r="M841" s="15">
        <v>14</v>
      </c>
      <c r="N841" s="15">
        <v>15</v>
      </c>
      <c r="O841" s="15">
        <v>8</v>
      </c>
      <c r="P841">
        <v>157</v>
      </c>
      <c r="Q841">
        <v>51</v>
      </c>
      <c r="R841">
        <v>83</v>
      </c>
      <c r="S841" s="13">
        <f t="shared" si="483"/>
        <v>9.5541401273885357E-2</v>
      </c>
      <c r="T841" s="13">
        <f t="shared" si="484"/>
        <v>5.1546391752577317E-2</v>
      </c>
      <c r="U841" s="2">
        <v>1134.3333333333001</v>
      </c>
      <c r="V841" s="2">
        <v>13.833333333300001</v>
      </c>
      <c r="W841">
        <v>13.3</v>
      </c>
      <c r="X841">
        <v>33.24</v>
      </c>
      <c r="Y841" s="32">
        <f t="shared" si="485"/>
        <v>0.28577567683712934</v>
      </c>
      <c r="Z841" s="15">
        <f t="shared" si="486"/>
        <v>146.30508474576271</v>
      </c>
      <c r="AA841">
        <v>15</v>
      </c>
      <c r="AB841">
        <v>17</v>
      </c>
      <c r="AC841">
        <v>89</v>
      </c>
      <c r="AD841" s="13">
        <f t="shared" si="487"/>
        <v>0.25423728813559321</v>
      </c>
      <c r="AE841" s="13">
        <f t="shared" si="488"/>
        <v>0.38983050847457629</v>
      </c>
      <c r="AF841" s="13">
        <f t="shared" si="489"/>
        <v>0.64406779661016955</v>
      </c>
      <c r="AG841">
        <v>3</v>
      </c>
      <c r="AH841">
        <v>2</v>
      </c>
      <c r="AI841" s="17">
        <f t="shared" si="490"/>
        <v>0.6</v>
      </c>
      <c r="AJ841">
        <v>237</v>
      </c>
      <c r="AK841">
        <v>221</v>
      </c>
      <c r="AL841" s="32">
        <f t="shared" si="491"/>
        <v>0.38780694326841658</v>
      </c>
      <c r="AM841">
        <v>177</v>
      </c>
      <c r="AN841">
        <v>135</v>
      </c>
      <c r="AO841" s="33">
        <f t="shared" si="492"/>
        <v>0.26418289585097376</v>
      </c>
      <c r="AP841">
        <v>190</v>
      </c>
      <c r="AQ841">
        <v>221</v>
      </c>
      <c r="AR841" s="33">
        <f t="shared" si="493"/>
        <v>0.34801016088060965</v>
      </c>
      <c r="AS841" s="33">
        <f t="shared" si="494"/>
        <v>0.59480519480519478</v>
      </c>
      <c r="AT841">
        <v>13</v>
      </c>
      <c r="AU841">
        <v>431</v>
      </c>
      <c r="AV841">
        <v>405</v>
      </c>
      <c r="AW841">
        <v>377</v>
      </c>
      <c r="AX841" s="2">
        <v>29.4</v>
      </c>
      <c r="AY841" s="3">
        <v>2</v>
      </c>
      <c r="AZ841" s="2">
        <v>34.200000000000003</v>
      </c>
      <c r="BA841" s="2">
        <v>26.2</v>
      </c>
      <c r="BB841" s="21">
        <v>0.57699999999999996</v>
      </c>
      <c r="BC841">
        <v>6</v>
      </c>
      <c r="BD841" s="21">
        <v>0.34900000000000003</v>
      </c>
      <c r="BE841" s="2">
        <v>30.9</v>
      </c>
      <c r="BF841" s="2">
        <v>32.799999999999997</v>
      </c>
      <c r="BG841" s="2">
        <v>29</v>
      </c>
      <c r="BH841" s="21">
        <v>4.9779999999999998</v>
      </c>
      <c r="BI841" s="21">
        <v>3.6840000000000002</v>
      </c>
      <c r="BJ841" t="s">
        <v>1503</v>
      </c>
      <c r="BK841" s="2">
        <v>85.1</v>
      </c>
      <c r="BL841" t="s">
        <v>1717</v>
      </c>
      <c r="BM841" s="2">
        <v>55.4</v>
      </c>
      <c r="BN841" t="s">
        <v>2915</v>
      </c>
      <c r="BO841" s="2">
        <v>20.3</v>
      </c>
      <c r="BP841" t="s">
        <v>877</v>
      </c>
      <c r="BQ841" s="2">
        <v>40.6</v>
      </c>
      <c r="BR841" t="s">
        <v>3358</v>
      </c>
      <c r="BS841" s="2">
        <v>37.9</v>
      </c>
      <c r="BT841" s="32">
        <f t="shared" si="495"/>
        <v>8.8855421686746983E-2</v>
      </c>
      <c r="BU841" s="34">
        <f t="shared" si="496"/>
        <v>0.92337164750957856</v>
      </c>
      <c r="BV841" s="35">
        <f t="shared" si="497"/>
        <v>932.25718967825321</v>
      </c>
      <c r="BW841" s="32">
        <f t="shared" si="498"/>
        <v>1.2227069196325546E-2</v>
      </c>
      <c r="BX841" s="36">
        <f t="shared" si="499"/>
        <v>3.1207757860786338</v>
      </c>
      <c r="BY841" s="37">
        <f t="shared" si="500"/>
        <v>2.1157801939516161</v>
      </c>
      <c r="BZ841" s="37">
        <f t="shared" si="501"/>
        <v>35.121951219596824</v>
      </c>
      <c r="CA841" s="37">
        <f t="shared" si="502"/>
        <v>27.610931531068587</v>
      </c>
      <c r="CB841" s="37">
        <f t="shared" si="503"/>
        <v>67.440493682207759</v>
      </c>
      <c r="CC841" s="37">
        <f t="shared" si="504"/>
        <v>51.889509256663388</v>
      </c>
      <c r="CD841" s="38">
        <f t="shared" si="505"/>
        <v>15.550984425544371</v>
      </c>
      <c r="CE841" s="3">
        <v>59</v>
      </c>
      <c r="CF841" s="3">
        <v>40</v>
      </c>
      <c r="CG841" s="3">
        <v>605</v>
      </c>
      <c r="CH841" s="3">
        <v>482</v>
      </c>
      <c r="CI841" s="3">
        <v>244</v>
      </c>
      <c r="CJ841" s="3">
        <v>185</v>
      </c>
      <c r="CK841" s="3">
        <v>274</v>
      </c>
      <c r="CL841" s="3">
        <v>367</v>
      </c>
      <c r="CM841" s="20">
        <f t="shared" si="506"/>
        <v>9.8506597502196946</v>
      </c>
      <c r="CN841" s="37">
        <f t="shared" si="507"/>
        <v>2.2893369727921105</v>
      </c>
      <c r="CO841" s="37">
        <f t="shared" si="508"/>
        <v>2.7736197939596723</v>
      </c>
      <c r="CP841" s="37">
        <f t="shared" si="509"/>
        <v>26.789645152769214</v>
      </c>
      <c r="CQ841" s="37">
        <f t="shared" si="510"/>
        <v>32.380910451703791</v>
      </c>
      <c r="CR841" s="37">
        <f t="shared" si="511"/>
        <v>52.896891784802321</v>
      </c>
      <c r="CS841" s="37">
        <f t="shared" si="512"/>
        <v>58.686272783305441</v>
      </c>
      <c r="CT841" s="22">
        <f t="shared" si="513"/>
        <v>21.340365424047491</v>
      </c>
      <c r="CU841" s="35">
        <v>104</v>
      </c>
      <c r="CV841" s="35">
        <v>126</v>
      </c>
      <c r="CW841" s="35">
        <v>1113</v>
      </c>
      <c r="CX841" s="35">
        <v>1345</v>
      </c>
      <c r="CY841" s="35">
        <v>532</v>
      </c>
      <c r="CZ841" s="35">
        <v>518</v>
      </c>
      <c r="DA841" s="35">
        <v>677</v>
      </c>
      <c r="DB841" s="35">
        <v>654</v>
      </c>
      <c r="DC841">
        <v>9</v>
      </c>
      <c r="DD841">
        <v>17</v>
      </c>
      <c r="DE841" s="35">
        <f t="shared" si="514"/>
        <v>8</v>
      </c>
      <c r="DF841" s="36">
        <f t="shared" si="515"/>
        <v>0.47605054363911359</v>
      </c>
      <c r="DG841" s="37">
        <f t="shared" si="516"/>
        <v>0.89920658242943685</v>
      </c>
      <c r="DH841" s="37">
        <f t="shared" si="517"/>
        <v>0.42315603879032321</v>
      </c>
      <c r="DI841" s="2">
        <v>637.6</v>
      </c>
      <c r="DJ841">
        <v>27</v>
      </c>
      <c r="DK841">
        <v>26</v>
      </c>
      <c r="DL841">
        <v>8.4</v>
      </c>
      <c r="DM841">
        <v>690</v>
      </c>
      <c r="DN841">
        <v>579</v>
      </c>
      <c r="DO841">
        <v>7.3</v>
      </c>
      <c r="DP841">
        <v>487</v>
      </c>
      <c r="DQ841">
        <v>421</v>
      </c>
      <c r="DR841">
        <v>7.7</v>
      </c>
      <c r="DS841">
        <v>352</v>
      </c>
      <c r="DT841">
        <v>308</v>
      </c>
      <c r="DU841">
        <v>9.1</v>
      </c>
      <c r="DV841" s="39">
        <v>6.6</v>
      </c>
      <c r="DW841" s="39">
        <v>6.6</v>
      </c>
      <c r="DX841" s="39">
        <v>-2.1</v>
      </c>
      <c r="DY841" s="39">
        <v>1.1000000000000001</v>
      </c>
      <c r="DZ841" s="39">
        <v>1.6</v>
      </c>
      <c r="EA841" s="39">
        <v>7.2</v>
      </c>
    </row>
    <row r="842" spans="1:131" x14ac:dyDescent="0.2">
      <c r="A842" s="12" t="s">
        <v>3594</v>
      </c>
      <c r="B842" s="12" t="s">
        <v>3595</v>
      </c>
      <c r="C842" t="s">
        <v>3593</v>
      </c>
      <c r="D842" t="s">
        <v>684</v>
      </c>
      <c r="E842" s="12" t="s">
        <v>178</v>
      </c>
      <c r="F842">
        <v>82</v>
      </c>
      <c r="G842">
        <v>3</v>
      </c>
      <c r="H842">
        <v>18</v>
      </c>
      <c r="I842" s="31">
        <f t="shared" si="481"/>
        <v>21</v>
      </c>
      <c r="J842">
        <v>12</v>
      </c>
      <c r="K842">
        <v>5</v>
      </c>
      <c r="L842" s="16">
        <f t="shared" si="482"/>
        <v>0.88224997082504653</v>
      </c>
      <c r="M842" s="15">
        <v>3</v>
      </c>
      <c r="N842" s="15">
        <v>11</v>
      </c>
      <c r="O842" s="15">
        <v>5</v>
      </c>
      <c r="P842">
        <v>97</v>
      </c>
      <c r="Q842">
        <v>59</v>
      </c>
      <c r="R842">
        <v>80</v>
      </c>
      <c r="S842" s="13">
        <f t="shared" si="483"/>
        <v>3.0927835051546393E-2</v>
      </c>
      <c r="T842" s="13">
        <f t="shared" si="484"/>
        <v>1.2711864406779662E-2</v>
      </c>
      <c r="U842" s="2">
        <v>1428.1666666666999</v>
      </c>
      <c r="V842" s="2">
        <v>17.416666666699999</v>
      </c>
      <c r="W842">
        <v>16.73</v>
      </c>
      <c r="X842">
        <v>30.41</v>
      </c>
      <c r="Y842" s="32">
        <f t="shared" si="485"/>
        <v>0.35490029698769621</v>
      </c>
      <c r="Z842" s="15">
        <f t="shared" si="486"/>
        <v>210.54545454545453</v>
      </c>
      <c r="AA842">
        <v>56</v>
      </c>
      <c r="AB842">
        <v>120</v>
      </c>
      <c r="AC842">
        <v>123</v>
      </c>
      <c r="AD842" s="13">
        <f t="shared" si="487"/>
        <v>6.8181818181818177E-2</v>
      </c>
      <c r="AE842" s="13">
        <f t="shared" si="488"/>
        <v>0.36363636363636365</v>
      </c>
      <c r="AF842" s="13">
        <f t="shared" si="489"/>
        <v>0.43181818181818182</v>
      </c>
      <c r="AI842" s="17" t="str">
        <f t="shared" si="490"/>
        <v xml:space="preserve"> </v>
      </c>
      <c r="AJ842">
        <v>220</v>
      </c>
      <c r="AK842">
        <v>218</v>
      </c>
      <c r="AL842" s="32">
        <f t="shared" si="491"/>
        <v>0.36198347107438017</v>
      </c>
      <c r="AM842">
        <v>206</v>
      </c>
      <c r="AN842">
        <v>147</v>
      </c>
      <c r="AO842" s="33">
        <f t="shared" si="492"/>
        <v>0.29173553719008266</v>
      </c>
      <c r="AP842">
        <v>222</v>
      </c>
      <c r="AQ842">
        <v>197</v>
      </c>
      <c r="AR842" s="33">
        <f t="shared" si="493"/>
        <v>0.34628099173553717</v>
      </c>
      <c r="AS842" s="33">
        <f t="shared" si="494"/>
        <v>0.55372945638432369</v>
      </c>
      <c r="AT842">
        <v>4</v>
      </c>
      <c r="AU842">
        <v>540</v>
      </c>
      <c r="AV842">
        <v>466</v>
      </c>
      <c r="AW842">
        <v>379</v>
      </c>
      <c r="AX842" s="2">
        <v>28.6</v>
      </c>
      <c r="AY842" s="3">
        <v>3</v>
      </c>
      <c r="AZ842" s="2">
        <v>33.1</v>
      </c>
      <c r="BA842" s="2">
        <v>25.6</v>
      </c>
      <c r="BB842" s="21">
        <v>0.43</v>
      </c>
      <c r="BC842">
        <v>3</v>
      </c>
      <c r="BD842" s="21">
        <v>-0.501</v>
      </c>
      <c r="BE842" s="2">
        <v>26.6</v>
      </c>
      <c r="BF842" s="2">
        <v>31.7</v>
      </c>
      <c r="BG842" s="2">
        <v>24.9</v>
      </c>
      <c r="BH842" s="21">
        <v>-1.2</v>
      </c>
      <c r="BI842" s="21">
        <v>13.430999999999999</v>
      </c>
      <c r="BJ842" t="s">
        <v>3668</v>
      </c>
      <c r="BK842" s="2">
        <v>29.9</v>
      </c>
      <c r="BL842" t="s">
        <v>679</v>
      </c>
      <c r="BM842" s="2">
        <v>29.7</v>
      </c>
      <c r="BN842" t="s">
        <v>2081</v>
      </c>
      <c r="BO842" s="2">
        <v>29.4</v>
      </c>
      <c r="BP842" t="s">
        <v>2949</v>
      </c>
      <c r="BQ842" s="2">
        <v>59.7</v>
      </c>
      <c r="BR842" t="s">
        <v>2488</v>
      </c>
      <c r="BS842" s="2">
        <v>33.5</v>
      </c>
      <c r="BT842" s="32">
        <f t="shared" si="495"/>
        <v>5.6994818652849742E-2</v>
      </c>
      <c r="BU842" s="34">
        <f t="shared" si="496"/>
        <v>0.93700787401574803</v>
      </c>
      <c r="BV842" s="35">
        <f t="shared" si="497"/>
        <v>942.70735588103298</v>
      </c>
      <c r="BW842" s="32">
        <f t="shared" si="498"/>
        <v>-5.9973073314022254E-3</v>
      </c>
      <c r="BX842" s="36">
        <f t="shared" si="499"/>
        <v>1.8485237483918409</v>
      </c>
      <c r="BY842" s="37">
        <f t="shared" si="500"/>
        <v>1.6804761349016735</v>
      </c>
      <c r="BZ842" s="37">
        <f t="shared" si="501"/>
        <v>32.433189403602299</v>
      </c>
      <c r="CA842" s="37">
        <f t="shared" si="502"/>
        <v>26.677558641564069</v>
      </c>
      <c r="CB842" s="37">
        <f t="shared" si="503"/>
        <v>60.749212276695495</v>
      </c>
      <c r="CC842" s="37">
        <f t="shared" si="504"/>
        <v>49.111915042501408</v>
      </c>
      <c r="CD842" s="38">
        <f t="shared" si="505"/>
        <v>11.637297234194087</v>
      </c>
      <c r="CE842" s="3">
        <v>44</v>
      </c>
      <c r="CF842" s="3">
        <v>40</v>
      </c>
      <c r="CG842" s="3">
        <v>728</v>
      </c>
      <c r="CH842" s="3">
        <v>595</v>
      </c>
      <c r="CI842" s="3">
        <v>317</v>
      </c>
      <c r="CJ842" s="3">
        <v>286</v>
      </c>
      <c r="CK842" s="3">
        <v>248</v>
      </c>
      <c r="CL842" s="3">
        <v>357</v>
      </c>
      <c r="CM842" s="20">
        <f t="shared" si="506"/>
        <v>-3.6742097190296796</v>
      </c>
      <c r="CN842" s="37">
        <f t="shared" si="507"/>
        <v>2.3339562563662466</v>
      </c>
      <c r="CO842" s="37">
        <f t="shared" si="508"/>
        <v>1.6842983293364668</v>
      </c>
      <c r="CP842" s="37">
        <f t="shared" si="509"/>
        <v>30.942966450381373</v>
      </c>
      <c r="CQ842" s="37">
        <f t="shared" si="510"/>
        <v>24.374202965969154</v>
      </c>
      <c r="CR842" s="37">
        <f t="shared" si="511"/>
        <v>62.439345208973307</v>
      </c>
      <c r="CS842" s="37">
        <f t="shared" si="512"/>
        <v>46.077590009704764</v>
      </c>
      <c r="CT842" s="22">
        <f t="shared" si="513"/>
        <v>-4.7244579650744569</v>
      </c>
      <c r="CU842" s="35">
        <v>97</v>
      </c>
      <c r="CV842" s="35">
        <v>70</v>
      </c>
      <c r="CW842" s="35">
        <v>1189</v>
      </c>
      <c r="CX842" s="35">
        <v>943</v>
      </c>
      <c r="CY842" s="35">
        <v>632</v>
      </c>
      <c r="CZ842" s="35">
        <v>424</v>
      </c>
      <c r="DA842" s="35">
        <v>478</v>
      </c>
      <c r="DB842" s="35">
        <v>677</v>
      </c>
      <c r="DC842">
        <v>15</v>
      </c>
      <c r="DD842">
        <v>10</v>
      </c>
      <c r="DE842" s="35">
        <f t="shared" si="514"/>
        <v>-5</v>
      </c>
      <c r="DF842" s="36">
        <f t="shared" si="515"/>
        <v>0.63017855058812755</v>
      </c>
      <c r="DG842" s="37">
        <f t="shared" si="516"/>
        <v>0.42011903372541837</v>
      </c>
      <c r="DH842" s="37">
        <f t="shared" si="517"/>
        <v>-0.21005951686270918</v>
      </c>
      <c r="DI842" s="2">
        <v>839.4</v>
      </c>
      <c r="DJ842">
        <v>27</v>
      </c>
      <c r="DK842">
        <v>23</v>
      </c>
      <c r="DL842">
        <v>0.2</v>
      </c>
      <c r="DM842">
        <v>856</v>
      </c>
      <c r="DN842">
        <v>703</v>
      </c>
      <c r="DO842">
        <v>-3.7</v>
      </c>
      <c r="DP842">
        <v>645</v>
      </c>
      <c r="DQ842">
        <v>547</v>
      </c>
      <c r="DR842">
        <v>-4.2</v>
      </c>
      <c r="DS842">
        <v>467</v>
      </c>
      <c r="DT842">
        <v>378</v>
      </c>
      <c r="DU842">
        <v>-1.5</v>
      </c>
      <c r="DV842" s="39">
        <v>10.1</v>
      </c>
      <c r="DW842" s="39">
        <v>10.1</v>
      </c>
      <c r="DX842" s="39">
        <v>-0.5</v>
      </c>
      <c r="DY842" s="39">
        <v>-0.4</v>
      </c>
      <c r="DZ842" s="39">
        <v>-8.9</v>
      </c>
      <c r="EA842" s="39">
        <v>0.30000000000000004</v>
      </c>
    </row>
    <row r="843" spans="1:131" x14ac:dyDescent="0.2">
      <c r="A843" s="12" t="s">
        <v>3598</v>
      </c>
      <c r="B843" s="12" t="s">
        <v>3599</v>
      </c>
      <c r="C843" t="s">
        <v>3597</v>
      </c>
      <c r="D843" t="s">
        <v>460</v>
      </c>
      <c r="E843" s="12" t="s">
        <v>148</v>
      </c>
      <c r="F843">
        <v>80</v>
      </c>
      <c r="G843">
        <v>10</v>
      </c>
      <c r="H843">
        <v>20</v>
      </c>
      <c r="I843" s="31">
        <f t="shared" si="481"/>
        <v>30</v>
      </c>
      <c r="J843">
        <v>10</v>
      </c>
      <c r="K843">
        <v>9</v>
      </c>
      <c r="L843" s="16">
        <f t="shared" si="482"/>
        <v>1.5254237288135595</v>
      </c>
      <c r="M843" s="15">
        <v>9</v>
      </c>
      <c r="N843" s="15">
        <v>10</v>
      </c>
      <c r="O843" s="15">
        <v>10</v>
      </c>
      <c r="P843">
        <v>189</v>
      </c>
      <c r="Q843">
        <v>89</v>
      </c>
      <c r="R843">
        <v>72</v>
      </c>
      <c r="S843" s="13">
        <f t="shared" si="483"/>
        <v>5.2910052910052907E-2</v>
      </c>
      <c r="T843" s="13">
        <f t="shared" si="484"/>
        <v>2.8571428571428571E-2</v>
      </c>
      <c r="U843" s="2">
        <v>1180</v>
      </c>
      <c r="V843" s="2">
        <v>14.75</v>
      </c>
      <c r="W843">
        <v>14.11</v>
      </c>
      <c r="X843">
        <v>34.25</v>
      </c>
      <c r="Y843" s="32">
        <f t="shared" si="485"/>
        <v>0.29177005789909016</v>
      </c>
      <c r="Z843" s="15">
        <f t="shared" si="486"/>
        <v>130.40816326530611</v>
      </c>
      <c r="AA843">
        <v>24</v>
      </c>
      <c r="AB843">
        <v>63</v>
      </c>
      <c r="AC843">
        <v>48</v>
      </c>
      <c r="AD843" s="13">
        <f t="shared" si="487"/>
        <v>0.20408163265306123</v>
      </c>
      <c r="AE843" s="13">
        <f t="shared" si="488"/>
        <v>0.40816326530612246</v>
      </c>
      <c r="AF843" s="13">
        <f t="shared" si="489"/>
        <v>0.61224489795918369</v>
      </c>
      <c r="AG843">
        <v>13</v>
      </c>
      <c r="AH843">
        <v>19</v>
      </c>
      <c r="AI843" s="17">
        <f t="shared" si="490"/>
        <v>0.40625</v>
      </c>
      <c r="AJ843">
        <v>165</v>
      </c>
      <c r="AK843">
        <v>189</v>
      </c>
      <c r="AL843" s="32">
        <f t="shared" si="491"/>
        <v>0.31720430107526881</v>
      </c>
      <c r="AM843">
        <v>157</v>
      </c>
      <c r="AN843">
        <v>151</v>
      </c>
      <c r="AO843" s="33">
        <f t="shared" si="492"/>
        <v>0.27598566308243727</v>
      </c>
      <c r="AP843">
        <v>241</v>
      </c>
      <c r="AQ843">
        <v>213</v>
      </c>
      <c r="AR843" s="33">
        <f t="shared" si="493"/>
        <v>0.40681003584229392</v>
      </c>
      <c r="AS843" s="33">
        <f t="shared" si="494"/>
        <v>0.53474320241691842</v>
      </c>
      <c r="AT843">
        <v>11</v>
      </c>
      <c r="AU843">
        <v>422</v>
      </c>
      <c r="AV843">
        <v>392</v>
      </c>
      <c r="AW843">
        <v>428</v>
      </c>
      <c r="AX843" s="2">
        <v>29.2</v>
      </c>
      <c r="AY843" s="3">
        <v>4</v>
      </c>
      <c r="AZ843" s="2">
        <v>33.5</v>
      </c>
      <c r="BA843" s="2">
        <v>26.3</v>
      </c>
      <c r="BB843" s="21">
        <v>0.72499999999999998</v>
      </c>
      <c r="BC843">
        <v>5</v>
      </c>
      <c r="BD843" s="21">
        <v>0.189</v>
      </c>
      <c r="BE843" s="2">
        <v>30.3</v>
      </c>
      <c r="BF843" s="2">
        <v>34.200000000000003</v>
      </c>
      <c r="BG843" s="2">
        <v>26.5</v>
      </c>
      <c r="BH843" s="21">
        <v>-0.48199999999999998</v>
      </c>
      <c r="BI843" s="21">
        <v>0.67700000000000005</v>
      </c>
      <c r="BJ843" t="s">
        <v>1704</v>
      </c>
      <c r="BK843" s="2">
        <v>74.2</v>
      </c>
      <c r="BL843" t="s">
        <v>1997</v>
      </c>
      <c r="BM843" s="2">
        <v>26.4</v>
      </c>
      <c r="BN843" t="s">
        <v>2091</v>
      </c>
      <c r="BO843" s="2">
        <v>20.3</v>
      </c>
      <c r="BP843" t="s">
        <v>3710</v>
      </c>
      <c r="BQ843" s="2">
        <v>38.799999999999997</v>
      </c>
      <c r="BR843" t="s">
        <v>1196</v>
      </c>
      <c r="BS843" s="2">
        <v>38.4</v>
      </c>
      <c r="BT843" s="32">
        <f t="shared" si="495"/>
        <v>7.6682316118935834E-2</v>
      </c>
      <c r="BU843" s="34">
        <f t="shared" si="496"/>
        <v>0.91318864774624375</v>
      </c>
      <c r="BV843" s="35">
        <f t="shared" si="497"/>
        <v>920.85687935813735</v>
      </c>
      <c r="BW843" s="32">
        <f t="shared" si="498"/>
        <v>-1.0129036134820413E-2</v>
      </c>
      <c r="BX843" s="36">
        <f t="shared" si="499"/>
        <v>2.4915254237288136</v>
      </c>
      <c r="BY843" s="37">
        <f t="shared" si="500"/>
        <v>2.6440677966101696</v>
      </c>
      <c r="BZ843" s="37">
        <f t="shared" si="501"/>
        <v>32.49152542372881</v>
      </c>
      <c r="CA843" s="37">
        <f t="shared" si="502"/>
        <v>30.457627118644069</v>
      </c>
      <c r="CB843" s="37">
        <f t="shared" si="503"/>
        <v>59.898305084745765</v>
      </c>
      <c r="CC843" s="37">
        <f t="shared" si="504"/>
        <v>56.237288135593218</v>
      </c>
      <c r="CD843" s="38">
        <f t="shared" si="505"/>
        <v>3.6610169491525468</v>
      </c>
      <c r="CE843" s="3">
        <v>49</v>
      </c>
      <c r="CF843" s="3">
        <v>52</v>
      </c>
      <c r="CG843" s="3">
        <v>590</v>
      </c>
      <c r="CH843" s="3">
        <v>547</v>
      </c>
      <c r="CI843" s="3">
        <v>266</v>
      </c>
      <c r="CJ843" s="3">
        <v>236</v>
      </c>
      <c r="CK843" s="3">
        <v>271</v>
      </c>
      <c r="CL843" s="3">
        <v>273</v>
      </c>
      <c r="CM843" s="20">
        <f t="shared" si="506"/>
        <v>2.2491800911465063</v>
      </c>
      <c r="CN843" s="37">
        <f t="shared" si="507"/>
        <v>2.0583941605839415</v>
      </c>
      <c r="CO843" s="37">
        <f t="shared" si="508"/>
        <v>2.1897810218978102</v>
      </c>
      <c r="CP843" s="37">
        <f t="shared" si="509"/>
        <v>28.248175182481752</v>
      </c>
      <c r="CQ843" s="37">
        <f t="shared" si="510"/>
        <v>29.299270072992702</v>
      </c>
      <c r="CR843" s="37">
        <f t="shared" si="511"/>
        <v>54.744525547445257</v>
      </c>
      <c r="CS843" s="37">
        <f t="shared" si="512"/>
        <v>54.306569343065696</v>
      </c>
      <c r="CT843" s="22">
        <f t="shared" si="513"/>
        <v>3.2230607447729867</v>
      </c>
      <c r="CU843" s="35">
        <v>94</v>
      </c>
      <c r="CV843" s="35">
        <v>100</v>
      </c>
      <c r="CW843" s="35">
        <v>1196</v>
      </c>
      <c r="CX843" s="35">
        <v>1238</v>
      </c>
      <c r="CY843" s="35">
        <v>516</v>
      </c>
      <c r="CZ843" s="35">
        <v>530</v>
      </c>
      <c r="DA843" s="35">
        <v>612</v>
      </c>
      <c r="DB843" s="35">
        <v>694</v>
      </c>
      <c r="DC843">
        <v>6</v>
      </c>
      <c r="DD843">
        <v>11</v>
      </c>
      <c r="DE843" s="35">
        <f t="shared" si="514"/>
        <v>5</v>
      </c>
      <c r="DF843" s="36">
        <f t="shared" si="515"/>
        <v>0.30508474576271183</v>
      </c>
      <c r="DG843" s="37">
        <f t="shared" si="516"/>
        <v>0.55932203389830515</v>
      </c>
      <c r="DH843" s="37">
        <f t="shared" si="517"/>
        <v>0.25423728813559321</v>
      </c>
      <c r="DI843" s="2">
        <v>664.2</v>
      </c>
      <c r="DJ843">
        <v>25</v>
      </c>
      <c r="DK843">
        <v>26</v>
      </c>
      <c r="DL843">
        <v>-2.7</v>
      </c>
      <c r="DM843">
        <v>645</v>
      </c>
      <c r="DN843">
        <v>630</v>
      </c>
      <c r="DO843">
        <v>0.60000000000000009</v>
      </c>
      <c r="DP843">
        <v>511</v>
      </c>
      <c r="DQ843">
        <v>470</v>
      </c>
      <c r="DR843">
        <v>2.5</v>
      </c>
      <c r="DS843">
        <v>363</v>
      </c>
      <c r="DT843">
        <v>347</v>
      </c>
      <c r="DU843">
        <v>1.4</v>
      </c>
      <c r="DV843" s="39">
        <v>-5.0999999999999996</v>
      </c>
      <c r="DW843" s="39">
        <v>-5.0999999999999996</v>
      </c>
      <c r="DX843" s="39">
        <v>-0.2</v>
      </c>
      <c r="DY843" s="39">
        <v>1.1000000000000001</v>
      </c>
      <c r="DZ843" s="39">
        <v>4.2</v>
      </c>
      <c r="EA843" s="39">
        <v>0</v>
      </c>
    </row>
    <row r="844" spans="1:131" x14ac:dyDescent="0.2">
      <c r="A844" s="12" t="s">
        <v>3602</v>
      </c>
      <c r="B844" s="12" t="s">
        <v>3603</v>
      </c>
      <c r="C844" t="s">
        <v>3601</v>
      </c>
      <c r="D844" t="s">
        <v>210</v>
      </c>
      <c r="E844" s="12" t="s">
        <v>148</v>
      </c>
      <c r="F844">
        <v>82</v>
      </c>
      <c r="G844">
        <v>16</v>
      </c>
      <c r="H844">
        <v>21</v>
      </c>
      <c r="I844" s="31">
        <f t="shared" si="481"/>
        <v>37</v>
      </c>
      <c r="J844">
        <v>6</v>
      </c>
      <c r="K844">
        <v>14</v>
      </c>
      <c r="L844" s="16">
        <f t="shared" si="482"/>
        <v>2.1658536585365851</v>
      </c>
      <c r="M844" s="15">
        <v>15</v>
      </c>
      <c r="N844" s="15">
        <v>7</v>
      </c>
      <c r="O844" s="15">
        <v>13</v>
      </c>
      <c r="P844">
        <v>103</v>
      </c>
      <c r="Q844">
        <v>35</v>
      </c>
      <c r="R844">
        <v>38</v>
      </c>
      <c r="S844" s="13">
        <f t="shared" si="483"/>
        <v>0.1553398058252427</v>
      </c>
      <c r="T844" s="13">
        <f t="shared" si="484"/>
        <v>9.0909090909090912E-2</v>
      </c>
      <c r="U844" s="2">
        <v>1025</v>
      </c>
      <c r="V844" s="2">
        <v>12.5</v>
      </c>
      <c r="W844">
        <v>12.29</v>
      </c>
      <c r="X844">
        <v>35.71</v>
      </c>
      <c r="Y844" s="32">
        <f t="shared" si="485"/>
        <v>0.25604166666666667</v>
      </c>
      <c r="Z844" s="15">
        <f t="shared" si="486"/>
        <v>56.653846153846153</v>
      </c>
      <c r="AA844">
        <v>47</v>
      </c>
      <c r="AB844">
        <v>51</v>
      </c>
      <c r="AC844">
        <v>97</v>
      </c>
      <c r="AD844" s="13">
        <f t="shared" si="487"/>
        <v>0.30769230769230771</v>
      </c>
      <c r="AE844" s="13">
        <f t="shared" si="488"/>
        <v>0.38461538461538464</v>
      </c>
      <c r="AF844" s="13">
        <f t="shared" si="489"/>
        <v>0.69230769230769229</v>
      </c>
      <c r="AG844">
        <v>44</v>
      </c>
      <c r="AH844">
        <v>36</v>
      </c>
      <c r="AI844" s="17">
        <f t="shared" si="490"/>
        <v>0.55000000000000004</v>
      </c>
      <c r="AJ844">
        <v>138</v>
      </c>
      <c r="AK844">
        <v>140</v>
      </c>
      <c r="AL844" s="32">
        <f t="shared" si="491"/>
        <v>0.27524752475247527</v>
      </c>
      <c r="AM844">
        <v>170</v>
      </c>
      <c r="AN844">
        <v>164</v>
      </c>
      <c r="AO844" s="33">
        <f t="shared" si="492"/>
        <v>0.33069306930693071</v>
      </c>
      <c r="AP844">
        <v>179</v>
      </c>
      <c r="AQ844">
        <v>219</v>
      </c>
      <c r="AR844" s="33">
        <f t="shared" si="493"/>
        <v>0.39405940594059408</v>
      </c>
      <c r="AS844" s="33">
        <f t="shared" si="494"/>
        <v>0.45424836601307189</v>
      </c>
      <c r="AT844">
        <v>2</v>
      </c>
      <c r="AU844">
        <v>341</v>
      </c>
      <c r="AV844">
        <v>371</v>
      </c>
      <c r="AW844">
        <v>337</v>
      </c>
      <c r="AX844" s="2">
        <v>28.4</v>
      </c>
      <c r="AY844" s="3">
        <v>8</v>
      </c>
      <c r="AZ844" s="2">
        <v>32.1</v>
      </c>
      <c r="BA844" s="2">
        <v>25.9</v>
      </c>
      <c r="BB844" s="21">
        <v>0.73499999999999999</v>
      </c>
      <c r="BC844">
        <v>5</v>
      </c>
      <c r="BD844" s="21">
        <v>0.65</v>
      </c>
      <c r="BE844" s="2">
        <v>28.5</v>
      </c>
      <c r="BF844" s="2">
        <v>32.299999999999997</v>
      </c>
      <c r="BG844" s="2">
        <v>24.7</v>
      </c>
      <c r="BH844" s="21">
        <v>-0.10100000000000001</v>
      </c>
      <c r="BI844" s="21">
        <v>-4.8810000000000002</v>
      </c>
      <c r="BJ844" t="s">
        <v>827</v>
      </c>
      <c r="BK844" s="2">
        <v>84</v>
      </c>
      <c r="BL844" t="s">
        <v>1298</v>
      </c>
      <c r="BM844" s="2">
        <v>33.700000000000003</v>
      </c>
      <c r="BN844" t="s">
        <v>1565</v>
      </c>
      <c r="BO844" s="2">
        <v>22.2</v>
      </c>
      <c r="BP844" t="s">
        <v>787</v>
      </c>
      <c r="BQ844" s="2">
        <v>38.5</v>
      </c>
      <c r="BR844" t="s">
        <v>209</v>
      </c>
      <c r="BS844" s="2">
        <v>37.200000000000003</v>
      </c>
      <c r="BT844" s="32">
        <f t="shared" si="495"/>
        <v>0.10590631364562118</v>
      </c>
      <c r="BU844" s="34">
        <f t="shared" si="496"/>
        <v>0.91941391941391937</v>
      </c>
      <c r="BV844" s="35">
        <f t="shared" si="497"/>
        <v>930.00455077848153</v>
      </c>
      <c r="BW844" s="32">
        <f t="shared" si="498"/>
        <v>2.5320233059540551E-2</v>
      </c>
      <c r="BX844" s="36">
        <f t="shared" si="499"/>
        <v>3.0439024390243903</v>
      </c>
      <c r="BY844" s="37">
        <f t="shared" si="500"/>
        <v>2.575609756097561</v>
      </c>
      <c r="BZ844" s="37">
        <f t="shared" si="501"/>
        <v>28.741463414634147</v>
      </c>
      <c r="CA844" s="37">
        <f t="shared" si="502"/>
        <v>31.960975609756098</v>
      </c>
      <c r="CB844" s="37">
        <f t="shared" si="503"/>
        <v>52.917073170731705</v>
      </c>
      <c r="CC844" s="37">
        <f t="shared" si="504"/>
        <v>58.185365853658539</v>
      </c>
      <c r="CD844" s="38">
        <f t="shared" si="505"/>
        <v>-5.2682926829268339</v>
      </c>
      <c r="CE844" s="3">
        <v>52</v>
      </c>
      <c r="CF844" s="3">
        <v>44</v>
      </c>
      <c r="CG844" s="3">
        <v>439</v>
      </c>
      <c r="CH844" s="3">
        <v>502</v>
      </c>
      <c r="CI844" s="3">
        <v>169</v>
      </c>
      <c r="CJ844" s="3">
        <v>188</v>
      </c>
      <c r="CK844" s="3">
        <v>260</v>
      </c>
      <c r="CL844" s="3">
        <v>244</v>
      </c>
      <c r="CM844" s="20">
        <f t="shared" si="506"/>
        <v>1.2707465327594392</v>
      </c>
      <c r="CN844" s="37">
        <f t="shared" si="507"/>
        <v>1.8646139975821487</v>
      </c>
      <c r="CO844" s="37">
        <f t="shared" si="508"/>
        <v>2.3768705903244975</v>
      </c>
      <c r="CP844" s="37">
        <f t="shared" si="509"/>
        <v>26.76028440486029</v>
      </c>
      <c r="CQ844" s="37">
        <f t="shared" si="510"/>
        <v>31.268142420992952</v>
      </c>
      <c r="CR844" s="37">
        <f t="shared" si="511"/>
        <v>52.147721141171083</v>
      </c>
      <c r="CS844" s="37">
        <f t="shared" si="512"/>
        <v>56.962933112949159</v>
      </c>
      <c r="CT844" s="22">
        <f t="shared" si="513"/>
        <v>-0.45308071114875759</v>
      </c>
      <c r="CU844" s="35">
        <v>91</v>
      </c>
      <c r="CV844" s="35">
        <v>116</v>
      </c>
      <c r="CW844" s="35">
        <v>1215</v>
      </c>
      <c r="CX844" s="35">
        <v>1410</v>
      </c>
      <c r="CY844" s="35">
        <v>561</v>
      </c>
      <c r="CZ844" s="35">
        <v>566</v>
      </c>
      <c r="DA844" s="35">
        <v>688</v>
      </c>
      <c r="DB844" s="35">
        <v>678</v>
      </c>
      <c r="DC844">
        <v>10</v>
      </c>
      <c r="DD844">
        <v>12</v>
      </c>
      <c r="DE844" s="35">
        <f t="shared" si="514"/>
        <v>2</v>
      </c>
      <c r="DF844" s="36">
        <f t="shared" si="515"/>
        <v>0.58536585365853655</v>
      </c>
      <c r="DG844" s="37">
        <f t="shared" si="516"/>
        <v>0.70243902439024386</v>
      </c>
      <c r="DH844" s="37">
        <f t="shared" si="517"/>
        <v>0.11707317073170731</v>
      </c>
      <c r="DI844" s="2">
        <v>628.5</v>
      </c>
      <c r="DJ844">
        <v>32</v>
      </c>
      <c r="DK844">
        <v>26</v>
      </c>
      <c r="DL844">
        <v>11.7</v>
      </c>
      <c r="DM844">
        <v>554</v>
      </c>
      <c r="DN844">
        <v>618</v>
      </c>
      <c r="DO844">
        <v>-0.5</v>
      </c>
      <c r="DP844">
        <v>411</v>
      </c>
      <c r="DQ844">
        <v>439</v>
      </c>
      <c r="DR844">
        <v>1.2</v>
      </c>
      <c r="DS844">
        <v>307</v>
      </c>
      <c r="DT844">
        <v>324</v>
      </c>
      <c r="DU844">
        <v>2.2999999999999998</v>
      </c>
      <c r="DV844" s="39">
        <v>-2.2999999999999998</v>
      </c>
      <c r="DW844" s="39">
        <v>-2.2999999999999998</v>
      </c>
      <c r="DX844" s="39">
        <v>1.5</v>
      </c>
      <c r="DY844" s="39">
        <v>-0.4</v>
      </c>
      <c r="DZ844" s="39">
        <v>2.4</v>
      </c>
      <c r="EA844" s="39">
        <v>1.3</v>
      </c>
    </row>
    <row r="845" spans="1:131" x14ac:dyDescent="0.2">
      <c r="A845" s="12" t="s">
        <v>275</v>
      </c>
      <c r="B845" s="12" t="s">
        <v>3606</v>
      </c>
      <c r="C845" t="s">
        <v>3605</v>
      </c>
      <c r="D845" t="s">
        <v>338</v>
      </c>
      <c r="E845" s="12" t="s">
        <v>178</v>
      </c>
      <c r="F845">
        <v>6</v>
      </c>
      <c r="G845">
        <v>1</v>
      </c>
      <c r="H845">
        <v>1</v>
      </c>
      <c r="I845" s="31">
        <f t="shared" si="481"/>
        <v>2</v>
      </c>
      <c r="J845">
        <v>1</v>
      </c>
      <c r="K845">
        <v>0</v>
      </c>
      <c r="L845" s="16">
        <f t="shared" si="482"/>
        <v>1.4711892112785161</v>
      </c>
      <c r="M845" s="15">
        <v>1</v>
      </c>
      <c r="N845" s="15">
        <v>1</v>
      </c>
      <c r="O845" s="15">
        <v>0</v>
      </c>
      <c r="P845">
        <v>9</v>
      </c>
      <c r="Q845">
        <v>3</v>
      </c>
      <c r="R845">
        <v>2</v>
      </c>
      <c r="S845" s="13">
        <f t="shared" si="483"/>
        <v>0.1111111111111111</v>
      </c>
      <c r="T845" s="13">
        <f t="shared" si="484"/>
        <v>7.1428571428571425E-2</v>
      </c>
      <c r="U845" s="2">
        <v>81.566666666700002</v>
      </c>
      <c r="V845" s="2">
        <v>13.583333333300001</v>
      </c>
      <c r="W845">
        <v>13.34</v>
      </c>
      <c r="X845">
        <v>35.36</v>
      </c>
      <c r="Y845" s="32">
        <f t="shared" si="485"/>
        <v>0.27392197125256673</v>
      </c>
      <c r="Z845" s="15">
        <f t="shared" si="486"/>
        <v>8.1666666666666661</v>
      </c>
      <c r="AA845">
        <v>4</v>
      </c>
      <c r="AB845">
        <v>0</v>
      </c>
      <c r="AC845">
        <v>5</v>
      </c>
      <c r="AD845" s="13">
        <f t="shared" si="487"/>
        <v>0.16666666666666666</v>
      </c>
      <c r="AE845" s="13">
        <f t="shared" si="488"/>
        <v>0.16666666666666666</v>
      </c>
      <c r="AF845" s="13">
        <f t="shared" si="489"/>
        <v>0.33333333333333331</v>
      </c>
      <c r="AI845" s="17" t="str">
        <f t="shared" si="490"/>
        <v xml:space="preserve"> </v>
      </c>
      <c r="AJ845">
        <v>14</v>
      </c>
      <c r="AK845">
        <v>20</v>
      </c>
      <c r="AL845" s="32">
        <f t="shared" si="491"/>
        <v>0.42499999999999999</v>
      </c>
      <c r="AM845">
        <v>10</v>
      </c>
      <c r="AN845">
        <v>8</v>
      </c>
      <c r="AO845" s="33">
        <f t="shared" si="492"/>
        <v>0.22500000000000001</v>
      </c>
      <c r="AP845">
        <v>16</v>
      </c>
      <c r="AQ845">
        <v>12</v>
      </c>
      <c r="AR845" s="33">
        <f t="shared" si="493"/>
        <v>0.35</v>
      </c>
      <c r="AS845" s="33">
        <f t="shared" si="494"/>
        <v>0.65384615384615385</v>
      </c>
      <c r="AU845">
        <v>32</v>
      </c>
      <c r="AV845">
        <v>28</v>
      </c>
      <c r="AW845">
        <v>31</v>
      </c>
      <c r="AX845" s="2">
        <v>26.9</v>
      </c>
      <c r="AZ845" s="2">
        <v>32.5</v>
      </c>
      <c r="BA845" s="2">
        <v>23.1</v>
      </c>
      <c r="BB845" s="21">
        <v>-1.4690000000000001</v>
      </c>
      <c r="BD845" s="21">
        <v>-3.14</v>
      </c>
      <c r="BE845" s="2">
        <v>25.8</v>
      </c>
      <c r="BF845" s="2">
        <v>31.2</v>
      </c>
      <c r="BG845" s="2">
        <v>24</v>
      </c>
      <c r="BH845" s="21">
        <v>-0.9</v>
      </c>
      <c r="BI845" s="21">
        <v>6.7279999999999998</v>
      </c>
      <c r="BJ845" t="s">
        <v>3251</v>
      </c>
      <c r="BK845" s="2">
        <v>27.2</v>
      </c>
      <c r="BL845" t="s">
        <v>757</v>
      </c>
      <c r="BM845" s="2">
        <v>26.1</v>
      </c>
      <c r="BN845" t="s">
        <v>1854</v>
      </c>
      <c r="BO845" s="2">
        <v>26.1</v>
      </c>
      <c r="BP845" t="s">
        <v>591</v>
      </c>
      <c r="BQ845" s="2">
        <v>44.9</v>
      </c>
      <c r="BR845" t="s">
        <v>2475</v>
      </c>
      <c r="BS845" s="2">
        <v>29.6</v>
      </c>
      <c r="BT845" s="32">
        <f t="shared" si="495"/>
        <v>0.12244897959183673</v>
      </c>
      <c r="BU845" s="34">
        <f t="shared" si="496"/>
        <v>0.87878787878787878</v>
      </c>
      <c r="BV845" s="35">
        <f t="shared" si="497"/>
        <v>891.03277674706237</v>
      </c>
      <c r="BW845" s="32">
        <f t="shared" si="498"/>
        <v>1.2368583797155164E-3</v>
      </c>
      <c r="BX845" s="36">
        <f t="shared" si="499"/>
        <v>4.417177914121269</v>
      </c>
      <c r="BY845" s="37">
        <f t="shared" si="500"/>
        <v>2.9447852760808466</v>
      </c>
      <c r="BZ845" s="37">
        <f t="shared" si="501"/>
        <v>36.073619631990368</v>
      </c>
      <c r="CA845" s="37">
        <f t="shared" si="502"/>
        <v>24.294478527666982</v>
      </c>
      <c r="CB845" s="37">
        <f t="shared" si="503"/>
        <v>55.214723926515866</v>
      </c>
      <c r="CC845" s="37">
        <f t="shared" si="504"/>
        <v>46.38036809827333</v>
      </c>
      <c r="CD845" s="38">
        <f t="shared" si="505"/>
        <v>8.8343558282425363</v>
      </c>
      <c r="CE845" s="3">
        <v>6</v>
      </c>
      <c r="CF845" s="3">
        <v>4</v>
      </c>
      <c r="CG845" s="3">
        <v>43</v>
      </c>
      <c r="CH845" s="3">
        <v>29</v>
      </c>
      <c r="CI845" s="3">
        <v>18</v>
      </c>
      <c r="CJ845" s="3">
        <v>14</v>
      </c>
      <c r="CK845" s="3">
        <v>16</v>
      </c>
      <c r="CL845" s="3">
        <v>8</v>
      </c>
      <c r="CM845" s="20">
        <f t="shared" si="506"/>
        <v>-4.8159518640651573</v>
      </c>
      <c r="CN845" s="37">
        <f t="shared" si="507"/>
        <v>3.3936651583710407</v>
      </c>
      <c r="CO845" s="37">
        <f t="shared" si="508"/>
        <v>1.9796380090497738</v>
      </c>
      <c r="CP845" s="37">
        <f t="shared" si="509"/>
        <v>38.178733031674206</v>
      </c>
      <c r="CQ845" s="37">
        <f t="shared" si="510"/>
        <v>30.825791855203622</v>
      </c>
      <c r="CR845" s="37">
        <f t="shared" si="511"/>
        <v>66.459276018099558</v>
      </c>
      <c r="CS845" s="37">
        <f t="shared" si="512"/>
        <v>54.298642533936651</v>
      </c>
      <c r="CT845" s="22">
        <f t="shared" si="513"/>
        <v>-3.3262776559203715</v>
      </c>
      <c r="CU845" s="35">
        <v>12</v>
      </c>
      <c r="CV845" s="35">
        <v>7</v>
      </c>
      <c r="CW845" s="35">
        <v>123</v>
      </c>
      <c r="CX845" s="35">
        <v>102</v>
      </c>
      <c r="CY845" s="35">
        <v>48</v>
      </c>
      <c r="CZ845" s="35">
        <v>33</v>
      </c>
      <c r="DA845" s="35">
        <v>50</v>
      </c>
      <c r="DB845" s="35">
        <v>52</v>
      </c>
      <c r="DC845">
        <v>0</v>
      </c>
      <c r="DD845">
        <v>0</v>
      </c>
      <c r="DE845" s="35">
        <f t="shared" si="514"/>
        <v>0</v>
      </c>
      <c r="DF845" s="36">
        <f t="shared" si="515"/>
        <v>0</v>
      </c>
      <c r="DG845" s="37">
        <f t="shared" si="516"/>
        <v>0</v>
      </c>
      <c r="DH845" s="37">
        <f t="shared" si="517"/>
        <v>0</v>
      </c>
      <c r="DI845" s="2">
        <v>41.8</v>
      </c>
      <c r="DJ845">
        <v>3</v>
      </c>
      <c r="DK845">
        <v>2</v>
      </c>
      <c r="DL845">
        <v>26.7</v>
      </c>
      <c r="DM845">
        <v>38</v>
      </c>
      <c r="DN845">
        <v>37</v>
      </c>
      <c r="DO845">
        <v>-6.6</v>
      </c>
      <c r="DP845">
        <v>34</v>
      </c>
      <c r="DQ845">
        <v>26</v>
      </c>
      <c r="DR845">
        <v>0</v>
      </c>
      <c r="DS845">
        <v>26</v>
      </c>
      <c r="DT845">
        <v>15</v>
      </c>
      <c r="DU845">
        <v>9.1999999999999993</v>
      </c>
      <c r="DV845" s="39">
        <v>0.4</v>
      </c>
      <c r="DW845" s="39">
        <v>0.4</v>
      </c>
      <c r="DX845" s="39">
        <v>-0.2</v>
      </c>
      <c r="DY845" s="39">
        <v>-0.4</v>
      </c>
      <c r="DZ845" s="39">
        <v>-0.2</v>
      </c>
      <c r="EA845" s="39">
        <v>-0.4</v>
      </c>
    </row>
    <row r="846" spans="1:131" x14ac:dyDescent="0.2">
      <c r="A846" s="12" t="s">
        <v>474</v>
      </c>
      <c r="B846" s="12" t="s">
        <v>3610</v>
      </c>
      <c r="C846" t="s">
        <v>3609</v>
      </c>
      <c r="D846" s="12" t="s">
        <v>367</v>
      </c>
      <c r="E846" s="12" t="s">
        <v>178</v>
      </c>
      <c r="F846">
        <v>72</v>
      </c>
      <c r="G846">
        <v>1</v>
      </c>
      <c r="H846">
        <v>12</v>
      </c>
      <c r="I846" s="31">
        <f t="shared" si="481"/>
        <v>13</v>
      </c>
      <c r="J846">
        <v>2</v>
      </c>
      <c r="K846">
        <v>8</v>
      </c>
      <c r="L846" s="16">
        <f t="shared" si="482"/>
        <v>0.70270270270270274</v>
      </c>
      <c r="M846" s="15">
        <v>1</v>
      </c>
      <c r="N846" s="15">
        <v>2</v>
      </c>
      <c r="O846" s="15">
        <v>10</v>
      </c>
      <c r="P846">
        <v>53</v>
      </c>
      <c r="Q846">
        <v>32</v>
      </c>
      <c r="R846">
        <v>25</v>
      </c>
      <c r="S846" s="13">
        <f t="shared" si="483"/>
        <v>1.8867924528301886E-2</v>
      </c>
      <c r="T846" s="13">
        <f t="shared" si="484"/>
        <v>9.0909090909090905E-3</v>
      </c>
      <c r="U846" s="2">
        <v>1110</v>
      </c>
      <c r="V846" s="2">
        <v>15.416666666699999</v>
      </c>
      <c r="W846">
        <v>14.93</v>
      </c>
      <c r="X846">
        <v>32.65</v>
      </c>
      <c r="Y846" s="32">
        <f t="shared" si="485"/>
        <v>0.31378730559058426</v>
      </c>
      <c r="Z846" s="15">
        <f t="shared" si="486"/>
        <v>25.674418604651162</v>
      </c>
      <c r="AA846">
        <v>84</v>
      </c>
      <c r="AB846">
        <v>115</v>
      </c>
      <c r="AC846">
        <v>138</v>
      </c>
      <c r="AD846" s="13">
        <f t="shared" si="487"/>
        <v>2.3255813953488372E-2</v>
      </c>
      <c r="AE846" s="13">
        <f t="shared" si="488"/>
        <v>0.27906976744186046</v>
      </c>
      <c r="AF846" s="13">
        <f t="shared" si="489"/>
        <v>0.30232558139534882</v>
      </c>
      <c r="AI846" s="17" t="str">
        <f t="shared" si="490"/>
        <v xml:space="preserve"> </v>
      </c>
      <c r="AJ846">
        <v>141</v>
      </c>
      <c r="AK846">
        <v>149</v>
      </c>
      <c r="AL846" s="32">
        <f t="shared" si="491"/>
        <v>0.28431372549019607</v>
      </c>
      <c r="AM846">
        <v>198</v>
      </c>
      <c r="AN846">
        <v>180</v>
      </c>
      <c r="AO846" s="33">
        <f t="shared" si="492"/>
        <v>0.37058823529411766</v>
      </c>
      <c r="AP846">
        <v>168</v>
      </c>
      <c r="AQ846">
        <v>184</v>
      </c>
      <c r="AR846" s="33">
        <f t="shared" si="493"/>
        <v>0.34509803921568627</v>
      </c>
      <c r="AS846" s="33">
        <f t="shared" si="494"/>
        <v>0.43413173652694609</v>
      </c>
      <c r="AT846">
        <v>4</v>
      </c>
      <c r="AU846">
        <v>377</v>
      </c>
      <c r="AV846">
        <v>390</v>
      </c>
      <c r="AW846">
        <v>354</v>
      </c>
      <c r="AX846" s="2">
        <v>28.6</v>
      </c>
      <c r="AY846" s="3">
        <v>5</v>
      </c>
      <c r="AZ846" s="2">
        <v>32.9</v>
      </c>
      <c r="BA846" s="2">
        <v>25.7</v>
      </c>
      <c r="BB846" s="21">
        <v>0.77400000000000002</v>
      </c>
      <c r="BC846">
        <v>3</v>
      </c>
      <c r="BD846" s="21">
        <v>0.21099999999999999</v>
      </c>
      <c r="BE846" s="2">
        <v>27.4</v>
      </c>
      <c r="BF846" s="2">
        <v>33.6</v>
      </c>
      <c r="BG846" s="2">
        <v>25.3</v>
      </c>
      <c r="BH846" s="21">
        <v>3.2000000000000001E-2</v>
      </c>
      <c r="BI846" s="21">
        <v>0.29799999999999999</v>
      </c>
      <c r="BJ846" t="s">
        <v>1525</v>
      </c>
      <c r="BK846" s="2">
        <v>26.8</v>
      </c>
      <c r="BL846" t="s">
        <v>1330</v>
      </c>
      <c r="BM846" s="2">
        <v>23.1</v>
      </c>
      <c r="BN846" t="s">
        <v>600</v>
      </c>
      <c r="BO846" s="2">
        <v>22.7</v>
      </c>
      <c r="BP846" t="s">
        <v>2126</v>
      </c>
      <c r="BQ846" s="2">
        <v>62</v>
      </c>
      <c r="BR846" t="s">
        <v>2557</v>
      </c>
      <c r="BS846" s="2">
        <v>8.1</v>
      </c>
      <c r="BT846" s="32">
        <f t="shared" si="495"/>
        <v>7.789855072463768E-2</v>
      </c>
      <c r="BU846" s="34">
        <f t="shared" si="496"/>
        <v>0.92051756007393715</v>
      </c>
      <c r="BV846" s="35">
        <f t="shared" si="497"/>
        <v>928.3074151464009</v>
      </c>
      <c r="BW846" s="32">
        <f t="shared" si="498"/>
        <v>-1.5838892014251732E-3</v>
      </c>
      <c r="BX846" s="36">
        <f t="shared" si="499"/>
        <v>2.3243243243192988</v>
      </c>
      <c r="BY846" s="37">
        <f t="shared" si="500"/>
        <v>2.3243243243192988</v>
      </c>
      <c r="BZ846" s="37">
        <f t="shared" si="501"/>
        <v>29.837837837773325</v>
      </c>
      <c r="CA846" s="37">
        <f t="shared" si="502"/>
        <v>29.243243243180014</v>
      </c>
      <c r="CB846" s="37">
        <f t="shared" si="503"/>
        <v>51.567567567456074</v>
      </c>
      <c r="CC846" s="37">
        <f t="shared" si="504"/>
        <v>54.108108107991121</v>
      </c>
      <c r="CD846" s="38">
        <f t="shared" si="505"/>
        <v>-2.5405405405350479</v>
      </c>
      <c r="CE846" s="3">
        <v>43</v>
      </c>
      <c r="CF846" s="3">
        <v>43</v>
      </c>
      <c r="CG846" s="3">
        <v>509</v>
      </c>
      <c r="CH846" s="3">
        <v>498</v>
      </c>
      <c r="CI846" s="3">
        <v>191</v>
      </c>
      <c r="CJ846" s="3">
        <v>205</v>
      </c>
      <c r="CK846" s="3">
        <v>255</v>
      </c>
      <c r="CL846" s="3">
        <v>211</v>
      </c>
      <c r="CM846" s="20">
        <f t="shared" si="506"/>
        <v>-1.1367022171817531</v>
      </c>
      <c r="CN846" s="37">
        <f t="shared" si="507"/>
        <v>2.6288922919857072</v>
      </c>
      <c r="CO846" s="37">
        <f t="shared" si="508"/>
        <v>2.7820316488004089</v>
      </c>
      <c r="CP846" s="37">
        <f t="shared" si="509"/>
        <v>30.219499744767745</v>
      </c>
      <c r="CQ846" s="37">
        <f t="shared" si="510"/>
        <v>30.576824910668709</v>
      </c>
      <c r="CR846" s="37">
        <f t="shared" si="511"/>
        <v>55.002552322613582</v>
      </c>
      <c r="CS846" s="37">
        <f t="shared" si="512"/>
        <v>53.777437468095975</v>
      </c>
      <c r="CT846" s="22">
        <f t="shared" si="513"/>
        <v>-3.7656553950526543</v>
      </c>
      <c r="CU846" s="35">
        <v>103</v>
      </c>
      <c r="CV846" s="35">
        <v>109</v>
      </c>
      <c r="CW846" s="35">
        <v>1081</v>
      </c>
      <c r="CX846" s="35">
        <v>1089</v>
      </c>
      <c r="CY846" s="35">
        <v>454</v>
      </c>
      <c r="CZ846" s="35">
        <v>415</v>
      </c>
      <c r="DA846" s="35">
        <v>494</v>
      </c>
      <c r="DB846" s="35">
        <v>517</v>
      </c>
      <c r="DC846">
        <v>13</v>
      </c>
      <c r="DD846">
        <v>14</v>
      </c>
      <c r="DE846" s="35">
        <f t="shared" si="514"/>
        <v>1</v>
      </c>
      <c r="DF846" s="36">
        <f t="shared" si="515"/>
        <v>0.7027027027011834</v>
      </c>
      <c r="DG846" s="37">
        <f t="shared" si="516"/>
        <v>0.75675675675512055</v>
      </c>
      <c r="DH846" s="37">
        <f t="shared" si="517"/>
        <v>5.4054054053937185E-2</v>
      </c>
      <c r="DI846" s="2">
        <v>653.70000000000005</v>
      </c>
      <c r="DJ846">
        <v>21</v>
      </c>
      <c r="DK846">
        <v>23</v>
      </c>
      <c r="DL846">
        <v>1.6</v>
      </c>
      <c r="DM846">
        <v>591</v>
      </c>
      <c r="DN846">
        <v>604</v>
      </c>
      <c r="DO846">
        <v>-0.60000000000000009</v>
      </c>
      <c r="DP846">
        <v>462</v>
      </c>
      <c r="DQ846">
        <v>449</v>
      </c>
      <c r="DR846">
        <v>0.8</v>
      </c>
      <c r="DS846">
        <v>341</v>
      </c>
      <c r="DT846">
        <v>320</v>
      </c>
      <c r="DU846">
        <v>2.1</v>
      </c>
      <c r="DV846" s="39">
        <v>0.4</v>
      </c>
      <c r="DW846" s="39">
        <v>0.4</v>
      </c>
      <c r="DX846" s="39">
        <v>1</v>
      </c>
      <c r="DY846" s="39">
        <v>0</v>
      </c>
      <c r="DZ846" s="39">
        <v>1.1000000000000001</v>
      </c>
      <c r="EA846" s="39">
        <v>2.5</v>
      </c>
    </row>
    <row r="847" spans="1:131" x14ac:dyDescent="0.2">
      <c r="A847" s="12" t="s">
        <v>474</v>
      </c>
      <c r="B847" s="12" t="s">
        <v>3613</v>
      </c>
      <c r="C847" t="s">
        <v>3612</v>
      </c>
      <c r="D847" t="s">
        <v>139</v>
      </c>
      <c r="E847" s="12" t="s">
        <v>178</v>
      </c>
      <c r="F847">
        <v>68</v>
      </c>
      <c r="G847">
        <v>1</v>
      </c>
      <c r="H847">
        <v>7</v>
      </c>
      <c r="I847" s="31">
        <f t="shared" si="481"/>
        <v>8</v>
      </c>
      <c r="J847">
        <v>1</v>
      </c>
      <c r="K847">
        <v>5</v>
      </c>
      <c r="L847" s="16">
        <f t="shared" si="482"/>
        <v>0.44770550926503072</v>
      </c>
      <c r="M847" s="15">
        <v>1</v>
      </c>
      <c r="N847" s="15">
        <v>2</v>
      </c>
      <c r="O847" s="15">
        <v>5</v>
      </c>
      <c r="P847">
        <v>43</v>
      </c>
      <c r="Q847">
        <v>34</v>
      </c>
      <c r="R847">
        <v>53</v>
      </c>
      <c r="S847" s="13">
        <f t="shared" si="483"/>
        <v>2.3255813953488372E-2</v>
      </c>
      <c r="T847" s="13">
        <f t="shared" si="484"/>
        <v>7.6923076923076927E-3</v>
      </c>
      <c r="U847" s="2">
        <v>1072.1333333333</v>
      </c>
      <c r="V847" s="2">
        <v>15.766666666700001</v>
      </c>
      <c r="W847">
        <v>15.39</v>
      </c>
      <c r="X847">
        <v>32.67</v>
      </c>
      <c r="Y847" s="32">
        <f t="shared" si="485"/>
        <v>0.3202247191011236</v>
      </c>
      <c r="Z847" s="15">
        <f t="shared" si="486"/>
        <v>15.814814814814815</v>
      </c>
      <c r="AA847">
        <v>128</v>
      </c>
      <c r="AB847">
        <v>188</v>
      </c>
      <c r="AC847">
        <v>64</v>
      </c>
      <c r="AD847" s="13">
        <f t="shared" si="487"/>
        <v>3.7037037037037035E-2</v>
      </c>
      <c r="AE847" s="13">
        <f t="shared" si="488"/>
        <v>0.25925925925925924</v>
      </c>
      <c r="AF847" s="13">
        <f t="shared" si="489"/>
        <v>0.29629629629629628</v>
      </c>
      <c r="AI847" s="17" t="str">
        <f t="shared" si="490"/>
        <v xml:space="preserve"> </v>
      </c>
      <c r="AJ847">
        <v>130</v>
      </c>
      <c r="AK847">
        <v>157</v>
      </c>
      <c r="AL847" s="32">
        <f t="shared" si="491"/>
        <v>0.28671328671328672</v>
      </c>
      <c r="AM847">
        <v>168</v>
      </c>
      <c r="AN847">
        <v>216</v>
      </c>
      <c r="AO847" s="33">
        <f t="shared" si="492"/>
        <v>0.38361638361638362</v>
      </c>
      <c r="AP847">
        <v>141</v>
      </c>
      <c r="AQ847">
        <v>189</v>
      </c>
      <c r="AR847" s="33">
        <f t="shared" si="493"/>
        <v>0.32967032967032966</v>
      </c>
      <c r="AS847" s="33">
        <f t="shared" si="494"/>
        <v>0.42771982116244411</v>
      </c>
      <c r="AT847">
        <v>2</v>
      </c>
      <c r="AU847">
        <v>351</v>
      </c>
      <c r="AV847">
        <v>420</v>
      </c>
      <c r="AW847">
        <v>292</v>
      </c>
      <c r="AX847" s="2">
        <v>28.5</v>
      </c>
      <c r="AY847" s="3">
        <v>5</v>
      </c>
      <c r="AZ847" s="2">
        <v>32.9</v>
      </c>
      <c r="BA847" s="2">
        <v>25.5</v>
      </c>
      <c r="BB847" s="21">
        <v>0.53600000000000003</v>
      </c>
      <c r="BC847">
        <v>3</v>
      </c>
      <c r="BD847" s="21">
        <v>0.33700000000000002</v>
      </c>
      <c r="BE847" s="2">
        <v>27</v>
      </c>
      <c r="BF847" s="2">
        <v>33.200000000000003</v>
      </c>
      <c r="BG847" s="2">
        <v>24.9</v>
      </c>
      <c r="BH847" s="21">
        <v>0.23800000000000002</v>
      </c>
      <c r="BI847" s="21">
        <v>-12.951000000000001</v>
      </c>
      <c r="BJ847" t="s">
        <v>1238</v>
      </c>
      <c r="BK847" s="2">
        <v>29.3</v>
      </c>
      <c r="BL847" t="s">
        <v>1338</v>
      </c>
      <c r="BM847" s="2">
        <v>25.6</v>
      </c>
      <c r="BN847" t="s">
        <v>1343</v>
      </c>
      <c r="BO847" s="2">
        <v>24.3</v>
      </c>
      <c r="BP847" t="s">
        <v>2371</v>
      </c>
      <c r="BQ847" s="2">
        <v>33.5</v>
      </c>
      <c r="BR847" t="s">
        <v>2566</v>
      </c>
      <c r="BS847" s="2">
        <v>25</v>
      </c>
      <c r="BT847" s="32">
        <f t="shared" si="495"/>
        <v>6.323185011709602E-2</v>
      </c>
      <c r="BU847" s="34">
        <f t="shared" si="496"/>
        <v>0.90909090909090906</v>
      </c>
      <c r="BV847" s="35">
        <f t="shared" si="497"/>
        <v>915.41409410261861</v>
      </c>
      <c r="BW847" s="32">
        <f t="shared" si="498"/>
        <v>-2.767724079199492E-2</v>
      </c>
      <c r="BX847" s="36">
        <f t="shared" si="499"/>
        <v>1.5110060937662368</v>
      </c>
      <c r="BY847" s="37">
        <f t="shared" si="500"/>
        <v>3.0779753761904827</v>
      </c>
      <c r="BZ847" s="37">
        <f t="shared" si="501"/>
        <v>23.896281556969747</v>
      </c>
      <c r="CA847" s="37">
        <f t="shared" si="502"/>
        <v>33.857729138095308</v>
      </c>
      <c r="CB847" s="37">
        <f t="shared" si="503"/>
        <v>44.658624549091002</v>
      </c>
      <c r="CC847" s="37">
        <f t="shared" si="504"/>
        <v>64.973262031948181</v>
      </c>
      <c r="CD847" s="38">
        <f t="shared" si="505"/>
        <v>-20.314637482857179</v>
      </c>
      <c r="CE847" s="3">
        <v>27</v>
      </c>
      <c r="CF847" s="3">
        <v>55</v>
      </c>
      <c r="CG847" s="3">
        <v>400</v>
      </c>
      <c r="CH847" s="3">
        <v>550</v>
      </c>
      <c r="CI847" s="3">
        <v>157</v>
      </c>
      <c r="CJ847" s="3">
        <v>243</v>
      </c>
      <c r="CK847" s="3">
        <v>313</v>
      </c>
      <c r="CL847" s="3">
        <v>214</v>
      </c>
      <c r="CM847" s="20">
        <f t="shared" si="506"/>
        <v>-5.3819131907558386</v>
      </c>
      <c r="CN847" s="37">
        <f t="shared" si="507"/>
        <v>1.5934748555069411</v>
      </c>
      <c r="CO847" s="37">
        <f t="shared" si="508"/>
        <v>2.5927726462485823</v>
      </c>
      <c r="CP847" s="37">
        <f t="shared" si="509"/>
        <v>26.602927672446388</v>
      </c>
      <c r="CQ847" s="37">
        <f t="shared" si="510"/>
        <v>33.003835142872582</v>
      </c>
      <c r="CR847" s="37">
        <f t="shared" si="511"/>
        <v>48.290390536379839</v>
      </c>
      <c r="CS847" s="37">
        <f t="shared" si="512"/>
        <v>60.417004267271643</v>
      </c>
      <c r="CT847" s="22">
        <f t="shared" si="513"/>
        <v>-8.1880237519653747</v>
      </c>
      <c r="CU847" s="35">
        <v>59</v>
      </c>
      <c r="CV847" s="35">
        <v>96</v>
      </c>
      <c r="CW847" s="35">
        <v>926</v>
      </c>
      <c r="CX847" s="35">
        <v>1126</v>
      </c>
      <c r="CY847" s="35">
        <v>348</v>
      </c>
      <c r="CZ847" s="35">
        <v>474</v>
      </c>
      <c r="DA847" s="35">
        <v>541</v>
      </c>
      <c r="DB847" s="35">
        <v>455</v>
      </c>
      <c r="DC847">
        <v>24</v>
      </c>
      <c r="DD847">
        <v>11</v>
      </c>
      <c r="DE847" s="35">
        <f t="shared" si="514"/>
        <v>-13</v>
      </c>
      <c r="DF847" s="36">
        <f t="shared" si="515"/>
        <v>1.3431165277922106</v>
      </c>
      <c r="DG847" s="37">
        <f t="shared" si="516"/>
        <v>0.61559507523809653</v>
      </c>
      <c r="DH847" s="37">
        <f t="shared" si="517"/>
        <v>-0.72752145255411405</v>
      </c>
      <c r="DI847" s="2">
        <v>697.1</v>
      </c>
      <c r="DJ847">
        <v>16</v>
      </c>
      <c r="DK847">
        <v>44</v>
      </c>
      <c r="DL847">
        <v>-11.5</v>
      </c>
      <c r="DM847">
        <v>504</v>
      </c>
      <c r="DN847">
        <v>804</v>
      </c>
      <c r="DO847">
        <v>-4.3</v>
      </c>
      <c r="DP847">
        <v>359</v>
      </c>
      <c r="DQ847">
        <v>582</v>
      </c>
      <c r="DR847">
        <v>-4.5</v>
      </c>
      <c r="DS847">
        <v>263</v>
      </c>
      <c r="DT847">
        <v>411</v>
      </c>
      <c r="DU847">
        <v>-4.4000000000000004</v>
      </c>
      <c r="DV847" s="39">
        <v>-12.7</v>
      </c>
      <c r="DW847" s="39">
        <v>-12.7</v>
      </c>
      <c r="DX847" s="39">
        <v>0.8</v>
      </c>
      <c r="DY847" s="39">
        <v>-0.4</v>
      </c>
      <c r="DZ847" s="39">
        <v>8.6999999999999993</v>
      </c>
      <c r="EA847" s="39">
        <v>-3.6</v>
      </c>
    </row>
    <row r="848" spans="1:131" x14ac:dyDescent="0.2">
      <c r="A848" s="12" t="s">
        <v>3616</v>
      </c>
      <c r="B848" s="12" t="s">
        <v>3613</v>
      </c>
      <c r="C848" t="s">
        <v>3615</v>
      </c>
      <c r="D848" t="s">
        <v>343</v>
      </c>
      <c r="E848" s="12" t="s">
        <v>178</v>
      </c>
      <c r="F848">
        <v>79</v>
      </c>
      <c r="G848">
        <v>11</v>
      </c>
      <c r="H848">
        <v>19</v>
      </c>
      <c r="I848" s="31">
        <f t="shared" si="481"/>
        <v>30</v>
      </c>
      <c r="J848">
        <v>6</v>
      </c>
      <c r="K848">
        <v>12</v>
      </c>
      <c r="L848" s="16">
        <f t="shared" si="482"/>
        <v>1.0764477225156768</v>
      </c>
      <c r="M848" s="15">
        <v>10</v>
      </c>
      <c r="N848" s="15">
        <v>6</v>
      </c>
      <c r="O848" s="15">
        <v>12</v>
      </c>
      <c r="P848">
        <v>128</v>
      </c>
      <c r="Q848">
        <v>73</v>
      </c>
      <c r="R848">
        <v>67</v>
      </c>
      <c r="S848" s="13">
        <f t="shared" si="483"/>
        <v>8.59375E-2</v>
      </c>
      <c r="T848" s="13">
        <f t="shared" si="484"/>
        <v>4.1044776119402986E-2</v>
      </c>
      <c r="U848" s="2">
        <v>1672.1666666666999</v>
      </c>
      <c r="V848" s="2">
        <v>21.166666666699999</v>
      </c>
      <c r="W848">
        <v>20.440000000000001</v>
      </c>
      <c r="X848">
        <v>29.28</v>
      </c>
      <c r="Y848" s="32">
        <f t="shared" si="485"/>
        <v>0.4111021721641191</v>
      </c>
      <c r="Z848" s="15">
        <f t="shared" si="486"/>
        <v>66.810810810810807</v>
      </c>
      <c r="AA848">
        <v>128</v>
      </c>
      <c r="AB848">
        <v>144</v>
      </c>
      <c r="AC848">
        <v>48</v>
      </c>
      <c r="AD848" s="13">
        <f t="shared" si="487"/>
        <v>0.14864864864864866</v>
      </c>
      <c r="AE848" s="13">
        <f t="shared" si="488"/>
        <v>0.24324324324324326</v>
      </c>
      <c r="AF848" s="13">
        <f t="shared" si="489"/>
        <v>0.39189189189189189</v>
      </c>
      <c r="AI848" s="17" t="str">
        <f t="shared" si="490"/>
        <v xml:space="preserve"> </v>
      </c>
      <c r="AJ848">
        <v>283</v>
      </c>
      <c r="AK848">
        <v>268</v>
      </c>
      <c r="AL848" s="32">
        <f t="shared" si="491"/>
        <v>0.27702362996480645</v>
      </c>
      <c r="AM848">
        <v>396</v>
      </c>
      <c r="AN848">
        <v>314</v>
      </c>
      <c r="AO848" s="33">
        <f t="shared" si="492"/>
        <v>0.35696329813976874</v>
      </c>
      <c r="AP848">
        <v>388</v>
      </c>
      <c r="AQ848">
        <v>340</v>
      </c>
      <c r="AR848" s="33">
        <f t="shared" si="493"/>
        <v>0.36601307189542481</v>
      </c>
      <c r="AS848" s="33">
        <f t="shared" si="494"/>
        <v>0.43695479777954005</v>
      </c>
      <c r="AT848">
        <v>1</v>
      </c>
      <c r="AU848">
        <v>581</v>
      </c>
      <c r="AV848">
        <v>667</v>
      </c>
      <c r="AW848">
        <v>565</v>
      </c>
      <c r="AX848" s="2">
        <v>29.6</v>
      </c>
      <c r="AY848" s="3">
        <v>1</v>
      </c>
      <c r="AZ848" s="2">
        <v>33.6</v>
      </c>
      <c r="BA848" s="2">
        <v>27</v>
      </c>
      <c r="BB848" s="21">
        <v>1.823</v>
      </c>
      <c r="BC848">
        <v>2</v>
      </c>
      <c r="BD848" s="21">
        <v>1.9079999999999999</v>
      </c>
      <c r="BE848" s="2">
        <v>29.1</v>
      </c>
      <c r="BF848" s="2">
        <v>40.200000000000003</v>
      </c>
      <c r="BG848" s="2">
        <v>25.4</v>
      </c>
      <c r="BH848" s="21">
        <v>0.65100000000000002</v>
      </c>
      <c r="BI848" s="21">
        <v>-3.2450000000000001</v>
      </c>
      <c r="BJ848" t="s">
        <v>1320</v>
      </c>
      <c r="BK848" s="2">
        <v>33.5</v>
      </c>
      <c r="BL848" t="s">
        <v>1818</v>
      </c>
      <c r="BM848" s="2">
        <v>30.1</v>
      </c>
      <c r="BN848" t="s">
        <v>3218</v>
      </c>
      <c r="BO848" s="2">
        <v>29.7</v>
      </c>
      <c r="BP848" t="s">
        <v>1950</v>
      </c>
      <c r="BQ848" s="2">
        <v>73.099999999999994</v>
      </c>
      <c r="BR848" t="s">
        <v>1933</v>
      </c>
      <c r="BS848" s="2">
        <v>20</v>
      </c>
      <c r="BT848" s="32">
        <f t="shared" si="495"/>
        <v>8.9805825242718448E-2</v>
      </c>
      <c r="BU848" s="34">
        <f t="shared" si="496"/>
        <v>0.90972222222222221</v>
      </c>
      <c r="BV848" s="35">
        <f t="shared" si="497"/>
        <v>918.70280474649405</v>
      </c>
      <c r="BW848" s="32">
        <f t="shared" si="498"/>
        <v>-4.7195253505934176E-4</v>
      </c>
      <c r="BX848" s="36">
        <f t="shared" si="499"/>
        <v>2.6552377155345406</v>
      </c>
      <c r="BY848" s="37">
        <f t="shared" si="500"/>
        <v>2.7987640785364079</v>
      </c>
      <c r="BZ848" s="37">
        <f t="shared" si="501"/>
        <v>29.566430778384618</v>
      </c>
      <c r="CA848" s="37">
        <f t="shared" si="502"/>
        <v>31.001694408403289</v>
      </c>
      <c r="CB848" s="37">
        <f t="shared" si="503"/>
        <v>53.57121499044689</v>
      </c>
      <c r="CC848" s="37">
        <f t="shared" si="504"/>
        <v>58.630519286262704</v>
      </c>
      <c r="CD848" s="38">
        <f t="shared" si="505"/>
        <v>-5.0593042958158136</v>
      </c>
      <c r="CE848" s="3">
        <v>74</v>
      </c>
      <c r="CF848" s="3">
        <v>78</v>
      </c>
      <c r="CG848" s="3">
        <v>750</v>
      </c>
      <c r="CH848" s="3">
        <v>786</v>
      </c>
      <c r="CI848" s="3">
        <v>346</v>
      </c>
      <c r="CJ848" s="3">
        <v>307</v>
      </c>
      <c r="CK848" s="3">
        <v>463</v>
      </c>
      <c r="CL848" s="3">
        <v>323</v>
      </c>
      <c r="CM848" s="20">
        <f t="shared" si="506"/>
        <v>1.5167805574752276</v>
      </c>
      <c r="CN848" s="37">
        <f t="shared" si="507"/>
        <v>2.1269973023448849</v>
      </c>
      <c r="CO848" s="37">
        <f t="shared" si="508"/>
        <v>2.5160821747250468</v>
      </c>
      <c r="CP848" s="37">
        <f t="shared" si="509"/>
        <v>27.832537870927581</v>
      </c>
      <c r="CQ848" s="37">
        <f t="shared" si="510"/>
        <v>27.625025938991492</v>
      </c>
      <c r="CR848" s="37">
        <f t="shared" si="511"/>
        <v>50.036314588088814</v>
      </c>
      <c r="CS848" s="37">
        <f t="shared" si="512"/>
        <v>53.019298609670059</v>
      </c>
      <c r="CT848" s="22">
        <f t="shared" si="513"/>
        <v>-2.0763202742345683</v>
      </c>
      <c r="CU848" s="35">
        <v>82</v>
      </c>
      <c r="CV848" s="35">
        <v>97</v>
      </c>
      <c r="CW848" s="35">
        <v>991</v>
      </c>
      <c r="CX848" s="35">
        <v>968</v>
      </c>
      <c r="CY848" s="35">
        <v>355</v>
      </c>
      <c r="CZ848" s="35">
        <v>455</v>
      </c>
      <c r="DA848" s="35">
        <v>524</v>
      </c>
      <c r="DB848" s="35">
        <v>501</v>
      </c>
      <c r="DC848">
        <v>21</v>
      </c>
      <c r="DD848">
        <v>7</v>
      </c>
      <c r="DE848" s="35">
        <f t="shared" si="514"/>
        <v>-14</v>
      </c>
      <c r="DF848" s="36">
        <f t="shared" si="515"/>
        <v>0.75351340575980208</v>
      </c>
      <c r="DG848" s="37">
        <f t="shared" si="516"/>
        <v>0.25117113525326734</v>
      </c>
      <c r="DH848" s="37">
        <f t="shared" si="517"/>
        <v>-0.50234227050653468</v>
      </c>
      <c r="DI848" s="2">
        <v>915.9</v>
      </c>
      <c r="DJ848">
        <v>39</v>
      </c>
      <c r="DK848">
        <v>38</v>
      </c>
      <c r="DL848">
        <v>1.6</v>
      </c>
      <c r="DM848">
        <v>800</v>
      </c>
      <c r="DN848">
        <v>885</v>
      </c>
      <c r="DO848">
        <v>-3.3</v>
      </c>
      <c r="DP848">
        <v>620</v>
      </c>
      <c r="DQ848">
        <v>631</v>
      </c>
      <c r="DR848">
        <v>-1.6</v>
      </c>
      <c r="DS848">
        <v>460</v>
      </c>
      <c r="DT848">
        <v>456</v>
      </c>
      <c r="DU848">
        <v>-3</v>
      </c>
      <c r="DV848" s="39">
        <v>-1.6</v>
      </c>
      <c r="DW848" s="39">
        <v>-1.6</v>
      </c>
      <c r="DX848" s="39">
        <v>0.5</v>
      </c>
      <c r="DY848" s="39">
        <v>3.7</v>
      </c>
      <c r="DZ848" s="39">
        <v>-2.2000000000000002</v>
      </c>
      <c r="EA848" s="39">
        <v>0.5</v>
      </c>
    </row>
    <row r="849" spans="1:131" x14ac:dyDescent="0.2">
      <c r="A849" s="12" t="s">
        <v>3620</v>
      </c>
      <c r="B849" s="12" t="s">
        <v>3613</v>
      </c>
      <c r="C849" t="s">
        <v>3619</v>
      </c>
      <c r="D849" t="s">
        <v>177</v>
      </c>
      <c r="E849" s="12" t="s">
        <v>178</v>
      </c>
      <c r="F849">
        <v>49</v>
      </c>
      <c r="G849">
        <v>3</v>
      </c>
      <c r="H849">
        <v>2</v>
      </c>
      <c r="I849" s="31">
        <f t="shared" si="481"/>
        <v>5</v>
      </c>
      <c r="J849">
        <v>1</v>
      </c>
      <c r="K849">
        <v>1</v>
      </c>
      <c r="L849" s="16">
        <f t="shared" si="482"/>
        <v>0.60571390113407175</v>
      </c>
      <c r="M849" s="15">
        <v>3</v>
      </c>
      <c r="N849" s="15">
        <v>1</v>
      </c>
      <c r="O849" s="15">
        <v>1</v>
      </c>
      <c r="P849">
        <v>49</v>
      </c>
      <c r="Q849">
        <v>27</v>
      </c>
      <c r="R849">
        <v>34</v>
      </c>
      <c r="S849" s="13">
        <f t="shared" si="483"/>
        <v>6.1224489795918366E-2</v>
      </c>
      <c r="T849" s="13">
        <f t="shared" si="484"/>
        <v>2.7272727272727271E-2</v>
      </c>
      <c r="U849" s="2">
        <v>495.28333333329999</v>
      </c>
      <c r="V849" s="2">
        <v>10.1</v>
      </c>
      <c r="W849">
        <v>9.89</v>
      </c>
      <c r="X849">
        <v>37.85</v>
      </c>
      <c r="Y849" s="32">
        <f t="shared" si="485"/>
        <v>0.20716380393799749</v>
      </c>
      <c r="Z849" s="15">
        <f t="shared" si="486"/>
        <v>13.6</v>
      </c>
      <c r="AA849">
        <v>35</v>
      </c>
      <c r="AB849">
        <v>36</v>
      </c>
      <c r="AC849">
        <v>42</v>
      </c>
      <c r="AD849" s="13">
        <f t="shared" si="487"/>
        <v>0.2</v>
      </c>
      <c r="AE849" s="13">
        <f t="shared" si="488"/>
        <v>0.13333333333333333</v>
      </c>
      <c r="AF849" s="13">
        <f t="shared" si="489"/>
        <v>0.33333333333333337</v>
      </c>
      <c r="AI849" s="17" t="str">
        <f t="shared" si="490"/>
        <v xml:space="preserve"> </v>
      </c>
      <c r="AJ849">
        <v>62</v>
      </c>
      <c r="AK849">
        <v>81</v>
      </c>
      <c r="AL849" s="32">
        <f t="shared" si="491"/>
        <v>0.30952380952380953</v>
      </c>
      <c r="AM849">
        <v>86</v>
      </c>
      <c r="AN849">
        <v>67</v>
      </c>
      <c r="AO849" s="33">
        <f t="shared" si="492"/>
        <v>0.33116883116883117</v>
      </c>
      <c r="AP849">
        <v>79</v>
      </c>
      <c r="AQ849">
        <v>87</v>
      </c>
      <c r="AR849" s="33">
        <f t="shared" si="493"/>
        <v>0.3593073593073593</v>
      </c>
      <c r="AS849" s="33">
        <f t="shared" si="494"/>
        <v>0.48310810810810811</v>
      </c>
      <c r="AT849">
        <v>4</v>
      </c>
      <c r="AU849">
        <v>171</v>
      </c>
      <c r="AV849">
        <v>166</v>
      </c>
      <c r="AW849">
        <v>152</v>
      </c>
      <c r="AX849" s="2">
        <v>27.1</v>
      </c>
      <c r="AY849" s="3">
        <v>7</v>
      </c>
      <c r="AZ849" s="2">
        <v>32.4</v>
      </c>
      <c r="BA849" s="2">
        <v>23.6</v>
      </c>
      <c r="BB849" s="21">
        <v>-0.91200000000000003</v>
      </c>
      <c r="BC849">
        <v>7</v>
      </c>
      <c r="BD849" s="21">
        <v>-2.4910000000000001</v>
      </c>
      <c r="BE849" s="2">
        <v>26.2</v>
      </c>
      <c r="BF849" s="2">
        <v>32.4</v>
      </c>
      <c r="BG849" s="2">
        <v>23.8</v>
      </c>
      <c r="BH849" s="21">
        <v>-1.605</v>
      </c>
      <c r="BI849" s="21">
        <v>1.2050000000000001</v>
      </c>
      <c r="BJ849" t="s">
        <v>520</v>
      </c>
      <c r="BK849" s="2">
        <v>28.9</v>
      </c>
      <c r="BL849" t="s">
        <v>2968</v>
      </c>
      <c r="BM849" s="2">
        <v>28.7</v>
      </c>
      <c r="BN849" t="s">
        <v>1979</v>
      </c>
      <c r="BO849" s="2">
        <v>26.8</v>
      </c>
      <c r="BP849" t="s">
        <v>1432</v>
      </c>
      <c r="BQ849" s="2">
        <v>39.6</v>
      </c>
      <c r="BR849" t="s">
        <v>3299</v>
      </c>
      <c r="BS849" s="2">
        <v>29.3</v>
      </c>
      <c r="BT849" s="32">
        <f t="shared" si="495"/>
        <v>7.3529411764705885E-2</v>
      </c>
      <c r="BU849" s="34">
        <f t="shared" si="496"/>
        <v>0.9181034482758621</v>
      </c>
      <c r="BV849" s="35">
        <f t="shared" si="497"/>
        <v>925.4563894523327</v>
      </c>
      <c r="BW849" s="32">
        <f t="shared" si="498"/>
        <v>-8.3671399594320156E-3</v>
      </c>
      <c r="BX849" s="36">
        <f t="shared" si="499"/>
        <v>1.8185492018589615</v>
      </c>
      <c r="BY849" s="37">
        <f t="shared" si="500"/>
        <v>2.303495655688018</v>
      </c>
      <c r="BZ849" s="37">
        <f t="shared" si="501"/>
        <v>24.732269145281876</v>
      </c>
      <c r="CA849" s="37">
        <f t="shared" si="502"/>
        <v>28.126894322085271</v>
      </c>
      <c r="CB849" s="37">
        <f t="shared" si="503"/>
        <v>52.374217013538093</v>
      </c>
      <c r="CC849" s="37">
        <f t="shared" si="504"/>
        <v>53.222873307738936</v>
      </c>
      <c r="CD849" s="38">
        <f t="shared" si="505"/>
        <v>-0.84865629420084332</v>
      </c>
      <c r="CE849" s="3">
        <v>15</v>
      </c>
      <c r="CF849" s="3">
        <v>19</v>
      </c>
      <c r="CG849" s="3">
        <v>189</v>
      </c>
      <c r="CH849" s="3">
        <v>213</v>
      </c>
      <c r="CI849" s="3">
        <v>107</v>
      </c>
      <c r="CJ849" s="3">
        <v>91</v>
      </c>
      <c r="CK849" s="3">
        <v>116</v>
      </c>
      <c r="CL849" s="3">
        <v>121</v>
      </c>
      <c r="CM849" s="20">
        <f t="shared" si="506"/>
        <v>-4.2292508887954376</v>
      </c>
      <c r="CN849" s="37">
        <f t="shared" si="507"/>
        <v>2.4910360445367048</v>
      </c>
      <c r="CO849" s="37">
        <f t="shared" si="508"/>
        <v>2.588089396921252</v>
      </c>
      <c r="CP849" s="37">
        <f t="shared" si="509"/>
        <v>29.504219124902271</v>
      </c>
      <c r="CQ849" s="37">
        <f t="shared" si="510"/>
        <v>28.889547893133475</v>
      </c>
      <c r="CR849" s="37">
        <f t="shared" si="511"/>
        <v>58.199660313266648</v>
      </c>
      <c r="CS849" s="37">
        <f t="shared" si="512"/>
        <v>55.482166446499335</v>
      </c>
      <c r="CT849" s="22">
        <f t="shared" si="513"/>
        <v>-3.5661501609681565</v>
      </c>
      <c r="CU849" s="35">
        <v>77</v>
      </c>
      <c r="CV849" s="35">
        <v>80</v>
      </c>
      <c r="CW849" s="35">
        <v>835</v>
      </c>
      <c r="CX849" s="35">
        <v>813</v>
      </c>
      <c r="CY849" s="35">
        <v>383</v>
      </c>
      <c r="CZ849" s="35">
        <v>343</v>
      </c>
      <c r="DA849" s="35">
        <v>479</v>
      </c>
      <c r="DB849" s="35">
        <v>504</v>
      </c>
      <c r="DC849">
        <v>7</v>
      </c>
      <c r="DD849">
        <v>2</v>
      </c>
      <c r="DE849" s="35">
        <f t="shared" si="514"/>
        <v>-5</v>
      </c>
      <c r="DF849" s="36">
        <f t="shared" si="515"/>
        <v>0.84865629420084876</v>
      </c>
      <c r="DG849" s="37">
        <f t="shared" si="516"/>
        <v>0.24247322691452822</v>
      </c>
      <c r="DH849" s="37">
        <f t="shared" si="517"/>
        <v>-0.60618306728632054</v>
      </c>
      <c r="DI849" s="2">
        <v>300</v>
      </c>
      <c r="DJ849">
        <v>11</v>
      </c>
      <c r="DK849">
        <v>13</v>
      </c>
      <c r="DL849">
        <v>-3.1</v>
      </c>
      <c r="DM849">
        <v>275</v>
      </c>
      <c r="DN849">
        <v>277</v>
      </c>
      <c r="DO849">
        <v>-2.1</v>
      </c>
      <c r="DP849">
        <v>202</v>
      </c>
      <c r="DQ849">
        <v>198</v>
      </c>
      <c r="DR849">
        <v>-1</v>
      </c>
      <c r="DS849">
        <v>133</v>
      </c>
      <c r="DT849">
        <v>141</v>
      </c>
      <c r="DU849">
        <v>-1.9</v>
      </c>
      <c r="DV849" s="39">
        <v>-4.2</v>
      </c>
      <c r="DW849" s="39">
        <v>-4.2</v>
      </c>
      <c r="DX849" s="39">
        <v>0</v>
      </c>
      <c r="DY849" s="39">
        <v>-1.3</v>
      </c>
      <c r="DZ849" s="39">
        <v>0.60000000000000009</v>
      </c>
      <c r="EA849" s="39">
        <v>-4.9000000000000004</v>
      </c>
    </row>
    <row r="850" spans="1:131" x14ac:dyDescent="0.2">
      <c r="A850" s="12" t="s">
        <v>3622</v>
      </c>
      <c r="B850" s="12" t="s">
        <v>3623</v>
      </c>
      <c r="C850" t="s">
        <v>3621</v>
      </c>
      <c r="D850" s="12" t="s">
        <v>367</v>
      </c>
      <c r="E850" s="12" t="s">
        <v>546</v>
      </c>
      <c r="F850">
        <v>61</v>
      </c>
      <c r="G850">
        <v>5</v>
      </c>
      <c r="H850">
        <v>10</v>
      </c>
      <c r="I850" s="31">
        <f t="shared" si="481"/>
        <v>15</v>
      </c>
      <c r="J850">
        <v>5</v>
      </c>
      <c r="K850">
        <v>5</v>
      </c>
      <c r="L850" s="16">
        <f t="shared" si="482"/>
        <v>1.7982017982017984</v>
      </c>
      <c r="M850" s="15">
        <v>5</v>
      </c>
      <c r="N850" s="15">
        <v>5</v>
      </c>
      <c r="O850" s="15">
        <v>5</v>
      </c>
      <c r="P850">
        <v>38</v>
      </c>
      <c r="Q850">
        <v>15</v>
      </c>
      <c r="R850">
        <v>9</v>
      </c>
      <c r="S850" s="13">
        <f t="shared" si="483"/>
        <v>0.13157894736842105</v>
      </c>
      <c r="T850" s="13">
        <f t="shared" si="484"/>
        <v>8.0645161290322578E-2</v>
      </c>
      <c r="U850" s="2">
        <v>500.5</v>
      </c>
      <c r="V850" s="2">
        <v>8.1999999999999993</v>
      </c>
      <c r="W850">
        <v>8.19</v>
      </c>
      <c r="X850">
        <v>39.82</v>
      </c>
      <c r="Y850" s="32">
        <f t="shared" si="485"/>
        <v>0.17058946052905644</v>
      </c>
      <c r="Z850" s="15">
        <f t="shared" si="486"/>
        <v>56.315789473684212</v>
      </c>
      <c r="AA850">
        <v>23</v>
      </c>
      <c r="AB850">
        <v>102</v>
      </c>
      <c r="AC850">
        <v>52</v>
      </c>
      <c r="AD850" s="13">
        <f t="shared" si="487"/>
        <v>0.26315789473684209</v>
      </c>
      <c r="AE850" s="13">
        <f t="shared" si="488"/>
        <v>0.52631578947368418</v>
      </c>
      <c r="AF850" s="13">
        <f t="shared" si="489"/>
        <v>0.78947368421052633</v>
      </c>
      <c r="AG850">
        <v>0</v>
      </c>
      <c r="AH850">
        <v>4</v>
      </c>
      <c r="AI850" s="17">
        <f t="shared" si="490"/>
        <v>0</v>
      </c>
      <c r="AJ850">
        <v>55</v>
      </c>
      <c r="AK850">
        <v>58</v>
      </c>
      <c r="AL850" s="32">
        <f t="shared" si="491"/>
        <v>0.2585812356979405</v>
      </c>
      <c r="AM850">
        <v>83</v>
      </c>
      <c r="AN850">
        <v>77</v>
      </c>
      <c r="AO850" s="33">
        <f t="shared" si="492"/>
        <v>0.36613272311212813</v>
      </c>
      <c r="AP850">
        <v>79</v>
      </c>
      <c r="AQ850">
        <v>85</v>
      </c>
      <c r="AR850" s="33">
        <f t="shared" si="493"/>
        <v>0.37528604118993136</v>
      </c>
      <c r="AS850" s="33">
        <f t="shared" si="494"/>
        <v>0.41391941391941389</v>
      </c>
      <c r="AT850">
        <v>6</v>
      </c>
      <c r="AU850">
        <v>151</v>
      </c>
      <c r="AV850">
        <v>190</v>
      </c>
      <c r="AW850">
        <v>157</v>
      </c>
      <c r="AX850" s="2">
        <v>27.1</v>
      </c>
      <c r="AY850" s="3">
        <v>14</v>
      </c>
      <c r="AZ850" s="2">
        <v>31.7</v>
      </c>
      <c r="BA850" s="2">
        <v>23.9</v>
      </c>
      <c r="BB850" s="21">
        <v>-0.55100000000000005</v>
      </c>
      <c r="BC850">
        <v>14</v>
      </c>
      <c r="BD850" s="21">
        <v>-3.3000000000000002E-2</v>
      </c>
      <c r="BE850" s="2">
        <v>26.9</v>
      </c>
      <c r="BF850" s="2">
        <v>32.799999999999997</v>
      </c>
      <c r="BG850" s="2">
        <v>20.9</v>
      </c>
      <c r="BH850" s="21">
        <v>-3.613</v>
      </c>
      <c r="BI850" s="21">
        <v>-3.95</v>
      </c>
      <c r="BJ850" t="s">
        <v>2968</v>
      </c>
      <c r="BK850" s="2">
        <v>25.9</v>
      </c>
      <c r="BL850" t="s">
        <v>3151</v>
      </c>
      <c r="BM850" s="2">
        <v>22.7</v>
      </c>
      <c r="BN850" t="s">
        <v>1031</v>
      </c>
      <c r="BO850" s="2">
        <v>20.6</v>
      </c>
      <c r="BP850" t="s">
        <v>448</v>
      </c>
      <c r="BQ850" s="2">
        <v>26.3</v>
      </c>
      <c r="BR850" t="s">
        <v>1432</v>
      </c>
      <c r="BS850" s="2">
        <v>25.3</v>
      </c>
      <c r="BT850" s="32">
        <f t="shared" si="495"/>
        <v>8.8785046728971959E-2</v>
      </c>
      <c r="BU850" s="34">
        <f t="shared" si="496"/>
        <v>0.93650793650793651</v>
      </c>
      <c r="BV850" s="35">
        <f t="shared" si="497"/>
        <v>945.38644118083369</v>
      </c>
      <c r="BW850" s="32">
        <f t="shared" si="498"/>
        <v>2.529298323690847E-2</v>
      </c>
      <c r="BX850" s="36">
        <f t="shared" si="499"/>
        <v>2.2790883646541387</v>
      </c>
      <c r="BY850" s="37">
        <f t="shared" si="500"/>
        <v>1.9192323070771695</v>
      </c>
      <c r="BZ850" s="37">
        <f t="shared" si="501"/>
        <v>25.669732107157142</v>
      </c>
      <c r="CA850" s="37">
        <f t="shared" si="502"/>
        <v>30.227908836465421</v>
      </c>
      <c r="CB850" s="37">
        <f t="shared" si="503"/>
        <v>46.54138344662136</v>
      </c>
      <c r="CC850" s="37">
        <f t="shared" si="504"/>
        <v>59.976009596161539</v>
      </c>
      <c r="CD850" s="38">
        <f t="shared" si="505"/>
        <v>-13.434626149540179</v>
      </c>
      <c r="CE850" s="3">
        <v>19</v>
      </c>
      <c r="CF850" s="3">
        <v>16</v>
      </c>
      <c r="CG850" s="3">
        <v>195</v>
      </c>
      <c r="CH850" s="3">
        <v>236</v>
      </c>
      <c r="CI850" s="3">
        <v>74</v>
      </c>
      <c r="CJ850" s="3">
        <v>93</v>
      </c>
      <c r="CK850" s="3">
        <v>155</v>
      </c>
      <c r="CL850" s="3">
        <v>100</v>
      </c>
      <c r="CM850" s="20">
        <f t="shared" si="506"/>
        <v>-7.5416920836061134</v>
      </c>
      <c r="CN850" s="37">
        <f t="shared" si="507"/>
        <v>2.3960280277642836</v>
      </c>
      <c r="CO850" s="37">
        <f t="shared" si="508"/>
        <v>2.1243135091518393</v>
      </c>
      <c r="CP850" s="37">
        <f t="shared" si="509"/>
        <v>29.295765370396293</v>
      </c>
      <c r="CQ850" s="37">
        <f t="shared" si="510"/>
        <v>30.728441923080091</v>
      </c>
      <c r="CR850" s="37">
        <f t="shared" si="511"/>
        <v>56.195502713028297</v>
      </c>
      <c r="CS850" s="37">
        <f t="shared" si="512"/>
        <v>57.504672666342799</v>
      </c>
      <c r="CT850" s="22">
        <f t="shared" si="513"/>
        <v>-12.125456196225677</v>
      </c>
      <c r="CU850" s="35">
        <v>97</v>
      </c>
      <c r="CV850" s="35">
        <v>86</v>
      </c>
      <c r="CW850" s="35">
        <v>1089</v>
      </c>
      <c r="CX850" s="35">
        <v>1158</v>
      </c>
      <c r="CY850" s="35">
        <v>486</v>
      </c>
      <c r="CZ850" s="35">
        <v>457</v>
      </c>
      <c r="DA850" s="35">
        <v>627</v>
      </c>
      <c r="DB850" s="35">
        <v>603</v>
      </c>
      <c r="DC850">
        <v>11</v>
      </c>
      <c r="DD850">
        <v>12</v>
      </c>
      <c r="DE850" s="35">
        <f t="shared" si="514"/>
        <v>1</v>
      </c>
      <c r="DF850" s="36">
        <f t="shared" si="515"/>
        <v>1.3194722111155539</v>
      </c>
      <c r="DG850" s="37">
        <f t="shared" si="516"/>
        <v>1.439424230307877</v>
      </c>
      <c r="DH850" s="37">
        <f t="shared" si="517"/>
        <v>0.11995201919232309</v>
      </c>
      <c r="DI850" s="2">
        <v>328</v>
      </c>
      <c r="DJ850">
        <v>15</v>
      </c>
      <c r="DK850">
        <v>11</v>
      </c>
      <c r="DL850">
        <v>-1.1000000000000001</v>
      </c>
      <c r="DM850">
        <v>268</v>
      </c>
      <c r="DN850">
        <v>309</v>
      </c>
      <c r="DO850">
        <v>-4.5999999999999996</v>
      </c>
      <c r="DP850">
        <v>202</v>
      </c>
      <c r="DQ850">
        <v>217</v>
      </c>
      <c r="DR850">
        <v>-3</v>
      </c>
      <c r="DS850">
        <v>150</v>
      </c>
      <c r="DT850">
        <v>166</v>
      </c>
      <c r="DU850">
        <v>-3.1</v>
      </c>
      <c r="DV850" s="39">
        <v>-3.1</v>
      </c>
      <c r="DW850" s="39">
        <v>-3.1</v>
      </c>
      <c r="DX850" s="39">
        <v>0.4</v>
      </c>
      <c r="DY850" s="39">
        <v>-0.9</v>
      </c>
      <c r="DZ850" s="39">
        <v>1.3</v>
      </c>
      <c r="EA850" s="39">
        <v>-2.2000000000000002</v>
      </c>
    </row>
    <row r="851" spans="1:131" x14ac:dyDescent="0.2">
      <c r="A851" s="12" t="s">
        <v>1483</v>
      </c>
      <c r="B851" s="12" t="s">
        <v>3625</v>
      </c>
      <c r="C851" t="s">
        <v>3624</v>
      </c>
      <c r="D851" t="s">
        <v>122</v>
      </c>
      <c r="E851" s="12" t="s">
        <v>170</v>
      </c>
      <c r="F851">
        <v>26</v>
      </c>
      <c r="G851">
        <v>2</v>
      </c>
      <c r="H851">
        <v>1</v>
      </c>
      <c r="I851" s="31">
        <f t="shared" si="481"/>
        <v>3</v>
      </c>
      <c r="J851">
        <v>1</v>
      </c>
      <c r="K851">
        <v>0</v>
      </c>
      <c r="L851" s="16">
        <f t="shared" si="482"/>
        <v>0.55203434880386926</v>
      </c>
      <c r="M851" s="15">
        <v>1</v>
      </c>
      <c r="N851" s="15">
        <v>1</v>
      </c>
      <c r="O851" s="15">
        <v>0</v>
      </c>
      <c r="P851">
        <v>24</v>
      </c>
      <c r="Q851">
        <v>4</v>
      </c>
      <c r="R851">
        <v>5</v>
      </c>
      <c r="S851" s="13">
        <f t="shared" si="483"/>
        <v>8.3333333333333329E-2</v>
      </c>
      <c r="T851" s="13">
        <f t="shared" si="484"/>
        <v>6.0606060606060608E-2</v>
      </c>
      <c r="U851" s="2">
        <v>326.06666666669997</v>
      </c>
      <c r="V851" s="2">
        <v>12.5333333333</v>
      </c>
      <c r="W851">
        <v>12.24</v>
      </c>
      <c r="X851">
        <v>35.479999999999997</v>
      </c>
      <c r="Y851" s="32">
        <f t="shared" si="485"/>
        <v>0.25649622799664712</v>
      </c>
      <c r="Z851" s="15">
        <f t="shared" si="486"/>
        <v>21.333333333333332</v>
      </c>
      <c r="AA851">
        <v>9</v>
      </c>
      <c r="AB851">
        <v>4</v>
      </c>
      <c r="AC851">
        <v>24</v>
      </c>
      <c r="AD851" s="13">
        <f t="shared" si="487"/>
        <v>0.33333333333333331</v>
      </c>
      <c r="AE851" s="13">
        <f t="shared" si="488"/>
        <v>0.16666666666666666</v>
      </c>
      <c r="AF851" s="13">
        <f t="shared" si="489"/>
        <v>0.5</v>
      </c>
      <c r="AG851">
        <v>161</v>
      </c>
      <c r="AH851">
        <v>148</v>
      </c>
      <c r="AI851" s="17">
        <f t="shared" si="490"/>
        <v>0.52103559870550165</v>
      </c>
      <c r="AJ851">
        <v>68</v>
      </c>
      <c r="AK851">
        <v>58</v>
      </c>
      <c r="AL851" s="32">
        <f t="shared" si="491"/>
        <v>0.37278106508875741</v>
      </c>
      <c r="AM851">
        <v>49</v>
      </c>
      <c r="AN851">
        <v>40</v>
      </c>
      <c r="AO851" s="33">
        <f t="shared" si="492"/>
        <v>0.26331360946745563</v>
      </c>
      <c r="AP851">
        <v>56</v>
      </c>
      <c r="AQ851">
        <v>67</v>
      </c>
      <c r="AR851" s="33">
        <f t="shared" si="493"/>
        <v>0.36390532544378701</v>
      </c>
      <c r="AS851" s="33">
        <f t="shared" si="494"/>
        <v>0.586046511627907</v>
      </c>
      <c r="AT851">
        <v>15</v>
      </c>
      <c r="AU851">
        <v>133</v>
      </c>
      <c r="AV851">
        <v>105</v>
      </c>
      <c r="AW851">
        <v>95</v>
      </c>
      <c r="AX851" s="2">
        <v>28.8</v>
      </c>
      <c r="AY851" s="3">
        <v>9</v>
      </c>
      <c r="AZ851" s="2">
        <v>33</v>
      </c>
      <c r="BA851" s="2">
        <v>25.9</v>
      </c>
      <c r="BB851" s="21">
        <v>0.28200000000000003</v>
      </c>
      <c r="BC851">
        <v>10</v>
      </c>
      <c r="BD851" s="21">
        <v>1.0980000000000001</v>
      </c>
      <c r="BE851" s="2">
        <v>28.6</v>
      </c>
      <c r="BF851" s="2">
        <v>31.8</v>
      </c>
      <c r="BG851" s="2">
        <v>25.5</v>
      </c>
      <c r="BH851" s="21">
        <v>-0.52500000000000002</v>
      </c>
      <c r="BI851" s="21">
        <v>1.583</v>
      </c>
      <c r="BJ851" t="s">
        <v>185</v>
      </c>
      <c r="BK851" s="2">
        <v>41.8</v>
      </c>
      <c r="BL851" t="s">
        <v>121</v>
      </c>
      <c r="BM851" s="2">
        <v>40.200000000000003</v>
      </c>
      <c r="BN851" t="s">
        <v>843</v>
      </c>
      <c r="BO851" s="2">
        <v>40.1</v>
      </c>
      <c r="BP851" t="s">
        <v>2909</v>
      </c>
      <c r="BQ851" s="2">
        <v>37.700000000000003</v>
      </c>
      <c r="BR851" t="s">
        <v>2020</v>
      </c>
      <c r="BS851" s="2">
        <v>35.6</v>
      </c>
      <c r="BT851" s="32">
        <f t="shared" si="495"/>
        <v>4.6875E-2</v>
      </c>
      <c r="BU851" s="34">
        <f t="shared" si="496"/>
        <v>0.93567251461988299</v>
      </c>
      <c r="BV851" s="35">
        <f t="shared" si="497"/>
        <v>940.36001461988303</v>
      </c>
      <c r="BW851" s="32">
        <f t="shared" si="498"/>
        <v>-1.7452485380117011E-2</v>
      </c>
      <c r="BX851" s="36">
        <f t="shared" si="499"/>
        <v>1.1047463175152132</v>
      </c>
      <c r="BY851" s="37">
        <f t="shared" si="500"/>
        <v>2.025368248777891</v>
      </c>
      <c r="BZ851" s="37">
        <f t="shared" si="501"/>
        <v>23.567921440324547</v>
      </c>
      <c r="CA851" s="37">
        <f t="shared" si="502"/>
        <v>31.485270049183576</v>
      </c>
      <c r="CB851" s="37">
        <f t="shared" si="503"/>
        <v>40.323240589305279</v>
      </c>
      <c r="CC851" s="37">
        <f t="shared" si="504"/>
        <v>55.237315875760657</v>
      </c>
      <c r="CD851" s="38">
        <f t="shared" si="505"/>
        <v>-14.914075286455379</v>
      </c>
      <c r="CE851" s="3">
        <v>6</v>
      </c>
      <c r="CF851" s="3">
        <v>11</v>
      </c>
      <c r="CG851" s="3">
        <v>122</v>
      </c>
      <c r="CH851" s="3">
        <v>160</v>
      </c>
      <c r="CI851" s="3">
        <v>42</v>
      </c>
      <c r="CJ851" s="3">
        <v>64</v>
      </c>
      <c r="CK851" s="3">
        <v>65</v>
      </c>
      <c r="CL851" s="3">
        <v>49</v>
      </c>
      <c r="CM851" s="20">
        <f t="shared" si="506"/>
        <v>-17.554191565525144</v>
      </c>
      <c r="CN851" s="37">
        <f t="shared" si="507"/>
        <v>3.0569768450264507</v>
      </c>
      <c r="CO851" s="37">
        <f t="shared" si="508"/>
        <v>2.211430058104241</v>
      </c>
      <c r="CP851" s="37">
        <f t="shared" si="509"/>
        <v>29.984389905472206</v>
      </c>
      <c r="CQ851" s="37">
        <f t="shared" si="510"/>
        <v>28.618506634290178</v>
      </c>
      <c r="CR851" s="37">
        <f t="shared" si="511"/>
        <v>53.334489636631695</v>
      </c>
      <c r="CS851" s="37">
        <f t="shared" si="512"/>
        <v>50.407596912670193</v>
      </c>
      <c r="CT851" s="22">
        <f t="shared" si="513"/>
        <v>-17.84096801041688</v>
      </c>
      <c r="CU851" s="35">
        <v>47</v>
      </c>
      <c r="CV851" s="35">
        <v>34</v>
      </c>
      <c r="CW851" s="35">
        <v>414</v>
      </c>
      <c r="CX851" s="35">
        <v>406</v>
      </c>
      <c r="CY851" s="35">
        <v>171</v>
      </c>
      <c r="CZ851" s="35">
        <v>151</v>
      </c>
      <c r="DA851" s="35">
        <v>184</v>
      </c>
      <c r="DB851" s="35">
        <v>188</v>
      </c>
      <c r="DC851">
        <v>5</v>
      </c>
      <c r="DD851">
        <v>2</v>
      </c>
      <c r="DE851" s="35">
        <f t="shared" si="514"/>
        <v>-3</v>
      </c>
      <c r="DF851" s="36">
        <f t="shared" si="515"/>
        <v>0.92062193126267755</v>
      </c>
      <c r="DG851" s="37">
        <f t="shared" si="516"/>
        <v>0.36824877250507104</v>
      </c>
      <c r="DH851" s="37">
        <f t="shared" si="517"/>
        <v>-0.55237315875760662</v>
      </c>
      <c r="DI851" s="2">
        <v>200.9</v>
      </c>
      <c r="DJ851">
        <v>3</v>
      </c>
      <c r="DK851">
        <v>5</v>
      </c>
      <c r="DL851">
        <v>-31.3</v>
      </c>
      <c r="DM851">
        <v>120</v>
      </c>
      <c r="DN851">
        <v>178</v>
      </c>
      <c r="DO851">
        <v>-12</v>
      </c>
      <c r="DP851">
        <v>95</v>
      </c>
      <c r="DQ851">
        <v>141</v>
      </c>
      <c r="DR851">
        <v>-12.5</v>
      </c>
      <c r="DS851">
        <v>69</v>
      </c>
      <c r="DT851">
        <v>106</v>
      </c>
      <c r="DU851">
        <v>-11.8</v>
      </c>
      <c r="DV851" s="39">
        <v>-3.4</v>
      </c>
      <c r="DW851" s="39">
        <v>-3.4</v>
      </c>
      <c r="DX851" s="39">
        <v>-0.4</v>
      </c>
      <c r="DY851" s="39">
        <v>-0.30000000000000004</v>
      </c>
      <c r="DZ851" s="39">
        <v>0.30000000000000004</v>
      </c>
      <c r="EA851" s="39">
        <v>-3.8</v>
      </c>
    </row>
    <row r="852" spans="1:131" x14ac:dyDescent="0.2">
      <c r="A852" s="12" t="s">
        <v>833</v>
      </c>
      <c r="B852" s="12" t="s">
        <v>3630</v>
      </c>
      <c r="C852" t="s">
        <v>3629</v>
      </c>
      <c r="D852" t="s">
        <v>210</v>
      </c>
      <c r="E852" s="12" t="s">
        <v>170</v>
      </c>
      <c r="F852">
        <v>13</v>
      </c>
      <c r="G852">
        <v>2</v>
      </c>
      <c r="H852">
        <v>1</v>
      </c>
      <c r="I852" s="31">
        <f t="shared" si="481"/>
        <v>3</v>
      </c>
      <c r="J852">
        <v>0</v>
      </c>
      <c r="K852">
        <v>1</v>
      </c>
      <c r="L852" s="16">
        <f t="shared" si="482"/>
        <v>1.4878082380497282</v>
      </c>
      <c r="M852" s="15">
        <v>2</v>
      </c>
      <c r="N852" s="15">
        <v>0</v>
      </c>
      <c r="O852" s="15">
        <v>1</v>
      </c>
      <c r="P852">
        <v>15</v>
      </c>
      <c r="Q852">
        <v>6</v>
      </c>
      <c r="R852">
        <v>4</v>
      </c>
      <c r="S852" s="13">
        <f t="shared" si="483"/>
        <v>0.13333333333333333</v>
      </c>
      <c r="T852" s="13">
        <f t="shared" si="484"/>
        <v>0.08</v>
      </c>
      <c r="U852" s="2">
        <v>120.9833333333</v>
      </c>
      <c r="V852" s="2">
        <v>9.3000000000000007</v>
      </c>
      <c r="W852">
        <v>9.31</v>
      </c>
      <c r="X852">
        <v>37.03</v>
      </c>
      <c r="Y852" s="32">
        <f t="shared" si="485"/>
        <v>0.20090634441087613</v>
      </c>
      <c r="Z852" s="15">
        <f t="shared" si="486"/>
        <v>0</v>
      </c>
      <c r="AA852">
        <v>5</v>
      </c>
      <c r="AB852">
        <v>9</v>
      </c>
      <c r="AC852">
        <v>13</v>
      </c>
      <c r="AD852" s="13">
        <f t="shared" si="487"/>
        <v>0.4</v>
      </c>
      <c r="AE852" s="13">
        <f t="shared" si="488"/>
        <v>0.2</v>
      </c>
      <c r="AF852" s="13">
        <f t="shared" si="489"/>
        <v>0.60000000000000009</v>
      </c>
      <c r="AG852">
        <v>50</v>
      </c>
      <c r="AH852">
        <v>47</v>
      </c>
      <c r="AI852" s="17">
        <f t="shared" si="490"/>
        <v>0.51546391752577314</v>
      </c>
      <c r="AJ852">
        <v>14</v>
      </c>
      <c r="AK852">
        <v>18</v>
      </c>
      <c r="AL852" s="32">
        <f t="shared" si="491"/>
        <v>0.31067961165048541</v>
      </c>
      <c r="AM852">
        <v>17</v>
      </c>
      <c r="AN852">
        <v>11</v>
      </c>
      <c r="AO852" s="33">
        <f t="shared" si="492"/>
        <v>0.27184466019417475</v>
      </c>
      <c r="AP852">
        <v>21</v>
      </c>
      <c r="AQ852">
        <v>22</v>
      </c>
      <c r="AR852" s="33">
        <f t="shared" si="493"/>
        <v>0.41747572815533979</v>
      </c>
      <c r="AS852" s="33">
        <f t="shared" si="494"/>
        <v>0.53333333333333333</v>
      </c>
      <c r="AU852">
        <v>35</v>
      </c>
      <c r="AV852">
        <v>40</v>
      </c>
      <c r="AW852">
        <v>24</v>
      </c>
      <c r="AX852" s="2">
        <v>27.7</v>
      </c>
      <c r="AZ852" s="2">
        <v>32.200000000000003</v>
      </c>
      <c r="BA852" s="2">
        <v>24.6</v>
      </c>
      <c r="BB852" s="21">
        <v>0.31900000000000001</v>
      </c>
      <c r="BD852" s="21">
        <v>-1.5329999999999999</v>
      </c>
      <c r="BE852" s="2">
        <v>27.4</v>
      </c>
      <c r="BF852" s="2">
        <v>30.5</v>
      </c>
      <c r="BG852" s="2">
        <v>24.3</v>
      </c>
      <c r="BH852" s="21">
        <v>-0.60799999999999998</v>
      </c>
      <c r="BI852" s="21">
        <v>-6.1130000000000004</v>
      </c>
      <c r="BJ852" t="s">
        <v>673</v>
      </c>
      <c r="BK852" s="2">
        <v>38.1</v>
      </c>
      <c r="BL852" t="s">
        <v>3672</v>
      </c>
      <c r="BM852" s="2">
        <v>34.200000000000003</v>
      </c>
      <c r="BN852" t="s">
        <v>1906</v>
      </c>
      <c r="BO852" s="2">
        <v>30.5</v>
      </c>
      <c r="BP852" t="s">
        <v>2691</v>
      </c>
      <c r="BQ852" s="2">
        <v>38.6</v>
      </c>
      <c r="BR852" t="s">
        <v>797</v>
      </c>
      <c r="BS852" s="2">
        <v>32.700000000000003</v>
      </c>
      <c r="BT852" s="32">
        <f t="shared" si="495"/>
        <v>0.10869565217391304</v>
      </c>
      <c r="BU852" s="34">
        <f t="shared" si="496"/>
        <v>0.96296296296296291</v>
      </c>
      <c r="BV852" s="35">
        <f t="shared" si="497"/>
        <v>973.83252818035419</v>
      </c>
      <c r="BW852" s="32">
        <f t="shared" si="498"/>
        <v>7.165861513687595E-2</v>
      </c>
      <c r="BX852" s="36">
        <f t="shared" si="499"/>
        <v>2.4813895781637716</v>
      </c>
      <c r="BY852" s="37">
        <f t="shared" si="500"/>
        <v>0.99255583126550873</v>
      </c>
      <c r="BZ852" s="37">
        <f t="shared" si="501"/>
        <v>22.8287841191067</v>
      </c>
      <c r="CA852" s="37">
        <f t="shared" si="502"/>
        <v>26.799007444168733</v>
      </c>
      <c r="CB852" s="37">
        <f t="shared" si="503"/>
        <v>49.131513647642677</v>
      </c>
      <c r="CC852" s="37">
        <f t="shared" si="504"/>
        <v>55.086848635235732</v>
      </c>
      <c r="CD852" s="38">
        <f t="shared" si="505"/>
        <v>-5.955334987593055</v>
      </c>
      <c r="CE852" s="3">
        <v>5</v>
      </c>
      <c r="CF852" s="3">
        <v>2</v>
      </c>
      <c r="CG852" s="3">
        <v>41</v>
      </c>
      <c r="CH852" s="3">
        <v>52</v>
      </c>
      <c r="CI852" s="3">
        <v>18</v>
      </c>
      <c r="CJ852" s="3">
        <v>28</v>
      </c>
      <c r="CK852" s="3">
        <v>29</v>
      </c>
      <c r="CL852" s="3">
        <v>35</v>
      </c>
      <c r="CM852" s="20">
        <f t="shared" si="506"/>
        <v>-2.2653349875930573</v>
      </c>
      <c r="CN852" s="37">
        <f t="shared" si="507"/>
        <v>2.4927813207586365</v>
      </c>
      <c r="CO852" s="37">
        <f t="shared" si="508"/>
        <v>2.8666985188724317</v>
      </c>
      <c r="CP852" s="37">
        <f t="shared" si="509"/>
        <v>29.788736783065708</v>
      </c>
      <c r="CQ852" s="37">
        <f t="shared" si="510"/>
        <v>31.409044641558822</v>
      </c>
      <c r="CR852" s="37">
        <f t="shared" si="511"/>
        <v>54.09335466046241</v>
      </c>
      <c r="CS852" s="37">
        <f t="shared" si="512"/>
        <v>58.705000103865892</v>
      </c>
      <c r="CT852" s="22">
        <f t="shared" si="513"/>
        <v>-1.3436895441895729</v>
      </c>
      <c r="CU852" s="35">
        <v>20</v>
      </c>
      <c r="CV852" s="35">
        <v>23</v>
      </c>
      <c r="CW852" s="35">
        <v>219</v>
      </c>
      <c r="CX852" s="35">
        <v>229</v>
      </c>
      <c r="CY852" s="35">
        <v>83</v>
      </c>
      <c r="CZ852" s="35">
        <v>92</v>
      </c>
      <c r="DA852" s="35">
        <v>127</v>
      </c>
      <c r="DB852" s="35">
        <v>112</v>
      </c>
      <c r="DC852">
        <v>0</v>
      </c>
      <c r="DD852">
        <v>1</v>
      </c>
      <c r="DE852" s="35">
        <f t="shared" si="514"/>
        <v>1</v>
      </c>
      <c r="DF852" s="36">
        <f t="shared" si="515"/>
        <v>0</v>
      </c>
      <c r="DG852" s="37">
        <f t="shared" si="516"/>
        <v>0.49627791563275436</v>
      </c>
      <c r="DH852" s="37">
        <f t="shared" si="517"/>
        <v>0.49627791563275436</v>
      </c>
      <c r="DI852" s="2">
        <v>73.2</v>
      </c>
      <c r="DJ852">
        <v>2</v>
      </c>
      <c r="DK852">
        <v>1</v>
      </c>
      <c r="DL852">
        <v>16.7</v>
      </c>
      <c r="DM852">
        <v>55</v>
      </c>
      <c r="DN852">
        <v>71</v>
      </c>
      <c r="DO852">
        <v>-6.7</v>
      </c>
      <c r="DP852">
        <v>35</v>
      </c>
      <c r="DQ852">
        <v>48</v>
      </c>
      <c r="DR852">
        <v>-9.6999999999999993</v>
      </c>
      <c r="DS852">
        <v>24</v>
      </c>
      <c r="DT852">
        <v>32</v>
      </c>
      <c r="DU852">
        <v>-10.1</v>
      </c>
      <c r="DV852" s="39">
        <v>-0.60000000000000009</v>
      </c>
      <c r="DW852" s="39">
        <v>-0.60000000000000009</v>
      </c>
      <c r="DX852" s="39">
        <v>-0.1</v>
      </c>
      <c r="DY852" s="39">
        <v>-0.1</v>
      </c>
      <c r="DZ852" s="39">
        <v>0.5</v>
      </c>
      <c r="EA852" s="39">
        <v>-0.30000000000000004</v>
      </c>
    </row>
    <row r="853" spans="1:131" x14ac:dyDescent="0.2">
      <c r="A853" s="12" t="s">
        <v>2518</v>
      </c>
      <c r="B853" s="12" t="s">
        <v>3633</v>
      </c>
      <c r="C853" t="s">
        <v>3632</v>
      </c>
      <c r="D853" t="s">
        <v>177</v>
      </c>
      <c r="E853" s="12" t="s">
        <v>170</v>
      </c>
      <c r="F853">
        <v>19</v>
      </c>
      <c r="G853">
        <v>1</v>
      </c>
      <c r="H853">
        <v>0</v>
      </c>
      <c r="I853" s="31">
        <f t="shared" si="481"/>
        <v>1</v>
      </c>
      <c r="J853">
        <v>0</v>
      </c>
      <c r="K853">
        <v>0</v>
      </c>
      <c r="L853" s="16">
        <f t="shared" si="482"/>
        <v>0.4679578837903372</v>
      </c>
      <c r="M853" s="15">
        <v>1</v>
      </c>
      <c r="N853" s="15">
        <v>0</v>
      </c>
      <c r="O853" s="15">
        <v>0</v>
      </c>
      <c r="P853">
        <v>13</v>
      </c>
      <c r="Q853">
        <v>5</v>
      </c>
      <c r="R853">
        <v>2</v>
      </c>
      <c r="S853" s="13">
        <f t="shared" si="483"/>
        <v>7.6923076923076927E-2</v>
      </c>
      <c r="T853" s="13">
        <f t="shared" si="484"/>
        <v>0.05</v>
      </c>
      <c r="U853" s="2">
        <v>128.21666666670001</v>
      </c>
      <c r="V853" s="2">
        <v>6.7333333333000001</v>
      </c>
      <c r="W853">
        <v>6.75</v>
      </c>
      <c r="X853">
        <v>41.99</v>
      </c>
      <c r="Y853" s="32">
        <f t="shared" si="485"/>
        <v>0.13848994665572426</v>
      </c>
      <c r="Z853" s="15">
        <f t="shared" si="486"/>
        <v>0</v>
      </c>
      <c r="AA853">
        <v>8</v>
      </c>
      <c r="AB853">
        <v>16</v>
      </c>
      <c r="AC853">
        <v>12</v>
      </c>
      <c r="AD853" s="13">
        <f t="shared" si="487"/>
        <v>0.25</v>
      </c>
      <c r="AE853" s="13">
        <f t="shared" si="488"/>
        <v>0</v>
      </c>
      <c r="AF853" s="13">
        <f t="shared" si="489"/>
        <v>0.25</v>
      </c>
      <c r="AG853">
        <v>46</v>
      </c>
      <c r="AH853">
        <v>43</v>
      </c>
      <c r="AI853" s="17">
        <f t="shared" si="490"/>
        <v>0.5168539325842697</v>
      </c>
      <c r="AJ853">
        <v>13</v>
      </c>
      <c r="AK853">
        <v>21</v>
      </c>
      <c r="AL853" s="32">
        <f t="shared" si="491"/>
        <v>0.30357142857142855</v>
      </c>
      <c r="AM853">
        <v>22</v>
      </c>
      <c r="AN853">
        <v>13</v>
      </c>
      <c r="AO853" s="33">
        <f t="shared" si="492"/>
        <v>0.3125</v>
      </c>
      <c r="AP853">
        <v>19</v>
      </c>
      <c r="AQ853">
        <v>24</v>
      </c>
      <c r="AR853" s="33">
        <f t="shared" si="493"/>
        <v>0.38392857142857145</v>
      </c>
      <c r="AS853" s="33">
        <f t="shared" si="494"/>
        <v>0.49275362318840582</v>
      </c>
      <c r="AU853">
        <v>35</v>
      </c>
      <c r="AV853">
        <v>47</v>
      </c>
      <c r="AW853">
        <v>38</v>
      </c>
      <c r="AX853" s="2">
        <v>26.6</v>
      </c>
      <c r="AZ853" s="2">
        <v>32.1</v>
      </c>
      <c r="BA853" s="2">
        <v>22.9</v>
      </c>
      <c r="BB853" s="21">
        <v>-1.073</v>
      </c>
      <c r="BD853" s="21">
        <v>1.4530000000000001</v>
      </c>
      <c r="BE853" s="2">
        <v>24.7</v>
      </c>
      <c r="BF853" s="2">
        <v>32.5</v>
      </c>
      <c r="BG853" s="2">
        <v>16.600000000000001</v>
      </c>
      <c r="BH853" s="21">
        <v>-5.1909999999999998</v>
      </c>
      <c r="BI853" s="21">
        <v>-2.3719999999999999</v>
      </c>
      <c r="BJ853" t="s">
        <v>3151</v>
      </c>
      <c r="BK853" s="2">
        <v>39.9</v>
      </c>
      <c r="BL853" t="s">
        <v>1031</v>
      </c>
      <c r="BM853" s="2">
        <v>34.799999999999997</v>
      </c>
      <c r="BN853" t="s">
        <v>3623</v>
      </c>
      <c r="BO853" s="2">
        <v>33.700000000000003</v>
      </c>
      <c r="BP853" t="s">
        <v>3299</v>
      </c>
      <c r="BQ853" s="2">
        <v>49.3</v>
      </c>
      <c r="BR853" t="s">
        <v>448</v>
      </c>
      <c r="BS853" s="2">
        <v>48.2</v>
      </c>
      <c r="BT853" s="32">
        <f t="shared" si="495"/>
        <v>6.7796610169491525E-2</v>
      </c>
      <c r="BU853" s="34">
        <f t="shared" si="496"/>
        <v>0.90909090909090906</v>
      </c>
      <c r="BV853" s="35">
        <f t="shared" si="497"/>
        <v>915.87057010785816</v>
      </c>
      <c r="BW853" s="32">
        <f t="shared" si="498"/>
        <v>-2.3112480739599414E-2</v>
      </c>
      <c r="BX853" s="36">
        <f t="shared" si="499"/>
        <v>1.8759770714006365</v>
      </c>
      <c r="BY853" s="37">
        <f t="shared" si="500"/>
        <v>2.344971339250796</v>
      </c>
      <c r="BZ853" s="37">
        <f t="shared" si="501"/>
        <v>27.670661803159391</v>
      </c>
      <c r="CA853" s="37">
        <f t="shared" si="502"/>
        <v>25.794684731758753</v>
      </c>
      <c r="CB853" s="37">
        <f t="shared" si="503"/>
        <v>47.837415320716232</v>
      </c>
      <c r="CC853" s="37">
        <f t="shared" si="504"/>
        <v>55.810317874168945</v>
      </c>
      <c r="CD853" s="38">
        <f t="shared" si="505"/>
        <v>-7.9729025534527125</v>
      </c>
      <c r="CE853" s="3">
        <v>4</v>
      </c>
      <c r="CF853" s="3">
        <v>5</v>
      </c>
      <c r="CG853" s="3">
        <v>55</v>
      </c>
      <c r="CH853" s="3">
        <v>50</v>
      </c>
      <c r="CI853" s="3">
        <v>25</v>
      </c>
      <c r="CJ853" s="3">
        <v>25</v>
      </c>
      <c r="CK853" s="3">
        <v>39</v>
      </c>
      <c r="CL853" s="3">
        <v>18</v>
      </c>
      <c r="CM853" s="20">
        <f t="shared" si="506"/>
        <v>-4.0639895099744532</v>
      </c>
      <c r="CN853" s="37">
        <f t="shared" si="507"/>
        <v>2.5569997869166841</v>
      </c>
      <c r="CO853" s="37">
        <f t="shared" si="508"/>
        <v>2.0305586543161906</v>
      </c>
      <c r="CP853" s="37">
        <f t="shared" si="509"/>
        <v>31.661673832115415</v>
      </c>
      <c r="CQ853" s="37">
        <f t="shared" si="510"/>
        <v>26.998909514796754</v>
      </c>
      <c r="CR853" s="37">
        <f t="shared" si="511"/>
        <v>59.713465612113154</v>
      </c>
      <c r="CS853" s="37">
        <f t="shared" si="512"/>
        <v>51.96726037527732</v>
      </c>
      <c r="CT853" s="22">
        <f t="shared" si="513"/>
        <v>-15.719107790288547</v>
      </c>
      <c r="CU853" s="35">
        <v>34</v>
      </c>
      <c r="CV853" s="35">
        <v>27</v>
      </c>
      <c r="CW853" s="35">
        <v>387</v>
      </c>
      <c r="CX853" s="35">
        <v>332</v>
      </c>
      <c r="CY853" s="35">
        <v>170</v>
      </c>
      <c r="CZ853" s="35">
        <v>152</v>
      </c>
      <c r="DA853" s="35">
        <v>180</v>
      </c>
      <c r="DB853" s="35">
        <v>203</v>
      </c>
      <c r="DC853">
        <v>1</v>
      </c>
      <c r="DD853">
        <v>3</v>
      </c>
      <c r="DE853" s="35">
        <f t="shared" si="514"/>
        <v>2</v>
      </c>
      <c r="DF853" s="36">
        <f t="shared" si="515"/>
        <v>0.46899426785015913</v>
      </c>
      <c r="DG853" s="37">
        <f t="shared" si="516"/>
        <v>1.4069828035504774</v>
      </c>
      <c r="DH853" s="37">
        <f t="shared" si="517"/>
        <v>0.93798853570031826</v>
      </c>
      <c r="DI853" s="2">
        <v>84.5</v>
      </c>
      <c r="DJ853">
        <v>2</v>
      </c>
      <c r="DK853">
        <v>3</v>
      </c>
      <c r="DL853">
        <v>-18.5</v>
      </c>
      <c r="DM853">
        <v>67</v>
      </c>
      <c r="DN853">
        <v>71</v>
      </c>
      <c r="DO853">
        <v>-5.7</v>
      </c>
      <c r="DP853">
        <v>53</v>
      </c>
      <c r="DQ853">
        <v>54</v>
      </c>
      <c r="DR853">
        <v>-4.9000000000000004</v>
      </c>
      <c r="DS853">
        <v>41</v>
      </c>
      <c r="DT853">
        <v>38</v>
      </c>
      <c r="DU853">
        <v>-4.2</v>
      </c>
      <c r="DV853" s="39">
        <v>-0.2</v>
      </c>
      <c r="DW853" s="39">
        <v>-0.2</v>
      </c>
      <c r="DX853" s="39">
        <v>0</v>
      </c>
      <c r="DY853" s="39">
        <v>-0.1</v>
      </c>
      <c r="DZ853" s="39">
        <v>0.4</v>
      </c>
      <c r="EA853" s="39">
        <v>0.1</v>
      </c>
    </row>
    <row r="854" spans="1:131" x14ac:dyDescent="0.2">
      <c r="A854" s="12" t="s">
        <v>447</v>
      </c>
      <c r="B854" s="12" t="s">
        <v>3637</v>
      </c>
      <c r="C854" t="s">
        <v>3636</v>
      </c>
      <c r="D854" s="12" t="s">
        <v>155</v>
      </c>
      <c r="E854" s="12" t="s">
        <v>546</v>
      </c>
      <c r="F854">
        <v>48</v>
      </c>
      <c r="G854">
        <v>4</v>
      </c>
      <c r="H854">
        <v>3</v>
      </c>
      <c r="I854" s="31">
        <f t="shared" si="481"/>
        <v>7</v>
      </c>
      <c r="J854">
        <v>3</v>
      </c>
      <c r="K854">
        <v>0</v>
      </c>
      <c r="L854" s="16">
        <f t="shared" si="482"/>
        <v>1.3518588058581997</v>
      </c>
      <c r="M854" s="15">
        <v>4</v>
      </c>
      <c r="N854" s="15">
        <v>3</v>
      </c>
      <c r="O854" s="15">
        <v>0</v>
      </c>
      <c r="P854">
        <v>31</v>
      </c>
      <c r="Q854">
        <v>14</v>
      </c>
      <c r="R854">
        <v>11</v>
      </c>
      <c r="S854" s="13">
        <f t="shared" si="483"/>
        <v>0.12903225806451613</v>
      </c>
      <c r="T854" s="13">
        <f t="shared" si="484"/>
        <v>7.1428571428571425E-2</v>
      </c>
      <c r="U854" s="2">
        <v>310.68333333330003</v>
      </c>
      <c r="V854" s="2">
        <v>6.4666666667000001</v>
      </c>
      <c r="W854">
        <v>6.47</v>
      </c>
      <c r="X854">
        <v>43.21</v>
      </c>
      <c r="Y854" s="32">
        <f t="shared" si="485"/>
        <v>0.13023349436392914</v>
      </c>
      <c r="Z854" s="15">
        <f t="shared" si="486"/>
        <v>39</v>
      </c>
      <c r="AA854">
        <v>10</v>
      </c>
      <c r="AB854">
        <v>45</v>
      </c>
      <c r="AC854">
        <v>29</v>
      </c>
      <c r="AD854" s="13">
        <f t="shared" si="487"/>
        <v>0.4</v>
      </c>
      <c r="AE854" s="13">
        <f t="shared" si="488"/>
        <v>0.3</v>
      </c>
      <c r="AF854" s="13">
        <f t="shared" si="489"/>
        <v>0.7</v>
      </c>
      <c r="AG854">
        <v>1</v>
      </c>
      <c r="AH854">
        <v>4</v>
      </c>
      <c r="AI854" s="17">
        <f t="shared" si="490"/>
        <v>0.2</v>
      </c>
      <c r="AJ854">
        <v>50</v>
      </c>
      <c r="AK854">
        <v>40</v>
      </c>
      <c r="AL854" s="32">
        <f t="shared" si="491"/>
        <v>0.33707865168539325</v>
      </c>
      <c r="AM854">
        <v>28</v>
      </c>
      <c r="AN854">
        <v>38</v>
      </c>
      <c r="AO854" s="33">
        <f t="shared" si="492"/>
        <v>0.24719101123595505</v>
      </c>
      <c r="AP854">
        <v>51</v>
      </c>
      <c r="AQ854">
        <v>60</v>
      </c>
      <c r="AR854" s="33">
        <f t="shared" si="493"/>
        <v>0.4157303370786517</v>
      </c>
      <c r="AS854" s="33">
        <f t="shared" si="494"/>
        <v>0.57692307692307687</v>
      </c>
      <c r="AT854">
        <v>13</v>
      </c>
      <c r="AU854">
        <v>125</v>
      </c>
      <c r="AV854">
        <v>124</v>
      </c>
      <c r="AW854">
        <v>99</v>
      </c>
      <c r="AX854" s="2">
        <v>26</v>
      </c>
      <c r="AY854" s="3">
        <v>14</v>
      </c>
      <c r="AZ854" s="2">
        <v>31.1</v>
      </c>
      <c r="BA854" s="2">
        <v>22.6</v>
      </c>
      <c r="BB854" s="21">
        <v>-1.3260000000000001</v>
      </c>
      <c r="BC854">
        <v>14</v>
      </c>
      <c r="BD854" s="21">
        <v>-9.0000000000000011E-3</v>
      </c>
      <c r="BE854" s="2">
        <v>25.4</v>
      </c>
      <c r="BF854" s="2">
        <v>31.6</v>
      </c>
      <c r="BG854" s="2">
        <v>19.100000000000001</v>
      </c>
      <c r="BH854" s="21">
        <v>-5.3460000000000001</v>
      </c>
      <c r="BI854" s="21">
        <v>-10.749000000000001</v>
      </c>
      <c r="BJ854" t="s">
        <v>2400</v>
      </c>
      <c r="BK854" s="2">
        <v>38.200000000000003</v>
      </c>
      <c r="BL854" t="s">
        <v>1411</v>
      </c>
      <c r="BM854" s="2">
        <v>20.6</v>
      </c>
      <c r="BN854" t="s">
        <v>888</v>
      </c>
      <c r="BO854" s="2">
        <v>16.5</v>
      </c>
      <c r="BP854" t="s">
        <v>725</v>
      </c>
      <c r="BQ854" s="2">
        <v>26.6</v>
      </c>
      <c r="BR854" t="s">
        <v>3213</v>
      </c>
      <c r="BS854" s="2">
        <v>25.6</v>
      </c>
      <c r="BT854" s="32">
        <f t="shared" si="495"/>
        <v>7.6923076923076927E-2</v>
      </c>
      <c r="BU854" s="34">
        <f t="shared" si="496"/>
        <v>0.9135802469135802</v>
      </c>
      <c r="BV854" s="35">
        <f t="shared" si="497"/>
        <v>921.27255460588788</v>
      </c>
      <c r="BW854" s="32">
        <f t="shared" si="498"/>
        <v>-9.4966761633428765E-3</v>
      </c>
      <c r="BX854" s="36">
        <f t="shared" si="499"/>
        <v>1.9329896907116857</v>
      </c>
      <c r="BY854" s="37">
        <f t="shared" si="500"/>
        <v>2.7061855669963601</v>
      </c>
      <c r="BZ854" s="37">
        <f t="shared" si="501"/>
        <v>25.128865979251913</v>
      </c>
      <c r="CA854" s="37">
        <f t="shared" si="502"/>
        <v>31.314432989529305</v>
      </c>
      <c r="CB854" s="37">
        <f t="shared" si="503"/>
        <v>47.164948453365128</v>
      </c>
      <c r="CC854" s="37">
        <f t="shared" si="504"/>
        <v>64.175257731627966</v>
      </c>
      <c r="CD854" s="38">
        <f t="shared" si="505"/>
        <v>-17.010309278262838</v>
      </c>
      <c r="CE854" s="3">
        <v>10</v>
      </c>
      <c r="CF854" s="3">
        <v>14</v>
      </c>
      <c r="CG854" s="3">
        <v>120</v>
      </c>
      <c r="CH854" s="3">
        <v>148</v>
      </c>
      <c r="CI854" s="3">
        <v>49</v>
      </c>
      <c r="CJ854" s="3">
        <v>70</v>
      </c>
      <c r="CK854" s="3">
        <v>100</v>
      </c>
      <c r="CL854" s="3">
        <v>65</v>
      </c>
      <c r="CM854" s="20">
        <f t="shared" si="506"/>
        <v>-8.2064631244166844</v>
      </c>
      <c r="CN854" s="37">
        <f t="shared" si="507"/>
        <v>2.0828511918537376</v>
      </c>
      <c r="CO854" s="37">
        <f t="shared" si="508"/>
        <v>2.3721360796112014</v>
      </c>
      <c r="CP854" s="37">
        <f t="shared" si="509"/>
        <v>27.568849803286277</v>
      </c>
      <c r="CQ854" s="37">
        <f t="shared" si="510"/>
        <v>27.858134691043741</v>
      </c>
      <c r="CR854" s="37">
        <f t="shared" si="511"/>
        <v>55.079842629021059</v>
      </c>
      <c r="CS854" s="37">
        <f t="shared" si="512"/>
        <v>55.369127516778526</v>
      </c>
      <c r="CT854" s="22">
        <f t="shared" si="513"/>
        <v>-16.72102439050537</v>
      </c>
      <c r="CU854" s="35">
        <v>72</v>
      </c>
      <c r="CV854" s="35">
        <v>82</v>
      </c>
      <c r="CW854" s="35">
        <v>881</v>
      </c>
      <c r="CX854" s="35">
        <v>881</v>
      </c>
      <c r="CY854" s="35">
        <v>429</v>
      </c>
      <c r="CZ854" s="35">
        <v>408</v>
      </c>
      <c r="DA854" s="35">
        <v>543</v>
      </c>
      <c r="DB854" s="35">
        <v>522</v>
      </c>
      <c r="DC854">
        <v>20</v>
      </c>
      <c r="DD854">
        <v>11</v>
      </c>
      <c r="DE854" s="35">
        <f t="shared" si="514"/>
        <v>-9</v>
      </c>
      <c r="DF854" s="36">
        <f t="shared" si="515"/>
        <v>3.8659793814233714</v>
      </c>
      <c r="DG854" s="37">
        <f t="shared" si="516"/>
        <v>2.1262886597828539</v>
      </c>
      <c r="DH854" s="37">
        <f t="shared" si="517"/>
        <v>-1.7396907216405171</v>
      </c>
      <c r="DI854" s="2">
        <v>193.2</v>
      </c>
      <c r="DJ854">
        <v>6</v>
      </c>
      <c r="DK854">
        <v>8</v>
      </c>
      <c r="DL854">
        <v>-0.9</v>
      </c>
      <c r="DM854">
        <v>161</v>
      </c>
      <c r="DN854">
        <v>208</v>
      </c>
      <c r="DO854">
        <v>-5.0999999999999996</v>
      </c>
      <c r="DP854">
        <v>120</v>
      </c>
      <c r="DQ854">
        <v>149</v>
      </c>
      <c r="DR854">
        <v>-4.3</v>
      </c>
      <c r="DS854">
        <v>88</v>
      </c>
      <c r="DT854">
        <v>101</v>
      </c>
      <c r="DU854">
        <v>-2.6</v>
      </c>
      <c r="DV854" s="39">
        <v>-0.5</v>
      </c>
      <c r="DW854" s="39">
        <v>-0.5</v>
      </c>
      <c r="DX854" s="39">
        <v>-0.5</v>
      </c>
      <c r="DY854" s="39">
        <v>-0.7</v>
      </c>
      <c r="DZ854" s="39">
        <v>1.9</v>
      </c>
      <c r="EA854" s="39">
        <v>0.30000000000000004</v>
      </c>
    </row>
    <row r="855" spans="1:131" x14ac:dyDescent="0.2">
      <c r="A855" s="12" t="s">
        <v>524</v>
      </c>
      <c r="B855" s="12" t="s">
        <v>3641</v>
      </c>
      <c r="C855" t="s">
        <v>3640</v>
      </c>
      <c r="D855" t="s">
        <v>210</v>
      </c>
      <c r="E855" s="12" t="s">
        <v>178</v>
      </c>
      <c r="F855">
        <v>9</v>
      </c>
      <c r="G855">
        <v>0</v>
      </c>
      <c r="H855">
        <v>3</v>
      </c>
      <c r="I855" s="31">
        <f t="shared" si="481"/>
        <v>3</v>
      </c>
      <c r="J855">
        <v>1</v>
      </c>
      <c r="K855">
        <v>2</v>
      </c>
      <c r="L855" s="16">
        <f t="shared" si="482"/>
        <v>1.5025041736227045</v>
      </c>
      <c r="M855" s="15">
        <v>0</v>
      </c>
      <c r="N855" s="15">
        <v>1</v>
      </c>
      <c r="O855" s="15">
        <v>2</v>
      </c>
      <c r="P855">
        <v>5</v>
      </c>
      <c r="Q855">
        <v>1</v>
      </c>
      <c r="R855">
        <v>9</v>
      </c>
      <c r="S855" s="13">
        <f t="shared" si="483"/>
        <v>0</v>
      </c>
      <c r="T855" s="13">
        <f t="shared" si="484"/>
        <v>0</v>
      </c>
      <c r="U855" s="2">
        <v>119.8</v>
      </c>
      <c r="V855" s="2">
        <v>13.3</v>
      </c>
      <c r="W855">
        <v>13.31</v>
      </c>
      <c r="X855">
        <v>36.11</v>
      </c>
      <c r="Y855" s="32">
        <f t="shared" si="485"/>
        <v>0.26932416025900446</v>
      </c>
      <c r="Z855" s="15">
        <f t="shared" si="486"/>
        <v>6.5</v>
      </c>
      <c r="AA855">
        <v>3</v>
      </c>
      <c r="AB855">
        <v>11</v>
      </c>
      <c r="AC855">
        <v>24</v>
      </c>
      <c r="AD855" s="13">
        <f t="shared" si="487"/>
        <v>0</v>
      </c>
      <c r="AE855" s="13">
        <f t="shared" si="488"/>
        <v>0.5</v>
      </c>
      <c r="AF855" s="13">
        <f t="shared" si="489"/>
        <v>0.5</v>
      </c>
      <c r="AI855" s="17" t="str">
        <f t="shared" si="490"/>
        <v xml:space="preserve"> </v>
      </c>
      <c r="AJ855">
        <v>10</v>
      </c>
      <c r="AK855">
        <v>13</v>
      </c>
      <c r="AL855" s="32">
        <f t="shared" si="491"/>
        <v>0.23469387755102042</v>
      </c>
      <c r="AM855">
        <v>16</v>
      </c>
      <c r="AN855">
        <v>16</v>
      </c>
      <c r="AO855" s="33">
        <f t="shared" si="492"/>
        <v>0.32653061224489793</v>
      </c>
      <c r="AP855">
        <v>19</v>
      </c>
      <c r="AQ855">
        <v>24</v>
      </c>
      <c r="AR855" s="33">
        <f t="shared" si="493"/>
        <v>0.43877551020408162</v>
      </c>
      <c r="AS855" s="33">
        <f t="shared" si="494"/>
        <v>0.41818181818181815</v>
      </c>
      <c r="AU855">
        <v>33</v>
      </c>
      <c r="AV855">
        <v>44</v>
      </c>
      <c r="AW855">
        <v>44</v>
      </c>
      <c r="AX855" s="2">
        <v>28.2</v>
      </c>
      <c r="AZ855" s="2">
        <v>33.200000000000003</v>
      </c>
      <c r="BA855" s="2">
        <v>24.7</v>
      </c>
      <c r="BB855" s="21">
        <v>-0.32500000000000001</v>
      </c>
      <c r="BD855" s="21">
        <v>5.766</v>
      </c>
      <c r="BE855" s="2">
        <v>25.7</v>
      </c>
      <c r="BF855" s="2">
        <v>29</v>
      </c>
      <c r="BG855" s="2">
        <v>24.6</v>
      </c>
      <c r="BH855" s="21">
        <v>1.9119999999999999</v>
      </c>
      <c r="BI855" s="21">
        <v>-5.1470000000000002</v>
      </c>
      <c r="BJ855" t="s">
        <v>1298</v>
      </c>
      <c r="BK855" s="2">
        <v>28</v>
      </c>
      <c r="BL855" t="s">
        <v>288</v>
      </c>
      <c r="BM855" s="2">
        <v>26.7</v>
      </c>
      <c r="BN855" t="s">
        <v>673</v>
      </c>
      <c r="BO855" s="2">
        <v>26.7</v>
      </c>
      <c r="BP855" t="s">
        <v>2691</v>
      </c>
      <c r="BQ855" s="2">
        <v>58.6</v>
      </c>
      <c r="BR855" t="s">
        <v>669</v>
      </c>
      <c r="BS855" s="2">
        <v>25.5</v>
      </c>
      <c r="BT855" s="32">
        <f t="shared" si="495"/>
        <v>0.15384615384615385</v>
      </c>
      <c r="BU855" s="34">
        <f t="shared" si="496"/>
        <v>0.91428571428571426</v>
      </c>
      <c r="BV855" s="35">
        <f t="shared" si="497"/>
        <v>929.67032967032958</v>
      </c>
      <c r="BW855" s="32">
        <f t="shared" si="498"/>
        <v>6.8131868131868112E-2</v>
      </c>
      <c r="BX855" s="36">
        <f t="shared" si="499"/>
        <v>3.007518796992481</v>
      </c>
      <c r="BY855" s="37">
        <f t="shared" si="500"/>
        <v>3.007518796992481</v>
      </c>
      <c r="BZ855" s="37">
        <f t="shared" si="501"/>
        <v>19.548872180451127</v>
      </c>
      <c r="CA855" s="37">
        <f t="shared" si="502"/>
        <v>35.087719298245609</v>
      </c>
      <c r="CB855" s="37">
        <f t="shared" si="503"/>
        <v>48.62155388471178</v>
      </c>
      <c r="CC855" s="37">
        <f t="shared" si="504"/>
        <v>55.639097744360896</v>
      </c>
      <c r="CD855" s="38">
        <f t="shared" si="505"/>
        <v>-7.0175438596491162</v>
      </c>
      <c r="CE855" s="3">
        <v>6</v>
      </c>
      <c r="CF855" s="3">
        <v>6</v>
      </c>
      <c r="CG855" s="3">
        <v>33</v>
      </c>
      <c r="CH855" s="3">
        <v>64</v>
      </c>
      <c r="CI855" s="3">
        <v>21</v>
      </c>
      <c r="CJ855" s="3">
        <v>20</v>
      </c>
      <c r="CK855" s="3">
        <v>21</v>
      </c>
      <c r="CL855" s="3">
        <v>37</v>
      </c>
      <c r="CM855" s="20">
        <f t="shared" si="506"/>
        <v>5.7690925039872489</v>
      </c>
      <c r="CN855" s="37">
        <f t="shared" si="507"/>
        <v>2.4000738484261057</v>
      </c>
      <c r="CO855" s="37">
        <f t="shared" si="508"/>
        <v>2.0308317178990123</v>
      </c>
      <c r="CP855" s="37">
        <f t="shared" si="509"/>
        <v>26.585433397950705</v>
      </c>
      <c r="CQ855" s="37">
        <f t="shared" si="510"/>
        <v>31.016338964275821</v>
      </c>
      <c r="CR855" s="37">
        <f t="shared" si="511"/>
        <v>49.663066555894027</v>
      </c>
      <c r="CS855" s="37">
        <f t="shared" si="512"/>
        <v>63.140404320132923</v>
      </c>
      <c r="CT855" s="22">
        <f t="shared" si="513"/>
        <v>6.4597939045897803</v>
      </c>
      <c r="CU855" s="35">
        <v>13</v>
      </c>
      <c r="CV855" s="35">
        <v>11</v>
      </c>
      <c r="CW855" s="35">
        <v>131</v>
      </c>
      <c r="CX855" s="35">
        <v>157</v>
      </c>
      <c r="CY855" s="35">
        <v>61</v>
      </c>
      <c r="CZ855" s="35">
        <v>77</v>
      </c>
      <c r="DA855" s="35">
        <v>97</v>
      </c>
      <c r="DB855" s="35">
        <v>64</v>
      </c>
      <c r="DC855">
        <v>1</v>
      </c>
      <c r="DD855">
        <v>2</v>
      </c>
      <c r="DE855" s="35">
        <f t="shared" si="514"/>
        <v>1</v>
      </c>
      <c r="DF855" s="36">
        <f t="shared" si="515"/>
        <v>0.50125313283208017</v>
      </c>
      <c r="DG855" s="37">
        <f t="shared" si="516"/>
        <v>1.0025062656641603</v>
      </c>
      <c r="DH855" s="37">
        <f t="shared" si="517"/>
        <v>0.50125313283208017</v>
      </c>
      <c r="DI855" s="2">
        <v>80.7</v>
      </c>
      <c r="DJ855">
        <v>4</v>
      </c>
      <c r="DK855">
        <v>4</v>
      </c>
      <c r="DL855">
        <v>13.6</v>
      </c>
      <c r="DM855">
        <v>70</v>
      </c>
      <c r="DN855">
        <v>66</v>
      </c>
      <c r="DO855">
        <v>9.4</v>
      </c>
      <c r="DP855">
        <v>43</v>
      </c>
      <c r="DQ855">
        <v>52</v>
      </c>
      <c r="DR855">
        <v>1.3</v>
      </c>
      <c r="DS855">
        <v>31</v>
      </c>
      <c r="DT855">
        <v>37</v>
      </c>
      <c r="DU855">
        <v>1.7000000000000002</v>
      </c>
      <c r="DV855" s="39">
        <v>-2.8</v>
      </c>
      <c r="DW855" s="39">
        <v>-2.8</v>
      </c>
      <c r="DX855" s="39">
        <v>0.2</v>
      </c>
      <c r="DY855" s="39">
        <v>0.5</v>
      </c>
      <c r="DZ855" s="39">
        <v>0.4</v>
      </c>
      <c r="EA855" s="39">
        <v>-1.7000000000000002</v>
      </c>
    </row>
    <row r="856" spans="1:131" x14ac:dyDescent="0.2">
      <c r="A856" s="12" t="s">
        <v>905</v>
      </c>
      <c r="B856" s="12" t="s">
        <v>3645</v>
      </c>
      <c r="C856" t="s">
        <v>3644</v>
      </c>
      <c r="D856" t="s">
        <v>169</v>
      </c>
      <c r="E856" s="12" t="s">
        <v>148</v>
      </c>
      <c r="F856">
        <v>82</v>
      </c>
      <c r="G856">
        <v>20</v>
      </c>
      <c r="H856">
        <v>30</v>
      </c>
      <c r="I856" s="31">
        <f t="shared" si="481"/>
        <v>50</v>
      </c>
      <c r="J856">
        <v>20</v>
      </c>
      <c r="K856">
        <v>9</v>
      </c>
      <c r="L856" s="16">
        <f t="shared" si="482"/>
        <v>2.4069319640564824</v>
      </c>
      <c r="M856" s="15">
        <v>18</v>
      </c>
      <c r="N856" s="15">
        <v>17</v>
      </c>
      <c r="O856" s="15">
        <v>10</v>
      </c>
      <c r="P856">
        <v>181</v>
      </c>
      <c r="Q856">
        <v>70</v>
      </c>
      <c r="R856">
        <v>71</v>
      </c>
      <c r="S856" s="13">
        <f t="shared" si="483"/>
        <v>0.11049723756906077</v>
      </c>
      <c r="T856" s="13">
        <f t="shared" si="484"/>
        <v>6.2111801242236024E-2</v>
      </c>
      <c r="U856" s="2">
        <v>1246.4000000000001</v>
      </c>
      <c r="V856" s="2">
        <v>15.2</v>
      </c>
      <c r="W856">
        <v>14.48</v>
      </c>
      <c r="X856">
        <v>33.58</v>
      </c>
      <c r="Y856" s="32">
        <f t="shared" si="485"/>
        <v>0.30129005409904286</v>
      </c>
      <c r="Z856" s="15">
        <f t="shared" si="486"/>
        <v>226.20689655172416</v>
      </c>
      <c r="AA856">
        <v>58</v>
      </c>
      <c r="AB856">
        <v>142</v>
      </c>
      <c r="AC856">
        <v>130</v>
      </c>
      <c r="AD856" s="13">
        <f t="shared" si="487"/>
        <v>0.34482758620689657</v>
      </c>
      <c r="AE856" s="13">
        <f t="shared" si="488"/>
        <v>0.46551724137931033</v>
      </c>
      <c r="AF856" s="13">
        <f t="shared" si="489"/>
        <v>0.81034482758620685</v>
      </c>
      <c r="AG856">
        <v>10</v>
      </c>
      <c r="AH856">
        <v>17</v>
      </c>
      <c r="AI856" s="17">
        <f t="shared" si="490"/>
        <v>0.37037037037037035</v>
      </c>
      <c r="AJ856">
        <v>153</v>
      </c>
      <c r="AK856">
        <v>221</v>
      </c>
      <c r="AL856" s="32">
        <f t="shared" si="491"/>
        <v>0.33363068688670827</v>
      </c>
      <c r="AM856">
        <v>138</v>
      </c>
      <c r="AN856">
        <v>182</v>
      </c>
      <c r="AO856" s="33">
        <f t="shared" si="492"/>
        <v>0.28545941123996432</v>
      </c>
      <c r="AP856">
        <v>197</v>
      </c>
      <c r="AQ856">
        <v>230</v>
      </c>
      <c r="AR856" s="33">
        <f t="shared" si="493"/>
        <v>0.38090990187332741</v>
      </c>
      <c r="AS856" s="33">
        <f t="shared" si="494"/>
        <v>0.5389048991354467</v>
      </c>
      <c r="AT856">
        <v>10</v>
      </c>
      <c r="AU856">
        <v>411</v>
      </c>
      <c r="AV856">
        <v>405</v>
      </c>
      <c r="AW856">
        <v>370</v>
      </c>
      <c r="AX856" s="2">
        <v>29.3</v>
      </c>
      <c r="AY856" s="3">
        <v>3</v>
      </c>
      <c r="AZ856" s="2">
        <v>33.799999999999997</v>
      </c>
      <c r="BA856" s="2">
        <v>26.3</v>
      </c>
      <c r="BB856" s="21">
        <v>0.755</v>
      </c>
      <c r="BC856">
        <v>5</v>
      </c>
      <c r="BD856" s="21">
        <v>0.748</v>
      </c>
      <c r="BE856" s="2">
        <v>31.4</v>
      </c>
      <c r="BF856" s="2">
        <v>33.9</v>
      </c>
      <c r="BG856" s="2">
        <v>28.5</v>
      </c>
      <c r="BH856" s="21">
        <v>2.2130000000000001</v>
      </c>
      <c r="BI856" s="21">
        <v>1.746</v>
      </c>
      <c r="BJ856" t="s">
        <v>2272</v>
      </c>
      <c r="BK856" s="2">
        <v>47.5</v>
      </c>
      <c r="BL856" t="s">
        <v>2146</v>
      </c>
      <c r="BM856" s="2">
        <v>42.1</v>
      </c>
      <c r="BN856" t="s">
        <v>3081</v>
      </c>
      <c r="BO856" s="2">
        <v>25</v>
      </c>
      <c r="BP856" t="s">
        <v>1244</v>
      </c>
      <c r="BQ856" s="2">
        <v>41</v>
      </c>
      <c r="BR856" t="s">
        <v>731</v>
      </c>
      <c r="BS856" s="2">
        <v>40</v>
      </c>
      <c r="BT856" s="32">
        <f t="shared" si="495"/>
        <v>8.8414634146341459E-2</v>
      </c>
      <c r="BU856" s="34">
        <f t="shared" si="496"/>
        <v>0.92045454545454541</v>
      </c>
      <c r="BV856" s="35">
        <f t="shared" si="497"/>
        <v>929.29600886917956</v>
      </c>
      <c r="BW856" s="32">
        <f t="shared" si="498"/>
        <v>8.8691796008868728E-3</v>
      </c>
      <c r="BX856" s="36">
        <f t="shared" si="499"/>
        <v>2.7920410783055201</v>
      </c>
      <c r="BY856" s="37">
        <f t="shared" si="500"/>
        <v>2.3587933247753532</v>
      </c>
      <c r="BZ856" s="37">
        <f t="shared" si="501"/>
        <v>31.578947368421058</v>
      </c>
      <c r="CA856" s="37">
        <f t="shared" si="502"/>
        <v>29.653401797175867</v>
      </c>
      <c r="CB856" s="37">
        <f t="shared" si="503"/>
        <v>59.066110397946098</v>
      </c>
      <c r="CC856" s="37">
        <f t="shared" si="504"/>
        <v>57.71822849807446</v>
      </c>
      <c r="CD856" s="38">
        <f t="shared" si="505"/>
        <v>1.3478818998716378</v>
      </c>
      <c r="CE856" s="3">
        <v>58</v>
      </c>
      <c r="CF856" s="3">
        <v>49</v>
      </c>
      <c r="CG856" s="3">
        <v>598</v>
      </c>
      <c r="CH856" s="3">
        <v>567</v>
      </c>
      <c r="CI856" s="3">
        <v>243</v>
      </c>
      <c r="CJ856" s="3">
        <v>251</v>
      </c>
      <c r="CK856" s="3">
        <v>332</v>
      </c>
      <c r="CL856" s="3">
        <v>328</v>
      </c>
      <c r="CM856" s="20">
        <f t="shared" si="506"/>
        <v>-0.67383567937908495</v>
      </c>
      <c r="CN856" s="37">
        <f t="shared" si="507"/>
        <v>2.3533171603306267</v>
      </c>
      <c r="CO856" s="37">
        <f t="shared" si="508"/>
        <v>2.5712168973982772</v>
      </c>
      <c r="CP856" s="37">
        <f t="shared" si="509"/>
        <v>29.547204346373423</v>
      </c>
      <c r="CQ856" s="37">
        <f t="shared" si="510"/>
        <v>29.481834425253126</v>
      </c>
      <c r="CR856" s="37">
        <f t="shared" si="511"/>
        <v>55.934862505265912</v>
      </c>
      <c r="CS856" s="37">
        <f t="shared" si="512"/>
        <v>55.673382820784731</v>
      </c>
      <c r="CT856" s="22">
        <f t="shared" si="513"/>
        <v>1.0864022153904571</v>
      </c>
      <c r="CU856" s="35">
        <v>108</v>
      </c>
      <c r="CV856" s="35">
        <v>118</v>
      </c>
      <c r="CW856" s="35">
        <v>1248</v>
      </c>
      <c r="CX856" s="35">
        <v>1235</v>
      </c>
      <c r="CY856" s="35">
        <v>555</v>
      </c>
      <c r="CZ856" s="35">
        <v>523</v>
      </c>
      <c r="DA856" s="35">
        <v>679</v>
      </c>
      <c r="DB856" s="35">
        <v>656</v>
      </c>
      <c r="DC856">
        <v>13</v>
      </c>
      <c r="DD856">
        <v>23</v>
      </c>
      <c r="DE856" s="35">
        <f t="shared" si="514"/>
        <v>10</v>
      </c>
      <c r="DF856" s="36">
        <f t="shared" si="515"/>
        <v>0.62580231065468561</v>
      </c>
      <c r="DG856" s="37">
        <f t="shared" si="516"/>
        <v>1.1071887034659822</v>
      </c>
      <c r="DH856" s="37">
        <f t="shared" si="517"/>
        <v>0.48138639281129664</v>
      </c>
      <c r="DI856" s="2">
        <v>777</v>
      </c>
      <c r="DJ856">
        <v>37</v>
      </c>
      <c r="DK856">
        <v>30</v>
      </c>
      <c r="DL856">
        <v>7.2</v>
      </c>
      <c r="DM856">
        <v>757</v>
      </c>
      <c r="DN856">
        <v>782</v>
      </c>
      <c r="DO856">
        <v>-0.30000000000000004</v>
      </c>
      <c r="DP856">
        <v>559</v>
      </c>
      <c r="DQ856">
        <v>565</v>
      </c>
      <c r="DR856">
        <v>0.2</v>
      </c>
      <c r="DS856">
        <v>414</v>
      </c>
      <c r="DT856">
        <v>404</v>
      </c>
      <c r="DU856">
        <v>1.2</v>
      </c>
      <c r="DV856" s="39">
        <v>3.4</v>
      </c>
      <c r="DW856" s="39">
        <v>3.4</v>
      </c>
      <c r="DX856" s="39">
        <v>0.4</v>
      </c>
      <c r="DY856" s="39">
        <v>1.8</v>
      </c>
      <c r="DZ856" s="39">
        <v>-1.2</v>
      </c>
      <c r="EA856" s="39">
        <v>4.3</v>
      </c>
    </row>
    <row r="857" spans="1:131" x14ac:dyDescent="0.2">
      <c r="A857" s="12" t="s">
        <v>743</v>
      </c>
      <c r="B857" s="12" t="s">
        <v>3648</v>
      </c>
      <c r="C857" t="s">
        <v>3647</v>
      </c>
      <c r="D857" t="s">
        <v>367</v>
      </c>
      <c r="E857" s="12" t="s">
        <v>170</v>
      </c>
      <c r="F857">
        <v>52</v>
      </c>
      <c r="G857">
        <v>2</v>
      </c>
      <c r="H857">
        <v>4</v>
      </c>
      <c r="I857" s="31">
        <f t="shared" si="481"/>
        <v>6</v>
      </c>
      <c r="J857">
        <v>2</v>
      </c>
      <c r="K857">
        <v>1</v>
      </c>
      <c r="L857" s="16">
        <f t="shared" si="482"/>
        <v>0.88177661659039175</v>
      </c>
      <c r="M857" s="15">
        <v>2</v>
      </c>
      <c r="N857" s="15">
        <v>2</v>
      </c>
      <c r="O857" s="15">
        <v>2</v>
      </c>
      <c r="P857">
        <v>48</v>
      </c>
      <c r="Q857">
        <v>7</v>
      </c>
      <c r="R857">
        <v>17</v>
      </c>
      <c r="S857" s="13">
        <f t="shared" si="483"/>
        <v>4.1666666666666664E-2</v>
      </c>
      <c r="T857" s="13">
        <f t="shared" si="484"/>
        <v>2.7777777777777776E-2</v>
      </c>
      <c r="U857" s="2">
        <v>408.26666666670002</v>
      </c>
      <c r="V857" s="2">
        <v>7.85</v>
      </c>
      <c r="W857">
        <v>7.82</v>
      </c>
      <c r="X857">
        <v>39.25</v>
      </c>
      <c r="Y857" s="32">
        <f t="shared" si="485"/>
        <v>0.16613554280858298</v>
      </c>
      <c r="Z857" s="15">
        <f t="shared" si="486"/>
        <v>31.599999999999998</v>
      </c>
      <c r="AA857">
        <v>25</v>
      </c>
      <c r="AB857">
        <v>83</v>
      </c>
      <c r="AC857">
        <v>59</v>
      </c>
      <c r="AD857" s="13">
        <f t="shared" si="487"/>
        <v>0.2</v>
      </c>
      <c r="AE857" s="13">
        <f t="shared" si="488"/>
        <v>0.4</v>
      </c>
      <c r="AF857" s="13">
        <f t="shared" si="489"/>
        <v>0.60000000000000009</v>
      </c>
      <c r="AG857">
        <v>160</v>
      </c>
      <c r="AH857">
        <v>161</v>
      </c>
      <c r="AI857" s="17">
        <f t="shared" si="490"/>
        <v>0.49844236760124611</v>
      </c>
      <c r="AJ857">
        <v>40</v>
      </c>
      <c r="AK857">
        <v>37</v>
      </c>
      <c r="AL857" s="32">
        <f t="shared" si="491"/>
        <v>0.1891891891891892</v>
      </c>
      <c r="AM857">
        <v>95</v>
      </c>
      <c r="AN857">
        <v>96</v>
      </c>
      <c r="AO857" s="33">
        <f t="shared" si="492"/>
        <v>0.46928746928746928</v>
      </c>
      <c r="AP857">
        <v>73</v>
      </c>
      <c r="AQ857">
        <v>66</v>
      </c>
      <c r="AR857" s="33">
        <f t="shared" si="493"/>
        <v>0.34152334152334152</v>
      </c>
      <c r="AS857" s="33">
        <f t="shared" si="494"/>
        <v>0.28731343283582089</v>
      </c>
      <c r="AT857">
        <v>1</v>
      </c>
      <c r="AU857">
        <v>105</v>
      </c>
      <c r="AV857">
        <v>170</v>
      </c>
      <c r="AW857">
        <v>134</v>
      </c>
      <c r="AX857" s="2">
        <v>26.8</v>
      </c>
      <c r="AY857" s="3">
        <v>15</v>
      </c>
      <c r="AZ857" s="2">
        <v>32</v>
      </c>
      <c r="BA857" s="2">
        <v>23.4</v>
      </c>
      <c r="BB857" s="21">
        <v>-0.95100000000000007</v>
      </c>
      <c r="BC857">
        <v>15</v>
      </c>
      <c r="BD857" s="21">
        <v>-0.64100000000000001</v>
      </c>
      <c r="BE857" s="2">
        <v>26.1</v>
      </c>
      <c r="BF857" s="2">
        <v>33.200000000000003</v>
      </c>
      <c r="BG857" s="2">
        <v>19</v>
      </c>
      <c r="BH857" s="21">
        <v>-5.1429999999999998</v>
      </c>
      <c r="BI857" s="21">
        <v>-11.417999999999999</v>
      </c>
      <c r="BJ857" t="s">
        <v>2502</v>
      </c>
      <c r="BK857" s="2">
        <v>50.4</v>
      </c>
      <c r="BL857" t="s">
        <v>567</v>
      </c>
      <c r="BM857" s="2">
        <v>33.9</v>
      </c>
      <c r="BN857" t="s">
        <v>2889</v>
      </c>
      <c r="BO857" s="2">
        <v>21.8</v>
      </c>
      <c r="BP857" t="s">
        <v>3371</v>
      </c>
      <c r="BQ857" s="2">
        <v>34.6</v>
      </c>
      <c r="BR857" t="s">
        <v>2341</v>
      </c>
      <c r="BS857" s="2">
        <v>33.700000000000003</v>
      </c>
      <c r="BT857" s="32">
        <f t="shared" si="495"/>
        <v>6.3291139240506333E-2</v>
      </c>
      <c r="BU857" s="34">
        <f t="shared" si="496"/>
        <v>0.89784946236559138</v>
      </c>
      <c r="BV857" s="35">
        <f t="shared" si="497"/>
        <v>904.17857628964202</v>
      </c>
      <c r="BW857" s="32">
        <f t="shared" si="498"/>
        <v>-3.8859398393902289E-2</v>
      </c>
      <c r="BX857" s="36">
        <f t="shared" si="499"/>
        <v>1.4698677119059285</v>
      </c>
      <c r="BY857" s="37">
        <f t="shared" si="500"/>
        <v>2.7927486526212641</v>
      </c>
      <c r="BZ857" s="37">
        <f t="shared" si="501"/>
        <v>23.223909848113671</v>
      </c>
      <c r="CA857" s="37">
        <f t="shared" si="502"/>
        <v>27.33953944145027</v>
      </c>
      <c r="CB857" s="37">
        <f t="shared" si="503"/>
        <v>38.951494365507102</v>
      </c>
      <c r="CC857" s="37">
        <f t="shared" si="504"/>
        <v>65.262126408623232</v>
      </c>
      <c r="CD857" s="38">
        <f t="shared" si="505"/>
        <v>-26.310632043116129</v>
      </c>
      <c r="CE857" s="3">
        <v>10</v>
      </c>
      <c r="CF857" s="3">
        <v>19</v>
      </c>
      <c r="CG857" s="3">
        <v>148</v>
      </c>
      <c r="CH857" s="3">
        <v>167</v>
      </c>
      <c r="CI857" s="3">
        <v>50</v>
      </c>
      <c r="CJ857" s="3">
        <v>104</v>
      </c>
      <c r="CK857" s="3">
        <v>154</v>
      </c>
      <c r="CL857" s="3">
        <v>57</v>
      </c>
      <c r="CM857" s="20">
        <f t="shared" si="506"/>
        <v>-10.519154431175833</v>
      </c>
      <c r="CN857" s="37">
        <f t="shared" si="507"/>
        <v>2.3811856932876041</v>
      </c>
      <c r="CO857" s="37">
        <f t="shared" si="508"/>
        <v>2.0284174424301815</v>
      </c>
      <c r="CP857" s="37">
        <f t="shared" si="509"/>
        <v>27.780499755022046</v>
      </c>
      <c r="CQ857" s="37">
        <f t="shared" si="510"/>
        <v>30.632043116119551</v>
      </c>
      <c r="CR857" s="37">
        <f t="shared" si="511"/>
        <v>54.973052425281722</v>
      </c>
      <c r="CS857" s="37">
        <f t="shared" si="512"/>
        <v>59.823615874571288</v>
      </c>
      <c r="CT857" s="22">
        <f t="shared" si="513"/>
        <v>-21.460068593826563</v>
      </c>
      <c r="CU857" s="35">
        <v>81</v>
      </c>
      <c r="CV857" s="35">
        <v>69</v>
      </c>
      <c r="CW857" s="35">
        <v>864</v>
      </c>
      <c r="CX857" s="35">
        <v>973</v>
      </c>
      <c r="CY857" s="35">
        <v>415</v>
      </c>
      <c r="CZ857" s="35">
        <v>401</v>
      </c>
      <c r="DA857" s="35">
        <v>592</v>
      </c>
      <c r="DB857" s="35">
        <v>510</v>
      </c>
      <c r="DC857">
        <v>10</v>
      </c>
      <c r="DD857">
        <v>11</v>
      </c>
      <c r="DE857" s="35">
        <f t="shared" si="514"/>
        <v>1</v>
      </c>
      <c r="DF857" s="36">
        <f t="shared" si="515"/>
        <v>1.4698677119059285</v>
      </c>
      <c r="DG857" s="37">
        <f t="shared" si="516"/>
        <v>1.6168544830965212</v>
      </c>
      <c r="DH857" s="37">
        <f t="shared" si="517"/>
        <v>0.14698677119059284</v>
      </c>
      <c r="DI857" s="2">
        <v>254.3</v>
      </c>
      <c r="DJ857">
        <v>8</v>
      </c>
      <c r="DK857">
        <v>10</v>
      </c>
      <c r="DL857">
        <v>-13.9</v>
      </c>
      <c r="DM857">
        <v>176</v>
      </c>
      <c r="DN857">
        <v>254</v>
      </c>
      <c r="DO857">
        <v>-7.8</v>
      </c>
      <c r="DP857">
        <v>135</v>
      </c>
      <c r="DQ857">
        <v>174</v>
      </c>
      <c r="DR857">
        <v>-5.6</v>
      </c>
      <c r="DS857">
        <v>104</v>
      </c>
      <c r="DT857">
        <v>108</v>
      </c>
      <c r="DU857">
        <v>0.60000000000000009</v>
      </c>
      <c r="DV857" s="39">
        <v>-4.7</v>
      </c>
      <c r="DW857" s="39">
        <v>-4.7</v>
      </c>
      <c r="DX857" s="39">
        <v>1.5</v>
      </c>
      <c r="DY857" s="39">
        <v>-0.9</v>
      </c>
      <c r="DZ857" s="39">
        <v>2.2000000000000002</v>
      </c>
      <c r="EA857" s="39">
        <v>-1.8</v>
      </c>
    </row>
    <row r="858" spans="1:131" x14ac:dyDescent="0.2">
      <c r="A858" s="12" t="s">
        <v>887</v>
      </c>
      <c r="B858" s="12" t="s">
        <v>3652</v>
      </c>
      <c r="C858" t="s">
        <v>3651</v>
      </c>
      <c r="D858" t="s">
        <v>432</v>
      </c>
      <c r="E858" s="12" t="s">
        <v>229</v>
      </c>
      <c r="F858">
        <v>1</v>
      </c>
      <c r="G858">
        <v>0</v>
      </c>
      <c r="H858">
        <v>0</v>
      </c>
      <c r="I858" s="31">
        <f t="shared" si="481"/>
        <v>0</v>
      </c>
      <c r="J858">
        <v>0</v>
      </c>
      <c r="K858">
        <v>0</v>
      </c>
      <c r="L858" s="16">
        <f t="shared" si="482"/>
        <v>0</v>
      </c>
      <c r="M858" s="15">
        <v>0</v>
      </c>
      <c r="N858" s="15">
        <v>0</v>
      </c>
      <c r="O858" s="15">
        <v>0</v>
      </c>
      <c r="P858">
        <v>0</v>
      </c>
      <c r="Q858">
        <v>0</v>
      </c>
      <c r="R858">
        <v>0</v>
      </c>
      <c r="S858" s="13">
        <f t="shared" si="483"/>
        <v>0</v>
      </c>
      <c r="T858" s="13">
        <f t="shared" si="484"/>
        <v>0</v>
      </c>
      <c r="U858" s="2">
        <v>8</v>
      </c>
      <c r="V858" s="2">
        <v>8</v>
      </c>
      <c r="W858">
        <v>8</v>
      </c>
      <c r="X858">
        <v>36.93</v>
      </c>
      <c r="Y858" s="32">
        <f t="shared" si="485"/>
        <v>0.17805475183618963</v>
      </c>
      <c r="Z858" s="15">
        <f t="shared" si="486"/>
        <v>0</v>
      </c>
      <c r="AA858">
        <v>0</v>
      </c>
      <c r="AB858">
        <v>1</v>
      </c>
      <c r="AC858">
        <v>0</v>
      </c>
      <c r="AD858" s="13">
        <f t="shared" si="487"/>
        <v>0</v>
      </c>
      <c r="AE858" s="13">
        <f t="shared" si="488"/>
        <v>0</v>
      </c>
      <c r="AF858" s="13">
        <f t="shared" si="489"/>
        <v>0</v>
      </c>
      <c r="AG858">
        <v>0</v>
      </c>
      <c r="AH858">
        <v>1</v>
      </c>
      <c r="AI858" s="17">
        <f t="shared" si="490"/>
        <v>0</v>
      </c>
      <c r="AJ858">
        <v>3</v>
      </c>
      <c r="AK858">
        <v>7</v>
      </c>
      <c r="AL858" s="32">
        <f t="shared" si="491"/>
        <v>1</v>
      </c>
      <c r="AM858">
        <v>0</v>
      </c>
      <c r="AN858">
        <v>0</v>
      </c>
      <c r="AO858" s="33">
        <f t="shared" si="492"/>
        <v>0</v>
      </c>
      <c r="AP858">
        <v>0</v>
      </c>
      <c r="AQ858">
        <v>0</v>
      </c>
      <c r="AR858" s="33">
        <f t="shared" si="493"/>
        <v>0</v>
      </c>
      <c r="AS858" s="33">
        <f t="shared" si="494"/>
        <v>1</v>
      </c>
      <c r="AU858">
        <v>3</v>
      </c>
      <c r="AV858">
        <v>3</v>
      </c>
      <c r="AW858">
        <v>1</v>
      </c>
      <c r="AX858" s="2">
        <v>28.5</v>
      </c>
      <c r="AZ858" s="2">
        <v>33.299999999999997</v>
      </c>
      <c r="BA858" s="2">
        <v>25.3</v>
      </c>
      <c r="BB858" s="21">
        <v>1.6950000000000001</v>
      </c>
      <c r="BD858" s="21">
        <v>-3.1869999999999998</v>
      </c>
      <c r="BE858" s="2">
        <v>31.3</v>
      </c>
      <c r="BF858" s="2">
        <v>31.9</v>
      </c>
      <c r="BG858" s="2">
        <v>30.7</v>
      </c>
      <c r="BH858" s="21">
        <v>3.448</v>
      </c>
      <c r="BI858" s="21">
        <v>10.363</v>
      </c>
      <c r="BJ858" t="s">
        <v>3723</v>
      </c>
      <c r="BK858" s="2">
        <v>74.400000000000006</v>
      </c>
      <c r="BL858" t="s">
        <v>1871</v>
      </c>
      <c r="BM858" s="2">
        <v>74.400000000000006</v>
      </c>
      <c r="BN858" t="s">
        <v>699</v>
      </c>
      <c r="BO858" s="2">
        <v>14.3</v>
      </c>
      <c r="BP858" t="s">
        <v>3045</v>
      </c>
      <c r="BQ858" s="2">
        <v>42.6</v>
      </c>
      <c r="BR858" t="s">
        <v>3741</v>
      </c>
      <c r="BS858" s="2">
        <v>41.6</v>
      </c>
      <c r="BT858" s="32">
        <f t="shared" si="495"/>
        <v>0</v>
      </c>
      <c r="BU858" s="34">
        <f t="shared" si="496"/>
        <v>1</v>
      </c>
      <c r="BV858" s="35">
        <f t="shared" si="497"/>
        <v>1000</v>
      </c>
      <c r="BW858" s="32">
        <f t="shared" si="498"/>
        <v>0</v>
      </c>
      <c r="BX858" s="36">
        <f t="shared" si="499"/>
        <v>0</v>
      </c>
      <c r="BY858" s="37">
        <f t="shared" si="500"/>
        <v>0</v>
      </c>
      <c r="BZ858" s="37">
        <f t="shared" si="501"/>
        <v>15</v>
      </c>
      <c r="CA858" s="37">
        <f t="shared" si="502"/>
        <v>30</v>
      </c>
      <c r="CB858" s="37">
        <f t="shared" si="503"/>
        <v>30</v>
      </c>
      <c r="CC858" s="37">
        <f t="shared" si="504"/>
        <v>37.5</v>
      </c>
      <c r="CD858" s="38">
        <f t="shared" si="505"/>
        <v>-7.5</v>
      </c>
      <c r="CE858" s="3">
        <v>0</v>
      </c>
      <c r="CF858" s="3">
        <v>0</v>
      </c>
      <c r="CG858" s="3">
        <v>2</v>
      </c>
      <c r="CH858" s="3">
        <v>4</v>
      </c>
      <c r="CI858" s="3">
        <v>1</v>
      </c>
      <c r="CJ858" s="3">
        <v>1</v>
      </c>
      <c r="CK858" s="3">
        <v>0</v>
      </c>
      <c r="CL858" s="3">
        <v>1</v>
      </c>
      <c r="CM858" s="20">
        <f t="shared" si="506"/>
        <v>-33.14</v>
      </c>
      <c r="CN858" s="37">
        <f t="shared" si="507"/>
        <v>1.6246953696181965</v>
      </c>
      <c r="CO858" s="37">
        <f t="shared" si="508"/>
        <v>1.6246953696181965</v>
      </c>
      <c r="CP858" s="37">
        <f t="shared" si="509"/>
        <v>27.619821283509342</v>
      </c>
      <c r="CQ858" s="37">
        <f t="shared" si="510"/>
        <v>24.370430544272949</v>
      </c>
      <c r="CR858" s="37">
        <f t="shared" si="511"/>
        <v>38.992688870836716</v>
      </c>
      <c r="CS858" s="37">
        <f t="shared" si="512"/>
        <v>43.866774979691307</v>
      </c>
      <c r="CT858" s="22">
        <f t="shared" si="513"/>
        <v>-2.6259138911454087</v>
      </c>
      <c r="CU858" s="35">
        <v>1</v>
      </c>
      <c r="CV858" s="35">
        <v>1</v>
      </c>
      <c r="CW858" s="35">
        <v>16</v>
      </c>
      <c r="CX858" s="35">
        <v>14</v>
      </c>
      <c r="CY858" s="35">
        <v>6</v>
      </c>
      <c r="CZ858" s="35">
        <v>6</v>
      </c>
      <c r="DA858" s="35">
        <v>6</v>
      </c>
      <c r="DB858" s="35">
        <v>1</v>
      </c>
      <c r="DC858">
        <v>0</v>
      </c>
      <c r="DD858">
        <v>0</v>
      </c>
      <c r="DE858" s="35">
        <f t="shared" si="514"/>
        <v>0</v>
      </c>
      <c r="DF858" s="36">
        <f t="shared" si="515"/>
        <v>0</v>
      </c>
      <c r="DG858" s="37">
        <f t="shared" si="516"/>
        <v>0</v>
      </c>
      <c r="DH858" s="37">
        <f t="shared" si="517"/>
        <v>0</v>
      </c>
      <c r="DI858" s="2">
        <v>4.3</v>
      </c>
      <c r="DJ858">
        <v>0</v>
      </c>
      <c r="DK858">
        <v>0</v>
      </c>
      <c r="DL858">
        <v>-100</v>
      </c>
      <c r="DM858">
        <v>1</v>
      </c>
      <c r="DN858">
        <v>4</v>
      </c>
      <c r="DO858">
        <v>-40</v>
      </c>
      <c r="DP858">
        <v>0</v>
      </c>
      <c r="DQ858">
        <v>3</v>
      </c>
      <c r="DR858">
        <v>-61.5</v>
      </c>
      <c r="DS858">
        <v>0</v>
      </c>
      <c r="DT858">
        <v>2</v>
      </c>
      <c r="DU858">
        <v>-75</v>
      </c>
      <c r="DV858" s="39">
        <v>-0.4</v>
      </c>
      <c r="DW858" s="39">
        <v>-0.4</v>
      </c>
      <c r="DX858" s="39">
        <v>-0.2</v>
      </c>
      <c r="DY858" s="39">
        <v>0</v>
      </c>
      <c r="DZ858" s="39">
        <v>-0.1</v>
      </c>
      <c r="EA858" s="39">
        <v>-0.60000000000000009</v>
      </c>
    </row>
    <row r="859" spans="1:131" x14ac:dyDescent="0.2">
      <c r="A859" s="12" t="s">
        <v>3655</v>
      </c>
      <c r="B859" s="12" t="s">
        <v>3652</v>
      </c>
      <c r="C859" t="s">
        <v>3654</v>
      </c>
      <c r="D859" t="s">
        <v>393</v>
      </c>
      <c r="E859" s="12" t="s">
        <v>156</v>
      </c>
      <c r="F859">
        <v>69</v>
      </c>
      <c r="G859">
        <v>6</v>
      </c>
      <c r="H859">
        <v>11</v>
      </c>
      <c r="I859" s="31">
        <f t="shared" si="481"/>
        <v>17</v>
      </c>
      <c r="J859">
        <v>8</v>
      </c>
      <c r="K859">
        <v>3</v>
      </c>
      <c r="L859" s="16">
        <f t="shared" si="482"/>
        <v>1.3336820083682011</v>
      </c>
      <c r="M859" s="15">
        <v>6</v>
      </c>
      <c r="N859" s="15">
        <v>8</v>
      </c>
      <c r="O859" s="15">
        <v>3</v>
      </c>
      <c r="P859">
        <v>84</v>
      </c>
      <c r="Q859">
        <v>26</v>
      </c>
      <c r="R859">
        <v>30</v>
      </c>
      <c r="S859" s="13">
        <f t="shared" si="483"/>
        <v>7.1428571428571425E-2</v>
      </c>
      <c r="T859" s="13">
        <f t="shared" si="484"/>
        <v>4.2857142857142858E-2</v>
      </c>
      <c r="U859" s="2">
        <v>764.8</v>
      </c>
      <c r="V859" s="2">
        <v>11.083333333300001</v>
      </c>
      <c r="W859">
        <v>10.81</v>
      </c>
      <c r="X859">
        <v>37.07</v>
      </c>
      <c r="Y859" s="32">
        <f t="shared" si="485"/>
        <v>0.22577276524644946</v>
      </c>
      <c r="Z859" s="15">
        <f t="shared" si="486"/>
        <v>111.38461538461539</v>
      </c>
      <c r="AA859">
        <v>15</v>
      </c>
      <c r="AB859">
        <v>13</v>
      </c>
      <c r="AC859">
        <v>25</v>
      </c>
      <c r="AD859" s="13">
        <f t="shared" si="487"/>
        <v>0.23076923076923078</v>
      </c>
      <c r="AE859" s="13">
        <f t="shared" si="488"/>
        <v>0.42307692307692307</v>
      </c>
      <c r="AF859" s="13">
        <f t="shared" si="489"/>
        <v>0.65384615384615385</v>
      </c>
      <c r="AG859">
        <v>1</v>
      </c>
      <c r="AH859">
        <v>1</v>
      </c>
      <c r="AI859" s="17">
        <f t="shared" si="490"/>
        <v>0.5</v>
      </c>
      <c r="AJ859">
        <v>123</v>
      </c>
      <c r="AK859">
        <v>137</v>
      </c>
      <c r="AL859" s="32">
        <f t="shared" si="491"/>
        <v>0.36879432624113473</v>
      </c>
      <c r="AM859">
        <v>111</v>
      </c>
      <c r="AN859">
        <v>88</v>
      </c>
      <c r="AO859" s="33">
        <f t="shared" si="492"/>
        <v>0.28226950354609931</v>
      </c>
      <c r="AP859">
        <v>119</v>
      </c>
      <c r="AQ859">
        <v>127</v>
      </c>
      <c r="AR859" s="33">
        <f t="shared" si="493"/>
        <v>0.34893617021276596</v>
      </c>
      <c r="AS859" s="33">
        <f t="shared" si="494"/>
        <v>0.56644880174291934</v>
      </c>
      <c r="AT859">
        <v>12</v>
      </c>
      <c r="AU859">
        <v>285</v>
      </c>
      <c r="AV859">
        <v>266</v>
      </c>
      <c r="AW859">
        <v>242</v>
      </c>
      <c r="AX859" s="2">
        <v>28.2</v>
      </c>
      <c r="AY859" s="3">
        <v>10</v>
      </c>
      <c r="AZ859" s="2">
        <v>32.6</v>
      </c>
      <c r="BA859" s="2">
        <v>25.1</v>
      </c>
      <c r="BB859" s="21">
        <v>-0.254</v>
      </c>
      <c r="BC859">
        <v>12</v>
      </c>
      <c r="BD859" s="21">
        <v>-0.32700000000000001</v>
      </c>
      <c r="BE859" s="2">
        <v>28.5</v>
      </c>
      <c r="BF859" s="2">
        <v>32.5</v>
      </c>
      <c r="BG859" s="2">
        <v>24.5</v>
      </c>
      <c r="BH859" s="21">
        <v>-0.81400000000000006</v>
      </c>
      <c r="BI859" s="21">
        <v>0.79100000000000004</v>
      </c>
      <c r="BJ859" t="s">
        <v>824</v>
      </c>
      <c r="BK859" s="2">
        <v>49.4</v>
      </c>
      <c r="BL859" t="s">
        <v>1164</v>
      </c>
      <c r="BM859" s="2">
        <v>39.6</v>
      </c>
      <c r="BN859" t="s">
        <v>1813</v>
      </c>
      <c r="BO859" s="2">
        <v>25.2</v>
      </c>
      <c r="BP859" t="s">
        <v>1090</v>
      </c>
      <c r="BQ859" s="2">
        <v>37</v>
      </c>
      <c r="BR859" t="s">
        <v>1528</v>
      </c>
      <c r="BS859" s="2">
        <v>33.6</v>
      </c>
      <c r="BT859" s="32">
        <f t="shared" si="495"/>
        <v>7.18232044198895E-2</v>
      </c>
      <c r="BU859" s="34">
        <f t="shared" si="496"/>
        <v>0.92436974789915971</v>
      </c>
      <c r="BV859" s="35">
        <f t="shared" si="497"/>
        <v>931.5520683411487</v>
      </c>
      <c r="BW859" s="32">
        <f t="shared" si="498"/>
        <v>-3.8070476809507897E-3</v>
      </c>
      <c r="BX859" s="36">
        <f t="shared" si="499"/>
        <v>2.0398823144879916</v>
      </c>
      <c r="BY859" s="37">
        <f t="shared" si="500"/>
        <v>2.1183393265836838</v>
      </c>
      <c r="BZ859" s="37">
        <f t="shared" si="501"/>
        <v>28.401438378640503</v>
      </c>
      <c r="CA859" s="37">
        <f t="shared" si="502"/>
        <v>28.009153318162042</v>
      </c>
      <c r="CB859" s="37">
        <f t="shared" si="503"/>
        <v>54.841451454888698</v>
      </c>
      <c r="CC859" s="37">
        <f t="shared" si="504"/>
        <v>53.743053285549017</v>
      </c>
      <c r="CD859" s="38">
        <f t="shared" si="505"/>
        <v>1.0983981693396814</v>
      </c>
      <c r="CE859" s="3">
        <v>26</v>
      </c>
      <c r="CF859" s="3">
        <v>27</v>
      </c>
      <c r="CG859" s="3">
        <v>336</v>
      </c>
      <c r="CH859" s="3">
        <v>330</v>
      </c>
      <c r="CI859" s="3">
        <v>159</v>
      </c>
      <c r="CJ859" s="3">
        <v>148</v>
      </c>
      <c r="CK859" s="3">
        <v>180</v>
      </c>
      <c r="CL859" s="3">
        <v>178</v>
      </c>
      <c r="CM859" s="20">
        <f t="shared" si="506"/>
        <v>-1.7043730724903821</v>
      </c>
      <c r="CN859" s="37">
        <f t="shared" si="507"/>
        <v>2.7210565205662616</v>
      </c>
      <c r="CO859" s="37">
        <f t="shared" si="508"/>
        <v>2.5803122177783511</v>
      </c>
      <c r="CP859" s="37">
        <f t="shared" si="509"/>
        <v>31.127948299926107</v>
      </c>
      <c r="CQ859" s="37">
        <f t="shared" si="510"/>
        <v>29.978536493824844</v>
      </c>
      <c r="CR859" s="37">
        <f t="shared" si="511"/>
        <v>59.136064554720214</v>
      </c>
      <c r="CS859" s="37">
        <f t="shared" si="512"/>
        <v>58.385428273184694</v>
      </c>
      <c r="CT859" s="22">
        <f t="shared" si="513"/>
        <v>0.34776188780416106</v>
      </c>
      <c r="CU859" s="35">
        <v>116</v>
      </c>
      <c r="CV859" s="35">
        <v>110</v>
      </c>
      <c r="CW859" s="35">
        <v>1211</v>
      </c>
      <c r="CX859" s="35">
        <v>1168</v>
      </c>
      <c r="CY859" s="35">
        <v>550</v>
      </c>
      <c r="CZ859" s="35">
        <v>529</v>
      </c>
      <c r="DA859" s="35">
        <v>682</v>
      </c>
      <c r="DB859" s="35">
        <v>644</v>
      </c>
      <c r="DC859">
        <v>5</v>
      </c>
      <c r="DD859">
        <v>4</v>
      </c>
      <c r="DE859" s="35">
        <f t="shared" si="514"/>
        <v>-1</v>
      </c>
      <c r="DF859" s="36">
        <f t="shared" si="515"/>
        <v>0.39228506047845996</v>
      </c>
      <c r="DG859" s="37">
        <f t="shared" si="516"/>
        <v>0.31382804838276795</v>
      </c>
      <c r="DH859" s="37">
        <f t="shared" si="517"/>
        <v>-7.8457012095691989E-2</v>
      </c>
      <c r="DI859" s="2">
        <v>455.2</v>
      </c>
      <c r="DJ859">
        <v>17</v>
      </c>
      <c r="DK859">
        <v>19</v>
      </c>
      <c r="DL859">
        <v>-5</v>
      </c>
      <c r="DM859">
        <v>430</v>
      </c>
      <c r="DN859">
        <v>401</v>
      </c>
      <c r="DO859">
        <v>0.1</v>
      </c>
      <c r="DP859">
        <v>330</v>
      </c>
      <c r="DQ859">
        <v>302</v>
      </c>
      <c r="DR859">
        <v>0.1</v>
      </c>
      <c r="DS859">
        <v>235</v>
      </c>
      <c r="DT859">
        <v>218</v>
      </c>
      <c r="DU859">
        <v>-0.1</v>
      </c>
      <c r="DV859" s="39">
        <v>0.5</v>
      </c>
      <c r="DW859" s="39">
        <v>0.5</v>
      </c>
      <c r="DX859" s="39">
        <v>-1</v>
      </c>
      <c r="DY859" s="39">
        <v>-0.60000000000000009</v>
      </c>
      <c r="DZ859" s="39">
        <v>-0.7</v>
      </c>
      <c r="EA859" s="39">
        <v>-1.8</v>
      </c>
    </row>
    <row r="860" spans="1:131" x14ac:dyDescent="0.2">
      <c r="A860" s="12" t="s">
        <v>743</v>
      </c>
      <c r="B860" s="12" t="s">
        <v>3652</v>
      </c>
      <c r="C860" t="s">
        <v>3657</v>
      </c>
      <c r="D860" t="s">
        <v>317</v>
      </c>
      <c r="E860" s="12" t="s">
        <v>178</v>
      </c>
      <c r="F860">
        <v>7</v>
      </c>
      <c r="G860">
        <v>0</v>
      </c>
      <c r="H860">
        <v>0</v>
      </c>
      <c r="I860" s="31">
        <f t="shared" si="481"/>
        <v>0</v>
      </c>
      <c r="J860">
        <v>0</v>
      </c>
      <c r="K860">
        <v>0</v>
      </c>
      <c r="L860" s="16">
        <f t="shared" si="482"/>
        <v>0</v>
      </c>
      <c r="M860" s="15">
        <v>0</v>
      </c>
      <c r="N860" s="15">
        <v>0</v>
      </c>
      <c r="O860" s="15">
        <v>0</v>
      </c>
      <c r="P860">
        <v>5</v>
      </c>
      <c r="Q860">
        <v>1</v>
      </c>
      <c r="R860">
        <v>4</v>
      </c>
      <c r="S860" s="13">
        <f t="shared" si="483"/>
        <v>0</v>
      </c>
      <c r="T860" s="13">
        <f t="shared" si="484"/>
        <v>0</v>
      </c>
      <c r="U860" s="2">
        <v>101.3833333333</v>
      </c>
      <c r="V860" s="2">
        <v>14.483333333299999</v>
      </c>
      <c r="W860">
        <v>14.44</v>
      </c>
      <c r="X860">
        <v>30.76</v>
      </c>
      <c r="Y860" s="32">
        <f t="shared" si="485"/>
        <v>0.31946902654867254</v>
      </c>
      <c r="Z860" s="15">
        <f t="shared" si="486"/>
        <v>0</v>
      </c>
      <c r="AA860">
        <v>10</v>
      </c>
      <c r="AB860">
        <v>4</v>
      </c>
      <c r="AC860">
        <v>16</v>
      </c>
      <c r="AD860" s="13">
        <f t="shared" si="487"/>
        <v>0</v>
      </c>
      <c r="AE860" s="13">
        <f t="shared" si="488"/>
        <v>0</v>
      </c>
      <c r="AF860" s="13">
        <f t="shared" si="489"/>
        <v>0</v>
      </c>
      <c r="AI860" s="17" t="str">
        <f t="shared" si="490"/>
        <v xml:space="preserve"> </v>
      </c>
      <c r="AJ860">
        <v>11</v>
      </c>
      <c r="AK860">
        <v>16</v>
      </c>
      <c r="AL860" s="32">
        <f t="shared" si="491"/>
        <v>0.31034482758620691</v>
      </c>
      <c r="AM860">
        <v>13</v>
      </c>
      <c r="AN860">
        <v>16</v>
      </c>
      <c r="AO860" s="33">
        <f t="shared" si="492"/>
        <v>0.33333333333333331</v>
      </c>
      <c r="AP860">
        <v>15</v>
      </c>
      <c r="AQ860">
        <v>16</v>
      </c>
      <c r="AR860" s="33">
        <f t="shared" si="493"/>
        <v>0.35632183908045978</v>
      </c>
      <c r="AS860" s="33">
        <f t="shared" si="494"/>
        <v>0.48214285714285715</v>
      </c>
      <c r="AU860">
        <v>36</v>
      </c>
      <c r="AV860">
        <v>34</v>
      </c>
      <c r="AW860">
        <v>28</v>
      </c>
      <c r="AX860" s="2">
        <v>27.3</v>
      </c>
      <c r="AZ860" s="2">
        <v>31.9</v>
      </c>
      <c r="BA860" s="2">
        <v>24.2</v>
      </c>
      <c r="BB860" s="21">
        <v>-0.63300000000000001</v>
      </c>
      <c r="BD860" s="21">
        <v>-1.0629999999999999</v>
      </c>
      <c r="BE860" s="2">
        <v>26</v>
      </c>
      <c r="BF860" s="2">
        <v>30.5</v>
      </c>
      <c r="BG860" s="2">
        <v>24.6</v>
      </c>
      <c r="BH860" s="21">
        <v>-0.53100000000000003</v>
      </c>
      <c r="BI860" s="21">
        <v>1.4770000000000001</v>
      </c>
      <c r="BJ860" t="s">
        <v>600</v>
      </c>
      <c r="BK860" s="2">
        <v>26.6</v>
      </c>
      <c r="BL860" t="s">
        <v>1330</v>
      </c>
      <c r="BM860" s="2">
        <v>25.9</v>
      </c>
      <c r="BN860" t="s">
        <v>1836</v>
      </c>
      <c r="BO860" s="2">
        <v>25.9</v>
      </c>
      <c r="BP860" t="s">
        <v>1621</v>
      </c>
      <c r="BQ860" s="2">
        <v>55.5</v>
      </c>
      <c r="BR860" t="s">
        <v>694</v>
      </c>
      <c r="BS860" s="2">
        <v>12.4</v>
      </c>
      <c r="BT860" s="32">
        <f t="shared" si="495"/>
        <v>5.5555555555555552E-2</v>
      </c>
      <c r="BU860" s="34">
        <f t="shared" si="496"/>
        <v>0.86956521739130432</v>
      </c>
      <c r="BV860" s="35">
        <f t="shared" si="497"/>
        <v>875.12077294685992</v>
      </c>
      <c r="BW860" s="32">
        <f t="shared" si="498"/>
        <v>-7.4879227053140124E-2</v>
      </c>
      <c r="BX860" s="36">
        <f t="shared" si="499"/>
        <v>1.1836265000849204</v>
      </c>
      <c r="BY860" s="37">
        <f t="shared" si="500"/>
        <v>3.5508795002547613</v>
      </c>
      <c r="BZ860" s="37">
        <f t="shared" si="501"/>
        <v>21.305277001528566</v>
      </c>
      <c r="CA860" s="37">
        <f t="shared" si="502"/>
        <v>27.223409501953171</v>
      </c>
      <c r="CB860" s="37">
        <f t="shared" si="503"/>
        <v>41.426927502972212</v>
      </c>
      <c r="CC860" s="37">
        <f t="shared" si="504"/>
        <v>56.814072004076181</v>
      </c>
      <c r="CD860" s="38">
        <f t="shared" si="505"/>
        <v>-15.387144501103968</v>
      </c>
      <c r="CE860" s="3">
        <v>2</v>
      </c>
      <c r="CF860" s="3">
        <v>6</v>
      </c>
      <c r="CG860" s="3">
        <v>34</v>
      </c>
      <c r="CH860" s="3">
        <v>40</v>
      </c>
      <c r="CI860" s="3">
        <v>12</v>
      </c>
      <c r="CJ860" s="3">
        <v>21</v>
      </c>
      <c r="CK860" s="3">
        <v>29</v>
      </c>
      <c r="CL860" s="3">
        <v>22</v>
      </c>
      <c r="CM860" s="20">
        <f t="shared" si="506"/>
        <v>-17.58857307253254</v>
      </c>
      <c r="CN860" s="37">
        <f t="shared" si="507"/>
        <v>2.7865502507895226</v>
      </c>
      <c r="CO860" s="37">
        <f t="shared" si="508"/>
        <v>3.9011703511053311</v>
      </c>
      <c r="CP860" s="37">
        <f t="shared" si="509"/>
        <v>33.438603009474271</v>
      </c>
      <c r="CQ860" s="37">
        <f t="shared" si="510"/>
        <v>30.373397733605795</v>
      </c>
      <c r="CR860" s="37">
        <f t="shared" si="511"/>
        <v>59.074865316737871</v>
      </c>
      <c r="CS860" s="37">
        <f t="shared" si="512"/>
        <v>54.895039940553588</v>
      </c>
      <c r="CT860" s="22">
        <f t="shared" si="513"/>
        <v>-19.566969877288251</v>
      </c>
      <c r="CU860" s="35">
        <v>10</v>
      </c>
      <c r="CV860" s="35">
        <v>14</v>
      </c>
      <c r="CW860" s="35">
        <v>110</v>
      </c>
      <c r="CX860" s="35">
        <v>95</v>
      </c>
      <c r="CY860" s="35">
        <v>43</v>
      </c>
      <c r="CZ860" s="35">
        <v>47</v>
      </c>
      <c r="DA860" s="35">
        <v>41</v>
      </c>
      <c r="DB860" s="35">
        <v>49</v>
      </c>
      <c r="DC860">
        <v>2</v>
      </c>
      <c r="DD860">
        <v>0</v>
      </c>
      <c r="DE860" s="35">
        <f t="shared" si="514"/>
        <v>-2</v>
      </c>
      <c r="DF860" s="36">
        <f t="shared" si="515"/>
        <v>1.1836265000849204</v>
      </c>
      <c r="DG860" s="37">
        <f t="shared" si="516"/>
        <v>0</v>
      </c>
      <c r="DH860" s="37">
        <f t="shared" si="517"/>
        <v>-1.1836265000849204</v>
      </c>
      <c r="DI860" s="2">
        <v>51.3</v>
      </c>
      <c r="DJ860">
        <v>0</v>
      </c>
      <c r="DK860">
        <v>3</v>
      </c>
      <c r="DL860">
        <v>-30.8</v>
      </c>
      <c r="DM860">
        <v>27</v>
      </c>
      <c r="DN860">
        <v>51</v>
      </c>
      <c r="DO860">
        <v>-18</v>
      </c>
      <c r="DP860">
        <v>17</v>
      </c>
      <c r="DQ860">
        <v>34</v>
      </c>
      <c r="DR860">
        <v>-16.3</v>
      </c>
      <c r="DS860">
        <v>10</v>
      </c>
      <c r="DT860">
        <v>26</v>
      </c>
      <c r="DU860">
        <v>-24.4</v>
      </c>
      <c r="DV860" s="39">
        <v>-0.2</v>
      </c>
      <c r="DW860" s="39">
        <v>-0.2</v>
      </c>
      <c r="DX860" s="39">
        <v>0.1</v>
      </c>
      <c r="DY860" s="39">
        <v>-0.30000000000000004</v>
      </c>
      <c r="DZ860" s="39">
        <v>0.1</v>
      </c>
      <c r="EA860" s="39">
        <v>-0.2</v>
      </c>
    </row>
    <row r="861" spans="1:131" x14ac:dyDescent="0.2">
      <c r="A861" s="12" t="s">
        <v>3134</v>
      </c>
      <c r="B861" s="12" t="s">
        <v>3660</v>
      </c>
      <c r="C861" t="s">
        <v>3659</v>
      </c>
      <c r="D861" t="s">
        <v>155</v>
      </c>
      <c r="E861" s="12" t="s">
        <v>178</v>
      </c>
      <c r="F861">
        <v>46</v>
      </c>
      <c r="G861">
        <v>2</v>
      </c>
      <c r="H861">
        <v>14</v>
      </c>
      <c r="I861" s="31">
        <f t="shared" si="481"/>
        <v>16</v>
      </c>
      <c r="J861">
        <v>3</v>
      </c>
      <c r="K861">
        <v>10</v>
      </c>
      <c r="L861" s="16">
        <f t="shared" si="482"/>
        <v>1.1436286383671979</v>
      </c>
      <c r="M861" s="15">
        <v>2</v>
      </c>
      <c r="N861" s="15">
        <v>4</v>
      </c>
      <c r="O861" s="15">
        <v>9</v>
      </c>
      <c r="P861">
        <v>66</v>
      </c>
      <c r="Q861">
        <v>34</v>
      </c>
      <c r="R861">
        <v>47</v>
      </c>
      <c r="S861" s="13">
        <f t="shared" si="483"/>
        <v>3.0303030303030304E-2</v>
      </c>
      <c r="T861" s="13">
        <f t="shared" si="484"/>
        <v>1.3605442176870748E-2</v>
      </c>
      <c r="U861" s="2">
        <v>839.43333333329997</v>
      </c>
      <c r="V861" s="2">
        <v>18.233333333299999</v>
      </c>
      <c r="W861">
        <v>17.55</v>
      </c>
      <c r="X861">
        <v>31.3</v>
      </c>
      <c r="Y861" s="32">
        <f t="shared" si="485"/>
        <v>0.35926305015353122</v>
      </c>
      <c r="Z861" s="15">
        <f t="shared" si="486"/>
        <v>35.828571428571429</v>
      </c>
      <c r="AA861">
        <v>65</v>
      </c>
      <c r="AB861">
        <v>51</v>
      </c>
      <c r="AC861">
        <v>68</v>
      </c>
      <c r="AD861" s="13">
        <f t="shared" si="487"/>
        <v>5.7142857142857141E-2</v>
      </c>
      <c r="AE861" s="13">
        <f t="shared" si="488"/>
        <v>0.37142857142857144</v>
      </c>
      <c r="AF861" s="13">
        <f t="shared" si="489"/>
        <v>0.4285714285714286</v>
      </c>
      <c r="AI861" s="17" t="str">
        <f t="shared" si="490"/>
        <v xml:space="preserve"> </v>
      </c>
      <c r="AJ861">
        <v>159</v>
      </c>
      <c r="AK861">
        <v>167</v>
      </c>
      <c r="AL861" s="32">
        <f t="shared" si="491"/>
        <v>0.42392717815344605</v>
      </c>
      <c r="AM861">
        <v>87</v>
      </c>
      <c r="AN861">
        <v>111</v>
      </c>
      <c r="AO861" s="33">
        <f t="shared" si="492"/>
        <v>0.2574772431729519</v>
      </c>
      <c r="AP861">
        <v>95</v>
      </c>
      <c r="AQ861">
        <v>150</v>
      </c>
      <c r="AR861" s="33">
        <f t="shared" si="493"/>
        <v>0.31859557867360205</v>
      </c>
      <c r="AS861" s="33">
        <f t="shared" si="494"/>
        <v>0.62213740458015265</v>
      </c>
      <c r="AT861">
        <v>7</v>
      </c>
      <c r="AU861">
        <v>300</v>
      </c>
      <c r="AV861">
        <v>302</v>
      </c>
      <c r="AW861">
        <v>279</v>
      </c>
      <c r="AX861" s="2">
        <v>28.3</v>
      </c>
      <c r="AY861" s="3">
        <v>6</v>
      </c>
      <c r="AZ861" s="2">
        <v>32.700000000000003</v>
      </c>
      <c r="BA861" s="2">
        <v>25.2</v>
      </c>
      <c r="BB861" s="21">
        <v>-0.27</v>
      </c>
      <c r="BC861">
        <v>6</v>
      </c>
      <c r="BD861" s="21">
        <v>0.60599999999999998</v>
      </c>
      <c r="BE861" s="2">
        <v>27.5</v>
      </c>
      <c r="BF861" s="2">
        <v>33.4</v>
      </c>
      <c r="BG861" s="2">
        <v>25.6</v>
      </c>
      <c r="BH861" s="21">
        <v>-1.036</v>
      </c>
      <c r="BI861" s="21">
        <v>-8.5</v>
      </c>
      <c r="BJ861" t="s">
        <v>1842</v>
      </c>
      <c r="BK861" s="2">
        <v>33.799999999999997</v>
      </c>
      <c r="BL861" t="s">
        <v>2507</v>
      </c>
      <c r="BM861" s="2">
        <v>32</v>
      </c>
      <c r="BN861" t="s">
        <v>1411</v>
      </c>
      <c r="BO861" s="2">
        <v>28.9</v>
      </c>
      <c r="BP861" t="s">
        <v>3023</v>
      </c>
      <c r="BQ861" s="2">
        <v>45</v>
      </c>
      <c r="BR861" t="s">
        <v>3213</v>
      </c>
      <c r="BS861" s="2">
        <v>26</v>
      </c>
      <c r="BT861" s="32">
        <f t="shared" si="495"/>
        <v>8.3732057416267949E-2</v>
      </c>
      <c r="BU861" s="34">
        <f t="shared" si="496"/>
        <v>0.88674698795180718</v>
      </c>
      <c r="BV861" s="35">
        <f t="shared" si="497"/>
        <v>895.12019369343398</v>
      </c>
      <c r="BW861" s="32">
        <f t="shared" si="498"/>
        <v>-2.9520954631924876E-2</v>
      </c>
      <c r="BX861" s="36">
        <f t="shared" si="499"/>
        <v>2.5037755345407828</v>
      </c>
      <c r="BY861" s="37">
        <f t="shared" si="500"/>
        <v>3.3622128606690511</v>
      </c>
      <c r="BZ861" s="37">
        <f t="shared" si="501"/>
        <v>29.90223352680135</v>
      </c>
      <c r="CA861" s="37">
        <f t="shared" si="502"/>
        <v>29.687624195269283</v>
      </c>
      <c r="CB861" s="37">
        <f t="shared" si="503"/>
        <v>53.652332883016776</v>
      </c>
      <c r="CC861" s="37">
        <f t="shared" si="504"/>
        <v>61.950560368923369</v>
      </c>
      <c r="CD861" s="38">
        <f t="shared" si="505"/>
        <v>-8.2982274859065939</v>
      </c>
      <c r="CE861" s="3">
        <v>35</v>
      </c>
      <c r="CF861" s="3">
        <v>47</v>
      </c>
      <c r="CG861" s="3">
        <v>383</v>
      </c>
      <c r="CH861" s="3">
        <v>368</v>
      </c>
      <c r="CI861" s="3">
        <v>133</v>
      </c>
      <c r="CJ861" s="3">
        <v>171</v>
      </c>
      <c r="CK861" s="3">
        <v>280</v>
      </c>
      <c r="CL861" s="3">
        <v>199</v>
      </c>
      <c r="CM861" s="20">
        <f t="shared" si="506"/>
        <v>-2.2135251958302558</v>
      </c>
      <c r="CN861" s="37">
        <f t="shared" si="507"/>
        <v>1.8752604528406727</v>
      </c>
      <c r="CO861" s="37">
        <f t="shared" si="508"/>
        <v>2.4586748159466594</v>
      </c>
      <c r="CP861" s="37">
        <f t="shared" si="509"/>
        <v>25.586887067648288</v>
      </c>
      <c r="CQ861" s="37">
        <f t="shared" si="510"/>
        <v>27.253785247951107</v>
      </c>
      <c r="CR861" s="37">
        <f t="shared" si="511"/>
        <v>50.590359772190581</v>
      </c>
      <c r="CS861" s="37">
        <f t="shared" si="512"/>
        <v>55.549381858591474</v>
      </c>
      <c r="CT861" s="22">
        <f t="shared" si="513"/>
        <v>-3.3392053995057012</v>
      </c>
      <c r="CU861" s="35">
        <v>45</v>
      </c>
      <c r="CV861" s="35">
        <v>59</v>
      </c>
      <c r="CW861" s="35">
        <v>569</v>
      </c>
      <c r="CX861" s="35">
        <v>595</v>
      </c>
      <c r="CY861" s="35">
        <v>276</v>
      </c>
      <c r="CZ861" s="35">
        <v>271</v>
      </c>
      <c r="DA861" s="35">
        <v>408</v>
      </c>
      <c r="DB861" s="35">
        <v>324</v>
      </c>
      <c r="DC861">
        <v>8</v>
      </c>
      <c r="DD861">
        <v>8</v>
      </c>
      <c r="DE861" s="35">
        <f t="shared" si="514"/>
        <v>0</v>
      </c>
      <c r="DF861" s="36">
        <f t="shared" si="515"/>
        <v>0.57229155075217897</v>
      </c>
      <c r="DG861" s="37">
        <f t="shared" si="516"/>
        <v>0.57229155075217897</v>
      </c>
      <c r="DH861" s="37">
        <f t="shared" si="517"/>
        <v>0</v>
      </c>
      <c r="DI861" s="2">
        <v>500.8</v>
      </c>
      <c r="DJ861">
        <v>21</v>
      </c>
      <c r="DK861">
        <v>25</v>
      </c>
      <c r="DL861">
        <v>1.2</v>
      </c>
      <c r="DM861">
        <v>454</v>
      </c>
      <c r="DN861">
        <v>543</v>
      </c>
      <c r="DO861">
        <v>-1.2</v>
      </c>
      <c r="DP861">
        <v>331</v>
      </c>
      <c r="DQ861">
        <v>365</v>
      </c>
      <c r="DR861">
        <v>-0.9</v>
      </c>
      <c r="DS861">
        <v>253</v>
      </c>
      <c r="DT861">
        <v>256</v>
      </c>
      <c r="DU861">
        <v>1.4</v>
      </c>
      <c r="DV861" s="39">
        <v>-1.5</v>
      </c>
      <c r="DW861" s="39">
        <v>-1.5</v>
      </c>
      <c r="DX861" s="39">
        <v>-2.1</v>
      </c>
      <c r="DY861" s="39">
        <v>0.30000000000000004</v>
      </c>
      <c r="DZ861" s="39">
        <v>3</v>
      </c>
      <c r="EA861" s="39">
        <v>-0.2</v>
      </c>
    </row>
    <row r="862" spans="1:131" x14ac:dyDescent="0.2">
      <c r="A862" s="12" t="s">
        <v>524</v>
      </c>
      <c r="B862" s="12" t="s">
        <v>3664</v>
      </c>
      <c r="C862" t="s">
        <v>3663</v>
      </c>
      <c r="D862" t="s">
        <v>529</v>
      </c>
      <c r="E862" s="12" t="s">
        <v>178</v>
      </c>
      <c r="F862">
        <v>53</v>
      </c>
      <c r="G862">
        <v>1</v>
      </c>
      <c r="H862">
        <v>10</v>
      </c>
      <c r="I862" s="31">
        <f t="shared" si="481"/>
        <v>11</v>
      </c>
      <c r="J862">
        <v>4</v>
      </c>
      <c r="K862">
        <v>6</v>
      </c>
      <c r="L862" s="16">
        <f t="shared" si="482"/>
        <v>0.93279626881492483</v>
      </c>
      <c r="M862" s="15">
        <v>1</v>
      </c>
      <c r="N862" s="15">
        <v>4</v>
      </c>
      <c r="O862" s="15">
        <v>6</v>
      </c>
      <c r="P862">
        <v>61</v>
      </c>
      <c r="Q862">
        <v>28</v>
      </c>
      <c r="R862">
        <v>56</v>
      </c>
      <c r="S862" s="13">
        <f t="shared" si="483"/>
        <v>1.6393442622950821E-2</v>
      </c>
      <c r="T862" s="13">
        <f t="shared" si="484"/>
        <v>6.8965517241379309E-3</v>
      </c>
      <c r="U862" s="2">
        <v>707.55</v>
      </c>
      <c r="V862" s="2">
        <v>13.35</v>
      </c>
      <c r="W862">
        <v>12.78</v>
      </c>
      <c r="X862">
        <v>34.4</v>
      </c>
      <c r="Y862" s="32">
        <f t="shared" si="485"/>
        <v>0.27087749046206017</v>
      </c>
      <c r="Z862" s="15">
        <f t="shared" si="486"/>
        <v>53.793103448275865</v>
      </c>
      <c r="AA862">
        <v>43</v>
      </c>
      <c r="AB862">
        <v>51</v>
      </c>
      <c r="AC862">
        <v>55</v>
      </c>
      <c r="AD862" s="13">
        <f t="shared" si="487"/>
        <v>3.4482758620689655E-2</v>
      </c>
      <c r="AE862" s="13">
        <f t="shared" si="488"/>
        <v>0.34482758620689657</v>
      </c>
      <c r="AF862" s="13">
        <f t="shared" si="489"/>
        <v>0.37931034482758624</v>
      </c>
      <c r="AI862" s="17" t="str">
        <f t="shared" si="490"/>
        <v xml:space="preserve"> </v>
      </c>
      <c r="AJ862">
        <v>119</v>
      </c>
      <c r="AK862">
        <v>106</v>
      </c>
      <c r="AL862" s="32">
        <f t="shared" si="491"/>
        <v>0.35488958990536279</v>
      </c>
      <c r="AM862">
        <v>98</v>
      </c>
      <c r="AN862">
        <v>87</v>
      </c>
      <c r="AO862" s="33">
        <f t="shared" si="492"/>
        <v>0.29179810725552052</v>
      </c>
      <c r="AP862">
        <v>117</v>
      </c>
      <c r="AQ862">
        <v>107</v>
      </c>
      <c r="AR862" s="33">
        <f t="shared" si="493"/>
        <v>0.35331230283911674</v>
      </c>
      <c r="AS862" s="33">
        <f t="shared" si="494"/>
        <v>0.54878048780487809</v>
      </c>
      <c r="AT862">
        <v>7</v>
      </c>
      <c r="AU862">
        <v>270</v>
      </c>
      <c r="AV862">
        <v>289</v>
      </c>
      <c r="AW862">
        <v>210</v>
      </c>
      <c r="AX862" s="2">
        <v>27.5</v>
      </c>
      <c r="AY862" s="3">
        <v>8</v>
      </c>
      <c r="AZ862" s="2">
        <v>32.299999999999997</v>
      </c>
      <c r="BA862" s="2">
        <v>24.3</v>
      </c>
      <c r="BB862" s="21">
        <v>-0.40400000000000003</v>
      </c>
      <c r="BC862">
        <v>8</v>
      </c>
      <c r="BD862" s="21">
        <v>-1.0289999999999999</v>
      </c>
      <c r="BE862" s="2">
        <v>26.2</v>
      </c>
      <c r="BF862" s="2">
        <v>31.7</v>
      </c>
      <c r="BG862" s="2">
        <v>24.4</v>
      </c>
      <c r="BH862" s="21">
        <v>-0.47400000000000003</v>
      </c>
      <c r="BI862" s="21">
        <v>4.3099999999999996</v>
      </c>
      <c r="BJ862" t="s">
        <v>911</v>
      </c>
      <c r="BK862" s="2">
        <v>27.4</v>
      </c>
      <c r="BL862" t="s">
        <v>2464</v>
      </c>
      <c r="BM862" s="2">
        <v>27.2</v>
      </c>
      <c r="BN862" t="s">
        <v>3500</v>
      </c>
      <c r="BO862" s="2">
        <v>26.9</v>
      </c>
      <c r="BP862" t="s">
        <v>964</v>
      </c>
      <c r="BQ862" s="2">
        <v>27.2</v>
      </c>
      <c r="BR862" t="s">
        <v>806</v>
      </c>
      <c r="BS862" s="2">
        <v>20.3</v>
      </c>
      <c r="BT862" s="32">
        <f t="shared" si="495"/>
        <v>7.4358974358974358E-2</v>
      </c>
      <c r="BU862" s="34">
        <f t="shared" si="496"/>
        <v>0.92822966507177029</v>
      </c>
      <c r="BV862" s="35">
        <f t="shared" si="497"/>
        <v>935.6655625076678</v>
      </c>
      <c r="BW862" s="32">
        <f t="shared" si="498"/>
        <v>2.588639430744652E-3</v>
      </c>
      <c r="BX862" s="36">
        <f t="shared" si="499"/>
        <v>2.4591901632393474</v>
      </c>
      <c r="BY862" s="37">
        <f t="shared" si="500"/>
        <v>2.543989824040704</v>
      </c>
      <c r="BZ862" s="37">
        <f t="shared" si="501"/>
        <v>33.071867712529148</v>
      </c>
      <c r="CA862" s="37">
        <f t="shared" si="502"/>
        <v>35.446258214967145</v>
      </c>
      <c r="CB862" s="37">
        <f t="shared" si="503"/>
        <v>64.36294254822981</v>
      </c>
      <c r="CC862" s="37">
        <f t="shared" si="504"/>
        <v>57.663769344922628</v>
      </c>
      <c r="CD862" s="38">
        <f t="shared" si="505"/>
        <v>6.6991732033071827</v>
      </c>
      <c r="CE862" s="3">
        <v>29</v>
      </c>
      <c r="CF862" s="3">
        <v>30</v>
      </c>
      <c r="CG862" s="3">
        <v>361</v>
      </c>
      <c r="CH862" s="3">
        <v>388</v>
      </c>
      <c r="CI862" s="3">
        <v>163</v>
      </c>
      <c r="CJ862" s="3">
        <v>126</v>
      </c>
      <c r="CK862" s="3">
        <v>136</v>
      </c>
      <c r="CL862" s="3">
        <v>206</v>
      </c>
      <c r="CM862" s="20">
        <f t="shared" si="506"/>
        <v>9.9441495990109097E-2</v>
      </c>
      <c r="CN862" s="37">
        <f t="shared" si="507"/>
        <v>2.5340061430451954</v>
      </c>
      <c r="CO862" s="37">
        <f t="shared" si="508"/>
        <v>2.764370337867486</v>
      </c>
      <c r="CP862" s="37">
        <f t="shared" si="509"/>
        <v>32.942079859587537</v>
      </c>
      <c r="CQ862" s="37">
        <f t="shared" si="510"/>
        <v>34.752084247476965</v>
      </c>
      <c r="CR862" s="37">
        <f t="shared" si="511"/>
        <v>61.342694164107073</v>
      </c>
      <c r="CS862" s="37">
        <f t="shared" si="512"/>
        <v>57.163229486616942</v>
      </c>
      <c r="CT862" s="22">
        <f t="shared" si="513"/>
        <v>2.5197085258170517</v>
      </c>
      <c r="CU862" s="35">
        <v>77</v>
      </c>
      <c r="CV862" s="35">
        <v>84</v>
      </c>
      <c r="CW862" s="35">
        <v>924</v>
      </c>
      <c r="CX862" s="35">
        <v>972</v>
      </c>
      <c r="CY862" s="35">
        <v>419</v>
      </c>
      <c r="CZ862" s="35">
        <v>359</v>
      </c>
      <c r="DA862" s="35">
        <v>322</v>
      </c>
      <c r="DB862" s="35">
        <v>444</v>
      </c>
      <c r="DC862">
        <v>9</v>
      </c>
      <c r="DD862">
        <v>2</v>
      </c>
      <c r="DE862" s="35">
        <f t="shared" si="514"/>
        <v>-7</v>
      </c>
      <c r="DF862" s="36">
        <f t="shared" si="515"/>
        <v>0.76319694721221121</v>
      </c>
      <c r="DG862" s="37">
        <f t="shared" si="516"/>
        <v>0.1695993216027136</v>
      </c>
      <c r="DH862" s="37">
        <f t="shared" si="517"/>
        <v>-0.59359762560949758</v>
      </c>
      <c r="DI862" s="2">
        <v>428.6</v>
      </c>
      <c r="DJ862">
        <v>19</v>
      </c>
      <c r="DK862">
        <v>17</v>
      </c>
      <c r="DL862">
        <v>5.6</v>
      </c>
      <c r="DM862">
        <v>486</v>
      </c>
      <c r="DN862">
        <v>426</v>
      </c>
      <c r="DO862">
        <v>1.5</v>
      </c>
      <c r="DP862">
        <v>350</v>
      </c>
      <c r="DQ862">
        <v>346</v>
      </c>
      <c r="DR862">
        <v>0</v>
      </c>
      <c r="DS862">
        <v>252</v>
      </c>
      <c r="DT862">
        <v>264</v>
      </c>
      <c r="DU862">
        <v>0.60000000000000009</v>
      </c>
      <c r="DV862" s="39">
        <v>-3</v>
      </c>
      <c r="DW862" s="39">
        <v>-3</v>
      </c>
      <c r="DX862" s="39">
        <v>-0.60000000000000009</v>
      </c>
      <c r="DY862" s="39">
        <v>-0.8</v>
      </c>
      <c r="DZ862" s="39">
        <v>1.4</v>
      </c>
      <c r="EA862" s="39">
        <v>-3</v>
      </c>
    </row>
    <row r="863" spans="1:131" x14ac:dyDescent="0.2">
      <c r="A863" s="12" t="s">
        <v>120</v>
      </c>
      <c r="B863" s="12" t="s">
        <v>3668</v>
      </c>
      <c r="C863" t="s">
        <v>3667</v>
      </c>
      <c r="D863" t="s">
        <v>684</v>
      </c>
      <c r="E863" s="12" t="s">
        <v>148</v>
      </c>
      <c r="F863">
        <v>82</v>
      </c>
      <c r="G863">
        <v>15</v>
      </c>
      <c r="H863">
        <v>21</v>
      </c>
      <c r="I863" s="31">
        <f t="shared" si="481"/>
        <v>36</v>
      </c>
      <c r="J863">
        <v>7</v>
      </c>
      <c r="K863">
        <v>12</v>
      </c>
      <c r="L863" s="16">
        <f t="shared" si="482"/>
        <v>1.8860236335059697</v>
      </c>
      <c r="M863" s="15">
        <v>13</v>
      </c>
      <c r="N863" s="15">
        <v>9</v>
      </c>
      <c r="O863" s="15">
        <v>12</v>
      </c>
      <c r="P863">
        <v>193</v>
      </c>
      <c r="Q863">
        <v>74</v>
      </c>
      <c r="R863">
        <v>54</v>
      </c>
      <c r="S863" s="13">
        <f t="shared" si="483"/>
        <v>7.7720207253886009E-2</v>
      </c>
      <c r="T863" s="13">
        <f t="shared" si="484"/>
        <v>4.6728971962616821E-2</v>
      </c>
      <c r="U863" s="2">
        <v>1145.2666666667001</v>
      </c>
      <c r="V863" s="2">
        <v>13.9666666667</v>
      </c>
      <c r="W863">
        <v>13.5</v>
      </c>
      <c r="X863">
        <v>33.65</v>
      </c>
      <c r="Y863" s="32">
        <f t="shared" si="485"/>
        <v>0.28632025450689291</v>
      </c>
      <c r="Z863" s="15">
        <f t="shared" si="486"/>
        <v>97.125</v>
      </c>
      <c r="AA863">
        <v>19</v>
      </c>
      <c r="AB863">
        <v>42</v>
      </c>
      <c r="AC863">
        <v>129</v>
      </c>
      <c r="AD863" s="13">
        <f t="shared" si="487"/>
        <v>0.3125</v>
      </c>
      <c r="AE863" s="13">
        <f t="shared" si="488"/>
        <v>0.4375</v>
      </c>
      <c r="AF863" s="13">
        <f t="shared" si="489"/>
        <v>0.75</v>
      </c>
      <c r="AG863">
        <v>1</v>
      </c>
      <c r="AH863">
        <v>6</v>
      </c>
      <c r="AI863" s="17">
        <f t="shared" si="490"/>
        <v>0.14285714285714285</v>
      </c>
      <c r="AJ863">
        <v>198</v>
      </c>
      <c r="AK863">
        <v>202</v>
      </c>
      <c r="AL863" s="32">
        <f t="shared" si="491"/>
        <v>0.35778175313059035</v>
      </c>
      <c r="AM863">
        <v>195</v>
      </c>
      <c r="AN863">
        <v>119</v>
      </c>
      <c r="AO863" s="33">
        <f t="shared" si="492"/>
        <v>0.28085867620751342</v>
      </c>
      <c r="AP863">
        <v>217</v>
      </c>
      <c r="AQ863">
        <v>187</v>
      </c>
      <c r="AR863" s="33">
        <f t="shared" si="493"/>
        <v>0.36135957066189622</v>
      </c>
      <c r="AS863" s="33">
        <f t="shared" si="494"/>
        <v>0.56022408963585435</v>
      </c>
      <c r="AT863">
        <v>10</v>
      </c>
      <c r="AU863">
        <v>455</v>
      </c>
      <c r="AV863">
        <v>375</v>
      </c>
      <c r="AW863">
        <v>324</v>
      </c>
      <c r="AX863" s="2">
        <v>29.5</v>
      </c>
      <c r="AY863" s="3">
        <v>3</v>
      </c>
      <c r="AZ863" s="2">
        <v>34</v>
      </c>
      <c r="BA863" s="2">
        <v>26.4</v>
      </c>
      <c r="BB863" s="21">
        <v>1.1020000000000001</v>
      </c>
      <c r="BC863">
        <v>1</v>
      </c>
      <c r="BD863" s="21">
        <v>-9.0999999999999998E-2</v>
      </c>
      <c r="BE863" s="2">
        <v>30.9</v>
      </c>
      <c r="BF863" s="2">
        <v>33.799999999999997</v>
      </c>
      <c r="BG863" s="2">
        <v>28</v>
      </c>
      <c r="BH863" s="21">
        <v>2.109</v>
      </c>
      <c r="BI863" s="21">
        <v>15.661</v>
      </c>
      <c r="BJ863" t="s">
        <v>2081</v>
      </c>
      <c r="BK863" s="2">
        <v>56.9</v>
      </c>
      <c r="BL863" t="s">
        <v>679</v>
      </c>
      <c r="BM863" s="2">
        <v>55.1</v>
      </c>
      <c r="BN863" t="s">
        <v>3327</v>
      </c>
      <c r="BO863" s="2">
        <v>23.2</v>
      </c>
      <c r="BP863" t="s">
        <v>1110</v>
      </c>
      <c r="BQ863" s="2">
        <v>40.5</v>
      </c>
      <c r="BR863" t="s">
        <v>3595</v>
      </c>
      <c r="BS863" s="2">
        <v>36.6</v>
      </c>
      <c r="BT863" s="32">
        <f t="shared" si="495"/>
        <v>7.2072072072072071E-2</v>
      </c>
      <c r="BU863" s="34">
        <f t="shared" si="496"/>
        <v>0.92778993435448576</v>
      </c>
      <c r="BV863" s="35">
        <f t="shared" si="497"/>
        <v>934.99714156169307</v>
      </c>
      <c r="BW863" s="32">
        <f t="shared" si="498"/>
        <v>-1.3799357344217167E-4</v>
      </c>
      <c r="BX863" s="36">
        <f t="shared" si="499"/>
        <v>2.5146981780020319</v>
      </c>
      <c r="BY863" s="37">
        <f t="shared" si="500"/>
        <v>1.7288549973763967</v>
      </c>
      <c r="BZ863" s="37">
        <f t="shared" si="501"/>
        <v>34.89143721977819</v>
      </c>
      <c r="CA863" s="37">
        <f t="shared" si="502"/>
        <v>23.942022236394344</v>
      </c>
      <c r="CB863" s="37">
        <f t="shared" si="503"/>
        <v>66.06321671792837</v>
      </c>
      <c r="CC863" s="37">
        <f t="shared" si="504"/>
        <v>43.064206298284788</v>
      </c>
      <c r="CD863" s="38">
        <f t="shared" si="505"/>
        <v>22.999010419643582</v>
      </c>
      <c r="CE863" s="3">
        <v>48</v>
      </c>
      <c r="CF863" s="3">
        <v>33</v>
      </c>
      <c r="CG863" s="3">
        <v>618</v>
      </c>
      <c r="CH863" s="3">
        <v>424</v>
      </c>
      <c r="CI863" s="3">
        <v>290</v>
      </c>
      <c r="CJ863" s="3">
        <v>189</v>
      </c>
      <c r="CK863" s="3">
        <v>176</v>
      </c>
      <c r="CL863" s="3">
        <v>305</v>
      </c>
      <c r="CM863" s="20">
        <f t="shared" si="506"/>
        <v>5.7116322683830774</v>
      </c>
      <c r="CN863" s="37">
        <f t="shared" si="507"/>
        <v>2.022252020439967</v>
      </c>
      <c r="CO863" s="37">
        <f t="shared" si="508"/>
        <v>1.6525930489616933</v>
      </c>
      <c r="CP863" s="37">
        <f t="shared" si="509"/>
        <v>30.029355271264457</v>
      </c>
      <c r="CQ863" s="37">
        <f t="shared" si="510"/>
        <v>25.658681549668398</v>
      </c>
      <c r="CR863" s="37">
        <f t="shared" si="511"/>
        <v>60.036965897147837</v>
      </c>
      <c r="CS863" s="37">
        <f t="shared" si="512"/>
        <v>48.751494944369952</v>
      </c>
      <c r="CT863" s="22">
        <f t="shared" si="513"/>
        <v>11.713539466865697</v>
      </c>
      <c r="CU863" s="35">
        <v>93</v>
      </c>
      <c r="CV863" s="35">
        <v>76</v>
      </c>
      <c r="CW863" s="35">
        <v>1288</v>
      </c>
      <c r="CX863" s="35">
        <v>1104</v>
      </c>
      <c r="CY863" s="35">
        <v>653</v>
      </c>
      <c r="CZ863" s="35">
        <v>515</v>
      </c>
      <c r="DA863" s="35">
        <v>547</v>
      </c>
      <c r="DB863" s="35">
        <v>727</v>
      </c>
      <c r="DC863">
        <v>17</v>
      </c>
      <c r="DD863">
        <v>19</v>
      </c>
      <c r="DE863" s="35">
        <f t="shared" si="514"/>
        <v>2</v>
      </c>
      <c r="DF863" s="36">
        <f t="shared" si="515"/>
        <v>0.89062227137571948</v>
      </c>
      <c r="DG863" s="37">
        <f t="shared" si="516"/>
        <v>0.99540136212580421</v>
      </c>
      <c r="DH863" s="37">
        <f t="shared" si="517"/>
        <v>0.10477909075008465</v>
      </c>
      <c r="DI863" s="2">
        <v>683.3</v>
      </c>
      <c r="DJ863">
        <v>21</v>
      </c>
      <c r="DK863">
        <v>21</v>
      </c>
      <c r="DL863">
        <v>-5.4</v>
      </c>
      <c r="DM863">
        <v>778</v>
      </c>
      <c r="DN863">
        <v>498</v>
      </c>
      <c r="DO863">
        <v>5.2</v>
      </c>
      <c r="DP863">
        <v>584</v>
      </c>
      <c r="DQ863">
        <v>386</v>
      </c>
      <c r="DR863">
        <v>4.9000000000000004</v>
      </c>
      <c r="DS863">
        <v>418</v>
      </c>
      <c r="DT863">
        <v>276</v>
      </c>
      <c r="DU863">
        <v>5.8</v>
      </c>
      <c r="DV863" s="39">
        <v>17.100000000000001</v>
      </c>
      <c r="DW863" s="39">
        <v>17.100000000000001</v>
      </c>
      <c r="DX863" s="39">
        <v>-0.60000000000000009</v>
      </c>
      <c r="DY863" s="39">
        <v>1.3</v>
      </c>
      <c r="DZ863" s="39">
        <v>-9.6</v>
      </c>
      <c r="EA863" s="39">
        <v>8.1</v>
      </c>
    </row>
    <row r="864" spans="1:131" x14ac:dyDescent="0.2">
      <c r="A864" s="12" t="s">
        <v>1380</v>
      </c>
      <c r="B864" s="12" t="s">
        <v>3672</v>
      </c>
      <c r="C864" t="s">
        <v>3671</v>
      </c>
      <c r="D864" t="s">
        <v>343</v>
      </c>
      <c r="E864" s="12" t="s">
        <v>170</v>
      </c>
      <c r="F864">
        <v>81</v>
      </c>
      <c r="G864">
        <v>9</v>
      </c>
      <c r="H864">
        <v>19</v>
      </c>
      <c r="I864" s="31">
        <f t="shared" si="481"/>
        <v>28</v>
      </c>
      <c r="J864">
        <v>11</v>
      </c>
      <c r="K864">
        <v>7</v>
      </c>
      <c r="L864" s="16">
        <f t="shared" si="482"/>
        <v>1.5213257267046998</v>
      </c>
      <c r="M864" s="15">
        <v>9</v>
      </c>
      <c r="N864" s="15">
        <v>11</v>
      </c>
      <c r="O864" s="15">
        <v>6</v>
      </c>
      <c r="P864">
        <v>97</v>
      </c>
      <c r="Q864">
        <v>40</v>
      </c>
      <c r="R864">
        <v>35</v>
      </c>
      <c r="S864" s="13">
        <f t="shared" si="483"/>
        <v>9.2783505154639179E-2</v>
      </c>
      <c r="T864" s="13">
        <f t="shared" si="484"/>
        <v>5.232558139534884E-2</v>
      </c>
      <c r="U864" s="2">
        <v>1104.3</v>
      </c>
      <c r="V864" s="2">
        <v>13.6333333333</v>
      </c>
      <c r="W864">
        <v>13.3</v>
      </c>
      <c r="X864">
        <v>36.32</v>
      </c>
      <c r="Y864" s="32">
        <f t="shared" si="485"/>
        <v>0.26803708182184605</v>
      </c>
      <c r="Z864" s="15">
        <f t="shared" si="486"/>
        <v>151.25</v>
      </c>
      <c r="AA864">
        <v>32</v>
      </c>
      <c r="AB864">
        <v>47</v>
      </c>
      <c r="AC864">
        <v>70</v>
      </c>
      <c r="AD864" s="13">
        <f t="shared" si="487"/>
        <v>0.22500000000000001</v>
      </c>
      <c r="AE864" s="13">
        <f t="shared" si="488"/>
        <v>0.42499999999999999</v>
      </c>
      <c r="AF864" s="13">
        <f t="shared" si="489"/>
        <v>0.65</v>
      </c>
      <c r="AG864">
        <v>147</v>
      </c>
      <c r="AH864">
        <v>165</v>
      </c>
      <c r="AI864" s="17">
        <f t="shared" si="490"/>
        <v>0.47115384615384615</v>
      </c>
      <c r="AJ864">
        <v>149</v>
      </c>
      <c r="AK864">
        <v>169</v>
      </c>
      <c r="AL864" s="32">
        <f t="shared" si="491"/>
        <v>0.34678298800436202</v>
      </c>
      <c r="AM864">
        <v>137</v>
      </c>
      <c r="AN864">
        <v>127</v>
      </c>
      <c r="AO864" s="33">
        <f t="shared" si="492"/>
        <v>0.28789531079607417</v>
      </c>
      <c r="AP864">
        <v>164</v>
      </c>
      <c r="AQ864">
        <v>171</v>
      </c>
      <c r="AR864" s="33">
        <f t="shared" si="493"/>
        <v>0.36532170119956381</v>
      </c>
      <c r="AS864" s="33">
        <f t="shared" si="494"/>
        <v>0.54639175257731953</v>
      </c>
      <c r="AT864">
        <v>12</v>
      </c>
      <c r="AU864">
        <v>401</v>
      </c>
      <c r="AV864">
        <v>400</v>
      </c>
      <c r="AW864">
        <v>297</v>
      </c>
      <c r="AX864" s="2">
        <v>28.7</v>
      </c>
      <c r="AY864" s="3">
        <v>4</v>
      </c>
      <c r="AZ864" s="2">
        <v>33.299999999999997</v>
      </c>
      <c r="BA864" s="2">
        <v>25.6</v>
      </c>
      <c r="BB864" s="21">
        <v>0.66</v>
      </c>
      <c r="BC864">
        <v>5</v>
      </c>
      <c r="BD864" s="21">
        <v>0.86</v>
      </c>
      <c r="BE864" s="2">
        <v>30.2</v>
      </c>
      <c r="BF864" s="2">
        <v>34</v>
      </c>
      <c r="BG864" s="2">
        <v>26.3</v>
      </c>
      <c r="BH864" s="21">
        <v>0.189</v>
      </c>
      <c r="BI864" s="21">
        <v>-3.0059999999999998</v>
      </c>
      <c r="BJ864" t="s">
        <v>1320</v>
      </c>
      <c r="BK864" s="2">
        <v>46.1</v>
      </c>
      <c r="BL864" t="s">
        <v>1818</v>
      </c>
      <c r="BM864" s="2">
        <v>40.799999999999997</v>
      </c>
      <c r="BN864" t="s">
        <v>2652</v>
      </c>
      <c r="BO864" s="2">
        <v>20.7</v>
      </c>
      <c r="BP864" t="s">
        <v>3613</v>
      </c>
      <c r="BQ864" s="2">
        <v>38.700000000000003</v>
      </c>
      <c r="BR864" t="s">
        <v>1933</v>
      </c>
      <c r="BS864" s="2">
        <v>37.1</v>
      </c>
      <c r="BT864" s="32">
        <f t="shared" si="495"/>
        <v>7.2727272727272724E-2</v>
      </c>
      <c r="BU864" s="34">
        <f t="shared" si="496"/>
        <v>0.91666666666666663</v>
      </c>
      <c r="BV864" s="35">
        <f t="shared" si="497"/>
        <v>923.93939393939388</v>
      </c>
      <c r="BW864" s="32">
        <f t="shared" si="498"/>
        <v>-1.0606060606060647E-2</v>
      </c>
      <c r="BX864" s="36">
        <f t="shared" si="499"/>
        <v>2.1733224667263138</v>
      </c>
      <c r="BY864" s="37">
        <f t="shared" si="500"/>
        <v>2.3906547133989449</v>
      </c>
      <c r="BZ864" s="37">
        <f t="shared" si="501"/>
        <v>29.883183917486814</v>
      </c>
      <c r="CA864" s="37">
        <f t="shared" si="502"/>
        <v>28.687856560787342</v>
      </c>
      <c r="CB864" s="37">
        <f t="shared" si="503"/>
        <v>54.007063298148893</v>
      </c>
      <c r="CC864" s="37">
        <f t="shared" si="504"/>
        <v>56.506384134884151</v>
      </c>
      <c r="CD864" s="38">
        <f t="shared" si="505"/>
        <v>-2.499320836735258</v>
      </c>
      <c r="CE864" s="3">
        <v>40</v>
      </c>
      <c r="CF864" s="3">
        <v>44</v>
      </c>
      <c r="CG864" s="3">
        <v>510</v>
      </c>
      <c r="CH864" s="3">
        <v>484</v>
      </c>
      <c r="CI864" s="3">
        <v>201</v>
      </c>
      <c r="CJ864" s="3">
        <v>225</v>
      </c>
      <c r="CK864" s="3">
        <v>287</v>
      </c>
      <c r="CL864" s="3">
        <v>243</v>
      </c>
      <c r="CM864" s="20">
        <f t="shared" si="506"/>
        <v>0.16327710140907215</v>
      </c>
      <c r="CN864" s="37">
        <f t="shared" si="507"/>
        <v>2.4269864578234621</v>
      </c>
      <c r="CO864" s="37">
        <f t="shared" si="508"/>
        <v>2.7329091205743188</v>
      </c>
      <c r="CP864" s="37">
        <f t="shared" si="509"/>
        <v>28.226464349812368</v>
      </c>
      <c r="CQ864" s="37">
        <f t="shared" si="510"/>
        <v>28.736335454397125</v>
      </c>
      <c r="CR864" s="37">
        <f t="shared" si="511"/>
        <v>50.518029042258114</v>
      </c>
      <c r="CS864" s="37">
        <f t="shared" si="512"/>
        <v>54.229890683635176</v>
      </c>
      <c r="CT864" s="22">
        <f t="shared" si="513"/>
        <v>1.2125408046418045</v>
      </c>
      <c r="CU864" s="35">
        <v>119</v>
      </c>
      <c r="CV864" s="35">
        <v>134</v>
      </c>
      <c r="CW864" s="35">
        <v>1265</v>
      </c>
      <c r="CX864" s="35">
        <v>1275</v>
      </c>
      <c r="CY864" s="35">
        <v>500</v>
      </c>
      <c r="CZ864" s="35">
        <v>539</v>
      </c>
      <c r="DA864" s="35">
        <v>711</v>
      </c>
      <c r="DB864" s="35">
        <v>593</v>
      </c>
      <c r="DC864">
        <v>7</v>
      </c>
      <c r="DD864">
        <v>14</v>
      </c>
      <c r="DE864" s="35">
        <f t="shared" si="514"/>
        <v>7</v>
      </c>
      <c r="DF864" s="36">
        <f t="shared" si="515"/>
        <v>0.38033143167710493</v>
      </c>
      <c r="DG864" s="37">
        <f t="shared" si="516"/>
        <v>0.76066286335420985</v>
      </c>
      <c r="DH864" s="37">
        <f t="shared" si="517"/>
        <v>0.38033143167710493</v>
      </c>
      <c r="DI864" s="2">
        <v>620.4</v>
      </c>
      <c r="DJ864">
        <v>30</v>
      </c>
      <c r="DK864">
        <v>21</v>
      </c>
      <c r="DL864">
        <v>11.7</v>
      </c>
      <c r="DM864">
        <v>567</v>
      </c>
      <c r="DN864">
        <v>570</v>
      </c>
      <c r="DO864">
        <v>0.30000000000000004</v>
      </c>
      <c r="DP864">
        <v>427</v>
      </c>
      <c r="DQ864">
        <v>402</v>
      </c>
      <c r="DR864">
        <v>0.8</v>
      </c>
      <c r="DS864">
        <v>327</v>
      </c>
      <c r="DT864">
        <v>281</v>
      </c>
      <c r="DU864">
        <v>1.7000000000000002</v>
      </c>
      <c r="DV864" s="39">
        <v>3</v>
      </c>
      <c r="DW864" s="39">
        <v>3</v>
      </c>
      <c r="DX864" s="39">
        <v>-1.3</v>
      </c>
      <c r="DY864" s="39">
        <v>0.4</v>
      </c>
      <c r="DZ864" s="39">
        <v>-1.4</v>
      </c>
      <c r="EA864" s="39">
        <v>0.7</v>
      </c>
    </row>
    <row r="865" spans="1:131" x14ac:dyDescent="0.2">
      <c r="A865" s="12" t="s">
        <v>3675</v>
      </c>
      <c r="B865" s="12" t="s">
        <v>3672</v>
      </c>
      <c r="C865" t="s">
        <v>3674</v>
      </c>
      <c r="D865" t="s">
        <v>317</v>
      </c>
      <c r="E865" s="12" t="s">
        <v>156</v>
      </c>
      <c r="F865">
        <v>3</v>
      </c>
      <c r="G865">
        <v>0</v>
      </c>
      <c r="H865">
        <v>0</v>
      </c>
      <c r="I865" s="31">
        <f t="shared" si="481"/>
        <v>0</v>
      </c>
      <c r="J865">
        <v>0</v>
      </c>
      <c r="K865">
        <v>0</v>
      </c>
      <c r="L865" s="16">
        <f t="shared" si="482"/>
        <v>0</v>
      </c>
      <c r="M865" s="15">
        <v>0</v>
      </c>
      <c r="N865" s="15">
        <v>0</v>
      </c>
      <c r="O865" s="15">
        <v>0</v>
      </c>
      <c r="P865">
        <v>4</v>
      </c>
      <c r="Q865">
        <v>0</v>
      </c>
      <c r="R865">
        <v>0</v>
      </c>
      <c r="S865" s="13">
        <f t="shared" si="483"/>
        <v>0</v>
      </c>
      <c r="T865" s="13">
        <f t="shared" si="484"/>
        <v>0</v>
      </c>
      <c r="U865" s="2">
        <v>29.933333333299998</v>
      </c>
      <c r="V865" s="2">
        <v>9.9666666667000001</v>
      </c>
      <c r="W865">
        <v>9.98</v>
      </c>
      <c r="X865">
        <v>41.03</v>
      </c>
      <c r="Y865" s="32">
        <f t="shared" si="485"/>
        <v>0.1956479121740835</v>
      </c>
      <c r="Z865" s="15">
        <f t="shared" si="486"/>
        <v>0</v>
      </c>
      <c r="AA865">
        <v>2</v>
      </c>
      <c r="AB865">
        <v>11</v>
      </c>
      <c r="AC865">
        <v>3</v>
      </c>
      <c r="AD865" s="13">
        <f t="shared" si="487"/>
        <v>0</v>
      </c>
      <c r="AE865" s="13">
        <f t="shared" si="488"/>
        <v>0</v>
      </c>
      <c r="AF865" s="13">
        <f t="shared" si="489"/>
        <v>0</v>
      </c>
      <c r="AG865">
        <v>0</v>
      </c>
      <c r="AH865">
        <v>0</v>
      </c>
      <c r="AI865" s="17" t="str">
        <f t="shared" si="490"/>
        <v xml:space="preserve"> </v>
      </c>
      <c r="AJ865">
        <v>1</v>
      </c>
      <c r="AK865">
        <v>3</v>
      </c>
      <c r="AL865" s="32">
        <f t="shared" si="491"/>
        <v>0.15384615384615385</v>
      </c>
      <c r="AM865">
        <v>6</v>
      </c>
      <c r="AN865">
        <v>3</v>
      </c>
      <c r="AO865" s="33">
        <f t="shared" si="492"/>
        <v>0.34615384615384615</v>
      </c>
      <c r="AP865">
        <v>3</v>
      </c>
      <c r="AQ865">
        <v>10</v>
      </c>
      <c r="AR865" s="33">
        <f t="shared" si="493"/>
        <v>0.5</v>
      </c>
      <c r="AS865" s="33">
        <f t="shared" si="494"/>
        <v>0.30769230769230771</v>
      </c>
      <c r="AU865">
        <v>8</v>
      </c>
      <c r="AV865">
        <v>12</v>
      </c>
      <c r="AW865">
        <v>11</v>
      </c>
      <c r="AX865" s="2">
        <v>27.8</v>
      </c>
      <c r="AZ865" s="2">
        <v>32.200000000000003</v>
      </c>
      <c r="BA865" s="2">
        <v>24.8</v>
      </c>
      <c r="BB865" s="21">
        <v>0.32400000000000001</v>
      </c>
      <c r="BD865" s="21">
        <v>2.7189999999999999</v>
      </c>
      <c r="BE865" s="2">
        <v>27.1</v>
      </c>
      <c r="BF865" s="2">
        <v>32.9</v>
      </c>
      <c r="BG865" s="2">
        <v>21.3</v>
      </c>
      <c r="BH865" s="21">
        <v>-3.7240000000000002</v>
      </c>
      <c r="BI865" s="21">
        <v>-2.8940000000000001</v>
      </c>
      <c r="BJ865" t="s">
        <v>2839</v>
      </c>
      <c r="BK865" s="2">
        <v>43.9</v>
      </c>
      <c r="BL865" t="s">
        <v>1534</v>
      </c>
      <c r="BM865" s="2">
        <v>43.8</v>
      </c>
      <c r="BN865" t="s">
        <v>973</v>
      </c>
      <c r="BO865" s="2">
        <v>40.299999999999997</v>
      </c>
      <c r="BP865" t="s">
        <v>757</v>
      </c>
      <c r="BQ865" s="2">
        <v>38.200000000000003</v>
      </c>
      <c r="BR865" t="s">
        <v>2682</v>
      </c>
      <c r="BS865" s="2">
        <v>36.1</v>
      </c>
      <c r="BT865" s="32">
        <f t="shared" si="495"/>
        <v>0</v>
      </c>
      <c r="BU865" s="34">
        <f t="shared" si="496"/>
        <v>0.92307692307692313</v>
      </c>
      <c r="BV865" s="35">
        <f t="shared" si="497"/>
        <v>923.07692307692309</v>
      </c>
      <c r="BW865" s="32">
        <f t="shared" si="498"/>
        <v>-7.6923076923076872E-2</v>
      </c>
      <c r="BX865" s="36">
        <f t="shared" si="499"/>
        <v>0</v>
      </c>
      <c r="BY865" s="37">
        <f t="shared" si="500"/>
        <v>2.0066889632039908</v>
      </c>
      <c r="BZ865" s="37">
        <f t="shared" si="501"/>
        <v>26.086956521651882</v>
      </c>
      <c r="CA865" s="37">
        <f t="shared" si="502"/>
        <v>26.086956521651882</v>
      </c>
      <c r="CB865" s="37">
        <f t="shared" si="503"/>
        <v>34.113712374467852</v>
      </c>
      <c r="CC865" s="37">
        <f t="shared" si="504"/>
        <v>40.13377926407982</v>
      </c>
      <c r="CD865" s="38">
        <f t="shared" si="505"/>
        <v>-6.020066889611968</v>
      </c>
      <c r="CE865" s="3">
        <v>0</v>
      </c>
      <c r="CF865" s="3">
        <v>1</v>
      </c>
      <c r="CG865" s="3">
        <v>13</v>
      </c>
      <c r="CH865" s="3">
        <v>12</v>
      </c>
      <c r="CI865" s="3">
        <v>2</v>
      </c>
      <c r="CJ865" s="3">
        <v>3</v>
      </c>
      <c r="CK865" s="3">
        <v>4</v>
      </c>
      <c r="CL865" s="3">
        <v>2</v>
      </c>
      <c r="CM865" s="20">
        <f t="shared" si="506"/>
        <v>4.1183177257726467</v>
      </c>
      <c r="CN865" s="37">
        <f t="shared" si="507"/>
        <v>2.9246892517669996</v>
      </c>
      <c r="CO865" s="37">
        <f t="shared" si="508"/>
        <v>2.4372410431391662</v>
      </c>
      <c r="CP865" s="37">
        <f t="shared" si="509"/>
        <v>28.271996100414331</v>
      </c>
      <c r="CQ865" s="37">
        <f t="shared" si="510"/>
        <v>37.533512064343164</v>
      </c>
      <c r="CR865" s="37">
        <f t="shared" si="511"/>
        <v>51.669510114550327</v>
      </c>
      <c r="CS865" s="37">
        <f t="shared" si="512"/>
        <v>71.167438459663657</v>
      </c>
      <c r="CT865" s="22">
        <f t="shared" si="513"/>
        <v>13.477861455501362</v>
      </c>
      <c r="CU865" s="35">
        <v>6</v>
      </c>
      <c r="CV865" s="35">
        <v>5</v>
      </c>
      <c r="CW865" s="35">
        <v>52</v>
      </c>
      <c r="CX865" s="35">
        <v>72</v>
      </c>
      <c r="CY865" s="35">
        <v>24</v>
      </c>
      <c r="CZ865" s="35">
        <v>37</v>
      </c>
      <c r="DA865" s="35">
        <v>32</v>
      </c>
      <c r="DB865" s="35">
        <v>24</v>
      </c>
      <c r="DC865">
        <v>0</v>
      </c>
      <c r="DD865">
        <v>0</v>
      </c>
      <c r="DE865" s="35">
        <f t="shared" si="514"/>
        <v>0</v>
      </c>
      <c r="DF865" s="36">
        <f t="shared" si="515"/>
        <v>0</v>
      </c>
      <c r="DG865" s="37">
        <f t="shared" si="516"/>
        <v>0</v>
      </c>
      <c r="DH865" s="37">
        <f t="shared" si="517"/>
        <v>0</v>
      </c>
      <c r="DI865" s="2">
        <v>13.9</v>
      </c>
      <c r="DJ865">
        <v>0</v>
      </c>
      <c r="DK865">
        <v>0</v>
      </c>
      <c r="DL865">
        <v>-50</v>
      </c>
      <c r="DM865">
        <v>7</v>
      </c>
      <c r="DN865">
        <v>6</v>
      </c>
      <c r="DO865">
        <v>10.3</v>
      </c>
      <c r="DP865">
        <v>7</v>
      </c>
      <c r="DQ865">
        <v>5</v>
      </c>
      <c r="DR865">
        <v>11.6</v>
      </c>
      <c r="DS865">
        <v>6</v>
      </c>
      <c r="DT865">
        <v>5</v>
      </c>
      <c r="DU865">
        <v>4.5</v>
      </c>
      <c r="DV865" s="39">
        <v>-0.1</v>
      </c>
      <c r="DW865" s="39">
        <v>-0.1</v>
      </c>
      <c r="DX865" s="39">
        <v>0.1</v>
      </c>
      <c r="DY865" s="39">
        <v>0</v>
      </c>
      <c r="DZ865" s="39">
        <v>0.1</v>
      </c>
      <c r="EA865" s="39">
        <v>0.1</v>
      </c>
    </row>
    <row r="866" spans="1:131" x14ac:dyDescent="0.2">
      <c r="A866" s="12" t="s">
        <v>743</v>
      </c>
      <c r="B866" s="12" t="s">
        <v>3672</v>
      </c>
      <c r="C866" t="s">
        <v>3677</v>
      </c>
      <c r="D866" t="s">
        <v>330</v>
      </c>
      <c r="E866" s="12" t="s">
        <v>178</v>
      </c>
      <c r="F866">
        <v>28</v>
      </c>
      <c r="G866">
        <v>0</v>
      </c>
      <c r="H866">
        <v>6</v>
      </c>
      <c r="I866" s="31">
        <f t="shared" si="481"/>
        <v>6</v>
      </c>
      <c r="J866">
        <v>2</v>
      </c>
      <c r="K866">
        <v>4</v>
      </c>
      <c r="L866" s="16">
        <f t="shared" si="482"/>
        <v>0.96726523666660391</v>
      </c>
      <c r="M866" s="15">
        <v>0</v>
      </c>
      <c r="N866" s="15">
        <v>2</v>
      </c>
      <c r="O866" s="15">
        <v>3</v>
      </c>
      <c r="P866">
        <v>22</v>
      </c>
      <c r="Q866">
        <v>5</v>
      </c>
      <c r="R866">
        <v>21</v>
      </c>
      <c r="S866" s="13">
        <f t="shared" si="483"/>
        <v>0</v>
      </c>
      <c r="T866" s="13">
        <f t="shared" si="484"/>
        <v>0</v>
      </c>
      <c r="U866" s="2">
        <v>372.18333333330003</v>
      </c>
      <c r="V866" s="2">
        <v>13.2833333333</v>
      </c>
      <c r="W866">
        <v>13.04</v>
      </c>
      <c r="X866">
        <v>35.6</v>
      </c>
      <c r="Y866" s="32">
        <f t="shared" si="485"/>
        <v>0.26809210526315785</v>
      </c>
      <c r="Z866" s="15">
        <f t="shared" si="486"/>
        <v>17.900000000000002</v>
      </c>
      <c r="AA866">
        <v>15</v>
      </c>
      <c r="AB866">
        <v>51</v>
      </c>
      <c r="AC866">
        <v>27</v>
      </c>
      <c r="AD866" s="13">
        <f t="shared" si="487"/>
        <v>0</v>
      </c>
      <c r="AE866" s="13">
        <f t="shared" si="488"/>
        <v>0.25</v>
      </c>
      <c r="AF866" s="13">
        <f t="shared" si="489"/>
        <v>0.25</v>
      </c>
      <c r="AI866" s="17" t="str">
        <f t="shared" si="490"/>
        <v xml:space="preserve"> </v>
      </c>
      <c r="AJ866">
        <v>46</v>
      </c>
      <c r="AK866">
        <v>67</v>
      </c>
      <c r="AL866" s="32">
        <f t="shared" si="491"/>
        <v>0.36688311688311687</v>
      </c>
      <c r="AM866">
        <v>37</v>
      </c>
      <c r="AN866">
        <v>46</v>
      </c>
      <c r="AO866" s="33">
        <f t="shared" si="492"/>
        <v>0.26948051948051949</v>
      </c>
      <c r="AP866">
        <v>50</v>
      </c>
      <c r="AQ866">
        <v>62</v>
      </c>
      <c r="AR866" s="33">
        <f t="shared" si="493"/>
        <v>0.36363636363636365</v>
      </c>
      <c r="AS866" s="33">
        <f t="shared" si="494"/>
        <v>0.57653061224489799</v>
      </c>
      <c r="AT866">
        <v>8</v>
      </c>
      <c r="AU866">
        <v>131</v>
      </c>
      <c r="AV866">
        <v>138</v>
      </c>
      <c r="AW866">
        <v>109</v>
      </c>
      <c r="AX866" s="2">
        <v>27.5</v>
      </c>
      <c r="AY866" s="3">
        <v>8</v>
      </c>
      <c r="AZ866" s="2">
        <v>32.5</v>
      </c>
      <c r="BA866" s="2">
        <v>24.1</v>
      </c>
      <c r="BB866" s="21">
        <v>-0.49199999999999999</v>
      </c>
      <c r="BC866">
        <v>7</v>
      </c>
      <c r="BD866" s="21">
        <v>-0.63500000000000001</v>
      </c>
      <c r="BE866" s="2">
        <v>26.4</v>
      </c>
      <c r="BF866" s="2">
        <v>30.3</v>
      </c>
      <c r="BG866" s="2">
        <v>24.9</v>
      </c>
      <c r="BH866" s="21">
        <v>0.68400000000000005</v>
      </c>
      <c r="BI866" s="21">
        <v>-6.2350000000000003</v>
      </c>
      <c r="BJ866" t="s">
        <v>2663</v>
      </c>
      <c r="BK866" s="2">
        <v>32.1</v>
      </c>
      <c r="BL866" t="s">
        <v>1129</v>
      </c>
      <c r="BM866" s="2">
        <v>29.9</v>
      </c>
      <c r="BN866" t="s">
        <v>2314</v>
      </c>
      <c r="BO866" s="2">
        <v>28.9</v>
      </c>
      <c r="BP866" t="s">
        <v>329</v>
      </c>
      <c r="BQ866" s="2">
        <v>38.1</v>
      </c>
      <c r="BR866" t="s">
        <v>1627</v>
      </c>
      <c r="BS866" s="2">
        <v>37.1</v>
      </c>
      <c r="BT866" s="32">
        <f t="shared" si="495"/>
        <v>0.11173184357541899</v>
      </c>
      <c r="BU866" s="34">
        <f t="shared" si="496"/>
        <v>0.91121495327102808</v>
      </c>
      <c r="BV866" s="35">
        <f t="shared" si="497"/>
        <v>922.38813762857001</v>
      </c>
      <c r="BW866" s="32">
        <f t="shared" si="498"/>
        <v>2.2946796846447071E-2</v>
      </c>
      <c r="BX866" s="36">
        <f t="shared" si="499"/>
        <v>3.2263846567566175</v>
      </c>
      <c r="BY866" s="37">
        <f t="shared" si="500"/>
        <v>3.0650654239187864</v>
      </c>
      <c r="BZ866" s="37">
        <f t="shared" si="501"/>
        <v>28.876142677971725</v>
      </c>
      <c r="CA866" s="37">
        <f t="shared" si="502"/>
        <v>34.522315827295806</v>
      </c>
      <c r="CB866" s="37">
        <f t="shared" si="503"/>
        <v>50.492919878241061</v>
      </c>
      <c r="CC866" s="37">
        <f t="shared" si="504"/>
        <v>63.721096970943194</v>
      </c>
      <c r="CD866" s="38">
        <f t="shared" si="505"/>
        <v>-13.228177092702133</v>
      </c>
      <c r="CE866" s="3">
        <v>20</v>
      </c>
      <c r="CF866" s="3">
        <v>19</v>
      </c>
      <c r="CG866" s="3">
        <v>159</v>
      </c>
      <c r="CH866" s="3">
        <v>195</v>
      </c>
      <c r="CI866" s="3">
        <v>55</v>
      </c>
      <c r="CJ866" s="3">
        <v>86</v>
      </c>
      <c r="CK866" s="3">
        <v>95</v>
      </c>
      <c r="CL866" s="3">
        <v>79</v>
      </c>
      <c r="CM866" s="20">
        <f t="shared" si="506"/>
        <v>-9.5549117865796873</v>
      </c>
      <c r="CN866" s="37">
        <f t="shared" si="507"/>
        <v>2.7086677367576244</v>
      </c>
      <c r="CO866" s="37">
        <f t="shared" si="508"/>
        <v>2.2271268057784908</v>
      </c>
      <c r="CP866" s="37">
        <f t="shared" si="509"/>
        <v>29.735152487961475</v>
      </c>
      <c r="CQ866" s="37">
        <f t="shared" si="510"/>
        <v>30.999197431781699</v>
      </c>
      <c r="CR866" s="37">
        <f t="shared" si="511"/>
        <v>51.524879614767251</v>
      </c>
      <c r="CS866" s="37">
        <f t="shared" si="512"/>
        <v>57.483948635634022</v>
      </c>
      <c r="CT866" s="22">
        <f t="shared" si="513"/>
        <v>-7.2691080718353618</v>
      </c>
      <c r="CU866" s="35">
        <v>45</v>
      </c>
      <c r="CV866" s="35">
        <v>37</v>
      </c>
      <c r="CW866" s="35">
        <v>449</v>
      </c>
      <c r="CX866" s="35">
        <v>478</v>
      </c>
      <c r="CY866" s="35">
        <v>164</v>
      </c>
      <c r="CZ866" s="35">
        <v>204</v>
      </c>
      <c r="DA866" s="35">
        <v>236</v>
      </c>
      <c r="DB866" s="35">
        <v>198</v>
      </c>
      <c r="DC866">
        <v>4</v>
      </c>
      <c r="DD866">
        <v>6</v>
      </c>
      <c r="DE866" s="35">
        <f t="shared" si="514"/>
        <v>2</v>
      </c>
      <c r="DF866" s="36">
        <f t="shared" si="515"/>
        <v>0.64527693135132347</v>
      </c>
      <c r="DG866" s="37">
        <f t="shared" si="516"/>
        <v>0.96791539702698515</v>
      </c>
      <c r="DH866" s="37">
        <f t="shared" si="517"/>
        <v>0.32263846567566173</v>
      </c>
      <c r="DI866" s="2">
        <v>195.7</v>
      </c>
      <c r="DJ866">
        <v>10</v>
      </c>
      <c r="DK866">
        <v>6</v>
      </c>
      <c r="DL866">
        <v>-1.1000000000000001</v>
      </c>
      <c r="DM866">
        <v>193</v>
      </c>
      <c r="DN866">
        <v>203</v>
      </c>
      <c r="DO866">
        <v>0.8</v>
      </c>
      <c r="DP866">
        <v>135</v>
      </c>
      <c r="DQ866">
        <v>156</v>
      </c>
      <c r="DR866">
        <v>-0.9</v>
      </c>
      <c r="DS866">
        <v>101</v>
      </c>
      <c r="DT866">
        <v>106</v>
      </c>
      <c r="DU866">
        <v>-0.60000000000000009</v>
      </c>
      <c r="DV866" s="39">
        <v>-5.4</v>
      </c>
      <c r="DW866" s="39">
        <v>-5.4</v>
      </c>
      <c r="DX866" s="39">
        <v>-0.30000000000000004</v>
      </c>
      <c r="DY866" s="39">
        <v>-0.2</v>
      </c>
      <c r="DZ866" s="39">
        <v>1.1000000000000001</v>
      </c>
      <c r="EA866" s="39">
        <v>-4.8</v>
      </c>
    </row>
    <row r="867" spans="1:131" x14ac:dyDescent="0.2">
      <c r="A867" s="12" t="s">
        <v>1468</v>
      </c>
      <c r="B867" s="12" t="s">
        <v>3672</v>
      </c>
      <c r="C867" t="s">
        <v>3680</v>
      </c>
      <c r="D867" t="s">
        <v>210</v>
      </c>
      <c r="E867" s="12" t="s">
        <v>148</v>
      </c>
      <c r="F867">
        <v>82</v>
      </c>
      <c r="G867">
        <v>2</v>
      </c>
      <c r="H867">
        <v>7</v>
      </c>
      <c r="I867" s="31">
        <f t="shared" si="481"/>
        <v>9</v>
      </c>
      <c r="J867">
        <v>4</v>
      </c>
      <c r="K867">
        <v>3</v>
      </c>
      <c r="L867" s="16">
        <f t="shared" si="482"/>
        <v>0.8398786841900614</v>
      </c>
      <c r="M867" s="15">
        <v>2</v>
      </c>
      <c r="N867" s="15">
        <v>4</v>
      </c>
      <c r="O867" s="15">
        <v>3</v>
      </c>
      <c r="P867">
        <v>62</v>
      </c>
      <c r="Q867">
        <v>19</v>
      </c>
      <c r="R867">
        <v>14</v>
      </c>
      <c r="S867" s="13">
        <f t="shared" si="483"/>
        <v>3.2258064516129031E-2</v>
      </c>
      <c r="T867" s="13">
        <f t="shared" si="484"/>
        <v>2.1052631578947368E-2</v>
      </c>
      <c r="U867" s="2">
        <v>642.95000000000005</v>
      </c>
      <c r="V867" s="2">
        <v>7.8333333332999997</v>
      </c>
      <c r="W867">
        <v>7.83</v>
      </c>
      <c r="X867">
        <v>40.17</v>
      </c>
      <c r="Y867" s="32">
        <f t="shared" si="485"/>
        <v>0.16312499999999999</v>
      </c>
      <c r="Z867" s="15">
        <f t="shared" si="486"/>
        <v>57.411764705882355</v>
      </c>
      <c r="AA867">
        <v>13</v>
      </c>
      <c r="AB867">
        <v>196</v>
      </c>
      <c r="AC867">
        <v>119</v>
      </c>
      <c r="AD867" s="13">
        <f t="shared" si="487"/>
        <v>0.11764705882352941</v>
      </c>
      <c r="AE867" s="13">
        <f t="shared" si="488"/>
        <v>0.41176470588235292</v>
      </c>
      <c r="AF867" s="13">
        <f t="shared" si="489"/>
        <v>0.52941176470588236</v>
      </c>
      <c r="AG867">
        <v>0</v>
      </c>
      <c r="AH867">
        <v>3</v>
      </c>
      <c r="AI867" s="17">
        <f t="shared" si="490"/>
        <v>0</v>
      </c>
      <c r="AJ867">
        <v>71</v>
      </c>
      <c r="AK867">
        <v>91</v>
      </c>
      <c r="AL867" s="32">
        <f t="shared" si="491"/>
        <v>0.30393996247654786</v>
      </c>
      <c r="AM867">
        <v>72</v>
      </c>
      <c r="AN867">
        <v>69</v>
      </c>
      <c r="AO867" s="33">
        <f t="shared" si="492"/>
        <v>0.26454033771106944</v>
      </c>
      <c r="AP867">
        <v>110</v>
      </c>
      <c r="AQ867">
        <v>120</v>
      </c>
      <c r="AR867" s="33">
        <f t="shared" si="493"/>
        <v>0.43151969981238275</v>
      </c>
      <c r="AS867" s="33">
        <f t="shared" si="494"/>
        <v>0.53465346534653468</v>
      </c>
      <c r="AT867">
        <v>11</v>
      </c>
      <c r="AU867">
        <v>238</v>
      </c>
      <c r="AV867">
        <v>197</v>
      </c>
      <c r="AW867">
        <v>173</v>
      </c>
      <c r="AX867" s="2">
        <v>26.4</v>
      </c>
      <c r="AY867" s="3">
        <v>12</v>
      </c>
      <c r="AZ867" s="2">
        <v>31.7</v>
      </c>
      <c r="BA867" s="2">
        <v>22.8</v>
      </c>
      <c r="BB867" s="21">
        <v>-1.4690000000000001</v>
      </c>
      <c r="BC867">
        <v>12</v>
      </c>
      <c r="BD867" s="21">
        <v>-0.61299999999999999</v>
      </c>
      <c r="BE867" s="2">
        <v>25</v>
      </c>
      <c r="BF867" s="2">
        <v>31</v>
      </c>
      <c r="BG867" s="2">
        <v>19</v>
      </c>
      <c r="BH867" s="21">
        <v>-2.7170000000000001</v>
      </c>
      <c r="BI867" s="21">
        <v>-7.7460000000000004</v>
      </c>
      <c r="BJ867" t="s">
        <v>3588</v>
      </c>
      <c r="BK867" s="2">
        <v>42</v>
      </c>
      <c r="BL867" t="s">
        <v>354</v>
      </c>
      <c r="BM867" s="2">
        <v>41.6</v>
      </c>
      <c r="BN867" t="s">
        <v>2191</v>
      </c>
      <c r="BO867" s="2">
        <v>16.3</v>
      </c>
      <c r="BP867" t="s">
        <v>1591</v>
      </c>
      <c r="BQ867" s="2">
        <v>32.299999999999997</v>
      </c>
      <c r="BR867" t="s">
        <v>2691</v>
      </c>
      <c r="BS867" s="2">
        <v>25.8</v>
      </c>
      <c r="BT867" s="32">
        <f t="shared" si="495"/>
        <v>6.9672131147540978E-2</v>
      </c>
      <c r="BU867" s="34">
        <f t="shared" si="496"/>
        <v>0.94822006472491904</v>
      </c>
      <c r="BV867" s="35">
        <f t="shared" si="497"/>
        <v>955.18727783967324</v>
      </c>
      <c r="BW867" s="32">
        <f t="shared" si="498"/>
        <v>1.7892195872460021E-2</v>
      </c>
      <c r="BX867" s="36">
        <f t="shared" si="499"/>
        <v>1.5879605604634257</v>
      </c>
      <c r="BY867" s="37">
        <f t="shared" si="500"/>
        <v>1.4945511157302829</v>
      </c>
      <c r="BZ867" s="37">
        <f t="shared" si="501"/>
        <v>22.791904514886816</v>
      </c>
      <c r="CA867" s="37">
        <f t="shared" si="502"/>
        <v>28.863518422541091</v>
      </c>
      <c r="CB867" s="37">
        <f t="shared" si="503"/>
        <v>43.622210690377635</v>
      </c>
      <c r="CC867" s="37">
        <f t="shared" si="504"/>
        <v>52.869745718958761</v>
      </c>
      <c r="CD867" s="38">
        <f t="shared" si="505"/>
        <v>-9.247535028581126</v>
      </c>
      <c r="CE867" s="3">
        <v>17</v>
      </c>
      <c r="CF867" s="3">
        <v>16</v>
      </c>
      <c r="CG867" s="3">
        <v>227</v>
      </c>
      <c r="CH867" s="3">
        <v>293</v>
      </c>
      <c r="CI867" s="3">
        <v>107</v>
      </c>
      <c r="CJ867" s="3">
        <v>115</v>
      </c>
      <c r="CK867" s="3">
        <v>142</v>
      </c>
      <c r="CL867" s="3">
        <v>116</v>
      </c>
      <c r="CM867" s="20">
        <f t="shared" si="506"/>
        <v>-3.0362181968979591</v>
      </c>
      <c r="CN867" s="37">
        <f t="shared" si="507"/>
        <v>2.276908504708647</v>
      </c>
      <c r="CO867" s="37">
        <f t="shared" si="508"/>
        <v>2.6047833293866915</v>
      </c>
      <c r="CP867" s="37">
        <f t="shared" si="509"/>
        <v>28.069728046048198</v>
      </c>
      <c r="CQ867" s="37">
        <f t="shared" si="510"/>
        <v>31.913149601996395</v>
      </c>
      <c r="CR867" s="37">
        <f t="shared" si="511"/>
        <v>53.971839195613768</v>
      </c>
      <c r="CS867" s="37">
        <f t="shared" si="512"/>
        <v>58.124920308202334</v>
      </c>
      <c r="CT867" s="22">
        <f t="shared" si="513"/>
        <v>-5.0944539159925597</v>
      </c>
      <c r="CU867" s="35">
        <v>125</v>
      </c>
      <c r="CV867" s="35">
        <v>143</v>
      </c>
      <c r="CW867" s="35">
        <v>1416</v>
      </c>
      <c r="CX867" s="35">
        <v>1609</v>
      </c>
      <c r="CY867" s="35">
        <v>620</v>
      </c>
      <c r="CZ867" s="35">
        <v>637</v>
      </c>
      <c r="DA867" s="35">
        <v>802</v>
      </c>
      <c r="DB867" s="35">
        <v>802</v>
      </c>
      <c r="DC867">
        <v>36</v>
      </c>
      <c r="DD867">
        <v>31</v>
      </c>
      <c r="DE867" s="35">
        <f t="shared" si="514"/>
        <v>-5</v>
      </c>
      <c r="DF867" s="36">
        <f t="shared" si="515"/>
        <v>3.3627400103931366</v>
      </c>
      <c r="DG867" s="37">
        <f t="shared" si="516"/>
        <v>2.8956927867274231</v>
      </c>
      <c r="DH867" s="37">
        <f t="shared" si="517"/>
        <v>-0.46704722366571344</v>
      </c>
      <c r="DI867" s="2">
        <v>419.2</v>
      </c>
      <c r="DJ867">
        <v>11</v>
      </c>
      <c r="DK867">
        <v>11</v>
      </c>
      <c r="DL867">
        <v>3.2</v>
      </c>
      <c r="DM867">
        <v>297</v>
      </c>
      <c r="DN867">
        <v>375</v>
      </c>
      <c r="DO867">
        <v>-4.0999999999999996</v>
      </c>
      <c r="DP867">
        <v>215</v>
      </c>
      <c r="DQ867">
        <v>273</v>
      </c>
      <c r="DR867">
        <v>-4</v>
      </c>
      <c r="DS867">
        <v>147</v>
      </c>
      <c r="DT867">
        <v>197</v>
      </c>
      <c r="DU867">
        <v>-5</v>
      </c>
      <c r="DV867" s="39">
        <v>-3.9</v>
      </c>
      <c r="DW867" s="39">
        <v>-3.9</v>
      </c>
      <c r="DX867" s="39">
        <v>-0.1</v>
      </c>
      <c r="DY867" s="39">
        <v>-1.3</v>
      </c>
      <c r="DZ867" s="39">
        <v>3.6</v>
      </c>
      <c r="EA867" s="39">
        <v>-1.9</v>
      </c>
    </row>
    <row r="868" spans="1:131" x14ac:dyDescent="0.2">
      <c r="A868" s="12" t="s">
        <v>1898</v>
      </c>
      <c r="B868" s="12" t="s">
        <v>775</v>
      </c>
      <c r="C868" t="s">
        <v>3683</v>
      </c>
      <c r="D868" t="s">
        <v>317</v>
      </c>
      <c r="E868" s="12" t="s">
        <v>170</v>
      </c>
      <c r="F868">
        <v>52</v>
      </c>
      <c r="G868">
        <v>8</v>
      </c>
      <c r="H868">
        <v>9</v>
      </c>
      <c r="I868" s="31">
        <f t="shared" si="481"/>
        <v>17</v>
      </c>
      <c r="J868">
        <v>9</v>
      </c>
      <c r="K868">
        <v>0</v>
      </c>
      <c r="L868" s="16">
        <f t="shared" si="482"/>
        <v>1.8721894215178272</v>
      </c>
      <c r="M868" s="15">
        <v>8</v>
      </c>
      <c r="N868" s="15">
        <v>9</v>
      </c>
      <c r="O868" s="15">
        <v>0</v>
      </c>
      <c r="P868">
        <v>93</v>
      </c>
      <c r="Q868">
        <v>26</v>
      </c>
      <c r="R868">
        <v>22</v>
      </c>
      <c r="S868" s="13">
        <f t="shared" si="483"/>
        <v>8.6021505376344093E-2</v>
      </c>
      <c r="T868" s="13">
        <f t="shared" si="484"/>
        <v>5.6737588652482268E-2</v>
      </c>
      <c r="U868" s="2">
        <v>544.81666666670003</v>
      </c>
      <c r="V868" s="2">
        <v>10.4666666667</v>
      </c>
      <c r="W868">
        <v>10.41</v>
      </c>
      <c r="X868">
        <v>37.380000000000003</v>
      </c>
      <c r="Y868" s="32">
        <f t="shared" si="485"/>
        <v>0.21782799748901441</v>
      </c>
      <c r="Z868" s="15">
        <f t="shared" si="486"/>
        <v>117.42857142857142</v>
      </c>
      <c r="AA868">
        <v>17</v>
      </c>
      <c r="AB868">
        <v>61</v>
      </c>
      <c r="AC868">
        <v>72</v>
      </c>
      <c r="AD868" s="13">
        <f t="shared" si="487"/>
        <v>0.38095238095238093</v>
      </c>
      <c r="AE868" s="13">
        <f t="shared" si="488"/>
        <v>0.42857142857142855</v>
      </c>
      <c r="AF868" s="13">
        <f t="shared" si="489"/>
        <v>0.80952380952380953</v>
      </c>
      <c r="AG868">
        <v>33</v>
      </c>
      <c r="AH868">
        <v>37</v>
      </c>
      <c r="AI868" s="17">
        <f t="shared" si="490"/>
        <v>0.47142857142857142</v>
      </c>
      <c r="AJ868">
        <v>76</v>
      </c>
      <c r="AK868">
        <v>74</v>
      </c>
      <c r="AL868" s="32">
        <f t="shared" si="491"/>
        <v>0.26362038664323373</v>
      </c>
      <c r="AM868">
        <v>98</v>
      </c>
      <c r="AN868">
        <v>96</v>
      </c>
      <c r="AO868" s="33">
        <f t="shared" si="492"/>
        <v>0.34094903339191562</v>
      </c>
      <c r="AP868">
        <v>115</v>
      </c>
      <c r="AQ868">
        <v>110</v>
      </c>
      <c r="AR868" s="33">
        <f t="shared" si="493"/>
        <v>0.39543057996485059</v>
      </c>
      <c r="AS868" s="33">
        <f t="shared" si="494"/>
        <v>0.43604651162790697</v>
      </c>
      <c r="AT868">
        <v>1</v>
      </c>
      <c r="AU868">
        <v>172</v>
      </c>
      <c r="AV868">
        <v>205</v>
      </c>
      <c r="AW868">
        <v>173</v>
      </c>
      <c r="AX868" s="2">
        <v>28.2</v>
      </c>
      <c r="AY868" s="3">
        <v>10</v>
      </c>
      <c r="AZ868" s="2">
        <v>32.5</v>
      </c>
      <c r="BA868" s="2">
        <v>25.3</v>
      </c>
      <c r="BB868" s="21">
        <v>0.34800000000000003</v>
      </c>
      <c r="BC868">
        <v>10</v>
      </c>
      <c r="BD868" s="21">
        <v>-1.143</v>
      </c>
      <c r="BE868" s="2">
        <v>28.9</v>
      </c>
      <c r="BF868" s="2">
        <v>33.4</v>
      </c>
      <c r="BG868" s="2">
        <v>24.4</v>
      </c>
      <c r="BH868" s="21">
        <v>-1.173</v>
      </c>
      <c r="BI868" s="21">
        <v>0.92800000000000005</v>
      </c>
      <c r="BJ868" t="s">
        <v>1525</v>
      </c>
      <c r="BK868" s="2">
        <v>41.1</v>
      </c>
      <c r="BL868" t="s">
        <v>2365</v>
      </c>
      <c r="BM868" s="2">
        <v>25.7</v>
      </c>
      <c r="BN868" t="s">
        <v>1836</v>
      </c>
      <c r="BO868" s="2">
        <v>22.3</v>
      </c>
      <c r="BP868" t="s">
        <v>757</v>
      </c>
      <c r="BQ868" s="2">
        <v>37.6</v>
      </c>
      <c r="BR868" t="s">
        <v>2126</v>
      </c>
      <c r="BS868" s="2">
        <v>34.299999999999997</v>
      </c>
      <c r="BT868" s="32">
        <f t="shared" si="495"/>
        <v>7.6642335766423361E-2</v>
      </c>
      <c r="BU868" s="34">
        <f t="shared" si="496"/>
        <v>0.91320754716981134</v>
      </c>
      <c r="BV868" s="35">
        <f t="shared" si="497"/>
        <v>920.87178074645374</v>
      </c>
      <c r="BW868" s="32">
        <f t="shared" si="498"/>
        <v>-1.0150117063765299E-2</v>
      </c>
      <c r="BX868" s="36">
        <f t="shared" si="499"/>
        <v>2.3150416462444645</v>
      </c>
      <c r="BY868" s="37">
        <f t="shared" si="500"/>
        <v>2.5355218030296514</v>
      </c>
      <c r="BZ868" s="37">
        <f t="shared" si="501"/>
        <v>30.205781479570632</v>
      </c>
      <c r="CA868" s="37">
        <f t="shared" si="502"/>
        <v>29.213620774037288</v>
      </c>
      <c r="CB868" s="37">
        <f t="shared" si="503"/>
        <v>55.00979911790418</v>
      </c>
      <c r="CC868" s="37">
        <f t="shared" si="504"/>
        <v>52.143557079696748</v>
      </c>
      <c r="CD868" s="38">
        <f t="shared" si="505"/>
        <v>2.8662420382074316</v>
      </c>
      <c r="CE868" s="3">
        <v>21</v>
      </c>
      <c r="CF868" s="3">
        <v>23</v>
      </c>
      <c r="CG868" s="3">
        <v>253</v>
      </c>
      <c r="CH868" s="3">
        <v>242</v>
      </c>
      <c r="CI868" s="3">
        <v>103</v>
      </c>
      <c r="CJ868" s="3">
        <v>89</v>
      </c>
      <c r="CK868" s="3">
        <v>119</v>
      </c>
      <c r="CL868" s="3">
        <v>122</v>
      </c>
      <c r="CM868" s="20">
        <f t="shared" si="506"/>
        <v>2.240125759137662</v>
      </c>
      <c r="CN868" s="37">
        <f t="shared" si="507"/>
        <v>2.1607605877268794</v>
      </c>
      <c r="CO868" s="37">
        <f t="shared" si="508"/>
        <v>3.1794048647981228</v>
      </c>
      <c r="CP868" s="37">
        <f t="shared" si="509"/>
        <v>31.361896530435853</v>
      </c>
      <c r="CQ868" s="37">
        <f t="shared" si="510"/>
        <v>29.571552043462155</v>
      </c>
      <c r="CR868" s="37">
        <f t="shared" si="511"/>
        <v>56.179775280898866</v>
      </c>
      <c r="CS868" s="37">
        <f t="shared" si="512"/>
        <v>51.271761945919238</v>
      </c>
      <c r="CT868" s="22">
        <f t="shared" si="513"/>
        <v>-2.0417712967721968</v>
      </c>
      <c r="CU868" s="35">
        <v>70</v>
      </c>
      <c r="CV868" s="35">
        <v>103</v>
      </c>
      <c r="CW868" s="35">
        <v>946</v>
      </c>
      <c r="CX868" s="35">
        <v>855</v>
      </c>
      <c r="CY868" s="35">
        <v>386</v>
      </c>
      <c r="CZ868" s="35">
        <v>321</v>
      </c>
      <c r="DA868" s="35">
        <v>382</v>
      </c>
      <c r="DB868" s="35">
        <v>418</v>
      </c>
      <c r="DC868">
        <v>9</v>
      </c>
      <c r="DD868">
        <v>7</v>
      </c>
      <c r="DE868" s="35">
        <f t="shared" si="514"/>
        <v>-2</v>
      </c>
      <c r="DF868" s="36">
        <f t="shared" si="515"/>
        <v>0.9921607055333419</v>
      </c>
      <c r="DG868" s="37">
        <f t="shared" si="516"/>
        <v>0.77168054874815473</v>
      </c>
      <c r="DH868" s="37">
        <f t="shared" si="517"/>
        <v>-0.22048015678518709</v>
      </c>
      <c r="DI868" s="2">
        <v>308.5</v>
      </c>
      <c r="DJ868">
        <v>8</v>
      </c>
      <c r="DK868">
        <v>16</v>
      </c>
      <c r="DL868">
        <v>2.7</v>
      </c>
      <c r="DM868">
        <v>279</v>
      </c>
      <c r="DN868">
        <v>293</v>
      </c>
      <c r="DO868">
        <v>-1.1000000000000001</v>
      </c>
      <c r="DP868">
        <v>210</v>
      </c>
      <c r="DQ868">
        <v>225</v>
      </c>
      <c r="DR868">
        <v>-1.2</v>
      </c>
      <c r="DS868">
        <v>149</v>
      </c>
      <c r="DT868">
        <v>173</v>
      </c>
      <c r="DU868">
        <v>-3.4</v>
      </c>
      <c r="DV868" s="39">
        <v>1</v>
      </c>
      <c r="DW868" s="39">
        <v>1</v>
      </c>
      <c r="DX868" s="39">
        <v>0.60000000000000009</v>
      </c>
      <c r="DY868" s="39">
        <v>-0.4</v>
      </c>
      <c r="DZ868" s="39">
        <v>0.7</v>
      </c>
      <c r="EA868" s="39">
        <v>2</v>
      </c>
    </row>
    <row r="869" spans="1:131" x14ac:dyDescent="0.2">
      <c r="A869" s="12" t="s">
        <v>3686</v>
      </c>
      <c r="B869" s="12" t="s">
        <v>3687</v>
      </c>
      <c r="C869" t="s">
        <v>3685</v>
      </c>
      <c r="D869" t="s">
        <v>610</v>
      </c>
      <c r="E869" s="12" t="s">
        <v>170</v>
      </c>
      <c r="F869">
        <v>77</v>
      </c>
      <c r="G869">
        <v>14</v>
      </c>
      <c r="H869">
        <v>16</v>
      </c>
      <c r="I869" s="31">
        <f t="shared" si="481"/>
        <v>30</v>
      </c>
      <c r="J869">
        <v>4</v>
      </c>
      <c r="K869">
        <v>10</v>
      </c>
      <c r="L869" s="16">
        <f t="shared" si="482"/>
        <v>1.7167654866553823</v>
      </c>
      <c r="M869" s="15">
        <v>13</v>
      </c>
      <c r="N869" s="15">
        <v>6</v>
      </c>
      <c r="O869" s="15">
        <v>10</v>
      </c>
      <c r="P869">
        <v>142</v>
      </c>
      <c r="Q869">
        <v>50</v>
      </c>
      <c r="R869">
        <v>47</v>
      </c>
      <c r="S869" s="13">
        <f t="shared" si="483"/>
        <v>9.8591549295774641E-2</v>
      </c>
      <c r="T869" s="13">
        <f t="shared" si="484"/>
        <v>5.8577405857740586E-2</v>
      </c>
      <c r="U869" s="2">
        <v>1048.4833333332999</v>
      </c>
      <c r="V869" s="2">
        <v>13.6166666667</v>
      </c>
      <c r="W869">
        <v>13.27</v>
      </c>
      <c r="X869">
        <v>35.61</v>
      </c>
      <c r="Y869" s="32">
        <f t="shared" si="485"/>
        <v>0.27148117839607205</v>
      </c>
      <c r="Z869" s="15">
        <f t="shared" si="486"/>
        <v>54.18181818181818</v>
      </c>
      <c r="AA869">
        <v>44</v>
      </c>
      <c r="AB869">
        <v>209</v>
      </c>
      <c r="AC869">
        <v>101</v>
      </c>
      <c r="AD869" s="13">
        <f t="shared" si="487"/>
        <v>0.31818181818181818</v>
      </c>
      <c r="AE869" s="13">
        <f t="shared" si="488"/>
        <v>0.36363636363636365</v>
      </c>
      <c r="AF869" s="13">
        <f t="shared" si="489"/>
        <v>0.68181818181818188</v>
      </c>
      <c r="AG869">
        <v>17</v>
      </c>
      <c r="AH869">
        <v>30</v>
      </c>
      <c r="AI869" s="17">
        <f t="shared" si="490"/>
        <v>0.36170212765957449</v>
      </c>
      <c r="AJ869">
        <v>151</v>
      </c>
      <c r="AK869">
        <v>162</v>
      </c>
      <c r="AL869" s="32">
        <f t="shared" si="491"/>
        <v>0.31362725450901802</v>
      </c>
      <c r="AM869">
        <v>160</v>
      </c>
      <c r="AN869">
        <v>159</v>
      </c>
      <c r="AO869" s="33">
        <f t="shared" si="492"/>
        <v>0.31963927855711421</v>
      </c>
      <c r="AP869">
        <v>180</v>
      </c>
      <c r="AQ869">
        <v>186</v>
      </c>
      <c r="AR869" s="33">
        <f t="shared" si="493"/>
        <v>0.36673346693386771</v>
      </c>
      <c r="AS869" s="33">
        <f t="shared" si="494"/>
        <v>0.495253164556962</v>
      </c>
      <c r="AT869">
        <v>6</v>
      </c>
      <c r="AU869">
        <v>392</v>
      </c>
      <c r="AV869">
        <v>403</v>
      </c>
      <c r="AW869">
        <v>349</v>
      </c>
      <c r="AX869" s="2">
        <v>28.7</v>
      </c>
      <c r="AY869" s="3">
        <v>8</v>
      </c>
      <c r="AZ869" s="2">
        <v>32.799999999999997</v>
      </c>
      <c r="BA869" s="2">
        <v>25.9</v>
      </c>
      <c r="BB869" s="21">
        <v>0.55000000000000004</v>
      </c>
      <c r="BC869">
        <v>7</v>
      </c>
      <c r="BD869" s="21">
        <v>-0.17100000000000001</v>
      </c>
      <c r="BE869" s="2">
        <v>29.7</v>
      </c>
      <c r="BF869" s="2">
        <v>32.5</v>
      </c>
      <c r="BG869" s="2">
        <v>26.8</v>
      </c>
      <c r="BH869" s="21">
        <v>0.13200000000000001</v>
      </c>
      <c r="BI869" s="21">
        <v>8.0950000000000006</v>
      </c>
      <c r="BJ869" t="s">
        <v>2345</v>
      </c>
      <c r="BK869" s="2">
        <v>36.799999999999997</v>
      </c>
      <c r="BL869" t="s">
        <v>2626</v>
      </c>
      <c r="BM869" s="2">
        <v>29.8</v>
      </c>
      <c r="BN869" t="s">
        <v>2774</v>
      </c>
      <c r="BO869" s="2">
        <v>28.2</v>
      </c>
      <c r="BP869" t="s">
        <v>624</v>
      </c>
      <c r="BQ869" s="2">
        <v>35.799999999999997</v>
      </c>
      <c r="BR869" t="s">
        <v>3580</v>
      </c>
      <c r="BS869" s="2">
        <v>33.4</v>
      </c>
      <c r="BT869" s="32">
        <f t="shared" si="495"/>
        <v>7.3825503355704702E-2</v>
      </c>
      <c r="BU869" s="34">
        <f t="shared" si="496"/>
        <v>0.92110453648915191</v>
      </c>
      <c r="BV869" s="35">
        <f t="shared" si="497"/>
        <v>928.48708682472238</v>
      </c>
      <c r="BW869" s="32">
        <f t="shared" si="498"/>
        <v>-5.0699601551433826E-3</v>
      </c>
      <c r="BX869" s="36">
        <f t="shared" si="499"/>
        <v>2.5179227137549831</v>
      </c>
      <c r="BY869" s="37">
        <f t="shared" si="500"/>
        <v>2.2890206488681666</v>
      </c>
      <c r="BZ869" s="37">
        <f t="shared" si="501"/>
        <v>34.106407668135681</v>
      </c>
      <c r="CA869" s="37">
        <f t="shared" si="502"/>
        <v>29.013336724404013</v>
      </c>
      <c r="CB869" s="37">
        <f t="shared" si="503"/>
        <v>63.691999554756734</v>
      </c>
      <c r="CC869" s="37">
        <f t="shared" si="504"/>
        <v>57.511643802812685</v>
      </c>
      <c r="CD869" s="38">
        <f t="shared" si="505"/>
        <v>6.1803557519440488</v>
      </c>
      <c r="CE869" s="3">
        <v>44</v>
      </c>
      <c r="CF869" s="3">
        <v>40</v>
      </c>
      <c r="CG869" s="3">
        <v>552</v>
      </c>
      <c r="CH869" s="3">
        <v>467</v>
      </c>
      <c r="CI869" s="3">
        <v>232</v>
      </c>
      <c r="CJ869" s="3">
        <v>215</v>
      </c>
      <c r="CK869" s="3">
        <v>283</v>
      </c>
      <c r="CL869" s="3">
        <v>285</v>
      </c>
      <c r="CM869" s="20">
        <f t="shared" si="506"/>
        <v>-2.061720197423039</v>
      </c>
      <c r="CN869" s="37">
        <f t="shared" si="507"/>
        <v>2.6914955305856738</v>
      </c>
      <c r="CO869" s="37">
        <f t="shared" si="508"/>
        <v>2.1225615159903279</v>
      </c>
      <c r="CP869" s="37">
        <f t="shared" si="509"/>
        <v>32.188535979605902</v>
      </c>
      <c r="CQ869" s="37">
        <f t="shared" si="510"/>
        <v>27.024365693278924</v>
      </c>
      <c r="CR869" s="37">
        <f t="shared" si="511"/>
        <v>62.298274598190361</v>
      </c>
      <c r="CS869" s="37">
        <f t="shared" si="512"/>
        <v>53.917438921651225</v>
      </c>
      <c r="CT869" s="22">
        <f t="shared" si="513"/>
        <v>-2.2004799245950863</v>
      </c>
      <c r="CU869" s="35">
        <v>123</v>
      </c>
      <c r="CV869" s="35">
        <v>97</v>
      </c>
      <c r="CW869" s="35">
        <v>1348</v>
      </c>
      <c r="CX869" s="35">
        <v>1138</v>
      </c>
      <c r="CY869" s="35">
        <v>640</v>
      </c>
      <c r="CZ869" s="35">
        <v>507</v>
      </c>
      <c r="DA869" s="35">
        <v>722</v>
      </c>
      <c r="DB869" s="35">
        <v>736</v>
      </c>
      <c r="DC869">
        <v>11</v>
      </c>
      <c r="DD869">
        <v>19</v>
      </c>
      <c r="DE869" s="35">
        <f t="shared" si="514"/>
        <v>8</v>
      </c>
      <c r="DF869" s="36">
        <f t="shared" si="515"/>
        <v>0.62948067843874578</v>
      </c>
      <c r="DG869" s="37">
        <f t="shared" si="516"/>
        <v>1.0872848082123792</v>
      </c>
      <c r="DH869" s="37">
        <f t="shared" si="517"/>
        <v>0.45780412977363338</v>
      </c>
      <c r="DI869" s="2">
        <v>617</v>
      </c>
      <c r="DJ869">
        <v>26</v>
      </c>
      <c r="DK869">
        <v>25</v>
      </c>
      <c r="DL869">
        <v>-5.7</v>
      </c>
      <c r="DM869">
        <v>659</v>
      </c>
      <c r="DN869">
        <v>574</v>
      </c>
      <c r="DO869">
        <v>-0.8</v>
      </c>
      <c r="DP869">
        <v>471</v>
      </c>
      <c r="DQ869">
        <v>411</v>
      </c>
      <c r="DR869">
        <v>-2.1</v>
      </c>
      <c r="DS869">
        <v>335</v>
      </c>
      <c r="DT869">
        <v>291</v>
      </c>
      <c r="DU869">
        <v>-1.9</v>
      </c>
      <c r="DV869" s="39">
        <v>11.8</v>
      </c>
      <c r="DW869" s="39">
        <v>11.8</v>
      </c>
      <c r="DX869" s="39">
        <v>-0.1</v>
      </c>
      <c r="DY869" s="39">
        <v>-0.2</v>
      </c>
      <c r="DZ869" s="39">
        <v>-7.8</v>
      </c>
      <c r="EA869" s="39">
        <v>3.7</v>
      </c>
    </row>
    <row r="870" spans="1:131" x14ac:dyDescent="0.2">
      <c r="A870" s="12" t="s">
        <v>184</v>
      </c>
      <c r="B870" s="12" t="s">
        <v>3690</v>
      </c>
      <c r="C870" t="s">
        <v>3689</v>
      </c>
      <c r="D870" t="s">
        <v>192</v>
      </c>
      <c r="E870" s="12" t="s">
        <v>140</v>
      </c>
      <c r="F870">
        <v>76</v>
      </c>
      <c r="G870">
        <v>4</v>
      </c>
      <c r="H870">
        <v>22</v>
      </c>
      <c r="I870" s="31">
        <f t="shared" si="481"/>
        <v>26</v>
      </c>
      <c r="J870">
        <v>17</v>
      </c>
      <c r="K870">
        <v>5</v>
      </c>
      <c r="L870" s="16">
        <f t="shared" si="482"/>
        <v>1.6098794310382827</v>
      </c>
      <c r="M870" s="15">
        <v>4</v>
      </c>
      <c r="N870" s="15">
        <v>17</v>
      </c>
      <c r="O870" s="15">
        <v>5</v>
      </c>
      <c r="P870">
        <v>109</v>
      </c>
      <c r="Q870">
        <v>39</v>
      </c>
      <c r="R870">
        <v>40</v>
      </c>
      <c r="S870" s="13">
        <f t="shared" si="483"/>
        <v>3.669724770642202E-2</v>
      </c>
      <c r="T870" s="13">
        <f t="shared" si="484"/>
        <v>2.1276595744680851E-2</v>
      </c>
      <c r="U870" s="2">
        <v>969.01666666669996</v>
      </c>
      <c r="V870" s="2">
        <v>12.75</v>
      </c>
      <c r="W870">
        <v>12.55</v>
      </c>
      <c r="X870">
        <v>35.549999999999997</v>
      </c>
      <c r="Y870" s="32">
        <f t="shared" si="485"/>
        <v>0.26091476091476096</v>
      </c>
      <c r="Z870" s="15">
        <f t="shared" si="486"/>
        <v>192.23076923076923</v>
      </c>
      <c r="AA870">
        <v>37</v>
      </c>
      <c r="AB870">
        <v>61</v>
      </c>
      <c r="AC870">
        <v>118</v>
      </c>
      <c r="AD870" s="13">
        <f t="shared" si="487"/>
        <v>0.10256410256410256</v>
      </c>
      <c r="AE870" s="13">
        <f t="shared" si="488"/>
        <v>0.5641025641025641</v>
      </c>
      <c r="AF870" s="13">
        <f t="shared" si="489"/>
        <v>0.66666666666666663</v>
      </c>
      <c r="AG870">
        <v>73</v>
      </c>
      <c r="AH870">
        <v>89</v>
      </c>
      <c r="AI870" s="17">
        <f t="shared" si="490"/>
        <v>0.45061728395061729</v>
      </c>
      <c r="AJ870">
        <v>145</v>
      </c>
      <c r="AK870">
        <v>178</v>
      </c>
      <c r="AL870" s="32">
        <f t="shared" si="491"/>
        <v>0.30674264007597341</v>
      </c>
      <c r="AM870">
        <v>193</v>
      </c>
      <c r="AN870">
        <v>169</v>
      </c>
      <c r="AO870" s="33">
        <f t="shared" si="492"/>
        <v>0.34377967711301044</v>
      </c>
      <c r="AP870">
        <v>185</v>
      </c>
      <c r="AQ870">
        <v>183</v>
      </c>
      <c r="AR870" s="33">
        <f t="shared" si="493"/>
        <v>0.34947768281101615</v>
      </c>
      <c r="AS870" s="33">
        <f t="shared" si="494"/>
        <v>0.47153284671532847</v>
      </c>
      <c r="AT870">
        <v>2</v>
      </c>
      <c r="AU870">
        <v>370</v>
      </c>
      <c r="AV870">
        <v>386</v>
      </c>
      <c r="AW870">
        <v>325</v>
      </c>
      <c r="AX870" s="2">
        <v>28.9</v>
      </c>
      <c r="AY870" s="3">
        <v>5</v>
      </c>
      <c r="AZ870" s="2">
        <v>32.700000000000003</v>
      </c>
      <c r="BA870" s="2">
        <v>26.3</v>
      </c>
      <c r="BB870" s="21">
        <v>1.2490000000000001</v>
      </c>
      <c r="BC870">
        <v>3</v>
      </c>
      <c r="BD870" s="21">
        <v>1.516</v>
      </c>
      <c r="BE870" s="2">
        <v>28.4</v>
      </c>
      <c r="BF870" s="2">
        <v>32.9</v>
      </c>
      <c r="BG870" s="2">
        <v>23.9</v>
      </c>
      <c r="BH870" s="21">
        <v>-3.2090000000000001</v>
      </c>
      <c r="BI870" s="21">
        <v>-2.2560000000000002</v>
      </c>
      <c r="BJ870" t="s">
        <v>880</v>
      </c>
      <c r="BK870" s="2">
        <v>69.2</v>
      </c>
      <c r="BL870" t="s">
        <v>2057</v>
      </c>
      <c r="BM870" s="2">
        <v>53.5</v>
      </c>
      <c r="BN870" t="s">
        <v>515</v>
      </c>
      <c r="BO870" s="2">
        <v>9.6</v>
      </c>
      <c r="BP870" t="s">
        <v>2280</v>
      </c>
      <c r="BQ870" s="2">
        <v>41.4</v>
      </c>
      <c r="BR870" t="s">
        <v>1367</v>
      </c>
      <c r="BS870" s="2">
        <v>40.200000000000003</v>
      </c>
      <c r="BT870" s="32">
        <f t="shared" si="495"/>
        <v>8.8435374149659865E-2</v>
      </c>
      <c r="BU870" s="34">
        <f t="shared" si="496"/>
        <v>0.92537313432835822</v>
      </c>
      <c r="BV870" s="35">
        <f t="shared" si="497"/>
        <v>934.21667174332424</v>
      </c>
      <c r="BW870" s="32">
        <f t="shared" si="498"/>
        <v>1.3808508478018081E-2</v>
      </c>
      <c r="BX870" s="36">
        <f t="shared" si="499"/>
        <v>2.414860681114551</v>
      </c>
      <c r="BY870" s="37">
        <f t="shared" si="500"/>
        <v>2.1671826625386994</v>
      </c>
      <c r="BZ870" s="37">
        <f t="shared" si="501"/>
        <v>27.306501547987615</v>
      </c>
      <c r="CA870" s="37">
        <f t="shared" si="502"/>
        <v>29.040247678018577</v>
      </c>
      <c r="CB870" s="37">
        <f t="shared" si="503"/>
        <v>52.198142414860683</v>
      </c>
      <c r="CC870" s="37">
        <f t="shared" si="504"/>
        <v>57.89473684210526</v>
      </c>
      <c r="CD870" s="38">
        <f t="shared" si="505"/>
        <v>-5.6965944272445768</v>
      </c>
      <c r="CE870" s="3">
        <v>39</v>
      </c>
      <c r="CF870" s="3">
        <v>35</v>
      </c>
      <c r="CG870" s="3">
        <v>402</v>
      </c>
      <c r="CH870" s="3">
        <v>434</v>
      </c>
      <c r="CI870" s="3">
        <v>179</v>
      </c>
      <c r="CJ870" s="3">
        <v>221</v>
      </c>
      <c r="CK870" s="3">
        <v>245</v>
      </c>
      <c r="CL870" s="3">
        <v>223</v>
      </c>
      <c r="CM870" s="20">
        <f t="shared" si="506"/>
        <v>-1.3313827484124605</v>
      </c>
      <c r="CN870" s="37">
        <f t="shared" si="507"/>
        <v>3.2422829224961141</v>
      </c>
      <c r="CO870" s="37">
        <f t="shared" si="508"/>
        <v>2.1985343104596935</v>
      </c>
      <c r="CP870" s="37">
        <f t="shared" si="509"/>
        <v>31.445702864756832</v>
      </c>
      <c r="CQ870" s="37">
        <f t="shared" si="510"/>
        <v>27.60381967577171</v>
      </c>
      <c r="CR870" s="37">
        <f t="shared" si="511"/>
        <v>57.139684654674667</v>
      </c>
      <c r="CS870" s="37">
        <f t="shared" si="512"/>
        <v>54.896735509660232</v>
      </c>
      <c r="CT870" s="22">
        <f t="shared" si="513"/>
        <v>-7.9395435722590122</v>
      </c>
      <c r="CU870" s="35">
        <v>146</v>
      </c>
      <c r="CV870" s="35">
        <v>99</v>
      </c>
      <c r="CW870" s="35">
        <v>1270</v>
      </c>
      <c r="CX870" s="35">
        <v>1144</v>
      </c>
      <c r="CY870" s="35">
        <v>540</v>
      </c>
      <c r="CZ870" s="35">
        <v>581</v>
      </c>
      <c r="DA870" s="35">
        <v>648</v>
      </c>
      <c r="DB870" s="35">
        <v>617</v>
      </c>
      <c r="DC870">
        <v>10</v>
      </c>
      <c r="DD870">
        <v>13</v>
      </c>
      <c r="DE870" s="35">
        <f t="shared" si="514"/>
        <v>3</v>
      </c>
      <c r="DF870" s="36">
        <f t="shared" si="515"/>
        <v>0.61919504643962853</v>
      </c>
      <c r="DG870" s="37">
        <f t="shared" si="516"/>
        <v>0.804953560371517</v>
      </c>
      <c r="DH870" s="37">
        <f t="shared" si="517"/>
        <v>0.18575851393188855</v>
      </c>
      <c r="DI870" s="2">
        <v>548.9</v>
      </c>
      <c r="DJ870">
        <v>22</v>
      </c>
      <c r="DK870">
        <v>15</v>
      </c>
      <c r="DL870">
        <v>-2.2000000000000002</v>
      </c>
      <c r="DM870">
        <v>502</v>
      </c>
      <c r="DN870">
        <v>524</v>
      </c>
      <c r="DO870">
        <v>-1.4</v>
      </c>
      <c r="DP870">
        <v>364</v>
      </c>
      <c r="DQ870">
        <v>382</v>
      </c>
      <c r="DR870">
        <v>-2.6</v>
      </c>
      <c r="DS870">
        <v>267</v>
      </c>
      <c r="DT870">
        <v>256</v>
      </c>
      <c r="DU870">
        <v>-1.9</v>
      </c>
      <c r="DV870" s="39">
        <v>-3</v>
      </c>
      <c r="DW870" s="39">
        <v>-3</v>
      </c>
      <c r="DX870" s="39">
        <v>0.7</v>
      </c>
      <c r="DY870" s="39">
        <v>0.60000000000000009</v>
      </c>
      <c r="DZ870" s="39">
        <v>-0.1</v>
      </c>
      <c r="EA870" s="39">
        <v>-1.7000000000000002</v>
      </c>
    </row>
    <row r="871" spans="1:131" x14ac:dyDescent="0.2">
      <c r="A871" s="12" t="s">
        <v>2589</v>
      </c>
      <c r="B871" s="12" t="s">
        <v>3694</v>
      </c>
      <c r="C871" t="s">
        <v>3693</v>
      </c>
      <c r="D871" t="s">
        <v>223</v>
      </c>
      <c r="E871" s="12" t="s">
        <v>178</v>
      </c>
      <c r="F871">
        <v>75</v>
      </c>
      <c r="G871">
        <v>4</v>
      </c>
      <c r="H871">
        <v>19</v>
      </c>
      <c r="I871" s="31">
        <f t="shared" si="481"/>
        <v>23</v>
      </c>
      <c r="J871">
        <v>7</v>
      </c>
      <c r="K871">
        <v>9</v>
      </c>
      <c r="L871" s="16">
        <f t="shared" si="482"/>
        <v>1.0844793713163066</v>
      </c>
      <c r="M871" s="15">
        <v>3</v>
      </c>
      <c r="N871" s="15">
        <v>7</v>
      </c>
      <c r="O871" s="15">
        <v>10</v>
      </c>
      <c r="P871">
        <v>104</v>
      </c>
      <c r="Q871">
        <v>42</v>
      </c>
      <c r="R871">
        <v>68</v>
      </c>
      <c r="S871" s="13">
        <f t="shared" si="483"/>
        <v>3.8461538461538464E-2</v>
      </c>
      <c r="T871" s="13">
        <f t="shared" si="484"/>
        <v>1.8691588785046728E-2</v>
      </c>
      <c r="U871" s="2">
        <v>1272.5</v>
      </c>
      <c r="V871" s="2">
        <v>16.9666666667</v>
      </c>
      <c r="W871">
        <v>16.350000000000001</v>
      </c>
      <c r="X871">
        <v>31.26</v>
      </c>
      <c r="Y871" s="32">
        <f t="shared" si="485"/>
        <v>0.34341524889729053</v>
      </c>
      <c r="Z871" s="15">
        <f t="shared" si="486"/>
        <v>88.038461538461533</v>
      </c>
      <c r="AA871">
        <v>51</v>
      </c>
      <c r="AB871">
        <v>86</v>
      </c>
      <c r="AC871">
        <v>104</v>
      </c>
      <c r="AD871" s="13">
        <f t="shared" si="487"/>
        <v>7.6923076923076927E-2</v>
      </c>
      <c r="AE871" s="13">
        <f t="shared" si="488"/>
        <v>0.32692307692307693</v>
      </c>
      <c r="AF871" s="13">
        <f t="shared" si="489"/>
        <v>0.40384615384615385</v>
      </c>
      <c r="AI871" s="17" t="str">
        <f t="shared" si="490"/>
        <v xml:space="preserve"> </v>
      </c>
      <c r="AJ871">
        <v>186</v>
      </c>
      <c r="AK871">
        <v>163</v>
      </c>
      <c r="AL871" s="32">
        <f t="shared" si="491"/>
        <v>0.30803177405119153</v>
      </c>
      <c r="AM871">
        <v>186</v>
      </c>
      <c r="AN871">
        <v>166</v>
      </c>
      <c r="AO871" s="33">
        <f t="shared" si="492"/>
        <v>0.31067961165048541</v>
      </c>
      <c r="AP871">
        <v>221</v>
      </c>
      <c r="AQ871">
        <v>211</v>
      </c>
      <c r="AR871" s="33">
        <f t="shared" si="493"/>
        <v>0.38128861429832306</v>
      </c>
      <c r="AS871" s="33">
        <f t="shared" si="494"/>
        <v>0.49786019971469331</v>
      </c>
      <c r="AT871">
        <v>7</v>
      </c>
      <c r="AU871">
        <v>437</v>
      </c>
      <c r="AV871">
        <v>423</v>
      </c>
      <c r="AW871">
        <v>358</v>
      </c>
      <c r="AX871" s="2">
        <v>28.7</v>
      </c>
      <c r="AY871" s="3">
        <v>3</v>
      </c>
      <c r="AZ871" s="2">
        <v>33.1</v>
      </c>
      <c r="BA871" s="2">
        <v>25.7</v>
      </c>
      <c r="BB871" s="21">
        <v>0.45800000000000002</v>
      </c>
      <c r="BC871">
        <v>4</v>
      </c>
      <c r="BD871" s="21">
        <v>-0.188</v>
      </c>
      <c r="BE871" s="2">
        <v>27.1</v>
      </c>
      <c r="BF871" s="2">
        <v>33.1</v>
      </c>
      <c r="BG871" s="2">
        <v>25.1</v>
      </c>
      <c r="BH871" s="21">
        <v>1.2610000000000001</v>
      </c>
      <c r="BI871" s="21">
        <v>0.26200000000000001</v>
      </c>
      <c r="BJ871" t="s">
        <v>1903</v>
      </c>
      <c r="BK871" s="2">
        <v>31.2</v>
      </c>
      <c r="BL871" t="s">
        <v>1125</v>
      </c>
      <c r="BM871" s="2">
        <v>28.2</v>
      </c>
      <c r="BN871" t="s">
        <v>259</v>
      </c>
      <c r="BO871" s="2">
        <v>26.3</v>
      </c>
      <c r="BP871" t="s">
        <v>2557</v>
      </c>
      <c r="BQ871" s="2">
        <v>65.400000000000006</v>
      </c>
      <c r="BR871" t="s">
        <v>3509</v>
      </c>
      <c r="BS871" s="2">
        <v>15.8</v>
      </c>
      <c r="BT871" s="32">
        <f t="shared" si="495"/>
        <v>7.9510703363914373E-2</v>
      </c>
      <c r="BU871" s="34">
        <f t="shared" si="496"/>
        <v>0.91778523489932884</v>
      </c>
      <c r="BV871" s="35">
        <f t="shared" si="497"/>
        <v>925.73630523572035</v>
      </c>
      <c r="BW871" s="32">
        <f t="shared" si="498"/>
        <v>-2.7040617367567882E-3</v>
      </c>
      <c r="BX871" s="36">
        <f t="shared" si="499"/>
        <v>2.4518664047103105</v>
      </c>
      <c r="BY871" s="37">
        <f t="shared" si="500"/>
        <v>2.3104125736693311</v>
      </c>
      <c r="BZ871" s="37">
        <f t="shared" si="501"/>
        <v>30.836935166933525</v>
      </c>
      <c r="CA871" s="37">
        <f t="shared" si="502"/>
        <v>28.102161100141252</v>
      </c>
      <c r="CB871" s="37">
        <f t="shared" si="503"/>
        <v>57.807465618746939</v>
      </c>
      <c r="CC871" s="37">
        <f t="shared" si="504"/>
        <v>49.791748526424769</v>
      </c>
      <c r="CD871" s="38">
        <f t="shared" si="505"/>
        <v>8.0157170923221699</v>
      </c>
      <c r="CE871" s="3">
        <v>52</v>
      </c>
      <c r="CF871" s="3">
        <v>49</v>
      </c>
      <c r="CG871" s="3">
        <v>602</v>
      </c>
      <c r="CH871" s="3">
        <v>547</v>
      </c>
      <c r="CI871" s="3">
        <v>252</v>
      </c>
      <c r="CJ871" s="3">
        <v>191</v>
      </c>
      <c r="CK871" s="3">
        <v>269</v>
      </c>
      <c r="CL871" s="3">
        <v>320</v>
      </c>
      <c r="CM871" s="20">
        <f t="shared" si="506"/>
        <v>7.5270722991695305</v>
      </c>
      <c r="CN871" s="37">
        <f t="shared" si="507"/>
        <v>2.2264875239923225</v>
      </c>
      <c r="CO871" s="37">
        <f t="shared" si="508"/>
        <v>2.0217530390275114</v>
      </c>
      <c r="CP871" s="37">
        <f t="shared" si="509"/>
        <v>27.920665387076138</v>
      </c>
      <c r="CQ871" s="37">
        <f t="shared" si="510"/>
        <v>30.428662827895078</v>
      </c>
      <c r="CR871" s="37">
        <f t="shared" si="511"/>
        <v>50.518234165067184</v>
      </c>
      <c r="CS871" s="37">
        <f t="shared" si="512"/>
        <v>54.152271273192582</v>
      </c>
      <c r="CT871" s="22">
        <f t="shared" si="513"/>
        <v>11.649754200447568</v>
      </c>
      <c r="CU871" s="35">
        <v>87</v>
      </c>
      <c r="CV871" s="35">
        <v>79</v>
      </c>
      <c r="CW871" s="35">
        <v>1004</v>
      </c>
      <c r="CX871" s="35">
        <v>1110</v>
      </c>
      <c r="CY871" s="35">
        <v>379</v>
      </c>
      <c r="CZ871" s="35">
        <v>399</v>
      </c>
      <c r="DA871" s="35">
        <v>528</v>
      </c>
      <c r="DB871" s="35">
        <v>504</v>
      </c>
      <c r="DC871">
        <v>22</v>
      </c>
      <c r="DD871">
        <v>16</v>
      </c>
      <c r="DE871" s="35">
        <f t="shared" si="514"/>
        <v>-6</v>
      </c>
      <c r="DF871" s="36">
        <f t="shared" si="515"/>
        <v>1.0373280943005161</v>
      </c>
      <c r="DG871" s="37">
        <f t="shared" si="516"/>
        <v>0.75442043221855715</v>
      </c>
      <c r="DH871" s="37">
        <f t="shared" si="517"/>
        <v>-0.28290766208195894</v>
      </c>
      <c r="DI871" s="2">
        <v>739.8</v>
      </c>
      <c r="DJ871">
        <v>32</v>
      </c>
      <c r="DK871">
        <v>25</v>
      </c>
      <c r="DL871">
        <v>4</v>
      </c>
      <c r="DM871">
        <v>712</v>
      </c>
      <c r="DN871">
        <v>604</v>
      </c>
      <c r="DO871">
        <v>4.3</v>
      </c>
      <c r="DP871">
        <v>539</v>
      </c>
      <c r="DQ871">
        <v>456</v>
      </c>
      <c r="DR871">
        <v>4.7</v>
      </c>
      <c r="DS871">
        <v>398</v>
      </c>
      <c r="DT871">
        <v>340</v>
      </c>
      <c r="DU871">
        <v>4.7</v>
      </c>
      <c r="DV871" s="39">
        <v>4.7</v>
      </c>
      <c r="DW871" s="39">
        <v>4.7</v>
      </c>
      <c r="DX871" s="39">
        <v>-0.9</v>
      </c>
      <c r="DY871" s="39">
        <v>0</v>
      </c>
      <c r="DZ871" s="39">
        <v>1.1000000000000001</v>
      </c>
      <c r="EA871" s="39">
        <v>5</v>
      </c>
    </row>
    <row r="872" spans="1:131" x14ac:dyDescent="0.2">
      <c r="A872" s="12" t="s">
        <v>614</v>
      </c>
      <c r="B872" s="12" t="s">
        <v>3697</v>
      </c>
      <c r="C872" t="s">
        <v>3696</v>
      </c>
      <c r="D872" t="s">
        <v>155</v>
      </c>
      <c r="E872" s="12" t="s">
        <v>178</v>
      </c>
      <c r="F872">
        <v>14</v>
      </c>
      <c r="G872">
        <v>0</v>
      </c>
      <c r="H872">
        <v>4</v>
      </c>
      <c r="I872" s="31">
        <f t="shared" si="481"/>
        <v>4</v>
      </c>
      <c r="J872">
        <v>3</v>
      </c>
      <c r="K872">
        <v>1</v>
      </c>
      <c r="L872" s="16">
        <f t="shared" si="482"/>
        <v>1.2779552715654952</v>
      </c>
      <c r="M872" s="15">
        <v>0</v>
      </c>
      <c r="N872" s="15">
        <v>3</v>
      </c>
      <c r="O872" s="15">
        <v>1</v>
      </c>
      <c r="P872">
        <v>3</v>
      </c>
      <c r="Q872">
        <v>4</v>
      </c>
      <c r="R872">
        <v>10</v>
      </c>
      <c r="S872" s="13">
        <f t="shared" si="483"/>
        <v>0</v>
      </c>
      <c r="T872" s="13">
        <f t="shared" si="484"/>
        <v>0</v>
      </c>
      <c r="U872" s="2">
        <v>187.8</v>
      </c>
      <c r="V872" s="2">
        <v>13.4</v>
      </c>
      <c r="W872">
        <v>13.32</v>
      </c>
      <c r="X872">
        <v>38.159999999999997</v>
      </c>
      <c r="Y872" s="32">
        <f t="shared" si="485"/>
        <v>0.25874125874125875</v>
      </c>
      <c r="Z872" s="15">
        <f t="shared" si="486"/>
        <v>34.285714285714285</v>
      </c>
      <c r="AA872">
        <v>17</v>
      </c>
      <c r="AB872">
        <v>8</v>
      </c>
      <c r="AC872">
        <v>12</v>
      </c>
      <c r="AD872" s="13">
        <f t="shared" si="487"/>
        <v>0</v>
      </c>
      <c r="AE872" s="13">
        <f t="shared" si="488"/>
        <v>0.5714285714285714</v>
      </c>
      <c r="AF872" s="13">
        <f t="shared" si="489"/>
        <v>0.5714285714285714</v>
      </c>
      <c r="AI872" s="17" t="str">
        <f t="shared" si="490"/>
        <v xml:space="preserve"> </v>
      </c>
      <c r="AJ872">
        <v>22</v>
      </c>
      <c r="AK872">
        <v>37</v>
      </c>
      <c r="AL872" s="32">
        <f t="shared" si="491"/>
        <v>0.3619631901840491</v>
      </c>
      <c r="AM872">
        <v>21</v>
      </c>
      <c r="AN872">
        <v>20</v>
      </c>
      <c r="AO872" s="33">
        <f t="shared" si="492"/>
        <v>0.25153374233128833</v>
      </c>
      <c r="AP872">
        <v>34</v>
      </c>
      <c r="AQ872">
        <v>29</v>
      </c>
      <c r="AR872" s="33">
        <f t="shared" si="493"/>
        <v>0.38650306748466257</v>
      </c>
      <c r="AS872" s="33">
        <f t="shared" si="494"/>
        <v>0.59</v>
      </c>
      <c r="AU872">
        <v>71</v>
      </c>
      <c r="AV872">
        <v>76</v>
      </c>
      <c r="AW872">
        <v>51</v>
      </c>
      <c r="AX872" s="2">
        <v>26.7</v>
      </c>
      <c r="AZ872" s="2">
        <v>32.5</v>
      </c>
      <c r="BA872" s="2">
        <v>22.8</v>
      </c>
      <c r="BB872" s="21">
        <v>0.11900000000000001</v>
      </c>
      <c r="BD872" s="21">
        <v>-1.153</v>
      </c>
      <c r="BE872" s="2">
        <v>24.5</v>
      </c>
      <c r="BF872" s="2">
        <v>29.8</v>
      </c>
      <c r="BG872" s="2">
        <v>22.8</v>
      </c>
      <c r="BH872" s="21">
        <v>-4.9249999999999998</v>
      </c>
      <c r="BI872" s="21">
        <v>-11.06</v>
      </c>
      <c r="BJ872" t="s">
        <v>2507</v>
      </c>
      <c r="BK872" s="2">
        <v>34.5</v>
      </c>
      <c r="BL872" t="s">
        <v>888</v>
      </c>
      <c r="BM872" s="2">
        <v>33.700000000000003</v>
      </c>
      <c r="BN872" t="s">
        <v>2400</v>
      </c>
      <c r="BO872" s="2">
        <v>27.8</v>
      </c>
      <c r="BP872" t="s">
        <v>3213</v>
      </c>
      <c r="BQ872" s="2">
        <v>76</v>
      </c>
      <c r="BR872" t="s">
        <v>454</v>
      </c>
      <c r="BS872" s="2">
        <v>10.7</v>
      </c>
      <c r="BT872" s="32">
        <f t="shared" si="495"/>
        <v>8.7499999999999994E-2</v>
      </c>
      <c r="BU872" s="34">
        <f t="shared" si="496"/>
        <v>0.90099009900990101</v>
      </c>
      <c r="BV872" s="35">
        <f t="shared" si="497"/>
        <v>909.74009900990097</v>
      </c>
      <c r="BW872" s="32">
        <f t="shared" si="498"/>
        <v>-1.1509900990098992E-2</v>
      </c>
      <c r="BX872" s="36">
        <f t="shared" si="499"/>
        <v>2.238805970149254</v>
      </c>
      <c r="BY872" s="37">
        <f t="shared" si="500"/>
        <v>3.1982942430703627</v>
      </c>
      <c r="BZ872" s="37">
        <f t="shared" si="501"/>
        <v>25.586353944562902</v>
      </c>
      <c r="CA872" s="37">
        <f t="shared" si="502"/>
        <v>32.302771855010661</v>
      </c>
      <c r="CB872" s="37">
        <f t="shared" si="503"/>
        <v>45.415778251599143</v>
      </c>
      <c r="CC872" s="37">
        <f t="shared" si="504"/>
        <v>65.245202558635398</v>
      </c>
      <c r="CD872" s="38">
        <f t="shared" si="505"/>
        <v>-19.829424307036255</v>
      </c>
      <c r="CE872" s="3">
        <v>7</v>
      </c>
      <c r="CF872" s="3">
        <v>10</v>
      </c>
      <c r="CG872" s="3">
        <v>73</v>
      </c>
      <c r="CH872" s="3">
        <v>91</v>
      </c>
      <c r="CI872" s="3">
        <v>31</v>
      </c>
      <c r="CJ872" s="3">
        <v>50</v>
      </c>
      <c r="CK872" s="3">
        <v>53</v>
      </c>
      <c r="CL872" s="3">
        <v>31</v>
      </c>
      <c r="CM872" s="20">
        <f t="shared" si="506"/>
        <v>-12.172424307036255</v>
      </c>
      <c r="CN872" s="37">
        <f t="shared" si="507"/>
        <v>3.1446540880503142</v>
      </c>
      <c r="CO872" s="37">
        <f t="shared" si="508"/>
        <v>2.8077268643306379</v>
      </c>
      <c r="CP872" s="37">
        <f t="shared" si="509"/>
        <v>28.751123090745729</v>
      </c>
      <c r="CQ872" s="37">
        <f t="shared" si="510"/>
        <v>24.820305480682837</v>
      </c>
      <c r="CR872" s="37">
        <f t="shared" si="511"/>
        <v>57.951482479784367</v>
      </c>
      <c r="CS872" s="37">
        <f t="shared" si="512"/>
        <v>51.77448337825696</v>
      </c>
      <c r="CT872" s="22">
        <f t="shared" si="513"/>
        <v>-26.006423408563663</v>
      </c>
      <c r="CU872" s="35">
        <v>28</v>
      </c>
      <c r="CV872" s="35">
        <v>25</v>
      </c>
      <c r="CW872" s="35">
        <v>228</v>
      </c>
      <c r="CX872" s="35">
        <v>196</v>
      </c>
      <c r="CY872" s="35">
        <v>121</v>
      </c>
      <c r="CZ872" s="35">
        <v>99</v>
      </c>
      <c r="DA872" s="35">
        <v>141</v>
      </c>
      <c r="DB872" s="35">
        <v>139</v>
      </c>
      <c r="DC872">
        <v>2</v>
      </c>
      <c r="DD872">
        <v>0</v>
      </c>
      <c r="DE872" s="35">
        <f t="shared" si="514"/>
        <v>-2</v>
      </c>
      <c r="DF872" s="36">
        <f t="shared" si="515"/>
        <v>0.63965884861407252</v>
      </c>
      <c r="DG872" s="37">
        <f t="shared" si="516"/>
        <v>0</v>
      </c>
      <c r="DH872" s="37">
        <f t="shared" si="517"/>
        <v>-0.63965884861407252</v>
      </c>
      <c r="DI872" s="2">
        <v>120.5</v>
      </c>
      <c r="DJ872">
        <v>5</v>
      </c>
      <c r="DK872">
        <v>9</v>
      </c>
      <c r="DL872">
        <v>-11.2</v>
      </c>
      <c r="DM872">
        <v>100</v>
      </c>
      <c r="DN872">
        <v>127</v>
      </c>
      <c r="DO872">
        <v>-9.1999999999999993</v>
      </c>
      <c r="DP872">
        <v>76</v>
      </c>
      <c r="DQ872">
        <v>94</v>
      </c>
      <c r="DR872">
        <v>-11.1</v>
      </c>
      <c r="DS872">
        <v>52</v>
      </c>
      <c r="DT872">
        <v>64</v>
      </c>
      <c r="DU872">
        <v>-11.5</v>
      </c>
      <c r="DV872" s="39">
        <v>-2.7</v>
      </c>
      <c r="DW872" s="39">
        <v>-2.7</v>
      </c>
      <c r="DX872" s="39">
        <v>-0.30000000000000004</v>
      </c>
      <c r="DY872" s="39">
        <v>-0.30000000000000004</v>
      </c>
      <c r="DZ872" s="39">
        <v>1</v>
      </c>
      <c r="EA872" s="39">
        <v>-2.4</v>
      </c>
    </row>
    <row r="873" spans="1:131" x14ac:dyDescent="0.2">
      <c r="A873" s="12" t="s">
        <v>2589</v>
      </c>
      <c r="B873" s="12" t="s">
        <v>3700</v>
      </c>
      <c r="C873" t="s">
        <v>3699</v>
      </c>
      <c r="D873" t="s">
        <v>169</v>
      </c>
      <c r="E873" s="12" t="s">
        <v>170</v>
      </c>
      <c r="F873">
        <v>59</v>
      </c>
      <c r="G873">
        <v>0</v>
      </c>
      <c r="H873">
        <v>2</v>
      </c>
      <c r="I873" s="31">
        <f t="shared" si="481"/>
        <v>2</v>
      </c>
      <c r="J873">
        <v>1</v>
      </c>
      <c r="K873">
        <v>1</v>
      </c>
      <c r="L873" s="16">
        <f t="shared" si="482"/>
        <v>0.2801883488345161</v>
      </c>
      <c r="M873" s="15">
        <v>0</v>
      </c>
      <c r="N873" s="15">
        <v>1</v>
      </c>
      <c r="O873" s="15">
        <v>1</v>
      </c>
      <c r="P873">
        <v>34</v>
      </c>
      <c r="Q873">
        <v>14</v>
      </c>
      <c r="R873">
        <v>19</v>
      </c>
      <c r="S873" s="13">
        <f t="shared" si="483"/>
        <v>0</v>
      </c>
      <c r="T873" s="13">
        <f t="shared" si="484"/>
        <v>0</v>
      </c>
      <c r="U873" s="2">
        <v>428.28333333329999</v>
      </c>
      <c r="V873" s="2">
        <v>7.25</v>
      </c>
      <c r="W873">
        <v>7.22</v>
      </c>
      <c r="X873">
        <v>40.479999999999997</v>
      </c>
      <c r="Y873" s="32">
        <f t="shared" si="485"/>
        <v>0.15136268343815515</v>
      </c>
      <c r="Z873" s="15">
        <f t="shared" si="486"/>
        <v>14.083333333333332</v>
      </c>
      <c r="AA873">
        <v>15</v>
      </c>
      <c r="AB873">
        <v>63</v>
      </c>
      <c r="AC873">
        <v>36</v>
      </c>
      <c r="AD873" s="13">
        <f t="shared" si="487"/>
        <v>0</v>
      </c>
      <c r="AE873" s="13">
        <f t="shared" si="488"/>
        <v>0.16666666666666666</v>
      </c>
      <c r="AF873" s="13">
        <f t="shared" si="489"/>
        <v>0.16666666666666666</v>
      </c>
      <c r="AG873">
        <v>77</v>
      </c>
      <c r="AH873">
        <v>79</v>
      </c>
      <c r="AI873" s="17">
        <f t="shared" si="490"/>
        <v>0.49358974358974361</v>
      </c>
      <c r="AJ873">
        <v>55</v>
      </c>
      <c r="AK873">
        <v>46</v>
      </c>
      <c r="AL873" s="32">
        <f t="shared" si="491"/>
        <v>0.29618768328445749</v>
      </c>
      <c r="AM873">
        <v>42</v>
      </c>
      <c r="AN873">
        <v>50</v>
      </c>
      <c r="AO873" s="33">
        <f t="shared" si="492"/>
        <v>0.26979472140762462</v>
      </c>
      <c r="AP873">
        <v>73</v>
      </c>
      <c r="AQ873">
        <v>75</v>
      </c>
      <c r="AR873" s="33">
        <f t="shared" si="493"/>
        <v>0.43401759530791789</v>
      </c>
      <c r="AS873" s="33">
        <f t="shared" si="494"/>
        <v>0.52331606217616577</v>
      </c>
      <c r="AT873">
        <v>8</v>
      </c>
      <c r="AU873">
        <v>144</v>
      </c>
      <c r="AV873">
        <v>139</v>
      </c>
      <c r="AW873">
        <v>147</v>
      </c>
      <c r="AX873" s="2">
        <v>26.9</v>
      </c>
      <c r="AY873" s="3">
        <v>14</v>
      </c>
      <c r="AZ873" s="2">
        <v>31.9</v>
      </c>
      <c r="BA873" s="2">
        <v>23.5</v>
      </c>
      <c r="BB873" s="21">
        <v>-0.81300000000000006</v>
      </c>
      <c r="BC873">
        <v>14</v>
      </c>
      <c r="BD873" s="21">
        <v>-0.77100000000000002</v>
      </c>
      <c r="BE873" s="2">
        <v>24.9</v>
      </c>
      <c r="BF873" s="2">
        <v>32.299999999999997</v>
      </c>
      <c r="BG873" s="2">
        <v>17.399999999999999</v>
      </c>
      <c r="BH873" s="21">
        <v>-2.2560000000000002</v>
      </c>
      <c r="BI873" s="21">
        <v>-1.294</v>
      </c>
      <c r="BJ873" t="s">
        <v>3415</v>
      </c>
      <c r="BK873" s="2">
        <v>39.799999999999997</v>
      </c>
      <c r="BL873" t="s">
        <v>2791</v>
      </c>
      <c r="BM873" s="2">
        <v>32.200000000000003</v>
      </c>
      <c r="BN873" t="s">
        <v>3451</v>
      </c>
      <c r="BO873" s="2">
        <v>28.8</v>
      </c>
      <c r="BP873" t="s">
        <v>731</v>
      </c>
      <c r="BQ873" s="2">
        <v>27.5</v>
      </c>
      <c r="BR873" t="s">
        <v>1244</v>
      </c>
      <c r="BS873" s="2">
        <v>27.1</v>
      </c>
      <c r="BT873" s="32">
        <f t="shared" si="495"/>
        <v>7.1005917159763315E-2</v>
      </c>
      <c r="BU873" s="34">
        <f t="shared" si="496"/>
        <v>0.91428571428571426</v>
      </c>
      <c r="BV873" s="35">
        <f t="shared" si="497"/>
        <v>921.38630600169051</v>
      </c>
      <c r="BW873" s="32">
        <f t="shared" si="498"/>
        <v>-1.4708368554522427E-2</v>
      </c>
      <c r="BX873" s="36">
        <f t="shared" si="499"/>
        <v>1.6832261835184104</v>
      </c>
      <c r="BY873" s="37">
        <f t="shared" si="500"/>
        <v>2.1040327293980128</v>
      </c>
      <c r="BZ873" s="37">
        <f t="shared" si="501"/>
        <v>23.705435417884278</v>
      </c>
      <c r="CA873" s="37">
        <f t="shared" si="502"/>
        <v>24.547048509643481</v>
      </c>
      <c r="CB873" s="37">
        <f t="shared" si="503"/>
        <v>46.008182349503215</v>
      </c>
      <c r="CC873" s="37">
        <f t="shared" si="504"/>
        <v>51.057860900058444</v>
      </c>
      <c r="CD873" s="38">
        <f t="shared" si="505"/>
        <v>-5.0496785505552282</v>
      </c>
      <c r="CE873" s="3">
        <v>12</v>
      </c>
      <c r="CF873" s="3">
        <v>15</v>
      </c>
      <c r="CG873" s="3">
        <v>157</v>
      </c>
      <c r="CH873" s="3">
        <v>160</v>
      </c>
      <c r="CI873" s="3">
        <v>68</v>
      </c>
      <c r="CJ873" s="3">
        <v>76</v>
      </c>
      <c r="CK873" s="3">
        <v>113</v>
      </c>
      <c r="CL873" s="3">
        <v>91</v>
      </c>
      <c r="CM873" s="20">
        <f t="shared" si="506"/>
        <v>-5.1762640427832061</v>
      </c>
      <c r="CN873" s="37">
        <f t="shared" si="507"/>
        <v>2.6880819990621023</v>
      </c>
      <c r="CO873" s="37">
        <f t="shared" si="508"/>
        <v>2.6629597373886247</v>
      </c>
      <c r="CP873" s="37">
        <f t="shared" si="509"/>
        <v>31.176726736785692</v>
      </c>
      <c r="CQ873" s="37">
        <f t="shared" si="510"/>
        <v>30.372814363234411</v>
      </c>
      <c r="CR873" s="37">
        <f t="shared" si="511"/>
        <v>57.88169089569238</v>
      </c>
      <c r="CS873" s="37">
        <f t="shared" si="512"/>
        <v>56.876800428753278</v>
      </c>
      <c r="CT873" s="22">
        <f t="shared" si="513"/>
        <v>-6.0545690174943303</v>
      </c>
      <c r="CU873" s="35">
        <v>107</v>
      </c>
      <c r="CV873" s="35">
        <v>106</v>
      </c>
      <c r="CW873" s="35">
        <v>1134</v>
      </c>
      <c r="CX873" s="35">
        <v>1103</v>
      </c>
      <c r="CY873" s="35">
        <v>478</v>
      </c>
      <c r="CZ873" s="35">
        <v>458</v>
      </c>
      <c r="DA873" s="35">
        <v>597</v>
      </c>
      <c r="DB873" s="35">
        <v>585</v>
      </c>
      <c r="DC873">
        <v>5</v>
      </c>
      <c r="DD873">
        <v>7</v>
      </c>
      <c r="DE873" s="35">
        <f t="shared" si="514"/>
        <v>2</v>
      </c>
      <c r="DF873" s="36">
        <f t="shared" si="515"/>
        <v>0.70134424313267096</v>
      </c>
      <c r="DG873" s="37">
        <f t="shared" si="516"/>
        <v>0.98188194038573939</v>
      </c>
      <c r="DH873" s="37">
        <f t="shared" si="517"/>
        <v>0.28053769725306837</v>
      </c>
      <c r="DI873" s="2">
        <v>293.60000000000002</v>
      </c>
      <c r="DJ873">
        <v>7</v>
      </c>
      <c r="DK873">
        <v>9</v>
      </c>
      <c r="DL873">
        <v>-6.3</v>
      </c>
      <c r="DM873">
        <v>251</v>
      </c>
      <c r="DN873">
        <v>240</v>
      </c>
      <c r="DO873">
        <v>1.9</v>
      </c>
      <c r="DP873">
        <v>176</v>
      </c>
      <c r="DQ873">
        <v>170</v>
      </c>
      <c r="DR873">
        <v>1.4</v>
      </c>
      <c r="DS873">
        <v>127</v>
      </c>
      <c r="DT873">
        <v>115</v>
      </c>
      <c r="DU873">
        <v>3.1</v>
      </c>
      <c r="DV873" s="39">
        <v>-2.4</v>
      </c>
      <c r="DW873" s="39">
        <v>-2.4</v>
      </c>
      <c r="DX873" s="39">
        <v>-0.1</v>
      </c>
      <c r="DY873" s="39">
        <v>-0.8</v>
      </c>
      <c r="DZ873" s="39">
        <v>0.60000000000000009</v>
      </c>
      <c r="EA873" s="39">
        <v>-2.8</v>
      </c>
    </row>
    <row r="874" spans="1:131" x14ac:dyDescent="0.2">
      <c r="A874" s="12" t="s">
        <v>3705</v>
      </c>
      <c r="B874" s="12" t="s">
        <v>3706</v>
      </c>
      <c r="C874" t="s">
        <v>3704</v>
      </c>
      <c r="D874" t="s">
        <v>131</v>
      </c>
      <c r="E874" s="12" t="s">
        <v>148</v>
      </c>
      <c r="F874">
        <v>63</v>
      </c>
      <c r="G874">
        <v>7</v>
      </c>
      <c r="H874">
        <v>11</v>
      </c>
      <c r="I874" s="31">
        <f t="shared" si="481"/>
        <v>18</v>
      </c>
      <c r="J874">
        <v>7</v>
      </c>
      <c r="K874">
        <v>4</v>
      </c>
      <c r="L874" s="16">
        <f t="shared" si="482"/>
        <v>1.4139827179890025</v>
      </c>
      <c r="M874" s="15">
        <v>7</v>
      </c>
      <c r="N874" s="15">
        <v>7</v>
      </c>
      <c r="O874" s="15">
        <v>4</v>
      </c>
      <c r="P874">
        <v>89</v>
      </c>
      <c r="Q874">
        <v>35</v>
      </c>
      <c r="R874">
        <v>39</v>
      </c>
      <c r="S874" s="13">
        <f t="shared" si="483"/>
        <v>7.8651685393258425E-2</v>
      </c>
      <c r="T874" s="13">
        <f t="shared" si="484"/>
        <v>4.2944785276073622E-2</v>
      </c>
      <c r="U874" s="2">
        <v>763.8</v>
      </c>
      <c r="V874" s="2">
        <v>12.1166666667</v>
      </c>
      <c r="W874">
        <v>11.97</v>
      </c>
      <c r="X874">
        <v>35.630000000000003</v>
      </c>
      <c r="Y874" s="32">
        <f t="shared" si="485"/>
        <v>0.25147058823529411</v>
      </c>
      <c r="Z874" s="15">
        <f t="shared" si="486"/>
        <v>96.115384615384613</v>
      </c>
      <c r="AA874">
        <v>22</v>
      </c>
      <c r="AB874">
        <v>64</v>
      </c>
      <c r="AC874">
        <v>54</v>
      </c>
      <c r="AD874" s="13">
        <f t="shared" si="487"/>
        <v>0.26923076923076922</v>
      </c>
      <c r="AE874" s="13">
        <f t="shared" si="488"/>
        <v>0.42307692307692307</v>
      </c>
      <c r="AF874" s="13">
        <f t="shared" si="489"/>
        <v>0.69230769230769229</v>
      </c>
      <c r="AG874">
        <v>0</v>
      </c>
      <c r="AH874">
        <v>0</v>
      </c>
      <c r="AI874" s="17" t="str">
        <f t="shared" si="490"/>
        <v xml:space="preserve"> </v>
      </c>
      <c r="AJ874">
        <v>112</v>
      </c>
      <c r="AK874">
        <v>130</v>
      </c>
      <c r="AL874" s="32">
        <f t="shared" si="491"/>
        <v>0.40672268907563025</v>
      </c>
      <c r="AM874">
        <v>65</v>
      </c>
      <c r="AN874">
        <v>72</v>
      </c>
      <c r="AO874" s="33">
        <f t="shared" si="492"/>
        <v>0.23025210084033612</v>
      </c>
      <c r="AP874">
        <v>90</v>
      </c>
      <c r="AQ874">
        <v>126</v>
      </c>
      <c r="AR874" s="33">
        <f t="shared" si="493"/>
        <v>0.3630252100840336</v>
      </c>
      <c r="AS874" s="33">
        <f t="shared" si="494"/>
        <v>0.63852242744063326</v>
      </c>
      <c r="AT874">
        <v>15</v>
      </c>
      <c r="AU874">
        <v>286</v>
      </c>
      <c r="AV874">
        <v>268</v>
      </c>
      <c r="AW874">
        <v>247</v>
      </c>
      <c r="AX874" s="2">
        <v>28.6</v>
      </c>
      <c r="AY874" s="3">
        <v>6</v>
      </c>
      <c r="AZ874" s="2">
        <v>33.299999999999997</v>
      </c>
      <c r="BA874" s="2">
        <v>25.5</v>
      </c>
      <c r="BB874" s="21">
        <v>0.39</v>
      </c>
      <c r="BC874">
        <v>7</v>
      </c>
      <c r="BD874" s="21">
        <v>1.6870000000000001</v>
      </c>
      <c r="BE874" s="2">
        <v>30.5</v>
      </c>
      <c r="BF874" s="2">
        <v>31.9</v>
      </c>
      <c r="BG874" s="2">
        <v>29.1</v>
      </c>
      <c r="BH874" s="21">
        <v>0.93100000000000005</v>
      </c>
      <c r="BI874" s="21">
        <v>-10.933999999999999</v>
      </c>
      <c r="BJ874" t="s">
        <v>1402</v>
      </c>
      <c r="BK874" s="2">
        <v>42.8</v>
      </c>
      <c r="BL874" t="s">
        <v>2643</v>
      </c>
      <c r="BM874" s="2">
        <v>30.6</v>
      </c>
      <c r="BN874" t="s">
        <v>1173</v>
      </c>
      <c r="BO874" s="2">
        <v>26.1</v>
      </c>
      <c r="BP874" t="s">
        <v>3105</v>
      </c>
      <c r="BQ874" s="2">
        <v>34.299999999999997</v>
      </c>
      <c r="BR874" t="s">
        <v>2817</v>
      </c>
      <c r="BS874" s="2">
        <v>31.4</v>
      </c>
      <c r="BT874" s="32">
        <f t="shared" si="495"/>
        <v>7.2829131652661069E-2</v>
      </c>
      <c r="BU874" s="34">
        <f t="shared" si="496"/>
        <v>0.8781609195402299</v>
      </c>
      <c r="BV874" s="35">
        <f t="shared" si="497"/>
        <v>885.44383270549599</v>
      </c>
      <c r="BW874" s="32">
        <f t="shared" si="498"/>
        <v>-4.900994880710903E-2</v>
      </c>
      <c r="BX874" s="36">
        <f t="shared" si="499"/>
        <v>2.0436235016646469</v>
      </c>
      <c r="BY874" s="37">
        <f t="shared" si="500"/>
        <v>4.1658479072394723</v>
      </c>
      <c r="BZ874" s="37">
        <f t="shared" si="501"/>
        <v>28.060522695933805</v>
      </c>
      <c r="CA874" s="37">
        <f t="shared" si="502"/>
        <v>34.191393200927749</v>
      </c>
      <c r="CB874" s="37">
        <f t="shared" si="503"/>
        <v>50.933385733795816</v>
      </c>
      <c r="CC874" s="37">
        <f t="shared" si="504"/>
        <v>62.330516800771733</v>
      </c>
      <c r="CD874" s="38">
        <f t="shared" si="505"/>
        <v>-11.397131066975916</v>
      </c>
      <c r="CE874" s="3">
        <v>26</v>
      </c>
      <c r="CF874" s="3">
        <v>53</v>
      </c>
      <c r="CG874" s="3">
        <v>331</v>
      </c>
      <c r="CH874" s="3">
        <v>382</v>
      </c>
      <c r="CI874" s="3">
        <v>142</v>
      </c>
      <c r="CJ874" s="3">
        <v>163</v>
      </c>
      <c r="CK874" s="3">
        <v>195</v>
      </c>
      <c r="CL874" s="3">
        <v>149</v>
      </c>
      <c r="CM874" s="20">
        <f t="shared" si="506"/>
        <v>-2.1906693255511129</v>
      </c>
      <c r="CN874" s="37">
        <f t="shared" si="507"/>
        <v>2.0581906632987184</v>
      </c>
      <c r="CO874" s="37">
        <f t="shared" si="508"/>
        <v>2.5125963941568767</v>
      </c>
      <c r="CP874" s="37">
        <f t="shared" si="509"/>
        <v>25.44672092805688</v>
      </c>
      <c r="CQ874" s="37">
        <f t="shared" si="510"/>
        <v>31.514373922456997</v>
      </c>
      <c r="CR874" s="37">
        <f t="shared" si="511"/>
        <v>47.846250484476698</v>
      </c>
      <c r="CS874" s="37">
        <f t="shared" si="512"/>
        <v>60.516151450757121</v>
      </c>
      <c r="CT874" s="22">
        <f t="shared" si="513"/>
        <v>1.2727698993045067</v>
      </c>
      <c r="CU874" s="35">
        <v>77</v>
      </c>
      <c r="CV874" s="35">
        <v>94</v>
      </c>
      <c r="CW874" s="35">
        <v>875</v>
      </c>
      <c r="CX874" s="35">
        <v>1085</v>
      </c>
      <c r="CY874" s="35">
        <v>370</v>
      </c>
      <c r="CZ874" s="35">
        <v>501</v>
      </c>
      <c r="DA874" s="35">
        <v>584</v>
      </c>
      <c r="DB874" s="35">
        <v>468</v>
      </c>
      <c r="DC874">
        <v>12</v>
      </c>
      <c r="DD874">
        <v>20</v>
      </c>
      <c r="DE874" s="35">
        <f t="shared" si="514"/>
        <v>8</v>
      </c>
      <c r="DF874" s="36">
        <f t="shared" si="515"/>
        <v>0.94321084692214474</v>
      </c>
      <c r="DG874" s="37">
        <f t="shared" si="516"/>
        <v>1.5720180782035746</v>
      </c>
      <c r="DH874" s="37">
        <f t="shared" si="517"/>
        <v>0.6288072312814299</v>
      </c>
      <c r="DI874" s="2">
        <v>409.3</v>
      </c>
      <c r="DJ874">
        <v>17</v>
      </c>
      <c r="DK874">
        <v>30</v>
      </c>
      <c r="DL874">
        <v>-7.6</v>
      </c>
      <c r="DM874">
        <v>337</v>
      </c>
      <c r="DN874">
        <v>426</v>
      </c>
      <c r="DO874">
        <v>1.4</v>
      </c>
      <c r="DP874">
        <v>266</v>
      </c>
      <c r="DQ874">
        <v>317</v>
      </c>
      <c r="DR874">
        <v>2.7</v>
      </c>
      <c r="DS874">
        <v>180</v>
      </c>
      <c r="DT874">
        <v>242</v>
      </c>
      <c r="DU874">
        <v>-0.60000000000000009</v>
      </c>
      <c r="DV874" s="39">
        <v>-5.8</v>
      </c>
      <c r="DW874" s="39">
        <v>-5.8</v>
      </c>
      <c r="DX874" s="39">
        <v>-2.4</v>
      </c>
      <c r="DY874" s="39">
        <v>0.9</v>
      </c>
      <c r="DZ874" s="39">
        <v>3.8</v>
      </c>
      <c r="EA874" s="39">
        <v>-3.5</v>
      </c>
    </row>
    <row r="875" spans="1:131" x14ac:dyDescent="0.2">
      <c r="A875" s="12" t="s">
        <v>263</v>
      </c>
      <c r="B875" s="12" t="s">
        <v>3710</v>
      </c>
      <c r="C875" t="s">
        <v>3709</v>
      </c>
      <c r="D875" t="s">
        <v>460</v>
      </c>
      <c r="E875" s="12" t="s">
        <v>178</v>
      </c>
      <c r="F875">
        <v>82</v>
      </c>
      <c r="G875">
        <v>5</v>
      </c>
      <c r="H875">
        <v>17</v>
      </c>
      <c r="I875" s="31">
        <f t="shared" si="481"/>
        <v>22</v>
      </c>
      <c r="J875">
        <v>9</v>
      </c>
      <c r="K875">
        <v>6</v>
      </c>
      <c r="L875" s="16">
        <f t="shared" si="482"/>
        <v>0.82410721718140401</v>
      </c>
      <c r="M875" s="15">
        <v>4</v>
      </c>
      <c r="N875" s="15">
        <v>11</v>
      </c>
      <c r="O875" s="15">
        <v>6</v>
      </c>
      <c r="P875">
        <v>160</v>
      </c>
      <c r="Q875">
        <v>83</v>
      </c>
      <c r="R875">
        <v>112</v>
      </c>
      <c r="S875" s="13">
        <f t="shared" si="483"/>
        <v>3.125E-2</v>
      </c>
      <c r="T875" s="13">
        <f t="shared" si="484"/>
        <v>1.4084507042253521E-2</v>
      </c>
      <c r="U875" s="2">
        <v>1601.7333333332999</v>
      </c>
      <c r="V875" s="2">
        <v>19.5333333333</v>
      </c>
      <c r="W875">
        <v>18.579999999999998</v>
      </c>
      <c r="X875">
        <v>29.82</v>
      </c>
      <c r="Y875" s="32">
        <f t="shared" si="485"/>
        <v>0.38388429752066111</v>
      </c>
      <c r="Z875" s="15">
        <f t="shared" si="486"/>
        <v>113.34375</v>
      </c>
      <c r="AA875">
        <v>97</v>
      </c>
      <c r="AB875">
        <v>19</v>
      </c>
      <c r="AC875">
        <v>50</v>
      </c>
      <c r="AD875" s="13">
        <f t="shared" si="487"/>
        <v>7.8125E-2</v>
      </c>
      <c r="AE875" s="13">
        <f t="shared" si="488"/>
        <v>0.265625</v>
      </c>
      <c r="AF875" s="13">
        <f t="shared" si="489"/>
        <v>0.34375</v>
      </c>
      <c r="AI875" s="17" t="str">
        <f t="shared" si="490"/>
        <v xml:space="preserve"> </v>
      </c>
      <c r="AJ875">
        <v>246</v>
      </c>
      <c r="AK875">
        <v>283</v>
      </c>
      <c r="AL875" s="32">
        <f t="shared" si="491"/>
        <v>0.35961930659415364</v>
      </c>
      <c r="AM875">
        <v>231</v>
      </c>
      <c r="AN875">
        <v>205</v>
      </c>
      <c r="AO875" s="33">
        <f t="shared" si="492"/>
        <v>0.29639700883752551</v>
      </c>
      <c r="AP875">
        <v>260</v>
      </c>
      <c r="AQ875">
        <v>246</v>
      </c>
      <c r="AR875" s="33">
        <f t="shared" si="493"/>
        <v>0.34398368456832085</v>
      </c>
      <c r="AS875" s="33">
        <f t="shared" si="494"/>
        <v>0.54818652849740934</v>
      </c>
      <c r="AT875">
        <v>7</v>
      </c>
      <c r="AU875">
        <v>575</v>
      </c>
      <c r="AV875">
        <v>514</v>
      </c>
      <c r="AW875">
        <v>477</v>
      </c>
      <c r="AX875" s="2">
        <v>28.2</v>
      </c>
      <c r="AY875" s="3">
        <v>6</v>
      </c>
      <c r="AZ875" s="2">
        <v>33</v>
      </c>
      <c r="BA875" s="2">
        <v>25</v>
      </c>
      <c r="BB875" s="21">
        <v>-5.5E-2</v>
      </c>
      <c r="BC875">
        <v>5</v>
      </c>
      <c r="BD875" s="21">
        <v>-0.22600000000000001</v>
      </c>
      <c r="BE875" s="2">
        <v>26.7</v>
      </c>
      <c r="BF875" s="2">
        <v>31</v>
      </c>
      <c r="BG875" s="2">
        <v>25.3</v>
      </c>
      <c r="BH875" s="21">
        <v>0.17100000000000001</v>
      </c>
      <c r="BI875" s="21">
        <v>1.2070000000000001</v>
      </c>
      <c r="BJ875" t="s">
        <v>2959</v>
      </c>
      <c r="BK875" s="2">
        <v>32.700000000000003</v>
      </c>
      <c r="BL875" t="s">
        <v>3599</v>
      </c>
      <c r="BM875" s="2">
        <v>28.7</v>
      </c>
      <c r="BN875" t="s">
        <v>1095</v>
      </c>
      <c r="BO875" s="2">
        <v>27.2</v>
      </c>
      <c r="BP875" t="s">
        <v>2524</v>
      </c>
      <c r="BQ875" s="2">
        <v>53.6</v>
      </c>
      <c r="BR875" t="s">
        <v>3333</v>
      </c>
      <c r="BS875" s="2">
        <v>22.1</v>
      </c>
      <c r="BT875" s="32">
        <f t="shared" si="495"/>
        <v>7.9404466501240695E-2</v>
      </c>
      <c r="BU875" s="34">
        <f t="shared" si="496"/>
        <v>0.90732265446224258</v>
      </c>
      <c r="BV875" s="35">
        <f t="shared" si="497"/>
        <v>915.2631011123666</v>
      </c>
      <c r="BW875" s="32">
        <f t="shared" si="498"/>
        <v>-1.3272879036516722E-2</v>
      </c>
      <c r="BX875" s="36">
        <f t="shared" si="499"/>
        <v>2.3974028136226706</v>
      </c>
      <c r="BY875" s="37">
        <f t="shared" si="500"/>
        <v>3.0342129359911927</v>
      </c>
      <c r="BZ875" s="37">
        <f t="shared" si="501"/>
        <v>30.19229168406051</v>
      </c>
      <c r="CA875" s="37">
        <f t="shared" si="502"/>
        <v>32.739532173534599</v>
      </c>
      <c r="CB875" s="37">
        <f t="shared" si="503"/>
        <v>60.684258719823859</v>
      </c>
      <c r="CC875" s="37">
        <f t="shared" si="504"/>
        <v>57.425289270055536</v>
      </c>
      <c r="CD875" s="38">
        <f t="shared" si="505"/>
        <v>3.2589694497683226</v>
      </c>
      <c r="CE875" s="3">
        <v>64</v>
      </c>
      <c r="CF875" s="3">
        <v>81</v>
      </c>
      <c r="CG875" s="3">
        <v>742</v>
      </c>
      <c r="CH875" s="3">
        <v>793</v>
      </c>
      <c r="CI875" s="3">
        <v>379</v>
      </c>
      <c r="CJ875" s="3">
        <v>299</v>
      </c>
      <c r="CK875" s="3">
        <v>360</v>
      </c>
      <c r="CL875" s="3">
        <v>435</v>
      </c>
      <c r="CM875" s="20">
        <f t="shared" si="506"/>
        <v>0.57949276583049603</v>
      </c>
      <c r="CN875" s="37">
        <f t="shared" si="507"/>
        <v>2.0366099033223728</v>
      </c>
      <c r="CO875" s="37">
        <f t="shared" si="508"/>
        <v>1.8648476223192814</v>
      </c>
      <c r="CP875" s="37">
        <f t="shared" si="509"/>
        <v>28.831525739804679</v>
      </c>
      <c r="CQ875" s="37">
        <f t="shared" si="510"/>
        <v>27.874564459930312</v>
      </c>
      <c r="CR875" s="37">
        <f t="shared" si="511"/>
        <v>52.731020267949155</v>
      </c>
      <c r="CS875" s="37">
        <f t="shared" si="512"/>
        <v>53.270844579673152</v>
      </c>
      <c r="CT875" s="22">
        <f t="shared" si="513"/>
        <v>3.7987937614923197</v>
      </c>
      <c r="CU875" s="35">
        <v>83</v>
      </c>
      <c r="CV875" s="35">
        <v>76</v>
      </c>
      <c r="CW875" s="35">
        <v>1092</v>
      </c>
      <c r="CX875" s="35">
        <v>1060</v>
      </c>
      <c r="CY875" s="35">
        <v>416</v>
      </c>
      <c r="CZ875" s="35">
        <v>489</v>
      </c>
      <c r="DA875" s="35">
        <v>546</v>
      </c>
      <c r="DB875" s="35">
        <v>558</v>
      </c>
      <c r="DC875">
        <v>13</v>
      </c>
      <c r="DD875">
        <v>6</v>
      </c>
      <c r="DE875" s="35">
        <f t="shared" si="514"/>
        <v>-7</v>
      </c>
      <c r="DF875" s="36">
        <f t="shared" si="515"/>
        <v>0.48697244651710497</v>
      </c>
      <c r="DG875" s="37">
        <f t="shared" si="516"/>
        <v>0.22475651377712538</v>
      </c>
      <c r="DH875" s="37">
        <f t="shared" si="517"/>
        <v>-0.26221593273997962</v>
      </c>
      <c r="DI875" s="2">
        <v>898.9</v>
      </c>
      <c r="DJ875">
        <v>35</v>
      </c>
      <c r="DK875">
        <v>40</v>
      </c>
      <c r="DL875">
        <v>-7.5</v>
      </c>
      <c r="DM875">
        <v>924</v>
      </c>
      <c r="DN875">
        <v>903</v>
      </c>
      <c r="DO875">
        <v>1.2</v>
      </c>
      <c r="DP875">
        <v>678</v>
      </c>
      <c r="DQ875">
        <v>685</v>
      </c>
      <c r="DR875">
        <v>-0.4</v>
      </c>
      <c r="DS875">
        <v>462</v>
      </c>
      <c r="DT875">
        <v>511</v>
      </c>
      <c r="DU875">
        <v>-3.9</v>
      </c>
      <c r="DV875" s="39">
        <v>-11.8</v>
      </c>
      <c r="DW875" s="39">
        <v>-11.8</v>
      </c>
      <c r="DX875" s="39">
        <v>-0.7</v>
      </c>
      <c r="DY875" s="39">
        <v>-0.8</v>
      </c>
      <c r="DZ875" s="39">
        <v>6.3</v>
      </c>
      <c r="EA875" s="39">
        <v>-7</v>
      </c>
    </row>
    <row r="876" spans="1:131" x14ac:dyDescent="0.2">
      <c r="A876" s="12" t="s">
        <v>510</v>
      </c>
      <c r="B876" s="12" t="s">
        <v>3713</v>
      </c>
      <c r="C876" t="s">
        <v>3712</v>
      </c>
      <c r="D876" t="s">
        <v>460</v>
      </c>
      <c r="E876" s="12" t="s">
        <v>148</v>
      </c>
      <c r="F876">
        <v>2</v>
      </c>
      <c r="G876">
        <v>0</v>
      </c>
      <c r="H876">
        <v>0</v>
      </c>
      <c r="I876" s="31">
        <f t="shared" si="481"/>
        <v>0</v>
      </c>
      <c r="J876">
        <v>0</v>
      </c>
      <c r="K876">
        <v>0</v>
      </c>
      <c r="L876" s="16">
        <f t="shared" si="482"/>
        <v>0</v>
      </c>
      <c r="M876" s="15">
        <v>0</v>
      </c>
      <c r="N876" s="15">
        <v>0</v>
      </c>
      <c r="O876" s="15">
        <v>0</v>
      </c>
      <c r="P876">
        <v>1</v>
      </c>
      <c r="Q876">
        <v>0</v>
      </c>
      <c r="R876">
        <v>0</v>
      </c>
      <c r="S876" s="13">
        <f t="shared" si="483"/>
        <v>0</v>
      </c>
      <c r="T876" s="13">
        <f t="shared" si="484"/>
        <v>0</v>
      </c>
      <c r="U876" s="2">
        <v>13.75</v>
      </c>
      <c r="V876" s="2">
        <v>6.8666666667000005</v>
      </c>
      <c r="W876">
        <v>6.88</v>
      </c>
      <c r="X876">
        <v>40.6</v>
      </c>
      <c r="Y876" s="32">
        <f t="shared" si="485"/>
        <v>0.14490311710193765</v>
      </c>
      <c r="Z876" s="15">
        <f t="shared" si="486"/>
        <v>0</v>
      </c>
      <c r="AA876">
        <v>1</v>
      </c>
      <c r="AB876">
        <v>6</v>
      </c>
      <c r="AC876">
        <v>2</v>
      </c>
      <c r="AD876" s="13">
        <f t="shared" si="487"/>
        <v>0</v>
      </c>
      <c r="AE876" s="13">
        <f t="shared" si="488"/>
        <v>0</v>
      </c>
      <c r="AF876" s="13">
        <f t="shared" si="489"/>
        <v>0</v>
      </c>
      <c r="AG876">
        <v>0</v>
      </c>
      <c r="AH876">
        <v>0</v>
      </c>
      <c r="AI876" s="17" t="str">
        <f t="shared" si="490"/>
        <v xml:space="preserve"> </v>
      </c>
      <c r="AJ876">
        <v>2</v>
      </c>
      <c r="AK876">
        <v>1</v>
      </c>
      <c r="AL876" s="32">
        <f t="shared" si="491"/>
        <v>0.27272727272727271</v>
      </c>
      <c r="AM876">
        <v>2</v>
      </c>
      <c r="AN876">
        <v>2</v>
      </c>
      <c r="AO876" s="33">
        <f t="shared" si="492"/>
        <v>0.36363636363636365</v>
      </c>
      <c r="AP876">
        <v>2</v>
      </c>
      <c r="AQ876">
        <v>2</v>
      </c>
      <c r="AR876" s="33">
        <f t="shared" si="493"/>
        <v>0.36363636363636365</v>
      </c>
      <c r="AS876" s="33">
        <f t="shared" si="494"/>
        <v>0.42857142857142855</v>
      </c>
      <c r="AU876">
        <v>8</v>
      </c>
      <c r="AV876">
        <v>3</v>
      </c>
      <c r="AW876">
        <v>4</v>
      </c>
      <c r="AX876" s="2">
        <v>26.8</v>
      </c>
      <c r="AZ876" s="2">
        <v>30.5</v>
      </c>
      <c r="BA876" s="2">
        <v>24.4</v>
      </c>
      <c r="BB876" s="21">
        <v>-1.546</v>
      </c>
      <c r="BD876" s="21">
        <v>2.5030000000000001</v>
      </c>
      <c r="BE876" s="2">
        <v>24.8</v>
      </c>
      <c r="BF876" s="2">
        <v>34.1</v>
      </c>
      <c r="BG876" s="2">
        <v>15.4</v>
      </c>
      <c r="BH876" s="21">
        <v>1.7000000000000001E-2</v>
      </c>
      <c r="BI876" s="21">
        <v>1.17</v>
      </c>
      <c r="BJ876" t="s">
        <v>1663</v>
      </c>
      <c r="BK876" s="2">
        <v>84.8</v>
      </c>
      <c r="BL876" t="s">
        <v>459</v>
      </c>
      <c r="BM876" s="2">
        <v>69.099999999999994</v>
      </c>
      <c r="BN876" t="s">
        <v>2091</v>
      </c>
      <c r="BO876" s="2">
        <v>14.1</v>
      </c>
      <c r="BP876" t="s">
        <v>3093</v>
      </c>
      <c r="BQ876" s="2">
        <v>45.8</v>
      </c>
      <c r="BR876" t="s">
        <v>1196</v>
      </c>
      <c r="BS876" s="2">
        <v>45</v>
      </c>
      <c r="BT876" s="32">
        <f t="shared" si="495"/>
        <v>0.125</v>
      </c>
      <c r="BU876" s="34">
        <f t="shared" si="496"/>
        <v>0.5</v>
      </c>
      <c r="BV876" s="35">
        <f t="shared" si="497"/>
        <v>512.5</v>
      </c>
      <c r="BW876" s="32">
        <f t="shared" si="498"/>
        <v>-0.375</v>
      </c>
      <c r="BX876" s="36">
        <f t="shared" si="499"/>
        <v>4.3689320388137434</v>
      </c>
      <c r="BY876" s="37">
        <f t="shared" si="500"/>
        <v>4.3689320388137434</v>
      </c>
      <c r="BZ876" s="37">
        <f t="shared" si="501"/>
        <v>34.951456310509947</v>
      </c>
      <c r="CA876" s="37">
        <f t="shared" si="502"/>
        <v>8.7378640776274867</v>
      </c>
      <c r="CB876" s="37">
        <f t="shared" si="503"/>
        <v>48.058252426951171</v>
      </c>
      <c r="CC876" s="37">
        <f t="shared" si="504"/>
        <v>43.689320388137425</v>
      </c>
      <c r="CD876" s="38">
        <f t="shared" si="505"/>
        <v>4.368932038813746</v>
      </c>
      <c r="CE876" s="3">
        <v>1</v>
      </c>
      <c r="CF876" s="3">
        <v>1</v>
      </c>
      <c r="CG876" s="3">
        <v>7</v>
      </c>
      <c r="CH876" s="3">
        <v>1</v>
      </c>
      <c r="CI876" s="3">
        <v>1</v>
      </c>
      <c r="CJ876" s="3">
        <v>3</v>
      </c>
      <c r="CK876" s="3">
        <v>5</v>
      </c>
      <c r="CL876" s="3">
        <v>2</v>
      </c>
      <c r="CM876" s="20">
        <f t="shared" si="506"/>
        <v>7.3262177530994617</v>
      </c>
      <c r="CN876" s="37">
        <f t="shared" si="507"/>
        <v>3.6945812807881775</v>
      </c>
      <c r="CO876" s="37">
        <f t="shared" si="508"/>
        <v>4.4334975369458123</v>
      </c>
      <c r="CP876" s="37">
        <f t="shared" si="509"/>
        <v>32.512315270935957</v>
      </c>
      <c r="CQ876" s="37">
        <f t="shared" si="510"/>
        <v>31.03448275862069</v>
      </c>
      <c r="CR876" s="37">
        <f t="shared" si="511"/>
        <v>62.807881773399011</v>
      </c>
      <c r="CS876" s="37">
        <f t="shared" si="512"/>
        <v>55.418719211822655</v>
      </c>
      <c r="CT876" s="22">
        <f t="shared" si="513"/>
        <v>-3.0202305227626098</v>
      </c>
      <c r="CU876" s="35">
        <v>5</v>
      </c>
      <c r="CV876" s="35">
        <v>6</v>
      </c>
      <c r="CW876" s="35">
        <v>39</v>
      </c>
      <c r="CX876" s="35">
        <v>36</v>
      </c>
      <c r="CY876" s="35">
        <v>17</v>
      </c>
      <c r="CZ876" s="35">
        <v>20</v>
      </c>
      <c r="DA876" s="35">
        <v>13</v>
      </c>
      <c r="DB876" s="35">
        <v>24</v>
      </c>
      <c r="DC876">
        <v>0</v>
      </c>
      <c r="DD876">
        <v>0</v>
      </c>
      <c r="DE876" s="35">
        <f t="shared" si="514"/>
        <v>0</v>
      </c>
      <c r="DF876" s="36">
        <f t="shared" si="515"/>
        <v>0</v>
      </c>
      <c r="DG876" s="37">
        <f t="shared" si="516"/>
        <v>0</v>
      </c>
      <c r="DH876" s="37">
        <f t="shared" si="517"/>
        <v>0</v>
      </c>
      <c r="DI876" s="2">
        <v>6.6</v>
      </c>
      <c r="DJ876">
        <v>0</v>
      </c>
      <c r="DK876">
        <v>0</v>
      </c>
      <c r="DL876">
        <v>-66.7</v>
      </c>
      <c r="DM876">
        <v>2</v>
      </c>
      <c r="DN876">
        <v>6</v>
      </c>
      <c r="DO876">
        <v>-33.200000000000003</v>
      </c>
      <c r="DP876">
        <v>2</v>
      </c>
      <c r="DQ876">
        <v>2</v>
      </c>
      <c r="DR876">
        <v>-7.4</v>
      </c>
      <c r="DS876">
        <v>1</v>
      </c>
      <c r="DT876">
        <v>0</v>
      </c>
      <c r="DU876">
        <v>35.700000000000003</v>
      </c>
      <c r="DV876" s="39">
        <v>0.30000000000000004</v>
      </c>
      <c r="DW876" s="39">
        <v>0.30000000000000004</v>
      </c>
      <c r="DX876" s="39">
        <v>0</v>
      </c>
      <c r="DY876" s="39">
        <v>0</v>
      </c>
      <c r="DZ876" s="39">
        <v>0</v>
      </c>
      <c r="EA876" s="39">
        <v>0.30000000000000004</v>
      </c>
    </row>
    <row r="877" spans="1:131" x14ac:dyDescent="0.2">
      <c r="A877" s="12" t="s">
        <v>2637</v>
      </c>
      <c r="B877" s="12" t="s">
        <v>3717</v>
      </c>
      <c r="C877" t="s">
        <v>3716</v>
      </c>
      <c r="D877" t="s">
        <v>192</v>
      </c>
      <c r="E877" s="12" t="s">
        <v>178</v>
      </c>
      <c r="F877">
        <v>2</v>
      </c>
      <c r="G877">
        <v>0</v>
      </c>
      <c r="H877">
        <v>1</v>
      </c>
      <c r="I877" s="31">
        <f t="shared" si="481"/>
        <v>1</v>
      </c>
      <c r="J877">
        <v>0</v>
      </c>
      <c r="K877">
        <v>1</v>
      </c>
      <c r="L877" s="16">
        <f t="shared" si="482"/>
        <v>2.0145495243447282</v>
      </c>
      <c r="M877" s="15">
        <v>0</v>
      </c>
      <c r="N877" s="15">
        <v>0</v>
      </c>
      <c r="O877" s="15">
        <v>1</v>
      </c>
      <c r="P877">
        <v>3</v>
      </c>
      <c r="Q877">
        <v>2</v>
      </c>
      <c r="R877">
        <v>1</v>
      </c>
      <c r="S877" s="13">
        <f t="shared" si="483"/>
        <v>0</v>
      </c>
      <c r="T877" s="13">
        <f t="shared" si="484"/>
        <v>0</v>
      </c>
      <c r="U877" s="2">
        <v>29.7833333333</v>
      </c>
      <c r="V877" s="2">
        <v>14.8833333333</v>
      </c>
      <c r="W877">
        <v>14.89</v>
      </c>
      <c r="X877">
        <v>37.43</v>
      </c>
      <c r="Y877" s="32">
        <f t="shared" si="485"/>
        <v>0.2845948012232416</v>
      </c>
      <c r="Z877" s="15">
        <f t="shared" si="486"/>
        <v>0</v>
      </c>
      <c r="AA877">
        <v>2</v>
      </c>
      <c r="AB877">
        <v>7</v>
      </c>
      <c r="AC877">
        <v>3</v>
      </c>
      <c r="AD877" s="13">
        <f t="shared" si="487"/>
        <v>0</v>
      </c>
      <c r="AE877" s="13">
        <f t="shared" si="488"/>
        <v>0.33333333333333331</v>
      </c>
      <c r="AF877" s="13">
        <f t="shared" si="489"/>
        <v>0.33333333333333331</v>
      </c>
      <c r="AI877" s="17" t="str">
        <f t="shared" si="490"/>
        <v xml:space="preserve"> </v>
      </c>
      <c r="AJ877">
        <v>7</v>
      </c>
      <c r="AK877">
        <v>4</v>
      </c>
      <c r="AL877" s="32">
        <f t="shared" si="491"/>
        <v>0.39285714285714285</v>
      </c>
      <c r="AM877">
        <v>2</v>
      </c>
      <c r="AN877">
        <v>3</v>
      </c>
      <c r="AO877" s="33">
        <f t="shared" si="492"/>
        <v>0.17857142857142858</v>
      </c>
      <c r="AP877">
        <v>7</v>
      </c>
      <c r="AQ877">
        <v>5</v>
      </c>
      <c r="AR877" s="33">
        <f t="shared" si="493"/>
        <v>0.42857142857142855</v>
      </c>
      <c r="AS877" s="33">
        <f t="shared" si="494"/>
        <v>0.6875</v>
      </c>
      <c r="AU877">
        <v>13</v>
      </c>
      <c r="AV877">
        <v>9</v>
      </c>
      <c r="AW877">
        <v>14</v>
      </c>
      <c r="AX877" s="2">
        <v>27.2</v>
      </c>
      <c r="AZ877" s="2">
        <v>31.7</v>
      </c>
      <c r="BA877" s="2">
        <v>24.2</v>
      </c>
      <c r="BB877" s="21">
        <v>-0.191</v>
      </c>
      <c r="BD877" s="21">
        <v>-3.6280000000000001</v>
      </c>
      <c r="BE877" s="2">
        <v>25.5</v>
      </c>
      <c r="BF877" s="2">
        <v>32</v>
      </c>
      <c r="BG877" s="2">
        <v>23.4</v>
      </c>
      <c r="BH877" s="21">
        <v>1.3260000000000001</v>
      </c>
      <c r="BI877" s="21">
        <v>0.81500000000000006</v>
      </c>
      <c r="BJ877" t="s">
        <v>3142</v>
      </c>
      <c r="BK877" s="2">
        <v>32.9</v>
      </c>
      <c r="BL877" t="s">
        <v>2800</v>
      </c>
      <c r="BM877" s="2">
        <v>32.799999999999997</v>
      </c>
      <c r="BN877" t="s">
        <v>376</v>
      </c>
      <c r="BO877" s="2">
        <v>29.8</v>
      </c>
      <c r="BP877" t="s">
        <v>2264</v>
      </c>
      <c r="BQ877" s="2">
        <v>98.1</v>
      </c>
      <c r="BR877" t="s">
        <v>3552</v>
      </c>
      <c r="BS877" s="2">
        <v>0.60000000000000009</v>
      </c>
      <c r="BT877" s="32">
        <f t="shared" si="495"/>
        <v>0.14285714285714285</v>
      </c>
      <c r="BU877" s="34">
        <f t="shared" si="496"/>
        <v>0.78947368421052633</v>
      </c>
      <c r="BV877" s="35">
        <f t="shared" si="497"/>
        <v>803.75939849624069</v>
      </c>
      <c r="BW877" s="32">
        <f t="shared" si="498"/>
        <v>-6.7669172932330823E-2</v>
      </c>
      <c r="BX877" s="36">
        <f t="shared" si="499"/>
        <v>6.0470324748175743</v>
      </c>
      <c r="BY877" s="37">
        <f t="shared" si="500"/>
        <v>8.0627099664234319</v>
      </c>
      <c r="BZ877" s="37">
        <f t="shared" si="501"/>
        <v>42.329227323723018</v>
      </c>
      <c r="CA877" s="37">
        <f t="shared" si="502"/>
        <v>38.297872340511304</v>
      </c>
      <c r="CB877" s="37">
        <f t="shared" si="503"/>
        <v>62.486002239781605</v>
      </c>
      <c r="CC877" s="37">
        <f t="shared" si="504"/>
        <v>68.533034714599182</v>
      </c>
      <c r="CD877" s="38">
        <f t="shared" si="505"/>
        <v>-6.047032474817577</v>
      </c>
      <c r="CE877" s="3">
        <v>3</v>
      </c>
      <c r="CF877" s="3">
        <v>4</v>
      </c>
      <c r="CG877" s="3">
        <v>18</v>
      </c>
      <c r="CH877" s="3">
        <v>15</v>
      </c>
      <c r="CI877" s="3">
        <v>7</v>
      </c>
      <c r="CJ877" s="3">
        <v>10</v>
      </c>
      <c r="CK877" s="3">
        <v>5</v>
      </c>
      <c r="CL877" s="3">
        <v>3</v>
      </c>
      <c r="CM877" s="20">
        <f t="shared" si="506"/>
        <v>-15.080032474817576</v>
      </c>
      <c r="CN877" s="37">
        <f t="shared" si="507"/>
        <v>2.4044883783061715</v>
      </c>
      <c r="CO877" s="37">
        <f t="shared" si="508"/>
        <v>3.2059845044082285</v>
      </c>
      <c r="CP877" s="37">
        <f t="shared" si="509"/>
        <v>31.258348917980229</v>
      </c>
      <c r="CQ877" s="37">
        <f t="shared" si="510"/>
        <v>23.243387656959658</v>
      </c>
      <c r="CR877" s="37">
        <f t="shared" si="511"/>
        <v>68.127170718674847</v>
      </c>
      <c r="CS877" s="37">
        <f t="shared" si="512"/>
        <v>46.486775313919317</v>
      </c>
      <c r="CT877" s="22">
        <f t="shared" si="513"/>
        <v>-27.687427879573107</v>
      </c>
      <c r="CU877" s="35">
        <v>3</v>
      </c>
      <c r="CV877" s="35">
        <v>4</v>
      </c>
      <c r="CW877" s="35">
        <v>36</v>
      </c>
      <c r="CX877" s="35">
        <v>25</v>
      </c>
      <c r="CY877" s="35">
        <v>22</v>
      </c>
      <c r="CZ877" s="35">
        <v>16</v>
      </c>
      <c r="DA877" s="35">
        <v>13</v>
      </c>
      <c r="DB877" s="35">
        <v>24</v>
      </c>
      <c r="DC877">
        <v>0</v>
      </c>
      <c r="DD877">
        <v>0</v>
      </c>
      <c r="DE877" s="35">
        <f t="shared" si="514"/>
        <v>0</v>
      </c>
      <c r="DF877" s="36">
        <f t="shared" si="515"/>
        <v>0</v>
      </c>
      <c r="DG877" s="37">
        <f t="shared" si="516"/>
        <v>0</v>
      </c>
      <c r="DH877" s="37">
        <f t="shared" si="517"/>
        <v>0</v>
      </c>
      <c r="DI877" s="2">
        <v>14.9</v>
      </c>
      <c r="DJ877">
        <v>3</v>
      </c>
      <c r="DK877">
        <v>0</v>
      </c>
      <c r="DL877">
        <v>66.7</v>
      </c>
      <c r="DM877">
        <v>16</v>
      </c>
      <c r="DN877">
        <v>13</v>
      </c>
      <c r="DO877">
        <v>1.8</v>
      </c>
      <c r="DP877">
        <v>15</v>
      </c>
      <c r="DQ877">
        <v>10</v>
      </c>
      <c r="DR877">
        <v>6.9</v>
      </c>
      <c r="DS877">
        <v>10</v>
      </c>
      <c r="DT877">
        <v>5</v>
      </c>
      <c r="DU877">
        <v>15.2</v>
      </c>
      <c r="DV877" s="39">
        <v>0</v>
      </c>
      <c r="DW877" s="39">
        <v>0</v>
      </c>
      <c r="DX877" s="39">
        <v>-0.1</v>
      </c>
      <c r="DY877" s="39">
        <v>-0.1</v>
      </c>
      <c r="DZ877" s="39">
        <v>0</v>
      </c>
      <c r="EA877" s="39">
        <v>-0.30000000000000004</v>
      </c>
    </row>
    <row r="878" spans="1:131" x14ac:dyDescent="0.2">
      <c r="A878" s="12" t="s">
        <v>2116</v>
      </c>
      <c r="B878" s="12" t="s">
        <v>3720</v>
      </c>
      <c r="C878" t="s">
        <v>3719</v>
      </c>
      <c r="D878" t="s">
        <v>139</v>
      </c>
      <c r="E878" s="12" t="s">
        <v>178</v>
      </c>
      <c r="F878">
        <v>7</v>
      </c>
      <c r="G878">
        <v>1</v>
      </c>
      <c r="H878">
        <v>0</v>
      </c>
      <c r="I878" s="31">
        <f t="shared" si="481"/>
        <v>1</v>
      </c>
      <c r="J878">
        <v>0</v>
      </c>
      <c r="K878">
        <v>0</v>
      </c>
      <c r="L878" s="16">
        <f t="shared" si="482"/>
        <v>0.5357142857142857</v>
      </c>
      <c r="M878" s="15">
        <v>1</v>
      </c>
      <c r="N878" s="15">
        <v>0</v>
      </c>
      <c r="O878" s="15">
        <v>0</v>
      </c>
      <c r="P878">
        <v>4</v>
      </c>
      <c r="Q878">
        <v>2</v>
      </c>
      <c r="R878">
        <v>3</v>
      </c>
      <c r="S878" s="13">
        <f t="shared" si="483"/>
        <v>0.25</v>
      </c>
      <c r="T878" s="13">
        <f t="shared" si="484"/>
        <v>0.1111111111111111</v>
      </c>
      <c r="U878" s="2">
        <v>112</v>
      </c>
      <c r="V878" s="2">
        <v>16</v>
      </c>
      <c r="W878">
        <v>15.81</v>
      </c>
      <c r="X878">
        <v>34.03</v>
      </c>
      <c r="Y878" s="32">
        <f t="shared" si="485"/>
        <v>0.317215088282504</v>
      </c>
      <c r="Z878" s="15">
        <f t="shared" si="486"/>
        <v>0</v>
      </c>
      <c r="AA878">
        <v>3</v>
      </c>
      <c r="AB878">
        <v>24</v>
      </c>
      <c r="AC878">
        <v>11</v>
      </c>
      <c r="AD878" s="13">
        <f t="shared" si="487"/>
        <v>0.5</v>
      </c>
      <c r="AE878" s="13">
        <f t="shared" si="488"/>
        <v>0</v>
      </c>
      <c r="AF878" s="13">
        <f t="shared" si="489"/>
        <v>0.5</v>
      </c>
      <c r="AI878" s="17" t="str">
        <f t="shared" si="490"/>
        <v xml:space="preserve"> </v>
      </c>
      <c r="AJ878">
        <v>13</v>
      </c>
      <c r="AK878">
        <v>10</v>
      </c>
      <c r="AL878" s="32">
        <f t="shared" si="491"/>
        <v>0.23958333333333334</v>
      </c>
      <c r="AM878">
        <v>18</v>
      </c>
      <c r="AN878">
        <v>17</v>
      </c>
      <c r="AO878" s="33">
        <f t="shared" si="492"/>
        <v>0.36458333333333331</v>
      </c>
      <c r="AP878">
        <v>15</v>
      </c>
      <c r="AQ878">
        <v>23</v>
      </c>
      <c r="AR878" s="33">
        <f t="shared" si="493"/>
        <v>0.39583333333333331</v>
      </c>
      <c r="AS878" s="33">
        <f t="shared" si="494"/>
        <v>0.39655172413793105</v>
      </c>
      <c r="AU878">
        <v>26</v>
      </c>
      <c r="AV878">
        <v>38</v>
      </c>
      <c r="AW878">
        <v>33</v>
      </c>
      <c r="AX878" s="2">
        <v>28.6</v>
      </c>
      <c r="AZ878" s="2">
        <v>33.1</v>
      </c>
      <c r="BA878" s="2">
        <v>25.6</v>
      </c>
      <c r="BB878" s="21">
        <v>0.318</v>
      </c>
      <c r="BD878" s="21">
        <v>1.421</v>
      </c>
      <c r="BE878" s="2">
        <v>27.8</v>
      </c>
      <c r="BF878" s="2">
        <v>33.700000000000003</v>
      </c>
      <c r="BG878" s="2">
        <v>25.8</v>
      </c>
      <c r="BH878" s="21">
        <v>-0.38500000000000001</v>
      </c>
      <c r="BI878" s="21">
        <v>-13.129</v>
      </c>
      <c r="BJ878" t="s">
        <v>1343</v>
      </c>
      <c r="BK878" s="2">
        <v>35.299999999999997</v>
      </c>
      <c r="BL878" t="s">
        <v>2709</v>
      </c>
      <c r="BM878" s="2">
        <v>34.1</v>
      </c>
      <c r="BN878" t="s">
        <v>3283</v>
      </c>
      <c r="BO878" s="2">
        <v>29</v>
      </c>
      <c r="BP878" t="s">
        <v>2566</v>
      </c>
      <c r="BQ878" s="2">
        <v>54.7</v>
      </c>
      <c r="BR878" t="s">
        <v>2907</v>
      </c>
      <c r="BS878" s="2">
        <v>22.1</v>
      </c>
      <c r="BT878" s="32">
        <f t="shared" si="495"/>
        <v>6.8965517241379309E-2</v>
      </c>
      <c r="BU878" s="34">
        <f t="shared" si="496"/>
        <v>0.90909090909090906</v>
      </c>
      <c r="BV878" s="35">
        <f t="shared" si="497"/>
        <v>915.98746081504692</v>
      </c>
      <c r="BW878" s="32">
        <f t="shared" si="498"/>
        <v>-2.194357366771163E-2</v>
      </c>
      <c r="BX878" s="36">
        <f t="shared" si="499"/>
        <v>1.0714285714285714</v>
      </c>
      <c r="BY878" s="37">
        <f t="shared" si="500"/>
        <v>2.6785714285714288</v>
      </c>
      <c r="BZ878" s="37">
        <f t="shared" si="501"/>
        <v>15.535714285714286</v>
      </c>
      <c r="CA878" s="37">
        <f t="shared" si="502"/>
        <v>29.464285714285712</v>
      </c>
      <c r="CB878" s="37">
        <f t="shared" si="503"/>
        <v>35.357142857142861</v>
      </c>
      <c r="CC878" s="37">
        <f t="shared" si="504"/>
        <v>51.964285714285715</v>
      </c>
      <c r="CD878" s="38">
        <f t="shared" si="505"/>
        <v>-16.607142857142854</v>
      </c>
      <c r="CE878" s="3">
        <v>2</v>
      </c>
      <c r="CF878" s="3">
        <v>5</v>
      </c>
      <c r="CG878" s="3">
        <v>27</v>
      </c>
      <c r="CH878" s="3">
        <v>50</v>
      </c>
      <c r="CI878" s="3">
        <v>14</v>
      </c>
      <c r="CJ878" s="3">
        <v>20</v>
      </c>
      <c r="CK878" s="3">
        <v>22</v>
      </c>
      <c r="CL878" s="3">
        <v>23</v>
      </c>
      <c r="CM878" s="20">
        <f t="shared" si="506"/>
        <v>0.33561576354680156</v>
      </c>
      <c r="CN878" s="37">
        <f t="shared" si="507"/>
        <v>3.022543134209311</v>
      </c>
      <c r="CO878" s="37">
        <f t="shared" si="508"/>
        <v>4.2819361067965245</v>
      </c>
      <c r="CP878" s="37">
        <f t="shared" si="509"/>
        <v>25.187859451744259</v>
      </c>
      <c r="CQ878" s="37">
        <f t="shared" si="510"/>
        <v>37.02615339406406</v>
      </c>
      <c r="CR878" s="37">
        <f t="shared" si="511"/>
        <v>45.841904202174547</v>
      </c>
      <c r="CS878" s="37">
        <f t="shared" si="512"/>
        <v>60.954619873221098</v>
      </c>
      <c r="CT878" s="22">
        <f t="shared" si="513"/>
        <v>-1.4944271860963028</v>
      </c>
      <c r="CU878" s="35">
        <v>12</v>
      </c>
      <c r="CV878" s="35">
        <v>17</v>
      </c>
      <c r="CW878" s="35">
        <v>88</v>
      </c>
      <c r="CX878" s="35">
        <v>130</v>
      </c>
      <c r="CY878" s="35">
        <v>35</v>
      </c>
      <c r="CZ878" s="35">
        <v>49</v>
      </c>
      <c r="DA878" s="35">
        <v>46</v>
      </c>
      <c r="DB878" s="35">
        <v>47</v>
      </c>
      <c r="DC878">
        <v>1</v>
      </c>
      <c r="DD878">
        <v>0</v>
      </c>
      <c r="DE878" s="35">
        <f t="shared" si="514"/>
        <v>-1</v>
      </c>
      <c r="DF878" s="36">
        <f t="shared" si="515"/>
        <v>0.5357142857142857</v>
      </c>
      <c r="DG878" s="37">
        <f t="shared" si="516"/>
        <v>0</v>
      </c>
      <c r="DH878" s="37">
        <f t="shared" si="517"/>
        <v>-0.5357142857142857</v>
      </c>
      <c r="DI878" s="2">
        <v>58.7</v>
      </c>
      <c r="DJ878">
        <v>1</v>
      </c>
      <c r="DK878">
        <v>2</v>
      </c>
      <c r="DL878">
        <v>6.7</v>
      </c>
      <c r="DM878">
        <v>30</v>
      </c>
      <c r="DN878">
        <v>58</v>
      </c>
      <c r="DO878">
        <v>-0.7</v>
      </c>
      <c r="DP878">
        <v>19</v>
      </c>
      <c r="DQ878">
        <v>42</v>
      </c>
      <c r="DR878">
        <v>-3.1</v>
      </c>
      <c r="DS878">
        <v>13</v>
      </c>
      <c r="DT878">
        <v>30</v>
      </c>
      <c r="DU878">
        <v>-4.0999999999999996</v>
      </c>
      <c r="DV878" s="39">
        <v>-2.4</v>
      </c>
      <c r="DW878" s="39">
        <v>-2.4</v>
      </c>
      <c r="DX878" s="39">
        <v>0.1</v>
      </c>
      <c r="DY878" s="39">
        <v>0.1</v>
      </c>
      <c r="DZ878" s="39">
        <v>1</v>
      </c>
      <c r="EA878" s="39">
        <v>-1.3</v>
      </c>
    </row>
    <row r="879" spans="1:131" x14ac:dyDescent="0.2">
      <c r="A879" s="12" t="s">
        <v>1681</v>
      </c>
      <c r="B879" s="12" t="s">
        <v>3723</v>
      </c>
      <c r="C879" t="s">
        <v>3722</v>
      </c>
      <c r="D879" t="s">
        <v>432</v>
      </c>
      <c r="E879" s="12" t="s">
        <v>170</v>
      </c>
      <c r="F879">
        <v>80</v>
      </c>
      <c r="G879">
        <v>15</v>
      </c>
      <c r="H879">
        <v>18</v>
      </c>
      <c r="I879" s="31">
        <f t="shared" si="481"/>
        <v>33</v>
      </c>
      <c r="J879">
        <v>11</v>
      </c>
      <c r="K879">
        <v>7</v>
      </c>
      <c r="L879" s="16">
        <f t="shared" si="482"/>
        <v>1.5664556962025316</v>
      </c>
      <c r="M879" s="15">
        <v>14</v>
      </c>
      <c r="N879" s="15">
        <v>10</v>
      </c>
      <c r="O879" s="15">
        <v>6</v>
      </c>
      <c r="P879">
        <v>129</v>
      </c>
      <c r="Q879">
        <v>38</v>
      </c>
      <c r="R879">
        <v>46</v>
      </c>
      <c r="S879" s="13">
        <f t="shared" si="483"/>
        <v>0.11627906976744186</v>
      </c>
      <c r="T879" s="13">
        <f t="shared" si="484"/>
        <v>7.0422535211267609E-2</v>
      </c>
      <c r="U879" s="2">
        <v>1264</v>
      </c>
      <c r="V879" s="2">
        <v>15.8</v>
      </c>
      <c r="W879">
        <v>15.3</v>
      </c>
      <c r="X879">
        <v>33.64</v>
      </c>
      <c r="Y879" s="32">
        <f t="shared" si="485"/>
        <v>0.31262770739681245</v>
      </c>
      <c r="Z879" s="15">
        <f t="shared" si="486"/>
        <v>126.39999999999999</v>
      </c>
      <c r="AA879">
        <v>19</v>
      </c>
      <c r="AB879">
        <v>51</v>
      </c>
      <c r="AC879">
        <v>101</v>
      </c>
      <c r="AD879" s="13">
        <f t="shared" si="487"/>
        <v>0.27272727272727271</v>
      </c>
      <c r="AE879" s="13">
        <f t="shared" si="488"/>
        <v>0.29090909090909089</v>
      </c>
      <c r="AF879" s="13">
        <f t="shared" si="489"/>
        <v>0.5636363636363636</v>
      </c>
      <c r="AG879">
        <v>586</v>
      </c>
      <c r="AH879">
        <v>465</v>
      </c>
      <c r="AI879" s="17">
        <f t="shared" si="490"/>
        <v>0.55756422454804944</v>
      </c>
      <c r="AJ879">
        <v>220</v>
      </c>
      <c r="AK879">
        <v>221</v>
      </c>
      <c r="AL879" s="32">
        <f t="shared" si="491"/>
        <v>0.34779179810725552</v>
      </c>
      <c r="AM879">
        <v>208</v>
      </c>
      <c r="AN879">
        <v>176</v>
      </c>
      <c r="AO879" s="33">
        <f t="shared" si="492"/>
        <v>0.30283911671924291</v>
      </c>
      <c r="AP879">
        <v>256</v>
      </c>
      <c r="AQ879">
        <v>187</v>
      </c>
      <c r="AR879" s="33">
        <f t="shared" si="493"/>
        <v>0.34936908517350157</v>
      </c>
      <c r="AS879" s="33">
        <f t="shared" si="494"/>
        <v>0.53454545454545455</v>
      </c>
      <c r="AT879">
        <v>8</v>
      </c>
      <c r="AU879">
        <v>418</v>
      </c>
      <c r="AV879">
        <v>398</v>
      </c>
      <c r="AW879">
        <v>421</v>
      </c>
      <c r="AX879" s="2">
        <v>29.6</v>
      </c>
      <c r="AY879" s="3">
        <v>1</v>
      </c>
      <c r="AZ879" s="2">
        <v>34.200000000000003</v>
      </c>
      <c r="BA879" s="2">
        <v>26.5</v>
      </c>
      <c r="BB879" s="21">
        <v>0.99</v>
      </c>
      <c r="BC879">
        <v>1</v>
      </c>
      <c r="BD879" s="21">
        <v>-2.7E-2</v>
      </c>
      <c r="BE879" s="2">
        <v>30.5</v>
      </c>
      <c r="BF879" s="2">
        <v>33.1</v>
      </c>
      <c r="BG879" s="2">
        <v>27.8</v>
      </c>
      <c r="BH879" s="21">
        <v>2.0289999999999999</v>
      </c>
      <c r="BI879" s="21">
        <v>9.2449999999999992</v>
      </c>
      <c r="BJ879" t="s">
        <v>1871</v>
      </c>
      <c r="BK879" s="2">
        <v>75.3</v>
      </c>
      <c r="BL879" t="s">
        <v>3751</v>
      </c>
      <c r="BM879" s="2">
        <v>54.2</v>
      </c>
      <c r="BN879" t="s">
        <v>3033</v>
      </c>
      <c r="BO879" s="2">
        <v>10.4</v>
      </c>
      <c r="BP879" t="s">
        <v>1596</v>
      </c>
      <c r="BQ879" s="2">
        <v>41.9</v>
      </c>
      <c r="BR879" t="s">
        <v>3741</v>
      </c>
      <c r="BS879" s="2">
        <v>37</v>
      </c>
      <c r="BT879" s="32">
        <f t="shared" si="495"/>
        <v>8.7025316455696208E-2</v>
      </c>
      <c r="BU879" s="34">
        <f t="shared" si="496"/>
        <v>0.90041493775933612</v>
      </c>
      <c r="BV879" s="35">
        <f t="shared" si="497"/>
        <v>909.11746940490571</v>
      </c>
      <c r="BW879" s="32">
        <f t="shared" si="498"/>
        <v>-1.2559745784967671E-2</v>
      </c>
      <c r="BX879" s="36">
        <f t="shared" si="499"/>
        <v>2.6107594936708862</v>
      </c>
      <c r="BY879" s="37">
        <f t="shared" si="500"/>
        <v>2.278481012658228</v>
      </c>
      <c r="BZ879" s="37">
        <f t="shared" si="501"/>
        <v>30</v>
      </c>
      <c r="CA879" s="37">
        <f t="shared" si="502"/>
        <v>22.879746835443036</v>
      </c>
      <c r="CB879" s="37">
        <f t="shared" si="503"/>
        <v>55.490506329113927</v>
      </c>
      <c r="CC879" s="37">
        <f t="shared" si="504"/>
        <v>39.303797468354432</v>
      </c>
      <c r="CD879" s="38">
        <f t="shared" si="505"/>
        <v>16.186708860759495</v>
      </c>
      <c r="CE879" s="3">
        <v>55</v>
      </c>
      <c r="CF879" s="3">
        <v>48</v>
      </c>
      <c r="CG879" s="3">
        <v>577</v>
      </c>
      <c r="CH879" s="3">
        <v>434</v>
      </c>
      <c r="CI879" s="3">
        <v>240</v>
      </c>
      <c r="CJ879" s="3">
        <v>171</v>
      </c>
      <c r="CK879" s="3">
        <v>175</v>
      </c>
      <c r="CL879" s="3">
        <v>297</v>
      </c>
      <c r="CM879" s="20">
        <f t="shared" si="506"/>
        <v>5.9956179516685886</v>
      </c>
      <c r="CN879" s="37">
        <f t="shared" si="507"/>
        <v>1.7835909631391202</v>
      </c>
      <c r="CO879" s="37">
        <f t="shared" si="508"/>
        <v>2.118014268727705</v>
      </c>
      <c r="CP879" s="37">
        <f t="shared" si="509"/>
        <v>25.081747919143879</v>
      </c>
      <c r="CQ879" s="37">
        <f t="shared" si="510"/>
        <v>24.524375743162903</v>
      </c>
      <c r="CR879" s="37">
        <f t="shared" si="511"/>
        <v>47.198275862068968</v>
      </c>
      <c r="CS879" s="37">
        <f t="shared" si="512"/>
        <v>42.828478002378127</v>
      </c>
      <c r="CT879" s="22">
        <f t="shared" si="513"/>
        <v>11.816911001068654</v>
      </c>
      <c r="CU879" s="35">
        <v>80</v>
      </c>
      <c r="CV879" s="35">
        <v>95</v>
      </c>
      <c r="CW879" s="35">
        <v>1045</v>
      </c>
      <c r="CX879" s="35">
        <v>1005</v>
      </c>
      <c r="CY879" s="35">
        <v>458</v>
      </c>
      <c r="CZ879" s="35">
        <v>363</v>
      </c>
      <c r="DA879" s="35">
        <v>458</v>
      </c>
      <c r="DB879" s="35">
        <v>534</v>
      </c>
      <c r="DC879">
        <v>10</v>
      </c>
      <c r="DD879">
        <v>9</v>
      </c>
      <c r="DE879" s="35">
        <f t="shared" si="514"/>
        <v>-1</v>
      </c>
      <c r="DF879" s="36">
        <f t="shared" si="515"/>
        <v>0.4746835443037975</v>
      </c>
      <c r="DG879" s="37">
        <f t="shared" si="516"/>
        <v>0.42721518987341772</v>
      </c>
      <c r="DH879" s="37">
        <f t="shared" si="517"/>
        <v>-4.7468354430379743E-2</v>
      </c>
      <c r="DI879" s="2">
        <v>809.5</v>
      </c>
      <c r="DJ879">
        <v>31</v>
      </c>
      <c r="DK879">
        <v>25</v>
      </c>
      <c r="DL879">
        <v>10</v>
      </c>
      <c r="DM879">
        <v>759</v>
      </c>
      <c r="DN879">
        <v>535</v>
      </c>
      <c r="DO879">
        <v>5.8</v>
      </c>
      <c r="DP879">
        <v>557</v>
      </c>
      <c r="DQ879">
        <v>420</v>
      </c>
      <c r="DR879">
        <v>4.4000000000000004</v>
      </c>
      <c r="DS879">
        <v>392</v>
      </c>
      <c r="DT879">
        <v>323</v>
      </c>
      <c r="DU879">
        <v>3.7</v>
      </c>
      <c r="DV879" s="39">
        <v>16.7</v>
      </c>
      <c r="DW879" s="39">
        <v>16.7</v>
      </c>
      <c r="DX879" s="39">
        <v>-0.4</v>
      </c>
      <c r="DY879" s="39">
        <v>1.2</v>
      </c>
      <c r="DZ879" s="39">
        <v>-6.9</v>
      </c>
      <c r="EA879" s="39">
        <v>10.5</v>
      </c>
    </row>
    <row r="880" spans="1:131" x14ac:dyDescent="0.2">
      <c r="A880" s="12" t="s">
        <v>566</v>
      </c>
      <c r="B880" s="12" t="s">
        <v>3727</v>
      </c>
      <c r="C880" t="s">
        <v>3726</v>
      </c>
      <c r="D880" t="s">
        <v>177</v>
      </c>
      <c r="E880" s="12" t="s">
        <v>156</v>
      </c>
      <c r="F880">
        <v>2</v>
      </c>
      <c r="G880">
        <v>0</v>
      </c>
      <c r="H880">
        <v>0</v>
      </c>
      <c r="I880" s="31">
        <f t="shared" si="481"/>
        <v>0</v>
      </c>
      <c r="J880">
        <v>0</v>
      </c>
      <c r="K880">
        <v>0</v>
      </c>
      <c r="L880" s="16">
        <f t="shared" si="482"/>
        <v>0</v>
      </c>
      <c r="M880" s="15">
        <v>0</v>
      </c>
      <c r="N880" s="15">
        <v>0</v>
      </c>
      <c r="O880" s="15">
        <v>0</v>
      </c>
      <c r="P880">
        <v>2</v>
      </c>
      <c r="Q880">
        <v>2</v>
      </c>
      <c r="R880">
        <v>1</v>
      </c>
      <c r="S880" s="13">
        <f t="shared" si="483"/>
        <v>0</v>
      </c>
      <c r="T880" s="13">
        <f t="shared" si="484"/>
        <v>0</v>
      </c>
      <c r="U880" s="2">
        <v>23.1</v>
      </c>
      <c r="V880" s="2">
        <v>11.55</v>
      </c>
      <c r="W880">
        <v>11.55</v>
      </c>
      <c r="X880">
        <v>36.9</v>
      </c>
      <c r="Y880" s="32">
        <f t="shared" si="485"/>
        <v>0.23839009287925697</v>
      </c>
      <c r="Z880" s="15">
        <f t="shared" si="486"/>
        <v>0</v>
      </c>
      <c r="AA880">
        <v>0</v>
      </c>
      <c r="AB880">
        <v>0</v>
      </c>
      <c r="AC880">
        <v>3</v>
      </c>
      <c r="AD880" s="13">
        <f t="shared" si="487"/>
        <v>0</v>
      </c>
      <c r="AE880" s="13">
        <f t="shared" si="488"/>
        <v>0</v>
      </c>
      <c r="AF880" s="13">
        <f t="shared" si="489"/>
        <v>0</v>
      </c>
      <c r="AG880">
        <v>0</v>
      </c>
      <c r="AH880">
        <v>0</v>
      </c>
      <c r="AI880" s="17" t="str">
        <f t="shared" si="490"/>
        <v xml:space="preserve"> </v>
      </c>
      <c r="AJ880">
        <v>2</v>
      </c>
      <c r="AK880">
        <v>2</v>
      </c>
      <c r="AL880" s="32">
        <f t="shared" si="491"/>
        <v>0.18181818181818182</v>
      </c>
      <c r="AM880">
        <v>4</v>
      </c>
      <c r="AN880">
        <v>4</v>
      </c>
      <c r="AO880" s="33">
        <f t="shared" si="492"/>
        <v>0.36363636363636365</v>
      </c>
      <c r="AP880">
        <v>4</v>
      </c>
      <c r="AQ880">
        <v>6</v>
      </c>
      <c r="AR880" s="33">
        <f t="shared" si="493"/>
        <v>0.45454545454545453</v>
      </c>
      <c r="AS880" s="33">
        <f t="shared" si="494"/>
        <v>0.33333333333333331</v>
      </c>
      <c r="AU880">
        <v>6</v>
      </c>
      <c r="AV880">
        <v>7</v>
      </c>
      <c r="AW880">
        <v>7</v>
      </c>
      <c r="AX880" s="2">
        <v>26.3</v>
      </c>
      <c r="AZ880" s="2">
        <v>29.4</v>
      </c>
      <c r="BA880" s="2">
        <v>24.1</v>
      </c>
      <c r="BB880" s="21">
        <v>5.8000000000000003E-2</v>
      </c>
      <c r="BD880" s="21">
        <v>-11.233000000000001</v>
      </c>
      <c r="BE880" s="2">
        <v>28.8</v>
      </c>
      <c r="BF880" s="2">
        <v>30.2</v>
      </c>
      <c r="BG880" s="2">
        <v>27.4</v>
      </c>
      <c r="BH880" s="21">
        <v>1.7930000000000001</v>
      </c>
      <c r="BI880" s="21">
        <v>5.3979999999999997</v>
      </c>
      <c r="BK880" s="2">
        <v>0</v>
      </c>
      <c r="BM880" s="2">
        <v>0</v>
      </c>
      <c r="BO880" s="2">
        <v>0</v>
      </c>
      <c r="BQ880" s="2">
        <v>0</v>
      </c>
      <c r="BS880" s="2">
        <v>0</v>
      </c>
      <c r="BT880" s="32">
        <f t="shared" si="495"/>
        <v>0.22222222222222221</v>
      </c>
      <c r="BU880" s="34">
        <f t="shared" si="496"/>
        <v>1</v>
      </c>
      <c r="BV880" s="35">
        <f t="shared" si="497"/>
        <v>1022.2222222222222</v>
      </c>
      <c r="BW880" s="32">
        <f t="shared" si="498"/>
        <v>0.22222222222222221</v>
      </c>
      <c r="BX880" s="36">
        <f t="shared" si="499"/>
        <v>5.1948051948051948</v>
      </c>
      <c r="BY880" s="37">
        <f t="shared" si="500"/>
        <v>0</v>
      </c>
      <c r="BZ880" s="37">
        <f t="shared" si="501"/>
        <v>23.376623376623375</v>
      </c>
      <c r="CA880" s="37">
        <f t="shared" si="502"/>
        <v>7.7922077922077913</v>
      </c>
      <c r="CB880" s="37">
        <f t="shared" si="503"/>
        <v>49.350649350649348</v>
      </c>
      <c r="CC880" s="37">
        <f t="shared" si="504"/>
        <v>38.961038961038959</v>
      </c>
      <c r="CD880" s="38">
        <f t="shared" si="505"/>
        <v>10.38961038961039</v>
      </c>
      <c r="CE880" s="3">
        <v>2</v>
      </c>
      <c r="CF880" s="3">
        <v>0</v>
      </c>
      <c r="CG880" s="3">
        <v>7</v>
      </c>
      <c r="CH880" s="3">
        <v>3</v>
      </c>
      <c r="CI880" s="3">
        <v>4</v>
      </c>
      <c r="CJ880" s="3">
        <v>6</v>
      </c>
      <c r="CK880" s="3">
        <v>6</v>
      </c>
      <c r="CL880" s="3">
        <v>6</v>
      </c>
      <c r="CM880" s="20">
        <f t="shared" si="506"/>
        <v>-2.3313896103896106</v>
      </c>
      <c r="CN880" s="37">
        <f t="shared" si="507"/>
        <v>2.4390243902439024</v>
      </c>
      <c r="CO880" s="37">
        <f t="shared" si="508"/>
        <v>4.0650406504065044</v>
      </c>
      <c r="CP880" s="37">
        <f t="shared" si="509"/>
        <v>35.772357723577237</v>
      </c>
      <c r="CQ880" s="37">
        <f t="shared" si="510"/>
        <v>23.577235772357724</v>
      </c>
      <c r="CR880" s="37">
        <f t="shared" si="511"/>
        <v>71.544715447154474</v>
      </c>
      <c r="CS880" s="37">
        <f t="shared" si="512"/>
        <v>49.59349593495935</v>
      </c>
      <c r="CT880" s="22">
        <f t="shared" si="513"/>
        <v>-11.561609122584734</v>
      </c>
      <c r="CU880" s="35">
        <v>3</v>
      </c>
      <c r="CV880" s="35">
        <v>5</v>
      </c>
      <c r="CW880" s="35">
        <v>41</v>
      </c>
      <c r="CX880" s="35">
        <v>24</v>
      </c>
      <c r="CY880" s="35">
        <v>16</v>
      </c>
      <c r="CZ880" s="35">
        <v>13</v>
      </c>
      <c r="DA880" s="35">
        <v>19</v>
      </c>
      <c r="DB880" s="35">
        <v>28</v>
      </c>
      <c r="DC880">
        <v>0</v>
      </c>
      <c r="DD880">
        <v>0</v>
      </c>
      <c r="DE880" s="35">
        <f t="shared" si="514"/>
        <v>0</v>
      </c>
      <c r="DF880" s="36">
        <f t="shared" si="515"/>
        <v>0</v>
      </c>
      <c r="DG880" s="37">
        <f t="shared" si="516"/>
        <v>0</v>
      </c>
      <c r="DH880" s="37">
        <f t="shared" si="517"/>
        <v>0</v>
      </c>
      <c r="DI880" s="2">
        <v>5.9</v>
      </c>
      <c r="DJ880">
        <v>0</v>
      </c>
      <c r="DK880">
        <v>0</v>
      </c>
      <c r="DL880">
        <v>-33.299999999999997</v>
      </c>
      <c r="DM880">
        <v>2</v>
      </c>
      <c r="DN880">
        <v>8</v>
      </c>
      <c r="DO880">
        <v>-38.700000000000003</v>
      </c>
      <c r="DP880">
        <v>2</v>
      </c>
      <c r="DQ880">
        <v>4</v>
      </c>
      <c r="DR880">
        <v>-24.7</v>
      </c>
      <c r="DS880">
        <v>2</v>
      </c>
      <c r="DT880">
        <v>0</v>
      </c>
      <c r="DU880">
        <v>36.4</v>
      </c>
      <c r="DV880" s="39">
        <v>0.60000000000000009</v>
      </c>
      <c r="DW880" s="39">
        <v>0.60000000000000009</v>
      </c>
      <c r="DX880" s="39">
        <v>0.1</v>
      </c>
      <c r="DY880" s="39">
        <v>-0.30000000000000004</v>
      </c>
      <c r="DZ880" s="39">
        <v>0</v>
      </c>
      <c r="EA880" s="39">
        <v>0.4</v>
      </c>
    </row>
    <row r="881" spans="1:131" x14ac:dyDescent="0.2">
      <c r="A881" s="12" t="s">
        <v>3126</v>
      </c>
      <c r="B881" s="12" t="s">
        <v>3731</v>
      </c>
      <c r="C881" t="s">
        <v>3730</v>
      </c>
      <c r="D881" t="s">
        <v>122</v>
      </c>
      <c r="E881" s="12" t="s">
        <v>123</v>
      </c>
      <c r="F881">
        <v>45</v>
      </c>
      <c r="G881">
        <v>13</v>
      </c>
      <c r="H881">
        <v>18</v>
      </c>
      <c r="I881" s="31">
        <f t="shared" si="481"/>
        <v>31</v>
      </c>
      <c r="J881">
        <v>11</v>
      </c>
      <c r="K881">
        <v>6</v>
      </c>
      <c r="L881" s="16">
        <f t="shared" si="482"/>
        <v>2.5079215263264345</v>
      </c>
      <c r="M881" s="15">
        <v>13</v>
      </c>
      <c r="N881" s="15">
        <v>11</v>
      </c>
      <c r="O881" s="15">
        <v>7</v>
      </c>
      <c r="P881">
        <v>106</v>
      </c>
      <c r="Q881">
        <v>39</v>
      </c>
      <c r="R881">
        <v>35</v>
      </c>
      <c r="S881" s="13">
        <f t="shared" si="483"/>
        <v>0.12264150943396226</v>
      </c>
      <c r="T881" s="13">
        <f t="shared" si="484"/>
        <v>7.2222222222222215E-2</v>
      </c>
      <c r="U881" s="2">
        <v>741.65</v>
      </c>
      <c r="V881" s="2">
        <v>16.4666666667</v>
      </c>
      <c r="W881">
        <v>15.69</v>
      </c>
      <c r="X881">
        <v>31.49</v>
      </c>
      <c r="Y881" s="32">
        <f t="shared" si="485"/>
        <v>0.33255616786774056</v>
      </c>
      <c r="Z881" s="15">
        <f t="shared" si="486"/>
        <v>98.083333333333329</v>
      </c>
      <c r="AA881">
        <v>10</v>
      </c>
      <c r="AB881">
        <v>18</v>
      </c>
      <c r="AC881">
        <v>45</v>
      </c>
      <c r="AD881" s="13">
        <f t="shared" si="487"/>
        <v>0.27083333333333331</v>
      </c>
      <c r="AE881" s="13">
        <f t="shared" si="488"/>
        <v>0.375</v>
      </c>
      <c r="AF881" s="13">
        <f t="shared" si="489"/>
        <v>0.64583333333333326</v>
      </c>
      <c r="AG881">
        <v>204</v>
      </c>
      <c r="AH881">
        <v>190</v>
      </c>
      <c r="AI881" s="17">
        <f t="shared" si="490"/>
        <v>0.51776649746192893</v>
      </c>
      <c r="AJ881">
        <v>116</v>
      </c>
      <c r="AK881">
        <v>112</v>
      </c>
      <c r="AL881" s="32">
        <f t="shared" si="491"/>
        <v>0.30810810810810813</v>
      </c>
      <c r="AM881">
        <v>119</v>
      </c>
      <c r="AN881">
        <v>119</v>
      </c>
      <c r="AO881" s="33">
        <f t="shared" si="492"/>
        <v>0.32162162162162161</v>
      </c>
      <c r="AP881">
        <v>140</v>
      </c>
      <c r="AQ881">
        <v>134</v>
      </c>
      <c r="AR881" s="33">
        <f t="shared" si="493"/>
        <v>0.37027027027027026</v>
      </c>
      <c r="AS881" s="33">
        <f t="shared" si="494"/>
        <v>0.48927038626609443</v>
      </c>
      <c r="AT881">
        <v>3</v>
      </c>
      <c r="AU881">
        <v>298</v>
      </c>
      <c r="AV881">
        <v>270</v>
      </c>
      <c r="AW881">
        <v>270</v>
      </c>
      <c r="AX881" s="2">
        <v>30.3</v>
      </c>
      <c r="AY881" s="3">
        <v>1</v>
      </c>
      <c r="AZ881" s="2">
        <v>34.799999999999997</v>
      </c>
      <c r="BA881" s="2">
        <v>27.3</v>
      </c>
      <c r="BB881" s="21">
        <v>1.379</v>
      </c>
      <c r="BC881">
        <v>1</v>
      </c>
      <c r="BD881" s="21">
        <v>1.7250000000000001</v>
      </c>
      <c r="BE881" s="2">
        <v>30.7</v>
      </c>
      <c r="BF881" s="2">
        <v>33.9</v>
      </c>
      <c r="BG881" s="2">
        <v>27.5</v>
      </c>
      <c r="BH881" s="21">
        <v>1.4419999999999999</v>
      </c>
      <c r="BI881" s="21">
        <v>3.6310000000000002</v>
      </c>
      <c r="BJ881" t="s">
        <v>1036</v>
      </c>
      <c r="BK881" s="2">
        <v>46</v>
      </c>
      <c r="BL881" t="s">
        <v>121</v>
      </c>
      <c r="BM881" s="2">
        <v>39.1</v>
      </c>
      <c r="BN881" t="s">
        <v>2648</v>
      </c>
      <c r="BO881" s="2">
        <v>38.799999999999997</v>
      </c>
      <c r="BP881" t="s">
        <v>2107</v>
      </c>
      <c r="BQ881" s="2">
        <v>51.8</v>
      </c>
      <c r="BR881" t="s">
        <v>1045</v>
      </c>
      <c r="BS881" s="2">
        <v>31.5</v>
      </c>
      <c r="BT881" s="32">
        <f t="shared" si="495"/>
        <v>0.11214953271028037</v>
      </c>
      <c r="BU881" s="34">
        <f t="shared" si="496"/>
        <v>0.92349726775956287</v>
      </c>
      <c r="BV881" s="35">
        <f t="shared" si="497"/>
        <v>934.71222103059085</v>
      </c>
      <c r="BW881" s="32">
        <f t="shared" si="498"/>
        <v>3.564680046984324E-2</v>
      </c>
      <c r="BX881" s="36">
        <f t="shared" si="499"/>
        <v>3.8866396761054927</v>
      </c>
      <c r="BY881" s="37">
        <f t="shared" si="500"/>
        <v>2.2672064777282039</v>
      </c>
      <c r="BZ881" s="37">
        <f t="shared" si="501"/>
        <v>34.655870445273976</v>
      </c>
      <c r="CA881" s="37">
        <f t="shared" si="502"/>
        <v>29.635627530304379</v>
      </c>
      <c r="CB881" s="37">
        <f t="shared" si="503"/>
        <v>59.109311740771034</v>
      </c>
      <c r="CC881" s="37">
        <f t="shared" si="504"/>
        <v>52.145748987748696</v>
      </c>
      <c r="CD881" s="38">
        <f t="shared" si="505"/>
        <v>6.9635627530223374</v>
      </c>
      <c r="CE881" s="3">
        <v>48</v>
      </c>
      <c r="CF881" s="3">
        <v>28</v>
      </c>
      <c r="CG881" s="3">
        <v>380</v>
      </c>
      <c r="CH881" s="3">
        <v>338</v>
      </c>
      <c r="CI881" s="3">
        <v>151</v>
      </c>
      <c r="CJ881" s="3">
        <v>138</v>
      </c>
      <c r="CK881" s="3">
        <v>140</v>
      </c>
      <c r="CL881" s="3">
        <v>151</v>
      </c>
      <c r="CM881" s="20">
        <f t="shared" si="506"/>
        <v>5.2250734826360716</v>
      </c>
      <c r="CN881" s="37">
        <f t="shared" si="507"/>
        <v>1.9053667831057479</v>
      </c>
      <c r="CO881" s="37">
        <f t="shared" si="508"/>
        <v>2.1594156875198478</v>
      </c>
      <c r="CP881" s="37">
        <f t="shared" si="509"/>
        <v>27.394940192653756</v>
      </c>
      <c r="CQ881" s="37">
        <f t="shared" si="510"/>
        <v>29.766063300518681</v>
      </c>
      <c r="CR881" s="37">
        <f t="shared" si="511"/>
        <v>50.174658621784694</v>
      </c>
      <c r="CS881" s="37">
        <f t="shared" si="512"/>
        <v>51.953000952683389</v>
      </c>
      <c r="CT881" s="22">
        <f t="shared" si="513"/>
        <v>8.7419050839210328</v>
      </c>
      <c r="CU881" s="35">
        <v>45</v>
      </c>
      <c r="CV881" s="35">
        <v>51</v>
      </c>
      <c r="CW881" s="35">
        <v>602</v>
      </c>
      <c r="CX881" s="35">
        <v>652</v>
      </c>
      <c r="CY881" s="35">
        <v>250</v>
      </c>
      <c r="CZ881" s="35">
        <v>248</v>
      </c>
      <c r="DA881" s="35">
        <v>276</v>
      </c>
      <c r="DB881" s="35">
        <v>288</v>
      </c>
      <c r="DC881">
        <v>9</v>
      </c>
      <c r="DD881">
        <v>9</v>
      </c>
      <c r="DE881" s="35">
        <f t="shared" si="514"/>
        <v>0</v>
      </c>
      <c r="DF881" s="36">
        <f t="shared" si="515"/>
        <v>0.7287449392697799</v>
      </c>
      <c r="DG881" s="37">
        <f t="shared" si="516"/>
        <v>0.7287449392697799</v>
      </c>
      <c r="DH881" s="37">
        <f t="shared" si="517"/>
        <v>0</v>
      </c>
      <c r="DI881" s="2">
        <v>446.9</v>
      </c>
      <c r="DJ881">
        <v>28</v>
      </c>
      <c r="DK881">
        <v>14</v>
      </c>
      <c r="DL881">
        <v>18.3</v>
      </c>
      <c r="DM881">
        <v>425</v>
      </c>
      <c r="DN881">
        <v>382</v>
      </c>
      <c r="DO881">
        <v>3</v>
      </c>
      <c r="DP881">
        <v>353</v>
      </c>
      <c r="DQ881">
        <v>299</v>
      </c>
      <c r="DR881">
        <v>5.0999999999999996</v>
      </c>
      <c r="DS881">
        <v>268</v>
      </c>
      <c r="DT881">
        <v>227</v>
      </c>
      <c r="DU881">
        <v>6.9</v>
      </c>
      <c r="DV881" s="39">
        <v>5.7</v>
      </c>
      <c r="DW881" s="39">
        <v>5.7</v>
      </c>
      <c r="DX881" s="39">
        <v>0.5</v>
      </c>
      <c r="DY881" s="39">
        <v>1</v>
      </c>
      <c r="DZ881" s="39">
        <v>-0.60000000000000009</v>
      </c>
      <c r="EA881" s="39">
        <v>6.7</v>
      </c>
    </row>
    <row r="882" spans="1:131" x14ac:dyDescent="0.2">
      <c r="A882" s="12" t="s">
        <v>3734</v>
      </c>
      <c r="B882" s="12" t="s">
        <v>3735</v>
      </c>
      <c r="C882" t="s">
        <v>3733</v>
      </c>
      <c r="D882" t="s">
        <v>529</v>
      </c>
      <c r="E882" s="12" t="s">
        <v>170</v>
      </c>
      <c r="F882">
        <v>69</v>
      </c>
      <c r="G882">
        <v>13</v>
      </c>
      <c r="H882">
        <v>12</v>
      </c>
      <c r="I882" s="31">
        <f t="shared" si="481"/>
        <v>25</v>
      </c>
      <c r="J882">
        <v>9</v>
      </c>
      <c r="K882">
        <v>3</v>
      </c>
      <c r="L882" s="16">
        <f t="shared" si="482"/>
        <v>1.8056335767595619</v>
      </c>
      <c r="M882" s="15">
        <v>13</v>
      </c>
      <c r="N882" s="15">
        <v>9</v>
      </c>
      <c r="O882" s="15">
        <v>3</v>
      </c>
      <c r="P882">
        <v>126</v>
      </c>
      <c r="Q882">
        <v>62</v>
      </c>
      <c r="R882">
        <v>31</v>
      </c>
      <c r="S882" s="13">
        <f t="shared" si="483"/>
        <v>0.10317460317460317</v>
      </c>
      <c r="T882" s="13">
        <f t="shared" si="484"/>
        <v>5.9360730593607303E-2</v>
      </c>
      <c r="U882" s="2">
        <v>830.73333333330004</v>
      </c>
      <c r="V882" s="2">
        <v>12.0333333333</v>
      </c>
      <c r="W882">
        <v>11.51</v>
      </c>
      <c r="X882">
        <v>35.840000000000003</v>
      </c>
      <c r="Y882" s="32">
        <f t="shared" si="485"/>
        <v>0.24308342133051741</v>
      </c>
      <c r="Z882" s="15">
        <f t="shared" si="486"/>
        <v>110.91891891891892</v>
      </c>
      <c r="AA882">
        <v>24</v>
      </c>
      <c r="AB882">
        <v>115</v>
      </c>
      <c r="AC882">
        <v>71</v>
      </c>
      <c r="AD882" s="13">
        <f t="shared" si="487"/>
        <v>0.35135135135135137</v>
      </c>
      <c r="AE882" s="13">
        <f t="shared" si="488"/>
        <v>0.32432432432432434</v>
      </c>
      <c r="AF882" s="13">
        <f t="shared" si="489"/>
        <v>0.67567567567567566</v>
      </c>
      <c r="AG882">
        <v>163</v>
      </c>
      <c r="AH882">
        <v>171</v>
      </c>
      <c r="AI882" s="17">
        <f t="shared" si="490"/>
        <v>0.4880239520958084</v>
      </c>
      <c r="AJ882">
        <v>148</v>
      </c>
      <c r="AK882">
        <v>150</v>
      </c>
      <c r="AL882" s="32">
        <f t="shared" si="491"/>
        <v>0.37913486005089059</v>
      </c>
      <c r="AM882">
        <v>114</v>
      </c>
      <c r="AN882">
        <v>108</v>
      </c>
      <c r="AO882" s="33">
        <f t="shared" si="492"/>
        <v>0.28244274809160308</v>
      </c>
      <c r="AP882">
        <v>138</v>
      </c>
      <c r="AQ882">
        <v>128</v>
      </c>
      <c r="AR882" s="33">
        <f t="shared" si="493"/>
        <v>0.33842239185750639</v>
      </c>
      <c r="AS882" s="33">
        <f t="shared" si="494"/>
        <v>0.57307692307692304</v>
      </c>
      <c r="AT882">
        <v>13</v>
      </c>
      <c r="AU882">
        <v>284</v>
      </c>
      <c r="AV882">
        <v>302</v>
      </c>
      <c r="AW882">
        <v>261</v>
      </c>
      <c r="AX882" s="2">
        <v>28.2</v>
      </c>
      <c r="AY882" s="3">
        <v>7</v>
      </c>
      <c r="AZ882" s="2">
        <v>32.9</v>
      </c>
      <c r="BA882" s="2">
        <v>25</v>
      </c>
      <c r="BB882" s="21">
        <v>8.6000000000000007E-2</v>
      </c>
      <c r="BC882">
        <v>9</v>
      </c>
      <c r="BD882" s="21">
        <v>-0.26700000000000002</v>
      </c>
      <c r="BE882" s="2">
        <v>29.3</v>
      </c>
      <c r="BF882" s="2">
        <v>33.6</v>
      </c>
      <c r="BG882" s="2">
        <v>25.1</v>
      </c>
      <c r="BH882" s="21">
        <v>-0.23700000000000002</v>
      </c>
      <c r="BI882" s="21">
        <v>4.4379999999999997</v>
      </c>
      <c r="BJ882" t="s">
        <v>2464</v>
      </c>
      <c r="BK882" s="2">
        <v>47.9</v>
      </c>
      <c r="BL882" t="s">
        <v>3260</v>
      </c>
      <c r="BM882" s="2">
        <v>32</v>
      </c>
      <c r="BN882" t="s">
        <v>911</v>
      </c>
      <c r="BO882" s="2">
        <v>24.9</v>
      </c>
      <c r="BP882" t="s">
        <v>1976</v>
      </c>
      <c r="BQ882" s="2">
        <v>41.3</v>
      </c>
      <c r="BR882" t="s">
        <v>2459</v>
      </c>
      <c r="BS882" s="2">
        <v>31.6</v>
      </c>
      <c r="BT882" s="32">
        <f t="shared" si="495"/>
        <v>8.1140350877192985E-2</v>
      </c>
      <c r="BU882" s="34">
        <f t="shared" si="496"/>
        <v>0.90066225165562919</v>
      </c>
      <c r="BV882" s="35">
        <f t="shared" si="497"/>
        <v>908.77628674334858</v>
      </c>
      <c r="BW882" s="32">
        <f t="shared" si="498"/>
        <v>-1.8197397467177828E-2</v>
      </c>
      <c r="BX882" s="36">
        <f t="shared" si="499"/>
        <v>2.6737323858920266</v>
      </c>
      <c r="BY882" s="37">
        <f t="shared" si="500"/>
        <v>3.2518366855443568</v>
      </c>
      <c r="BZ882" s="37">
        <f t="shared" si="501"/>
        <v>32.951945080182817</v>
      </c>
      <c r="CA882" s="37">
        <f t="shared" si="502"/>
        <v>32.735155967813192</v>
      </c>
      <c r="CB882" s="37">
        <f t="shared" si="503"/>
        <v>64.025051186495546</v>
      </c>
      <c r="CC882" s="37">
        <f t="shared" si="504"/>
        <v>54.992171504427901</v>
      </c>
      <c r="CD882" s="38">
        <f t="shared" si="505"/>
        <v>9.0328796820676445</v>
      </c>
      <c r="CE882" s="3">
        <v>37</v>
      </c>
      <c r="CF882" s="3">
        <v>45</v>
      </c>
      <c r="CG882" s="3">
        <v>419</v>
      </c>
      <c r="CH882" s="3">
        <v>408</v>
      </c>
      <c r="CI882" s="3">
        <v>216</v>
      </c>
      <c r="CJ882" s="3">
        <v>149</v>
      </c>
      <c r="CK882" s="3">
        <v>159</v>
      </c>
      <c r="CL882" s="3">
        <v>214</v>
      </c>
      <c r="CM882" s="20">
        <f t="shared" si="506"/>
        <v>2.4840335282214916</v>
      </c>
      <c r="CN882" s="37">
        <f t="shared" si="507"/>
        <v>2.7173913043478262</v>
      </c>
      <c r="CO882" s="37">
        <f t="shared" si="508"/>
        <v>2.7659161490683228</v>
      </c>
      <c r="CP882" s="37">
        <f t="shared" si="509"/>
        <v>33.409355590062113</v>
      </c>
      <c r="CQ882" s="37">
        <f t="shared" si="510"/>
        <v>33.773291925465841</v>
      </c>
      <c r="CR882" s="37">
        <f t="shared" si="511"/>
        <v>61.189829192546583</v>
      </c>
      <c r="CS882" s="37">
        <f t="shared" si="512"/>
        <v>57.477678571428569</v>
      </c>
      <c r="CT882" s="22">
        <f t="shared" si="513"/>
        <v>5.3207290609496312</v>
      </c>
      <c r="CU882" s="35">
        <v>112</v>
      </c>
      <c r="CV882" s="35">
        <v>114</v>
      </c>
      <c r="CW882" s="35">
        <v>1265</v>
      </c>
      <c r="CX882" s="35">
        <v>1278</v>
      </c>
      <c r="CY882" s="35">
        <v>519</v>
      </c>
      <c r="CZ882" s="35">
        <v>482</v>
      </c>
      <c r="DA882" s="35">
        <v>495</v>
      </c>
      <c r="DB882" s="35">
        <v>626</v>
      </c>
      <c r="DC882">
        <v>5</v>
      </c>
      <c r="DD882">
        <v>13</v>
      </c>
      <c r="DE882" s="35">
        <f t="shared" si="514"/>
        <v>8</v>
      </c>
      <c r="DF882" s="36">
        <f t="shared" si="515"/>
        <v>0.36131518728270628</v>
      </c>
      <c r="DG882" s="37">
        <f t="shared" si="516"/>
        <v>0.93941948693503641</v>
      </c>
      <c r="DH882" s="37">
        <f t="shared" si="517"/>
        <v>0.57810429965233012</v>
      </c>
      <c r="DI882" s="2">
        <v>488.1</v>
      </c>
      <c r="DJ882">
        <v>21</v>
      </c>
      <c r="DK882">
        <v>22</v>
      </c>
      <c r="DL882">
        <v>-2</v>
      </c>
      <c r="DM882">
        <v>521</v>
      </c>
      <c r="DN882">
        <v>460</v>
      </c>
      <c r="DO882">
        <v>1.4</v>
      </c>
      <c r="DP882">
        <v>401</v>
      </c>
      <c r="DQ882">
        <v>363</v>
      </c>
      <c r="DR882">
        <v>2.2000000000000002</v>
      </c>
      <c r="DS882">
        <v>274</v>
      </c>
      <c r="DT882">
        <v>272</v>
      </c>
      <c r="DU882">
        <v>1</v>
      </c>
      <c r="DV882" s="39">
        <v>-1.7000000000000002</v>
      </c>
      <c r="DW882" s="39">
        <v>-1.7000000000000002</v>
      </c>
      <c r="DX882" s="39">
        <v>-1.1000000000000001</v>
      </c>
      <c r="DY882" s="39">
        <v>-0.5</v>
      </c>
      <c r="DZ882" s="39">
        <v>2.2000000000000002</v>
      </c>
      <c r="EA882" s="39">
        <v>-1.1000000000000001</v>
      </c>
    </row>
    <row r="883" spans="1:131" x14ac:dyDescent="0.2">
      <c r="A883" s="12" t="s">
        <v>3740</v>
      </c>
      <c r="B883" s="12" t="s">
        <v>3741</v>
      </c>
      <c r="C883" t="s">
        <v>3739</v>
      </c>
      <c r="D883" t="s">
        <v>432</v>
      </c>
      <c r="E883" s="12" t="s">
        <v>178</v>
      </c>
      <c r="F883">
        <v>81</v>
      </c>
      <c r="G883">
        <v>4</v>
      </c>
      <c r="H883">
        <v>18</v>
      </c>
      <c r="I883" s="31">
        <f t="shared" si="481"/>
        <v>22</v>
      </c>
      <c r="J883">
        <v>10</v>
      </c>
      <c r="K883">
        <v>8</v>
      </c>
      <c r="L883" s="16">
        <f t="shared" si="482"/>
        <v>0.88167518284741009</v>
      </c>
      <c r="M883" s="15">
        <v>2</v>
      </c>
      <c r="N883" s="15">
        <v>9</v>
      </c>
      <c r="O883" s="15">
        <v>8</v>
      </c>
      <c r="P883">
        <v>84</v>
      </c>
      <c r="Q883">
        <v>33</v>
      </c>
      <c r="R883">
        <v>51</v>
      </c>
      <c r="S883" s="13">
        <f t="shared" si="483"/>
        <v>4.7619047619047616E-2</v>
      </c>
      <c r="T883" s="13">
        <f t="shared" si="484"/>
        <v>2.3809523809523808E-2</v>
      </c>
      <c r="U883" s="2">
        <v>1497.15</v>
      </c>
      <c r="V883" s="2">
        <v>18.483333333299999</v>
      </c>
      <c r="W883">
        <v>17.72</v>
      </c>
      <c r="X883">
        <v>31.09</v>
      </c>
      <c r="Y883" s="32">
        <f t="shared" si="485"/>
        <v>0.36304036058184797</v>
      </c>
      <c r="Z883" s="15">
        <f t="shared" si="486"/>
        <v>133.33333333333334</v>
      </c>
      <c r="AA883">
        <v>76</v>
      </c>
      <c r="AB883">
        <v>120</v>
      </c>
      <c r="AC883">
        <v>90</v>
      </c>
      <c r="AD883" s="13">
        <f t="shared" si="487"/>
        <v>7.8431372549019607E-2</v>
      </c>
      <c r="AE883" s="13">
        <f t="shared" si="488"/>
        <v>0.33333333333333331</v>
      </c>
      <c r="AF883" s="13">
        <f t="shared" si="489"/>
        <v>0.41176470588235292</v>
      </c>
      <c r="AI883" s="17" t="str">
        <f t="shared" si="490"/>
        <v xml:space="preserve"> </v>
      </c>
      <c r="AJ883">
        <v>203</v>
      </c>
      <c r="AK883">
        <v>266</v>
      </c>
      <c r="AL883" s="32">
        <f t="shared" si="491"/>
        <v>0.3571972581873572</v>
      </c>
      <c r="AM883">
        <v>157</v>
      </c>
      <c r="AN883">
        <v>166</v>
      </c>
      <c r="AO883" s="33">
        <f t="shared" si="492"/>
        <v>0.24600152322924601</v>
      </c>
      <c r="AP883">
        <v>258</v>
      </c>
      <c r="AQ883">
        <v>263</v>
      </c>
      <c r="AR883" s="33">
        <f t="shared" si="493"/>
        <v>0.39680121858339679</v>
      </c>
      <c r="AS883" s="33">
        <f t="shared" si="494"/>
        <v>0.59217171717171713</v>
      </c>
      <c r="AT883">
        <v>8</v>
      </c>
      <c r="AU883">
        <v>515</v>
      </c>
      <c r="AV883">
        <v>479</v>
      </c>
      <c r="AW883">
        <v>498</v>
      </c>
      <c r="AX883" s="2">
        <v>28.5</v>
      </c>
      <c r="AY883" s="3">
        <v>4</v>
      </c>
      <c r="AZ883" s="2">
        <v>33.1</v>
      </c>
      <c r="BA883" s="2">
        <v>25.4</v>
      </c>
      <c r="BB883" s="21">
        <v>0.23300000000000001</v>
      </c>
      <c r="BC883">
        <v>4</v>
      </c>
      <c r="BD883" s="21">
        <v>-0.35399999999999998</v>
      </c>
      <c r="BE883" s="2">
        <v>27.4</v>
      </c>
      <c r="BF883" s="2">
        <v>32</v>
      </c>
      <c r="BG883" s="2">
        <v>25.8</v>
      </c>
      <c r="BH883" s="21">
        <v>0.254</v>
      </c>
      <c r="BI883" s="21">
        <v>7.843</v>
      </c>
      <c r="BJ883" t="s">
        <v>1871</v>
      </c>
      <c r="BK883" s="2">
        <v>34.700000000000003</v>
      </c>
      <c r="BL883" t="s">
        <v>3723</v>
      </c>
      <c r="BM883" s="2">
        <v>31.3</v>
      </c>
      <c r="BN883" t="s">
        <v>3751</v>
      </c>
      <c r="BO883" s="2">
        <v>29.2</v>
      </c>
      <c r="BP883" t="s">
        <v>3045</v>
      </c>
      <c r="BQ883" s="2">
        <v>28.2</v>
      </c>
      <c r="BR883" t="s">
        <v>1453</v>
      </c>
      <c r="BS883" s="2">
        <v>20.2</v>
      </c>
      <c r="BT883" s="32">
        <f t="shared" si="495"/>
        <v>7.4999999999999997E-2</v>
      </c>
      <c r="BU883" s="34">
        <f t="shared" si="496"/>
        <v>0.91496062992125982</v>
      </c>
      <c r="BV883" s="35">
        <f t="shared" si="497"/>
        <v>922.46062992125985</v>
      </c>
      <c r="BW883" s="32">
        <f t="shared" si="498"/>
        <v>-1.0039370078740187E-2</v>
      </c>
      <c r="BX883" s="36">
        <f t="shared" si="499"/>
        <v>2.0438833784226822</v>
      </c>
      <c r="BY883" s="37">
        <f t="shared" si="500"/>
        <v>2.1641118124475458</v>
      </c>
      <c r="BZ883" s="37">
        <f t="shared" si="501"/>
        <v>27.251778378969092</v>
      </c>
      <c r="CA883" s="37">
        <f t="shared" si="502"/>
        <v>25.448351868596138</v>
      </c>
      <c r="CB883" s="37">
        <f t="shared" si="503"/>
        <v>49.774571686293555</v>
      </c>
      <c r="CC883" s="37">
        <f t="shared" si="504"/>
        <v>42.761246368176508</v>
      </c>
      <c r="CD883" s="38">
        <f t="shared" si="505"/>
        <v>7.0133253181170474</v>
      </c>
      <c r="CE883" s="3">
        <v>51</v>
      </c>
      <c r="CF883" s="3">
        <v>54</v>
      </c>
      <c r="CG883" s="3">
        <v>629</v>
      </c>
      <c r="CH883" s="3">
        <v>581</v>
      </c>
      <c r="CI883" s="3">
        <v>250</v>
      </c>
      <c r="CJ883" s="3">
        <v>197</v>
      </c>
      <c r="CK883" s="3">
        <v>235</v>
      </c>
      <c r="CL883" s="3">
        <v>312</v>
      </c>
      <c r="CM883" s="20">
        <f t="shared" si="506"/>
        <v>-3.4857958940041627</v>
      </c>
      <c r="CN883" s="37">
        <f t="shared" si="507"/>
        <v>1.9298809906722418</v>
      </c>
      <c r="CO883" s="37">
        <f t="shared" si="508"/>
        <v>2.1919635943437807</v>
      </c>
      <c r="CP883" s="37">
        <f t="shared" si="509"/>
        <v>25.922352072239494</v>
      </c>
      <c r="CQ883" s="37">
        <f t="shared" si="510"/>
        <v>23.087094814338304</v>
      </c>
      <c r="CR883" s="37">
        <f t="shared" si="511"/>
        <v>49.414483637706539</v>
      </c>
      <c r="CS883" s="37">
        <f t="shared" si="512"/>
        <v>40.598977877845684</v>
      </c>
      <c r="CT883" s="22">
        <f t="shared" si="513"/>
        <v>-1.8021804417438076</v>
      </c>
      <c r="CU883" s="35">
        <v>81</v>
      </c>
      <c r="CV883" s="35">
        <v>92</v>
      </c>
      <c r="CW883" s="35">
        <v>1007</v>
      </c>
      <c r="CX883" s="35">
        <v>877</v>
      </c>
      <c r="CY883" s="35">
        <v>453</v>
      </c>
      <c r="CZ883" s="35">
        <v>340</v>
      </c>
      <c r="DA883" s="35">
        <v>395</v>
      </c>
      <c r="DB883" s="35">
        <v>533</v>
      </c>
      <c r="DC883">
        <v>26</v>
      </c>
      <c r="DD883">
        <v>8</v>
      </c>
      <c r="DE883" s="35">
        <f t="shared" si="514"/>
        <v>-18</v>
      </c>
      <c r="DF883" s="36">
        <f t="shared" si="515"/>
        <v>1.0419797615488184</v>
      </c>
      <c r="DG883" s="37">
        <f t="shared" si="516"/>
        <v>0.32060915739963641</v>
      </c>
      <c r="DH883" s="37">
        <f t="shared" si="517"/>
        <v>-0.72137060414918197</v>
      </c>
      <c r="DI883" s="2">
        <v>923.3</v>
      </c>
      <c r="DJ883">
        <v>31</v>
      </c>
      <c r="DK883">
        <v>33</v>
      </c>
      <c r="DL883">
        <v>0.7</v>
      </c>
      <c r="DM883">
        <v>775</v>
      </c>
      <c r="DN883">
        <v>690</v>
      </c>
      <c r="DO883">
        <v>-2.8</v>
      </c>
      <c r="DP883">
        <v>579</v>
      </c>
      <c r="DQ883">
        <v>541</v>
      </c>
      <c r="DR883">
        <v>-3.3</v>
      </c>
      <c r="DS883">
        <v>423</v>
      </c>
      <c r="DT883">
        <v>415</v>
      </c>
      <c r="DU883">
        <v>-2.7</v>
      </c>
      <c r="DV883" s="39">
        <v>8.5</v>
      </c>
      <c r="DW883" s="39">
        <v>8.5</v>
      </c>
      <c r="DX883" s="39">
        <v>-1</v>
      </c>
      <c r="DY883" s="39">
        <v>-0.9</v>
      </c>
      <c r="DZ883" s="39">
        <v>-6.5</v>
      </c>
      <c r="EA883" s="39">
        <v>0.2</v>
      </c>
    </row>
    <row r="884" spans="1:131" x14ac:dyDescent="0.2">
      <c r="A884" s="12" t="s">
        <v>3744</v>
      </c>
      <c r="B884" s="12" t="s">
        <v>3745</v>
      </c>
      <c r="C884" t="s">
        <v>3743</v>
      </c>
      <c r="D884" t="s">
        <v>147</v>
      </c>
      <c r="E884" s="12" t="s">
        <v>156</v>
      </c>
      <c r="F884">
        <v>13</v>
      </c>
      <c r="G884">
        <v>2</v>
      </c>
      <c r="H884">
        <v>0</v>
      </c>
      <c r="I884" s="31">
        <f t="shared" si="481"/>
        <v>2</v>
      </c>
      <c r="J884">
        <v>0</v>
      </c>
      <c r="K884">
        <v>0</v>
      </c>
      <c r="L884" s="16">
        <f t="shared" si="482"/>
        <v>0.91139240506306041</v>
      </c>
      <c r="M884" s="15">
        <v>2</v>
      </c>
      <c r="N884" s="15">
        <v>0</v>
      </c>
      <c r="O884" s="15">
        <v>0</v>
      </c>
      <c r="P884">
        <v>12</v>
      </c>
      <c r="Q884">
        <v>4</v>
      </c>
      <c r="R884">
        <v>3</v>
      </c>
      <c r="S884" s="13">
        <f t="shared" si="483"/>
        <v>0.16666666666666666</v>
      </c>
      <c r="T884" s="13">
        <f t="shared" si="484"/>
        <v>0.10526315789473684</v>
      </c>
      <c r="U884" s="2">
        <v>131.6666666667</v>
      </c>
      <c r="V884" s="2">
        <v>10.1166666667</v>
      </c>
      <c r="W884">
        <v>10.130000000000001</v>
      </c>
      <c r="X884">
        <v>37.36</v>
      </c>
      <c r="Y884" s="32">
        <f t="shared" si="485"/>
        <v>0.21330806485575912</v>
      </c>
      <c r="Z884" s="15">
        <f t="shared" si="486"/>
        <v>0</v>
      </c>
      <c r="AA884">
        <v>5</v>
      </c>
      <c r="AB884">
        <v>14</v>
      </c>
      <c r="AC884">
        <v>31</v>
      </c>
      <c r="AD884" s="13">
        <f t="shared" si="487"/>
        <v>1</v>
      </c>
      <c r="AE884" s="13">
        <f t="shared" si="488"/>
        <v>0</v>
      </c>
      <c r="AF884" s="13">
        <f t="shared" si="489"/>
        <v>1</v>
      </c>
      <c r="AG884">
        <v>2</v>
      </c>
      <c r="AH884">
        <v>0</v>
      </c>
      <c r="AI884" s="17">
        <f t="shared" si="490"/>
        <v>1</v>
      </c>
      <c r="AJ884">
        <v>11</v>
      </c>
      <c r="AK884">
        <v>14</v>
      </c>
      <c r="AL884" s="32">
        <f t="shared" si="491"/>
        <v>0.22935779816513763</v>
      </c>
      <c r="AM884">
        <v>24</v>
      </c>
      <c r="AN884">
        <v>17</v>
      </c>
      <c r="AO884" s="33">
        <f t="shared" si="492"/>
        <v>0.37614678899082571</v>
      </c>
      <c r="AP884">
        <v>17</v>
      </c>
      <c r="AQ884">
        <v>26</v>
      </c>
      <c r="AR884" s="33">
        <f t="shared" si="493"/>
        <v>0.39449541284403672</v>
      </c>
      <c r="AS884" s="33">
        <f t="shared" si="494"/>
        <v>0.37878787878787878</v>
      </c>
      <c r="AU884">
        <v>36</v>
      </c>
      <c r="AV884">
        <v>47</v>
      </c>
      <c r="AW884">
        <v>36</v>
      </c>
      <c r="AX884" s="2">
        <v>27.5</v>
      </c>
      <c r="AZ884" s="2">
        <v>32.6</v>
      </c>
      <c r="BA884" s="2">
        <v>24.1</v>
      </c>
      <c r="BB884" s="21">
        <v>-1.0529999999999999</v>
      </c>
      <c r="BD884" s="21">
        <v>-3.8260000000000001</v>
      </c>
      <c r="BE884" s="2">
        <v>26.9</v>
      </c>
      <c r="BF884" s="2">
        <v>30.2</v>
      </c>
      <c r="BG884" s="2">
        <v>22.8</v>
      </c>
      <c r="BH884" s="21">
        <v>-2.7610000000000001</v>
      </c>
      <c r="BI884" s="21">
        <v>-5.4080000000000004</v>
      </c>
      <c r="BJ884" t="s">
        <v>3393</v>
      </c>
      <c r="BK884" s="2">
        <v>32.4</v>
      </c>
      <c r="BL884" t="s">
        <v>146</v>
      </c>
      <c r="BM884" s="2">
        <v>27.3</v>
      </c>
      <c r="BN884" t="s">
        <v>3575</v>
      </c>
      <c r="BO884" s="2">
        <v>27.2</v>
      </c>
      <c r="BP884" t="s">
        <v>2634</v>
      </c>
      <c r="BQ884" s="2">
        <v>32.4</v>
      </c>
      <c r="BR884" t="s">
        <v>2293</v>
      </c>
      <c r="BS884" s="2">
        <v>31</v>
      </c>
      <c r="BT884" s="32">
        <f t="shared" si="495"/>
        <v>5.2631578947368418E-2</v>
      </c>
      <c r="BU884" s="34">
        <f t="shared" si="496"/>
        <v>0.95833333333333337</v>
      </c>
      <c r="BV884" s="35">
        <f t="shared" si="497"/>
        <v>963.59649122807025</v>
      </c>
      <c r="BW884" s="32">
        <f t="shared" si="498"/>
        <v>1.0964912280701788E-2</v>
      </c>
      <c r="BX884" s="36">
        <f t="shared" si="499"/>
        <v>0.91243188442228829</v>
      </c>
      <c r="BY884" s="37">
        <f t="shared" si="500"/>
        <v>0.91243188442228829</v>
      </c>
      <c r="BZ884" s="37">
        <f t="shared" si="501"/>
        <v>17.336205804023479</v>
      </c>
      <c r="CA884" s="37">
        <f t="shared" si="502"/>
        <v>21.898365226134917</v>
      </c>
      <c r="CB884" s="37">
        <f t="shared" si="503"/>
        <v>34.216195665835812</v>
      </c>
      <c r="CC884" s="37">
        <f t="shared" si="504"/>
        <v>46.534026105536704</v>
      </c>
      <c r="CD884" s="38">
        <f t="shared" si="505"/>
        <v>-12.317830439700892</v>
      </c>
      <c r="CE884" s="3">
        <v>2</v>
      </c>
      <c r="CF884" s="3">
        <v>2</v>
      </c>
      <c r="CG884" s="3">
        <v>36</v>
      </c>
      <c r="CH884" s="3">
        <v>46</v>
      </c>
      <c r="CI884" s="3">
        <v>15</v>
      </c>
      <c r="CJ884" s="3">
        <v>26</v>
      </c>
      <c r="CK884" s="3">
        <v>28</v>
      </c>
      <c r="CL884" s="3">
        <v>22</v>
      </c>
      <c r="CM884" s="20">
        <f t="shared" si="506"/>
        <v>-7.9167395306099806</v>
      </c>
      <c r="CN884" s="37">
        <f t="shared" si="507"/>
        <v>3.0884533025860645</v>
      </c>
      <c r="CO884" s="37">
        <f t="shared" si="508"/>
        <v>2.2236863778619664</v>
      </c>
      <c r="CP884" s="37">
        <f t="shared" si="509"/>
        <v>31.131609290067534</v>
      </c>
      <c r="CQ884" s="37">
        <f t="shared" si="510"/>
        <v>27.919617855378025</v>
      </c>
      <c r="CR884" s="37">
        <f t="shared" si="511"/>
        <v>57.692307692307693</v>
      </c>
      <c r="CS884" s="37">
        <f t="shared" si="512"/>
        <v>55.592159446549168</v>
      </c>
      <c r="CT884" s="22">
        <f t="shared" si="513"/>
        <v>-14.417978685459417</v>
      </c>
      <c r="CU884" s="35">
        <v>25</v>
      </c>
      <c r="CV884" s="35">
        <v>18</v>
      </c>
      <c r="CW884" s="35">
        <v>227</v>
      </c>
      <c r="CX884" s="35">
        <v>208</v>
      </c>
      <c r="CY884" s="35">
        <v>98</v>
      </c>
      <c r="CZ884" s="35">
        <v>97</v>
      </c>
      <c r="DA884" s="35">
        <v>127</v>
      </c>
      <c r="DB884" s="35">
        <v>117</v>
      </c>
      <c r="DC884">
        <v>6</v>
      </c>
      <c r="DD884">
        <v>8</v>
      </c>
      <c r="DE884" s="35">
        <f t="shared" si="514"/>
        <v>2</v>
      </c>
      <c r="DF884" s="36">
        <f t="shared" si="515"/>
        <v>2.7372956532668646</v>
      </c>
      <c r="DG884" s="37">
        <f t="shared" si="516"/>
        <v>3.6497275376891531</v>
      </c>
      <c r="DH884" s="37">
        <f t="shared" si="517"/>
        <v>0.91243188442228829</v>
      </c>
      <c r="DI884" s="2">
        <v>92.3</v>
      </c>
      <c r="DJ884">
        <v>2</v>
      </c>
      <c r="DK884">
        <v>0</v>
      </c>
      <c r="DL884">
        <v>40</v>
      </c>
      <c r="DM884">
        <v>56</v>
      </c>
      <c r="DN884">
        <v>69</v>
      </c>
      <c r="DO884">
        <v>-7.6</v>
      </c>
      <c r="DP884">
        <v>39</v>
      </c>
      <c r="DQ884">
        <v>48</v>
      </c>
      <c r="DR884">
        <v>-9</v>
      </c>
      <c r="DS884">
        <v>32</v>
      </c>
      <c r="DT884">
        <v>31</v>
      </c>
      <c r="DU884">
        <v>-2.9</v>
      </c>
      <c r="DV884" s="39">
        <v>-0.60000000000000009</v>
      </c>
      <c r="DW884" s="39">
        <v>-0.60000000000000009</v>
      </c>
      <c r="DX884" s="39">
        <v>0.30000000000000004</v>
      </c>
      <c r="DY884" s="39">
        <v>-0.5</v>
      </c>
      <c r="DZ884" s="39">
        <v>-0.1</v>
      </c>
      <c r="EA884" s="39">
        <v>-0.9</v>
      </c>
    </row>
    <row r="885" spans="1:131" x14ac:dyDescent="0.2">
      <c r="A885" s="12" t="s">
        <v>3750</v>
      </c>
      <c r="B885" s="12" t="s">
        <v>3751</v>
      </c>
      <c r="C885" t="s">
        <v>3749</v>
      </c>
      <c r="D885" t="s">
        <v>432</v>
      </c>
      <c r="E885" s="12" t="s">
        <v>546</v>
      </c>
      <c r="F885">
        <v>82</v>
      </c>
      <c r="G885">
        <v>13</v>
      </c>
      <c r="H885">
        <v>13</v>
      </c>
      <c r="I885" s="31">
        <f t="shared" si="481"/>
        <v>26</v>
      </c>
      <c r="J885">
        <v>5</v>
      </c>
      <c r="K885">
        <v>7</v>
      </c>
      <c r="L885" s="16">
        <f t="shared" si="482"/>
        <v>1.2682926829268293</v>
      </c>
      <c r="M885" s="15">
        <v>13</v>
      </c>
      <c r="N885" s="15">
        <v>5</v>
      </c>
      <c r="O885" s="15">
        <v>7</v>
      </c>
      <c r="P885">
        <v>111</v>
      </c>
      <c r="Q885">
        <v>34</v>
      </c>
      <c r="R885">
        <v>31</v>
      </c>
      <c r="S885" s="13">
        <f t="shared" si="483"/>
        <v>0.11711711711711711</v>
      </c>
      <c r="T885" s="13">
        <f t="shared" si="484"/>
        <v>7.3863636363636367E-2</v>
      </c>
      <c r="U885" s="2">
        <v>1230</v>
      </c>
      <c r="V885" s="2">
        <v>15</v>
      </c>
      <c r="W885">
        <v>14.68</v>
      </c>
      <c r="X885">
        <v>34.15</v>
      </c>
      <c r="Y885" s="32">
        <f t="shared" si="485"/>
        <v>0.30063485562154413</v>
      </c>
      <c r="Z885" s="15">
        <f t="shared" si="486"/>
        <v>61.847826086956523</v>
      </c>
      <c r="AA885">
        <v>27</v>
      </c>
      <c r="AB885">
        <v>98</v>
      </c>
      <c r="AC885">
        <v>116</v>
      </c>
      <c r="AD885" s="13">
        <f t="shared" si="487"/>
        <v>0.28260869565217389</v>
      </c>
      <c r="AE885" s="13">
        <f t="shared" si="488"/>
        <v>0.2608695652173913</v>
      </c>
      <c r="AF885" s="13">
        <f t="shared" si="489"/>
        <v>0.54347826086956519</v>
      </c>
      <c r="AG885">
        <v>162</v>
      </c>
      <c r="AH885">
        <v>161</v>
      </c>
      <c r="AI885" s="17">
        <f t="shared" si="490"/>
        <v>0.50154798761609909</v>
      </c>
      <c r="AJ885">
        <v>163</v>
      </c>
      <c r="AK885">
        <v>203</v>
      </c>
      <c r="AL885" s="32">
        <f t="shared" si="491"/>
        <v>0.32077125328659073</v>
      </c>
      <c r="AM885">
        <v>177</v>
      </c>
      <c r="AN885">
        <v>175</v>
      </c>
      <c r="AO885" s="33">
        <f t="shared" si="492"/>
        <v>0.30850131463628394</v>
      </c>
      <c r="AP885">
        <v>223</v>
      </c>
      <c r="AQ885">
        <v>200</v>
      </c>
      <c r="AR885" s="33">
        <f t="shared" si="493"/>
        <v>0.37072743207712533</v>
      </c>
      <c r="AS885" s="33">
        <f t="shared" si="494"/>
        <v>0.50974930362116988</v>
      </c>
      <c r="AT885">
        <v>5</v>
      </c>
      <c r="AU885">
        <v>427</v>
      </c>
      <c r="AV885">
        <v>394</v>
      </c>
      <c r="AW885">
        <v>376</v>
      </c>
      <c r="AX885" s="2">
        <v>29.1</v>
      </c>
      <c r="AY885" s="3">
        <v>3</v>
      </c>
      <c r="AZ885" s="2">
        <v>33.4</v>
      </c>
      <c r="BA885" s="2">
        <v>26.2</v>
      </c>
      <c r="BB885" s="21">
        <v>0.90600000000000003</v>
      </c>
      <c r="BC885">
        <v>3</v>
      </c>
      <c r="BD885" s="21">
        <v>-0.19700000000000001</v>
      </c>
      <c r="BE885" s="2">
        <v>30.5</v>
      </c>
      <c r="BF885" s="2">
        <v>32.9</v>
      </c>
      <c r="BG885" s="2">
        <v>28.1</v>
      </c>
      <c r="BH885" s="21">
        <v>3.0289999999999999</v>
      </c>
      <c r="BI885" s="21">
        <v>9.9909999999999997</v>
      </c>
      <c r="BJ885" t="s">
        <v>1871</v>
      </c>
      <c r="BK885" s="2">
        <v>60.5</v>
      </c>
      <c r="BL885" t="s">
        <v>3723</v>
      </c>
      <c r="BM885" s="2">
        <v>54.1</v>
      </c>
      <c r="BN885" t="s">
        <v>1200</v>
      </c>
      <c r="BO885" s="2">
        <v>16.2</v>
      </c>
      <c r="BP885" t="s">
        <v>1596</v>
      </c>
      <c r="BQ885" s="2">
        <v>39.700000000000003</v>
      </c>
      <c r="BR885" t="s">
        <v>3741</v>
      </c>
      <c r="BS885" s="2">
        <v>34.5</v>
      </c>
      <c r="BT885" s="32">
        <f t="shared" si="495"/>
        <v>8.0843585237258347E-2</v>
      </c>
      <c r="BU885" s="34">
        <f t="shared" si="496"/>
        <v>0.91111111111111109</v>
      </c>
      <c r="BV885" s="35">
        <f t="shared" si="497"/>
        <v>919.19546963483697</v>
      </c>
      <c r="BW885" s="32">
        <f t="shared" si="498"/>
        <v>-8.0453036516305587E-3</v>
      </c>
      <c r="BX885" s="36">
        <f t="shared" si="499"/>
        <v>2.2439024390243905</v>
      </c>
      <c r="BY885" s="37">
        <f t="shared" si="500"/>
        <v>2.1463414634146343</v>
      </c>
      <c r="BZ885" s="37">
        <f t="shared" si="501"/>
        <v>27.756097560975608</v>
      </c>
      <c r="CA885" s="37">
        <f t="shared" si="502"/>
        <v>24.146341463414636</v>
      </c>
      <c r="CB885" s="37">
        <f t="shared" si="503"/>
        <v>49.268292682926834</v>
      </c>
      <c r="CC885" s="37">
        <f t="shared" si="504"/>
        <v>42.048780487804876</v>
      </c>
      <c r="CD885" s="38">
        <f t="shared" si="505"/>
        <v>7.2195121951219576</v>
      </c>
      <c r="CE885" s="3">
        <v>46</v>
      </c>
      <c r="CF885" s="3">
        <v>44</v>
      </c>
      <c r="CG885" s="3">
        <v>523</v>
      </c>
      <c r="CH885" s="3">
        <v>451</v>
      </c>
      <c r="CI885" s="3">
        <v>203</v>
      </c>
      <c r="CJ885" s="3">
        <v>182</v>
      </c>
      <c r="CK885" s="3">
        <v>185</v>
      </c>
      <c r="CL885" s="3">
        <v>238</v>
      </c>
      <c r="CM885" s="20">
        <f t="shared" si="506"/>
        <v>-3.2924710917861191</v>
      </c>
      <c r="CN885" s="37">
        <f t="shared" si="507"/>
        <v>1.8855122665428707</v>
      </c>
      <c r="CO885" s="37">
        <f t="shared" si="508"/>
        <v>2.2069064028854055</v>
      </c>
      <c r="CP885" s="37">
        <f t="shared" si="509"/>
        <v>25.882941113452134</v>
      </c>
      <c r="CQ885" s="37">
        <f t="shared" si="510"/>
        <v>23.911723743884586</v>
      </c>
      <c r="CR885" s="37">
        <f t="shared" si="511"/>
        <v>49.77323858158055</v>
      </c>
      <c r="CS885" s="37">
        <f t="shared" si="512"/>
        <v>41.395564760918475</v>
      </c>
      <c r="CT885" s="22">
        <f t="shared" si="513"/>
        <v>-1.1581616255401173</v>
      </c>
      <c r="CU885" s="35">
        <v>88</v>
      </c>
      <c r="CV885" s="35">
        <v>103</v>
      </c>
      <c r="CW885" s="35">
        <v>1120</v>
      </c>
      <c r="CX885" s="35">
        <v>1013</v>
      </c>
      <c r="CY885" s="35">
        <v>504</v>
      </c>
      <c r="CZ885" s="35">
        <v>359</v>
      </c>
      <c r="DA885" s="35">
        <v>457</v>
      </c>
      <c r="DB885" s="35">
        <v>611</v>
      </c>
      <c r="DC885">
        <v>20</v>
      </c>
      <c r="DD885">
        <v>9</v>
      </c>
      <c r="DE885" s="35">
        <f t="shared" si="514"/>
        <v>-11</v>
      </c>
      <c r="DF885" s="36">
        <f t="shared" si="515"/>
        <v>0.97560975609756106</v>
      </c>
      <c r="DG885" s="37">
        <f t="shared" si="516"/>
        <v>0.43902439024390244</v>
      </c>
      <c r="DH885" s="37">
        <f t="shared" si="517"/>
        <v>-0.53658536585365857</v>
      </c>
      <c r="DI885" s="2">
        <v>794.4</v>
      </c>
      <c r="DJ885">
        <v>24</v>
      </c>
      <c r="DK885">
        <v>30</v>
      </c>
      <c r="DL885">
        <v>-4.8</v>
      </c>
      <c r="DM885">
        <v>680</v>
      </c>
      <c r="DN885">
        <v>558</v>
      </c>
      <c r="DO885">
        <v>0.4</v>
      </c>
      <c r="DP885">
        <v>516</v>
      </c>
      <c r="DQ885">
        <v>433</v>
      </c>
      <c r="DR885">
        <v>0.7</v>
      </c>
      <c r="DS885">
        <v>377</v>
      </c>
      <c r="DT885">
        <v>322</v>
      </c>
      <c r="DU885">
        <v>2.5</v>
      </c>
      <c r="DV885" s="39">
        <v>9</v>
      </c>
      <c r="DW885" s="39">
        <v>9</v>
      </c>
      <c r="DX885" s="39">
        <v>0.7</v>
      </c>
      <c r="DY885" s="39">
        <v>0.1</v>
      </c>
      <c r="DZ885" s="39">
        <v>-7.2</v>
      </c>
      <c r="EA885" s="39">
        <v>2.7</v>
      </c>
    </row>
    <row r="886" spans="1:131" x14ac:dyDescent="0.2">
      <c r="A886" s="12" t="s">
        <v>3755</v>
      </c>
      <c r="B886" s="12" t="s">
        <v>3756</v>
      </c>
      <c r="C886" t="s">
        <v>3754</v>
      </c>
      <c r="D886" t="s">
        <v>199</v>
      </c>
      <c r="E886" s="12" t="s">
        <v>3757</v>
      </c>
      <c r="F886">
        <v>77</v>
      </c>
      <c r="G886">
        <v>14</v>
      </c>
      <c r="H886">
        <v>27</v>
      </c>
      <c r="I886" s="31">
        <f t="shared" si="481"/>
        <v>41</v>
      </c>
      <c r="J886">
        <v>20</v>
      </c>
      <c r="K886">
        <v>4</v>
      </c>
      <c r="L886" s="16">
        <f t="shared" si="482"/>
        <v>2.2901829353442253</v>
      </c>
      <c r="M886" s="15">
        <v>14</v>
      </c>
      <c r="N886" s="15">
        <v>21</v>
      </c>
      <c r="O886" s="15">
        <v>4</v>
      </c>
      <c r="P886">
        <v>128</v>
      </c>
      <c r="Q886">
        <v>39</v>
      </c>
      <c r="R886">
        <v>44</v>
      </c>
      <c r="S886" s="13">
        <f t="shared" si="483"/>
        <v>0.109375</v>
      </c>
      <c r="T886" s="13">
        <f t="shared" si="484"/>
        <v>6.6350710900473939E-2</v>
      </c>
      <c r="U886" s="2">
        <v>1074.1500000000001</v>
      </c>
      <c r="V886" s="2">
        <v>13.95</v>
      </c>
      <c r="W886">
        <v>13.51</v>
      </c>
      <c r="X886">
        <v>35.17</v>
      </c>
      <c r="Y886" s="32">
        <f t="shared" si="485"/>
        <v>0.2775267050123254</v>
      </c>
      <c r="Z886" s="15">
        <f t="shared" si="486"/>
        <v>237.87234042553192</v>
      </c>
      <c r="AA886">
        <v>38</v>
      </c>
      <c r="AB886">
        <v>109</v>
      </c>
      <c r="AC886">
        <v>94</v>
      </c>
      <c r="AD886" s="13">
        <f t="shared" si="487"/>
        <v>0.2978723404255319</v>
      </c>
      <c r="AE886" s="13">
        <f t="shared" si="488"/>
        <v>0.53191489361702127</v>
      </c>
      <c r="AF886" s="13">
        <f t="shared" si="489"/>
        <v>0.82978723404255317</v>
      </c>
      <c r="AG886">
        <v>2</v>
      </c>
      <c r="AH886">
        <v>4</v>
      </c>
      <c r="AI886" s="17">
        <f t="shared" si="490"/>
        <v>0.33333333333333331</v>
      </c>
      <c r="AJ886">
        <v>161</v>
      </c>
      <c r="AK886">
        <v>188</v>
      </c>
      <c r="AL886" s="32">
        <f t="shared" si="491"/>
        <v>0.36506276150627615</v>
      </c>
      <c r="AM886">
        <v>130</v>
      </c>
      <c r="AN886">
        <v>118</v>
      </c>
      <c r="AO886" s="33">
        <f t="shared" si="492"/>
        <v>0.2594142259414226</v>
      </c>
      <c r="AP886">
        <v>166</v>
      </c>
      <c r="AQ886">
        <v>193</v>
      </c>
      <c r="AR886" s="33">
        <f t="shared" si="493"/>
        <v>0.37552301255230125</v>
      </c>
      <c r="AS886" s="33">
        <f t="shared" si="494"/>
        <v>0.58458961474036852</v>
      </c>
      <c r="AT886">
        <v>11</v>
      </c>
      <c r="AU886">
        <v>385</v>
      </c>
      <c r="AV886">
        <v>391</v>
      </c>
      <c r="AW886">
        <v>328</v>
      </c>
      <c r="AX886" s="2">
        <v>28.4</v>
      </c>
      <c r="AY886" s="3">
        <v>8</v>
      </c>
      <c r="AZ886" s="2">
        <v>32.9</v>
      </c>
      <c r="BA886" s="2">
        <v>25.3</v>
      </c>
      <c r="BB886" s="21">
        <v>0.11900000000000001</v>
      </c>
      <c r="BC886">
        <v>9</v>
      </c>
      <c r="BD886" s="21">
        <v>-0.29599999999999999</v>
      </c>
      <c r="BE886" s="2">
        <v>29.4</v>
      </c>
      <c r="BF886" s="2">
        <v>32.700000000000003</v>
      </c>
      <c r="BG886" s="2">
        <v>26.1</v>
      </c>
      <c r="BH886" s="21">
        <v>1.732</v>
      </c>
      <c r="BI886" s="21">
        <v>6.157</v>
      </c>
      <c r="BJ886" t="s">
        <v>621</v>
      </c>
      <c r="BK886" s="2">
        <v>51.9</v>
      </c>
      <c r="BL886" t="s">
        <v>2872</v>
      </c>
      <c r="BM886" s="2">
        <v>31.2</v>
      </c>
      <c r="BN886" t="s">
        <v>3316</v>
      </c>
      <c r="BO886" s="2">
        <v>30.6</v>
      </c>
      <c r="BP886" t="s">
        <v>3351</v>
      </c>
      <c r="BQ886" s="2">
        <v>34.700000000000003</v>
      </c>
      <c r="BR886" t="s">
        <v>2387</v>
      </c>
      <c r="BS886" s="2">
        <v>34.200000000000003</v>
      </c>
      <c r="BT886" s="32">
        <f t="shared" si="495"/>
        <v>8.4078711985688726E-2</v>
      </c>
      <c r="BU886" s="34">
        <f t="shared" si="496"/>
        <v>0.92723492723492729</v>
      </c>
      <c r="BV886" s="35">
        <f t="shared" si="497"/>
        <v>935.64279843349618</v>
      </c>
      <c r="BW886" s="32">
        <f t="shared" si="498"/>
        <v>1.1313639220616012E-2</v>
      </c>
      <c r="BX886" s="36">
        <f t="shared" si="499"/>
        <v>2.6253316575897223</v>
      </c>
      <c r="BY886" s="37">
        <f t="shared" si="500"/>
        <v>1.9550342130987295</v>
      </c>
      <c r="BZ886" s="37">
        <f t="shared" si="501"/>
        <v>31.224689289205426</v>
      </c>
      <c r="CA886" s="37">
        <f t="shared" si="502"/>
        <v>26.867755900013968</v>
      </c>
      <c r="CB886" s="37">
        <f t="shared" si="503"/>
        <v>57.533863985476891</v>
      </c>
      <c r="CC886" s="37">
        <f t="shared" si="504"/>
        <v>48.205557882977239</v>
      </c>
      <c r="CD886" s="38">
        <f t="shared" si="505"/>
        <v>9.3283061024996528</v>
      </c>
      <c r="CE886" s="3">
        <v>47</v>
      </c>
      <c r="CF886" s="3">
        <v>35</v>
      </c>
      <c r="CG886" s="3">
        <v>512</v>
      </c>
      <c r="CH886" s="3">
        <v>446</v>
      </c>
      <c r="CI886" s="3">
        <v>197</v>
      </c>
      <c r="CJ886" s="3">
        <v>183</v>
      </c>
      <c r="CK886" s="3">
        <v>199</v>
      </c>
      <c r="CL886" s="3">
        <v>274</v>
      </c>
      <c r="CM886" s="20">
        <f t="shared" si="506"/>
        <v>0.75515534873080981</v>
      </c>
      <c r="CN886" s="37">
        <f t="shared" si="507"/>
        <v>2.1048044932036971</v>
      </c>
      <c r="CO886" s="37">
        <f t="shared" si="508"/>
        <v>2.0383369828920013</v>
      </c>
      <c r="CP886" s="37">
        <f t="shared" si="509"/>
        <v>32.61339172627202</v>
      </c>
      <c r="CQ886" s="37">
        <f t="shared" si="510"/>
        <v>29.733132946098539</v>
      </c>
      <c r="CR886" s="37">
        <f t="shared" si="511"/>
        <v>58.801590789080123</v>
      </c>
      <c r="CS886" s="37">
        <f t="shared" si="512"/>
        <v>55.832708661824384</v>
      </c>
      <c r="CT886" s="22">
        <f t="shared" si="513"/>
        <v>6.3594239752439137</v>
      </c>
      <c r="CU886" s="35">
        <v>95</v>
      </c>
      <c r="CV886" s="35">
        <v>92</v>
      </c>
      <c r="CW886" s="35">
        <v>1377</v>
      </c>
      <c r="CX886" s="35">
        <v>1250</v>
      </c>
      <c r="CY886" s="35">
        <v>528</v>
      </c>
      <c r="CZ886" s="35">
        <v>519</v>
      </c>
      <c r="DA886" s="35">
        <v>659</v>
      </c>
      <c r="DB886" s="35">
        <v>654</v>
      </c>
      <c r="DC886">
        <v>14</v>
      </c>
      <c r="DD886">
        <v>29</v>
      </c>
      <c r="DE886" s="35">
        <f t="shared" si="514"/>
        <v>15</v>
      </c>
      <c r="DF886" s="36">
        <f t="shared" si="515"/>
        <v>0.78201368523949177</v>
      </c>
      <c r="DG886" s="37">
        <f t="shared" si="516"/>
        <v>1.619885490853233</v>
      </c>
      <c r="DH886" s="37">
        <f t="shared" si="517"/>
        <v>0.83787180561374119</v>
      </c>
      <c r="DI886" s="2">
        <v>626.6</v>
      </c>
      <c r="DJ886">
        <v>27</v>
      </c>
      <c r="DK886">
        <v>24</v>
      </c>
      <c r="DL886">
        <v>3.4</v>
      </c>
      <c r="DM886">
        <v>596</v>
      </c>
      <c r="DN886">
        <v>515</v>
      </c>
      <c r="DO886">
        <v>1</v>
      </c>
      <c r="DP886">
        <v>444</v>
      </c>
      <c r="DQ886">
        <v>389</v>
      </c>
      <c r="DR886">
        <v>0</v>
      </c>
      <c r="DS886">
        <v>339</v>
      </c>
      <c r="DT886">
        <v>284</v>
      </c>
      <c r="DU886">
        <v>0.4</v>
      </c>
      <c r="DV886" s="39">
        <v>7.4</v>
      </c>
      <c r="DW886" s="39">
        <v>7.4</v>
      </c>
      <c r="DX886" s="39">
        <v>-1</v>
      </c>
      <c r="DY886" s="39">
        <v>-0.30000000000000004</v>
      </c>
      <c r="DZ886" s="39">
        <v>-2.2000000000000002</v>
      </c>
      <c r="EA886" s="39">
        <v>3.9</v>
      </c>
    </row>
    <row r="887" spans="1:131" x14ac:dyDescent="0.2">
      <c r="A887" s="12" t="s">
        <v>160</v>
      </c>
      <c r="B887" s="12" t="s">
        <v>3761</v>
      </c>
      <c r="C887" t="s">
        <v>3760</v>
      </c>
      <c r="D887" t="s">
        <v>305</v>
      </c>
      <c r="E887" s="12" t="s">
        <v>156</v>
      </c>
      <c r="F887">
        <v>21</v>
      </c>
      <c r="G887">
        <v>3</v>
      </c>
      <c r="H887">
        <v>0</v>
      </c>
      <c r="I887" s="31">
        <f t="shared" si="481"/>
        <v>3</v>
      </c>
      <c r="J887">
        <v>0</v>
      </c>
      <c r="K887">
        <v>0</v>
      </c>
      <c r="L887" s="16">
        <f t="shared" si="482"/>
        <v>0.71188451651176587</v>
      </c>
      <c r="M887" s="15">
        <v>3</v>
      </c>
      <c r="N887" s="15">
        <v>0</v>
      </c>
      <c r="O887" s="15">
        <v>0</v>
      </c>
      <c r="P887">
        <v>39</v>
      </c>
      <c r="Q887">
        <v>17</v>
      </c>
      <c r="R887">
        <v>10</v>
      </c>
      <c r="S887" s="13">
        <f t="shared" si="483"/>
        <v>7.6923076923076927E-2</v>
      </c>
      <c r="T887" s="13">
        <f t="shared" si="484"/>
        <v>4.5454545454545456E-2</v>
      </c>
      <c r="U887" s="2">
        <v>252.85</v>
      </c>
      <c r="V887" s="2">
        <v>12.0333333333</v>
      </c>
      <c r="W887">
        <v>11.82</v>
      </c>
      <c r="X887">
        <v>37.15</v>
      </c>
      <c r="Y887" s="32">
        <f t="shared" si="485"/>
        <v>0.24137226873596079</v>
      </c>
      <c r="Z887" s="15">
        <f t="shared" si="486"/>
        <v>0</v>
      </c>
      <c r="AA887">
        <v>10</v>
      </c>
      <c r="AB887">
        <v>16</v>
      </c>
      <c r="AC887">
        <v>19</v>
      </c>
      <c r="AD887" s="13">
        <f t="shared" si="487"/>
        <v>0.375</v>
      </c>
      <c r="AE887" s="13">
        <f t="shared" si="488"/>
        <v>0</v>
      </c>
      <c r="AF887" s="13">
        <f t="shared" si="489"/>
        <v>0.375</v>
      </c>
      <c r="AG887">
        <v>0</v>
      </c>
      <c r="AH887">
        <v>0</v>
      </c>
      <c r="AI887" s="17" t="str">
        <f t="shared" si="490"/>
        <v xml:space="preserve"> </v>
      </c>
      <c r="AJ887">
        <v>29</v>
      </c>
      <c r="AK887">
        <v>42</v>
      </c>
      <c r="AL887" s="32">
        <f t="shared" si="491"/>
        <v>0.38378378378378381</v>
      </c>
      <c r="AM887">
        <v>23</v>
      </c>
      <c r="AN887">
        <v>29</v>
      </c>
      <c r="AO887" s="33">
        <f t="shared" si="492"/>
        <v>0.2810810810810811</v>
      </c>
      <c r="AP887">
        <v>32</v>
      </c>
      <c r="AQ887">
        <v>30</v>
      </c>
      <c r="AR887" s="33">
        <f t="shared" si="493"/>
        <v>0.33513513513513515</v>
      </c>
      <c r="AS887" s="33">
        <f t="shared" si="494"/>
        <v>0.57723577235772361</v>
      </c>
      <c r="AT887">
        <v>12</v>
      </c>
      <c r="AU887">
        <v>107</v>
      </c>
      <c r="AV887">
        <v>81</v>
      </c>
      <c r="AW887">
        <v>60</v>
      </c>
      <c r="AX887" s="2">
        <v>27.6</v>
      </c>
      <c r="AY887" s="3">
        <v>12</v>
      </c>
      <c r="AZ887" s="2">
        <v>31.4</v>
      </c>
      <c r="BA887" s="2">
        <v>25.1</v>
      </c>
      <c r="BB887" s="21">
        <v>0.154</v>
      </c>
      <c r="BC887">
        <v>11</v>
      </c>
      <c r="BD887" s="21">
        <v>-0.71899999999999997</v>
      </c>
      <c r="BE887" s="2">
        <v>29.4</v>
      </c>
      <c r="BF887" s="2">
        <v>33.4</v>
      </c>
      <c r="BG887" s="2">
        <v>25.3</v>
      </c>
      <c r="BH887" s="21">
        <v>-1.472</v>
      </c>
      <c r="BI887" s="21">
        <v>-4.62</v>
      </c>
      <c r="BJ887" t="s">
        <v>969</v>
      </c>
      <c r="BK887" s="2">
        <v>61.7</v>
      </c>
      <c r="BL887" t="s">
        <v>1740</v>
      </c>
      <c r="BM887" s="2">
        <v>52.5</v>
      </c>
      <c r="BN887" t="s">
        <v>1576</v>
      </c>
      <c r="BO887" s="2">
        <v>19.7</v>
      </c>
      <c r="BP887" t="s">
        <v>3389</v>
      </c>
      <c r="BQ887" s="2">
        <v>41.9</v>
      </c>
      <c r="BR887" t="s">
        <v>649</v>
      </c>
      <c r="BS887" s="2">
        <v>36.700000000000003</v>
      </c>
      <c r="BT887" s="32">
        <f t="shared" si="495"/>
        <v>7.5471698113207544E-2</v>
      </c>
      <c r="BU887" s="34">
        <f t="shared" si="496"/>
        <v>0.953125</v>
      </c>
      <c r="BV887" s="35">
        <f t="shared" si="497"/>
        <v>960.67216981132071</v>
      </c>
      <c r="BW887" s="32">
        <f t="shared" si="498"/>
        <v>2.8596698113207544E-2</v>
      </c>
      <c r="BX887" s="36">
        <f t="shared" si="499"/>
        <v>1.8994855560005128</v>
      </c>
      <c r="BY887" s="37">
        <f t="shared" si="500"/>
        <v>1.4246141670003847</v>
      </c>
      <c r="BZ887" s="37">
        <f t="shared" si="501"/>
        <v>25.168183617006797</v>
      </c>
      <c r="CA887" s="37">
        <f t="shared" si="502"/>
        <v>30.391768896008205</v>
      </c>
      <c r="CB887" s="37">
        <f t="shared" si="503"/>
        <v>46.537396122012566</v>
      </c>
      <c r="CC887" s="37">
        <f t="shared" si="504"/>
        <v>61.495844875516617</v>
      </c>
      <c r="CD887" s="38">
        <f t="shared" si="505"/>
        <v>-14.958448753504051</v>
      </c>
      <c r="CE887" s="3">
        <v>8</v>
      </c>
      <c r="CF887" s="3">
        <v>6</v>
      </c>
      <c r="CG887" s="3">
        <v>98</v>
      </c>
      <c r="CH887" s="3">
        <v>122</v>
      </c>
      <c r="CI887" s="3">
        <v>45</v>
      </c>
      <c r="CJ887" s="3">
        <v>73</v>
      </c>
      <c r="CK887" s="3">
        <v>58</v>
      </c>
      <c r="CL887" s="3">
        <v>45</v>
      </c>
      <c r="CM887" s="20">
        <f t="shared" si="506"/>
        <v>-13.001107290089417</v>
      </c>
      <c r="CN887" s="37">
        <f t="shared" si="507"/>
        <v>1.9996154585656603</v>
      </c>
      <c r="CO887" s="37">
        <f t="shared" si="508"/>
        <v>1.9227071716977504</v>
      </c>
      <c r="CP887" s="37">
        <f t="shared" si="509"/>
        <v>24.687560084599117</v>
      </c>
      <c r="CQ887" s="37">
        <f t="shared" si="510"/>
        <v>27.994616419919247</v>
      </c>
      <c r="CR887" s="37">
        <f t="shared" si="511"/>
        <v>47.298596423764664</v>
      </c>
      <c r="CS887" s="37">
        <f t="shared" si="512"/>
        <v>52.989809651990008</v>
      </c>
      <c r="CT887" s="22">
        <f t="shared" si="513"/>
        <v>-9.2672355252787071</v>
      </c>
      <c r="CU887" s="35">
        <v>26</v>
      </c>
      <c r="CV887" s="35">
        <v>25</v>
      </c>
      <c r="CW887" s="35">
        <v>295</v>
      </c>
      <c r="CX887" s="35">
        <v>339</v>
      </c>
      <c r="CY887" s="35">
        <v>133</v>
      </c>
      <c r="CZ887" s="35">
        <v>146</v>
      </c>
      <c r="DA887" s="35">
        <v>179</v>
      </c>
      <c r="DB887" s="35">
        <v>161</v>
      </c>
      <c r="DC887">
        <v>1</v>
      </c>
      <c r="DD887">
        <v>3</v>
      </c>
      <c r="DE887" s="35">
        <f t="shared" si="514"/>
        <v>2</v>
      </c>
      <c r="DF887" s="36">
        <f t="shared" si="515"/>
        <v>0.2374356945000641</v>
      </c>
      <c r="DG887" s="37">
        <f t="shared" si="516"/>
        <v>0.71230708350019234</v>
      </c>
      <c r="DH887" s="37">
        <f t="shared" si="517"/>
        <v>0.47487138900012821</v>
      </c>
      <c r="DI887" s="2">
        <v>155</v>
      </c>
      <c r="DJ887">
        <v>4</v>
      </c>
      <c r="DK887">
        <v>6</v>
      </c>
      <c r="DL887">
        <v>-3.8</v>
      </c>
      <c r="DM887">
        <v>118</v>
      </c>
      <c r="DN887">
        <v>176</v>
      </c>
      <c r="DO887">
        <v>-6.6</v>
      </c>
      <c r="DP887">
        <v>85</v>
      </c>
      <c r="DQ887">
        <v>136</v>
      </c>
      <c r="DR887">
        <v>-7.8</v>
      </c>
      <c r="DS887">
        <v>63</v>
      </c>
      <c r="DT887">
        <v>89</v>
      </c>
      <c r="DU887">
        <v>-2.9</v>
      </c>
      <c r="DV887" s="39">
        <v>-0.5</v>
      </c>
      <c r="DW887" s="39">
        <v>-0.5</v>
      </c>
      <c r="DX887" s="39">
        <v>-0.2</v>
      </c>
      <c r="DY887" s="39">
        <v>-0.1</v>
      </c>
      <c r="DZ887" s="39">
        <v>0.1</v>
      </c>
      <c r="EA887" s="39">
        <v>-0.7</v>
      </c>
    </row>
    <row r="888" spans="1:131" x14ac:dyDescent="0.2">
      <c r="A888" s="27"/>
      <c r="B888" s="27"/>
      <c r="C888" s="25"/>
      <c r="D888" s="25"/>
      <c r="DV888" s="39"/>
      <c r="DW888" s="39"/>
      <c r="DX888" s="39"/>
      <c r="DY888" s="39"/>
      <c r="DZ888" s="39"/>
      <c r="EA888" s="39"/>
    </row>
    <row r="889" spans="1:131" x14ac:dyDescent="0.2">
      <c r="A889" s="12"/>
      <c r="B889" s="12"/>
      <c r="C889" s="28"/>
      <c r="D889" s="28"/>
      <c r="DV889" s="39"/>
      <c r="DW889" s="39"/>
      <c r="DX889" s="39"/>
      <c r="DY889" s="39"/>
      <c r="DZ889" s="39"/>
      <c r="EA889" s="39"/>
    </row>
    <row r="890" spans="1:131" x14ac:dyDescent="0.2">
      <c r="A890" s="12"/>
      <c r="B890" s="12"/>
      <c r="C890" s="28"/>
      <c r="D890" s="28"/>
      <c r="DV890" s="39"/>
      <c r="DW890" s="39"/>
      <c r="DX890" s="39"/>
      <c r="DY890" s="39"/>
      <c r="DZ890" s="39"/>
      <c r="EA890" s="39"/>
    </row>
    <row r="891" spans="1:131" x14ac:dyDescent="0.2">
      <c r="A891" s="12"/>
      <c r="B891" s="12"/>
      <c r="C891" s="28"/>
      <c r="D891" s="28"/>
      <c r="DV891" s="39"/>
      <c r="DW891" s="39"/>
      <c r="DX891" s="39"/>
      <c r="DY891" s="39"/>
      <c r="DZ891" s="39"/>
      <c r="EA891" s="39"/>
    </row>
    <row r="892" spans="1:131" x14ac:dyDescent="0.2">
      <c r="A892" s="12"/>
      <c r="B892" s="12"/>
      <c r="C892" s="28"/>
      <c r="D892" s="28"/>
      <c r="DV892" s="39"/>
      <c r="DW892" s="39"/>
      <c r="DX892" s="39"/>
      <c r="DY892" s="39"/>
      <c r="DZ892" s="39"/>
      <c r="EA892" s="39"/>
    </row>
    <row r="893" spans="1:131" x14ac:dyDescent="0.2">
      <c r="A893" s="12"/>
      <c r="B893" s="12"/>
      <c r="C893" s="28"/>
      <c r="D893" s="28"/>
      <c r="DV893" s="39"/>
      <c r="DW893" s="39"/>
      <c r="DX893" s="39"/>
      <c r="DY893" s="39"/>
      <c r="DZ893" s="39"/>
      <c r="EA893" s="39"/>
    </row>
    <row r="894" spans="1:131" x14ac:dyDescent="0.2">
      <c r="A894" s="12"/>
      <c r="B894" s="12"/>
      <c r="C894" s="28"/>
      <c r="D894" s="28"/>
      <c r="DV894" s="39"/>
      <c r="DW894" s="39"/>
      <c r="DX894" s="39"/>
      <c r="DY894" s="39"/>
      <c r="DZ894" s="39"/>
      <c r="EA894" s="39"/>
    </row>
    <row r="895" spans="1:131" x14ac:dyDescent="0.2">
      <c r="A895" s="12"/>
      <c r="B895" s="12"/>
      <c r="C895" s="28"/>
      <c r="D895" s="28"/>
      <c r="DV895" s="39"/>
      <c r="DW895" s="39"/>
      <c r="DX895" s="39"/>
      <c r="DY895" s="39"/>
      <c r="DZ895" s="39"/>
      <c r="EA895" s="39"/>
    </row>
    <row r="896" spans="1:131" x14ac:dyDescent="0.2">
      <c r="A896" s="12"/>
      <c r="B896" s="12"/>
      <c r="C896" s="28"/>
      <c r="D896" s="28"/>
      <c r="DV896" s="39"/>
      <c r="DW896" s="39"/>
      <c r="DX896" s="39"/>
      <c r="DY896" s="39"/>
      <c r="DZ896" s="39"/>
      <c r="EA896" s="39"/>
    </row>
    <row r="897" spans="1:131" x14ac:dyDescent="0.2">
      <c r="A897" s="12"/>
      <c r="B897" s="12"/>
      <c r="C897" s="28"/>
      <c r="D897" s="28"/>
      <c r="DV897" s="39"/>
      <c r="DW897" s="39"/>
      <c r="DX897" s="39"/>
      <c r="DY897" s="39"/>
      <c r="DZ897" s="39"/>
      <c r="EA897" s="39"/>
    </row>
    <row r="898" spans="1:131" x14ac:dyDescent="0.2">
      <c r="A898" s="12"/>
      <c r="B898" s="12"/>
      <c r="C898" s="28"/>
      <c r="D898" s="28"/>
      <c r="DV898" s="39"/>
      <c r="DW898" s="39"/>
      <c r="DX898" s="39"/>
      <c r="DY898" s="39"/>
      <c r="DZ898" s="39"/>
      <c r="EA898" s="39"/>
    </row>
    <row r="899" spans="1:131" x14ac:dyDescent="0.2">
      <c r="A899" s="12"/>
      <c r="B899" s="12"/>
      <c r="C899" s="28"/>
      <c r="D899" s="28"/>
      <c r="DV899" s="39"/>
      <c r="DW899" s="39"/>
      <c r="DX899" s="39"/>
      <c r="DY899" s="39"/>
      <c r="DZ899" s="39"/>
      <c r="EA899" s="39"/>
    </row>
    <row r="900" spans="1:131" x14ac:dyDescent="0.2">
      <c r="A900" s="12"/>
      <c r="B900" s="12"/>
      <c r="C900" s="28"/>
      <c r="D900" s="28"/>
      <c r="DV900" s="39"/>
      <c r="DW900" s="39"/>
      <c r="DX900" s="39"/>
      <c r="DY900" s="39"/>
      <c r="DZ900" s="39"/>
      <c r="EA900" s="39"/>
    </row>
    <row r="901" spans="1:131" x14ac:dyDescent="0.2">
      <c r="A901" s="12"/>
      <c r="B901" s="12"/>
      <c r="C901" s="28"/>
      <c r="D901" s="28"/>
      <c r="DV901" s="39"/>
      <c r="DW901" s="39"/>
      <c r="DX901" s="39"/>
      <c r="DY901" s="39"/>
      <c r="DZ901" s="39"/>
      <c r="EA901" s="39"/>
    </row>
    <row r="902" spans="1:131" x14ac:dyDescent="0.2">
      <c r="A902" s="12"/>
      <c r="B902" s="12"/>
      <c r="C902" s="28"/>
      <c r="D902" s="28"/>
      <c r="DV902" s="39"/>
      <c r="DW902" s="39"/>
      <c r="DX902" s="39"/>
      <c r="DY902" s="39"/>
      <c r="DZ902" s="39"/>
      <c r="EA902" s="39"/>
    </row>
    <row r="903" spans="1:131" x14ac:dyDescent="0.2">
      <c r="A903" s="12"/>
      <c r="B903" s="12"/>
      <c r="C903" s="28"/>
      <c r="D903" s="28"/>
      <c r="DV903" s="39"/>
      <c r="DW903" s="39"/>
      <c r="DX903" s="39"/>
      <c r="DY903" s="39"/>
      <c r="DZ903" s="39"/>
      <c r="EA903" s="39"/>
    </row>
    <row r="904" spans="1:131" x14ac:dyDescent="0.2">
      <c r="A904" s="12"/>
      <c r="B904" s="12"/>
      <c r="C904" s="28"/>
      <c r="D904" s="28"/>
      <c r="DV904" s="39"/>
      <c r="DW904" s="39"/>
      <c r="DX904" s="39"/>
      <c r="DY904" s="39"/>
      <c r="DZ904" s="39"/>
      <c r="EA904" s="39"/>
    </row>
    <row r="905" spans="1:131" x14ac:dyDescent="0.2">
      <c r="A905" s="12"/>
      <c r="B905" s="12"/>
      <c r="C905" s="28"/>
      <c r="D905" s="28"/>
      <c r="DV905" s="39"/>
      <c r="DW905" s="39"/>
      <c r="DX905" s="39"/>
      <c r="DY905" s="39"/>
      <c r="DZ905" s="39"/>
      <c r="EA905" s="39"/>
    </row>
    <row r="906" spans="1:131" x14ac:dyDescent="0.2">
      <c r="A906" s="12"/>
      <c r="B906" s="12"/>
      <c r="C906" s="28"/>
      <c r="D906" s="28"/>
      <c r="DV906" s="39"/>
      <c r="DW906" s="39"/>
      <c r="DX906" s="39"/>
      <c r="DY906" s="39"/>
      <c r="DZ906" s="39"/>
      <c r="EA906" s="39"/>
    </row>
    <row r="907" spans="1:131" x14ac:dyDescent="0.2">
      <c r="A907" s="12"/>
      <c r="B907" s="12"/>
      <c r="C907" s="28"/>
      <c r="D907" s="28"/>
      <c r="DV907" s="39"/>
      <c r="DW907" s="39"/>
      <c r="DX907" s="39"/>
      <c r="DY907" s="39"/>
      <c r="DZ907" s="39"/>
      <c r="EA907" s="39"/>
    </row>
    <row r="908" spans="1:131" x14ac:dyDescent="0.2">
      <c r="A908" s="12"/>
      <c r="B908" s="12"/>
      <c r="C908" s="28"/>
      <c r="D908" s="28"/>
      <c r="DV908" s="39"/>
      <c r="DW908" s="39"/>
      <c r="DX908" s="39"/>
      <c r="DY908" s="39"/>
      <c r="DZ908" s="39"/>
      <c r="EA908" s="39"/>
    </row>
    <row r="909" spans="1:131" x14ac:dyDescent="0.2">
      <c r="A909" s="12"/>
      <c r="B909" s="12"/>
      <c r="C909" s="28"/>
      <c r="D909" s="28"/>
      <c r="DV909" s="39"/>
      <c r="DW909" s="39"/>
      <c r="DX909" s="39"/>
      <c r="DY909" s="39"/>
      <c r="DZ909" s="39"/>
      <c r="EA909" s="39"/>
    </row>
    <row r="910" spans="1:131" x14ac:dyDescent="0.2">
      <c r="A910" s="12"/>
      <c r="B910" s="12"/>
      <c r="C910" s="28"/>
      <c r="D910" s="28"/>
      <c r="DV910" s="39"/>
      <c r="DW910" s="39"/>
      <c r="DX910" s="39"/>
      <c r="DY910" s="39"/>
      <c r="DZ910" s="39"/>
      <c r="EA910" s="39"/>
    </row>
    <row r="911" spans="1:131" x14ac:dyDescent="0.2">
      <c r="A911" s="12"/>
      <c r="B911" s="12"/>
      <c r="C911" s="28"/>
      <c r="D911" s="28"/>
      <c r="DV911" s="39"/>
      <c r="DW911" s="39"/>
      <c r="DX911" s="39"/>
      <c r="DY911" s="39"/>
      <c r="DZ911" s="39"/>
      <c r="EA911" s="39"/>
    </row>
    <row r="912" spans="1:131" x14ac:dyDescent="0.2">
      <c r="A912" s="12"/>
      <c r="B912" s="12"/>
      <c r="C912" s="28"/>
      <c r="D912" s="28"/>
      <c r="DV912" s="39"/>
      <c r="DW912" s="39"/>
      <c r="DX912" s="39"/>
      <c r="DY912" s="39"/>
      <c r="DZ912" s="39"/>
      <c r="EA912" s="39"/>
    </row>
    <row r="913" spans="1:131" x14ac:dyDescent="0.2">
      <c r="A913" s="12"/>
      <c r="B913" s="12"/>
      <c r="C913" s="28"/>
      <c r="D913" s="28"/>
      <c r="DV913" s="39"/>
      <c r="DW913" s="39"/>
      <c r="DX913" s="39"/>
      <c r="DY913" s="39"/>
      <c r="DZ913" s="39"/>
      <c r="EA913" s="39"/>
    </row>
    <row r="914" spans="1:131" x14ac:dyDescent="0.2">
      <c r="A914" s="12"/>
      <c r="B914" s="12"/>
      <c r="C914" s="28"/>
      <c r="D914" s="28"/>
      <c r="DV914" s="39"/>
      <c r="DW914" s="39"/>
      <c r="DX914" s="39"/>
      <c r="DY914" s="39"/>
      <c r="DZ914" s="39"/>
      <c r="EA914" s="39"/>
    </row>
    <row r="915" spans="1:131" x14ac:dyDescent="0.2">
      <c r="A915" s="12"/>
      <c r="B915" s="12"/>
      <c r="C915" s="28"/>
      <c r="D915" s="28"/>
      <c r="DV915" s="39"/>
      <c r="DW915" s="39"/>
      <c r="DX915" s="39"/>
      <c r="DY915" s="39"/>
      <c r="DZ915" s="39"/>
      <c r="EA915" s="39"/>
    </row>
    <row r="916" spans="1:131" x14ac:dyDescent="0.2">
      <c r="A916" s="12"/>
      <c r="B916" s="12"/>
      <c r="C916" s="28"/>
      <c r="D916" s="28"/>
      <c r="DV916" s="39"/>
      <c r="DW916" s="39"/>
      <c r="DX916" s="39"/>
      <c r="DY916" s="39"/>
      <c r="DZ916" s="39"/>
      <c r="EA916" s="39"/>
    </row>
    <row r="917" spans="1:131" x14ac:dyDescent="0.2">
      <c r="A917" s="12"/>
      <c r="B917" s="12"/>
      <c r="C917" s="28"/>
      <c r="D917" s="28"/>
      <c r="DV917" s="39"/>
      <c r="DW917" s="39"/>
      <c r="DX917" s="39"/>
      <c r="DY917" s="39"/>
      <c r="DZ917" s="39"/>
      <c r="EA917" s="39"/>
    </row>
    <row r="918" spans="1:131" x14ac:dyDescent="0.2">
      <c r="A918" s="12"/>
      <c r="B918" s="12"/>
      <c r="C918" s="28"/>
      <c r="D918" s="28"/>
      <c r="DV918" s="39"/>
      <c r="DW918" s="39"/>
      <c r="DX918" s="39"/>
      <c r="DY918" s="39"/>
      <c r="DZ918" s="39"/>
      <c r="EA918" s="39"/>
    </row>
    <row r="919" spans="1:131" x14ac:dyDescent="0.2">
      <c r="A919" s="12"/>
      <c r="B919" s="12"/>
      <c r="C919" s="28"/>
      <c r="D919" s="28"/>
      <c r="DV919" s="39"/>
      <c r="DW919" s="39"/>
      <c r="DX919" s="39"/>
      <c r="DY919" s="39"/>
      <c r="DZ919" s="39"/>
      <c r="EA919" s="39"/>
    </row>
    <row r="920" spans="1:131" x14ac:dyDescent="0.2">
      <c r="A920" s="12"/>
      <c r="B920" s="12"/>
      <c r="C920" s="28"/>
      <c r="D920" s="28"/>
      <c r="DV920" s="39"/>
      <c r="DW920" s="39"/>
      <c r="DX920" s="39"/>
      <c r="DY920" s="39"/>
      <c r="DZ920" s="39"/>
      <c r="EA920" s="39"/>
    </row>
    <row r="921" spans="1:131" x14ac:dyDescent="0.2">
      <c r="A921" s="12"/>
      <c r="B921" s="12"/>
      <c r="C921" s="28"/>
      <c r="D921" s="28"/>
      <c r="DV921" s="39"/>
      <c r="DW921" s="39"/>
      <c r="DX921" s="39"/>
      <c r="DY921" s="39"/>
      <c r="DZ921" s="39"/>
      <c r="EA921" s="39"/>
    </row>
    <row r="922" spans="1:131" x14ac:dyDescent="0.2">
      <c r="A922" s="12"/>
      <c r="B922" s="12"/>
      <c r="C922" s="28"/>
      <c r="D922" s="28"/>
      <c r="DV922" s="39"/>
      <c r="DW922" s="39"/>
      <c r="DX922" s="39"/>
      <c r="DY922" s="39"/>
      <c r="DZ922" s="39"/>
      <c r="EA922" s="39"/>
    </row>
    <row r="923" spans="1:131" x14ac:dyDescent="0.2">
      <c r="A923" s="12"/>
      <c r="B923" s="12"/>
      <c r="C923" s="28"/>
      <c r="D923" s="28"/>
      <c r="DV923" s="39"/>
      <c r="DW923" s="39"/>
      <c r="DX923" s="39"/>
      <c r="DY923" s="39"/>
      <c r="DZ923" s="39"/>
      <c r="EA923" s="39"/>
    </row>
    <row r="924" spans="1:131" x14ac:dyDescent="0.2">
      <c r="A924" s="12"/>
      <c r="B924" s="12"/>
      <c r="C924" s="28"/>
      <c r="D924" s="28"/>
      <c r="DV924" s="39"/>
      <c r="DW924" s="39"/>
      <c r="DX924" s="39"/>
      <c r="DY924" s="39"/>
      <c r="DZ924" s="39"/>
      <c r="EA924" s="39"/>
    </row>
    <row r="925" spans="1:131" x14ac:dyDescent="0.2">
      <c r="A925" s="12"/>
      <c r="B925" s="12"/>
      <c r="C925" s="28"/>
      <c r="D925" s="28"/>
      <c r="DV925" s="39"/>
      <c r="DW925" s="39"/>
      <c r="DX925" s="39"/>
      <c r="DY925" s="39"/>
      <c r="DZ925" s="39"/>
      <c r="EA925" s="39"/>
    </row>
    <row r="926" spans="1:131" x14ac:dyDescent="0.2">
      <c r="A926" s="12"/>
      <c r="B926" s="12"/>
      <c r="C926" s="28"/>
      <c r="D926" s="28"/>
      <c r="DV926" s="39"/>
      <c r="DW926" s="39"/>
      <c r="DX926" s="39"/>
      <c r="DY926" s="39"/>
      <c r="DZ926" s="39"/>
      <c r="EA926" s="39"/>
    </row>
    <row r="927" spans="1:131" x14ac:dyDescent="0.2">
      <c r="A927" s="12"/>
      <c r="B927" s="12"/>
      <c r="C927" s="28"/>
      <c r="D927" s="28"/>
      <c r="DV927" s="39"/>
      <c r="DW927" s="39"/>
      <c r="DX927" s="39"/>
      <c r="DY927" s="39"/>
      <c r="DZ927" s="39"/>
      <c r="EA927" s="39"/>
    </row>
    <row r="928" spans="1:131" x14ac:dyDescent="0.2">
      <c r="A928" s="12"/>
      <c r="B928" s="12"/>
      <c r="C928" s="28"/>
      <c r="D928" s="28"/>
      <c r="DV928" s="39"/>
      <c r="DW928" s="39"/>
      <c r="DX928" s="39"/>
      <c r="DY928" s="39"/>
      <c r="DZ928" s="39"/>
      <c r="EA928" s="39"/>
    </row>
    <row r="929" spans="1:131" x14ac:dyDescent="0.2">
      <c r="A929" s="12"/>
      <c r="B929" s="12"/>
      <c r="C929" s="28"/>
      <c r="D929" s="28"/>
      <c r="DV929" s="39"/>
      <c r="DW929" s="39"/>
      <c r="DX929" s="39"/>
      <c r="DY929" s="39"/>
      <c r="DZ929" s="39"/>
      <c r="EA929" s="39"/>
    </row>
    <row r="930" spans="1:131" x14ac:dyDescent="0.2">
      <c r="A930" s="12"/>
      <c r="B930" s="12"/>
      <c r="C930" s="28"/>
      <c r="D930" s="28"/>
      <c r="DV930" s="39"/>
      <c r="DW930" s="39"/>
      <c r="DX930" s="39"/>
      <c r="DY930" s="39"/>
      <c r="DZ930" s="39"/>
      <c r="EA930" s="39"/>
    </row>
    <row r="931" spans="1:131" x14ac:dyDescent="0.2">
      <c r="A931" s="12"/>
      <c r="B931" s="12"/>
      <c r="C931" s="28"/>
      <c r="D931" s="28"/>
      <c r="DV931" s="39"/>
      <c r="DW931" s="39"/>
      <c r="DX931" s="39"/>
      <c r="DY931" s="39"/>
      <c r="DZ931" s="39"/>
      <c r="EA931" s="39"/>
    </row>
    <row r="932" spans="1:131" x14ac:dyDescent="0.2">
      <c r="A932" s="12"/>
      <c r="B932" s="12"/>
      <c r="C932" s="28"/>
      <c r="D932" s="28"/>
      <c r="DV932" s="39"/>
      <c r="DW932" s="39"/>
      <c r="DX932" s="39"/>
      <c r="DY932" s="39"/>
      <c r="DZ932" s="39"/>
      <c r="EA932" s="39"/>
    </row>
    <row r="933" spans="1:131" x14ac:dyDescent="0.2">
      <c r="A933" s="12"/>
      <c r="B933" s="12"/>
      <c r="C933" s="28"/>
      <c r="D933" s="28"/>
      <c r="DV933" s="39"/>
      <c r="DW933" s="39"/>
      <c r="DX933" s="39"/>
      <c r="DY933" s="39"/>
      <c r="DZ933" s="39"/>
      <c r="EA933" s="39"/>
    </row>
    <row r="934" spans="1:131" x14ac:dyDescent="0.2">
      <c r="A934" s="12"/>
      <c r="B934" s="12"/>
      <c r="C934" s="28"/>
      <c r="D934" s="28"/>
      <c r="DV934" s="39"/>
      <c r="DW934" s="39"/>
      <c r="DX934" s="39"/>
      <c r="DY934" s="39"/>
      <c r="DZ934" s="39"/>
      <c r="EA934" s="39"/>
    </row>
    <row r="935" spans="1:131" x14ac:dyDescent="0.2">
      <c r="A935" s="12"/>
      <c r="B935" s="12"/>
      <c r="C935" s="28"/>
      <c r="D935" s="28"/>
      <c r="DV935" s="39"/>
      <c r="DW935" s="39"/>
      <c r="DX935" s="39"/>
      <c r="DY935" s="39"/>
      <c r="DZ935" s="39"/>
      <c r="EA935" s="39"/>
    </row>
    <row r="936" spans="1:131" x14ac:dyDescent="0.2">
      <c r="A936" s="12"/>
      <c r="B936" s="12"/>
      <c r="C936" s="28"/>
      <c r="D936" s="28"/>
      <c r="DV936" s="39"/>
      <c r="DW936" s="39"/>
      <c r="DX936" s="39"/>
      <c r="DY936" s="39"/>
      <c r="DZ936" s="39"/>
      <c r="EA936" s="39"/>
    </row>
    <row r="937" spans="1:131" x14ac:dyDescent="0.2">
      <c r="A937" s="12"/>
      <c r="B937" s="12"/>
      <c r="C937" s="28"/>
      <c r="D937" s="28"/>
      <c r="DV937" s="39"/>
      <c r="DW937" s="39"/>
      <c r="DX937" s="39"/>
      <c r="DY937" s="39"/>
      <c r="DZ937" s="39"/>
      <c r="EA937" s="39"/>
    </row>
    <row r="938" spans="1:131" x14ac:dyDescent="0.2">
      <c r="A938" s="12"/>
      <c r="B938" s="12"/>
      <c r="C938" s="28"/>
      <c r="D938" s="28"/>
      <c r="DV938" s="39"/>
      <c r="DW938" s="39"/>
      <c r="DX938" s="39"/>
      <c r="DY938" s="39"/>
      <c r="DZ938" s="39"/>
      <c r="EA938" s="39"/>
    </row>
    <row r="939" spans="1:131" x14ac:dyDescent="0.2">
      <c r="A939" s="12"/>
      <c r="B939" s="12"/>
      <c r="C939" s="28"/>
      <c r="D939" s="28"/>
      <c r="DV939" s="39"/>
      <c r="DW939" s="39"/>
      <c r="DX939" s="39"/>
      <c r="DY939" s="39"/>
      <c r="DZ939" s="39"/>
      <c r="EA939" s="39"/>
    </row>
    <row r="940" spans="1:131" x14ac:dyDescent="0.2">
      <c r="A940" s="12"/>
      <c r="B940" s="12"/>
      <c r="C940" s="28"/>
      <c r="D940" s="28"/>
      <c r="DV940" s="39"/>
      <c r="DW940" s="39"/>
      <c r="DX940" s="39"/>
      <c r="DY940" s="39"/>
      <c r="DZ940" s="39"/>
      <c r="EA940" s="39"/>
    </row>
    <row r="941" spans="1:131" x14ac:dyDescent="0.2">
      <c r="A941" s="12"/>
      <c r="B941" s="12"/>
      <c r="C941" s="28"/>
      <c r="D941" s="28"/>
      <c r="DV941" s="39"/>
      <c r="DW941" s="39"/>
      <c r="DX941" s="39"/>
      <c r="DY941" s="39"/>
      <c r="DZ941" s="39"/>
      <c r="EA941" s="39"/>
    </row>
    <row r="942" spans="1:131" x14ac:dyDescent="0.2">
      <c r="A942" s="12"/>
      <c r="B942" s="12"/>
      <c r="C942" s="28"/>
      <c r="D942" s="28"/>
      <c r="DV942" s="39"/>
      <c r="DW942" s="39"/>
      <c r="DX942" s="39"/>
      <c r="DY942" s="39"/>
      <c r="DZ942" s="39"/>
      <c r="EA942" s="39"/>
    </row>
    <row r="943" spans="1:131" x14ac:dyDescent="0.2">
      <c r="A943" s="12"/>
      <c r="B943" s="12"/>
      <c r="C943" s="28"/>
      <c r="D943" s="28"/>
      <c r="DV943" s="39"/>
      <c r="DW943" s="39"/>
      <c r="DX943" s="39"/>
      <c r="DY943" s="39"/>
      <c r="DZ943" s="39"/>
      <c r="EA943" s="39"/>
    </row>
    <row r="944" spans="1:131" x14ac:dyDescent="0.2">
      <c r="A944" s="12"/>
      <c r="B944" s="12"/>
      <c r="C944" s="28"/>
      <c r="D944" s="28"/>
      <c r="DV944" s="39"/>
      <c r="DW944" s="39"/>
      <c r="DX944" s="39"/>
      <c r="DY944" s="39"/>
      <c r="DZ944" s="39"/>
      <c r="EA944" s="39"/>
    </row>
    <row r="945" spans="1:131" x14ac:dyDescent="0.2">
      <c r="A945" s="12"/>
      <c r="B945" s="12"/>
      <c r="C945" s="28"/>
      <c r="D945" s="28"/>
      <c r="DV945" s="39"/>
      <c r="DW945" s="39"/>
      <c r="DX945" s="39"/>
      <c r="DY945" s="39"/>
      <c r="DZ945" s="39"/>
      <c r="EA945" s="39"/>
    </row>
    <row r="946" spans="1:131" x14ac:dyDescent="0.2">
      <c r="A946" s="12"/>
      <c r="B946" s="12"/>
      <c r="C946" s="28"/>
      <c r="D946" s="28"/>
      <c r="DV946" s="39"/>
      <c r="DW946" s="39"/>
      <c r="DX946" s="39"/>
      <c r="DY946" s="39"/>
      <c r="DZ946" s="39"/>
      <c r="EA946" s="39"/>
    </row>
    <row r="947" spans="1:131" x14ac:dyDescent="0.2">
      <c r="A947" s="12"/>
      <c r="B947" s="12"/>
      <c r="C947" s="28"/>
      <c r="D947" s="28"/>
      <c r="DV947" s="39"/>
      <c r="DW947" s="39"/>
      <c r="DX947" s="39"/>
      <c r="DY947" s="39"/>
      <c r="DZ947" s="39"/>
      <c r="EA947" s="39"/>
    </row>
    <row r="948" spans="1:131" x14ac:dyDescent="0.2">
      <c r="A948" s="12"/>
      <c r="B948" s="12"/>
      <c r="C948" s="28"/>
      <c r="D948" s="28"/>
      <c r="DV948" s="39"/>
      <c r="DW948" s="39"/>
      <c r="DX948" s="39"/>
      <c r="DY948" s="39"/>
      <c r="DZ948" s="39"/>
      <c r="EA948" s="39"/>
    </row>
    <row r="949" spans="1:131" x14ac:dyDescent="0.2">
      <c r="A949" s="12"/>
      <c r="B949" s="12"/>
      <c r="C949" s="28"/>
      <c r="D949" s="28"/>
      <c r="DV949" s="39"/>
      <c r="DW949" s="39"/>
      <c r="DX949" s="39"/>
      <c r="DY949" s="39"/>
      <c r="DZ949" s="39"/>
      <c r="EA949" s="39"/>
    </row>
    <row r="950" spans="1:131" x14ac:dyDescent="0.2">
      <c r="A950" s="12"/>
      <c r="B950" s="12"/>
      <c r="C950" s="28"/>
      <c r="D950" s="28"/>
      <c r="DV950" s="39"/>
      <c r="DW950" s="39"/>
      <c r="DX950" s="39"/>
      <c r="DY950" s="39"/>
      <c r="DZ950" s="39"/>
      <c r="EA950" s="39"/>
    </row>
    <row r="951" spans="1:131" x14ac:dyDescent="0.2">
      <c r="A951" s="12"/>
      <c r="B951" s="12"/>
      <c r="C951" s="28"/>
      <c r="D951" s="28"/>
      <c r="DV951" s="39"/>
      <c r="DW951" s="39"/>
      <c r="DX951" s="39"/>
      <c r="DY951" s="39"/>
      <c r="DZ951" s="39"/>
      <c r="EA951" s="39"/>
    </row>
    <row r="952" spans="1:131" x14ac:dyDescent="0.2">
      <c r="A952" s="12"/>
      <c r="B952" s="12"/>
      <c r="C952" s="28"/>
      <c r="D952" s="28"/>
      <c r="DV952" s="39"/>
      <c r="DW952" s="39"/>
      <c r="DX952" s="39"/>
      <c r="DY952" s="39"/>
      <c r="DZ952" s="39"/>
      <c r="EA952" s="39"/>
    </row>
    <row r="953" spans="1:131" x14ac:dyDescent="0.2">
      <c r="A953" s="12"/>
      <c r="B953" s="12"/>
      <c r="C953" s="28"/>
      <c r="D953" s="28"/>
    </row>
    <row r="954" spans="1:131" x14ac:dyDescent="0.2">
      <c r="A954" s="12"/>
      <c r="B954" s="12"/>
      <c r="C954" s="28"/>
      <c r="D954" s="28"/>
    </row>
    <row r="955" spans="1:131" x14ac:dyDescent="0.2">
      <c r="A955" s="12"/>
      <c r="B955" s="12"/>
      <c r="C955" s="28"/>
      <c r="D955" s="28"/>
    </row>
    <row r="956" spans="1:131" x14ac:dyDescent="0.2">
      <c r="A956" s="12"/>
      <c r="B956" s="12"/>
      <c r="C956" s="28"/>
      <c r="D956" s="28"/>
    </row>
    <row r="957" spans="1:131" x14ac:dyDescent="0.2">
      <c r="A957" s="12"/>
      <c r="B957" s="12"/>
      <c r="C957" s="28"/>
      <c r="D957" s="28"/>
    </row>
    <row r="958" spans="1:131" x14ac:dyDescent="0.2">
      <c r="A958" s="12"/>
      <c r="B958" s="12"/>
      <c r="C958" s="28"/>
      <c r="D958" s="28"/>
    </row>
    <row r="959" spans="1:131" x14ac:dyDescent="0.2">
      <c r="A959" s="12"/>
      <c r="B959" s="12"/>
      <c r="C959" s="28"/>
      <c r="D959" s="28"/>
    </row>
    <row r="960" spans="1:131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774"/>
  <sheetViews>
    <sheetView topLeftCell="AL1" workbookViewId="0">
      <selection activeCell="AX1" sqref="AX1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3.7109375" style="1" customWidth="1"/>
    <col min="6" max="6" width="4.140625" customWidth="1"/>
    <col min="7" max="9" width="4.5703125" customWidth="1"/>
    <col min="10" max="11" width="5" customWidth="1"/>
    <col min="12" max="12" width="4.42578125" customWidth="1"/>
    <col min="13" max="14" width="4.85546875" customWidth="1"/>
    <col min="15" max="15" width="5.42578125" customWidth="1"/>
    <col min="16" max="16" width="5.7109375" customWidth="1"/>
    <col min="17" max="18" width="5.85546875" customWidth="1"/>
    <col min="19" max="19" width="7.85546875" customWidth="1"/>
    <col min="20" max="20" width="6.85546875" customWidth="1"/>
    <col min="21" max="21" width="5.7109375" customWidth="1"/>
    <col min="22" max="24" width="5.85546875" customWidth="1"/>
    <col min="25" max="25" width="6.140625" customWidth="1"/>
    <col min="26" max="26" width="5.85546875" style="21" customWidth="1"/>
    <col min="27" max="27" width="5.7109375" customWidth="1"/>
    <col min="28" max="28" width="5.85546875" customWidth="1"/>
    <col min="29" max="29" width="6.85546875" customWidth="1"/>
    <col min="30" max="32" width="7.85546875" customWidth="1"/>
    <col min="33" max="33" width="5.5703125" customWidth="1"/>
    <col min="34" max="34" width="5.42578125" customWidth="1"/>
    <col min="35" max="35" width="6.85546875" customWidth="1"/>
    <col min="36" max="36" width="6" style="3" customWidth="1"/>
    <col min="37" max="37" width="6.140625" style="3" customWidth="1"/>
    <col min="38" max="38" width="6.5703125" style="3" customWidth="1"/>
    <col min="39" max="39" width="6.42578125" style="3" customWidth="1"/>
    <col min="40" max="40" width="6.140625" style="3" customWidth="1"/>
    <col min="41" max="41" width="6.28515625" style="3" customWidth="1"/>
    <col min="42" max="42" width="6" style="3" customWidth="1"/>
    <col min="43" max="43" width="6.140625" style="3" customWidth="1"/>
    <col min="44" max="45" width="5.85546875" customWidth="1"/>
    <col min="46" max="46" width="7.7109375" customWidth="1"/>
    <col min="47" max="47" width="6.7109375" customWidth="1"/>
    <col min="48" max="48" width="8.7109375" customWidth="1"/>
    <col min="49" max="49" width="7.7109375" customWidth="1"/>
    <col min="50" max="50" width="6.85546875" style="2" customWidth="1"/>
    <col min="51" max="51" width="5.5703125" style="2" customWidth="1"/>
    <col min="52" max="52" width="5.42578125" style="2" customWidth="1"/>
    <col min="53" max="53" width="6.85546875" style="2" customWidth="1"/>
    <col min="54" max="54" width="6" style="2" customWidth="1"/>
    <col min="55" max="55" width="6.140625" style="2" customWidth="1"/>
    <col min="56" max="56" width="6.5703125" customWidth="1"/>
    <col min="57" max="57" width="6.42578125" customWidth="1"/>
    <col min="58" max="58" width="6.140625" customWidth="1"/>
    <col min="59" max="59" width="6.28515625" customWidth="1"/>
    <col min="60" max="60" width="6" customWidth="1"/>
    <col min="61" max="61" width="6.140625" customWidth="1"/>
    <col min="62" max="63" width="5.85546875" customWidth="1"/>
    <col min="64" max="64" width="5.140625" customWidth="1"/>
    <col min="65" max="65" width="5.85546875" customWidth="1"/>
    <col min="66" max="66" width="5.140625" customWidth="1"/>
    <col min="67" max="67" width="6" customWidth="1"/>
    <col min="68" max="68" width="4.5703125" customWidth="1"/>
    <col min="69" max="69" width="4.7109375" customWidth="1"/>
    <col min="70" max="70" width="6.28515625" customWidth="1"/>
    <col min="71" max="71" width="5.5703125" customWidth="1"/>
    <col min="72" max="72" width="4.140625" customWidth="1"/>
    <col min="73" max="74" width="4.7109375" customWidth="1"/>
    <col min="75" max="76" width="4.85546875" customWidth="1"/>
    <col min="77" max="79" width="4.5703125" customWidth="1"/>
    <col min="80" max="80" width="6.28515625" customWidth="1"/>
    <col min="81" max="81" width="4.42578125" customWidth="1"/>
    <col min="82" max="83" width="4.5703125" customWidth="1"/>
    <col min="84" max="84" width="4.140625" customWidth="1"/>
    <col min="85" max="88" width="5.140625" customWidth="1"/>
    <col min="89" max="89" width="4.7109375" customWidth="1"/>
    <col min="90" max="90" width="5.140625" customWidth="1"/>
    <col min="91" max="92" width="5" customWidth="1"/>
    <col min="93" max="93" width="4.7109375" customWidth="1"/>
    <col min="94" max="94" width="5.28515625" customWidth="1"/>
    <col min="95" max="95" width="5.5703125" customWidth="1"/>
    <col min="96" max="96" width="4.42578125" customWidth="1"/>
    <col min="97" max="98" width="4.7109375" customWidth="1"/>
    <col min="99" max="99" width="4.5703125" customWidth="1"/>
    <col min="100" max="100" width="41" customWidth="1"/>
    <col min="101" max="101" width="10.7109375" customWidth="1"/>
    <col min="102" max="102" width="6.140625" customWidth="1"/>
    <col min="103" max="103" width="4.7109375" customWidth="1"/>
  </cols>
  <sheetData>
    <row r="1" spans="1:55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3888</v>
      </c>
      <c r="H1" s="4" t="s">
        <v>3889</v>
      </c>
      <c r="I1" s="4" t="s">
        <v>3890</v>
      </c>
      <c r="J1" s="6" t="s">
        <v>3891</v>
      </c>
      <c r="K1" s="6" t="s">
        <v>3892</v>
      </c>
      <c r="L1" s="6" t="s">
        <v>3893</v>
      </c>
      <c r="M1" s="6" t="s">
        <v>3894</v>
      </c>
      <c r="N1" s="6" t="s">
        <v>3895</v>
      </c>
      <c r="O1" s="4" t="s">
        <v>3896</v>
      </c>
      <c r="P1" s="4" t="s">
        <v>3897</v>
      </c>
      <c r="Q1" s="4" t="s">
        <v>3898</v>
      </c>
      <c r="R1" s="4" t="s">
        <v>3899</v>
      </c>
      <c r="S1" s="4" t="s">
        <v>3900</v>
      </c>
      <c r="T1" s="4" t="s">
        <v>3901</v>
      </c>
      <c r="U1" s="4" t="s">
        <v>3902</v>
      </c>
      <c r="V1" s="4" t="s">
        <v>3903</v>
      </c>
      <c r="W1" s="4" t="s">
        <v>3904</v>
      </c>
      <c r="X1" s="4" t="s">
        <v>3905</v>
      </c>
      <c r="Y1" s="9" t="s">
        <v>3906</v>
      </c>
      <c r="Z1" s="29" t="s">
        <v>3907</v>
      </c>
      <c r="AA1" s="6" t="s">
        <v>3908</v>
      </c>
      <c r="AB1" s="6" t="s">
        <v>3909</v>
      </c>
      <c r="AC1" s="6" t="s">
        <v>3910</v>
      </c>
      <c r="AD1" s="29" t="s">
        <v>3911</v>
      </c>
      <c r="AE1" s="29" t="s">
        <v>3912</v>
      </c>
      <c r="AF1" s="29" t="s">
        <v>3913</v>
      </c>
      <c r="AG1" s="4" t="s">
        <v>3914</v>
      </c>
      <c r="AH1" s="4" t="s">
        <v>3915</v>
      </c>
      <c r="AI1" s="4" t="s">
        <v>3916</v>
      </c>
      <c r="AJ1" s="30" t="s">
        <v>3917</v>
      </c>
      <c r="AK1" s="30" t="s">
        <v>3918</v>
      </c>
      <c r="AL1" s="30" t="s">
        <v>3919</v>
      </c>
      <c r="AM1" s="30" t="s">
        <v>3920</v>
      </c>
      <c r="AN1" s="30" t="s">
        <v>3921</v>
      </c>
      <c r="AO1" s="30" t="s">
        <v>3922</v>
      </c>
      <c r="AP1" s="30" t="s">
        <v>3923</v>
      </c>
      <c r="AQ1" s="30" t="s">
        <v>3924</v>
      </c>
      <c r="AR1" s="6" t="s">
        <v>3925</v>
      </c>
      <c r="AS1" s="6" t="s">
        <v>3926</v>
      </c>
      <c r="AT1" s="40" t="s">
        <v>3927</v>
      </c>
      <c r="AU1" s="40" t="s">
        <v>3928</v>
      </c>
      <c r="AV1" s="40" t="s">
        <v>3929</v>
      </c>
      <c r="AW1" s="40" t="s">
        <v>3930</v>
      </c>
      <c r="AX1" s="10" t="s">
        <v>3881</v>
      </c>
      <c r="AY1" s="10" t="s">
        <v>3882</v>
      </c>
      <c r="AZ1" s="10" t="s">
        <v>3883</v>
      </c>
      <c r="BA1" s="10" t="s">
        <v>3884</v>
      </c>
      <c r="BB1" s="10" t="s">
        <v>3885</v>
      </c>
      <c r="BC1" s="10" t="s">
        <v>3886</v>
      </c>
    </row>
    <row r="2" spans="1:55" x14ac:dyDescent="0.2">
      <c r="A2" s="1" t="s">
        <v>2606</v>
      </c>
      <c r="B2" s="1" t="s">
        <v>2607</v>
      </c>
      <c r="C2" t="s">
        <v>2605</v>
      </c>
      <c r="D2" t="s">
        <v>300</v>
      </c>
      <c r="E2" s="23" t="s">
        <v>178</v>
      </c>
      <c r="F2">
        <v>20</v>
      </c>
      <c r="G2">
        <v>0</v>
      </c>
      <c r="H2">
        <v>0</v>
      </c>
      <c r="I2" s="15">
        <f t="shared" ref="I2:I65" si="0">G2+H2</f>
        <v>0</v>
      </c>
      <c r="J2">
        <v>0</v>
      </c>
      <c r="K2">
        <v>0</v>
      </c>
      <c r="L2" s="3">
        <v>0</v>
      </c>
      <c r="M2" s="3">
        <v>0</v>
      </c>
      <c r="N2" s="3">
        <v>0</v>
      </c>
      <c r="O2" s="14">
        <f t="shared" ref="O2:O65" si="1">IF(Y2&gt;0,I2/Y2*60,0)</f>
        <v>0</v>
      </c>
      <c r="P2">
        <v>0</v>
      </c>
      <c r="Q2">
        <v>0</v>
      </c>
      <c r="R2">
        <v>1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 s="15">
        <f t="shared" ref="U2:U65" si="4">IF(AJ2&gt;0,J2/(AJ2/(AJ2+AL2)),0)</f>
        <v>0</v>
      </c>
      <c r="V2">
        <v>0</v>
      </c>
      <c r="W2">
        <v>0</v>
      </c>
      <c r="X2">
        <v>0</v>
      </c>
      <c r="Y2" s="2">
        <v>5.9666666667000001</v>
      </c>
      <c r="Z2" s="21">
        <v>0.28333333329999999</v>
      </c>
      <c r="AA2">
        <v>0.30000000000000004</v>
      </c>
      <c r="AB2">
        <v>4.55</v>
      </c>
      <c r="AC2" s="32">
        <f t="shared" ref="AC2:AC65" si="5">IF(AA2&gt;0,AA2/(AA2+AB2),0)</f>
        <v>6.18556701030928E-2</v>
      </c>
      <c r="AD2" s="13">
        <f t="shared" ref="AD2:AD65" si="6">IF(AJ2&gt;0,L2/AJ2,0)</f>
        <v>0</v>
      </c>
      <c r="AE2" s="13">
        <f t="shared" ref="AE2:AE65" si="7">IF(AJ2&gt;0,(J2+K2)/AJ2,0)</f>
        <v>0</v>
      </c>
      <c r="AF2" s="13">
        <f t="shared" ref="AF2:AF65" si="8">AD2+AE2</f>
        <v>0</v>
      </c>
      <c r="AI2" s="17" t="str">
        <f t="shared" ref="AI2:AI65" si="9">IF((AG2+AH2)&gt;0,AG2/(AG2+AH2)," ")</f>
        <v xml:space="preserve"> </v>
      </c>
      <c r="AJ2" s="35">
        <v>0</v>
      </c>
      <c r="AK2" s="35">
        <v>1</v>
      </c>
      <c r="AL2" s="35">
        <v>2</v>
      </c>
      <c r="AM2" s="35">
        <v>1</v>
      </c>
      <c r="AN2" s="35">
        <v>3</v>
      </c>
      <c r="AO2" s="35">
        <v>0</v>
      </c>
      <c r="AP2" s="35">
        <v>0</v>
      </c>
      <c r="AQ2" s="35">
        <v>5</v>
      </c>
      <c r="AR2">
        <v>0</v>
      </c>
      <c r="AS2">
        <v>0</v>
      </c>
      <c r="AT2">
        <v>80.45</v>
      </c>
      <c r="AU2">
        <v>-4.7</v>
      </c>
      <c r="AV2">
        <v>-89.203000000000003</v>
      </c>
      <c r="AW2">
        <v>-15.695</v>
      </c>
      <c r="AX2" s="2">
        <v>-0.2</v>
      </c>
      <c r="AY2" s="2">
        <v>-0.9</v>
      </c>
      <c r="AZ2" s="2">
        <v>0</v>
      </c>
      <c r="BA2" s="2">
        <v>0</v>
      </c>
      <c r="BB2" s="2">
        <v>0</v>
      </c>
      <c r="BC2" s="2">
        <v>-0.8</v>
      </c>
    </row>
    <row r="3" spans="1:55" x14ac:dyDescent="0.2">
      <c r="A3" s="12" t="s">
        <v>2606</v>
      </c>
      <c r="B3" s="12" t="s">
        <v>2747</v>
      </c>
      <c r="C3" t="s">
        <v>2746</v>
      </c>
      <c r="D3" t="s">
        <v>382</v>
      </c>
      <c r="E3" s="12" t="s">
        <v>148</v>
      </c>
      <c r="F3">
        <v>2</v>
      </c>
      <c r="G3">
        <v>0</v>
      </c>
      <c r="H3">
        <v>0</v>
      </c>
      <c r="I3" s="15">
        <f t="shared" si="0"/>
        <v>0</v>
      </c>
      <c r="J3">
        <v>0</v>
      </c>
      <c r="K3">
        <v>0</v>
      </c>
      <c r="L3" s="3">
        <v>0</v>
      </c>
      <c r="M3" s="3">
        <v>0</v>
      </c>
      <c r="N3" s="3">
        <v>0</v>
      </c>
      <c r="O3" s="14">
        <f t="shared" si="1"/>
        <v>0</v>
      </c>
      <c r="P3">
        <v>0</v>
      </c>
      <c r="Q3">
        <v>0</v>
      </c>
      <c r="R3">
        <v>0</v>
      </c>
      <c r="S3" s="13">
        <f t="shared" si="2"/>
        <v>0</v>
      </c>
      <c r="T3" s="13">
        <f t="shared" si="3"/>
        <v>0</v>
      </c>
      <c r="U3" s="15">
        <f t="shared" si="4"/>
        <v>0</v>
      </c>
      <c r="V3">
        <v>0</v>
      </c>
      <c r="W3">
        <v>0</v>
      </c>
      <c r="X3">
        <v>0</v>
      </c>
      <c r="Y3" s="2">
        <v>0.53333333329999999</v>
      </c>
      <c r="Z3" s="21">
        <v>0.2666666667</v>
      </c>
      <c r="AA3">
        <v>0.27</v>
      </c>
      <c r="AB3">
        <v>3.9</v>
      </c>
      <c r="AC3" s="32">
        <f t="shared" si="5"/>
        <v>6.4748201438848921E-2</v>
      </c>
      <c r="AD3" s="13">
        <f t="shared" si="6"/>
        <v>0</v>
      </c>
      <c r="AE3" s="13">
        <f t="shared" si="7"/>
        <v>0</v>
      </c>
      <c r="AF3" s="13">
        <f t="shared" si="8"/>
        <v>0</v>
      </c>
      <c r="AG3">
        <v>0</v>
      </c>
      <c r="AH3">
        <v>0</v>
      </c>
      <c r="AI3" s="17" t="str">
        <f t="shared" si="9"/>
        <v xml:space="preserve"> </v>
      </c>
      <c r="AJ3" s="35">
        <v>0</v>
      </c>
      <c r="AK3" s="35">
        <v>0</v>
      </c>
      <c r="AL3" s="35">
        <v>0</v>
      </c>
      <c r="AM3" s="35">
        <v>0</v>
      </c>
      <c r="AN3" s="35">
        <v>0</v>
      </c>
      <c r="AO3" s="35">
        <v>0</v>
      </c>
      <c r="AP3" s="35">
        <v>0</v>
      </c>
      <c r="AQ3" s="35">
        <v>2</v>
      </c>
      <c r="AR3">
        <v>0</v>
      </c>
      <c r="AS3">
        <v>0</v>
      </c>
      <c r="AT3">
        <v>225</v>
      </c>
      <c r="AU3">
        <v>125</v>
      </c>
      <c r="AV3">
        <v>-87.867000000000004</v>
      </c>
      <c r="AW3">
        <v>1.716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</row>
    <row r="4" spans="1:55" x14ac:dyDescent="0.2">
      <c r="A4" s="12" t="s">
        <v>2606</v>
      </c>
      <c r="B4" s="12" t="s">
        <v>2991</v>
      </c>
      <c r="C4" t="s">
        <v>2990</v>
      </c>
      <c r="D4" t="s">
        <v>393</v>
      </c>
      <c r="E4" s="12" t="s">
        <v>178</v>
      </c>
      <c r="F4">
        <v>25</v>
      </c>
      <c r="G4">
        <v>0</v>
      </c>
      <c r="H4">
        <v>0</v>
      </c>
      <c r="I4" s="15">
        <f t="shared" si="0"/>
        <v>0</v>
      </c>
      <c r="J4">
        <v>0</v>
      </c>
      <c r="K4">
        <v>0</v>
      </c>
      <c r="L4" s="3">
        <v>0</v>
      </c>
      <c r="M4" s="3">
        <v>0</v>
      </c>
      <c r="N4" s="3">
        <v>0</v>
      </c>
      <c r="O4" s="14">
        <f t="shared" si="1"/>
        <v>0</v>
      </c>
      <c r="P4">
        <v>0</v>
      </c>
      <c r="Q4">
        <v>0</v>
      </c>
      <c r="R4">
        <v>0</v>
      </c>
      <c r="S4" s="13">
        <f t="shared" si="2"/>
        <v>0</v>
      </c>
      <c r="T4" s="13">
        <f t="shared" si="3"/>
        <v>0</v>
      </c>
      <c r="U4" s="15">
        <f t="shared" si="4"/>
        <v>0</v>
      </c>
      <c r="V4">
        <v>0</v>
      </c>
      <c r="W4">
        <v>0</v>
      </c>
      <c r="X4">
        <v>0</v>
      </c>
      <c r="Y4" s="2">
        <v>1.2666666666999999</v>
      </c>
      <c r="Z4" s="21">
        <v>0.05</v>
      </c>
      <c r="AA4">
        <v>0.05</v>
      </c>
      <c r="AB4">
        <v>5.59</v>
      </c>
      <c r="AC4" s="32">
        <f t="shared" si="5"/>
        <v>8.8652482269503553E-3</v>
      </c>
      <c r="AD4" s="13">
        <f t="shared" si="6"/>
        <v>0</v>
      </c>
      <c r="AE4" s="13">
        <f t="shared" si="7"/>
        <v>0</v>
      </c>
      <c r="AF4" s="13">
        <f t="shared" si="8"/>
        <v>0</v>
      </c>
      <c r="AI4" s="17" t="str">
        <f t="shared" si="9"/>
        <v xml:space="preserve"> </v>
      </c>
      <c r="AJ4" s="35">
        <v>1</v>
      </c>
      <c r="AK4" s="35">
        <v>0</v>
      </c>
      <c r="AL4" s="35">
        <v>0</v>
      </c>
      <c r="AM4" s="35">
        <v>0</v>
      </c>
      <c r="AN4" s="35">
        <v>0</v>
      </c>
      <c r="AO4" s="35">
        <v>0</v>
      </c>
      <c r="AP4" s="35">
        <v>0</v>
      </c>
      <c r="AQ4" s="35">
        <v>1</v>
      </c>
      <c r="AR4">
        <v>0</v>
      </c>
      <c r="AS4">
        <v>0</v>
      </c>
      <c r="AT4">
        <v>94.74</v>
      </c>
      <c r="AU4">
        <v>-4.9000000000000004</v>
      </c>
      <c r="AV4">
        <v>-81.816999999999993</v>
      </c>
      <c r="AW4">
        <v>-4.6150000000000002</v>
      </c>
      <c r="AX4" s="2">
        <v>0.2</v>
      </c>
      <c r="AY4" s="2">
        <v>0.1</v>
      </c>
      <c r="AZ4" s="2">
        <v>0.1</v>
      </c>
      <c r="BA4" s="2">
        <v>0</v>
      </c>
      <c r="BB4" s="2">
        <v>0</v>
      </c>
      <c r="BC4" s="2">
        <v>0.1</v>
      </c>
    </row>
    <row r="5" spans="1:55" x14ac:dyDescent="0.2">
      <c r="A5" s="12" t="s">
        <v>2606</v>
      </c>
      <c r="B5" s="12" t="s">
        <v>3588</v>
      </c>
      <c r="C5" t="s">
        <v>3587</v>
      </c>
      <c r="D5" t="s">
        <v>210</v>
      </c>
      <c r="E5" s="12" t="s">
        <v>156</v>
      </c>
      <c r="F5">
        <v>41</v>
      </c>
      <c r="G5">
        <v>0</v>
      </c>
      <c r="H5">
        <v>0</v>
      </c>
      <c r="I5" s="15">
        <f t="shared" si="0"/>
        <v>0</v>
      </c>
      <c r="J5">
        <v>0</v>
      </c>
      <c r="K5">
        <v>0</v>
      </c>
      <c r="L5" s="3">
        <v>0</v>
      </c>
      <c r="M5" s="3">
        <v>0</v>
      </c>
      <c r="N5" s="3">
        <v>0</v>
      </c>
      <c r="O5" s="14">
        <f t="shared" si="1"/>
        <v>0</v>
      </c>
      <c r="P5">
        <v>0</v>
      </c>
      <c r="Q5">
        <v>0</v>
      </c>
      <c r="R5">
        <v>0</v>
      </c>
      <c r="S5" s="13">
        <f t="shared" si="2"/>
        <v>0</v>
      </c>
      <c r="T5" s="13">
        <f t="shared" si="3"/>
        <v>0</v>
      </c>
      <c r="U5" s="15">
        <f t="shared" si="4"/>
        <v>0</v>
      </c>
      <c r="V5">
        <v>0</v>
      </c>
      <c r="W5">
        <v>0</v>
      </c>
      <c r="X5">
        <v>0</v>
      </c>
      <c r="Y5" s="2">
        <v>0.81666666669999999</v>
      </c>
      <c r="Z5" s="21">
        <v>1.6666666699999999E-2</v>
      </c>
      <c r="AA5">
        <v>0.02</v>
      </c>
      <c r="AB5">
        <v>5.39</v>
      </c>
      <c r="AC5" s="32">
        <f t="shared" si="5"/>
        <v>3.6968576709796677E-3</v>
      </c>
      <c r="AD5" s="13">
        <f t="shared" si="6"/>
        <v>0</v>
      </c>
      <c r="AE5" s="13">
        <f t="shared" si="7"/>
        <v>0</v>
      </c>
      <c r="AF5" s="13">
        <f t="shared" si="8"/>
        <v>0</v>
      </c>
      <c r="AG5">
        <v>0</v>
      </c>
      <c r="AH5">
        <v>0</v>
      </c>
      <c r="AI5" s="17" t="str">
        <f t="shared" si="9"/>
        <v xml:space="preserve"> </v>
      </c>
      <c r="AJ5" s="35">
        <v>0</v>
      </c>
      <c r="AK5" s="35">
        <v>0</v>
      </c>
      <c r="AL5" s="35">
        <v>0</v>
      </c>
      <c r="AM5" s="35">
        <v>0</v>
      </c>
      <c r="AN5" s="35">
        <v>0</v>
      </c>
      <c r="AO5" s="35">
        <v>0</v>
      </c>
      <c r="AP5" s="35">
        <v>0</v>
      </c>
      <c r="AQ5" s="35">
        <v>1</v>
      </c>
      <c r="AR5">
        <v>0</v>
      </c>
      <c r="AS5">
        <v>0</v>
      </c>
      <c r="AT5">
        <v>73.47</v>
      </c>
      <c r="AU5">
        <v>-14.8</v>
      </c>
      <c r="AV5">
        <v>-76.180000000000007</v>
      </c>
      <c r="AW5">
        <v>2.7</v>
      </c>
      <c r="AX5" s="2">
        <v>0</v>
      </c>
      <c r="AY5" s="2">
        <v>-0.1</v>
      </c>
      <c r="AZ5" s="2">
        <v>0</v>
      </c>
      <c r="BA5" s="2">
        <v>0</v>
      </c>
      <c r="BB5" s="2">
        <v>0</v>
      </c>
      <c r="BC5" s="2">
        <v>-0.1</v>
      </c>
    </row>
    <row r="6" spans="1:55" x14ac:dyDescent="0.2">
      <c r="A6" s="12" t="s">
        <v>138</v>
      </c>
      <c r="B6" s="12" t="s">
        <v>203</v>
      </c>
      <c r="C6" t="s">
        <v>202</v>
      </c>
      <c r="D6" t="s">
        <v>122</v>
      </c>
      <c r="E6" s="12" t="s">
        <v>178</v>
      </c>
      <c r="F6">
        <v>2</v>
      </c>
      <c r="G6">
        <v>0</v>
      </c>
      <c r="H6">
        <v>0</v>
      </c>
      <c r="I6" s="15">
        <f t="shared" si="0"/>
        <v>0</v>
      </c>
      <c r="J6">
        <v>0</v>
      </c>
      <c r="K6">
        <v>0</v>
      </c>
      <c r="L6" s="3">
        <v>0</v>
      </c>
      <c r="M6" s="3">
        <v>0</v>
      </c>
      <c r="N6" s="3">
        <v>0</v>
      </c>
      <c r="O6" s="14">
        <f t="shared" si="1"/>
        <v>0</v>
      </c>
      <c r="P6">
        <v>0</v>
      </c>
      <c r="Q6">
        <v>0</v>
      </c>
      <c r="R6">
        <v>0</v>
      </c>
      <c r="S6" s="13">
        <f t="shared" si="2"/>
        <v>0</v>
      </c>
      <c r="T6" s="13">
        <f t="shared" si="3"/>
        <v>0</v>
      </c>
      <c r="U6" s="15">
        <f t="shared" si="4"/>
        <v>0</v>
      </c>
      <c r="V6">
        <v>0</v>
      </c>
      <c r="W6">
        <v>0</v>
      </c>
      <c r="X6">
        <v>0</v>
      </c>
      <c r="Y6" s="2">
        <v>2.4666666667000001</v>
      </c>
      <c r="Z6" s="21">
        <v>1.2333333333000001</v>
      </c>
      <c r="AA6">
        <v>1.23</v>
      </c>
      <c r="AB6">
        <v>0.99</v>
      </c>
      <c r="AC6" s="32">
        <f t="shared" si="5"/>
        <v>0.55405405405405406</v>
      </c>
      <c r="AD6" s="13">
        <f t="shared" si="6"/>
        <v>0</v>
      </c>
      <c r="AE6" s="13">
        <f t="shared" si="7"/>
        <v>0</v>
      </c>
      <c r="AF6" s="13">
        <f t="shared" si="8"/>
        <v>0</v>
      </c>
      <c r="AI6" s="17" t="str">
        <f t="shared" si="9"/>
        <v xml:space="preserve"> </v>
      </c>
      <c r="AJ6" s="35">
        <v>0</v>
      </c>
      <c r="AK6" s="35">
        <v>0</v>
      </c>
      <c r="AL6" s="35">
        <v>4</v>
      </c>
      <c r="AM6" s="35">
        <v>0</v>
      </c>
      <c r="AN6" s="35">
        <v>2</v>
      </c>
      <c r="AO6" s="35">
        <v>0</v>
      </c>
      <c r="AP6" s="35">
        <v>0</v>
      </c>
      <c r="AQ6" s="35">
        <v>1</v>
      </c>
      <c r="AR6">
        <v>0</v>
      </c>
      <c r="AS6">
        <v>0</v>
      </c>
      <c r="AT6">
        <v>170.27</v>
      </c>
      <c r="AU6">
        <v>140</v>
      </c>
      <c r="AV6">
        <v>-81.876999999999995</v>
      </c>
      <c r="AW6">
        <v>-0.73699999999999999</v>
      </c>
      <c r="AX6" s="2">
        <v>0.4</v>
      </c>
      <c r="AY6" s="2">
        <v>0.2</v>
      </c>
      <c r="AZ6" s="2">
        <v>0.1</v>
      </c>
      <c r="BA6" s="2">
        <v>0</v>
      </c>
      <c r="BB6" s="2">
        <v>0</v>
      </c>
      <c r="BC6" s="2">
        <v>0.4</v>
      </c>
    </row>
    <row r="7" spans="1:55" x14ac:dyDescent="0.2">
      <c r="A7" s="12" t="s">
        <v>138</v>
      </c>
      <c r="B7" s="12" t="s">
        <v>709</v>
      </c>
      <c r="C7" t="s">
        <v>708</v>
      </c>
      <c r="D7" t="s">
        <v>610</v>
      </c>
      <c r="E7" s="12" t="s">
        <v>148</v>
      </c>
      <c r="F7">
        <v>15</v>
      </c>
      <c r="G7">
        <v>0</v>
      </c>
      <c r="H7">
        <v>0</v>
      </c>
      <c r="I7" s="15">
        <f t="shared" si="0"/>
        <v>0</v>
      </c>
      <c r="J7">
        <v>0</v>
      </c>
      <c r="K7">
        <v>0</v>
      </c>
      <c r="L7" s="3">
        <v>0</v>
      </c>
      <c r="M7" s="3">
        <v>0</v>
      </c>
      <c r="N7" s="3">
        <v>0</v>
      </c>
      <c r="O7" s="14">
        <f t="shared" si="1"/>
        <v>0</v>
      </c>
      <c r="P7">
        <v>0</v>
      </c>
      <c r="Q7">
        <v>0</v>
      </c>
      <c r="R7">
        <v>0</v>
      </c>
      <c r="S7" s="13">
        <f t="shared" si="2"/>
        <v>0</v>
      </c>
      <c r="T7" s="13">
        <f t="shared" si="3"/>
        <v>0</v>
      </c>
      <c r="U7" s="15">
        <f t="shared" si="4"/>
        <v>0</v>
      </c>
      <c r="V7">
        <v>0</v>
      </c>
      <c r="W7">
        <v>0</v>
      </c>
      <c r="X7">
        <v>0</v>
      </c>
      <c r="Y7" s="2">
        <v>2.0499999999999998</v>
      </c>
      <c r="Z7" s="21">
        <v>0.1333333333</v>
      </c>
      <c r="AA7">
        <v>0.14000000000000001</v>
      </c>
      <c r="AB7">
        <v>5.49</v>
      </c>
      <c r="AC7" s="32">
        <f t="shared" si="5"/>
        <v>2.4866785079928955E-2</v>
      </c>
      <c r="AD7" s="13">
        <f t="shared" si="6"/>
        <v>0</v>
      </c>
      <c r="AE7" s="13">
        <f t="shared" si="7"/>
        <v>0</v>
      </c>
      <c r="AF7" s="13">
        <f t="shared" si="8"/>
        <v>0</v>
      </c>
      <c r="AG7">
        <v>0</v>
      </c>
      <c r="AH7">
        <v>0</v>
      </c>
      <c r="AI7" s="17" t="str">
        <f t="shared" si="9"/>
        <v xml:space="preserve"> </v>
      </c>
      <c r="AJ7" s="35">
        <v>0</v>
      </c>
      <c r="AK7" s="35">
        <v>0</v>
      </c>
      <c r="AL7" s="35">
        <v>1</v>
      </c>
      <c r="AM7" s="35">
        <v>0</v>
      </c>
      <c r="AN7" s="35">
        <v>0</v>
      </c>
      <c r="AO7" s="35">
        <v>0</v>
      </c>
      <c r="AP7" s="35">
        <v>0</v>
      </c>
      <c r="AQ7" s="35">
        <v>2</v>
      </c>
      <c r="AR7">
        <v>0</v>
      </c>
      <c r="AS7">
        <v>0</v>
      </c>
      <c r="AT7">
        <v>87.8</v>
      </c>
      <c r="AU7">
        <v>-10.6</v>
      </c>
      <c r="AV7">
        <v>-86.972999999999999</v>
      </c>
      <c r="AW7">
        <v>-8.4740000000000002</v>
      </c>
      <c r="AX7" s="2">
        <v>0.1</v>
      </c>
      <c r="AY7" s="2">
        <v>-0.1</v>
      </c>
      <c r="AZ7" s="2">
        <v>0</v>
      </c>
      <c r="BA7" s="2">
        <v>0</v>
      </c>
      <c r="BB7" s="2">
        <v>0</v>
      </c>
      <c r="BC7" s="2">
        <v>-0.1</v>
      </c>
    </row>
    <row r="8" spans="1:55" x14ac:dyDescent="0.2">
      <c r="A8" s="12" t="s">
        <v>138</v>
      </c>
      <c r="B8" s="12" t="s">
        <v>977</v>
      </c>
      <c r="C8" t="s">
        <v>976</v>
      </c>
      <c r="D8" t="s">
        <v>265</v>
      </c>
      <c r="E8" s="12" t="s">
        <v>148</v>
      </c>
      <c r="F8">
        <v>19</v>
      </c>
      <c r="G8">
        <v>0</v>
      </c>
      <c r="H8">
        <v>0</v>
      </c>
      <c r="I8" s="15">
        <f t="shared" si="0"/>
        <v>0</v>
      </c>
      <c r="J8">
        <v>0</v>
      </c>
      <c r="K8">
        <v>0</v>
      </c>
      <c r="L8" s="3">
        <v>0</v>
      </c>
      <c r="M8" s="3">
        <v>0</v>
      </c>
      <c r="N8" s="3">
        <v>0</v>
      </c>
      <c r="O8" s="14">
        <f t="shared" si="1"/>
        <v>0</v>
      </c>
      <c r="P8">
        <v>0</v>
      </c>
      <c r="Q8">
        <v>0</v>
      </c>
      <c r="R8">
        <v>0</v>
      </c>
      <c r="S8" s="13">
        <f t="shared" si="2"/>
        <v>0</v>
      </c>
      <c r="T8" s="13">
        <f t="shared" si="3"/>
        <v>0</v>
      </c>
      <c r="U8" s="15">
        <f t="shared" si="4"/>
        <v>0</v>
      </c>
      <c r="V8">
        <v>0</v>
      </c>
      <c r="W8">
        <v>0</v>
      </c>
      <c r="X8">
        <v>0</v>
      </c>
      <c r="Y8" s="2">
        <v>2.25</v>
      </c>
      <c r="Z8" s="21">
        <v>0.1166666667</v>
      </c>
      <c r="AA8">
        <v>0.12</v>
      </c>
      <c r="AB8">
        <v>6.08</v>
      </c>
      <c r="AC8" s="32">
        <f t="shared" si="5"/>
        <v>1.9354838709677417E-2</v>
      </c>
      <c r="AD8" s="13">
        <f t="shared" si="6"/>
        <v>0</v>
      </c>
      <c r="AE8" s="13">
        <f t="shared" si="7"/>
        <v>0</v>
      </c>
      <c r="AF8" s="13">
        <f t="shared" si="8"/>
        <v>0</v>
      </c>
      <c r="AG8">
        <v>0</v>
      </c>
      <c r="AH8">
        <v>0</v>
      </c>
      <c r="AI8" s="17" t="str">
        <f t="shared" si="9"/>
        <v xml:space="preserve"> </v>
      </c>
      <c r="AJ8" s="35">
        <v>0</v>
      </c>
      <c r="AK8" s="35">
        <v>0</v>
      </c>
      <c r="AL8" s="35">
        <v>0</v>
      </c>
      <c r="AM8" s="35">
        <v>0</v>
      </c>
      <c r="AN8" s="35">
        <v>0</v>
      </c>
      <c r="AO8" s="35">
        <v>0</v>
      </c>
      <c r="AP8" s="35">
        <v>0</v>
      </c>
      <c r="AQ8" s="35">
        <v>2</v>
      </c>
      <c r="AR8">
        <v>0</v>
      </c>
      <c r="AS8">
        <v>0</v>
      </c>
      <c r="AT8">
        <v>53.33</v>
      </c>
      <c r="AU8">
        <v>-26.6</v>
      </c>
      <c r="AV8">
        <v>-84.497</v>
      </c>
      <c r="AW8">
        <v>-4.4080000000000004</v>
      </c>
      <c r="AX8" s="2">
        <v>0.1</v>
      </c>
      <c r="AY8" s="2">
        <v>-0.1</v>
      </c>
      <c r="AZ8" s="2">
        <v>0</v>
      </c>
      <c r="BA8" s="2">
        <v>0</v>
      </c>
      <c r="BB8" s="2">
        <v>0</v>
      </c>
      <c r="BC8" s="2">
        <v>-0.1</v>
      </c>
    </row>
    <row r="9" spans="1:55" x14ac:dyDescent="0.2">
      <c r="A9" s="12" t="s">
        <v>138</v>
      </c>
      <c r="B9" s="12" t="s">
        <v>1652</v>
      </c>
      <c r="C9" t="s">
        <v>1651</v>
      </c>
      <c r="D9" t="s">
        <v>162</v>
      </c>
      <c r="E9" s="12" t="s">
        <v>229</v>
      </c>
      <c r="F9">
        <v>80</v>
      </c>
      <c r="G9">
        <v>0</v>
      </c>
      <c r="H9">
        <v>0</v>
      </c>
      <c r="I9" s="15">
        <f t="shared" si="0"/>
        <v>0</v>
      </c>
      <c r="J9">
        <v>0</v>
      </c>
      <c r="K9">
        <v>0</v>
      </c>
      <c r="L9" s="3">
        <v>0</v>
      </c>
      <c r="M9" s="3">
        <v>0</v>
      </c>
      <c r="N9" s="3">
        <v>0</v>
      </c>
      <c r="O9" s="14">
        <f t="shared" si="1"/>
        <v>0</v>
      </c>
      <c r="P9">
        <v>0</v>
      </c>
      <c r="Q9">
        <v>0</v>
      </c>
      <c r="R9">
        <v>0</v>
      </c>
      <c r="S9" s="13">
        <f t="shared" si="2"/>
        <v>0</v>
      </c>
      <c r="T9" s="13">
        <f t="shared" si="3"/>
        <v>0</v>
      </c>
      <c r="U9" s="15">
        <f t="shared" si="4"/>
        <v>0</v>
      </c>
      <c r="V9">
        <v>0</v>
      </c>
      <c r="W9">
        <v>0</v>
      </c>
      <c r="X9">
        <v>0</v>
      </c>
      <c r="Y9" s="2">
        <v>2.6833333333000002</v>
      </c>
      <c r="Z9" s="21">
        <v>3.3333333300000004E-2</v>
      </c>
      <c r="AA9">
        <v>0.05</v>
      </c>
      <c r="AB9">
        <v>5.64</v>
      </c>
      <c r="AC9" s="32">
        <f t="shared" si="5"/>
        <v>8.7873462214411256E-3</v>
      </c>
      <c r="AD9" s="13">
        <f t="shared" si="6"/>
        <v>0</v>
      </c>
      <c r="AE9" s="13">
        <f t="shared" si="7"/>
        <v>0</v>
      </c>
      <c r="AF9" s="13">
        <f t="shared" si="8"/>
        <v>0</v>
      </c>
      <c r="AG9">
        <v>2</v>
      </c>
      <c r="AH9">
        <v>1</v>
      </c>
      <c r="AI9" s="17">
        <f t="shared" si="9"/>
        <v>0.66666666666666663</v>
      </c>
      <c r="AJ9" s="35">
        <v>0</v>
      </c>
      <c r="AK9" s="35">
        <v>0</v>
      </c>
      <c r="AL9" s="35">
        <v>2</v>
      </c>
      <c r="AM9" s="35">
        <v>1</v>
      </c>
      <c r="AN9" s="35">
        <v>0</v>
      </c>
      <c r="AO9" s="35">
        <v>0</v>
      </c>
      <c r="AP9" s="35">
        <v>0</v>
      </c>
      <c r="AQ9" s="35">
        <v>1</v>
      </c>
      <c r="AR9">
        <v>0</v>
      </c>
      <c r="AS9">
        <v>0</v>
      </c>
      <c r="AT9">
        <v>30.13</v>
      </c>
      <c r="AU9">
        <v>-60.5</v>
      </c>
      <c r="AV9">
        <v>-85.492000000000004</v>
      </c>
      <c r="AW9">
        <v>-4.4459999999999997</v>
      </c>
      <c r="AX9" s="2">
        <v>0.1</v>
      </c>
      <c r="AY9" s="2">
        <v>-0.2</v>
      </c>
      <c r="AZ9" s="2">
        <v>0.30000000000000004</v>
      </c>
      <c r="BA9" s="2">
        <v>-0.1</v>
      </c>
      <c r="BB9" s="2">
        <v>0</v>
      </c>
      <c r="BC9" s="2">
        <v>0</v>
      </c>
    </row>
    <row r="10" spans="1:55" x14ac:dyDescent="0.2">
      <c r="A10" s="12" t="s">
        <v>138</v>
      </c>
      <c r="B10" s="12" t="s">
        <v>1767</v>
      </c>
      <c r="C10" t="s">
        <v>1766</v>
      </c>
      <c r="D10" t="s">
        <v>432</v>
      </c>
      <c r="E10" s="12" t="s">
        <v>170</v>
      </c>
      <c r="F10">
        <v>77</v>
      </c>
      <c r="G10">
        <v>7</v>
      </c>
      <c r="H10">
        <v>5</v>
      </c>
      <c r="I10" s="15">
        <f t="shared" si="0"/>
        <v>12</v>
      </c>
      <c r="J10">
        <v>2</v>
      </c>
      <c r="K10">
        <v>3</v>
      </c>
      <c r="L10" s="3">
        <v>7</v>
      </c>
      <c r="M10" s="3">
        <v>2</v>
      </c>
      <c r="N10" s="3">
        <v>3</v>
      </c>
      <c r="O10" s="14">
        <f t="shared" si="1"/>
        <v>4.4207941056069542</v>
      </c>
      <c r="P10">
        <v>24</v>
      </c>
      <c r="Q10">
        <v>5</v>
      </c>
      <c r="R10">
        <v>5</v>
      </c>
      <c r="S10" s="13">
        <f t="shared" si="2"/>
        <v>0.29166666666666669</v>
      </c>
      <c r="T10" s="13">
        <f t="shared" si="3"/>
        <v>0.20588235294117646</v>
      </c>
      <c r="U10" s="15">
        <f t="shared" si="4"/>
        <v>13.555555555555555</v>
      </c>
      <c r="V10">
        <v>0</v>
      </c>
      <c r="W10">
        <v>2</v>
      </c>
      <c r="X10">
        <v>4</v>
      </c>
      <c r="Y10" s="2">
        <v>162.86666666670001</v>
      </c>
      <c r="Z10" s="21">
        <v>2.1</v>
      </c>
      <c r="AA10">
        <v>2.11</v>
      </c>
      <c r="AB10">
        <v>2.93</v>
      </c>
      <c r="AC10" s="32">
        <f t="shared" si="5"/>
        <v>0.41865079365079361</v>
      </c>
      <c r="AD10" s="13">
        <f t="shared" si="6"/>
        <v>0.3888888888888889</v>
      </c>
      <c r="AE10" s="13">
        <f t="shared" si="7"/>
        <v>0.27777777777777779</v>
      </c>
      <c r="AF10" s="13">
        <f t="shared" si="8"/>
        <v>0.66666666666666674</v>
      </c>
      <c r="AG10">
        <v>62</v>
      </c>
      <c r="AH10">
        <v>79</v>
      </c>
      <c r="AI10" s="17">
        <f t="shared" si="9"/>
        <v>0.43971631205673761</v>
      </c>
      <c r="AJ10" s="35">
        <v>18</v>
      </c>
      <c r="AK10" s="35">
        <v>2</v>
      </c>
      <c r="AL10" s="35">
        <v>104</v>
      </c>
      <c r="AM10" s="35">
        <v>21</v>
      </c>
      <c r="AN10" s="35">
        <v>32</v>
      </c>
      <c r="AO10" s="35">
        <v>7</v>
      </c>
      <c r="AP10" s="35">
        <v>4</v>
      </c>
      <c r="AQ10" s="35">
        <v>48</v>
      </c>
      <c r="AR10">
        <v>1</v>
      </c>
      <c r="AS10">
        <v>0</v>
      </c>
      <c r="AT10">
        <v>62.03</v>
      </c>
      <c r="AU10">
        <v>0.7</v>
      </c>
      <c r="AV10">
        <v>-76.650000000000006</v>
      </c>
      <c r="AW10">
        <v>-0.308</v>
      </c>
      <c r="AX10" s="2">
        <v>12.6</v>
      </c>
      <c r="AY10" s="2">
        <v>-1.7000000000000002</v>
      </c>
      <c r="AZ10" s="2">
        <v>0.60000000000000009</v>
      </c>
      <c r="BA10" s="2">
        <v>-0.5</v>
      </c>
      <c r="BB10" s="2">
        <v>1.6</v>
      </c>
      <c r="BC10" s="2">
        <v>0</v>
      </c>
    </row>
    <row r="11" spans="1:55" x14ac:dyDescent="0.2">
      <c r="A11" s="12" t="s">
        <v>138</v>
      </c>
      <c r="B11" s="12" t="s">
        <v>2181</v>
      </c>
      <c r="C11" t="s">
        <v>2180</v>
      </c>
      <c r="D11" t="s">
        <v>432</v>
      </c>
      <c r="E11" s="12" t="s">
        <v>178</v>
      </c>
      <c r="F11">
        <v>26</v>
      </c>
      <c r="G11">
        <v>0</v>
      </c>
      <c r="H11">
        <v>0</v>
      </c>
      <c r="I11" s="15">
        <f t="shared" si="0"/>
        <v>0</v>
      </c>
      <c r="J11">
        <v>0</v>
      </c>
      <c r="K11">
        <v>0</v>
      </c>
      <c r="L11" s="3">
        <v>0</v>
      </c>
      <c r="M11" s="3">
        <v>0</v>
      </c>
      <c r="N11" s="3">
        <v>0</v>
      </c>
      <c r="O11" s="14">
        <f t="shared" si="1"/>
        <v>0</v>
      </c>
      <c r="P11">
        <v>0</v>
      </c>
      <c r="Q11">
        <v>0</v>
      </c>
      <c r="R11">
        <v>2</v>
      </c>
      <c r="S11" s="13">
        <f t="shared" si="2"/>
        <v>0</v>
      </c>
      <c r="T11" s="13">
        <f t="shared" si="3"/>
        <v>0</v>
      </c>
      <c r="U11" s="15">
        <f t="shared" si="4"/>
        <v>0</v>
      </c>
      <c r="V11">
        <v>1</v>
      </c>
      <c r="W11">
        <v>0</v>
      </c>
      <c r="X11">
        <v>0</v>
      </c>
      <c r="Y11" s="2">
        <v>12.3833333333</v>
      </c>
      <c r="Z11" s="21">
        <v>0.46666666670000001</v>
      </c>
      <c r="AA11">
        <v>0.48</v>
      </c>
      <c r="AB11">
        <v>4.76</v>
      </c>
      <c r="AC11" s="32">
        <f t="shared" si="5"/>
        <v>9.160305343511449E-2</v>
      </c>
      <c r="AD11" s="13">
        <f t="shared" si="6"/>
        <v>0</v>
      </c>
      <c r="AE11" s="13">
        <f t="shared" si="7"/>
        <v>0</v>
      </c>
      <c r="AF11" s="13">
        <f t="shared" si="8"/>
        <v>0</v>
      </c>
      <c r="AI11" s="17" t="str">
        <f t="shared" si="9"/>
        <v xml:space="preserve"> </v>
      </c>
      <c r="AJ11" s="35">
        <v>0</v>
      </c>
      <c r="AK11" s="35">
        <v>0</v>
      </c>
      <c r="AL11" s="35">
        <v>3</v>
      </c>
      <c r="AM11" s="35">
        <v>2</v>
      </c>
      <c r="AN11" s="35">
        <v>2</v>
      </c>
      <c r="AO11" s="35">
        <v>2</v>
      </c>
      <c r="AP11" s="35">
        <v>1</v>
      </c>
      <c r="AQ11" s="35">
        <v>2</v>
      </c>
      <c r="AR11">
        <v>0</v>
      </c>
      <c r="AS11">
        <v>0</v>
      </c>
      <c r="AT11">
        <v>9.69</v>
      </c>
      <c r="AU11">
        <v>-56.8</v>
      </c>
      <c r="AV11">
        <v>-83.366</v>
      </c>
      <c r="AW11">
        <v>-4.2729999999999997</v>
      </c>
      <c r="AX11" s="2">
        <v>0.4</v>
      </c>
      <c r="AY11" s="2">
        <v>-0.8</v>
      </c>
      <c r="AZ11" s="2">
        <v>0.1</v>
      </c>
      <c r="BA11" s="2">
        <v>-0.1</v>
      </c>
      <c r="BB11" s="2">
        <v>0.1</v>
      </c>
      <c r="BC11" s="2">
        <v>-0.60000000000000009</v>
      </c>
    </row>
    <row r="12" spans="1:55" x14ac:dyDescent="0.2">
      <c r="A12" s="12" t="s">
        <v>138</v>
      </c>
      <c r="B12" s="12" t="s">
        <v>2433</v>
      </c>
      <c r="C12" t="s">
        <v>2432</v>
      </c>
      <c r="D12" t="s">
        <v>338</v>
      </c>
      <c r="E12" s="12" t="s">
        <v>178</v>
      </c>
      <c r="F12">
        <v>30</v>
      </c>
      <c r="G12">
        <v>0</v>
      </c>
      <c r="H12">
        <v>0</v>
      </c>
      <c r="I12" s="15">
        <f t="shared" si="0"/>
        <v>0</v>
      </c>
      <c r="J12">
        <v>0</v>
      </c>
      <c r="K12">
        <v>0</v>
      </c>
      <c r="L12" s="3">
        <v>0</v>
      </c>
      <c r="M12" s="3">
        <v>0</v>
      </c>
      <c r="N12" s="3">
        <v>0</v>
      </c>
      <c r="O12" s="14">
        <f t="shared" si="1"/>
        <v>0</v>
      </c>
      <c r="P12">
        <v>0</v>
      </c>
      <c r="Q12">
        <v>0</v>
      </c>
      <c r="R12">
        <v>0</v>
      </c>
      <c r="S12" s="13">
        <f t="shared" si="2"/>
        <v>0</v>
      </c>
      <c r="T12" s="13">
        <f t="shared" si="3"/>
        <v>0</v>
      </c>
      <c r="U12" s="15">
        <f t="shared" si="4"/>
        <v>0</v>
      </c>
      <c r="V12">
        <v>0</v>
      </c>
      <c r="W12">
        <v>0</v>
      </c>
      <c r="X12">
        <v>0</v>
      </c>
      <c r="Y12" s="2">
        <v>0.75</v>
      </c>
      <c r="Z12" s="21">
        <v>1.6666666699999999E-2</v>
      </c>
      <c r="AA12">
        <v>0.03</v>
      </c>
      <c r="AB12">
        <v>4.84</v>
      </c>
      <c r="AC12" s="32">
        <f t="shared" si="5"/>
        <v>6.1601642710472273E-3</v>
      </c>
      <c r="AD12" s="13">
        <f t="shared" si="6"/>
        <v>0</v>
      </c>
      <c r="AE12" s="13">
        <f t="shared" si="7"/>
        <v>0</v>
      </c>
      <c r="AF12" s="13">
        <f t="shared" si="8"/>
        <v>0</v>
      </c>
      <c r="AI12" s="17" t="str">
        <f t="shared" si="9"/>
        <v xml:space="preserve"> </v>
      </c>
      <c r="AJ12" s="35">
        <v>0</v>
      </c>
      <c r="AK12" s="35">
        <v>0</v>
      </c>
      <c r="AL12" s="35">
        <v>0</v>
      </c>
      <c r="AM12" s="35">
        <v>0</v>
      </c>
      <c r="AN12" s="35">
        <v>0</v>
      </c>
      <c r="AO12" s="35">
        <v>0</v>
      </c>
      <c r="AP12" s="35">
        <v>0</v>
      </c>
      <c r="AQ12" s="35">
        <v>0</v>
      </c>
      <c r="AR12">
        <v>0</v>
      </c>
      <c r="AS12">
        <v>0</v>
      </c>
      <c r="AT12">
        <v>0</v>
      </c>
      <c r="AU12">
        <v>-100.8</v>
      </c>
      <c r="AV12">
        <v>-68.406999999999996</v>
      </c>
      <c r="AW12">
        <v>1.734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</row>
    <row r="13" spans="1:55" x14ac:dyDescent="0.2">
      <c r="A13" s="12" t="s">
        <v>138</v>
      </c>
      <c r="B13" s="12" t="s">
        <v>2758</v>
      </c>
      <c r="C13" t="s">
        <v>2757</v>
      </c>
      <c r="D13" t="s">
        <v>169</v>
      </c>
      <c r="E13" s="12" t="s">
        <v>178</v>
      </c>
      <c r="F13">
        <v>60</v>
      </c>
      <c r="G13">
        <v>0</v>
      </c>
      <c r="H13">
        <v>0</v>
      </c>
      <c r="I13" s="15">
        <f t="shared" si="0"/>
        <v>0</v>
      </c>
      <c r="J13">
        <v>0</v>
      </c>
      <c r="K13">
        <v>0</v>
      </c>
      <c r="L13" s="3">
        <v>0</v>
      </c>
      <c r="M13" s="3">
        <v>0</v>
      </c>
      <c r="N13" s="3">
        <v>0</v>
      </c>
      <c r="O13" s="14">
        <f t="shared" si="1"/>
        <v>0</v>
      </c>
      <c r="P13">
        <v>0</v>
      </c>
      <c r="Q13">
        <v>0</v>
      </c>
      <c r="R13">
        <v>0</v>
      </c>
      <c r="S13" s="13">
        <f t="shared" si="2"/>
        <v>0</v>
      </c>
      <c r="T13" s="13">
        <f t="shared" si="3"/>
        <v>0</v>
      </c>
      <c r="U13" s="15">
        <f t="shared" si="4"/>
        <v>0</v>
      </c>
      <c r="V13">
        <v>0</v>
      </c>
      <c r="W13">
        <v>1</v>
      </c>
      <c r="X13">
        <v>0</v>
      </c>
      <c r="Y13" s="2">
        <v>1.1333333333</v>
      </c>
      <c r="Z13" s="21">
        <v>1.6666666699999999E-2</v>
      </c>
      <c r="AA13">
        <v>0.03</v>
      </c>
      <c r="AB13">
        <v>4.84</v>
      </c>
      <c r="AC13" s="32">
        <f t="shared" si="5"/>
        <v>6.1601642710472273E-3</v>
      </c>
      <c r="AD13" s="13">
        <f t="shared" si="6"/>
        <v>0</v>
      </c>
      <c r="AE13" s="13">
        <f t="shared" si="7"/>
        <v>0</v>
      </c>
      <c r="AF13" s="13">
        <f t="shared" si="8"/>
        <v>0</v>
      </c>
      <c r="AI13" s="17" t="str">
        <f t="shared" si="9"/>
        <v xml:space="preserve"> </v>
      </c>
      <c r="AJ13" s="35">
        <v>0</v>
      </c>
      <c r="AK13" s="35">
        <v>0</v>
      </c>
      <c r="AL13" s="35">
        <v>0</v>
      </c>
      <c r="AM13" s="35">
        <v>0</v>
      </c>
      <c r="AN13" s="35">
        <v>1</v>
      </c>
      <c r="AO13" s="35">
        <v>0</v>
      </c>
      <c r="AP13" s="35">
        <v>0</v>
      </c>
      <c r="AQ13" s="35">
        <v>0</v>
      </c>
      <c r="AR13">
        <v>0</v>
      </c>
      <c r="AS13">
        <v>0</v>
      </c>
      <c r="AT13">
        <v>39.130000000000003</v>
      </c>
      <c r="AU13">
        <v>-42.5</v>
      </c>
      <c r="AV13">
        <v>-86.869</v>
      </c>
      <c r="AW13">
        <v>0.46300000000000002</v>
      </c>
      <c r="AX13" s="2">
        <v>0</v>
      </c>
      <c r="AY13" s="2">
        <v>-0.2</v>
      </c>
      <c r="AZ13" s="2">
        <v>0</v>
      </c>
      <c r="BA13" s="2">
        <v>0</v>
      </c>
      <c r="BB13" s="2">
        <v>0.1</v>
      </c>
      <c r="BC13" s="2">
        <v>-0.1</v>
      </c>
    </row>
    <row r="14" spans="1:55" x14ac:dyDescent="0.2">
      <c r="A14" s="12" t="s">
        <v>138</v>
      </c>
      <c r="B14" s="12" t="s">
        <v>2777</v>
      </c>
      <c r="C14" t="s">
        <v>2776</v>
      </c>
      <c r="D14" t="s">
        <v>147</v>
      </c>
      <c r="E14" s="12" t="s">
        <v>170</v>
      </c>
      <c r="F14">
        <v>2</v>
      </c>
      <c r="G14">
        <v>0</v>
      </c>
      <c r="H14">
        <v>0</v>
      </c>
      <c r="I14" s="15">
        <f t="shared" si="0"/>
        <v>0</v>
      </c>
      <c r="J14">
        <v>0</v>
      </c>
      <c r="K14">
        <v>0</v>
      </c>
      <c r="L14" s="3">
        <v>0</v>
      </c>
      <c r="M14" s="3">
        <v>0</v>
      </c>
      <c r="N14" s="3">
        <v>0</v>
      </c>
      <c r="O14" s="14">
        <f t="shared" si="1"/>
        <v>0</v>
      </c>
      <c r="P14">
        <v>0</v>
      </c>
      <c r="Q14">
        <v>0</v>
      </c>
      <c r="R14">
        <v>0</v>
      </c>
      <c r="S14" s="13">
        <f t="shared" si="2"/>
        <v>0</v>
      </c>
      <c r="T14" s="13">
        <f t="shared" si="3"/>
        <v>0</v>
      </c>
      <c r="U14" s="15">
        <f t="shared" si="4"/>
        <v>0</v>
      </c>
      <c r="V14">
        <v>0</v>
      </c>
      <c r="W14">
        <v>0</v>
      </c>
      <c r="X14">
        <v>0</v>
      </c>
      <c r="Y14" s="2">
        <v>0</v>
      </c>
      <c r="Z14" s="21">
        <v>0</v>
      </c>
      <c r="AC14" s="32">
        <f t="shared" si="5"/>
        <v>0</v>
      </c>
      <c r="AD14" s="13">
        <f t="shared" si="6"/>
        <v>0</v>
      </c>
      <c r="AE14" s="13">
        <f t="shared" si="7"/>
        <v>0</v>
      </c>
      <c r="AF14" s="13">
        <f t="shared" si="8"/>
        <v>0</v>
      </c>
      <c r="AG14">
        <v>0</v>
      </c>
      <c r="AH14">
        <v>0</v>
      </c>
      <c r="AI14" s="17" t="str">
        <f t="shared" si="9"/>
        <v xml:space="preserve"> </v>
      </c>
      <c r="AJ14" s="35">
        <v>0</v>
      </c>
      <c r="AK14" s="35">
        <v>0</v>
      </c>
      <c r="AL14" s="35">
        <v>0</v>
      </c>
      <c r="AM14" s="35">
        <v>0</v>
      </c>
      <c r="AN14" s="35">
        <v>0</v>
      </c>
      <c r="AO14" s="35">
        <v>0</v>
      </c>
      <c r="AP14" s="35">
        <v>0</v>
      </c>
      <c r="AQ14" s="35">
        <v>0</v>
      </c>
      <c r="AR14">
        <v>0</v>
      </c>
      <c r="AS14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</row>
    <row r="15" spans="1:55" x14ac:dyDescent="0.2">
      <c r="A15" s="12" t="s">
        <v>2357</v>
      </c>
      <c r="B15" s="12" t="s">
        <v>2358</v>
      </c>
      <c r="C15" t="s">
        <v>2356</v>
      </c>
      <c r="D15" t="s">
        <v>684</v>
      </c>
      <c r="E15" s="12" t="s">
        <v>178</v>
      </c>
      <c r="F15">
        <v>61</v>
      </c>
      <c r="G15">
        <v>3</v>
      </c>
      <c r="H15">
        <v>5</v>
      </c>
      <c r="I15" s="15">
        <f t="shared" si="0"/>
        <v>8</v>
      </c>
      <c r="J15">
        <v>2</v>
      </c>
      <c r="K15">
        <v>3</v>
      </c>
      <c r="L15" s="3">
        <v>4</v>
      </c>
      <c r="M15" s="3">
        <v>2</v>
      </c>
      <c r="N15" s="3">
        <v>3</v>
      </c>
      <c r="O15" s="14">
        <f t="shared" si="1"/>
        <v>3.9779005524850892</v>
      </c>
      <c r="P15">
        <v>25</v>
      </c>
      <c r="Q15">
        <v>13</v>
      </c>
      <c r="R15">
        <v>22</v>
      </c>
      <c r="S15" s="13">
        <f t="shared" si="2"/>
        <v>0.12</v>
      </c>
      <c r="T15" s="13">
        <f t="shared" si="3"/>
        <v>0.05</v>
      </c>
      <c r="U15" s="15">
        <f t="shared" si="4"/>
        <v>22</v>
      </c>
      <c r="V15">
        <v>1</v>
      </c>
      <c r="W15">
        <v>5</v>
      </c>
      <c r="X15">
        <v>3</v>
      </c>
      <c r="Y15" s="2">
        <v>120.6666666667</v>
      </c>
      <c r="Z15" s="21">
        <v>1.9666666667000001</v>
      </c>
      <c r="AA15">
        <v>1.98</v>
      </c>
      <c r="AB15">
        <v>3.59</v>
      </c>
      <c r="AC15" s="32">
        <f t="shared" si="5"/>
        <v>0.35547576301615796</v>
      </c>
      <c r="AD15" s="13">
        <f t="shared" si="6"/>
        <v>0.4</v>
      </c>
      <c r="AE15" s="13">
        <f t="shared" si="7"/>
        <v>0.5</v>
      </c>
      <c r="AF15" s="13">
        <f t="shared" si="8"/>
        <v>0.9</v>
      </c>
      <c r="AI15" s="17" t="str">
        <f t="shared" si="9"/>
        <v xml:space="preserve"> </v>
      </c>
      <c r="AJ15" s="35">
        <v>10</v>
      </c>
      <c r="AK15" s="35">
        <v>1</v>
      </c>
      <c r="AL15" s="35">
        <v>100</v>
      </c>
      <c r="AM15" s="35">
        <v>8</v>
      </c>
      <c r="AN15" s="35">
        <v>57</v>
      </c>
      <c r="AO15" s="35">
        <v>6</v>
      </c>
      <c r="AP15" s="35">
        <v>1</v>
      </c>
      <c r="AQ15" s="35">
        <v>57</v>
      </c>
      <c r="AR15">
        <v>0</v>
      </c>
      <c r="AS15">
        <v>0</v>
      </c>
      <c r="AT15">
        <v>103.43</v>
      </c>
      <c r="AU15">
        <v>12.2</v>
      </c>
      <c r="AV15">
        <v>-79.019000000000005</v>
      </c>
      <c r="AW15">
        <v>7.2850000000000001</v>
      </c>
      <c r="AX15" s="2">
        <v>11.4</v>
      </c>
      <c r="AY15" s="2">
        <v>0</v>
      </c>
      <c r="AZ15" s="2">
        <v>0.5</v>
      </c>
      <c r="BA15" s="2">
        <v>0</v>
      </c>
      <c r="BB15" s="2">
        <v>0</v>
      </c>
      <c r="BC15" s="2">
        <v>0.60000000000000009</v>
      </c>
    </row>
    <row r="16" spans="1:55" x14ac:dyDescent="0.2">
      <c r="A16" s="12" t="s">
        <v>322</v>
      </c>
      <c r="B16" s="12" t="s">
        <v>323</v>
      </c>
      <c r="C16" t="s">
        <v>321</v>
      </c>
      <c r="D16" t="s">
        <v>317</v>
      </c>
      <c r="E16" s="12" t="s">
        <v>170</v>
      </c>
      <c r="F16">
        <v>54</v>
      </c>
      <c r="G16">
        <v>3</v>
      </c>
      <c r="H16">
        <v>3</v>
      </c>
      <c r="I16" s="15">
        <f t="shared" si="0"/>
        <v>6</v>
      </c>
      <c r="J16">
        <v>2</v>
      </c>
      <c r="K16">
        <v>1</v>
      </c>
      <c r="L16" s="3">
        <v>2</v>
      </c>
      <c r="M16" s="3">
        <v>2</v>
      </c>
      <c r="N16" s="3">
        <v>1</v>
      </c>
      <c r="O16" s="14">
        <f t="shared" si="1"/>
        <v>2.4979761767081072</v>
      </c>
      <c r="P16">
        <v>12</v>
      </c>
      <c r="Q16">
        <v>3</v>
      </c>
      <c r="R16">
        <v>7</v>
      </c>
      <c r="S16" s="13">
        <f t="shared" si="2"/>
        <v>0.25</v>
      </c>
      <c r="T16" s="13">
        <f t="shared" si="3"/>
        <v>0.13636363636363635</v>
      </c>
      <c r="U16" s="15">
        <f t="shared" si="4"/>
        <v>29.714285714285715</v>
      </c>
      <c r="V16">
        <v>1</v>
      </c>
      <c r="W16">
        <v>1</v>
      </c>
      <c r="X16">
        <v>8</v>
      </c>
      <c r="Y16" s="2">
        <v>144.11666666670001</v>
      </c>
      <c r="Z16" s="21">
        <v>2.6666666667000003</v>
      </c>
      <c r="AA16">
        <v>2.57</v>
      </c>
      <c r="AB16">
        <v>3.01</v>
      </c>
      <c r="AC16" s="32">
        <f t="shared" si="5"/>
        <v>0.46057347670250892</v>
      </c>
      <c r="AD16" s="13">
        <f t="shared" si="6"/>
        <v>0.2857142857142857</v>
      </c>
      <c r="AE16" s="13">
        <f t="shared" si="7"/>
        <v>0.42857142857142855</v>
      </c>
      <c r="AF16" s="13">
        <f t="shared" si="8"/>
        <v>0.71428571428571419</v>
      </c>
      <c r="AG16">
        <v>72</v>
      </c>
      <c r="AH16">
        <v>61</v>
      </c>
      <c r="AI16" s="17">
        <f t="shared" si="9"/>
        <v>0.54135338345864659</v>
      </c>
      <c r="AJ16" s="35">
        <v>7</v>
      </c>
      <c r="AK16" s="35">
        <v>0</v>
      </c>
      <c r="AL16" s="35">
        <v>97</v>
      </c>
      <c r="AM16" s="35">
        <v>18</v>
      </c>
      <c r="AN16" s="35">
        <v>36</v>
      </c>
      <c r="AO16" s="35">
        <v>5</v>
      </c>
      <c r="AP16" s="35">
        <v>4</v>
      </c>
      <c r="AQ16" s="35">
        <v>54</v>
      </c>
      <c r="AR16">
        <v>0</v>
      </c>
      <c r="AS16">
        <v>0</v>
      </c>
      <c r="AT16">
        <v>72.23</v>
      </c>
      <c r="AU16">
        <v>12</v>
      </c>
      <c r="AV16">
        <v>-81.771000000000001</v>
      </c>
      <c r="AW16">
        <v>-0.52300000000000002</v>
      </c>
      <c r="AX16" s="2">
        <v>10.4</v>
      </c>
      <c r="AY16" s="2">
        <v>-2.6</v>
      </c>
      <c r="AZ16" s="2">
        <v>-0.30000000000000004</v>
      </c>
      <c r="BA16" s="2">
        <v>-0.60000000000000009</v>
      </c>
      <c r="BB16" s="2">
        <v>2.8</v>
      </c>
      <c r="BC16" s="2">
        <v>-0.7</v>
      </c>
    </row>
    <row r="17" spans="1:55" x14ac:dyDescent="0.2">
      <c r="A17" s="12" t="s">
        <v>1757</v>
      </c>
      <c r="B17" s="12" t="s">
        <v>1758</v>
      </c>
      <c r="C17" t="s">
        <v>1756</v>
      </c>
      <c r="D17" s="12" t="s">
        <v>529</v>
      </c>
      <c r="E17" s="12" t="s">
        <v>148</v>
      </c>
      <c r="F17">
        <v>75</v>
      </c>
      <c r="G17">
        <v>2</v>
      </c>
      <c r="H17">
        <v>11</v>
      </c>
      <c r="I17" s="15">
        <f t="shared" si="0"/>
        <v>13</v>
      </c>
      <c r="J17">
        <v>5</v>
      </c>
      <c r="K17">
        <v>7</v>
      </c>
      <c r="L17" s="3">
        <v>2</v>
      </c>
      <c r="M17" s="3">
        <v>4</v>
      </c>
      <c r="N17" s="3">
        <v>7</v>
      </c>
      <c r="O17" s="14">
        <f t="shared" si="1"/>
        <v>4.4034625517509234</v>
      </c>
      <c r="P17">
        <v>11</v>
      </c>
      <c r="Q17">
        <v>5</v>
      </c>
      <c r="R17">
        <v>7</v>
      </c>
      <c r="S17" s="13">
        <f t="shared" si="2"/>
        <v>0.18181818181818182</v>
      </c>
      <c r="T17" s="13">
        <f t="shared" si="3"/>
        <v>8.6956521739130432E-2</v>
      </c>
      <c r="U17" s="15">
        <f t="shared" si="4"/>
        <v>38.235294117647058</v>
      </c>
      <c r="V17">
        <v>0</v>
      </c>
      <c r="W17">
        <v>0</v>
      </c>
      <c r="X17">
        <v>9</v>
      </c>
      <c r="Y17" s="2">
        <v>177.13333333329999</v>
      </c>
      <c r="Z17" s="21">
        <v>2.35</v>
      </c>
      <c r="AA17">
        <v>2.34</v>
      </c>
      <c r="AB17">
        <v>2.93</v>
      </c>
      <c r="AC17" s="32">
        <f t="shared" si="5"/>
        <v>0.44402277039848198</v>
      </c>
      <c r="AD17" s="13">
        <f t="shared" si="6"/>
        <v>0.11764705882352941</v>
      </c>
      <c r="AE17" s="13">
        <f t="shared" si="7"/>
        <v>0.70588235294117652</v>
      </c>
      <c r="AF17" s="13">
        <f t="shared" si="8"/>
        <v>0.82352941176470595</v>
      </c>
      <c r="AG17">
        <v>0</v>
      </c>
      <c r="AH17">
        <v>0</v>
      </c>
      <c r="AI17" s="17" t="str">
        <f t="shared" si="9"/>
        <v xml:space="preserve"> </v>
      </c>
      <c r="AJ17" s="35">
        <v>17</v>
      </c>
      <c r="AK17" s="35">
        <v>5</v>
      </c>
      <c r="AL17" s="35">
        <v>113</v>
      </c>
      <c r="AM17" s="35">
        <v>27</v>
      </c>
      <c r="AN17" s="35">
        <v>45</v>
      </c>
      <c r="AO17" s="35">
        <v>11</v>
      </c>
      <c r="AP17" s="35">
        <v>5</v>
      </c>
      <c r="AQ17" s="35">
        <v>66</v>
      </c>
      <c r="AR17">
        <v>3</v>
      </c>
      <c r="AS17">
        <v>0</v>
      </c>
      <c r="AT17">
        <v>65.98</v>
      </c>
      <c r="AU17">
        <v>-21</v>
      </c>
      <c r="AV17">
        <v>-82.504999999999995</v>
      </c>
      <c r="AW17">
        <v>-1.4339999999999999</v>
      </c>
      <c r="AX17" s="2">
        <v>12.8</v>
      </c>
      <c r="AY17" s="2">
        <v>-3</v>
      </c>
      <c r="AZ17" s="2">
        <v>0.1</v>
      </c>
      <c r="BA17" s="2">
        <v>-0.60000000000000009</v>
      </c>
      <c r="BB17" s="2">
        <v>2.6</v>
      </c>
      <c r="BC17" s="2">
        <v>-1</v>
      </c>
    </row>
    <row r="18" spans="1:55" x14ac:dyDescent="0.2">
      <c r="A18" s="12" t="s">
        <v>823</v>
      </c>
      <c r="B18" s="12" t="s">
        <v>824</v>
      </c>
      <c r="C18" t="s">
        <v>822</v>
      </c>
      <c r="D18" t="s">
        <v>393</v>
      </c>
      <c r="E18" s="12" t="s">
        <v>148</v>
      </c>
      <c r="F18">
        <v>79</v>
      </c>
      <c r="G18">
        <v>6</v>
      </c>
      <c r="H18">
        <v>7</v>
      </c>
      <c r="I18" s="15">
        <f t="shared" si="0"/>
        <v>13</v>
      </c>
      <c r="J18">
        <v>4</v>
      </c>
      <c r="K18">
        <v>3</v>
      </c>
      <c r="L18" s="3">
        <v>6</v>
      </c>
      <c r="M18" s="3">
        <v>4</v>
      </c>
      <c r="N18" s="3">
        <v>4</v>
      </c>
      <c r="O18" s="14">
        <f t="shared" si="1"/>
        <v>2.9395138496325606</v>
      </c>
      <c r="P18">
        <v>57</v>
      </c>
      <c r="Q18">
        <v>19</v>
      </c>
      <c r="R18">
        <v>9</v>
      </c>
      <c r="S18" s="13">
        <f t="shared" si="2"/>
        <v>0.10526315789473684</v>
      </c>
      <c r="T18" s="13">
        <f t="shared" si="3"/>
        <v>7.0588235294117646E-2</v>
      </c>
      <c r="U18" s="15">
        <f t="shared" si="4"/>
        <v>37.571428571428577</v>
      </c>
      <c r="V18">
        <v>0</v>
      </c>
      <c r="W18">
        <v>4</v>
      </c>
      <c r="X18">
        <v>14</v>
      </c>
      <c r="Y18" s="2">
        <v>265.35000000000002</v>
      </c>
      <c r="Z18" s="21">
        <v>3.35</v>
      </c>
      <c r="AA18">
        <v>3.23</v>
      </c>
      <c r="AB18">
        <v>2.68</v>
      </c>
      <c r="AC18" s="32">
        <f t="shared" si="5"/>
        <v>0.54653130287648055</v>
      </c>
      <c r="AD18" s="13">
        <f t="shared" si="6"/>
        <v>0.21428571428571427</v>
      </c>
      <c r="AE18" s="13">
        <f t="shared" si="7"/>
        <v>0.25</v>
      </c>
      <c r="AF18" s="13">
        <f t="shared" si="8"/>
        <v>0.4642857142857143</v>
      </c>
      <c r="AG18">
        <v>30</v>
      </c>
      <c r="AH18">
        <v>33</v>
      </c>
      <c r="AI18" s="17">
        <f t="shared" si="9"/>
        <v>0.47619047619047616</v>
      </c>
      <c r="AJ18" s="35">
        <v>28</v>
      </c>
      <c r="AK18" s="35">
        <v>3</v>
      </c>
      <c r="AL18" s="35">
        <v>235</v>
      </c>
      <c r="AM18" s="35">
        <v>41</v>
      </c>
      <c r="AN18" s="35">
        <v>115</v>
      </c>
      <c r="AO18" s="35">
        <v>15</v>
      </c>
      <c r="AP18" s="35">
        <v>4</v>
      </c>
      <c r="AQ18" s="35">
        <v>121</v>
      </c>
      <c r="AR18">
        <v>1</v>
      </c>
      <c r="AS18">
        <v>1</v>
      </c>
      <c r="AT18">
        <v>102.64</v>
      </c>
      <c r="AU18">
        <v>32.1</v>
      </c>
      <c r="AV18">
        <v>-84.37</v>
      </c>
      <c r="AW18">
        <v>-5.61</v>
      </c>
      <c r="AX18" s="2">
        <v>30.9</v>
      </c>
      <c r="AY18" s="2">
        <v>7.5</v>
      </c>
      <c r="AZ18" s="2">
        <v>-1.2</v>
      </c>
      <c r="BA18" s="2">
        <v>-1</v>
      </c>
      <c r="BB18" s="2">
        <v>-2.1</v>
      </c>
      <c r="BC18" s="2">
        <v>3.2</v>
      </c>
    </row>
    <row r="19" spans="1:55" x14ac:dyDescent="0.2">
      <c r="A19" s="12" t="s">
        <v>823</v>
      </c>
      <c r="B19" s="12" t="s">
        <v>1407</v>
      </c>
      <c r="C19" t="s">
        <v>1406</v>
      </c>
      <c r="D19" t="s">
        <v>367</v>
      </c>
      <c r="E19" s="12" t="s">
        <v>170</v>
      </c>
      <c r="F19">
        <v>65</v>
      </c>
      <c r="G19">
        <v>3</v>
      </c>
      <c r="H19">
        <v>7</v>
      </c>
      <c r="I19" s="15">
        <f t="shared" si="0"/>
        <v>10</v>
      </c>
      <c r="J19">
        <v>5</v>
      </c>
      <c r="K19">
        <v>2</v>
      </c>
      <c r="L19" s="3">
        <v>2</v>
      </c>
      <c r="M19" s="3">
        <v>4</v>
      </c>
      <c r="N19" s="3">
        <v>1</v>
      </c>
      <c r="O19" s="14">
        <f t="shared" si="1"/>
        <v>4.5340050377845174</v>
      </c>
      <c r="P19">
        <v>23</v>
      </c>
      <c r="Q19">
        <v>6</v>
      </c>
      <c r="R19">
        <v>10</v>
      </c>
      <c r="S19" s="13">
        <f t="shared" si="2"/>
        <v>0.13043478260869565</v>
      </c>
      <c r="T19" s="13">
        <f t="shared" si="3"/>
        <v>7.6923076923076927E-2</v>
      </c>
      <c r="U19" s="15">
        <f t="shared" si="4"/>
        <v>50</v>
      </c>
      <c r="V19">
        <v>0</v>
      </c>
      <c r="W19">
        <v>2</v>
      </c>
      <c r="X19">
        <v>5</v>
      </c>
      <c r="Y19" s="2">
        <v>132.3333333333</v>
      </c>
      <c r="Z19" s="21">
        <v>2.0333333332999999</v>
      </c>
      <c r="AA19">
        <v>2.0099999999999998</v>
      </c>
      <c r="AB19">
        <v>3.92</v>
      </c>
      <c r="AC19" s="32">
        <f t="shared" si="5"/>
        <v>0.33895446880269814</v>
      </c>
      <c r="AD19" s="13">
        <f t="shared" si="6"/>
        <v>0.18181818181818182</v>
      </c>
      <c r="AE19" s="13">
        <f t="shared" si="7"/>
        <v>0.63636363636363635</v>
      </c>
      <c r="AF19" s="13">
        <f t="shared" si="8"/>
        <v>0.81818181818181812</v>
      </c>
      <c r="AG19">
        <v>0</v>
      </c>
      <c r="AH19">
        <v>0</v>
      </c>
      <c r="AI19" s="17" t="str">
        <f t="shared" si="9"/>
        <v xml:space="preserve"> </v>
      </c>
      <c r="AJ19" s="35">
        <v>11</v>
      </c>
      <c r="AK19" s="35">
        <v>1</v>
      </c>
      <c r="AL19" s="35">
        <v>99</v>
      </c>
      <c r="AM19" s="35">
        <v>25</v>
      </c>
      <c r="AN19" s="35">
        <v>45</v>
      </c>
      <c r="AO19" s="35">
        <v>5</v>
      </c>
      <c r="AP19" s="35">
        <v>6</v>
      </c>
      <c r="AQ19" s="35">
        <v>63</v>
      </c>
      <c r="AR19">
        <v>1</v>
      </c>
      <c r="AS19">
        <v>3</v>
      </c>
      <c r="AT19">
        <v>83.27</v>
      </c>
      <c r="AU19">
        <v>6.2</v>
      </c>
      <c r="AV19">
        <v>-80.899000000000001</v>
      </c>
      <c r="AW19">
        <v>-7.1539999999999999</v>
      </c>
      <c r="AX19" s="2">
        <v>10.9</v>
      </c>
      <c r="AY19" s="2">
        <v>-1.4</v>
      </c>
      <c r="AZ19" s="2">
        <v>0</v>
      </c>
      <c r="BA19" s="2">
        <v>-0.8</v>
      </c>
      <c r="BB19" s="2">
        <v>1.9</v>
      </c>
      <c r="BC19" s="2">
        <v>-0.4</v>
      </c>
    </row>
    <row r="20" spans="1:55" x14ac:dyDescent="0.2">
      <c r="A20" s="12" t="s">
        <v>823</v>
      </c>
      <c r="B20" s="12" t="s">
        <v>1528</v>
      </c>
      <c r="C20" t="s">
        <v>1527</v>
      </c>
      <c r="D20" t="s">
        <v>393</v>
      </c>
      <c r="E20" s="12" t="s">
        <v>178</v>
      </c>
      <c r="F20">
        <v>81</v>
      </c>
      <c r="G20">
        <v>3</v>
      </c>
      <c r="H20">
        <v>12</v>
      </c>
      <c r="I20" s="15">
        <f t="shared" si="0"/>
        <v>15</v>
      </c>
      <c r="J20">
        <v>6</v>
      </c>
      <c r="K20">
        <v>6</v>
      </c>
      <c r="L20" s="3">
        <v>3</v>
      </c>
      <c r="M20" s="3">
        <v>6</v>
      </c>
      <c r="N20" s="3">
        <v>5</v>
      </c>
      <c r="O20" s="14">
        <f t="shared" si="1"/>
        <v>3.3588356036573992</v>
      </c>
      <c r="P20">
        <v>45</v>
      </c>
      <c r="Q20">
        <v>6</v>
      </c>
      <c r="R20">
        <v>35</v>
      </c>
      <c r="S20" s="13">
        <f t="shared" si="2"/>
        <v>6.6666666666666666E-2</v>
      </c>
      <c r="T20" s="13">
        <f t="shared" si="3"/>
        <v>3.4883720930232558E-2</v>
      </c>
      <c r="U20" s="15">
        <f t="shared" si="4"/>
        <v>64.75</v>
      </c>
      <c r="V20">
        <v>8</v>
      </c>
      <c r="W20">
        <v>2</v>
      </c>
      <c r="X20">
        <v>6</v>
      </c>
      <c r="Y20" s="2">
        <v>267.95</v>
      </c>
      <c r="Z20" s="21">
        <v>3.3</v>
      </c>
      <c r="AA20">
        <v>3.2</v>
      </c>
      <c r="AB20">
        <v>2.68</v>
      </c>
      <c r="AC20" s="32">
        <f t="shared" si="5"/>
        <v>0.54421768707482987</v>
      </c>
      <c r="AD20" s="13">
        <f t="shared" si="6"/>
        <v>0.125</v>
      </c>
      <c r="AE20" s="13">
        <f t="shared" si="7"/>
        <v>0.5</v>
      </c>
      <c r="AF20" s="13">
        <f t="shared" si="8"/>
        <v>0.625</v>
      </c>
      <c r="AI20" s="17" t="str">
        <f t="shared" si="9"/>
        <v xml:space="preserve"> </v>
      </c>
      <c r="AJ20" s="35">
        <v>24</v>
      </c>
      <c r="AK20" s="35">
        <v>3</v>
      </c>
      <c r="AL20" s="35">
        <v>235</v>
      </c>
      <c r="AM20" s="35">
        <v>36</v>
      </c>
      <c r="AN20" s="35">
        <v>120</v>
      </c>
      <c r="AO20" s="35">
        <v>15</v>
      </c>
      <c r="AP20" s="35">
        <v>10</v>
      </c>
      <c r="AQ20" s="35">
        <v>120</v>
      </c>
      <c r="AR20">
        <v>1</v>
      </c>
      <c r="AS20">
        <v>1</v>
      </c>
      <c r="AT20">
        <v>100.66</v>
      </c>
      <c r="AU20">
        <v>28.4</v>
      </c>
      <c r="AV20">
        <v>-80.685000000000002</v>
      </c>
      <c r="AW20">
        <v>3.2330000000000001</v>
      </c>
      <c r="AX20" s="2">
        <v>29.2</v>
      </c>
      <c r="AY20" s="2">
        <v>5</v>
      </c>
      <c r="AZ20" s="2">
        <v>-0.9</v>
      </c>
      <c r="BA20" s="2">
        <v>-0.60000000000000009</v>
      </c>
      <c r="BB20" s="2">
        <v>-2.2999999999999998</v>
      </c>
      <c r="BC20" s="2">
        <v>1.2</v>
      </c>
    </row>
    <row r="21" spans="1:55" x14ac:dyDescent="0.2">
      <c r="A21" s="12" t="s">
        <v>823</v>
      </c>
      <c r="B21" s="12" t="s">
        <v>857</v>
      </c>
      <c r="C21" t="s">
        <v>1581</v>
      </c>
      <c r="D21" t="s">
        <v>192</v>
      </c>
      <c r="E21" s="12" t="s">
        <v>178</v>
      </c>
      <c r="F21">
        <v>2</v>
      </c>
      <c r="G21">
        <v>0</v>
      </c>
      <c r="H21">
        <v>0</v>
      </c>
      <c r="I21" s="15">
        <f t="shared" si="0"/>
        <v>0</v>
      </c>
      <c r="J21">
        <v>0</v>
      </c>
      <c r="K21">
        <v>0</v>
      </c>
      <c r="L21" s="3">
        <v>0</v>
      </c>
      <c r="M21" s="3">
        <v>0</v>
      </c>
      <c r="N21" s="3">
        <v>0</v>
      </c>
      <c r="O21" s="14">
        <f t="shared" si="1"/>
        <v>0</v>
      </c>
      <c r="P21">
        <v>0</v>
      </c>
      <c r="Q21">
        <v>0</v>
      </c>
      <c r="R21">
        <v>0</v>
      </c>
      <c r="S21" s="13">
        <f t="shared" si="2"/>
        <v>0</v>
      </c>
      <c r="T21" s="13">
        <f t="shared" si="3"/>
        <v>0</v>
      </c>
      <c r="U21" s="15">
        <f t="shared" si="4"/>
        <v>0</v>
      </c>
      <c r="V21">
        <v>0</v>
      </c>
      <c r="W21">
        <v>0</v>
      </c>
      <c r="X21">
        <v>0</v>
      </c>
      <c r="Y21" s="2">
        <v>0</v>
      </c>
      <c r="Z21" s="21">
        <v>0</v>
      </c>
      <c r="AC21" s="32">
        <f t="shared" si="5"/>
        <v>0</v>
      </c>
      <c r="AD21" s="13">
        <f t="shared" si="6"/>
        <v>0</v>
      </c>
      <c r="AE21" s="13">
        <f t="shared" si="7"/>
        <v>0</v>
      </c>
      <c r="AF21" s="13">
        <f t="shared" si="8"/>
        <v>0</v>
      </c>
      <c r="AI21" s="17" t="str">
        <f t="shared" si="9"/>
        <v xml:space="preserve"> </v>
      </c>
      <c r="AJ21" s="35">
        <v>0</v>
      </c>
      <c r="AK21" s="35">
        <v>0</v>
      </c>
      <c r="AL21" s="35">
        <v>0</v>
      </c>
      <c r="AM21" s="35">
        <v>0</v>
      </c>
      <c r="AN21" s="35">
        <v>0</v>
      </c>
      <c r="AO21" s="35">
        <v>0</v>
      </c>
      <c r="AP21" s="35">
        <v>0</v>
      </c>
      <c r="AQ21" s="35">
        <v>0</v>
      </c>
      <c r="AR21">
        <v>0</v>
      </c>
      <c r="AS21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</row>
    <row r="22" spans="1:55" x14ac:dyDescent="0.2">
      <c r="A22" s="12" t="s">
        <v>823</v>
      </c>
      <c r="B22" s="12" t="s">
        <v>2016</v>
      </c>
      <c r="C22" t="s">
        <v>2015</v>
      </c>
      <c r="D22" t="s">
        <v>271</v>
      </c>
      <c r="E22" s="12" t="s">
        <v>170</v>
      </c>
      <c r="F22">
        <v>82</v>
      </c>
      <c r="G22">
        <v>3</v>
      </c>
      <c r="H22">
        <v>5</v>
      </c>
      <c r="I22" s="15">
        <f t="shared" si="0"/>
        <v>8</v>
      </c>
      <c r="J22">
        <v>2</v>
      </c>
      <c r="K22">
        <v>3</v>
      </c>
      <c r="L22" s="3">
        <v>3</v>
      </c>
      <c r="M22" s="3">
        <v>2</v>
      </c>
      <c r="N22" s="3">
        <v>3</v>
      </c>
      <c r="O22" s="14">
        <f t="shared" si="1"/>
        <v>3.0469741853582413</v>
      </c>
      <c r="P22">
        <v>23</v>
      </c>
      <c r="Q22">
        <v>7</v>
      </c>
      <c r="R22">
        <v>8</v>
      </c>
      <c r="S22" s="13">
        <f t="shared" si="2"/>
        <v>0.13043478260869565</v>
      </c>
      <c r="T22" s="13">
        <f t="shared" si="3"/>
        <v>7.8947368421052627E-2</v>
      </c>
      <c r="U22" s="15">
        <f t="shared" si="4"/>
        <v>16.142857142857142</v>
      </c>
      <c r="V22">
        <v>1</v>
      </c>
      <c r="W22">
        <v>2</v>
      </c>
      <c r="X22">
        <v>3</v>
      </c>
      <c r="Y22" s="2">
        <v>157.53333333329999</v>
      </c>
      <c r="Z22" s="21">
        <v>1.9166666667000001</v>
      </c>
      <c r="AA22">
        <v>1.92</v>
      </c>
      <c r="AB22">
        <v>3.36</v>
      </c>
      <c r="AC22" s="32">
        <f t="shared" si="5"/>
        <v>0.36363636363636365</v>
      </c>
      <c r="AD22" s="13">
        <f t="shared" si="6"/>
        <v>0.21428571428571427</v>
      </c>
      <c r="AE22" s="13">
        <f t="shared" si="7"/>
        <v>0.35714285714285715</v>
      </c>
      <c r="AF22" s="13">
        <f t="shared" si="8"/>
        <v>0.5714285714285714</v>
      </c>
      <c r="AG22">
        <v>17</v>
      </c>
      <c r="AH22">
        <v>14</v>
      </c>
      <c r="AI22" s="17">
        <f t="shared" si="9"/>
        <v>0.54838709677419351</v>
      </c>
      <c r="AJ22" s="35">
        <v>14</v>
      </c>
      <c r="AK22" s="35">
        <v>2</v>
      </c>
      <c r="AL22" s="35">
        <v>99</v>
      </c>
      <c r="AM22" s="35">
        <v>18</v>
      </c>
      <c r="AN22" s="35">
        <v>42</v>
      </c>
      <c r="AO22" s="35">
        <v>5</v>
      </c>
      <c r="AP22" s="35">
        <v>5</v>
      </c>
      <c r="AQ22" s="35">
        <v>47</v>
      </c>
      <c r="AR22">
        <v>3</v>
      </c>
      <c r="AS22">
        <v>0</v>
      </c>
      <c r="AT22">
        <v>65.680000000000007</v>
      </c>
      <c r="AU22">
        <v>-0.1</v>
      </c>
      <c r="AV22">
        <v>-82.275999999999996</v>
      </c>
      <c r="AW22">
        <v>-4.4059999999999997</v>
      </c>
      <c r="AX22" s="2">
        <v>13.3</v>
      </c>
      <c r="AY22" s="2">
        <v>-0.60000000000000009</v>
      </c>
      <c r="AZ22" s="2">
        <v>0.1</v>
      </c>
      <c r="BA22" s="2">
        <v>-0.9</v>
      </c>
      <c r="BB22" s="2">
        <v>1.5</v>
      </c>
      <c r="BC22" s="2">
        <v>0.2</v>
      </c>
    </row>
    <row r="23" spans="1:55" x14ac:dyDescent="0.2">
      <c r="A23" s="12" t="s">
        <v>823</v>
      </c>
      <c r="B23" s="12" t="s">
        <v>2717</v>
      </c>
      <c r="C23" t="s">
        <v>2716</v>
      </c>
      <c r="D23" t="s">
        <v>210</v>
      </c>
      <c r="E23" s="12" t="s">
        <v>229</v>
      </c>
      <c r="F23">
        <v>78</v>
      </c>
      <c r="G23">
        <v>24</v>
      </c>
      <c r="H23">
        <v>15</v>
      </c>
      <c r="I23" s="15">
        <f t="shared" si="0"/>
        <v>39</v>
      </c>
      <c r="J23">
        <v>7</v>
      </c>
      <c r="K23">
        <v>8</v>
      </c>
      <c r="L23" s="3">
        <v>24</v>
      </c>
      <c r="M23" s="3">
        <v>5</v>
      </c>
      <c r="N23" s="3">
        <v>9</v>
      </c>
      <c r="O23" s="14">
        <f t="shared" si="1"/>
        <v>5.9577357209534103</v>
      </c>
      <c r="P23">
        <v>137</v>
      </c>
      <c r="Q23">
        <v>60</v>
      </c>
      <c r="R23">
        <v>62</v>
      </c>
      <c r="S23" s="13">
        <f t="shared" si="2"/>
        <v>0.17518248175182483</v>
      </c>
      <c r="T23" s="13">
        <f t="shared" si="3"/>
        <v>9.2664092664092659E-2</v>
      </c>
      <c r="U23" s="15">
        <f t="shared" si="4"/>
        <v>46.245901639344261</v>
      </c>
      <c r="V23">
        <v>0</v>
      </c>
      <c r="W23">
        <v>13</v>
      </c>
      <c r="X23">
        <v>16</v>
      </c>
      <c r="Y23" s="2">
        <v>392.76666666670002</v>
      </c>
      <c r="Z23" s="21">
        <v>5.0333333332999999</v>
      </c>
      <c r="AA23">
        <v>4.83</v>
      </c>
      <c r="AB23">
        <v>0.36</v>
      </c>
      <c r="AC23" s="32">
        <f t="shared" si="5"/>
        <v>0.93063583815028894</v>
      </c>
      <c r="AD23" s="13">
        <f t="shared" si="6"/>
        <v>0.39344262295081966</v>
      </c>
      <c r="AE23" s="13">
        <f t="shared" si="7"/>
        <v>0.24590163934426229</v>
      </c>
      <c r="AF23" s="13">
        <f t="shared" si="8"/>
        <v>0.63934426229508201</v>
      </c>
      <c r="AG23">
        <v>0</v>
      </c>
      <c r="AH23">
        <v>0</v>
      </c>
      <c r="AI23" s="17" t="str">
        <f t="shared" si="9"/>
        <v xml:space="preserve"> </v>
      </c>
      <c r="AJ23" s="35">
        <v>61</v>
      </c>
      <c r="AK23" s="35">
        <v>9</v>
      </c>
      <c r="AL23" s="35">
        <v>342</v>
      </c>
      <c r="AM23" s="35">
        <v>54</v>
      </c>
      <c r="AN23" s="35">
        <v>149</v>
      </c>
      <c r="AO23" s="35">
        <v>15</v>
      </c>
      <c r="AP23" s="35">
        <v>11</v>
      </c>
      <c r="AQ23" s="35">
        <v>160</v>
      </c>
      <c r="AR23">
        <v>5</v>
      </c>
      <c r="AS23">
        <v>1</v>
      </c>
      <c r="AT23">
        <v>99.24</v>
      </c>
      <c r="AU23">
        <v>69.2</v>
      </c>
      <c r="AV23">
        <v>-68.977000000000004</v>
      </c>
      <c r="AW23">
        <v>2.448</v>
      </c>
      <c r="AX23" s="2">
        <v>41.3</v>
      </c>
      <c r="AY23" s="2">
        <v>5.3</v>
      </c>
      <c r="AZ23" s="2">
        <v>-1.1000000000000001</v>
      </c>
      <c r="BA23" s="2">
        <v>0</v>
      </c>
      <c r="BB23" s="2">
        <v>-3.9</v>
      </c>
      <c r="BC23" s="2">
        <v>0.30000000000000004</v>
      </c>
    </row>
    <row r="24" spans="1:55" x14ac:dyDescent="0.2">
      <c r="A24" s="12" t="s">
        <v>823</v>
      </c>
      <c r="B24" s="12" t="s">
        <v>2814</v>
      </c>
      <c r="C24" t="s">
        <v>2813</v>
      </c>
      <c r="D24" t="s">
        <v>317</v>
      </c>
      <c r="E24" s="12" t="s">
        <v>178</v>
      </c>
      <c r="F24">
        <v>7</v>
      </c>
      <c r="G24">
        <v>0</v>
      </c>
      <c r="H24">
        <v>0</v>
      </c>
      <c r="I24" s="15">
        <f t="shared" si="0"/>
        <v>0</v>
      </c>
      <c r="J24">
        <v>0</v>
      </c>
      <c r="K24">
        <v>0</v>
      </c>
      <c r="L24" s="3">
        <v>0</v>
      </c>
      <c r="M24" s="3">
        <v>0</v>
      </c>
      <c r="N24" s="3">
        <v>0</v>
      </c>
      <c r="O24" s="14">
        <f t="shared" si="1"/>
        <v>0</v>
      </c>
      <c r="P24">
        <v>0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 s="15">
        <f t="shared" si="4"/>
        <v>0</v>
      </c>
      <c r="V24">
        <v>0</v>
      </c>
      <c r="W24">
        <v>0</v>
      </c>
      <c r="X24">
        <v>0</v>
      </c>
      <c r="Y24" s="2">
        <v>0</v>
      </c>
      <c r="Z24" s="21">
        <v>0</v>
      </c>
      <c r="AC24" s="32">
        <f t="shared" si="5"/>
        <v>0</v>
      </c>
      <c r="AD24" s="13">
        <f t="shared" si="6"/>
        <v>0</v>
      </c>
      <c r="AE24" s="13">
        <f t="shared" si="7"/>
        <v>0</v>
      </c>
      <c r="AF24" s="13">
        <f t="shared" si="8"/>
        <v>0</v>
      </c>
      <c r="AI24" s="17" t="str">
        <f t="shared" si="9"/>
        <v xml:space="preserve"> </v>
      </c>
      <c r="AJ24" s="35">
        <v>0</v>
      </c>
      <c r="AK24" s="35">
        <v>0</v>
      </c>
      <c r="AL24" s="35">
        <v>0</v>
      </c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>
        <v>0</v>
      </c>
      <c r="AS24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</row>
    <row r="25" spans="1:55" x14ac:dyDescent="0.2">
      <c r="A25" s="12" t="s">
        <v>823</v>
      </c>
      <c r="B25" s="12" t="s">
        <v>2832</v>
      </c>
      <c r="C25" t="s">
        <v>2831</v>
      </c>
      <c r="D25" t="s">
        <v>265</v>
      </c>
      <c r="E25" s="12" t="s">
        <v>178</v>
      </c>
      <c r="F25">
        <v>81</v>
      </c>
      <c r="G25">
        <v>2</v>
      </c>
      <c r="H25">
        <v>16</v>
      </c>
      <c r="I25" s="15">
        <f t="shared" si="0"/>
        <v>18</v>
      </c>
      <c r="J25">
        <v>8</v>
      </c>
      <c r="K25">
        <v>7</v>
      </c>
      <c r="L25" s="3">
        <v>3</v>
      </c>
      <c r="M25" s="3">
        <v>7</v>
      </c>
      <c r="N25" s="3">
        <v>7</v>
      </c>
      <c r="O25" s="14">
        <f t="shared" si="1"/>
        <v>4.7476005568180453</v>
      </c>
      <c r="P25">
        <v>36</v>
      </c>
      <c r="Q25">
        <v>17</v>
      </c>
      <c r="R25">
        <v>34</v>
      </c>
      <c r="S25" s="13">
        <f t="shared" si="2"/>
        <v>5.5555555555555552E-2</v>
      </c>
      <c r="T25" s="13">
        <f t="shared" si="3"/>
        <v>2.2988505747126436E-2</v>
      </c>
      <c r="U25" s="15">
        <f t="shared" si="4"/>
        <v>48.666666666666671</v>
      </c>
      <c r="V25">
        <v>6</v>
      </c>
      <c r="W25">
        <v>0</v>
      </c>
      <c r="X25">
        <v>6</v>
      </c>
      <c r="Y25" s="2">
        <v>227.48333333330001</v>
      </c>
      <c r="Z25" s="21">
        <v>2.8</v>
      </c>
      <c r="AA25">
        <v>2.69</v>
      </c>
      <c r="AB25">
        <v>2.67</v>
      </c>
      <c r="AC25" s="32">
        <f t="shared" si="5"/>
        <v>0.50186567164179108</v>
      </c>
      <c r="AD25" s="13">
        <f t="shared" si="6"/>
        <v>0.125</v>
      </c>
      <c r="AE25" s="13">
        <f t="shared" si="7"/>
        <v>0.625</v>
      </c>
      <c r="AF25" s="13">
        <f t="shared" si="8"/>
        <v>0.75</v>
      </c>
      <c r="AI25" s="17" t="str">
        <f t="shared" si="9"/>
        <v xml:space="preserve"> </v>
      </c>
      <c r="AJ25" s="35">
        <v>24</v>
      </c>
      <c r="AK25" s="35">
        <v>3</v>
      </c>
      <c r="AL25" s="35">
        <v>122</v>
      </c>
      <c r="AM25" s="35">
        <v>24</v>
      </c>
      <c r="AN25" s="35">
        <v>77</v>
      </c>
      <c r="AO25" s="35">
        <v>8</v>
      </c>
      <c r="AP25" s="35">
        <v>8</v>
      </c>
      <c r="AQ25" s="35">
        <v>104</v>
      </c>
      <c r="AR25">
        <v>2</v>
      </c>
      <c r="AS25">
        <v>0</v>
      </c>
      <c r="AT25">
        <v>78.08</v>
      </c>
      <c r="AU25">
        <v>-19</v>
      </c>
      <c r="AV25">
        <v>-83.625</v>
      </c>
      <c r="AW25">
        <v>-3.52</v>
      </c>
      <c r="AX25" s="2">
        <v>15</v>
      </c>
      <c r="AY25" s="2">
        <v>-4.8</v>
      </c>
      <c r="AZ25" s="2">
        <v>-0.1</v>
      </c>
      <c r="BA25" s="2">
        <v>-0.1</v>
      </c>
      <c r="BB25" s="2">
        <v>2.2999999999999998</v>
      </c>
      <c r="BC25" s="2">
        <v>-2.8</v>
      </c>
    </row>
    <row r="26" spans="1:55" x14ac:dyDescent="0.2">
      <c r="A26" s="12" t="s">
        <v>823</v>
      </c>
      <c r="B26" s="12" t="s">
        <v>3419</v>
      </c>
      <c r="C26" t="s">
        <v>3418</v>
      </c>
      <c r="D26" t="s">
        <v>330</v>
      </c>
      <c r="E26" s="12" t="s">
        <v>156</v>
      </c>
      <c r="F26">
        <v>16</v>
      </c>
      <c r="G26">
        <v>0</v>
      </c>
      <c r="H26">
        <v>2</v>
      </c>
      <c r="I26" s="15">
        <f t="shared" si="0"/>
        <v>2</v>
      </c>
      <c r="J26">
        <v>0</v>
      </c>
      <c r="K26">
        <v>2</v>
      </c>
      <c r="L26" s="3">
        <v>0</v>
      </c>
      <c r="M26" s="3">
        <v>0</v>
      </c>
      <c r="N26" s="3">
        <v>2</v>
      </c>
      <c r="O26" s="14">
        <f t="shared" si="1"/>
        <v>2.6519337016574585</v>
      </c>
      <c r="P26">
        <v>3</v>
      </c>
      <c r="Q26">
        <v>2</v>
      </c>
      <c r="R26">
        <v>5</v>
      </c>
      <c r="S26" s="13">
        <f t="shared" si="2"/>
        <v>0</v>
      </c>
      <c r="T26" s="13">
        <f t="shared" si="3"/>
        <v>0</v>
      </c>
      <c r="U26" s="15">
        <f t="shared" si="4"/>
        <v>0</v>
      </c>
      <c r="V26">
        <v>2</v>
      </c>
      <c r="W26">
        <v>0</v>
      </c>
      <c r="X26">
        <v>2</v>
      </c>
      <c r="Y26" s="2">
        <v>45.25</v>
      </c>
      <c r="Z26" s="21">
        <v>2.8166666666999998</v>
      </c>
      <c r="AA26">
        <v>2.69</v>
      </c>
      <c r="AB26">
        <v>2.59</v>
      </c>
      <c r="AC26" s="32">
        <f t="shared" si="5"/>
        <v>0.50946969696969702</v>
      </c>
      <c r="AD26" s="13">
        <f t="shared" si="6"/>
        <v>0</v>
      </c>
      <c r="AE26" s="13">
        <f t="shared" si="7"/>
        <v>0.5</v>
      </c>
      <c r="AF26" s="13">
        <f t="shared" si="8"/>
        <v>0.5</v>
      </c>
      <c r="AG26">
        <v>0</v>
      </c>
      <c r="AH26">
        <v>0</v>
      </c>
      <c r="AI26" s="17" t="str">
        <f t="shared" si="9"/>
        <v xml:space="preserve"> </v>
      </c>
      <c r="AJ26" s="35">
        <v>4</v>
      </c>
      <c r="AK26" s="35">
        <v>0</v>
      </c>
      <c r="AL26" s="35">
        <v>28</v>
      </c>
      <c r="AM26" s="35">
        <v>2</v>
      </c>
      <c r="AN26" s="35">
        <v>8</v>
      </c>
      <c r="AO26" s="35">
        <v>2</v>
      </c>
      <c r="AP26" s="35">
        <v>2</v>
      </c>
      <c r="AQ26" s="35">
        <v>14</v>
      </c>
      <c r="AR26">
        <v>0</v>
      </c>
      <c r="AS26">
        <v>0</v>
      </c>
      <c r="AT26">
        <v>66.8</v>
      </c>
      <c r="AU26">
        <v>3.1</v>
      </c>
      <c r="AV26">
        <v>-79.388999999999996</v>
      </c>
      <c r="AW26">
        <v>-1.431</v>
      </c>
      <c r="AX26" s="2">
        <v>4.8</v>
      </c>
      <c r="AY26" s="2">
        <v>0.7</v>
      </c>
      <c r="AZ26" s="2">
        <v>0.2</v>
      </c>
      <c r="BA26" s="2">
        <v>-0.4</v>
      </c>
      <c r="BB26" s="2">
        <v>-0.4</v>
      </c>
      <c r="BC26" s="2">
        <v>0.1</v>
      </c>
    </row>
    <row r="27" spans="1:55" x14ac:dyDescent="0.2">
      <c r="A27" s="12" t="s">
        <v>1178</v>
      </c>
      <c r="B27" s="12" t="s">
        <v>1179</v>
      </c>
      <c r="C27" t="s">
        <v>1177</v>
      </c>
      <c r="D27" t="s">
        <v>177</v>
      </c>
      <c r="E27" s="12" t="s">
        <v>178</v>
      </c>
      <c r="F27">
        <v>63</v>
      </c>
      <c r="G27">
        <v>4</v>
      </c>
      <c r="H27">
        <v>8</v>
      </c>
      <c r="I27" s="15">
        <f t="shared" si="0"/>
        <v>12</v>
      </c>
      <c r="J27">
        <v>4</v>
      </c>
      <c r="K27">
        <v>4</v>
      </c>
      <c r="L27" s="3">
        <v>4</v>
      </c>
      <c r="M27" s="3">
        <v>4</v>
      </c>
      <c r="N27" s="3">
        <v>4</v>
      </c>
      <c r="O27" s="14">
        <f t="shared" si="1"/>
        <v>4.0033361134278564</v>
      </c>
      <c r="P27">
        <v>39</v>
      </c>
      <c r="Q27">
        <v>17</v>
      </c>
      <c r="R27">
        <v>43</v>
      </c>
      <c r="S27" s="13">
        <f t="shared" si="2"/>
        <v>0.10256410256410256</v>
      </c>
      <c r="T27" s="13">
        <f t="shared" si="3"/>
        <v>4.0404040404040407E-2</v>
      </c>
      <c r="U27" s="15">
        <f t="shared" si="4"/>
        <v>38.888888888888893</v>
      </c>
      <c r="V27">
        <v>1</v>
      </c>
      <c r="W27">
        <v>2</v>
      </c>
      <c r="X27">
        <v>6</v>
      </c>
      <c r="Y27" s="2">
        <v>179.85</v>
      </c>
      <c r="Z27" s="21">
        <v>2.85</v>
      </c>
      <c r="AA27">
        <v>2.81</v>
      </c>
      <c r="AB27">
        <v>2.4300000000000002</v>
      </c>
      <c r="AC27" s="32">
        <f t="shared" si="5"/>
        <v>0.5362595419847328</v>
      </c>
      <c r="AD27" s="13">
        <f t="shared" si="6"/>
        <v>0.22222222222222221</v>
      </c>
      <c r="AE27" s="13">
        <f t="shared" si="7"/>
        <v>0.44444444444444442</v>
      </c>
      <c r="AF27" s="13">
        <f t="shared" si="8"/>
        <v>0.66666666666666663</v>
      </c>
      <c r="AI27" s="17" t="str">
        <f t="shared" si="9"/>
        <v xml:space="preserve"> </v>
      </c>
      <c r="AJ27" s="35">
        <v>18</v>
      </c>
      <c r="AK27" s="35">
        <v>3</v>
      </c>
      <c r="AL27" s="35">
        <v>157</v>
      </c>
      <c r="AM27" s="35">
        <v>20</v>
      </c>
      <c r="AN27" s="35">
        <v>68</v>
      </c>
      <c r="AO27" s="35">
        <v>6</v>
      </c>
      <c r="AP27" s="35">
        <v>3</v>
      </c>
      <c r="AQ27" s="35">
        <v>90</v>
      </c>
      <c r="AR27">
        <v>3</v>
      </c>
      <c r="AS27">
        <v>0</v>
      </c>
      <c r="AT27">
        <v>102.12</v>
      </c>
      <c r="AU27">
        <v>20.6</v>
      </c>
      <c r="AV27">
        <v>-80.599999999999994</v>
      </c>
      <c r="AW27">
        <v>-2.9550000000000001</v>
      </c>
      <c r="AX27" s="2">
        <v>20.2</v>
      </c>
      <c r="AY27" s="2">
        <v>3.8</v>
      </c>
      <c r="AZ27" s="2">
        <v>-0.60000000000000009</v>
      </c>
      <c r="BA27" s="2">
        <v>-0.2</v>
      </c>
      <c r="BB27" s="2">
        <v>-2</v>
      </c>
      <c r="BC27" s="2">
        <v>1</v>
      </c>
    </row>
    <row r="28" spans="1:55" x14ac:dyDescent="0.2">
      <c r="A28" s="12" t="s">
        <v>1178</v>
      </c>
      <c r="B28" s="12" t="s">
        <v>2013</v>
      </c>
      <c r="C28" t="s">
        <v>2012</v>
      </c>
      <c r="D28" t="s">
        <v>338</v>
      </c>
      <c r="E28" s="12" t="s">
        <v>170</v>
      </c>
      <c r="F28">
        <v>1</v>
      </c>
      <c r="G28">
        <v>0</v>
      </c>
      <c r="H28">
        <v>0</v>
      </c>
      <c r="I28" s="15">
        <f t="shared" si="0"/>
        <v>0</v>
      </c>
      <c r="J28">
        <v>0</v>
      </c>
      <c r="K28">
        <v>0</v>
      </c>
      <c r="L28" s="3">
        <v>0</v>
      </c>
      <c r="M28" s="3">
        <v>0</v>
      </c>
      <c r="N28" s="3">
        <v>0</v>
      </c>
      <c r="O28" s="14">
        <f t="shared" si="1"/>
        <v>0</v>
      </c>
      <c r="P28">
        <v>0</v>
      </c>
      <c r="Q28">
        <v>0</v>
      </c>
      <c r="R28">
        <v>0</v>
      </c>
      <c r="S28" s="13">
        <f t="shared" si="2"/>
        <v>0</v>
      </c>
      <c r="T28" s="13">
        <f t="shared" si="3"/>
        <v>0</v>
      </c>
      <c r="U28" s="15">
        <f t="shared" si="4"/>
        <v>0</v>
      </c>
      <c r="V28">
        <v>0</v>
      </c>
      <c r="W28">
        <v>0</v>
      </c>
      <c r="X28">
        <v>0</v>
      </c>
      <c r="Y28" s="2">
        <v>0.5</v>
      </c>
      <c r="Z28" s="21">
        <v>0.5</v>
      </c>
      <c r="AA28">
        <v>0.5</v>
      </c>
      <c r="AB28">
        <v>1.22</v>
      </c>
      <c r="AC28" s="32">
        <f t="shared" si="5"/>
        <v>0.29069767441860467</v>
      </c>
      <c r="AD28" s="13">
        <f t="shared" si="6"/>
        <v>0</v>
      </c>
      <c r="AE28" s="13">
        <f t="shared" si="7"/>
        <v>0</v>
      </c>
      <c r="AF28" s="13">
        <f t="shared" si="8"/>
        <v>0</v>
      </c>
      <c r="AG28">
        <v>1</v>
      </c>
      <c r="AH28">
        <v>0</v>
      </c>
      <c r="AI28" s="17">
        <f t="shared" si="9"/>
        <v>1</v>
      </c>
      <c r="AJ28" s="35">
        <v>0</v>
      </c>
      <c r="AK28" s="35">
        <v>0</v>
      </c>
      <c r="AL28" s="35">
        <v>0</v>
      </c>
      <c r="AM28" s="35">
        <v>0</v>
      </c>
      <c r="AN28" s="35">
        <v>0</v>
      </c>
      <c r="AO28" s="35">
        <v>0</v>
      </c>
      <c r="AP28" s="35">
        <v>0</v>
      </c>
      <c r="AQ28" s="35">
        <v>0</v>
      </c>
      <c r="AR28">
        <v>0</v>
      </c>
      <c r="AS28">
        <v>0</v>
      </c>
      <c r="AT28">
        <v>0</v>
      </c>
      <c r="AU28">
        <v>-147.9</v>
      </c>
      <c r="AV28">
        <v>-77.061999999999998</v>
      </c>
      <c r="AW28">
        <v>6.38</v>
      </c>
      <c r="AX28" s="2">
        <v>-0.1</v>
      </c>
      <c r="AY28" s="2">
        <v>-0.1</v>
      </c>
      <c r="AZ28" s="2">
        <v>0</v>
      </c>
      <c r="BA28" s="2">
        <v>0</v>
      </c>
      <c r="BB28" s="2">
        <v>0</v>
      </c>
      <c r="BC28" s="2">
        <v>-0.1</v>
      </c>
    </row>
    <row r="29" spans="1:55" x14ac:dyDescent="0.2">
      <c r="A29" s="12" t="s">
        <v>1178</v>
      </c>
      <c r="B29" s="12" t="s">
        <v>3147</v>
      </c>
      <c r="C29" t="s">
        <v>3146</v>
      </c>
      <c r="D29" t="s">
        <v>382</v>
      </c>
      <c r="E29" s="12" t="s">
        <v>229</v>
      </c>
      <c r="F29">
        <v>65</v>
      </c>
      <c r="G29">
        <v>6</v>
      </c>
      <c r="H29">
        <v>6</v>
      </c>
      <c r="I29" s="15">
        <f t="shared" si="0"/>
        <v>12</v>
      </c>
      <c r="J29">
        <v>3</v>
      </c>
      <c r="K29">
        <v>3</v>
      </c>
      <c r="L29" s="3">
        <v>4</v>
      </c>
      <c r="M29" s="3">
        <v>1</v>
      </c>
      <c r="N29" s="3">
        <v>2</v>
      </c>
      <c r="O29" s="14">
        <f t="shared" si="1"/>
        <v>3.2554634513936316</v>
      </c>
      <c r="P29">
        <v>50</v>
      </c>
      <c r="Q29">
        <v>22</v>
      </c>
      <c r="R29">
        <v>46</v>
      </c>
      <c r="S29" s="13">
        <f t="shared" si="2"/>
        <v>0.12</v>
      </c>
      <c r="T29" s="13">
        <f t="shared" si="3"/>
        <v>5.0847457627118647E-2</v>
      </c>
      <c r="U29" s="15">
        <f t="shared" si="4"/>
        <v>44.727272727272727</v>
      </c>
      <c r="V29">
        <v>0</v>
      </c>
      <c r="W29">
        <v>1</v>
      </c>
      <c r="X29">
        <v>6</v>
      </c>
      <c r="Y29" s="2">
        <v>221.1666666667</v>
      </c>
      <c r="Z29" s="21">
        <v>3.4</v>
      </c>
      <c r="AA29">
        <v>3.16</v>
      </c>
      <c r="AB29">
        <v>2.35</v>
      </c>
      <c r="AC29" s="32">
        <f t="shared" si="5"/>
        <v>0.573502722323049</v>
      </c>
      <c r="AD29" s="13">
        <f t="shared" si="6"/>
        <v>0.36363636363636365</v>
      </c>
      <c r="AE29" s="13">
        <f t="shared" si="7"/>
        <v>0.54545454545454541</v>
      </c>
      <c r="AF29" s="13">
        <f t="shared" si="8"/>
        <v>0.90909090909090906</v>
      </c>
      <c r="AG29">
        <v>0</v>
      </c>
      <c r="AH29">
        <v>1</v>
      </c>
      <c r="AI29" s="17">
        <f t="shared" si="9"/>
        <v>0</v>
      </c>
      <c r="AJ29" s="35">
        <v>11</v>
      </c>
      <c r="AK29" s="35">
        <v>5</v>
      </c>
      <c r="AL29" s="35">
        <v>153</v>
      </c>
      <c r="AM29" s="35">
        <v>24</v>
      </c>
      <c r="AN29" s="35">
        <v>82</v>
      </c>
      <c r="AO29" s="35">
        <v>16</v>
      </c>
      <c r="AP29" s="35">
        <v>6</v>
      </c>
      <c r="AQ29" s="35">
        <v>105</v>
      </c>
      <c r="AR29">
        <v>1</v>
      </c>
      <c r="AS29">
        <v>2</v>
      </c>
      <c r="AT29">
        <v>87.68</v>
      </c>
      <c r="AU29">
        <v>0.8</v>
      </c>
      <c r="AV29">
        <v>-81.558999999999997</v>
      </c>
      <c r="AW29">
        <v>-2.2040000000000002</v>
      </c>
      <c r="AX29" s="2">
        <v>15.4</v>
      </c>
      <c r="AY29" s="2">
        <v>-3.6</v>
      </c>
      <c r="AZ29" s="2">
        <v>-1</v>
      </c>
      <c r="BA29" s="2">
        <v>-0.1</v>
      </c>
      <c r="BB29" s="2">
        <v>1.6</v>
      </c>
      <c r="BC29" s="2">
        <v>-3.1</v>
      </c>
    </row>
    <row r="30" spans="1:55" x14ac:dyDescent="0.2">
      <c r="A30" s="12" t="s">
        <v>1178</v>
      </c>
      <c r="B30" s="12" t="s">
        <v>3310</v>
      </c>
      <c r="C30" t="s">
        <v>3309</v>
      </c>
      <c r="D30" t="s">
        <v>265</v>
      </c>
      <c r="E30" s="12" t="s">
        <v>123</v>
      </c>
      <c r="F30">
        <v>68</v>
      </c>
      <c r="G30">
        <v>7</v>
      </c>
      <c r="H30">
        <v>10</v>
      </c>
      <c r="I30" s="15">
        <f t="shared" si="0"/>
        <v>17</v>
      </c>
      <c r="J30">
        <v>6</v>
      </c>
      <c r="K30">
        <v>4</v>
      </c>
      <c r="L30" s="3">
        <v>6</v>
      </c>
      <c r="M30" s="3">
        <v>5</v>
      </c>
      <c r="N30" s="3">
        <v>3</v>
      </c>
      <c r="O30" s="14">
        <f t="shared" si="1"/>
        <v>4.5072912063632344</v>
      </c>
      <c r="P30">
        <v>57</v>
      </c>
      <c r="Q30">
        <v>23</v>
      </c>
      <c r="R30">
        <v>52</v>
      </c>
      <c r="S30" s="13">
        <f t="shared" si="2"/>
        <v>0.12280701754385964</v>
      </c>
      <c r="T30" s="13">
        <f t="shared" si="3"/>
        <v>5.3030303030303032E-2</v>
      </c>
      <c r="U30" s="15">
        <f t="shared" si="4"/>
        <v>42.827586206896548</v>
      </c>
      <c r="V30">
        <v>1</v>
      </c>
      <c r="W30">
        <v>2</v>
      </c>
      <c r="X30">
        <v>6</v>
      </c>
      <c r="Y30" s="2">
        <v>226.3</v>
      </c>
      <c r="Z30" s="21">
        <v>3.3166666666999998</v>
      </c>
      <c r="AA30">
        <v>3.22</v>
      </c>
      <c r="AB30">
        <v>2.23</v>
      </c>
      <c r="AC30" s="32">
        <f t="shared" si="5"/>
        <v>0.59082568807339453</v>
      </c>
      <c r="AD30" s="13">
        <f t="shared" si="6"/>
        <v>0.20689655172413793</v>
      </c>
      <c r="AE30" s="13">
        <f t="shared" si="7"/>
        <v>0.34482758620689657</v>
      </c>
      <c r="AF30" s="13">
        <f t="shared" si="8"/>
        <v>0.55172413793103448</v>
      </c>
      <c r="AG30">
        <v>15</v>
      </c>
      <c r="AH30">
        <v>21</v>
      </c>
      <c r="AI30" s="17">
        <f t="shared" si="9"/>
        <v>0.41666666666666669</v>
      </c>
      <c r="AJ30" s="35">
        <v>29</v>
      </c>
      <c r="AK30" s="35">
        <v>3</v>
      </c>
      <c r="AL30" s="35">
        <v>178</v>
      </c>
      <c r="AM30" s="35">
        <v>17</v>
      </c>
      <c r="AN30" s="35">
        <v>80</v>
      </c>
      <c r="AO30" s="35">
        <v>7</v>
      </c>
      <c r="AP30" s="35">
        <v>9</v>
      </c>
      <c r="AQ30" s="35">
        <v>126</v>
      </c>
      <c r="AR30">
        <v>0</v>
      </c>
      <c r="AS30">
        <v>1</v>
      </c>
      <c r="AT30">
        <v>103.4</v>
      </c>
      <c r="AU30">
        <v>35.6</v>
      </c>
      <c r="AV30">
        <v>-83.406000000000006</v>
      </c>
      <c r="AW30">
        <v>-1.0589999999999999</v>
      </c>
      <c r="AX30" s="2">
        <v>23.1</v>
      </c>
      <c r="AY30" s="2">
        <v>1.6</v>
      </c>
      <c r="AZ30" s="2">
        <v>-0.5</v>
      </c>
      <c r="BA30" s="2">
        <v>-0.4</v>
      </c>
      <c r="BB30" s="2">
        <v>2.1</v>
      </c>
      <c r="BC30" s="2">
        <v>2.8</v>
      </c>
    </row>
    <row r="31" spans="1:55" x14ac:dyDescent="0.2">
      <c r="A31" s="12" t="s">
        <v>1178</v>
      </c>
      <c r="B31" s="12" t="s">
        <v>3375</v>
      </c>
      <c r="C31" t="s">
        <v>3374</v>
      </c>
      <c r="D31" t="s">
        <v>139</v>
      </c>
      <c r="E31" s="12" t="s">
        <v>178</v>
      </c>
      <c r="F31">
        <v>25</v>
      </c>
      <c r="G31">
        <v>0</v>
      </c>
      <c r="H31">
        <v>1</v>
      </c>
      <c r="I31" s="15">
        <f t="shared" si="0"/>
        <v>1</v>
      </c>
      <c r="J31">
        <v>0</v>
      </c>
      <c r="K31">
        <v>1</v>
      </c>
      <c r="L31" s="3">
        <v>0</v>
      </c>
      <c r="M31" s="3">
        <v>0</v>
      </c>
      <c r="N31" s="3">
        <v>1</v>
      </c>
      <c r="O31" s="14">
        <f t="shared" si="1"/>
        <v>3.8793103448192259</v>
      </c>
      <c r="P31">
        <v>2</v>
      </c>
      <c r="Q31">
        <v>0</v>
      </c>
      <c r="R31">
        <v>2</v>
      </c>
      <c r="S31" s="13">
        <f t="shared" si="2"/>
        <v>0</v>
      </c>
      <c r="T31" s="13">
        <f t="shared" si="3"/>
        <v>0</v>
      </c>
      <c r="U31" s="15">
        <f t="shared" si="4"/>
        <v>0</v>
      </c>
      <c r="V31">
        <v>0</v>
      </c>
      <c r="W31">
        <v>0</v>
      </c>
      <c r="X31">
        <v>0</v>
      </c>
      <c r="Y31" s="2">
        <v>15.4666666667</v>
      </c>
      <c r="Z31" s="21">
        <v>0.61666666670000003</v>
      </c>
      <c r="AA31">
        <v>0.61</v>
      </c>
      <c r="AB31">
        <v>4.8899999999999997</v>
      </c>
      <c r="AC31" s="32">
        <f t="shared" si="5"/>
        <v>0.1109090909090909</v>
      </c>
      <c r="AD31" s="13">
        <f t="shared" si="6"/>
        <v>0</v>
      </c>
      <c r="AE31" s="13">
        <f t="shared" si="7"/>
        <v>1</v>
      </c>
      <c r="AF31" s="13">
        <f t="shared" si="8"/>
        <v>1</v>
      </c>
      <c r="AI31" s="17" t="str">
        <f t="shared" si="9"/>
        <v xml:space="preserve"> </v>
      </c>
      <c r="AJ31" s="35">
        <v>1</v>
      </c>
      <c r="AK31" s="35">
        <v>0</v>
      </c>
      <c r="AL31" s="35">
        <v>13</v>
      </c>
      <c r="AM31" s="35">
        <v>3</v>
      </c>
      <c r="AN31" s="35">
        <v>1</v>
      </c>
      <c r="AO31" s="35">
        <v>0</v>
      </c>
      <c r="AP31" s="35">
        <v>0</v>
      </c>
      <c r="AQ31" s="35">
        <v>5</v>
      </c>
      <c r="AR31">
        <v>0</v>
      </c>
      <c r="AS31">
        <v>0</v>
      </c>
      <c r="AT31">
        <v>67.33</v>
      </c>
      <c r="AU31">
        <v>2.6</v>
      </c>
      <c r="AV31">
        <v>-90.241</v>
      </c>
      <c r="AW31">
        <v>-4.42</v>
      </c>
      <c r="AX31" s="2">
        <v>1.4</v>
      </c>
      <c r="AY31" s="2">
        <v>-0.1</v>
      </c>
      <c r="AZ31" s="2">
        <v>0.30000000000000004</v>
      </c>
      <c r="BA31" s="2">
        <v>0</v>
      </c>
      <c r="BB31" s="2">
        <v>0</v>
      </c>
      <c r="BC31" s="2">
        <v>0.30000000000000004</v>
      </c>
    </row>
    <row r="32" spans="1:55" x14ac:dyDescent="0.2">
      <c r="A32" s="12" t="s">
        <v>1178</v>
      </c>
      <c r="B32" s="12" t="s">
        <v>3522</v>
      </c>
      <c r="C32" t="s">
        <v>3521</v>
      </c>
      <c r="D32" t="s">
        <v>210</v>
      </c>
      <c r="E32" s="12" t="s">
        <v>178</v>
      </c>
      <c r="F32">
        <v>20</v>
      </c>
      <c r="G32">
        <v>0</v>
      </c>
      <c r="H32">
        <v>0</v>
      </c>
      <c r="I32" s="15">
        <f t="shared" si="0"/>
        <v>0</v>
      </c>
      <c r="J32">
        <v>0</v>
      </c>
      <c r="K32">
        <v>0</v>
      </c>
      <c r="L32" s="3">
        <v>0</v>
      </c>
      <c r="M32" s="3">
        <v>0</v>
      </c>
      <c r="N32" s="3">
        <v>0</v>
      </c>
      <c r="O32" s="14">
        <f t="shared" si="1"/>
        <v>0</v>
      </c>
      <c r="P32">
        <v>0</v>
      </c>
      <c r="Q32">
        <v>0</v>
      </c>
      <c r="R32">
        <v>0</v>
      </c>
      <c r="S32" s="13">
        <f t="shared" si="2"/>
        <v>0</v>
      </c>
      <c r="T32" s="13">
        <f t="shared" si="3"/>
        <v>0</v>
      </c>
      <c r="U32" s="15">
        <f t="shared" si="4"/>
        <v>0</v>
      </c>
      <c r="V32">
        <v>0</v>
      </c>
      <c r="W32">
        <v>0</v>
      </c>
      <c r="X32">
        <v>0</v>
      </c>
      <c r="Y32" s="2">
        <v>0.55000000000000004</v>
      </c>
      <c r="Z32" s="21">
        <v>1.6666666699999999E-2</v>
      </c>
      <c r="AA32">
        <v>0.03</v>
      </c>
      <c r="AB32">
        <v>5.0199999999999996</v>
      </c>
      <c r="AC32" s="32">
        <f t="shared" si="5"/>
        <v>5.9405940594059407E-3</v>
      </c>
      <c r="AD32" s="13">
        <f t="shared" si="6"/>
        <v>0</v>
      </c>
      <c r="AE32" s="13">
        <f t="shared" si="7"/>
        <v>0</v>
      </c>
      <c r="AF32" s="13">
        <f t="shared" si="8"/>
        <v>0</v>
      </c>
      <c r="AI32" s="17" t="str">
        <f t="shared" si="9"/>
        <v xml:space="preserve"> </v>
      </c>
      <c r="AJ32" s="35">
        <v>0</v>
      </c>
      <c r="AK32" s="35">
        <v>0</v>
      </c>
      <c r="AL32" s="35">
        <v>0</v>
      </c>
      <c r="AM32" s="35">
        <v>1</v>
      </c>
      <c r="AN32" s="35">
        <v>0</v>
      </c>
      <c r="AO32" s="35">
        <v>0</v>
      </c>
      <c r="AP32" s="35">
        <v>0</v>
      </c>
      <c r="AQ32" s="35">
        <v>0</v>
      </c>
      <c r="AR32">
        <v>0</v>
      </c>
      <c r="AS32">
        <v>0</v>
      </c>
      <c r="AT32">
        <v>-109.09</v>
      </c>
      <c r="AU32">
        <v>-200.6</v>
      </c>
      <c r="AV32">
        <v>-86.876999999999995</v>
      </c>
      <c r="AW32">
        <v>-3.3689999999999998</v>
      </c>
      <c r="AX32" s="2">
        <v>-0.1</v>
      </c>
      <c r="AY32" s="2">
        <v>-0.1</v>
      </c>
      <c r="AZ32" s="2">
        <v>0</v>
      </c>
      <c r="BA32" s="2">
        <v>0</v>
      </c>
      <c r="BB32" s="2">
        <v>0</v>
      </c>
      <c r="BC32" s="2">
        <v>0</v>
      </c>
    </row>
    <row r="33" spans="1:55" x14ac:dyDescent="0.2">
      <c r="A33" s="12" t="s">
        <v>718</v>
      </c>
      <c r="B33" s="12" t="s">
        <v>719</v>
      </c>
      <c r="C33" t="s">
        <v>717</v>
      </c>
      <c r="D33" t="s">
        <v>177</v>
      </c>
      <c r="E33" s="12" t="s">
        <v>229</v>
      </c>
      <c r="F33">
        <v>49</v>
      </c>
      <c r="G33">
        <v>2</v>
      </c>
      <c r="H33">
        <v>4</v>
      </c>
      <c r="I33" s="15">
        <f t="shared" si="0"/>
        <v>6</v>
      </c>
      <c r="J33">
        <v>2</v>
      </c>
      <c r="K33">
        <v>2</v>
      </c>
      <c r="L33" s="3">
        <v>2</v>
      </c>
      <c r="M33" s="3">
        <v>2</v>
      </c>
      <c r="N33" s="3">
        <v>2</v>
      </c>
      <c r="O33" s="14">
        <f t="shared" si="1"/>
        <v>3.1496062992125982</v>
      </c>
      <c r="P33">
        <v>18</v>
      </c>
      <c r="Q33">
        <v>8</v>
      </c>
      <c r="R33">
        <v>1</v>
      </c>
      <c r="S33" s="13">
        <f t="shared" si="2"/>
        <v>0.1111111111111111</v>
      </c>
      <c r="T33" s="13">
        <f t="shared" si="3"/>
        <v>7.407407407407407E-2</v>
      </c>
      <c r="U33" s="15">
        <f t="shared" si="4"/>
        <v>19.8</v>
      </c>
      <c r="V33">
        <v>1</v>
      </c>
      <c r="W33">
        <v>6</v>
      </c>
      <c r="X33">
        <v>9</v>
      </c>
      <c r="Y33" s="2">
        <v>114.3</v>
      </c>
      <c r="Z33" s="21">
        <v>2.3166666666999998</v>
      </c>
      <c r="AA33">
        <v>2.2400000000000002</v>
      </c>
      <c r="AB33">
        <v>3.09</v>
      </c>
      <c r="AC33" s="32">
        <f t="shared" si="5"/>
        <v>0.42026266416510322</v>
      </c>
      <c r="AD33" s="13">
        <f t="shared" si="6"/>
        <v>0.2</v>
      </c>
      <c r="AE33" s="13">
        <f t="shared" si="7"/>
        <v>0.4</v>
      </c>
      <c r="AF33" s="13">
        <f t="shared" si="8"/>
        <v>0.60000000000000009</v>
      </c>
      <c r="AG33">
        <v>2</v>
      </c>
      <c r="AH33">
        <v>9</v>
      </c>
      <c r="AI33" s="17">
        <f t="shared" si="9"/>
        <v>0.18181818181818182</v>
      </c>
      <c r="AJ33" s="35">
        <v>10</v>
      </c>
      <c r="AK33" s="35">
        <v>0</v>
      </c>
      <c r="AL33" s="35">
        <v>89</v>
      </c>
      <c r="AM33" s="35">
        <v>14</v>
      </c>
      <c r="AN33" s="35">
        <v>37</v>
      </c>
      <c r="AO33" s="35">
        <v>4</v>
      </c>
      <c r="AP33" s="35">
        <v>4</v>
      </c>
      <c r="AQ33" s="35">
        <v>42</v>
      </c>
      <c r="AR33">
        <v>4</v>
      </c>
      <c r="AS33">
        <v>1</v>
      </c>
      <c r="AT33">
        <v>85.23</v>
      </c>
      <c r="AU33">
        <v>-8.1999999999999993</v>
      </c>
      <c r="AV33">
        <v>-82.784999999999997</v>
      </c>
      <c r="AW33">
        <v>-4.6059999999999999</v>
      </c>
      <c r="AX33" s="2">
        <v>11.3</v>
      </c>
      <c r="AY33" s="2">
        <v>0.9</v>
      </c>
      <c r="AZ33" s="2">
        <v>0.2</v>
      </c>
      <c r="BA33" s="2">
        <v>-0.4</v>
      </c>
      <c r="BB33" s="2">
        <v>-1.2</v>
      </c>
      <c r="BC33" s="2">
        <v>-0.5</v>
      </c>
    </row>
    <row r="34" spans="1:55" x14ac:dyDescent="0.2">
      <c r="A34" s="12" t="s">
        <v>1225</v>
      </c>
      <c r="B34" s="12" t="s">
        <v>1226</v>
      </c>
      <c r="C34" t="s">
        <v>1224</v>
      </c>
      <c r="D34" t="s">
        <v>367</v>
      </c>
      <c r="E34" s="12" t="s">
        <v>178</v>
      </c>
      <c r="F34">
        <v>59</v>
      </c>
      <c r="G34">
        <v>1</v>
      </c>
      <c r="H34">
        <v>2</v>
      </c>
      <c r="I34" s="15">
        <f t="shared" si="0"/>
        <v>3</v>
      </c>
      <c r="J34">
        <v>1</v>
      </c>
      <c r="K34">
        <v>1</v>
      </c>
      <c r="L34" s="3">
        <v>1</v>
      </c>
      <c r="M34" s="3">
        <v>1</v>
      </c>
      <c r="N34" s="3">
        <v>1</v>
      </c>
      <c r="O34" s="14">
        <f t="shared" si="1"/>
        <v>5.169937769262642</v>
      </c>
      <c r="P34">
        <v>5</v>
      </c>
      <c r="Q34">
        <v>2</v>
      </c>
      <c r="R34">
        <v>4</v>
      </c>
      <c r="S34" s="13">
        <f t="shared" si="2"/>
        <v>0.2</v>
      </c>
      <c r="T34" s="13">
        <f t="shared" si="3"/>
        <v>9.0909090909090912E-2</v>
      </c>
      <c r="U34" s="15">
        <f t="shared" si="4"/>
        <v>4.25</v>
      </c>
      <c r="V34">
        <v>0</v>
      </c>
      <c r="W34">
        <v>0</v>
      </c>
      <c r="X34">
        <v>0</v>
      </c>
      <c r="Y34" s="2">
        <v>34.816666666700002</v>
      </c>
      <c r="Z34" s="21">
        <v>0.58333333330000003</v>
      </c>
      <c r="AA34">
        <v>0.61</v>
      </c>
      <c r="AB34">
        <v>5.09</v>
      </c>
      <c r="AC34" s="32">
        <f t="shared" si="5"/>
        <v>0.10701754385964912</v>
      </c>
      <c r="AD34" s="13">
        <f t="shared" si="6"/>
        <v>0.25</v>
      </c>
      <c r="AE34" s="13">
        <f t="shared" si="7"/>
        <v>0.5</v>
      </c>
      <c r="AF34" s="13">
        <f t="shared" si="8"/>
        <v>0.75</v>
      </c>
      <c r="AI34" s="17" t="str">
        <f t="shared" si="9"/>
        <v xml:space="preserve"> </v>
      </c>
      <c r="AJ34" s="35">
        <v>4</v>
      </c>
      <c r="AK34" s="35">
        <v>2</v>
      </c>
      <c r="AL34" s="35">
        <v>13</v>
      </c>
      <c r="AM34" s="35">
        <v>6</v>
      </c>
      <c r="AN34" s="35">
        <v>9</v>
      </c>
      <c r="AO34" s="35">
        <v>2</v>
      </c>
      <c r="AP34" s="35">
        <v>2</v>
      </c>
      <c r="AQ34" s="35">
        <v>10</v>
      </c>
      <c r="AR34">
        <v>1</v>
      </c>
      <c r="AS34">
        <v>0</v>
      </c>
      <c r="AT34">
        <v>40.090000000000003</v>
      </c>
      <c r="AU34">
        <v>-39.200000000000003</v>
      </c>
      <c r="AV34">
        <v>-76.745999999999995</v>
      </c>
      <c r="AW34">
        <v>2.9340000000000002</v>
      </c>
      <c r="AX34" s="2">
        <v>1.6</v>
      </c>
      <c r="AY34" s="2">
        <v>-1.3</v>
      </c>
      <c r="AZ34" s="2">
        <v>0.60000000000000009</v>
      </c>
      <c r="BA34" s="2">
        <v>-0.1</v>
      </c>
      <c r="BB34" s="2">
        <v>0.5</v>
      </c>
      <c r="BC34" s="2">
        <v>-0.4</v>
      </c>
    </row>
    <row r="35" spans="1:55" x14ac:dyDescent="0.2">
      <c r="A35" s="12" t="s">
        <v>2335</v>
      </c>
      <c r="B35" s="12" t="s">
        <v>2336</v>
      </c>
      <c r="C35" t="s">
        <v>2334</v>
      </c>
      <c r="D35" t="s">
        <v>122</v>
      </c>
      <c r="E35" s="12" t="s">
        <v>178</v>
      </c>
      <c r="F35">
        <v>1</v>
      </c>
      <c r="G35">
        <v>0</v>
      </c>
      <c r="H35">
        <v>0</v>
      </c>
      <c r="I35" s="15">
        <f t="shared" si="0"/>
        <v>0</v>
      </c>
      <c r="J35">
        <v>0</v>
      </c>
      <c r="K35">
        <v>0</v>
      </c>
      <c r="L35" s="3">
        <v>0</v>
      </c>
      <c r="M35" s="3">
        <v>0</v>
      </c>
      <c r="N35" s="3">
        <v>0</v>
      </c>
      <c r="O35" s="14">
        <f t="shared" si="1"/>
        <v>0</v>
      </c>
      <c r="P35">
        <v>0</v>
      </c>
      <c r="Q35">
        <v>0</v>
      </c>
      <c r="R35">
        <v>0</v>
      </c>
      <c r="S35" s="13">
        <f t="shared" si="2"/>
        <v>0</v>
      </c>
      <c r="T35" s="13">
        <f t="shared" si="3"/>
        <v>0</v>
      </c>
      <c r="U35" s="15">
        <f t="shared" si="4"/>
        <v>0</v>
      </c>
      <c r="V35">
        <v>0</v>
      </c>
      <c r="W35">
        <v>0</v>
      </c>
      <c r="X35">
        <v>0</v>
      </c>
      <c r="Y35" s="2">
        <v>0</v>
      </c>
      <c r="Z35" s="21">
        <v>0</v>
      </c>
      <c r="AC35" s="32">
        <f t="shared" si="5"/>
        <v>0</v>
      </c>
      <c r="AD35" s="13">
        <f t="shared" si="6"/>
        <v>0</v>
      </c>
      <c r="AE35" s="13">
        <f t="shared" si="7"/>
        <v>0</v>
      </c>
      <c r="AF35" s="13">
        <f t="shared" si="8"/>
        <v>0</v>
      </c>
      <c r="AI35" s="17" t="str">
        <f t="shared" si="9"/>
        <v xml:space="preserve"> </v>
      </c>
      <c r="AJ35" s="35">
        <v>0</v>
      </c>
      <c r="AK35" s="35">
        <v>0</v>
      </c>
      <c r="AL35" s="35">
        <v>0</v>
      </c>
      <c r="AM35" s="35">
        <v>0</v>
      </c>
      <c r="AN35" s="35">
        <v>0</v>
      </c>
      <c r="AO35" s="35">
        <v>0</v>
      </c>
      <c r="AP35" s="35">
        <v>0</v>
      </c>
      <c r="AQ35" s="35">
        <v>0</v>
      </c>
      <c r="AR35">
        <v>0</v>
      </c>
      <c r="AS35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</row>
    <row r="36" spans="1:55" x14ac:dyDescent="0.2">
      <c r="A36" s="12" t="s">
        <v>2211</v>
      </c>
      <c r="B36" s="12" t="s">
        <v>2212</v>
      </c>
      <c r="C36" t="s">
        <v>2210</v>
      </c>
      <c r="D36" t="s">
        <v>300</v>
      </c>
      <c r="E36" s="12" t="s">
        <v>170</v>
      </c>
      <c r="F36">
        <v>22</v>
      </c>
      <c r="G36">
        <v>2</v>
      </c>
      <c r="H36">
        <v>0</v>
      </c>
      <c r="I36" s="15">
        <f t="shared" si="0"/>
        <v>2</v>
      </c>
      <c r="J36">
        <v>0</v>
      </c>
      <c r="K36">
        <v>0</v>
      </c>
      <c r="L36" s="3">
        <v>2</v>
      </c>
      <c r="M36" s="3">
        <v>0</v>
      </c>
      <c r="N36" s="3">
        <v>0</v>
      </c>
      <c r="O36" s="14">
        <f t="shared" si="1"/>
        <v>2.01963534361738</v>
      </c>
      <c r="P36">
        <v>14</v>
      </c>
      <c r="Q36">
        <v>4</v>
      </c>
      <c r="R36">
        <v>1</v>
      </c>
      <c r="S36" s="13">
        <f t="shared" si="2"/>
        <v>0.14285714285714285</v>
      </c>
      <c r="T36" s="13">
        <f t="shared" si="3"/>
        <v>0.10526315789473684</v>
      </c>
      <c r="U36" s="15">
        <f t="shared" si="4"/>
        <v>0</v>
      </c>
      <c r="V36">
        <v>0</v>
      </c>
      <c r="W36">
        <v>5</v>
      </c>
      <c r="X36">
        <v>2</v>
      </c>
      <c r="Y36" s="2">
        <v>59.416666666700003</v>
      </c>
      <c r="Z36" s="21">
        <v>2.7</v>
      </c>
      <c r="AA36">
        <v>2.5</v>
      </c>
      <c r="AB36">
        <v>2.34</v>
      </c>
      <c r="AC36" s="32">
        <f t="shared" si="5"/>
        <v>0.51652892561983477</v>
      </c>
      <c r="AD36" s="13">
        <f t="shared" si="6"/>
        <v>0.5</v>
      </c>
      <c r="AE36" s="13">
        <f t="shared" si="7"/>
        <v>0</v>
      </c>
      <c r="AF36" s="13">
        <f t="shared" si="8"/>
        <v>0.5</v>
      </c>
      <c r="AG36">
        <v>0</v>
      </c>
      <c r="AH36">
        <v>0</v>
      </c>
      <c r="AI36" s="17" t="str">
        <f t="shared" si="9"/>
        <v xml:space="preserve"> </v>
      </c>
      <c r="AJ36" s="35">
        <v>4</v>
      </c>
      <c r="AK36" s="35">
        <v>1</v>
      </c>
      <c r="AL36" s="35">
        <v>37</v>
      </c>
      <c r="AM36" s="35">
        <v>3</v>
      </c>
      <c r="AN36" s="35">
        <v>18</v>
      </c>
      <c r="AO36" s="35">
        <v>5</v>
      </c>
      <c r="AP36" s="35">
        <v>1</v>
      </c>
      <c r="AQ36" s="35">
        <v>24</v>
      </c>
      <c r="AR36">
        <v>0</v>
      </c>
      <c r="AS36">
        <v>0</v>
      </c>
      <c r="AT36">
        <v>79.760000000000005</v>
      </c>
      <c r="AU36">
        <v>-21.7</v>
      </c>
      <c r="AV36">
        <v>-83.893000000000001</v>
      </c>
      <c r="AW36">
        <v>-4.266</v>
      </c>
      <c r="AX36" s="2">
        <v>5.0999999999999996</v>
      </c>
      <c r="AY36" s="2">
        <v>-0.4</v>
      </c>
      <c r="AZ36" s="2">
        <v>0</v>
      </c>
      <c r="BA36" s="2">
        <v>0</v>
      </c>
      <c r="BB36" s="2">
        <v>0.2</v>
      </c>
      <c r="BC36" s="2">
        <v>-0.2</v>
      </c>
    </row>
    <row r="37" spans="1:55" x14ac:dyDescent="0.2">
      <c r="A37" s="12" t="s">
        <v>407</v>
      </c>
      <c r="B37" s="12" t="s">
        <v>408</v>
      </c>
      <c r="C37" t="s">
        <v>406</v>
      </c>
      <c r="D37" t="s">
        <v>330</v>
      </c>
      <c r="E37" s="12" t="s">
        <v>178</v>
      </c>
      <c r="F37">
        <v>79</v>
      </c>
      <c r="G37">
        <v>1</v>
      </c>
      <c r="H37">
        <v>7</v>
      </c>
      <c r="I37" s="15">
        <f t="shared" si="0"/>
        <v>8</v>
      </c>
      <c r="J37">
        <v>3</v>
      </c>
      <c r="K37">
        <v>4</v>
      </c>
      <c r="L37" s="3">
        <v>1</v>
      </c>
      <c r="M37" s="3">
        <v>3</v>
      </c>
      <c r="N37" s="3">
        <v>2</v>
      </c>
      <c r="O37" s="14">
        <f t="shared" si="1"/>
        <v>2.4831867563372994</v>
      </c>
      <c r="P37">
        <v>33</v>
      </c>
      <c r="Q37">
        <v>7</v>
      </c>
      <c r="R37">
        <v>12</v>
      </c>
      <c r="S37" s="13">
        <f t="shared" si="2"/>
        <v>3.0303030303030304E-2</v>
      </c>
      <c r="T37" s="13">
        <f t="shared" si="3"/>
        <v>1.9230769230769232E-2</v>
      </c>
      <c r="U37" s="15">
        <f t="shared" si="4"/>
        <v>24.833333333333332</v>
      </c>
      <c r="V37">
        <v>4</v>
      </c>
      <c r="W37">
        <v>1</v>
      </c>
      <c r="X37">
        <v>3</v>
      </c>
      <c r="Y37" s="2">
        <v>193.3</v>
      </c>
      <c r="Z37" s="21">
        <v>2.4333333333000002</v>
      </c>
      <c r="AA37">
        <v>2.38</v>
      </c>
      <c r="AB37">
        <v>2.62</v>
      </c>
      <c r="AC37" s="32">
        <f t="shared" si="5"/>
        <v>0.47599999999999998</v>
      </c>
      <c r="AD37" s="13">
        <f t="shared" si="6"/>
        <v>5.5555555555555552E-2</v>
      </c>
      <c r="AE37" s="13">
        <f t="shared" si="7"/>
        <v>0.3888888888888889</v>
      </c>
      <c r="AF37" s="13">
        <f t="shared" si="8"/>
        <v>0.44444444444444442</v>
      </c>
      <c r="AI37" s="17" t="str">
        <f t="shared" si="9"/>
        <v xml:space="preserve"> </v>
      </c>
      <c r="AJ37" s="35">
        <v>18</v>
      </c>
      <c r="AK37" s="35">
        <v>1</v>
      </c>
      <c r="AL37" s="35">
        <v>131</v>
      </c>
      <c r="AM37" s="35">
        <v>21</v>
      </c>
      <c r="AN37" s="35">
        <v>47</v>
      </c>
      <c r="AO37" s="35">
        <v>3</v>
      </c>
      <c r="AP37" s="35">
        <v>9</v>
      </c>
      <c r="AQ37" s="35">
        <v>50</v>
      </c>
      <c r="AR37">
        <v>1</v>
      </c>
      <c r="AS37">
        <v>1</v>
      </c>
      <c r="AT37">
        <v>67.73</v>
      </c>
      <c r="AU37">
        <v>-0.8</v>
      </c>
      <c r="AV37">
        <v>-78.168999999999997</v>
      </c>
      <c r="AW37">
        <v>-5.2590000000000003</v>
      </c>
      <c r="AX37" s="2">
        <v>18.899999999999999</v>
      </c>
      <c r="AY37" s="2">
        <v>1.9</v>
      </c>
      <c r="AZ37" s="2">
        <v>0</v>
      </c>
      <c r="BA37" s="2">
        <v>-0.2</v>
      </c>
      <c r="BB37" s="2">
        <v>-0.4</v>
      </c>
      <c r="BC37" s="2">
        <v>1.4</v>
      </c>
    </row>
    <row r="38" spans="1:55" x14ac:dyDescent="0.2">
      <c r="A38" s="12" t="s">
        <v>2276</v>
      </c>
      <c r="B38" s="12" t="s">
        <v>2277</v>
      </c>
      <c r="C38" t="s">
        <v>2275</v>
      </c>
      <c r="D38" s="12" t="s">
        <v>382</v>
      </c>
      <c r="E38" s="12" t="s">
        <v>170</v>
      </c>
      <c r="F38">
        <v>68</v>
      </c>
      <c r="G38">
        <v>2</v>
      </c>
      <c r="H38">
        <v>4</v>
      </c>
      <c r="I38" s="15">
        <f t="shared" si="0"/>
        <v>6</v>
      </c>
      <c r="J38">
        <v>3</v>
      </c>
      <c r="K38">
        <v>1</v>
      </c>
      <c r="L38" s="3">
        <v>2</v>
      </c>
      <c r="M38" s="3">
        <v>3</v>
      </c>
      <c r="N38" s="3">
        <v>1</v>
      </c>
      <c r="O38" s="14">
        <f t="shared" si="1"/>
        <v>5.006954102920723</v>
      </c>
      <c r="P38">
        <v>10</v>
      </c>
      <c r="Q38">
        <v>5</v>
      </c>
      <c r="R38">
        <v>3</v>
      </c>
      <c r="S38" s="13">
        <f t="shared" si="2"/>
        <v>0.2</v>
      </c>
      <c r="T38" s="13">
        <f t="shared" si="3"/>
        <v>0.1111111111111111</v>
      </c>
      <c r="U38" s="15">
        <f t="shared" si="4"/>
        <v>26.571428571428573</v>
      </c>
      <c r="V38">
        <v>0</v>
      </c>
      <c r="W38">
        <v>0</v>
      </c>
      <c r="X38">
        <v>2</v>
      </c>
      <c r="Y38" s="2">
        <v>71.900000000000006</v>
      </c>
      <c r="Z38" s="21">
        <v>1.05</v>
      </c>
      <c r="AA38">
        <v>1.05</v>
      </c>
      <c r="AB38">
        <v>4.2300000000000004</v>
      </c>
      <c r="AC38" s="32">
        <f t="shared" si="5"/>
        <v>0.19886363636363635</v>
      </c>
      <c r="AD38" s="13">
        <f t="shared" si="6"/>
        <v>0.2857142857142857</v>
      </c>
      <c r="AE38" s="13">
        <f t="shared" si="7"/>
        <v>0.5714285714285714</v>
      </c>
      <c r="AF38" s="13">
        <f t="shared" si="8"/>
        <v>0.8571428571428571</v>
      </c>
      <c r="AG38">
        <v>14</v>
      </c>
      <c r="AH38">
        <v>16</v>
      </c>
      <c r="AI38" s="17">
        <f t="shared" si="9"/>
        <v>0.46666666666666667</v>
      </c>
      <c r="AJ38" s="35">
        <v>7</v>
      </c>
      <c r="AK38" s="35">
        <v>0</v>
      </c>
      <c r="AL38" s="35">
        <v>55</v>
      </c>
      <c r="AM38" s="35">
        <v>10</v>
      </c>
      <c r="AN38" s="35">
        <v>18</v>
      </c>
      <c r="AO38" s="35">
        <v>3</v>
      </c>
      <c r="AP38" s="35">
        <v>2</v>
      </c>
      <c r="AQ38" s="35">
        <v>24</v>
      </c>
      <c r="AR38">
        <v>1</v>
      </c>
      <c r="AS38">
        <v>1</v>
      </c>
      <c r="AT38">
        <v>74.95</v>
      </c>
      <c r="AU38">
        <v>9.5</v>
      </c>
      <c r="AV38">
        <v>-87.715999999999994</v>
      </c>
      <c r="AW38">
        <v>-4.07</v>
      </c>
      <c r="AX38" s="2">
        <v>7.4</v>
      </c>
      <c r="AY38" s="2">
        <v>0.4</v>
      </c>
      <c r="AZ38" s="2">
        <v>0</v>
      </c>
      <c r="BA38" s="2">
        <v>0.2</v>
      </c>
      <c r="BB38" s="2">
        <v>0.4</v>
      </c>
      <c r="BC38" s="2">
        <v>1</v>
      </c>
    </row>
    <row r="39" spans="1:55" x14ac:dyDescent="0.2">
      <c r="A39" s="12" t="s">
        <v>2276</v>
      </c>
      <c r="B39" s="12" t="s">
        <v>2341</v>
      </c>
      <c r="C39" t="s">
        <v>2340</v>
      </c>
      <c r="D39" t="s">
        <v>367</v>
      </c>
      <c r="E39" s="12" t="s">
        <v>178</v>
      </c>
      <c r="F39">
        <v>81</v>
      </c>
      <c r="G39">
        <v>2</v>
      </c>
      <c r="H39">
        <v>19</v>
      </c>
      <c r="I39" s="15">
        <f t="shared" si="0"/>
        <v>21</v>
      </c>
      <c r="J39">
        <v>8</v>
      </c>
      <c r="K39">
        <v>10</v>
      </c>
      <c r="L39" s="3">
        <v>2</v>
      </c>
      <c r="M39" s="3">
        <v>8</v>
      </c>
      <c r="N39" s="3">
        <v>10</v>
      </c>
      <c r="O39" s="14">
        <f t="shared" si="1"/>
        <v>3.547130859099747</v>
      </c>
      <c r="P39">
        <v>44</v>
      </c>
      <c r="Q39">
        <v>24</v>
      </c>
      <c r="R39">
        <v>36</v>
      </c>
      <c r="S39" s="13">
        <f t="shared" si="2"/>
        <v>4.5454545454545456E-2</v>
      </c>
      <c r="T39" s="13">
        <f t="shared" si="3"/>
        <v>1.9230769230769232E-2</v>
      </c>
      <c r="U39" s="15">
        <f t="shared" si="4"/>
        <v>64.421052631578945</v>
      </c>
      <c r="V39">
        <v>9</v>
      </c>
      <c r="W39">
        <v>2</v>
      </c>
      <c r="X39">
        <v>4</v>
      </c>
      <c r="Y39" s="2">
        <v>355.21666666670001</v>
      </c>
      <c r="Z39" s="21">
        <v>4.3833333333000004</v>
      </c>
      <c r="AA39">
        <v>4.28</v>
      </c>
      <c r="AB39">
        <v>1.46</v>
      </c>
      <c r="AC39" s="32">
        <f t="shared" si="5"/>
        <v>0.74564459930313587</v>
      </c>
      <c r="AD39" s="13">
        <f t="shared" si="6"/>
        <v>5.2631578947368418E-2</v>
      </c>
      <c r="AE39" s="13">
        <f t="shared" si="7"/>
        <v>0.47368421052631576</v>
      </c>
      <c r="AF39" s="13">
        <f t="shared" si="8"/>
        <v>0.52631578947368418</v>
      </c>
      <c r="AI39" s="17" t="str">
        <f t="shared" si="9"/>
        <v xml:space="preserve"> </v>
      </c>
      <c r="AJ39" s="35">
        <v>38</v>
      </c>
      <c r="AK39" s="35">
        <v>5</v>
      </c>
      <c r="AL39" s="35">
        <v>268</v>
      </c>
      <c r="AM39" s="35">
        <v>56</v>
      </c>
      <c r="AN39" s="35">
        <v>120</v>
      </c>
      <c r="AO39" s="35">
        <v>14</v>
      </c>
      <c r="AP39" s="35">
        <v>16</v>
      </c>
      <c r="AQ39" s="35">
        <v>164</v>
      </c>
      <c r="AR39">
        <v>1</v>
      </c>
      <c r="AS39">
        <v>0</v>
      </c>
      <c r="AT39">
        <v>86.37</v>
      </c>
      <c r="AU39">
        <v>30.7</v>
      </c>
      <c r="AV39">
        <v>-66.650999999999996</v>
      </c>
      <c r="AW39">
        <v>4.17</v>
      </c>
      <c r="AX39" s="2">
        <v>30.3</v>
      </c>
      <c r="AY39" s="2">
        <v>-2.6</v>
      </c>
      <c r="AZ39" s="2">
        <v>-1.1000000000000001</v>
      </c>
      <c r="BA39" s="2">
        <v>-0.9</v>
      </c>
      <c r="BB39" s="2">
        <v>4.5</v>
      </c>
      <c r="BC39" s="2">
        <v>-0.1</v>
      </c>
    </row>
    <row r="40" spans="1:55" x14ac:dyDescent="0.2">
      <c r="A40" s="12" t="s">
        <v>2454</v>
      </c>
      <c r="B40" s="12" t="s">
        <v>2455</v>
      </c>
      <c r="C40" t="s">
        <v>2453</v>
      </c>
      <c r="D40" s="12" t="s">
        <v>338</v>
      </c>
      <c r="E40" s="12" t="s">
        <v>178</v>
      </c>
      <c r="F40">
        <v>52</v>
      </c>
      <c r="G40">
        <v>1</v>
      </c>
      <c r="H40">
        <v>1</v>
      </c>
      <c r="I40" s="15">
        <f t="shared" si="0"/>
        <v>2</v>
      </c>
      <c r="J40">
        <v>0</v>
      </c>
      <c r="K40">
        <v>1</v>
      </c>
      <c r="L40" s="3">
        <v>1</v>
      </c>
      <c r="M40" s="3">
        <v>0</v>
      </c>
      <c r="N40" s="3">
        <v>1</v>
      </c>
      <c r="O40" s="14">
        <f t="shared" si="1"/>
        <v>2.1479713603805801</v>
      </c>
      <c r="P40">
        <v>9</v>
      </c>
      <c r="Q40">
        <v>1</v>
      </c>
      <c r="R40">
        <v>8</v>
      </c>
      <c r="S40" s="13">
        <f t="shared" si="2"/>
        <v>0.1111111111111111</v>
      </c>
      <c r="T40" s="13">
        <f t="shared" si="3"/>
        <v>5.5555555555555552E-2</v>
      </c>
      <c r="U40" s="15">
        <f t="shared" si="4"/>
        <v>0</v>
      </c>
      <c r="V40">
        <v>2</v>
      </c>
      <c r="W40">
        <v>1</v>
      </c>
      <c r="X40">
        <v>1</v>
      </c>
      <c r="Y40" s="2">
        <v>55.866666666699999</v>
      </c>
      <c r="Z40" s="21">
        <v>1.0666666667</v>
      </c>
      <c r="AA40">
        <v>1.07</v>
      </c>
      <c r="AB40">
        <v>4.0999999999999996</v>
      </c>
      <c r="AC40" s="32">
        <f t="shared" si="5"/>
        <v>0.20696324951644102</v>
      </c>
      <c r="AD40" s="13">
        <f t="shared" si="6"/>
        <v>0.14285714285714285</v>
      </c>
      <c r="AE40" s="13">
        <f t="shared" si="7"/>
        <v>0.14285714285714285</v>
      </c>
      <c r="AF40" s="13">
        <f t="shared" si="8"/>
        <v>0.2857142857142857</v>
      </c>
      <c r="AI40" s="17" t="str">
        <f t="shared" si="9"/>
        <v xml:space="preserve"> </v>
      </c>
      <c r="AJ40" s="35">
        <v>7</v>
      </c>
      <c r="AK40" s="35">
        <v>0</v>
      </c>
      <c r="AL40" s="35">
        <v>46</v>
      </c>
      <c r="AM40" s="35">
        <v>3</v>
      </c>
      <c r="AN40" s="35">
        <v>8</v>
      </c>
      <c r="AO40" s="35">
        <v>0</v>
      </c>
      <c r="AP40" s="35">
        <v>2</v>
      </c>
      <c r="AQ40" s="35">
        <v>24</v>
      </c>
      <c r="AR40">
        <v>1</v>
      </c>
      <c r="AS40">
        <v>1</v>
      </c>
      <c r="AT40">
        <v>86.18</v>
      </c>
      <c r="AU40">
        <v>-7.2</v>
      </c>
      <c r="AV40">
        <v>-72.659000000000006</v>
      </c>
      <c r="AW40">
        <v>6.12</v>
      </c>
      <c r="AX40" s="2">
        <v>6.1</v>
      </c>
      <c r="AY40" s="2">
        <v>0.9</v>
      </c>
      <c r="AZ40" s="2">
        <v>0.4</v>
      </c>
      <c r="BA40" s="2">
        <v>-0.7</v>
      </c>
      <c r="BB40" s="2">
        <v>0.2</v>
      </c>
      <c r="BC40" s="2">
        <v>0.8</v>
      </c>
    </row>
    <row r="41" spans="1:55" x14ac:dyDescent="0.2">
      <c r="A41" s="12" t="s">
        <v>2454</v>
      </c>
      <c r="B41" s="12" t="s">
        <v>3138</v>
      </c>
      <c r="C41" t="s">
        <v>3137</v>
      </c>
      <c r="D41" t="s">
        <v>382</v>
      </c>
      <c r="E41" s="12" t="s">
        <v>178</v>
      </c>
      <c r="F41">
        <v>74</v>
      </c>
      <c r="G41">
        <v>4</v>
      </c>
      <c r="H41">
        <v>11</v>
      </c>
      <c r="I41" s="15">
        <f t="shared" si="0"/>
        <v>15</v>
      </c>
      <c r="J41">
        <v>8</v>
      </c>
      <c r="K41">
        <v>3</v>
      </c>
      <c r="L41" s="3">
        <v>4</v>
      </c>
      <c r="M41" s="3">
        <v>7</v>
      </c>
      <c r="N41" s="3">
        <v>2</v>
      </c>
      <c r="O41" s="14">
        <f t="shared" si="1"/>
        <v>4.5828736315037908</v>
      </c>
      <c r="P41">
        <v>40</v>
      </c>
      <c r="Q41">
        <v>8</v>
      </c>
      <c r="R41">
        <v>30</v>
      </c>
      <c r="S41" s="13">
        <f t="shared" si="2"/>
        <v>0.1</v>
      </c>
      <c r="T41" s="13">
        <f t="shared" si="3"/>
        <v>5.128205128205128E-2</v>
      </c>
      <c r="U41" s="15">
        <f t="shared" si="4"/>
        <v>84.705882352941174</v>
      </c>
      <c r="V41">
        <v>0</v>
      </c>
      <c r="W41">
        <v>2</v>
      </c>
      <c r="X41">
        <v>7</v>
      </c>
      <c r="Y41" s="2">
        <v>196.38333333329999</v>
      </c>
      <c r="Z41" s="21">
        <v>2.65</v>
      </c>
      <c r="AA41">
        <v>2.57</v>
      </c>
      <c r="AB41">
        <v>2.72</v>
      </c>
      <c r="AC41" s="32">
        <f t="shared" si="5"/>
        <v>0.48582230623818523</v>
      </c>
      <c r="AD41" s="13">
        <f t="shared" si="6"/>
        <v>0.23529411764705882</v>
      </c>
      <c r="AE41" s="13">
        <f t="shared" si="7"/>
        <v>0.6470588235294118</v>
      </c>
      <c r="AF41" s="13">
        <f t="shared" si="8"/>
        <v>0.88235294117647056</v>
      </c>
      <c r="AI41" s="17" t="str">
        <f t="shared" si="9"/>
        <v xml:space="preserve"> </v>
      </c>
      <c r="AJ41" s="35">
        <v>17</v>
      </c>
      <c r="AK41" s="35">
        <v>5</v>
      </c>
      <c r="AL41" s="35">
        <v>163</v>
      </c>
      <c r="AM41" s="35">
        <v>23</v>
      </c>
      <c r="AN41" s="35">
        <v>67</v>
      </c>
      <c r="AO41" s="35">
        <v>12</v>
      </c>
      <c r="AP41" s="35">
        <v>4</v>
      </c>
      <c r="AQ41" s="35">
        <v>88</v>
      </c>
      <c r="AR41">
        <v>0</v>
      </c>
      <c r="AS41">
        <v>0</v>
      </c>
      <c r="AT41">
        <v>91.64</v>
      </c>
      <c r="AU41">
        <v>13.7</v>
      </c>
      <c r="AV41">
        <v>-82.957999999999998</v>
      </c>
      <c r="AW41">
        <v>-1.8580000000000001</v>
      </c>
      <c r="AX41" s="2">
        <v>17</v>
      </c>
      <c r="AY41" s="2">
        <v>-0.4</v>
      </c>
      <c r="AZ41" s="2">
        <v>-0.1</v>
      </c>
      <c r="BA41" s="2">
        <v>-0.2</v>
      </c>
      <c r="BB41" s="2">
        <v>1.4</v>
      </c>
      <c r="BC41" s="2">
        <v>0.7</v>
      </c>
    </row>
    <row r="42" spans="1:55" x14ac:dyDescent="0.2">
      <c r="A42" s="12" t="s">
        <v>2454</v>
      </c>
      <c r="B42" s="12" t="s">
        <v>3386</v>
      </c>
      <c r="C42" t="s">
        <v>3385</v>
      </c>
      <c r="D42" t="s">
        <v>271</v>
      </c>
      <c r="E42" s="12" t="s">
        <v>178</v>
      </c>
      <c r="F42">
        <v>43</v>
      </c>
      <c r="G42">
        <v>0</v>
      </c>
      <c r="H42">
        <v>0</v>
      </c>
      <c r="I42" s="15">
        <f t="shared" si="0"/>
        <v>0</v>
      </c>
      <c r="J42">
        <v>0</v>
      </c>
      <c r="K42">
        <v>0</v>
      </c>
      <c r="L42" s="3">
        <v>0</v>
      </c>
      <c r="M42" s="3">
        <v>0</v>
      </c>
      <c r="N42" s="3">
        <v>0</v>
      </c>
      <c r="O42" s="14">
        <f t="shared" si="1"/>
        <v>0</v>
      </c>
      <c r="P42">
        <v>0</v>
      </c>
      <c r="Q42">
        <v>0</v>
      </c>
      <c r="R42">
        <v>0</v>
      </c>
      <c r="S42" s="13">
        <f t="shared" si="2"/>
        <v>0</v>
      </c>
      <c r="T42" s="13">
        <f t="shared" si="3"/>
        <v>0</v>
      </c>
      <c r="U42" s="15">
        <f t="shared" si="4"/>
        <v>0</v>
      </c>
      <c r="V42">
        <v>0</v>
      </c>
      <c r="W42">
        <v>0</v>
      </c>
      <c r="X42">
        <v>0</v>
      </c>
      <c r="Y42" s="2">
        <v>4.0999999999999996</v>
      </c>
      <c r="Z42" s="21">
        <v>8.3333333300000006E-2</v>
      </c>
      <c r="AA42">
        <v>0.09</v>
      </c>
      <c r="AB42">
        <v>5.24</v>
      </c>
      <c r="AC42" s="32">
        <f t="shared" si="5"/>
        <v>1.6885553470919325E-2</v>
      </c>
      <c r="AD42" s="13">
        <f t="shared" si="6"/>
        <v>0</v>
      </c>
      <c r="AE42" s="13">
        <f t="shared" si="7"/>
        <v>0</v>
      </c>
      <c r="AF42" s="13">
        <f t="shared" si="8"/>
        <v>0</v>
      </c>
      <c r="AI42" s="17" t="str">
        <f t="shared" si="9"/>
        <v xml:space="preserve"> </v>
      </c>
      <c r="AJ42" s="35">
        <v>0</v>
      </c>
      <c r="AK42" s="35">
        <v>0</v>
      </c>
      <c r="AL42" s="35">
        <v>3</v>
      </c>
      <c r="AM42" s="35">
        <v>1</v>
      </c>
      <c r="AN42" s="35">
        <v>2</v>
      </c>
      <c r="AO42" s="35">
        <v>0</v>
      </c>
      <c r="AP42" s="35">
        <v>1</v>
      </c>
      <c r="AQ42" s="35">
        <v>0</v>
      </c>
      <c r="AR42">
        <v>0</v>
      </c>
      <c r="AS42">
        <v>0</v>
      </c>
      <c r="AT42">
        <v>44.08</v>
      </c>
      <c r="AU42">
        <v>-17.399999999999999</v>
      </c>
      <c r="AV42">
        <v>-83.034999999999997</v>
      </c>
      <c r="AW42">
        <v>-5.335</v>
      </c>
      <c r="AX42" s="2">
        <v>0.4</v>
      </c>
      <c r="AY42" s="2">
        <v>0</v>
      </c>
      <c r="AZ42" s="2">
        <v>0.1</v>
      </c>
      <c r="BA42" s="2">
        <v>0</v>
      </c>
      <c r="BB42" s="2">
        <v>0.1</v>
      </c>
      <c r="BC42" s="2">
        <v>0.1</v>
      </c>
    </row>
    <row r="43" spans="1:55" x14ac:dyDescent="0.2">
      <c r="A43" s="12" t="s">
        <v>175</v>
      </c>
      <c r="B43" s="12" t="s">
        <v>176</v>
      </c>
      <c r="C43" t="s">
        <v>174</v>
      </c>
      <c r="D43" t="s">
        <v>177</v>
      </c>
      <c r="E43" s="12" t="s">
        <v>178</v>
      </c>
      <c r="F43">
        <v>10</v>
      </c>
      <c r="G43">
        <v>0</v>
      </c>
      <c r="H43">
        <v>0</v>
      </c>
      <c r="I43" s="15">
        <f t="shared" si="0"/>
        <v>0</v>
      </c>
      <c r="J43">
        <v>0</v>
      </c>
      <c r="K43">
        <v>0</v>
      </c>
      <c r="L43" s="3">
        <v>0</v>
      </c>
      <c r="M43" s="3">
        <v>0</v>
      </c>
      <c r="N43" s="3">
        <v>0</v>
      </c>
      <c r="O43" s="14">
        <f t="shared" si="1"/>
        <v>0</v>
      </c>
      <c r="P43">
        <v>0</v>
      </c>
      <c r="Q43">
        <v>0</v>
      </c>
      <c r="R43">
        <v>0</v>
      </c>
      <c r="S43" s="13">
        <f t="shared" si="2"/>
        <v>0</v>
      </c>
      <c r="T43" s="13">
        <f t="shared" si="3"/>
        <v>0</v>
      </c>
      <c r="U43" s="15">
        <f t="shared" si="4"/>
        <v>0</v>
      </c>
      <c r="V43">
        <v>0</v>
      </c>
      <c r="W43">
        <v>0</v>
      </c>
      <c r="X43">
        <v>0</v>
      </c>
      <c r="Y43" s="2">
        <v>0.1333333333</v>
      </c>
      <c r="Z43" s="21">
        <v>0</v>
      </c>
      <c r="AA43">
        <v>0.01</v>
      </c>
      <c r="AB43">
        <v>4.8</v>
      </c>
      <c r="AC43" s="32">
        <f t="shared" si="5"/>
        <v>2.0790020790020791E-3</v>
      </c>
      <c r="AD43" s="13">
        <f t="shared" si="6"/>
        <v>0</v>
      </c>
      <c r="AE43" s="13">
        <f t="shared" si="7"/>
        <v>0</v>
      </c>
      <c r="AF43" s="13">
        <f t="shared" si="8"/>
        <v>0</v>
      </c>
      <c r="AI43" s="17" t="str">
        <f t="shared" si="9"/>
        <v xml:space="preserve"> </v>
      </c>
      <c r="AJ43" s="35">
        <v>0</v>
      </c>
      <c r="AK43" s="35">
        <v>0</v>
      </c>
      <c r="AL43" s="35">
        <v>0</v>
      </c>
      <c r="AM43" s="35">
        <v>0</v>
      </c>
      <c r="AN43" s="35">
        <v>0</v>
      </c>
      <c r="AO43" s="35">
        <v>0</v>
      </c>
      <c r="AP43" s="35">
        <v>0</v>
      </c>
      <c r="AQ43" s="35">
        <v>0</v>
      </c>
      <c r="AR43">
        <v>0</v>
      </c>
      <c r="AS43">
        <v>0</v>
      </c>
      <c r="AT43">
        <v>0</v>
      </c>
      <c r="AU43">
        <v>-83.8</v>
      </c>
      <c r="AV43">
        <v>-84.247</v>
      </c>
      <c r="AW43">
        <v>-1.478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</row>
    <row r="44" spans="1:55" x14ac:dyDescent="0.2">
      <c r="A44" s="12" t="s">
        <v>175</v>
      </c>
      <c r="B44" s="12" t="s">
        <v>757</v>
      </c>
      <c r="C44" t="s">
        <v>756</v>
      </c>
      <c r="D44" t="s">
        <v>684</v>
      </c>
      <c r="E44" s="12" t="s">
        <v>178</v>
      </c>
      <c r="F44">
        <v>3</v>
      </c>
      <c r="G44">
        <v>0</v>
      </c>
      <c r="H44">
        <v>0</v>
      </c>
      <c r="I44" s="15">
        <f t="shared" si="0"/>
        <v>0</v>
      </c>
      <c r="J44">
        <v>0</v>
      </c>
      <c r="K44">
        <v>0</v>
      </c>
      <c r="L44" s="3">
        <v>0</v>
      </c>
      <c r="M44" s="3">
        <v>0</v>
      </c>
      <c r="N44" s="3">
        <v>0</v>
      </c>
      <c r="O44" s="14">
        <f t="shared" si="1"/>
        <v>0</v>
      </c>
      <c r="P44">
        <v>0</v>
      </c>
      <c r="Q44">
        <v>0</v>
      </c>
      <c r="R44">
        <v>0</v>
      </c>
      <c r="S44" s="13">
        <f t="shared" si="2"/>
        <v>0</v>
      </c>
      <c r="T44" s="13">
        <f t="shared" si="3"/>
        <v>0</v>
      </c>
      <c r="U44" s="15">
        <f t="shared" si="4"/>
        <v>0</v>
      </c>
      <c r="V44">
        <v>0</v>
      </c>
      <c r="W44">
        <v>0</v>
      </c>
      <c r="X44">
        <v>0</v>
      </c>
      <c r="Y44" s="2">
        <v>0</v>
      </c>
      <c r="Z44" s="21">
        <v>0</v>
      </c>
      <c r="AC44" s="32">
        <f t="shared" si="5"/>
        <v>0</v>
      </c>
      <c r="AD44" s="13">
        <f t="shared" si="6"/>
        <v>0</v>
      </c>
      <c r="AE44" s="13">
        <f t="shared" si="7"/>
        <v>0</v>
      </c>
      <c r="AF44" s="13">
        <f t="shared" si="8"/>
        <v>0</v>
      </c>
      <c r="AI44" s="17" t="str">
        <f t="shared" si="9"/>
        <v xml:space="preserve"> 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>
        <v>0</v>
      </c>
      <c r="AS44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</row>
    <row r="45" spans="1:55" x14ac:dyDescent="0.2">
      <c r="A45" s="12" t="s">
        <v>175</v>
      </c>
      <c r="B45" s="12" t="s">
        <v>880</v>
      </c>
      <c r="C45" t="s">
        <v>879</v>
      </c>
      <c r="D45" t="s">
        <v>192</v>
      </c>
      <c r="E45" s="12" t="s">
        <v>170</v>
      </c>
      <c r="F45">
        <v>82</v>
      </c>
      <c r="G45">
        <v>0</v>
      </c>
      <c r="H45">
        <v>0</v>
      </c>
      <c r="I45" s="15">
        <f t="shared" si="0"/>
        <v>0</v>
      </c>
      <c r="J45">
        <v>0</v>
      </c>
      <c r="K45">
        <v>0</v>
      </c>
      <c r="L45" s="3">
        <v>0</v>
      </c>
      <c r="M45" s="3">
        <v>0</v>
      </c>
      <c r="N45" s="3">
        <v>0</v>
      </c>
      <c r="O45" s="14">
        <f t="shared" si="1"/>
        <v>0</v>
      </c>
      <c r="P45">
        <v>3</v>
      </c>
      <c r="Q45">
        <v>1</v>
      </c>
      <c r="R45">
        <v>1</v>
      </c>
      <c r="S45" s="13">
        <f t="shared" si="2"/>
        <v>0</v>
      </c>
      <c r="T45" s="13">
        <f t="shared" si="3"/>
        <v>0</v>
      </c>
      <c r="U45" s="15">
        <f t="shared" si="4"/>
        <v>0</v>
      </c>
      <c r="V45">
        <v>0</v>
      </c>
      <c r="W45">
        <v>0</v>
      </c>
      <c r="X45">
        <v>0</v>
      </c>
      <c r="Y45" s="2">
        <v>18.0333333333</v>
      </c>
      <c r="Z45" s="21">
        <v>0.21666666670000001</v>
      </c>
      <c r="AA45">
        <v>0.19</v>
      </c>
      <c r="AB45">
        <v>5.22</v>
      </c>
      <c r="AC45" s="32">
        <f t="shared" si="5"/>
        <v>3.512014787430684E-2</v>
      </c>
      <c r="AD45" s="13">
        <f t="shared" si="6"/>
        <v>0</v>
      </c>
      <c r="AE45" s="13">
        <f t="shared" si="7"/>
        <v>0</v>
      </c>
      <c r="AF45" s="13">
        <f t="shared" si="8"/>
        <v>0</v>
      </c>
      <c r="AG45">
        <v>0</v>
      </c>
      <c r="AH45">
        <v>0</v>
      </c>
      <c r="AI45" s="17" t="str">
        <f t="shared" si="9"/>
        <v xml:space="preserve"> </v>
      </c>
      <c r="AJ45" s="35">
        <v>0</v>
      </c>
      <c r="AK45" s="35">
        <v>1</v>
      </c>
      <c r="AL45" s="35">
        <v>6</v>
      </c>
      <c r="AM45" s="35">
        <v>1</v>
      </c>
      <c r="AN45" s="35">
        <v>5</v>
      </c>
      <c r="AO45" s="35">
        <v>2</v>
      </c>
      <c r="AP45" s="35">
        <v>0</v>
      </c>
      <c r="AQ45" s="35">
        <v>5</v>
      </c>
      <c r="AR45">
        <v>0</v>
      </c>
      <c r="AS45">
        <v>0</v>
      </c>
      <c r="AT45">
        <v>47.01</v>
      </c>
      <c r="AU45">
        <v>-41.7</v>
      </c>
      <c r="AV45">
        <v>-80.763000000000005</v>
      </c>
      <c r="AW45">
        <v>-0.86899999999999999</v>
      </c>
      <c r="AX45" s="2">
        <v>0.5</v>
      </c>
      <c r="AY45" s="2">
        <v>-0.7</v>
      </c>
      <c r="AZ45" s="2">
        <v>0.4</v>
      </c>
      <c r="BA45" s="2">
        <v>-0.1</v>
      </c>
      <c r="BB45" s="2">
        <v>0.2</v>
      </c>
      <c r="BC45" s="2">
        <v>-0.30000000000000004</v>
      </c>
    </row>
    <row r="46" spans="1:55" x14ac:dyDescent="0.2">
      <c r="A46" s="12" t="s">
        <v>175</v>
      </c>
      <c r="B46" s="12" t="s">
        <v>1068</v>
      </c>
      <c r="C46" t="s">
        <v>1067</v>
      </c>
      <c r="D46" t="s">
        <v>610</v>
      </c>
      <c r="E46" s="12" t="s">
        <v>170</v>
      </c>
      <c r="F46">
        <v>81</v>
      </c>
      <c r="G46">
        <v>0</v>
      </c>
      <c r="H46">
        <v>0</v>
      </c>
      <c r="I46" s="15">
        <f t="shared" si="0"/>
        <v>0</v>
      </c>
      <c r="J46">
        <v>0</v>
      </c>
      <c r="K46">
        <v>0</v>
      </c>
      <c r="L46" s="3">
        <v>0</v>
      </c>
      <c r="M46" s="3">
        <v>0</v>
      </c>
      <c r="N46" s="3">
        <v>0</v>
      </c>
      <c r="O46" s="14">
        <f t="shared" si="1"/>
        <v>0</v>
      </c>
      <c r="P46">
        <v>1</v>
      </c>
      <c r="Q46">
        <v>0</v>
      </c>
      <c r="R46">
        <v>0</v>
      </c>
      <c r="S46" s="13">
        <f t="shared" si="2"/>
        <v>0</v>
      </c>
      <c r="T46" s="13">
        <f t="shared" si="3"/>
        <v>0</v>
      </c>
      <c r="U46" s="15">
        <f t="shared" si="4"/>
        <v>0</v>
      </c>
      <c r="V46">
        <v>0</v>
      </c>
      <c r="W46">
        <v>0</v>
      </c>
      <c r="X46">
        <v>0</v>
      </c>
      <c r="Y46" s="2">
        <v>4.9666666667000001</v>
      </c>
      <c r="Z46" s="21">
        <v>0.05</v>
      </c>
      <c r="AA46">
        <v>0.06</v>
      </c>
      <c r="AB46">
        <v>5.49</v>
      </c>
      <c r="AC46" s="32">
        <f t="shared" si="5"/>
        <v>1.0810810810810811E-2</v>
      </c>
      <c r="AD46" s="13">
        <f t="shared" si="6"/>
        <v>0</v>
      </c>
      <c r="AE46" s="13">
        <f t="shared" si="7"/>
        <v>0</v>
      </c>
      <c r="AF46" s="13">
        <f t="shared" si="8"/>
        <v>0</v>
      </c>
      <c r="AG46">
        <v>7</v>
      </c>
      <c r="AH46">
        <v>7</v>
      </c>
      <c r="AI46" s="17">
        <f t="shared" si="9"/>
        <v>0.5</v>
      </c>
      <c r="AJ46" s="35">
        <v>0</v>
      </c>
      <c r="AK46" s="35">
        <v>0</v>
      </c>
      <c r="AL46" s="35">
        <v>5</v>
      </c>
      <c r="AM46" s="35">
        <v>0</v>
      </c>
      <c r="AN46" s="35">
        <v>3</v>
      </c>
      <c r="AO46" s="35">
        <v>0</v>
      </c>
      <c r="AP46" s="35">
        <v>0</v>
      </c>
      <c r="AQ46" s="35">
        <v>1</v>
      </c>
      <c r="AR46">
        <v>0</v>
      </c>
      <c r="AS46">
        <v>0</v>
      </c>
      <c r="AT46">
        <v>105.54</v>
      </c>
      <c r="AU46">
        <v>1.9</v>
      </c>
      <c r="AV46">
        <v>-84.539000000000001</v>
      </c>
      <c r="AW46">
        <v>-2.3370000000000002</v>
      </c>
      <c r="AX46" s="2">
        <v>0.4</v>
      </c>
      <c r="AY46" s="2">
        <v>-0.1</v>
      </c>
      <c r="AZ46" s="2">
        <v>0.1</v>
      </c>
      <c r="BA46" s="2">
        <v>0</v>
      </c>
      <c r="BB46" s="2">
        <v>-0.1</v>
      </c>
      <c r="BC46" s="2">
        <v>-0.1</v>
      </c>
    </row>
    <row r="47" spans="1:55" x14ac:dyDescent="0.2">
      <c r="A47" s="12" t="s">
        <v>175</v>
      </c>
      <c r="B47" s="12" t="s">
        <v>1170</v>
      </c>
      <c r="C47" t="s">
        <v>1169</v>
      </c>
      <c r="D47" t="s">
        <v>147</v>
      </c>
      <c r="E47" s="12" t="s">
        <v>170</v>
      </c>
      <c r="F47">
        <v>9</v>
      </c>
      <c r="G47">
        <v>0</v>
      </c>
      <c r="H47">
        <v>0</v>
      </c>
      <c r="I47" s="15">
        <f t="shared" si="0"/>
        <v>0</v>
      </c>
      <c r="J47">
        <v>0</v>
      </c>
      <c r="K47">
        <v>0</v>
      </c>
      <c r="L47" s="3">
        <v>0</v>
      </c>
      <c r="M47" s="3">
        <v>0</v>
      </c>
      <c r="N47" s="3">
        <v>0</v>
      </c>
      <c r="O47" s="14">
        <f t="shared" si="1"/>
        <v>0</v>
      </c>
      <c r="P47">
        <v>1</v>
      </c>
      <c r="Q47">
        <v>0</v>
      </c>
      <c r="R47">
        <v>0</v>
      </c>
      <c r="S47" s="13">
        <f t="shared" si="2"/>
        <v>0</v>
      </c>
      <c r="T47" s="13">
        <f t="shared" si="3"/>
        <v>0</v>
      </c>
      <c r="U47" s="15">
        <f t="shared" si="4"/>
        <v>0</v>
      </c>
      <c r="V47">
        <v>0</v>
      </c>
      <c r="W47">
        <v>0</v>
      </c>
      <c r="X47">
        <v>1</v>
      </c>
      <c r="Y47" s="2">
        <v>4.3499999999999996</v>
      </c>
      <c r="Z47" s="21">
        <v>0.4833333333</v>
      </c>
      <c r="AA47">
        <v>0.48</v>
      </c>
      <c r="AB47">
        <v>3.46</v>
      </c>
      <c r="AC47" s="32">
        <f t="shared" si="5"/>
        <v>0.12182741116751268</v>
      </c>
      <c r="AD47" s="13">
        <f t="shared" si="6"/>
        <v>0</v>
      </c>
      <c r="AE47" s="13">
        <f t="shared" si="7"/>
        <v>0</v>
      </c>
      <c r="AF47" s="13">
        <f t="shared" si="8"/>
        <v>0</v>
      </c>
      <c r="AG47">
        <v>0</v>
      </c>
      <c r="AH47">
        <v>0</v>
      </c>
      <c r="AI47" s="17" t="str">
        <f t="shared" si="9"/>
        <v xml:space="preserve"> </v>
      </c>
      <c r="AJ47" s="35">
        <v>0</v>
      </c>
      <c r="AK47" s="35">
        <v>0</v>
      </c>
      <c r="AL47" s="35">
        <v>4</v>
      </c>
      <c r="AM47" s="35">
        <v>1</v>
      </c>
      <c r="AN47" s="35">
        <v>2</v>
      </c>
      <c r="AO47" s="35">
        <v>0</v>
      </c>
      <c r="AP47" s="35">
        <v>0</v>
      </c>
      <c r="AQ47" s="35">
        <v>2</v>
      </c>
      <c r="AR47">
        <v>0</v>
      </c>
      <c r="AS47">
        <v>0</v>
      </c>
      <c r="AT47">
        <v>96.55</v>
      </c>
      <c r="AU47">
        <v>4</v>
      </c>
      <c r="AV47">
        <v>-84.254999999999995</v>
      </c>
      <c r="AW47">
        <v>-5.0640000000000001</v>
      </c>
      <c r="AX47" s="2">
        <v>0.60000000000000009</v>
      </c>
      <c r="AY47" s="2">
        <v>0.2</v>
      </c>
      <c r="AZ47" s="2">
        <v>0.1</v>
      </c>
      <c r="BA47" s="2">
        <v>-0.1</v>
      </c>
      <c r="BB47" s="2">
        <v>-0.1</v>
      </c>
      <c r="BC47" s="2">
        <v>0.1</v>
      </c>
    </row>
    <row r="48" spans="1:55" x14ac:dyDescent="0.2">
      <c r="A48" s="12" t="s">
        <v>175</v>
      </c>
      <c r="B48" s="12" t="s">
        <v>1301</v>
      </c>
      <c r="C48" t="s">
        <v>1300</v>
      </c>
      <c r="D48" t="s">
        <v>131</v>
      </c>
      <c r="E48" s="12" t="s">
        <v>178</v>
      </c>
      <c r="F48">
        <v>71</v>
      </c>
      <c r="G48">
        <v>0</v>
      </c>
      <c r="H48">
        <v>2</v>
      </c>
      <c r="I48" s="15">
        <f t="shared" si="0"/>
        <v>2</v>
      </c>
      <c r="J48">
        <v>0</v>
      </c>
      <c r="K48">
        <v>2</v>
      </c>
      <c r="L48" s="3">
        <v>0</v>
      </c>
      <c r="M48" s="3">
        <v>0</v>
      </c>
      <c r="N48" s="3">
        <v>2</v>
      </c>
      <c r="O48" s="14">
        <f t="shared" si="1"/>
        <v>4.4554455445599697</v>
      </c>
      <c r="P48">
        <v>1</v>
      </c>
      <c r="Q48">
        <v>1</v>
      </c>
      <c r="R48">
        <v>3</v>
      </c>
      <c r="S48" s="13">
        <f t="shared" si="2"/>
        <v>0</v>
      </c>
      <c r="T48" s="13">
        <f t="shared" si="3"/>
        <v>0</v>
      </c>
      <c r="U48" s="15">
        <f t="shared" si="4"/>
        <v>0</v>
      </c>
      <c r="V48">
        <v>0</v>
      </c>
      <c r="W48">
        <v>0</v>
      </c>
      <c r="X48">
        <v>1</v>
      </c>
      <c r="Y48" s="2">
        <v>26.933333333299998</v>
      </c>
      <c r="Z48" s="21">
        <v>0.36666666670000003</v>
      </c>
      <c r="AA48">
        <v>0.38</v>
      </c>
      <c r="AB48">
        <v>5.08</v>
      </c>
      <c r="AC48" s="32">
        <f t="shared" si="5"/>
        <v>6.95970695970696E-2</v>
      </c>
      <c r="AD48" s="13">
        <f t="shared" si="6"/>
        <v>0</v>
      </c>
      <c r="AE48" s="13">
        <f t="shared" si="7"/>
        <v>0.66666666666666663</v>
      </c>
      <c r="AF48" s="13">
        <f t="shared" si="8"/>
        <v>0.66666666666666663</v>
      </c>
      <c r="AI48" s="17" t="str">
        <f t="shared" si="9"/>
        <v xml:space="preserve"> </v>
      </c>
      <c r="AJ48" s="35">
        <v>3</v>
      </c>
      <c r="AK48" s="35">
        <v>2</v>
      </c>
      <c r="AL48" s="35">
        <v>11</v>
      </c>
      <c r="AM48" s="35">
        <v>6</v>
      </c>
      <c r="AN48" s="35">
        <v>5</v>
      </c>
      <c r="AO48" s="35">
        <v>2</v>
      </c>
      <c r="AP48" s="35">
        <v>2</v>
      </c>
      <c r="AQ48" s="35">
        <v>10</v>
      </c>
      <c r="AR48">
        <v>0</v>
      </c>
      <c r="AS48">
        <v>0</v>
      </c>
      <c r="AT48">
        <v>37.869999999999997</v>
      </c>
      <c r="AU48">
        <v>-34.9</v>
      </c>
      <c r="AV48">
        <v>-86.274000000000001</v>
      </c>
      <c r="AW48">
        <v>-4.2590000000000003</v>
      </c>
      <c r="AX48" s="2">
        <v>1.8</v>
      </c>
      <c r="AY48" s="2">
        <v>-0.4</v>
      </c>
      <c r="AZ48" s="2">
        <v>0.5</v>
      </c>
      <c r="BA48" s="2">
        <v>-0.1</v>
      </c>
      <c r="BB48" s="2">
        <v>0.30000000000000004</v>
      </c>
      <c r="BC48" s="2">
        <v>0.2</v>
      </c>
    </row>
    <row r="49" spans="1:55" x14ac:dyDescent="0.2">
      <c r="A49" s="12" t="s">
        <v>175</v>
      </c>
      <c r="B49" s="12" t="s">
        <v>2146</v>
      </c>
      <c r="C49" t="s">
        <v>2145</v>
      </c>
      <c r="D49" t="s">
        <v>169</v>
      </c>
      <c r="E49" s="12" t="s">
        <v>156</v>
      </c>
      <c r="F49">
        <v>78</v>
      </c>
      <c r="G49">
        <v>4</v>
      </c>
      <c r="H49">
        <v>8</v>
      </c>
      <c r="I49" s="15">
        <f t="shared" si="0"/>
        <v>12</v>
      </c>
      <c r="J49">
        <v>5</v>
      </c>
      <c r="K49">
        <v>3</v>
      </c>
      <c r="L49" s="3">
        <v>3</v>
      </c>
      <c r="M49" s="3">
        <v>4</v>
      </c>
      <c r="N49" s="3">
        <v>3</v>
      </c>
      <c r="O49" s="14">
        <f t="shared" si="1"/>
        <v>3.3959594371506339</v>
      </c>
      <c r="P49">
        <v>28</v>
      </c>
      <c r="Q49">
        <v>14</v>
      </c>
      <c r="R49">
        <v>8</v>
      </c>
      <c r="S49" s="13">
        <f t="shared" si="2"/>
        <v>0.14285714285714285</v>
      </c>
      <c r="T49" s="13">
        <f t="shared" si="3"/>
        <v>0.08</v>
      </c>
      <c r="U49" s="15">
        <f t="shared" si="4"/>
        <v>39.761904761904766</v>
      </c>
      <c r="V49">
        <v>0</v>
      </c>
      <c r="W49">
        <v>6</v>
      </c>
      <c r="X49">
        <v>12</v>
      </c>
      <c r="Y49" s="2">
        <v>212.01666666669999</v>
      </c>
      <c r="Z49" s="21">
        <v>2.7166666667000001</v>
      </c>
      <c r="AA49">
        <v>2.61</v>
      </c>
      <c r="AB49">
        <v>2.48</v>
      </c>
      <c r="AC49" s="32">
        <f t="shared" si="5"/>
        <v>0.51277013752455791</v>
      </c>
      <c r="AD49" s="13">
        <f t="shared" si="6"/>
        <v>0.14285714285714285</v>
      </c>
      <c r="AE49" s="13">
        <f t="shared" si="7"/>
        <v>0.38095238095238093</v>
      </c>
      <c r="AF49" s="13">
        <f t="shared" si="8"/>
        <v>0.52380952380952372</v>
      </c>
      <c r="AG49">
        <v>5</v>
      </c>
      <c r="AH49">
        <v>6</v>
      </c>
      <c r="AI49" s="17">
        <f t="shared" si="9"/>
        <v>0.45454545454545453</v>
      </c>
      <c r="AJ49" s="35">
        <v>21</v>
      </c>
      <c r="AK49" s="35">
        <v>3</v>
      </c>
      <c r="AL49" s="35">
        <v>146</v>
      </c>
      <c r="AM49" s="35">
        <v>29</v>
      </c>
      <c r="AN49" s="35">
        <v>81</v>
      </c>
      <c r="AO49" s="35">
        <v>9</v>
      </c>
      <c r="AP49" s="35">
        <v>6</v>
      </c>
      <c r="AQ49" s="35">
        <v>91</v>
      </c>
      <c r="AR49">
        <v>4</v>
      </c>
      <c r="AS49">
        <v>2</v>
      </c>
      <c r="AT49">
        <v>86.21</v>
      </c>
      <c r="AU49">
        <v>3.8</v>
      </c>
      <c r="AV49">
        <v>-84.697000000000003</v>
      </c>
      <c r="AW49">
        <v>-2.9039999999999999</v>
      </c>
      <c r="AX49" s="2">
        <v>16.2</v>
      </c>
      <c r="AY49" s="2">
        <v>-2.9</v>
      </c>
      <c r="AZ49" s="2">
        <v>-0.4</v>
      </c>
      <c r="BA49" s="2">
        <v>-0.60000000000000009</v>
      </c>
      <c r="BB49" s="2">
        <v>3.5</v>
      </c>
      <c r="BC49" s="2">
        <v>-0.30000000000000004</v>
      </c>
    </row>
    <row r="50" spans="1:55" x14ac:dyDescent="0.2">
      <c r="A50" s="12" t="s">
        <v>175</v>
      </c>
      <c r="B50" s="12" t="s">
        <v>2307</v>
      </c>
      <c r="C50" t="s">
        <v>2306</v>
      </c>
      <c r="D50" s="12" t="s">
        <v>162</v>
      </c>
      <c r="E50" s="12" t="s">
        <v>178</v>
      </c>
      <c r="F50">
        <v>82</v>
      </c>
      <c r="G50">
        <v>2</v>
      </c>
      <c r="H50">
        <v>9</v>
      </c>
      <c r="I50" s="15">
        <f t="shared" si="0"/>
        <v>11</v>
      </c>
      <c r="J50">
        <v>4</v>
      </c>
      <c r="K50">
        <v>4</v>
      </c>
      <c r="L50" s="3">
        <v>2</v>
      </c>
      <c r="M50" s="3">
        <v>3</v>
      </c>
      <c r="N50" s="3">
        <v>3</v>
      </c>
      <c r="O50" s="14">
        <f t="shared" si="1"/>
        <v>2.7968076841588809</v>
      </c>
      <c r="P50">
        <v>29</v>
      </c>
      <c r="Q50">
        <v>23</v>
      </c>
      <c r="R50">
        <v>33</v>
      </c>
      <c r="S50" s="13">
        <f t="shared" si="2"/>
        <v>6.8965517241379309E-2</v>
      </c>
      <c r="T50" s="13">
        <f t="shared" si="3"/>
        <v>2.3529411764705882E-2</v>
      </c>
      <c r="U50" s="15">
        <f t="shared" si="4"/>
        <v>30.666666666666668</v>
      </c>
      <c r="V50">
        <v>5</v>
      </c>
      <c r="W50">
        <v>2</v>
      </c>
      <c r="X50">
        <v>8</v>
      </c>
      <c r="Y50" s="2">
        <v>235.98333333330001</v>
      </c>
      <c r="Z50" s="21">
        <v>2.8666666667</v>
      </c>
      <c r="AA50">
        <v>2.81</v>
      </c>
      <c r="AB50">
        <v>2.58</v>
      </c>
      <c r="AC50" s="32">
        <f t="shared" si="5"/>
        <v>0.52133580705009275</v>
      </c>
      <c r="AD50" s="13">
        <f t="shared" si="6"/>
        <v>8.3333333333333329E-2</v>
      </c>
      <c r="AE50" s="13">
        <f t="shared" si="7"/>
        <v>0.33333333333333331</v>
      </c>
      <c r="AF50" s="13">
        <f t="shared" si="8"/>
        <v>0.41666666666666663</v>
      </c>
      <c r="AI50" s="17" t="str">
        <f t="shared" si="9"/>
        <v xml:space="preserve"> </v>
      </c>
      <c r="AJ50" s="35">
        <v>24</v>
      </c>
      <c r="AK50" s="35">
        <v>5</v>
      </c>
      <c r="AL50" s="35">
        <v>160</v>
      </c>
      <c r="AM50" s="35">
        <v>21</v>
      </c>
      <c r="AN50" s="35">
        <v>71</v>
      </c>
      <c r="AO50" s="35">
        <v>5</v>
      </c>
      <c r="AP50" s="35">
        <v>8</v>
      </c>
      <c r="AQ50" s="35">
        <v>92</v>
      </c>
      <c r="AR50">
        <v>1</v>
      </c>
      <c r="AS50">
        <v>0</v>
      </c>
      <c r="AT50">
        <v>80.239999999999995</v>
      </c>
      <c r="AU50">
        <v>-19.7</v>
      </c>
      <c r="AV50">
        <v>-77.167000000000002</v>
      </c>
      <c r="AW50">
        <v>0.35</v>
      </c>
      <c r="AX50" s="2">
        <v>20.100000000000001</v>
      </c>
      <c r="AY50" s="2">
        <v>-1</v>
      </c>
      <c r="AZ50" s="2">
        <v>0.2</v>
      </c>
      <c r="BA50" s="2">
        <v>-0.2</v>
      </c>
      <c r="BB50" s="2">
        <v>0.5</v>
      </c>
      <c r="BC50" s="2">
        <v>-0.5</v>
      </c>
    </row>
    <row r="51" spans="1:55" x14ac:dyDescent="0.2">
      <c r="A51" s="12" t="s">
        <v>175</v>
      </c>
      <c r="B51" s="12" t="s">
        <v>3167</v>
      </c>
      <c r="C51" t="s">
        <v>3166</v>
      </c>
      <c r="D51" t="s">
        <v>442</v>
      </c>
      <c r="E51" s="12" t="s">
        <v>170</v>
      </c>
      <c r="F51">
        <v>80</v>
      </c>
      <c r="G51">
        <v>5</v>
      </c>
      <c r="H51">
        <v>4</v>
      </c>
      <c r="I51" s="15">
        <f t="shared" si="0"/>
        <v>9</v>
      </c>
      <c r="J51">
        <v>2</v>
      </c>
      <c r="K51">
        <v>2</v>
      </c>
      <c r="L51" s="3">
        <v>5</v>
      </c>
      <c r="M51" s="3">
        <v>2</v>
      </c>
      <c r="N51" s="3">
        <v>1</v>
      </c>
      <c r="O51" s="14">
        <f t="shared" si="1"/>
        <v>2.5787965616045843</v>
      </c>
      <c r="P51">
        <v>22</v>
      </c>
      <c r="Q51">
        <v>8</v>
      </c>
      <c r="R51">
        <v>2</v>
      </c>
      <c r="S51" s="13">
        <f t="shared" si="2"/>
        <v>0.22727272727272727</v>
      </c>
      <c r="T51" s="13">
        <f t="shared" si="3"/>
        <v>0.15625</v>
      </c>
      <c r="U51" s="15">
        <f t="shared" si="4"/>
        <v>13.357142857142858</v>
      </c>
      <c r="V51">
        <v>0</v>
      </c>
      <c r="W51">
        <v>6</v>
      </c>
      <c r="X51">
        <v>8</v>
      </c>
      <c r="Y51" s="2">
        <v>209.4</v>
      </c>
      <c r="Z51" s="21">
        <v>2.6166666667</v>
      </c>
      <c r="AA51">
        <v>2.59</v>
      </c>
      <c r="AB51">
        <v>2.39</v>
      </c>
      <c r="AC51" s="32">
        <f t="shared" si="5"/>
        <v>0.52008032128514048</v>
      </c>
      <c r="AD51" s="13">
        <f t="shared" si="6"/>
        <v>0.17857142857142858</v>
      </c>
      <c r="AE51" s="13">
        <f t="shared" si="7"/>
        <v>0.14285714285714285</v>
      </c>
      <c r="AF51" s="13">
        <f t="shared" si="8"/>
        <v>0.3214285714285714</v>
      </c>
      <c r="AG51">
        <v>11</v>
      </c>
      <c r="AH51">
        <v>22</v>
      </c>
      <c r="AI51" s="17">
        <f t="shared" si="9"/>
        <v>0.33333333333333331</v>
      </c>
      <c r="AJ51" s="35">
        <v>28</v>
      </c>
      <c r="AK51" s="35">
        <v>4</v>
      </c>
      <c r="AL51" s="35">
        <v>159</v>
      </c>
      <c r="AM51" s="35">
        <v>31</v>
      </c>
      <c r="AN51" s="35">
        <v>83</v>
      </c>
      <c r="AO51" s="35">
        <v>9</v>
      </c>
      <c r="AP51" s="35">
        <v>8</v>
      </c>
      <c r="AQ51" s="35">
        <v>85</v>
      </c>
      <c r="AR51">
        <v>8</v>
      </c>
      <c r="AS51">
        <v>2</v>
      </c>
      <c r="AT51">
        <v>87.9</v>
      </c>
      <c r="AU51">
        <v>5.5</v>
      </c>
      <c r="AV51">
        <v>-85.070999999999998</v>
      </c>
      <c r="AW51">
        <v>-3.0529999999999999</v>
      </c>
      <c r="AX51" s="2">
        <v>17.899999999999999</v>
      </c>
      <c r="AY51" s="2">
        <v>-2.2000000000000002</v>
      </c>
      <c r="AZ51" s="2">
        <v>-1.4</v>
      </c>
      <c r="BA51" s="2">
        <v>-0.60000000000000009</v>
      </c>
      <c r="BB51" s="2">
        <v>3.7</v>
      </c>
      <c r="BC51" s="2">
        <v>-0.60000000000000009</v>
      </c>
    </row>
    <row r="52" spans="1:55" x14ac:dyDescent="0.2">
      <c r="A52" s="12" t="s">
        <v>1595</v>
      </c>
      <c r="B52" s="12" t="s">
        <v>1596</v>
      </c>
      <c r="C52" t="s">
        <v>1594</v>
      </c>
      <c r="D52" t="s">
        <v>432</v>
      </c>
      <c r="E52" s="12" t="s">
        <v>178</v>
      </c>
      <c r="F52">
        <v>82</v>
      </c>
      <c r="G52">
        <v>3</v>
      </c>
      <c r="H52">
        <v>10</v>
      </c>
      <c r="I52" s="15">
        <f t="shared" si="0"/>
        <v>13</v>
      </c>
      <c r="J52">
        <v>5</v>
      </c>
      <c r="K52">
        <v>5</v>
      </c>
      <c r="L52" s="3">
        <v>3</v>
      </c>
      <c r="M52" s="3">
        <v>5</v>
      </c>
      <c r="N52" s="3">
        <v>5</v>
      </c>
      <c r="O52" s="14">
        <f t="shared" si="1"/>
        <v>4.0463427286868328</v>
      </c>
      <c r="P52">
        <v>30</v>
      </c>
      <c r="Q52">
        <v>7</v>
      </c>
      <c r="R52">
        <v>15</v>
      </c>
      <c r="S52" s="13">
        <f t="shared" si="2"/>
        <v>0.1</v>
      </c>
      <c r="T52" s="13">
        <f t="shared" si="3"/>
        <v>5.7692307692307696E-2</v>
      </c>
      <c r="U52" s="15">
        <f t="shared" si="4"/>
        <v>40</v>
      </c>
      <c r="V52">
        <v>5</v>
      </c>
      <c r="W52">
        <v>1</v>
      </c>
      <c r="X52">
        <v>7</v>
      </c>
      <c r="Y52" s="2">
        <v>192.76666666669999</v>
      </c>
      <c r="Z52" s="21">
        <v>2.35</v>
      </c>
      <c r="AA52">
        <v>2.34</v>
      </c>
      <c r="AB52">
        <v>2.5499999999999998</v>
      </c>
      <c r="AC52" s="32">
        <f t="shared" si="5"/>
        <v>0.4785276073619632</v>
      </c>
      <c r="AD52" s="13">
        <f t="shared" si="6"/>
        <v>0.15789473684210525</v>
      </c>
      <c r="AE52" s="13">
        <f t="shared" si="7"/>
        <v>0.52631578947368418</v>
      </c>
      <c r="AF52" s="13">
        <f t="shared" si="8"/>
        <v>0.68421052631578938</v>
      </c>
      <c r="AI52" s="17" t="str">
        <f t="shared" si="9"/>
        <v xml:space="preserve"> </v>
      </c>
      <c r="AJ52" s="35">
        <v>19</v>
      </c>
      <c r="AK52" s="35">
        <v>3</v>
      </c>
      <c r="AL52" s="35">
        <v>133</v>
      </c>
      <c r="AM52" s="35">
        <v>23</v>
      </c>
      <c r="AN52" s="35">
        <v>39</v>
      </c>
      <c r="AO52" s="35">
        <v>8</v>
      </c>
      <c r="AP52" s="35">
        <v>5</v>
      </c>
      <c r="AQ52" s="35">
        <v>62</v>
      </c>
      <c r="AR52">
        <v>1</v>
      </c>
      <c r="AS52">
        <v>0</v>
      </c>
      <c r="AT52">
        <v>66.930000000000007</v>
      </c>
      <c r="AU52">
        <v>10.7</v>
      </c>
      <c r="AV52">
        <v>-71.358000000000004</v>
      </c>
      <c r="AW52">
        <v>5.7219999999999995</v>
      </c>
      <c r="AX52" s="2">
        <v>17</v>
      </c>
      <c r="AY52" s="2">
        <v>-1</v>
      </c>
      <c r="AZ52" s="2">
        <v>0.60000000000000009</v>
      </c>
      <c r="BA52" s="2">
        <v>-0.4</v>
      </c>
      <c r="BB52" s="2">
        <v>2.2999999999999998</v>
      </c>
      <c r="BC52" s="2">
        <v>1.4</v>
      </c>
    </row>
    <row r="53" spans="1:55" x14ac:dyDescent="0.2">
      <c r="A53" s="12" t="s">
        <v>1595</v>
      </c>
      <c r="B53" s="12" t="s">
        <v>2471</v>
      </c>
      <c r="C53" t="s">
        <v>2470</v>
      </c>
      <c r="D53" t="s">
        <v>460</v>
      </c>
      <c r="E53" s="12" t="s">
        <v>170</v>
      </c>
      <c r="F53">
        <v>7</v>
      </c>
      <c r="G53">
        <v>0</v>
      </c>
      <c r="H53">
        <v>0</v>
      </c>
      <c r="I53" s="15">
        <f t="shared" si="0"/>
        <v>0</v>
      </c>
      <c r="J53">
        <v>0</v>
      </c>
      <c r="K53">
        <v>0</v>
      </c>
      <c r="L53" s="3">
        <v>0</v>
      </c>
      <c r="M53" s="3">
        <v>0</v>
      </c>
      <c r="N53" s="3">
        <v>0</v>
      </c>
      <c r="O53" s="14">
        <f t="shared" si="1"/>
        <v>0</v>
      </c>
      <c r="P53">
        <v>0</v>
      </c>
      <c r="Q53">
        <v>0</v>
      </c>
      <c r="R53">
        <v>0</v>
      </c>
      <c r="S53" s="13">
        <f t="shared" si="2"/>
        <v>0</v>
      </c>
      <c r="T53" s="13">
        <f t="shared" si="3"/>
        <v>0</v>
      </c>
      <c r="U53" s="15">
        <f t="shared" si="4"/>
        <v>0</v>
      </c>
      <c r="V53">
        <v>0</v>
      </c>
      <c r="W53">
        <v>0</v>
      </c>
      <c r="X53">
        <v>0</v>
      </c>
      <c r="Y53" s="2">
        <v>2.3833333333</v>
      </c>
      <c r="Z53" s="21">
        <v>0.33333333330000003</v>
      </c>
      <c r="AA53">
        <v>0.34</v>
      </c>
      <c r="AB53">
        <v>5.1100000000000003</v>
      </c>
      <c r="AC53" s="32">
        <f t="shared" si="5"/>
        <v>6.2385321100917435E-2</v>
      </c>
      <c r="AD53" s="13">
        <f t="shared" si="6"/>
        <v>0</v>
      </c>
      <c r="AE53" s="13">
        <f t="shared" si="7"/>
        <v>0</v>
      </c>
      <c r="AF53" s="13">
        <f t="shared" si="8"/>
        <v>0</v>
      </c>
      <c r="AG53">
        <v>0</v>
      </c>
      <c r="AH53">
        <v>0</v>
      </c>
      <c r="AI53" s="17" t="str">
        <f t="shared" si="9"/>
        <v xml:space="preserve"> </v>
      </c>
      <c r="AJ53" s="35">
        <v>0</v>
      </c>
      <c r="AK53" s="35">
        <v>0</v>
      </c>
      <c r="AL53" s="35">
        <v>3</v>
      </c>
      <c r="AM53" s="35">
        <v>1</v>
      </c>
      <c r="AN53" s="35">
        <v>0</v>
      </c>
      <c r="AO53" s="35">
        <v>0</v>
      </c>
      <c r="AP53" s="35">
        <v>0</v>
      </c>
      <c r="AQ53" s="35">
        <v>3</v>
      </c>
      <c r="AR53">
        <v>0</v>
      </c>
      <c r="AS53">
        <v>0</v>
      </c>
      <c r="AT53">
        <v>125.87</v>
      </c>
      <c r="AU53">
        <v>70.599999999999994</v>
      </c>
      <c r="AV53">
        <v>-85.343999999999994</v>
      </c>
      <c r="AW53">
        <v>-5.8040000000000003</v>
      </c>
      <c r="AX53" s="2">
        <v>0.30000000000000004</v>
      </c>
      <c r="AY53" s="2">
        <v>0.1</v>
      </c>
      <c r="AZ53" s="2">
        <v>0</v>
      </c>
      <c r="BA53" s="2">
        <v>0</v>
      </c>
      <c r="BB53" s="2">
        <v>0</v>
      </c>
      <c r="BC53" s="2">
        <v>0.1</v>
      </c>
    </row>
    <row r="54" spans="1:55" x14ac:dyDescent="0.2">
      <c r="A54" s="12" t="s">
        <v>2790</v>
      </c>
      <c r="B54" s="12" t="s">
        <v>2791</v>
      </c>
      <c r="C54" t="s">
        <v>2789</v>
      </c>
      <c r="D54" t="s">
        <v>169</v>
      </c>
      <c r="E54" s="12" t="s">
        <v>148</v>
      </c>
      <c r="F54">
        <v>53</v>
      </c>
      <c r="G54">
        <v>0</v>
      </c>
      <c r="H54">
        <v>0</v>
      </c>
      <c r="I54" s="15">
        <f t="shared" si="0"/>
        <v>0</v>
      </c>
      <c r="J54">
        <v>0</v>
      </c>
      <c r="K54">
        <v>0</v>
      </c>
      <c r="L54" s="3">
        <v>0</v>
      </c>
      <c r="M54" s="3">
        <v>0</v>
      </c>
      <c r="N54" s="3">
        <v>0</v>
      </c>
      <c r="O54" s="14">
        <f t="shared" si="1"/>
        <v>0</v>
      </c>
      <c r="P54">
        <v>0</v>
      </c>
      <c r="Q54">
        <v>1</v>
      </c>
      <c r="R54">
        <v>0</v>
      </c>
      <c r="S54" s="13">
        <f t="shared" si="2"/>
        <v>0</v>
      </c>
      <c r="T54" s="13">
        <f t="shared" si="3"/>
        <v>0</v>
      </c>
      <c r="U54" s="15">
        <f t="shared" si="4"/>
        <v>0</v>
      </c>
      <c r="V54">
        <v>0</v>
      </c>
      <c r="W54">
        <v>0</v>
      </c>
      <c r="X54">
        <v>0</v>
      </c>
      <c r="Y54" s="2">
        <v>2.35</v>
      </c>
      <c r="Z54" s="21">
        <v>3.3333333300000004E-2</v>
      </c>
      <c r="AA54">
        <v>0.05</v>
      </c>
      <c r="AB54">
        <v>4.7300000000000004</v>
      </c>
      <c r="AC54" s="32">
        <f t="shared" si="5"/>
        <v>1.0460251046025104E-2</v>
      </c>
      <c r="AD54" s="13">
        <f t="shared" si="6"/>
        <v>0</v>
      </c>
      <c r="AE54" s="13">
        <f t="shared" si="7"/>
        <v>0</v>
      </c>
      <c r="AF54" s="13">
        <f t="shared" si="8"/>
        <v>0</v>
      </c>
      <c r="AG54">
        <v>0</v>
      </c>
      <c r="AH54">
        <v>0</v>
      </c>
      <c r="AI54" s="17" t="str">
        <f t="shared" si="9"/>
        <v xml:space="preserve"> </v>
      </c>
      <c r="AJ54" s="35">
        <v>0</v>
      </c>
      <c r="AK54" s="35">
        <v>0</v>
      </c>
      <c r="AL54" s="35">
        <v>2</v>
      </c>
      <c r="AM54" s="35">
        <v>0</v>
      </c>
      <c r="AN54" s="35">
        <v>1</v>
      </c>
      <c r="AO54" s="35">
        <v>0</v>
      </c>
      <c r="AP54" s="35">
        <v>0</v>
      </c>
      <c r="AQ54" s="35">
        <v>0</v>
      </c>
      <c r="AR54">
        <v>0</v>
      </c>
      <c r="AS54">
        <v>0</v>
      </c>
      <c r="AT54">
        <v>65.45</v>
      </c>
      <c r="AU54">
        <v>-22.9</v>
      </c>
      <c r="AV54">
        <v>-81.373000000000005</v>
      </c>
      <c r="AW54">
        <v>-4.1609999999999996</v>
      </c>
      <c r="AX54" s="2">
        <v>0.1</v>
      </c>
      <c r="AY54" s="2">
        <v>-0.2</v>
      </c>
      <c r="AZ54" s="2">
        <v>0</v>
      </c>
      <c r="BA54" s="2">
        <v>-0.1</v>
      </c>
      <c r="BB54" s="2">
        <v>0.2</v>
      </c>
      <c r="BC54" s="2">
        <v>-0.1</v>
      </c>
    </row>
    <row r="55" spans="1:55" x14ac:dyDescent="0.2">
      <c r="A55" s="12" t="s">
        <v>2999</v>
      </c>
      <c r="B55" s="12" t="s">
        <v>3000</v>
      </c>
      <c r="C55" t="s">
        <v>2998</v>
      </c>
      <c r="D55" t="s">
        <v>393</v>
      </c>
      <c r="E55" s="12" t="s">
        <v>156</v>
      </c>
      <c r="F55">
        <v>81</v>
      </c>
      <c r="G55">
        <v>0</v>
      </c>
      <c r="H55">
        <v>0</v>
      </c>
      <c r="I55" s="15">
        <f t="shared" si="0"/>
        <v>0</v>
      </c>
      <c r="J55">
        <v>0</v>
      </c>
      <c r="K55">
        <v>0</v>
      </c>
      <c r="L55" s="3">
        <v>0</v>
      </c>
      <c r="M55" s="3">
        <v>0</v>
      </c>
      <c r="N55" s="3">
        <v>0</v>
      </c>
      <c r="O55" s="14">
        <f t="shared" si="1"/>
        <v>0</v>
      </c>
      <c r="P55">
        <v>2</v>
      </c>
      <c r="Q55">
        <v>0</v>
      </c>
      <c r="R55">
        <v>0</v>
      </c>
      <c r="S55" s="13">
        <f t="shared" si="2"/>
        <v>0</v>
      </c>
      <c r="T55" s="13">
        <f t="shared" si="3"/>
        <v>0</v>
      </c>
      <c r="U55" s="15">
        <f t="shared" si="4"/>
        <v>0</v>
      </c>
      <c r="V55">
        <v>0</v>
      </c>
      <c r="W55">
        <v>0</v>
      </c>
      <c r="X55">
        <v>0</v>
      </c>
      <c r="Y55" s="2">
        <v>11.583333333300001</v>
      </c>
      <c r="Z55" s="21">
        <v>0.1333333333</v>
      </c>
      <c r="AA55">
        <v>0.14000000000000001</v>
      </c>
      <c r="AB55">
        <v>5.7</v>
      </c>
      <c r="AC55" s="32">
        <f t="shared" si="5"/>
        <v>2.397260273972603E-2</v>
      </c>
      <c r="AD55" s="13">
        <f t="shared" si="6"/>
        <v>0</v>
      </c>
      <c r="AE55" s="13">
        <f t="shared" si="7"/>
        <v>0</v>
      </c>
      <c r="AF55" s="13">
        <f t="shared" si="8"/>
        <v>0</v>
      </c>
      <c r="AG55">
        <v>0</v>
      </c>
      <c r="AH55">
        <v>0</v>
      </c>
      <c r="AI55" s="17" t="str">
        <f t="shared" si="9"/>
        <v xml:space="preserve"> </v>
      </c>
      <c r="AJ55" s="35">
        <v>0</v>
      </c>
      <c r="AK55" s="35">
        <v>1</v>
      </c>
      <c r="AL55" s="35">
        <v>8</v>
      </c>
      <c r="AM55" s="35">
        <v>6</v>
      </c>
      <c r="AN55" s="35">
        <v>1</v>
      </c>
      <c r="AO55" s="35">
        <v>0</v>
      </c>
      <c r="AP55" s="35">
        <v>0</v>
      </c>
      <c r="AQ55" s="35">
        <v>3</v>
      </c>
      <c r="AR55">
        <v>3</v>
      </c>
      <c r="AS55">
        <v>3</v>
      </c>
      <c r="AT55">
        <v>25.9</v>
      </c>
      <c r="AU55">
        <v>-63.8</v>
      </c>
      <c r="AV55">
        <v>-85.155000000000001</v>
      </c>
      <c r="AW55">
        <v>-2.3780000000000001</v>
      </c>
      <c r="AX55" s="2">
        <v>0.2</v>
      </c>
      <c r="AY55" s="2">
        <v>-0.9</v>
      </c>
      <c r="AZ55" s="2">
        <v>0.5</v>
      </c>
      <c r="BA55" s="2">
        <v>0</v>
      </c>
      <c r="BB55" s="2">
        <v>-0.1</v>
      </c>
      <c r="BC55" s="2">
        <v>-0.5</v>
      </c>
    </row>
    <row r="56" spans="1:55" x14ac:dyDescent="0.2">
      <c r="A56" s="12" t="s">
        <v>2999</v>
      </c>
      <c r="B56" s="12" t="s">
        <v>3560</v>
      </c>
      <c r="C56" t="s">
        <v>3559</v>
      </c>
      <c r="D56" t="s">
        <v>460</v>
      </c>
      <c r="E56" s="12" t="s">
        <v>170</v>
      </c>
      <c r="F56">
        <v>82</v>
      </c>
      <c r="G56">
        <v>7</v>
      </c>
      <c r="H56">
        <v>6</v>
      </c>
      <c r="I56" s="15">
        <f t="shared" si="0"/>
        <v>13</v>
      </c>
      <c r="J56">
        <v>0</v>
      </c>
      <c r="K56">
        <v>4</v>
      </c>
      <c r="L56" s="3">
        <v>7</v>
      </c>
      <c r="M56" s="3">
        <v>1</v>
      </c>
      <c r="N56" s="3">
        <v>5</v>
      </c>
      <c r="O56" s="14">
        <f t="shared" si="1"/>
        <v>3.9061847925889168</v>
      </c>
      <c r="P56">
        <v>29</v>
      </c>
      <c r="Q56">
        <v>9</v>
      </c>
      <c r="R56">
        <v>3</v>
      </c>
      <c r="S56" s="13">
        <f t="shared" si="2"/>
        <v>0.2413793103448276</v>
      </c>
      <c r="T56" s="13">
        <f t="shared" si="3"/>
        <v>0.17073170731707318</v>
      </c>
      <c r="U56" s="15">
        <f t="shared" si="4"/>
        <v>0</v>
      </c>
      <c r="V56">
        <v>1</v>
      </c>
      <c r="W56">
        <v>1</v>
      </c>
      <c r="X56">
        <v>9</v>
      </c>
      <c r="Y56" s="2">
        <v>199.6833333333</v>
      </c>
      <c r="Z56" s="21">
        <v>2.4333333333000002</v>
      </c>
      <c r="AA56">
        <v>2.41</v>
      </c>
      <c r="AB56">
        <v>2.92</v>
      </c>
      <c r="AC56" s="32">
        <f t="shared" si="5"/>
        <v>0.45215759849906195</v>
      </c>
      <c r="AD56" s="13">
        <f t="shared" si="6"/>
        <v>0.23333333333333334</v>
      </c>
      <c r="AE56" s="13">
        <f t="shared" si="7"/>
        <v>0.13333333333333333</v>
      </c>
      <c r="AF56" s="13">
        <f t="shared" si="8"/>
        <v>0.3666666666666667</v>
      </c>
      <c r="AG56">
        <v>140</v>
      </c>
      <c r="AH56">
        <v>99</v>
      </c>
      <c r="AI56" s="17">
        <f t="shared" si="9"/>
        <v>0.58577405857740583</v>
      </c>
      <c r="AJ56" s="35">
        <v>30</v>
      </c>
      <c r="AK56" s="35">
        <v>3</v>
      </c>
      <c r="AL56" s="35">
        <v>147</v>
      </c>
      <c r="AM56" s="35">
        <v>25</v>
      </c>
      <c r="AN56" s="35">
        <v>79</v>
      </c>
      <c r="AO56" s="35">
        <v>6</v>
      </c>
      <c r="AP56" s="35">
        <v>5</v>
      </c>
      <c r="AQ56" s="35">
        <v>72</v>
      </c>
      <c r="AR56">
        <v>3</v>
      </c>
      <c r="AS56">
        <v>2</v>
      </c>
      <c r="AT56">
        <v>87.83</v>
      </c>
      <c r="AU56">
        <v>-2.4</v>
      </c>
      <c r="AV56">
        <v>-83.775000000000006</v>
      </c>
      <c r="AW56">
        <v>-3.4780000000000002</v>
      </c>
      <c r="AX56" s="2">
        <v>20.3</v>
      </c>
      <c r="AY56" s="2">
        <v>1.9</v>
      </c>
      <c r="AZ56" s="2">
        <v>-0.5</v>
      </c>
      <c r="BA56" s="2">
        <v>-0.1</v>
      </c>
      <c r="BB56" s="2">
        <v>-1.2</v>
      </c>
      <c r="BC56" s="2">
        <v>0</v>
      </c>
    </row>
    <row r="57" spans="1:55" x14ac:dyDescent="0.2">
      <c r="A57" s="12" t="s">
        <v>386</v>
      </c>
      <c r="B57" s="12" t="s">
        <v>387</v>
      </c>
      <c r="C57" t="s">
        <v>385</v>
      </c>
      <c r="D57" t="s">
        <v>131</v>
      </c>
      <c r="E57" s="12" t="s">
        <v>178</v>
      </c>
      <c r="F57">
        <v>57</v>
      </c>
      <c r="G57">
        <v>0</v>
      </c>
      <c r="H57">
        <v>2</v>
      </c>
      <c r="I57" s="15">
        <f t="shared" si="0"/>
        <v>2</v>
      </c>
      <c r="J57">
        <v>1</v>
      </c>
      <c r="K57">
        <v>1</v>
      </c>
      <c r="L57" s="3">
        <v>0</v>
      </c>
      <c r="M57" s="3">
        <v>1</v>
      </c>
      <c r="N57" s="3">
        <v>0</v>
      </c>
      <c r="O57" s="14">
        <f t="shared" si="1"/>
        <v>1.5950376606121379</v>
      </c>
      <c r="P57">
        <v>11</v>
      </c>
      <c r="Q57">
        <v>5</v>
      </c>
      <c r="R57">
        <v>12</v>
      </c>
      <c r="S57" s="13">
        <f t="shared" si="2"/>
        <v>0</v>
      </c>
      <c r="T57" s="13">
        <f t="shared" si="3"/>
        <v>0</v>
      </c>
      <c r="U57" s="15">
        <f t="shared" si="4"/>
        <v>12.200000000000001</v>
      </c>
      <c r="V57">
        <v>1</v>
      </c>
      <c r="W57">
        <v>4</v>
      </c>
      <c r="X57">
        <v>0</v>
      </c>
      <c r="Y57" s="2">
        <v>75.233333333299996</v>
      </c>
      <c r="Z57" s="21">
        <v>1.3166666667</v>
      </c>
      <c r="AA57">
        <v>1.24</v>
      </c>
      <c r="AB57">
        <v>4.2</v>
      </c>
      <c r="AC57" s="32">
        <f t="shared" si="5"/>
        <v>0.22794117647058823</v>
      </c>
      <c r="AD57" s="13">
        <f t="shared" si="6"/>
        <v>0</v>
      </c>
      <c r="AE57" s="13">
        <f t="shared" si="7"/>
        <v>0.4</v>
      </c>
      <c r="AF57" s="13">
        <f t="shared" si="8"/>
        <v>0.4</v>
      </c>
      <c r="AI57" s="17" t="str">
        <f t="shared" si="9"/>
        <v xml:space="preserve"> </v>
      </c>
      <c r="AJ57" s="35">
        <v>5</v>
      </c>
      <c r="AK57" s="35">
        <v>1</v>
      </c>
      <c r="AL57" s="35">
        <v>56</v>
      </c>
      <c r="AM57" s="35">
        <v>7</v>
      </c>
      <c r="AN57" s="35">
        <v>15</v>
      </c>
      <c r="AO57" s="35">
        <v>2</v>
      </c>
      <c r="AP57" s="35">
        <v>2</v>
      </c>
      <c r="AQ57" s="35">
        <v>28</v>
      </c>
      <c r="AR57">
        <v>1</v>
      </c>
      <c r="AS57">
        <v>0</v>
      </c>
      <c r="AT57">
        <v>78.19</v>
      </c>
      <c r="AU57">
        <v>6.8</v>
      </c>
      <c r="AV57">
        <v>-69.834999999999994</v>
      </c>
      <c r="AW57">
        <v>0.67400000000000004</v>
      </c>
      <c r="AX57" s="2">
        <v>6.7</v>
      </c>
      <c r="AY57" s="2">
        <v>0.2</v>
      </c>
      <c r="AZ57" s="2">
        <v>0.1</v>
      </c>
      <c r="BA57" s="2">
        <v>-0.1</v>
      </c>
      <c r="BB57" s="2">
        <v>0.8</v>
      </c>
      <c r="BC57" s="2">
        <v>1</v>
      </c>
    </row>
    <row r="58" spans="1:55" x14ac:dyDescent="0.2">
      <c r="A58" s="12" t="s">
        <v>386</v>
      </c>
      <c r="B58" s="12" t="s">
        <v>2163</v>
      </c>
      <c r="C58" t="s">
        <v>2162</v>
      </c>
      <c r="D58" t="s">
        <v>131</v>
      </c>
      <c r="E58" s="12" t="s">
        <v>140</v>
      </c>
      <c r="F58">
        <v>27</v>
      </c>
      <c r="G58">
        <v>0</v>
      </c>
      <c r="H58">
        <v>0</v>
      </c>
      <c r="I58" s="15">
        <f t="shared" si="0"/>
        <v>0</v>
      </c>
      <c r="J58">
        <v>0</v>
      </c>
      <c r="K58">
        <v>0</v>
      </c>
      <c r="L58" s="3">
        <v>0</v>
      </c>
      <c r="M58" s="3">
        <v>1</v>
      </c>
      <c r="N58" s="3">
        <v>0</v>
      </c>
      <c r="O58" s="14">
        <f t="shared" si="1"/>
        <v>0</v>
      </c>
      <c r="P58">
        <v>1</v>
      </c>
      <c r="Q58">
        <v>2</v>
      </c>
      <c r="R58">
        <v>0</v>
      </c>
      <c r="S58" s="13">
        <f t="shared" si="2"/>
        <v>0</v>
      </c>
      <c r="T58" s="13">
        <f t="shared" si="3"/>
        <v>0</v>
      </c>
      <c r="U58" s="15">
        <f t="shared" si="4"/>
        <v>0</v>
      </c>
      <c r="V58">
        <v>0</v>
      </c>
      <c r="W58">
        <v>0</v>
      </c>
      <c r="X58">
        <v>3</v>
      </c>
      <c r="Y58" s="2">
        <v>29.5333333333</v>
      </c>
      <c r="Z58" s="21">
        <v>1.0833333332999999</v>
      </c>
      <c r="AA58">
        <v>1.03</v>
      </c>
      <c r="AB58">
        <v>4.6100000000000003</v>
      </c>
      <c r="AC58" s="32">
        <f t="shared" si="5"/>
        <v>0.18262411347517729</v>
      </c>
      <c r="AD58" s="13">
        <f t="shared" si="6"/>
        <v>0</v>
      </c>
      <c r="AE58" s="13">
        <f t="shared" si="7"/>
        <v>0</v>
      </c>
      <c r="AF58" s="13">
        <f t="shared" si="8"/>
        <v>0</v>
      </c>
      <c r="AG58">
        <v>4</v>
      </c>
      <c r="AH58">
        <v>5</v>
      </c>
      <c r="AI58" s="17">
        <f t="shared" si="9"/>
        <v>0.44444444444444442</v>
      </c>
      <c r="AJ58" s="35">
        <v>4</v>
      </c>
      <c r="AK58" s="35">
        <v>0</v>
      </c>
      <c r="AL58" s="35">
        <v>19</v>
      </c>
      <c r="AM58" s="35">
        <v>7</v>
      </c>
      <c r="AN58" s="35">
        <v>5</v>
      </c>
      <c r="AO58" s="35">
        <v>3</v>
      </c>
      <c r="AP58" s="35">
        <v>1</v>
      </c>
      <c r="AQ58" s="35">
        <v>7</v>
      </c>
      <c r="AR58">
        <v>0</v>
      </c>
      <c r="AS58">
        <v>0</v>
      </c>
      <c r="AT58">
        <v>51.92</v>
      </c>
      <c r="AU58">
        <v>-25.3</v>
      </c>
      <c r="AV58">
        <v>-82.665000000000006</v>
      </c>
      <c r="AW58">
        <v>-1.7549999999999999</v>
      </c>
      <c r="AX58" s="2">
        <v>2.2000000000000002</v>
      </c>
      <c r="AY58" s="2">
        <v>-0.5</v>
      </c>
      <c r="AZ58" s="2">
        <v>0.1</v>
      </c>
      <c r="BA58" s="2">
        <v>-0.30000000000000004</v>
      </c>
      <c r="BB58" s="2">
        <v>0.4</v>
      </c>
      <c r="BC58" s="2">
        <v>-0.4</v>
      </c>
    </row>
    <row r="59" spans="1:55" x14ac:dyDescent="0.2">
      <c r="A59" s="12" t="s">
        <v>386</v>
      </c>
      <c r="B59" s="12" t="s">
        <v>3351</v>
      </c>
      <c r="C59" t="s">
        <v>3350</v>
      </c>
      <c r="D59" t="s">
        <v>199</v>
      </c>
      <c r="E59" s="12" t="s">
        <v>178</v>
      </c>
      <c r="F59">
        <v>81</v>
      </c>
      <c r="G59">
        <v>0</v>
      </c>
      <c r="H59">
        <v>0</v>
      </c>
      <c r="I59" s="15">
        <f t="shared" si="0"/>
        <v>0</v>
      </c>
      <c r="J59">
        <v>0</v>
      </c>
      <c r="K59">
        <v>0</v>
      </c>
      <c r="L59" s="3">
        <v>0</v>
      </c>
      <c r="M59" s="3">
        <v>0</v>
      </c>
      <c r="N59" s="3">
        <v>0</v>
      </c>
      <c r="O59" s="14">
        <f t="shared" si="1"/>
        <v>0</v>
      </c>
      <c r="P59">
        <v>5</v>
      </c>
      <c r="Q59">
        <v>2</v>
      </c>
      <c r="R59">
        <v>1</v>
      </c>
      <c r="S59" s="13">
        <f t="shared" si="2"/>
        <v>0</v>
      </c>
      <c r="T59" s="13">
        <f t="shared" si="3"/>
        <v>0</v>
      </c>
      <c r="U59" s="15">
        <f t="shared" si="4"/>
        <v>0</v>
      </c>
      <c r="V59">
        <v>0</v>
      </c>
      <c r="W59">
        <v>0</v>
      </c>
      <c r="X59">
        <v>0</v>
      </c>
      <c r="Y59" s="2">
        <v>22.4666666667</v>
      </c>
      <c r="Z59" s="21">
        <v>0.2666666667</v>
      </c>
      <c r="AA59">
        <v>0.28000000000000003</v>
      </c>
      <c r="AB59">
        <v>4.92</v>
      </c>
      <c r="AC59" s="32">
        <f t="shared" si="5"/>
        <v>5.3846153846153849E-2</v>
      </c>
      <c r="AD59" s="13">
        <f t="shared" si="6"/>
        <v>0</v>
      </c>
      <c r="AE59" s="13">
        <f t="shared" si="7"/>
        <v>0</v>
      </c>
      <c r="AF59" s="13">
        <f t="shared" si="8"/>
        <v>0</v>
      </c>
      <c r="AI59" s="17" t="str">
        <f t="shared" si="9"/>
        <v xml:space="preserve"> </v>
      </c>
      <c r="AJ59" s="35">
        <v>1</v>
      </c>
      <c r="AK59" s="35">
        <v>0</v>
      </c>
      <c r="AL59" s="35">
        <v>22</v>
      </c>
      <c r="AM59" s="35">
        <v>2</v>
      </c>
      <c r="AN59" s="35">
        <v>5</v>
      </c>
      <c r="AO59" s="35">
        <v>1</v>
      </c>
      <c r="AP59" s="35">
        <v>0</v>
      </c>
      <c r="AQ59" s="35">
        <v>7</v>
      </c>
      <c r="AR59">
        <v>0</v>
      </c>
      <c r="AS59">
        <v>0</v>
      </c>
      <c r="AT59">
        <v>85.21</v>
      </c>
      <c r="AU59">
        <v>-6.1</v>
      </c>
      <c r="AV59">
        <v>-75.623999999999995</v>
      </c>
      <c r="AW59">
        <v>-3.714</v>
      </c>
      <c r="AX59" s="2">
        <v>2.4</v>
      </c>
      <c r="AY59" s="2">
        <v>0.2</v>
      </c>
      <c r="AZ59" s="2">
        <v>0.30000000000000004</v>
      </c>
      <c r="BA59" s="2">
        <v>-0.2</v>
      </c>
      <c r="BB59" s="2">
        <v>0</v>
      </c>
      <c r="BC59" s="2">
        <v>0.30000000000000004</v>
      </c>
    </row>
    <row r="60" spans="1:55" x14ac:dyDescent="0.2">
      <c r="A60" s="12" t="s">
        <v>386</v>
      </c>
      <c r="B60" s="12" t="s">
        <v>3583</v>
      </c>
      <c r="C60" t="s">
        <v>3582</v>
      </c>
      <c r="D60" t="s">
        <v>432</v>
      </c>
      <c r="E60" s="12" t="s">
        <v>178</v>
      </c>
      <c r="F60">
        <v>56</v>
      </c>
      <c r="G60">
        <v>0</v>
      </c>
      <c r="H60">
        <v>0</v>
      </c>
      <c r="I60" s="15">
        <f t="shared" si="0"/>
        <v>0</v>
      </c>
      <c r="J60">
        <v>0</v>
      </c>
      <c r="K60">
        <v>0</v>
      </c>
      <c r="L60" s="3">
        <v>0</v>
      </c>
      <c r="M60" s="3">
        <v>0</v>
      </c>
      <c r="N60" s="3">
        <v>0</v>
      </c>
      <c r="O60" s="14">
        <f t="shared" si="1"/>
        <v>0</v>
      </c>
      <c r="P60">
        <v>0</v>
      </c>
      <c r="Q60">
        <v>0</v>
      </c>
      <c r="R60">
        <v>0</v>
      </c>
      <c r="S60" s="13">
        <f t="shared" si="2"/>
        <v>0</v>
      </c>
      <c r="T60" s="13">
        <f t="shared" si="3"/>
        <v>0</v>
      </c>
      <c r="U60" s="15">
        <f t="shared" si="4"/>
        <v>0</v>
      </c>
      <c r="V60">
        <v>0</v>
      </c>
      <c r="W60">
        <v>0</v>
      </c>
      <c r="X60">
        <v>0</v>
      </c>
      <c r="Y60" s="2">
        <v>3.2333333333000001</v>
      </c>
      <c r="Z60" s="21">
        <v>0.05</v>
      </c>
      <c r="AA60">
        <v>0.05</v>
      </c>
      <c r="AB60">
        <v>4.96</v>
      </c>
      <c r="AC60" s="32">
        <f t="shared" si="5"/>
        <v>9.9800399201596824E-3</v>
      </c>
      <c r="AD60" s="13">
        <f t="shared" si="6"/>
        <v>0</v>
      </c>
      <c r="AE60" s="13">
        <f t="shared" si="7"/>
        <v>0</v>
      </c>
      <c r="AF60" s="13">
        <f t="shared" si="8"/>
        <v>0</v>
      </c>
      <c r="AI60" s="17" t="str">
        <f t="shared" si="9"/>
        <v xml:space="preserve"> </v>
      </c>
      <c r="AJ60" s="35">
        <v>0</v>
      </c>
      <c r="AK60" s="35">
        <v>0</v>
      </c>
      <c r="AL60" s="35">
        <v>1</v>
      </c>
      <c r="AM60" s="35">
        <v>2</v>
      </c>
      <c r="AN60" s="35">
        <v>0</v>
      </c>
      <c r="AO60" s="35">
        <v>0</v>
      </c>
      <c r="AP60" s="35">
        <v>2</v>
      </c>
      <c r="AQ60" s="35">
        <v>0</v>
      </c>
      <c r="AR60">
        <v>0</v>
      </c>
      <c r="AS60">
        <v>0</v>
      </c>
      <c r="AT60">
        <v>-69.680000000000007</v>
      </c>
      <c r="AU60">
        <v>-130.6</v>
      </c>
      <c r="AV60">
        <v>-71.194000000000003</v>
      </c>
      <c r="AW60">
        <v>-4.1779999999999999</v>
      </c>
      <c r="AX60" s="2">
        <v>0</v>
      </c>
      <c r="AY60" s="2">
        <v>-0.4</v>
      </c>
      <c r="AZ60" s="2">
        <v>0.1</v>
      </c>
      <c r="BA60" s="2">
        <v>0</v>
      </c>
      <c r="BB60" s="2">
        <v>0.1</v>
      </c>
      <c r="BC60" s="2">
        <v>-0.1</v>
      </c>
    </row>
    <row r="61" spans="1:55" x14ac:dyDescent="0.2">
      <c r="A61" s="12" t="s">
        <v>2080</v>
      </c>
      <c r="B61" s="12" t="s">
        <v>2081</v>
      </c>
      <c r="C61" t="s">
        <v>2079</v>
      </c>
      <c r="D61" t="s">
        <v>684</v>
      </c>
      <c r="E61" s="12" t="s">
        <v>170</v>
      </c>
      <c r="F61">
        <v>82</v>
      </c>
      <c r="G61">
        <v>10</v>
      </c>
      <c r="H61">
        <v>13</v>
      </c>
      <c r="I61" s="15">
        <f t="shared" si="0"/>
        <v>23</v>
      </c>
      <c r="J61">
        <v>6</v>
      </c>
      <c r="K61">
        <v>7</v>
      </c>
      <c r="L61" s="3">
        <v>8</v>
      </c>
      <c r="M61" s="3">
        <v>5</v>
      </c>
      <c r="N61" s="3">
        <v>8</v>
      </c>
      <c r="O61" s="14">
        <f t="shared" si="1"/>
        <v>4.9551166965888696</v>
      </c>
      <c r="P61">
        <v>39</v>
      </c>
      <c r="Q61">
        <v>22</v>
      </c>
      <c r="R61">
        <v>9</v>
      </c>
      <c r="S61" s="13">
        <f t="shared" si="2"/>
        <v>0.25641025641025639</v>
      </c>
      <c r="T61" s="13">
        <f t="shared" si="3"/>
        <v>0.14285714285714285</v>
      </c>
      <c r="U61" s="15">
        <f t="shared" si="4"/>
        <v>53.785714285714285</v>
      </c>
      <c r="V61">
        <v>1</v>
      </c>
      <c r="W61">
        <v>5</v>
      </c>
      <c r="X61">
        <v>6</v>
      </c>
      <c r="Y61" s="2">
        <v>278.5</v>
      </c>
      <c r="Z61" s="21">
        <v>3.3833333333</v>
      </c>
      <c r="AA61">
        <v>3.2</v>
      </c>
      <c r="AB61">
        <v>2.58</v>
      </c>
      <c r="AC61" s="32">
        <f t="shared" si="5"/>
        <v>0.55363321799307963</v>
      </c>
      <c r="AD61" s="13">
        <f t="shared" si="6"/>
        <v>0.2857142857142857</v>
      </c>
      <c r="AE61" s="13">
        <f t="shared" si="7"/>
        <v>0.4642857142857143</v>
      </c>
      <c r="AF61" s="13">
        <f t="shared" si="8"/>
        <v>0.75</v>
      </c>
      <c r="AG61">
        <v>121</v>
      </c>
      <c r="AH61">
        <v>93</v>
      </c>
      <c r="AI61" s="17">
        <f t="shared" si="9"/>
        <v>0.56542056074766356</v>
      </c>
      <c r="AJ61" s="35">
        <v>28</v>
      </c>
      <c r="AK61" s="35">
        <v>4</v>
      </c>
      <c r="AL61" s="35">
        <v>223</v>
      </c>
      <c r="AM61" s="35">
        <v>25</v>
      </c>
      <c r="AN61" s="35">
        <v>104</v>
      </c>
      <c r="AO61" s="35">
        <v>13</v>
      </c>
      <c r="AP61" s="35">
        <v>4</v>
      </c>
      <c r="AQ61" s="35">
        <v>109</v>
      </c>
      <c r="AR61">
        <v>1</v>
      </c>
      <c r="AS61">
        <v>0</v>
      </c>
      <c r="AT61">
        <v>95.48</v>
      </c>
      <c r="AU61">
        <v>11.5</v>
      </c>
      <c r="AV61">
        <v>-83.596999999999994</v>
      </c>
      <c r="AW61">
        <v>-4.2539999999999996</v>
      </c>
      <c r="AX61" s="2">
        <v>27.6</v>
      </c>
      <c r="AY61" s="2">
        <v>2.6</v>
      </c>
      <c r="AZ61" s="2">
        <v>-0.8</v>
      </c>
      <c r="BA61" s="2">
        <v>-0.60000000000000009</v>
      </c>
      <c r="BB61" s="2">
        <v>0.30000000000000004</v>
      </c>
      <c r="BC61" s="2">
        <v>1.4</v>
      </c>
    </row>
    <row r="62" spans="1:55" x14ac:dyDescent="0.2">
      <c r="A62" s="12" t="s">
        <v>247</v>
      </c>
      <c r="B62" s="12" t="s">
        <v>248</v>
      </c>
      <c r="C62" t="s">
        <v>246</v>
      </c>
      <c r="D62" t="s">
        <v>199</v>
      </c>
      <c r="E62" s="12" t="s">
        <v>148</v>
      </c>
      <c r="F62">
        <v>6</v>
      </c>
      <c r="G62">
        <v>0</v>
      </c>
      <c r="H62">
        <v>0</v>
      </c>
      <c r="I62" s="15">
        <f t="shared" si="0"/>
        <v>0</v>
      </c>
      <c r="J62">
        <v>0</v>
      </c>
      <c r="K62">
        <v>0</v>
      </c>
      <c r="L62" s="3">
        <v>0</v>
      </c>
      <c r="M62" s="3">
        <v>0</v>
      </c>
      <c r="N62" s="3">
        <v>0</v>
      </c>
      <c r="O62" s="14">
        <f t="shared" si="1"/>
        <v>0</v>
      </c>
      <c r="P62">
        <v>0</v>
      </c>
      <c r="Q62">
        <v>0</v>
      </c>
      <c r="R62">
        <v>0</v>
      </c>
      <c r="S62" s="13">
        <f t="shared" si="2"/>
        <v>0</v>
      </c>
      <c r="T62" s="13">
        <f t="shared" si="3"/>
        <v>0</v>
      </c>
      <c r="U62" s="15">
        <f t="shared" si="4"/>
        <v>0</v>
      </c>
      <c r="V62">
        <v>0</v>
      </c>
      <c r="W62">
        <v>0</v>
      </c>
      <c r="X62">
        <v>0</v>
      </c>
      <c r="Y62" s="2">
        <v>0.53333333329999999</v>
      </c>
      <c r="Z62" s="21">
        <v>8.3333333300000006E-2</v>
      </c>
      <c r="AA62">
        <v>0.09</v>
      </c>
      <c r="AB62">
        <v>4.7</v>
      </c>
      <c r="AC62" s="32">
        <f t="shared" si="5"/>
        <v>1.8789144050104383E-2</v>
      </c>
      <c r="AD62" s="13">
        <f t="shared" si="6"/>
        <v>0</v>
      </c>
      <c r="AE62" s="13">
        <f t="shared" si="7"/>
        <v>0</v>
      </c>
      <c r="AF62" s="13">
        <f t="shared" si="8"/>
        <v>0</v>
      </c>
      <c r="AG62">
        <v>0</v>
      </c>
      <c r="AH62">
        <v>0</v>
      </c>
      <c r="AI62" s="17" t="str">
        <f t="shared" si="9"/>
        <v xml:space="preserve"> </v>
      </c>
      <c r="AJ62" s="35">
        <v>0</v>
      </c>
      <c r="AK62" s="35">
        <v>0</v>
      </c>
      <c r="AL62" s="35">
        <v>0</v>
      </c>
      <c r="AM62" s="35">
        <v>0</v>
      </c>
      <c r="AN62" s="35">
        <v>0</v>
      </c>
      <c r="AO62" s="35">
        <v>0</v>
      </c>
      <c r="AP62" s="35">
        <v>0</v>
      </c>
      <c r="AQ62" s="35">
        <v>0</v>
      </c>
      <c r="AR62">
        <v>0</v>
      </c>
      <c r="AS62">
        <v>0</v>
      </c>
      <c r="AT62">
        <v>0</v>
      </c>
      <c r="AU62">
        <v>-70.3</v>
      </c>
      <c r="AV62">
        <v>-80.528999999999996</v>
      </c>
      <c r="AW62">
        <v>-9.67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</row>
    <row r="63" spans="1:55" x14ac:dyDescent="0.2">
      <c r="A63" s="12" t="s">
        <v>221</v>
      </c>
      <c r="B63" s="12" t="s">
        <v>222</v>
      </c>
      <c r="C63" t="s">
        <v>220</v>
      </c>
      <c r="D63" t="s">
        <v>223</v>
      </c>
      <c r="E63" s="12" t="s">
        <v>170</v>
      </c>
      <c r="F63">
        <v>81</v>
      </c>
      <c r="G63">
        <v>3</v>
      </c>
      <c r="H63">
        <v>3</v>
      </c>
      <c r="I63" s="15">
        <f t="shared" si="0"/>
        <v>6</v>
      </c>
      <c r="J63">
        <v>1</v>
      </c>
      <c r="K63">
        <v>2</v>
      </c>
      <c r="L63" s="3">
        <v>2</v>
      </c>
      <c r="M63" s="3">
        <v>0</v>
      </c>
      <c r="N63" s="3">
        <v>2</v>
      </c>
      <c r="O63" s="14">
        <f t="shared" si="1"/>
        <v>2.190669371197199</v>
      </c>
      <c r="P63">
        <v>33</v>
      </c>
      <c r="Q63">
        <v>15</v>
      </c>
      <c r="R63">
        <v>9</v>
      </c>
      <c r="S63" s="13">
        <f t="shared" si="2"/>
        <v>9.0909090909090912E-2</v>
      </c>
      <c r="T63" s="13">
        <f t="shared" si="3"/>
        <v>5.2631578947368418E-2</v>
      </c>
      <c r="U63" s="15">
        <f t="shared" si="4"/>
        <v>9.7333333333333343</v>
      </c>
      <c r="V63">
        <v>1</v>
      </c>
      <c r="W63">
        <v>0</v>
      </c>
      <c r="X63">
        <v>13</v>
      </c>
      <c r="Y63" s="2">
        <v>164.3333333333</v>
      </c>
      <c r="Z63" s="21">
        <v>2.0166666666999999</v>
      </c>
      <c r="AA63">
        <v>1.94</v>
      </c>
      <c r="AB63">
        <v>3.57</v>
      </c>
      <c r="AC63" s="32">
        <f t="shared" si="5"/>
        <v>0.35208711433756806</v>
      </c>
      <c r="AD63" s="13">
        <f t="shared" si="6"/>
        <v>0.13333333333333333</v>
      </c>
      <c r="AE63" s="13">
        <f t="shared" si="7"/>
        <v>0.2</v>
      </c>
      <c r="AF63" s="13">
        <f t="shared" si="8"/>
        <v>0.33333333333333337</v>
      </c>
      <c r="AG63">
        <v>55</v>
      </c>
      <c r="AH63">
        <v>47</v>
      </c>
      <c r="AI63" s="17">
        <f t="shared" si="9"/>
        <v>0.53921568627450978</v>
      </c>
      <c r="AJ63" s="35">
        <v>15</v>
      </c>
      <c r="AK63" s="35">
        <v>3</v>
      </c>
      <c r="AL63" s="35">
        <v>131</v>
      </c>
      <c r="AM63" s="35">
        <v>13</v>
      </c>
      <c r="AN63" s="35">
        <v>67</v>
      </c>
      <c r="AO63" s="35">
        <v>4</v>
      </c>
      <c r="AP63" s="35">
        <v>5</v>
      </c>
      <c r="AQ63" s="35">
        <v>59</v>
      </c>
      <c r="AR63">
        <v>0</v>
      </c>
      <c r="AS63">
        <v>1</v>
      </c>
      <c r="AT63">
        <v>94.37</v>
      </c>
      <c r="AU63">
        <v>11.1</v>
      </c>
      <c r="AV63">
        <v>-81.602999999999994</v>
      </c>
      <c r="AW63">
        <v>-4.5869999999999997</v>
      </c>
      <c r="AX63" s="2">
        <v>15.6</v>
      </c>
      <c r="AY63" s="2">
        <v>1</v>
      </c>
      <c r="AZ63" s="2">
        <v>-0.4</v>
      </c>
      <c r="BA63" s="2">
        <v>-0.4</v>
      </c>
      <c r="BB63" s="2">
        <v>-0.2</v>
      </c>
      <c r="BC63" s="2">
        <v>0</v>
      </c>
    </row>
    <row r="64" spans="1:55" x14ac:dyDescent="0.2">
      <c r="A64" s="12" t="s">
        <v>985</v>
      </c>
      <c r="B64" s="12" t="s">
        <v>986</v>
      </c>
      <c r="C64" t="s">
        <v>984</v>
      </c>
      <c r="D64" t="s">
        <v>271</v>
      </c>
      <c r="E64" s="12" t="s">
        <v>148</v>
      </c>
      <c r="F64">
        <v>55</v>
      </c>
      <c r="G64">
        <v>0</v>
      </c>
      <c r="H64">
        <v>0</v>
      </c>
      <c r="I64" s="15">
        <f t="shared" si="0"/>
        <v>0</v>
      </c>
      <c r="J64">
        <v>0</v>
      </c>
      <c r="K64">
        <v>0</v>
      </c>
      <c r="L64" s="3">
        <v>0</v>
      </c>
      <c r="M64" s="3">
        <v>0</v>
      </c>
      <c r="N64" s="3">
        <v>0</v>
      </c>
      <c r="O64" s="14">
        <f t="shared" si="1"/>
        <v>0</v>
      </c>
      <c r="P64">
        <v>0</v>
      </c>
      <c r="Q64">
        <v>0</v>
      </c>
      <c r="R64">
        <v>1</v>
      </c>
      <c r="S64" s="13">
        <f t="shared" si="2"/>
        <v>0</v>
      </c>
      <c r="T64" s="13">
        <f t="shared" si="3"/>
        <v>0</v>
      </c>
      <c r="U64" s="15">
        <f t="shared" si="4"/>
        <v>0</v>
      </c>
      <c r="V64">
        <v>0</v>
      </c>
      <c r="W64">
        <v>0</v>
      </c>
      <c r="X64">
        <v>0</v>
      </c>
      <c r="Y64" s="2">
        <v>1.5333333332999999</v>
      </c>
      <c r="Z64" s="21">
        <v>1.6666666699999999E-2</v>
      </c>
      <c r="AA64">
        <v>0.03</v>
      </c>
      <c r="AB64">
        <v>5.3</v>
      </c>
      <c r="AC64" s="32">
        <f t="shared" si="5"/>
        <v>5.6285178236397749E-3</v>
      </c>
      <c r="AD64" s="13">
        <f t="shared" si="6"/>
        <v>0</v>
      </c>
      <c r="AE64" s="13">
        <f t="shared" si="7"/>
        <v>0</v>
      </c>
      <c r="AF64" s="13">
        <f t="shared" si="8"/>
        <v>0</v>
      </c>
      <c r="AG64">
        <v>0</v>
      </c>
      <c r="AH64">
        <v>0</v>
      </c>
      <c r="AI64" s="17" t="str">
        <f t="shared" si="9"/>
        <v xml:space="preserve"> </v>
      </c>
      <c r="AJ64" s="35">
        <v>0</v>
      </c>
      <c r="AK64" s="35">
        <v>0</v>
      </c>
      <c r="AL64" s="35">
        <v>0</v>
      </c>
      <c r="AM64" s="35">
        <v>1</v>
      </c>
      <c r="AN64" s="35">
        <v>1</v>
      </c>
      <c r="AO64" s="35">
        <v>0</v>
      </c>
      <c r="AP64" s="35">
        <v>1</v>
      </c>
      <c r="AQ64" s="35">
        <v>1</v>
      </c>
      <c r="AR64">
        <v>0</v>
      </c>
      <c r="AS64">
        <v>1</v>
      </c>
      <c r="AT64">
        <v>0</v>
      </c>
      <c r="AU64">
        <v>-65.900000000000006</v>
      </c>
      <c r="AV64">
        <v>-78.414000000000001</v>
      </c>
      <c r="AW64">
        <v>-0.98099999999999998</v>
      </c>
      <c r="AX64" s="2">
        <v>-0.1</v>
      </c>
      <c r="AY64" s="2">
        <v>-0.2</v>
      </c>
      <c r="AZ64" s="2">
        <v>0.2</v>
      </c>
      <c r="BA64" s="2">
        <v>0</v>
      </c>
      <c r="BB64" s="2">
        <v>0</v>
      </c>
      <c r="BC64" s="2">
        <v>0</v>
      </c>
    </row>
    <row r="65" spans="1:55" x14ac:dyDescent="0.2">
      <c r="A65" s="12" t="s">
        <v>1862</v>
      </c>
      <c r="B65" s="12" t="s">
        <v>1863</v>
      </c>
      <c r="C65" t="s">
        <v>1861</v>
      </c>
      <c r="D65" t="s">
        <v>265</v>
      </c>
      <c r="E65" s="12" t="s">
        <v>178</v>
      </c>
      <c r="F65">
        <v>79</v>
      </c>
      <c r="G65">
        <v>0</v>
      </c>
      <c r="H65">
        <v>0</v>
      </c>
      <c r="I65" s="15">
        <f t="shared" si="0"/>
        <v>0</v>
      </c>
      <c r="J65">
        <v>0</v>
      </c>
      <c r="K65">
        <v>0</v>
      </c>
      <c r="L65" s="3">
        <v>0</v>
      </c>
      <c r="M65" s="3">
        <v>0</v>
      </c>
      <c r="N65" s="3">
        <v>0</v>
      </c>
      <c r="O65" s="14">
        <f t="shared" si="1"/>
        <v>0</v>
      </c>
      <c r="P65">
        <v>0</v>
      </c>
      <c r="Q65">
        <v>0</v>
      </c>
      <c r="R65">
        <v>0</v>
      </c>
      <c r="S65" s="13">
        <f t="shared" si="2"/>
        <v>0</v>
      </c>
      <c r="T65" s="13">
        <f t="shared" si="3"/>
        <v>0</v>
      </c>
      <c r="U65" s="15">
        <f t="shared" si="4"/>
        <v>0</v>
      </c>
      <c r="V65">
        <v>0</v>
      </c>
      <c r="W65">
        <v>0</v>
      </c>
      <c r="X65">
        <v>0</v>
      </c>
      <c r="Y65" s="2">
        <v>1.9166666667000001</v>
      </c>
      <c r="Z65" s="21">
        <v>1.6666666699999999E-2</v>
      </c>
      <c r="AA65">
        <v>0.03</v>
      </c>
      <c r="AB65">
        <v>5.35</v>
      </c>
      <c r="AC65" s="32">
        <f t="shared" si="5"/>
        <v>5.5762081784386614E-3</v>
      </c>
      <c r="AD65" s="13">
        <f t="shared" si="6"/>
        <v>0</v>
      </c>
      <c r="AE65" s="13">
        <f t="shared" si="7"/>
        <v>0</v>
      </c>
      <c r="AF65" s="13">
        <f t="shared" si="8"/>
        <v>0</v>
      </c>
      <c r="AI65" s="17" t="str">
        <f t="shared" si="9"/>
        <v xml:space="preserve"> </v>
      </c>
      <c r="AJ65" s="35">
        <v>0</v>
      </c>
      <c r="AK65" s="35">
        <v>0</v>
      </c>
      <c r="AL65" s="35">
        <v>0</v>
      </c>
      <c r="AM65" s="35">
        <v>1</v>
      </c>
      <c r="AN65" s="35">
        <v>0</v>
      </c>
      <c r="AO65" s="35">
        <v>0</v>
      </c>
      <c r="AP65" s="35">
        <v>0</v>
      </c>
      <c r="AQ65" s="35">
        <v>0</v>
      </c>
      <c r="AR65">
        <v>1</v>
      </c>
      <c r="AS65">
        <v>0</v>
      </c>
      <c r="AT65">
        <v>-30.25</v>
      </c>
      <c r="AU65">
        <v>-119.8</v>
      </c>
      <c r="AV65">
        <v>-84.528000000000006</v>
      </c>
      <c r="AW65">
        <v>-4.4180000000000001</v>
      </c>
      <c r="AX65" s="2">
        <v>0</v>
      </c>
      <c r="AY65" s="2">
        <v>-0.2</v>
      </c>
      <c r="AZ65" s="2">
        <v>0.1</v>
      </c>
      <c r="BA65" s="2">
        <v>0</v>
      </c>
      <c r="BB65" s="2">
        <v>0</v>
      </c>
      <c r="BC65" s="2">
        <v>-0.1</v>
      </c>
    </row>
    <row r="66" spans="1:55" x14ac:dyDescent="0.2">
      <c r="A66" s="12" t="s">
        <v>401</v>
      </c>
      <c r="B66" s="12" t="s">
        <v>402</v>
      </c>
      <c r="C66" t="s">
        <v>400</v>
      </c>
      <c r="D66" t="s">
        <v>147</v>
      </c>
      <c r="E66" s="12" t="s">
        <v>148</v>
      </c>
      <c r="F66">
        <v>21</v>
      </c>
      <c r="G66">
        <v>0</v>
      </c>
      <c r="H66">
        <v>0</v>
      </c>
      <c r="I66" s="15">
        <f t="shared" ref="I66:I129" si="10">G66+H66</f>
        <v>0</v>
      </c>
      <c r="J66">
        <v>0</v>
      </c>
      <c r="K66">
        <v>0</v>
      </c>
      <c r="L66" s="3">
        <v>1</v>
      </c>
      <c r="M66" s="3">
        <v>0</v>
      </c>
      <c r="N66" s="3">
        <v>0</v>
      </c>
      <c r="O66" s="14">
        <f t="shared" ref="O66:O129" si="11">IF(Y66&gt;0,I66/Y66*60,0)</f>
        <v>0</v>
      </c>
      <c r="P66">
        <v>3</v>
      </c>
      <c r="Q66">
        <v>3</v>
      </c>
      <c r="R66">
        <v>1</v>
      </c>
      <c r="S66" s="13">
        <f t="shared" ref="S66:S129" si="12">IF(P66&gt;0,G66/P66,0)</f>
        <v>0</v>
      </c>
      <c r="T66" s="13">
        <f t="shared" ref="T66:T129" si="13">IF(SUM(P66:R66)&gt;0,G66/SUM(P66:R66),0)</f>
        <v>0</v>
      </c>
      <c r="U66" s="15">
        <f t="shared" ref="U66:U129" si="14">IF(AJ66&gt;0,J66/(AJ66/(AJ66+AL66)),0)</f>
        <v>0</v>
      </c>
      <c r="V66">
        <v>0</v>
      </c>
      <c r="W66">
        <v>1</v>
      </c>
      <c r="X66">
        <v>0</v>
      </c>
      <c r="Y66" s="2">
        <v>27.05</v>
      </c>
      <c r="Z66" s="21">
        <v>1.2833333332999999</v>
      </c>
      <c r="AA66">
        <v>1.29</v>
      </c>
      <c r="AB66">
        <v>3.37</v>
      </c>
      <c r="AC66" s="32">
        <f t="shared" ref="AC66:AC129" si="15">IF(AA66&gt;0,AA66/(AA66+AB66),0)</f>
        <v>0.27682403433476394</v>
      </c>
      <c r="AD66" s="13">
        <f t="shared" ref="AD66:AD129" si="16">IF(AJ66&gt;0,L66/AJ66,0)</f>
        <v>0.33333333333333331</v>
      </c>
      <c r="AE66" s="13">
        <f t="shared" ref="AE66:AE129" si="17">IF(AJ66&gt;0,(J66+K66)/AJ66,0)</f>
        <v>0</v>
      </c>
      <c r="AF66" s="13">
        <f t="shared" ref="AF66:AF129" si="18">AD66+AE66</f>
        <v>0.33333333333333331</v>
      </c>
      <c r="AG66">
        <v>0</v>
      </c>
      <c r="AH66">
        <v>0</v>
      </c>
      <c r="AI66" s="17" t="str">
        <f t="shared" ref="AI66:AI129" si="19">IF((AG66+AH66)&gt;0,AG66/(AG66+AH66)," ")</f>
        <v xml:space="preserve"> </v>
      </c>
      <c r="AJ66" s="35">
        <v>3</v>
      </c>
      <c r="AK66" s="35">
        <v>0</v>
      </c>
      <c r="AL66" s="35">
        <v>20</v>
      </c>
      <c r="AM66" s="35">
        <v>1</v>
      </c>
      <c r="AN66" s="35">
        <v>7</v>
      </c>
      <c r="AO66" s="35">
        <v>1</v>
      </c>
      <c r="AP66" s="35">
        <v>1</v>
      </c>
      <c r="AQ66" s="35">
        <v>5</v>
      </c>
      <c r="AR66">
        <v>0</v>
      </c>
      <c r="AS66">
        <v>1</v>
      </c>
      <c r="AT66">
        <v>70.98</v>
      </c>
      <c r="AU66">
        <v>-36.6</v>
      </c>
      <c r="AV66">
        <v>-83.899000000000001</v>
      </c>
      <c r="AW66">
        <v>1.272</v>
      </c>
      <c r="AX66" s="2">
        <v>2.9</v>
      </c>
      <c r="AY66" s="2">
        <v>0.7</v>
      </c>
      <c r="AZ66" s="2">
        <v>0.5</v>
      </c>
      <c r="BA66" s="2">
        <v>-0.1</v>
      </c>
      <c r="BB66" s="2">
        <v>-0.30000000000000004</v>
      </c>
      <c r="BC66" s="2">
        <v>0.7</v>
      </c>
    </row>
    <row r="67" spans="1:55" x14ac:dyDescent="0.2">
      <c r="A67" s="12" t="s">
        <v>819</v>
      </c>
      <c r="B67" s="12" t="s">
        <v>820</v>
      </c>
      <c r="C67" t="s">
        <v>818</v>
      </c>
      <c r="D67" t="s">
        <v>169</v>
      </c>
      <c r="E67" s="12" t="s">
        <v>178</v>
      </c>
      <c r="F67">
        <v>1</v>
      </c>
      <c r="G67">
        <v>0</v>
      </c>
      <c r="H67">
        <v>0</v>
      </c>
      <c r="I67" s="15">
        <f t="shared" si="10"/>
        <v>0</v>
      </c>
      <c r="J67">
        <v>0</v>
      </c>
      <c r="K67">
        <v>0</v>
      </c>
      <c r="L67" s="3">
        <v>0</v>
      </c>
      <c r="M67" s="3">
        <v>0</v>
      </c>
      <c r="N67" s="3">
        <v>0</v>
      </c>
      <c r="O67" s="14">
        <f t="shared" si="11"/>
        <v>0</v>
      </c>
      <c r="P67">
        <v>0</v>
      </c>
      <c r="Q67">
        <v>0</v>
      </c>
      <c r="R67">
        <v>0</v>
      </c>
      <c r="S67" s="13">
        <f t="shared" si="12"/>
        <v>0</v>
      </c>
      <c r="T67" s="13">
        <f t="shared" si="13"/>
        <v>0</v>
      </c>
      <c r="U67" s="15">
        <f t="shared" si="14"/>
        <v>0</v>
      </c>
      <c r="V67">
        <v>0</v>
      </c>
      <c r="W67">
        <v>0</v>
      </c>
      <c r="X67">
        <v>0</v>
      </c>
      <c r="Y67" s="2">
        <v>0</v>
      </c>
      <c r="Z67" s="21">
        <v>0</v>
      </c>
      <c r="AC67" s="32">
        <f t="shared" si="15"/>
        <v>0</v>
      </c>
      <c r="AD67" s="13">
        <f t="shared" si="16"/>
        <v>0</v>
      </c>
      <c r="AE67" s="13">
        <f t="shared" si="17"/>
        <v>0</v>
      </c>
      <c r="AF67" s="13">
        <f t="shared" si="18"/>
        <v>0</v>
      </c>
      <c r="AI67" s="17" t="str">
        <f t="shared" si="19"/>
        <v xml:space="preserve"> </v>
      </c>
      <c r="AJ67" s="35">
        <v>0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0</v>
      </c>
      <c r="AQ67" s="35">
        <v>0</v>
      </c>
      <c r="AR67">
        <v>0</v>
      </c>
      <c r="AS67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</row>
    <row r="68" spans="1:55" x14ac:dyDescent="0.2">
      <c r="A68" s="12" t="s">
        <v>819</v>
      </c>
      <c r="B68" s="12" t="s">
        <v>1161</v>
      </c>
      <c r="C68" t="s">
        <v>1160</v>
      </c>
      <c r="D68" t="s">
        <v>131</v>
      </c>
      <c r="E68" s="12" t="s">
        <v>156</v>
      </c>
      <c r="F68">
        <v>7</v>
      </c>
      <c r="G68">
        <v>0</v>
      </c>
      <c r="H68">
        <v>0</v>
      </c>
      <c r="I68" s="15">
        <f t="shared" si="10"/>
        <v>0</v>
      </c>
      <c r="J68">
        <v>0</v>
      </c>
      <c r="K68">
        <v>0</v>
      </c>
      <c r="L68" s="3">
        <v>0</v>
      </c>
      <c r="M68" s="3">
        <v>0</v>
      </c>
      <c r="N68" s="3">
        <v>0</v>
      </c>
      <c r="O68" s="14">
        <f t="shared" si="11"/>
        <v>0</v>
      </c>
      <c r="P68">
        <v>0</v>
      </c>
      <c r="Q68">
        <v>0</v>
      </c>
      <c r="R68">
        <v>0</v>
      </c>
      <c r="S68" s="13">
        <f t="shared" si="12"/>
        <v>0</v>
      </c>
      <c r="T68" s="13">
        <f t="shared" si="13"/>
        <v>0</v>
      </c>
      <c r="U68" s="15">
        <f t="shared" si="14"/>
        <v>0</v>
      </c>
      <c r="V68">
        <v>0</v>
      </c>
      <c r="W68">
        <v>0</v>
      </c>
      <c r="X68">
        <v>0</v>
      </c>
      <c r="Y68" s="2">
        <v>0.25</v>
      </c>
      <c r="Z68" s="21">
        <v>3.3333333300000004E-2</v>
      </c>
      <c r="AA68">
        <v>0.04</v>
      </c>
      <c r="AB68">
        <v>4.24</v>
      </c>
      <c r="AC68" s="32">
        <f t="shared" si="15"/>
        <v>9.3457943925233638E-3</v>
      </c>
      <c r="AD68" s="13">
        <f t="shared" si="16"/>
        <v>0</v>
      </c>
      <c r="AE68" s="13">
        <f t="shared" si="17"/>
        <v>0</v>
      </c>
      <c r="AF68" s="13">
        <f t="shared" si="18"/>
        <v>0</v>
      </c>
      <c r="AG68">
        <v>0</v>
      </c>
      <c r="AH68">
        <v>0</v>
      </c>
      <c r="AI68" s="17" t="str">
        <f t="shared" si="19"/>
        <v xml:space="preserve"> </v>
      </c>
      <c r="AJ68" s="35">
        <v>0</v>
      </c>
      <c r="AK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>
        <v>0</v>
      </c>
      <c r="AS68">
        <v>0</v>
      </c>
      <c r="AT68">
        <v>0</v>
      </c>
      <c r="AU68">
        <v>-82.9</v>
      </c>
      <c r="AV68">
        <v>-80.727000000000004</v>
      </c>
      <c r="AW68">
        <v>-3.2490000000000001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</row>
    <row r="69" spans="1:55" x14ac:dyDescent="0.2">
      <c r="A69" s="12" t="s">
        <v>819</v>
      </c>
      <c r="B69" s="12" t="s">
        <v>1695</v>
      </c>
      <c r="C69" t="s">
        <v>1694</v>
      </c>
      <c r="D69" t="s">
        <v>155</v>
      </c>
      <c r="E69" s="12" t="s">
        <v>229</v>
      </c>
      <c r="F69">
        <v>11</v>
      </c>
      <c r="G69">
        <v>0</v>
      </c>
      <c r="H69">
        <v>0</v>
      </c>
      <c r="I69" s="15">
        <f t="shared" si="10"/>
        <v>0</v>
      </c>
      <c r="J69">
        <v>0</v>
      </c>
      <c r="K69">
        <v>0</v>
      </c>
      <c r="L69" s="3">
        <v>0</v>
      </c>
      <c r="M69" s="3">
        <v>0</v>
      </c>
      <c r="N69" s="3">
        <v>0</v>
      </c>
      <c r="O69" s="14">
        <f t="shared" si="11"/>
        <v>0</v>
      </c>
      <c r="P69">
        <v>0</v>
      </c>
      <c r="Q69">
        <v>0</v>
      </c>
      <c r="R69">
        <v>0</v>
      </c>
      <c r="S69" s="13">
        <f t="shared" si="12"/>
        <v>0</v>
      </c>
      <c r="T69" s="13">
        <f t="shared" si="13"/>
        <v>0</v>
      </c>
      <c r="U69" s="15">
        <f t="shared" si="14"/>
        <v>0</v>
      </c>
      <c r="V69">
        <v>0</v>
      </c>
      <c r="W69">
        <v>0</v>
      </c>
      <c r="X69">
        <v>0</v>
      </c>
      <c r="Y69" s="2">
        <v>1.2333333333000001</v>
      </c>
      <c r="Z69" s="21">
        <v>0.1</v>
      </c>
      <c r="AA69">
        <v>0.11</v>
      </c>
      <c r="AB69">
        <v>4.99</v>
      </c>
      <c r="AC69" s="32">
        <f t="shared" si="15"/>
        <v>2.1568627450980388E-2</v>
      </c>
      <c r="AD69" s="13">
        <f t="shared" si="16"/>
        <v>0</v>
      </c>
      <c r="AE69" s="13">
        <f t="shared" si="17"/>
        <v>0</v>
      </c>
      <c r="AF69" s="13">
        <f t="shared" si="18"/>
        <v>0</v>
      </c>
      <c r="AG69">
        <v>0</v>
      </c>
      <c r="AH69">
        <v>0</v>
      </c>
      <c r="AI69" s="17" t="str">
        <f t="shared" si="19"/>
        <v xml:space="preserve"> </v>
      </c>
      <c r="AJ69" s="35">
        <v>0</v>
      </c>
      <c r="AK69" s="35">
        <v>0</v>
      </c>
      <c r="AL69" s="35">
        <v>2</v>
      </c>
      <c r="AM69" s="35">
        <v>0</v>
      </c>
      <c r="AN69" s="35">
        <v>0</v>
      </c>
      <c r="AO69" s="35">
        <v>0</v>
      </c>
      <c r="AP69" s="35">
        <v>0</v>
      </c>
      <c r="AQ69" s="35">
        <v>0</v>
      </c>
      <c r="AR69">
        <v>0</v>
      </c>
      <c r="AS69">
        <v>0</v>
      </c>
      <c r="AT69">
        <v>97.3</v>
      </c>
      <c r="AU69">
        <v>20.7</v>
      </c>
      <c r="AV69">
        <v>-79.251999999999995</v>
      </c>
      <c r="AW69">
        <v>0.26200000000000001</v>
      </c>
      <c r="AX69" s="2">
        <v>0.2</v>
      </c>
      <c r="AY69" s="2">
        <v>0.1</v>
      </c>
      <c r="AZ69" s="2">
        <v>0</v>
      </c>
      <c r="BA69" s="2">
        <v>0</v>
      </c>
      <c r="BB69" s="2">
        <v>0</v>
      </c>
      <c r="BC69" s="2">
        <v>0.1</v>
      </c>
    </row>
    <row r="70" spans="1:55" x14ac:dyDescent="0.2">
      <c r="A70" s="12" t="s">
        <v>819</v>
      </c>
      <c r="B70" s="12" t="s">
        <v>2280</v>
      </c>
      <c r="C70" t="s">
        <v>2279</v>
      </c>
      <c r="D70" t="s">
        <v>192</v>
      </c>
      <c r="E70" s="12" t="s">
        <v>178</v>
      </c>
      <c r="F70">
        <v>78</v>
      </c>
      <c r="G70">
        <v>0</v>
      </c>
      <c r="H70">
        <v>1</v>
      </c>
      <c r="I70" s="15">
        <f t="shared" si="10"/>
        <v>1</v>
      </c>
      <c r="J70">
        <v>0</v>
      </c>
      <c r="K70">
        <v>1</v>
      </c>
      <c r="L70" s="3">
        <v>0</v>
      </c>
      <c r="M70" s="3">
        <v>0</v>
      </c>
      <c r="N70" s="3">
        <v>0</v>
      </c>
      <c r="O70" s="14">
        <f t="shared" si="11"/>
        <v>3.7151702786377712</v>
      </c>
      <c r="P70">
        <v>3</v>
      </c>
      <c r="Q70">
        <v>0</v>
      </c>
      <c r="R70">
        <v>3</v>
      </c>
      <c r="S70" s="13">
        <f t="shared" si="12"/>
        <v>0</v>
      </c>
      <c r="T70" s="13">
        <f t="shared" si="13"/>
        <v>0</v>
      </c>
      <c r="U70" s="15">
        <f t="shared" si="14"/>
        <v>0</v>
      </c>
      <c r="V70">
        <v>1</v>
      </c>
      <c r="W70">
        <v>0</v>
      </c>
      <c r="X70">
        <v>0</v>
      </c>
      <c r="Y70" s="2">
        <v>16.149999999999999</v>
      </c>
      <c r="Z70" s="21">
        <v>0.2</v>
      </c>
      <c r="AA70">
        <v>0.16</v>
      </c>
      <c r="AB70">
        <v>5.39</v>
      </c>
      <c r="AC70" s="32">
        <f t="shared" si="15"/>
        <v>2.8828828828828829E-2</v>
      </c>
      <c r="AD70" s="13">
        <f t="shared" si="16"/>
        <v>0</v>
      </c>
      <c r="AE70" s="13">
        <f t="shared" si="17"/>
        <v>0</v>
      </c>
      <c r="AF70" s="13">
        <f t="shared" si="18"/>
        <v>0</v>
      </c>
      <c r="AI70" s="17" t="str">
        <f t="shared" si="19"/>
        <v xml:space="preserve"> </v>
      </c>
      <c r="AJ70" s="35">
        <v>0</v>
      </c>
      <c r="AK70" s="35">
        <v>0</v>
      </c>
      <c r="AL70" s="35">
        <v>6</v>
      </c>
      <c r="AM70" s="35">
        <v>0</v>
      </c>
      <c r="AN70" s="35">
        <v>1</v>
      </c>
      <c r="AO70" s="35">
        <v>4</v>
      </c>
      <c r="AP70" s="35">
        <v>1</v>
      </c>
      <c r="AQ70" s="35">
        <v>3</v>
      </c>
      <c r="AR70">
        <v>0</v>
      </c>
      <c r="AS70">
        <v>0</v>
      </c>
      <c r="AT70">
        <v>24.29</v>
      </c>
      <c r="AU70">
        <v>-66.099999999999994</v>
      </c>
      <c r="AV70">
        <v>-82.063000000000002</v>
      </c>
      <c r="AW70">
        <v>-1.589</v>
      </c>
      <c r="AX70" s="2">
        <v>0.60000000000000009</v>
      </c>
      <c r="AY70" s="2">
        <v>-0.30000000000000004</v>
      </c>
      <c r="AZ70" s="2">
        <v>0.2</v>
      </c>
      <c r="BA70" s="2">
        <v>-0.1</v>
      </c>
      <c r="BB70" s="2">
        <v>0.1</v>
      </c>
      <c r="BC70" s="2">
        <v>0</v>
      </c>
    </row>
    <row r="71" spans="1:55" x14ac:dyDescent="0.2">
      <c r="A71" s="12" t="s">
        <v>819</v>
      </c>
      <c r="B71" s="12" t="s">
        <v>3218</v>
      </c>
      <c r="C71" t="s">
        <v>3217</v>
      </c>
      <c r="D71" t="s">
        <v>442</v>
      </c>
      <c r="E71" s="12" t="s">
        <v>148</v>
      </c>
      <c r="F71">
        <v>75</v>
      </c>
      <c r="G71">
        <v>1</v>
      </c>
      <c r="H71">
        <v>1</v>
      </c>
      <c r="I71" s="15">
        <f t="shared" si="10"/>
        <v>2</v>
      </c>
      <c r="J71">
        <v>0</v>
      </c>
      <c r="K71">
        <v>1</v>
      </c>
      <c r="L71" s="3">
        <v>1</v>
      </c>
      <c r="M71" s="3">
        <v>0</v>
      </c>
      <c r="N71" s="3">
        <v>1</v>
      </c>
      <c r="O71" s="14">
        <f t="shared" si="11"/>
        <v>4.3295249548955743</v>
      </c>
      <c r="P71">
        <v>3</v>
      </c>
      <c r="Q71">
        <v>2</v>
      </c>
      <c r="R71">
        <v>0</v>
      </c>
      <c r="S71" s="13">
        <f t="shared" si="12"/>
        <v>0.33333333333333331</v>
      </c>
      <c r="T71" s="13">
        <f t="shared" si="13"/>
        <v>0.2</v>
      </c>
      <c r="U71" s="15">
        <f t="shared" si="14"/>
        <v>0</v>
      </c>
      <c r="V71">
        <v>0</v>
      </c>
      <c r="W71">
        <v>1</v>
      </c>
      <c r="X71">
        <v>3</v>
      </c>
      <c r="Y71" s="2">
        <v>27.7166666667</v>
      </c>
      <c r="Z71" s="21">
        <v>0.36666666670000003</v>
      </c>
      <c r="AA71">
        <v>0.37</v>
      </c>
      <c r="AB71">
        <v>4.54</v>
      </c>
      <c r="AC71" s="32">
        <f t="shared" si="15"/>
        <v>7.5356415478615074E-2</v>
      </c>
      <c r="AD71" s="13">
        <f t="shared" si="16"/>
        <v>0.5</v>
      </c>
      <c r="AE71" s="13">
        <f t="shared" si="17"/>
        <v>0.5</v>
      </c>
      <c r="AF71" s="13">
        <f t="shared" si="18"/>
        <v>1</v>
      </c>
      <c r="AG71">
        <v>9</v>
      </c>
      <c r="AH71">
        <v>5</v>
      </c>
      <c r="AI71" s="17">
        <f t="shared" si="19"/>
        <v>0.6428571428571429</v>
      </c>
      <c r="AJ71" s="35">
        <v>2</v>
      </c>
      <c r="AK71" s="35">
        <v>0</v>
      </c>
      <c r="AL71" s="35">
        <v>14</v>
      </c>
      <c r="AM71" s="35">
        <v>0</v>
      </c>
      <c r="AN71" s="35">
        <v>10</v>
      </c>
      <c r="AO71" s="35">
        <v>1</v>
      </c>
      <c r="AP71" s="35">
        <v>0</v>
      </c>
      <c r="AQ71" s="35">
        <v>8</v>
      </c>
      <c r="AR71">
        <v>0</v>
      </c>
      <c r="AS71">
        <v>0</v>
      </c>
      <c r="AT71">
        <v>71.48</v>
      </c>
      <c r="AU71">
        <v>-14.3</v>
      </c>
      <c r="AV71">
        <v>-83.918000000000006</v>
      </c>
      <c r="AW71">
        <v>-1.91</v>
      </c>
      <c r="AX71" s="2">
        <v>1.6</v>
      </c>
      <c r="AY71" s="2">
        <v>-0.60000000000000009</v>
      </c>
      <c r="AZ71" s="2">
        <v>0.2</v>
      </c>
      <c r="BA71" s="2">
        <v>0</v>
      </c>
      <c r="BB71" s="2">
        <v>0.30000000000000004</v>
      </c>
      <c r="BC71" s="2">
        <v>-0.1</v>
      </c>
    </row>
    <row r="72" spans="1:55" x14ac:dyDescent="0.2">
      <c r="A72" s="12" t="s">
        <v>819</v>
      </c>
      <c r="B72" s="12" t="s">
        <v>3355</v>
      </c>
      <c r="C72" t="s">
        <v>3354</v>
      </c>
      <c r="D72" t="s">
        <v>155</v>
      </c>
      <c r="E72" s="12" t="s">
        <v>170</v>
      </c>
      <c r="F72">
        <v>13</v>
      </c>
      <c r="G72">
        <v>0</v>
      </c>
      <c r="H72">
        <v>0</v>
      </c>
      <c r="I72" s="15">
        <f t="shared" si="10"/>
        <v>0</v>
      </c>
      <c r="J72">
        <v>0</v>
      </c>
      <c r="K72">
        <v>0</v>
      </c>
      <c r="L72" s="3">
        <v>0</v>
      </c>
      <c r="M72" s="3">
        <v>0</v>
      </c>
      <c r="N72" s="3">
        <v>0</v>
      </c>
      <c r="O72" s="14">
        <f t="shared" si="11"/>
        <v>0</v>
      </c>
      <c r="P72">
        <v>0</v>
      </c>
      <c r="Q72">
        <v>1</v>
      </c>
      <c r="R72">
        <v>1</v>
      </c>
      <c r="S72" s="13">
        <f t="shared" si="12"/>
        <v>0</v>
      </c>
      <c r="T72" s="13">
        <f t="shared" si="13"/>
        <v>0</v>
      </c>
      <c r="U72" s="15">
        <f t="shared" si="14"/>
        <v>0</v>
      </c>
      <c r="V72">
        <v>0</v>
      </c>
      <c r="W72">
        <v>0</v>
      </c>
      <c r="X72">
        <v>0</v>
      </c>
      <c r="Y72" s="2">
        <v>6.7</v>
      </c>
      <c r="Z72" s="21">
        <v>0.5</v>
      </c>
      <c r="AA72">
        <v>0.52</v>
      </c>
      <c r="AB72">
        <v>5.35</v>
      </c>
      <c r="AC72" s="32">
        <f t="shared" si="15"/>
        <v>8.8586030664395243E-2</v>
      </c>
      <c r="AD72" s="13">
        <f t="shared" si="16"/>
        <v>0</v>
      </c>
      <c r="AE72" s="13">
        <f t="shared" si="17"/>
        <v>0</v>
      </c>
      <c r="AF72" s="13">
        <f t="shared" si="18"/>
        <v>0</v>
      </c>
      <c r="AG72">
        <v>3</v>
      </c>
      <c r="AH72">
        <v>0</v>
      </c>
      <c r="AI72" s="17">
        <f t="shared" si="19"/>
        <v>1</v>
      </c>
      <c r="AJ72" s="35">
        <v>0</v>
      </c>
      <c r="AK72" s="35">
        <v>0</v>
      </c>
      <c r="AL72" s="35">
        <v>5</v>
      </c>
      <c r="AM72" s="35">
        <v>2</v>
      </c>
      <c r="AN72" s="35">
        <v>4</v>
      </c>
      <c r="AO72" s="35">
        <v>1</v>
      </c>
      <c r="AP72" s="35">
        <v>0</v>
      </c>
      <c r="AQ72" s="35">
        <v>2</v>
      </c>
      <c r="AR72">
        <v>0</v>
      </c>
      <c r="AS72">
        <v>0</v>
      </c>
      <c r="AT72">
        <v>71.64</v>
      </c>
      <c r="AU72">
        <v>12.1</v>
      </c>
      <c r="AV72">
        <v>-83.168999999999997</v>
      </c>
      <c r="AW72">
        <v>-2.1539999999999999</v>
      </c>
      <c r="AX72" s="2">
        <v>0.5</v>
      </c>
      <c r="AY72" s="2">
        <v>0.1</v>
      </c>
      <c r="AZ72" s="2">
        <v>0</v>
      </c>
      <c r="BA72" s="2">
        <v>0</v>
      </c>
      <c r="BB72" s="2">
        <v>0</v>
      </c>
      <c r="BC72" s="2">
        <v>0.1</v>
      </c>
    </row>
    <row r="73" spans="1:55" x14ac:dyDescent="0.2">
      <c r="A73" s="12" t="s">
        <v>392</v>
      </c>
      <c r="B73" s="12" t="s">
        <v>1308</v>
      </c>
      <c r="C73" t="s">
        <v>1307</v>
      </c>
      <c r="D73" t="s">
        <v>177</v>
      </c>
      <c r="E73" s="12" t="s">
        <v>546</v>
      </c>
      <c r="F73">
        <v>2</v>
      </c>
      <c r="G73">
        <v>0</v>
      </c>
      <c r="H73">
        <v>0</v>
      </c>
      <c r="I73" s="15">
        <f t="shared" si="10"/>
        <v>0</v>
      </c>
      <c r="J73">
        <v>0</v>
      </c>
      <c r="K73">
        <v>0</v>
      </c>
      <c r="L73" s="3">
        <v>0</v>
      </c>
      <c r="M73" s="3">
        <v>0</v>
      </c>
      <c r="N73" s="3">
        <v>0</v>
      </c>
      <c r="O73" s="14">
        <f t="shared" si="11"/>
        <v>0</v>
      </c>
      <c r="P73">
        <v>0</v>
      </c>
      <c r="Q73">
        <v>0</v>
      </c>
      <c r="R73">
        <v>0</v>
      </c>
      <c r="S73" s="13">
        <f t="shared" si="12"/>
        <v>0</v>
      </c>
      <c r="T73" s="13">
        <f t="shared" si="13"/>
        <v>0</v>
      </c>
      <c r="U73" s="15">
        <f t="shared" si="14"/>
        <v>0</v>
      </c>
      <c r="V73">
        <v>0</v>
      </c>
      <c r="W73">
        <v>0</v>
      </c>
      <c r="X73">
        <v>0</v>
      </c>
      <c r="Y73" s="2">
        <v>0</v>
      </c>
      <c r="Z73" s="21">
        <v>0</v>
      </c>
      <c r="AC73" s="32">
        <f t="shared" si="15"/>
        <v>0</v>
      </c>
      <c r="AD73" s="13">
        <f t="shared" si="16"/>
        <v>0</v>
      </c>
      <c r="AE73" s="13">
        <f t="shared" si="17"/>
        <v>0</v>
      </c>
      <c r="AF73" s="13">
        <f t="shared" si="18"/>
        <v>0</v>
      </c>
      <c r="AG73">
        <v>0</v>
      </c>
      <c r="AH73">
        <v>0</v>
      </c>
      <c r="AI73" s="17" t="str">
        <f t="shared" si="19"/>
        <v xml:space="preserve"> </v>
      </c>
      <c r="AJ73" s="35">
        <v>0</v>
      </c>
      <c r="AK73" s="35">
        <v>0</v>
      </c>
      <c r="AL73" s="35">
        <v>0</v>
      </c>
      <c r="AM73" s="35">
        <v>0</v>
      </c>
      <c r="AN73" s="35">
        <v>0</v>
      </c>
      <c r="AO73" s="35">
        <v>0</v>
      </c>
      <c r="AP73" s="35">
        <v>0</v>
      </c>
      <c r="AQ73" s="35">
        <v>0</v>
      </c>
      <c r="AR73">
        <v>0</v>
      </c>
      <c r="AS73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</row>
    <row r="74" spans="1:55" x14ac:dyDescent="0.2">
      <c r="A74" s="12" t="s">
        <v>408</v>
      </c>
      <c r="B74" s="12" t="s">
        <v>2872</v>
      </c>
      <c r="C74" t="s">
        <v>2871</v>
      </c>
      <c r="D74" t="s">
        <v>199</v>
      </c>
      <c r="E74" s="12" t="s">
        <v>123</v>
      </c>
      <c r="F74">
        <v>80</v>
      </c>
      <c r="G74">
        <v>7</v>
      </c>
      <c r="H74">
        <v>1</v>
      </c>
      <c r="I74" s="15">
        <f t="shared" si="10"/>
        <v>8</v>
      </c>
      <c r="J74">
        <v>1</v>
      </c>
      <c r="K74">
        <v>0</v>
      </c>
      <c r="L74" s="3">
        <v>7</v>
      </c>
      <c r="M74" s="3">
        <v>1</v>
      </c>
      <c r="N74" s="3">
        <v>0</v>
      </c>
      <c r="O74" s="14">
        <f t="shared" si="11"/>
        <v>3.085493893292675</v>
      </c>
      <c r="P74">
        <v>20</v>
      </c>
      <c r="Q74">
        <v>10</v>
      </c>
      <c r="R74">
        <v>2</v>
      </c>
      <c r="S74" s="13">
        <f t="shared" si="12"/>
        <v>0.35</v>
      </c>
      <c r="T74" s="13">
        <f t="shared" si="13"/>
        <v>0.21875</v>
      </c>
      <c r="U74" s="15">
        <f t="shared" si="14"/>
        <v>9.2666666666666675</v>
      </c>
      <c r="V74">
        <v>0</v>
      </c>
      <c r="W74">
        <v>5</v>
      </c>
      <c r="X74">
        <v>8</v>
      </c>
      <c r="Y74" s="2">
        <v>155.5666666667</v>
      </c>
      <c r="Z74" s="21">
        <v>1.9333333333</v>
      </c>
      <c r="AA74">
        <v>1.9300000000000002</v>
      </c>
      <c r="AB74">
        <v>3.23</v>
      </c>
      <c r="AC74" s="32">
        <f t="shared" si="15"/>
        <v>0.37403100775193798</v>
      </c>
      <c r="AD74" s="13">
        <f t="shared" si="16"/>
        <v>0.46666666666666667</v>
      </c>
      <c r="AE74" s="13">
        <f t="shared" si="17"/>
        <v>6.6666666666666666E-2</v>
      </c>
      <c r="AF74" s="13">
        <f t="shared" si="18"/>
        <v>0.53333333333333333</v>
      </c>
      <c r="AG74">
        <v>5</v>
      </c>
      <c r="AH74">
        <v>5</v>
      </c>
      <c r="AI74" s="17">
        <f t="shared" si="19"/>
        <v>0.5</v>
      </c>
      <c r="AJ74" s="35">
        <v>15</v>
      </c>
      <c r="AK74" s="35">
        <v>1</v>
      </c>
      <c r="AL74" s="35">
        <v>124</v>
      </c>
      <c r="AM74" s="35">
        <v>23</v>
      </c>
      <c r="AN74" s="35">
        <v>59</v>
      </c>
      <c r="AO74" s="35">
        <v>4</v>
      </c>
      <c r="AP74" s="35">
        <v>10</v>
      </c>
      <c r="AQ74" s="35">
        <v>85</v>
      </c>
      <c r="AR74">
        <v>5</v>
      </c>
      <c r="AS74">
        <v>0</v>
      </c>
      <c r="AT74">
        <v>94.98</v>
      </c>
      <c r="AU74">
        <v>6.7</v>
      </c>
      <c r="AV74">
        <v>-76.600999999999999</v>
      </c>
      <c r="AW74">
        <v>3.55</v>
      </c>
      <c r="AX74" s="2">
        <v>16</v>
      </c>
      <c r="AY74" s="2">
        <v>2</v>
      </c>
      <c r="AZ74" s="2">
        <v>-0.30000000000000004</v>
      </c>
      <c r="BA74" s="2">
        <v>-0.30000000000000004</v>
      </c>
      <c r="BB74" s="2">
        <v>-0.1</v>
      </c>
      <c r="BC74" s="2">
        <v>1.3</v>
      </c>
    </row>
    <row r="75" spans="1:55" x14ac:dyDescent="0.2">
      <c r="A75" s="12" t="s">
        <v>241</v>
      </c>
      <c r="B75" s="12" t="s">
        <v>242</v>
      </c>
      <c r="C75" t="s">
        <v>240</v>
      </c>
      <c r="D75" t="s">
        <v>155</v>
      </c>
      <c r="E75" s="12" t="s">
        <v>170</v>
      </c>
      <c r="F75">
        <v>1</v>
      </c>
      <c r="G75">
        <v>0</v>
      </c>
      <c r="H75">
        <v>0</v>
      </c>
      <c r="I75" s="15">
        <f t="shared" si="10"/>
        <v>0</v>
      </c>
      <c r="J75">
        <v>0</v>
      </c>
      <c r="K75">
        <v>0</v>
      </c>
      <c r="L75" s="3">
        <v>0</v>
      </c>
      <c r="M75" s="3">
        <v>0</v>
      </c>
      <c r="N75" s="3">
        <v>0</v>
      </c>
      <c r="O75" s="14">
        <f t="shared" si="11"/>
        <v>0</v>
      </c>
      <c r="P75">
        <v>0</v>
      </c>
      <c r="Q75">
        <v>0</v>
      </c>
      <c r="R75">
        <v>0</v>
      </c>
      <c r="S75" s="13">
        <f t="shared" si="12"/>
        <v>0</v>
      </c>
      <c r="T75" s="13">
        <f t="shared" si="13"/>
        <v>0</v>
      </c>
      <c r="U75" s="15">
        <f t="shared" si="14"/>
        <v>0</v>
      </c>
      <c r="V75">
        <v>0</v>
      </c>
      <c r="W75">
        <v>0</v>
      </c>
      <c r="X75">
        <v>0</v>
      </c>
      <c r="Y75" s="2">
        <v>0</v>
      </c>
      <c r="Z75" s="21">
        <v>0</v>
      </c>
      <c r="AC75" s="32">
        <f t="shared" si="15"/>
        <v>0</v>
      </c>
      <c r="AD75" s="13">
        <f t="shared" si="16"/>
        <v>0</v>
      </c>
      <c r="AE75" s="13">
        <f t="shared" si="17"/>
        <v>0</v>
      </c>
      <c r="AF75" s="13">
        <f t="shared" si="18"/>
        <v>0</v>
      </c>
      <c r="AG75">
        <v>0</v>
      </c>
      <c r="AH75">
        <v>0</v>
      </c>
      <c r="AI75" s="17" t="str">
        <f t="shared" si="19"/>
        <v xml:space="preserve"> </v>
      </c>
      <c r="AJ75" s="35">
        <v>0</v>
      </c>
      <c r="AK75" s="35">
        <v>0</v>
      </c>
      <c r="AL75" s="35">
        <v>0</v>
      </c>
      <c r="AM75" s="35">
        <v>0</v>
      </c>
      <c r="AN75" s="35">
        <v>0</v>
      </c>
      <c r="AO75" s="35">
        <v>0</v>
      </c>
      <c r="AP75" s="35">
        <v>0</v>
      </c>
      <c r="AQ75" s="35">
        <v>0</v>
      </c>
      <c r="AR75">
        <v>0</v>
      </c>
      <c r="AS75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</row>
    <row r="76" spans="1:55" x14ac:dyDescent="0.2">
      <c r="A76" s="12" t="s">
        <v>1932</v>
      </c>
      <c r="B76" s="12" t="s">
        <v>1933</v>
      </c>
      <c r="C76" t="s">
        <v>1931</v>
      </c>
      <c r="D76" t="s">
        <v>155</v>
      </c>
      <c r="E76" s="12" t="s">
        <v>170</v>
      </c>
      <c r="F76">
        <v>14</v>
      </c>
      <c r="G76">
        <v>0</v>
      </c>
      <c r="H76">
        <v>0</v>
      </c>
      <c r="I76" s="15">
        <f t="shared" si="10"/>
        <v>0</v>
      </c>
      <c r="J76">
        <v>0</v>
      </c>
      <c r="K76">
        <v>0</v>
      </c>
      <c r="L76" s="3">
        <v>0</v>
      </c>
      <c r="M76" s="3">
        <v>0</v>
      </c>
      <c r="N76" s="3">
        <v>0</v>
      </c>
      <c r="O76" s="14">
        <f t="shared" si="11"/>
        <v>0</v>
      </c>
      <c r="P76">
        <v>0</v>
      </c>
      <c r="Q76">
        <v>1</v>
      </c>
      <c r="R76">
        <v>1</v>
      </c>
      <c r="S76" s="13">
        <f t="shared" si="12"/>
        <v>0</v>
      </c>
      <c r="T76" s="13">
        <f t="shared" si="13"/>
        <v>0</v>
      </c>
      <c r="U76" s="15">
        <f t="shared" si="14"/>
        <v>0</v>
      </c>
      <c r="V76">
        <v>0</v>
      </c>
      <c r="W76">
        <v>0</v>
      </c>
      <c r="X76">
        <v>0</v>
      </c>
      <c r="Y76" s="2">
        <v>4.1166666666999996</v>
      </c>
      <c r="Z76" s="21">
        <v>0.28333333329999999</v>
      </c>
      <c r="AA76">
        <v>0.2</v>
      </c>
      <c r="AB76">
        <v>3.71</v>
      </c>
      <c r="AC76" s="32">
        <f t="shared" si="15"/>
        <v>5.1150895140664961E-2</v>
      </c>
      <c r="AD76" s="13">
        <f t="shared" si="16"/>
        <v>0</v>
      </c>
      <c r="AE76" s="13">
        <f t="shared" si="17"/>
        <v>0</v>
      </c>
      <c r="AF76" s="13">
        <f t="shared" si="18"/>
        <v>0</v>
      </c>
      <c r="AG76">
        <v>2</v>
      </c>
      <c r="AH76">
        <v>4</v>
      </c>
      <c r="AI76" s="17">
        <f t="shared" si="19"/>
        <v>0.33333333333333331</v>
      </c>
      <c r="AJ76" s="35">
        <v>0</v>
      </c>
      <c r="AK76" s="35">
        <v>0</v>
      </c>
      <c r="AL76" s="35">
        <v>1</v>
      </c>
      <c r="AM76" s="35">
        <v>0</v>
      </c>
      <c r="AN76" s="35">
        <v>1</v>
      </c>
      <c r="AO76" s="35">
        <v>0</v>
      </c>
      <c r="AP76" s="35">
        <v>0</v>
      </c>
      <c r="AQ76" s="35">
        <v>2</v>
      </c>
      <c r="AR76">
        <v>0</v>
      </c>
      <c r="AS76">
        <v>0</v>
      </c>
      <c r="AT76">
        <v>85.21</v>
      </c>
      <c r="AU76">
        <v>7.8</v>
      </c>
      <c r="AV76">
        <v>-81.882000000000005</v>
      </c>
      <c r="AW76">
        <v>-4.5380000000000003</v>
      </c>
      <c r="AX76" s="2">
        <v>0.1</v>
      </c>
      <c r="AY76" s="2">
        <v>-0.1</v>
      </c>
      <c r="AZ76" s="2">
        <v>0</v>
      </c>
      <c r="BA76" s="2">
        <v>0</v>
      </c>
      <c r="BB76" s="2">
        <v>0</v>
      </c>
      <c r="BC76" s="2">
        <v>-0.1</v>
      </c>
    </row>
    <row r="77" spans="1:55" x14ac:dyDescent="0.2">
      <c r="A77" s="12" t="s">
        <v>905</v>
      </c>
      <c r="B77" s="12" t="s">
        <v>906</v>
      </c>
      <c r="C77" t="s">
        <v>904</v>
      </c>
      <c r="D77" t="s">
        <v>223</v>
      </c>
      <c r="E77" s="12" t="s">
        <v>113</v>
      </c>
      <c r="F77">
        <v>61</v>
      </c>
      <c r="G77">
        <v>0</v>
      </c>
      <c r="H77">
        <v>0</v>
      </c>
      <c r="I77" s="15">
        <f t="shared" si="10"/>
        <v>0</v>
      </c>
      <c r="J77">
        <v>0</v>
      </c>
      <c r="K77">
        <v>0</v>
      </c>
      <c r="L77" s="3">
        <v>0</v>
      </c>
      <c r="M77" s="3">
        <v>0</v>
      </c>
      <c r="N77" s="3">
        <v>0</v>
      </c>
      <c r="O77" s="14">
        <f t="shared" si="11"/>
        <v>0</v>
      </c>
      <c r="P77">
        <v>1</v>
      </c>
      <c r="Q77">
        <v>1</v>
      </c>
      <c r="R77">
        <v>0</v>
      </c>
      <c r="S77" s="13">
        <f t="shared" si="12"/>
        <v>0</v>
      </c>
      <c r="T77" s="13">
        <f t="shared" si="13"/>
        <v>0</v>
      </c>
      <c r="U77" s="15">
        <f t="shared" si="14"/>
        <v>0</v>
      </c>
      <c r="V77">
        <v>0</v>
      </c>
      <c r="W77">
        <v>0</v>
      </c>
      <c r="X77">
        <v>0</v>
      </c>
      <c r="Y77" s="2">
        <v>9.1333333332999995</v>
      </c>
      <c r="Z77" s="21">
        <v>0.1333333333</v>
      </c>
      <c r="AA77">
        <v>0.15</v>
      </c>
      <c r="AB77">
        <v>5.42</v>
      </c>
      <c r="AC77" s="32">
        <f t="shared" si="15"/>
        <v>2.6929982046678635E-2</v>
      </c>
      <c r="AD77" s="13">
        <f t="shared" si="16"/>
        <v>0</v>
      </c>
      <c r="AE77" s="13">
        <f t="shared" si="17"/>
        <v>0</v>
      </c>
      <c r="AF77" s="13">
        <f t="shared" si="18"/>
        <v>0</v>
      </c>
      <c r="AG77">
        <v>1</v>
      </c>
      <c r="AH77">
        <v>1</v>
      </c>
      <c r="AI77" s="17">
        <f t="shared" si="19"/>
        <v>0.5</v>
      </c>
      <c r="AJ77" s="35">
        <v>0</v>
      </c>
      <c r="AK77" s="35">
        <v>0</v>
      </c>
      <c r="AL77" s="35">
        <v>2</v>
      </c>
      <c r="AM77" s="35">
        <v>0</v>
      </c>
      <c r="AN77" s="35">
        <v>1</v>
      </c>
      <c r="AO77" s="35">
        <v>1</v>
      </c>
      <c r="AP77" s="35">
        <v>0</v>
      </c>
      <c r="AQ77" s="35">
        <v>3</v>
      </c>
      <c r="AR77">
        <v>0</v>
      </c>
      <c r="AS77">
        <v>0</v>
      </c>
      <c r="AT77">
        <v>32.85</v>
      </c>
      <c r="AU77">
        <v>-57.4</v>
      </c>
      <c r="AV77">
        <v>-80.747</v>
      </c>
      <c r="AW77">
        <v>0.251</v>
      </c>
      <c r="AX77" s="2">
        <v>0.2</v>
      </c>
      <c r="AY77" s="2">
        <v>-0.5</v>
      </c>
      <c r="AZ77" s="2">
        <v>0.30000000000000004</v>
      </c>
      <c r="BA77" s="2">
        <v>0</v>
      </c>
      <c r="BB77" s="2">
        <v>0</v>
      </c>
      <c r="BC77" s="2">
        <v>-0.2</v>
      </c>
    </row>
    <row r="78" spans="1:55" x14ac:dyDescent="0.2">
      <c r="A78" s="12" t="s">
        <v>905</v>
      </c>
      <c r="B78" s="12" t="s">
        <v>3645</v>
      </c>
      <c r="C78" t="s">
        <v>3644</v>
      </c>
      <c r="D78" t="s">
        <v>169</v>
      </c>
      <c r="E78" s="12" t="s">
        <v>148</v>
      </c>
      <c r="F78">
        <v>82</v>
      </c>
      <c r="G78">
        <v>8</v>
      </c>
      <c r="H78">
        <v>11</v>
      </c>
      <c r="I78" s="15">
        <f t="shared" si="10"/>
        <v>19</v>
      </c>
      <c r="J78">
        <v>8</v>
      </c>
      <c r="K78">
        <v>3</v>
      </c>
      <c r="L78" s="3">
        <v>7</v>
      </c>
      <c r="M78" s="3">
        <v>8</v>
      </c>
      <c r="N78" s="3">
        <v>2</v>
      </c>
      <c r="O78" s="14">
        <f t="shared" si="11"/>
        <v>5.2855266208183735</v>
      </c>
      <c r="P78">
        <v>37</v>
      </c>
      <c r="Q78">
        <v>20</v>
      </c>
      <c r="R78">
        <v>10</v>
      </c>
      <c r="S78" s="13">
        <f t="shared" si="12"/>
        <v>0.21621621621621623</v>
      </c>
      <c r="T78" s="13">
        <f t="shared" si="13"/>
        <v>0.11940298507462686</v>
      </c>
      <c r="U78" s="15">
        <f t="shared" si="14"/>
        <v>63.272727272727266</v>
      </c>
      <c r="V78">
        <v>0</v>
      </c>
      <c r="W78">
        <v>5</v>
      </c>
      <c r="X78">
        <v>11</v>
      </c>
      <c r="Y78" s="2">
        <v>215.6833333333</v>
      </c>
      <c r="Z78" s="21">
        <v>2.6166666667</v>
      </c>
      <c r="AA78">
        <v>2.52</v>
      </c>
      <c r="AB78">
        <v>2.52</v>
      </c>
      <c r="AC78" s="32">
        <f t="shared" si="15"/>
        <v>0.5</v>
      </c>
      <c r="AD78" s="13">
        <f t="shared" si="16"/>
        <v>0.31818181818181818</v>
      </c>
      <c r="AE78" s="13">
        <f t="shared" si="17"/>
        <v>0.5</v>
      </c>
      <c r="AF78" s="13">
        <f t="shared" si="18"/>
        <v>0.81818181818181812</v>
      </c>
      <c r="AG78">
        <v>2</v>
      </c>
      <c r="AH78">
        <v>2</v>
      </c>
      <c r="AI78" s="17">
        <f t="shared" si="19"/>
        <v>0.5</v>
      </c>
      <c r="AJ78" s="35">
        <v>22</v>
      </c>
      <c r="AK78" s="35">
        <v>5</v>
      </c>
      <c r="AL78" s="35">
        <v>152</v>
      </c>
      <c r="AM78" s="35">
        <v>21</v>
      </c>
      <c r="AN78" s="35">
        <v>89</v>
      </c>
      <c r="AO78" s="35">
        <v>6</v>
      </c>
      <c r="AP78" s="35">
        <v>8</v>
      </c>
      <c r="AQ78" s="35">
        <v>91</v>
      </c>
      <c r="AR78">
        <v>5</v>
      </c>
      <c r="AS78">
        <v>0</v>
      </c>
      <c r="AT78">
        <v>91.23</v>
      </c>
      <c r="AU78">
        <v>16.5</v>
      </c>
      <c r="AV78">
        <v>-83.686999999999998</v>
      </c>
      <c r="AW78">
        <v>-3.4580000000000002</v>
      </c>
      <c r="AX78" s="2">
        <v>16.2</v>
      </c>
      <c r="AY78" s="2">
        <v>-4.0999999999999996</v>
      </c>
      <c r="AZ78" s="2">
        <v>-0.1</v>
      </c>
      <c r="BA78" s="2">
        <v>-0.9</v>
      </c>
      <c r="BB78" s="2">
        <v>4</v>
      </c>
      <c r="BC78" s="2">
        <v>-1.1000000000000001</v>
      </c>
    </row>
    <row r="79" spans="1:55" x14ac:dyDescent="0.2">
      <c r="A79" s="12" t="s">
        <v>724</v>
      </c>
      <c r="B79" s="12" t="s">
        <v>725</v>
      </c>
      <c r="C79" t="s">
        <v>723</v>
      </c>
      <c r="D79" t="s">
        <v>317</v>
      </c>
      <c r="E79" s="12" t="s">
        <v>148</v>
      </c>
      <c r="F79">
        <v>2</v>
      </c>
      <c r="G79">
        <v>0</v>
      </c>
      <c r="H79">
        <v>0</v>
      </c>
      <c r="I79" s="15">
        <f t="shared" si="10"/>
        <v>0</v>
      </c>
      <c r="J79">
        <v>0</v>
      </c>
      <c r="K79">
        <v>0</v>
      </c>
      <c r="L79" s="3">
        <v>0</v>
      </c>
      <c r="M79" s="3">
        <v>0</v>
      </c>
      <c r="N79" s="3">
        <v>0</v>
      </c>
      <c r="O79" s="14">
        <f t="shared" si="11"/>
        <v>0</v>
      </c>
      <c r="P79">
        <v>0</v>
      </c>
      <c r="Q79">
        <v>0</v>
      </c>
      <c r="R79">
        <v>0</v>
      </c>
      <c r="S79" s="13">
        <f t="shared" si="12"/>
        <v>0</v>
      </c>
      <c r="T79" s="13">
        <f t="shared" si="13"/>
        <v>0</v>
      </c>
      <c r="U79" s="15">
        <f t="shared" si="14"/>
        <v>0</v>
      </c>
      <c r="V79">
        <v>0</v>
      </c>
      <c r="W79">
        <v>0</v>
      </c>
      <c r="X79">
        <v>0</v>
      </c>
      <c r="Y79" s="2">
        <v>1.6666666667000001</v>
      </c>
      <c r="Z79" s="21">
        <v>0.83333333330000003</v>
      </c>
      <c r="AA79">
        <v>0.83</v>
      </c>
      <c r="AB79">
        <v>1.43</v>
      </c>
      <c r="AC79" s="32">
        <f t="shared" si="15"/>
        <v>0.36725663716814161</v>
      </c>
      <c r="AD79" s="13">
        <f t="shared" si="16"/>
        <v>0</v>
      </c>
      <c r="AE79" s="13">
        <f t="shared" si="17"/>
        <v>0</v>
      </c>
      <c r="AF79" s="13">
        <f t="shared" si="18"/>
        <v>0</v>
      </c>
      <c r="AG79">
        <v>0</v>
      </c>
      <c r="AH79">
        <v>0</v>
      </c>
      <c r="AI79" s="17" t="str">
        <f t="shared" si="19"/>
        <v xml:space="preserve"> </v>
      </c>
      <c r="AJ79" s="35">
        <v>0</v>
      </c>
      <c r="AK79" s="35">
        <v>0</v>
      </c>
      <c r="AL79" s="35">
        <v>2</v>
      </c>
      <c r="AM79" s="35">
        <v>1</v>
      </c>
      <c r="AN79" s="35">
        <v>1</v>
      </c>
      <c r="AO79" s="35">
        <v>0</v>
      </c>
      <c r="AP79" s="35">
        <v>0</v>
      </c>
      <c r="AQ79" s="35">
        <v>1</v>
      </c>
      <c r="AR79">
        <v>0</v>
      </c>
      <c r="AS79">
        <v>0</v>
      </c>
      <c r="AT79">
        <v>108</v>
      </c>
      <c r="AU79">
        <v>3.3</v>
      </c>
      <c r="AV79">
        <v>-80.778000000000006</v>
      </c>
      <c r="AW79">
        <v>-2.5220000000000002</v>
      </c>
      <c r="AX79" s="2">
        <v>0.1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</row>
    <row r="80" spans="1:55" x14ac:dyDescent="0.2">
      <c r="A80" s="12" t="s">
        <v>724</v>
      </c>
      <c r="B80" s="12" t="s">
        <v>743</v>
      </c>
      <c r="C80" t="s">
        <v>3030</v>
      </c>
      <c r="D80" t="s">
        <v>529</v>
      </c>
      <c r="E80" s="12" t="s">
        <v>148</v>
      </c>
      <c r="F80">
        <v>70</v>
      </c>
      <c r="G80">
        <v>6</v>
      </c>
      <c r="H80">
        <v>3</v>
      </c>
      <c r="I80" s="15">
        <f t="shared" si="10"/>
        <v>9</v>
      </c>
      <c r="J80">
        <v>1</v>
      </c>
      <c r="K80">
        <v>2</v>
      </c>
      <c r="L80" s="3">
        <v>5</v>
      </c>
      <c r="M80" s="3">
        <v>1</v>
      </c>
      <c r="N80" s="3">
        <v>2</v>
      </c>
      <c r="O80" s="14">
        <f t="shared" si="11"/>
        <v>3.0592012085727394</v>
      </c>
      <c r="P80">
        <v>40</v>
      </c>
      <c r="Q80">
        <v>16</v>
      </c>
      <c r="R80">
        <v>8</v>
      </c>
      <c r="S80" s="13">
        <f t="shared" si="12"/>
        <v>0.15</v>
      </c>
      <c r="T80" s="13">
        <f t="shared" si="13"/>
        <v>9.375E-2</v>
      </c>
      <c r="U80" s="15">
        <f t="shared" si="14"/>
        <v>8.1666666666666661</v>
      </c>
      <c r="V80">
        <v>0</v>
      </c>
      <c r="W80">
        <v>4</v>
      </c>
      <c r="X80">
        <v>7</v>
      </c>
      <c r="Y80" s="2">
        <v>176.51666666669999</v>
      </c>
      <c r="Z80" s="21">
        <v>2.5166666666999999</v>
      </c>
      <c r="AA80">
        <v>2.46</v>
      </c>
      <c r="AB80">
        <v>2.84</v>
      </c>
      <c r="AC80" s="32">
        <f t="shared" si="15"/>
        <v>0.46415094339622642</v>
      </c>
      <c r="AD80" s="13">
        <f t="shared" si="16"/>
        <v>0.27777777777777779</v>
      </c>
      <c r="AE80" s="13">
        <f t="shared" si="17"/>
        <v>0.16666666666666666</v>
      </c>
      <c r="AF80" s="13">
        <f t="shared" si="18"/>
        <v>0.44444444444444442</v>
      </c>
      <c r="AG80">
        <v>1</v>
      </c>
      <c r="AH80">
        <v>1</v>
      </c>
      <c r="AI80" s="17">
        <f t="shared" si="19"/>
        <v>0.5</v>
      </c>
      <c r="AJ80" s="35">
        <v>18</v>
      </c>
      <c r="AK80" s="35">
        <v>5</v>
      </c>
      <c r="AL80" s="35">
        <v>129</v>
      </c>
      <c r="AM80" s="35">
        <v>26</v>
      </c>
      <c r="AN80" s="35">
        <v>58</v>
      </c>
      <c r="AO80" s="35">
        <v>6</v>
      </c>
      <c r="AP80" s="35">
        <v>8</v>
      </c>
      <c r="AQ80" s="35">
        <v>70</v>
      </c>
      <c r="AR80">
        <v>1</v>
      </c>
      <c r="AS80">
        <v>1</v>
      </c>
      <c r="AT80">
        <v>80.209999999999994</v>
      </c>
      <c r="AU80">
        <v>-3.7</v>
      </c>
      <c r="AV80">
        <v>-83.545000000000002</v>
      </c>
      <c r="AW80">
        <v>-2.3069999999999999</v>
      </c>
      <c r="AX80" s="2">
        <v>13.5</v>
      </c>
      <c r="AY80" s="2">
        <v>-2.4</v>
      </c>
      <c r="AZ80" s="2">
        <v>-0.1</v>
      </c>
      <c r="BA80" s="2">
        <v>-1.1000000000000001</v>
      </c>
      <c r="BB80" s="2">
        <v>2.6</v>
      </c>
      <c r="BC80" s="2">
        <v>-1</v>
      </c>
    </row>
    <row r="81" spans="1:55" x14ac:dyDescent="0.2">
      <c r="A81" s="12" t="s">
        <v>1891</v>
      </c>
      <c r="B81" s="12" t="s">
        <v>1892</v>
      </c>
      <c r="C81" t="s">
        <v>1890</v>
      </c>
      <c r="D81" t="s">
        <v>223</v>
      </c>
      <c r="E81" s="12" t="s">
        <v>170</v>
      </c>
      <c r="F81">
        <v>72</v>
      </c>
      <c r="G81">
        <v>4</v>
      </c>
      <c r="H81">
        <v>3</v>
      </c>
      <c r="I81" s="15">
        <f t="shared" si="10"/>
        <v>7</v>
      </c>
      <c r="J81">
        <v>2</v>
      </c>
      <c r="K81">
        <v>1</v>
      </c>
      <c r="L81" s="3">
        <v>4</v>
      </c>
      <c r="M81" s="3">
        <v>2</v>
      </c>
      <c r="N81" s="3">
        <v>1</v>
      </c>
      <c r="O81" s="14">
        <f t="shared" si="11"/>
        <v>6.3300678221552378</v>
      </c>
      <c r="P81">
        <v>16</v>
      </c>
      <c r="Q81">
        <v>4</v>
      </c>
      <c r="R81">
        <v>3</v>
      </c>
      <c r="S81" s="13">
        <f t="shared" si="12"/>
        <v>0.25</v>
      </c>
      <c r="T81" s="13">
        <f t="shared" si="13"/>
        <v>0.17391304347826086</v>
      </c>
      <c r="U81" s="15">
        <f t="shared" si="14"/>
        <v>13.6</v>
      </c>
      <c r="V81">
        <v>2</v>
      </c>
      <c r="W81">
        <v>1</v>
      </c>
      <c r="X81">
        <v>5</v>
      </c>
      <c r="Y81" s="2">
        <v>66.349999999999994</v>
      </c>
      <c r="Z81" s="21">
        <v>0.91666666670000008</v>
      </c>
      <c r="AA81">
        <v>0.92</v>
      </c>
      <c r="AB81">
        <v>4.58</v>
      </c>
      <c r="AC81" s="32">
        <f t="shared" si="15"/>
        <v>0.16727272727272727</v>
      </c>
      <c r="AD81" s="13">
        <f t="shared" si="16"/>
        <v>0.4</v>
      </c>
      <c r="AE81" s="13">
        <f t="shared" si="17"/>
        <v>0.3</v>
      </c>
      <c r="AF81" s="13">
        <f t="shared" si="18"/>
        <v>0.7</v>
      </c>
      <c r="AG81">
        <v>0</v>
      </c>
      <c r="AH81">
        <v>1</v>
      </c>
      <c r="AI81" s="17">
        <f t="shared" si="19"/>
        <v>0</v>
      </c>
      <c r="AJ81" s="35">
        <v>10</v>
      </c>
      <c r="AK81" s="35">
        <v>1</v>
      </c>
      <c r="AL81" s="35">
        <v>58</v>
      </c>
      <c r="AM81" s="35">
        <v>8</v>
      </c>
      <c r="AN81" s="35">
        <v>26</v>
      </c>
      <c r="AO81" s="35">
        <v>0</v>
      </c>
      <c r="AP81" s="35">
        <v>6</v>
      </c>
      <c r="AQ81" s="35">
        <v>27</v>
      </c>
      <c r="AR81">
        <v>1</v>
      </c>
      <c r="AS81">
        <v>0</v>
      </c>
      <c r="AT81">
        <v>95.86</v>
      </c>
      <c r="AU81">
        <v>10.199999999999999</v>
      </c>
      <c r="AV81">
        <v>-83.090999999999994</v>
      </c>
      <c r="AW81">
        <v>-1.5329999999999999</v>
      </c>
      <c r="AX81" s="2">
        <v>8.1</v>
      </c>
      <c r="AY81" s="2">
        <v>2.1</v>
      </c>
      <c r="AZ81" s="2">
        <v>0.1</v>
      </c>
      <c r="BA81" s="2">
        <v>-0.1</v>
      </c>
      <c r="BB81" s="2">
        <v>-0.1</v>
      </c>
      <c r="BC81" s="2">
        <v>2.1</v>
      </c>
    </row>
    <row r="82" spans="1:55" x14ac:dyDescent="0.2">
      <c r="A82" s="12" t="s">
        <v>1544</v>
      </c>
      <c r="B82" s="12" t="s">
        <v>1545</v>
      </c>
      <c r="C82" t="s">
        <v>1543</v>
      </c>
      <c r="D82" t="s">
        <v>131</v>
      </c>
      <c r="E82" s="12" t="s">
        <v>170</v>
      </c>
      <c r="F82">
        <v>74</v>
      </c>
      <c r="G82">
        <v>1</v>
      </c>
      <c r="H82">
        <v>3</v>
      </c>
      <c r="I82" s="15">
        <f t="shared" si="10"/>
        <v>4</v>
      </c>
      <c r="J82">
        <v>0</v>
      </c>
      <c r="K82">
        <v>2</v>
      </c>
      <c r="L82" s="3">
        <v>2</v>
      </c>
      <c r="M82" s="3">
        <v>1</v>
      </c>
      <c r="N82" s="3">
        <v>1</v>
      </c>
      <c r="O82" s="14">
        <f t="shared" si="11"/>
        <v>6.3296703296647649</v>
      </c>
      <c r="P82">
        <v>8</v>
      </c>
      <c r="Q82">
        <v>1</v>
      </c>
      <c r="R82">
        <v>0</v>
      </c>
      <c r="S82" s="13">
        <f t="shared" si="12"/>
        <v>0.125</v>
      </c>
      <c r="T82" s="13">
        <f t="shared" si="13"/>
        <v>0.1111111111111111</v>
      </c>
      <c r="U82" s="15">
        <f t="shared" si="14"/>
        <v>0</v>
      </c>
      <c r="V82">
        <v>0</v>
      </c>
      <c r="W82">
        <v>0</v>
      </c>
      <c r="X82">
        <v>1</v>
      </c>
      <c r="Y82" s="2">
        <v>37.916666666700003</v>
      </c>
      <c r="Z82" s="21">
        <v>0.5</v>
      </c>
      <c r="AA82">
        <v>0.47</v>
      </c>
      <c r="AB82">
        <v>4.6100000000000003</v>
      </c>
      <c r="AC82" s="32">
        <f t="shared" si="15"/>
        <v>9.2519685039370067E-2</v>
      </c>
      <c r="AD82" s="13">
        <f t="shared" si="16"/>
        <v>0.66666666666666663</v>
      </c>
      <c r="AE82" s="13">
        <f t="shared" si="17"/>
        <v>0.66666666666666663</v>
      </c>
      <c r="AF82" s="13">
        <f t="shared" si="18"/>
        <v>1.3333333333333333</v>
      </c>
      <c r="AG82">
        <v>54</v>
      </c>
      <c r="AH82">
        <v>29</v>
      </c>
      <c r="AI82" s="17">
        <f t="shared" si="19"/>
        <v>0.6506024096385542</v>
      </c>
      <c r="AJ82" s="35">
        <v>3</v>
      </c>
      <c r="AK82" s="35">
        <v>0</v>
      </c>
      <c r="AL82" s="35">
        <v>31</v>
      </c>
      <c r="AM82" s="35">
        <v>6</v>
      </c>
      <c r="AN82" s="35">
        <v>10</v>
      </c>
      <c r="AO82" s="35">
        <v>1</v>
      </c>
      <c r="AP82" s="35">
        <v>0</v>
      </c>
      <c r="AQ82" s="35">
        <v>12</v>
      </c>
      <c r="AR82">
        <v>0</v>
      </c>
      <c r="AS82">
        <v>0</v>
      </c>
      <c r="AT82">
        <v>83.92</v>
      </c>
      <c r="AU82">
        <v>14.1</v>
      </c>
      <c r="AV82">
        <v>-85.626999999999995</v>
      </c>
      <c r="AW82">
        <v>-6.1909999999999998</v>
      </c>
      <c r="AX82" s="2">
        <v>4.5999999999999996</v>
      </c>
      <c r="AY82" s="2">
        <v>0.8</v>
      </c>
      <c r="AZ82" s="2">
        <v>-0.4</v>
      </c>
      <c r="BA82" s="2">
        <v>0.1</v>
      </c>
      <c r="BB82" s="2">
        <v>0.2</v>
      </c>
      <c r="BC82" s="2">
        <v>0.8</v>
      </c>
    </row>
    <row r="83" spans="1:55" x14ac:dyDescent="0.2">
      <c r="A83" s="12" t="s">
        <v>1986</v>
      </c>
      <c r="B83" s="12" t="s">
        <v>1987</v>
      </c>
      <c r="C83" t="s">
        <v>1985</v>
      </c>
      <c r="D83" t="s">
        <v>610</v>
      </c>
      <c r="E83" s="12" t="s">
        <v>123</v>
      </c>
      <c r="F83">
        <v>25</v>
      </c>
      <c r="G83">
        <v>1</v>
      </c>
      <c r="H83">
        <v>0</v>
      </c>
      <c r="I83" s="15">
        <f t="shared" si="10"/>
        <v>1</v>
      </c>
      <c r="J83">
        <v>0</v>
      </c>
      <c r="K83">
        <v>0</v>
      </c>
      <c r="L83" s="3">
        <v>1</v>
      </c>
      <c r="M83" s="3">
        <v>0</v>
      </c>
      <c r="N83" s="3">
        <v>0</v>
      </c>
      <c r="O83" s="14">
        <f t="shared" si="11"/>
        <v>2.9363784665627026</v>
      </c>
      <c r="P83">
        <v>3</v>
      </c>
      <c r="Q83">
        <v>0</v>
      </c>
      <c r="R83">
        <v>0</v>
      </c>
      <c r="S83" s="13">
        <f t="shared" si="12"/>
        <v>0.33333333333333331</v>
      </c>
      <c r="T83" s="13">
        <f t="shared" si="13"/>
        <v>0.33333333333333331</v>
      </c>
      <c r="U83" s="15">
        <f t="shared" si="14"/>
        <v>0</v>
      </c>
      <c r="V83">
        <v>0</v>
      </c>
      <c r="W83">
        <v>0</v>
      </c>
      <c r="X83">
        <v>2</v>
      </c>
      <c r="Y83" s="2">
        <v>20.433333333299998</v>
      </c>
      <c r="Z83" s="21">
        <v>0.81666666669999999</v>
      </c>
      <c r="AA83">
        <v>0.82</v>
      </c>
      <c r="AB83">
        <v>4.08</v>
      </c>
      <c r="AC83" s="32">
        <f t="shared" si="15"/>
        <v>0.16734693877551018</v>
      </c>
      <c r="AD83" s="13">
        <f t="shared" si="16"/>
        <v>1</v>
      </c>
      <c r="AE83" s="13">
        <f t="shared" si="17"/>
        <v>0</v>
      </c>
      <c r="AF83" s="13">
        <f t="shared" si="18"/>
        <v>1</v>
      </c>
      <c r="AG83">
        <v>5</v>
      </c>
      <c r="AH83">
        <v>2</v>
      </c>
      <c r="AI83" s="17">
        <f t="shared" si="19"/>
        <v>0.7142857142857143</v>
      </c>
      <c r="AJ83" s="35">
        <v>1</v>
      </c>
      <c r="AK83" s="35">
        <v>0</v>
      </c>
      <c r="AL83" s="35">
        <v>12</v>
      </c>
      <c r="AM83" s="35">
        <v>4</v>
      </c>
      <c r="AN83" s="35">
        <v>2</v>
      </c>
      <c r="AO83" s="35">
        <v>0</v>
      </c>
      <c r="AP83" s="35">
        <v>2</v>
      </c>
      <c r="AQ83" s="35">
        <v>10</v>
      </c>
      <c r="AR83">
        <v>0</v>
      </c>
      <c r="AS83">
        <v>1</v>
      </c>
      <c r="AT83">
        <v>55.79</v>
      </c>
      <c r="AU83">
        <v>-38.4</v>
      </c>
      <c r="AV83">
        <v>-82.605999999999995</v>
      </c>
      <c r="AW83">
        <v>-3.0470000000000002</v>
      </c>
      <c r="AX83" s="2">
        <v>1.3</v>
      </c>
      <c r="AY83" s="2">
        <v>-0.5</v>
      </c>
      <c r="AZ83" s="2">
        <v>0.2</v>
      </c>
      <c r="BA83" s="2">
        <v>0</v>
      </c>
      <c r="BB83" s="2">
        <v>-0.30000000000000004</v>
      </c>
      <c r="BC83" s="2">
        <v>-0.60000000000000009</v>
      </c>
    </row>
    <row r="84" spans="1:55" x14ac:dyDescent="0.2">
      <c r="A84" s="12" t="s">
        <v>599</v>
      </c>
      <c r="B84" s="12" t="s">
        <v>600</v>
      </c>
      <c r="C84" t="s">
        <v>598</v>
      </c>
      <c r="D84" t="s">
        <v>317</v>
      </c>
      <c r="E84" s="12" t="s">
        <v>148</v>
      </c>
      <c r="F84">
        <v>78</v>
      </c>
      <c r="G84">
        <v>2</v>
      </c>
      <c r="H84">
        <v>1</v>
      </c>
      <c r="I84" s="15">
        <f t="shared" si="10"/>
        <v>3</v>
      </c>
      <c r="J84">
        <v>1</v>
      </c>
      <c r="K84">
        <v>0</v>
      </c>
      <c r="L84" s="3">
        <v>2</v>
      </c>
      <c r="M84" s="3">
        <v>1</v>
      </c>
      <c r="N84" s="3">
        <v>0</v>
      </c>
      <c r="O84" s="14">
        <f t="shared" si="11"/>
        <v>0.93401366427381571</v>
      </c>
      <c r="P84">
        <v>24</v>
      </c>
      <c r="Q84">
        <v>7</v>
      </c>
      <c r="R84">
        <v>7</v>
      </c>
      <c r="S84" s="13">
        <f t="shared" si="12"/>
        <v>8.3333333333333329E-2</v>
      </c>
      <c r="T84" s="13">
        <f t="shared" si="13"/>
        <v>5.2631578947368418E-2</v>
      </c>
      <c r="U84" s="15">
        <f t="shared" si="14"/>
        <v>15.299999999999999</v>
      </c>
      <c r="V84">
        <v>1</v>
      </c>
      <c r="W84">
        <v>2</v>
      </c>
      <c r="X84">
        <v>10</v>
      </c>
      <c r="Y84" s="2">
        <v>192.71666666670001</v>
      </c>
      <c r="Z84" s="21">
        <v>2.4666666667000001</v>
      </c>
      <c r="AA84">
        <v>2.44</v>
      </c>
      <c r="AB84">
        <v>3.26</v>
      </c>
      <c r="AC84" s="32">
        <f t="shared" si="15"/>
        <v>0.42807017543859655</v>
      </c>
      <c r="AD84" s="13">
        <f t="shared" si="16"/>
        <v>0.2</v>
      </c>
      <c r="AE84" s="13">
        <f t="shared" si="17"/>
        <v>0.1</v>
      </c>
      <c r="AF84" s="13">
        <f t="shared" si="18"/>
        <v>0.30000000000000004</v>
      </c>
      <c r="AG84">
        <v>12</v>
      </c>
      <c r="AH84">
        <v>10</v>
      </c>
      <c r="AI84" s="17">
        <f t="shared" si="19"/>
        <v>0.54545454545454541</v>
      </c>
      <c r="AJ84" s="35">
        <v>10</v>
      </c>
      <c r="AK84" s="35">
        <v>0</v>
      </c>
      <c r="AL84" s="35">
        <v>143</v>
      </c>
      <c r="AM84" s="35">
        <v>29</v>
      </c>
      <c r="AN84" s="35">
        <v>59</v>
      </c>
      <c r="AO84" s="35">
        <v>3</v>
      </c>
      <c r="AP84" s="35">
        <v>10</v>
      </c>
      <c r="AQ84" s="35">
        <v>70</v>
      </c>
      <c r="AR84">
        <v>2</v>
      </c>
      <c r="AS84">
        <v>0</v>
      </c>
      <c r="AT84">
        <v>75.72</v>
      </c>
      <c r="AU84">
        <v>13.7</v>
      </c>
      <c r="AV84">
        <v>-82.531000000000006</v>
      </c>
      <c r="AW84">
        <v>1.718</v>
      </c>
      <c r="AX84" s="2">
        <v>15.5</v>
      </c>
      <c r="AY84" s="2">
        <v>-2.4</v>
      </c>
      <c r="AZ84" s="2">
        <v>-0.4</v>
      </c>
      <c r="BA84" s="2">
        <v>-1.4</v>
      </c>
      <c r="BB84" s="2">
        <v>3.7</v>
      </c>
      <c r="BC84" s="2">
        <v>-0.60000000000000009</v>
      </c>
    </row>
    <row r="85" spans="1:55" x14ac:dyDescent="0.2">
      <c r="A85" s="12" t="s">
        <v>599</v>
      </c>
      <c r="B85" s="12" t="s">
        <v>1846</v>
      </c>
      <c r="C85" t="s">
        <v>1845</v>
      </c>
      <c r="D85" t="s">
        <v>131</v>
      </c>
      <c r="E85" s="12" t="s">
        <v>178</v>
      </c>
      <c r="F85">
        <v>3</v>
      </c>
      <c r="G85">
        <v>0</v>
      </c>
      <c r="H85">
        <v>0</v>
      </c>
      <c r="I85" s="15">
        <f t="shared" si="10"/>
        <v>0</v>
      </c>
      <c r="J85">
        <v>0</v>
      </c>
      <c r="K85">
        <v>0</v>
      </c>
      <c r="L85" s="3">
        <v>0</v>
      </c>
      <c r="M85" s="3">
        <v>0</v>
      </c>
      <c r="N85" s="3">
        <v>0</v>
      </c>
      <c r="O85" s="14">
        <f t="shared" si="11"/>
        <v>0</v>
      </c>
      <c r="P85">
        <v>0</v>
      </c>
      <c r="Q85">
        <v>0</v>
      </c>
      <c r="R85">
        <v>0</v>
      </c>
      <c r="S85" s="13">
        <f t="shared" si="12"/>
        <v>0</v>
      </c>
      <c r="T85" s="13">
        <f t="shared" si="13"/>
        <v>0</v>
      </c>
      <c r="U85" s="15">
        <f t="shared" si="14"/>
        <v>0</v>
      </c>
      <c r="V85">
        <v>0</v>
      </c>
      <c r="W85">
        <v>0</v>
      </c>
      <c r="X85">
        <v>0</v>
      </c>
      <c r="Y85" s="2">
        <v>3.05</v>
      </c>
      <c r="Z85" s="21">
        <v>1.0166666666999999</v>
      </c>
      <c r="AA85">
        <v>1.02</v>
      </c>
      <c r="AB85">
        <v>1.81</v>
      </c>
      <c r="AC85" s="32">
        <f t="shared" si="15"/>
        <v>0.36042402826855124</v>
      </c>
      <c r="AD85" s="13">
        <f t="shared" si="16"/>
        <v>0</v>
      </c>
      <c r="AE85" s="13">
        <f t="shared" si="17"/>
        <v>0</v>
      </c>
      <c r="AF85" s="13">
        <f t="shared" si="18"/>
        <v>0</v>
      </c>
      <c r="AI85" s="17" t="str">
        <f t="shared" si="19"/>
        <v xml:space="preserve"> </v>
      </c>
      <c r="AJ85" s="35">
        <v>0</v>
      </c>
      <c r="AK85" s="35">
        <v>0</v>
      </c>
      <c r="AL85" s="35">
        <v>0</v>
      </c>
      <c r="AM85" s="35">
        <v>0</v>
      </c>
      <c r="AN85" s="35">
        <v>0</v>
      </c>
      <c r="AO85" s="35">
        <v>0</v>
      </c>
      <c r="AP85" s="35">
        <v>0</v>
      </c>
      <c r="AQ85" s="35">
        <v>1</v>
      </c>
      <c r="AR85">
        <v>0</v>
      </c>
      <c r="AS85">
        <v>0</v>
      </c>
      <c r="AT85">
        <v>19.670000000000002</v>
      </c>
      <c r="AU85">
        <v>-102.2</v>
      </c>
      <c r="AV85">
        <v>-81.814999999999998</v>
      </c>
      <c r="AW85">
        <v>-1.0740000000000001</v>
      </c>
      <c r="AX85" s="2">
        <v>0.1</v>
      </c>
      <c r="AY85" s="2">
        <v>-0.1</v>
      </c>
      <c r="AZ85" s="2">
        <v>0</v>
      </c>
      <c r="BA85" s="2">
        <v>0</v>
      </c>
      <c r="BB85" s="2">
        <v>0</v>
      </c>
      <c r="BC85" s="2">
        <v>-0.1</v>
      </c>
    </row>
    <row r="86" spans="1:55" x14ac:dyDescent="0.2">
      <c r="A86" s="12" t="s">
        <v>599</v>
      </c>
      <c r="B86" s="12" t="s">
        <v>2327</v>
      </c>
      <c r="C86" t="s">
        <v>2326</v>
      </c>
      <c r="D86" t="s">
        <v>330</v>
      </c>
      <c r="E86" s="12" t="s">
        <v>170</v>
      </c>
      <c r="F86">
        <v>32</v>
      </c>
      <c r="G86">
        <v>0</v>
      </c>
      <c r="H86">
        <v>0</v>
      </c>
      <c r="I86" s="15">
        <f t="shared" si="10"/>
        <v>0</v>
      </c>
      <c r="J86">
        <v>0</v>
      </c>
      <c r="K86">
        <v>0</v>
      </c>
      <c r="L86" s="3">
        <v>0</v>
      </c>
      <c r="M86" s="3">
        <v>0</v>
      </c>
      <c r="N86" s="3">
        <v>0</v>
      </c>
      <c r="O86" s="14">
        <f t="shared" si="11"/>
        <v>0</v>
      </c>
      <c r="P86">
        <v>0</v>
      </c>
      <c r="Q86">
        <v>0</v>
      </c>
      <c r="R86">
        <v>0</v>
      </c>
      <c r="S86" s="13">
        <f t="shared" si="12"/>
        <v>0</v>
      </c>
      <c r="T86" s="13">
        <f t="shared" si="13"/>
        <v>0</v>
      </c>
      <c r="U86" s="15">
        <f t="shared" si="14"/>
        <v>0</v>
      </c>
      <c r="V86">
        <v>0</v>
      </c>
      <c r="W86">
        <v>0</v>
      </c>
      <c r="X86">
        <v>0</v>
      </c>
      <c r="Y86" s="2">
        <v>1.85</v>
      </c>
      <c r="Z86" s="21">
        <v>0.05</v>
      </c>
      <c r="AA86">
        <v>0.06</v>
      </c>
      <c r="AB86">
        <v>4.5199999999999996</v>
      </c>
      <c r="AC86" s="32">
        <f t="shared" si="15"/>
        <v>1.3100436681222708E-2</v>
      </c>
      <c r="AD86" s="13">
        <f t="shared" si="16"/>
        <v>0</v>
      </c>
      <c r="AE86" s="13">
        <f t="shared" si="17"/>
        <v>0</v>
      </c>
      <c r="AF86" s="13">
        <f t="shared" si="18"/>
        <v>0</v>
      </c>
      <c r="AG86">
        <v>0</v>
      </c>
      <c r="AH86">
        <v>1</v>
      </c>
      <c r="AI86" s="17">
        <f t="shared" si="19"/>
        <v>0</v>
      </c>
      <c r="AJ86" s="35">
        <v>0</v>
      </c>
      <c r="AK86" s="35">
        <v>0</v>
      </c>
      <c r="AL86" s="35">
        <v>0</v>
      </c>
      <c r="AM86" s="35">
        <v>0</v>
      </c>
      <c r="AN86" s="35">
        <v>2</v>
      </c>
      <c r="AO86" s="35">
        <v>0</v>
      </c>
      <c r="AP86" s="35">
        <v>1</v>
      </c>
      <c r="AQ86" s="35">
        <v>1</v>
      </c>
      <c r="AR86">
        <v>0</v>
      </c>
      <c r="AS86">
        <v>0</v>
      </c>
      <c r="AT86">
        <v>64.86</v>
      </c>
      <c r="AU86">
        <v>4.2</v>
      </c>
      <c r="AV86">
        <v>-80.382999999999996</v>
      </c>
      <c r="AW86">
        <v>-1.484</v>
      </c>
      <c r="AX86" s="2">
        <v>0</v>
      </c>
      <c r="AY86" s="2">
        <v>-0.1</v>
      </c>
      <c r="AZ86" s="2">
        <v>0</v>
      </c>
      <c r="BA86" s="2">
        <v>0</v>
      </c>
      <c r="BB86" s="2">
        <v>0</v>
      </c>
      <c r="BC86" s="2">
        <v>-0.2</v>
      </c>
    </row>
    <row r="87" spans="1:55" x14ac:dyDescent="0.2">
      <c r="A87" s="12" t="s">
        <v>599</v>
      </c>
      <c r="B87" s="12" t="s">
        <v>2332</v>
      </c>
      <c r="C87" t="s">
        <v>2331</v>
      </c>
      <c r="D87" t="s">
        <v>338</v>
      </c>
      <c r="E87" s="12" t="s">
        <v>123</v>
      </c>
      <c r="F87">
        <v>82</v>
      </c>
      <c r="G87">
        <v>1</v>
      </c>
      <c r="H87">
        <v>1</v>
      </c>
      <c r="I87" s="15">
        <f t="shared" si="10"/>
        <v>2</v>
      </c>
      <c r="J87">
        <v>0</v>
      </c>
      <c r="K87">
        <v>1</v>
      </c>
      <c r="L87" s="3">
        <v>1</v>
      </c>
      <c r="M87" s="3">
        <v>0</v>
      </c>
      <c r="N87" s="3">
        <v>1</v>
      </c>
      <c r="O87" s="14">
        <f t="shared" si="11"/>
        <v>2.9280195201325157</v>
      </c>
      <c r="P87">
        <v>1</v>
      </c>
      <c r="Q87">
        <v>1</v>
      </c>
      <c r="R87">
        <v>5</v>
      </c>
      <c r="S87" s="13">
        <f t="shared" si="12"/>
        <v>1</v>
      </c>
      <c r="T87" s="13">
        <f t="shared" si="13"/>
        <v>0.14285714285714285</v>
      </c>
      <c r="U87" s="15">
        <f t="shared" si="14"/>
        <v>0</v>
      </c>
      <c r="V87">
        <v>0</v>
      </c>
      <c r="W87">
        <v>0</v>
      </c>
      <c r="X87">
        <v>5</v>
      </c>
      <c r="Y87" s="2">
        <v>40.983333333300003</v>
      </c>
      <c r="Z87" s="21">
        <v>0.4833333333</v>
      </c>
      <c r="AA87">
        <v>0.51</v>
      </c>
      <c r="AB87">
        <v>3.91</v>
      </c>
      <c r="AC87" s="32">
        <f t="shared" si="15"/>
        <v>0.11538461538461539</v>
      </c>
      <c r="AD87" s="13">
        <f t="shared" si="16"/>
        <v>0.25</v>
      </c>
      <c r="AE87" s="13">
        <f t="shared" si="17"/>
        <v>0.25</v>
      </c>
      <c r="AF87" s="13">
        <f t="shared" si="18"/>
        <v>0.5</v>
      </c>
      <c r="AG87">
        <v>1</v>
      </c>
      <c r="AH87">
        <v>0</v>
      </c>
      <c r="AI87" s="17">
        <f t="shared" si="19"/>
        <v>1</v>
      </c>
      <c r="AJ87" s="35">
        <v>4</v>
      </c>
      <c r="AK87" s="35">
        <v>1</v>
      </c>
      <c r="AL87" s="35">
        <v>22</v>
      </c>
      <c r="AM87" s="35">
        <v>3</v>
      </c>
      <c r="AN87" s="35">
        <v>15</v>
      </c>
      <c r="AO87" s="35">
        <v>0</v>
      </c>
      <c r="AP87" s="35">
        <v>1</v>
      </c>
      <c r="AQ87" s="35">
        <v>21</v>
      </c>
      <c r="AR87">
        <v>2</v>
      </c>
      <c r="AS87">
        <v>1</v>
      </c>
      <c r="AT87">
        <v>82.28</v>
      </c>
      <c r="AU87">
        <v>-12.5</v>
      </c>
      <c r="AV87">
        <v>-82.766000000000005</v>
      </c>
      <c r="AW87">
        <v>1.5979999999999999</v>
      </c>
      <c r="AX87" s="2">
        <v>3.2</v>
      </c>
      <c r="AY87" s="2">
        <v>-0.5</v>
      </c>
      <c r="AZ87" s="2">
        <v>0.4</v>
      </c>
      <c r="BA87" s="2">
        <v>-0.30000000000000004</v>
      </c>
      <c r="BB87" s="2">
        <v>-0.60000000000000009</v>
      </c>
      <c r="BC87" s="2">
        <v>-1</v>
      </c>
    </row>
    <row r="88" spans="1:55" x14ac:dyDescent="0.2">
      <c r="A88" s="12" t="s">
        <v>599</v>
      </c>
      <c r="B88" s="12" t="s">
        <v>2486</v>
      </c>
      <c r="C88" t="s">
        <v>2485</v>
      </c>
      <c r="D88" t="s">
        <v>442</v>
      </c>
      <c r="E88" s="12" t="s">
        <v>170</v>
      </c>
      <c r="F88">
        <v>3</v>
      </c>
      <c r="G88">
        <v>0</v>
      </c>
      <c r="H88">
        <v>0</v>
      </c>
      <c r="I88" s="15">
        <f t="shared" si="10"/>
        <v>0</v>
      </c>
      <c r="J88">
        <v>0</v>
      </c>
      <c r="K88">
        <v>0</v>
      </c>
      <c r="L88" s="3">
        <v>0</v>
      </c>
      <c r="M88" s="3">
        <v>0</v>
      </c>
      <c r="N88" s="3">
        <v>0</v>
      </c>
      <c r="O88" s="14">
        <f t="shared" si="11"/>
        <v>0</v>
      </c>
      <c r="P88">
        <v>0</v>
      </c>
      <c r="Q88">
        <v>0</v>
      </c>
      <c r="R88">
        <v>0</v>
      </c>
      <c r="S88" s="13">
        <f t="shared" si="12"/>
        <v>0</v>
      </c>
      <c r="T88" s="13">
        <f t="shared" si="13"/>
        <v>0</v>
      </c>
      <c r="U88" s="15">
        <f t="shared" si="14"/>
        <v>0</v>
      </c>
      <c r="V88">
        <v>0</v>
      </c>
      <c r="W88">
        <v>0</v>
      </c>
      <c r="X88">
        <v>0</v>
      </c>
      <c r="Y88" s="2">
        <v>1.6666666699999999E-2</v>
      </c>
      <c r="Z88" s="21">
        <v>0</v>
      </c>
      <c r="AA88">
        <v>0.01</v>
      </c>
      <c r="AB88">
        <v>6.59</v>
      </c>
      <c r="AC88" s="32">
        <f t="shared" si="15"/>
        <v>1.5151515151515154E-3</v>
      </c>
      <c r="AD88" s="13">
        <f t="shared" si="16"/>
        <v>0</v>
      </c>
      <c r="AE88" s="13">
        <f t="shared" si="17"/>
        <v>0</v>
      </c>
      <c r="AF88" s="13">
        <f t="shared" si="18"/>
        <v>0</v>
      </c>
      <c r="AG88">
        <v>0</v>
      </c>
      <c r="AH88">
        <v>0</v>
      </c>
      <c r="AI88" s="17" t="str">
        <f t="shared" si="19"/>
        <v xml:space="preserve"> </v>
      </c>
      <c r="AJ88" s="35">
        <v>0</v>
      </c>
      <c r="AK88" s="35">
        <v>0</v>
      </c>
      <c r="AL88" s="35">
        <v>0</v>
      </c>
      <c r="AM88" s="35">
        <v>0</v>
      </c>
      <c r="AN88" s="35">
        <v>0</v>
      </c>
      <c r="AO88" s="35">
        <v>0</v>
      </c>
      <c r="AP88" s="35">
        <v>0</v>
      </c>
      <c r="AQ88" s="35">
        <v>0</v>
      </c>
      <c r="AR88">
        <v>0</v>
      </c>
      <c r="AS88">
        <v>0</v>
      </c>
      <c r="AT88">
        <v>0</v>
      </c>
      <c r="AU88">
        <v>-69.8</v>
      </c>
      <c r="AV88">
        <v>-84.385000000000005</v>
      </c>
      <c r="AW88">
        <v>-3.4929999999999999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</row>
    <row r="89" spans="1:55" x14ac:dyDescent="0.2">
      <c r="A89" s="12" t="s">
        <v>599</v>
      </c>
      <c r="B89" s="12" t="s">
        <v>2963</v>
      </c>
      <c r="C89" t="s">
        <v>2962</v>
      </c>
      <c r="D89" t="s">
        <v>199</v>
      </c>
      <c r="E89" s="12" t="s">
        <v>170</v>
      </c>
      <c r="F89">
        <v>82</v>
      </c>
      <c r="G89">
        <v>5</v>
      </c>
      <c r="H89">
        <v>14</v>
      </c>
      <c r="I89" s="15">
        <f t="shared" si="10"/>
        <v>19</v>
      </c>
      <c r="J89">
        <v>9</v>
      </c>
      <c r="K89">
        <v>5</v>
      </c>
      <c r="L89" s="3">
        <v>3</v>
      </c>
      <c r="M89" s="3">
        <v>7</v>
      </c>
      <c r="N89" s="3">
        <v>4</v>
      </c>
      <c r="O89" s="14">
        <f t="shared" si="11"/>
        <v>3.7792143212332174</v>
      </c>
      <c r="P89">
        <v>76</v>
      </c>
      <c r="Q89">
        <v>28</v>
      </c>
      <c r="R89">
        <v>61</v>
      </c>
      <c r="S89" s="13">
        <f t="shared" si="12"/>
        <v>6.5789473684210523E-2</v>
      </c>
      <c r="T89" s="13">
        <f t="shared" si="13"/>
        <v>3.0303030303030304E-2</v>
      </c>
      <c r="U89" s="15">
        <f t="shared" si="14"/>
        <v>82.161290322580641</v>
      </c>
      <c r="V89">
        <v>5</v>
      </c>
      <c r="W89">
        <v>2</v>
      </c>
      <c r="X89">
        <v>2</v>
      </c>
      <c r="Y89" s="2">
        <v>301.64999999999998</v>
      </c>
      <c r="Z89" s="21">
        <v>3.6666666667000003</v>
      </c>
      <c r="AA89">
        <v>3.49</v>
      </c>
      <c r="AB89">
        <v>1.6800000000000002</v>
      </c>
      <c r="AC89" s="32">
        <f t="shared" si="15"/>
        <v>0.67504835589941981</v>
      </c>
      <c r="AD89" s="13">
        <f t="shared" si="16"/>
        <v>9.6774193548387094E-2</v>
      </c>
      <c r="AE89" s="13">
        <f t="shared" si="17"/>
        <v>0.45161290322580644</v>
      </c>
      <c r="AF89" s="13">
        <f t="shared" si="18"/>
        <v>0.54838709677419351</v>
      </c>
      <c r="AG89">
        <v>28</v>
      </c>
      <c r="AH89">
        <v>27</v>
      </c>
      <c r="AI89" s="17">
        <f t="shared" si="19"/>
        <v>0.50909090909090904</v>
      </c>
      <c r="AJ89" s="35">
        <v>31</v>
      </c>
      <c r="AK89" s="35">
        <v>5</v>
      </c>
      <c r="AL89" s="35">
        <v>252</v>
      </c>
      <c r="AM89" s="35">
        <v>43</v>
      </c>
      <c r="AN89" s="35">
        <v>112</v>
      </c>
      <c r="AO89" s="35">
        <v>10</v>
      </c>
      <c r="AP89" s="35">
        <v>17</v>
      </c>
      <c r="AQ89" s="35">
        <v>148</v>
      </c>
      <c r="AR89">
        <v>0</v>
      </c>
      <c r="AS89">
        <v>0</v>
      </c>
      <c r="AT89">
        <v>98.04</v>
      </c>
      <c r="AU89">
        <v>20.7</v>
      </c>
      <c r="AV89">
        <v>-92.162000000000006</v>
      </c>
      <c r="AW89">
        <v>-5.9939999999999998</v>
      </c>
      <c r="AX89" s="2">
        <v>28.8</v>
      </c>
      <c r="AY89" s="2">
        <v>1.5</v>
      </c>
      <c r="AZ89" s="2">
        <v>-1</v>
      </c>
      <c r="BA89" s="2">
        <v>-0.1</v>
      </c>
      <c r="BB89" s="2">
        <v>0</v>
      </c>
      <c r="BC89" s="2">
        <v>0.4</v>
      </c>
    </row>
    <row r="90" spans="1:55" x14ac:dyDescent="0.2">
      <c r="A90" s="12" t="s">
        <v>599</v>
      </c>
      <c r="B90" s="12" t="s">
        <v>2968</v>
      </c>
      <c r="C90" t="s">
        <v>2967</v>
      </c>
      <c r="D90" t="s">
        <v>177</v>
      </c>
      <c r="E90" s="12" t="s">
        <v>148</v>
      </c>
      <c r="F90">
        <v>73</v>
      </c>
      <c r="G90">
        <v>1</v>
      </c>
      <c r="H90">
        <v>0</v>
      </c>
      <c r="I90" s="15">
        <f t="shared" si="10"/>
        <v>1</v>
      </c>
      <c r="J90">
        <v>0</v>
      </c>
      <c r="K90">
        <v>0</v>
      </c>
      <c r="L90" s="3">
        <v>1</v>
      </c>
      <c r="M90" s="3">
        <v>0</v>
      </c>
      <c r="N90" s="3">
        <v>0</v>
      </c>
      <c r="O90" s="14">
        <f t="shared" si="11"/>
        <v>5.9405940594059405</v>
      </c>
      <c r="P90">
        <v>1</v>
      </c>
      <c r="Q90">
        <v>0</v>
      </c>
      <c r="R90">
        <v>0</v>
      </c>
      <c r="S90" s="13">
        <f t="shared" si="12"/>
        <v>1</v>
      </c>
      <c r="T90" s="13">
        <f t="shared" si="13"/>
        <v>1</v>
      </c>
      <c r="U90" s="15">
        <f t="shared" si="14"/>
        <v>0</v>
      </c>
      <c r="V90">
        <v>0</v>
      </c>
      <c r="W90">
        <v>0</v>
      </c>
      <c r="X90">
        <v>0</v>
      </c>
      <c r="Y90" s="2">
        <v>10.1</v>
      </c>
      <c r="Z90" s="21">
        <v>0.1333333333</v>
      </c>
      <c r="AA90">
        <v>0.14000000000000001</v>
      </c>
      <c r="AB90">
        <v>4.8499999999999996</v>
      </c>
      <c r="AC90" s="32">
        <f t="shared" si="15"/>
        <v>2.8056112224448905E-2</v>
      </c>
      <c r="AD90" s="13">
        <f t="shared" si="16"/>
        <v>1</v>
      </c>
      <c r="AE90" s="13">
        <f t="shared" si="17"/>
        <v>0</v>
      </c>
      <c r="AF90" s="13">
        <f t="shared" si="18"/>
        <v>1</v>
      </c>
      <c r="AG90">
        <v>6</v>
      </c>
      <c r="AH90">
        <v>6</v>
      </c>
      <c r="AI90" s="17">
        <f t="shared" si="19"/>
        <v>0.5</v>
      </c>
      <c r="AJ90" s="35">
        <v>1</v>
      </c>
      <c r="AK90" s="35">
        <v>0</v>
      </c>
      <c r="AL90" s="35">
        <v>1</v>
      </c>
      <c r="AM90" s="35">
        <v>2</v>
      </c>
      <c r="AN90" s="35">
        <v>2</v>
      </c>
      <c r="AO90" s="35">
        <v>0</v>
      </c>
      <c r="AP90" s="35">
        <v>1</v>
      </c>
      <c r="AQ90" s="35">
        <v>3</v>
      </c>
      <c r="AR90">
        <v>1</v>
      </c>
      <c r="AS90">
        <v>0</v>
      </c>
      <c r="AT90">
        <v>23.76</v>
      </c>
      <c r="AU90">
        <v>-70.8</v>
      </c>
      <c r="AV90">
        <v>-64.543999999999997</v>
      </c>
      <c r="AW90">
        <v>13.974</v>
      </c>
      <c r="AX90" s="2">
        <v>0.1</v>
      </c>
      <c r="AY90" s="2">
        <v>-0.5</v>
      </c>
      <c r="AZ90" s="2">
        <v>0.30000000000000004</v>
      </c>
      <c r="BA90" s="2">
        <v>0</v>
      </c>
      <c r="BB90" s="2">
        <v>0.1</v>
      </c>
      <c r="BC90" s="2">
        <v>-0.2</v>
      </c>
    </row>
    <row r="91" spans="1:55" x14ac:dyDescent="0.2">
      <c r="A91" s="12" t="s">
        <v>599</v>
      </c>
      <c r="B91" s="12" t="s">
        <v>3365</v>
      </c>
      <c r="C91" t="s">
        <v>3364</v>
      </c>
      <c r="D91" t="s">
        <v>610</v>
      </c>
      <c r="E91" s="12" t="s">
        <v>178</v>
      </c>
      <c r="F91">
        <v>61</v>
      </c>
      <c r="G91">
        <v>0</v>
      </c>
      <c r="H91">
        <v>0</v>
      </c>
      <c r="I91" s="15">
        <f t="shared" si="10"/>
        <v>0</v>
      </c>
      <c r="J91">
        <v>0</v>
      </c>
      <c r="K91">
        <v>0</v>
      </c>
      <c r="L91" s="3">
        <v>0</v>
      </c>
      <c r="M91" s="3">
        <v>0</v>
      </c>
      <c r="N91" s="3">
        <v>0</v>
      </c>
      <c r="O91" s="14">
        <f t="shared" si="11"/>
        <v>0</v>
      </c>
      <c r="P91">
        <v>2</v>
      </c>
      <c r="Q91">
        <v>1</v>
      </c>
      <c r="R91">
        <v>0</v>
      </c>
      <c r="S91" s="13">
        <f t="shared" si="12"/>
        <v>0</v>
      </c>
      <c r="T91" s="13">
        <f t="shared" si="13"/>
        <v>0</v>
      </c>
      <c r="U91" s="15">
        <f t="shared" si="14"/>
        <v>0</v>
      </c>
      <c r="V91">
        <v>1</v>
      </c>
      <c r="W91">
        <v>0</v>
      </c>
      <c r="X91">
        <v>0</v>
      </c>
      <c r="Y91" s="2">
        <v>6.2833333332999999</v>
      </c>
      <c r="Z91" s="21">
        <v>0.1</v>
      </c>
      <c r="AA91">
        <v>0.11</v>
      </c>
      <c r="AB91">
        <v>5.39</v>
      </c>
      <c r="AC91" s="32">
        <f t="shared" si="15"/>
        <v>0.02</v>
      </c>
      <c r="AD91" s="13">
        <f t="shared" si="16"/>
        <v>0</v>
      </c>
      <c r="AE91" s="13">
        <f t="shared" si="17"/>
        <v>0</v>
      </c>
      <c r="AF91" s="13">
        <f t="shared" si="18"/>
        <v>0</v>
      </c>
      <c r="AI91" s="17" t="str">
        <f t="shared" si="19"/>
        <v xml:space="preserve"> </v>
      </c>
      <c r="AJ91" s="35">
        <v>0</v>
      </c>
      <c r="AK91" s="35">
        <v>0</v>
      </c>
      <c r="AL91" s="35">
        <v>6</v>
      </c>
      <c r="AM91" s="35">
        <v>1</v>
      </c>
      <c r="AN91" s="35">
        <v>3</v>
      </c>
      <c r="AO91" s="35">
        <v>0</v>
      </c>
      <c r="AP91" s="35">
        <v>2</v>
      </c>
      <c r="AQ91" s="35">
        <v>4</v>
      </c>
      <c r="AR91">
        <v>0</v>
      </c>
      <c r="AS91">
        <v>0</v>
      </c>
      <c r="AT91">
        <v>93.26</v>
      </c>
      <c r="AU91">
        <v>-8.8000000000000007</v>
      </c>
      <c r="AV91">
        <v>-82.433000000000007</v>
      </c>
      <c r="AW91">
        <v>3.5000000000000003E-2</v>
      </c>
      <c r="AX91" s="2">
        <v>0.60000000000000009</v>
      </c>
      <c r="AY91" s="2">
        <v>-0.1</v>
      </c>
      <c r="AZ91" s="2">
        <v>0.1</v>
      </c>
      <c r="BA91" s="2">
        <v>0.1</v>
      </c>
      <c r="BB91" s="2">
        <v>0</v>
      </c>
      <c r="BC91" s="2">
        <v>0</v>
      </c>
    </row>
    <row r="92" spans="1:55" x14ac:dyDescent="0.2">
      <c r="A92" s="12" t="s">
        <v>510</v>
      </c>
      <c r="B92" s="12" t="s">
        <v>511</v>
      </c>
      <c r="C92" t="s">
        <v>509</v>
      </c>
      <c r="D92" t="s">
        <v>442</v>
      </c>
      <c r="E92" s="12" t="s">
        <v>113</v>
      </c>
      <c r="F92">
        <v>82</v>
      </c>
      <c r="G92">
        <v>0</v>
      </c>
      <c r="H92">
        <v>0</v>
      </c>
      <c r="I92" s="15">
        <f t="shared" si="10"/>
        <v>0</v>
      </c>
      <c r="J92">
        <v>0</v>
      </c>
      <c r="K92">
        <v>0</v>
      </c>
      <c r="L92" s="3">
        <v>0</v>
      </c>
      <c r="M92" s="3">
        <v>0</v>
      </c>
      <c r="N92" s="3">
        <v>0</v>
      </c>
      <c r="O92" s="14">
        <f t="shared" si="11"/>
        <v>0</v>
      </c>
      <c r="P92">
        <v>1</v>
      </c>
      <c r="Q92">
        <v>0</v>
      </c>
      <c r="R92">
        <v>0</v>
      </c>
      <c r="S92" s="13">
        <f t="shared" si="12"/>
        <v>0</v>
      </c>
      <c r="T92" s="13">
        <f t="shared" si="13"/>
        <v>0</v>
      </c>
      <c r="U92" s="15">
        <f t="shared" si="14"/>
        <v>0</v>
      </c>
      <c r="V92">
        <v>0</v>
      </c>
      <c r="W92">
        <v>0</v>
      </c>
      <c r="X92">
        <v>0</v>
      </c>
      <c r="Y92" s="2">
        <v>3.5</v>
      </c>
      <c r="Z92" s="21">
        <v>3.3333333300000004E-2</v>
      </c>
      <c r="AA92">
        <v>0.04</v>
      </c>
      <c r="AB92">
        <v>4.93</v>
      </c>
      <c r="AC92" s="32">
        <f t="shared" si="15"/>
        <v>8.0482897384305842E-3</v>
      </c>
      <c r="AD92" s="13">
        <f t="shared" si="16"/>
        <v>0</v>
      </c>
      <c r="AE92" s="13">
        <f t="shared" si="17"/>
        <v>0</v>
      </c>
      <c r="AF92" s="13">
        <f t="shared" si="18"/>
        <v>0</v>
      </c>
      <c r="AG92">
        <v>0</v>
      </c>
      <c r="AH92">
        <v>0</v>
      </c>
      <c r="AI92" s="17" t="str">
        <f t="shared" si="19"/>
        <v xml:space="preserve"> </v>
      </c>
      <c r="AJ92" s="35">
        <v>0</v>
      </c>
      <c r="AK92" s="35">
        <v>0</v>
      </c>
      <c r="AL92" s="35">
        <v>3</v>
      </c>
      <c r="AM92" s="35">
        <v>0</v>
      </c>
      <c r="AN92" s="35">
        <v>1</v>
      </c>
      <c r="AO92" s="35">
        <v>0</v>
      </c>
      <c r="AP92" s="35">
        <v>0</v>
      </c>
      <c r="AQ92" s="35">
        <v>1</v>
      </c>
      <c r="AR92">
        <v>0</v>
      </c>
      <c r="AS92">
        <v>0</v>
      </c>
      <c r="AT92">
        <v>90</v>
      </c>
      <c r="AU92">
        <v>5.0999999999999996</v>
      </c>
      <c r="AV92">
        <v>-79.611999999999995</v>
      </c>
      <c r="AW92">
        <v>2.5620000000000003</v>
      </c>
      <c r="AX92" s="2">
        <v>0.2</v>
      </c>
      <c r="AY92" s="2">
        <v>0</v>
      </c>
      <c r="AZ92" s="2">
        <v>0.2</v>
      </c>
      <c r="BA92" s="2">
        <v>0</v>
      </c>
      <c r="BB92" s="2">
        <v>0</v>
      </c>
      <c r="BC92" s="2">
        <v>0.2</v>
      </c>
    </row>
    <row r="93" spans="1:55" x14ac:dyDescent="0.2">
      <c r="A93" s="12" t="s">
        <v>510</v>
      </c>
      <c r="B93" s="12" t="s">
        <v>1125</v>
      </c>
      <c r="C93" t="s">
        <v>1124</v>
      </c>
      <c r="D93" t="s">
        <v>223</v>
      </c>
      <c r="E93" s="12" t="s">
        <v>170</v>
      </c>
      <c r="F93">
        <v>76</v>
      </c>
      <c r="G93">
        <v>4</v>
      </c>
      <c r="H93">
        <v>6</v>
      </c>
      <c r="I93" s="15">
        <f t="shared" si="10"/>
        <v>10</v>
      </c>
      <c r="J93">
        <v>1</v>
      </c>
      <c r="K93">
        <v>5</v>
      </c>
      <c r="L93" s="3">
        <v>3</v>
      </c>
      <c r="M93" s="3">
        <v>0</v>
      </c>
      <c r="N93" s="3">
        <v>5</v>
      </c>
      <c r="O93" s="14">
        <f t="shared" si="11"/>
        <v>3.0341340075853349</v>
      </c>
      <c r="P93">
        <v>31</v>
      </c>
      <c r="Q93">
        <v>16</v>
      </c>
      <c r="R93">
        <v>17</v>
      </c>
      <c r="S93" s="13">
        <f t="shared" si="12"/>
        <v>0.12903225806451613</v>
      </c>
      <c r="T93" s="13">
        <f t="shared" si="13"/>
        <v>6.25E-2</v>
      </c>
      <c r="U93" s="15">
        <f t="shared" si="14"/>
        <v>9.7368421052631575</v>
      </c>
      <c r="V93">
        <v>1</v>
      </c>
      <c r="W93">
        <v>7</v>
      </c>
      <c r="X93">
        <v>6</v>
      </c>
      <c r="Y93" s="2">
        <v>197.75</v>
      </c>
      <c r="Z93" s="21">
        <v>2.6</v>
      </c>
      <c r="AA93">
        <v>2.52</v>
      </c>
      <c r="AB93">
        <v>3.04</v>
      </c>
      <c r="AC93" s="32">
        <f t="shared" si="15"/>
        <v>0.4532374100719424</v>
      </c>
      <c r="AD93" s="13">
        <f t="shared" si="16"/>
        <v>0.15789473684210525</v>
      </c>
      <c r="AE93" s="13">
        <f t="shared" si="17"/>
        <v>0.31578947368421051</v>
      </c>
      <c r="AF93" s="13">
        <f t="shared" si="18"/>
        <v>0.47368421052631576</v>
      </c>
      <c r="AG93">
        <v>72</v>
      </c>
      <c r="AH93">
        <v>61</v>
      </c>
      <c r="AI93" s="17">
        <f t="shared" si="19"/>
        <v>0.54135338345864659</v>
      </c>
      <c r="AJ93" s="35">
        <v>19</v>
      </c>
      <c r="AK93" s="35">
        <v>5</v>
      </c>
      <c r="AL93" s="35">
        <v>166</v>
      </c>
      <c r="AM93" s="35">
        <v>22</v>
      </c>
      <c r="AN93" s="35">
        <v>76</v>
      </c>
      <c r="AO93" s="35">
        <v>3</v>
      </c>
      <c r="AP93" s="35">
        <v>6</v>
      </c>
      <c r="AQ93" s="35">
        <v>73</v>
      </c>
      <c r="AR93">
        <v>2</v>
      </c>
      <c r="AS93">
        <v>2</v>
      </c>
      <c r="AT93">
        <v>93.18</v>
      </c>
      <c r="AU93">
        <v>11.7</v>
      </c>
      <c r="AV93">
        <v>-82.418000000000006</v>
      </c>
      <c r="AW93">
        <v>-5.9219999999999997</v>
      </c>
      <c r="AX93" s="2">
        <v>19.2</v>
      </c>
      <c r="AY93" s="2">
        <v>1.6</v>
      </c>
      <c r="AZ93" s="2">
        <v>-0.7</v>
      </c>
      <c r="BA93" s="2">
        <v>-0.5</v>
      </c>
      <c r="BB93" s="2">
        <v>-0.4</v>
      </c>
      <c r="BC93" s="2">
        <v>-0.1</v>
      </c>
    </row>
    <row r="94" spans="1:55" x14ac:dyDescent="0.2">
      <c r="A94" s="12" t="s">
        <v>510</v>
      </c>
      <c r="B94" s="12" t="s">
        <v>1554</v>
      </c>
      <c r="C94" t="s">
        <v>1553</v>
      </c>
      <c r="D94" t="s">
        <v>460</v>
      </c>
      <c r="E94" s="12" t="s">
        <v>178</v>
      </c>
      <c r="F94">
        <v>5</v>
      </c>
      <c r="G94">
        <v>0</v>
      </c>
      <c r="H94">
        <v>0</v>
      </c>
      <c r="I94" s="15">
        <f t="shared" si="10"/>
        <v>0</v>
      </c>
      <c r="J94">
        <v>0</v>
      </c>
      <c r="K94">
        <v>0</v>
      </c>
      <c r="L94" s="3">
        <v>0</v>
      </c>
      <c r="M94" s="3">
        <v>0</v>
      </c>
      <c r="N94" s="3">
        <v>0</v>
      </c>
      <c r="O94" s="14">
        <f t="shared" si="11"/>
        <v>0</v>
      </c>
      <c r="P94">
        <v>0</v>
      </c>
      <c r="Q94">
        <v>0</v>
      </c>
      <c r="R94">
        <v>0</v>
      </c>
      <c r="S94" s="13">
        <f t="shared" si="12"/>
        <v>0</v>
      </c>
      <c r="T94" s="13">
        <f t="shared" si="13"/>
        <v>0</v>
      </c>
      <c r="U94" s="15">
        <f t="shared" si="14"/>
        <v>0</v>
      </c>
      <c r="V94">
        <v>0</v>
      </c>
      <c r="W94">
        <v>0</v>
      </c>
      <c r="X94">
        <v>0</v>
      </c>
      <c r="Y94" s="2">
        <v>1.65</v>
      </c>
      <c r="Z94" s="21">
        <v>0.31666666669999999</v>
      </c>
      <c r="AA94">
        <v>0.36</v>
      </c>
      <c r="AB94">
        <v>5.13</v>
      </c>
      <c r="AC94" s="32">
        <f t="shared" si="15"/>
        <v>6.5573770491803268E-2</v>
      </c>
      <c r="AD94" s="13">
        <f t="shared" si="16"/>
        <v>0</v>
      </c>
      <c r="AE94" s="13">
        <f t="shared" si="17"/>
        <v>0</v>
      </c>
      <c r="AF94" s="13">
        <f t="shared" si="18"/>
        <v>0</v>
      </c>
      <c r="AI94" s="17" t="str">
        <f t="shared" si="19"/>
        <v xml:space="preserve"> </v>
      </c>
      <c r="AJ94" s="35">
        <v>1</v>
      </c>
      <c r="AK94" s="35">
        <v>0</v>
      </c>
      <c r="AL94" s="35">
        <v>2</v>
      </c>
      <c r="AM94" s="35">
        <v>0</v>
      </c>
      <c r="AN94" s="35">
        <v>1</v>
      </c>
      <c r="AO94" s="35">
        <v>0</v>
      </c>
      <c r="AP94" s="35">
        <v>0</v>
      </c>
      <c r="AQ94" s="35">
        <v>0</v>
      </c>
      <c r="AR94">
        <v>0</v>
      </c>
      <c r="AS94">
        <v>0</v>
      </c>
      <c r="AT94">
        <v>134.58000000000001</v>
      </c>
      <c r="AU94">
        <v>101.9</v>
      </c>
      <c r="AV94">
        <v>-82.576999999999998</v>
      </c>
      <c r="AW94">
        <v>-4.6970000000000001</v>
      </c>
      <c r="AX94" s="2">
        <v>0.2</v>
      </c>
      <c r="AY94" s="2">
        <v>0</v>
      </c>
      <c r="AZ94" s="2">
        <v>0</v>
      </c>
      <c r="BA94" s="2">
        <v>-0.1</v>
      </c>
      <c r="BB94" s="2">
        <v>0</v>
      </c>
      <c r="BC94" s="2">
        <v>-0.1</v>
      </c>
    </row>
    <row r="95" spans="1:55" x14ac:dyDescent="0.2">
      <c r="A95" s="12" t="s">
        <v>510</v>
      </c>
      <c r="B95" s="12" t="s">
        <v>2362</v>
      </c>
      <c r="C95" t="s">
        <v>2361</v>
      </c>
      <c r="D95" t="s">
        <v>199</v>
      </c>
      <c r="E95" s="12" t="s">
        <v>156</v>
      </c>
      <c r="F95">
        <v>6</v>
      </c>
      <c r="G95">
        <v>0</v>
      </c>
      <c r="H95">
        <v>0</v>
      </c>
      <c r="I95" s="15">
        <f t="shared" si="10"/>
        <v>0</v>
      </c>
      <c r="J95">
        <v>0</v>
      </c>
      <c r="K95">
        <v>0</v>
      </c>
      <c r="L95" s="3">
        <v>0</v>
      </c>
      <c r="M95" s="3">
        <v>0</v>
      </c>
      <c r="N95" s="3">
        <v>0</v>
      </c>
      <c r="O95" s="14">
        <f t="shared" si="11"/>
        <v>0</v>
      </c>
      <c r="P95">
        <v>0</v>
      </c>
      <c r="Q95">
        <v>0</v>
      </c>
      <c r="R95">
        <v>0</v>
      </c>
      <c r="S95" s="13">
        <f t="shared" si="12"/>
        <v>0</v>
      </c>
      <c r="T95" s="13">
        <f t="shared" si="13"/>
        <v>0</v>
      </c>
      <c r="U95" s="15">
        <f t="shared" si="14"/>
        <v>0</v>
      </c>
      <c r="V95">
        <v>0</v>
      </c>
      <c r="W95">
        <v>0</v>
      </c>
      <c r="X95">
        <v>0</v>
      </c>
      <c r="Y95" s="2">
        <v>0</v>
      </c>
      <c r="Z95" s="21">
        <v>0</v>
      </c>
      <c r="AC95" s="32">
        <f t="shared" si="15"/>
        <v>0</v>
      </c>
      <c r="AD95" s="13">
        <f t="shared" si="16"/>
        <v>0</v>
      </c>
      <c r="AE95" s="13">
        <f t="shared" si="17"/>
        <v>0</v>
      </c>
      <c r="AF95" s="13">
        <f t="shared" si="18"/>
        <v>0</v>
      </c>
      <c r="AG95">
        <v>0</v>
      </c>
      <c r="AH95">
        <v>0</v>
      </c>
      <c r="AI95" s="17" t="str">
        <f t="shared" si="19"/>
        <v xml:space="preserve"> </v>
      </c>
      <c r="AJ95" s="35">
        <v>0</v>
      </c>
      <c r="AK95" s="35">
        <v>0</v>
      </c>
      <c r="AL95" s="35">
        <v>0</v>
      </c>
      <c r="AM95" s="35">
        <v>0</v>
      </c>
      <c r="AN95" s="35">
        <v>0</v>
      </c>
      <c r="AO95" s="35">
        <v>0</v>
      </c>
      <c r="AP95" s="35">
        <v>0</v>
      </c>
      <c r="AQ95" s="35">
        <v>0</v>
      </c>
      <c r="AR95">
        <v>0</v>
      </c>
      <c r="AS95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</row>
    <row r="96" spans="1:55" x14ac:dyDescent="0.2">
      <c r="A96" s="12" t="s">
        <v>510</v>
      </c>
      <c r="B96" s="12" t="s">
        <v>2421</v>
      </c>
      <c r="C96" t="s">
        <v>2420</v>
      </c>
      <c r="D96" t="s">
        <v>460</v>
      </c>
      <c r="E96" s="12" t="s">
        <v>140</v>
      </c>
      <c r="F96">
        <v>22</v>
      </c>
      <c r="G96">
        <v>0</v>
      </c>
      <c r="H96">
        <v>0</v>
      </c>
      <c r="I96" s="15">
        <f t="shared" si="10"/>
        <v>0</v>
      </c>
      <c r="J96">
        <v>0</v>
      </c>
      <c r="K96">
        <v>0</v>
      </c>
      <c r="L96" s="3">
        <v>0</v>
      </c>
      <c r="M96" s="3">
        <v>0</v>
      </c>
      <c r="N96" s="3">
        <v>0</v>
      </c>
      <c r="O96" s="14">
        <f t="shared" si="11"/>
        <v>0</v>
      </c>
      <c r="P96">
        <v>0</v>
      </c>
      <c r="Q96">
        <v>0</v>
      </c>
      <c r="R96">
        <v>0</v>
      </c>
      <c r="S96" s="13">
        <f t="shared" si="12"/>
        <v>0</v>
      </c>
      <c r="T96" s="13">
        <f t="shared" si="13"/>
        <v>0</v>
      </c>
      <c r="U96" s="15">
        <f t="shared" si="14"/>
        <v>0</v>
      </c>
      <c r="V96">
        <v>0</v>
      </c>
      <c r="W96">
        <v>0</v>
      </c>
      <c r="X96">
        <v>0</v>
      </c>
      <c r="Y96" s="2">
        <v>1.7333333333000001</v>
      </c>
      <c r="Z96" s="21">
        <v>6.6666666700000002E-2</v>
      </c>
      <c r="AA96">
        <v>0.08</v>
      </c>
      <c r="AB96">
        <v>5.29</v>
      </c>
      <c r="AC96" s="32">
        <f t="shared" si="15"/>
        <v>1.4897579143389199E-2</v>
      </c>
      <c r="AD96" s="13">
        <f t="shared" si="16"/>
        <v>0</v>
      </c>
      <c r="AE96" s="13">
        <f t="shared" si="17"/>
        <v>0</v>
      </c>
      <c r="AF96" s="13">
        <f t="shared" si="18"/>
        <v>0</v>
      </c>
      <c r="AG96">
        <v>0</v>
      </c>
      <c r="AH96">
        <v>0</v>
      </c>
      <c r="AI96" s="17" t="str">
        <f t="shared" si="19"/>
        <v xml:space="preserve"> </v>
      </c>
      <c r="AJ96" s="35">
        <v>0</v>
      </c>
      <c r="AK96" s="35">
        <v>0</v>
      </c>
      <c r="AL96" s="35">
        <v>0</v>
      </c>
      <c r="AM96" s="35">
        <v>1</v>
      </c>
      <c r="AN96" s="35">
        <v>0</v>
      </c>
      <c r="AO96" s="35">
        <v>1</v>
      </c>
      <c r="AP96" s="35">
        <v>0</v>
      </c>
      <c r="AQ96" s="35">
        <v>0</v>
      </c>
      <c r="AR96">
        <v>0</v>
      </c>
      <c r="AS96">
        <v>0</v>
      </c>
      <c r="AT96">
        <v>-64.290000000000006</v>
      </c>
      <c r="AU96">
        <v>-147.69999999999999</v>
      </c>
      <c r="AV96">
        <v>-80.141000000000005</v>
      </c>
      <c r="AW96">
        <v>-5.218</v>
      </c>
      <c r="AX96" s="2">
        <v>-0.1</v>
      </c>
      <c r="AY96" s="2">
        <v>-0.2</v>
      </c>
      <c r="AZ96" s="2">
        <v>0.1</v>
      </c>
      <c r="BA96" s="2">
        <v>0</v>
      </c>
      <c r="BB96" s="2">
        <v>0</v>
      </c>
      <c r="BC96" s="2">
        <v>-0.1</v>
      </c>
    </row>
    <row r="97" spans="1:55" x14ac:dyDescent="0.2">
      <c r="A97" s="12" t="s">
        <v>510</v>
      </c>
      <c r="B97" s="12" t="s">
        <v>2839</v>
      </c>
      <c r="C97" t="s">
        <v>2838</v>
      </c>
      <c r="D97" s="12" t="s">
        <v>317</v>
      </c>
      <c r="E97" s="12" t="s">
        <v>170</v>
      </c>
      <c r="F97">
        <v>49</v>
      </c>
      <c r="G97">
        <v>3</v>
      </c>
      <c r="H97">
        <v>3</v>
      </c>
      <c r="I97" s="15">
        <f t="shared" si="10"/>
        <v>6</v>
      </c>
      <c r="J97">
        <v>0</v>
      </c>
      <c r="K97">
        <v>3</v>
      </c>
      <c r="L97" s="3">
        <v>3</v>
      </c>
      <c r="M97" s="3">
        <v>0</v>
      </c>
      <c r="N97" s="3">
        <v>3</v>
      </c>
      <c r="O97" s="14">
        <f t="shared" si="11"/>
        <v>4.9735206078770311</v>
      </c>
      <c r="P97">
        <v>18</v>
      </c>
      <c r="Q97">
        <v>3</v>
      </c>
      <c r="R97">
        <v>6</v>
      </c>
      <c r="S97" s="13">
        <f t="shared" si="12"/>
        <v>0.16666666666666666</v>
      </c>
      <c r="T97" s="13">
        <f t="shared" si="13"/>
        <v>0.1111111111111111</v>
      </c>
      <c r="U97" s="15">
        <f t="shared" si="14"/>
        <v>0</v>
      </c>
      <c r="V97">
        <v>0</v>
      </c>
      <c r="W97">
        <v>2</v>
      </c>
      <c r="X97">
        <v>0</v>
      </c>
      <c r="Y97" s="2">
        <v>72.383333333300001</v>
      </c>
      <c r="Z97" s="21">
        <v>1.4666666667000001</v>
      </c>
      <c r="AA97">
        <v>1.45</v>
      </c>
      <c r="AB97">
        <v>3.73</v>
      </c>
      <c r="AC97" s="32">
        <f t="shared" si="15"/>
        <v>0.27992277992277992</v>
      </c>
      <c r="AD97" s="13">
        <f t="shared" si="16"/>
        <v>0.5</v>
      </c>
      <c r="AE97" s="13">
        <f t="shared" si="17"/>
        <v>0.5</v>
      </c>
      <c r="AF97" s="13">
        <f t="shared" si="18"/>
        <v>1</v>
      </c>
      <c r="AG97">
        <v>26</v>
      </c>
      <c r="AH97">
        <v>15</v>
      </c>
      <c r="AI97" s="17">
        <f t="shared" si="19"/>
        <v>0.63414634146341464</v>
      </c>
      <c r="AJ97" s="35">
        <v>6</v>
      </c>
      <c r="AK97" s="35">
        <v>2</v>
      </c>
      <c r="AL97" s="35">
        <v>58</v>
      </c>
      <c r="AM97" s="35">
        <v>10</v>
      </c>
      <c r="AN97" s="35">
        <v>21</v>
      </c>
      <c r="AO97" s="35">
        <v>3</v>
      </c>
      <c r="AP97" s="35">
        <v>1</v>
      </c>
      <c r="AQ97" s="35">
        <v>40</v>
      </c>
      <c r="AR97">
        <v>1</v>
      </c>
      <c r="AS97">
        <v>1</v>
      </c>
      <c r="AT97">
        <v>91.88</v>
      </c>
      <c r="AU97">
        <v>7.8</v>
      </c>
      <c r="AV97">
        <v>-79.102000000000004</v>
      </c>
      <c r="AW97">
        <v>-4.54</v>
      </c>
      <c r="AX97" s="2">
        <v>5.7</v>
      </c>
      <c r="AY97" s="2">
        <v>-0.9</v>
      </c>
      <c r="AZ97" s="2">
        <v>-0.60000000000000009</v>
      </c>
      <c r="BA97" s="2">
        <v>-0.2</v>
      </c>
      <c r="BB97" s="2">
        <v>1.1000000000000001</v>
      </c>
      <c r="BC97" s="2">
        <v>-0.60000000000000009</v>
      </c>
    </row>
    <row r="98" spans="1:55" x14ac:dyDescent="0.2">
      <c r="A98" s="12" t="s">
        <v>510</v>
      </c>
      <c r="B98" s="12" t="s">
        <v>2889</v>
      </c>
      <c r="C98" t="s">
        <v>2888</v>
      </c>
      <c r="D98" t="s">
        <v>367</v>
      </c>
      <c r="E98" s="12" t="s">
        <v>123</v>
      </c>
      <c r="F98">
        <v>52</v>
      </c>
      <c r="G98">
        <v>0</v>
      </c>
      <c r="H98">
        <v>1</v>
      </c>
      <c r="I98" s="15">
        <f t="shared" si="10"/>
        <v>1</v>
      </c>
      <c r="J98">
        <v>0</v>
      </c>
      <c r="K98">
        <v>1</v>
      </c>
      <c r="L98" s="3">
        <v>0</v>
      </c>
      <c r="M98" s="3">
        <v>0</v>
      </c>
      <c r="N98" s="3">
        <v>1</v>
      </c>
      <c r="O98" s="14">
        <f t="shared" si="11"/>
        <v>6.8181818181818183</v>
      </c>
      <c r="P98">
        <v>0</v>
      </c>
      <c r="Q98">
        <v>0</v>
      </c>
      <c r="R98">
        <v>0</v>
      </c>
      <c r="S98" s="13">
        <f t="shared" si="12"/>
        <v>0</v>
      </c>
      <c r="T98" s="13">
        <f t="shared" si="13"/>
        <v>0</v>
      </c>
      <c r="U98" s="15">
        <f t="shared" si="14"/>
        <v>0</v>
      </c>
      <c r="V98">
        <v>0</v>
      </c>
      <c r="W98">
        <v>1</v>
      </c>
      <c r="X98">
        <v>0</v>
      </c>
      <c r="Y98" s="2">
        <v>8.8000000000000007</v>
      </c>
      <c r="Z98" s="21">
        <v>0.16666666669999999</v>
      </c>
      <c r="AA98">
        <v>0.17</v>
      </c>
      <c r="AB98">
        <v>5.35</v>
      </c>
      <c r="AC98" s="32">
        <f t="shared" si="15"/>
        <v>3.0797101449275367E-2</v>
      </c>
      <c r="AD98" s="13">
        <f t="shared" si="16"/>
        <v>0</v>
      </c>
      <c r="AE98" s="13">
        <f t="shared" si="17"/>
        <v>1</v>
      </c>
      <c r="AF98" s="13">
        <f t="shared" si="18"/>
        <v>1</v>
      </c>
      <c r="AG98">
        <v>1</v>
      </c>
      <c r="AH98">
        <v>1</v>
      </c>
      <c r="AI98" s="17">
        <f t="shared" si="19"/>
        <v>0.5</v>
      </c>
      <c r="AJ98" s="35">
        <v>1</v>
      </c>
      <c r="AK98" s="35">
        <v>0</v>
      </c>
      <c r="AL98" s="35">
        <v>7</v>
      </c>
      <c r="AM98" s="35">
        <v>0</v>
      </c>
      <c r="AN98" s="35">
        <v>3</v>
      </c>
      <c r="AO98" s="35">
        <v>0</v>
      </c>
      <c r="AP98" s="35">
        <v>1</v>
      </c>
      <c r="AQ98" s="35">
        <v>4</v>
      </c>
      <c r="AR98">
        <v>0</v>
      </c>
      <c r="AS98">
        <v>1</v>
      </c>
      <c r="AT98">
        <v>95.45</v>
      </c>
      <c r="AU98">
        <v>9.4</v>
      </c>
      <c r="AV98">
        <v>-83.07</v>
      </c>
      <c r="AW98">
        <v>-2.214</v>
      </c>
      <c r="AX98" s="2">
        <v>0.8</v>
      </c>
      <c r="AY98" s="2">
        <v>0</v>
      </c>
      <c r="AZ98" s="2">
        <v>0</v>
      </c>
      <c r="BA98" s="2">
        <v>-0.1</v>
      </c>
      <c r="BB98" s="2">
        <v>0.1</v>
      </c>
      <c r="BC98" s="2">
        <v>0.1</v>
      </c>
    </row>
    <row r="99" spans="1:55" x14ac:dyDescent="0.2">
      <c r="A99" s="12" t="s">
        <v>510</v>
      </c>
      <c r="B99" s="12" t="s">
        <v>3036</v>
      </c>
      <c r="C99" t="s">
        <v>3035</v>
      </c>
      <c r="D99" t="s">
        <v>442</v>
      </c>
      <c r="E99" s="12" t="s">
        <v>156</v>
      </c>
      <c r="F99">
        <v>78</v>
      </c>
      <c r="G99">
        <v>3</v>
      </c>
      <c r="H99">
        <v>6</v>
      </c>
      <c r="I99" s="15">
        <f t="shared" si="10"/>
        <v>9</v>
      </c>
      <c r="J99">
        <v>3</v>
      </c>
      <c r="K99">
        <v>3</v>
      </c>
      <c r="L99" s="3">
        <v>3</v>
      </c>
      <c r="M99" s="3">
        <v>3</v>
      </c>
      <c r="N99" s="3">
        <v>3</v>
      </c>
      <c r="O99" s="14">
        <f t="shared" si="11"/>
        <v>3.8212053308164116</v>
      </c>
      <c r="P99">
        <v>13</v>
      </c>
      <c r="Q99">
        <v>4</v>
      </c>
      <c r="R99">
        <v>4</v>
      </c>
      <c r="S99" s="13">
        <f t="shared" si="12"/>
        <v>0.23076923076923078</v>
      </c>
      <c r="T99" s="13">
        <f t="shared" si="13"/>
        <v>0.14285714285714285</v>
      </c>
      <c r="U99" s="15">
        <f t="shared" si="14"/>
        <v>27.5</v>
      </c>
      <c r="V99">
        <v>0</v>
      </c>
      <c r="W99">
        <v>3</v>
      </c>
      <c r="X99">
        <v>8</v>
      </c>
      <c r="Y99" s="2">
        <v>141.3166666667</v>
      </c>
      <c r="Z99" s="21">
        <v>1.8</v>
      </c>
      <c r="AA99">
        <v>1.8</v>
      </c>
      <c r="AB99">
        <v>3.09</v>
      </c>
      <c r="AC99" s="32">
        <f t="shared" si="15"/>
        <v>0.36809815950920249</v>
      </c>
      <c r="AD99" s="13">
        <f t="shared" si="16"/>
        <v>0.25</v>
      </c>
      <c r="AE99" s="13">
        <f t="shared" si="17"/>
        <v>0.5</v>
      </c>
      <c r="AF99" s="13">
        <f t="shared" si="18"/>
        <v>0.75</v>
      </c>
      <c r="AG99">
        <v>12</v>
      </c>
      <c r="AH99">
        <v>16</v>
      </c>
      <c r="AI99" s="17">
        <f t="shared" si="19"/>
        <v>0.42857142857142855</v>
      </c>
      <c r="AJ99" s="35">
        <v>12</v>
      </c>
      <c r="AK99" s="35">
        <v>1</v>
      </c>
      <c r="AL99" s="35">
        <v>98</v>
      </c>
      <c r="AM99" s="35">
        <v>9</v>
      </c>
      <c r="AN99" s="35">
        <v>46</v>
      </c>
      <c r="AO99" s="35">
        <v>6</v>
      </c>
      <c r="AP99" s="35">
        <v>0</v>
      </c>
      <c r="AQ99" s="35">
        <v>57</v>
      </c>
      <c r="AR99">
        <v>0</v>
      </c>
      <c r="AS99">
        <v>0</v>
      </c>
      <c r="AT99">
        <v>84.14</v>
      </c>
      <c r="AU99">
        <v>-3.2</v>
      </c>
      <c r="AV99">
        <v>-79.816999999999993</v>
      </c>
      <c r="AW99">
        <v>-2.0379999999999998</v>
      </c>
      <c r="AX99" s="2">
        <v>9.6999999999999993</v>
      </c>
      <c r="AY99" s="2">
        <v>-2.9</v>
      </c>
      <c r="AZ99" s="2">
        <v>0.7</v>
      </c>
      <c r="BA99" s="2">
        <v>-0.5</v>
      </c>
      <c r="BB99" s="2">
        <v>2</v>
      </c>
      <c r="BC99" s="2">
        <v>-0.7</v>
      </c>
    </row>
    <row r="100" spans="1:55" x14ac:dyDescent="0.2">
      <c r="A100" s="12" t="s">
        <v>510</v>
      </c>
      <c r="B100" s="12" t="s">
        <v>3393</v>
      </c>
      <c r="C100" t="s">
        <v>3392</v>
      </c>
      <c r="D100" t="s">
        <v>147</v>
      </c>
      <c r="E100" s="12" t="s">
        <v>170</v>
      </c>
      <c r="F100">
        <v>81</v>
      </c>
      <c r="G100">
        <v>2</v>
      </c>
      <c r="H100">
        <v>3</v>
      </c>
      <c r="I100" s="15">
        <f t="shared" si="10"/>
        <v>5</v>
      </c>
      <c r="J100">
        <v>1</v>
      </c>
      <c r="K100">
        <v>2</v>
      </c>
      <c r="L100" s="3">
        <v>2</v>
      </c>
      <c r="M100" s="3">
        <v>1</v>
      </c>
      <c r="N100" s="3">
        <v>2</v>
      </c>
      <c r="O100" s="14">
        <f t="shared" si="11"/>
        <v>3.3891922425142571</v>
      </c>
      <c r="P100">
        <v>16</v>
      </c>
      <c r="Q100">
        <v>2</v>
      </c>
      <c r="R100">
        <v>1</v>
      </c>
      <c r="S100" s="13">
        <f t="shared" si="12"/>
        <v>0.125</v>
      </c>
      <c r="T100" s="13">
        <f t="shared" si="13"/>
        <v>0.10526315789473684</v>
      </c>
      <c r="U100" s="15">
        <f t="shared" si="14"/>
        <v>8</v>
      </c>
      <c r="V100">
        <v>1</v>
      </c>
      <c r="W100">
        <v>2</v>
      </c>
      <c r="X100">
        <v>3</v>
      </c>
      <c r="Y100" s="2">
        <v>88.516666666700004</v>
      </c>
      <c r="Z100" s="21">
        <v>1.0833333332999999</v>
      </c>
      <c r="AA100">
        <v>1.07</v>
      </c>
      <c r="AB100">
        <v>4.1900000000000004</v>
      </c>
      <c r="AC100" s="32">
        <f t="shared" si="15"/>
        <v>0.20342205323193915</v>
      </c>
      <c r="AD100" s="13">
        <f t="shared" si="16"/>
        <v>0.25</v>
      </c>
      <c r="AE100" s="13">
        <f t="shared" si="17"/>
        <v>0.375</v>
      </c>
      <c r="AF100" s="13">
        <f t="shared" si="18"/>
        <v>0.625</v>
      </c>
      <c r="AG100">
        <v>35</v>
      </c>
      <c r="AH100">
        <v>35</v>
      </c>
      <c r="AI100" s="17">
        <f t="shared" si="19"/>
        <v>0.5</v>
      </c>
      <c r="AJ100" s="35">
        <v>8</v>
      </c>
      <c r="AK100" s="35">
        <v>2</v>
      </c>
      <c r="AL100" s="35">
        <v>56</v>
      </c>
      <c r="AM100" s="35">
        <v>10</v>
      </c>
      <c r="AN100" s="35">
        <v>26</v>
      </c>
      <c r="AO100" s="35">
        <v>2</v>
      </c>
      <c r="AP100" s="35">
        <v>5</v>
      </c>
      <c r="AQ100" s="35">
        <v>19</v>
      </c>
      <c r="AR100">
        <v>0</v>
      </c>
      <c r="AS100">
        <v>0</v>
      </c>
      <c r="AT100">
        <v>62.28</v>
      </c>
      <c r="AU100">
        <v>-41.6</v>
      </c>
      <c r="AV100">
        <v>-82.712000000000003</v>
      </c>
      <c r="AW100">
        <v>-4.34</v>
      </c>
      <c r="AX100" s="2">
        <v>7</v>
      </c>
      <c r="AY100" s="2">
        <v>-0.1</v>
      </c>
      <c r="AZ100" s="2">
        <v>0.8</v>
      </c>
      <c r="BA100" s="2">
        <v>0</v>
      </c>
      <c r="BB100" s="2">
        <v>-0.9</v>
      </c>
      <c r="BC100" s="2">
        <v>-0.30000000000000004</v>
      </c>
    </row>
    <row r="101" spans="1:55" x14ac:dyDescent="0.2">
      <c r="A101" s="12" t="s">
        <v>510</v>
      </c>
      <c r="B101" s="12" t="s">
        <v>3713</v>
      </c>
      <c r="C101" t="s">
        <v>3712</v>
      </c>
      <c r="D101" t="s">
        <v>460</v>
      </c>
      <c r="E101" s="12" t="s">
        <v>148</v>
      </c>
      <c r="F101">
        <v>2</v>
      </c>
      <c r="G101">
        <v>0</v>
      </c>
      <c r="H101">
        <v>0</v>
      </c>
      <c r="I101" s="15">
        <f t="shared" si="10"/>
        <v>0</v>
      </c>
      <c r="J101">
        <v>0</v>
      </c>
      <c r="K101">
        <v>0</v>
      </c>
      <c r="L101" s="3">
        <v>0</v>
      </c>
      <c r="M101" s="3">
        <v>0</v>
      </c>
      <c r="N101" s="3">
        <v>0</v>
      </c>
      <c r="O101" s="14">
        <f t="shared" si="11"/>
        <v>0</v>
      </c>
      <c r="P101">
        <v>0</v>
      </c>
      <c r="Q101">
        <v>0</v>
      </c>
      <c r="R101">
        <v>0</v>
      </c>
      <c r="S101" s="13">
        <f t="shared" si="12"/>
        <v>0</v>
      </c>
      <c r="T101" s="13">
        <f t="shared" si="13"/>
        <v>0</v>
      </c>
      <c r="U101" s="15">
        <f t="shared" si="14"/>
        <v>0</v>
      </c>
      <c r="V101">
        <v>0</v>
      </c>
      <c r="W101">
        <v>0</v>
      </c>
      <c r="X101">
        <v>0</v>
      </c>
      <c r="Y101" s="2">
        <v>0</v>
      </c>
      <c r="Z101" s="21">
        <v>0</v>
      </c>
      <c r="AC101" s="32">
        <f t="shared" si="15"/>
        <v>0</v>
      </c>
      <c r="AD101" s="13">
        <f t="shared" si="16"/>
        <v>0</v>
      </c>
      <c r="AE101" s="13">
        <f t="shared" si="17"/>
        <v>0</v>
      </c>
      <c r="AF101" s="13">
        <f t="shared" si="18"/>
        <v>0</v>
      </c>
      <c r="AG101">
        <v>0</v>
      </c>
      <c r="AH101">
        <v>0</v>
      </c>
      <c r="AI101" s="17" t="str">
        <f t="shared" si="19"/>
        <v xml:space="preserve"> </v>
      </c>
      <c r="AJ101" s="35">
        <v>0</v>
      </c>
      <c r="AK101" s="35">
        <v>0</v>
      </c>
      <c r="AL101" s="35">
        <v>0</v>
      </c>
      <c r="AM101" s="35">
        <v>0</v>
      </c>
      <c r="AN101" s="35">
        <v>0</v>
      </c>
      <c r="AO101" s="35">
        <v>0</v>
      </c>
      <c r="AP101" s="35">
        <v>0</v>
      </c>
      <c r="AQ101" s="35">
        <v>0</v>
      </c>
      <c r="AR101">
        <v>0</v>
      </c>
      <c r="AS101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</row>
    <row r="102" spans="1:55" x14ac:dyDescent="0.2">
      <c r="A102" s="12" t="s">
        <v>2428</v>
      </c>
      <c r="B102" s="12" t="s">
        <v>2429</v>
      </c>
      <c r="C102" t="s">
        <v>2427</v>
      </c>
      <c r="D102" t="s">
        <v>139</v>
      </c>
      <c r="E102" s="12" t="s">
        <v>178</v>
      </c>
      <c r="F102">
        <v>12</v>
      </c>
      <c r="G102">
        <v>0</v>
      </c>
      <c r="H102">
        <v>0</v>
      </c>
      <c r="I102" s="15">
        <f t="shared" si="10"/>
        <v>0</v>
      </c>
      <c r="J102">
        <v>0</v>
      </c>
      <c r="K102">
        <v>0</v>
      </c>
      <c r="L102" s="3">
        <v>0</v>
      </c>
      <c r="M102" s="3">
        <v>0</v>
      </c>
      <c r="N102" s="3">
        <v>0</v>
      </c>
      <c r="O102" s="14">
        <f t="shared" si="11"/>
        <v>0</v>
      </c>
      <c r="P102">
        <v>0</v>
      </c>
      <c r="Q102">
        <v>0</v>
      </c>
      <c r="R102">
        <v>1</v>
      </c>
      <c r="S102" s="13">
        <f t="shared" si="12"/>
        <v>0</v>
      </c>
      <c r="T102" s="13">
        <f t="shared" si="13"/>
        <v>0</v>
      </c>
      <c r="U102" s="15">
        <f t="shared" si="14"/>
        <v>0</v>
      </c>
      <c r="V102">
        <v>0</v>
      </c>
      <c r="W102">
        <v>1</v>
      </c>
      <c r="X102">
        <v>1</v>
      </c>
      <c r="Y102" s="2">
        <v>23.2</v>
      </c>
      <c r="Z102" s="21">
        <v>1.9333333333</v>
      </c>
      <c r="AA102">
        <v>1.9300000000000002</v>
      </c>
      <c r="AB102">
        <v>4.74</v>
      </c>
      <c r="AC102" s="32">
        <f t="shared" si="15"/>
        <v>0.2893553223388306</v>
      </c>
      <c r="AD102" s="13">
        <f t="shared" si="16"/>
        <v>0</v>
      </c>
      <c r="AE102" s="13">
        <f t="shared" si="17"/>
        <v>0</v>
      </c>
      <c r="AF102" s="13">
        <f t="shared" si="18"/>
        <v>0</v>
      </c>
      <c r="AI102" s="17" t="str">
        <f t="shared" si="19"/>
        <v xml:space="preserve"> </v>
      </c>
      <c r="AJ102" s="35">
        <v>1</v>
      </c>
      <c r="AK102" s="35">
        <v>0</v>
      </c>
      <c r="AL102" s="35">
        <v>9</v>
      </c>
      <c r="AM102" s="35">
        <v>5</v>
      </c>
      <c r="AN102" s="35">
        <v>6</v>
      </c>
      <c r="AO102" s="35">
        <v>2</v>
      </c>
      <c r="AP102" s="35">
        <v>0</v>
      </c>
      <c r="AQ102" s="35">
        <v>4</v>
      </c>
      <c r="AR102">
        <v>0</v>
      </c>
      <c r="AS102">
        <v>0</v>
      </c>
      <c r="AT102">
        <v>33.619999999999997</v>
      </c>
      <c r="AU102">
        <v>-50.8</v>
      </c>
      <c r="AV102">
        <v>-83.38</v>
      </c>
      <c r="AW102">
        <v>-4.1749999999999998</v>
      </c>
      <c r="AX102" s="2">
        <v>1.8</v>
      </c>
      <c r="AY102" s="2">
        <v>-0.2</v>
      </c>
      <c r="AZ102" s="2">
        <v>0.1</v>
      </c>
      <c r="BA102" s="2">
        <v>0</v>
      </c>
      <c r="BB102" s="2">
        <v>0.1</v>
      </c>
      <c r="BC102" s="2">
        <v>0</v>
      </c>
    </row>
    <row r="103" spans="1:55" x14ac:dyDescent="0.2">
      <c r="A103" s="12" t="s">
        <v>2428</v>
      </c>
      <c r="B103" s="12" t="s">
        <v>3084</v>
      </c>
      <c r="C103" t="s">
        <v>3083</v>
      </c>
      <c r="D103" t="s">
        <v>162</v>
      </c>
      <c r="E103" s="12" t="s">
        <v>170</v>
      </c>
      <c r="F103">
        <v>82</v>
      </c>
      <c r="G103">
        <v>4</v>
      </c>
      <c r="H103">
        <v>5</v>
      </c>
      <c r="I103" s="15">
        <f t="shared" si="10"/>
        <v>9</v>
      </c>
      <c r="J103">
        <v>3</v>
      </c>
      <c r="K103">
        <v>2</v>
      </c>
      <c r="L103" s="3">
        <v>4</v>
      </c>
      <c r="M103" s="3">
        <v>3</v>
      </c>
      <c r="N103" s="3">
        <v>2</v>
      </c>
      <c r="O103" s="14">
        <f t="shared" si="11"/>
        <v>3.0117122141662014</v>
      </c>
      <c r="P103">
        <v>24</v>
      </c>
      <c r="Q103">
        <v>13</v>
      </c>
      <c r="R103">
        <v>4</v>
      </c>
      <c r="S103" s="13">
        <f t="shared" si="12"/>
        <v>0.16666666666666666</v>
      </c>
      <c r="T103" s="13">
        <f t="shared" si="13"/>
        <v>9.7560975609756101E-2</v>
      </c>
      <c r="U103" s="15">
        <f t="shared" si="14"/>
        <v>28.928571428571431</v>
      </c>
      <c r="V103">
        <v>0</v>
      </c>
      <c r="W103">
        <v>3</v>
      </c>
      <c r="X103">
        <v>18</v>
      </c>
      <c r="Y103" s="2">
        <v>179.3</v>
      </c>
      <c r="Z103" s="21">
        <v>2.1833333333000002</v>
      </c>
      <c r="AA103">
        <v>2.17</v>
      </c>
      <c r="AB103">
        <v>3.49</v>
      </c>
      <c r="AC103" s="32">
        <f t="shared" si="15"/>
        <v>0.3833922261484099</v>
      </c>
      <c r="AD103" s="13">
        <f t="shared" si="16"/>
        <v>0.2857142857142857</v>
      </c>
      <c r="AE103" s="13">
        <f t="shared" si="17"/>
        <v>0.35714285714285715</v>
      </c>
      <c r="AF103" s="13">
        <f t="shared" si="18"/>
        <v>0.64285714285714279</v>
      </c>
      <c r="AG103">
        <v>16</v>
      </c>
      <c r="AH103">
        <v>17</v>
      </c>
      <c r="AI103" s="17">
        <f t="shared" si="19"/>
        <v>0.48484848484848486</v>
      </c>
      <c r="AJ103" s="35">
        <v>14</v>
      </c>
      <c r="AK103" s="35">
        <v>2</v>
      </c>
      <c r="AL103" s="35">
        <v>121</v>
      </c>
      <c r="AM103" s="35">
        <v>13</v>
      </c>
      <c r="AN103" s="35">
        <v>51</v>
      </c>
      <c r="AO103" s="35">
        <v>3</v>
      </c>
      <c r="AP103" s="35">
        <v>1</v>
      </c>
      <c r="AQ103" s="35">
        <v>63</v>
      </c>
      <c r="AR103">
        <v>2</v>
      </c>
      <c r="AS103">
        <v>1</v>
      </c>
      <c r="AT103">
        <v>77.62</v>
      </c>
      <c r="AU103">
        <v>-19.600000000000001</v>
      </c>
      <c r="AV103">
        <v>-86.900999999999996</v>
      </c>
      <c r="AW103">
        <v>-1.2810000000000001</v>
      </c>
      <c r="AX103" s="2">
        <v>13.9</v>
      </c>
      <c r="AY103" s="2">
        <v>-2.1</v>
      </c>
      <c r="AZ103" s="2">
        <v>1.2</v>
      </c>
      <c r="BA103" s="2">
        <v>-0.9</v>
      </c>
      <c r="BB103" s="2">
        <v>1.6</v>
      </c>
      <c r="BC103" s="2">
        <v>-0.2</v>
      </c>
    </row>
    <row r="104" spans="1:55" x14ac:dyDescent="0.2">
      <c r="A104" s="12" t="s">
        <v>876</v>
      </c>
      <c r="B104" s="12" t="s">
        <v>877</v>
      </c>
      <c r="C104" t="s">
        <v>875</v>
      </c>
      <c r="D104" t="s">
        <v>162</v>
      </c>
      <c r="E104" s="12" t="s">
        <v>178</v>
      </c>
      <c r="F104">
        <v>82</v>
      </c>
      <c r="G104">
        <v>0</v>
      </c>
      <c r="H104">
        <v>0</v>
      </c>
      <c r="I104" s="15">
        <f t="shared" si="10"/>
        <v>0</v>
      </c>
      <c r="J104">
        <v>0</v>
      </c>
      <c r="K104">
        <v>0</v>
      </c>
      <c r="L104" s="3">
        <v>0</v>
      </c>
      <c r="M104" s="3">
        <v>0</v>
      </c>
      <c r="N104" s="3">
        <v>0</v>
      </c>
      <c r="O104" s="14">
        <f t="shared" si="11"/>
        <v>0</v>
      </c>
      <c r="P104">
        <v>6</v>
      </c>
      <c r="Q104">
        <v>0</v>
      </c>
      <c r="R104">
        <v>2</v>
      </c>
      <c r="S104" s="13">
        <f t="shared" si="12"/>
        <v>0</v>
      </c>
      <c r="T104" s="13">
        <f t="shared" si="13"/>
        <v>0</v>
      </c>
      <c r="U104" s="15">
        <f t="shared" si="14"/>
        <v>0</v>
      </c>
      <c r="V104">
        <v>0</v>
      </c>
      <c r="W104">
        <v>0</v>
      </c>
      <c r="X104">
        <v>0</v>
      </c>
      <c r="Y104" s="2">
        <v>18.633333333300001</v>
      </c>
      <c r="Z104" s="21">
        <v>0.21666666670000001</v>
      </c>
      <c r="AA104">
        <v>0.23</v>
      </c>
      <c r="AB104">
        <v>5.43</v>
      </c>
      <c r="AC104" s="32">
        <f t="shared" si="15"/>
        <v>4.0636042402826852E-2</v>
      </c>
      <c r="AD104" s="13">
        <f t="shared" si="16"/>
        <v>0</v>
      </c>
      <c r="AE104" s="13">
        <f t="shared" si="17"/>
        <v>0</v>
      </c>
      <c r="AF104" s="13">
        <f t="shared" si="18"/>
        <v>0</v>
      </c>
      <c r="AI104" s="17" t="str">
        <f t="shared" si="19"/>
        <v xml:space="preserve"> </v>
      </c>
      <c r="AJ104" s="35">
        <v>1</v>
      </c>
      <c r="AK104" s="35">
        <v>2</v>
      </c>
      <c r="AL104" s="35">
        <v>11</v>
      </c>
      <c r="AM104" s="35">
        <v>5</v>
      </c>
      <c r="AN104" s="35">
        <v>4</v>
      </c>
      <c r="AO104" s="35">
        <v>0</v>
      </c>
      <c r="AP104" s="35">
        <v>0</v>
      </c>
      <c r="AQ104" s="35">
        <v>3</v>
      </c>
      <c r="AR104">
        <v>1</v>
      </c>
      <c r="AS104">
        <v>0</v>
      </c>
      <c r="AT104">
        <v>37.659999999999997</v>
      </c>
      <c r="AU104">
        <v>-54.3</v>
      </c>
      <c r="AV104">
        <v>-82.784999999999997</v>
      </c>
      <c r="AW104">
        <v>-3.5369999999999999</v>
      </c>
      <c r="AX104" s="2">
        <v>0.9</v>
      </c>
      <c r="AY104" s="2">
        <v>-0.8</v>
      </c>
      <c r="AZ104" s="2">
        <v>0.4</v>
      </c>
      <c r="BA104" s="2">
        <v>-0.1</v>
      </c>
      <c r="BB104" s="2">
        <v>0.1</v>
      </c>
      <c r="BC104" s="2">
        <v>-0.30000000000000004</v>
      </c>
    </row>
    <row r="105" spans="1:55" x14ac:dyDescent="0.2">
      <c r="A105" s="12" t="s">
        <v>1415</v>
      </c>
      <c r="B105" s="12" t="s">
        <v>1416</v>
      </c>
      <c r="C105" t="s">
        <v>1414</v>
      </c>
      <c r="D105" t="s">
        <v>367</v>
      </c>
      <c r="E105" s="12" t="s">
        <v>148</v>
      </c>
      <c r="F105">
        <v>81</v>
      </c>
      <c r="G105">
        <v>8</v>
      </c>
      <c r="H105">
        <v>1</v>
      </c>
      <c r="I105" s="15">
        <f t="shared" si="10"/>
        <v>9</v>
      </c>
      <c r="J105">
        <v>1</v>
      </c>
      <c r="K105">
        <v>0</v>
      </c>
      <c r="L105" s="3">
        <v>7</v>
      </c>
      <c r="M105" s="3">
        <v>1</v>
      </c>
      <c r="N105" s="3">
        <v>0</v>
      </c>
      <c r="O105" s="14">
        <f t="shared" si="11"/>
        <v>2.7334851936218678</v>
      </c>
      <c r="P105">
        <v>29</v>
      </c>
      <c r="Q105">
        <v>7</v>
      </c>
      <c r="R105">
        <v>4</v>
      </c>
      <c r="S105" s="13">
        <f t="shared" si="12"/>
        <v>0.27586206896551724</v>
      </c>
      <c r="T105" s="13">
        <f t="shared" si="13"/>
        <v>0.2</v>
      </c>
      <c r="U105" s="15">
        <f t="shared" si="14"/>
        <v>6.875</v>
      </c>
      <c r="V105">
        <v>0</v>
      </c>
      <c r="W105">
        <v>1</v>
      </c>
      <c r="X105">
        <v>10</v>
      </c>
      <c r="Y105" s="2">
        <v>197.55</v>
      </c>
      <c r="Z105" s="21">
        <v>2.4333333333000002</v>
      </c>
      <c r="AA105">
        <v>2.41</v>
      </c>
      <c r="AB105">
        <v>3.26</v>
      </c>
      <c r="AC105" s="32">
        <f t="shared" si="15"/>
        <v>0.42504409171075841</v>
      </c>
      <c r="AD105" s="13">
        <f t="shared" si="16"/>
        <v>0.29166666666666669</v>
      </c>
      <c r="AE105" s="13">
        <f t="shared" si="17"/>
        <v>4.1666666666666664E-2</v>
      </c>
      <c r="AF105" s="13">
        <f t="shared" si="18"/>
        <v>0.33333333333333337</v>
      </c>
      <c r="AG105">
        <v>18</v>
      </c>
      <c r="AH105">
        <v>21</v>
      </c>
      <c r="AI105" s="17">
        <f t="shared" si="19"/>
        <v>0.46153846153846156</v>
      </c>
      <c r="AJ105" s="35">
        <v>24</v>
      </c>
      <c r="AK105" s="35">
        <v>4</v>
      </c>
      <c r="AL105" s="35">
        <v>141</v>
      </c>
      <c r="AM105" s="35">
        <v>25</v>
      </c>
      <c r="AN105" s="35">
        <v>57</v>
      </c>
      <c r="AO105" s="35">
        <v>5</v>
      </c>
      <c r="AP105" s="35">
        <v>6</v>
      </c>
      <c r="AQ105" s="35">
        <v>91</v>
      </c>
      <c r="AR105">
        <v>4</v>
      </c>
      <c r="AS105">
        <v>2</v>
      </c>
      <c r="AT105">
        <v>84.06</v>
      </c>
      <c r="AU105">
        <v>11.7</v>
      </c>
      <c r="AV105">
        <v>-83.075000000000003</v>
      </c>
      <c r="AW105">
        <v>-3.51</v>
      </c>
      <c r="AX105" s="2">
        <v>15.8</v>
      </c>
      <c r="AY105" s="2">
        <v>-2.2999999999999998</v>
      </c>
      <c r="AZ105" s="2">
        <v>-0.4</v>
      </c>
      <c r="BA105" s="2">
        <v>-0.9</v>
      </c>
      <c r="BB105" s="2">
        <v>2.5</v>
      </c>
      <c r="BC105" s="2">
        <v>-1.1000000000000001</v>
      </c>
    </row>
    <row r="106" spans="1:55" x14ac:dyDescent="0.2">
      <c r="A106" s="12" t="s">
        <v>1415</v>
      </c>
      <c r="B106" s="12" t="s">
        <v>3218</v>
      </c>
      <c r="C106" t="s">
        <v>3219</v>
      </c>
      <c r="D106" t="s">
        <v>122</v>
      </c>
      <c r="E106" s="12" t="s">
        <v>178</v>
      </c>
      <c r="F106">
        <v>71</v>
      </c>
      <c r="G106">
        <v>1</v>
      </c>
      <c r="H106">
        <v>0</v>
      </c>
      <c r="I106" s="15">
        <f t="shared" si="10"/>
        <v>1</v>
      </c>
      <c r="J106">
        <v>0</v>
      </c>
      <c r="K106">
        <v>0</v>
      </c>
      <c r="L106" s="3">
        <v>1</v>
      </c>
      <c r="M106" s="3">
        <v>0</v>
      </c>
      <c r="N106" s="3">
        <v>0</v>
      </c>
      <c r="O106" s="14">
        <f t="shared" si="11"/>
        <v>4.9930651872260938</v>
      </c>
      <c r="P106">
        <v>1</v>
      </c>
      <c r="Q106">
        <v>0</v>
      </c>
      <c r="R106">
        <v>2</v>
      </c>
      <c r="S106" s="13">
        <f t="shared" si="12"/>
        <v>1</v>
      </c>
      <c r="T106" s="13">
        <f t="shared" si="13"/>
        <v>0.33333333333333331</v>
      </c>
      <c r="U106" s="15">
        <f t="shared" si="14"/>
        <v>0</v>
      </c>
      <c r="V106">
        <v>0</v>
      </c>
      <c r="W106">
        <v>1</v>
      </c>
      <c r="X106">
        <v>0</v>
      </c>
      <c r="Y106" s="2">
        <v>12.016666666700001</v>
      </c>
      <c r="Z106" s="21">
        <v>0.16666666669999999</v>
      </c>
      <c r="AA106">
        <v>0.17</v>
      </c>
      <c r="AB106">
        <v>5.45</v>
      </c>
      <c r="AC106" s="32">
        <f t="shared" si="15"/>
        <v>3.0249110320284701E-2</v>
      </c>
      <c r="AD106" s="13">
        <f t="shared" si="16"/>
        <v>1</v>
      </c>
      <c r="AE106" s="13">
        <f t="shared" si="17"/>
        <v>0</v>
      </c>
      <c r="AF106" s="13">
        <f t="shared" si="18"/>
        <v>1</v>
      </c>
      <c r="AI106" s="17" t="str">
        <f t="shared" si="19"/>
        <v xml:space="preserve"> </v>
      </c>
      <c r="AJ106" s="35">
        <v>1</v>
      </c>
      <c r="AK106" s="35">
        <v>0</v>
      </c>
      <c r="AL106" s="35">
        <v>5</v>
      </c>
      <c r="AM106" s="35">
        <v>3</v>
      </c>
      <c r="AN106" s="35">
        <v>3</v>
      </c>
      <c r="AO106" s="35">
        <v>0</v>
      </c>
      <c r="AP106" s="35">
        <v>0</v>
      </c>
      <c r="AQ106" s="35">
        <v>3</v>
      </c>
      <c r="AR106">
        <v>0</v>
      </c>
      <c r="AS106">
        <v>0</v>
      </c>
      <c r="AT106">
        <v>44.94</v>
      </c>
      <c r="AU106">
        <v>-36.799999999999997</v>
      </c>
      <c r="AV106">
        <v>-81.024000000000001</v>
      </c>
      <c r="AW106">
        <v>-1.3879999999999999</v>
      </c>
      <c r="AX106" s="2">
        <v>0.30000000000000004</v>
      </c>
      <c r="AY106" s="2">
        <v>-0.9</v>
      </c>
      <c r="AZ106" s="2">
        <v>0.1</v>
      </c>
      <c r="BA106" s="2">
        <v>0</v>
      </c>
      <c r="BB106" s="2">
        <v>0.1</v>
      </c>
      <c r="BC106" s="2">
        <v>-0.60000000000000009</v>
      </c>
    </row>
    <row r="107" spans="1:55" x14ac:dyDescent="0.2">
      <c r="A107" s="12" t="s">
        <v>1089</v>
      </c>
      <c r="B107" s="12" t="s">
        <v>1090</v>
      </c>
      <c r="C107" t="s">
        <v>1088</v>
      </c>
      <c r="D107" t="s">
        <v>393</v>
      </c>
      <c r="E107" s="12" t="s">
        <v>178</v>
      </c>
      <c r="F107">
        <v>80</v>
      </c>
      <c r="G107">
        <v>0</v>
      </c>
      <c r="H107">
        <v>0</v>
      </c>
      <c r="I107" s="15">
        <f t="shared" si="10"/>
        <v>0</v>
      </c>
      <c r="J107">
        <v>0</v>
      </c>
      <c r="K107">
        <v>0</v>
      </c>
      <c r="L107" s="3">
        <v>0</v>
      </c>
      <c r="M107" s="3">
        <v>0</v>
      </c>
      <c r="N107" s="3">
        <v>0</v>
      </c>
      <c r="O107" s="14">
        <f t="shared" si="11"/>
        <v>0</v>
      </c>
      <c r="P107">
        <v>0</v>
      </c>
      <c r="Q107">
        <v>0</v>
      </c>
      <c r="R107">
        <v>0</v>
      </c>
      <c r="S107" s="13">
        <f t="shared" si="12"/>
        <v>0</v>
      </c>
      <c r="T107" s="13">
        <f t="shared" si="13"/>
        <v>0</v>
      </c>
      <c r="U107" s="15">
        <f t="shared" si="14"/>
        <v>0</v>
      </c>
      <c r="V107">
        <v>0</v>
      </c>
      <c r="W107">
        <v>0</v>
      </c>
      <c r="X107">
        <v>0</v>
      </c>
      <c r="Y107" s="2">
        <v>9.7333333332999992</v>
      </c>
      <c r="Z107" s="21">
        <v>0.1166666667</v>
      </c>
      <c r="AA107">
        <v>0.12</v>
      </c>
      <c r="AB107">
        <v>5.77</v>
      </c>
      <c r="AC107" s="32">
        <f t="shared" si="15"/>
        <v>2.037351443123939E-2</v>
      </c>
      <c r="AD107" s="13">
        <f t="shared" si="16"/>
        <v>0</v>
      </c>
      <c r="AE107" s="13">
        <f t="shared" si="17"/>
        <v>0</v>
      </c>
      <c r="AF107" s="13">
        <f t="shared" si="18"/>
        <v>0</v>
      </c>
      <c r="AI107" s="17" t="str">
        <f t="shared" si="19"/>
        <v xml:space="preserve"> </v>
      </c>
      <c r="AJ107" s="35">
        <v>0</v>
      </c>
      <c r="AK107" s="35">
        <v>0</v>
      </c>
      <c r="AL107" s="35">
        <v>5</v>
      </c>
      <c r="AM107" s="35">
        <v>1</v>
      </c>
      <c r="AN107" s="35">
        <v>4</v>
      </c>
      <c r="AO107" s="35">
        <v>0</v>
      </c>
      <c r="AP107" s="35">
        <v>1</v>
      </c>
      <c r="AQ107" s="35">
        <v>2</v>
      </c>
      <c r="AR107">
        <v>2</v>
      </c>
      <c r="AS107">
        <v>2</v>
      </c>
      <c r="AT107">
        <v>55.38</v>
      </c>
      <c r="AU107">
        <v>-32.6</v>
      </c>
      <c r="AV107">
        <v>-83.905000000000001</v>
      </c>
      <c r="AW107">
        <v>-0.73699999999999999</v>
      </c>
      <c r="AX107" s="2">
        <v>0.5</v>
      </c>
      <c r="AY107" s="2">
        <v>-0.2</v>
      </c>
      <c r="AZ107" s="2">
        <v>0.5</v>
      </c>
      <c r="BA107" s="2">
        <v>0</v>
      </c>
      <c r="BB107" s="2">
        <v>0</v>
      </c>
      <c r="BC107" s="2">
        <v>0.30000000000000004</v>
      </c>
    </row>
    <row r="108" spans="1:55" x14ac:dyDescent="0.2">
      <c r="A108" s="12" t="s">
        <v>1089</v>
      </c>
      <c r="B108" s="12" t="s">
        <v>2528</v>
      </c>
      <c r="C108" t="s">
        <v>2527</v>
      </c>
      <c r="D108" t="s">
        <v>265</v>
      </c>
      <c r="E108" s="12" t="s">
        <v>156</v>
      </c>
      <c r="F108">
        <v>71</v>
      </c>
      <c r="G108">
        <v>4</v>
      </c>
      <c r="H108">
        <v>3</v>
      </c>
      <c r="I108" s="15">
        <f t="shared" si="10"/>
        <v>7</v>
      </c>
      <c r="J108">
        <v>2</v>
      </c>
      <c r="K108">
        <v>1</v>
      </c>
      <c r="L108" s="3">
        <v>4</v>
      </c>
      <c r="M108" s="3">
        <v>2</v>
      </c>
      <c r="N108" s="3">
        <v>1</v>
      </c>
      <c r="O108" s="14">
        <f t="shared" si="11"/>
        <v>5.9857482185244724</v>
      </c>
      <c r="P108">
        <v>7</v>
      </c>
      <c r="Q108">
        <v>2</v>
      </c>
      <c r="R108">
        <v>0</v>
      </c>
      <c r="S108" s="13">
        <f t="shared" si="12"/>
        <v>0.5714285714285714</v>
      </c>
      <c r="T108" s="13">
        <f t="shared" si="13"/>
        <v>0.44444444444444442</v>
      </c>
      <c r="U108" s="15">
        <f t="shared" si="14"/>
        <v>9.3333333333333339</v>
      </c>
      <c r="V108">
        <v>0</v>
      </c>
      <c r="W108">
        <v>3</v>
      </c>
      <c r="X108">
        <v>3</v>
      </c>
      <c r="Y108" s="2">
        <v>70.166666666699996</v>
      </c>
      <c r="Z108" s="21">
        <v>0.98333333330000006</v>
      </c>
      <c r="AA108">
        <v>0.98</v>
      </c>
      <c r="AB108">
        <v>4.17</v>
      </c>
      <c r="AC108" s="32">
        <f t="shared" si="15"/>
        <v>0.19029126213592232</v>
      </c>
      <c r="AD108" s="13">
        <f t="shared" si="16"/>
        <v>0.44444444444444442</v>
      </c>
      <c r="AE108" s="13">
        <f t="shared" si="17"/>
        <v>0.33333333333333331</v>
      </c>
      <c r="AF108" s="13">
        <f t="shared" si="18"/>
        <v>0.77777777777777768</v>
      </c>
      <c r="AG108">
        <v>1</v>
      </c>
      <c r="AH108">
        <v>1</v>
      </c>
      <c r="AI108" s="17">
        <f t="shared" si="19"/>
        <v>0.5</v>
      </c>
      <c r="AJ108" s="35">
        <v>9</v>
      </c>
      <c r="AK108" s="35">
        <v>2</v>
      </c>
      <c r="AL108" s="35">
        <v>33</v>
      </c>
      <c r="AM108" s="35">
        <v>8</v>
      </c>
      <c r="AN108" s="35">
        <v>22</v>
      </c>
      <c r="AO108" s="35">
        <v>5</v>
      </c>
      <c r="AP108" s="35">
        <v>3</v>
      </c>
      <c r="AQ108" s="35">
        <v>26</v>
      </c>
      <c r="AR108">
        <v>0</v>
      </c>
      <c r="AS108">
        <v>1</v>
      </c>
      <c r="AT108">
        <v>62.04</v>
      </c>
      <c r="AU108">
        <v>-35.1</v>
      </c>
      <c r="AV108">
        <v>-74.813000000000002</v>
      </c>
      <c r="AW108">
        <v>5.9580000000000002</v>
      </c>
      <c r="AX108" s="2">
        <v>3.5</v>
      </c>
      <c r="AY108" s="2">
        <v>-2.6</v>
      </c>
      <c r="AZ108" s="2">
        <v>0.1</v>
      </c>
      <c r="BA108" s="2">
        <v>-0.2</v>
      </c>
      <c r="BB108" s="2">
        <v>0.60000000000000009</v>
      </c>
      <c r="BC108" s="2">
        <v>-2.1</v>
      </c>
    </row>
    <row r="109" spans="1:55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2</v>
      </c>
      <c r="H109">
        <v>9</v>
      </c>
      <c r="I109" s="15">
        <f t="shared" si="10"/>
        <v>11</v>
      </c>
      <c r="J109">
        <v>3</v>
      </c>
      <c r="K109">
        <v>6</v>
      </c>
      <c r="L109" s="3">
        <v>2</v>
      </c>
      <c r="M109" s="3">
        <v>3</v>
      </c>
      <c r="N109" s="3">
        <v>6</v>
      </c>
      <c r="O109" s="14">
        <f t="shared" si="11"/>
        <v>4.3179587831207069</v>
      </c>
      <c r="P109">
        <v>43</v>
      </c>
      <c r="Q109">
        <v>18</v>
      </c>
      <c r="R109">
        <v>16</v>
      </c>
      <c r="S109" s="13">
        <f t="shared" si="12"/>
        <v>4.6511627906976744E-2</v>
      </c>
      <c r="T109" s="13">
        <f t="shared" si="13"/>
        <v>2.5974025974025976E-2</v>
      </c>
      <c r="U109" s="15">
        <f t="shared" si="14"/>
        <v>29.4</v>
      </c>
      <c r="V109">
        <v>2</v>
      </c>
      <c r="W109">
        <v>5</v>
      </c>
      <c r="X109">
        <v>3</v>
      </c>
      <c r="Y109" s="2">
        <v>152.85</v>
      </c>
      <c r="Z109" s="21">
        <v>2.2000000000000002</v>
      </c>
      <c r="AA109">
        <v>2.14</v>
      </c>
      <c r="AB109">
        <v>3.35</v>
      </c>
      <c r="AC109" s="32">
        <f t="shared" si="15"/>
        <v>0.38979963570127507</v>
      </c>
      <c r="AD109" s="13">
        <f t="shared" si="16"/>
        <v>0.13333333333333333</v>
      </c>
      <c r="AE109" s="13">
        <f t="shared" si="17"/>
        <v>0.6</v>
      </c>
      <c r="AF109" s="13">
        <f t="shared" si="18"/>
        <v>0.73333333333333328</v>
      </c>
      <c r="AG109">
        <v>6</v>
      </c>
      <c r="AH109">
        <v>13</v>
      </c>
      <c r="AI109" s="17">
        <f t="shared" si="19"/>
        <v>0.31578947368421051</v>
      </c>
      <c r="AJ109" s="35">
        <v>15</v>
      </c>
      <c r="AK109" s="35">
        <v>2</v>
      </c>
      <c r="AL109" s="35">
        <v>132</v>
      </c>
      <c r="AM109" s="35">
        <v>17</v>
      </c>
      <c r="AN109" s="35">
        <v>71</v>
      </c>
      <c r="AO109" s="35">
        <v>4</v>
      </c>
      <c r="AP109" s="35">
        <v>8</v>
      </c>
      <c r="AQ109" s="35">
        <v>65</v>
      </c>
      <c r="AR109">
        <v>1</v>
      </c>
      <c r="AS109">
        <v>0</v>
      </c>
      <c r="AT109">
        <v>102.24</v>
      </c>
      <c r="AU109">
        <v>0.1</v>
      </c>
      <c r="AV109">
        <v>-69.694000000000003</v>
      </c>
      <c r="AW109">
        <v>11.516999999999999</v>
      </c>
      <c r="AX109" s="2">
        <v>16.7</v>
      </c>
      <c r="AY109" s="2">
        <v>2.7</v>
      </c>
      <c r="AZ109" s="2">
        <v>0.30000000000000004</v>
      </c>
      <c r="BA109" s="2">
        <v>-0.2</v>
      </c>
      <c r="BB109" s="2">
        <v>-2.4</v>
      </c>
      <c r="BC109" s="2">
        <v>0.4</v>
      </c>
    </row>
    <row r="110" spans="1:55" x14ac:dyDescent="0.2">
      <c r="A110" s="12" t="s">
        <v>712</v>
      </c>
      <c r="B110" s="12" t="s">
        <v>3121</v>
      </c>
      <c r="C110" t="s">
        <v>3120</v>
      </c>
      <c r="D110" t="s">
        <v>442</v>
      </c>
      <c r="E110" s="12" t="s">
        <v>178</v>
      </c>
      <c r="F110">
        <v>82</v>
      </c>
      <c r="G110">
        <v>3</v>
      </c>
      <c r="H110">
        <v>6</v>
      </c>
      <c r="I110" s="15">
        <f t="shared" si="10"/>
        <v>9</v>
      </c>
      <c r="J110">
        <v>3</v>
      </c>
      <c r="K110">
        <v>3</v>
      </c>
      <c r="L110" s="3">
        <v>3</v>
      </c>
      <c r="M110" s="3">
        <v>3</v>
      </c>
      <c r="N110" s="3">
        <v>3</v>
      </c>
      <c r="O110" s="14">
        <f t="shared" si="11"/>
        <v>3.3264887063661859</v>
      </c>
      <c r="P110">
        <v>30</v>
      </c>
      <c r="Q110">
        <v>21</v>
      </c>
      <c r="R110">
        <v>26</v>
      </c>
      <c r="S110" s="13">
        <f t="shared" si="12"/>
        <v>0.1</v>
      </c>
      <c r="T110" s="13">
        <f t="shared" si="13"/>
        <v>3.896103896103896E-2</v>
      </c>
      <c r="U110" s="15">
        <f t="shared" si="14"/>
        <v>23.8125</v>
      </c>
      <c r="V110">
        <v>1</v>
      </c>
      <c r="W110">
        <v>5</v>
      </c>
      <c r="X110">
        <v>5</v>
      </c>
      <c r="Y110" s="2">
        <v>162.3333333333</v>
      </c>
      <c r="Z110" s="21">
        <v>1.9666666667000001</v>
      </c>
      <c r="AA110">
        <v>1.97</v>
      </c>
      <c r="AB110">
        <v>3</v>
      </c>
      <c r="AC110" s="32">
        <f t="shared" si="15"/>
        <v>0.39637826961770622</v>
      </c>
      <c r="AD110" s="13">
        <f t="shared" si="16"/>
        <v>0.1875</v>
      </c>
      <c r="AE110" s="13">
        <f t="shared" si="17"/>
        <v>0.375</v>
      </c>
      <c r="AF110" s="13">
        <f t="shared" si="18"/>
        <v>0.5625</v>
      </c>
      <c r="AI110" s="17" t="str">
        <f t="shared" si="19"/>
        <v xml:space="preserve"> </v>
      </c>
      <c r="AJ110" s="35">
        <v>16</v>
      </c>
      <c r="AK110" s="35">
        <v>1</v>
      </c>
      <c r="AL110" s="35">
        <v>111</v>
      </c>
      <c r="AM110" s="35">
        <v>14</v>
      </c>
      <c r="AN110" s="35">
        <v>50</v>
      </c>
      <c r="AO110" s="35">
        <v>9</v>
      </c>
      <c r="AP110" s="35">
        <v>1</v>
      </c>
      <c r="AQ110" s="35">
        <v>59</v>
      </c>
      <c r="AR110">
        <v>2</v>
      </c>
      <c r="AS110">
        <v>0</v>
      </c>
      <c r="AT110">
        <v>78.569999999999993</v>
      </c>
      <c r="AU110">
        <v>-10.6</v>
      </c>
      <c r="AV110">
        <v>-81.564999999999998</v>
      </c>
      <c r="AW110">
        <v>-3.9649999999999999</v>
      </c>
      <c r="AX110" s="2">
        <v>11.5</v>
      </c>
      <c r="AY110" s="2">
        <v>-3</v>
      </c>
      <c r="AZ110" s="2">
        <v>0.9</v>
      </c>
      <c r="BA110" s="2">
        <v>-0.5</v>
      </c>
      <c r="BB110" s="2">
        <v>2.4</v>
      </c>
      <c r="BC110" s="2">
        <v>-0.2</v>
      </c>
    </row>
    <row r="111" spans="1:55" x14ac:dyDescent="0.2">
      <c r="A111" s="12" t="s">
        <v>380</v>
      </c>
      <c r="B111" s="12" t="s">
        <v>381</v>
      </c>
      <c r="C111" t="s">
        <v>379</v>
      </c>
      <c r="D111" t="s">
        <v>382</v>
      </c>
      <c r="E111" s="12" t="s">
        <v>178</v>
      </c>
      <c r="F111">
        <v>64</v>
      </c>
      <c r="G111">
        <v>0</v>
      </c>
      <c r="H111">
        <v>0</v>
      </c>
      <c r="I111" s="15">
        <f t="shared" si="10"/>
        <v>0</v>
      </c>
      <c r="J111">
        <v>0</v>
      </c>
      <c r="K111">
        <v>0</v>
      </c>
      <c r="L111" s="3">
        <v>0</v>
      </c>
      <c r="M111" s="3">
        <v>0</v>
      </c>
      <c r="N111" s="3">
        <v>0</v>
      </c>
      <c r="O111" s="14">
        <f t="shared" si="11"/>
        <v>0</v>
      </c>
      <c r="P111">
        <v>0</v>
      </c>
      <c r="Q111">
        <v>0</v>
      </c>
      <c r="R111">
        <v>0</v>
      </c>
      <c r="S111" s="13">
        <f t="shared" si="12"/>
        <v>0</v>
      </c>
      <c r="T111" s="13">
        <f t="shared" si="13"/>
        <v>0</v>
      </c>
      <c r="U111" s="15">
        <f t="shared" si="14"/>
        <v>0</v>
      </c>
      <c r="V111">
        <v>0</v>
      </c>
      <c r="W111">
        <v>0</v>
      </c>
      <c r="X111">
        <v>0</v>
      </c>
      <c r="Y111" s="2">
        <v>5.0666666666999998</v>
      </c>
      <c r="Z111" s="21">
        <v>6.6666666700000002E-2</v>
      </c>
      <c r="AA111">
        <v>0.08</v>
      </c>
      <c r="AB111">
        <v>5.28</v>
      </c>
      <c r="AC111" s="32">
        <f t="shared" si="15"/>
        <v>1.4925373134328358E-2</v>
      </c>
      <c r="AD111" s="13">
        <f t="shared" si="16"/>
        <v>0</v>
      </c>
      <c r="AE111" s="13">
        <f t="shared" si="17"/>
        <v>0</v>
      </c>
      <c r="AF111" s="13">
        <f t="shared" si="18"/>
        <v>0</v>
      </c>
      <c r="AI111" s="17" t="str">
        <f t="shared" si="19"/>
        <v xml:space="preserve"> </v>
      </c>
      <c r="AJ111" s="35">
        <v>0</v>
      </c>
      <c r="AK111" s="35">
        <v>0</v>
      </c>
      <c r="AL111" s="35">
        <v>3</v>
      </c>
      <c r="AM111" s="35">
        <v>0</v>
      </c>
      <c r="AN111" s="35">
        <v>2</v>
      </c>
      <c r="AO111" s="35">
        <v>0</v>
      </c>
      <c r="AP111" s="35">
        <v>0</v>
      </c>
      <c r="AQ111" s="35">
        <v>1</v>
      </c>
      <c r="AR111">
        <v>0</v>
      </c>
      <c r="AS111">
        <v>0</v>
      </c>
      <c r="AT111">
        <v>71.05</v>
      </c>
      <c r="AU111">
        <v>-13.1</v>
      </c>
      <c r="AV111">
        <v>-85.676000000000002</v>
      </c>
      <c r="AW111">
        <v>-7.407</v>
      </c>
      <c r="AX111" s="2">
        <v>0.30000000000000004</v>
      </c>
      <c r="AY111" s="2">
        <v>-0.30000000000000004</v>
      </c>
      <c r="AZ111" s="2">
        <v>0.30000000000000004</v>
      </c>
      <c r="BA111" s="2">
        <v>0</v>
      </c>
      <c r="BB111" s="2">
        <v>0</v>
      </c>
      <c r="BC111" s="2">
        <v>0</v>
      </c>
    </row>
    <row r="112" spans="1:55" x14ac:dyDescent="0.2">
      <c r="A112" s="12" t="s">
        <v>380</v>
      </c>
      <c r="B112" s="12" t="s">
        <v>704</v>
      </c>
      <c r="C112" t="s">
        <v>703</v>
      </c>
      <c r="D112" t="s">
        <v>305</v>
      </c>
      <c r="E112" s="12" t="s">
        <v>229</v>
      </c>
      <c r="F112">
        <v>5</v>
      </c>
      <c r="G112">
        <v>0</v>
      </c>
      <c r="H112">
        <v>0</v>
      </c>
      <c r="I112" s="15">
        <f t="shared" si="10"/>
        <v>0</v>
      </c>
      <c r="J112">
        <v>0</v>
      </c>
      <c r="K112">
        <v>0</v>
      </c>
      <c r="L112" s="3">
        <v>0</v>
      </c>
      <c r="M112" s="3">
        <v>0</v>
      </c>
      <c r="N112" s="3">
        <v>0</v>
      </c>
      <c r="O112" s="14">
        <f t="shared" si="11"/>
        <v>0</v>
      </c>
      <c r="P112">
        <v>0</v>
      </c>
      <c r="Q112">
        <v>0</v>
      </c>
      <c r="R112">
        <v>0</v>
      </c>
      <c r="S112" s="13">
        <f t="shared" si="12"/>
        <v>0</v>
      </c>
      <c r="T112" s="13">
        <f t="shared" si="13"/>
        <v>0</v>
      </c>
      <c r="U112" s="15">
        <f t="shared" si="14"/>
        <v>0</v>
      </c>
      <c r="V112">
        <v>0</v>
      </c>
      <c r="W112">
        <v>0</v>
      </c>
      <c r="X112">
        <v>0</v>
      </c>
      <c r="Y112" s="2">
        <v>6.6666666700000002E-2</v>
      </c>
      <c r="Z112" s="21">
        <v>0</v>
      </c>
      <c r="AA112">
        <v>0.01</v>
      </c>
      <c r="AB112">
        <v>4.6100000000000003</v>
      </c>
      <c r="AC112" s="32">
        <f t="shared" si="15"/>
        <v>2.1645021645021645E-3</v>
      </c>
      <c r="AD112" s="13">
        <f t="shared" si="16"/>
        <v>0</v>
      </c>
      <c r="AE112" s="13">
        <f t="shared" si="17"/>
        <v>0</v>
      </c>
      <c r="AF112" s="13">
        <f t="shared" si="18"/>
        <v>0</v>
      </c>
      <c r="AG112">
        <v>0</v>
      </c>
      <c r="AH112">
        <v>0</v>
      </c>
      <c r="AI112" s="17" t="str">
        <f t="shared" si="19"/>
        <v xml:space="preserve"> </v>
      </c>
      <c r="AJ112" s="35">
        <v>0</v>
      </c>
      <c r="AK112" s="35">
        <v>0</v>
      </c>
      <c r="AL112" s="35">
        <v>0</v>
      </c>
      <c r="AM112" s="35">
        <v>0</v>
      </c>
      <c r="AN112" s="35">
        <v>0</v>
      </c>
      <c r="AO112" s="35">
        <v>0</v>
      </c>
      <c r="AP112" s="35">
        <v>0</v>
      </c>
      <c r="AQ112" s="35">
        <v>0</v>
      </c>
      <c r="AR112">
        <v>0</v>
      </c>
      <c r="AS112">
        <v>0</v>
      </c>
      <c r="AT112">
        <v>0</v>
      </c>
      <c r="AU112">
        <v>-59.9</v>
      </c>
      <c r="AV112">
        <v>-77.513999999999996</v>
      </c>
      <c r="AW112">
        <v>-6.3680000000000003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</row>
    <row r="113" spans="1:55" x14ac:dyDescent="0.2">
      <c r="A113" s="12" t="s">
        <v>380</v>
      </c>
      <c r="B113" s="12" t="s">
        <v>927</v>
      </c>
      <c r="C113" t="s">
        <v>926</v>
      </c>
      <c r="D113" t="s">
        <v>271</v>
      </c>
      <c r="E113" s="12" t="s">
        <v>546</v>
      </c>
      <c r="F113">
        <v>11</v>
      </c>
      <c r="G113">
        <v>0</v>
      </c>
      <c r="H113">
        <v>0</v>
      </c>
      <c r="I113" s="15">
        <f t="shared" si="10"/>
        <v>0</v>
      </c>
      <c r="J113">
        <v>0</v>
      </c>
      <c r="K113">
        <v>0</v>
      </c>
      <c r="L113" s="3">
        <v>0</v>
      </c>
      <c r="M113" s="3">
        <v>0</v>
      </c>
      <c r="N113" s="3">
        <v>0</v>
      </c>
      <c r="O113" s="14">
        <f t="shared" si="11"/>
        <v>0</v>
      </c>
      <c r="P113">
        <v>2</v>
      </c>
      <c r="Q113">
        <v>0</v>
      </c>
      <c r="R113">
        <v>0</v>
      </c>
      <c r="S113" s="13">
        <f t="shared" si="12"/>
        <v>0</v>
      </c>
      <c r="T113" s="13">
        <f t="shared" si="13"/>
        <v>0</v>
      </c>
      <c r="U113" s="15">
        <f t="shared" si="14"/>
        <v>0</v>
      </c>
      <c r="V113">
        <v>0</v>
      </c>
      <c r="W113">
        <v>0</v>
      </c>
      <c r="X113">
        <v>1</v>
      </c>
      <c r="Y113" s="2">
        <v>12.8</v>
      </c>
      <c r="Z113" s="21">
        <v>1.1499999999999999</v>
      </c>
      <c r="AA113">
        <v>1.1599999999999999</v>
      </c>
      <c r="AB113">
        <v>4.3099999999999996</v>
      </c>
      <c r="AC113" s="32">
        <f t="shared" si="15"/>
        <v>0.21206581352833637</v>
      </c>
      <c r="AD113" s="13">
        <f t="shared" si="16"/>
        <v>0</v>
      </c>
      <c r="AE113" s="13">
        <f t="shared" si="17"/>
        <v>0</v>
      </c>
      <c r="AF113" s="13">
        <f t="shared" si="18"/>
        <v>0</v>
      </c>
      <c r="AG113">
        <v>0</v>
      </c>
      <c r="AH113">
        <v>0</v>
      </c>
      <c r="AI113" s="17" t="str">
        <f t="shared" si="19"/>
        <v xml:space="preserve"> </v>
      </c>
      <c r="AJ113" s="35">
        <v>0</v>
      </c>
      <c r="AK113" s="35">
        <v>1</v>
      </c>
      <c r="AL113" s="35">
        <v>5</v>
      </c>
      <c r="AM113" s="35">
        <v>1</v>
      </c>
      <c r="AN113" s="35">
        <v>1</v>
      </c>
      <c r="AO113" s="35">
        <v>0</v>
      </c>
      <c r="AP113" s="35">
        <v>1</v>
      </c>
      <c r="AQ113" s="35">
        <v>4</v>
      </c>
      <c r="AR113">
        <v>0</v>
      </c>
      <c r="AS113">
        <v>0</v>
      </c>
      <c r="AT113">
        <v>32.81</v>
      </c>
      <c r="AU113">
        <v>-54.5</v>
      </c>
      <c r="AV113">
        <v>-81.597999999999999</v>
      </c>
      <c r="AW113">
        <v>-1.45</v>
      </c>
      <c r="AX113" s="2">
        <v>0.30000000000000004</v>
      </c>
      <c r="AY113" s="2">
        <v>-1</v>
      </c>
      <c r="AZ113" s="2">
        <v>0</v>
      </c>
      <c r="BA113" s="2">
        <v>0.1</v>
      </c>
      <c r="BB113" s="2">
        <v>0.2</v>
      </c>
      <c r="BC113" s="2">
        <v>-0.7</v>
      </c>
    </row>
    <row r="114" spans="1:55" x14ac:dyDescent="0.2">
      <c r="A114" s="12" t="s">
        <v>380</v>
      </c>
      <c r="B114" s="12" t="s">
        <v>1421</v>
      </c>
      <c r="C114" t="s">
        <v>1420</v>
      </c>
      <c r="D114" t="s">
        <v>300</v>
      </c>
      <c r="E114" s="12" t="s">
        <v>156</v>
      </c>
      <c r="F114">
        <v>4</v>
      </c>
      <c r="G114">
        <v>0</v>
      </c>
      <c r="H114">
        <v>0</v>
      </c>
      <c r="I114" s="15">
        <f t="shared" si="10"/>
        <v>0</v>
      </c>
      <c r="J114">
        <v>0</v>
      </c>
      <c r="K114">
        <v>0</v>
      </c>
      <c r="L114" s="3">
        <v>0</v>
      </c>
      <c r="M114" s="3">
        <v>0</v>
      </c>
      <c r="N114" s="3">
        <v>0</v>
      </c>
      <c r="O114" s="14">
        <f t="shared" si="11"/>
        <v>0</v>
      </c>
      <c r="P114">
        <v>0</v>
      </c>
      <c r="Q114">
        <v>0</v>
      </c>
      <c r="R114">
        <v>0</v>
      </c>
      <c r="S114" s="13">
        <f t="shared" si="12"/>
        <v>0</v>
      </c>
      <c r="T114" s="13">
        <f t="shared" si="13"/>
        <v>0</v>
      </c>
      <c r="U114" s="15">
        <f t="shared" si="14"/>
        <v>0</v>
      </c>
      <c r="V114">
        <v>0</v>
      </c>
      <c r="W114">
        <v>0</v>
      </c>
      <c r="X114">
        <v>0</v>
      </c>
      <c r="Y114" s="2">
        <v>0</v>
      </c>
      <c r="Z114" s="21">
        <v>0</v>
      </c>
      <c r="AC114" s="32">
        <f t="shared" si="15"/>
        <v>0</v>
      </c>
      <c r="AD114" s="13">
        <f t="shared" si="16"/>
        <v>0</v>
      </c>
      <c r="AE114" s="13">
        <f t="shared" si="17"/>
        <v>0</v>
      </c>
      <c r="AF114" s="13">
        <f t="shared" si="18"/>
        <v>0</v>
      </c>
      <c r="AG114">
        <v>0</v>
      </c>
      <c r="AH114">
        <v>0</v>
      </c>
      <c r="AI114" s="17" t="str">
        <f t="shared" si="19"/>
        <v xml:space="preserve"> </v>
      </c>
      <c r="AJ114" s="35">
        <v>0</v>
      </c>
      <c r="AK114" s="35">
        <v>0</v>
      </c>
      <c r="AL114" s="35">
        <v>0</v>
      </c>
      <c r="AM114" s="35">
        <v>0</v>
      </c>
      <c r="AN114" s="35">
        <v>0</v>
      </c>
      <c r="AO114" s="35">
        <v>0</v>
      </c>
      <c r="AP114" s="35">
        <v>0</v>
      </c>
      <c r="AQ114" s="35">
        <v>0</v>
      </c>
      <c r="AR114">
        <v>0</v>
      </c>
      <c r="AS114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</row>
    <row r="115" spans="1:55" x14ac:dyDescent="0.2">
      <c r="A115" s="12" t="s">
        <v>380</v>
      </c>
      <c r="B115" s="12" t="s">
        <v>3393</v>
      </c>
      <c r="C115" t="s">
        <v>3396</v>
      </c>
      <c r="D115" t="s">
        <v>382</v>
      </c>
      <c r="E115" s="12" t="s">
        <v>140</v>
      </c>
      <c r="F115">
        <v>17</v>
      </c>
      <c r="G115">
        <v>0</v>
      </c>
      <c r="H115">
        <v>0</v>
      </c>
      <c r="I115" s="15">
        <f t="shared" si="10"/>
        <v>0</v>
      </c>
      <c r="J115">
        <v>0</v>
      </c>
      <c r="K115">
        <v>0</v>
      </c>
      <c r="L115" s="3">
        <v>0</v>
      </c>
      <c r="M115" s="3">
        <v>0</v>
      </c>
      <c r="N115" s="3">
        <v>0</v>
      </c>
      <c r="O115" s="14">
        <f t="shared" si="11"/>
        <v>0</v>
      </c>
      <c r="P115">
        <v>0</v>
      </c>
      <c r="Q115">
        <v>0</v>
      </c>
      <c r="R115">
        <v>0</v>
      </c>
      <c r="S115" s="13">
        <f t="shared" si="12"/>
        <v>0</v>
      </c>
      <c r="T115" s="13">
        <f t="shared" si="13"/>
        <v>0</v>
      </c>
      <c r="U115" s="15">
        <f t="shared" si="14"/>
        <v>0</v>
      </c>
      <c r="V115">
        <v>0</v>
      </c>
      <c r="W115">
        <v>0</v>
      </c>
      <c r="X115">
        <v>0</v>
      </c>
      <c r="Y115" s="2">
        <v>1.4166666667000001</v>
      </c>
      <c r="Z115" s="21">
        <v>8.3333333300000006E-2</v>
      </c>
      <c r="AA115">
        <v>0.08</v>
      </c>
      <c r="AB115">
        <v>5.82</v>
      </c>
      <c r="AC115" s="32">
        <f t="shared" si="15"/>
        <v>1.3559322033898305E-2</v>
      </c>
      <c r="AD115" s="13">
        <f t="shared" si="16"/>
        <v>0</v>
      </c>
      <c r="AE115" s="13">
        <f t="shared" si="17"/>
        <v>0</v>
      </c>
      <c r="AF115" s="13">
        <f t="shared" si="18"/>
        <v>0</v>
      </c>
      <c r="AG115">
        <v>0</v>
      </c>
      <c r="AH115">
        <v>1</v>
      </c>
      <c r="AI115" s="17">
        <f t="shared" si="19"/>
        <v>0</v>
      </c>
      <c r="AJ115" s="35">
        <v>0</v>
      </c>
      <c r="AK115" s="35">
        <v>0</v>
      </c>
      <c r="AL115" s="35">
        <v>1</v>
      </c>
      <c r="AM115" s="35">
        <v>0</v>
      </c>
      <c r="AN115" s="35">
        <v>0</v>
      </c>
      <c r="AO115" s="35">
        <v>0</v>
      </c>
      <c r="AP115" s="35">
        <v>0</v>
      </c>
      <c r="AQ115" s="35">
        <v>0</v>
      </c>
      <c r="AR115">
        <v>0</v>
      </c>
      <c r="AS115">
        <v>0</v>
      </c>
      <c r="AT115">
        <v>42.35</v>
      </c>
      <c r="AU115">
        <v>-40.700000000000003</v>
      </c>
      <c r="AV115">
        <v>-76.528000000000006</v>
      </c>
      <c r="AW115">
        <v>1.923</v>
      </c>
      <c r="AX115" s="2">
        <v>0.1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</row>
    <row r="116" spans="1:55" x14ac:dyDescent="0.2">
      <c r="A116" s="12" t="s">
        <v>605</v>
      </c>
      <c r="B116" s="12" t="s">
        <v>606</v>
      </c>
      <c r="C116" t="s">
        <v>604</v>
      </c>
      <c r="D116" t="s">
        <v>199</v>
      </c>
      <c r="E116" s="12" t="s">
        <v>170</v>
      </c>
      <c r="F116">
        <v>82</v>
      </c>
      <c r="G116">
        <v>1</v>
      </c>
      <c r="H116">
        <v>1</v>
      </c>
      <c r="I116" s="15">
        <f t="shared" si="10"/>
        <v>2</v>
      </c>
      <c r="J116">
        <v>1</v>
      </c>
      <c r="K116">
        <v>0</v>
      </c>
      <c r="L116" s="3">
        <v>1</v>
      </c>
      <c r="M116" s="3">
        <v>1</v>
      </c>
      <c r="N116" s="3">
        <v>0</v>
      </c>
      <c r="O116" s="14">
        <f t="shared" si="11"/>
        <v>7.0588235294117645</v>
      </c>
      <c r="P116">
        <v>5</v>
      </c>
      <c r="Q116">
        <v>2</v>
      </c>
      <c r="R116">
        <v>0</v>
      </c>
      <c r="S116" s="13">
        <f t="shared" si="12"/>
        <v>0.2</v>
      </c>
      <c r="T116" s="13">
        <f t="shared" si="13"/>
        <v>0.14285714285714285</v>
      </c>
      <c r="U116" s="15">
        <f t="shared" si="14"/>
        <v>6.5</v>
      </c>
      <c r="V116">
        <v>0</v>
      </c>
      <c r="W116">
        <v>0</v>
      </c>
      <c r="X116">
        <v>3</v>
      </c>
      <c r="Y116" s="2">
        <v>17</v>
      </c>
      <c r="Z116" s="21">
        <v>0.2</v>
      </c>
      <c r="AA116">
        <v>0.21</v>
      </c>
      <c r="AB116">
        <v>4.96</v>
      </c>
      <c r="AC116" s="32">
        <f t="shared" si="15"/>
        <v>4.0618955512572531E-2</v>
      </c>
      <c r="AD116" s="13">
        <f t="shared" si="16"/>
        <v>0.5</v>
      </c>
      <c r="AE116" s="13">
        <f t="shared" si="17"/>
        <v>0.5</v>
      </c>
      <c r="AF116" s="13">
        <f t="shared" si="18"/>
        <v>1</v>
      </c>
      <c r="AG116">
        <v>12</v>
      </c>
      <c r="AH116">
        <v>4</v>
      </c>
      <c r="AI116" s="17">
        <f t="shared" si="19"/>
        <v>0.75</v>
      </c>
      <c r="AJ116" s="35">
        <v>2</v>
      </c>
      <c r="AK116" s="35">
        <v>0</v>
      </c>
      <c r="AL116" s="35">
        <v>11</v>
      </c>
      <c r="AM116" s="35">
        <v>2</v>
      </c>
      <c r="AN116" s="35">
        <v>4</v>
      </c>
      <c r="AO116" s="35">
        <v>3</v>
      </c>
      <c r="AP116" s="35">
        <v>2</v>
      </c>
      <c r="AQ116" s="35">
        <v>6</v>
      </c>
      <c r="AR116">
        <v>1</v>
      </c>
      <c r="AS116">
        <v>1</v>
      </c>
      <c r="AT116">
        <v>55.65</v>
      </c>
      <c r="AU116">
        <v>-37.200000000000003</v>
      </c>
      <c r="AV116">
        <v>-84.921999999999997</v>
      </c>
      <c r="AW116">
        <v>3.024</v>
      </c>
      <c r="AX116" s="2">
        <v>1.5</v>
      </c>
      <c r="AY116" s="2">
        <v>-0.2</v>
      </c>
      <c r="AZ116" s="2">
        <v>0.2</v>
      </c>
      <c r="BA116" s="2">
        <v>-0.1</v>
      </c>
      <c r="BB116" s="2">
        <v>0</v>
      </c>
      <c r="BC116" s="2">
        <v>-0.1</v>
      </c>
    </row>
    <row r="117" spans="1:55" x14ac:dyDescent="0.2">
      <c r="A117" s="12" t="s">
        <v>605</v>
      </c>
      <c r="B117" s="12" t="s">
        <v>757</v>
      </c>
      <c r="C117" t="s">
        <v>759</v>
      </c>
      <c r="D117" t="s">
        <v>317</v>
      </c>
      <c r="E117" s="12" t="s">
        <v>178</v>
      </c>
      <c r="F117">
        <v>82</v>
      </c>
      <c r="G117">
        <v>2</v>
      </c>
      <c r="H117">
        <v>10</v>
      </c>
      <c r="I117" s="15">
        <f t="shared" si="10"/>
        <v>12</v>
      </c>
      <c r="J117">
        <v>7</v>
      </c>
      <c r="K117">
        <v>3</v>
      </c>
      <c r="L117" s="3">
        <v>2</v>
      </c>
      <c r="M117" s="3">
        <v>6</v>
      </c>
      <c r="N117" s="3">
        <v>2</v>
      </c>
      <c r="O117" s="14">
        <f t="shared" si="11"/>
        <v>2.2519939529789652</v>
      </c>
      <c r="P117">
        <v>33</v>
      </c>
      <c r="Q117">
        <v>18</v>
      </c>
      <c r="R117">
        <v>30</v>
      </c>
      <c r="S117" s="13">
        <f t="shared" si="12"/>
        <v>6.0606060606060608E-2</v>
      </c>
      <c r="T117" s="13">
        <f t="shared" si="13"/>
        <v>2.4691358024691357E-2</v>
      </c>
      <c r="U117" s="15">
        <f t="shared" si="14"/>
        <v>98.411764705882348</v>
      </c>
      <c r="V117">
        <v>4</v>
      </c>
      <c r="W117">
        <v>3</v>
      </c>
      <c r="X117">
        <v>5</v>
      </c>
      <c r="Y117" s="2">
        <v>319.71666666670001</v>
      </c>
      <c r="Z117" s="21">
        <v>3.8833333333</v>
      </c>
      <c r="AA117">
        <v>3.75</v>
      </c>
      <c r="AB117">
        <v>1.94</v>
      </c>
      <c r="AC117" s="32">
        <f t="shared" si="15"/>
        <v>0.65905096660808438</v>
      </c>
      <c r="AD117" s="13">
        <f t="shared" si="16"/>
        <v>0.11764705882352941</v>
      </c>
      <c r="AE117" s="13">
        <f t="shared" si="17"/>
        <v>0.58823529411764708</v>
      </c>
      <c r="AF117" s="13">
        <f t="shared" si="18"/>
        <v>0.70588235294117652</v>
      </c>
      <c r="AI117" s="17" t="str">
        <f t="shared" si="19"/>
        <v xml:space="preserve"> </v>
      </c>
      <c r="AJ117" s="35">
        <v>17</v>
      </c>
      <c r="AK117" s="35">
        <v>2</v>
      </c>
      <c r="AL117" s="35">
        <v>222</v>
      </c>
      <c r="AM117" s="35">
        <v>39</v>
      </c>
      <c r="AN117" s="35">
        <v>99</v>
      </c>
      <c r="AO117" s="35">
        <v>14</v>
      </c>
      <c r="AP117" s="35">
        <v>11</v>
      </c>
      <c r="AQ117" s="35">
        <v>121</v>
      </c>
      <c r="AR117">
        <v>0</v>
      </c>
      <c r="AS117">
        <v>1</v>
      </c>
      <c r="AT117">
        <v>76.650000000000006</v>
      </c>
      <c r="AU117">
        <v>22.4</v>
      </c>
      <c r="AV117">
        <v>-75.822999999999993</v>
      </c>
      <c r="AW117">
        <v>0.54800000000000004</v>
      </c>
      <c r="AX117" s="2">
        <v>24.8</v>
      </c>
      <c r="AY117" s="2">
        <v>-4.0999999999999996</v>
      </c>
      <c r="AZ117" s="2">
        <v>-1.2</v>
      </c>
      <c r="BA117" s="2">
        <v>-0.9</v>
      </c>
      <c r="BB117" s="2">
        <v>5.8</v>
      </c>
      <c r="BC117" s="2">
        <v>-0.30000000000000004</v>
      </c>
    </row>
    <row r="118" spans="1:55" x14ac:dyDescent="0.2">
      <c r="A118" s="12" t="s">
        <v>605</v>
      </c>
      <c r="B118" s="12" t="s">
        <v>1142</v>
      </c>
      <c r="C118" t="s">
        <v>1141</v>
      </c>
      <c r="D118" t="s">
        <v>147</v>
      </c>
      <c r="E118" s="12" t="s">
        <v>178</v>
      </c>
      <c r="F118">
        <v>6</v>
      </c>
      <c r="G118">
        <v>0</v>
      </c>
      <c r="H118">
        <v>0</v>
      </c>
      <c r="I118" s="15">
        <f t="shared" si="10"/>
        <v>0</v>
      </c>
      <c r="J118">
        <v>0</v>
      </c>
      <c r="K118">
        <v>0</v>
      </c>
      <c r="L118" s="3">
        <v>0</v>
      </c>
      <c r="M118" s="3">
        <v>0</v>
      </c>
      <c r="N118" s="3">
        <v>0</v>
      </c>
      <c r="O118" s="14">
        <f t="shared" si="11"/>
        <v>0</v>
      </c>
      <c r="P118">
        <v>0</v>
      </c>
      <c r="Q118">
        <v>1</v>
      </c>
      <c r="R118">
        <v>0</v>
      </c>
      <c r="S118" s="13">
        <f t="shared" si="12"/>
        <v>0</v>
      </c>
      <c r="T118" s="13">
        <f t="shared" si="13"/>
        <v>0</v>
      </c>
      <c r="U118" s="15">
        <f t="shared" si="14"/>
        <v>0</v>
      </c>
      <c r="V118">
        <v>0</v>
      </c>
      <c r="W118">
        <v>0</v>
      </c>
      <c r="X118">
        <v>0</v>
      </c>
      <c r="Y118" s="2">
        <v>15</v>
      </c>
      <c r="Z118" s="21">
        <v>2.5</v>
      </c>
      <c r="AA118">
        <v>2.36</v>
      </c>
      <c r="AB118">
        <v>2.65</v>
      </c>
      <c r="AC118" s="32">
        <f t="shared" si="15"/>
        <v>0.47105788423153694</v>
      </c>
      <c r="AD118" s="13">
        <f t="shared" si="16"/>
        <v>0</v>
      </c>
      <c r="AE118" s="13">
        <f t="shared" si="17"/>
        <v>0</v>
      </c>
      <c r="AF118" s="13">
        <f t="shared" si="18"/>
        <v>0</v>
      </c>
      <c r="AI118" s="17" t="str">
        <f t="shared" si="19"/>
        <v xml:space="preserve"> </v>
      </c>
      <c r="AJ118" s="35">
        <v>1</v>
      </c>
      <c r="AK118" s="35">
        <v>0</v>
      </c>
      <c r="AL118" s="35">
        <v>10</v>
      </c>
      <c r="AM118" s="35">
        <v>1</v>
      </c>
      <c r="AN118" s="35">
        <v>4</v>
      </c>
      <c r="AO118" s="35">
        <v>1</v>
      </c>
      <c r="AP118" s="35">
        <v>1</v>
      </c>
      <c r="AQ118" s="35">
        <v>5</v>
      </c>
      <c r="AR118">
        <v>0</v>
      </c>
      <c r="AS118">
        <v>0</v>
      </c>
      <c r="AT118">
        <v>72</v>
      </c>
      <c r="AU118">
        <v>-44.9</v>
      </c>
      <c r="AV118">
        <v>-83.656999999999996</v>
      </c>
      <c r="AW118">
        <v>-3.03</v>
      </c>
      <c r="AX118" s="2">
        <v>1.5</v>
      </c>
      <c r="AY118" s="2">
        <v>0.2</v>
      </c>
      <c r="AZ118" s="2">
        <v>0.1</v>
      </c>
      <c r="BA118" s="2">
        <v>-0.1</v>
      </c>
      <c r="BB118" s="2">
        <v>-0.2</v>
      </c>
      <c r="BC118" s="2">
        <v>0.1</v>
      </c>
    </row>
    <row r="119" spans="1:55" x14ac:dyDescent="0.2">
      <c r="A119" s="12" t="s">
        <v>605</v>
      </c>
      <c r="B119" s="12" t="s">
        <v>1338</v>
      </c>
      <c r="C119" t="s">
        <v>1337</v>
      </c>
      <c r="D119" t="s">
        <v>139</v>
      </c>
      <c r="E119" s="12" t="s">
        <v>170</v>
      </c>
      <c r="F119">
        <v>79</v>
      </c>
      <c r="G119">
        <v>0</v>
      </c>
      <c r="H119">
        <v>0</v>
      </c>
      <c r="I119" s="15">
        <f t="shared" si="10"/>
        <v>0</v>
      </c>
      <c r="J119">
        <v>0</v>
      </c>
      <c r="K119">
        <v>0</v>
      </c>
      <c r="L119" s="3">
        <v>0</v>
      </c>
      <c r="M119" s="3">
        <v>0</v>
      </c>
      <c r="N119" s="3">
        <v>0</v>
      </c>
      <c r="O119" s="14">
        <f t="shared" si="11"/>
        <v>0</v>
      </c>
      <c r="P119">
        <v>1</v>
      </c>
      <c r="Q119">
        <v>1</v>
      </c>
      <c r="R119">
        <v>1</v>
      </c>
      <c r="S119" s="13">
        <f t="shared" si="12"/>
        <v>0</v>
      </c>
      <c r="T119" s="13">
        <f t="shared" si="13"/>
        <v>0</v>
      </c>
      <c r="U119" s="15">
        <f t="shared" si="14"/>
        <v>0</v>
      </c>
      <c r="V119">
        <v>0</v>
      </c>
      <c r="W119">
        <v>1</v>
      </c>
      <c r="X119">
        <v>0</v>
      </c>
      <c r="Y119" s="2">
        <v>9.5333333332999999</v>
      </c>
      <c r="Z119" s="21">
        <v>0.1166666667</v>
      </c>
      <c r="AA119">
        <v>0.12</v>
      </c>
      <c r="AB119">
        <v>5.05</v>
      </c>
      <c r="AC119" s="32">
        <f t="shared" si="15"/>
        <v>2.321083172147002E-2</v>
      </c>
      <c r="AD119" s="13">
        <f t="shared" si="16"/>
        <v>0</v>
      </c>
      <c r="AE119" s="13">
        <f t="shared" si="17"/>
        <v>0</v>
      </c>
      <c r="AF119" s="13">
        <f t="shared" si="18"/>
        <v>0</v>
      </c>
      <c r="AG119">
        <v>2</v>
      </c>
      <c r="AH119">
        <v>5</v>
      </c>
      <c r="AI119" s="17">
        <f t="shared" si="19"/>
        <v>0.2857142857142857</v>
      </c>
      <c r="AJ119" s="35">
        <v>0</v>
      </c>
      <c r="AK119" s="35">
        <v>0</v>
      </c>
      <c r="AL119" s="35">
        <v>4</v>
      </c>
      <c r="AM119" s="35">
        <v>1</v>
      </c>
      <c r="AN119" s="35">
        <v>4</v>
      </c>
      <c r="AO119" s="35">
        <v>2</v>
      </c>
      <c r="AP119" s="35">
        <v>1</v>
      </c>
      <c r="AQ119" s="35">
        <v>2</v>
      </c>
      <c r="AR119">
        <v>0</v>
      </c>
      <c r="AS119">
        <v>0</v>
      </c>
      <c r="AT119">
        <v>36.729999999999997</v>
      </c>
      <c r="AU119">
        <v>-40.200000000000003</v>
      </c>
      <c r="AV119">
        <v>-81.507999999999996</v>
      </c>
      <c r="AW119">
        <v>0.112</v>
      </c>
      <c r="AX119" s="2">
        <v>-0.1</v>
      </c>
      <c r="AY119" s="2">
        <v>-1</v>
      </c>
      <c r="AZ119" s="2">
        <v>0.30000000000000004</v>
      </c>
      <c r="BA119" s="2">
        <v>0</v>
      </c>
      <c r="BB119" s="2">
        <v>0.1</v>
      </c>
      <c r="BC119" s="2">
        <v>-0.60000000000000009</v>
      </c>
    </row>
    <row r="120" spans="1:55" x14ac:dyDescent="0.2">
      <c r="A120" s="12" t="s">
        <v>605</v>
      </c>
      <c r="B120" s="12" t="s">
        <v>1464</v>
      </c>
      <c r="C120" t="s">
        <v>1463</v>
      </c>
      <c r="D120" t="s">
        <v>147</v>
      </c>
      <c r="E120" s="12" t="s">
        <v>170</v>
      </c>
      <c r="F120">
        <v>41</v>
      </c>
      <c r="G120">
        <v>1</v>
      </c>
      <c r="H120">
        <v>0</v>
      </c>
      <c r="I120" s="15">
        <f t="shared" si="10"/>
        <v>1</v>
      </c>
      <c r="J120">
        <v>0</v>
      </c>
      <c r="K120">
        <v>0</v>
      </c>
      <c r="L120" s="3">
        <v>1</v>
      </c>
      <c r="M120" s="3">
        <v>0</v>
      </c>
      <c r="N120" s="3">
        <v>0</v>
      </c>
      <c r="O120" s="14">
        <f t="shared" si="11"/>
        <v>4.0723981900544626</v>
      </c>
      <c r="P120">
        <v>2</v>
      </c>
      <c r="Q120">
        <v>0</v>
      </c>
      <c r="R120">
        <v>1</v>
      </c>
      <c r="S120" s="13">
        <f t="shared" si="12"/>
        <v>0.5</v>
      </c>
      <c r="T120" s="13">
        <f t="shared" si="13"/>
        <v>0.33333333333333331</v>
      </c>
      <c r="U120" s="15">
        <f t="shared" si="14"/>
        <v>0</v>
      </c>
      <c r="V120">
        <v>0</v>
      </c>
      <c r="W120">
        <v>0</v>
      </c>
      <c r="X120">
        <v>2</v>
      </c>
      <c r="Y120" s="2">
        <v>14.733333333299999</v>
      </c>
      <c r="Z120" s="21">
        <v>0.35</v>
      </c>
      <c r="AA120">
        <v>0.36</v>
      </c>
      <c r="AB120">
        <v>4.8499999999999996</v>
      </c>
      <c r="AC120" s="32">
        <f t="shared" si="15"/>
        <v>6.9097888675623803E-2</v>
      </c>
      <c r="AD120" s="13">
        <f t="shared" si="16"/>
        <v>0.33333333333333331</v>
      </c>
      <c r="AE120" s="13">
        <f t="shared" si="17"/>
        <v>0</v>
      </c>
      <c r="AF120" s="13">
        <f t="shared" si="18"/>
        <v>0.33333333333333331</v>
      </c>
      <c r="AG120">
        <v>1</v>
      </c>
      <c r="AH120">
        <v>0</v>
      </c>
      <c r="AI120" s="17">
        <f t="shared" si="19"/>
        <v>1</v>
      </c>
      <c r="AJ120" s="35">
        <v>3</v>
      </c>
      <c r="AK120" s="35">
        <v>1</v>
      </c>
      <c r="AL120" s="35">
        <v>7</v>
      </c>
      <c r="AM120" s="35">
        <v>1</v>
      </c>
      <c r="AN120" s="35">
        <v>5</v>
      </c>
      <c r="AO120" s="35">
        <v>0</v>
      </c>
      <c r="AP120" s="35">
        <v>1</v>
      </c>
      <c r="AQ120" s="35">
        <v>3</v>
      </c>
      <c r="AR120">
        <v>0</v>
      </c>
      <c r="AS120">
        <v>0</v>
      </c>
      <c r="AT120">
        <v>61.09</v>
      </c>
      <c r="AU120">
        <v>-39.799999999999997</v>
      </c>
      <c r="AV120">
        <v>-82.891999999999996</v>
      </c>
      <c r="AW120">
        <v>6.7709999999999999</v>
      </c>
      <c r="AX120" s="2">
        <v>1</v>
      </c>
      <c r="AY120" s="2">
        <v>-0.30000000000000004</v>
      </c>
      <c r="AZ120" s="2">
        <v>0.2</v>
      </c>
      <c r="BA120" s="2">
        <v>0.1</v>
      </c>
      <c r="BB120" s="2">
        <v>-0.1</v>
      </c>
      <c r="BC120" s="2">
        <v>-0.2</v>
      </c>
    </row>
    <row r="121" spans="1:55" x14ac:dyDescent="0.2">
      <c r="A121" s="12" t="s">
        <v>605</v>
      </c>
      <c r="B121" s="12" t="s">
        <v>1481</v>
      </c>
      <c r="C121" t="s">
        <v>1480</v>
      </c>
      <c r="D121" t="s">
        <v>367</v>
      </c>
      <c r="E121" s="12" t="s">
        <v>148</v>
      </c>
      <c r="F121">
        <v>81</v>
      </c>
      <c r="G121">
        <v>2</v>
      </c>
      <c r="H121">
        <v>5</v>
      </c>
      <c r="I121" s="15">
        <f t="shared" si="10"/>
        <v>7</v>
      </c>
      <c r="J121">
        <v>2</v>
      </c>
      <c r="K121">
        <v>3</v>
      </c>
      <c r="L121" s="3">
        <v>1</v>
      </c>
      <c r="M121" s="3">
        <v>2</v>
      </c>
      <c r="N121" s="3">
        <v>3</v>
      </c>
      <c r="O121" s="14">
        <f t="shared" si="11"/>
        <v>3.6431979181736716</v>
      </c>
      <c r="P121">
        <v>11</v>
      </c>
      <c r="Q121">
        <v>12</v>
      </c>
      <c r="R121">
        <v>2</v>
      </c>
      <c r="S121" s="13">
        <f t="shared" si="12"/>
        <v>0.18181818181818182</v>
      </c>
      <c r="T121" s="13">
        <f t="shared" si="13"/>
        <v>0.08</v>
      </c>
      <c r="U121" s="15">
        <f t="shared" si="14"/>
        <v>16.545454545454547</v>
      </c>
      <c r="V121">
        <v>0</v>
      </c>
      <c r="W121">
        <v>2</v>
      </c>
      <c r="X121">
        <v>8</v>
      </c>
      <c r="Y121" s="2">
        <v>115.28333333330001</v>
      </c>
      <c r="Z121" s="21">
        <v>1.4166666667000001</v>
      </c>
      <c r="AA121">
        <v>1.41</v>
      </c>
      <c r="AB121">
        <v>4.2699999999999996</v>
      </c>
      <c r="AC121" s="32">
        <f t="shared" si="15"/>
        <v>0.24823943661971831</v>
      </c>
      <c r="AD121" s="13">
        <f t="shared" si="16"/>
        <v>9.0909090909090912E-2</v>
      </c>
      <c r="AE121" s="13">
        <f t="shared" si="17"/>
        <v>0.45454545454545453</v>
      </c>
      <c r="AF121" s="13">
        <f t="shared" si="18"/>
        <v>0.54545454545454541</v>
      </c>
      <c r="AG121">
        <v>4</v>
      </c>
      <c r="AH121">
        <v>8</v>
      </c>
      <c r="AI121" s="17">
        <f t="shared" si="19"/>
        <v>0.33333333333333331</v>
      </c>
      <c r="AJ121" s="35">
        <v>11</v>
      </c>
      <c r="AK121" s="35">
        <v>1</v>
      </c>
      <c r="AL121" s="35">
        <v>80</v>
      </c>
      <c r="AM121" s="35">
        <v>14</v>
      </c>
      <c r="AN121" s="35">
        <v>43</v>
      </c>
      <c r="AO121" s="35">
        <v>3</v>
      </c>
      <c r="AP121" s="35">
        <v>7</v>
      </c>
      <c r="AQ121" s="35">
        <v>41</v>
      </c>
      <c r="AR121">
        <v>0</v>
      </c>
      <c r="AS121">
        <v>3</v>
      </c>
      <c r="AT121">
        <v>78.72</v>
      </c>
      <c r="AU121">
        <v>0.5</v>
      </c>
      <c r="AV121">
        <v>-85.254999999999995</v>
      </c>
      <c r="AW121">
        <v>-4.0750000000000002</v>
      </c>
      <c r="AX121" s="2">
        <v>10.3</v>
      </c>
      <c r="AY121" s="2">
        <v>-0.30000000000000004</v>
      </c>
      <c r="AZ121" s="2">
        <v>-0.30000000000000004</v>
      </c>
      <c r="BA121" s="2">
        <v>-0.4</v>
      </c>
      <c r="BB121" s="2">
        <v>1.5</v>
      </c>
      <c r="BC121" s="2">
        <v>0.5</v>
      </c>
    </row>
    <row r="122" spans="1:55" x14ac:dyDescent="0.2">
      <c r="A122" s="12" t="s">
        <v>605</v>
      </c>
      <c r="B122" s="12" t="s">
        <v>2188</v>
      </c>
      <c r="C122" t="s">
        <v>2187</v>
      </c>
      <c r="D122" t="s">
        <v>122</v>
      </c>
      <c r="E122" s="12" t="s">
        <v>178</v>
      </c>
      <c r="F122">
        <v>75</v>
      </c>
      <c r="G122">
        <v>0</v>
      </c>
      <c r="H122">
        <v>0</v>
      </c>
      <c r="I122" s="15">
        <f t="shared" si="10"/>
        <v>0</v>
      </c>
      <c r="J122">
        <v>0</v>
      </c>
      <c r="K122">
        <v>0</v>
      </c>
      <c r="L122" s="3">
        <v>0</v>
      </c>
      <c r="M122" s="3">
        <v>0</v>
      </c>
      <c r="N122" s="3">
        <v>0</v>
      </c>
      <c r="O122" s="14">
        <f t="shared" si="11"/>
        <v>0</v>
      </c>
      <c r="P122">
        <v>0</v>
      </c>
      <c r="Q122">
        <v>0</v>
      </c>
      <c r="R122">
        <v>0</v>
      </c>
      <c r="S122" s="13">
        <f t="shared" si="12"/>
        <v>0</v>
      </c>
      <c r="T122" s="13">
        <f t="shared" si="13"/>
        <v>0</v>
      </c>
      <c r="U122" s="15">
        <f t="shared" si="14"/>
        <v>0</v>
      </c>
      <c r="V122">
        <v>0</v>
      </c>
      <c r="W122">
        <v>0</v>
      </c>
      <c r="X122">
        <v>0</v>
      </c>
      <c r="Y122" s="2">
        <v>0.91666666670000008</v>
      </c>
      <c r="Z122" s="21">
        <v>0</v>
      </c>
      <c r="AA122">
        <v>0.01</v>
      </c>
      <c r="AB122">
        <v>5.37</v>
      </c>
      <c r="AC122" s="32">
        <f t="shared" si="15"/>
        <v>1.858736059479554E-3</v>
      </c>
      <c r="AD122" s="13">
        <f t="shared" si="16"/>
        <v>0</v>
      </c>
      <c r="AE122" s="13">
        <f t="shared" si="17"/>
        <v>0</v>
      </c>
      <c r="AF122" s="13">
        <f t="shared" si="18"/>
        <v>0</v>
      </c>
      <c r="AI122" s="17" t="str">
        <f t="shared" si="19"/>
        <v xml:space="preserve"> </v>
      </c>
      <c r="AJ122" s="35">
        <v>0</v>
      </c>
      <c r="AK122" s="35">
        <v>0</v>
      </c>
      <c r="AL122" s="35">
        <v>0</v>
      </c>
      <c r="AM122" s="35">
        <v>0</v>
      </c>
      <c r="AN122" s="35">
        <v>1</v>
      </c>
      <c r="AO122" s="35">
        <v>0</v>
      </c>
      <c r="AP122" s="35">
        <v>0</v>
      </c>
      <c r="AQ122" s="35">
        <v>0</v>
      </c>
      <c r="AR122">
        <v>0</v>
      </c>
      <c r="AS122">
        <v>0</v>
      </c>
      <c r="AT122">
        <v>65.45</v>
      </c>
      <c r="AU122">
        <v>-17</v>
      </c>
      <c r="AV122">
        <v>-81.141999999999996</v>
      </c>
      <c r="AW122">
        <v>-2.5720000000000001</v>
      </c>
      <c r="AX122" s="2">
        <v>0</v>
      </c>
      <c r="AY122" s="2">
        <v>-0.1</v>
      </c>
      <c r="AZ122" s="2">
        <v>0</v>
      </c>
      <c r="BA122" s="2">
        <v>0</v>
      </c>
      <c r="BB122" s="2">
        <v>0</v>
      </c>
      <c r="BC122" s="2">
        <v>0</v>
      </c>
    </row>
    <row r="123" spans="1:55" x14ac:dyDescent="0.2">
      <c r="A123" s="12" t="s">
        <v>605</v>
      </c>
      <c r="B123" s="12" t="s">
        <v>2400</v>
      </c>
      <c r="C123" t="s">
        <v>2399</v>
      </c>
      <c r="D123" t="s">
        <v>155</v>
      </c>
      <c r="E123" s="12" t="s">
        <v>148</v>
      </c>
      <c r="F123">
        <v>76</v>
      </c>
      <c r="G123">
        <v>0</v>
      </c>
      <c r="H123">
        <v>0</v>
      </c>
      <c r="I123" s="15">
        <f t="shared" si="10"/>
        <v>0</v>
      </c>
      <c r="J123">
        <v>0</v>
      </c>
      <c r="K123">
        <v>0</v>
      </c>
      <c r="L123" s="3">
        <v>0</v>
      </c>
      <c r="M123" s="3">
        <v>0</v>
      </c>
      <c r="N123" s="3">
        <v>0</v>
      </c>
      <c r="O123" s="14">
        <f t="shared" si="11"/>
        <v>0</v>
      </c>
      <c r="P123">
        <v>1</v>
      </c>
      <c r="Q123">
        <v>0</v>
      </c>
      <c r="R123">
        <v>0</v>
      </c>
      <c r="S123" s="13">
        <f t="shared" si="12"/>
        <v>0</v>
      </c>
      <c r="T123" s="13">
        <f t="shared" si="13"/>
        <v>0</v>
      </c>
      <c r="U123" s="15">
        <f t="shared" si="14"/>
        <v>0</v>
      </c>
      <c r="V123">
        <v>0</v>
      </c>
      <c r="W123">
        <v>0</v>
      </c>
      <c r="X123">
        <v>0</v>
      </c>
      <c r="Y123" s="2">
        <v>4.6333333332999995</v>
      </c>
      <c r="Z123" s="21">
        <v>0.05</v>
      </c>
      <c r="AA123">
        <v>0.06</v>
      </c>
      <c r="AB123">
        <v>4.6500000000000004</v>
      </c>
      <c r="AC123" s="32">
        <f t="shared" si="15"/>
        <v>1.2738853503184712E-2</v>
      </c>
      <c r="AD123" s="13">
        <f t="shared" si="16"/>
        <v>0</v>
      </c>
      <c r="AE123" s="13">
        <f t="shared" si="17"/>
        <v>0</v>
      </c>
      <c r="AF123" s="13">
        <f t="shared" si="18"/>
        <v>0</v>
      </c>
      <c r="AG123">
        <v>0</v>
      </c>
      <c r="AH123">
        <v>0</v>
      </c>
      <c r="AI123" s="17" t="str">
        <f t="shared" si="19"/>
        <v xml:space="preserve"> </v>
      </c>
      <c r="AJ123" s="35">
        <v>0</v>
      </c>
      <c r="AK123" s="35">
        <v>0</v>
      </c>
      <c r="AL123" s="35">
        <v>2</v>
      </c>
      <c r="AM123" s="35">
        <v>0</v>
      </c>
      <c r="AN123" s="35">
        <v>1</v>
      </c>
      <c r="AO123" s="35">
        <v>0</v>
      </c>
      <c r="AP123" s="35">
        <v>0</v>
      </c>
      <c r="AQ123" s="35">
        <v>0</v>
      </c>
      <c r="AR123">
        <v>0</v>
      </c>
      <c r="AS123">
        <v>0</v>
      </c>
      <c r="AT123">
        <v>38.85</v>
      </c>
      <c r="AU123">
        <v>-36.6</v>
      </c>
      <c r="AV123">
        <v>-79.382000000000005</v>
      </c>
      <c r="AW123">
        <v>4.2309999999999999</v>
      </c>
      <c r="AX123" s="2">
        <v>0.30000000000000004</v>
      </c>
      <c r="AY123" s="2">
        <v>-0.1</v>
      </c>
      <c r="AZ123" s="2">
        <v>0</v>
      </c>
      <c r="BA123" s="2">
        <v>0.1</v>
      </c>
      <c r="BB123" s="2">
        <v>0</v>
      </c>
      <c r="BC123" s="2">
        <v>0</v>
      </c>
    </row>
    <row r="124" spans="1:55" x14ac:dyDescent="0.2">
      <c r="A124" s="12" t="s">
        <v>605</v>
      </c>
      <c r="B124" s="12" t="s">
        <v>3346</v>
      </c>
      <c r="C124" t="s">
        <v>3345</v>
      </c>
      <c r="D124" t="s">
        <v>300</v>
      </c>
      <c r="E124" s="12" t="s">
        <v>178</v>
      </c>
      <c r="F124">
        <v>47</v>
      </c>
      <c r="G124">
        <v>0</v>
      </c>
      <c r="H124">
        <v>0</v>
      </c>
      <c r="I124" s="15">
        <f t="shared" si="10"/>
        <v>0</v>
      </c>
      <c r="J124">
        <v>0</v>
      </c>
      <c r="K124">
        <v>0</v>
      </c>
      <c r="L124" s="3">
        <v>0</v>
      </c>
      <c r="M124" s="3">
        <v>0</v>
      </c>
      <c r="N124" s="3">
        <v>0</v>
      </c>
      <c r="O124" s="14">
        <f t="shared" si="11"/>
        <v>0</v>
      </c>
      <c r="P124">
        <v>0</v>
      </c>
      <c r="Q124">
        <v>0</v>
      </c>
      <c r="R124">
        <v>0</v>
      </c>
      <c r="S124" s="13">
        <f t="shared" si="12"/>
        <v>0</v>
      </c>
      <c r="T124" s="13">
        <f t="shared" si="13"/>
        <v>0</v>
      </c>
      <c r="U124" s="15">
        <f t="shared" si="14"/>
        <v>0</v>
      </c>
      <c r="V124">
        <v>0</v>
      </c>
      <c r="W124">
        <v>0</v>
      </c>
      <c r="X124">
        <v>0</v>
      </c>
      <c r="Y124" s="2">
        <v>4.05</v>
      </c>
      <c r="Z124" s="21">
        <v>8.3333333300000006E-2</v>
      </c>
      <c r="AA124">
        <v>0.09</v>
      </c>
      <c r="AB124">
        <v>5.43</v>
      </c>
      <c r="AC124" s="32">
        <f t="shared" si="15"/>
        <v>1.6304347826086956E-2</v>
      </c>
      <c r="AD124" s="13">
        <f t="shared" si="16"/>
        <v>0</v>
      </c>
      <c r="AE124" s="13">
        <f t="shared" si="17"/>
        <v>0</v>
      </c>
      <c r="AF124" s="13">
        <f t="shared" si="18"/>
        <v>0</v>
      </c>
      <c r="AI124" s="17" t="str">
        <f t="shared" si="19"/>
        <v xml:space="preserve"> </v>
      </c>
      <c r="AJ124" s="35">
        <v>0</v>
      </c>
      <c r="AK124" s="35">
        <v>0</v>
      </c>
      <c r="AL124" s="35">
        <v>1</v>
      </c>
      <c r="AM124" s="35">
        <v>0</v>
      </c>
      <c r="AN124" s="35">
        <v>0</v>
      </c>
      <c r="AO124" s="35">
        <v>0</v>
      </c>
      <c r="AP124" s="35">
        <v>0</v>
      </c>
      <c r="AQ124" s="35">
        <v>2</v>
      </c>
      <c r="AR124">
        <v>0</v>
      </c>
      <c r="AS124">
        <v>0</v>
      </c>
      <c r="AT124">
        <v>44.44</v>
      </c>
      <c r="AU124">
        <v>-43.9</v>
      </c>
      <c r="AV124">
        <v>-82.881</v>
      </c>
      <c r="AW124">
        <v>-7.1820000000000004</v>
      </c>
      <c r="AX124" s="2">
        <v>0.1</v>
      </c>
      <c r="AY124" s="2">
        <v>-0.2</v>
      </c>
      <c r="AZ124" s="2">
        <v>0</v>
      </c>
      <c r="BA124" s="2">
        <v>0</v>
      </c>
      <c r="BB124" s="2">
        <v>0</v>
      </c>
      <c r="BC124" s="2">
        <v>-0.2</v>
      </c>
    </row>
    <row r="125" spans="1:55" x14ac:dyDescent="0.2">
      <c r="A125" s="12" t="s">
        <v>2599</v>
      </c>
      <c r="B125" s="12" t="s">
        <v>2600</v>
      </c>
      <c r="C125" t="s">
        <v>2598</v>
      </c>
      <c r="D125" t="s">
        <v>300</v>
      </c>
      <c r="E125" s="12" t="s">
        <v>170</v>
      </c>
      <c r="F125">
        <v>72</v>
      </c>
      <c r="G125">
        <v>3</v>
      </c>
      <c r="H125">
        <v>4</v>
      </c>
      <c r="I125" s="15">
        <f t="shared" si="10"/>
        <v>7</v>
      </c>
      <c r="J125">
        <v>2</v>
      </c>
      <c r="K125">
        <v>2</v>
      </c>
      <c r="L125" s="3">
        <v>3</v>
      </c>
      <c r="M125" s="3">
        <v>2</v>
      </c>
      <c r="N125" s="3">
        <v>2</v>
      </c>
      <c r="O125" s="14">
        <f t="shared" si="11"/>
        <v>3.1460674157303372</v>
      </c>
      <c r="P125">
        <v>21</v>
      </c>
      <c r="Q125">
        <v>13</v>
      </c>
      <c r="R125">
        <v>8</v>
      </c>
      <c r="S125" s="13">
        <f t="shared" si="12"/>
        <v>0.14285714285714285</v>
      </c>
      <c r="T125" s="13">
        <f t="shared" si="13"/>
        <v>7.1428571428571425E-2</v>
      </c>
      <c r="U125" s="15">
        <f t="shared" si="14"/>
        <v>20</v>
      </c>
      <c r="V125">
        <v>0</v>
      </c>
      <c r="W125">
        <v>4</v>
      </c>
      <c r="X125">
        <v>5</v>
      </c>
      <c r="Y125" s="2">
        <v>133.5</v>
      </c>
      <c r="Z125" s="21">
        <v>1.85</v>
      </c>
      <c r="AA125">
        <v>1.79</v>
      </c>
      <c r="AB125">
        <v>3.5</v>
      </c>
      <c r="AC125" s="32">
        <f t="shared" si="15"/>
        <v>0.33837429111531192</v>
      </c>
      <c r="AD125" s="13">
        <f t="shared" si="16"/>
        <v>0.27272727272727271</v>
      </c>
      <c r="AE125" s="13">
        <f t="shared" si="17"/>
        <v>0.36363636363636365</v>
      </c>
      <c r="AF125" s="13">
        <f t="shared" si="18"/>
        <v>0.63636363636363635</v>
      </c>
      <c r="AG125">
        <v>19</v>
      </c>
      <c r="AH125">
        <v>20</v>
      </c>
      <c r="AI125" s="17">
        <f t="shared" si="19"/>
        <v>0.48717948717948717</v>
      </c>
      <c r="AJ125" s="35">
        <v>11</v>
      </c>
      <c r="AK125" s="35">
        <v>2</v>
      </c>
      <c r="AL125" s="35">
        <v>99</v>
      </c>
      <c r="AM125" s="35">
        <v>9</v>
      </c>
      <c r="AN125" s="35">
        <v>48</v>
      </c>
      <c r="AO125" s="35">
        <v>6</v>
      </c>
      <c r="AP125" s="35">
        <v>2</v>
      </c>
      <c r="AQ125" s="35">
        <v>55</v>
      </c>
      <c r="AR125">
        <v>1</v>
      </c>
      <c r="AS125">
        <v>2</v>
      </c>
      <c r="AT125">
        <v>90.2</v>
      </c>
      <c r="AU125">
        <v>4.2</v>
      </c>
      <c r="AV125">
        <v>-83.83</v>
      </c>
      <c r="AW125">
        <v>-0.115</v>
      </c>
      <c r="AX125" s="2">
        <v>11</v>
      </c>
      <c r="AY125" s="2">
        <v>-0.9</v>
      </c>
      <c r="AZ125" s="2">
        <v>0.30000000000000004</v>
      </c>
      <c r="BA125" s="2">
        <v>-0.1</v>
      </c>
      <c r="BB125" s="2">
        <v>0.30000000000000004</v>
      </c>
      <c r="BC125" s="2">
        <v>-0.4</v>
      </c>
    </row>
    <row r="126" spans="1:55" x14ac:dyDescent="0.2">
      <c r="A126" s="12" t="s">
        <v>2151</v>
      </c>
      <c r="B126" s="12" t="s">
        <v>2152</v>
      </c>
      <c r="C126" t="s">
        <v>2150</v>
      </c>
      <c r="D126" t="s">
        <v>210</v>
      </c>
      <c r="E126" s="12" t="s">
        <v>170</v>
      </c>
      <c r="F126">
        <v>51</v>
      </c>
      <c r="G126">
        <v>1</v>
      </c>
      <c r="H126">
        <v>2</v>
      </c>
      <c r="I126" s="15">
        <f t="shared" si="10"/>
        <v>3</v>
      </c>
      <c r="J126">
        <v>2</v>
      </c>
      <c r="K126">
        <v>0</v>
      </c>
      <c r="L126" s="3">
        <v>1</v>
      </c>
      <c r="M126" s="3">
        <v>2</v>
      </c>
      <c r="N126" s="3">
        <v>0</v>
      </c>
      <c r="O126" s="14">
        <f t="shared" si="11"/>
        <v>2.6283767339998194</v>
      </c>
      <c r="P126">
        <v>10</v>
      </c>
      <c r="Q126">
        <v>5</v>
      </c>
      <c r="R126">
        <v>2</v>
      </c>
      <c r="S126" s="13">
        <f t="shared" si="12"/>
        <v>0.1</v>
      </c>
      <c r="T126" s="13">
        <f t="shared" si="13"/>
        <v>5.8823529411764705E-2</v>
      </c>
      <c r="U126" s="15">
        <f t="shared" si="14"/>
        <v>16.666666666666668</v>
      </c>
      <c r="V126">
        <v>0</v>
      </c>
      <c r="W126">
        <v>0</v>
      </c>
      <c r="X126">
        <v>11</v>
      </c>
      <c r="Y126" s="2">
        <v>68.483333333299996</v>
      </c>
      <c r="Z126" s="21">
        <v>1.3333333333000001</v>
      </c>
      <c r="AA126">
        <v>1.34</v>
      </c>
      <c r="AB126">
        <v>4.17</v>
      </c>
      <c r="AC126" s="32">
        <f t="shared" si="15"/>
        <v>0.24319419237749548</v>
      </c>
      <c r="AD126" s="13">
        <f t="shared" si="16"/>
        <v>0.1111111111111111</v>
      </c>
      <c r="AE126" s="13">
        <f t="shared" si="17"/>
        <v>0.22222222222222221</v>
      </c>
      <c r="AF126" s="13">
        <f t="shared" si="18"/>
        <v>0.33333333333333331</v>
      </c>
      <c r="AG126">
        <v>22</v>
      </c>
      <c r="AH126">
        <v>12</v>
      </c>
      <c r="AI126" s="17">
        <f t="shared" si="19"/>
        <v>0.6470588235294118</v>
      </c>
      <c r="AJ126" s="35">
        <v>9</v>
      </c>
      <c r="AK126" s="35">
        <v>2</v>
      </c>
      <c r="AL126" s="35">
        <v>66</v>
      </c>
      <c r="AM126" s="35">
        <v>9</v>
      </c>
      <c r="AN126" s="35">
        <v>20</v>
      </c>
      <c r="AO126" s="35">
        <v>1</v>
      </c>
      <c r="AP126" s="35">
        <v>4</v>
      </c>
      <c r="AQ126" s="35">
        <v>33</v>
      </c>
      <c r="AR126">
        <v>1</v>
      </c>
      <c r="AS126">
        <v>0</v>
      </c>
      <c r="AT126">
        <v>98.15</v>
      </c>
      <c r="AU126">
        <v>8.1999999999999993</v>
      </c>
      <c r="AV126">
        <v>-69.804000000000002</v>
      </c>
      <c r="AW126">
        <v>3.72</v>
      </c>
      <c r="AX126" s="2">
        <v>7.8</v>
      </c>
      <c r="AY126" s="2">
        <v>1.8</v>
      </c>
      <c r="AZ126" s="2">
        <v>0.1</v>
      </c>
      <c r="BA126" s="2">
        <v>0</v>
      </c>
      <c r="BB126" s="2">
        <v>-0.4</v>
      </c>
      <c r="BC126" s="2">
        <v>1.5</v>
      </c>
    </row>
    <row r="127" spans="1:55" x14ac:dyDescent="0.2">
      <c r="A127" s="12" t="s">
        <v>2151</v>
      </c>
      <c r="B127" s="12" t="s">
        <v>2695</v>
      </c>
      <c r="C127" t="s">
        <v>2694</v>
      </c>
      <c r="D127" t="s">
        <v>147</v>
      </c>
      <c r="E127" s="12" t="s">
        <v>178</v>
      </c>
      <c r="F127">
        <v>72</v>
      </c>
      <c r="G127">
        <v>0</v>
      </c>
      <c r="H127">
        <v>0</v>
      </c>
      <c r="I127" s="15">
        <f t="shared" si="10"/>
        <v>0</v>
      </c>
      <c r="J127">
        <v>0</v>
      </c>
      <c r="K127">
        <v>0</v>
      </c>
      <c r="L127" s="3">
        <v>0</v>
      </c>
      <c r="M127" s="3">
        <v>0</v>
      </c>
      <c r="N127" s="3">
        <v>0</v>
      </c>
      <c r="O127" s="14">
        <f t="shared" si="11"/>
        <v>0</v>
      </c>
      <c r="P127">
        <v>1</v>
      </c>
      <c r="Q127">
        <v>0</v>
      </c>
      <c r="R127">
        <v>0</v>
      </c>
      <c r="S127" s="13">
        <f t="shared" si="12"/>
        <v>0</v>
      </c>
      <c r="T127" s="13">
        <f t="shared" si="13"/>
        <v>0</v>
      </c>
      <c r="U127" s="15">
        <f t="shared" si="14"/>
        <v>0</v>
      </c>
      <c r="V127">
        <v>0</v>
      </c>
      <c r="W127">
        <v>1</v>
      </c>
      <c r="X127">
        <v>0</v>
      </c>
      <c r="Y127" s="2">
        <v>8.3333333333000006</v>
      </c>
      <c r="Z127" s="21">
        <v>0.1</v>
      </c>
      <c r="AA127">
        <v>0.12</v>
      </c>
      <c r="AB127">
        <v>5.29</v>
      </c>
      <c r="AC127" s="32">
        <f t="shared" si="15"/>
        <v>2.2181146025878003E-2</v>
      </c>
      <c r="AD127" s="13">
        <f t="shared" si="16"/>
        <v>0</v>
      </c>
      <c r="AE127" s="13">
        <f t="shared" si="17"/>
        <v>0</v>
      </c>
      <c r="AF127" s="13">
        <f t="shared" si="18"/>
        <v>0</v>
      </c>
      <c r="AI127" s="17" t="str">
        <f t="shared" si="19"/>
        <v xml:space="preserve"> </v>
      </c>
      <c r="AJ127" s="35">
        <v>1</v>
      </c>
      <c r="AK127" s="35">
        <v>0</v>
      </c>
      <c r="AL127" s="35">
        <v>7</v>
      </c>
      <c r="AM127" s="35">
        <v>1</v>
      </c>
      <c r="AN127" s="35">
        <v>1</v>
      </c>
      <c r="AO127" s="35">
        <v>1</v>
      </c>
      <c r="AP127" s="35">
        <v>0</v>
      </c>
      <c r="AQ127" s="35">
        <v>1</v>
      </c>
      <c r="AR127">
        <v>0</v>
      </c>
      <c r="AS127">
        <v>0</v>
      </c>
      <c r="AT127">
        <v>57.6</v>
      </c>
      <c r="AU127">
        <v>-39.299999999999997</v>
      </c>
      <c r="AV127">
        <v>-83.507000000000005</v>
      </c>
      <c r="AW127">
        <v>-4.1070000000000002</v>
      </c>
      <c r="AX127" s="2">
        <v>0.60000000000000009</v>
      </c>
      <c r="AY127" s="2">
        <v>-0.4</v>
      </c>
      <c r="AZ127" s="2">
        <v>0.30000000000000004</v>
      </c>
      <c r="BA127" s="2">
        <v>-0.1</v>
      </c>
      <c r="BB127" s="2">
        <v>-0.1</v>
      </c>
      <c r="BC127" s="2">
        <v>-0.4</v>
      </c>
    </row>
    <row r="128" spans="1:55" x14ac:dyDescent="0.2">
      <c r="A128" s="12" t="s">
        <v>190</v>
      </c>
      <c r="B128" s="12" t="s">
        <v>191</v>
      </c>
      <c r="C128" t="s">
        <v>189</v>
      </c>
      <c r="D128" t="s">
        <v>192</v>
      </c>
      <c r="E128" s="12" t="s">
        <v>178</v>
      </c>
      <c r="F128">
        <v>68</v>
      </c>
      <c r="G128">
        <v>0</v>
      </c>
      <c r="H128">
        <v>0</v>
      </c>
      <c r="I128" s="15">
        <f t="shared" si="10"/>
        <v>0</v>
      </c>
      <c r="J128">
        <v>0</v>
      </c>
      <c r="K128">
        <v>0</v>
      </c>
      <c r="L128" s="3">
        <v>0</v>
      </c>
      <c r="M128" s="3">
        <v>0</v>
      </c>
      <c r="N128" s="3">
        <v>0</v>
      </c>
      <c r="O128" s="14">
        <f t="shared" si="11"/>
        <v>0</v>
      </c>
      <c r="P128">
        <v>0</v>
      </c>
      <c r="Q128">
        <v>0</v>
      </c>
      <c r="R128">
        <v>0</v>
      </c>
      <c r="S128" s="13">
        <f t="shared" si="12"/>
        <v>0</v>
      </c>
      <c r="T128" s="13">
        <f t="shared" si="13"/>
        <v>0</v>
      </c>
      <c r="U128" s="15">
        <f t="shared" si="14"/>
        <v>0</v>
      </c>
      <c r="V128">
        <v>0</v>
      </c>
      <c r="W128">
        <v>0</v>
      </c>
      <c r="X128">
        <v>0</v>
      </c>
      <c r="Y128" s="2">
        <v>4.6666666667000003</v>
      </c>
      <c r="Z128" s="21">
        <v>6.6666666700000002E-2</v>
      </c>
      <c r="AA128">
        <v>7.0000000000000007E-2</v>
      </c>
      <c r="AB128">
        <v>5.29</v>
      </c>
      <c r="AC128" s="32">
        <f t="shared" si="15"/>
        <v>1.3059701492537315E-2</v>
      </c>
      <c r="AD128" s="13">
        <f t="shared" si="16"/>
        <v>0</v>
      </c>
      <c r="AE128" s="13">
        <f t="shared" si="17"/>
        <v>0</v>
      </c>
      <c r="AF128" s="13">
        <f t="shared" si="18"/>
        <v>0</v>
      </c>
      <c r="AI128" s="17" t="str">
        <f t="shared" si="19"/>
        <v xml:space="preserve"> </v>
      </c>
      <c r="AJ128" s="35">
        <v>0</v>
      </c>
      <c r="AK128" s="35">
        <v>0</v>
      </c>
      <c r="AL128" s="35">
        <v>4</v>
      </c>
      <c r="AM128" s="35">
        <v>1</v>
      </c>
      <c r="AN128" s="35">
        <v>2</v>
      </c>
      <c r="AO128" s="35">
        <v>3</v>
      </c>
      <c r="AP128" s="35">
        <v>0</v>
      </c>
      <c r="AQ128" s="35">
        <v>1</v>
      </c>
      <c r="AR128">
        <v>0</v>
      </c>
      <c r="AS128">
        <v>0</v>
      </c>
      <c r="AT128">
        <v>40.6</v>
      </c>
      <c r="AU128">
        <v>-46.7</v>
      </c>
      <c r="AV128">
        <v>-81.078000000000003</v>
      </c>
      <c r="AW128">
        <v>-2.4249999999999998</v>
      </c>
      <c r="AX128" s="2">
        <v>0.2</v>
      </c>
      <c r="AY128" s="2">
        <v>-0.30000000000000004</v>
      </c>
      <c r="AZ128" s="2">
        <v>0.2</v>
      </c>
      <c r="BA128" s="2">
        <v>0</v>
      </c>
      <c r="BB128" s="2">
        <v>0</v>
      </c>
      <c r="BC128" s="2">
        <v>-0.1</v>
      </c>
    </row>
    <row r="129" spans="1:55" x14ac:dyDescent="0.2">
      <c r="A129" s="12" t="s">
        <v>190</v>
      </c>
      <c r="B129" s="12" t="s">
        <v>441</v>
      </c>
      <c r="C129" t="s">
        <v>440</v>
      </c>
      <c r="D129" t="s">
        <v>442</v>
      </c>
      <c r="E129" s="12" t="s">
        <v>156</v>
      </c>
      <c r="F129">
        <v>59</v>
      </c>
      <c r="G129">
        <v>0</v>
      </c>
      <c r="H129">
        <v>0</v>
      </c>
      <c r="I129" s="15">
        <f t="shared" si="10"/>
        <v>0</v>
      </c>
      <c r="J129">
        <v>0</v>
      </c>
      <c r="K129">
        <v>0</v>
      </c>
      <c r="L129" s="3">
        <v>0</v>
      </c>
      <c r="M129" s="3">
        <v>0</v>
      </c>
      <c r="N129" s="3">
        <v>0</v>
      </c>
      <c r="O129" s="14">
        <f t="shared" si="11"/>
        <v>0</v>
      </c>
      <c r="P129">
        <v>0</v>
      </c>
      <c r="Q129">
        <v>3</v>
      </c>
      <c r="R129">
        <v>3</v>
      </c>
      <c r="S129" s="13">
        <f t="shared" si="12"/>
        <v>0</v>
      </c>
      <c r="T129" s="13">
        <f t="shared" si="13"/>
        <v>0</v>
      </c>
      <c r="U129" s="15">
        <f t="shared" si="14"/>
        <v>0</v>
      </c>
      <c r="V129">
        <v>0</v>
      </c>
      <c r="W129">
        <v>3</v>
      </c>
      <c r="X129">
        <v>3</v>
      </c>
      <c r="Y129" s="2">
        <v>29.116666666699999</v>
      </c>
      <c r="Z129" s="21">
        <v>0.4833333333</v>
      </c>
      <c r="AA129">
        <v>0.49</v>
      </c>
      <c r="AB129">
        <v>4.45</v>
      </c>
      <c r="AC129" s="32">
        <f t="shared" si="15"/>
        <v>9.9190283400809709E-2</v>
      </c>
      <c r="AD129" s="13">
        <f t="shared" si="16"/>
        <v>0</v>
      </c>
      <c r="AE129" s="13">
        <f t="shared" si="17"/>
        <v>0</v>
      </c>
      <c r="AF129" s="13">
        <f t="shared" si="18"/>
        <v>0</v>
      </c>
      <c r="AG129">
        <v>0</v>
      </c>
      <c r="AH129">
        <v>0</v>
      </c>
      <c r="AI129" s="17" t="str">
        <f t="shared" si="19"/>
        <v xml:space="preserve"> </v>
      </c>
      <c r="AJ129" s="35">
        <v>2</v>
      </c>
      <c r="AK129" s="35">
        <v>0</v>
      </c>
      <c r="AL129" s="35">
        <v>18</v>
      </c>
      <c r="AM129" s="35">
        <v>0</v>
      </c>
      <c r="AN129" s="35">
        <v>15</v>
      </c>
      <c r="AO129" s="35">
        <v>0</v>
      </c>
      <c r="AP129" s="35">
        <v>0</v>
      </c>
      <c r="AQ129" s="35">
        <v>16</v>
      </c>
      <c r="AR129">
        <v>0</v>
      </c>
      <c r="AS129">
        <v>1</v>
      </c>
      <c r="AT129">
        <v>105.09</v>
      </c>
      <c r="AU129">
        <v>19.7</v>
      </c>
      <c r="AV129">
        <v>-83.25</v>
      </c>
      <c r="AW129">
        <v>-1.327</v>
      </c>
      <c r="AX129" s="2">
        <v>2</v>
      </c>
      <c r="AY129" s="2">
        <v>-0.9</v>
      </c>
      <c r="AZ129" s="2">
        <v>-0.1</v>
      </c>
      <c r="BA129" s="2">
        <v>-0.30000000000000004</v>
      </c>
      <c r="BB129" s="2">
        <v>0.60000000000000009</v>
      </c>
      <c r="BC129" s="2">
        <v>-0.7</v>
      </c>
    </row>
    <row r="130" spans="1:55" x14ac:dyDescent="0.2">
      <c r="A130" s="12" t="s">
        <v>190</v>
      </c>
      <c r="B130" s="12" t="s">
        <v>2272</v>
      </c>
      <c r="C130" t="s">
        <v>2271</v>
      </c>
      <c r="D130" t="s">
        <v>169</v>
      </c>
      <c r="E130" s="12" t="s">
        <v>132</v>
      </c>
      <c r="F130">
        <v>82</v>
      </c>
      <c r="G130">
        <v>8</v>
      </c>
      <c r="H130">
        <v>7</v>
      </c>
      <c r="I130" s="15">
        <f t="shared" ref="I130:I193" si="20">G130+H130</f>
        <v>15</v>
      </c>
      <c r="J130">
        <v>3</v>
      </c>
      <c r="K130">
        <v>4</v>
      </c>
      <c r="L130" s="3">
        <v>6</v>
      </c>
      <c r="M130" s="3">
        <v>2</v>
      </c>
      <c r="N130" s="3">
        <v>4</v>
      </c>
      <c r="O130" s="14">
        <f t="shared" ref="O130:O193" si="21">IF(Y130&gt;0,I130/Y130*60,0)</f>
        <v>4.1186789718550649</v>
      </c>
      <c r="P130">
        <v>31</v>
      </c>
      <c r="Q130">
        <v>14</v>
      </c>
      <c r="R130">
        <v>14</v>
      </c>
      <c r="S130" s="13">
        <f t="shared" ref="S130:S193" si="22">IF(P130&gt;0,G130/P130,0)</f>
        <v>0.25806451612903225</v>
      </c>
      <c r="T130" s="13">
        <f t="shared" ref="T130:T193" si="23">IF(SUM(P130:R130)&gt;0,G130/SUM(P130:R130),0)</f>
        <v>0.13559322033898305</v>
      </c>
      <c r="U130" s="15">
        <f t="shared" ref="U130:U193" si="24">IF(AJ130&gt;0,J130/(AJ130/(AJ130+AL130)),0)</f>
        <v>26.25</v>
      </c>
      <c r="V130">
        <v>0</v>
      </c>
      <c r="W130">
        <v>0</v>
      </c>
      <c r="X130">
        <v>8</v>
      </c>
      <c r="Y130" s="2">
        <v>218.51666666669999</v>
      </c>
      <c r="Z130" s="21">
        <v>2.65</v>
      </c>
      <c r="AA130">
        <v>2.56</v>
      </c>
      <c r="AB130">
        <v>2.48</v>
      </c>
      <c r="AC130" s="32">
        <f t="shared" ref="AC130:AC193" si="25">IF(AA130&gt;0,AA130/(AA130+AB130),0)</f>
        <v>0.50793650793650791</v>
      </c>
      <c r="AD130" s="13">
        <f t="shared" ref="AD130:AD193" si="26">IF(AJ130&gt;0,L130/AJ130,0)</f>
        <v>0.3</v>
      </c>
      <c r="AE130" s="13">
        <f t="shared" ref="AE130:AE193" si="27">IF(AJ130&gt;0,(J130+K130)/AJ130,0)</f>
        <v>0.35</v>
      </c>
      <c r="AF130" s="13">
        <f t="shared" ref="AF130:AF193" si="28">AD130+AE130</f>
        <v>0.64999999999999991</v>
      </c>
      <c r="AG130">
        <v>105</v>
      </c>
      <c r="AH130">
        <v>94</v>
      </c>
      <c r="AI130" s="17">
        <f t="shared" ref="AI130:AI193" si="29">IF((AG130+AH130)&gt;0,AG130/(AG130+AH130)," ")</f>
        <v>0.52763819095477382</v>
      </c>
      <c r="AJ130" s="35">
        <v>20</v>
      </c>
      <c r="AK130" s="35">
        <v>4</v>
      </c>
      <c r="AL130" s="35">
        <v>155</v>
      </c>
      <c r="AM130" s="35">
        <v>25</v>
      </c>
      <c r="AN130" s="35">
        <v>88</v>
      </c>
      <c r="AO130" s="35">
        <v>7</v>
      </c>
      <c r="AP130" s="35">
        <v>6</v>
      </c>
      <c r="AQ130" s="35">
        <v>89</v>
      </c>
      <c r="AR130">
        <v>1</v>
      </c>
      <c r="AS130">
        <v>0</v>
      </c>
      <c r="AT130">
        <v>88.64</v>
      </c>
      <c r="AU130">
        <v>11.5</v>
      </c>
      <c r="AV130">
        <v>-83.197999999999993</v>
      </c>
      <c r="AW130">
        <v>-1.3480000000000001</v>
      </c>
      <c r="AX130" s="2">
        <v>16.7</v>
      </c>
      <c r="AY130" s="2">
        <v>-2.8</v>
      </c>
      <c r="AZ130" s="2">
        <v>-0.60000000000000009</v>
      </c>
      <c r="BA130" s="2">
        <v>-0.7</v>
      </c>
      <c r="BB130" s="2">
        <v>3.6</v>
      </c>
      <c r="BC130" s="2">
        <v>-0.5</v>
      </c>
    </row>
    <row r="131" spans="1:55" x14ac:dyDescent="0.2">
      <c r="A131" s="12" t="s">
        <v>3044</v>
      </c>
      <c r="B131" s="12" t="s">
        <v>3045</v>
      </c>
      <c r="C131" t="s">
        <v>3043</v>
      </c>
      <c r="D131" t="s">
        <v>432</v>
      </c>
      <c r="E131" s="12" t="s">
        <v>178</v>
      </c>
      <c r="F131">
        <v>40</v>
      </c>
      <c r="G131">
        <v>0</v>
      </c>
      <c r="H131">
        <v>0</v>
      </c>
      <c r="I131" s="15">
        <f t="shared" si="20"/>
        <v>0</v>
      </c>
      <c r="J131">
        <v>0</v>
      </c>
      <c r="K131">
        <v>0</v>
      </c>
      <c r="L131" s="3">
        <v>0</v>
      </c>
      <c r="M131" s="3">
        <v>0</v>
      </c>
      <c r="N131" s="3">
        <v>0</v>
      </c>
      <c r="O131" s="14">
        <f t="shared" si="21"/>
        <v>0</v>
      </c>
      <c r="P131">
        <v>0</v>
      </c>
      <c r="Q131">
        <v>0</v>
      </c>
      <c r="R131">
        <v>0</v>
      </c>
      <c r="S131" s="13">
        <f t="shared" si="22"/>
        <v>0</v>
      </c>
      <c r="T131" s="13">
        <f t="shared" si="23"/>
        <v>0</v>
      </c>
      <c r="U131" s="15">
        <f t="shared" si="24"/>
        <v>0</v>
      </c>
      <c r="V131">
        <v>0</v>
      </c>
      <c r="W131">
        <v>0</v>
      </c>
      <c r="X131">
        <v>0</v>
      </c>
      <c r="Y131" s="2">
        <v>2.4666666667000001</v>
      </c>
      <c r="Z131" s="21">
        <v>0.05</v>
      </c>
      <c r="AA131">
        <v>0.06</v>
      </c>
      <c r="AB131">
        <v>4.7699999999999996</v>
      </c>
      <c r="AC131" s="32">
        <f t="shared" si="25"/>
        <v>1.2422360248447206E-2</v>
      </c>
      <c r="AD131" s="13">
        <f t="shared" si="26"/>
        <v>0</v>
      </c>
      <c r="AE131" s="13">
        <f t="shared" si="27"/>
        <v>0</v>
      </c>
      <c r="AF131" s="13">
        <f t="shared" si="28"/>
        <v>0</v>
      </c>
      <c r="AI131" s="17" t="str">
        <f t="shared" si="29"/>
        <v xml:space="preserve"> </v>
      </c>
      <c r="AJ131" s="35">
        <v>0</v>
      </c>
      <c r="AK131" s="35">
        <v>0</v>
      </c>
      <c r="AL131" s="35">
        <v>0</v>
      </c>
      <c r="AM131" s="35">
        <v>0</v>
      </c>
      <c r="AN131" s="35">
        <v>1</v>
      </c>
      <c r="AO131" s="35">
        <v>0</v>
      </c>
      <c r="AP131" s="35">
        <v>0</v>
      </c>
      <c r="AQ131" s="35">
        <v>0</v>
      </c>
      <c r="AR131">
        <v>0</v>
      </c>
      <c r="AS131">
        <v>0</v>
      </c>
      <c r="AT131">
        <v>24.32</v>
      </c>
      <c r="AU131">
        <v>-35.799999999999997</v>
      </c>
      <c r="AV131">
        <v>-78.239999999999995</v>
      </c>
      <c r="AW131">
        <v>2.5460000000000003</v>
      </c>
      <c r="AX131" s="2">
        <v>0</v>
      </c>
      <c r="AY131" s="2">
        <v>-0.30000000000000004</v>
      </c>
      <c r="AZ131" s="2">
        <v>0.1</v>
      </c>
      <c r="BA131" s="2">
        <v>0</v>
      </c>
      <c r="BB131" s="2">
        <v>0.1</v>
      </c>
      <c r="BC131" s="2">
        <v>-0.1</v>
      </c>
    </row>
    <row r="132" spans="1:55" x14ac:dyDescent="0.2">
      <c r="A132" s="12" t="s">
        <v>3044</v>
      </c>
      <c r="B132" s="12" t="s">
        <v>3526</v>
      </c>
      <c r="C132" t="s">
        <v>3525</v>
      </c>
      <c r="D132" t="s">
        <v>155</v>
      </c>
      <c r="E132" s="12" t="s">
        <v>156</v>
      </c>
      <c r="F132">
        <v>6</v>
      </c>
      <c r="G132">
        <v>0</v>
      </c>
      <c r="H132">
        <v>0</v>
      </c>
      <c r="I132" s="15">
        <f t="shared" si="20"/>
        <v>0</v>
      </c>
      <c r="J132">
        <v>0</v>
      </c>
      <c r="K132">
        <v>0</v>
      </c>
      <c r="L132" s="3">
        <v>0</v>
      </c>
      <c r="M132" s="3">
        <v>0</v>
      </c>
      <c r="N132" s="3">
        <v>0</v>
      </c>
      <c r="O132" s="14">
        <f t="shared" si="21"/>
        <v>0</v>
      </c>
      <c r="P132">
        <v>0</v>
      </c>
      <c r="Q132">
        <v>0</v>
      </c>
      <c r="R132">
        <v>0</v>
      </c>
      <c r="S132" s="13">
        <f t="shared" si="22"/>
        <v>0</v>
      </c>
      <c r="T132" s="13">
        <f t="shared" si="23"/>
        <v>0</v>
      </c>
      <c r="U132" s="15">
        <f t="shared" si="24"/>
        <v>0</v>
      </c>
      <c r="V132">
        <v>0</v>
      </c>
      <c r="W132">
        <v>0</v>
      </c>
      <c r="X132">
        <v>0</v>
      </c>
      <c r="Y132" s="2">
        <v>6.6666666700000002E-2</v>
      </c>
      <c r="Z132" s="21">
        <v>0</v>
      </c>
      <c r="AA132">
        <v>0.01</v>
      </c>
      <c r="AB132">
        <v>4.1399999999999997</v>
      </c>
      <c r="AC132" s="32">
        <f t="shared" si="25"/>
        <v>2.4096385542168677E-3</v>
      </c>
      <c r="AD132" s="13">
        <f t="shared" si="26"/>
        <v>0</v>
      </c>
      <c r="AE132" s="13">
        <f t="shared" si="27"/>
        <v>0</v>
      </c>
      <c r="AF132" s="13">
        <f t="shared" si="28"/>
        <v>0</v>
      </c>
      <c r="AG132">
        <v>0</v>
      </c>
      <c r="AH132">
        <v>0</v>
      </c>
      <c r="AI132" s="17" t="str">
        <f t="shared" si="29"/>
        <v xml:space="preserve"> </v>
      </c>
      <c r="AJ132" s="35">
        <v>0</v>
      </c>
      <c r="AK132" s="35">
        <v>0</v>
      </c>
      <c r="AL132" s="35">
        <v>0</v>
      </c>
      <c r="AM132" s="35">
        <v>0</v>
      </c>
      <c r="AN132" s="35">
        <v>0</v>
      </c>
      <c r="AO132" s="35">
        <v>0</v>
      </c>
      <c r="AP132" s="35">
        <v>0</v>
      </c>
      <c r="AQ132" s="35">
        <v>0</v>
      </c>
      <c r="AR132">
        <v>0</v>
      </c>
      <c r="AS132">
        <v>0</v>
      </c>
      <c r="AT132">
        <v>0</v>
      </c>
      <c r="AU132">
        <v>-72.5</v>
      </c>
      <c r="AV132">
        <v>-82.872</v>
      </c>
      <c r="AW132">
        <v>-2.71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</row>
    <row r="133" spans="1:55" x14ac:dyDescent="0.2">
      <c r="A133" s="12" t="s">
        <v>870</v>
      </c>
      <c r="B133" s="12" t="s">
        <v>871</v>
      </c>
      <c r="C133" t="s">
        <v>869</v>
      </c>
      <c r="D133" t="s">
        <v>300</v>
      </c>
      <c r="E133" s="12" t="s">
        <v>148</v>
      </c>
      <c r="F133">
        <v>73</v>
      </c>
      <c r="G133">
        <v>0</v>
      </c>
      <c r="H133">
        <v>0</v>
      </c>
      <c r="I133" s="15">
        <f t="shared" si="20"/>
        <v>0</v>
      </c>
      <c r="J133">
        <v>0</v>
      </c>
      <c r="K133">
        <v>0</v>
      </c>
      <c r="L133" s="3">
        <v>0</v>
      </c>
      <c r="M133" s="3">
        <v>0</v>
      </c>
      <c r="N133" s="3">
        <v>0</v>
      </c>
      <c r="O133" s="14">
        <f t="shared" si="21"/>
        <v>0</v>
      </c>
      <c r="P133">
        <v>22</v>
      </c>
      <c r="Q133">
        <v>9</v>
      </c>
      <c r="R133">
        <v>11</v>
      </c>
      <c r="S133" s="13">
        <f t="shared" si="22"/>
        <v>0</v>
      </c>
      <c r="T133" s="13">
        <f t="shared" si="23"/>
        <v>0</v>
      </c>
      <c r="U133" s="15">
        <f t="shared" si="24"/>
        <v>0</v>
      </c>
      <c r="V133">
        <v>0</v>
      </c>
      <c r="W133">
        <v>6</v>
      </c>
      <c r="X133">
        <v>4</v>
      </c>
      <c r="Y133" s="2">
        <v>95.8</v>
      </c>
      <c r="Z133" s="21">
        <v>1.3</v>
      </c>
      <c r="AA133">
        <v>1.28</v>
      </c>
      <c r="AB133">
        <v>4.21</v>
      </c>
      <c r="AC133" s="32">
        <f t="shared" si="25"/>
        <v>0.2331511839708561</v>
      </c>
      <c r="AD133" s="13">
        <f t="shared" si="26"/>
        <v>0</v>
      </c>
      <c r="AE133" s="13">
        <f t="shared" si="27"/>
        <v>0</v>
      </c>
      <c r="AF133" s="13">
        <f t="shared" si="28"/>
        <v>0</v>
      </c>
      <c r="AG133">
        <v>1</v>
      </c>
      <c r="AH133">
        <v>0</v>
      </c>
      <c r="AI133" s="17">
        <f t="shared" si="29"/>
        <v>1</v>
      </c>
      <c r="AJ133" s="35">
        <v>2</v>
      </c>
      <c r="AK133" s="35">
        <v>1</v>
      </c>
      <c r="AL133" s="35">
        <v>71</v>
      </c>
      <c r="AM133" s="35">
        <v>11</v>
      </c>
      <c r="AN133" s="35">
        <v>33</v>
      </c>
      <c r="AO133" s="35">
        <v>0</v>
      </c>
      <c r="AP133" s="35">
        <v>1</v>
      </c>
      <c r="AQ133" s="35">
        <v>46</v>
      </c>
      <c r="AR133">
        <v>1</v>
      </c>
      <c r="AS133">
        <v>1</v>
      </c>
      <c r="AT133">
        <v>89.53</v>
      </c>
      <c r="AU133">
        <v>1.5</v>
      </c>
      <c r="AV133">
        <v>-87.164000000000001</v>
      </c>
      <c r="AW133">
        <v>-2.161</v>
      </c>
      <c r="AX133" s="2">
        <v>7.6</v>
      </c>
      <c r="AY133" s="2">
        <v>-0.30000000000000004</v>
      </c>
      <c r="AZ133" s="2">
        <v>0.4</v>
      </c>
      <c r="BA133" s="2">
        <v>-0.4</v>
      </c>
      <c r="BB133" s="2">
        <v>0.30000000000000004</v>
      </c>
      <c r="BC133" s="2">
        <v>0.1</v>
      </c>
    </row>
    <row r="134" spans="1:55" x14ac:dyDescent="0.2">
      <c r="A134" s="12" t="s">
        <v>1877</v>
      </c>
      <c r="B134" s="12" t="s">
        <v>1878</v>
      </c>
      <c r="C134" t="s">
        <v>1876</v>
      </c>
      <c r="D134" t="s">
        <v>343</v>
      </c>
      <c r="E134" s="12" t="s">
        <v>170</v>
      </c>
      <c r="F134">
        <v>12</v>
      </c>
      <c r="G134">
        <v>0</v>
      </c>
      <c r="H134">
        <v>1</v>
      </c>
      <c r="I134" s="15">
        <f t="shared" si="20"/>
        <v>1</v>
      </c>
      <c r="J134">
        <v>0</v>
      </c>
      <c r="K134">
        <v>1</v>
      </c>
      <c r="L134" s="3">
        <v>0</v>
      </c>
      <c r="M134" s="3">
        <v>0</v>
      </c>
      <c r="N134" s="3">
        <v>1</v>
      </c>
      <c r="O134" s="14">
        <f t="shared" si="21"/>
        <v>3.5714285714285712</v>
      </c>
      <c r="P134">
        <v>1</v>
      </c>
      <c r="Q134">
        <v>0</v>
      </c>
      <c r="R134">
        <v>0</v>
      </c>
      <c r="S134" s="13">
        <f t="shared" si="22"/>
        <v>0</v>
      </c>
      <c r="T134" s="13">
        <f t="shared" si="23"/>
        <v>0</v>
      </c>
      <c r="U134" s="15">
        <f t="shared" si="24"/>
        <v>0</v>
      </c>
      <c r="V134">
        <v>0</v>
      </c>
      <c r="W134">
        <v>0</v>
      </c>
      <c r="X134">
        <v>0</v>
      </c>
      <c r="Y134" s="2">
        <v>16.8</v>
      </c>
      <c r="Z134" s="21">
        <v>1.4</v>
      </c>
      <c r="AA134">
        <v>1.37</v>
      </c>
      <c r="AB134">
        <v>2.14</v>
      </c>
      <c r="AC134" s="32">
        <f t="shared" si="25"/>
        <v>0.3903133903133903</v>
      </c>
      <c r="AD134" s="13">
        <f t="shared" si="26"/>
        <v>0</v>
      </c>
      <c r="AE134" s="13">
        <f t="shared" si="27"/>
        <v>0.5</v>
      </c>
      <c r="AF134" s="13">
        <f t="shared" si="28"/>
        <v>0.5</v>
      </c>
      <c r="AG134">
        <v>5</v>
      </c>
      <c r="AH134">
        <v>4</v>
      </c>
      <c r="AI134" s="17">
        <f t="shared" si="29"/>
        <v>0.55555555555555558</v>
      </c>
      <c r="AJ134" s="35">
        <v>2</v>
      </c>
      <c r="AK134" s="35">
        <v>0</v>
      </c>
      <c r="AL134" s="35">
        <v>15</v>
      </c>
      <c r="AM134" s="35">
        <v>1</v>
      </c>
      <c r="AN134" s="35">
        <v>6</v>
      </c>
      <c r="AO134" s="35">
        <v>2</v>
      </c>
      <c r="AP134" s="35">
        <v>0</v>
      </c>
      <c r="AQ134" s="35">
        <v>2</v>
      </c>
      <c r="AR134">
        <v>0</v>
      </c>
      <c r="AS134">
        <v>0</v>
      </c>
      <c r="AT134">
        <v>80.239999999999995</v>
      </c>
      <c r="AU134">
        <v>10.3</v>
      </c>
      <c r="AV134">
        <v>-81.382999999999996</v>
      </c>
      <c r="AW134">
        <v>-1.492</v>
      </c>
      <c r="AX134" s="2">
        <v>2.2999999999999998</v>
      </c>
      <c r="AY134" s="2">
        <v>1</v>
      </c>
      <c r="AZ134" s="2">
        <v>0</v>
      </c>
      <c r="BA134" s="2">
        <v>-0.30000000000000004</v>
      </c>
      <c r="BB134" s="2">
        <v>-0.1</v>
      </c>
      <c r="BC134" s="2">
        <v>0.7</v>
      </c>
    </row>
    <row r="135" spans="1:55" x14ac:dyDescent="0.2">
      <c r="A135" s="12" t="s">
        <v>1040</v>
      </c>
      <c r="B135" s="12" t="s">
        <v>1041</v>
      </c>
      <c r="C135" t="s">
        <v>1039</v>
      </c>
      <c r="D135" t="s">
        <v>300</v>
      </c>
      <c r="E135" s="12" t="s">
        <v>178</v>
      </c>
      <c r="F135">
        <v>51</v>
      </c>
      <c r="G135">
        <v>1</v>
      </c>
      <c r="H135">
        <v>2</v>
      </c>
      <c r="I135" s="15">
        <f t="shared" si="20"/>
        <v>3</v>
      </c>
      <c r="J135">
        <v>1</v>
      </c>
      <c r="K135">
        <v>1</v>
      </c>
      <c r="L135" s="3">
        <v>1</v>
      </c>
      <c r="M135" s="3">
        <v>1</v>
      </c>
      <c r="N135" s="3">
        <v>1</v>
      </c>
      <c r="O135" s="14">
        <f t="shared" si="21"/>
        <v>2.8044663723722691</v>
      </c>
      <c r="P135">
        <v>14</v>
      </c>
      <c r="Q135">
        <v>0</v>
      </c>
      <c r="R135">
        <v>10</v>
      </c>
      <c r="S135" s="13">
        <f t="shared" si="22"/>
        <v>7.1428571428571425E-2</v>
      </c>
      <c r="T135" s="13">
        <f t="shared" si="23"/>
        <v>4.1666666666666664E-2</v>
      </c>
      <c r="U135" s="15">
        <f t="shared" si="24"/>
        <v>11.8</v>
      </c>
      <c r="V135">
        <v>0</v>
      </c>
      <c r="W135">
        <v>1</v>
      </c>
      <c r="X135">
        <v>1</v>
      </c>
      <c r="Y135" s="2">
        <v>64.183333333299998</v>
      </c>
      <c r="Z135" s="21">
        <v>1.25</v>
      </c>
      <c r="AA135">
        <v>1.25</v>
      </c>
      <c r="AB135">
        <v>4.07</v>
      </c>
      <c r="AC135" s="32">
        <f t="shared" si="25"/>
        <v>0.23496240601503759</v>
      </c>
      <c r="AD135" s="13">
        <f t="shared" si="26"/>
        <v>0.2</v>
      </c>
      <c r="AE135" s="13">
        <f t="shared" si="27"/>
        <v>0.4</v>
      </c>
      <c r="AF135" s="13">
        <f t="shared" si="28"/>
        <v>0.60000000000000009</v>
      </c>
      <c r="AI135" s="17" t="str">
        <f t="shared" si="29"/>
        <v xml:space="preserve"> </v>
      </c>
      <c r="AJ135" s="35">
        <v>5</v>
      </c>
      <c r="AK135" s="35">
        <v>1</v>
      </c>
      <c r="AL135" s="35">
        <v>54</v>
      </c>
      <c r="AM135" s="35">
        <v>9</v>
      </c>
      <c r="AN135" s="35">
        <v>20</v>
      </c>
      <c r="AO135" s="35">
        <v>2</v>
      </c>
      <c r="AP135" s="35">
        <v>0</v>
      </c>
      <c r="AQ135" s="35">
        <v>32</v>
      </c>
      <c r="AR135">
        <v>2</v>
      </c>
      <c r="AS135">
        <v>0</v>
      </c>
      <c r="AT135">
        <v>92.93</v>
      </c>
      <c r="AU135">
        <v>3.7</v>
      </c>
      <c r="AV135">
        <v>-79.552000000000007</v>
      </c>
      <c r="AW135">
        <v>1.2810000000000001</v>
      </c>
      <c r="AX135" s="2">
        <v>5.5</v>
      </c>
      <c r="AY135" s="2">
        <v>-0.1</v>
      </c>
      <c r="AZ135" s="2">
        <v>0.30000000000000004</v>
      </c>
      <c r="BA135" s="2">
        <v>-0.1</v>
      </c>
      <c r="BB135" s="2">
        <v>0.30000000000000004</v>
      </c>
      <c r="BC135" s="2">
        <v>0.4</v>
      </c>
    </row>
    <row r="136" spans="1:55" x14ac:dyDescent="0.2">
      <c r="A136" s="12" t="s">
        <v>258</v>
      </c>
      <c r="B136" s="12" t="s">
        <v>259</v>
      </c>
      <c r="C136" t="s">
        <v>257</v>
      </c>
      <c r="D136" t="s">
        <v>223</v>
      </c>
      <c r="E136" s="12" t="s">
        <v>148</v>
      </c>
      <c r="F136">
        <v>79</v>
      </c>
      <c r="G136">
        <v>4</v>
      </c>
      <c r="H136">
        <v>5</v>
      </c>
      <c r="I136" s="15">
        <f t="shared" si="20"/>
        <v>9</v>
      </c>
      <c r="J136">
        <v>5</v>
      </c>
      <c r="K136">
        <v>0</v>
      </c>
      <c r="L136" s="3">
        <v>4</v>
      </c>
      <c r="M136" s="3">
        <v>4</v>
      </c>
      <c r="N136" s="3">
        <v>1</v>
      </c>
      <c r="O136" s="14">
        <f t="shared" si="21"/>
        <v>3.0772153100965096</v>
      </c>
      <c r="P136">
        <v>39</v>
      </c>
      <c r="Q136">
        <v>10</v>
      </c>
      <c r="R136">
        <v>10</v>
      </c>
      <c r="S136" s="13">
        <f t="shared" si="22"/>
        <v>0.10256410256410256</v>
      </c>
      <c r="T136" s="13">
        <f t="shared" si="23"/>
        <v>6.7796610169491525E-2</v>
      </c>
      <c r="U136" s="15">
        <f t="shared" si="24"/>
        <v>45</v>
      </c>
      <c r="V136">
        <v>0</v>
      </c>
      <c r="W136">
        <v>1</v>
      </c>
      <c r="X136">
        <v>8</v>
      </c>
      <c r="Y136" s="2">
        <v>175.48333333330001</v>
      </c>
      <c r="Z136" s="21">
        <v>2.2166666667000001</v>
      </c>
      <c r="AA136">
        <v>2.17</v>
      </c>
      <c r="AB136">
        <v>3.28</v>
      </c>
      <c r="AC136" s="32">
        <f t="shared" si="25"/>
        <v>0.39816513761467892</v>
      </c>
      <c r="AD136" s="13">
        <f t="shared" si="26"/>
        <v>0.22222222222222221</v>
      </c>
      <c r="AE136" s="13">
        <f t="shared" si="27"/>
        <v>0.27777777777777779</v>
      </c>
      <c r="AF136" s="13">
        <f t="shared" si="28"/>
        <v>0.5</v>
      </c>
      <c r="AG136">
        <v>0</v>
      </c>
      <c r="AH136">
        <v>0</v>
      </c>
      <c r="AI136" s="17" t="str">
        <f t="shared" si="29"/>
        <v xml:space="preserve"> </v>
      </c>
      <c r="AJ136" s="35">
        <v>18</v>
      </c>
      <c r="AK136" s="35">
        <v>4</v>
      </c>
      <c r="AL136" s="35">
        <v>144</v>
      </c>
      <c r="AM136" s="35">
        <v>15</v>
      </c>
      <c r="AN136" s="35">
        <v>65</v>
      </c>
      <c r="AO136" s="35">
        <v>3</v>
      </c>
      <c r="AP136" s="35">
        <v>5</v>
      </c>
      <c r="AQ136" s="35">
        <v>68</v>
      </c>
      <c r="AR136">
        <v>1</v>
      </c>
      <c r="AS136">
        <v>1</v>
      </c>
      <c r="AT136">
        <v>93.89</v>
      </c>
      <c r="AU136">
        <v>11.3</v>
      </c>
      <c r="AV136">
        <v>-84.385999999999996</v>
      </c>
      <c r="AW136">
        <v>-3.9939999999999998</v>
      </c>
      <c r="AX136" s="2">
        <v>17.600000000000001</v>
      </c>
      <c r="AY136" s="2">
        <v>2.2999999999999998</v>
      </c>
      <c r="AZ136" s="2">
        <v>-0.5</v>
      </c>
      <c r="BA136" s="2">
        <v>0</v>
      </c>
      <c r="BB136" s="2">
        <v>-0.2</v>
      </c>
      <c r="BC136" s="2">
        <v>1.5</v>
      </c>
    </row>
    <row r="137" spans="1:55" x14ac:dyDescent="0.2">
      <c r="A137" s="12" t="s">
        <v>258</v>
      </c>
      <c r="B137" s="12" t="s">
        <v>1367</v>
      </c>
      <c r="C137" t="s">
        <v>1366</v>
      </c>
      <c r="D137" t="s">
        <v>192</v>
      </c>
      <c r="E137" s="12" t="s">
        <v>178</v>
      </c>
      <c r="F137">
        <v>70</v>
      </c>
      <c r="G137">
        <v>4</v>
      </c>
      <c r="H137">
        <v>11</v>
      </c>
      <c r="I137" s="15">
        <f t="shared" si="20"/>
        <v>15</v>
      </c>
      <c r="J137">
        <v>6</v>
      </c>
      <c r="K137">
        <v>6</v>
      </c>
      <c r="L137" s="3">
        <v>4</v>
      </c>
      <c r="M137" s="3">
        <v>4</v>
      </c>
      <c r="N137" s="3">
        <v>5</v>
      </c>
      <c r="O137" s="14">
        <f t="shared" si="21"/>
        <v>3.7942664418212479</v>
      </c>
      <c r="P137">
        <v>39</v>
      </c>
      <c r="Q137">
        <v>19</v>
      </c>
      <c r="R137">
        <v>27</v>
      </c>
      <c r="S137" s="13">
        <f t="shared" si="22"/>
        <v>0.10256410256410256</v>
      </c>
      <c r="T137" s="13">
        <f t="shared" si="23"/>
        <v>4.7058823529411764E-2</v>
      </c>
      <c r="U137" s="15">
        <f t="shared" si="24"/>
        <v>52.695652173913039</v>
      </c>
      <c r="V137">
        <v>4</v>
      </c>
      <c r="W137">
        <v>0</v>
      </c>
      <c r="X137">
        <v>3</v>
      </c>
      <c r="Y137" s="2">
        <v>237.2</v>
      </c>
      <c r="Z137" s="21">
        <v>3.3833333333</v>
      </c>
      <c r="AA137">
        <v>3.23</v>
      </c>
      <c r="AB137">
        <v>2.2800000000000002</v>
      </c>
      <c r="AC137" s="32">
        <f t="shared" si="25"/>
        <v>0.5862068965517242</v>
      </c>
      <c r="AD137" s="13">
        <f t="shared" si="26"/>
        <v>0.17391304347826086</v>
      </c>
      <c r="AE137" s="13">
        <f t="shared" si="27"/>
        <v>0.52173913043478259</v>
      </c>
      <c r="AF137" s="13">
        <f t="shared" si="28"/>
        <v>0.69565217391304346</v>
      </c>
      <c r="AI137" s="17" t="str">
        <f t="shared" si="29"/>
        <v xml:space="preserve"> </v>
      </c>
      <c r="AJ137" s="35">
        <v>23</v>
      </c>
      <c r="AK137" s="35">
        <v>3</v>
      </c>
      <c r="AL137" s="35">
        <v>179</v>
      </c>
      <c r="AM137" s="35">
        <v>19</v>
      </c>
      <c r="AN137" s="35">
        <v>104</v>
      </c>
      <c r="AO137" s="35">
        <v>19</v>
      </c>
      <c r="AP137" s="35">
        <v>8</v>
      </c>
      <c r="AQ137" s="35">
        <v>89</v>
      </c>
      <c r="AR137">
        <v>0</v>
      </c>
      <c r="AS137">
        <v>0</v>
      </c>
      <c r="AT137">
        <v>91.7</v>
      </c>
      <c r="AU137">
        <v>10.4</v>
      </c>
      <c r="AV137">
        <v>-82.454999999999998</v>
      </c>
      <c r="AW137">
        <v>-3.2709999999999999</v>
      </c>
      <c r="AX137" s="2">
        <v>23.1</v>
      </c>
      <c r="AY137" s="2">
        <v>1.8</v>
      </c>
      <c r="AZ137" s="2">
        <v>-0.30000000000000004</v>
      </c>
      <c r="BA137" s="2">
        <v>-0.60000000000000009</v>
      </c>
      <c r="BB137" s="2">
        <v>0.5</v>
      </c>
      <c r="BC137" s="2">
        <v>1.4</v>
      </c>
    </row>
    <row r="138" spans="1:55" x14ac:dyDescent="0.2">
      <c r="A138" s="12" t="s">
        <v>258</v>
      </c>
      <c r="B138" s="12" t="s">
        <v>1874</v>
      </c>
      <c r="C138" t="s">
        <v>1873</v>
      </c>
      <c r="D138" t="s">
        <v>432</v>
      </c>
      <c r="E138" s="12" t="s">
        <v>148</v>
      </c>
      <c r="F138">
        <v>24</v>
      </c>
      <c r="G138">
        <v>0</v>
      </c>
      <c r="H138">
        <v>0</v>
      </c>
      <c r="I138" s="15">
        <f t="shared" si="20"/>
        <v>0</v>
      </c>
      <c r="J138">
        <v>0</v>
      </c>
      <c r="K138">
        <v>0</v>
      </c>
      <c r="L138" s="3">
        <v>0</v>
      </c>
      <c r="M138" s="3">
        <v>0</v>
      </c>
      <c r="N138" s="3">
        <v>0</v>
      </c>
      <c r="O138" s="14">
        <f t="shared" si="21"/>
        <v>0</v>
      </c>
      <c r="P138">
        <v>0</v>
      </c>
      <c r="Q138">
        <v>0</v>
      </c>
      <c r="R138">
        <v>0</v>
      </c>
      <c r="S138" s="13">
        <f t="shared" si="22"/>
        <v>0</v>
      </c>
      <c r="T138" s="13">
        <f t="shared" si="23"/>
        <v>0</v>
      </c>
      <c r="U138" s="15">
        <f t="shared" si="24"/>
        <v>0</v>
      </c>
      <c r="V138">
        <v>0</v>
      </c>
      <c r="W138">
        <v>0</v>
      </c>
      <c r="X138">
        <v>0</v>
      </c>
      <c r="Y138" s="2">
        <v>0</v>
      </c>
      <c r="Z138" s="21">
        <v>0</v>
      </c>
      <c r="AC138" s="32">
        <f t="shared" si="25"/>
        <v>0</v>
      </c>
      <c r="AD138" s="13">
        <f t="shared" si="26"/>
        <v>0</v>
      </c>
      <c r="AE138" s="13">
        <f t="shared" si="27"/>
        <v>0</v>
      </c>
      <c r="AF138" s="13">
        <f t="shared" si="28"/>
        <v>0</v>
      </c>
      <c r="AG138">
        <v>0</v>
      </c>
      <c r="AH138">
        <v>0</v>
      </c>
      <c r="AI138" s="17" t="str">
        <f t="shared" si="29"/>
        <v xml:space="preserve"> </v>
      </c>
      <c r="AJ138" s="35">
        <v>0</v>
      </c>
      <c r="AK138" s="35">
        <v>0</v>
      </c>
      <c r="AL138" s="35">
        <v>0</v>
      </c>
      <c r="AM138" s="35">
        <v>0</v>
      </c>
      <c r="AN138" s="35">
        <v>0</v>
      </c>
      <c r="AO138" s="35">
        <v>0</v>
      </c>
      <c r="AP138" s="35">
        <v>0</v>
      </c>
      <c r="AQ138" s="35">
        <v>0</v>
      </c>
      <c r="AR138">
        <v>0</v>
      </c>
      <c r="AS138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</row>
    <row r="139" spans="1:55" x14ac:dyDescent="0.2">
      <c r="A139" s="12" t="s">
        <v>1439</v>
      </c>
      <c r="B139" s="12" t="s">
        <v>1440</v>
      </c>
      <c r="C139" t="s">
        <v>1438</v>
      </c>
      <c r="D139" t="s">
        <v>393</v>
      </c>
      <c r="E139" s="12" t="s">
        <v>178</v>
      </c>
      <c r="F139">
        <v>9</v>
      </c>
      <c r="G139">
        <v>0</v>
      </c>
      <c r="H139">
        <v>0</v>
      </c>
      <c r="I139" s="15">
        <f t="shared" si="20"/>
        <v>0</v>
      </c>
      <c r="J139">
        <v>0</v>
      </c>
      <c r="K139">
        <v>0</v>
      </c>
      <c r="L139" s="3">
        <v>0</v>
      </c>
      <c r="M139" s="3">
        <v>0</v>
      </c>
      <c r="N139" s="3">
        <v>0</v>
      </c>
      <c r="O139" s="14">
        <f t="shared" si="21"/>
        <v>0</v>
      </c>
      <c r="P139">
        <v>0</v>
      </c>
      <c r="Q139">
        <v>0</v>
      </c>
      <c r="R139">
        <v>0</v>
      </c>
      <c r="S139" s="13">
        <f t="shared" si="22"/>
        <v>0</v>
      </c>
      <c r="T139" s="13">
        <f t="shared" si="23"/>
        <v>0</v>
      </c>
      <c r="U139" s="15">
        <f t="shared" si="24"/>
        <v>0</v>
      </c>
      <c r="V139">
        <v>0</v>
      </c>
      <c r="W139">
        <v>0</v>
      </c>
      <c r="X139">
        <v>0</v>
      </c>
      <c r="Y139" s="2">
        <v>0.65</v>
      </c>
      <c r="Z139" s="21">
        <v>6.6666666700000002E-2</v>
      </c>
      <c r="AA139">
        <v>7.0000000000000007E-2</v>
      </c>
      <c r="AB139">
        <v>6.15</v>
      </c>
      <c r="AC139" s="32">
        <f t="shared" si="25"/>
        <v>1.1254019292604502E-2</v>
      </c>
      <c r="AD139" s="13">
        <f t="shared" si="26"/>
        <v>0</v>
      </c>
      <c r="AE139" s="13">
        <f t="shared" si="27"/>
        <v>0</v>
      </c>
      <c r="AF139" s="13">
        <f t="shared" si="28"/>
        <v>0</v>
      </c>
      <c r="AI139" s="17" t="str">
        <f t="shared" si="29"/>
        <v xml:space="preserve"> </v>
      </c>
      <c r="AJ139" s="35">
        <v>0</v>
      </c>
      <c r="AK139" s="35">
        <v>0</v>
      </c>
      <c r="AL139" s="35">
        <v>0</v>
      </c>
      <c r="AM139" s="35">
        <v>1</v>
      </c>
      <c r="AN139" s="35">
        <v>0</v>
      </c>
      <c r="AO139" s="35">
        <v>0</v>
      </c>
      <c r="AP139" s="35">
        <v>0</v>
      </c>
      <c r="AQ139" s="35">
        <v>0</v>
      </c>
      <c r="AR139">
        <v>0</v>
      </c>
      <c r="AS139">
        <v>0</v>
      </c>
      <c r="AT139">
        <v>-92.31</v>
      </c>
      <c r="AU139">
        <v>-183.3</v>
      </c>
      <c r="AV139">
        <v>-83.36</v>
      </c>
      <c r="AW139">
        <v>-1.6560000000000001</v>
      </c>
      <c r="AX139" s="2">
        <v>0</v>
      </c>
      <c r="AY139" s="2">
        <v>-0.1</v>
      </c>
      <c r="AZ139" s="2">
        <v>0</v>
      </c>
      <c r="BA139" s="2">
        <v>0</v>
      </c>
      <c r="BB139" s="2">
        <v>0</v>
      </c>
      <c r="BC139" s="2">
        <v>-0.1</v>
      </c>
    </row>
    <row r="140" spans="1:55" x14ac:dyDescent="0.2">
      <c r="A140" s="12" t="s">
        <v>1439</v>
      </c>
      <c r="B140" s="12" t="s">
        <v>3090</v>
      </c>
      <c r="C140" t="s">
        <v>3089</v>
      </c>
      <c r="D140" t="s">
        <v>210</v>
      </c>
      <c r="E140" s="12" t="s">
        <v>178</v>
      </c>
      <c r="F140">
        <v>1</v>
      </c>
      <c r="G140">
        <v>0</v>
      </c>
      <c r="H140">
        <v>0</v>
      </c>
      <c r="I140" s="15">
        <f t="shared" si="20"/>
        <v>0</v>
      </c>
      <c r="J140">
        <v>0</v>
      </c>
      <c r="K140">
        <v>0</v>
      </c>
      <c r="L140" s="3">
        <v>0</v>
      </c>
      <c r="M140" s="3">
        <v>0</v>
      </c>
      <c r="N140" s="3">
        <v>0</v>
      </c>
      <c r="O140" s="14">
        <f t="shared" si="21"/>
        <v>0</v>
      </c>
      <c r="P140">
        <v>0</v>
      </c>
      <c r="Q140">
        <v>0</v>
      </c>
      <c r="R140">
        <v>0</v>
      </c>
      <c r="S140" s="13">
        <f t="shared" si="22"/>
        <v>0</v>
      </c>
      <c r="T140" s="13">
        <f t="shared" si="23"/>
        <v>0</v>
      </c>
      <c r="U140" s="15">
        <f t="shared" si="24"/>
        <v>0</v>
      </c>
      <c r="V140">
        <v>0</v>
      </c>
      <c r="W140">
        <v>0</v>
      </c>
      <c r="X140">
        <v>0</v>
      </c>
      <c r="Y140" s="2">
        <v>0</v>
      </c>
      <c r="Z140" s="21">
        <v>0</v>
      </c>
      <c r="AC140" s="32">
        <f t="shared" si="25"/>
        <v>0</v>
      </c>
      <c r="AD140" s="13">
        <f t="shared" si="26"/>
        <v>0</v>
      </c>
      <c r="AE140" s="13">
        <f t="shared" si="27"/>
        <v>0</v>
      </c>
      <c r="AF140" s="13">
        <f t="shared" si="28"/>
        <v>0</v>
      </c>
      <c r="AI140" s="17" t="str">
        <f t="shared" si="29"/>
        <v xml:space="preserve"> </v>
      </c>
      <c r="AJ140" s="35">
        <v>0</v>
      </c>
      <c r="AK140" s="35">
        <v>0</v>
      </c>
      <c r="AL140" s="35">
        <v>0</v>
      </c>
      <c r="AM140" s="35">
        <v>0</v>
      </c>
      <c r="AN140" s="35">
        <v>0</v>
      </c>
      <c r="AO140" s="35">
        <v>0</v>
      </c>
      <c r="AP140" s="35">
        <v>0</v>
      </c>
      <c r="AQ140" s="35">
        <v>0</v>
      </c>
      <c r="AR140">
        <v>0</v>
      </c>
      <c r="AS140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</row>
    <row r="141" spans="1:55" x14ac:dyDescent="0.2">
      <c r="A141" s="12" t="s">
        <v>1631</v>
      </c>
      <c r="B141" s="12" t="s">
        <v>1632</v>
      </c>
      <c r="C141" t="s">
        <v>1630</v>
      </c>
      <c r="D141" t="s">
        <v>112</v>
      </c>
      <c r="E141" s="12" t="s">
        <v>178</v>
      </c>
      <c r="F141">
        <v>80</v>
      </c>
      <c r="G141">
        <v>0</v>
      </c>
      <c r="H141">
        <v>1</v>
      </c>
      <c r="I141" s="15">
        <f t="shared" si="20"/>
        <v>1</v>
      </c>
      <c r="J141">
        <v>0</v>
      </c>
      <c r="K141">
        <v>1</v>
      </c>
      <c r="L141" s="3">
        <v>0</v>
      </c>
      <c r="M141" s="3">
        <v>0</v>
      </c>
      <c r="N141" s="3">
        <v>1</v>
      </c>
      <c r="O141" s="14">
        <f t="shared" si="21"/>
        <v>3.4026465028419706</v>
      </c>
      <c r="P141">
        <v>3</v>
      </c>
      <c r="Q141">
        <v>0</v>
      </c>
      <c r="R141">
        <v>1</v>
      </c>
      <c r="S141" s="13">
        <f t="shared" si="22"/>
        <v>0</v>
      </c>
      <c r="T141" s="13">
        <f t="shared" si="23"/>
        <v>0</v>
      </c>
      <c r="U141" s="15">
        <f t="shared" si="24"/>
        <v>0</v>
      </c>
      <c r="V141">
        <v>0</v>
      </c>
      <c r="W141">
        <v>1</v>
      </c>
      <c r="X141">
        <v>1</v>
      </c>
      <c r="Y141" s="2">
        <v>17.633333333300001</v>
      </c>
      <c r="Z141" s="21">
        <v>0.21666666670000001</v>
      </c>
      <c r="AA141">
        <v>0.22</v>
      </c>
      <c r="AB141">
        <v>4.79</v>
      </c>
      <c r="AC141" s="32">
        <f t="shared" si="25"/>
        <v>4.3912175648702596E-2</v>
      </c>
      <c r="AD141" s="13">
        <f t="shared" si="26"/>
        <v>0</v>
      </c>
      <c r="AE141" s="13">
        <f t="shared" si="27"/>
        <v>0.33333333333333331</v>
      </c>
      <c r="AF141" s="13">
        <f t="shared" si="28"/>
        <v>0.33333333333333331</v>
      </c>
      <c r="AI141" s="17" t="str">
        <f t="shared" si="29"/>
        <v xml:space="preserve"> </v>
      </c>
      <c r="AJ141" s="35">
        <v>3</v>
      </c>
      <c r="AK141" s="35">
        <v>1</v>
      </c>
      <c r="AL141" s="35">
        <v>18</v>
      </c>
      <c r="AM141" s="35">
        <v>2</v>
      </c>
      <c r="AN141" s="35">
        <v>0</v>
      </c>
      <c r="AO141" s="35">
        <v>1</v>
      </c>
      <c r="AP141" s="35">
        <v>0</v>
      </c>
      <c r="AQ141" s="35">
        <v>12</v>
      </c>
      <c r="AR141">
        <v>0</v>
      </c>
      <c r="AS141">
        <v>0</v>
      </c>
      <c r="AT141">
        <v>98.68</v>
      </c>
      <c r="AU141">
        <v>19.7</v>
      </c>
      <c r="AV141">
        <v>-88.504000000000005</v>
      </c>
      <c r="AW141">
        <v>-1.5819999999999999</v>
      </c>
      <c r="AX141" s="2">
        <v>2.5</v>
      </c>
      <c r="AY141" s="2">
        <v>0.8</v>
      </c>
      <c r="AZ141" s="2">
        <v>0.30000000000000004</v>
      </c>
      <c r="BA141" s="2">
        <v>-0.1</v>
      </c>
      <c r="BB141" s="2">
        <v>0.1</v>
      </c>
      <c r="BC141" s="2">
        <v>1</v>
      </c>
    </row>
    <row r="142" spans="1:55" x14ac:dyDescent="0.2">
      <c r="A142" s="12" t="s">
        <v>1631</v>
      </c>
      <c r="B142" s="12" t="s">
        <v>1640</v>
      </c>
      <c r="C142" t="s">
        <v>1639</v>
      </c>
      <c r="D142" t="s">
        <v>199</v>
      </c>
      <c r="E142" s="12" t="s">
        <v>156</v>
      </c>
      <c r="F142">
        <v>72</v>
      </c>
      <c r="G142">
        <v>0</v>
      </c>
      <c r="H142">
        <v>0</v>
      </c>
      <c r="I142" s="15">
        <f t="shared" si="20"/>
        <v>0</v>
      </c>
      <c r="J142">
        <v>0</v>
      </c>
      <c r="K142">
        <v>0</v>
      </c>
      <c r="L142" s="3">
        <v>0</v>
      </c>
      <c r="M142" s="3">
        <v>0</v>
      </c>
      <c r="N142" s="3">
        <v>0</v>
      </c>
      <c r="O142" s="14">
        <f t="shared" si="21"/>
        <v>0</v>
      </c>
      <c r="P142">
        <v>0</v>
      </c>
      <c r="Q142">
        <v>0</v>
      </c>
      <c r="R142">
        <v>1</v>
      </c>
      <c r="S142" s="13">
        <f t="shared" si="22"/>
        <v>0</v>
      </c>
      <c r="T142" s="13">
        <f t="shared" si="23"/>
        <v>0</v>
      </c>
      <c r="U142" s="15">
        <f t="shared" si="24"/>
        <v>0</v>
      </c>
      <c r="V142">
        <v>0</v>
      </c>
      <c r="W142">
        <v>0</v>
      </c>
      <c r="X142">
        <v>3</v>
      </c>
      <c r="Y142" s="2">
        <v>14.8833333333</v>
      </c>
      <c r="Z142" s="21">
        <v>0.2</v>
      </c>
      <c r="AA142">
        <v>0.21</v>
      </c>
      <c r="AB142">
        <v>4.96</v>
      </c>
      <c r="AC142" s="32">
        <f t="shared" si="25"/>
        <v>4.0618955512572531E-2</v>
      </c>
      <c r="AD142" s="13">
        <f t="shared" si="26"/>
        <v>0</v>
      </c>
      <c r="AE142" s="13">
        <f t="shared" si="27"/>
        <v>0</v>
      </c>
      <c r="AF142" s="13">
        <f t="shared" si="28"/>
        <v>0</v>
      </c>
      <c r="AG142">
        <v>0</v>
      </c>
      <c r="AH142">
        <v>0</v>
      </c>
      <c r="AI142" s="17" t="str">
        <f t="shared" si="29"/>
        <v xml:space="preserve"> </v>
      </c>
      <c r="AJ142" s="35">
        <v>0</v>
      </c>
      <c r="AK142" s="35">
        <v>0</v>
      </c>
      <c r="AL142" s="35">
        <v>11</v>
      </c>
      <c r="AM142" s="35">
        <v>0</v>
      </c>
      <c r="AN142" s="35">
        <v>4</v>
      </c>
      <c r="AO142" s="35">
        <v>1</v>
      </c>
      <c r="AP142" s="35">
        <v>2</v>
      </c>
      <c r="AQ142" s="35">
        <v>4</v>
      </c>
      <c r="AR142">
        <v>0</v>
      </c>
      <c r="AS142">
        <v>2</v>
      </c>
      <c r="AT142">
        <v>64.430000000000007</v>
      </c>
      <c r="AU142">
        <v>-30.8</v>
      </c>
      <c r="AV142">
        <v>-84.418000000000006</v>
      </c>
      <c r="AW142">
        <v>-3.218</v>
      </c>
      <c r="AX142" s="2">
        <v>1</v>
      </c>
      <c r="AY142" s="2">
        <v>-0.4</v>
      </c>
      <c r="AZ142" s="2">
        <v>0.30000000000000004</v>
      </c>
      <c r="BA142" s="2">
        <v>-0.1</v>
      </c>
      <c r="BB142" s="2">
        <v>0</v>
      </c>
      <c r="BC142" s="2">
        <v>-0.2</v>
      </c>
    </row>
    <row r="143" spans="1:55" x14ac:dyDescent="0.2">
      <c r="A143" s="12" t="s">
        <v>1631</v>
      </c>
      <c r="B143" s="12" t="s">
        <v>2041</v>
      </c>
      <c r="C143" t="s">
        <v>2040</v>
      </c>
      <c r="D143" t="s">
        <v>169</v>
      </c>
      <c r="E143" s="12" t="s">
        <v>156</v>
      </c>
      <c r="F143">
        <v>3</v>
      </c>
      <c r="G143">
        <v>0</v>
      </c>
      <c r="H143">
        <v>0</v>
      </c>
      <c r="I143" s="15">
        <f t="shared" si="20"/>
        <v>0</v>
      </c>
      <c r="J143">
        <v>0</v>
      </c>
      <c r="K143">
        <v>0</v>
      </c>
      <c r="L143" s="3">
        <v>0</v>
      </c>
      <c r="M143" s="3">
        <v>0</v>
      </c>
      <c r="N143" s="3">
        <v>0</v>
      </c>
      <c r="O143" s="14">
        <f t="shared" si="21"/>
        <v>0</v>
      </c>
      <c r="P143">
        <v>0</v>
      </c>
      <c r="Q143">
        <v>0</v>
      </c>
      <c r="R143">
        <v>0</v>
      </c>
      <c r="S143" s="13">
        <f t="shared" si="22"/>
        <v>0</v>
      </c>
      <c r="T143" s="13">
        <f t="shared" si="23"/>
        <v>0</v>
      </c>
      <c r="U143" s="15">
        <f t="shared" si="24"/>
        <v>0</v>
      </c>
      <c r="V143">
        <v>0</v>
      </c>
      <c r="W143">
        <v>0</v>
      </c>
      <c r="X143">
        <v>0</v>
      </c>
      <c r="Y143" s="2">
        <v>0</v>
      </c>
      <c r="Z143" s="21">
        <v>0</v>
      </c>
      <c r="AC143" s="32">
        <f t="shared" si="25"/>
        <v>0</v>
      </c>
      <c r="AD143" s="13">
        <f t="shared" si="26"/>
        <v>0</v>
      </c>
      <c r="AE143" s="13">
        <f t="shared" si="27"/>
        <v>0</v>
      </c>
      <c r="AF143" s="13">
        <f t="shared" si="28"/>
        <v>0</v>
      </c>
      <c r="AG143">
        <v>0</v>
      </c>
      <c r="AH143">
        <v>0</v>
      </c>
      <c r="AI143" s="17" t="str">
        <f t="shared" si="29"/>
        <v xml:space="preserve"> </v>
      </c>
      <c r="AJ143" s="35">
        <v>0</v>
      </c>
      <c r="AK143" s="35">
        <v>0</v>
      </c>
      <c r="AL143" s="35">
        <v>0</v>
      </c>
      <c r="AM143" s="35">
        <v>0</v>
      </c>
      <c r="AN143" s="35">
        <v>0</v>
      </c>
      <c r="AO143" s="35">
        <v>0</v>
      </c>
      <c r="AP143" s="35">
        <v>0</v>
      </c>
      <c r="AQ143" s="35">
        <v>0</v>
      </c>
      <c r="AR143">
        <v>0</v>
      </c>
      <c r="AS143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</row>
    <row r="144" spans="1:55" x14ac:dyDescent="0.2">
      <c r="A144" s="12" t="s">
        <v>1631</v>
      </c>
      <c r="B144" s="12" t="s">
        <v>3251</v>
      </c>
      <c r="C144" t="s">
        <v>3250</v>
      </c>
      <c r="D144" t="s">
        <v>338</v>
      </c>
      <c r="E144" s="12" t="s">
        <v>170</v>
      </c>
      <c r="F144">
        <v>73</v>
      </c>
      <c r="G144">
        <v>5</v>
      </c>
      <c r="H144">
        <v>11</v>
      </c>
      <c r="I144" s="15">
        <f t="shared" si="20"/>
        <v>16</v>
      </c>
      <c r="J144">
        <v>10</v>
      </c>
      <c r="K144">
        <v>1</v>
      </c>
      <c r="L144" s="3">
        <v>5</v>
      </c>
      <c r="M144" s="3">
        <v>10</v>
      </c>
      <c r="N144" s="3">
        <v>1</v>
      </c>
      <c r="O144" s="14">
        <f t="shared" si="21"/>
        <v>7.3959938366718019</v>
      </c>
      <c r="P144">
        <v>25</v>
      </c>
      <c r="Q144">
        <v>10</v>
      </c>
      <c r="R144">
        <v>4</v>
      </c>
      <c r="S144" s="13">
        <f t="shared" si="22"/>
        <v>0.2</v>
      </c>
      <c r="T144" s="13">
        <f t="shared" si="23"/>
        <v>0.12820512820512819</v>
      </c>
      <c r="U144" s="15">
        <f t="shared" si="24"/>
        <v>55.909090909090907</v>
      </c>
      <c r="V144">
        <v>0</v>
      </c>
      <c r="W144">
        <v>2</v>
      </c>
      <c r="X144">
        <v>7</v>
      </c>
      <c r="Y144" s="2">
        <v>129.80000000000001</v>
      </c>
      <c r="Z144" s="21">
        <v>1.7666666666999999</v>
      </c>
      <c r="AA144">
        <v>1.78</v>
      </c>
      <c r="AB144">
        <v>2.5099999999999998</v>
      </c>
      <c r="AC144" s="32">
        <f t="shared" si="25"/>
        <v>0.41491841491841491</v>
      </c>
      <c r="AD144" s="13">
        <f t="shared" si="26"/>
        <v>0.22727272727272727</v>
      </c>
      <c r="AE144" s="13">
        <f t="shared" si="27"/>
        <v>0.5</v>
      </c>
      <c r="AF144" s="13">
        <f t="shared" si="28"/>
        <v>0.72727272727272729</v>
      </c>
      <c r="AG144">
        <v>3</v>
      </c>
      <c r="AH144">
        <v>4</v>
      </c>
      <c r="AI144" s="17">
        <f t="shared" si="29"/>
        <v>0.42857142857142855</v>
      </c>
      <c r="AJ144" s="35">
        <v>22</v>
      </c>
      <c r="AK144" s="35">
        <v>3</v>
      </c>
      <c r="AL144" s="35">
        <v>101</v>
      </c>
      <c r="AM144" s="35">
        <v>13</v>
      </c>
      <c r="AN144" s="35">
        <v>37</v>
      </c>
      <c r="AO144" s="35">
        <v>4</v>
      </c>
      <c r="AP144" s="35">
        <v>2</v>
      </c>
      <c r="AQ144" s="35">
        <v>47</v>
      </c>
      <c r="AR144">
        <v>2</v>
      </c>
      <c r="AS144">
        <v>1</v>
      </c>
      <c r="AT144">
        <v>85.38</v>
      </c>
      <c r="AU144">
        <v>-15.3</v>
      </c>
      <c r="AV144">
        <v>-84.944999999999993</v>
      </c>
      <c r="AW144">
        <v>-5.76</v>
      </c>
      <c r="AX144" s="2">
        <v>17.2</v>
      </c>
      <c r="AY144" s="2">
        <v>5.6</v>
      </c>
      <c r="AZ144" s="2">
        <v>-0.1</v>
      </c>
      <c r="BA144" s="2">
        <v>-0.4</v>
      </c>
      <c r="BB144" s="2">
        <v>-2.8</v>
      </c>
      <c r="BC144" s="2">
        <v>2.2999999999999998</v>
      </c>
    </row>
    <row r="145" spans="1:55" x14ac:dyDescent="0.2">
      <c r="A145" s="12" t="s">
        <v>883</v>
      </c>
      <c r="B145" s="12" t="s">
        <v>884</v>
      </c>
      <c r="C145" t="s">
        <v>882</v>
      </c>
      <c r="D145" t="s">
        <v>265</v>
      </c>
      <c r="E145" s="12" t="s">
        <v>178</v>
      </c>
      <c r="F145">
        <v>25</v>
      </c>
      <c r="G145">
        <v>0</v>
      </c>
      <c r="H145">
        <v>1</v>
      </c>
      <c r="I145" s="15">
        <f t="shared" si="20"/>
        <v>1</v>
      </c>
      <c r="J145">
        <v>1</v>
      </c>
      <c r="K145">
        <v>0</v>
      </c>
      <c r="L145" s="3">
        <v>0</v>
      </c>
      <c r="M145" s="3">
        <v>1</v>
      </c>
      <c r="N145" s="3">
        <v>0</v>
      </c>
      <c r="O145" s="14">
        <f t="shared" si="21"/>
        <v>1.9128586609969045</v>
      </c>
      <c r="P145">
        <v>2</v>
      </c>
      <c r="Q145">
        <v>1</v>
      </c>
      <c r="R145">
        <v>5</v>
      </c>
      <c r="S145" s="13">
        <f t="shared" si="22"/>
        <v>0</v>
      </c>
      <c r="T145" s="13">
        <f t="shared" si="23"/>
        <v>0</v>
      </c>
      <c r="U145" s="15">
        <f t="shared" si="24"/>
        <v>6.3333333333333339</v>
      </c>
      <c r="V145">
        <v>1</v>
      </c>
      <c r="W145">
        <v>2</v>
      </c>
      <c r="X145">
        <v>0</v>
      </c>
      <c r="Y145" s="2">
        <v>31.366666666699999</v>
      </c>
      <c r="Z145" s="21">
        <v>1.25</v>
      </c>
      <c r="AA145">
        <v>1.28</v>
      </c>
      <c r="AB145">
        <v>3.86</v>
      </c>
      <c r="AC145" s="32">
        <f t="shared" si="25"/>
        <v>0.24902723735408563</v>
      </c>
      <c r="AD145" s="13">
        <f t="shared" si="26"/>
        <v>0</v>
      </c>
      <c r="AE145" s="13">
        <f t="shared" si="27"/>
        <v>0.33333333333333331</v>
      </c>
      <c r="AF145" s="13">
        <f t="shared" si="28"/>
        <v>0.33333333333333331</v>
      </c>
      <c r="AI145" s="17" t="str">
        <f t="shared" si="29"/>
        <v xml:space="preserve"> </v>
      </c>
      <c r="AJ145" s="35">
        <v>3</v>
      </c>
      <c r="AK145" s="35">
        <v>0</v>
      </c>
      <c r="AL145" s="35">
        <v>16</v>
      </c>
      <c r="AM145" s="35">
        <v>3</v>
      </c>
      <c r="AN145" s="35">
        <v>8</v>
      </c>
      <c r="AO145" s="35">
        <v>1</v>
      </c>
      <c r="AP145" s="35">
        <v>1</v>
      </c>
      <c r="AQ145" s="35">
        <v>17</v>
      </c>
      <c r="AR145">
        <v>2</v>
      </c>
      <c r="AS145">
        <v>0</v>
      </c>
      <c r="AT145">
        <v>72.94</v>
      </c>
      <c r="AU145">
        <v>-17.3</v>
      </c>
      <c r="AV145">
        <v>-86.147999999999996</v>
      </c>
      <c r="AW145">
        <v>-4.9359999999999999</v>
      </c>
      <c r="AX145" s="2">
        <v>1.6</v>
      </c>
      <c r="AY145" s="2">
        <v>-1.3</v>
      </c>
      <c r="AZ145" s="2">
        <v>0.2</v>
      </c>
      <c r="BA145" s="2">
        <v>0</v>
      </c>
      <c r="BB145" s="2">
        <v>0.30000000000000004</v>
      </c>
      <c r="BC145" s="2">
        <v>-0.8</v>
      </c>
    </row>
    <row r="146" spans="1:55" x14ac:dyDescent="0.2">
      <c r="A146" s="12" t="s">
        <v>2424</v>
      </c>
      <c r="B146" s="12" t="s">
        <v>2421</v>
      </c>
      <c r="C146" t="s">
        <v>2423</v>
      </c>
      <c r="D146" t="s">
        <v>305</v>
      </c>
      <c r="E146" s="12" t="s">
        <v>148</v>
      </c>
      <c r="F146">
        <v>1</v>
      </c>
      <c r="G146">
        <v>0</v>
      </c>
      <c r="H146">
        <v>0</v>
      </c>
      <c r="I146" s="15">
        <f t="shared" si="20"/>
        <v>0</v>
      </c>
      <c r="J146">
        <v>0</v>
      </c>
      <c r="K146">
        <v>0</v>
      </c>
      <c r="L146" s="3">
        <v>0</v>
      </c>
      <c r="M146" s="3">
        <v>0</v>
      </c>
      <c r="N146" s="3">
        <v>0</v>
      </c>
      <c r="O146" s="14">
        <f t="shared" si="21"/>
        <v>0</v>
      </c>
      <c r="P146">
        <v>0</v>
      </c>
      <c r="Q146">
        <v>0</v>
      </c>
      <c r="R146">
        <v>0</v>
      </c>
      <c r="S146" s="13">
        <f t="shared" si="22"/>
        <v>0</v>
      </c>
      <c r="T146" s="13">
        <f t="shared" si="23"/>
        <v>0</v>
      </c>
      <c r="U146" s="15">
        <f t="shared" si="24"/>
        <v>0</v>
      </c>
      <c r="V146">
        <v>0</v>
      </c>
      <c r="W146">
        <v>0</v>
      </c>
      <c r="X146">
        <v>0</v>
      </c>
      <c r="Y146" s="2">
        <v>0</v>
      </c>
      <c r="Z146" s="21">
        <v>0</v>
      </c>
      <c r="AC146" s="32">
        <f t="shared" si="25"/>
        <v>0</v>
      </c>
      <c r="AD146" s="13">
        <f t="shared" si="26"/>
        <v>0</v>
      </c>
      <c r="AE146" s="13">
        <f t="shared" si="27"/>
        <v>0</v>
      </c>
      <c r="AF146" s="13">
        <f t="shared" si="28"/>
        <v>0</v>
      </c>
      <c r="AG146">
        <v>0</v>
      </c>
      <c r="AH146">
        <v>0</v>
      </c>
      <c r="AI146" s="17" t="str">
        <f t="shared" si="29"/>
        <v xml:space="preserve"> </v>
      </c>
      <c r="AJ146" s="35">
        <v>0</v>
      </c>
      <c r="AK146" s="35">
        <v>0</v>
      </c>
      <c r="AL146" s="35">
        <v>0</v>
      </c>
      <c r="AM146" s="35">
        <v>0</v>
      </c>
      <c r="AN146" s="35">
        <v>0</v>
      </c>
      <c r="AO146" s="35">
        <v>0</v>
      </c>
      <c r="AP146" s="35">
        <v>0</v>
      </c>
      <c r="AQ146" s="35">
        <v>0</v>
      </c>
      <c r="AR146">
        <v>0</v>
      </c>
      <c r="AS146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</row>
    <row r="147" spans="1:55" x14ac:dyDescent="0.2">
      <c r="A147" s="12" t="s">
        <v>252</v>
      </c>
      <c r="B147" s="12" t="s">
        <v>253</v>
      </c>
      <c r="C147" t="s">
        <v>251</v>
      </c>
      <c r="D147" t="s">
        <v>112</v>
      </c>
      <c r="E147" s="12" t="s">
        <v>229</v>
      </c>
      <c r="F147">
        <v>32</v>
      </c>
      <c r="G147">
        <v>0</v>
      </c>
      <c r="H147">
        <v>0</v>
      </c>
      <c r="I147" s="15">
        <f t="shared" si="20"/>
        <v>0</v>
      </c>
      <c r="J147">
        <v>0</v>
      </c>
      <c r="K147">
        <v>0</v>
      </c>
      <c r="L147" s="3">
        <v>0</v>
      </c>
      <c r="M147" s="3">
        <v>0</v>
      </c>
      <c r="N147" s="3">
        <v>0</v>
      </c>
      <c r="O147" s="14">
        <f t="shared" si="21"/>
        <v>0</v>
      </c>
      <c r="P147">
        <v>0</v>
      </c>
      <c r="Q147">
        <v>0</v>
      </c>
      <c r="R147">
        <v>0</v>
      </c>
      <c r="S147" s="13">
        <f t="shared" si="22"/>
        <v>0</v>
      </c>
      <c r="T147" s="13">
        <f t="shared" si="23"/>
        <v>0</v>
      </c>
      <c r="U147" s="15">
        <f t="shared" si="24"/>
        <v>0</v>
      </c>
      <c r="V147">
        <v>0</v>
      </c>
      <c r="W147">
        <v>0</v>
      </c>
      <c r="X147">
        <v>0</v>
      </c>
      <c r="Y147" s="2">
        <v>1</v>
      </c>
      <c r="Z147" s="21">
        <v>1.6666666699999999E-2</v>
      </c>
      <c r="AA147">
        <v>0.03</v>
      </c>
      <c r="AB147">
        <v>5.43</v>
      </c>
      <c r="AC147" s="32">
        <f t="shared" si="25"/>
        <v>5.4945054945054941E-3</v>
      </c>
      <c r="AD147" s="13">
        <f t="shared" si="26"/>
        <v>0</v>
      </c>
      <c r="AE147" s="13">
        <f t="shared" si="27"/>
        <v>0</v>
      </c>
      <c r="AF147" s="13">
        <f t="shared" si="28"/>
        <v>0</v>
      </c>
      <c r="AG147">
        <v>0</v>
      </c>
      <c r="AH147">
        <v>1</v>
      </c>
      <c r="AI147" s="17">
        <f t="shared" si="29"/>
        <v>0</v>
      </c>
      <c r="AJ147" s="35">
        <v>0</v>
      </c>
      <c r="AK147" s="35">
        <v>0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1</v>
      </c>
      <c r="AR147">
        <v>1</v>
      </c>
      <c r="AS147">
        <v>0</v>
      </c>
      <c r="AT147">
        <v>60</v>
      </c>
      <c r="AU147">
        <v>-22.5</v>
      </c>
      <c r="AV147">
        <v>-75.843000000000004</v>
      </c>
      <c r="AW147">
        <v>4.758</v>
      </c>
      <c r="AX147" s="2">
        <v>0</v>
      </c>
      <c r="AY147" s="2">
        <v>-0.1</v>
      </c>
      <c r="AZ147" s="2">
        <v>0</v>
      </c>
      <c r="BA147" s="2">
        <v>0</v>
      </c>
      <c r="BB147" s="2">
        <v>0</v>
      </c>
      <c r="BC147" s="2">
        <v>-0.1</v>
      </c>
    </row>
    <row r="148" spans="1:55" x14ac:dyDescent="0.2">
      <c r="A148" s="12" t="s">
        <v>833</v>
      </c>
      <c r="B148" s="12" t="s">
        <v>834</v>
      </c>
      <c r="C148" t="s">
        <v>832</v>
      </c>
      <c r="D148" t="s">
        <v>300</v>
      </c>
      <c r="E148" s="12" t="s">
        <v>170</v>
      </c>
      <c r="F148">
        <v>80</v>
      </c>
      <c r="G148">
        <v>1</v>
      </c>
      <c r="H148">
        <v>1</v>
      </c>
      <c r="I148" s="15">
        <f t="shared" si="20"/>
        <v>2</v>
      </c>
      <c r="J148">
        <v>0</v>
      </c>
      <c r="K148">
        <v>1</v>
      </c>
      <c r="L148" s="3">
        <v>1</v>
      </c>
      <c r="M148" s="3">
        <v>0</v>
      </c>
      <c r="N148" s="3">
        <v>0</v>
      </c>
      <c r="O148" s="14">
        <f t="shared" si="21"/>
        <v>6.8246445497759707</v>
      </c>
      <c r="P148">
        <v>1</v>
      </c>
      <c r="Q148">
        <v>1</v>
      </c>
      <c r="R148">
        <v>1</v>
      </c>
      <c r="S148" s="13">
        <f t="shared" si="22"/>
        <v>1</v>
      </c>
      <c r="T148" s="13">
        <f t="shared" si="23"/>
        <v>0.33333333333333331</v>
      </c>
      <c r="U148" s="15">
        <f t="shared" si="24"/>
        <v>0</v>
      </c>
      <c r="V148">
        <v>0</v>
      </c>
      <c r="W148">
        <v>0</v>
      </c>
      <c r="X148">
        <v>1</v>
      </c>
      <c r="Y148" s="2">
        <v>17.583333333300001</v>
      </c>
      <c r="Z148" s="21">
        <v>0.21666666670000001</v>
      </c>
      <c r="AA148">
        <v>0.21</v>
      </c>
      <c r="AB148">
        <v>5.1100000000000003</v>
      </c>
      <c r="AC148" s="32">
        <f t="shared" si="25"/>
        <v>3.9473684210526314E-2</v>
      </c>
      <c r="AD148" s="13">
        <f t="shared" si="26"/>
        <v>0.5</v>
      </c>
      <c r="AE148" s="13">
        <f t="shared" si="27"/>
        <v>0.5</v>
      </c>
      <c r="AF148" s="13">
        <f t="shared" si="28"/>
        <v>1</v>
      </c>
      <c r="AG148">
        <v>15</v>
      </c>
      <c r="AH148">
        <v>12</v>
      </c>
      <c r="AI148" s="17">
        <f t="shared" si="29"/>
        <v>0.55555555555555558</v>
      </c>
      <c r="AJ148" s="35">
        <v>2</v>
      </c>
      <c r="AK148" s="35">
        <v>1</v>
      </c>
      <c r="AL148" s="35">
        <v>9</v>
      </c>
      <c r="AM148" s="35">
        <v>7</v>
      </c>
      <c r="AN148" s="35">
        <v>1</v>
      </c>
      <c r="AO148" s="35">
        <v>0</v>
      </c>
      <c r="AP148" s="35">
        <v>1</v>
      </c>
      <c r="AQ148" s="35">
        <v>7</v>
      </c>
      <c r="AR148">
        <v>0</v>
      </c>
      <c r="AS148">
        <v>0</v>
      </c>
      <c r="AT148">
        <v>35.36</v>
      </c>
      <c r="AU148">
        <v>-54</v>
      </c>
      <c r="AV148">
        <v>-72.528000000000006</v>
      </c>
      <c r="AW148">
        <v>4.0010000000000003</v>
      </c>
      <c r="AX148" s="2">
        <v>0.5</v>
      </c>
      <c r="AY148" s="2">
        <v>-1</v>
      </c>
      <c r="AZ148" s="2">
        <v>0.2</v>
      </c>
      <c r="BA148" s="2">
        <v>-0.2</v>
      </c>
      <c r="BB148" s="2">
        <v>0.2</v>
      </c>
      <c r="BC148" s="2">
        <v>-0.8</v>
      </c>
    </row>
    <row r="149" spans="1:55" x14ac:dyDescent="0.2">
      <c r="A149" s="12" t="s">
        <v>833</v>
      </c>
      <c r="B149" s="12" t="s">
        <v>3630</v>
      </c>
      <c r="C149" t="s">
        <v>3629</v>
      </c>
      <c r="D149" t="s">
        <v>210</v>
      </c>
      <c r="E149" s="12" t="s">
        <v>170</v>
      </c>
      <c r="F149">
        <v>13</v>
      </c>
      <c r="G149">
        <v>0</v>
      </c>
      <c r="H149">
        <v>0</v>
      </c>
      <c r="I149" s="15">
        <f t="shared" si="20"/>
        <v>0</v>
      </c>
      <c r="J149">
        <v>0</v>
      </c>
      <c r="K149">
        <v>0</v>
      </c>
      <c r="L149" s="3">
        <v>0</v>
      </c>
      <c r="M149" s="3">
        <v>0</v>
      </c>
      <c r="N149" s="3">
        <v>0</v>
      </c>
      <c r="O149" s="14">
        <f t="shared" si="21"/>
        <v>0</v>
      </c>
      <c r="P149">
        <v>0</v>
      </c>
      <c r="Q149">
        <v>0</v>
      </c>
      <c r="R149">
        <v>0</v>
      </c>
      <c r="S149" s="13">
        <f t="shared" si="22"/>
        <v>0</v>
      </c>
      <c r="T149" s="13">
        <f t="shared" si="23"/>
        <v>0</v>
      </c>
      <c r="U149" s="15">
        <f t="shared" si="24"/>
        <v>0</v>
      </c>
      <c r="V149">
        <v>0</v>
      </c>
      <c r="W149">
        <v>0</v>
      </c>
      <c r="X149">
        <v>0</v>
      </c>
      <c r="Y149" s="2">
        <v>0.83333333330000003</v>
      </c>
      <c r="Z149" s="21">
        <v>0.05</v>
      </c>
      <c r="AA149">
        <v>0.06</v>
      </c>
      <c r="AB149">
        <v>6.68</v>
      </c>
      <c r="AC149" s="32">
        <f t="shared" si="25"/>
        <v>8.9020771513353119E-3</v>
      </c>
      <c r="AD149" s="13">
        <f t="shared" si="26"/>
        <v>0</v>
      </c>
      <c r="AE149" s="13">
        <f t="shared" si="27"/>
        <v>0</v>
      </c>
      <c r="AF149" s="13">
        <f t="shared" si="28"/>
        <v>0</v>
      </c>
      <c r="AG149">
        <v>0</v>
      </c>
      <c r="AH149">
        <v>0</v>
      </c>
      <c r="AI149" s="17" t="str">
        <f t="shared" si="29"/>
        <v xml:space="preserve"> </v>
      </c>
      <c r="AJ149" s="35">
        <v>0</v>
      </c>
      <c r="AK149" s="35">
        <v>0</v>
      </c>
      <c r="AL149" s="35">
        <v>0</v>
      </c>
      <c r="AM149" s="35">
        <v>0</v>
      </c>
      <c r="AN149" s="35">
        <v>0</v>
      </c>
      <c r="AO149" s="35">
        <v>0</v>
      </c>
      <c r="AP149" s="35">
        <v>0</v>
      </c>
      <c r="AQ149" s="35">
        <v>0</v>
      </c>
      <c r="AR149">
        <v>0</v>
      </c>
      <c r="AS149">
        <v>0</v>
      </c>
      <c r="AT149">
        <v>0</v>
      </c>
      <c r="AU149">
        <v>-84.3</v>
      </c>
      <c r="AV149">
        <v>-82.548000000000002</v>
      </c>
      <c r="AW149">
        <v>-10.722</v>
      </c>
      <c r="AX149" s="2">
        <v>0</v>
      </c>
      <c r="AY149" s="2">
        <v>-0.1</v>
      </c>
      <c r="AZ149" s="2">
        <v>0</v>
      </c>
      <c r="BA149" s="2">
        <v>0</v>
      </c>
      <c r="BB149" s="2">
        <v>0</v>
      </c>
      <c r="BC149" s="2">
        <v>0</v>
      </c>
    </row>
    <row r="150" spans="1:55" x14ac:dyDescent="0.2">
      <c r="A150" s="12" t="s">
        <v>2753</v>
      </c>
      <c r="B150" s="12" t="s">
        <v>2754</v>
      </c>
      <c r="C150" t="s">
        <v>2752</v>
      </c>
      <c r="D150" t="s">
        <v>271</v>
      </c>
      <c r="E150" s="12" t="s">
        <v>170</v>
      </c>
      <c r="F150">
        <v>2</v>
      </c>
      <c r="G150">
        <v>0</v>
      </c>
      <c r="H150">
        <v>0</v>
      </c>
      <c r="I150" s="15">
        <f t="shared" si="20"/>
        <v>0</v>
      </c>
      <c r="J150">
        <v>0</v>
      </c>
      <c r="K150">
        <v>0</v>
      </c>
      <c r="L150" s="3">
        <v>0</v>
      </c>
      <c r="M150" s="3">
        <v>0</v>
      </c>
      <c r="N150" s="3">
        <v>0</v>
      </c>
      <c r="O150" s="14">
        <f t="shared" si="21"/>
        <v>0</v>
      </c>
      <c r="P150">
        <v>0</v>
      </c>
      <c r="Q150">
        <v>0</v>
      </c>
      <c r="R150">
        <v>0</v>
      </c>
      <c r="S150" s="13">
        <f t="shared" si="22"/>
        <v>0</v>
      </c>
      <c r="T150" s="13">
        <f t="shared" si="23"/>
        <v>0</v>
      </c>
      <c r="U150" s="15">
        <f t="shared" si="24"/>
        <v>0</v>
      </c>
      <c r="V150">
        <v>0</v>
      </c>
      <c r="W150">
        <v>0</v>
      </c>
      <c r="X150">
        <v>0</v>
      </c>
      <c r="Y150" s="2">
        <v>0</v>
      </c>
      <c r="Z150" s="21">
        <v>0</v>
      </c>
      <c r="AC150" s="32">
        <f t="shared" si="25"/>
        <v>0</v>
      </c>
      <c r="AD150" s="13">
        <f t="shared" si="26"/>
        <v>0</v>
      </c>
      <c r="AE150" s="13">
        <f t="shared" si="27"/>
        <v>0</v>
      </c>
      <c r="AF150" s="13">
        <f t="shared" si="28"/>
        <v>0</v>
      </c>
      <c r="AG150">
        <v>0</v>
      </c>
      <c r="AH150">
        <v>0</v>
      </c>
      <c r="AI150" s="17" t="str">
        <f t="shared" si="29"/>
        <v xml:space="preserve"> </v>
      </c>
      <c r="AJ150" s="35">
        <v>0</v>
      </c>
      <c r="AK150" s="35">
        <v>0</v>
      </c>
      <c r="AL150" s="35">
        <v>0</v>
      </c>
      <c r="AM150" s="35">
        <v>0</v>
      </c>
      <c r="AN150" s="35">
        <v>0</v>
      </c>
      <c r="AO150" s="35">
        <v>0</v>
      </c>
      <c r="AP150" s="35">
        <v>0</v>
      </c>
      <c r="AQ150" s="35">
        <v>0</v>
      </c>
      <c r="AR150">
        <v>0</v>
      </c>
      <c r="AS150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</row>
    <row r="151" spans="1:55" x14ac:dyDescent="0.2">
      <c r="A151" s="12" t="s">
        <v>453</v>
      </c>
      <c r="B151" s="12" t="s">
        <v>454</v>
      </c>
      <c r="C151" t="s">
        <v>452</v>
      </c>
      <c r="D151" t="s">
        <v>155</v>
      </c>
      <c r="E151" s="12" t="s">
        <v>178</v>
      </c>
      <c r="F151">
        <v>10</v>
      </c>
      <c r="G151">
        <v>0</v>
      </c>
      <c r="H151">
        <v>0</v>
      </c>
      <c r="I151" s="15">
        <f t="shared" si="20"/>
        <v>0</v>
      </c>
      <c r="J151">
        <v>0</v>
      </c>
      <c r="K151">
        <v>0</v>
      </c>
      <c r="L151" s="3">
        <v>0</v>
      </c>
      <c r="M151" s="3">
        <v>0</v>
      </c>
      <c r="N151" s="3">
        <v>0</v>
      </c>
      <c r="O151" s="14">
        <f t="shared" si="21"/>
        <v>0</v>
      </c>
      <c r="P151">
        <v>0</v>
      </c>
      <c r="Q151">
        <v>0</v>
      </c>
      <c r="R151">
        <v>0</v>
      </c>
      <c r="S151" s="13">
        <f t="shared" si="22"/>
        <v>0</v>
      </c>
      <c r="T151" s="13">
        <f t="shared" si="23"/>
        <v>0</v>
      </c>
      <c r="U151" s="15">
        <f t="shared" si="24"/>
        <v>0</v>
      </c>
      <c r="V151">
        <v>0</v>
      </c>
      <c r="W151">
        <v>0</v>
      </c>
      <c r="X151">
        <v>0</v>
      </c>
      <c r="Y151" s="2">
        <v>12.05</v>
      </c>
      <c r="Z151" s="21">
        <v>1.2</v>
      </c>
      <c r="AA151">
        <v>1.21</v>
      </c>
      <c r="AB151">
        <v>3.86</v>
      </c>
      <c r="AC151" s="32">
        <f t="shared" si="25"/>
        <v>0.23865877712031555</v>
      </c>
      <c r="AD151" s="13">
        <f t="shared" si="26"/>
        <v>0</v>
      </c>
      <c r="AE151" s="13">
        <f t="shared" si="27"/>
        <v>0</v>
      </c>
      <c r="AF151" s="13">
        <f t="shared" si="28"/>
        <v>0</v>
      </c>
      <c r="AI151" s="17" t="str">
        <f t="shared" si="29"/>
        <v xml:space="preserve"> </v>
      </c>
      <c r="AJ151" s="35">
        <v>0</v>
      </c>
      <c r="AK151" s="35">
        <v>0</v>
      </c>
      <c r="AL151" s="35">
        <v>3</v>
      </c>
      <c r="AM151" s="35">
        <v>1</v>
      </c>
      <c r="AN151" s="35">
        <v>4</v>
      </c>
      <c r="AO151" s="35">
        <v>0</v>
      </c>
      <c r="AP151" s="35">
        <v>0</v>
      </c>
      <c r="AQ151" s="35">
        <v>3</v>
      </c>
      <c r="AR151">
        <v>0</v>
      </c>
      <c r="AS151">
        <v>0</v>
      </c>
      <c r="AT151">
        <v>44.81</v>
      </c>
      <c r="AU151">
        <v>-46.8</v>
      </c>
      <c r="AV151">
        <v>-80.787000000000006</v>
      </c>
      <c r="AW151">
        <v>-1.742</v>
      </c>
      <c r="AX151" s="2">
        <v>0.4</v>
      </c>
      <c r="AY151" s="2">
        <v>-0.8</v>
      </c>
      <c r="AZ151" s="2">
        <v>0.1</v>
      </c>
      <c r="BA151" s="2">
        <v>0</v>
      </c>
      <c r="BB151" s="2">
        <v>0.1</v>
      </c>
      <c r="BC151" s="2">
        <v>-0.7</v>
      </c>
    </row>
    <row r="152" spans="1:55" x14ac:dyDescent="0.2">
      <c r="A152" s="12" t="s">
        <v>453</v>
      </c>
      <c r="B152" s="12" t="s">
        <v>3012</v>
      </c>
      <c r="C152" t="s">
        <v>3011</v>
      </c>
      <c r="D152" t="s">
        <v>139</v>
      </c>
      <c r="E152" s="12" t="s">
        <v>178</v>
      </c>
      <c r="F152">
        <v>21</v>
      </c>
      <c r="G152">
        <v>0</v>
      </c>
      <c r="H152">
        <v>1</v>
      </c>
      <c r="I152" s="15">
        <f t="shared" si="20"/>
        <v>1</v>
      </c>
      <c r="J152">
        <v>1</v>
      </c>
      <c r="K152">
        <v>0</v>
      </c>
      <c r="L152" s="3">
        <v>0</v>
      </c>
      <c r="M152" s="3">
        <v>1</v>
      </c>
      <c r="N152" s="3">
        <v>0</v>
      </c>
      <c r="O152" s="14">
        <f t="shared" si="21"/>
        <v>3.5225048923747995</v>
      </c>
      <c r="P152">
        <v>3</v>
      </c>
      <c r="Q152">
        <v>0</v>
      </c>
      <c r="R152">
        <v>3</v>
      </c>
      <c r="S152" s="13">
        <f t="shared" si="22"/>
        <v>0</v>
      </c>
      <c r="T152" s="13">
        <f t="shared" si="23"/>
        <v>0</v>
      </c>
      <c r="U152" s="15">
        <f t="shared" si="24"/>
        <v>4.666666666666667</v>
      </c>
      <c r="V152">
        <v>0</v>
      </c>
      <c r="W152">
        <v>0</v>
      </c>
      <c r="X152">
        <v>0</v>
      </c>
      <c r="Y152" s="2">
        <v>17.0333333333</v>
      </c>
      <c r="Z152" s="21">
        <v>0.8</v>
      </c>
      <c r="AA152">
        <v>0.81</v>
      </c>
      <c r="AB152">
        <v>4.5600000000000005</v>
      </c>
      <c r="AC152" s="32">
        <f t="shared" si="25"/>
        <v>0.15083798882681562</v>
      </c>
      <c r="AD152" s="13">
        <f t="shared" si="26"/>
        <v>0</v>
      </c>
      <c r="AE152" s="13">
        <f t="shared" si="27"/>
        <v>0.33333333333333331</v>
      </c>
      <c r="AF152" s="13">
        <f t="shared" si="28"/>
        <v>0.33333333333333331</v>
      </c>
      <c r="AI152" s="17" t="str">
        <f t="shared" si="29"/>
        <v xml:space="preserve"> </v>
      </c>
      <c r="AJ152" s="35">
        <v>3</v>
      </c>
      <c r="AK152" s="35">
        <v>0</v>
      </c>
      <c r="AL152" s="35">
        <v>11</v>
      </c>
      <c r="AM152" s="35">
        <v>1</v>
      </c>
      <c r="AN152" s="35">
        <v>4</v>
      </c>
      <c r="AO152" s="35">
        <v>0</v>
      </c>
      <c r="AP152" s="35">
        <v>2</v>
      </c>
      <c r="AQ152" s="35">
        <v>13</v>
      </c>
      <c r="AR152">
        <v>0</v>
      </c>
      <c r="AS152">
        <v>0</v>
      </c>
      <c r="AT152">
        <v>98.63</v>
      </c>
      <c r="AU152">
        <v>20.3</v>
      </c>
      <c r="AV152">
        <v>-84.466999999999999</v>
      </c>
      <c r="AW152">
        <v>-3.9159999999999999</v>
      </c>
      <c r="AX152" s="2">
        <v>1.1000000000000001</v>
      </c>
      <c r="AY152" s="2">
        <v>-0.4</v>
      </c>
      <c r="AZ152" s="2">
        <v>0.4</v>
      </c>
      <c r="BA152" s="2">
        <v>0</v>
      </c>
      <c r="BB152" s="2">
        <v>0.1</v>
      </c>
      <c r="BC152" s="2">
        <v>0.1</v>
      </c>
    </row>
    <row r="153" spans="1:55" x14ac:dyDescent="0.2">
      <c r="A153" s="12" t="s">
        <v>968</v>
      </c>
      <c r="B153" s="12" t="s">
        <v>969</v>
      </c>
      <c r="C153" t="s">
        <v>967</v>
      </c>
      <c r="D153" t="s">
        <v>305</v>
      </c>
      <c r="E153" s="12" t="s">
        <v>132</v>
      </c>
      <c r="F153">
        <v>70</v>
      </c>
      <c r="G153">
        <v>2</v>
      </c>
      <c r="H153">
        <v>1</v>
      </c>
      <c r="I153" s="15">
        <f t="shared" si="20"/>
        <v>3</v>
      </c>
      <c r="J153">
        <v>1</v>
      </c>
      <c r="K153">
        <v>0</v>
      </c>
      <c r="L153" s="3">
        <v>3</v>
      </c>
      <c r="M153" s="3">
        <v>1</v>
      </c>
      <c r="N153" s="3">
        <v>0</v>
      </c>
      <c r="O153" s="14">
        <f t="shared" si="21"/>
        <v>1.1507725093231431</v>
      </c>
      <c r="P153">
        <v>8</v>
      </c>
      <c r="Q153">
        <v>9</v>
      </c>
      <c r="R153">
        <v>2</v>
      </c>
      <c r="S153" s="13">
        <f t="shared" si="22"/>
        <v>0.25</v>
      </c>
      <c r="T153" s="13">
        <f t="shared" si="23"/>
        <v>0.10526315789473684</v>
      </c>
      <c r="U153" s="15">
        <f t="shared" si="24"/>
        <v>8.9230769230769234</v>
      </c>
      <c r="V153">
        <v>0</v>
      </c>
      <c r="W153">
        <v>7</v>
      </c>
      <c r="X153">
        <v>9</v>
      </c>
      <c r="Y153" s="2">
        <v>156.4166666667</v>
      </c>
      <c r="Z153" s="21">
        <v>2.2333333333000001</v>
      </c>
      <c r="AA153">
        <v>2.23</v>
      </c>
      <c r="AB153">
        <v>2.74</v>
      </c>
      <c r="AC153" s="32">
        <f t="shared" si="25"/>
        <v>0.44869215291750497</v>
      </c>
      <c r="AD153" s="13">
        <f t="shared" si="26"/>
        <v>0.23076923076923078</v>
      </c>
      <c r="AE153" s="13">
        <f t="shared" si="27"/>
        <v>7.6923076923076927E-2</v>
      </c>
      <c r="AF153" s="13">
        <f t="shared" si="28"/>
        <v>0.30769230769230771</v>
      </c>
      <c r="AG153">
        <v>29</v>
      </c>
      <c r="AH153">
        <v>35</v>
      </c>
      <c r="AI153" s="17">
        <f t="shared" si="29"/>
        <v>0.453125</v>
      </c>
      <c r="AJ153" s="35">
        <v>13</v>
      </c>
      <c r="AK153" s="35">
        <v>5</v>
      </c>
      <c r="AL153" s="35">
        <v>103</v>
      </c>
      <c r="AM153" s="35">
        <v>21</v>
      </c>
      <c r="AN153" s="35">
        <v>35</v>
      </c>
      <c r="AO153" s="35">
        <v>7</v>
      </c>
      <c r="AP153" s="35">
        <v>9</v>
      </c>
      <c r="AQ153" s="35">
        <v>58</v>
      </c>
      <c r="AR153">
        <v>1</v>
      </c>
      <c r="AS153">
        <v>0</v>
      </c>
      <c r="AT153">
        <v>64.099999999999994</v>
      </c>
      <c r="AU153">
        <v>-11.7</v>
      </c>
      <c r="AV153">
        <v>-82.197000000000003</v>
      </c>
      <c r="AW153">
        <v>-2.1549999999999998</v>
      </c>
      <c r="AX153" s="2">
        <v>13.6</v>
      </c>
      <c r="AY153" s="2">
        <v>-0.60000000000000009</v>
      </c>
      <c r="AZ153" s="2">
        <v>0.1</v>
      </c>
      <c r="BA153" s="2">
        <v>0</v>
      </c>
      <c r="BB153" s="2">
        <v>-1.4</v>
      </c>
      <c r="BC153" s="2">
        <v>-1.9</v>
      </c>
    </row>
    <row r="154" spans="1:55" x14ac:dyDescent="0.2">
      <c r="A154" s="12" t="s">
        <v>678</v>
      </c>
      <c r="B154" s="12" t="s">
        <v>679</v>
      </c>
      <c r="C154" t="s">
        <v>677</v>
      </c>
      <c r="D154" s="12" t="s">
        <v>210</v>
      </c>
      <c r="E154" s="12" t="s">
        <v>170</v>
      </c>
      <c r="F154">
        <v>12</v>
      </c>
      <c r="G154">
        <v>0</v>
      </c>
      <c r="H154">
        <v>0</v>
      </c>
      <c r="I154" s="15">
        <f t="shared" si="20"/>
        <v>0</v>
      </c>
      <c r="J154">
        <v>0</v>
      </c>
      <c r="K154">
        <v>0</v>
      </c>
      <c r="L154" s="3">
        <v>0</v>
      </c>
      <c r="M154" s="3">
        <v>0</v>
      </c>
      <c r="N154" s="3">
        <v>0</v>
      </c>
      <c r="O154" s="14">
        <f t="shared" si="21"/>
        <v>0</v>
      </c>
      <c r="P154">
        <v>0</v>
      </c>
      <c r="Q154">
        <v>0</v>
      </c>
      <c r="R154">
        <v>0</v>
      </c>
      <c r="S154" s="13">
        <f t="shared" si="22"/>
        <v>0</v>
      </c>
      <c r="T154" s="13">
        <f t="shared" si="23"/>
        <v>0</v>
      </c>
      <c r="U154" s="15">
        <f t="shared" si="24"/>
        <v>0</v>
      </c>
      <c r="V154">
        <v>0</v>
      </c>
      <c r="W154">
        <v>0</v>
      </c>
      <c r="X154">
        <v>0</v>
      </c>
      <c r="Y154" s="2">
        <v>1.3</v>
      </c>
      <c r="Z154" s="21">
        <v>0.1</v>
      </c>
      <c r="AA154">
        <v>0.11</v>
      </c>
      <c r="AB154">
        <v>4.18</v>
      </c>
      <c r="AC154" s="32">
        <f t="shared" si="25"/>
        <v>2.564102564102564E-2</v>
      </c>
      <c r="AD154" s="13">
        <f t="shared" si="26"/>
        <v>0</v>
      </c>
      <c r="AE154" s="13">
        <f t="shared" si="27"/>
        <v>0</v>
      </c>
      <c r="AF154" s="13">
        <f t="shared" si="28"/>
        <v>0</v>
      </c>
      <c r="AG154">
        <v>0</v>
      </c>
      <c r="AH154">
        <v>0</v>
      </c>
      <c r="AI154" s="17" t="str">
        <f t="shared" si="29"/>
        <v xml:space="preserve"> </v>
      </c>
      <c r="AJ154" s="35">
        <v>0</v>
      </c>
      <c r="AK154" s="35">
        <v>0</v>
      </c>
      <c r="AL154" s="35">
        <v>0</v>
      </c>
      <c r="AM154" s="35">
        <v>0</v>
      </c>
      <c r="AN154" s="35">
        <v>0</v>
      </c>
      <c r="AO154" s="35">
        <v>0</v>
      </c>
      <c r="AP154" s="35">
        <v>0</v>
      </c>
      <c r="AQ154" s="35">
        <v>1</v>
      </c>
      <c r="AR154">
        <v>0</v>
      </c>
      <c r="AS154">
        <v>0</v>
      </c>
      <c r="AT154">
        <v>46.15</v>
      </c>
      <c r="AU154">
        <v>-48.2</v>
      </c>
      <c r="AV154">
        <v>-89.028000000000006</v>
      </c>
      <c r="AW154">
        <v>-8.2929999999999993</v>
      </c>
      <c r="AX154" s="2">
        <v>0</v>
      </c>
      <c r="AY154" s="2">
        <v>-0.1</v>
      </c>
      <c r="AZ154" s="2">
        <v>0.1</v>
      </c>
      <c r="BA154" s="2">
        <v>0</v>
      </c>
      <c r="BB154" s="2">
        <v>0</v>
      </c>
      <c r="BC154" s="2">
        <v>0</v>
      </c>
    </row>
    <row r="155" spans="1:55" x14ac:dyDescent="0.2">
      <c r="A155" s="12" t="s">
        <v>678</v>
      </c>
      <c r="B155" s="12" t="s">
        <v>725</v>
      </c>
      <c r="C155" t="s">
        <v>728</v>
      </c>
      <c r="D155" t="s">
        <v>155</v>
      </c>
      <c r="E155" s="12" t="s">
        <v>178</v>
      </c>
      <c r="F155">
        <v>82</v>
      </c>
      <c r="G155">
        <v>0</v>
      </c>
      <c r="H155">
        <v>0</v>
      </c>
      <c r="I155" s="15">
        <f t="shared" si="20"/>
        <v>0</v>
      </c>
      <c r="J155">
        <v>0</v>
      </c>
      <c r="K155">
        <v>0</v>
      </c>
      <c r="L155" s="3">
        <v>0</v>
      </c>
      <c r="M155" s="3">
        <v>0</v>
      </c>
      <c r="N155" s="3">
        <v>0</v>
      </c>
      <c r="O155" s="14">
        <f t="shared" si="21"/>
        <v>0</v>
      </c>
      <c r="P155">
        <v>6</v>
      </c>
      <c r="Q155">
        <v>1</v>
      </c>
      <c r="R155">
        <v>4</v>
      </c>
      <c r="S155" s="13">
        <f t="shared" si="22"/>
        <v>0</v>
      </c>
      <c r="T155" s="13">
        <f t="shared" si="23"/>
        <v>0</v>
      </c>
      <c r="U155" s="15">
        <f t="shared" si="24"/>
        <v>0</v>
      </c>
      <c r="V155">
        <v>0</v>
      </c>
      <c r="W155">
        <v>0</v>
      </c>
      <c r="X155">
        <v>0</v>
      </c>
      <c r="Y155" s="2">
        <v>28.1</v>
      </c>
      <c r="Z155" s="21">
        <v>0.33333333330000003</v>
      </c>
      <c r="AA155">
        <v>0.34</v>
      </c>
      <c r="AB155">
        <v>4.42</v>
      </c>
      <c r="AC155" s="32">
        <f t="shared" si="25"/>
        <v>7.1428571428571438E-2</v>
      </c>
      <c r="AD155" s="13">
        <f t="shared" si="26"/>
        <v>0</v>
      </c>
      <c r="AE155" s="13">
        <f t="shared" si="27"/>
        <v>0</v>
      </c>
      <c r="AF155" s="13">
        <f t="shared" si="28"/>
        <v>0</v>
      </c>
      <c r="AI155" s="17" t="str">
        <f t="shared" si="29"/>
        <v xml:space="preserve"> </v>
      </c>
      <c r="AJ155" s="35">
        <v>1</v>
      </c>
      <c r="AK155" s="35">
        <v>0</v>
      </c>
      <c r="AL155" s="35">
        <v>25</v>
      </c>
      <c r="AM155" s="35">
        <v>5</v>
      </c>
      <c r="AN155" s="35">
        <v>3</v>
      </c>
      <c r="AO155" s="35">
        <v>0</v>
      </c>
      <c r="AP155" s="35">
        <v>1</v>
      </c>
      <c r="AQ155" s="35">
        <v>11</v>
      </c>
      <c r="AR155">
        <v>0</v>
      </c>
      <c r="AS155">
        <v>0</v>
      </c>
      <c r="AT155">
        <v>72.599999999999994</v>
      </c>
      <c r="AU155">
        <v>-2.5</v>
      </c>
      <c r="AV155">
        <v>-81.378</v>
      </c>
      <c r="AW155">
        <v>-3.379</v>
      </c>
      <c r="AX155" s="2">
        <v>3</v>
      </c>
      <c r="AY155" s="2">
        <v>0.4</v>
      </c>
      <c r="AZ155" s="2">
        <v>0.30000000000000004</v>
      </c>
      <c r="BA155" s="2">
        <v>-0.1</v>
      </c>
      <c r="BB155" s="2">
        <v>0.1</v>
      </c>
      <c r="BC155" s="2">
        <v>0.7</v>
      </c>
    </row>
    <row r="156" spans="1:55" x14ac:dyDescent="0.2">
      <c r="A156" s="12" t="s">
        <v>678</v>
      </c>
      <c r="B156" s="12" t="s">
        <v>923</v>
      </c>
      <c r="C156" t="s">
        <v>922</v>
      </c>
      <c r="D156" t="s">
        <v>147</v>
      </c>
      <c r="E156" s="12" t="s">
        <v>148</v>
      </c>
      <c r="F156">
        <v>19</v>
      </c>
      <c r="G156">
        <v>0</v>
      </c>
      <c r="H156">
        <v>0</v>
      </c>
      <c r="I156" s="15">
        <f t="shared" si="20"/>
        <v>0</v>
      </c>
      <c r="J156">
        <v>0</v>
      </c>
      <c r="K156">
        <v>0</v>
      </c>
      <c r="L156" s="3">
        <v>0</v>
      </c>
      <c r="M156" s="3">
        <v>0</v>
      </c>
      <c r="N156" s="3">
        <v>0</v>
      </c>
      <c r="O156" s="14">
        <f t="shared" si="21"/>
        <v>0</v>
      </c>
      <c r="P156">
        <v>0</v>
      </c>
      <c r="Q156">
        <v>1</v>
      </c>
      <c r="R156">
        <v>0</v>
      </c>
      <c r="S156" s="13">
        <f t="shared" si="22"/>
        <v>0</v>
      </c>
      <c r="T156" s="13">
        <f t="shared" si="23"/>
        <v>0</v>
      </c>
      <c r="U156" s="15">
        <f t="shared" si="24"/>
        <v>0</v>
      </c>
      <c r="V156">
        <v>0</v>
      </c>
      <c r="W156">
        <v>0</v>
      </c>
      <c r="X156">
        <v>2</v>
      </c>
      <c r="Y156" s="2">
        <v>6.1666666667000003</v>
      </c>
      <c r="Z156" s="21">
        <v>0.31666666669999999</v>
      </c>
      <c r="AA156">
        <v>0.32</v>
      </c>
      <c r="AB156">
        <v>4.71</v>
      </c>
      <c r="AC156" s="32">
        <f t="shared" si="25"/>
        <v>6.3618290258449298E-2</v>
      </c>
      <c r="AD156" s="13">
        <f t="shared" si="26"/>
        <v>0</v>
      </c>
      <c r="AE156" s="13">
        <f t="shared" si="27"/>
        <v>0</v>
      </c>
      <c r="AF156" s="13">
        <f t="shared" si="28"/>
        <v>0</v>
      </c>
      <c r="AG156">
        <v>0</v>
      </c>
      <c r="AH156">
        <v>0</v>
      </c>
      <c r="AI156" s="17" t="str">
        <f t="shared" si="29"/>
        <v xml:space="preserve"> </v>
      </c>
      <c r="AJ156" s="35">
        <v>0</v>
      </c>
      <c r="AK156" s="35">
        <v>0</v>
      </c>
      <c r="AL156" s="35">
        <v>5</v>
      </c>
      <c r="AM156" s="35">
        <v>0</v>
      </c>
      <c r="AN156" s="35">
        <v>2</v>
      </c>
      <c r="AO156" s="35">
        <v>0</v>
      </c>
      <c r="AP156" s="35">
        <v>2</v>
      </c>
      <c r="AQ156" s="35">
        <v>0</v>
      </c>
      <c r="AR156">
        <v>0</v>
      </c>
      <c r="AS156">
        <v>0</v>
      </c>
      <c r="AT156">
        <v>48.65</v>
      </c>
      <c r="AU156">
        <v>-39.200000000000003</v>
      </c>
      <c r="AV156">
        <v>-85.167000000000002</v>
      </c>
      <c r="AW156">
        <v>1.698</v>
      </c>
      <c r="AX156" s="2">
        <v>0.4</v>
      </c>
      <c r="AY156" s="2">
        <v>-0.1</v>
      </c>
      <c r="AZ156" s="2">
        <v>0</v>
      </c>
      <c r="BA156" s="2">
        <v>0</v>
      </c>
      <c r="BB156" s="2">
        <v>0</v>
      </c>
      <c r="BC156" s="2">
        <v>0</v>
      </c>
    </row>
    <row r="157" spans="1:55" x14ac:dyDescent="0.2">
      <c r="A157" s="12" t="s">
        <v>678</v>
      </c>
      <c r="B157" s="12" t="s">
        <v>1779</v>
      </c>
      <c r="C157" t="s">
        <v>1778</v>
      </c>
      <c r="D157" t="s">
        <v>177</v>
      </c>
      <c r="E157" s="12" t="s">
        <v>156</v>
      </c>
      <c r="F157">
        <v>78</v>
      </c>
      <c r="G157">
        <v>2</v>
      </c>
      <c r="H157">
        <v>1</v>
      </c>
      <c r="I157" s="15">
        <f t="shared" si="20"/>
        <v>3</v>
      </c>
      <c r="J157">
        <v>1</v>
      </c>
      <c r="K157">
        <v>0</v>
      </c>
      <c r="L157" s="3">
        <v>2</v>
      </c>
      <c r="M157" s="3">
        <v>1</v>
      </c>
      <c r="N157" s="3">
        <v>0</v>
      </c>
      <c r="O157" s="14">
        <f t="shared" si="21"/>
        <v>1.4022331861850421</v>
      </c>
      <c r="P157">
        <v>20</v>
      </c>
      <c r="Q157">
        <v>6</v>
      </c>
      <c r="R157">
        <v>5</v>
      </c>
      <c r="S157" s="13">
        <f t="shared" si="22"/>
        <v>0.1</v>
      </c>
      <c r="T157" s="13">
        <f t="shared" si="23"/>
        <v>6.4516129032258063E-2</v>
      </c>
      <c r="U157" s="15">
        <f t="shared" si="24"/>
        <v>21.6</v>
      </c>
      <c r="V157">
        <v>0</v>
      </c>
      <c r="W157">
        <v>4</v>
      </c>
      <c r="X157">
        <v>4</v>
      </c>
      <c r="Y157" s="2">
        <v>128.36666666670001</v>
      </c>
      <c r="Z157" s="21">
        <v>1.6333333333</v>
      </c>
      <c r="AA157">
        <v>1.63</v>
      </c>
      <c r="AB157">
        <v>3.5</v>
      </c>
      <c r="AC157" s="32">
        <f t="shared" si="25"/>
        <v>0.31773879142300193</v>
      </c>
      <c r="AD157" s="13">
        <f t="shared" si="26"/>
        <v>0.4</v>
      </c>
      <c r="AE157" s="13">
        <f t="shared" si="27"/>
        <v>0.2</v>
      </c>
      <c r="AF157" s="13">
        <f t="shared" si="28"/>
        <v>0.60000000000000009</v>
      </c>
      <c r="AG157">
        <v>1</v>
      </c>
      <c r="AH157">
        <v>8</v>
      </c>
      <c r="AI157" s="17">
        <f t="shared" si="29"/>
        <v>0.1111111111111111</v>
      </c>
      <c r="AJ157" s="35">
        <v>5</v>
      </c>
      <c r="AK157" s="35">
        <v>1</v>
      </c>
      <c r="AL157" s="35">
        <v>103</v>
      </c>
      <c r="AM157" s="35">
        <v>19</v>
      </c>
      <c r="AN157" s="35">
        <v>36</v>
      </c>
      <c r="AO157" s="35">
        <v>3</v>
      </c>
      <c r="AP157" s="35">
        <v>2</v>
      </c>
      <c r="AQ157" s="35">
        <v>48</v>
      </c>
      <c r="AR157">
        <v>0</v>
      </c>
      <c r="AS157">
        <v>0</v>
      </c>
      <c r="AT157">
        <v>78.66</v>
      </c>
      <c r="AU157">
        <v>-21.1</v>
      </c>
      <c r="AV157">
        <v>-85.376999999999995</v>
      </c>
      <c r="AW157">
        <v>-1.639</v>
      </c>
      <c r="AX157" s="2">
        <v>9.3000000000000007</v>
      </c>
      <c r="AY157" s="2">
        <v>-2.4</v>
      </c>
      <c r="AZ157" s="2">
        <v>0.7</v>
      </c>
      <c r="BA157" s="2">
        <v>-0.4</v>
      </c>
      <c r="BB157" s="2">
        <v>-0.2</v>
      </c>
      <c r="BC157" s="2">
        <v>-2.4</v>
      </c>
    </row>
    <row r="158" spans="1:55" x14ac:dyDescent="0.2">
      <c r="A158" s="12" t="s">
        <v>678</v>
      </c>
      <c r="B158" s="12" t="s">
        <v>1993</v>
      </c>
      <c r="C158" t="s">
        <v>1992</v>
      </c>
      <c r="D158" t="s">
        <v>338</v>
      </c>
      <c r="E158" s="12" t="s">
        <v>170</v>
      </c>
      <c r="F158">
        <v>57</v>
      </c>
      <c r="G158">
        <v>0</v>
      </c>
      <c r="H158">
        <v>0</v>
      </c>
      <c r="I158" s="15">
        <f t="shared" si="20"/>
        <v>0</v>
      </c>
      <c r="J158">
        <v>0</v>
      </c>
      <c r="K158">
        <v>0</v>
      </c>
      <c r="L158" s="3">
        <v>0</v>
      </c>
      <c r="M158" s="3">
        <v>0</v>
      </c>
      <c r="N158" s="3">
        <v>0</v>
      </c>
      <c r="O158" s="14">
        <f t="shared" si="21"/>
        <v>0</v>
      </c>
      <c r="P158">
        <v>0</v>
      </c>
      <c r="Q158">
        <v>1</v>
      </c>
      <c r="R158">
        <v>0</v>
      </c>
      <c r="S158" s="13">
        <f t="shared" si="22"/>
        <v>0</v>
      </c>
      <c r="T158" s="13">
        <f t="shared" si="23"/>
        <v>0</v>
      </c>
      <c r="U158" s="15">
        <f t="shared" si="24"/>
        <v>0</v>
      </c>
      <c r="V158">
        <v>0</v>
      </c>
      <c r="W158">
        <v>0</v>
      </c>
      <c r="X158">
        <v>2</v>
      </c>
      <c r="Y158" s="2">
        <v>7.7</v>
      </c>
      <c r="Z158" s="21">
        <v>0.1333333333</v>
      </c>
      <c r="AA158">
        <v>0.14000000000000001</v>
      </c>
      <c r="AB158">
        <v>4.13</v>
      </c>
      <c r="AC158" s="32">
        <f t="shared" si="25"/>
        <v>3.2786885245901648E-2</v>
      </c>
      <c r="AD158" s="13">
        <f t="shared" si="26"/>
        <v>0</v>
      </c>
      <c r="AE158" s="13">
        <f t="shared" si="27"/>
        <v>0</v>
      </c>
      <c r="AF158" s="13">
        <f t="shared" si="28"/>
        <v>0</v>
      </c>
      <c r="AG158">
        <v>1</v>
      </c>
      <c r="AH158">
        <v>2</v>
      </c>
      <c r="AI158" s="17">
        <f t="shared" si="29"/>
        <v>0.33333333333333331</v>
      </c>
      <c r="AJ158" s="35">
        <v>0</v>
      </c>
      <c r="AK158" s="35">
        <v>0</v>
      </c>
      <c r="AL158" s="35">
        <v>4</v>
      </c>
      <c r="AM158" s="35">
        <v>3</v>
      </c>
      <c r="AN158" s="35">
        <v>2</v>
      </c>
      <c r="AO158" s="35">
        <v>1</v>
      </c>
      <c r="AP158" s="35">
        <v>0</v>
      </c>
      <c r="AQ158" s="35">
        <v>2</v>
      </c>
      <c r="AR158">
        <v>1</v>
      </c>
      <c r="AS158">
        <v>0</v>
      </c>
      <c r="AT158">
        <v>31.17</v>
      </c>
      <c r="AU158">
        <v>-68.7</v>
      </c>
      <c r="AV158">
        <v>-82.728999999999999</v>
      </c>
      <c r="AW158">
        <v>-3.33</v>
      </c>
      <c r="AX158" s="2">
        <v>0.1</v>
      </c>
      <c r="AY158" s="2">
        <v>-0.7</v>
      </c>
      <c r="AZ158" s="2">
        <v>0.1</v>
      </c>
      <c r="BA158" s="2">
        <v>-0.2</v>
      </c>
      <c r="BB158" s="2">
        <v>-0.1</v>
      </c>
      <c r="BC158" s="2">
        <v>-0.9</v>
      </c>
    </row>
    <row r="159" spans="1:55" x14ac:dyDescent="0.2">
      <c r="A159" s="12" t="s">
        <v>678</v>
      </c>
      <c r="B159" s="12" t="s">
        <v>2100</v>
      </c>
      <c r="C159" t="s">
        <v>2099</v>
      </c>
      <c r="D159" t="s">
        <v>199</v>
      </c>
      <c r="E159" s="12" t="s">
        <v>123</v>
      </c>
      <c r="F159">
        <v>66</v>
      </c>
      <c r="G159">
        <v>6</v>
      </c>
      <c r="H159">
        <v>6</v>
      </c>
      <c r="I159" s="15">
        <f t="shared" si="20"/>
        <v>12</v>
      </c>
      <c r="J159">
        <v>4</v>
      </c>
      <c r="K159">
        <v>2</v>
      </c>
      <c r="L159" s="3">
        <v>6</v>
      </c>
      <c r="M159" s="3">
        <v>4</v>
      </c>
      <c r="N159" s="3">
        <v>2</v>
      </c>
      <c r="O159" s="14">
        <f t="shared" si="21"/>
        <v>5.006954102920723</v>
      </c>
      <c r="P159">
        <v>17</v>
      </c>
      <c r="Q159">
        <v>15</v>
      </c>
      <c r="R159">
        <v>0</v>
      </c>
      <c r="S159" s="13">
        <f t="shared" si="22"/>
        <v>0.35294117647058826</v>
      </c>
      <c r="T159" s="13">
        <f t="shared" si="23"/>
        <v>0.1875</v>
      </c>
      <c r="U159" s="15">
        <f t="shared" si="24"/>
        <v>35.200000000000003</v>
      </c>
      <c r="V159">
        <v>1</v>
      </c>
      <c r="W159">
        <v>4</v>
      </c>
      <c r="X159">
        <v>4</v>
      </c>
      <c r="Y159" s="2">
        <v>143.80000000000001</v>
      </c>
      <c r="Z159" s="21">
        <v>2.1666666666999999</v>
      </c>
      <c r="AA159">
        <v>2.16</v>
      </c>
      <c r="AB159">
        <v>2.97</v>
      </c>
      <c r="AC159" s="32">
        <f t="shared" si="25"/>
        <v>0.42105263157894735</v>
      </c>
      <c r="AD159" s="13">
        <f t="shared" si="26"/>
        <v>0.4</v>
      </c>
      <c r="AE159" s="13">
        <f t="shared" si="27"/>
        <v>0.4</v>
      </c>
      <c r="AF159" s="13">
        <f t="shared" si="28"/>
        <v>0.8</v>
      </c>
      <c r="AG159">
        <v>0</v>
      </c>
      <c r="AH159">
        <v>1</v>
      </c>
      <c r="AI159" s="17">
        <f t="shared" si="29"/>
        <v>0</v>
      </c>
      <c r="AJ159" s="35">
        <v>15</v>
      </c>
      <c r="AK159" s="35">
        <v>2</v>
      </c>
      <c r="AL159" s="35">
        <v>117</v>
      </c>
      <c r="AM159" s="35">
        <v>21</v>
      </c>
      <c r="AN159" s="35">
        <v>51</v>
      </c>
      <c r="AO159" s="35">
        <v>8</v>
      </c>
      <c r="AP159" s="35">
        <v>6</v>
      </c>
      <c r="AQ159" s="35">
        <v>71</v>
      </c>
      <c r="AR159">
        <v>4</v>
      </c>
      <c r="AS159">
        <v>2</v>
      </c>
      <c r="AT159">
        <v>91.35</v>
      </c>
      <c r="AU159">
        <v>-2.4</v>
      </c>
      <c r="AV159">
        <v>-81.915000000000006</v>
      </c>
      <c r="AW159">
        <v>-1.921</v>
      </c>
      <c r="AX159" s="2">
        <v>12</v>
      </c>
      <c r="AY159" s="2">
        <v>-1.5</v>
      </c>
      <c r="AZ159" s="2">
        <v>0.2</v>
      </c>
      <c r="BA159" s="2">
        <v>0.2</v>
      </c>
      <c r="BB159" s="2">
        <v>0.2</v>
      </c>
      <c r="BC159" s="2">
        <v>-0.8</v>
      </c>
    </row>
    <row r="160" spans="1:55" x14ac:dyDescent="0.2">
      <c r="A160" s="12" t="s">
        <v>678</v>
      </c>
      <c r="B160" s="12" t="s">
        <v>2129</v>
      </c>
      <c r="C160" t="s">
        <v>2128</v>
      </c>
      <c r="D160" t="s">
        <v>147</v>
      </c>
      <c r="E160" s="12" t="s">
        <v>156</v>
      </c>
      <c r="F160">
        <v>78</v>
      </c>
      <c r="G160">
        <v>13</v>
      </c>
      <c r="H160">
        <v>9</v>
      </c>
      <c r="I160" s="15">
        <f t="shared" si="20"/>
        <v>22</v>
      </c>
      <c r="J160">
        <v>2</v>
      </c>
      <c r="K160">
        <v>7</v>
      </c>
      <c r="L160" s="3">
        <v>12</v>
      </c>
      <c r="M160" s="3">
        <v>2</v>
      </c>
      <c r="N160" s="3">
        <v>7</v>
      </c>
      <c r="O160" s="14">
        <f t="shared" si="21"/>
        <v>4.6610169491525424</v>
      </c>
      <c r="P160">
        <v>54</v>
      </c>
      <c r="Q160">
        <v>15</v>
      </c>
      <c r="R160">
        <v>6</v>
      </c>
      <c r="S160" s="13">
        <f t="shared" si="22"/>
        <v>0.24074074074074073</v>
      </c>
      <c r="T160" s="13">
        <f t="shared" si="23"/>
        <v>0.17333333333333334</v>
      </c>
      <c r="U160" s="15">
        <f t="shared" si="24"/>
        <v>14.266666666666667</v>
      </c>
      <c r="V160">
        <v>0</v>
      </c>
      <c r="W160">
        <v>9</v>
      </c>
      <c r="X160">
        <v>16</v>
      </c>
      <c r="Y160" s="2">
        <v>283.2</v>
      </c>
      <c r="Z160" s="21">
        <v>3.6166666667</v>
      </c>
      <c r="AA160">
        <v>3.54</v>
      </c>
      <c r="AB160">
        <v>1.69</v>
      </c>
      <c r="AC160" s="32">
        <f t="shared" si="25"/>
        <v>0.67686424474187379</v>
      </c>
      <c r="AD160" s="13">
        <f t="shared" si="26"/>
        <v>0.26666666666666666</v>
      </c>
      <c r="AE160" s="13">
        <f t="shared" si="27"/>
        <v>0.2</v>
      </c>
      <c r="AF160" s="13">
        <f t="shared" si="28"/>
        <v>0.46666666666666667</v>
      </c>
      <c r="AG160">
        <v>1</v>
      </c>
      <c r="AH160">
        <v>1</v>
      </c>
      <c r="AI160" s="17">
        <f t="shared" si="29"/>
        <v>0.5</v>
      </c>
      <c r="AJ160" s="35">
        <v>45</v>
      </c>
      <c r="AK160" s="35">
        <v>3</v>
      </c>
      <c r="AL160" s="35">
        <v>276</v>
      </c>
      <c r="AM160" s="35">
        <v>39</v>
      </c>
      <c r="AN160" s="35">
        <v>104</v>
      </c>
      <c r="AO160" s="35">
        <v>6</v>
      </c>
      <c r="AP160" s="35">
        <v>12</v>
      </c>
      <c r="AQ160" s="35">
        <v>133</v>
      </c>
      <c r="AR160">
        <v>5</v>
      </c>
      <c r="AS160">
        <v>3</v>
      </c>
      <c r="AT160">
        <v>108.13</v>
      </c>
      <c r="AU160">
        <v>34.6</v>
      </c>
      <c r="AV160">
        <v>-84.668999999999997</v>
      </c>
      <c r="AW160">
        <v>-5.6120000000000001</v>
      </c>
      <c r="AX160" s="2">
        <v>37.5</v>
      </c>
      <c r="AY160" s="2">
        <v>10.3</v>
      </c>
      <c r="AZ160" s="2">
        <v>-2</v>
      </c>
      <c r="BA160" s="2">
        <v>0.1</v>
      </c>
      <c r="BB160" s="2">
        <v>-6.4</v>
      </c>
      <c r="BC160" s="2">
        <v>1.9</v>
      </c>
    </row>
    <row r="161" spans="1:55" x14ac:dyDescent="0.2">
      <c r="A161" s="12" t="s">
        <v>678</v>
      </c>
      <c r="B161" s="12" t="s">
        <v>2547</v>
      </c>
      <c r="C161" t="s">
        <v>2546</v>
      </c>
      <c r="D161" t="s">
        <v>393</v>
      </c>
      <c r="E161" s="12" t="s">
        <v>170</v>
      </c>
      <c r="F161">
        <v>9</v>
      </c>
      <c r="G161">
        <v>0</v>
      </c>
      <c r="H161">
        <v>0</v>
      </c>
      <c r="I161" s="15">
        <f t="shared" si="20"/>
        <v>0</v>
      </c>
      <c r="J161">
        <v>0</v>
      </c>
      <c r="K161">
        <v>0</v>
      </c>
      <c r="L161" s="3">
        <v>0</v>
      </c>
      <c r="M161" s="3">
        <v>0</v>
      </c>
      <c r="N161" s="3">
        <v>0</v>
      </c>
      <c r="O161" s="14">
        <f t="shared" si="21"/>
        <v>0</v>
      </c>
      <c r="P161">
        <v>0</v>
      </c>
      <c r="Q161">
        <v>0</v>
      </c>
      <c r="R161">
        <v>1</v>
      </c>
      <c r="S161" s="13">
        <f t="shared" si="22"/>
        <v>0</v>
      </c>
      <c r="T161" s="13">
        <f t="shared" si="23"/>
        <v>0</v>
      </c>
      <c r="U161" s="15">
        <f t="shared" si="24"/>
        <v>0</v>
      </c>
      <c r="V161">
        <v>0</v>
      </c>
      <c r="W161">
        <v>0</v>
      </c>
      <c r="X161">
        <v>0</v>
      </c>
      <c r="Y161" s="2">
        <v>0.33333333330000003</v>
      </c>
      <c r="Z161" s="21">
        <v>3.3333333300000004E-2</v>
      </c>
      <c r="AA161">
        <v>7.0000000000000007E-2</v>
      </c>
      <c r="AB161">
        <v>3.87</v>
      </c>
      <c r="AC161" s="32">
        <f t="shared" si="25"/>
        <v>1.7766497461928935E-2</v>
      </c>
      <c r="AD161" s="13">
        <f t="shared" si="26"/>
        <v>0</v>
      </c>
      <c r="AE161" s="13">
        <f t="shared" si="27"/>
        <v>0</v>
      </c>
      <c r="AF161" s="13">
        <f t="shared" si="28"/>
        <v>0</v>
      </c>
      <c r="AG161">
        <v>0</v>
      </c>
      <c r="AH161">
        <v>1</v>
      </c>
      <c r="AI161" s="17">
        <f t="shared" si="29"/>
        <v>0</v>
      </c>
      <c r="AJ161" s="35">
        <v>0</v>
      </c>
      <c r="AK161" s="35">
        <v>0</v>
      </c>
      <c r="AL161" s="35">
        <v>0</v>
      </c>
      <c r="AM161" s="35">
        <v>0</v>
      </c>
      <c r="AN161" s="35">
        <v>0</v>
      </c>
      <c r="AO161" s="35">
        <v>0</v>
      </c>
      <c r="AP161" s="35">
        <v>0</v>
      </c>
      <c r="AQ161" s="35">
        <v>1</v>
      </c>
      <c r="AR161">
        <v>0</v>
      </c>
      <c r="AS161">
        <v>0</v>
      </c>
      <c r="AT161">
        <v>97.3</v>
      </c>
      <c r="AU161">
        <v>28.4</v>
      </c>
      <c r="AV161">
        <v>-84.628</v>
      </c>
      <c r="AW161">
        <v>-4.24</v>
      </c>
      <c r="AX161" s="2">
        <v>0</v>
      </c>
      <c r="AY161" s="2">
        <v>-0.1</v>
      </c>
      <c r="AZ161" s="2">
        <v>0.1</v>
      </c>
      <c r="BA161" s="2">
        <v>-0.1</v>
      </c>
      <c r="BB161" s="2">
        <v>0</v>
      </c>
      <c r="BC161" s="2">
        <v>-0.1</v>
      </c>
    </row>
    <row r="162" spans="1:55" x14ac:dyDescent="0.2">
      <c r="A162" s="12" t="s">
        <v>678</v>
      </c>
      <c r="B162" s="12" t="s">
        <v>2595</v>
      </c>
      <c r="C162" t="s">
        <v>2594</v>
      </c>
      <c r="D162" t="s">
        <v>529</v>
      </c>
      <c r="E162" s="12" t="s">
        <v>148</v>
      </c>
      <c r="F162">
        <v>76</v>
      </c>
      <c r="G162">
        <v>0</v>
      </c>
      <c r="H162">
        <v>1</v>
      </c>
      <c r="I162" s="15">
        <f t="shared" si="20"/>
        <v>1</v>
      </c>
      <c r="J162">
        <v>1</v>
      </c>
      <c r="K162">
        <v>0</v>
      </c>
      <c r="L162" s="3">
        <v>0</v>
      </c>
      <c r="M162" s="3">
        <v>1</v>
      </c>
      <c r="N162" s="3">
        <v>0</v>
      </c>
      <c r="O162" s="14">
        <f t="shared" si="21"/>
        <v>1.3067150635199225</v>
      </c>
      <c r="P162">
        <v>10</v>
      </c>
      <c r="Q162">
        <v>3</v>
      </c>
      <c r="R162">
        <v>1</v>
      </c>
      <c r="S162" s="13">
        <f t="shared" si="22"/>
        <v>0</v>
      </c>
      <c r="T162" s="13">
        <f t="shared" si="23"/>
        <v>0</v>
      </c>
      <c r="U162" s="15">
        <f t="shared" si="24"/>
        <v>7</v>
      </c>
      <c r="V162">
        <v>0</v>
      </c>
      <c r="W162">
        <v>2</v>
      </c>
      <c r="X162">
        <v>4</v>
      </c>
      <c r="Y162" s="2">
        <v>45.916666666700003</v>
      </c>
      <c r="Z162" s="21">
        <v>0.60000000000000009</v>
      </c>
      <c r="AA162">
        <v>0.60000000000000009</v>
      </c>
      <c r="AB162">
        <v>4.7699999999999996</v>
      </c>
      <c r="AC162" s="32">
        <f t="shared" si="25"/>
        <v>0.11173184357541903</v>
      </c>
      <c r="AD162" s="13">
        <f t="shared" si="26"/>
        <v>0</v>
      </c>
      <c r="AE162" s="13">
        <f t="shared" si="27"/>
        <v>0.16666666666666666</v>
      </c>
      <c r="AF162" s="13">
        <f t="shared" si="28"/>
        <v>0.16666666666666666</v>
      </c>
      <c r="AG162">
        <v>0</v>
      </c>
      <c r="AH162">
        <v>1</v>
      </c>
      <c r="AI162" s="17">
        <f t="shared" si="29"/>
        <v>0</v>
      </c>
      <c r="AJ162" s="35">
        <v>6</v>
      </c>
      <c r="AK162" s="35">
        <v>1</v>
      </c>
      <c r="AL162" s="35">
        <v>36</v>
      </c>
      <c r="AM162" s="35">
        <v>10</v>
      </c>
      <c r="AN162" s="35">
        <v>12</v>
      </c>
      <c r="AO162" s="35">
        <v>0</v>
      </c>
      <c r="AP162" s="35">
        <v>1</v>
      </c>
      <c r="AQ162" s="35">
        <v>15</v>
      </c>
      <c r="AR162">
        <v>2</v>
      </c>
      <c r="AS162">
        <v>1</v>
      </c>
      <c r="AT162">
        <v>74.48</v>
      </c>
      <c r="AU162">
        <v>-9.5</v>
      </c>
      <c r="AV162">
        <v>-73.516000000000005</v>
      </c>
      <c r="AW162">
        <v>-13.574999999999999</v>
      </c>
      <c r="AX162" s="2">
        <v>4.5</v>
      </c>
      <c r="AY162" s="2">
        <v>0.2</v>
      </c>
      <c r="AZ162" s="2">
        <v>0.2</v>
      </c>
      <c r="BA162" s="2">
        <v>-0.4</v>
      </c>
      <c r="BB162" s="2">
        <v>0.8</v>
      </c>
      <c r="BC162" s="2">
        <v>0.8</v>
      </c>
    </row>
    <row r="163" spans="1:55" x14ac:dyDescent="0.2">
      <c r="A163" s="12" t="s">
        <v>678</v>
      </c>
      <c r="B163" s="12" t="s">
        <v>2828</v>
      </c>
      <c r="C163" t="s">
        <v>2827</v>
      </c>
      <c r="D163" t="s">
        <v>529</v>
      </c>
      <c r="E163" s="12" t="s">
        <v>178</v>
      </c>
      <c r="F163">
        <v>70</v>
      </c>
      <c r="G163">
        <v>1</v>
      </c>
      <c r="H163">
        <v>7</v>
      </c>
      <c r="I163" s="15">
        <f t="shared" si="20"/>
        <v>8</v>
      </c>
      <c r="J163">
        <v>4</v>
      </c>
      <c r="K163">
        <v>3</v>
      </c>
      <c r="L163" s="3">
        <v>1</v>
      </c>
      <c r="M163" s="3">
        <v>3</v>
      </c>
      <c r="N163" s="3">
        <v>3</v>
      </c>
      <c r="O163" s="14">
        <f t="shared" si="21"/>
        <v>5.0632911392405058</v>
      </c>
      <c r="P163">
        <v>13</v>
      </c>
      <c r="Q163">
        <v>2</v>
      </c>
      <c r="R163">
        <v>9</v>
      </c>
      <c r="S163" s="13">
        <f t="shared" si="22"/>
        <v>7.6923076923076927E-2</v>
      </c>
      <c r="T163" s="13">
        <f t="shared" si="23"/>
        <v>4.1666666666666664E-2</v>
      </c>
      <c r="U163" s="15">
        <f t="shared" si="24"/>
        <v>24.727272727272727</v>
      </c>
      <c r="V163">
        <v>3</v>
      </c>
      <c r="W163">
        <v>1</v>
      </c>
      <c r="X163">
        <v>3</v>
      </c>
      <c r="Y163" s="2">
        <v>94.8</v>
      </c>
      <c r="Z163" s="21">
        <v>1.35</v>
      </c>
      <c r="AA163">
        <v>1.35</v>
      </c>
      <c r="AB163">
        <v>4.1399999999999997</v>
      </c>
      <c r="AC163" s="32">
        <f t="shared" si="25"/>
        <v>0.24590163934426229</v>
      </c>
      <c r="AD163" s="13">
        <f t="shared" si="26"/>
        <v>9.0909090909090912E-2</v>
      </c>
      <c r="AE163" s="13">
        <f t="shared" si="27"/>
        <v>0.63636363636363635</v>
      </c>
      <c r="AF163" s="13">
        <f t="shared" si="28"/>
        <v>0.72727272727272729</v>
      </c>
      <c r="AI163" s="17" t="str">
        <f t="shared" si="29"/>
        <v xml:space="preserve"> </v>
      </c>
      <c r="AJ163" s="35">
        <v>11</v>
      </c>
      <c r="AK163" s="35">
        <v>0</v>
      </c>
      <c r="AL163" s="35">
        <v>57</v>
      </c>
      <c r="AM163" s="35">
        <v>13</v>
      </c>
      <c r="AN163" s="35">
        <v>39</v>
      </c>
      <c r="AO163" s="35">
        <v>3</v>
      </c>
      <c r="AP163" s="35">
        <v>5</v>
      </c>
      <c r="AQ163" s="35">
        <v>41</v>
      </c>
      <c r="AR163">
        <v>1</v>
      </c>
      <c r="AS163">
        <v>1</v>
      </c>
      <c r="AT163">
        <v>80.66</v>
      </c>
      <c r="AU163">
        <v>-1.7000000000000002</v>
      </c>
      <c r="AV163">
        <v>-82.055000000000007</v>
      </c>
      <c r="AW163">
        <v>-3.8</v>
      </c>
      <c r="AX163" s="2">
        <v>6.6</v>
      </c>
      <c r="AY163" s="2">
        <v>-1.7000000000000002</v>
      </c>
      <c r="AZ163" s="2">
        <v>0.60000000000000009</v>
      </c>
      <c r="BA163" s="2">
        <v>0</v>
      </c>
      <c r="BB163" s="2">
        <v>1.4</v>
      </c>
      <c r="BC163" s="2">
        <v>0.2</v>
      </c>
    </row>
    <row r="164" spans="1:55" x14ac:dyDescent="0.2">
      <c r="A164" s="12" t="s">
        <v>678</v>
      </c>
      <c r="B164" s="12" t="s">
        <v>2859</v>
      </c>
      <c r="C164" t="s">
        <v>2858</v>
      </c>
      <c r="D164" t="s">
        <v>265</v>
      </c>
      <c r="E164" s="12" t="s">
        <v>123</v>
      </c>
      <c r="F164">
        <v>22</v>
      </c>
      <c r="G164">
        <v>0</v>
      </c>
      <c r="H164">
        <v>0</v>
      </c>
      <c r="I164" s="15">
        <f t="shared" si="20"/>
        <v>0</v>
      </c>
      <c r="J164">
        <v>0</v>
      </c>
      <c r="K164">
        <v>0</v>
      </c>
      <c r="L164" s="3">
        <v>0</v>
      </c>
      <c r="M164" s="3">
        <v>0</v>
      </c>
      <c r="N164" s="3">
        <v>0</v>
      </c>
      <c r="O164" s="14">
        <f t="shared" si="21"/>
        <v>0</v>
      </c>
      <c r="P164">
        <v>0</v>
      </c>
      <c r="Q164">
        <v>0</v>
      </c>
      <c r="R164">
        <v>0</v>
      </c>
      <c r="S164" s="13">
        <f t="shared" si="22"/>
        <v>0</v>
      </c>
      <c r="T164" s="13">
        <f t="shared" si="23"/>
        <v>0</v>
      </c>
      <c r="U164" s="15">
        <f t="shared" si="24"/>
        <v>0</v>
      </c>
      <c r="V164">
        <v>0</v>
      </c>
      <c r="W164">
        <v>0</v>
      </c>
      <c r="X164">
        <v>0</v>
      </c>
      <c r="Y164" s="2">
        <v>0.76666666670000005</v>
      </c>
      <c r="Z164" s="21">
        <v>3.3333333300000004E-2</v>
      </c>
      <c r="AA164">
        <v>0.03</v>
      </c>
      <c r="AB164">
        <v>5.24</v>
      </c>
      <c r="AC164" s="32">
        <f t="shared" si="25"/>
        <v>5.6925996204933577E-3</v>
      </c>
      <c r="AD164" s="13">
        <f t="shared" si="26"/>
        <v>0</v>
      </c>
      <c r="AE164" s="13">
        <f t="shared" si="27"/>
        <v>0</v>
      </c>
      <c r="AF164" s="13">
        <f t="shared" si="28"/>
        <v>0</v>
      </c>
      <c r="AG164">
        <v>0</v>
      </c>
      <c r="AH164">
        <v>0</v>
      </c>
      <c r="AI164" s="17" t="str">
        <f t="shared" si="29"/>
        <v xml:space="preserve"> </v>
      </c>
      <c r="AJ164" s="35">
        <v>0</v>
      </c>
      <c r="AK164" s="35">
        <v>0</v>
      </c>
      <c r="AL164" s="35">
        <v>2</v>
      </c>
      <c r="AM164" s="35">
        <v>0</v>
      </c>
      <c r="AN164" s="35">
        <v>0</v>
      </c>
      <c r="AO164" s="35">
        <v>0</v>
      </c>
      <c r="AP164" s="35">
        <v>0</v>
      </c>
      <c r="AQ164" s="35">
        <v>0</v>
      </c>
      <c r="AR164">
        <v>0</v>
      </c>
      <c r="AS164">
        <v>0</v>
      </c>
      <c r="AT164">
        <v>160</v>
      </c>
      <c r="AU164">
        <v>75.7</v>
      </c>
      <c r="AV164">
        <v>-87.171999999999997</v>
      </c>
      <c r="AW164">
        <v>0.09</v>
      </c>
      <c r="AX164" s="2">
        <v>0.1</v>
      </c>
      <c r="AY164" s="2">
        <v>0.1</v>
      </c>
      <c r="AZ164" s="2">
        <v>0</v>
      </c>
      <c r="BA164" s="2">
        <v>0</v>
      </c>
      <c r="BB164" s="2">
        <v>0</v>
      </c>
      <c r="BC164" s="2">
        <v>0.1</v>
      </c>
    </row>
    <row r="165" spans="1:55" x14ac:dyDescent="0.2">
      <c r="A165" s="12" t="s">
        <v>678</v>
      </c>
      <c r="B165" s="12" t="s">
        <v>3319</v>
      </c>
      <c r="C165" t="s">
        <v>3318</v>
      </c>
      <c r="D165" s="12" t="s">
        <v>139</v>
      </c>
      <c r="E165" s="12" t="s">
        <v>148</v>
      </c>
      <c r="F165">
        <v>63</v>
      </c>
      <c r="G165">
        <v>3</v>
      </c>
      <c r="H165">
        <v>3</v>
      </c>
      <c r="I165" s="15">
        <f t="shared" si="20"/>
        <v>6</v>
      </c>
      <c r="J165">
        <v>1</v>
      </c>
      <c r="K165">
        <v>2</v>
      </c>
      <c r="L165" s="3">
        <v>1</v>
      </c>
      <c r="M165" s="3">
        <v>1</v>
      </c>
      <c r="N165" s="3">
        <v>2</v>
      </c>
      <c r="O165" s="14">
        <f t="shared" si="21"/>
        <v>3.0392570704938793</v>
      </c>
      <c r="P165">
        <v>11</v>
      </c>
      <c r="Q165">
        <v>10</v>
      </c>
      <c r="R165">
        <v>3</v>
      </c>
      <c r="S165" s="13">
        <f t="shared" si="22"/>
        <v>0.27272727272727271</v>
      </c>
      <c r="T165" s="13">
        <f t="shared" si="23"/>
        <v>0.125</v>
      </c>
      <c r="U165" s="15">
        <f t="shared" si="24"/>
        <v>8.7272727272727284</v>
      </c>
      <c r="V165">
        <v>0</v>
      </c>
      <c r="W165">
        <v>5</v>
      </c>
      <c r="X165">
        <v>4</v>
      </c>
      <c r="Y165" s="2">
        <v>118.45</v>
      </c>
      <c r="Z165" s="21">
        <v>1.8666666667</v>
      </c>
      <c r="AA165">
        <v>1.8</v>
      </c>
      <c r="AB165">
        <v>3.54</v>
      </c>
      <c r="AC165" s="32">
        <f t="shared" si="25"/>
        <v>0.33707865168539325</v>
      </c>
      <c r="AD165" s="13">
        <f t="shared" si="26"/>
        <v>9.0909090909090912E-2</v>
      </c>
      <c r="AE165" s="13">
        <f t="shared" si="27"/>
        <v>0.27272727272727271</v>
      </c>
      <c r="AF165" s="13">
        <f t="shared" si="28"/>
        <v>0.36363636363636365</v>
      </c>
      <c r="AG165">
        <v>0</v>
      </c>
      <c r="AH165">
        <v>6</v>
      </c>
      <c r="AI165" s="17">
        <f t="shared" si="29"/>
        <v>0</v>
      </c>
      <c r="AJ165" s="35">
        <v>11</v>
      </c>
      <c r="AK165" s="35">
        <v>0</v>
      </c>
      <c r="AL165" s="35">
        <v>85</v>
      </c>
      <c r="AM165" s="35">
        <v>11</v>
      </c>
      <c r="AN165" s="35">
        <v>31</v>
      </c>
      <c r="AO165" s="35">
        <v>7</v>
      </c>
      <c r="AP165" s="35">
        <v>7</v>
      </c>
      <c r="AQ165" s="35">
        <v>48</v>
      </c>
      <c r="AR165">
        <v>2</v>
      </c>
      <c r="AS165">
        <v>0</v>
      </c>
      <c r="AT165">
        <v>79.459999999999994</v>
      </c>
      <c r="AU165">
        <v>-8.6999999999999993</v>
      </c>
      <c r="AV165">
        <v>-82.207999999999998</v>
      </c>
      <c r="AW165">
        <v>0.79100000000000004</v>
      </c>
      <c r="AX165" s="2">
        <v>10.1</v>
      </c>
      <c r="AY165" s="2">
        <v>-0.4</v>
      </c>
      <c r="AZ165" s="2">
        <v>0</v>
      </c>
      <c r="BA165" s="2">
        <v>0.1</v>
      </c>
      <c r="BB165" s="2">
        <v>1</v>
      </c>
      <c r="BC165" s="2">
        <v>0.7</v>
      </c>
    </row>
    <row r="166" spans="1:55" x14ac:dyDescent="0.2">
      <c r="A166" s="12" t="s">
        <v>678</v>
      </c>
      <c r="B166" s="12" t="s">
        <v>3379</v>
      </c>
      <c r="C166" t="s">
        <v>3378</v>
      </c>
      <c r="D166" t="s">
        <v>460</v>
      </c>
      <c r="E166" s="12" t="s">
        <v>178</v>
      </c>
      <c r="F166">
        <v>18</v>
      </c>
      <c r="G166">
        <v>0</v>
      </c>
      <c r="H166">
        <v>0</v>
      </c>
      <c r="I166" s="15">
        <f t="shared" si="20"/>
        <v>0</v>
      </c>
      <c r="J166">
        <v>0</v>
      </c>
      <c r="K166">
        <v>0</v>
      </c>
      <c r="L166" s="3">
        <v>0</v>
      </c>
      <c r="M166" s="3">
        <v>0</v>
      </c>
      <c r="N166" s="3">
        <v>0</v>
      </c>
      <c r="O166" s="14">
        <f t="shared" si="21"/>
        <v>0</v>
      </c>
      <c r="P166">
        <v>0</v>
      </c>
      <c r="Q166">
        <v>0</v>
      </c>
      <c r="R166">
        <v>0</v>
      </c>
      <c r="S166" s="13">
        <f t="shared" si="22"/>
        <v>0</v>
      </c>
      <c r="T166" s="13">
        <f t="shared" si="23"/>
        <v>0</v>
      </c>
      <c r="U166" s="15">
        <f t="shared" si="24"/>
        <v>0</v>
      </c>
      <c r="V166">
        <v>0</v>
      </c>
      <c r="W166">
        <v>0</v>
      </c>
      <c r="X166">
        <v>0</v>
      </c>
      <c r="Y166" s="2">
        <v>0.2666666667</v>
      </c>
      <c r="Z166" s="21">
        <v>0</v>
      </c>
      <c r="AA166">
        <v>0.02</v>
      </c>
      <c r="AB166">
        <v>5.1100000000000003</v>
      </c>
      <c r="AC166" s="32">
        <f t="shared" si="25"/>
        <v>3.8986354775828462E-3</v>
      </c>
      <c r="AD166" s="13">
        <f t="shared" si="26"/>
        <v>0</v>
      </c>
      <c r="AE166" s="13">
        <f t="shared" si="27"/>
        <v>0</v>
      </c>
      <c r="AF166" s="13">
        <f t="shared" si="28"/>
        <v>0</v>
      </c>
      <c r="AI166" s="17" t="str">
        <f t="shared" si="29"/>
        <v xml:space="preserve"> </v>
      </c>
      <c r="AJ166" s="35">
        <v>0</v>
      </c>
      <c r="AK166" s="35">
        <v>0</v>
      </c>
      <c r="AL166" s="35">
        <v>0</v>
      </c>
      <c r="AM166" s="35">
        <v>0</v>
      </c>
      <c r="AN166" s="35">
        <v>0</v>
      </c>
      <c r="AO166" s="35">
        <v>0</v>
      </c>
      <c r="AP166" s="35">
        <v>0</v>
      </c>
      <c r="AQ166" s="35">
        <v>0</v>
      </c>
      <c r="AR166">
        <v>0</v>
      </c>
      <c r="AS166">
        <v>0</v>
      </c>
      <c r="AT166">
        <v>0</v>
      </c>
      <c r="AU166">
        <v>-79.599999999999994</v>
      </c>
      <c r="AV166">
        <v>-77.593000000000004</v>
      </c>
      <c r="AW166">
        <v>3.78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</row>
    <row r="167" spans="1:55" x14ac:dyDescent="0.2">
      <c r="A167" s="12" t="s">
        <v>678</v>
      </c>
      <c r="B167" s="12" t="s">
        <v>3443</v>
      </c>
      <c r="C167" t="s">
        <v>3442</v>
      </c>
      <c r="D167" t="s">
        <v>382</v>
      </c>
      <c r="E167" s="12" t="s">
        <v>156</v>
      </c>
      <c r="F167">
        <v>10</v>
      </c>
      <c r="G167">
        <v>0</v>
      </c>
      <c r="H167">
        <v>2</v>
      </c>
      <c r="I167" s="15">
        <f t="shared" si="20"/>
        <v>2</v>
      </c>
      <c r="J167">
        <v>1</v>
      </c>
      <c r="K167">
        <v>1</v>
      </c>
      <c r="L167" s="3">
        <v>0</v>
      </c>
      <c r="M167" s="3">
        <v>1</v>
      </c>
      <c r="N167" s="3">
        <v>1</v>
      </c>
      <c r="O167" s="14">
        <f t="shared" si="21"/>
        <v>6.015037593984963</v>
      </c>
      <c r="P167">
        <v>1</v>
      </c>
      <c r="Q167">
        <v>2</v>
      </c>
      <c r="R167">
        <v>2</v>
      </c>
      <c r="S167" s="13">
        <f t="shared" si="22"/>
        <v>0</v>
      </c>
      <c r="T167" s="13">
        <f t="shared" si="23"/>
        <v>0</v>
      </c>
      <c r="U167" s="15">
        <f t="shared" si="24"/>
        <v>4.5</v>
      </c>
      <c r="V167">
        <v>0</v>
      </c>
      <c r="W167">
        <v>0</v>
      </c>
      <c r="X167">
        <v>0</v>
      </c>
      <c r="Y167" s="2">
        <v>19.95</v>
      </c>
      <c r="Z167" s="21">
        <v>1.9833333333000001</v>
      </c>
      <c r="AA167">
        <v>1.8</v>
      </c>
      <c r="AB167">
        <v>2.61</v>
      </c>
      <c r="AC167" s="32">
        <f t="shared" si="25"/>
        <v>0.40816326530612246</v>
      </c>
      <c r="AD167" s="13">
        <f t="shared" si="26"/>
        <v>0</v>
      </c>
      <c r="AE167" s="13">
        <f t="shared" si="27"/>
        <v>1</v>
      </c>
      <c r="AF167" s="13">
        <f t="shared" si="28"/>
        <v>1</v>
      </c>
      <c r="AG167">
        <v>0</v>
      </c>
      <c r="AH167">
        <v>0</v>
      </c>
      <c r="AI167" s="17" t="str">
        <f t="shared" si="29"/>
        <v xml:space="preserve"> </v>
      </c>
      <c r="AJ167" s="35">
        <v>2</v>
      </c>
      <c r="AK167" s="35">
        <v>0</v>
      </c>
      <c r="AL167" s="35">
        <v>7</v>
      </c>
      <c r="AM167" s="35">
        <v>1</v>
      </c>
      <c r="AN167" s="35">
        <v>6</v>
      </c>
      <c r="AO167" s="35">
        <v>1</v>
      </c>
      <c r="AP167" s="35">
        <v>0</v>
      </c>
      <c r="AQ167" s="35">
        <v>7</v>
      </c>
      <c r="AR167">
        <v>1</v>
      </c>
      <c r="AS167">
        <v>0</v>
      </c>
      <c r="AT167">
        <v>66.849999999999994</v>
      </c>
      <c r="AU167">
        <v>-13.8</v>
      </c>
      <c r="AV167">
        <v>-80.718000000000004</v>
      </c>
      <c r="AW167">
        <v>-3.0249999999999999</v>
      </c>
      <c r="AX167" s="2">
        <v>0.7</v>
      </c>
      <c r="AY167" s="2">
        <v>-0.9</v>
      </c>
      <c r="AZ167" s="2">
        <v>-0.1</v>
      </c>
      <c r="BA167" s="2">
        <v>0</v>
      </c>
      <c r="BB167" s="2">
        <v>0.1</v>
      </c>
      <c r="BC167" s="2">
        <v>-0.8</v>
      </c>
    </row>
    <row r="168" spans="1:55" x14ac:dyDescent="0.2">
      <c r="A168" s="12" t="s">
        <v>678</v>
      </c>
      <c r="B168" s="12" t="s">
        <v>3451</v>
      </c>
      <c r="C168" t="s">
        <v>3450</v>
      </c>
      <c r="D168" t="s">
        <v>169</v>
      </c>
      <c r="E168" s="12" t="s">
        <v>546</v>
      </c>
      <c r="F168">
        <v>55</v>
      </c>
      <c r="G168">
        <v>0</v>
      </c>
      <c r="H168">
        <v>0</v>
      </c>
      <c r="I168" s="15">
        <f t="shared" si="20"/>
        <v>0</v>
      </c>
      <c r="J168">
        <v>0</v>
      </c>
      <c r="K168">
        <v>0</v>
      </c>
      <c r="L168" s="3">
        <v>0</v>
      </c>
      <c r="M168" s="3">
        <v>0</v>
      </c>
      <c r="N168" s="3">
        <v>0</v>
      </c>
      <c r="O168" s="14">
        <f t="shared" si="21"/>
        <v>0</v>
      </c>
      <c r="P168">
        <v>0</v>
      </c>
      <c r="Q168">
        <v>0</v>
      </c>
      <c r="R168">
        <v>0</v>
      </c>
      <c r="S168" s="13">
        <f t="shared" si="22"/>
        <v>0</v>
      </c>
      <c r="T168" s="13">
        <f t="shared" si="23"/>
        <v>0</v>
      </c>
      <c r="U168" s="15">
        <f t="shared" si="24"/>
        <v>0</v>
      </c>
      <c r="V168">
        <v>0</v>
      </c>
      <c r="W168">
        <v>0</v>
      </c>
      <c r="X168">
        <v>0</v>
      </c>
      <c r="Y168" s="2">
        <v>2.9</v>
      </c>
      <c r="Z168" s="21">
        <v>0.05</v>
      </c>
      <c r="AA168">
        <v>0.05</v>
      </c>
      <c r="AB168">
        <v>5.27</v>
      </c>
      <c r="AC168" s="32">
        <f t="shared" si="25"/>
        <v>9.398496240601505E-3</v>
      </c>
      <c r="AD168" s="13">
        <f t="shared" si="26"/>
        <v>0</v>
      </c>
      <c r="AE168" s="13">
        <f t="shared" si="27"/>
        <v>0</v>
      </c>
      <c r="AF168" s="13">
        <f t="shared" si="28"/>
        <v>0</v>
      </c>
      <c r="AG168">
        <v>1</v>
      </c>
      <c r="AH168">
        <v>1</v>
      </c>
      <c r="AI168" s="17">
        <f t="shared" si="29"/>
        <v>0.5</v>
      </c>
      <c r="AJ168" s="35">
        <v>0</v>
      </c>
      <c r="AK168" s="35">
        <v>0</v>
      </c>
      <c r="AL168" s="35">
        <v>3</v>
      </c>
      <c r="AM168" s="35">
        <v>0</v>
      </c>
      <c r="AN168" s="35">
        <v>1</v>
      </c>
      <c r="AO168" s="35">
        <v>0</v>
      </c>
      <c r="AP168" s="35">
        <v>0</v>
      </c>
      <c r="AQ168" s="35">
        <v>1</v>
      </c>
      <c r="AR168">
        <v>0</v>
      </c>
      <c r="AS168">
        <v>0</v>
      </c>
      <c r="AT168">
        <v>103.45</v>
      </c>
      <c r="AU168">
        <v>19.899999999999999</v>
      </c>
      <c r="AV168">
        <v>-79.715000000000003</v>
      </c>
      <c r="AW168">
        <v>-2.4510000000000001</v>
      </c>
      <c r="AX168" s="2">
        <v>0.5</v>
      </c>
      <c r="AY168" s="2">
        <v>0.30000000000000004</v>
      </c>
      <c r="AZ168" s="2">
        <v>0.1</v>
      </c>
      <c r="BA168" s="2">
        <v>0</v>
      </c>
      <c r="BB168" s="2">
        <v>0</v>
      </c>
      <c r="BC168" s="2">
        <v>0.4</v>
      </c>
    </row>
    <row r="169" spans="1:55" x14ac:dyDescent="0.2">
      <c r="A169" s="12" t="s">
        <v>678</v>
      </c>
      <c r="B169" s="12" t="s">
        <v>3541</v>
      </c>
      <c r="C169" t="s">
        <v>3540</v>
      </c>
      <c r="D169" t="s">
        <v>162</v>
      </c>
      <c r="E169" s="12" t="s">
        <v>170</v>
      </c>
      <c r="F169">
        <v>18</v>
      </c>
      <c r="G169">
        <v>0</v>
      </c>
      <c r="H169">
        <v>1</v>
      </c>
      <c r="I169" s="15">
        <f t="shared" si="20"/>
        <v>1</v>
      </c>
      <c r="J169">
        <v>0</v>
      </c>
      <c r="K169">
        <v>1</v>
      </c>
      <c r="L169" s="3">
        <v>0</v>
      </c>
      <c r="M169" s="3">
        <v>0</v>
      </c>
      <c r="N169" s="3">
        <v>1</v>
      </c>
      <c r="O169" s="14">
        <f t="shared" si="21"/>
        <v>56.249999998242188</v>
      </c>
      <c r="P169">
        <v>0</v>
      </c>
      <c r="Q169">
        <v>0</v>
      </c>
      <c r="R169">
        <v>0</v>
      </c>
      <c r="S169" s="13">
        <f t="shared" si="22"/>
        <v>0</v>
      </c>
      <c r="T169" s="13">
        <f t="shared" si="23"/>
        <v>0</v>
      </c>
      <c r="U169" s="15">
        <f t="shared" si="24"/>
        <v>0</v>
      </c>
      <c r="V169">
        <v>0</v>
      </c>
      <c r="W169">
        <v>0</v>
      </c>
      <c r="X169">
        <v>0</v>
      </c>
      <c r="Y169" s="2">
        <v>1.0666666667</v>
      </c>
      <c r="Z169" s="21">
        <v>0.05</v>
      </c>
      <c r="AA169">
        <v>0.06</v>
      </c>
      <c r="AB169">
        <v>6.61</v>
      </c>
      <c r="AC169" s="32">
        <f t="shared" si="25"/>
        <v>8.9955022488755615E-3</v>
      </c>
      <c r="AD169" s="13">
        <f t="shared" si="26"/>
        <v>0</v>
      </c>
      <c r="AE169" s="13">
        <f t="shared" si="27"/>
        <v>1</v>
      </c>
      <c r="AF169" s="13">
        <f t="shared" si="28"/>
        <v>1</v>
      </c>
      <c r="AG169">
        <v>0</v>
      </c>
      <c r="AH169">
        <v>0</v>
      </c>
      <c r="AI169" s="17" t="str">
        <f t="shared" si="29"/>
        <v xml:space="preserve"> </v>
      </c>
      <c r="AJ169" s="35">
        <v>1</v>
      </c>
      <c r="AK169" s="35">
        <v>0</v>
      </c>
      <c r="AL169" s="35">
        <v>1</v>
      </c>
      <c r="AM169" s="35">
        <v>0</v>
      </c>
      <c r="AN169" s="35">
        <v>0</v>
      </c>
      <c r="AO169" s="35">
        <v>0</v>
      </c>
      <c r="AP169" s="35">
        <v>0</v>
      </c>
      <c r="AQ169" s="35">
        <v>0</v>
      </c>
      <c r="AR169">
        <v>0</v>
      </c>
      <c r="AS169">
        <v>0</v>
      </c>
      <c r="AT169">
        <v>112.5</v>
      </c>
      <c r="AU169">
        <v>28.3</v>
      </c>
      <c r="AV169">
        <v>-91.212000000000003</v>
      </c>
      <c r="AW169">
        <v>-1.298</v>
      </c>
      <c r="AX169" s="2">
        <v>0.1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</row>
    <row r="170" spans="1:55" x14ac:dyDescent="0.2">
      <c r="A170" s="12" t="s">
        <v>1184</v>
      </c>
      <c r="B170" s="12" t="s">
        <v>1185</v>
      </c>
      <c r="C170" t="s">
        <v>1183</v>
      </c>
      <c r="D170" t="s">
        <v>139</v>
      </c>
      <c r="E170" s="12" t="s">
        <v>178</v>
      </c>
      <c r="F170">
        <v>79</v>
      </c>
      <c r="G170">
        <v>1</v>
      </c>
      <c r="H170">
        <v>11</v>
      </c>
      <c r="I170" s="15">
        <f t="shared" si="20"/>
        <v>12</v>
      </c>
      <c r="J170">
        <v>2</v>
      </c>
      <c r="K170">
        <v>8</v>
      </c>
      <c r="L170" s="3">
        <v>1</v>
      </c>
      <c r="M170" s="3">
        <v>2</v>
      </c>
      <c r="N170" s="3">
        <v>9</v>
      </c>
      <c r="O170" s="14">
        <f t="shared" si="21"/>
        <v>2.640102670659092</v>
      </c>
      <c r="P170">
        <v>39</v>
      </c>
      <c r="Q170">
        <v>17</v>
      </c>
      <c r="R170">
        <v>24</v>
      </c>
      <c r="S170" s="13">
        <f t="shared" si="22"/>
        <v>2.564102564102564E-2</v>
      </c>
      <c r="T170" s="13">
        <f t="shared" si="23"/>
        <v>1.2500000000000001E-2</v>
      </c>
      <c r="U170" s="15">
        <f t="shared" si="24"/>
        <v>15.448275862068964</v>
      </c>
      <c r="V170">
        <v>1</v>
      </c>
      <c r="W170">
        <v>1</v>
      </c>
      <c r="X170">
        <v>6</v>
      </c>
      <c r="Y170" s="2">
        <v>272.71666666670001</v>
      </c>
      <c r="Z170" s="21">
        <v>3.45</v>
      </c>
      <c r="AA170">
        <v>3.31</v>
      </c>
      <c r="AB170">
        <v>1.9500000000000002</v>
      </c>
      <c r="AC170" s="32">
        <f t="shared" si="25"/>
        <v>0.62927756653992395</v>
      </c>
      <c r="AD170" s="13">
        <f t="shared" si="26"/>
        <v>3.4482758620689655E-2</v>
      </c>
      <c r="AE170" s="13">
        <f t="shared" si="27"/>
        <v>0.34482758620689657</v>
      </c>
      <c r="AF170" s="13">
        <f t="shared" si="28"/>
        <v>0.37931034482758624</v>
      </c>
      <c r="AI170" s="17" t="str">
        <f t="shared" si="29"/>
        <v xml:space="preserve"> </v>
      </c>
      <c r="AJ170" s="35">
        <v>29</v>
      </c>
      <c r="AK170" s="35">
        <v>3</v>
      </c>
      <c r="AL170" s="35">
        <v>195</v>
      </c>
      <c r="AM170" s="35">
        <v>37</v>
      </c>
      <c r="AN170" s="35">
        <v>85</v>
      </c>
      <c r="AO170" s="35">
        <v>14</v>
      </c>
      <c r="AP170" s="35">
        <v>3</v>
      </c>
      <c r="AQ170" s="35">
        <v>94</v>
      </c>
      <c r="AR170">
        <v>1</v>
      </c>
      <c r="AS170">
        <v>1</v>
      </c>
      <c r="AT170">
        <v>79.45</v>
      </c>
      <c r="AU170">
        <v>12.3</v>
      </c>
      <c r="AV170">
        <v>-81.313999999999993</v>
      </c>
      <c r="AW170">
        <v>-2.8890000000000002</v>
      </c>
      <c r="AX170" s="2">
        <v>25.7</v>
      </c>
      <c r="AY170" s="2">
        <v>1.4</v>
      </c>
      <c r="AZ170" s="2">
        <v>-0.9</v>
      </c>
      <c r="BA170" s="2">
        <v>0.1</v>
      </c>
      <c r="BB170" s="2">
        <v>-0.1</v>
      </c>
      <c r="BC170" s="2">
        <v>0.5</v>
      </c>
    </row>
    <row r="171" spans="1:55" x14ac:dyDescent="0.2">
      <c r="A171" s="12" t="s">
        <v>1184</v>
      </c>
      <c r="B171" s="12" t="s">
        <v>1350</v>
      </c>
      <c r="C171" t="s">
        <v>1349</v>
      </c>
      <c r="D171" t="s">
        <v>305</v>
      </c>
      <c r="E171" s="12" t="s">
        <v>178</v>
      </c>
      <c r="F171">
        <v>1</v>
      </c>
      <c r="G171">
        <v>0</v>
      </c>
      <c r="H171">
        <v>0</v>
      </c>
      <c r="I171" s="15">
        <f t="shared" si="20"/>
        <v>0</v>
      </c>
      <c r="J171">
        <v>0</v>
      </c>
      <c r="K171">
        <v>0</v>
      </c>
      <c r="L171" s="3">
        <v>0</v>
      </c>
      <c r="M171" s="3">
        <v>0</v>
      </c>
      <c r="N171" s="3">
        <v>0</v>
      </c>
      <c r="O171" s="14">
        <f t="shared" si="21"/>
        <v>0</v>
      </c>
      <c r="P171">
        <v>0</v>
      </c>
      <c r="Q171">
        <v>0</v>
      </c>
      <c r="R171">
        <v>0</v>
      </c>
      <c r="S171" s="13">
        <f t="shared" si="22"/>
        <v>0</v>
      </c>
      <c r="T171" s="13">
        <f t="shared" si="23"/>
        <v>0</v>
      </c>
      <c r="U171" s="15">
        <f t="shared" si="24"/>
        <v>0</v>
      </c>
      <c r="V171">
        <v>0</v>
      </c>
      <c r="W171">
        <v>0</v>
      </c>
      <c r="X171">
        <v>0</v>
      </c>
      <c r="Y171" s="2">
        <v>2</v>
      </c>
      <c r="Z171" s="21">
        <v>2</v>
      </c>
      <c r="AA171">
        <v>2</v>
      </c>
      <c r="AB171">
        <v>5.85</v>
      </c>
      <c r="AC171" s="32">
        <f t="shared" si="25"/>
        <v>0.25477707006369427</v>
      </c>
      <c r="AD171" s="13">
        <f t="shared" si="26"/>
        <v>0</v>
      </c>
      <c r="AE171" s="13">
        <f t="shared" si="27"/>
        <v>0</v>
      </c>
      <c r="AF171" s="13">
        <f t="shared" si="28"/>
        <v>0</v>
      </c>
      <c r="AI171" s="17" t="str">
        <f t="shared" si="29"/>
        <v xml:space="preserve"> </v>
      </c>
      <c r="AJ171" s="35">
        <v>0</v>
      </c>
      <c r="AK171" s="35">
        <v>0</v>
      </c>
      <c r="AL171" s="35">
        <v>1</v>
      </c>
      <c r="AM171" s="35">
        <v>0</v>
      </c>
      <c r="AN171" s="35">
        <v>0</v>
      </c>
      <c r="AO171" s="35">
        <v>0</v>
      </c>
      <c r="AP171" s="35">
        <v>0</v>
      </c>
      <c r="AQ171" s="35">
        <v>1</v>
      </c>
      <c r="AR171">
        <v>0</v>
      </c>
      <c r="AS171">
        <v>0</v>
      </c>
      <c r="AT171">
        <v>60</v>
      </c>
      <c r="AU171">
        <v>39.5</v>
      </c>
      <c r="AV171">
        <v>-75.924999999999997</v>
      </c>
      <c r="AW171">
        <v>-2.6109999999999998</v>
      </c>
      <c r="AX171" s="2">
        <v>0.2</v>
      </c>
      <c r="AY171" s="2">
        <v>0.1</v>
      </c>
      <c r="AZ171" s="2">
        <v>0</v>
      </c>
      <c r="BA171" s="2">
        <v>0</v>
      </c>
      <c r="BB171" s="2">
        <v>0</v>
      </c>
      <c r="BC171" s="2">
        <v>0.1</v>
      </c>
    </row>
    <row r="172" spans="1:55" x14ac:dyDescent="0.2">
      <c r="A172" s="12" t="s">
        <v>1184</v>
      </c>
      <c r="B172" s="12" t="s">
        <v>1774</v>
      </c>
      <c r="C172" t="s">
        <v>3445</v>
      </c>
      <c r="D172" t="s">
        <v>367</v>
      </c>
      <c r="E172" s="12" t="s">
        <v>113</v>
      </c>
      <c r="F172">
        <v>2</v>
      </c>
      <c r="G172">
        <v>0</v>
      </c>
      <c r="H172">
        <v>0</v>
      </c>
      <c r="I172" s="15">
        <f t="shared" si="20"/>
        <v>0</v>
      </c>
      <c r="J172">
        <v>0</v>
      </c>
      <c r="K172">
        <v>0</v>
      </c>
      <c r="L172" s="3">
        <v>0</v>
      </c>
      <c r="M172" s="3">
        <v>0</v>
      </c>
      <c r="N172" s="3">
        <v>0</v>
      </c>
      <c r="O172" s="14">
        <f t="shared" si="21"/>
        <v>0</v>
      </c>
      <c r="P172">
        <v>0</v>
      </c>
      <c r="Q172">
        <v>0</v>
      </c>
      <c r="R172">
        <v>0</v>
      </c>
      <c r="S172" s="13">
        <f t="shared" si="22"/>
        <v>0</v>
      </c>
      <c r="T172" s="13">
        <f t="shared" si="23"/>
        <v>0</v>
      </c>
      <c r="U172" s="15">
        <f t="shared" si="24"/>
        <v>0</v>
      </c>
      <c r="V172">
        <v>0</v>
      </c>
      <c r="W172">
        <v>0</v>
      </c>
      <c r="X172">
        <v>0</v>
      </c>
      <c r="Y172" s="2">
        <v>0</v>
      </c>
      <c r="Z172" s="21">
        <v>0</v>
      </c>
      <c r="AC172" s="32">
        <f t="shared" si="25"/>
        <v>0</v>
      </c>
      <c r="AD172" s="13">
        <f t="shared" si="26"/>
        <v>0</v>
      </c>
      <c r="AE172" s="13">
        <f t="shared" si="27"/>
        <v>0</v>
      </c>
      <c r="AF172" s="13">
        <f t="shared" si="28"/>
        <v>0</v>
      </c>
      <c r="AG172">
        <v>0</v>
      </c>
      <c r="AH172">
        <v>0</v>
      </c>
      <c r="AI172" s="17" t="str">
        <f t="shared" si="29"/>
        <v xml:space="preserve"> </v>
      </c>
      <c r="AJ172" s="35">
        <v>0</v>
      </c>
      <c r="AK172" s="35">
        <v>0</v>
      </c>
      <c r="AL172" s="35">
        <v>0</v>
      </c>
      <c r="AM172" s="35">
        <v>0</v>
      </c>
      <c r="AN172" s="35">
        <v>0</v>
      </c>
      <c r="AO172" s="35">
        <v>0</v>
      </c>
      <c r="AP172" s="35">
        <v>0</v>
      </c>
      <c r="AQ172" s="35">
        <v>0</v>
      </c>
      <c r="AR172">
        <v>0</v>
      </c>
      <c r="AS17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</row>
    <row r="173" spans="1:55" x14ac:dyDescent="0.2">
      <c r="A173" s="12" t="s">
        <v>628</v>
      </c>
      <c r="B173" s="12" t="s">
        <v>629</v>
      </c>
      <c r="C173" t="s">
        <v>627</v>
      </c>
      <c r="D173" t="s">
        <v>155</v>
      </c>
      <c r="E173" s="12" t="s">
        <v>178</v>
      </c>
      <c r="F173">
        <v>9</v>
      </c>
      <c r="G173">
        <v>0</v>
      </c>
      <c r="H173">
        <v>0</v>
      </c>
      <c r="I173" s="15">
        <f t="shared" si="20"/>
        <v>0</v>
      </c>
      <c r="J173">
        <v>0</v>
      </c>
      <c r="K173">
        <v>0</v>
      </c>
      <c r="L173" s="3">
        <v>0</v>
      </c>
      <c r="M173" s="3">
        <v>0</v>
      </c>
      <c r="N173" s="3">
        <v>0</v>
      </c>
      <c r="O173" s="14">
        <f t="shared" si="21"/>
        <v>0</v>
      </c>
      <c r="P173">
        <v>0</v>
      </c>
      <c r="Q173">
        <v>0</v>
      </c>
      <c r="R173">
        <v>0</v>
      </c>
      <c r="S173" s="13">
        <f t="shared" si="22"/>
        <v>0</v>
      </c>
      <c r="T173" s="13">
        <f t="shared" si="23"/>
        <v>0</v>
      </c>
      <c r="U173" s="15">
        <f t="shared" si="24"/>
        <v>0</v>
      </c>
      <c r="V173">
        <v>0</v>
      </c>
      <c r="W173">
        <v>0</v>
      </c>
      <c r="X173">
        <v>0</v>
      </c>
      <c r="Y173" s="2">
        <v>0</v>
      </c>
      <c r="Z173" s="21">
        <v>0</v>
      </c>
      <c r="AC173" s="32">
        <f t="shared" si="25"/>
        <v>0</v>
      </c>
      <c r="AD173" s="13">
        <f t="shared" si="26"/>
        <v>0</v>
      </c>
      <c r="AE173" s="13">
        <f t="shared" si="27"/>
        <v>0</v>
      </c>
      <c r="AF173" s="13">
        <f t="shared" si="28"/>
        <v>0</v>
      </c>
      <c r="AI173" s="17" t="str">
        <f t="shared" si="29"/>
        <v xml:space="preserve"> </v>
      </c>
      <c r="AJ173" s="35">
        <v>0</v>
      </c>
      <c r="AK173" s="35">
        <v>0</v>
      </c>
      <c r="AL173" s="35">
        <v>0</v>
      </c>
      <c r="AM173" s="35">
        <v>0</v>
      </c>
      <c r="AN173" s="35">
        <v>0</v>
      </c>
      <c r="AO173" s="35">
        <v>0</v>
      </c>
      <c r="AP173" s="35">
        <v>0</v>
      </c>
      <c r="AQ173" s="35">
        <v>0</v>
      </c>
      <c r="AR173">
        <v>0</v>
      </c>
      <c r="AS173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</row>
    <row r="174" spans="1:55" x14ac:dyDescent="0.2">
      <c r="A174" s="12" t="s">
        <v>628</v>
      </c>
      <c r="B174" s="12" t="s">
        <v>3410</v>
      </c>
      <c r="C174" t="s">
        <v>3409</v>
      </c>
      <c r="D174" t="s">
        <v>177</v>
      </c>
      <c r="E174" s="12" t="s">
        <v>178</v>
      </c>
      <c r="F174">
        <v>64</v>
      </c>
      <c r="G174">
        <v>0</v>
      </c>
      <c r="H174">
        <v>0</v>
      </c>
      <c r="I174" s="15">
        <f t="shared" si="20"/>
        <v>0</v>
      </c>
      <c r="J174">
        <v>0</v>
      </c>
      <c r="K174">
        <v>0</v>
      </c>
      <c r="L174" s="3">
        <v>0</v>
      </c>
      <c r="M174" s="3">
        <v>0</v>
      </c>
      <c r="N174" s="3">
        <v>0</v>
      </c>
      <c r="O174" s="14">
        <f t="shared" si="21"/>
        <v>0</v>
      </c>
      <c r="P174">
        <v>0</v>
      </c>
      <c r="Q174">
        <v>0</v>
      </c>
      <c r="R174">
        <v>0</v>
      </c>
      <c r="S174" s="13">
        <f t="shared" si="22"/>
        <v>0</v>
      </c>
      <c r="T174" s="13">
        <f t="shared" si="23"/>
        <v>0</v>
      </c>
      <c r="U174" s="15">
        <f t="shared" si="24"/>
        <v>0</v>
      </c>
      <c r="V174">
        <v>0</v>
      </c>
      <c r="W174">
        <v>0</v>
      </c>
      <c r="X174">
        <v>0</v>
      </c>
      <c r="Y174" s="2">
        <v>13.5333333333</v>
      </c>
      <c r="Z174" s="21">
        <v>0.2</v>
      </c>
      <c r="AA174">
        <v>0.21</v>
      </c>
      <c r="AB174">
        <v>5.0199999999999996</v>
      </c>
      <c r="AC174" s="32">
        <f t="shared" si="25"/>
        <v>4.0152963671128111E-2</v>
      </c>
      <c r="AD174" s="13">
        <f t="shared" si="26"/>
        <v>0</v>
      </c>
      <c r="AE174" s="13">
        <f t="shared" si="27"/>
        <v>0</v>
      </c>
      <c r="AF174" s="13">
        <f t="shared" si="28"/>
        <v>0</v>
      </c>
      <c r="AI174" s="17" t="str">
        <f t="shared" si="29"/>
        <v xml:space="preserve"> </v>
      </c>
      <c r="AJ174" s="35">
        <v>1</v>
      </c>
      <c r="AK174" s="35">
        <v>0</v>
      </c>
      <c r="AL174" s="35">
        <v>3</v>
      </c>
      <c r="AM174" s="35">
        <v>4</v>
      </c>
      <c r="AN174" s="35">
        <v>0</v>
      </c>
      <c r="AO174" s="35">
        <v>0</v>
      </c>
      <c r="AP174" s="35">
        <v>0</v>
      </c>
      <c r="AQ174" s="35">
        <v>7</v>
      </c>
      <c r="AR174">
        <v>0</v>
      </c>
      <c r="AS174">
        <v>0</v>
      </c>
      <c r="AT174">
        <v>31.03</v>
      </c>
      <c r="AU174">
        <v>-69.3</v>
      </c>
      <c r="AV174">
        <v>-75.563999999999993</v>
      </c>
      <c r="AW174">
        <v>4.0519999999999996</v>
      </c>
      <c r="AX174" s="2">
        <v>0.2</v>
      </c>
      <c r="AY174" s="2">
        <v>-1</v>
      </c>
      <c r="AZ174" s="2">
        <v>0.30000000000000004</v>
      </c>
      <c r="BA174" s="2">
        <v>-0.2</v>
      </c>
      <c r="BB174" s="2">
        <v>0.1</v>
      </c>
      <c r="BC174" s="2">
        <v>-0.9</v>
      </c>
    </row>
    <row r="175" spans="1:55" x14ac:dyDescent="0.2">
      <c r="A175" s="12" t="s">
        <v>2051</v>
      </c>
      <c r="B175" s="12" t="s">
        <v>2052</v>
      </c>
      <c r="C175" t="s">
        <v>2050</v>
      </c>
      <c r="D175" t="s">
        <v>147</v>
      </c>
      <c r="E175" s="12" t="s">
        <v>148</v>
      </c>
      <c r="F175">
        <v>33</v>
      </c>
      <c r="G175">
        <v>0</v>
      </c>
      <c r="H175">
        <v>0</v>
      </c>
      <c r="I175" s="15">
        <f t="shared" si="20"/>
        <v>0</v>
      </c>
      <c r="J175">
        <v>0</v>
      </c>
      <c r="K175">
        <v>0</v>
      </c>
      <c r="L175" s="3">
        <v>0</v>
      </c>
      <c r="M175" s="3">
        <v>0</v>
      </c>
      <c r="N175" s="3">
        <v>0</v>
      </c>
      <c r="O175" s="14">
        <f t="shared" si="21"/>
        <v>0</v>
      </c>
      <c r="P175">
        <v>3</v>
      </c>
      <c r="Q175">
        <v>3</v>
      </c>
      <c r="R175">
        <v>1</v>
      </c>
      <c r="S175" s="13">
        <f t="shared" si="22"/>
        <v>0</v>
      </c>
      <c r="T175" s="13">
        <f t="shared" si="23"/>
        <v>0</v>
      </c>
      <c r="U175" s="15">
        <f t="shared" si="24"/>
        <v>0</v>
      </c>
      <c r="V175">
        <v>1</v>
      </c>
      <c r="W175">
        <v>2</v>
      </c>
      <c r="X175">
        <v>1</v>
      </c>
      <c r="Y175" s="2">
        <v>23.4</v>
      </c>
      <c r="Z175" s="21">
        <v>0.7</v>
      </c>
      <c r="AA175">
        <v>0.71</v>
      </c>
      <c r="AB175">
        <v>4.87</v>
      </c>
      <c r="AC175" s="32">
        <f t="shared" si="25"/>
        <v>0.12724014336917561</v>
      </c>
      <c r="AD175" s="13">
        <f t="shared" si="26"/>
        <v>0</v>
      </c>
      <c r="AE175" s="13">
        <f t="shared" si="27"/>
        <v>0</v>
      </c>
      <c r="AF175" s="13">
        <f t="shared" si="28"/>
        <v>0</v>
      </c>
      <c r="AG175">
        <v>0</v>
      </c>
      <c r="AH175">
        <v>0</v>
      </c>
      <c r="AI175" s="17" t="str">
        <f t="shared" si="29"/>
        <v xml:space="preserve"> </v>
      </c>
      <c r="AJ175" s="35">
        <v>1</v>
      </c>
      <c r="AK175" s="35">
        <v>0</v>
      </c>
      <c r="AL175" s="35">
        <v>16</v>
      </c>
      <c r="AM175" s="35">
        <v>1</v>
      </c>
      <c r="AN175" s="35">
        <v>8</v>
      </c>
      <c r="AO175" s="35">
        <v>0</v>
      </c>
      <c r="AP175" s="35">
        <v>4</v>
      </c>
      <c r="AQ175" s="35">
        <v>6</v>
      </c>
      <c r="AR175">
        <v>0</v>
      </c>
      <c r="AS175">
        <v>0</v>
      </c>
      <c r="AT175">
        <v>66.67</v>
      </c>
      <c r="AU175">
        <v>-30</v>
      </c>
      <c r="AV175">
        <v>-83.673000000000002</v>
      </c>
      <c r="AW175">
        <v>-3.3319999999999999</v>
      </c>
      <c r="AX175" s="2">
        <v>1.7000000000000002</v>
      </c>
      <c r="AY175" s="2">
        <v>-0.2</v>
      </c>
      <c r="AZ175" s="2">
        <v>0.30000000000000004</v>
      </c>
      <c r="BA175" s="2">
        <v>0.2</v>
      </c>
      <c r="BB175" s="2">
        <v>-0.2</v>
      </c>
      <c r="BC175" s="2">
        <v>0.1</v>
      </c>
    </row>
    <row r="176" spans="1:55" x14ac:dyDescent="0.2">
      <c r="A176" s="12" t="s">
        <v>2297</v>
      </c>
      <c r="B176" s="12" t="s">
        <v>2298</v>
      </c>
      <c r="C176" t="s">
        <v>2296</v>
      </c>
      <c r="D176" t="s">
        <v>529</v>
      </c>
      <c r="E176" s="12" t="s">
        <v>156</v>
      </c>
      <c r="F176">
        <v>79</v>
      </c>
      <c r="G176">
        <v>8</v>
      </c>
      <c r="H176">
        <v>7</v>
      </c>
      <c r="I176" s="15">
        <f t="shared" si="20"/>
        <v>15</v>
      </c>
      <c r="J176">
        <v>6</v>
      </c>
      <c r="K176">
        <v>2</v>
      </c>
      <c r="L176" s="3">
        <v>6</v>
      </c>
      <c r="M176" s="3">
        <v>4</v>
      </c>
      <c r="N176" s="3">
        <v>2</v>
      </c>
      <c r="O176" s="14">
        <f t="shared" si="21"/>
        <v>4.4006193464258168</v>
      </c>
      <c r="P176">
        <v>32</v>
      </c>
      <c r="Q176">
        <v>12</v>
      </c>
      <c r="R176">
        <v>10</v>
      </c>
      <c r="S176" s="13">
        <f t="shared" si="22"/>
        <v>0.25</v>
      </c>
      <c r="T176" s="13">
        <f t="shared" si="23"/>
        <v>0.14814814814814814</v>
      </c>
      <c r="U176" s="15">
        <f t="shared" si="24"/>
        <v>43.250000000000007</v>
      </c>
      <c r="V176">
        <v>1</v>
      </c>
      <c r="W176">
        <v>5</v>
      </c>
      <c r="X176">
        <v>7</v>
      </c>
      <c r="Y176" s="2">
        <v>204.51666666669999</v>
      </c>
      <c r="Z176" s="21">
        <v>2.5833333333000001</v>
      </c>
      <c r="AA176">
        <v>2.5099999999999998</v>
      </c>
      <c r="AB176">
        <v>2.81</v>
      </c>
      <c r="AC176" s="32">
        <f t="shared" si="25"/>
        <v>0.47180451127819545</v>
      </c>
      <c r="AD176" s="13">
        <f t="shared" si="26"/>
        <v>0.25</v>
      </c>
      <c r="AE176" s="13">
        <f t="shared" si="27"/>
        <v>0.33333333333333331</v>
      </c>
      <c r="AF176" s="13">
        <f t="shared" si="28"/>
        <v>0.58333333333333326</v>
      </c>
      <c r="AG176">
        <v>3</v>
      </c>
      <c r="AH176">
        <v>3</v>
      </c>
      <c r="AI176" s="17">
        <f t="shared" si="29"/>
        <v>0.5</v>
      </c>
      <c r="AJ176" s="35">
        <v>24</v>
      </c>
      <c r="AK176" s="35">
        <v>5</v>
      </c>
      <c r="AL176" s="35">
        <v>149</v>
      </c>
      <c r="AM176" s="35">
        <v>33</v>
      </c>
      <c r="AN176" s="35">
        <v>81</v>
      </c>
      <c r="AO176" s="35">
        <v>10</v>
      </c>
      <c r="AP176" s="35">
        <v>12</v>
      </c>
      <c r="AQ176" s="35">
        <v>85</v>
      </c>
      <c r="AR176">
        <v>4</v>
      </c>
      <c r="AS176">
        <v>0</v>
      </c>
      <c r="AT176">
        <v>84.42</v>
      </c>
      <c r="AU176">
        <v>3.5</v>
      </c>
      <c r="AV176">
        <v>-83.177999999999997</v>
      </c>
      <c r="AW176">
        <v>-3.7429999999999999</v>
      </c>
      <c r="AX176" s="2">
        <v>17.600000000000001</v>
      </c>
      <c r="AY176" s="2">
        <v>-1</v>
      </c>
      <c r="AZ176" s="2">
        <v>-0.5</v>
      </c>
      <c r="BA176" s="2">
        <v>-1.5</v>
      </c>
      <c r="BB176" s="2">
        <v>3</v>
      </c>
      <c r="BC176" s="2">
        <v>-0.1</v>
      </c>
    </row>
    <row r="177" spans="1:55" x14ac:dyDescent="0.2">
      <c r="A177" s="12" t="s">
        <v>1502</v>
      </c>
      <c r="B177" s="12" t="s">
        <v>1503</v>
      </c>
      <c r="C177" t="s">
        <v>1501</v>
      </c>
      <c r="D177" t="s">
        <v>162</v>
      </c>
      <c r="E177" s="12" t="s">
        <v>132</v>
      </c>
      <c r="F177">
        <v>82</v>
      </c>
      <c r="G177">
        <v>7</v>
      </c>
      <c r="H177">
        <v>30</v>
      </c>
      <c r="I177" s="15">
        <f t="shared" si="20"/>
        <v>37</v>
      </c>
      <c r="J177">
        <v>11</v>
      </c>
      <c r="K177">
        <v>19</v>
      </c>
      <c r="L177" s="3">
        <v>7</v>
      </c>
      <c r="M177" s="3">
        <v>11</v>
      </c>
      <c r="N177" s="3">
        <v>17</v>
      </c>
      <c r="O177" s="14">
        <f t="shared" si="21"/>
        <v>7.2234273318879856</v>
      </c>
      <c r="P177">
        <v>63</v>
      </c>
      <c r="Q177">
        <v>28</v>
      </c>
      <c r="R177">
        <v>30</v>
      </c>
      <c r="S177" s="13">
        <f t="shared" si="22"/>
        <v>0.1111111111111111</v>
      </c>
      <c r="T177" s="13">
        <f t="shared" si="23"/>
        <v>5.7851239669421489E-2</v>
      </c>
      <c r="U177" s="15">
        <f t="shared" si="24"/>
        <v>75</v>
      </c>
      <c r="V177">
        <v>1</v>
      </c>
      <c r="W177">
        <v>7</v>
      </c>
      <c r="X177">
        <v>13</v>
      </c>
      <c r="Y177" s="2">
        <v>307.3333333333</v>
      </c>
      <c r="Z177" s="21">
        <v>3.7333333333000001</v>
      </c>
      <c r="AA177">
        <v>3.53</v>
      </c>
      <c r="AB177">
        <v>2.13</v>
      </c>
      <c r="AC177" s="32">
        <f t="shared" si="25"/>
        <v>0.62367491166077738</v>
      </c>
      <c r="AD177" s="13">
        <f t="shared" si="26"/>
        <v>0.15909090909090909</v>
      </c>
      <c r="AE177" s="13">
        <f t="shared" si="27"/>
        <v>0.68181818181818177</v>
      </c>
      <c r="AF177" s="13">
        <f t="shared" si="28"/>
        <v>0.84090909090909083</v>
      </c>
      <c r="AG177">
        <v>195</v>
      </c>
      <c r="AH177">
        <v>161</v>
      </c>
      <c r="AI177" s="17">
        <f t="shared" si="29"/>
        <v>0.547752808988764</v>
      </c>
      <c r="AJ177" s="35">
        <v>44</v>
      </c>
      <c r="AK177" s="35">
        <v>9</v>
      </c>
      <c r="AL177" s="35">
        <v>256</v>
      </c>
      <c r="AM177" s="35">
        <v>41</v>
      </c>
      <c r="AN177" s="35">
        <v>129</v>
      </c>
      <c r="AO177" s="35">
        <v>16</v>
      </c>
      <c r="AP177" s="35">
        <v>19</v>
      </c>
      <c r="AQ177" s="35">
        <v>143</v>
      </c>
      <c r="AR177">
        <v>2</v>
      </c>
      <c r="AS177">
        <v>5</v>
      </c>
      <c r="AT177">
        <v>100.98</v>
      </c>
      <c r="AU177">
        <v>29.9</v>
      </c>
      <c r="AV177">
        <v>-85.738</v>
      </c>
      <c r="AW177">
        <v>-6.5659999999999998</v>
      </c>
      <c r="AX177" s="2">
        <v>31</v>
      </c>
      <c r="AY177" s="2">
        <v>3</v>
      </c>
      <c r="AZ177" s="2">
        <v>-1.7000000000000002</v>
      </c>
      <c r="BA177" s="2">
        <v>-1.8</v>
      </c>
      <c r="BB177" s="2">
        <v>-0.1</v>
      </c>
      <c r="BC177" s="2">
        <v>-0.7</v>
      </c>
    </row>
    <row r="178" spans="1:55" x14ac:dyDescent="0.2">
      <c r="A178" s="12" t="s">
        <v>3337</v>
      </c>
      <c r="B178" s="12" t="s">
        <v>3338</v>
      </c>
      <c r="C178" t="s">
        <v>3336</v>
      </c>
      <c r="D178" t="s">
        <v>305</v>
      </c>
      <c r="E178" s="12" t="s">
        <v>178</v>
      </c>
      <c r="F178">
        <v>63</v>
      </c>
      <c r="G178">
        <v>0</v>
      </c>
      <c r="H178">
        <v>0</v>
      </c>
      <c r="I178" s="15">
        <f t="shared" si="20"/>
        <v>0</v>
      </c>
      <c r="J178">
        <v>0</v>
      </c>
      <c r="K178">
        <v>0</v>
      </c>
      <c r="L178" s="3">
        <v>0</v>
      </c>
      <c r="M178" s="3">
        <v>0</v>
      </c>
      <c r="N178" s="3">
        <v>0</v>
      </c>
      <c r="O178" s="14">
        <f t="shared" si="21"/>
        <v>0</v>
      </c>
      <c r="P178">
        <v>0</v>
      </c>
      <c r="Q178">
        <v>0</v>
      </c>
      <c r="R178">
        <v>0</v>
      </c>
      <c r="S178" s="13">
        <f t="shared" si="22"/>
        <v>0</v>
      </c>
      <c r="T178" s="13">
        <f t="shared" si="23"/>
        <v>0</v>
      </c>
      <c r="U178" s="15">
        <f t="shared" si="24"/>
        <v>0</v>
      </c>
      <c r="V178">
        <v>0</v>
      </c>
      <c r="W178">
        <v>0</v>
      </c>
      <c r="X178">
        <v>0</v>
      </c>
      <c r="Y178" s="2">
        <v>1.5666666667</v>
      </c>
      <c r="Z178" s="21">
        <v>1.6666666699999999E-2</v>
      </c>
      <c r="AA178">
        <v>0.02</v>
      </c>
      <c r="AB178">
        <v>5.08</v>
      </c>
      <c r="AC178" s="32">
        <f t="shared" si="25"/>
        <v>3.9215686274509803E-3</v>
      </c>
      <c r="AD178" s="13">
        <f t="shared" si="26"/>
        <v>0</v>
      </c>
      <c r="AE178" s="13">
        <f t="shared" si="27"/>
        <v>0</v>
      </c>
      <c r="AF178" s="13">
        <f t="shared" si="28"/>
        <v>0</v>
      </c>
      <c r="AI178" s="17" t="str">
        <f t="shared" si="29"/>
        <v xml:space="preserve"> </v>
      </c>
      <c r="AJ178" s="35">
        <v>0</v>
      </c>
      <c r="AK178" s="35">
        <v>0</v>
      </c>
      <c r="AL178" s="35">
        <v>0</v>
      </c>
      <c r="AM178" s="35">
        <v>0</v>
      </c>
      <c r="AN178" s="35">
        <v>0</v>
      </c>
      <c r="AO178" s="35">
        <v>0</v>
      </c>
      <c r="AP178" s="35">
        <v>0</v>
      </c>
      <c r="AQ178" s="35">
        <v>0</v>
      </c>
      <c r="AR178">
        <v>0</v>
      </c>
      <c r="AS178">
        <v>0</v>
      </c>
      <c r="AT178">
        <v>0</v>
      </c>
      <c r="AU178">
        <v>-77.599999999999994</v>
      </c>
      <c r="AV178">
        <v>-82.813999999999993</v>
      </c>
      <c r="AW178">
        <v>-1.7450000000000001</v>
      </c>
      <c r="AX178" s="2">
        <v>0.1</v>
      </c>
      <c r="AY178" s="2">
        <v>0</v>
      </c>
      <c r="AZ178" s="2">
        <v>0.2</v>
      </c>
      <c r="BA178" s="2">
        <v>0</v>
      </c>
      <c r="BB178" s="2">
        <v>0</v>
      </c>
      <c r="BC178" s="2">
        <v>0.1</v>
      </c>
    </row>
    <row r="179" spans="1:55" x14ac:dyDescent="0.2">
      <c r="A179" s="12" t="s">
        <v>347</v>
      </c>
      <c r="B179" s="12" t="s">
        <v>348</v>
      </c>
      <c r="C179" t="s">
        <v>346</v>
      </c>
      <c r="D179" t="s">
        <v>223</v>
      </c>
      <c r="E179" s="12" t="s">
        <v>170</v>
      </c>
      <c r="F179">
        <v>1</v>
      </c>
      <c r="G179">
        <v>0</v>
      </c>
      <c r="H179">
        <v>0</v>
      </c>
      <c r="I179" s="15">
        <f t="shared" si="20"/>
        <v>0</v>
      </c>
      <c r="J179">
        <v>0</v>
      </c>
      <c r="K179">
        <v>0</v>
      </c>
      <c r="L179" s="3">
        <v>0</v>
      </c>
      <c r="M179" s="3">
        <v>0</v>
      </c>
      <c r="N179" s="3">
        <v>0</v>
      </c>
      <c r="O179" s="14">
        <f t="shared" si="21"/>
        <v>0</v>
      </c>
      <c r="P179">
        <v>0</v>
      </c>
      <c r="Q179">
        <v>0</v>
      </c>
      <c r="R179">
        <v>0</v>
      </c>
      <c r="S179" s="13">
        <f t="shared" si="22"/>
        <v>0</v>
      </c>
      <c r="T179" s="13">
        <f t="shared" si="23"/>
        <v>0</v>
      </c>
      <c r="U179" s="15">
        <f t="shared" si="24"/>
        <v>0</v>
      </c>
      <c r="V179">
        <v>0</v>
      </c>
      <c r="W179">
        <v>0</v>
      </c>
      <c r="X179">
        <v>0</v>
      </c>
      <c r="Y179" s="2">
        <v>0</v>
      </c>
      <c r="Z179" s="21">
        <v>0</v>
      </c>
      <c r="AC179" s="32">
        <f t="shared" si="25"/>
        <v>0</v>
      </c>
      <c r="AD179" s="13">
        <f t="shared" si="26"/>
        <v>0</v>
      </c>
      <c r="AE179" s="13">
        <f t="shared" si="27"/>
        <v>0</v>
      </c>
      <c r="AF179" s="13">
        <f t="shared" si="28"/>
        <v>0</v>
      </c>
      <c r="AG179">
        <v>0</v>
      </c>
      <c r="AH179">
        <v>0</v>
      </c>
      <c r="AI179" s="17" t="str">
        <f t="shared" si="29"/>
        <v xml:space="preserve"> </v>
      </c>
      <c r="AJ179" s="35">
        <v>0</v>
      </c>
      <c r="AK179" s="35">
        <v>0</v>
      </c>
      <c r="AL179" s="35">
        <v>0</v>
      </c>
      <c r="AM179" s="35">
        <v>0</v>
      </c>
      <c r="AN179" s="35">
        <v>0</v>
      </c>
      <c r="AO179" s="35">
        <v>0</v>
      </c>
      <c r="AP179" s="35">
        <v>0</v>
      </c>
      <c r="AQ179" s="35">
        <v>0</v>
      </c>
      <c r="AR179">
        <v>0</v>
      </c>
      <c r="AS179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</row>
    <row r="180" spans="1:55" x14ac:dyDescent="0.2">
      <c r="A180" s="12" t="s">
        <v>347</v>
      </c>
      <c r="B180" s="12" t="s">
        <v>806</v>
      </c>
      <c r="C180" t="s">
        <v>805</v>
      </c>
      <c r="D180" t="s">
        <v>529</v>
      </c>
      <c r="E180" s="12" t="s">
        <v>178</v>
      </c>
      <c r="F180">
        <v>49</v>
      </c>
      <c r="G180">
        <v>0</v>
      </c>
      <c r="H180">
        <v>0</v>
      </c>
      <c r="I180" s="15">
        <f t="shared" si="20"/>
        <v>0</v>
      </c>
      <c r="J180">
        <v>0</v>
      </c>
      <c r="K180">
        <v>0</v>
      </c>
      <c r="L180" s="3">
        <v>0</v>
      </c>
      <c r="M180" s="3">
        <v>0</v>
      </c>
      <c r="N180" s="3">
        <v>0</v>
      </c>
      <c r="O180" s="14">
        <f t="shared" si="21"/>
        <v>0</v>
      </c>
      <c r="P180">
        <v>9</v>
      </c>
      <c r="Q180">
        <v>3</v>
      </c>
      <c r="R180">
        <v>10</v>
      </c>
      <c r="S180" s="13">
        <f t="shared" si="22"/>
        <v>0</v>
      </c>
      <c r="T180" s="13">
        <f t="shared" si="23"/>
        <v>0</v>
      </c>
      <c r="U180" s="15">
        <f t="shared" si="24"/>
        <v>0</v>
      </c>
      <c r="V180">
        <v>1</v>
      </c>
      <c r="W180">
        <v>1</v>
      </c>
      <c r="X180">
        <v>6</v>
      </c>
      <c r="Y180" s="2">
        <v>69.683333333299998</v>
      </c>
      <c r="Z180" s="21">
        <v>1.4166666667000001</v>
      </c>
      <c r="AA180">
        <v>1.42</v>
      </c>
      <c r="AB180">
        <v>3.41</v>
      </c>
      <c r="AC180" s="32">
        <f t="shared" si="25"/>
        <v>0.2939958592132505</v>
      </c>
      <c r="AD180" s="13">
        <f t="shared" si="26"/>
        <v>0</v>
      </c>
      <c r="AE180" s="13">
        <f t="shared" si="27"/>
        <v>0</v>
      </c>
      <c r="AF180" s="13">
        <f t="shared" si="28"/>
        <v>0</v>
      </c>
      <c r="AI180" s="17" t="str">
        <f t="shared" si="29"/>
        <v xml:space="preserve"> </v>
      </c>
      <c r="AJ180" s="35">
        <v>3</v>
      </c>
      <c r="AK180" s="35">
        <v>0</v>
      </c>
      <c r="AL180" s="35">
        <v>46</v>
      </c>
      <c r="AM180" s="35">
        <v>13</v>
      </c>
      <c r="AN180" s="35">
        <v>20</v>
      </c>
      <c r="AO180" s="35">
        <v>2</v>
      </c>
      <c r="AP180" s="35">
        <v>4</v>
      </c>
      <c r="AQ180" s="35">
        <v>28</v>
      </c>
      <c r="AR180">
        <v>0</v>
      </c>
      <c r="AS180">
        <v>0</v>
      </c>
      <c r="AT180">
        <v>67.16</v>
      </c>
      <c r="AU180">
        <v>-12.6</v>
      </c>
      <c r="AV180">
        <v>-81.975999999999999</v>
      </c>
      <c r="AW180">
        <v>-4.4960000000000004</v>
      </c>
      <c r="AX180" s="2">
        <v>5</v>
      </c>
      <c r="AY180" s="2">
        <v>-1.2</v>
      </c>
      <c r="AZ180" s="2">
        <v>0.60000000000000009</v>
      </c>
      <c r="BA180" s="2">
        <v>-0.5</v>
      </c>
      <c r="BB180" s="2">
        <v>0.8</v>
      </c>
      <c r="BC180" s="2">
        <v>-0.30000000000000004</v>
      </c>
    </row>
    <row r="181" spans="1:55" x14ac:dyDescent="0.2">
      <c r="A181" s="12" t="s">
        <v>347</v>
      </c>
      <c r="B181" s="12" t="s">
        <v>1164</v>
      </c>
      <c r="C181" t="s">
        <v>1163</v>
      </c>
      <c r="D181" t="s">
        <v>393</v>
      </c>
      <c r="E181" s="12" t="s">
        <v>170</v>
      </c>
      <c r="F181">
        <v>81</v>
      </c>
      <c r="G181">
        <v>3</v>
      </c>
      <c r="H181">
        <v>3</v>
      </c>
      <c r="I181" s="15">
        <f t="shared" si="20"/>
        <v>6</v>
      </c>
      <c r="J181">
        <v>1</v>
      </c>
      <c r="K181">
        <v>2</v>
      </c>
      <c r="L181" s="3">
        <v>3</v>
      </c>
      <c r="M181" s="3">
        <v>1</v>
      </c>
      <c r="N181" s="3">
        <v>2</v>
      </c>
      <c r="O181" s="14">
        <f t="shared" si="21"/>
        <v>2.168021680216802</v>
      </c>
      <c r="P181">
        <v>34</v>
      </c>
      <c r="Q181">
        <v>10</v>
      </c>
      <c r="R181">
        <v>13</v>
      </c>
      <c r="S181" s="13">
        <f t="shared" si="22"/>
        <v>8.8235294117647065E-2</v>
      </c>
      <c r="T181" s="13">
        <f t="shared" si="23"/>
        <v>5.2631578947368418E-2</v>
      </c>
      <c r="U181" s="15">
        <f t="shared" si="24"/>
        <v>10.153846153846155</v>
      </c>
      <c r="V181">
        <v>1</v>
      </c>
      <c r="W181">
        <v>4</v>
      </c>
      <c r="X181">
        <v>10</v>
      </c>
      <c r="Y181" s="2">
        <v>166.05</v>
      </c>
      <c r="Z181" s="21">
        <v>2.0499999999999998</v>
      </c>
      <c r="AA181">
        <v>2.0099999999999998</v>
      </c>
      <c r="AB181">
        <v>3.9</v>
      </c>
      <c r="AC181" s="32">
        <f t="shared" si="25"/>
        <v>0.34010152284263956</v>
      </c>
      <c r="AD181" s="13">
        <f t="shared" si="26"/>
        <v>0.23076923076923078</v>
      </c>
      <c r="AE181" s="13">
        <f t="shared" si="27"/>
        <v>0.23076923076923078</v>
      </c>
      <c r="AF181" s="13">
        <f t="shared" si="28"/>
        <v>0.46153846153846156</v>
      </c>
      <c r="AG181">
        <v>45</v>
      </c>
      <c r="AH181">
        <v>48</v>
      </c>
      <c r="AI181" s="17">
        <f t="shared" si="29"/>
        <v>0.4838709677419355</v>
      </c>
      <c r="AJ181" s="35">
        <v>13</v>
      </c>
      <c r="AK181" s="35">
        <v>0</v>
      </c>
      <c r="AL181" s="35">
        <v>119</v>
      </c>
      <c r="AM181" s="35">
        <v>28</v>
      </c>
      <c r="AN181" s="35">
        <v>57</v>
      </c>
      <c r="AO181" s="35">
        <v>8</v>
      </c>
      <c r="AP181" s="35">
        <v>6</v>
      </c>
      <c r="AQ181" s="35">
        <v>70</v>
      </c>
      <c r="AR181">
        <v>2</v>
      </c>
      <c r="AS181">
        <v>1</v>
      </c>
      <c r="AT181">
        <v>79.8</v>
      </c>
      <c r="AU181">
        <v>-12.1</v>
      </c>
      <c r="AV181">
        <v>-84.528999999999996</v>
      </c>
      <c r="AW181">
        <v>-2.8620000000000001</v>
      </c>
      <c r="AX181" s="2">
        <v>13.7</v>
      </c>
      <c r="AY181" s="2">
        <v>-1.1000000000000001</v>
      </c>
      <c r="AZ181" s="2">
        <v>0.60000000000000009</v>
      </c>
      <c r="BA181" s="2">
        <v>-0.30000000000000004</v>
      </c>
      <c r="BB181" s="2">
        <v>-0.5</v>
      </c>
      <c r="BC181" s="2">
        <v>-1.2</v>
      </c>
    </row>
    <row r="182" spans="1:55" x14ac:dyDescent="0.2">
      <c r="A182" s="12" t="s">
        <v>347</v>
      </c>
      <c r="B182" s="12" t="s">
        <v>1371</v>
      </c>
      <c r="C182" t="s">
        <v>1370</v>
      </c>
      <c r="D182" t="s">
        <v>112</v>
      </c>
      <c r="E182" s="12" t="s">
        <v>178</v>
      </c>
      <c r="F182">
        <v>79</v>
      </c>
      <c r="G182">
        <v>1</v>
      </c>
      <c r="H182">
        <v>17</v>
      </c>
      <c r="I182" s="15">
        <f t="shared" si="20"/>
        <v>18</v>
      </c>
      <c r="J182">
        <v>9</v>
      </c>
      <c r="K182">
        <v>8</v>
      </c>
      <c r="L182" s="3">
        <v>0</v>
      </c>
      <c r="M182" s="3">
        <v>8</v>
      </c>
      <c r="N182" s="3">
        <v>7</v>
      </c>
      <c r="O182" s="14">
        <f t="shared" si="21"/>
        <v>4.6946316018256891</v>
      </c>
      <c r="P182">
        <v>38</v>
      </c>
      <c r="Q182">
        <v>11</v>
      </c>
      <c r="R182">
        <v>27</v>
      </c>
      <c r="S182" s="13">
        <f t="shared" si="22"/>
        <v>2.6315789473684209E-2</v>
      </c>
      <c r="T182" s="13">
        <f t="shared" si="23"/>
        <v>1.3157894736842105E-2</v>
      </c>
      <c r="U182" s="15">
        <f t="shared" si="24"/>
        <v>77.086956521739125</v>
      </c>
      <c r="V182">
        <v>2</v>
      </c>
      <c r="W182">
        <v>15</v>
      </c>
      <c r="X182">
        <v>8</v>
      </c>
      <c r="Y182" s="2">
        <v>230.05</v>
      </c>
      <c r="Z182" s="21">
        <v>2.9</v>
      </c>
      <c r="AA182">
        <v>2.84</v>
      </c>
      <c r="AB182">
        <v>2.2400000000000002</v>
      </c>
      <c r="AC182" s="32">
        <f t="shared" si="25"/>
        <v>0.55905511811023623</v>
      </c>
      <c r="AD182" s="13">
        <f t="shared" si="26"/>
        <v>0</v>
      </c>
      <c r="AE182" s="13">
        <f t="shared" si="27"/>
        <v>0.73913043478260865</v>
      </c>
      <c r="AF182" s="13">
        <f t="shared" si="28"/>
        <v>0.73913043478260865</v>
      </c>
      <c r="AI182" s="17" t="str">
        <f t="shared" si="29"/>
        <v xml:space="preserve"> </v>
      </c>
      <c r="AJ182" s="35">
        <v>23</v>
      </c>
      <c r="AK182" s="35">
        <v>6</v>
      </c>
      <c r="AL182" s="35">
        <v>174</v>
      </c>
      <c r="AM182" s="35">
        <v>39</v>
      </c>
      <c r="AN182" s="35">
        <v>66</v>
      </c>
      <c r="AO182" s="35">
        <v>8</v>
      </c>
      <c r="AP182" s="35">
        <v>8</v>
      </c>
      <c r="AQ182" s="35">
        <v>99</v>
      </c>
      <c r="AR182">
        <v>2</v>
      </c>
      <c r="AS182">
        <v>0</v>
      </c>
      <c r="AT182">
        <v>80.56</v>
      </c>
      <c r="AU182">
        <v>5</v>
      </c>
      <c r="AV182">
        <v>-83.935000000000002</v>
      </c>
      <c r="AW182">
        <v>3.2439999999999998</v>
      </c>
      <c r="AX182" s="2">
        <v>20.9</v>
      </c>
      <c r="AY182" s="2">
        <v>-0.30000000000000004</v>
      </c>
      <c r="AZ182" s="2">
        <v>-0.4</v>
      </c>
      <c r="BA182" s="2">
        <v>-0.4</v>
      </c>
      <c r="BB182" s="2">
        <v>-0.8</v>
      </c>
      <c r="BC182" s="2">
        <v>-1.9</v>
      </c>
    </row>
    <row r="183" spans="1:55" x14ac:dyDescent="0.2">
      <c r="A183" s="12" t="s">
        <v>347</v>
      </c>
      <c r="B183" s="12" t="s">
        <v>1531</v>
      </c>
      <c r="C183" t="s">
        <v>1530</v>
      </c>
      <c r="D183" t="s">
        <v>223</v>
      </c>
      <c r="E183" s="12" t="s">
        <v>178</v>
      </c>
      <c r="F183">
        <v>5</v>
      </c>
      <c r="G183">
        <v>0</v>
      </c>
      <c r="H183">
        <v>0</v>
      </c>
      <c r="I183" s="15">
        <f t="shared" si="20"/>
        <v>0</v>
      </c>
      <c r="J183">
        <v>0</v>
      </c>
      <c r="K183">
        <v>0</v>
      </c>
      <c r="L183" s="3">
        <v>0</v>
      </c>
      <c r="M183" s="3">
        <v>0</v>
      </c>
      <c r="N183" s="3">
        <v>0</v>
      </c>
      <c r="O183" s="14">
        <f t="shared" si="21"/>
        <v>0</v>
      </c>
      <c r="P183">
        <v>0</v>
      </c>
      <c r="Q183">
        <v>0</v>
      </c>
      <c r="R183">
        <v>0</v>
      </c>
      <c r="S183" s="13">
        <f t="shared" si="22"/>
        <v>0</v>
      </c>
      <c r="T183" s="13">
        <f t="shared" si="23"/>
        <v>0</v>
      </c>
      <c r="U183" s="15">
        <f t="shared" si="24"/>
        <v>0</v>
      </c>
      <c r="V183">
        <v>0</v>
      </c>
      <c r="W183">
        <v>0</v>
      </c>
      <c r="X183">
        <v>0</v>
      </c>
      <c r="Y183" s="2">
        <v>0</v>
      </c>
      <c r="Z183" s="21">
        <v>0</v>
      </c>
      <c r="AC183" s="32">
        <f t="shared" si="25"/>
        <v>0</v>
      </c>
      <c r="AD183" s="13">
        <f t="shared" si="26"/>
        <v>0</v>
      </c>
      <c r="AE183" s="13">
        <f t="shared" si="27"/>
        <v>0</v>
      </c>
      <c r="AF183" s="13">
        <f t="shared" si="28"/>
        <v>0</v>
      </c>
      <c r="AI183" s="17" t="str">
        <f t="shared" si="29"/>
        <v xml:space="preserve"> </v>
      </c>
      <c r="AJ183" s="35">
        <v>0</v>
      </c>
      <c r="AK183" s="35">
        <v>0</v>
      </c>
      <c r="AL183" s="35">
        <v>0</v>
      </c>
      <c r="AM183" s="35">
        <v>0</v>
      </c>
      <c r="AN183" s="35">
        <v>0</v>
      </c>
      <c r="AO183" s="35">
        <v>0</v>
      </c>
      <c r="AP183" s="35">
        <v>0</v>
      </c>
      <c r="AQ183" s="35">
        <v>0</v>
      </c>
      <c r="AR183">
        <v>0</v>
      </c>
      <c r="AS183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</row>
    <row r="184" spans="1:55" x14ac:dyDescent="0.2">
      <c r="A184" s="12" t="s">
        <v>347</v>
      </c>
      <c r="B184" s="12" t="s">
        <v>1793</v>
      </c>
      <c r="C184" t="s">
        <v>1792</v>
      </c>
      <c r="D184" t="s">
        <v>139</v>
      </c>
      <c r="E184" s="12" t="s">
        <v>170</v>
      </c>
      <c r="F184">
        <v>72</v>
      </c>
      <c r="G184">
        <v>9</v>
      </c>
      <c r="H184">
        <v>10</v>
      </c>
      <c r="I184" s="15">
        <f t="shared" si="20"/>
        <v>19</v>
      </c>
      <c r="J184">
        <v>7</v>
      </c>
      <c r="K184">
        <v>2</v>
      </c>
      <c r="L184" s="3">
        <v>9</v>
      </c>
      <c r="M184" s="3">
        <v>8</v>
      </c>
      <c r="N184" s="3">
        <v>2</v>
      </c>
      <c r="O184" s="14">
        <f t="shared" si="21"/>
        <v>5.0423884998164459</v>
      </c>
      <c r="P184">
        <v>41</v>
      </c>
      <c r="Q184">
        <v>13</v>
      </c>
      <c r="R184">
        <v>21</v>
      </c>
      <c r="S184" s="13">
        <f t="shared" si="22"/>
        <v>0.21951219512195122</v>
      </c>
      <c r="T184" s="13">
        <f t="shared" si="23"/>
        <v>0.12</v>
      </c>
      <c r="U184" s="15">
        <f t="shared" si="24"/>
        <v>53.375</v>
      </c>
      <c r="V184">
        <v>0</v>
      </c>
      <c r="W184">
        <v>0</v>
      </c>
      <c r="X184">
        <v>3</v>
      </c>
      <c r="Y184" s="2">
        <v>226.0833333333</v>
      </c>
      <c r="Z184" s="21">
        <v>3.1333333333</v>
      </c>
      <c r="AA184">
        <v>2.99</v>
      </c>
      <c r="AB184">
        <v>2.13</v>
      </c>
      <c r="AC184" s="32">
        <f t="shared" si="25"/>
        <v>0.583984375</v>
      </c>
      <c r="AD184" s="13">
        <f t="shared" si="26"/>
        <v>0.375</v>
      </c>
      <c r="AE184" s="13">
        <f t="shared" si="27"/>
        <v>0.375</v>
      </c>
      <c r="AF184" s="13">
        <f t="shared" si="28"/>
        <v>0.75</v>
      </c>
      <c r="AG184">
        <v>97</v>
      </c>
      <c r="AH184">
        <v>102</v>
      </c>
      <c r="AI184" s="17">
        <f t="shared" si="29"/>
        <v>0.48743718592964824</v>
      </c>
      <c r="AJ184" s="35">
        <v>24</v>
      </c>
      <c r="AK184" s="35">
        <v>2</v>
      </c>
      <c r="AL184" s="35">
        <v>159</v>
      </c>
      <c r="AM184" s="35">
        <v>28</v>
      </c>
      <c r="AN184" s="35">
        <v>75</v>
      </c>
      <c r="AO184" s="35">
        <v>12</v>
      </c>
      <c r="AP184" s="35">
        <v>2</v>
      </c>
      <c r="AQ184" s="35">
        <v>81</v>
      </c>
      <c r="AR184">
        <v>1</v>
      </c>
      <c r="AS184">
        <v>1</v>
      </c>
      <c r="AT184">
        <v>82.21</v>
      </c>
      <c r="AU184">
        <v>17.600000000000001</v>
      </c>
      <c r="AV184">
        <v>-80.463999999999999</v>
      </c>
      <c r="AW184">
        <v>5.484</v>
      </c>
      <c r="AX184" s="2">
        <v>21.5</v>
      </c>
      <c r="AY184" s="2">
        <v>1.4</v>
      </c>
      <c r="AZ184" s="2">
        <v>-1.2</v>
      </c>
      <c r="BA184" s="2">
        <v>0.1</v>
      </c>
      <c r="BB184" s="2">
        <v>-0.30000000000000004</v>
      </c>
      <c r="BC184" s="2">
        <v>0.2</v>
      </c>
    </row>
    <row r="185" spans="1:55" x14ac:dyDescent="0.2">
      <c r="A185" s="12" t="s">
        <v>347</v>
      </c>
      <c r="B185" s="12" t="s">
        <v>2133</v>
      </c>
      <c r="C185" t="s">
        <v>2132</v>
      </c>
      <c r="D185" t="s">
        <v>271</v>
      </c>
      <c r="E185" s="12" t="s">
        <v>2134</v>
      </c>
      <c r="F185">
        <v>1</v>
      </c>
      <c r="G185">
        <v>0</v>
      </c>
      <c r="H185">
        <v>0</v>
      </c>
      <c r="I185" s="15">
        <f t="shared" si="20"/>
        <v>0</v>
      </c>
      <c r="J185">
        <v>0</v>
      </c>
      <c r="K185">
        <v>0</v>
      </c>
      <c r="L185" s="3">
        <v>0</v>
      </c>
      <c r="M185" s="3">
        <v>0</v>
      </c>
      <c r="N185" s="3">
        <v>0</v>
      </c>
      <c r="O185" s="14">
        <f t="shared" si="21"/>
        <v>0</v>
      </c>
      <c r="P185">
        <v>0</v>
      </c>
      <c r="Q185">
        <v>0</v>
      </c>
      <c r="R185">
        <v>0</v>
      </c>
      <c r="S185" s="13">
        <f t="shared" si="22"/>
        <v>0</v>
      </c>
      <c r="T185" s="13">
        <f t="shared" si="23"/>
        <v>0</v>
      </c>
      <c r="U185" s="15">
        <f t="shared" si="24"/>
        <v>0</v>
      </c>
      <c r="V185">
        <v>0</v>
      </c>
      <c r="W185">
        <v>0</v>
      </c>
      <c r="X185">
        <v>0</v>
      </c>
      <c r="Y185" s="2">
        <v>0</v>
      </c>
      <c r="Z185" s="21">
        <v>0</v>
      </c>
      <c r="AC185" s="32">
        <f t="shared" si="25"/>
        <v>0</v>
      </c>
      <c r="AD185" s="13">
        <f t="shared" si="26"/>
        <v>0</v>
      </c>
      <c r="AE185" s="13">
        <f t="shared" si="27"/>
        <v>0</v>
      </c>
      <c r="AF185" s="13">
        <f t="shared" si="28"/>
        <v>0</v>
      </c>
      <c r="AG185">
        <v>0</v>
      </c>
      <c r="AH185">
        <v>0</v>
      </c>
      <c r="AI185" s="17" t="str">
        <f t="shared" si="29"/>
        <v xml:space="preserve"> </v>
      </c>
      <c r="AJ185" s="35">
        <v>0</v>
      </c>
      <c r="AK185" s="35">
        <v>0</v>
      </c>
      <c r="AL185" s="35">
        <v>0</v>
      </c>
      <c r="AM185" s="35">
        <v>0</v>
      </c>
      <c r="AN185" s="35">
        <v>0</v>
      </c>
      <c r="AO185" s="35">
        <v>0</v>
      </c>
      <c r="AP185" s="35">
        <v>0</v>
      </c>
      <c r="AQ185" s="35">
        <v>0</v>
      </c>
      <c r="AR185">
        <v>0</v>
      </c>
      <c r="AS185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</row>
    <row r="186" spans="1:55" x14ac:dyDescent="0.2">
      <c r="A186" s="12" t="s">
        <v>347</v>
      </c>
      <c r="B186" s="12" t="s">
        <v>2383</v>
      </c>
      <c r="C186" t="s">
        <v>2382</v>
      </c>
      <c r="D186" s="12" t="s">
        <v>305</v>
      </c>
      <c r="E186" s="12" t="s">
        <v>132</v>
      </c>
      <c r="F186">
        <v>43</v>
      </c>
      <c r="G186">
        <v>0</v>
      </c>
      <c r="H186">
        <v>0</v>
      </c>
      <c r="I186" s="15">
        <f t="shared" si="20"/>
        <v>0</v>
      </c>
      <c r="J186">
        <v>0</v>
      </c>
      <c r="K186">
        <v>0</v>
      </c>
      <c r="L186" s="3">
        <v>0</v>
      </c>
      <c r="M186" s="3">
        <v>0</v>
      </c>
      <c r="N186" s="3">
        <v>0</v>
      </c>
      <c r="O186" s="14">
        <f t="shared" si="21"/>
        <v>0</v>
      </c>
      <c r="P186">
        <v>0</v>
      </c>
      <c r="Q186">
        <v>0</v>
      </c>
      <c r="R186">
        <v>0</v>
      </c>
      <c r="S186" s="13">
        <f t="shared" si="22"/>
        <v>0</v>
      </c>
      <c r="T186" s="13">
        <f t="shared" si="23"/>
        <v>0</v>
      </c>
      <c r="U186" s="15">
        <f t="shared" si="24"/>
        <v>0</v>
      </c>
      <c r="V186">
        <v>0</v>
      </c>
      <c r="W186">
        <v>0</v>
      </c>
      <c r="X186">
        <v>0</v>
      </c>
      <c r="Y186" s="2">
        <v>1.05</v>
      </c>
      <c r="Z186" s="21">
        <v>1.6666666699999999E-2</v>
      </c>
      <c r="AA186">
        <v>0.02</v>
      </c>
      <c r="AB186">
        <v>5.37</v>
      </c>
      <c r="AC186" s="32">
        <f t="shared" si="25"/>
        <v>3.7105751391465682E-3</v>
      </c>
      <c r="AD186" s="13">
        <f t="shared" si="26"/>
        <v>0</v>
      </c>
      <c r="AE186" s="13">
        <f t="shared" si="27"/>
        <v>0</v>
      </c>
      <c r="AF186" s="13">
        <f t="shared" si="28"/>
        <v>0</v>
      </c>
      <c r="AG186">
        <v>0</v>
      </c>
      <c r="AH186">
        <v>1</v>
      </c>
      <c r="AI186" s="17">
        <f t="shared" si="29"/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5">
        <v>0</v>
      </c>
      <c r="AP186" s="35">
        <v>0</v>
      </c>
      <c r="AQ186" s="35">
        <v>0</v>
      </c>
      <c r="AR186">
        <v>0</v>
      </c>
      <c r="AS186">
        <v>0</v>
      </c>
      <c r="AT186">
        <v>0</v>
      </c>
      <c r="AU186">
        <v>-67.599999999999994</v>
      </c>
      <c r="AV186">
        <v>-82.096000000000004</v>
      </c>
      <c r="AW186">
        <v>-1.7869999999999999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</row>
    <row r="187" spans="1:55" x14ac:dyDescent="0.2">
      <c r="A187" s="12" t="s">
        <v>347</v>
      </c>
      <c r="B187" s="12" t="s">
        <v>2418</v>
      </c>
      <c r="C187" t="s">
        <v>2417</v>
      </c>
      <c r="D187" t="s">
        <v>330</v>
      </c>
      <c r="E187" s="12" t="s">
        <v>156</v>
      </c>
      <c r="F187">
        <v>71</v>
      </c>
      <c r="G187">
        <v>0</v>
      </c>
      <c r="H187">
        <v>0</v>
      </c>
      <c r="I187" s="15">
        <f t="shared" si="20"/>
        <v>0</v>
      </c>
      <c r="J187">
        <v>0</v>
      </c>
      <c r="K187">
        <v>0</v>
      </c>
      <c r="L187" s="3">
        <v>0</v>
      </c>
      <c r="M187" s="3">
        <v>0</v>
      </c>
      <c r="N187" s="3">
        <v>0</v>
      </c>
      <c r="O187" s="14">
        <f t="shared" si="21"/>
        <v>0</v>
      </c>
      <c r="P187">
        <v>0</v>
      </c>
      <c r="Q187">
        <v>0</v>
      </c>
      <c r="R187">
        <v>0</v>
      </c>
      <c r="S187" s="13">
        <f t="shared" si="22"/>
        <v>0</v>
      </c>
      <c r="T187" s="13">
        <f t="shared" si="23"/>
        <v>0</v>
      </c>
      <c r="U187" s="15">
        <f t="shared" si="24"/>
        <v>0</v>
      </c>
      <c r="V187">
        <v>0</v>
      </c>
      <c r="W187">
        <v>0</v>
      </c>
      <c r="X187">
        <v>0</v>
      </c>
      <c r="Y187" s="2">
        <v>1.25</v>
      </c>
      <c r="Z187" s="21">
        <v>1.6666666699999999E-2</v>
      </c>
      <c r="AA187">
        <v>0.02</v>
      </c>
      <c r="AB187">
        <v>4.88</v>
      </c>
      <c r="AC187" s="32">
        <f t="shared" si="25"/>
        <v>4.0816326530612249E-3</v>
      </c>
      <c r="AD187" s="13">
        <f t="shared" si="26"/>
        <v>0</v>
      </c>
      <c r="AE187" s="13">
        <f t="shared" si="27"/>
        <v>0</v>
      </c>
      <c r="AF187" s="13">
        <f t="shared" si="28"/>
        <v>0</v>
      </c>
      <c r="AG187">
        <v>0</v>
      </c>
      <c r="AH187">
        <v>0</v>
      </c>
      <c r="AI187" s="17" t="str">
        <f t="shared" si="29"/>
        <v xml:space="preserve"> </v>
      </c>
      <c r="AJ187" s="35">
        <v>0</v>
      </c>
      <c r="AK187" s="35">
        <v>0</v>
      </c>
      <c r="AL187" s="35">
        <v>0</v>
      </c>
      <c r="AM187" s="35">
        <v>1</v>
      </c>
      <c r="AN187" s="35">
        <v>0</v>
      </c>
      <c r="AO187" s="35">
        <v>0</v>
      </c>
      <c r="AP187" s="35">
        <v>0</v>
      </c>
      <c r="AQ187" s="35">
        <v>1</v>
      </c>
      <c r="AR187">
        <v>0</v>
      </c>
      <c r="AS187">
        <v>0</v>
      </c>
      <c r="AT187">
        <v>0</v>
      </c>
      <c r="AU187">
        <v>-71.2</v>
      </c>
      <c r="AV187">
        <v>-83.228999999999999</v>
      </c>
      <c r="AW187">
        <v>-7.9779999999999998</v>
      </c>
      <c r="AX187" s="2">
        <v>0</v>
      </c>
      <c r="AY187" s="2">
        <v>-0.1</v>
      </c>
      <c r="AZ187" s="2">
        <v>0.2</v>
      </c>
      <c r="BA187" s="2">
        <v>0</v>
      </c>
      <c r="BB187" s="2">
        <v>0</v>
      </c>
      <c r="BC187" s="2">
        <v>0</v>
      </c>
    </row>
    <row r="188" spans="1:55" x14ac:dyDescent="0.2">
      <c r="A188" s="12" t="s">
        <v>2984</v>
      </c>
      <c r="B188" s="12" t="s">
        <v>2985</v>
      </c>
      <c r="C188" t="s">
        <v>2983</v>
      </c>
      <c r="D188" t="s">
        <v>317</v>
      </c>
      <c r="E188" s="12" t="s">
        <v>178</v>
      </c>
      <c r="F188">
        <v>16</v>
      </c>
      <c r="G188">
        <v>0</v>
      </c>
      <c r="H188">
        <v>0</v>
      </c>
      <c r="I188" s="15">
        <f t="shared" si="20"/>
        <v>0</v>
      </c>
      <c r="J188">
        <v>0</v>
      </c>
      <c r="K188">
        <v>0</v>
      </c>
      <c r="L188" s="3">
        <v>0</v>
      </c>
      <c r="M188" s="3">
        <v>0</v>
      </c>
      <c r="N188" s="3">
        <v>0</v>
      </c>
      <c r="O188" s="14">
        <f t="shared" si="21"/>
        <v>0</v>
      </c>
      <c r="P188">
        <v>1</v>
      </c>
      <c r="Q188">
        <v>0</v>
      </c>
      <c r="R188">
        <v>0</v>
      </c>
      <c r="S188" s="13">
        <f t="shared" si="22"/>
        <v>0</v>
      </c>
      <c r="T188" s="13">
        <f t="shared" si="23"/>
        <v>0</v>
      </c>
      <c r="U188" s="15">
        <f t="shared" si="24"/>
        <v>0</v>
      </c>
      <c r="V188">
        <v>0</v>
      </c>
      <c r="W188">
        <v>0</v>
      </c>
      <c r="X188">
        <v>1</v>
      </c>
      <c r="Y188" s="2">
        <v>7.1166666666999996</v>
      </c>
      <c r="Z188" s="21">
        <v>0.43333333330000001</v>
      </c>
      <c r="AA188">
        <v>0.44</v>
      </c>
      <c r="AB188">
        <v>4.3099999999999996</v>
      </c>
      <c r="AC188" s="32">
        <f t="shared" si="25"/>
        <v>9.2631578947368426E-2</v>
      </c>
      <c r="AD188" s="13">
        <f t="shared" si="26"/>
        <v>0</v>
      </c>
      <c r="AE188" s="13">
        <f t="shared" si="27"/>
        <v>0</v>
      </c>
      <c r="AF188" s="13">
        <f t="shared" si="28"/>
        <v>0</v>
      </c>
      <c r="AI188" s="17" t="str">
        <f t="shared" si="29"/>
        <v xml:space="preserve"> </v>
      </c>
      <c r="AJ188" s="35">
        <v>1</v>
      </c>
      <c r="AK188" s="35">
        <v>1</v>
      </c>
      <c r="AL188" s="35">
        <v>7</v>
      </c>
      <c r="AM188" s="35">
        <v>1</v>
      </c>
      <c r="AN188" s="35">
        <v>3</v>
      </c>
      <c r="AO188" s="35">
        <v>0</v>
      </c>
      <c r="AP188" s="35">
        <v>1</v>
      </c>
      <c r="AQ188" s="35">
        <v>2</v>
      </c>
      <c r="AR188">
        <v>0</v>
      </c>
      <c r="AS188">
        <v>0</v>
      </c>
      <c r="AT188">
        <v>84.31</v>
      </c>
      <c r="AU188">
        <v>8.5</v>
      </c>
      <c r="AV188">
        <v>-85.234999999999999</v>
      </c>
      <c r="AW188">
        <v>-1.357</v>
      </c>
      <c r="AX188" s="2">
        <v>1.1000000000000001</v>
      </c>
      <c r="AY188" s="2">
        <v>0.4</v>
      </c>
      <c r="AZ188" s="2">
        <v>-0.1</v>
      </c>
      <c r="BA188" s="2">
        <v>-0.1</v>
      </c>
      <c r="BB188" s="2">
        <v>0.1</v>
      </c>
      <c r="BC188" s="2">
        <v>0.4</v>
      </c>
    </row>
    <row r="189" spans="1:55" x14ac:dyDescent="0.2">
      <c r="A189" s="12" t="s">
        <v>1380</v>
      </c>
      <c r="B189" s="12" t="s">
        <v>1381</v>
      </c>
      <c r="C189" t="s">
        <v>1379</v>
      </c>
      <c r="D189" t="s">
        <v>684</v>
      </c>
      <c r="E189" s="12" t="s">
        <v>170</v>
      </c>
      <c r="F189">
        <v>33</v>
      </c>
      <c r="G189">
        <v>0</v>
      </c>
      <c r="H189">
        <v>0</v>
      </c>
      <c r="I189" s="15">
        <f t="shared" si="20"/>
        <v>0</v>
      </c>
      <c r="J189">
        <v>0</v>
      </c>
      <c r="K189">
        <v>0</v>
      </c>
      <c r="L189" s="3">
        <v>0</v>
      </c>
      <c r="M189" s="3">
        <v>0</v>
      </c>
      <c r="N189" s="3">
        <v>0</v>
      </c>
      <c r="O189" s="14">
        <f t="shared" si="21"/>
        <v>0</v>
      </c>
      <c r="P189">
        <v>0</v>
      </c>
      <c r="Q189">
        <v>0</v>
      </c>
      <c r="R189">
        <v>0</v>
      </c>
      <c r="S189" s="13">
        <f t="shared" si="22"/>
        <v>0</v>
      </c>
      <c r="T189" s="13">
        <f t="shared" si="23"/>
        <v>0</v>
      </c>
      <c r="U189" s="15">
        <f t="shared" si="24"/>
        <v>0</v>
      </c>
      <c r="V189">
        <v>0</v>
      </c>
      <c r="W189">
        <v>0</v>
      </c>
      <c r="X189">
        <v>0</v>
      </c>
      <c r="Y189" s="2">
        <v>2.9833333333000001</v>
      </c>
      <c r="Z189" s="21">
        <v>8.3333333300000006E-2</v>
      </c>
      <c r="AA189">
        <v>0.09</v>
      </c>
      <c r="AB189">
        <v>5.69</v>
      </c>
      <c r="AC189" s="32">
        <f t="shared" si="25"/>
        <v>1.5570934256055362E-2</v>
      </c>
      <c r="AD189" s="13">
        <f t="shared" si="26"/>
        <v>0</v>
      </c>
      <c r="AE189" s="13">
        <f t="shared" si="27"/>
        <v>0</v>
      </c>
      <c r="AF189" s="13">
        <f t="shared" si="28"/>
        <v>0</v>
      </c>
      <c r="AG189">
        <v>5</v>
      </c>
      <c r="AH189">
        <v>1</v>
      </c>
      <c r="AI189" s="17">
        <f t="shared" si="29"/>
        <v>0.83333333333333337</v>
      </c>
      <c r="AJ189" s="35">
        <v>0</v>
      </c>
      <c r="AK189" s="35">
        <v>0</v>
      </c>
      <c r="AL189" s="35">
        <v>1</v>
      </c>
      <c r="AM189" s="35">
        <v>0</v>
      </c>
      <c r="AN189" s="35">
        <v>1</v>
      </c>
      <c r="AO189" s="35">
        <v>0</v>
      </c>
      <c r="AP189" s="35">
        <v>0</v>
      </c>
      <c r="AQ189" s="35">
        <v>0</v>
      </c>
      <c r="AR189">
        <v>1</v>
      </c>
      <c r="AS189">
        <v>0</v>
      </c>
      <c r="AT189">
        <v>39.56</v>
      </c>
      <c r="AU189">
        <v>-49.3</v>
      </c>
      <c r="AV189">
        <v>-79.811000000000007</v>
      </c>
      <c r="AW189">
        <v>0.36699999999999999</v>
      </c>
      <c r="AX189" s="2">
        <v>0.2</v>
      </c>
      <c r="AY189" s="2">
        <v>-0.2</v>
      </c>
      <c r="AZ189" s="2">
        <v>0.2</v>
      </c>
      <c r="BA189" s="2">
        <v>0</v>
      </c>
      <c r="BB189" s="2">
        <v>0</v>
      </c>
      <c r="BC189" s="2">
        <v>0.1</v>
      </c>
    </row>
    <row r="190" spans="1:55" x14ac:dyDescent="0.2">
      <c r="A190" s="12" t="s">
        <v>1380</v>
      </c>
      <c r="B190" s="12" t="s">
        <v>1601</v>
      </c>
      <c r="C190" t="s">
        <v>1600</v>
      </c>
      <c r="D190" t="s">
        <v>529</v>
      </c>
      <c r="E190" s="12" t="s">
        <v>123</v>
      </c>
      <c r="F190">
        <v>76</v>
      </c>
      <c r="G190">
        <v>2</v>
      </c>
      <c r="H190">
        <v>1</v>
      </c>
      <c r="I190" s="15">
        <f t="shared" si="20"/>
        <v>3</v>
      </c>
      <c r="J190">
        <v>1</v>
      </c>
      <c r="K190">
        <v>0</v>
      </c>
      <c r="L190" s="3">
        <v>2</v>
      </c>
      <c r="M190" s="3">
        <v>1</v>
      </c>
      <c r="N190" s="3">
        <v>0</v>
      </c>
      <c r="O190" s="14">
        <f t="shared" si="21"/>
        <v>5.5498458376213256</v>
      </c>
      <c r="P190">
        <v>5</v>
      </c>
      <c r="Q190">
        <v>0</v>
      </c>
      <c r="R190">
        <v>0</v>
      </c>
      <c r="S190" s="13">
        <f t="shared" si="22"/>
        <v>0.4</v>
      </c>
      <c r="T190" s="13">
        <f t="shared" si="23"/>
        <v>0.4</v>
      </c>
      <c r="U190" s="15">
        <f t="shared" si="24"/>
        <v>4.6000000000000005</v>
      </c>
      <c r="V190">
        <v>0</v>
      </c>
      <c r="W190">
        <v>2</v>
      </c>
      <c r="X190">
        <v>1</v>
      </c>
      <c r="Y190" s="2">
        <v>32.433333333299998</v>
      </c>
      <c r="Z190" s="21">
        <v>0.41666666670000002</v>
      </c>
      <c r="AA190">
        <v>0.42</v>
      </c>
      <c r="AB190">
        <v>4.8600000000000003</v>
      </c>
      <c r="AC190" s="32">
        <f t="shared" si="25"/>
        <v>7.9545454545454544E-2</v>
      </c>
      <c r="AD190" s="13">
        <f t="shared" si="26"/>
        <v>0.4</v>
      </c>
      <c r="AE190" s="13">
        <f t="shared" si="27"/>
        <v>0.2</v>
      </c>
      <c r="AF190" s="13">
        <f t="shared" si="28"/>
        <v>0.60000000000000009</v>
      </c>
      <c r="AG190">
        <v>1</v>
      </c>
      <c r="AH190">
        <v>1</v>
      </c>
      <c r="AI190" s="17">
        <f t="shared" si="29"/>
        <v>0.5</v>
      </c>
      <c r="AJ190" s="35">
        <v>5</v>
      </c>
      <c r="AK190" s="35">
        <v>1</v>
      </c>
      <c r="AL190" s="35">
        <v>18</v>
      </c>
      <c r="AM190" s="35">
        <v>4</v>
      </c>
      <c r="AN190" s="35">
        <v>6</v>
      </c>
      <c r="AO190" s="35">
        <v>0</v>
      </c>
      <c r="AP190" s="35">
        <v>1</v>
      </c>
      <c r="AQ190" s="35">
        <v>18</v>
      </c>
      <c r="AR190">
        <v>0</v>
      </c>
      <c r="AS190">
        <v>2</v>
      </c>
      <c r="AT190">
        <v>77.48</v>
      </c>
      <c r="AU190">
        <v>-6.4</v>
      </c>
      <c r="AV190">
        <v>-76.588999999999999</v>
      </c>
      <c r="AW190">
        <v>-2.8239999999999998</v>
      </c>
      <c r="AX190" s="2">
        <v>2.1</v>
      </c>
      <c r="AY190" s="2">
        <v>-0.8</v>
      </c>
      <c r="AZ190" s="2">
        <v>0</v>
      </c>
      <c r="BA190" s="2">
        <v>-0.1</v>
      </c>
      <c r="BB190" s="2">
        <v>0.5</v>
      </c>
      <c r="BC190" s="2">
        <v>-0.30000000000000004</v>
      </c>
    </row>
    <row r="191" spans="1:55" x14ac:dyDescent="0.2">
      <c r="A191" s="12" t="s">
        <v>1380</v>
      </c>
      <c r="B191" s="12" t="s">
        <v>2391</v>
      </c>
      <c r="C191" t="s">
        <v>2390</v>
      </c>
      <c r="D191" t="s">
        <v>300</v>
      </c>
      <c r="E191" s="12" t="s">
        <v>148</v>
      </c>
      <c r="F191">
        <v>70</v>
      </c>
      <c r="G191">
        <v>0</v>
      </c>
      <c r="H191">
        <v>0</v>
      </c>
      <c r="I191" s="15">
        <f t="shared" si="20"/>
        <v>0</v>
      </c>
      <c r="J191">
        <v>0</v>
      </c>
      <c r="K191">
        <v>0</v>
      </c>
      <c r="L191" s="3">
        <v>0</v>
      </c>
      <c r="M191" s="3">
        <v>0</v>
      </c>
      <c r="N191" s="3">
        <v>0</v>
      </c>
      <c r="O191" s="14">
        <f t="shared" si="21"/>
        <v>0</v>
      </c>
      <c r="P191">
        <v>3</v>
      </c>
      <c r="Q191">
        <v>2</v>
      </c>
      <c r="R191">
        <v>1</v>
      </c>
      <c r="S191" s="13">
        <f t="shared" si="22"/>
        <v>0</v>
      </c>
      <c r="T191" s="13">
        <f t="shared" si="23"/>
        <v>0</v>
      </c>
      <c r="U191" s="15">
        <f t="shared" si="24"/>
        <v>0</v>
      </c>
      <c r="V191">
        <v>0</v>
      </c>
      <c r="W191">
        <v>1</v>
      </c>
      <c r="X191">
        <v>5</v>
      </c>
      <c r="Y191" s="2">
        <v>27.983333333299999</v>
      </c>
      <c r="Z191" s="21">
        <v>0.38333333330000002</v>
      </c>
      <c r="AA191">
        <v>0.4</v>
      </c>
      <c r="AB191">
        <v>4.95</v>
      </c>
      <c r="AC191" s="32">
        <f t="shared" si="25"/>
        <v>7.476635514018691E-2</v>
      </c>
      <c r="AD191" s="13">
        <f t="shared" si="26"/>
        <v>0</v>
      </c>
      <c r="AE191" s="13">
        <f t="shared" si="27"/>
        <v>0</v>
      </c>
      <c r="AF191" s="13">
        <f t="shared" si="28"/>
        <v>0</v>
      </c>
      <c r="AG191">
        <v>1</v>
      </c>
      <c r="AH191">
        <v>1</v>
      </c>
      <c r="AI191" s="17">
        <f t="shared" si="29"/>
        <v>0.5</v>
      </c>
      <c r="AJ191" s="35">
        <v>2</v>
      </c>
      <c r="AK191" s="35">
        <v>1</v>
      </c>
      <c r="AL191" s="35">
        <v>15</v>
      </c>
      <c r="AM191" s="35">
        <v>7</v>
      </c>
      <c r="AN191" s="35">
        <v>8</v>
      </c>
      <c r="AO191" s="35">
        <v>1</v>
      </c>
      <c r="AP191" s="35">
        <v>1</v>
      </c>
      <c r="AQ191" s="35">
        <v>9</v>
      </c>
      <c r="AR191">
        <v>1</v>
      </c>
      <c r="AS191">
        <v>1</v>
      </c>
      <c r="AT191">
        <v>51.06</v>
      </c>
      <c r="AU191">
        <v>-37.6</v>
      </c>
      <c r="AV191">
        <v>-83.766000000000005</v>
      </c>
      <c r="AW191">
        <v>-2.9590000000000001</v>
      </c>
      <c r="AX191" s="2">
        <v>1.1000000000000001</v>
      </c>
      <c r="AY191" s="2">
        <v>-1.4</v>
      </c>
      <c r="AZ191" s="2">
        <v>0.30000000000000004</v>
      </c>
      <c r="BA191" s="2">
        <v>-0.1</v>
      </c>
      <c r="BB191" s="2">
        <v>0.2</v>
      </c>
      <c r="BC191" s="2">
        <v>-1.1000000000000001</v>
      </c>
    </row>
    <row r="192" spans="1:55" x14ac:dyDescent="0.2">
      <c r="A192" s="12" t="s">
        <v>1380</v>
      </c>
      <c r="B192" s="12" t="s">
        <v>3672</v>
      </c>
      <c r="C192" t="s">
        <v>3671</v>
      </c>
      <c r="D192" t="s">
        <v>343</v>
      </c>
      <c r="E192" s="12" t="s">
        <v>170</v>
      </c>
      <c r="F192">
        <v>81</v>
      </c>
      <c r="G192">
        <v>2</v>
      </c>
      <c r="H192">
        <v>3</v>
      </c>
      <c r="I192" s="15">
        <f t="shared" si="20"/>
        <v>5</v>
      </c>
      <c r="J192">
        <v>2</v>
      </c>
      <c r="K192">
        <v>1</v>
      </c>
      <c r="L192" s="3">
        <v>2</v>
      </c>
      <c r="M192" s="3">
        <v>2</v>
      </c>
      <c r="N192" s="3">
        <v>1</v>
      </c>
      <c r="O192" s="14">
        <f t="shared" si="21"/>
        <v>2.3622047244094486</v>
      </c>
      <c r="P192">
        <v>12</v>
      </c>
      <c r="Q192">
        <v>5</v>
      </c>
      <c r="R192">
        <v>5</v>
      </c>
      <c r="S192" s="13">
        <f t="shared" si="22"/>
        <v>0.16666666666666666</v>
      </c>
      <c r="T192" s="13">
        <f t="shared" si="23"/>
        <v>9.0909090909090912E-2</v>
      </c>
      <c r="U192" s="15">
        <f t="shared" si="24"/>
        <v>18.400000000000002</v>
      </c>
      <c r="V192">
        <v>0</v>
      </c>
      <c r="W192">
        <v>0</v>
      </c>
      <c r="X192">
        <v>6</v>
      </c>
      <c r="Y192" s="2">
        <v>127</v>
      </c>
      <c r="Z192" s="21">
        <v>1.5666666667</v>
      </c>
      <c r="AA192">
        <v>1.56</v>
      </c>
      <c r="AB192">
        <v>3.25</v>
      </c>
      <c r="AC192" s="32">
        <f t="shared" si="25"/>
        <v>0.32432432432432429</v>
      </c>
      <c r="AD192" s="13">
        <f t="shared" si="26"/>
        <v>0.2</v>
      </c>
      <c r="AE192" s="13">
        <f t="shared" si="27"/>
        <v>0.3</v>
      </c>
      <c r="AF192" s="13">
        <f t="shared" si="28"/>
        <v>0.5</v>
      </c>
      <c r="AG192">
        <v>19</v>
      </c>
      <c r="AH192">
        <v>11</v>
      </c>
      <c r="AI192" s="17">
        <f t="shared" si="29"/>
        <v>0.6333333333333333</v>
      </c>
      <c r="AJ192" s="35">
        <v>10</v>
      </c>
      <c r="AK192" s="35">
        <v>0</v>
      </c>
      <c r="AL192" s="35">
        <v>82</v>
      </c>
      <c r="AM192" s="35">
        <v>18</v>
      </c>
      <c r="AN192" s="35">
        <v>34</v>
      </c>
      <c r="AO192" s="35">
        <v>7</v>
      </c>
      <c r="AP192" s="35">
        <v>4</v>
      </c>
      <c r="AQ192" s="35">
        <v>38</v>
      </c>
      <c r="AR192">
        <v>0</v>
      </c>
      <c r="AS192">
        <v>0</v>
      </c>
      <c r="AT192">
        <v>63.98</v>
      </c>
      <c r="AU192">
        <v>-13.1</v>
      </c>
      <c r="AV192">
        <v>-80.641999999999996</v>
      </c>
      <c r="AW192">
        <v>-2.0169999999999999</v>
      </c>
      <c r="AX192" s="2">
        <v>10.4</v>
      </c>
      <c r="AY192" s="2">
        <v>-1.4</v>
      </c>
      <c r="AZ192" s="2">
        <v>-0.1</v>
      </c>
      <c r="BA192" s="2">
        <v>0.5</v>
      </c>
      <c r="BB192" s="2">
        <v>-0.5</v>
      </c>
      <c r="BC192" s="2">
        <v>-1.5</v>
      </c>
    </row>
    <row r="193" spans="1:55" x14ac:dyDescent="0.2">
      <c r="A193" s="12" t="s">
        <v>2699</v>
      </c>
      <c r="B193" s="12" t="s">
        <v>2700</v>
      </c>
      <c r="C193" t="s">
        <v>2698</v>
      </c>
      <c r="D193" t="s">
        <v>112</v>
      </c>
      <c r="E193" s="12" t="s">
        <v>148</v>
      </c>
      <c r="F193">
        <v>54</v>
      </c>
      <c r="G193">
        <v>0</v>
      </c>
      <c r="H193">
        <v>0</v>
      </c>
      <c r="I193" s="15">
        <f t="shared" si="20"/>
        <v>0</v>
      </c>
      <c r="J193">
        <v>0</v>
      </c>
      <c r="K193">
        <v>0</v>
      </c>
      <c r="L193" s="3">
        <v>0</v>
      </c>
      <c r="M193" s="3">
        <v>0</v>
      </c>
      <c r="N193" s="3">
        <v>0</v>
      </c>
      <c r="O193" s="14">
        <f t="shared" si="21"/>
        <v>0</v>
      </c>
      <c r="P193">
        <v>0</v>
      </c>
      <c r="Q193">
        <v>0</v>
      </c>
      <c r="R193">
        <v>0</v>
      </c>
      <c r="S193" s="13">
        <f t="shared" si="22"/>
        <v>0</v>
      </c>
      <c r="T193" s="13">
        <f t="shared" si="23"/>
        <v>0</v>
      </c>
      <c r="U193" s="15">
        <f t="shared" si="24"/>
        <v>0</v>
      </c>
      <c r="V193">
        <v>0</v>
      </c>
      <c r="W193">
        <v>0</v>
      </c>
      <c r="X193">
        <v>0</v>
      </c>
      <c r="Y193" s="2">
        <v>1.5666666667</v>
      </c>
      <c r="Z193" s="21">
        <v>1.6666666699999999E-2</v>
      </c>
      <c r="AA193">
        <v>0.03</v>
      </c>
      <c r="AB193">
        <v>4.87</v>
      </c>
      <c r="AC193" s="32">
        <f t="shared" si="25"/>
        <v>6.1224489795918364E-3</v>
      </c>
      <c r="AD193" s="13">
        <f t="shared" si="26"/>
        <v>0</v>
      </c>
      <c r="AE193" s="13">
        <f t="shared" si="27"/>
        <v>0</v>
      </c>
      <c r="AF193" s="13">
        <f t="shared" si="28"/>
        <v>0</v>
      </c>
      <c r="AG193">
        <v>0</v>
      </c>
      <c r="AH193">
        <v>0</v>
      </c>
      <c r="AI193" s="17" t="str">
        <f t="shared" si="29"/>
        <v xml:space="preserve"> </v>
      </c>
      <c r="AJ193" s="35">
        <v>0</v>
      </c>
      <c r="AK193" s="35">
        <v>0</v>
      </c>
      <c r="AL193" s="35">
        <v>0</v>
      </c>
      <c r="AM193" s="35">
        <v>1</v>
      </c>
      <c r="AN193" s="35">
        <v>0</v>
      </c>
      <c r="AO193" s="35">
        <v>0</v>
      </c>
      <c r="AP193" s="35">
        <v>0</v>
      </c>
      <c r="AQ193" s="35">
        <v>1</v>
      </c>
      <c r="AR193">
        <v>2</v>
      </c>
      <c r="AS193">
        <v>0</v>
      </c>
      <c r="AT193">
        <v>0</v>
      </c>
      <c r="AU193">
        <v>-80.900000000000006</v>
      </c>
      <c r="AV193">
        <v>-83.334000000000003</v>
      </c>
      <c r="AW193">
        <v>-2.7330000000000001</v>
      </c>
      <c r="AX193" s="2">
        <v>0</v>
      </c>
      <c r="AY193" s="2">
        <v>-0.2</v>
      </c>
      <c r="AZ193" s="2">
        <v>0.1</v>
      </c>
      <c r="BA193" s="2">
        <v>0</v>
      </c>
      <c r="BB193" s="2">
        <v>0</v>
      </c>
      <c r="BC193" s="2">
        <v>-0.1</v>
      </c>
    </row>
    <row r="194" spans="1:55" x14ac:dyDescent="0.2">
      <c r="A194" s="12" t="s">
        <v>2699</v>
      </c>
      <c r="B194" s="12" t="s">
        <v>3078</v>
      </c>
      <c r="C194" t="s">
        <v>3077</v>
      </c>
      <c r="D194" t="s">
        <v>393</v>
      </c>
      <c r="E194" s="12" t="s">
        <v>132</v>
      </c>
      <c r="F194">
        <v>26</v>
      </c>
      <c r="G194">
        <v>2</v>
      </c>
      <c r="H194">
        <v>0</v>
      </c>
      <c r="I194" s="15">
        <f t="shared" ref="I194:I257" si="30">G194+H194</f>
        <v>2</v>
      </c>
      <c r="J194">
        <v>0</v>
      </c>
      <c r="K194">
        <v>0</v>
      </c>
      <c r="L194" s="3">
        <v>2</v>
      </c>
      <c r="M194" s="3">
        <v>0</v>
      </c>
      <c r="N194" s="3">
        <v>0</v>
      </c>
      <c r="O194" s="14">
        <f t="shared" ref="O194:O257" si="31">IF(Y194&gt;0,I194/Y194*60,0)</f>
        <v>2.4</v>
      </c>
      <c r="P194">
        <v>12</v>
      </c>
      <c r="Q194">
        <v>2</v>
      </c>
      <c r="R194">
        <v>1</v>
      </c>
      <c r="S194" s="13">
        <f t="shared" ref="S194:S257" si="32">IF(P194&gt;0,G194/P194,0)</f>
        <v>0.16666666666666666</v>
      </c>
      <c r="T194" s="13">
        <f t="shared" ref="T194:T257" si="33">IF(SUM(P194:R194)&gt;0,G194/SUM(P194:R194),0)</f>
        <v>0.13333333333333333</v>
      </c>
      <c r="U194" s="15">
        <f t="shared" ref="U194:U257" si="34">IF(AJ194&gt;0,J194/(AJ194/(AJ194+AL194)),0)</f>
        <v>0</v>
      </c>
      <c r="V194">
        <v>0</v>
      </c>
      <c r="W194">
        <v>0</v>
      </c>
      <c r="X194">
        <v>2</v>
      </c>
      <c r="Y194" s="2">
        <v>50</v>
      </c>
      <c r="Z194" s="21">
        <v>1.9166666667000001</v>
      </c>
      <c r="AA194">
        <v>1.86</v>
      </c>
      <c r="AB194">
        <v>3.61</v>
      </c>
      <c r="AC194" s="32">
        <f t="shared" ref="AC194:AC257" si="35">IF(AA194&gt;0,AA194/(AA194+AB194),0)</f>
        <v>0.34003656307129804</v>
      </c>
      <c r="AD194" s="13">
        <f t="shared" ref="AD194:AD257" si="36">IF(AJ194&gt;0,L194/AJ194,0)</f>
        <v>0.66666666666666663</v>
      </c>
      <c r="AE194" s="13">
        <f t="shared" ref="AE194:AE257" si="37">IF(AJ194&gt;0,(J194+K194)/AJ194,0)</f>
        <v>0</v>
      </c>
      <c r="AF194" s="13">
        <f t="shared" ref="AF194:AF257" si="38">AD194+AE194</f>
        <v>0.66666666666666663</v>
      </c>
      <c r="AG194">
        <v>1</v>
      </c>
      <c r="AH194">
        <v>6</v>
      </c>
      <c r="AI194" s="17">
        <f t="shared" ref="AI194:AI257" si="39">IF((AG194+AH194)&gt;0,AG194/(AG194+AH194)," ")</f>
        <v>0.14285714285714285</v>
      </c>
      <c r="AJ194" s="35">
        <v>3</v>
      </c>
      <c r="AK194" s="35">
        <v>0</v>
      </c>
      <c r="AL194" s="35">
        <v>35</v>
      </c>
      <c r="AM194" s="35">
        <v>7</v>
      </c>
      <c r="AN194" s="35">
        <v>12</v>
      </c>
      <c r="AO194" s="35">
        <v>1</v>
      </c>
      <c r="AP194" s="35">
        <v>1</v>
      </c>
      <c r="AQ194" s="35">
        <v>14</v>
      </c>
      <c r="AR194">
        <v>1</v>
      </c>
      <c r="AS194">
        <v>1</v>
      </c>
      <c r="AT194">
        <v>68.42</v>
      </c>
      <c r="AU194">
        <v>-29.4</v>
      </c>
      <c r="AV194">
        <v>-81.283000000000001</v>
      </c>
      <c r="AW194">
        <v>-2.7829999999999999</v>
      </c>
      <c r="AX194" s="2">
        <v>4.7</v>
      </c>
      <c r="AY194" s="2">
        <v>0.4</v>
      </c>
      <c r="AZ194" s="2">
        <v>0.30000000000000004</v>
      </c>
      <c r="BA194" s="2">
        <v>0.1</v>
      </c>
      <c r="BB194" s="2">
        <v>-0.2</v>
      </c>
      <c r="BC194" s="2">
        <v>0.60000000000000009</v>
      </c>
    </row>
    <row r="195" spans="1:55" x14ac:dyDescent="0.2">
      <c r="A195" s="12" t="s">
        <v>2699</v>
      </c>
      <c r="B195" s="12" t="s">
        <v>3195</v>
      </c>
      <c r="C195" t="s">
        <v>3194</v>
      </c>
      <c r="D195" t="s">
        <v>343</v>
      </c>
      <c r="E195" s="12" t="s">
        <v>132</v>
      </c>
      <c r="F195">
        <v>17</v>
      </c>
      <c r="G195">
        <v>0</v>
      </c>
      <c r="H195">
        <v>0</v>
      </c>
      <c r="I195" s="15">
        <f t="shared" si="30"/>
        <v>0</v>
      </c>
      <c r="J195">
        <v>0</v>
      </c>
      <c r="K195">
        <v>0</v>
      </c>
      <c r="L195" s="3">
        <v>0</v>
      </c>
      <c r="M195" s="3">
        <v>0</v>
      </c>
      <c r="N195" s="3">
        <v>0</v>
      </c>
      <c r="O195" s="14">
        <f t="shared" si="31"/>
        <v>0</v>
      </c>
      <c r="P195">
        <v>0</v>
      </c>
      <c r="Q195">
        <v>0</v>
      </c>
      <c r="R195">
        <v>0</v>
      </c>
      <c r="S195" s="13">
        <f t="shared" si="32"/>
        <v>0</v>
      </c>
      <c r="T195" s="13">
        <f t="shared" si="33"/>
        <v>0</v>
      </c>
      <c r="U195" s="15">
        <f t="shared" si="34"/>
        <v>0</v>
      </c>
      <c r="V195">
        <v>0</v>
      </c>
      <c r="W195">
        <v>0</v>
      </c>
      <c r="X195">
        <v>0</v>
      </c>
      <c r="Y195" s="2">
        <v>3.3333333300000004E-2</v>
      </c>
      <c r="Z195" s="21">
        <v>0</v>
      </c>
      <c r="AA195">
        <v>0</v>
      </c>
      <c r="AB195">
        <v>4.37</v>
      </c>
      <c r="AC195" s="32">
        <f t="shared" si="35"/>
        <v>0</v>
      </c>
      <c r="AD195" s="13">
        <f t="shared" si="36"/>
        <v>0</v>
      </c>
      <c r="AE195" s="13">
        <f t="shared" si="37"/>
        <v>0</v>
      </c>
      <c r="AF195" s="13">
        <f t="shared" si="38"/>
        <v>0</v>
      </c>
      <c r="AG195">
        <v>0</v>
      </c>
      <c r="AH195">
        <v>0</v>
      </c>
      <c r="AI195" s="17" t="str">
        <f t="shared" si="39"/>
        <v xml:space="preserve"> </v>
      </c>
      <c r="AJ195" s="35">
        <v>0</v>
      </c>
      <c r="AK195" s="35">
        <v>0</v>
      </c>
      <c r="AL195" s="35">
        <v>0</v>
      </c>
      <c r="AM195" s="35">
        <v>0</v>
      </c>
      <c r="AN195" s="35">
        <v>0</v>
      </c>
      <c r="AO195" s="35">
        <v>0</v>
      </c>
      <c r="AP195" s="35">
        <v>0</v>
      </c>
      <c r="AQ195" s="35">
        <v>0</v>
      </c>
      <c r="AR195">
        <v>0</v>
      </c>
      <c r="AS195">
        <v>0</v>
      </c>
      <c r="AT195">
        <v>0</v>
      </c>
      <c r="AU195">
        <v>-66.2</v>
      </c>
      <c r="AV195">
        <v>-81.058999999999997</v>
      </c>
      <c r="AW195">
        <v>-3.6240000000000001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</row>
    <row r="196" spans="1:55" x14ac:dyDescent="0.2">
      <c r="A196" s="12" t="s">
        <v>796</v>
      </c>
      <c r="B196" s="12" t="s">
        <v>797</v>
      </c>
      <c r="C196" t="s">
        <v>795</v>
      </c>
      <c r="D196" t="s">
        <v>210</v>
      </c>
      <c r="E196" s="12" t="s">
        <v>178</v>
      </c>
      <c r="F196">
        <v>34</v>
      </c>
      <c r="G196">
        <v>0</v>
      </c>
      <c r="H196">
        <v>0</v>
      </c>
      <c r="I196" s="15">
        <f t="shared" si="30"/>
        <v>0</v>
      </c>
      <c r="J196">
        <v>0</v>
      </c>
      <c r="K196">
        <v>0</v>
      </c>
      <c r="L196" s="3">
        <v>0</v>
      </c>
      <c r="M196" s="3">
        <v>0</v>
      </c>
      <c r="N196" s="3">
        <v>0</v>
      </c>
      <c r="O196" s="14">
        <f t="shared" si="31"/>
        <v>0</v>
      </c>
      <c r="P196">
        <v>3</v>
      </c>
      <c r="Q196">
        <v>1</v>
      </c>
      <c r="R196">
        <v>0</v>
      </c>
      <c r="S196" s="13">
        <f t="shared" si="32"/>
        <v>0</v>
      </c>
      <c r="T196" s="13">
        <f t="shared" si="33"/>
        <v>0</v>
      </c>
      <c r="U196" s="15">
        <f t="shared" si="34"/>
        <v>0</v>
      </c>
      <c r="V196">
        <v>0</v>
      </c>
      <c r="W196">
        <v>0</v>
      </c>
      <c r="X196">
        <v>2</v>
      </c>
      <c r="Y196" s="2">
        <v>10.9666666667</v>
      </c>
      <c r="Z196" s="21">
        <v>0.31666666669999999</v>
      </c>
      <c r="AA196">
        <v>0.32</v>
      </c>
      <c r="AB196">
        <v>5.1100000000000003</v>
      </c>
      <c r="AC196" s="32">
        <f t="shared" si="35"/>
        <v>5.8931860036832408E-2</v>
      </c>
      <c r="AD196" s="13">
        <f t="shared" si="36"/>
        <v>0</v>
      </c>
      <c r="AE196" s="13">
        <f t="shared" si="37"/>
        <v>0</v>
      </c>
      <c r="AF196" s="13">
        <f t="shared" si="38"/>
        <v>0</v>
      </c>
      <c r="AI196" s="17" t="str">
        <f t="shared" si="39"/>
        <v xml:space="preserve"> </v>
      </c>
      <c r="AJ196" s="35">
        <v>0</v>
      </c>
      <c r="AK196" s="35">
        <v>0</v>
      </c>
      <c r="AL196" s="35">
        <v>11</v>
      </c>
      <c r="AM196" s="35">
        <v>3</v>
      </c>
      <c r="AN196" s="35">
        <v>3</v>
      </c>
      <c r="AO196" s="35">
        <v>0</v>
      </c>
      <c r="AP196" s="35">
        <v>0</v>
      </c>
      <c r="AQ196" s="35">
        <v>0</v>
      </c>
      <c r="AR196">
        <v>0</v>
      </c>
      <c r="AS196">
        <v>0</v>
      </c>
      <c r="AT196">
        <v>60.18</v>
      </c>
      <c r="AU196">
        <v>-35.1</v>
      </c>
      <c r="AV196">
        <v>-82.721999999999994</v>
      </c>
      <c r="AW196">
        <v>-1.84</v>
      </c>
      <c r="AX196" s="2">
        <v>1.1000000000000001</v>
      </c>
      <c r="AY196" s="2">
        <v>-0.1</v>
      </c>
      <c r="AZ196" s="2">
        <v>0.30000000000000004</v>
      </c>
      <c r="BA196" s="2">
        <v>0</v>
      </c>
      <c r="BB196" s="2">
        <v>-0.1</v>
      </c>
      <c r="BC196" s="2">
        <v>0.2</v>
      </c>
    </row>
    <row r="197" spans="1:55" x14ac:dyDescent="0.2">
      <c r="A197" s="12" t="s">
        <v>796</v>
      </c>
      <c r="B197" s="12" t="s">
        <v>2549</v>
      </c>
      <c r="C197" t="s">
        <v>2548</v>
      </c>
      <c r="D197" t="s">
        <v>460</v>
      </c>
      <c r="E197" s="12" t="s">
        <v>178</v>
      </c>
      <c r="F197">
        <v>30</v>
      </c>
      <c r="G197">
        <v>0</v>
      </c>
      <c r="H197">
        <v>0</v>
      </c>
      <c r="I197" s="15">
        <f t="shared" si="30"/>
        <v>0</v>
      </c>
      <c r="J197">
        <v>0</v>
      </c>
      <c r="K197">
        <v>0</v>
      </c>
      <c r="L197" s="3">
        <v>0</v>
      </c>
      <c r="M197" s="3">
        <v>0</v>
      </c>
      <c r="N197" s="3">
        <v>0</v>
      </c>
      <c r="O197" s="14">
        <f t="shared" si="31"/>
        <v>0</v>
      </c>
      <c r="P197">
        <v>0</v>
      </c>
      <c r="Q197">
        <v>0</v>
      </c>
      <c r="R197">
        <v>0</v>
      </c>
      <c r="S197" s="13">
        <f t="shared" si="32"/>
        <v>0</v>
      </c>
      <c r="T197" s="13">
        <f t="shared" si="33"/>
        <v>0</v>
      </c>
      <c r="U197" s="15">
        <f t="shared" si="34"/>
        <v>0</v>
      </c>
      <c r="V197">
        <v>0</v>
      </c>
      <c r="W197">
        <v>0</v>
      </c>
      <c r="X197">
        <v>0</v>
      </c>
      <c r="Y197" s="2">
        <v>0.58333333330000003</v>
      </c>
      <c r="Z197" s="21">
        <v>1.6666666699999999E-2</v>
      </c>
      <c r="AA197">
        <v>0.02</v>
      </c>
      <c r="AB197">
        <v>5.26</v>
      </c>
      <c r="AC197" s="32">
        <f t="shared" si="35"/>
        <v>3.7878787878787884E-3</v>
      </c>
      <c r="AD197" s="13">
        <f t="shared" si="36"/>
        <v>0</v>
      </c>
      <c r="AE197" s="13">
        <f t="shared" si="37"/>
        <v>0</v>
      </c>
      <c r="AF197" s="13">
        <f t="shared" si="38"/>
        <v>0</v>
      </c>
      <c r="AI197" s="17" t="str">
        <f t="shared" si="39"/>
        <v xml:space="preserve"> </v>
      </c>
      <c r="AJ197" s="35">
        <v>0</v>
      </c>
      <c r="AK197" s="35">
        <v>0</v>
      </c>
      <c r="AL197" s="35">
        <v>0</v>
      </c>
      <c r="AM197" s="35">
        <v>1</v>
      </c>
      <c r="AN197" s="35">
        <v>0</v>
      </c>
      <c r="AO197" s="35">
        <v>0</v>
      </c>
      <c r="AP197" s="35">
        <v>0</v>
      </c>
      <c r="AQ197" s="35">
        <v>0</v>
      </c>
      <c r="AR197">
        <v>0</v>
      </c>
      <c r="AS197">
        <v>0</v>
      </c>
      <c r="AT197">
        <v>-97.3</v>
      </c>
      <c r="AU197">
        <v>-188.2</v>
      </c>
      <c r="AV197">
        <v>-73.028000000000006</v>
      </c>
      <c r="AW197">
        <v>2.8280000000000003</v>
      </c>
      <c r="AX197" s="2">
        <v>-0.1</v>
      </c>
      <c r="AY197" s="2">
        <v>-0.1</v>
      </c>
      <c r="AZ197" s="2">
        <v>0</v>
      </c>
      <c r="BA197" s="2">
        <v>0</v>
      </c>
      <c r="BB197" s="2">
        <v>0</v>
      </c>
      <c r="BC197" s="2">
        <v>-0.1</v>
      </c>
    </row>
    <row r="198" spans="1:55" x14ac:dyDescent="0.2">
      <c r="A198" s="12" t="s">
        <v>198</v>
      </c>
      <c r="B198" s="12" t="s">
        <v>191</v>
      </c>
      <c r="C198" t="s">
        <v>197</v>
      </c>
      <c r="D198" t="s">
        <v>199</v>
      </c>
      <c r="E198" s="12" t="s">
        <v>178</v>
      </c>
      <c r="F198">
        <v>3</v>
      </c>
      <c r="G198">
        <v>0</v>
      </c>
      <c r="H198">
        <v>0</v>
      </c>
      <c r="I198" s="15">
        <f t="shared" si="30"/>
        <v>0</v>
      </c>
      <c r="J198">
        <v>0</v>
      </c>
      <c r="K198">
        <v>0</v>
      </c>
      <c r="L198" s="3">
        <v>0</v>
      </c>
      <c r="M198" s="3">
        <v>0</v>
      </c>
      <c r="N198" s="3">
        <v>0</v>
      </c>
      <c r="O198" s="14">
        <f t="shared" si="31"/>
        <v>0</v>
      </c>
      <c r="P198">
        <v>0</v>
      </c>
      <c r="Q198">
        <v>0</v>
      </c>
      <c r="R198">
        <v>0</v>
      </c>
      <c r="S198" s="13">
        <f t="shared" si="32"/>
        <v>0</v>
      </c>
      <c r="T198" s="13">
        <f t="shared" si="33"/>
        <v>0</v>
      </c>
      <c r="U198" s="15">
        <f t="shared" si="34"/>
        <v>0</v>
      </c>
      <c r="V198">
        <v>0</v>
      </c>
      <c r="W198">
        <v>0</v>
      </c>
      <c r="X198">
        <v>0</v>
      </c>
      <c r="Y198" s="2">
        <v>0</v>
      </c>
      <c r="Z198" s="21">
        <v>0</v>
      </c>
      <c r="AC198" s="32">
        <f t="shared" si="35"/>
        <v>0</v>
      </c>
      <c r="AD198" s="13">
        <f t="shared" si="36"/>
        <v>0</v>
      </c>
      <c r="AE198" s="13">
        <f t="shared" si="37"/>
        <v>0</v>
      </c>
      <c r="AF198" s="13">
        <f t="shared" si="38"/>
        <v>0</v>
      </c>
      <c r="AI198" s="17" t="str">
        <f t="shared" si="39"/>
        <v xml:space="preserve"> </v>
      </c>
      <c r="AJ198" s="35">
        <v>0</v>
      </c>
      <c r="AK198" s="35">
        <v>0</v>
      </c>
      <c r="AL198" s="35">
        <v>0</v>
      </c>
      <c r="AM198" s="35">
        <v>0</v>
      </c>
      <c r="AN198" s="35">
        <v>0</v>
      </c>
      <c r="AO198" s="35">
        <v>0</v>
      </c>
      <c r="AP198" s="35">
        <v>0</v>
      </c>
      <c r="AQ198" s="35">
        <v>0</v>
      </c>
      <c r="AR198">
        <v>0</v>
      </c>
      <c r="AS198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</row>
    <row r="199" spans="1:55" x14ac:dyDescent="0.2">
      <c r="A199" s="12" t="s">
        <v>2048</v>
      </c>
      <c r="B199" s="12" t="s">
        <v>2049</v>
      </c>
      <c r="C199" t="s">
        <v>2047</v>
      </c>
      <c r="D199" t="s">
        <v>155</v>
      </c>
      <c r="E199" s="12" t="s">
        <v>170</v>
      </c>
      <c r="F199">
        <v>7</v>
      </c>
      <c r="G199">
        <v>0</v>
      </c>
      <c r="H199">
        <v>0</v>
      </c>
      <c r="I199" s="15">
        <f t="shared" si="30"/>
        <v>0</v>
      </c>
      <c r="J199">
        <v>0</v>
      </c>
      <c r="K199">
        <v>0</v>
      </c>
      <c r="L199" s="3">
        <v>0</v>
      </c>
      <c r="M199" s="3">
        <v>0</v>
      </c>
      <c r="N199" s="3">
        <v>0</v>
      </c>
      <c r="O199" s="14">
        <f t="shared" si="31"/>
        <v>0</v>
      </c>
      <c r="P199">
        <v>1</v>
      </c>
      <c r="Q199">
        <v>0</v>
      </c>
      <c r="R199">
        <v>0</v>
      </c>
      <c r="S199" s="13">
        <f t="shared" si="32"/>
        <v>0</v>
      </c>
      <c r="T199" s="13">
        <f t="shared" si="33"/>
        <v>0</v>
      </c>
      <c r="U199" s="15">
        <f t="shared" si="34"/>
        <v>0</v>
      </c>
      <c r="V199">
        <v>0</v>
      </c>
      <c r="W199">
        <v>0</v>
      </c>
      <c r="X199">
        <v>0</v>
      </c>
      <c r="Y199" s="2">
        <v>1.9666666667000001</v>
      </c>
      <c r="Z199" s="21">
        <v>0.2666666667</v>
      </c>
      <c r="AA199">
        <v>0.28000000000000003</v>
      </c>
      <c r="AB199">
        <v>4.9000000000000004</v>
      </c>
      <c r="AC199" s="32">
        <f t="shared" si="35"/>
        <v>5.405405405405405E-2</v>
      </c>
      <c r="AD199" s="13">
        <f t="shared" si="36"/>
        <v>0</v>
      </c>
      <c r="AE199" s="13">
        <f t="shared" si="37"/>
        <v>0</v>
      </c>
      <c r="AF199" s="13">
        <f t="shared" si="38"/>
        <v>0</v>
      </c>
      <c r="AG199">
        <v>1</v>
      </c>
      <c r="AH199">
        <v>1</v>
      </c>
      <c r="AI199" s="17">
        <f t="shared" si="39"/>
        <v>0.5</v>
      </c>
      <c r="AJ199" s="35">
        <v>1</v>
      </c>
      <c r="AK199" s="35">
        <v>0</v>
      </c>
      <c r="AL199" s="35">
        <v>2</v>
      </c>
      <c r="AM199" s="35">
        <v>1</v>
      </c>
      <c r="AN199" s="35">
        <v>0</v>
      </c>
      <c r="AO199" s="35">
        <v>0</v>
      </c>
      <c r="AP199" s="35">
        <v>0</v>
      </c>
      <c r="AQ199" s="35">
        <v>0</v>
      </c>
      <c r="AR199">
        <v>0</v>
      </c>
      <c r="AS199">
        <v>0</v>
      </c>
      <c r="AT199">
        <v>61.02</v>
      </c>
      <c r="AU199">
        <v>-26.4</v>
      </c>
      <c r="AV199">
        <v>-84.1</v>
      </c>
      <c r="AW199">
        <v>-1.7090000000000001</v>
      </c>
      <c r="AX199" s="2">
        <v>0.2</v>
      </c>
      <c r="AY199" s="2">
        <v>-0.1</v>
      </c>
      <c r="AZ199" s="2">
        <v>0</v>
      </c>
      <c r="BA199" s="2">
        <v>0.1</v>
      </c>
      <c r="BB199" s="2">
        <v>0</v>
      </c>
      <c r="BC199" s="2">
        <v>0</v>
      </c>
    </row>
    <row r="200" spans="1:55" x14ac:dyDescent="0.2">
      <c r="A200" s="12" t="s">
        <v>2807</v>
      </c>
      <c r="B200" s="12" t="s">
        <v>2808</v>
      </c>
      <c r="C200" t="s">
        <v>2806</v>
      </c>
      <c r="D200" t="s">
        <v>192</v>
      </c>
      <c r="E200" s="12" t="s">
        <v>148</v>
      </c>
      <c r="F200">
        <v>81</v>
      </c>
      <c r="G200">
        <v>8</v>
      </c>
      <c r="H200">
        <v>10</v>
      </c>
      <c r="I200" s="15">
        <f t="shared" si="30"/>
        <v>18</v>
      </c>
      <c r="J200">
        <v>5</v>
      </c>
      <c r="K200">
        <v>5</v>
      </c>
      <c r="L200" s="3">
        <v>7</v>
      </c>
      <c r="M200" s="3">
        <v>5</v>
      </c>
      <c r="N200" s="3">
        <v>4</v>
      </c>
      <c r="O200" s="14">
        <f t="shared" si="31"/>
        <v>3.7981360998769125</v>
      </c>
      <c r="P200">
        <v>66</v>
      </c>
      <c r="Q200">
        <v>34</v>
      </c>
      <c r="R200">
        <v>17</v>
      </c>
      <c r="S200" s="13">
        <f t="shared" si="32"/>
        <v>0.12121212121212122</v>
      </c>
      <c r="T200" s="13">
        <f t="shared" si="33"/>
        <v>6.8376068376068383E-2</v>
      </c>
      <c r="U200" s="15">
        <f t="shared" si="34"/>
        <v>42.678571428571431</v>
      </c>
      <c r="V200">
        <v>1</v>
      </c>
      <c r="W200">
        <v>5</v>
      </c>
      <c r="X200">
        <v>16</v>
      </c>
      <c r="Y200" s="2">
        <v>284.35000000000002</v>
      </c>
      <c r="Z200" s="21">
        <v>3.5</v>
      </c>
      <c r="AA200">
        <v>3.34</v>
      </c>
      <c r="AB200">
        <v>2.08</v>
      </c>
      <c r="AC200" s="32">
        <f t="shared" si="35"/>
        <v>0.6162361623616236</v>
      </c>
      <c r="AD200" s="13">
        <f t="shared" si="36"/>
        <v>0.25</v>
      </c>
      <c r="AE200" s="13">
        <f t="shared" si="37"/>
        <v>0.35714285714285715</v>
      </c>
      <c r="AF200" s="13">
        <f t="shared" si="38"/>
        <v>0.60714285714285721</v>
      </c>
      <c r="AG200">
        <v>0</v>
      </c>
      <c r="AH200">
        <v>0</v>
      </c>
      <c r="AI200" s="17" t="str">
        <f t="shared" si="39"/>
        <v xml:space="preserve"> </v>
      </c>
      <c r="AJ200" s="35">
        <v>28</v>
      </c>
      <c r="AK200" s="35">
        <v>2</v>
      </c>
      <c r="AL200" s="35">
        <v>211</v>
      </c>
      <c r="AM200" s="35">
        <v>25</v>
      </c>
      <c r="AN200" s="35">
        <v>121</v>
      </c>
      <c r="AO200" s="35">
        <v>21</v>
      </c>
      <c r="AP200" s="35">
        <v>13</v>
      </c>
      <c r="AQ200" s="35">
        <v>124</v>
      </c>
      <c r="AR200">
        <v>3</v>
      </c>
      <c r="AS200">
        <v>4</v>
      </c>
      <c r="AT200">
        <v>93.69</v>
      </c>
      <c r="AU200">
        <v>16.3</v>
      </c>
      <c r="AV200">
        <v>-83.012</v>
      </c>
      <c r="AW200">
        <v>-3.3239999999999998</v>
      </c>
      <c r="AX200" s="2">
        <v>26.6</v>
      </c>
      <c r="AY200" s="2">
        <v>0.8</v>
      </c>
      <c r="AZ200" s="2">
        <v>-0.5</v>
      </c>
      <c r="BA200" s="2">
        <v>-0.5</v>
      </c>
      <c r="BB200" s="2">
        <v>0.4</v>
      </c>
      <c r="BC200" s="2">
        <v>0.2</v>
      </c>
    </row>
    <row r="201" spans="1:55" x14ac:dyDescent="0.2">
      <c r="A201" s="12" t="s">
        <v>2807</v>
      </c>
      <c r="B201" s="12" t="s">
        <v>2868</v>
      </c>
      <c r="C201" t="s">
        <v>2867</v>
      </c>
      <c r="D201" s="12" t="s">
        <v>338</v>
      </c>
      <c r="E201" s="12" t="s">
        <v>178</v>
      </c>
      <c r="F201">
        <v>19</v>
      </c>
      <c r="G201">
        <v>0</v>
      </c>
      <c r="H201">
        <v>2</v>
      </c>
      <c r="I201" s="15">
        <f t="shared" si="30"/>
        <v>2</v>
      </c>
      <c r="J201">
        <v>1</v>
      </c>
      <c r="K201">
        <v>1</v>
      </c>
      <c r="L201" s="3">
        <v>0</v>
      </c>
      <c r="M201" s="3">
        <v>1</v>
      </c>
      <c r="N201" s="3">
        <v>1</v>
      </c>
      <c r="O201" s="14">
        <f t="shared" si="31"/>
        <v>8.6330935251798557</v>
      </c>
      <c r="P201">
        <v>0</v>
      </c>
      <c r="Q201">
        <v>0</v>
      </c>
      <c r="R201">
        <v>1</v>
      </c>
      <c r="S201" s="13">
        <f t="shared" si="32"/>
        <v>0</v>
      </c>
      <c r="T201" s="13">
        <f t="shared" si="33"/>
        <v>0</v>
      </c>
      <c r="U201" s="15">
        <f t="shared" si="34"/>
        <v>3.666666666666667</v>
      </c>
      <c r="V201">
        <v>0</v>
      </c>
      <c r="W201">
        <v>0</v>
      </c>
      <c r="X201">
        <v>0</v>
      </c>
      <c r="Y201" s="2">
        <v>13.9</v>
      </c>
      <c r="Z201" s="21">
        <v>0.71666666670000001</v>
      </c>
      <c r="AA201">
        <v>0.65</v>
      </c>
      <c r="AB201">
        <v>4.91</v>
      </c>
      <c r="AC201" s="32">
        <f t="shared" si="35"/>
        <v>0.11690647482014388</v>
      </c>
      <c r="AD201" s="13">
        <f t="shared" si="36"/>
        <v>0</v>
      </c>
      <c r="AE201" s="13">
        <f t="shared" si="37"/>
        <v>0.66666666666666663</v>
      </c>
      <c r="AF201" s="13">
        <f t="shared" si="38"/>
        <v>0.66666666666666663</v>
      </c>
      <c r="AI201" s="17" t="str">
        <f t="shared" si="39"/>
        <v xml:space="preserve"> </v>
      </c>
      <c r="AJ201" s="35">
        <v>3</v>
      </c>
      <c r="AK201" s="35">
        <v>0</v>
      </c>
      <c r="AL201" s="35">
        <v>8</v>
      </c>
      <c r="AM201" s="35">
        <v>1</v>
      </c>
      <c r="AN201" s="35">
        <v>3</v>
      </c>
      <c r="AO201" s="35">
        <v>0</v>
      </c>
      <c r="AP201" s="35">
        <v>0</v>
      </c>
      <c r="AQ201" s="35">
        <v>4</v>
      </c>
      <c r="AR201">
        <v>1</v>
      </c>
      <c r="AS201">
        <v>0</v>
      </c>
      <c r="AT201">
        <v>82.48</v>
      </c>
      <c r="AU201">
        <v>5.3</v>
      </c>
      <c r="AV201">
        <v>-80.540000000000006</v>
      </c>
      <c r="AW201">
        <v>-0.68</v>
      </c>
      <c r="AX201" s="2">
        <v>1.6</v>
      </c>
      <c r="AY201" s="2">
        <v>0.4</v>
      </c>
      <c r="AZ201" s="2">
        <v>0</v>
      </c>
      <c r="BA201" s="2">
        <v>0</v>
      </c>
      <c r="BB201" s="2">
        <v>0.1</v>
      </c>
      <c r="BC201" s="2">
        <v>0.5</v>
      </c>
    </row>
    <row r="202" spans="1:55" x14ac:dyDescent="0.2">
      <c r="A202" s="12" t="s">
        <v>2807</v>
      </c>
      <c r="B202" s="12" t="s">
        <v>3491</v>
      </c>
      <c r="C202" t="s">
        <v>3490</v>
      </c>
      <c r="D202" s="12" t="s">
        <v>223</v>
      </c>
      <c r="E202" s="12" t="s">
        <v>148</v>
      </c>
      <c r="F202">
        <v>53</v>
      </c>
      <c r="G202">
        <v>0</v>
      </c>
      <c r="H202">
        <v>0</v>
      </c>
      <c r="I202" s="15">
        <f t="shared" si="30"/>
        <v>0</v>
      </c>
      <c r="J202">
        <v>0</v>
      </c>
      <c r="K202">
        <v>0</v>
      </c>
      <c r="L202" s="3">
        <v>0</v>
      </c>
      <c r="M202" s="3">
        <v>0</v>
      </c>
      <c r="N202" s="3">
        <v>0</v>
      </c>
      <c r="O202" s="14">
        <f t="shared" si="31"/>
        <v>0</v>
      </c>
      <c r="P202">
        <v>0</v>
      </c>
      <c r="Q202">
        <v>0</v>
      </c>
      <c r="R202">
        <v>1</v>
      </c>
      <c r="S202" s="13">
        <f t="shared" si="32"/>
        <v>0</v>
      </c>
      <c r="T202" s="13">
        <f t="shared" si="33"/>
        <v>0</v>
      </c>
      <c r="U202" s="15">
        <f t="shared" si="34"/>
        <v>0</v>
      </c>
      <c r="V202">
        <v>0</v>
      </c>
      <c r="W202">
        <v>0</v>
      </c>
      <c r="X202">
        <v>0</v>
      </c>
      <c r="Y202" s="2">
        <v>3.95</v>
      </c>
      <c r="Z202" s="21">
        <v>6.6666666700000002E-2</v>
      </c>
      <c r="AA202">
        <v>7.0000000000000007E-2</v>
      </c>
      <c r="AB202">
        <v>5</v>
      </c>
      <c r="AC202" s="32">
        <f t="shared" si="35"/>
        <v>1.3806706114398423E-2</v>
      </c>
      <c r="AD202" s="13">
        <f t="shared" si="36"/>
        <v>0</v>
      </c>
      <c r="AE202" s="13">
        <f t="shared" si="37"/>
        <v>0</v>
      </c>
      <c r="AF202" s="13">
        <f t="shared" si="38"/>
        <v>0</v>
      </c>
      <c r="AG202">
        <v>0</v>
      </c>
      <c r="AH202">
        <v>0</v>
      </c>
      <c r="AI202" s="17" t="str">
        <f t="shared" si="39"/>
        <v xml:space="preserve"> </v>
      </c>
      <c r="AJ202" s="35">
        <v>0</v>
      </c>
      <c r="AK202" s="35">
        <v>0</v>
      </c>
      <c r="AL202" s="35">
        <v>2</v>
      </c>
      <c r="AM202" s="35">
        <v>0</v>
      </c>
      <c r="AN202" s="35">
        <v>2</v>
      </c>
      <c r="AO202" s="35">
        <v>0</v>
      </c>
      <c r="AP202" s="35">
        <v>0</v>
      </c>
      <c r="AQ202" s="35">
        <v>5</v>
      </c>
      <c r="AR202">
        <v>0</v>
      </c>
      <c r="AS202">
        <v>1</v>
      </c>
      <c r="AT202">
        <v>136.71</v>
      </c>
      <c r="AU202">
        <v>46.1</v>
      </c>
      <c r="AV202">
        <v>-83.036000000000001</v>
      </c>
      <c r="AW202">
        <v>2.0790000000000002</v>
      </c>
      <c r="AX202" s="2">
        <v>0.30000000000000004</v>
      </c>
      <c r="AY202" s="2">
        <v>-0.2</v>
      </c>
      <c r="AZ202" s="2">
        <v>0.2</v>
      </c>
      <c r="BA202" s="2">
        <v>0</v>
      </c>
      <c r="BB202" s="2">
        <v>0</v>
      </c>
      <c r="BC202" s="2">
        <v>0</v>
      </c>
    </row>
    <row r="203" spans="1:55" x14ac:dyDescent="0.2">
      <c r="A203" s="12" t="s">
        <v>910</v>
      </c>
      <c r="B203" s="12" t="s">
        <v>911</v>
      </c>
      <c r="C203" t="s">
        <v>909</v>
      </c>
      <c r="D203" s="12" t="s">
        <v>139</v>
      </c>
      <c r="E203" s="12" t="s">
        <v>140</v>
      </c>
      <c r="F203">
        <v>79</v>
      </c>
      <c r="G203">
        <v>1</v>
      </c>
      <c r="H203">
        <v>0</v>
      </c>
      <c r="I203" s="15">
        <f t="shared" si="30"/>
        <v>1</v>
      </c>
      <c r="J203">
        <v>0</v>
      </c>
      <c r="K203">
        <v>0</v>
      </c>
      <c r="L203" s="3">
        <v>1</v>
      </c>
      <c r="M203" s="3">
        <v>0</v>
      </c>
      <c r="N203" s="3">
        <v>0</v>
      </c>
      <c r="O203" s="14">
        <f t="shared" si="31"/>
        <v>0.52340796743254536</v>
      </c>
      <c r="P203">
        <v>9</v>
      </c>
      <c r="Q203">
        <v>8</v>
      </c>
      <c r="R203">
        <v>3</v>
      </c>
      <c r="S203" s="13">
        <f t="shared" si="32"/>
        <v>0.1111111111111111</v>
      </c>
      <c r="T203" s="13">
        <f t="shared" si="33"/>
        <v>0.05</v>
      </c>
      <c r="U203" s="15">
        <f t="shared" si="34"/>
        <v>0</v>
      </c>
      <c r="V203">
        <v>0</v>
      </c>
      <c r="W203">
        <v>0</v>
      </c>
      <c r="X203">
        <v>6</v>
      </c>
      <c r="Y203" s="2">
        <v>114.6333333333</v>
      </c>
      <c r="Z203" s="21">
        <v>1.45</v>
      </c>
      <c r="AA203">
        <v>1.45</v>
      </c>
      <c r="AB203">
        <v>3.77</v>
      </c>
      <c r="AC203" s="32">
        <f t="shared" si="35"/>
        <v>0.27777777777777779</v>
      </c>
      <c r="AD203" s="13">
        <f t="shared" si="36"/>
        <v>0.2</v>
      </c>
      <c r="AE203" s="13">
        <f t="shared" si="37"/>
        <v>0</v>
      </c>
      <c r="AF203" s="13">
        <f t="shared" si="38"/>
        <v>0.2</v>
      </c>
      <c r="AG203">
        <v>2</v>
      </c>
      <c r="AH203">
        <v>2</v>
      </c>
      <c r="AI203" s="17">
        <f t="shared" si="39"/>
        <v>0.5</v>
      </c>
      <c r="AJ203" s="35">
        <v>5</v>
      </c>
      <c r="AK203" s="35">
        <v>1</v>
      </c>
      <c r="AL203" s="35">
        <v>88</v>
      </c>
      <c r="AM203" s="35">
        <v>11</v>
      </c>
      <c r="AN203" s="35">
        <v>30</v>
      </c>
      <c r="AO203" s="35">
        <v>2</v>
      </c>
      <c r="AP203" s="35">
        <v>3</v>
      </c>
      <c r="AQ203" s="35">
        <v>51</v>
      </c>
      <c r="AR203">
        <v>0</v>
      </c>
      <c r="AS203">
        <v>0</v>
      </c>
      <c r="AT203">
        <v>82.45</v>
      </c>
      <c r="AU203">
        <v>2.6</v>
      </c>
      <c r="AV203">
        <v>-75.745999999999995</v>
      </c>
      <c r="AW203">
        <v>-4.7510000000000003</v>
      </c>
      <c r="AX203" s="2">
        <v>9.5</v>
      </c>
      <c r="AY203" s="2">
        <v>-1</v>
      </c>
      <c r="AZ203" s="2">
        <v>0.5</v>
      </c>
      <c r="BA203" s="2">
        <v>-0.2</v>
      </c>
      <c r="BB203" s="2">
        <v>1.4</v>
      </c>
      <c r="BC203" s="2">
        <v>0.7</v>
      </c>
    </row>
    <row r="204" spans="1:55" x14ac:dyDescent="0.2">
      <c r="A204" s="12" t="s">
        <v>910</v>
      </c>
      <c r="B204" s="12" t="s">
        <v>1230</v>
      </c>
      <c r="C204" t="s">
        <v>1229</v>
      </c>
      <c r="D204" t="s">
        <v>122</v>
      </c>
      <c r="E204" s="12" t="s">
        <v>170</v>
      </c>
      <c r="F204">
        <v>18</v>
      </c>
      <c r="G204">
        <v>0</v>
      </c>
      <c r="H204">
        <v>0</v>
      </c>
      <c r="I204" s="15">
        <f t="shared" si="30"/>
        <v>0</v>
      </c>
      <c r="J204">
        <v>0</v>
      </c>
      <c r="K204">
        <v>0</v>
      </c>
      <c r="L204" s="3">
        <v>0</v>
      </c>
      <c r="M204" s="3">
        <v>0</v>
      </c>
      <c r="N204" s="3">
        <v>0</v>
      </c>
      <c r="O204" s="14">
        <f t="shared" si="31"/>
        <v>0</v>
      </c>
      <c r="P204">
        <v>0</v>
      </c>
      <c r="Q204">
        <v>0</v>
      </c>
      <c r="R204">
        <v>0</v>
      </c>
      <c r="S204" s="13">
        <f t="shared" si="32"/>
        <v>0</v>
      </c>
      <c r="T204" s="13">
        <f t="shared" si="33"/>
        <v>0</v>
      </c>
      <c r="U204" s="15">
        <f t="shared" si="34"/>
        <v>0</v>
      </c>
      <c r="V204">
        <v>0</v>
      </c>
      <c r="W204">
        <v>0</v>
      </c>
      <c r="X204">
        <v>0</v>
      </c>
      <c r="Y204" s="2">
        <v>3.3333333300000004E-2</v>
      </c>
      <c r="Z204" s="21">
        <v>0</v>
      </c>
      <c r="AA204">
        <v>0</v>
      </c>
      <c r="AB204">
        <v>5.92</v>
      </c>
      <c r="AC204" s="32">
        <f t="shared" si="35"/>
        <v>0</v>
      </c>
      <c r="AD204" s="13">
        <f t="shared" si="36"/>
        <v>0</v>
      </c>
      <c r="AE204" s="13">
        <f t="shared" si="37"/>
        <v>0</v>
      </c>
      <c r="AF204" s="13">
        <f t="shared" si="38"/>
        <v>0</v>
      </c>
      <c r="AG204">
        <v>0</v>
      </c>
      <c r="AH204">
        <v>0</v>
      </c>
      <c r="AI204" s="17" t="str">
        <f t="shared" si="39"/>
        <v xml:space="preserve"> </v>
      </c>
      <c r="AJ204" s="35">
        <v>0</v>
      </c>
      <c r="AK204" s="35">
        <v>0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>
        <v>0</v>
      </c>
      <c r="AS204">
        <v>0</v>
      </c>
      <c r="AT204">
        <v>0</v>
      </c>
      <c r="AU204">
        <v>-71</v>
      </c>
      <c r="AV204">
        <v>-82.313000000000002</v>
      </c>
      <c r="AW204">
        <v>-2.0299999999999998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</row>
    <row r="205" spans="1:55" x14ac:dyDescent="0.2">
      <c r="A205" s="12" t="s">
        <v>910</v>
      </c>
      <c r="B205" s="12" t="s">
        <v>3058</v>
      </c>
      <c r="C205" t="s">
        <v>3057</v>
      </c>
      <c r="D205" t="s">
        <v>330</v>
      </c>
      <c r="E205" s="12" t="s">
        <v>178</v>
      </c>
      <c r="F205">
        <v>54</v>
      </c>
      <c r="G205">
        <v>0</v>
      </c>
      <c r="H205">
        <v>0</v>
      </c>
      <c r="I205" s="15">
        <f t="shared" si="30"/>
        <v>0</v>
      </c>
      <c r="J205">
        <v>0</v>
      </c>
      <c r="K205">
        <v>0</v>
      </c>
      <c r="L205" s="3">
        <v>0</v>
      </c>
      <c r="M205" s="3">
        <v>0</v>
      </c>
      <c r="N205" s="3">
        <v>0</v>
      </c>
      <c r="O205" s="14">
        <f t="shared" si="31"/>
        <v>0</v>
      </c>
      <c r="P205">
        <v>0</v>
      </c>
      <c r="Q205">
        <v>0</v>
      </c>
      <c r="R205">
        <v>0</v>
      </c>
      <c r="S205" s="13">
        <f t="shared" si="32"/>
        <v>0</v>
      </c>
      <c r="T205" s="13">
        <f t="shared" si="33"/>
        <v>0</v>
      </c>
      <c r="U205" s="15">
        <f t="shared" si="34"/>
        <v>0</v>
      </c>
      <c r="V205">
        <v>0</v>
      </c>
      <c r="W205">
        <v>0</v>
      </c>
      <c r="X205">
        <v>0</v>
      </c>
      <c r="Y205" s="2">
        <v>1.6833333333</v>
      </c>
      <c r="Z205" s="21">
        <v>1.6666666699999999E-2</v>
      </c>
      <c r="AA205">
        <v>0.03</v>
      </c>
      <c r="AB205">
        <v>4.5199999999999996</v>
      </c>
      <c r="AC205" s="32">
        <f t="shared" si="35"/>
        <v>6.5934065934065934E-3</v>
      </c>
      <c r="AD205" s="13">
        <f t="shared" si="36"/>
        <v>0</v>
      </c>
      <c r="AE205" s="13">
        <f t="shared" si="37"/>
        <v>0</v>
      </c>
      <c r="AF205" s="13">
        <f t="shared" si="38"/>
        <v>0</v>
      </c>
      <c r="AI205" s="17" t="str">
        <f t="shared" si="39"/>
        <v xml:space="preserve"> </v>
      </c>
      <c r="AJ205" s="35">
        <v>0</v>
      </c>
      <c r="AK205" s="35">
        <v>0</v>
      </c>
      <c r="AL205" s="35">
        <v>1</v>
      </c>
      <c r="AM205" s="35">
        <v>0</v>
      </c>
      <c r="AN205" s="35">
        <v>0</v>
      </c>
      <c r="AO205" s="35">
        <v>0</v>
      </c>
      <c r="AP205" s="35">
        <v>0</v>
      </c>
      <c r="AQ205" s="35">
        <v>0</v>
      </c>
      <c r="AR205">
        <v>0</v>
      </c>
      <c r="AS205">
        <v>0</v>
      </c>
      <c r="AT205">
        <v>35.64</v>
      </c>
      <c r="AU205">
        <v>-39.1</v>
      </c>
      <c r="AV205">
        <v>-73.286000000000001</v>
      </c>
      <c r="AW205">
        <v>-5.4489999999999998</v>
      </c>
      <c r="AX205" s="2">
        <v>0.2</v>
      </c>
      <c r="AY205" s="2">
        <v>0</v>
      </c>
      <c r="AZ205" s="2">
        <v>0.1</v>
      </c>
      <c r="BA205" s="2">
        <v>0</v>
      </c>
      <c r="BB205" s="2">
        <v>0</v>
      </c>
      <c r="BC205" s="2">
        <v>0.1</v>
      </c>
    </row>
    <row r="206" spans="1:55" x14ac:dyDescent="0.2">
      <c r="A206" s="12" t="s">
        <v>145</v>
      </c>
      <c r="B206" s="12" t="s">
        <v>146</v>
      </c>
      <c r="C206" t="s">
        <v>144</v>
      </c>
      <c r="D206" t="s">
        <v>147</v>
      </c>
      <c r="E206" s="12" t="s">
        <v>148</v>
      </c>
      <c r="F206">
        <v>82</v>
      </c>
      <c r="G206">
        <v>0</v>
      </c>
      <c r="H206">
        <v>0</v>
      </c>
      <c r="I206" s="15">
        <f t="shared" si="30"/>
        <v>0</v>
      </c>
      <c r="J206">
        <v>0</v>
      </c>
      <c r="K206">
        <v>0</v>
      </c>
      <c r="L206" s="3">
        <v>0</v>
      </c>
      <c r="M206" s="3">
        <v>0</v>
      </c>
      <c r="N206" s="3">
        <v>0</v>
      </c>
      <c r="O206" s="14">
        <f t="shared" si="31"/>
        <v>0</v>
      </c>
      <c r="P206">
        <v>0</v>
      </c>
      <c r="Q206">
        <v>1</v>
      </c>
      <c r="R206">
        <v>0</v>
      </c>
      <c r="S206" s="13">
        <f t="shared" si="32"/>
        <v>0</v>
      </c>
      <c r="T206" s="13">
        <f t="shared" si="33"/>
        <v>0</v>
      </c>
      <c r="U206" s="15">
        <f t="shared" si="34"/>
        <v>0</v>
      </c>
      <c r="V206">
        <v>0</v>
      </c>
      <c r="W206">
        <v>0</v>
      </c>
      <c r="X206">
        <v>0</v>
      </c>
      <c r="Y206" s="2">
        <v>1.2666666666999999</v>
      </c>
      <c r="Z206" s="21">
        <v>0</v>
      </c>
      <c r="AA206">
        <v>0.02</v>
      </c>
      <c r="AB206">
        <v>5.26</v>
      </c>
      <c r="AC206" s="32">
        <f t="shared" si="35"/>
        <v>3.7878787878787884E-3</v>
      </c>
      <c r="AD206" s="13">
        <f t="shared" si="36"/>
        <v>0</v>
      </c>
      <c r="AE206" s="13">
        <f t="shared" si="37"/>
        <v>0</v>
      </c>
      <c r="AF206" s="13">
        <f t="shared" si="38"/>
        <v>0</v>
      </c>
      <c r="AG206">
        <v>1</v>
      </c>
      <c r="AH206">
        <v>0</v>
      </c>
      <c r="AI206" s="17">
        <f t="shared" si="39"/>
        <v>1</v>
      </c>
      <c r="AJ206" s="35">
        <v>0</v>
      </c>
      <c r="AK206" s="35">
        <v>0</v>
      </c>
      <c r="AL206" s="35">
        <v>0</v>
      </c>
      <c r="AM206" s="35">
        <v>0</v>
      </c>
      <c r="AN206" s="35">
        <v>3</v>
      </c>
      <c r="AO206" s="35">
        <v>0</v>
      </c>
      <c r="AP206" s="35">
        <v>0</v>
      </c>
      <c r="AQ206" s="35">
        <v>1</v>
      </c>
      <c r="AR206">
        <v>0</v>
      </c>
      <c r="AS206">
        <v>0</v>
      </c>
      <c r="AT206">
        <v>142.11000000000001</v>
      </c>
      <c r="AU206">
        <v>46.9</v>
      </c>
      <c r="AV206">
        <v>-82.483000000000004</v>
      </c>
      <c r="AW206">
        <v>-2.758</v>
      </c>
      <c r="AX206" s="2">
        <v>0</v>
      </c>
      <c r="AY206" s="2">
        <v>-0.2</v>
      </c>
      <c r="AZ206" s="2">
        <v>0.1</v>
      </c>
      <c r="BA206" s="2">
        <v>0</v>
      </c>
      <c r="BB206" s="2">
        <v>0</v>
      </c>
      <c r="BC206" s="2">
        <v>-0.1</v>
      </c>
    </row>
    <row r="207" spans="1:55" x14ac:dyDescent="0.2">
      <c r="A207" s="12" t="s">
        <v>145</v>
      </c>
      <c r="B207" s="12" t="s">
        <v>1003</v>
      </c>
      <c r="C207" t="s">
        <v>1002</v>
      </c>
      <c r="D207" t="s">
        <v>338</v>
      </c>
      <c r="E207" s="12" t="s">
        <v>229</v>
      </c>
      <c r="F207">
        <v>2</v>
      </c>
      <c r="G207">
        <v>0</v>
      </c>
      <c r="H207">
        <v>0</v>
      </c>
      <c r="I207" s="15">
        <f t="shared" si="30"/>
        <v>0</v>
      </c>
      <c r="J207">
        <v>0</v>
      </c>
      <c r="K207">
        <v>0</v>
      </c>
      <c r="L207" s="3">
        <v>0</v>
      </c>
      <c r="M207" s="3">
        <v>0</v>
      </c>
      <c r="N207" s="3">
        <v>0</v>
      </c>
      <c r="O207" s="14">
        <f t="shared" si="31"/>
        <v>0</v>
      </c>
      <c r="P207">
        <v>0</v>
      </c>
      <c r="Q207">
        <v>0</v>
      </c>
      <c r="R207">
        <v>0</v>
      </c>
      <c r="S207" s="13">
        <f t="shared" si="32"/>
        <v>0</v>
      </c>
      <c r="T207" s="13">
        <f t="shared" si="33"/>
        <v>0</v>
      </c>
      <c r="U207" s="15">
        <f t="shared" si="34"/>
        <v>0</v>
      </c>
      <c r="V207">
        <v>0</v>
      </c>
      <c r="W207">
        <v>0</v>
      </c>
      <c r="X207">
        <v>0</v>
      </c>
      <c r="Y207" s="2">
        <v>0.5</v>
      </c>
      <c r="Z207" s="21">
        <v>0.25</v>
      </c>
      <c r="AA207">
        <v>0.25</v>
      </c>
      <c r="AB207">
        <v>2.1800000000000002</v>
      </c>
      <c r="AC207" s="32">
        <f t="shared" si="35"/>
        <v>0.10288065843621398</v>
      </c>
      <c r="AD207" s="13">
        <f t="shared" si="36"/>
        <v>0</v>
      </c>
      <c r="AE207" s="13">
        <f t="shared" si="37"/>
        <v>0</v>
      </c>
      <c r="AF207" s="13">
        <f t="shared" si="38"/>
        <v>0</v>
      </c>
      <c r="AG207">
        <v>0</v>
      </c>
      <c r="AH207">
        <v>0</v>
      </c>
      <c r="AI207" s="17" t="str">
        <f t="shared" si="39"/>
        <v xml:space="preserve"> </v>
      </c>
      <c r="AJ207" s="35">
        <v>0</v>
      </c>
      <c r="AK207" s="35">
        <v>0</v>
      </c>
      <c r="AL207" s="35">
        <v>0</v>
      </c>
      <c r="AM207" s="35">
        <v>0</v>
      </c>
      <c r="AN207" s="35">
        <v>0</v>
      </c>
      <c r="AO207" s="35">
        <v>0</v>
      </c>
      <c r="AP207" s="35">
        <v>0</v>
      </c>
      <c r="AQ207" s="35">
        <v>0</v>
      </c>
      <c r="AR207">
        <v>0</v>
      </c>
      <c r="AS207">
        <v>0</v>
      </c>
      <c r="AT207">
        <v>0</v>
      </c>
      <c r="AU207">
        <v>-151.1</v>
      </c>
      <c r="AV207">
        <v>-76.591999999999999</v>
      </c>
      <c r="AW207">
        <v>-0.79700000000000004</v>
      </c>
      <c r="AX207" s="2">
        <v>-0.1</v>
      </c>
      <c r="AY207" s="2">
        <v>-0.1</v>
      </c>
      <c r="AZ207" s="2">
        <v>0</v>
      </c>
      <c r="BA207" s="2">
        <v>0</v>
      </c>
      <c r="BB207" s="2">
        <v>0</v>
      </c>
      <c r="BC207" s="2">
        <v>-0.1</v>
      </c>
    </row>
    <row r="208" spans="1:55" x14ac:dyDescent="0.2">
      <c r="A208" s="12" t="s">
        <v>145</v>
      </c>
      <c r="B208" s="12" t="s">
        <v>3218</v>
      </c>
      <c r="C208" t="s">
        <v>3221</v>
      </c>
      <c r="D208" t="s">
        <v>343</v>
      </c>
      <c r="E208" s="12" t="s">
        <v>170</v>
      </c>
      <c r="F208">
        <v>79</v>
      </c>
      <c r="G208">
        <v>7</v>
      </c>
      <c r="H208">
        <v>3</v>
      </c>
      <c r="I208" s="15">
        <f t="shared" si="30"/>
        <v>10</v>
      </c>
      <c r="J208">
        <v>1</v>
      </c>
      <c r="K208">
        <v>2</v>
      </c>
      <c r="L208" s="3">
        <v>8</v>
      </c>
      <c r="M208" s="3">
        <v>1</v>
      </c>
      <c r="N208" s="3">
        <v>3</v>
      </c>
      <c r="O208" s="14">
        <f t="shared" si="31"/>
        <v>3.6991368680641186</v>
      </c>
      <c r="P208">
        <v>31</v>
      </c>
      <c r="Q208">
        <v>10</v>
      </c>
      <c r="R208">
        <v>11</v>
      </c>
      <c r="S208" s="13">
        <f t="shared" si="32"/>
        <v>0.22580645161290322</v>
      </c>
      <c r="T208" s="13">
        <f t="shared" si="33"/>
        <v>0.13461538461538461</v>
      </c>
      <c r="U208" s="15">
        <f t="shared" si="34"/>
        <v>7.2941176470588243</v>
      </c>
      <c r="V208">
        <v>0</v>
      </c>
      <c r="W208">
        <v>4</v>
      </c>
      <c r="X208">
        <v>3</v>
      </c>
      <c r="Y208" s="2">
        <v>162.19999999999999</v>
      </c>
      <c r="Z208" s="21">
        <v>2.0499999999999998</v>
      </c>
      <c r="AA208">
        <v>2.04</v>
      </c>
      <c r="AB208">
        <v>2.93</v>
      </c>
      <c r="AC208" s="32">
        <f t="shared" si="35"/>
        <v>0.41046277665995973</v>
      </c>
      <c r="AD208" s="13">
        <f t="shared" si="36"/>
        <v>0.47058823529411764</v>
      </c>
      <c r="AE208" s="13">
        <f t="shared" si="37"/>
        <v>0.17647058823529413</v>
      </c>
      <c r="AF208" s="13">
        <f t="shared" si="38"/>
        <v>0.6470588235294118</v>
      </c>
      <c r="AG208">
        <v>0</v>
      </c>
      <c r="AH208">
        <v>1</v>
      </c>
      <c r="AI208" s="17">
        <f t="shared" si="39"/>
        <v>0</v>
      </c>
      <c r="AJ208" s="35">
        <v>17</v>
      </c>
      <c r="AK208" s="35">
        <v>0</v>
      </c>
      <c r="AL208" s="35">
        <v>107</v>
      </c>
      <c r="AM208" s="35">
        <v>20</v>
      </c>
      <c r="AN208" s="35">
        <v>41</v>
      </c>
      <c r="AO208" s="35">
        <v>7</v>
      </c>
      <c r="AP208" s="35">
        <v>5</v>
      </c>
      <c r="AQ208" s="35">
        <v>49</v>
      </c>
      <c r="AR208">
        <v>0</v>
      </c>
      <c r="AS208">
        <v>0</v>
      </c>
      <c r="AT208">
        <v>67.790000000000006</v>
      </c>
      <c r="AU208">
        <v>-8.8000000000000007</v>
      </c>
      <c r="AV208">
        <v>-79.37</v>
      </c>
      <c r="AW208">
        <v>2.3E-2</v>
      </c>
      <c r="AX208" s="2">
        <v>15.1</v>
      </c>
      <c r="AY208" s="2">
        <v>1.3</v>
      </c>
      <c r="AZ208" s="2">
        <v>0.2</v>
      </c>
      <c r="BA208" s="2">
        <v>0.2</v>
      </c>
      <c r="BB208" s="2">
        <v>-0.60000000000000009</v>
      </c>
      <c r="BC208" s="2">
        <v>1.2</v>
      </c>
    </row>
    <row r="209" spans="1:55" x14ac:dyDescent="0.2">
      <c r="A209" s="12" t="s">
        <v>1515</v>
      </c>
      <c r="B209" s="12" t="s">
        <v>1516</v>
      </c>
      <c r="C209" t="s">
        <v>1514</v>
      </c>
      <c r="D209" t="s">
        <v>155</v>
      </c>
      <c r="E209" s="12" t="s">
        <v>113</v>
      </c>
      <c r="F209">
        <v>38</v>
      </c>
      <c r="G209">
        <v>3</v>
      </c>
      <c r="H209">
        <v>5</v>
      </c>
      <c r="I209" s="15">
        <f t="shared" si="30"/>
        <v>8</v>
      </c>
      <c r="J209">
        <v>2</v>
      </c>
      <c r="K209">
        <v>3</v>
      </c>
      <c r="L209" s="3">
        <v>3</v>
      </c>
      <c r="M209" s="3">
        <v>2</v>
      </c>
      <c r="N209" s="3">
        <v>2</v>
      </c>
      <c r="O209" s="14">
        <f t="shared" si="31"/>
        <v>4.9818370524130771</v>
      </c>
      <c r="P209">
        <v>12</v>
      </c>
      <c r="Q209">
        <v>5</v>
      </c>
      <c r="R209">
        <v>2</v>
      </c>
      <c r="S209" s="13">
        <f t="shared" si="32"/>
        <v>0.25</v>
      </c>
      <c r="T209" s="13">
        <f t="shared" si="33"/>
        <v>0.15789473684210525</v>
      </c>
      <c r="U209" s="15">
        <f t="shared" si="34"/>
        <v>14.2</v>
      </c>
      <c r="V209">
        <v>0</v>
      </c>
      <c r="W209">
        <v>0</v>
      </c>
      <c r="X209">
        <v>2</v>
      </c>
      <c r="Y209" s="2">
        <v>96.35</v>
      </c>
      <c r="Z209" s="21">
        <v>2.5333333332999999</v>
      </c>
      <c r="AA209">
        <v>2.39</v>
      </c>
      <c r="AB209">
        <v>2.5</v>
      </c>
      <c r="AC209" s="32">
        <f t="shared" si="35"/>
        <v>0.4887525562372188</v>
      </c>
      <c r="AD209" s="13">
        <f t="shared" si="36"/>
        <v>0.3</v>
      </c>
      <c r="AE209" s="13">
        <f t="shared" si="37"/>
        <v>0.5</v>
      </c>
      <c r="AF209" s="13">
        <f t="shared" si="38"/>
        <v>0.8</v>
      </c>
      <c r="AG209">
        <v>10</v>
      </c>
      <c r="AH209">
        <v>14</v>
      </c>
      <c r="AI209" s="17">
        <f t="shared" si="39"/>
        <v>0.41666666666666669</v>
      </c>
      <c r="AJ209" s="35">
        <v>10</v>
      </c>
      <c r="AK209" s="35">
        <v>1</v>
      </c>
      <c r="AL209" s="35">
        <v>61</v>
      </c>
      <c r="AM209" s="35">
        <v>13</v>
      </c>
      <c r="AN209" s="35">
        <v>30</v>
      </c>
      <c r="AO209" s="35">
        <v>4</v>
      </c>
      <c r="AP209" s="35">
        <v>1</v>
      </c>
      <c r="AQ209" s="35">
        <v>39</v>
      </c>
      <c r="AR209">
        <v>1</v>
      </c>
      <c r="AS209">
        <v>0</v>
      </c>
      <c r="AT209">
        <v>80.040000000000006</v>
      </c>
      <c r="AU209">
        <v>11.3</v>
      </c>
      <c r="AV209">
        <v>-83.656999999999996</v>
      </c>
      <c r="AW209">
        <v>-1.82</v>
      </c>
      <c r="AX209" s="2">
        <v>9.1999999999999993</v>
      </c>
      <c r="AY209" s="2">
        <v>0.5</v>
      </c>
      <c r="AZ209" s="2">
        <v>-0.2</v>
      </c>
      <c r="BA209" s="2">
        <v>-0.60000000000000009</v>
      </c>
      <c r="BB209" s="2">
        <v>0.5</v>
      </c>
      <c r="BC209" s="2">
        <v>0.1</v>
      </c>
    </row>
    <row r="210" spans="1:55" x14ac:dyDescent="0.2">
      <c r="A210" s="12" t="s">
        <v>3750</v>
      </c>
      <c r="B210" s="12" t="s">
        <v>3751</v>
      </c>
      <c r="C210" t="s">
        <v>3749</v>
      </c>
      <c r="D210" t="s">
        <v>432</v>
      </c>
      <c r="E210" s="12" t="s">
        <v>546</v>
      </c>
      <c r="F210">
        <v>82</v>
      </c>
      <c r="G210">
        <v>0</v>
      </c>
      <c r="H210">
        <v>0</v>
      </c>
      <c r="I210" s="15">
        <f t="shared" si="30"/>
        <v>0</v>
      </c>
      <c r="J210">
        <v>0</v>
      </c>
      <c r="K210">
        <v>0</v>
      </c>
      <c r="L210" s="3">
        <v>0</v>
      </c>
      <c r="M210" s="3">
        <v>0</v>
      </c>
      <c r="N210" s="3">
        <v>0</v>
      </c>
      <c r="O210" s="14">
        <f t="shared" si="31"/>
        <v>0</v>
      </c>
      <c r="P210">
        <v>1</v>
      </c>
      <c r="Q210">
        <v>0</v>
      </c>
      <c r="R210">
        <v>0</v>
      </c>
      <c r="S210" s="13">
        <f t="shared" si="32"/>
        <v>0</v>
      </c>
      <c r="T210" s="13">
        <f t="shared" si="33"/>
        <v>0</v>
      </c>
      <c r="U210" s="15">
        <f t="shared" si="34"/>
        <v>0</v>
      </c>
      <c r="V210">
        <v>0</v>
      </c>
      <c r="W210">
        <v>1</v>
      </c>
      <c r="X210">
        <v>3</v>
      </c>
      <c r="Y210" s="2">
        <v>31.616666666699999</v>
      </c>
      <c r="Z210" s="21">
        <v>0.38333333330000002</v>
      </c>
      <c r="AA210">
        <v>0.38</v>
      </c>
      <c r="AB210">
        <v>4.51</v>
      </c>
      <c r="AC210" s="32">
        <f t="shared" si="35"/>
        <v>7.7709611451942745E-2</v>
      </c>
      <c r="AD210" s="13">
        <f t="shared" si="36"/>
        <v>0</v>
      </c>
      <c r="AE210" s="13">
        <f t="shared" si="37"/>
        <v>0</v>
      </c>
      <c r="AF210" s="13">
        <f t="shared" si="38"/>
        <v>0</v>
      </c>
      <c r="AG210">
        <v>9</v>
      </c>
      <c r="AH210">
        <v>6</v>
      </c>
      <c r="AI210" s="17">
        <f t="shared" si="39"/>
        <v>0.6</v>
      </c>
      <c r="AJ210" s="35">
        <v>2</v>
      </c>
      <c r="AK210" s="35">
        <v>0</v>
      </c>
      <c r="AL210" s="35">
        <v>16</v>
      </c>
      <c r="AM210" s="35">
        <v>5</v>
      </c>
      <c r="AN210" s="35">
        <v>7</v>
      </c>
      <c r="AO210" s="35">
        <v>0</v>
      </c>
      <c r="AP210" s="35">
        <v>0</v>
      </c>
      <c r="AQ210" s="35">
        <v>8</v>
      </c>
      <c r="AR210">
        <v>0</v>
      </c>
      <c r="AS210">
        <v>1</v>
      </c>
      <c r="AT210">
        <v>54.46</v>
      </c>
      <c r="AU210">
        <v>-7.5</v>
      </c>
      <c r="AV210">
        <v>-82.674999999999997</v>
      </c>
      <c r="AW210">
        <v>-3.3439999999999999</v>
      </c>
      <c r="AX210" s="2">
        <v>2</v>
      </c>
      <c r="AY210" s="2">
        <v>-1.1000000000000001</v>
      </c>
      <c r="AZ210" s="2">
        <v>0.30000000000000004</v>
      </c>
      <c r="BA210" s="2">
        <v>0.1</v>
      </c>
      <c r="BB210" s="2">
        <v>0.4</v>
      </c>
      <c r="BC210" s="2">
        <v>-0.4</v>
      </c>
    </row>
    <row r="211" spans="1:55" x14ac:dyDescent="0.2">
      <c r="A211" s="12" t="s">
        <v>3622</v>
      </c>
      <c r="B211" s="12" t="s">
        <v>3623</v>
      </c>
      <c r="C211" t="s">
        <v>3621</v>
      </c>
      <c r="D211" s="12" t="s">
        <v>367</v>
      </c>
      <c r="E211" s="12" t="s">
        <v>546</v>
      </c>
      <c r="F211">
        <v>61</v>
      </c>
      <c r="G211">
        <v>1</v>
      </c>
      <c r="H211">
        <v>0</v>
      </c>
      <c r="I211" s="15">
        <f t="shared" si="30"/>
        <v>1</v>
      </c>
      <c r="J211">
        <v>0</v>
      </c>
      <c r="K211">
        <v>0</v>
      </c>
      <c r="L211" s="3">
        <v>1</v>
      </c>
      <c r="M211" s="3">
        <v>0</v>
      </c>
      <c r="N211" s="3">
        <v>0</v>
      </c>
      <c r="O211" s="14">
        <f t="shared" si="31"/>
        <v>12.162162162244339</v>
      </c>
      <c r="P211">
        <v>2</v>
      </c>
      <c r="Q211">
        <v>0</v>
      </c>
      <c r="R211">
        <v>0</v>
      </c>
      <c r="S211" s="13">
        <f t="shared" si="32"/>
        <v>0.5</v>
      </c>
      <c r="T211" s="13">
        <f t="shared" si="33"/>
        <v>0.5</v>
      </c>
      <c r="U211" s="15">
        <f t="shared" si="34"/>
        <v>0</v>
      </c>
      <c r="V211">
        <v>0</v>
      </c>
      <c r="W211">
        <v>0</v>
      </c>
      <c r="X211">
        <v>0</v>
      </c>
      <c r="Y211" s="2">
        <v>4.9333333333000002</v>
      </c>
      <c r="Z211" s="21">
        <v>6.6666666700000002E-2</v>
      </c>
      <c r="AA211">
        <v>0.1</v>
      </c>
      <c r="AB211">
        <v>5.08</v>
      </c>
      <c r="AC211" s="32">
        <f t="shared" si="35"/>
        <v>1.9305019305019308E-2</v>
      </c>
      <c r="AD211" s="13">
        <f t="shared" si="36"/>
        <v>1</v>
      </c>
      <c r="AE211" s="13">
        <f t="shared" si="37"/>
        <v>0</v>
      </c>
      <c r="AF211" s="13">
        <f t="shared" si="38"/>
        <v>1</v>
      </c>
      <c r="AG211">
        <v>0</v>
      </c>
      <c r="AH211">
        <v>0</v>
      </c>
      <c r="AI211" s="17" t="str">
        <f t="shared" si="39"/>
        <v xml:space="preserve"> </v>
      </c>
      <c r="AJ211" s="35">
        <v>1</v>
      </c>
      <c r="AK211" s="35">
        <v>0</v>
      </c>
      <c r="AL211" s="35">
        <v>5</v>
      </c>
      <c r="AM211" s="35">
        <v>1</v>
      </c>
      <c r="AN211" s="35">
        <v>0</v>
      </c>
      <c r="AO211" s="35">
        <v>0</v>
      </c>
      <c r="AP211" s="35">
        <v>0</v>
      </c>
      <c r="AQ211" s="35">
        <v>2</v>
      </c>
      <c r="AR211">
        <v>1</v>
      </c>
      <c r="AS211">
        <v>1</v>
      </c>
      <c r="AT211">
        <v>72.209999999999994</v>
      </c>
      <c r="AU211">
        <v>-17.399999999999999</v>
      </c>
      <c r="AV211">
        <v>-79.66</v>
      </c>
      <c r="AW211">
        <v>0.41400000000000003</v>
      </c>
      <c r="AX211" s="2">
        <v>0.8</v>
      </c>
      <c r="AY211" s="2">
        <v>0.1</v>
      </c>
      <c r="AZ211" s="2">
        <v>0.2</v>
      </c>
      <c r="BA211" s="2">
        <v>0</v>
      </c>
      <c r="BB211" s="2">
        <v>0</v>
      </c>
      <c r="BC211" s="2">
        <v>0.30000000000000004</v>
      </c>
    </row>
    <row r="212" spans="1:55" x14ac:dyDescent="0.2">
      <c r="A212" s="12" t="s">
        <v>2884</v>
      </c>
      <c r="B212" s="12" t="s">
        <v>2885</v>
      </c>
      <c r="C212" t="s">
        <v>2883</v>
      </c>
      <c r="D212" t="s">
        <v>223</v>
      </c>
      <c r="E212" s="12" t="s">
        <v>178</v>
      </c>
      <c r="F212">
        <v>49</v>
      </c>
      <c r="G212">
        <v>0</v>
      </c>
      <c r="H212">
        <v>0</v>
      </c>
      <c r="I212" s="15">
        <f t="shared" si="30"/>
        <v>0</v>
      </c>
      <c r="J212">
        <v>0</v>
      </c>
      <c r="K212">
        <v>0</v>
      </c>
      <c r="L212" s="3">
        <v>0</v>
      </c>
      <c r="M212" s="3">
        <v>0</v>
      </c>
      <c r="N212" s="3">
        <v>0</v>
      </c>
      <c r="O212" s="14">
        <f t="shared" si="31"/>
        <v>0</v>
      </c>
      <c r="P212">
        <v>0</v>
      </c>
      <c r="Q212">
        <v>0</v>
      </c>
      <c r="R212">
        <v>1</v>
      </c>
      <c r="S212" s="13">
        <f t="shared" si="32"/>
        <v>0</v>
      </c>
      <c r="T212" s="13">
        <f t="shared" si="33"/>
        <v>0</v>
      </c>
      <c r="U212" s="15">
        <f t="shared" si="34"/>
        <v>0</v>
      </c>
      <c r="V212">
        <v>0</v>
      </c>
      <c r="W212">
        <v>1</v>
      </c>
      <c r="X212">
        <v>0</v>
      </c>
      <c r="Y212" s="2">
        <v>3.5666666666999998</v>
      </c>
      <c r="Z212" s="21">
        <v>6.6666666700000002E-2</v>
      </c>
      <c r="AA212">
        <v>7.0000000000000007E-2</v>
      </c>
      <c r="AB212">
        <v>5.23</v>
      </c>
      <c r="AC212" s="32">
        <f t="shared" si="35"/>
        <v>1.320754716981132E-2</v>
      </c>
      <c r="AD212" s="13">
        <f t="shared" si="36"/>
        <v>0</v>
      </c>
      <c r="AE212" s="13">
        <f t="shared" si="37"/>
        <v>0</v>
      </c>
      <c r="AF212" s="13">
        <f t="shared" si="38"/>
        <v>0</v>
      </c>
      <c r="AI212" s="17" t="str">
        <f t="shared" si="39"/>
        <v xml:space="preserve"> </v>
      </c>
      <c r="AJ212" s="35">
        <v>0</v>
      </c>
      <c r="AK212" s="35">
        <v>0</v>
      </c>
      <c r="AL212" s="35">
        <v>1</v>
      </c>
      <c r="AM212" s="35">
        <v>1</v>
      </c>
      <c r="AN212" s="35">
        <v>1</v>
      </c>
      <c r="AO212" s="35">
        <v>0</v>
      </c>
      <c r="AP212" s="35">
        <v>0</v>
      </c>
      <c r="AQ212" s="35">
        <v>1</v>
      </c>
      <c r="AR212">
        <v>0</v>
      </c>
      <c r="AS212">
        <v>0</v>
      </c>
      <c r="AT212">
        <v>33.64</v>
      </c>
      <c r="AU212">
        <v>-57</v>
      </c>
      <c r="AV212">
        <v>-85.290999999999997</v>
      </c>
      <c r="AW212">
        <v>-3.0720000000000001</v>
      </c>
      <c r="AX212" s="2">
        <v>-0.1</v>
      </c>
      <c r="AY212" s="2">
        <v>-0.60000000000000009</v>
      </c>
      <c r="AZ212" s="2">
        <v>0.2</v>
      </c>
      <c r="BA212" s="2">
        <v>-0.1</v>
      </c>
      <c r="BB212" s="2">
        <v>0</v>
      </c>
      <c r="BC212" s="2">
        <v>-0.5</v>
      </c>
    </row>
    <row r="213" spans="1:55" x14ac:dyDescent="0.2">
      <c r="A213" s="12" t="s">
        <v>698</v>
      </c>
      <c r="B213" s="12" t="s">
        <v>699</v>
      </c>
      <c r="C213" t="s">
        <v>697</v>
      </c>
      <c r="D213" t="s">
        <v>432</v>
      </c>
      <c r="E213" s="12" t="s">
        <v>546</v>
      </c>
      <c r="F213">
        <v>60</v>
      </c>
      <c r="G213">
        <v>4</v>
      </c>
      <c r="H213">
        <v>6</v>
      </c>
      <c r="I213" s="15">
        <f t="shared" si="30"/>
        <v>10</v>
      </c>
      <c r="J213">
        <v>5</v>
      </c>
      <c r="K213">
        <v>1</v>
      </c>
      <c r="L213" s="3">
        <v>4</v>
      </c>
      <c r="M213" s="3">
        <v>5</v>
      </c>
      <c r="N213" s="3">
        <v>1</v>
      </c>
      <c r="O213" s="14">
        <f t="shared" si="31"/>
        <v>4.8057669203043654</v>
      </c>
      <c r="P213">
        <v>19</v>
      </c>
      <c r="Q213">
        <v>5</v>
      </c>
      <c r="R213">
        <v>8</v>
      </c>
      <c r="S213" s="13">
        <f t="shared" si="32"/>
        <v>0.21052631578947367</v>
      </c>
      <c r="T213" s="13">
        <f t="shared" si="33"/>
        <v>0.125</v>
      </c>
      <c r="U213" s="15">
        <f t="shared" si="34"/>
        <v>31.538461538461537</v>
      </c>
      <c r="V213">
        <v>0</v>
      </c>
      <c r="W213">
        <v>0</v>
      </c>
      <c r="X213">
        <v>4</v>
      </c>
      <c r="Y213" s="2">
        <v>124.85</v>
      </c>
      <c r="Z213" s="21">
        <v>2.0666666667000002</v>
      </c>
      <c r="AA213">
        <v>2.0699999999999998</v>
      </c>
      <c r="AB213">
        <v>2.77</v>
      </c>
      <c r="AC213" s="32">
        <f t="shared" si="35"/>
        <v>0.4276859504132231</v>
      </c>
      <c r="AD213" s="13">
        <f t="shared" si="36"/>
        <v>0.30769230769230771</v>
      </c>
      <c r="AE213" s="13">
        <f t="shared" si="37"/>
        <v>0.46153846153846156</v>
      </c>
      <c r="AF213" s="13">
        <f t="shared" si="38"/>
        <v>0.76923076923076927</v>
      </c>
      <c r="AG213">
        <v>0</v>
      </c>
      <c r="AH213">
        <v>0</v>
      </c>
      <c r="AI213" s="17" t="str">
        <f t="shared" si="39"/>
        <v xml:space="preserve"> </v>
      </c>
      <c r="AJ213" s="35">
        <v>13</v>
      </c>
      <c r="AK213" s="35">
        <v>3</v>
      </c>
      <c r="AL213" s="35">
        <v>69</v>
      </c>
      <c r="AM213" s="35">
        <v>18</v>
      </c>
      <c r="AN213" s="35">
        <v>22</v>
      </c>
      <c r="AO213" s="35">
        <v>2</v>
      </c>
      <c r="AP213" s="35">
        <v>5</v>
      </c>
      <c r="AQ213" s="35">
        <v>47</v>
      </c>
      <c r="AR213">
        <v>0</v>
      </c>
      <c r="AS213">
        <v>1</v>
      </c>
      <c r="AT213">
        <v>59.45</v>
      </c>
      <c r="AU213">
        <v>-7</v>
      </c>
      <c r="AV213">
        <v>-82.751999999999995</v>
      </c>
      <c r="AW213">
        <v>-5.8019999999999996</v>
      </c>
      <c r="AX213" s="2">
        <v>8.6</v>
      </c>
      <c r="AY213" s="2">
        <v>-3</v>
      </c>
      <c r="AZ213" s="2">
        <v>0.1</v>
      </c>
      <c r="BA213" s="2">
        <v>-0.2</v>
      </c>
      <c r="BB213" s="2">
        <v>1.5</v>
      </c>
      <c r="BC213" s="2">
        <v>-1.6</v>
      </c>
    </row>
    <row r="214" spans="1:55" x14ac:dyDescent="0.2">
      <c r="A214" s="12" t="s">
        <v>609</v>
      </c>
      <c r="B214" s="12" t="s">
        <v>606</v>
      </c>
      <c r="C214" t="s">
        <v>608</v>
      </c>
      <c r="D214" t="s">
        <v>610</v>
      </c>
      <c r="E214" s="12" t="s">
        <v>178</v>
      </c>
      <c r="F214">
        <v>75</v>
      </c>
      <c r="G214">
        <v>6</v>
      </c>
      <c r="H214">
        <v>12</v>
      </c>
      <c r="I214" s="15">
        <f t="shared" si="30"/>
        <v>18</v>
      </c>
      <c r="J214">
        <v>6</v>
      </c>
      <c r="K214">
        <v>6</v>
      </c>
      <c r="L214" s="3">
        <v>5</v>
      </c>
      <c r="M214" s="3">
        <v>6</v>
      </c>
      <c r="N214" s="3">
        <v>5</v>
      </c>
      <c r="O214" s="14">
        <f t="shared" si="31"/>
        <v>3.9562854875149838</v>
      </c>
      <c r="P214">
        <v>54</v>
      </c>
      <c r="Q214">
        <v>20</v>
      </c>
      <c r="R214">
        <v>40</v>
      </c>
      <c r="S214" s="13">
        <f t="shared" si="32"/>
        <v>0.1111111111111111</v>
      </c>
      <c r="T214" s="13">
        <f t="shared" si="33"/>
        <v>5.2631578947368418E-2</v>
      </c>
      <c r="U214" s="15">
        <f t="shared" si="34"/>
        <v>66.461538461538467</v>
      </c>
      <c r="V214">
        <v>9</v>
      </c>
      <c r="W214">
        <v>5</v>
      </c>
      <c r="X214">
        <v>5</v>
      </c>
      <c r="Y214" s="2">
        <v>272.98333333329998</v>
      </c>
      <c r="Z214" s="21">
        <v>3.6333333333</v>
      </c>
      <c r="AA214">
        <v>3.43</v>
      </c>
      <c r="AB214">
        <v>2.0499999999999998</v>
      </c>
      <c r="AC214" s="32">
        <f t="shared" si="35"/>
        <v>0.62591240875912402</v>
      </c>
      <c r="AD214" s="13">
        <f t="shared" si="36"/>
        <v>0.19230769230769232</v>
      </c>
      <c r="AE214" s="13">
        <f t="shared" si="37"/>
        <v>0.46153846153846156</v>
      </c>
      <c r="AF214" s="13">
        <f t="shared" si="38"/>
        <v>0.65384615384615385</v>
      </c>
      <c r="AI214" s="17" t="str">
        <f t="shared" si="39"/>
        <v xml:space="preserve"> </v>
      </c>
      <c r="AJ214" s="35">
        <v>26</v>
      </c>
      <c r="AK214" s="35">
        <v>5</v>
      </c>
      <c r="AL214" s="35">
        <v>262</v>
      </c>
      <c r="AM214" s="35">
        <v>32</v>
      </c>
      <c r="AN214" s="35">
        <v>100</v>
      </c>
      <c r="AO214" s="35">
        <v>7</v>
      </c>
      <c r="AP214" s="35">
        <v>15</v>
      </c>
      <c r="AQ214" s="35">
        <v>146</v>
      </c>
      <c r="AR214">
        <v>0</v>
      </c>
      <c r="AS214">
        <v>1</v>
      </c>
      <c r="AT214">
        <v>110.74</v>
      </c>
      <c r="AU214">
        <v>15.7</v>
      </c>
      <c r="AV214">
        <v>-70.790999999999997</v>
      </c>
      <c r="AW214">
        <v>0.46500000000000002</v>
      </c>
      <c r="AX214" s="2">
        <v>32.4</v>
      </c>
      <c r="AY214" s="2">
        <v>7.9</v>
      </c>
      <c r="AZ214" s="2">
        <v>-1.8</v>
      </c>
      <c r="BA214" s="2">
        <v>-0.9</v>
      </c>
      <c r="BB214" s="2">
        <v>-5.8</v>
      </c>
      <c r="BC214" s="2">
        <v>-0.7</v>
      </c>
    </row>
    <row r="215" spans="1:55" x14ac:dyDescent="0.2">
      <c r="A215" s="12" t="s">
        <v>609</v>
      </c>
      <c r="B215" s="12" t="s">
        <v>1491</v>
      </c>
      <c r="C215" t="s">
        <v>1490</v>
      </c>
      <c r="D215" t="s">
        <v>199</v>
      </c>
      <c r="E215" s="12" t="s">
        <v>178</v>
      </c>
      <c r="F215">
        <v>81</v>
      </c>
      <c r="G215">
        <v>1</v>
      </c>
      <c r="H215">
        <v>2</v>
      </c>
      <c r="I215" s="15">
        <f t="shared" si="30"/>
        <v>3</v>
      </c>
      <c r="J215">
        <v>2</v>
      </c>
      <c r="K215">
        <v>0</v>
      </c>
      <c r="L215" s="3">
        <v>1</v>
      </c>
      <c r="M215" s="3">
        <v>2</v>
      </c>
      <c r="N215" s="3">
        <v>0</v>
      </c>
      <c r="O215" s="14">
        <f t="shared" si="31"/>
        <v>1.460446247464503</v>
      </c>
      <c r="P215">
        <v>19</v>
      </c>
      <c r="Q215">
        <v>7</v>
      </c>
      <c r="R215">
        <v>25</v>
      </c>
      <c r="S215" s="13">
        <f t="shared" si="32"/>
        <v>5.2631578947368418E-2</v>
      </c>
      <c r="T215" s="13">
        <f t="shared" si="33"/>
        <v>1.9607843137254902E-2</v>
      </c>
      <c r="U215" s="15">
        <f t="shared" si="34"/>
        <v>15.666666666666668</v>
      </c>
      <c r="V215">
        <v>4</v>
      </c>
      <c r="W215">
        <v>5</v>
      </c>
      <c r="X215">
        <v>3</v>
      </c>
      <c r="Y215" s="2">
        <v>123.25</v>
      </c>
      <c r="Z215" s="21">
        <v>1.5166666666999999</v>
      </c>
      <c r="AA215">
        <v>1.51</v>
      </c>
      <c r="AB215">
        <v>3.65</v>
      </c>
      <c r="AC215" s="32">
        <f t="shared" si="35"/>
        <v>0.2926356589147287</v>
      </c>
      <c r="AD215" s="13">
        <f t="shared" si="36"/>
        <v>8.3333333333333329E-2</v>
      </c>
      <c r="AE215" s="13">
        <f t="shared" si="37"/>
        <v>0.16666666666666666</v>
      </c>
      <c r="AF215" s="13">
        <f t="shared" si="38"/>
        <v>0.25</v>
      </c>
      <c r="AI215" s="17" t="str">
        <f t="shared" si="39"/>
        <v xml:space="preserve"> </v>
      </c>
      <c r="AJ215" s="35">
        <v>12</v>
      </c>
      <c r="AK215" s="35">
        <v>3</v>
      </c>
      <c r="AL215" s="35">
        <v>82</v>
      </c>
      <c r="AM215" s="35">
        <v>20</v>
      </c>
      <c r="AN215" s="35">
        <v>34</v>
      </c>
      <c r="AO215" s="35">
        <v>5</v>
      </c>
      <c r="AP215" s="35">
        <v>7</v>
      </c>
      <c r="AQ215" s="35">
        <v>61</v>
      </c>
      <c r="AR215">
        <v>0</v>
      </c>
      <c r="AS215">
        <v>0</v>
      </c>
      <c r="AT215">
        <v>75.61</v>
      </c>
      <c r="AU215">
        <v>-21.8</v>
      </c>
      <c r="AV215">
        <v>-83.424999999999997</v>
      </c>
      <c r="AW215">
        <v>-2.415</v>
      </c>
      <c r="AX215" s="2">
        <v>8.8000000000000007</v>
      </c>
      <c r="AY215" s="2">
        <v>-2.5</v>
      </c>
      <c r="AZ215" s="2">
        <v>0.2</v>
      </c>
      <c r="BA215" s="2">
        <v>-0.30000000000000004</v>
      </c>
      <c r="BB215" s="2">
        <v>0</v>
      </c>
      <c r="BC215" s="2">
        <v>-2.5</v>
      </c>
    </row>
    <row r="216" spans="1:55" x14ac:dyDescent="0.2">
      <c r="A216" s="12" t="s">
        <v>609</v>
      </c>
      <c r="B216" s="12" t="s">
        <v>1667</v>
      </c>
      <c r="C216" t="s">
        <v>1666</v>
      </c>
      <c r="D216" t="s">
        <v>177</v>
      </c>
      <c r="E216" s="12" t="s">
        <v>178</v>
      </c>
      <c r="F216">
        <v>79</v>
      </c>
      <c r="G216">
        <v>0</v>
      </c>
      <c r="H216">
        <v>3</v>
      </c>
      <c r="I216" s="15">
        <f t="shared" si="30"/>
        <v>3</v>
      </c>
      <c r="J216">
        <v>3</v>
      </c>
      <c r="K216">
        <v>0</v>
      </c>
      <c r="L216" s="3">
        <v>0</v>
      </c>
      <c r="M216" s="3">
        <v>3</v>
      </c>
      <c r="N216" s="3">
        <v>0</v>
      </c>
      <c r="O216" s="14">
        <f t="shared" si="31"/>
        <v>1.2345679012345678</v>
      </c>
      <c r="P216">
        <v>16</v>
      </c>
      <c r="Q216">
        <v>10</v>
      </c>
      <c r="R216">
        <v>10</v>
      </c>
      <c r="S216" s="13">
        <f t="shared" si="32"/>
        <v>0</v>
      </c>
      <c r="T216" s="13">
        <f t="shared" si="33"/>
        <v>0</v>
      </c>
      <c r="U216" s="15">
        <f t="shared" si="34"/>
        <v>63</v>
      </c>
      <c r="V216">
        <v>2</v>
      </c>
      <c r="W216">
        <v>4</v>
      </c>
      <c r="X216">
        <v>7</v>
      </c>
      <c r="Y216" s="2">
        <v>145.80000000000001</v>
      </c>
      <c r="Z216" s="21">
        <v>1.8333333333000001</v>
      </c>
      <c r="AA216">
        <v>1.84</v>
      </c>
      <c r="AB216">
        <v>3.21</v>
      </c>
      <c r="AC216" s="32">
        <f t="shared" si="35"/>
        <v>0.3643564356435644</v>
      </c>
      <c r="AD216" s="13">
        <f t="shared" si="36"/>
        <v>0</v>
      </c>
      <c r="AE216" s="13">
        <f t="shared" si="37"/>
        <v>0.42857142857142855</v>
      </c>
      <c r="AF216" s="13">
        <f t="shared" si="38"/>
        <v>0.42857142857142855</v>
      </c>
      <c r="AI216" s="17" t="str">
        <f t="shared" si="39"/>
        <v xml:space="preserve"> </v>
      </c>
      <c r="AJ216" s="35">
        <v>7</v>
      </c>
      <c r="AK216" s="35">
        <v>1</v>
      </c>
      <c r="AL216" s="35">
        <v>140</v>
      </c>
      <c r="AM216" s="35">
        <v>11</v>
      </c>
      <c r="AN216" s="35">
        <v>53</v>
      </c>
      <c r="AO216" s="35">
        <v>4</v>
      </c>
      <c r="AP216" s="35">
        <v>4</v>
      </c>
      <c r="AQ216" s="35">
        <v>56</v>
      </c>
      <c r="AR216">
        <v>1</v>
      </c>
      <c r="AS216">
        <v>1</v>
      </c>
      <c r="AT216">
        <v>97.17</v>
      </c>
      <c r="AU216">
        <v>3.4</v>
      </c>
      <c r="AV216">
        <v>-83.296000000000006</v>
      </c>
      <c r="AW216">
        <v>-3.5289999999999999</v>
      </c>
      <c r="AX216" s="2">
        <v>16.7</v>
      </c>
      <c r="AY216" s="2">
        <v>2.8</v>
      </c>
      <c r="AZ216" s="2">
        <v>0.1</v>
      </c>
      <c r="BA216" s="2">
        <v>-0.4</v>
      </c>
      <c r="BB216" s="2">
        <v>-1.8</v>
      </c>
      <c r="BC216" s="2">
        <v>0.60000000000000009</v>
      </c>
    </row>
    <row r="217" spans="1:55" x14ac:dyDescent="0.2">
      <c r="A217" s="12" t="s">
        <v>3503</v>
      </c>
      <c r="B217" s="12" t="s">
        <v>3504</v>
      </c>
      <c r="C217" t="s">
        <v>3502</v>
      </c>
      <c r="D217" t="s">
        <v>271</v>
      </c>
      <c r="E217" s="12" t="s">
        <v>170</v>
      </c>
      <c r="F217">
        <v>7</v>
      </c>
      <c r="G217">
        <v>0</v>
      </c>
      <c r="H217">
        <v>0</v>
      </c>
      <c r="I217" s="15">
        <f t="shared" si="30"/>
        <v>0</v>
      </c>
      <c r="J217">
        <v>0</v>
      </c>
      <c r="K217">
        <v>0</v>
      </c>
      <c r="L217" s="3">
        <v>0</v>
      </c>
      <c r="M217" s="3">
        <v>0</v>
      </c>
      <c r="N217" s="3">
        <v>0</v>
      </c>
      <c r="O217" s="14">
        <f t="shared" si="31"/>
        <v>0</v>
      </c>
      <c r="P217">
        <v>0</v>
      </c>
      <c r="Q217">
        <v>0</v>
      </c>
      <c r="R217">
        <v>0</v>
      </c>
      <c r="S217" s="13">
        <f t="shared" si="32"/>
        <v>0</v>
      </c>
      <c r="T217" s="13">
        <f t="shared" si="33"/>
        <v>0</v>
      </c>
      <c r="U217" s="15">
        <f t="shared" si="34"/>
        <v>0</v>
      </c>
      <c r="V217">
        <v>0</v>
      </c>
      <c r="W217">
        <v>0</v>
      </c>
      <c r="X217">
        <v>0</v>
      </c>
      <c r="Y217" s="2">
        <v>3.3333333300000004E-2</v>
      </c>
      <c r="Z217" s="21">
        <v>0</v>
      </c>
      <c r="AA217">
        <v>0</v>
      </c>
      <c r="AB217">
        <v>4.92</v>
      </c>
      <c r="AC217" s="32">
        <f t="shared" si="35"/>
        <v>0</v>
      </c>
      <c r="AD217" s="13">
        <f t="shared" si="36"/>
        <v>0</v>
      </c>
      <c r="AE217" s="13">
        <f t="shared" si="37"/>
        <v>0</v>
      </c>
      <c r="AF217" s="13">
        <f t="shared" si="38"/>
        <v>0</v>
      </c>
      <c r="AG217">
        <v>0</v>
      </c>
      <c r="AH217">
        <v>0</v>
      </c>
      <c r="AI217" s="17" t="str">
        <f t="shared" si="39"/>
        <v xml:space="preserve"> </v>
      </c>
      <c r="AJ217" s="35">
        <v>0</v>
      </c>
      <c r="AK217" s="35">
        <v>0</v>
      </c>
      <c r="AL217" s="35">
        <v>0</v>
      </c>
      <c r="AM217" s="35">
        <v>0</v>
      </c>
      <c r="AN217" s="35">
        <v>0</v>
      </c>
      <c r="AO217" s="35">
        <v>0</v>
      </c>
      <c r="AP217" s="35">
        <v>0</v>
      </c>
      <c r="AQ217" s="35">
        <v>0</v>
      </c>
      <c r="AR217">
        <v>0</v>
      </c>
      <c r="AS217">
        <v>0</v>
      </c>
      <c r="AT217">
        <v>0</v>
      </c>
      <c r="AU217">
        <v>-62.7</v>
      </c>
      <c r="AV217">
        <v>-82.756</v>
      </c>
      <c r="AW217">
        <v>-1.948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</row>
    <row r="218" spans="1:55" x14ac:dyDescent="0.2">
      <c r="A218" s="12" t="s">
        <v>184</v>
      </c>
      <c r="B218" s="12" t="s">
        <v>185</v>
      </c>
      <c r="C218" t="s">
        <v>183</v>
      </c>
      <c r="D218" t="s">
        <v>122</v>
      </c>
      <c r="E218" s="12" t="s">
        <v>148</v>
      </c>
      <c r="F218">
        <v>68</v>
      </c>
      <c r="G218">
        <v>4</v>
      </c>
      <c r="H218">
        <v>14</v>
      </c>
      <c r="I218" s="15">
        <f t="shared" si="30"/>
        <v>18</v>
      </c>
      <c r="J218">
        <v>7</v>
      </c>
      <c r="K218">
        <v>7</v>
      </c>
      <c r="L218" s="3">
        <v>3</v>
      </c>
      <c r="M218" s="3">
        <v>6</v>
      </c>
      <c r="N218" s="3">
        <v>6</v>
      </c>
      <c r="O218" s="14">
        <f t="shared" si="31"/>
        <v>4.9371428571428568</v>
      </c>
      <c r="P218">
        <v>49</v>
      </c>
      <c r="Q218">
        <v>17</v>
      </c>
      <c r="R218">
        <v>29</v>
      </c>
      <c r="S218" s="13">
        <f t="shared" si="32"/>
        <v>8.1632653061224483E-2</v>
      </c>
      <c r="T218" s="13">
        <f t="shared" si="33"/>
        <v>4.2105263157894736E-2</v>
      </c>
      <c r="U218" s="15">
        <f t="shared" si="34"/>
        <v>47.793103448275865</v>
      </c>
      <c r="V218">
        <v>1</v>
      </c>
      <c r="W218">
        <v>4</v>
      </c>
      <c r="X218">
        <v>2</v>
      </c>
      <c r="Y218" s="2">
        <v>218.75</v>
      </c>
      <c r="Z218" s="21">
        <v>3.2166666667000001</v>
      </c>
      <c r="AA218">
        <v>3.04</v>
      </c>
      <c r="AB218">
        <v>2.37</v>
      </c>
      <c r="AC218" s="32">
        <f t="shared" si="35"/>
        <v>0.56192236598890943</v>
      </c>
      <c r="AD218" s="13">
        <f t="shared" si="36"/>
        <v>0.10344827586206896</v>
      </c>
      <c r="AE218" s="13">
        <f t="shared" si="37"/>
        <v>0.48275862068965519</v>
      </c>
      <c r="AF218" s="13">
        <f t="shared" si="38"/>
        <v>0.5862068965517242</v>
      </c>
      <c r="AG218">
        <v>1</v>
      </c>
      <c r="AH218">
        <v>0</v>
      </c>
      <c r="AI218" s="17">
        <f t="shared" si="39"/>
        <v>1</v>
      </c>
      <c r="AJ218" s="35">
        <v>29</v>
      </c>
      <c r="AK218" s="35">
        <v>3</v>
      </c>
      <c r="AL218" s="35">
        <v>169</v>
      </c>
      <c r="AM218" s="35">
        <v>18</v>
      </c>
      <c r="AN218" s="35">
        <v>70</v>
      </c>
      <c r="AO218" s="35">
        <v>5</v>
      </c>
      <c r="AP218" s="35">
        <v>5</v>
      </c>
      <c r="AQ218" s="35">
        <v>77</v>
      </c>
      <c r="AR218">
        <v>0</v>
      </c>
      <c r="AS218">
        <v>0</v>
      </c>
      <c r="AT218">
        <v>91.01</v>
      </c>
      <c r="AU218">
        <v>14.7</v>
      </c>
      <c r="AV218">
        <v>-84.483000000000004</v>
      </c>
      <c r="AW218">
        <v>-3.6840000000000002</v>
      </c>
      <c r="AX218" s="2">
        <v>23.1</v>
      </c>
      <c r="AY218" s="2">
        <v>3.4</v>
      </c>
      <c r="AZ218" s="2">
        <v>-0.8</v>
      </c>
      <c r="BA218" s="2">
        <v>-1</v>
      </c>
      <c r="BB218" s="2">
        <v>-0.4</v>
      </c>
      <c r="BC218" s="2">
        <v>1.2</v>
      </c>
    </row>
    <row r="219" spans="1:55" x14ac:dyDescent="0.2">
      <c r="A219" s="12" t="s">
        <v>184</v>
      </c>
      <c r="B219" s="12" t="s">
        <v>639</v>
      </c>
      <c r="C219" t="s">
        <v>638</v>
      </c>
      <c r="D219" t="s">
        <v>367</v>
      </c>
      <c r="E219" s="12" t="s">
        <v>132</v>
      </c>
      <c r="F219">
        <v>69</v>
      </c>
      <c r="G219">
        <v>4</v>
      </c>
      <c r="H219">
        <v>2</v>
      </c>
      <c r="I219" s="15">
        <f t="shared" si="30"/>
        <v>6</v>
      </c>
      <c r="J219">
        <v>2</v>
      </c>
      <c r="K219">
        <v>0</v>
      </c>
      <c r="L219" s="3">
        <v>4</v>
      </c>
      <c r="M219" s="3">
        <v>2</v>
      </c>
      <c r="N219" s="3">
        <v>0</v>
      </c>
      <c r="O219" s="14">
        <f t="shared" si="31"/>
        <v>3.1431897555306003</v>
      </c>
      <c r="P219">
        <v>15</v>
      </c>
      <c r="Q219">
        <v>3</v>
      </c>
      <c r="R219">
        <v>2</v>
      </c>
      <c r="S219" s="13">
        <f t="shared" si="32"/>
        <v>0.26666666666666666</v>
      </c>
      <c r="T219" s="13">
        <f t="shared" si="33"/>
        <v>0.2</v>
      </c>
      <c r="U219" s="15">
        <f t="shared" si="34"/>
        <v>19.75</v>
      </c>
      <c r="V219">
        <v>0</v>
      </c>
      <c r="W219">
        <v>1</v>
      </c>
      <c r="X219">
        <v>5</v>
      </c>
      <c r="Y219" s="2">
        <v>114.53333333330001</v>
      </c>
      <c r="Z219" s="21">
        <v>1.65</v>
      </c>
      <c r="AA219">
        <v>1.65</v>
      </c>
      <c r="AB219">
        <v>4.05</v>
      </c>
      <c r="AC219" s="32">
        <f t="shared" si="35"/>
        <v>0.28947368421052633</v>
      </c>
      <c r="AD219" s="13">
        <f t="shared" si="36"/>
        <v>0.5</v>
      </c>
      <c r="AE219" s="13">
        <f t="shared" si="37"/>
        <v>0.25</v>
      </c>
      <c r="AF219" s="13">
        <f t="shared" si="38"/>
        <v>0.75</v>
      </c>
      <c r="AG219">
        <v>27</v>
      </c>
      <c r="AH219">
        <v>33</v>
      </c>
      <c r="AI219" s="17">
        <f t="shared" si="39"/>
        <v>0.45</v>
      </c>
      <c r="AJ219" s="35">
        <v>8</v>
      </c>
      <c r="AK219" s="35">
        <v>1</v>
      </c>
      <c r="AL219" s="35">
        <v>71</v>
      </c>
      <c r="AM219" s="35">
        <v>24</v>
      </c>
      <c r="AN219" s="35">
        <v>38</v>
      </c>
      <c r="AO219" s="35">
        <v>4</v>
      </c>
      <c r="AP219" s="35">
        <v>3</v>
      </c>
      <c r="AQ219" s="35">
        <v>43</v>
      </c>
      <c r="AR219">
        <v>2</v>
      </c>
      <c r="AS219">
        <v>1</v>
      </c>
      <c r="AT219">
        <v>67.52</v>
      </c>
      <c r="AU219">
        <v>-14.8</v>
      </c>
      <c r="AV219">
        <v>-83.731999999999999</v>
      </c>
      <c r="AW219">
        <v>-2.234</v>
      </c>
      <c r="AX219" s="2">
        <v>6.5</v>
      </c>
      <c r="AY219" s="2">
        <v>-3.9</v>
      </c>
      <c r="AZ219" s="2">
        <v>0.1</v>
      </c>
      <c r="BA219" s="2">
        <v>-0.2</v>
      </c>
      <c r="BB219" s="2">
        <v>1.3</v>
      </c>
      <c r="BC219" s="2">
        <v>-2.6</v>
      </c>
    </row>
    <row r="220" spans="1:55" x14ac:dyDescent="0.2">
      <c r="A220" s="12" t="s">
        <v>184</v>
      </c>
      <c r="B220" s="12" t="s">
        <v>767</v>
      </c>
      <c r="C220" t="s">
        <v>766</v>
      </c>
      <c r="D220" s="12" t="s">
        <v>199</v>
      </c>
      <c r="E220" s="12" t="s">
        <v>156</v>
      </c>
      <c r="F220">
        <v>57</v>
      </c>
      <c r="G220">
        <v>0</v>
      </c>
      <c r="H220">
        <v>0</v>
      </c>
      <c r="I220" s="15">
        <f t="shared" si="30"/>
        <v>0</v>
      </c>
      <c r="J220">
        <v>0</v>
      </c>
      <c r="K220">
        <v>0</v>
      </c>
      <c r="L220" s="3">
        <v>0</v>
      </c>
      <c r="M220" s="3">
        <v>0</v>
      </c>
      <c r="N220" s="3">
        <v>0</v>
      </c>
      <c r="O220" s="14">
        <f t="shared" si="31"/>
        <v>0</v>
      </c>
      <c r="P220">
        <v>0</v>
      </c>
      <c r="Q220">
        <v>0</v>
      </c>
      <c r="R220">
        <v>0</v>
      </c>
      <c r="S220" s="13">
        <f t="shared" si="32"/>
        <v>0</v>
      </c>
      <c r="T220" s="13">
        <f t="shared" si="33"/>
        <v>0</v>
      </c>
      <c r="U220" s="15">
        <f t="shared" si="34"/>
        <v>0</v>
      </c>
      <c r="V220">
        <v>0</v>
      </c>
      <c r="W220">
        <v>0</v>
      </c>
      <c r="X220">
        <v>0</v>
      </c>
      <c r="Y220" s="2">
        <v>4.8166666666999998</v>
      </c>
      <c r="Z220" s="21">
        <v>8.3333333300000006E-2</v>
      </c>
      <c r="AA220">
        <v>0.08</v>
      </c>
      <c r="AB220">
        <v>5.26</v>
      </c>
      <c r="AC220" s="32">
        <f t="shared" si="35"/>
        <v>1.4981273408239701E-2</v>
      </c>
      <c r="AD220" s="13">
        <f t="shared" si="36"/>
        <v>0</v>
      </c>
      <c r="AE220" s="13">
        <f t="shared" si="37"/>
        <v>0</v>
      </c>
      <c r="AF220" s="13">
        <f t="shared" si="38"/>
        <v>0</v>
      </c>
      <c r="AG220">
        <v>0</v>
      </c>
      <c r="AH220">
        <v>0</v>
      </c>
      <c r="AI220" s="17" t="str">
        <f t="shared" si="39"/>
        <v xml:space="preserve"> </v>
      </c>
      <c r="AJ220" s="35">
        <v>2</v>
      </c>
      <c r="AK220" s="35">
        <v>0</v>
      </c>
      <c r="AL220" s="35">
        <v>4</v>
      </c>
      <c r="AM220" s="35">
        <v>1</v>
      </c>
      <c r="AN220" s="35">
        <v>2</v>
      </c>
      <c r="AO220" s="35">
        <v>0</v>
      </c>
      <c r="AP220" s="35">
        <v>0</v>
      </c>
      <c r="AQ220" s="35">
        <v>1</v>
      </c>
      <c r="AR220">
        <v>0</v>
      </c>
      <c r="AS220">
        <v>0</v>
      </c>
      <c r="AT220">
        <v>99.65</v>
      </c>
      <c r="AU220">
        <v>8</v>
      </c>
      <c r="AV220">
        <v>-84.552000000000007</v>
      </c>
      <c r="AW220">
        <v>-3.492</v>
      </c>
      <c r="AX220" s="2">
        <v>0.7</v>
      </c>
      <c r="AY220" s="2">
        <v>0.2</v>
      </c>
      <c r="AZ220" s="2">
        <v>0.2</v>
      </c>
      <c r="BA220" s="2">
        <v>0</v>
      </c>
      <c r="BB220" s="2">
        <v>0</v>
      </c>
      <c r="BC220" s="2">
        <v>0.4</v>
      </c>
    </row>
    <row r="221" spans="1:55" x14ac:dyDescent="0.2">
      <c r="A221" s="12" t="s">
        <v>184</v>
      </c>
      <c r="B221" s="12" t="s">
        <v>843</v>
      </c>
      <c r="C221" t="s">
        <v>842</v>
      </c>
      <c r="D221" t="s">
        <v>122</v>
      </c>
      <c r="E221" s="12" t="s">
        <v>148</v>
      </c>
      <c r="F221">
        <v>52</v>
      </c>
      <c r="G221">
        <v>0</v>
      </c>
      <c r="H221">
        <v>0</v>
      </c>
      <c r="I221" s="15">
        <f t="shared" si="30"/>
        <v>0</v>
      </c>
      <c r="J221">
        <v>0</v>
      </c>
      <c r="K221">
        <v>0</v>
      </c>
      <c r="L221" s="3">
        <v>0</v>
      </c>
      <c r="M221" s="3">
        <v>0</v>
      </c>
      <c r="N221" s="3">
        <v>0</v>
      </c>
      <c r="O221" s="14">
        <f t="shared" si="31"/>
        <v>0</v>
      </c>
      <c r="P221">
        <v>7</v>
      </c>
      <c r="Q221">
        <v>1</v>
      </c>
      <c r="R221">
        <v>0</v>
      </c>
      <c r="S221" s="13">
        <f t="shared" si="32"/>
        <v>0</v>
      </c>
      <c r="T221" s="13">
        <f t="shared" si="33"/>
        <v>0</v>
      </c>
      <c r="U221" s="15">
        <f t="shared" si="34"/>
        <v>0</v>
      </c>
      <c r="V221">
        <v>1</v>
      </c>
      <c r="W221">
        <v>0</v>
      </c>
      <c r="X221">
        <v>10</v>
      </c>
      <c r="Y221" s="2">
        <v>78.183333333299998</v>
      </c>
      <c r="Z221" s="21">
        <v>1.5</v>
      </c>
      <c r="AA221">
        <v>1.49</v>
      </c>
      <c r="AB221">
        <v>3.93</v>
      </c>
      <c r="AC221" s="32">
        <f t="shared" si="35"/>
        <v>0.27490774907749077</v>
      </c>
      <c r="AD221" s="13">
        <f t="shared" si="36"/>
        <v>0</v>
      </c>
      <c r="AE221" s="13">
        <f t="shared" si="37"/>
        <v>0</v>
      </c>
      <c r="AF221" s="13">
        <f t="shared" si="38"/>
        <v>0</v>
      </c>
      <c r="AG221">
        <v>1</v>
      </c>
      <c r="AH221">
        <v>1</v>
      </c>
      <c r="AI221" s="17">
        <f t="shared" si="39"/>
        <v>0.5</v>
      </c>
      <c r="AJ221" s="35">
        <v>0</v>
      </c>
      <c r="AK221" s="35">
        <v>1</v>
      </c>
      <c r="AL221" s="35">
        <v>65</v>
      </c>
      <c r="AM221" s="35">
        <v>12</v>
      </c>
      <c r="AN221" s="35">
        <v>26</v>
      </c>
      <c r="AO221" s="35">
        <v>5</v>
      </c>
      <c r="AP221" s="35">
        <v>4</v>
      </c>
      <c r="AQ221" s="35">
        <v>17</v>
      </c>
      <c r="AR221">
        <v>3</v>
      </c>
      <c r="AS221">
        <v>1</v>
      </c>
      <c r="AT221">
        <v>66.38</v>
      </c>
      <c r="AU221">
        <v>-20.5</v>
      </c>
      <c r="AV221">
        <v>-80.926000000000002</v>
      </c>
      <c r="AW221">
        <v>-2.4319999999999999</v>
      </c>
      <c r="AX221" s="2">
        <v>7.2</v>
      </c>
      <c r="AY221" s="2">
        <v>0.2</v>
      </c>
      <c r="AZ221" s="2">
        <v>0.30000000000000004</v>
      </c>
      <c r="BA221" s="2">
        <v>0</v>
      </c>
      <c r="BB221" s="2">
        <v>0.2</v>
      </c>
      <c r="BC221" s="2">
        <v>0.7</v>
      </c>
    </row>
    <row r="222" spans="1:55" x14ac:dyDescent="0.2">
      <c r="A222" s="12" t="s">
        <v>184</v>
      </c>
      <c r="B222" s="12" t="s">
        <v>2735</v>
      </c>
      <c r="C222" t="s">
        <v>2734</v>
      </c>
      <c r="D222" t="s">
        <v>338</v>
      </c>
      <c r="E222" s="12" t="s">
        <v>156</v>
      </c>
      <c r="F222">
        <v>72</v>
      </c>
      <c r="G222">
        <v>0</v>
      </c>
      <c r="H222">
        <v>0</v>
      </c>
      <c r="I222" s="15">
        <f t="shared" si="30"/>
        <v>0</v>
      </c>
      <c r="J222">
        <v>0</v>
      </c>
      <c r="K222">
        <v>0</v>
      </c>
      <c r="L222" s="3">
        <v>0</v>
      </c>
      <c r="M222" s="3">
        <v>0</v>
      </c>
      <c r="N222" s="3">
        <v>0</v>
      </c>
      <c r="O222" s="14">
        <f t="shared" si="31"/>
        <v>0</v>
      </c>
      <c r="P222">
        <v>0</v>
      </c>
      <c r="Q222">
        <v>0</v>
      </c>
      <c r="R222">
        <v>0</v>
      </c>
      <c r="S222" s="13">
        <f t="shared" si="32"/>
        <v>0</v>
      </c>
      <c r="T222" s="13">
        <f t="shared" si="33"/>
        <v>0</v>
      </c>
      <c r="U222" s="15">
        <f t="shared" si="34"/>
        <v>0</v>
      </c>
      <c r="V222">
        <v>0</v>
      </c>
      <c r="W222">
        <v>0</v>
      </c>
      <c r="X222">
        <v>0</v>
      </c>
      <c r="Y222" s="2">
        <v>3.3833333333</v>
      </c>
      <c r="Z222" s="21">
        <v>3.3333333300000004E-2</v>
      </c>
      <c r="AA222">
        <v>0.06</v>
      </c>
      <c r="AB222">
        <v>4.51</v>
      </c>
      <c r="AC222" s="32">
        <f t="shared" si="35"/>
        <v>1.3129102844638951E-2</v>
      </c>
      <c r="AD222" s="13">
        <f t="shared" si="36"/>
        <v>0</v>
      </c>
      <c r="AE222" s="13">
        <f t="shared" si="37"/>
        <v>0</v>
      </c>
      <c r="AF222" s="13">
        <f t="shared" si="38"/>
        <v>0</v>
      </c>
      <c r="AG222">
        <v>0</v>
      </c>
      <c r="AH222">
        <v>0</v>
      </c>
      <c r="AI222" s="17" t="str">
        <f t="shared" si="39"/>
        <v xml:space="preserve"> </v>
      </c>
      <c r="AJ222" s="35">
        <v>0</v>
      </c>
      <c r="AK222" s="35">
        <v>0</v>
      </c>
      <c r="AL222" s="35">
        <v>1</v>
      </c>
      <c r="AM222" s="35">
        <v>0</v>
      </c>
      <c r="AN222" s="35">
        <v>0</v>
      </c>
      <c r="AO222" s="35">
        <v>0</v>
      </c>
      <c r="AP222" s="35">
        <v>1</v>
      </c>
      <c r="AQ222" s="35">
        <v>0</v>
      </c>
      <c r="AR222">
        <v>0</v>
      </c>
      <c r="AS222">
        <v>0</v>
      </c>
      <c r="AT222">
        <v>0</v>
      </c>
      <c r="AU222">
        <v>-95.8</v>
      </c>
      <c r="AV222">
        <v>-84.995999999999995</v>
      </c>
      <c r="AW222">
        <v>-2.9619999999999997</v>
      </c>
      <c r="AX222" s="2">
        <v>0.2</v>
      </c>
      <c r="AY222" s="2">
        <v>-0.2</v>
      </c>
      <c r="AZ222" s="2">
        <v>0</v>
      </c>
      <c r="BA222" s="2">
        <v>0</v>
      </c>
      <c r="BB222" s="2">
        <v>0</v>
      </c>
      <c r="BC222" s="2">
        <v>-0.2</v>
      </c>
    </row>
    <row r="223" spans="1:55" x14ac:dyDescent="0.2">
      <c r="A223" s="12" t="s">
        <v>184</v>
      </c>
      <c r="B223" s="12" t="s">
        <v>3123</v>
      </c>
      <c r="C223" t="s">
        <v>3122</v>
      </c>
      <c r="D223" t="s">
        <v>177</v>
      </c>
      <c r="E223" s="12" t="s">
        <v>156</v>
      </c>
      <c r="F223">
        <v>73</v>
      </c>
      <c r="G223">
        <v>5</v>
      </c>
      <c r="H223">
        <v>13</v>
      </c>
      <c r="I223" s="15">
        <f t="shared" si="30"/>
        <v>18</v>
      </c>
      <c r="J223">
        <v>6</v>
      </c>
      <c r="K223">
        <v>7</v>
      </c>
      <c r="L223" s="3">
        <v>4</v>
      </c>
      <c r="M223" s="3">
        <v>5</v>
      </c>
      <c r="N223" s="3">
        <v>7</v>
      </c>
      <c r="O223" s="14">
        <f t="shared" si="31"/>
        <v>4.1429576114064499</v>
      </c>
      <c r="P223">
        <v>51</v>
      </c>
      <c r="Q223">
        <v>20</v>
      </c>
      <c r="R223">
        <v>20</v>
      </c>
      <c r="S223" s="13">
        <f t="shared" si="32"/>
        <v>9.8039215686274508E-2</v>
      </c>
      <c r="T223" s="13">
        <f t="shared" si="33"/>
        <v>5.4945054945054944E-2</v>
      </c>
      <c r="U223" s="15">
        <f t="shared" si="34"/>
        <v>72.27272727272728</v>
      </c>
      <c r="V223">
        <v>1</v>
      </c>
      <c r="W223">
        <v>0</v>
      </c>
      <c r="X223">
        <v>11</v>
      </c>
      <c r="Y223" s="2">
        <v>260.68333333330003</v>
      </c>
      <c r="Z223" s="21">
        <v>3.5666666666999998</v>
      </c>
      <c r="AA223">
        <v>3.4</v>
      </c>
      <c r="AB223">
        <v>1.78</v>
      </c>
      <c r="AC223" s="32">
        <f t="shared" si="35"/>
        <v>0.65637065637065639</v>
      </c>
      <c r="AD223" s="13">
        <f t="shared" si="36"/>
        <v>0.18181818181818182</v>
      </c>
      <c r="AE223" s="13">
        <f t="shared" si="37"/>
        <v>0.59090909090909094</v>
      </c>
      <c r="AF223" s="13">
        <f t="shared" si="38"/>
        <v>0.77272727272727271</v>
      </c>
      <c r="AG223">
        <v>1</v>
      </c>
      <c r="AH223">
        <v>5</v>
      </c>
      <c r="AI223" s="17">
        <f t="shared" si="39"/>
        <v>0.16666666666666666</v>
      </c>
      <c r="AJ223" s="35">
        <v>22</v>
      </c>
      <c r="AK223" s="35">
        <v>3</v>
      </c>
      <c r="AL223" s="35">
        <v>243</v>
      </c>
      <c r="AM223" s="35">
        <v>20</v>
      </c>
      <c r="AN223" s="35">
        <v>100</v>
      </c>
      <c r="AO223" s="35">
        <v>10</v>
      </c>
      <c r="AP223" s="35">
        <v>8</v>
      </c>
      <c r="AQ223" s="35">
        <v>114</v>
      </c>
      <c r="AR223">
        <v>1</v>
      </c>
      <c r="AS223">
        <v>1</v>
      </c>
      <c r="AT223">
        <v>106</v>
      </c>
      <c r="AU223">
        <v>42.6</v>
      </c>
      <c r="AV223">
        <v>-66.531999999999996</v>
      </c>
      <c r="AW223">
        <v>3.1669999999999998</v>
      </c>
      <c r="AX223" s="2">
        <v>31.7</v>
      </c>
      <c r="AY223" s="2">
        <v>8.1</v>
      </c>
      <c r="AZ223" s="2">
        <v>-1.1000000000000001</v>
      </c>
      <c r="BA223" s="2">
        <v>-0.8</v>
      </c>
      <c r="BB223" s="2">
        <v>-4</v>
      </c>
      <c r="BC223" s="2">
        <v>2.2999999999999998</v>
      </c>
    </row>
    <row r="224" spans="1:55" x14ac:dyDescent="0.2">
      <c r="A224" s="12" t="s">
        <v>184</v>
      </c>
      <c r="B224" s="12" t="s">
        <v>3690</v>
      </c>
      <c r="C224" t="s">
        <v>3689</v>
      </c>
      <c r="D224" t="s">
        <v>192</v>
      </c>
      <c r="E224" s="12" t="s">
        <v>140</v>
      </c>
      <c r="F224">
        <v>76</v>
      </c>
      <c r="G224">
        <v>0</v>
      </c>
      <c r="H224">
        <v>0</v>
      </c>
      <c r="I224" s="15">
        <f t="shared" si="30"/>
        <v>0</v>
      </c>
      <c r="J224">
        <v>0</v>
      </c>
      <c r="K224">
        <v>0</v>
      </c>
      <c r="L224" s="3">
        <v>0</v>
      </c>
      <c r="M224" s="3">
        <v>0</v>
      </c>
      <c r="N224" s="3">
        <v>0</v>
      </c>
      <c r="O224" s="14">
        <f t="shared" si="31"/>
        <v>0</v>
      </c>
      <c r="P224">
        <v>1</v>
      </c>
      <c r="Q224">
        <v>0</v>
      </c>
      <c r="R224">
        <v>0</v>
      </c>
      <c r="S224" s="13">
        <f t="shared" si="32"/>
        <v>0</v>
      </c>
      <c r="T224" s="13">
        <f t="shared" si="33"/>
        <v>0</v>
      </c>
      <c r="U224" s="15">
        <f t="shared" si="34"/>
        <v>0</v>
      </c>
      <c r="V224">
        <v>0</v>
      </c>
      <c r="W224">
        <v>0</v>
      </c>
      <c r="X224">
        <v>1</v>
      </c>
      <c r="Y224" s="2">
        <v>9.1</v>
      </c>
      <c r="Z224" s="21">
        <v>0.1166666667</v>
      </c>
      <c r="AA224">
        <v>0.12</v>
      </c>
      <c r="AB224">
        <v>5.14</v>
      </c>
      <c r="AC224" s="32">
        <f t="shared" si="35"/>
        <v>2.2813688212927757E-2</v>
      </c>
      <c r="AD224" s="13">
        <f t="shared" si="36"/>
        <v>0</v>
      </c>
      <c r="AE224" s="13">
        <f t="shared" si="37"/>
        <v>0</v>
      </c>
      <c r="AF224" s="13">
        <f t="shared" si="38"/>
        <v>0</v>
      </c>
      <c r="AG224">
        <v>3</v>
      </c>
      <c r="AH224">
        <v>2</v>
      </c>
      <c r="AI224" s="17">
        <f t="shared" si="39"/>
        <v>0.6</v>
      </c>
      <c r="AJ224" s="35">
        <v>0</v>
      </c>
      <c r="AK224" s="35">
        <v>1</v>
      </c>
      <c r="AL224" s="35">
        <v>4</v>
      </c>
      <c r="AM224" s="35">
        <v>1</v>
      </c>
      <c r="AN224" s="35">
        <v>3</v>
      </c>
      <c r="AO224" s="35">
        <v>2</v>
      </c>
      <c r="AP224" s="35">
        <v>0</v>
      </c>
      <c r="AQ224" s="35">
        <v>3</v>
      </c>
      <c r="AR224">
        <v>0</v>
      </c>
      <c r="AS224">
        <v>0</v>
      </c>
      <c r="AT224">
        <v>40.22</v>
      </c>
      <c r="AU224">
        <v>-48.3</v>
      </c>
      <c r="AV224">
        <v>-79.748000000000005</v>
      </c>
      <c r="AW224">
        <v>2.7</v>
      </c>
      <c r="AX224" s="2">
        <v>0</v>
      </c>
      <c r="AY224" s="2">
        <v>-0.7</v>
      </c>
      <c r="AZ224" s="2">
        <v>0.4</v>
      </c>
      <c r="BA224" s="2">
        <v>-0.2</v>
      </c>
      <c r="BB224" s="2">
        <v>0.1</v>
      </c>
      <c r="BC224" s="2">
        <v>-0.4</v>
      </c>
    </row>
    <row r="225" spans="1:55" x14ac:dyDescent="0.2">
      <c r="A225" s="12" t="s">
        <v>1044</v>
      </c>
      <c r="B225" s="12" t="s">
        <v>1045</v>
      </c>
      <c r="C225" t="s">
        <v>1043</v>
      </c>
      <c r="D225" t="s">
        <v>122</v>
      </c>
      <c r="E225" s="12" t="s">
        <v>178</v>
      </c>
      <c r="F225">
        <v>65</v>
      </c>
      <c r="G225">
        <v>1</v>
      </c>
      <c r="H225">
        <v>3</v>
      </c>
      <c r="I225" s="15">
        <f t="shared" si="30"/>
        <v>4</v>
      </c>
      <c r="J225">
        <v>1</v>
      </c>
      <c r="K225">
        <v>2</v>
      </c>
      <c r="L225" s="3">
        <v>1</v>
      </c>
      <c r="M225" s="3">
        <v>2</v>
      </c>
      <c r="N225" s="3">
        <v>2</v>
      </c>
      <c r="O225" s="14">
        <f t="shared" si="31"/>
        <v>2.3376623376615786</v>
      </c>
      <c r="P225">
        <v>14</v>
      </c>
      <c r="Q225">
        <v>6</v>
      </c>
      <c r="R225">
        <v>4</v>
      </c>
      <c r="S225" s="13">
        <f t="shared" si="32"/>
        <v>7.1428571428571425E-2</v>
      </c>
      <c r="T225" s="13">
        <f t="shared" si="33"/>
        <v>4.1666666666666664E-2</v>
      </c>
      <c r="U225" s="15">
        <f t="shared" si="34"/>
        <v>8</v>
      </c>
      <c r="V225">
        <v>0</v>
      </c>
      <c r="W225">
        <v>2</v>
      </c>
      <c r="X225">
        <v>3</v>
      </c>
      <c r="Y225" s="2">
        <v>102.6666666667</v>
      </c>
      <c r="Z225" s="21">
        <v>1.5666666667</v>
      </c>
      <c r="AA225">
        <v>1.54</v>
      </c>
      <c r="AB225">
        <v>3.64</v>
      </c>
      <c r="AC225" s="32">
        <f t="shared" si="35"/>
        <v>0.29729729729729731</v>
      </c>
      <c r="AD225" s="13">
        <f t="shared" si="36"/>
        <v>0.1</v>
      </c>
      <c r="AE225" s="13">
        <f t="shared" si="37"/>
        <v>0.3</v>
      </c>
      <c r="AF225" s="13">
        <f t="shared" si="38"/>
        <v>0.4</v>
      </c>
      <c r="AI225" s="17" t="str">
        <f t="shared" si="39"/>
        <v xml:space="preserve"> </v>
      </c>
      <c r="AJ225" s="35">
        <v>10</v>
      </c>
      <c r="AK225" s="35">
        <v>0</v>
      </c>
      <c r="AL225" s="35">
        <v>70</v>
      </c>
      <c r="AM225" s="35">
        <v>8</v>
      </c>
      <c r="AN225" s="35">
        <v>34</v>
      </c>
      <c r="AO225" s="35">
        <v>0</v>
      </c>
      <c r="AP225" s="35">
        <v>1</v>
      </c>
      <c r="AQ225" s="35">
        <v>25</v>
      </c>
      <c r="AR225">
        <v>0</v>
      </c>
      <c r="AS225">
        <v>1</v>
      </c>
      <c r="AT225">
        <v>77.78</v>
      </c>
      <c r="AU225">
        <v>-14</v>
      </c>
      <c r="AV225">
        <v>-83.954999999999998</v>
      </c>
      <c r="AW225">
        <v>-2.355</v>
      </c>
      <c r="AX225" s="2">
        <v>7.3</v>
      </c>
      <c r="AY225" s="2">
        <v>-1.7000000000000002</v>
      </c>
      <c r="AZ225" s="2">
        <v>-0.1</v>
      </c>
      <c r="BA225" s="2">
        <v>-0.5</v>
      </c>
      <c r="BB225" s="2">
        <v>0.5</v>
      </c>
      <c r="BC225" s="2">
        <v>-1.8</v>
      </c>
    </row>
    <row r="226" spans="1:55" x14ac:dyDescent="0.2">
      <c r="A226" s="12" t="s">
        <v>1739</v>
      </c>
      <c r="B226" s="12" t="s">
        <v>1740</v>
      </c>
      <c r="C226" t="s">
        <v>1738</v>
      </c>
      <c r="D226" t="s">
        <v>305</v>
      </c>
      <c r="E226" s="12" t="s">
        <v>113</v>
      </c>
      <c r="F226">
        <v>76</v>
      </c>
      <c r="G226">
        <v>4</v>
      </c>
      <c r="H226">
        <v>6</v>
      </c>
      <c r="I226" s="15">
        <f t="shared" si="30"/>
        <v>10</v>
      </c>
      <c r="J226">
        <v>5</v>
      </c>
      <c r="K226">
        <v>1</v>
      </c>
      <c r="L226" s="3">
        <v>4</v>
      </c>
      <c r="M226" s="3">
        <v>5</v>
      </c>
      <c r="N226" s="3">
        <v>1</v>
      </c>
      <c r="O226" s="14">
        <f t="shared" si="31"/>
        <v>3.1190434933281717</v>
      </c>
      <c r="P226">
        <v>34</v>
      </c>
      <c r="Q226">
        <v>18</v>
      </c>
      <c r="R226">
        <v>10</v>
      </c>
      <c r="S226" s="13">
        <f t="shared" si="32"/>
        <v>0.11764705882352941</v>
      </c>
      <c r="T226" s="13">
        <f t="shared" si="33"/>
        <v>6.4516129032258063E-2</v>
      </c>
      <c r="U226" s="15">
        <f t="shared" si="34"/>
        <v>40.3125</v>
      </c>
      <c r="V226">
        <v>1</v>
      </c>
      <c r="W226">
        <v>1</v>
      </c>
      <c r="X226">
        <v>8</v>
      </c>
      <c r="Y226" s="2">
        <v>192.36666666670001</v>
      </c>
      <c r="Z226" s="21">
        <v>2.5166666666999999</v>
      </c>
      <c r="AA226">
        <v>2.44</v>
      </c>
      <c r="AB226">
        <v>2.78</v>
      </c>
      <c r="AC226" s="32">
        <f t="shared" si="35"/>
        <v>0.46743295019157088</v>
      </c>
      <c r="AD226" s="13">
        <f t="shared" si="36"/>
        <v>0.25</v>
      </c>
      <c r="AE226" s="13">
        <f t="shared" si="37"/>
        <v>0.375</v>
      </c>
      <c r="AF226" s="13">
        <f t="shared" si="38"/>
        <v>0.625</v>
      </c>
      <c r="AG226">
        <v>1</v>
      </c>
      <c r="AH226">
        <v>3</v>
      </c>
      <c r="AI226" s="17">
        <f t="shared" si="39"/>
        <v>0.25</v>
      </c>
      <c r="AJ226" s="35">
        <v>16</v>
      </c>
      <c r="AK226" s="35">
        <v>3</v>
      </c>
      <c r="AL226" s="35">
        <v>113</v>
      </c>
      <c r="AM226" s="35">
        <v>18</v>
      </c>
      <c r="AN226" s="35">
        <v>68</v>
      </c>
      <c r="AO226" s="35">
        <v>13</v>
      </c>
      <c r="AP226" s="35">
        <v>8</v>
      </c>
      <c r="AQ226" s="35">
        <v>60</v>
      </c>
      <c r="AR226">
        <v>1</v>
      </c>
      <c r="AS226">
        <v>1</v>
      </c>
      <c r="AT226">
        <v>69.62</v>
      </c>
      <c r="AU226">
        <v>-11.4</v>
      </c>
      <c r="AV226">
        <v>-78.644000000000005</v>
      </c>
      <c r="AW226">
        <v>0.56900000000000006</v>
      </c>
      <c r="AX226" s="2">
        <v>18.100000000000001</v>
      </c>
      <c r="AY226" s="2">
        <v>0.9</v>
      </c>
      <c r="AZ226" s="2">
        <v>-0.30000000000000004</v>
      </c>
      <c r="BA226" s="2">
        <v>-0.1</v>
      </c>
      <c r="BB226" s="2">
        <v>-1.4</v>
      </c>
      <c r="BC226" s="2">
        <v>-0.9</v>
      </c>
    </row>
    <row r="227" spans="1:55" x14ac:dyDescent="0.2">
      <c r="A227" s="12" t="s">
        <v>227</v>
      </c>
      <c r="B227" s="12" t="s">
        <v>228</v>
      </c>
      <c r="C227" t="s">
        <v>226</v>
      </c>
      <c r="D227" t="s">
        <v>177</v>
      </c>
      <c r="E227" s="12" t="s">
        <v>229</v>
      </c>
      <c r="F227">
        <v>16</v>
      </c>
      <c r="G227">
        <v>0</v>
      </c>
      <c r="H227">
        <v>0</v>
      </c>
      <c r="I227" s="15">
        <f t="shared" si="30"/>
        <v>0</v>
      </c>
      <c r="J227">
        <v>0</v>
      </c>
      <c r="K227">
        <v>0</v>
      </c>
      <c r="L227" s="3">
        <v>0</v>
      </c>
      <c r="M227" s="3">
        <v>0</v>
      </c>
      <c r="N227" s="3">
        <v>0</v>
      </c>
      <c r="O227" s="14">
        <f t="shared" si="31"/>
        <v>0</v>
      </c>
      <c r="P227">
        <v>0</v>
      </c>
      <c r="Q227">
        <v>0</v>
      </c>
      <c r="R227">
        <v>0</v>
      </c>
      <c r="S227" s="13">
        <f t="shared" si="32"/>
        <v>0</v>
      </c>
      <c r="T227" s="13">
        <f t="shared" si="33"/>
        <v>0</v>
      </c>
      <c r="U227" s="15">
        <f t="shared" si="34"/>
        <v>0</v>
      </c>
      <c r="V227">
        <v>0</v>
      </c>
      <c r="W227">
        <v>0</v>
      </c>
      <c r="X227">
        <v>0</v>
      </c>
      <c r="Y227" s="2">
        <v>0.41666666670000002</v>
      </c>
      <c r="Z227" s="21">
        <v>1.6666666699999999E-2</v>
      </c>
      <c r="AA227">
        <v>0.03</v>
      </c>
      <c r="AB227">
        <v>5.47</v>
      </c>
      <c r="AC227" s="32">
        <f t="shared" si="35"/>
        <v>5.4545454545454541E-3</v>
      </c>
      <c r="AD227" s="13">
        <f t="shared" si="36"/>
        <v>0</v>
      </c>
      <c r="AE227" s="13">
        <f t="shared" si="37"/>
        <v>0</v>
      </c>
      <c r="AF227" s="13">
        <f t="shared" si="38"/>
        <v>0</v>
      </c>
      <c r="AG227">
        <v>0</v>
      </c>
      <c r="AH227">
        <v>0</v>
      </c>
      <c r="AI227" s="17" t="str">
        <f t="shared" si="39"/>
        <v xml:space="preserve"> </v>
      </c>
      <c r="AJ227" s="35">
        <v>0</v>
      </c>
      <c r="AK227" s="35">
        <v>0</v>
      </c>
      <c r="AL227" s="35">
        <v>0</v>
      </c>
      <c r="AM227" s="35">
        <v>0</v>
      </c>
      <c r="AN227" s="35">
        <v>0</v>
      </c>
      <c r="AO227" s="35">
        <v>0</v>
      </c>
      <c r="AP227" s="35">
        <v>0</v>
      </c>
      <c r="AQ227" s="35">
        <v>0</v>
      </c>
      <c r="AR227">
        <v>0</v>
      </c>
      <c r="AS227">
        <v>0</v>
      </c>
      <c r="AT227">
        <v>0</v>
      </c>
      <c r="AU227">
        <v>-88.5</v>
      </c>
      <c r="AV227">
        <v>-83.756</v>
      </c>
      <c r="AW227">
        <v>-0.42</v>
      </c>
      <c r="AX227" s="2">
        <v>0</v>
      </c>
      <c r="AY227" s="2">
        <v>-0.1</v>
      </c>
      <c r="AZ227" s="2">
        <v>0</v>
      </c>
      <c r="BA227" s="2">
        <v>0</v>
      </c>
      <c r="BB227" s="2">
        <v>0</v>
      </c>
      <c r="BC227" s="2">
        <v>-0.1</v>
      </c>
    </row>
    <row r="228" spans="1:55" x14ac:dyDescent="0.2">
      <c r="A228" s="12" t="s">
        <v>227</v>
      </c>
      <c r="B228" s="12" t="s">
        <v>1752</v>
      </c>
      <c r="C228" t="s">
        <v>1751</v>
      </c>
      <c r="D228" t="s">
        <v>122</v>
      </c>
      <c r="E228" s="12" t="s">
        <v>170</v>
      </c>
      <c r="F228">
        <v>42</v>
      </c>
      <c r="G228">
        <v>1</v>
      </c>
      <c r="H228">
        <v>0</v>
      </c>
      <c r="I228" s="15">
        <f t="shared" si="30"/>
        <v>1</v>
      </c>
      <c r="J228">
        <v>0</v>
      </c>
      <c r="K228">
        <v>0</v>
      </c>
      <c r="L228" s="3">
        <v>1</v>
      </c>
      <c r="M228" s="3">
        <v>0</v>
      </c>
      <c r="N228" s="3">
        <v>0</v>
      </c>
      <c r="O228" s="14">
        <f t="shared" si="31"/>
        <v>2.1176470588260208</v>
      </c>
      <c r="P228">
        <v>2</v>
      </c>
      <c r="Q228">
        <v>1</v>
      </c>
      <c r="R228">
        <v>1</v>
      </c>
      <c r="S228" s="13">
        <f t="shared" si="32"/>
        <v>0.5</v>
      </c>
      <c r="T228" s="13">
        <f t="shared" si="33"/>
        <v>0.25</v>
      </c>
      <c r="U228" s="15">
        <f t="shared" si="34"/>
        <v>0</v>
      </c>
      <c r="V228">
        <v>0</v>
      </c>
      <c r="W228">
        <v>1</v>
      </c>
      <c r="X228">
        <v>1</v>
      </c>
      <c r="Y228" s="2">
        <v>28.333333333300001</v>
      </c>
      <c r="Z228" s="21">
        <v>0.66666666670000008</v>
      </c>
      <c r="AA228">
        <v>0.67</v>
      </c>
      <c r="AB228">
        <v>4.53</v>
      </c>
      <c r="AC228" s="32">
        <f t="shared" si="35"/>
        <v>0.12884615384615386</v>
      </c>
      <c r="AD228" s="13">
        <f t="shared" si="36"/>
        <v>0.25</v>
      </c>
      <c r="AE228" s="13">
        <f t="shared" si="37"/>
        <v>0</v>
      </c>
      <c r="AF228" s="13">
        <f t="shared" si="38"/>
        <v>0.25</v>
      </c>
      <c r="AG228">
        <v>17</v>
      </c>
      <c r="AH228">
        <v>11</v>
      </c>
      <c r="AI228" s="17">
        <f t="shared" si="39"/>
        <v>0.6071428571428571</v>
      </c>
      <c r="AJ228" s="35">
        <v>4</v>
      </c>
      <c r="AK228" s="35">
        <v>0</v>
      </c>
      <c r="AL228" s="35">
        <v>15</v>
      </c>
      <c r="AM228" s="35">
        <v>4</v>
      </c>
      <c r="AN228" s="35">
        <v>6</v>
      </c>
      <c r="AO228" s="35">
        <v>3</v>
      </c>
      <c r="AP228" s="35">
        <v>0</v>
      </c>
      <c r="AQ228" s="35">
        <v>9</v>
      </c>
      <c r="AR228">
        <v>1</v>
      </c>
      <c r="AS228">
        <v>1</v>
      </c>
      <c r="AT228">
        <v>57.41</v>
      </c>
      <c r="AU228">
        <v>-33.799999999999997</v>
      </c>
      <c r="AV228">
        <v>-81.186999999999998</v>
      </c>
      <c r="AW228">
        <v>-2.0270000000000001</v>
      </c>
      <c r="AX228" s="2">
        <v>1.8</v>
      </c>
      <c r="AY228" s="2">
        <v>-0.60000000000000009</v>
      </c>
      <c r="AZ228" s="2">
        <v>0.4</v>
      </c>
      <c r="BA228" s="2">
        <v>0.1</v>
      </c>
      <c r="BB228" s="2">
        <v>0.2</v>
      </c>
      <c r="BC228" s="2">
        <v>0.1</v>
      </c>
    </row>
    <row r="229" spans="1:55" x14ac:dyDescent="0.2">
      <c r="A229" s="12" t="s">
        <v>2875</v>
      </c>
      <c r="B229" s="12" t="s">
        <v>2876</v>
      </c>
      <c r="C229" t="s">
        <v>2874</v>
      </c>
      <c r="D229" t="s">
        <v>199</v>
      </c>
      <c r="E229" s="12" t="s">
        <v>170</v>
      </c>
      <c r="F229">
        <v>1</v>
      </c>
      <c r="G229">
        <v>0</v>
      </c>
      <c r="H229">
        <v>0</v>
      </c>
      <c r="I229" s="15">
        <f t="shared" si="30"/>
        <v>0</v>
      </c>
      <c r="J229">
        <v>0</v>
      </c>
      <c r="K229">
        <v>0</v>
      </c>
      <c r="L229" s="3">
        <v>0</v>
      </c>
      <c r="M229" s="3">
        <v>0</v>
      </c>
      <c r="N229" s="3">
        <v>0</v>
      </c>
      <c r="O229" s="14">
        <f t="shared" si="31"/>
        <v>0</v>
      </c>
      <c r="P229">
        <v>0</v>
      </c>
      <c r="Q229">
        <v>0</v>
      </c>
      <c r="R229">
        <v>0</v>
      </c>
      <c r="S229" s="13">
        <f t="shared" si="32"/>
        <v>0</v>
      </c>
      <c r="T229" s="13">
        <f t="shared" si="33"/>
        <v>0</v>
      </c>
      <c r="U229" s="15">
        <f t="shared" si="34"/>
        <v>0</v>
      </c>
      <c r="V229">
        <v>0</v>
      </c>
      <c r="W229">
        <v>0</v>
      </c>
      <c r="X229">
        <v>0</v>
      </c>
      <c r="Y229" s="2">
        <v>0</v>
      </c>
      <c r="Z229" s="21">
        <v>0</v>
      </c>
      <c r="AC229" s="32">
        <f t="shared" si="35"/>
        <v>0</v>
      </c>
      <c r="AD229" s="13">
        <f t="shared" si="36"/>
        <v>0</v>
      </c>
      <c r="AE229" s="13">
        <f t="shared" si="37"/>
        <v>0</v>
      </c>
      <c r="AF229" s="13">
        <f t="shared" si="38"/>
        <v>0</v>
      </c>
      <c r="AG229">
        <v>0</v>
      </c>
      <c r="AH229">
        <v>0</v>
      </c>
      <c r="AI229" s="17" t="str">
        <f t="shared" si="39"/>
        <v xml:space="preserve"> </v>
      </c>
      <c r="AJ229" s="35">
        <v>0</v>
      </c>
      <c r="AK229" s="35">
        <v>0</v>
      </c>
      <c r="AL229" s="35">
        <v>0</v>
      </c>
      <c r="AM229" s="35">
        <v>0</v>
      </c>
      <c r="AN229" s="35">
        <v>0</v>
      </c>
      <c r="AO229" s="35">
        <v>0</v>
      </c>
      <c r="AP229" s="35">
        <v>0</v>
      </c>
      <c r="AQ229" s="35">
        <v>0</v>
      </c>
      <c r="AR229">
        <v>0</v>
      </c>
      <c r="AS229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</row>
    <row r="230" spans="1:55" x14ac:dyDescent="0.2">
      <c r="A230" s="12" t="s">
        <v>503</v>
      </c>
      <c r="B230" s="12" t="s">
        <v>504</v>
      </c>
      <c r="C230" t="s">
        <v>502</v>
      </c>
      <c r="D230" t="s">
        <v>112</v>
      </c>
      <c r="E230" s="12" t="s">
        <v>170</v>
      </c>
      <c r="F230">
        <v>23</v>
      </c>
      <c r="G230">
        <v>1</v>
      </c>
      <c r="H230">
        <v>1</v>
      </c>
      <c r="I230" s="15">
        <f t="shared" si="30"/>
        <v>2</v>
      </c>
      <c r="J230">
        <v>1</v>
      </c>
      <c r="K230">
        <v>0</v>
      </c>
      <c r="L230" s="3">
        <v>1</v>
      </c>
      <c r="M230" s="3">
        <v>1</v>
      </c>
      <c r="N230" s="3">
        <v>0</v>
      </c>
      <c r="O230" s="14">
        <f t="shared" si="31"/>
        <v>8.8452088451871127</v>
      </c>
      <c r="P230">
        <v>3</v>
      </c>
      <c r="Q230">
        <v>0</v>
      </c>
      <c r="R230">
        <v>1</v>
      </c>
      <c r="S230" s="13">
        <f t="shared" si="32"/>
        <v>0.33333333333333331</v>
      </c>
      <c r="T230" s="13">
        <f t="shared" si="33"/>
        <v>0.25</v>
      </c>
      <c r="U230" s="15">
        <f t="shared" si="34"/>
        <v>5.333333333333333</v>
      </c>
      <c r="V230">
        <v>0</v>
      </c>
      <c r="W230">
        <v>2</v>
      </c>
      <c r="X230">
        <v>1</v>
      </c>
      <c r="Y230" s="2">
        <v>13.5666666667</v>
      </c>
      <c r="Z230" s="21">
        <v>0.58333333330000003</v>
      </c>
      <c r="AA230">
        <v>0.51</v>
      </c>
      <c r="AB230">
        <v>4.57</v>
      </c>
      <c r="AC230" s="32">
        <f t="shared" si="35"/>
        <v>0.10039370078740158</v>
      </c>
      <c r="AD230" s="13">
        <f t="shared" si="36"/>
        <v>0.33333333333333331</v>
      </c>
      <c r="AE230" s="13">
        <f t="shared" si="37"/>
        <v>0.33333333333333331</v>
      </c>
      <c r="AF230" s="13">
        <f t="shared" si="38"/>
        <v>0.66666666666666663</v>
      </c>
      <c r="AG230">
        <v>6</v>
      </c>
      <c r="AH230">
        <v>9</v>
      </c>
      <c r="AI230" s="17">
        <f t="shared" si="39"/>
        <v>0.4</v>
      </c>
      <c r="AJ230" s="35">
        <v>3</v>
      </c>
      <c r="AK230" s="35">
        <v>0</v>
      </c>
      <c r="AL230" s="35">
        <v>13</v>
      </c>
      <c r="AM230" s="35">
        <v>4</v>
      </c>
      <c r="AN230" s="35">
        <v>2</v>
      </c>
      <c r="AO230" s="35">
        <v>0</v>
      </c>
      <c r="AP230" s="35">
        <v>0</v>
      </c>
      <c r="AQ230" s="35">
        <v>4</v>
      </c>
      <c r="AR230">
        <v>1</v>
      </c>
      <c r="AS230">
        <v>0</v>
      </c>
      <c r="AT230">
        <v>92.44</v>
      </c>
      <c r="AU230">
        <v>12.6</v>
      </c>
      <c r="AV230">
        <v>-86.725999999999999</v>
      </c>
      <c r="AW230">
        <v>-4.9139999999999997</v>
      </c>
      <c r="AX230" s="2">
        <v>1.6</v>
      </c>
      <c r="AY230" s="2">
        <v>0.4</v>
      </c>
      <c r="AZ230" s="2">
        <v>0.1</v>
      </c>
      <c r="BA230" s="2">
        <v>-0.2</v>
      </c>
      <c r="BB230" s="2">
        <v>0</v>
      </c>
      <c r="BC230" s="2">
        <v>0.2</v>
      </c>
    </row>
    <row r="231" spans="1:55" x14ac:dyDescent="0.2">
      <c r="A231" s="12" t="s">
        <v>275</v>
      </c>
      <c r="B231" s="12" t="s">
        <v>276</v>
      </c>
      <c r="C231" t="s">
        <v>274</v>
      </c>
      <c r="D231" t="s">
        <v>265</v>
      </c>
      <c r="E231" s="12" t="s">
        <v>132</v>
      </c>
      <c r="F231">
        <v>74</v>
      </c>
      <c r="G231">
        <v>10</v>
      </c>
      <c r="H231">
        <v>6</v>
      </c>
      <c r="I231" s="15">
        <f t="shared" si="30"/>
        <v>16</v>
      </c>
      <c r="J231">
        <v>5</v>
      </c>
      <c r="K231">
        <v>1</v>
      </c>
      <c r="L231" s="3">
        <v>10</v>
      </c>
      <c r="M231" s="3">
        <v>5</v>
      </c>
      <c r="N231" s="3">
        <v>1</v>
      </c>
      <c r="O231" s="14">
        <f t="shared" si="31"/>
        <v>4.8975427259578446</v>
      </c>
      <c r="P231">
        <v>28</v>
      </c>
      <c r="Q231">
        <v>21</v>
      </c>
      <c r="R231">
        <v>6</v>
      </c>
      <c r="S231" s="13">
        <f t="shared" si="32"/>
        <v>0.35714285714285715</v>
      </c>
      <c r="T231" s="13">
        <f t="shared" si="33"/>
        <v>0.18181818181818182</v>
      </c>
      <c r="U231" s="15">
        <f t="shared" si="34"/>
        <v>30.185185185185187</v>
      </c>
      <c r="V231">
        <v>0</v>
      </c>
      <c r="W231">
        <v>12</v>
      </c>
      <c r="X231">
        <v>5</v>
      </c>
      <c r="Y231" s="2">
        <v>196.01666666669999</v>
      </c>
      <c r="Z231" s="21">
        <v>2.6333333333</v>
      </c>
      <c r="AA231">
        <v>2.58</v>
      </c>
      <c r="AB231">
        <v>2.76</v>
      </c>
      <c r="AC231" s="32">
        <f t="shared" si="35"/>
        <v>0.48314606741573035</v>
      </c>
      <c r="AD231" s="13">
        <f t="shared" si="36"/>
        <v>0.37037037037037035</v>
      </c>
      <c r="AE231" s="13">
        <f t="shared" si="37"/>
        <v>0.22222222222222221</v>
      </c>
      <c r="AF231" s="13">
        <f t="shared" si="38"/>
        <v>0.59259259259259256</v>
      </c>
      <c r="AG231">
        <v>82</v>
      </c>
      <c r="AH231">
        <v>83</v>
      </c>
      <c r="AI231" s="17">
        <f t="shared" si="39"/>
        <v>0.49696969696969695</v>
      </c>
      <c r="AJ231" s="35">
        <v>27</v>
      </c>
      <c r="AK231" s="35">
        <v>3</v>
      </c>
      <c r="AL231" s="35">
        <v>136</v>
      </c>
      <c r="AM231" s="35">
        <v>16</v>
      </c>
      <c r="AN231" s="35">
        <v>78</v>
      </c>
      <c r="AO231" s="35">
        <v>6</v>
      </c>
      <c r="AP231" s="35">
        <v>5</v>
      </c>
      <c r="AQ231" s="35">
        <v>108</v>
      </c>
      <c r="AR231">
        <v>7</v>
      </c>
      <c r="AS231">
        <v>3</v>
      </c>
      <c r="AT231">
        <v>100.39</v>
      </c>
      <c r="AU231">
        <v>24.5</v>
      </c>
      <c r="AV231">
        <v>-82.825999999999993</v>
      </c>
      <c r="AW231">
        <v>-4.6690000000000005</v>
      </c>
      <c r="AX231" s="2">
        <v>16.3</v>
      </c>
      <c r="AY231" s="2">
        <v>-1.9</v>
      </c>
      <c r="AZ231" s="2">
        <v>-0.7</v>
      </c>
      <c r="BA231" s="2">
        <v>-0.60000000000000009</v>
      </c>
      <c r="BB231" s="2">
        <v>1.5</v>
      </c>
      <c r="BC231" s="2">
        <v>-1.7000000000000002</v>
      </c>
    </row>
    <row r="232" spans="1:55" x14ac:dyDescent="0.2">
      <c r="A232" s="12" t="s">
        <v>275</v>
      </c>
      <c r="B232" s="12" t="s">
        <v>520</v>
      </c>
      <c r="C232" t="s">
        <v>519</v>
      </c>
      <c r="D232" t="s">
        <v>177</v>
      </c>
      <c r="E232" s="12" t="s">
        <v>156</v>
      </c>
      <c r="F232">
        <v>66</v>
      </c>
      <c r="G232">
        <v>0</v>
      </c>
      <c r="H232">
        <v>1</v>
      </c>
      <c r="I232" s="15">
        <f t="shared" si="30"/>
        <v>1</v>
      </c>
      <c r="J232">
        <v>1</v>
      </c>
      <c r="K232">
        <v>0</v>
      </c>
      <c r="L232" s="3">
        <v>0</v>
      </c>
      <c r="M232" s="3">
        <v>1</v>
      </c>
      <c r="N232" s="3">
        <v>0</v>
      </c>
      <c r="O232" s="14">
        <f t="shared" si="31"/>
        <v>1.8237082066869301</v>
      </c>
      <c r="P232">
        <v>4</v>
      </c>
      <c r="Q232">
        <v>1</v>
      </c>
      <c r="R232">
        <v>1</v>
      </c>
      <c r="S232" s="13">
        <f t="shared" si="32"/>
        <v>0</v>
      </c>
      <c r="T232" s="13">
        <f t="shared" si="33"/>
        <v>0</v>
      </c>
      <c r="U232" s="15">
        <f t="shared" si="34"/>
        <v>4.75</v>
      </c>
      <c r="V232">
        <v>0</v>
      </c>
      <c r="W232">
        <v>0</v>
      </c>
      <c r="X232">
        <v>3</v>
      </c>
      <c r="Y232" s="2">
        <v>32.9</v>
      </c>
      <c r="Z232" s="21">
        <v>0.4833333333</v>
      </c>
      <c r="AA232">
        <v>0.5</v>
      </c>
      <c r="AB232">
        <v>4.51</v>
      </c>
      <c r="AC232" s="32">
        <f t="shared" si="35"/>
        <v>9.9800399201596807E-2</v>
      </c>
      <c r="AD232" s="13">
        <f t="shared" si="36"/>
        <v>0</v>
      </c>
      <c r="AE232" s="13">
        <f t="shared" si="37"/>
        <v>0.25</v>
      </c>
      <c r="AF232" s="13">
        <f t="shared" si="38"/>
        <v>0.25</v>
      </c>
      <c r="AG232">
        <v>1</v>
      </c>
      <c r="AH232">
        <v>1</v>
      </c>
      <c r="AI232" s="17">
        <f t="shared" si="39"/>
        <v>0.5</v>
      </c>
      <c r="AJ232" s="35">
        <v>4</v>
      </c>
      <c r="AK232" s="35">
        <v>0</v>
      </c>
      <c r="AL232" s="35">
        <v>15</v>
      </c>
      <c r="AM232" s="35">
        <v>5</v>
      </c>
      <c r="AN232" s="35">
        <v>8</v>
      </c>
      <c r="AO232" s="35">
        <v>1</v>
      </c>
      <c r="AP232" s="35">
        <v>2</v>
      </c>
      <c r="AQ232" s="35">
        <v>9</v>
      </c>
      <c r="AR232">
        <v>0</v>
      </c>
      <c r="AS232">
        <v>0</v>
      </c>
      <c r="AT232">
        <v>51.06</v>
      </c>
      <c r="AU232">
        <v>-50.6</v>
      </c>
      <c r="AV232">
        <v>-83.54</v>
      </c>
      <c r="AW232">
        <v>-2.722</v>
      </c>
      <c r="AX232" s="2">
        <v>1.6</v>
      </c>
      <c r="AY232" s="2">
        <v>-1.3</v>
      </c>
      <c r="AZ232" s="2">
        <v>0.5</v>
      </c>
      <c r="BA232" s="2">
        <v>0.1</v>
      </c>
      <c r="BB232" s="2">
        <v>0.1</v>
      </c>
      <c r="BC232" s="2">
        <v>-0.7</v>
      </c>
    </row>
    <row r="233" spans="1:55" x14ac:dyDescent="0.2">
      <c r="A233" s="12" t="s">
        <v>275</v>
      </c>
      <c r="B233" s="12" t="s">
        <v>659</v>
      </c>
      <c r="C233" t="s">
        <v>658</v>
      </c>
      <c r="D233" t="s">
        <v>112</v>
      </c>
      <c r="E233" s="12" t="s">
        <v>156</v>
      </c>
      <c r="F233">
        <v>5</v>
      </c>
      <c r="G233">
        <v>0</v>
      </c>
      <c r="H233">
        <v>0</v>
      </c>
      <c r="I233" s="15">
        <f t="shared" si="30"/>
        <v>0</v>
      </c>
      <c r="J233">
        <v>0</v>
      </c>
      <c r="K233">
        <v>0</v>
      </c>
      <c r="L233" s="3">
        <v>0</v>
      </c>
      <c r="M233" s="3">
        <v>0</v>
      </c>
      <c r="N233" s="3">
        <v>0</v>
      </c>
      <c r="O233" s="14">
        <f t="shared" si="31"/>
        <v>0</v>
      </c>
      <c r="P233">
        <v>0</v>
      </c>
      <c r="Q233">
        <v>0</v>
      </c>
      <c r="R233">
        <v>0</v>
      </c>
      <c r="S233" s="13">
        <f t="shared" si="32"/>
        <v>0</v>
      </c>
      <c r="T233" s="13">
        <f t="shared" si="33"/>
        <v>0</v>
      </c>
      <c r="U233" s="15">
        <f t="shared" si="34"/>
        <v>0</v>
      </c>
      <c r="V233">
        <v>0</v>
      </c>
      <c r="W233">
        <v>1</v>
      </c>
      <c r="X233">
        <v>0</v>
      </c>
      <c r="Y233" s="2">
        <v>0.31666666669999999</v>
      </c>
      <c r="Z233" s="21">
        <v>0.05</v>
      </c>
      <c r="AA233">
        <v>0.06</v>
      </c>
      <c r="AB233">
        <v>6.31</v>
      </c>
      <c r="AC233" s="32">
        <f t="shared" si="35"/>
        <v>9.4191522762951344E-3</v>
      </c>
      <c r="AD233" s="13">
        <f t="shared" si="36"/>
        <v>0</v>
      </c>
      <c r="AE233" s="13">
        <f t="shared" si="37"/>
        <v>0</v>
      </c>
      <c r="AF233" s="13">
        <f t="shared" si="38"/>
        <v>0</v>
      </c>
      <c r="AG233">
        <v>0</v>
      </c>
      <c r="AH233">
        <v>0</v>
      </c>
      <c r="AI233" s="17" t="str">
        <f t="shared" si="39"/>
        <v xml:space="preserve"> </v>
      </c>
      <c r="AJ233" s="35">
        <v>0</v>
      </c>
      <c r="AK233" s="35">
        <v>0</v>
      </c>
      <c r="AL233" s="35">
        <v>0</v>
      </c>
      <c r="AM233" s="35">
        <v>0</v>
      </c>
      <c r="AN233" s="35">
        <v>0</v>
      </c>
      <c r="AO233" s="35">
        <v>0</v>
      </c>
      <c r="AP233" s="35">
        <v>0</v>
      </c>
      <c r="AQ233" s="35">
        <v>0</v>
      </c>
      <c r="AR233">
        <v>0</v>
      </c>
      <c r="AS233">
        <v>0</v>
      </c>
      <c r="AT233">
        <v>0</v>
      </c>
      <c r="AU233">
        <v>-68.5</v>
      </c>
      <c r="AV233">
        <v>-84.075000000000003</v>
      </c>
      <c r="AW233">
        <v>-3.54</v>
      </c>
      <c r="AX233" s="2">
        <v>0</v>
      </c>
      <c r="AY233" s="2">
        <v>0</v>
      </c>
      <c r="AZ233" s="2">
        <v>0.1</v>
      </c>
      <c r="BA233" s="2">
        <v>0</v>
      </c>
      <c r="BB233" s="2">
        <v>0</v>
      </c>
      <c r="BC233" s="2">
        <v>0</v>
      </c>
    </row>
    <row r="234" spans="1:55" x14ac:dyDescent="0.2">
      <c r="A234" s="12" t="s">
        <v>275</v>
      </c>
      <c r="B234" s="12" t="s">
        <v>838</v>
      </c>
      <c r="C234" t="s">
        <v>837</v>
      </c>
      <c r="D234" t="s">
        <v>112</v>
      </c>
      <c r="E234" s="12" t="s">
        <v>148</v>
      </c>
      <c r="F234">
        <v>60</v>
      </c>
      <c r="G234">
        <v>1</v>
      </c>
      <c r="H234">
        <v>1</v>
      </c>
      <c r="I234" s="15">
        <f t="shared" si="30"/>
        <v>2</v>
      </c>
      <c r="J234">
        <v>0</v>
      </c>
      <c r="K234">
        <v>1</v>
      </c>
      <c r="L234" s="3">
        <v>1</v>
      </c>
      <c r="M234" s="3">
        <v>0</v>
      </c>
      <c r="N234" s="3">
        <v>1</v>
      </c>
      <c r="O234" s="14">
        <f t="shared" si="31"/>
        <v>1.8779342723004695</v>
      </c>
      <c r="P234">
        <v>6</v>
      </c>
      <c r="Q234">
        <v>4</v>
      </c>
      <c r="R234">
        <v>5</v>
      </c>
      <c r="S234" s="13">
        <f t="shared" si="32"/>
        <v>0.16666666666666666</v>
      </c>
      <c r="T234" s="13">
        <f t="shared" si="33"/>
        <v>6.6666666666666666E-2</v>
      </c>
      <c r="U234" s="15">
        <f t="shared" si="34"/>
        <v>0</v>
      </c>
      <c r="V234">
        <v>0</v>
      </c>
      <c r="W234">
        <v>7</v>
      </c>
      <c r="X234">
        <v>11</v>
      </c>
      <c r="Y234" s="2">
        <v>63.9</v>
      </c>
      <c r="Z234" s="21">
        <v>1.05</v>
      </c>
      <c r="AA234">
        <v>1.06</v>
      </c>
      <c r="AB234">
        <v>3.61</v>
      </c>
      <c r="AC234" s="32">
        <f t="shared" si="35"/>
        <v>0.22698072805139188</v>
      </c>
      <c r="AD234" s="13">
        <f t="shared" si="36"/>
        <v>0.33333333333333331</v>
      </c>
      <c r="AE234" s="13">
        <f t="shared" si="37"/>
        <v>0.33333333333333331</v>
      </c>
      <c r="AF234" s="13">
        <f t="shared" si="38"/>
        <v>0.66666666666666663</v>
      </c>
      <c r="AG234">
        <v>0</v>
      </c>
      <c r="AH234">
        <v>2</v>
      </c>
      <c r="AI234" s="17">
        <f t="shared" si="39"/>
        <v>0</v>
      </c>
      <c r="AJ234" s="35">
        <v>3</v>
      </c>
      <c r="AK234" s="35">
        <v>1</v>
      </c>
      <c r="AL234" s="35">
        <v>37</v>
      </c>
      <c r="AM234" s="35">
        <v>14</v>
      </c>
      <c r="AN234" s="35">
        <v>22</v>
      </c>
      <c r="AO234" s="35">
        <v>3</v>
      </c>
      <c r="AP234" s="35">
        <v>1</v>
      </c>
      <c r="AQ234" s="35">
        <v>30</v>
      </c>
      <c r="AR234">
        <v>3</v>
      </c>
      <c r="AS234">
        <v>0</v>
      </c>
      <c r="AT234">
        <v>68.98</v>
      </c>
      <c r="AU234">
        <v>-19.399999999999999</v>
      </c>
      <c r="AV234">
        <v>-81.299000000000007</v>
      </c>
      <c r="AW234">
        <v>-2.4060000000000001</v>
      </c>
      <c r="AX234" s="2">
        <v>4.2</v>
      </c>
      <c r="AY234" s="2">
        <v>-1.6</v>
      </c>
      <c r="AZ234" s="2">
        <v>0.1</v>
      </c>
      <c r="BA234" s="2">
        <v>-0.5</v>
      </c>
      <c r="BB234" s="2">
        <v>0.1</v>
      </c>
      <c r="BC234" s="2">
        <v>-1.9</v>
      </c>
    </row>
    <row r="235" spans="1:55" x14ac:dyDescent="0.2">
      <c r="A235" s="12" t="s">
        <v>275</v>
      </c>
      <c r="B235" s="12" t="s">
        <v>1064</v>
      </c>
      <c r="C235" t="s">
        <v>1063</v>
      </c>
      <c r="D235" t="s">
        <v>367</v>
      </c>
      <c r="E235" s="12" t="s">
        <v>170</v>
      </c>
      <c r="F235">
        <v>79</v>
      </c>
      <c r="G235">
        <v>3</v>
      </c>
      <c r="H235">
        <v>12</v>
      </c>
      <c r="I235" s="15">
        <f t="shared" si="30"/>
        <v>15</v>
      </c>
      <c r="J235">
        <v>6</v>
      </c>
      <c r="K235">
        <v>6</v>
      </c>
      <c r="L235" s="3">
        <v>3</v>
      </c>
      <c r="M235" s="3">
        <v>6</v>
      </c>
      <c r="N235" s="3">
        <v>6</v>
      </c>
      <c r="O235" s="14">
        <f t="shared" si="31"/>
        <v>4.2356263236338902</v>
      </c>
      <c r="P235">
        <v>12</v>
      </c>
      <c r="Q235">
        <v>4</v>
      </c>
      <c r="R235">
        <v>3</v>
      </c>
      <c r="S235" s="13">
        <f t="shared" si="32"/>
        <v>0.25</v>
      </c>
      <c r="T235" s="13">
        <f t="shared" si="33"/>
        <v>0.15789473684210525</v>
      </c>
      <c r="U235" s="15">
        <f t="shared" si="34"/>
        <v>45.272727272727266</v>
      </c>
      <c r="V235">
        <v>1</v>
      </c>
      <c r="W235">
        <v>0</v>
      </c>
      <c r="X235">
        <v>7</v>
      </c>
      <c r="Y235" s="2">
        <v>212.48333333330001</v>
      </c>
      <c r="Z235" s="21">
        <v>2.6833333333000002</v>
      </c>
      <c r="AA235">
        <v>2.6</v>
      </c>
      <c r="AB235">
        <v>3.11</v>
      </c>
      <c r="AC235" s="32">
        <f t="shared" si="35"/>
        <v>0.45534150612959723</v>
      </c>
      <c r="AD235" s="13">
        <f t="shared" si="36"/>
        <v>0.13636363636363635</v>
      </c>
      <c r="AE235" s="13">
        <f t="shared" si="37"/>
        <v>0.54545454545454541</v>
      </c>
      <c r="AF235" s="13">
        <f t="shared" si="38"/>
        <v>0.68181818181818177</v>
      </c>
      <c r="AG235">
        <v>114</v>
      </c>
      <c r="AH235">
        <v>85</v>
      </c>
      <c r="AI235" s="17">
        <f t="shared" si="39"/>
        <v>0.57286432160804024</v>
      </c>
      <c r="AJ235" s="35">
        <v>22</v>
      </c>
      <c r="AK235" s="35">
        <v>7</v>
      </c>
      <c r="AL235" s="35">
        <v>144</v>
      </c>
      <c r="AM235" s="35">
        <v>30</v>
      </c>
      <c r="AN235" s="35">
        <v>65</v>
      </c>
      <c r="AO235" s="35">
        <v>8</v>
      </c>
      <c r="AP235" s="35">
        <v>9</v>
      </c>
      <c r="AQ235" s="35">
        <v>97</v>
      </c>
      <c r="AR235">
        <v>0</v>
      </c>
      <c r="AS235">
        <v>0</v>
      </c>
      <c r="AT235">
        <v>79.92</v>
      </c>
      <c r="AU235">
        <v>4.4000000000000004</v>
      </c>
      <c r="AV235">
        <v>-83.361999999999995</v>
      </c>
      <c r="AW235">
        <v>-2.4079999999999999</v>
      </c>
      <c r="AX235" s="2">
        <v>15.6</v>
      </c>
      <c r="AY235" s="2">
        <v>-3.3</v>
      </c>
      <c r="AZ235" s="2">
        <v>-0.4</v>
      </c>
      <c r="BA235" s="2">
        <v>-0.30000000000000004</v>
      </c>
      <c r="BB235" s="2">
        <v>2.2999999999999998</v>
      </c>
      <c r="BC235" s="2">
        <v>-1.7000000000000002</v>
      </c>
    </row>
    <row r="236" spans="1:55" x14ac:dyDescent="0.2">
      <c r="A236" s="12" t="s">
        <v>275</v>
      </c>
      <c r="B236" s="12" t="s">
        <v>1933</v>
      </c>
      <c r="C236" t="s">
        <v>1936</v>
      </c>
      <c r="D236" t="s">
        <v>155</v>
      </c>
      <c r="E236" s="12" t="s">
        <v>229</v>
      </c>
      <c r="F236">
        <v>48</v>
      </c>
      <c r="G236">
        <v>2</v>
      </c>
      <c r="H236">
        <v>0</v>
      </c>
      <c r="I236" s="15">
        <f t="shared" si="30"/>
        <v>2</v>
      </c>
      <c r="J236">
        <v>0</v>
      </c>
      <c r="K236">
        <v>0</v>
      </c>
      <c r="L236" s="3">
        <v>2</v>
      </c>
      <c r="M236" s="3">
        <v>0</v>
      </c>
      <c r="N236" s="3">
        <v>0</v>
      </c>
      <c r="O236" s="14">
        <f t="shared" si="31"/>
        <v>1.3956193060676083</v>
      </c>
      <c r="P236">
        <v>12</v>
      </c>
      <c r="Q236">
        <v>6</v>
      </c>
      <c r="R236">
        <v>0</v>
      </c>
      <c r="S236" s="13">
        <f t="shared" si="32"/>
        <v>0.16666666666666666</v>
      </c>
      <c r="T236" s="13">
        <f t="shared" si="33"/>
        <v>0.1111111111111111</v>
      </c>
      <c r="U236" s="15">
        <f t="shared" si="34"/>
        <v>0</v>
      </c>
      <c r="V236">
        <v>0</v>
      </c>
      <c r="W236">
        <v>6</v>
      </c>
      <c r="X236">
        <v>5</v>
      </c>
      <c r="Y236" s="2">
        <v>85.983333333299996</v>
      </c>
      <c r="Z236" s="21">
        <v>1.7833333332999999</v>
      </c>
      <c r="AA236">
        <v>1.78</v>
      </c>
      <c r="AB236">
        <v>2.74</v>
      </c>
      <c r="AC236" s="32">
        <f t="shared" si="35"/>
        <v>0.39380530973451322</v>
      </c>
      <c r="AD236" s="13">
        <f t="shared" si="36"/>
        <v>0.4</v>
      </c>
      <c r="AE236" s="13">
        <f t="shared" si="37"/>
        <v>0</v>
      </c>
      <c r="AF236" s="13">
        <f t="shared" si="38"/>
        <v>0.4</v>
      </c>
      <c r="AG236">
        <v>12</v>
      </c>
      <c r="AH236">
        <v>9</v>
      </c>
      <c r="AI236" s="17">
        <f t="shared" si="39"/>
        <v>0.5714285714285714</v>
      </c>
      <c r="AJ236" s="35">
        <v>5</v>
      </c>
      <c r="AK236" s="35">
        <v>3</v>
      </c>
      <c r="AL236" s="35">
        <v>54</v>
      </c>
      <c r="AM236" s="35">
        <v>9</v>
      </c>
      <c r="AN236" s="35">
        <v>30</v>
      </c>
      <c r="AO236" s="35">
        <v>5</v>
      </c>
      <c r="AP236" s="35">
        <v>2</v>
      </c>
      <c r="AQ236" s="35">
        <v>31</v>
      </c>
      <c r="AR236">
        <v>1</v>
      </c>
      <c r="AS236">
        <v>0</v>
      </c>
      <c r="AT236">
        <v>70.849999999999994</v>
      </c>
      <c r="AU236">
        <v>-6.1</v>
      </c>
      <c r="AV236">
        <v>-83.935000000000002</v>
      </c>
      <c r="AW236">
        <v>-10.439</v>
      </c>
      <c r="AX236" s="2">
        <v>6.8</v>
      </c>
      <c r="AY236" s="2">
        <v>-1.6</v>
      </c>
      <c r="AZ236" s="2">
        <v>0.4</v>
      </c>
      <c r="BA236" s="2">
        <v>-0.60000000000000009</v>
      </c>
      <c r="BB236" s="2">
        <v>0.5</v>
      </c>
      <c r="BC236" s="2">
        <v>-1.3</v>
      </c>
    </row>
    <row r="237" spans="1:55" x14ac:dyDescent="0.2">
      <c r="A237" s="12" t="s">
        <v>275</v>
      </c>
      <c r="B237" s="12" t="s">
        <v>2104</v>
      </c>
      <c r="C237" t="s">
        <v>2103</v>
      </c>
      <c r="D237" t="s">
        <v>338</v>
      </c>
      <c r="E237" s="12" t="s">
        <v>170</v>
      </c>
      <c r="F237">
        <v>80</v>
      </c>
      <c r="G237">
        <v>3</v>
      </c>
      <c r="H237">
        <v>16</v>
      </c>
      <c r="I237" s="15">
        <f t="shared" si="30"/>
        <v>19</v>
      </c>
      <c r="J237">
        <v>8</v>
      </c>
      <c r="K237">
        <v>8</v>
      </c>
      <c r="L237" s="3">
        <v>3</v>
      </c>
      <c r="M237" s="3">
        <v>7</v>
      </c>
      <c r="N237" s="3">
        <v>8</v>
      </c>
      <c r="O237" s="14">
        <f t="shared" si="31"/>
        <v>5.5537512179269974</v>
      </c>
      <c r="P237">
        <v>27</v>
      </c>
      <c r="Q237">
        <v>14</v>
      </c>
      <c r="R237">
        <v>19</v>
      </c>
      <c r="S237" s="13">
        <f t="shared" si="32"/>
        <v>0.1111111111111111</v>
      </c>
      <c r="T237" s="13">
        <f t="shared" si="33"/>
        <v>0.05</v>
      </c>
      <c r="U237" s="15">
        <f t="shared" si="34"/>
        <v>59.692307692307693</v>
      </c>
      <c r="V237">
        <v>1</v>
      </c>
      <c r="W237">
        <v>2</v>
      </c>
      <c r="X237">
        <v>8</v>
      </c>
      <c r="Y237" s="2">
        <v>205.26666666669999</v>
      </c>
      <c r="Z237" s="21">
        <v>2.5499999999999998</v>
      </c>
      <c r="AA237">
        <v>2.4900000000000002</v>
      </c>
      <c r="AB237">
        <v>1.9500000000000002</v>
      </c>
      <c r="AC237" s="32">
        <f t="shared" si="35"/>
        <v>0.56081081081081086</v>
      </c>
      <c r="AD237" s="13">
        <f t="shared" si="36"/>
        <v>0.11538461538461539</v>
      </c>
      <c r="AE237" s="13">
        <f t="shared" si="37"/>
        <v>0.61538461538461542</v>
      </c>
      <c r="AF237" s="13">
        <f t="shared" si="38"/>
        <v>0.73076923076923084</v>
      </c>
      <c r="AG237">
        <v>80</v>
      </c>
      <c r="AH237">
        <v>48</v>
      </c>
      <c r="AI237" s="17">
        <f t="shared" si="39"/>
        <v>0.625</v>
      </c>
      <c r="AJ237" s="35">
        <v>26</v>
      </c>
      <c r="AK237" s="35">
        <v>3</v>
      </c>
      <c r="AL237" s="35">
        <v>168</v>
      </c>
      <c r="AM237" s="35">
        <v>31</v>
      </c>
      <c r="AN237" s="35">
        <v>80</v>
      </c>
      <c r="AO237" s="35">
        <v>4</v>
      </c>
      <c r="AP237" s="35">
        <v>5</v>
      </c>
      <c r="AQ237" s="35">
        <v>106</v>
      </c>
      <c r="AR237">
        <v>1</v>
      </c>
      <c r="AS237">
        <v>1</v>
      </c>
      <c r="AT237">
        <v>101.48</v>
      </c>
      <c r="AU237">
        <v>18.3</v>
      </c>
      <c r="AV237">
        <v>-81.096000000000004</v>
      </c>
      <c r="AW237">
        <v>-0.26400000000000001</v>
      </c>
      <c r="AX237" s="2">
        <v>21.7</v>
      </c>
      <c r="AY237" s="2">
        <v>2.5</v>
      </c>
      <c r="AZ237" s="2">
        <v>-0.9</v>
      </c>
      <c r="BA237" s="2">
        <v>0</v>
      </c>
      <c r="BB237" s="2">
        <v>-1.3</v>
      </c>
      <c r="BC237" s="2">
        <v>0.2</v>
      </c>
    </row>
    <row r="238" spans="1:55" x14ac:dyDescent="0.2">
      <c r="A238" s="12" t="s">
        <v>275</v>
      </c>
      <c r="B238" s="12" t="s">
        <v>2215</v>
      </c>
      <c r="C238" t="s">
        <v>2214</v>
      </c>
      <c r="D238" s="12" t="s">
        <v>122</v>
      </c>
      <c r="E238" s="12" t="s">
        <v>170</v>
      </c>
      <c r="F238">
        <v>83</v>
      </c>
      <c r="G238">
        <v>6</v>
      </c>
      <c r="H238">
        <v>13</v>
      </c>
      <c r="I238" s="15">
        <f t="shared" si="30"/>
        <v>19</v>
      </c>
      <c r="J238">
        <v>9</v>
      </c>
      <c r="K238">
        <v>4</v>
      </c>
      <c r="L238" s="3">
        <v>5</v>
      </c>
      <c r="M238" s="3">
        <v>8</v>
      </c>
      <c r="N238" s="3">
        <v>3</v>
      </c>
      <c r="O238" s="14">
        <f t="shared" si="31"/>
        <v>4.8240355455243922</v>
      </c>
      <c r="P238">
        <v>31</v>
      </c>
      <c r="Q238">
        <v>5</v>
      </c>
      <c r="R238">
        <v>5</v>
      </c>
      <c r="S238" s="13">
        <f t="shared" si="32"/>
        <v>0.19354838709677419</v>
      </c>
      <c r="T238" s="13">
        <f t="shared" si="33"/>
        <v>0.14634146341463414</v>
      </c>
      <c r="U238" s="15">
        <f t="shared" si="34"/>
        <v>63.62068965517242</v>
      </c>
      <c r="V238">
        <v>0</v>
      </c>
      <c r="W238">
        <v>0</v>
      </c>
      <c r="X238">
        <v>6</v>
      </c>
      <c r="Y238" s="2">
        <v>236.3166666667</v>
      </c>
      <c r="Z238" s="21">
        <v>2.8333333333000001</v>
      </c>
      <c r="AA238">
        <v>2.75</v>
      </c>
      <c r="AB238">
        <v>2.37</v>
      </c>
      <c r="AC238" s="32">
        <f t="shared" si="35"/>
        <v>0.537109375</v>
      </c>
      <c r="AD238" s="13">
        <f t="shared" si="36"/>
        <v>0.17241379310344829</v>
      </c>
      <c r="AE238" s="13">
        <f t="shared" si="37"/>
        <v>0.44827586206896552</v>
      </c>
      <c r="AF238" s="13">
        <f t="shared" si="38"/>
        <v>0.62068965517241381</v>
      </c>
      <c r="AG238">
        <v>80</v>
      </c>
      <c r="AH238">
        <v>71</v>
      </c>
      <c r="AI238" s="17">
        <f t="shared" si="39"/>
        <v>0.5298013245033113</v>
      </c>
      <c r="AJ238" s="35">
        <v>29</v>
      </c>
      <c r="AK238" s="35">
        <v>2</v>
      </c>
      <c r="AL238" s="35">
        <v>176</v>
      </c>
      <c r="AM238" s="35">
        <v>19</v>
      </c>
      <c r="AN238" s="35">
        <v>77</v>
      </c>
      <c r="AO238" s="35">
        <v>3</v>
      </c>
      <c r="AP238" s="35">
        <v>4</v>
      </c>
      <c r="AQ238" s="35">
        <v>69</v>
      </c>
      <c r="AR238">
        <v>3</v>
      </c>
      <c r="AS238">
        <v>0</v>
      </c>
      <c r="AT238">
        <v>84.88</v>
      </c>
      <c r="AU238">
        <v>18</v>
      </c>
      <c r="AV238">
        <v>-82.114999999999995</v>
      </c>
      <c r="AW238">
        <v>-4.8970000000000002</v>
      </c>
      <c r="AX238" s="2">
        <v>21.7</v>
      </c>
      <c r="AY238" s="2">
        <v>0.60000000000000009</v>
      </c>
      <c r="AZ238" s="2">
        <v>-0.4</v>
      </c>
      <c r="BA238" s="2">
        <v>-0.1</v>
      </c>
      <c r="BB238" s="2">
        <v>0</v>
      </c>
      <c r="BC238" s="2">
        <v>0</v>
      </c>
    </row>
    <row r="239" spans="1:55" x14ac:dyDescent="0.2">
      <c r="A239" s="12" t="s">
        <v>275</v>
      </c>
      <c r="B239" s="12" t="s">
        <v>2534</v>
      </c>
      <c r="C239" t="s">
        <v>2533</v>
      </c>
      <c r="D239" t="s">
        <v>460</v>
      </c>
      <c r="E239" s="12" t="s">
        <v>229</v>
      </c>
      <c r="F239">
        <v>79</v>
      </c>
      <c r="G239">
        <v>0</v>
      </c>
      <c r="H239">
        <v>2</v>
      </c>
      <c r="I239" s="15">
        <f t="shared" si="30"/>
        <v>2</v>
      </c>
      <c r="J239">
        <v>2</v>
      </c>
      <c r="K239">
        <v>0</v>
      </c>
      <c r="L239" s="3">
        <v>0</v>
      </c>
      <c r="M239" s="3">
        <v>2</v>
      </c>
      <c r="N239" s="3">
        <v>0</v>
      </c>
      <c r="O239" s="14">
        <f t="shared" si="31"/>
        <v>3.3088235294087238</v>
      </c>
      <c r="P239">
        <v>2</v>
      </c>
      <c r="Q239">
        <v>4</v>
      </c>
      <c r="R239">
        <v>1</v>
      </c>
      <c r="S239" s="13">
        <f t="shared" si="32"/>
        <v>0</v>
      </c>
      <c r="T239" s="13">
        <f t="shared" si="33"/>
        <v>0</v>
      </c>
      <c r="U239" s="15">
        <f t="shared" si="34"/>
        <v>16.666666666666668</v>
      </c>
      <c r="V239">
        <v>0</v>
      </c>
      <c r="W239">
        <v>2</v>
      </c>
      <c r="X239">
        <v>2</v>
      </c>
      <c r="Y239" s="2">
        <v>36.266666666699997</v>
      </c>
      <c r="Z239" s="21">
        <v>0.45</v>
      </c>
      <c r="AA239">
        <v>0.46</v>
      </c>
      <c r="AB239">
        <v>4.91</v>
      </c>
      <c r="AC239" s="32">
        <f t="shared" si="35"/>
        <v>8.5661080074487903E-2</v>
      </c>
      <c r="AD239" s="13">
        <f t="shared" si="36"/>
        <v>0</v>
      </c>
      <c r="AE239" s="13">
        <f t="shared" si="37"/>
        <v>0.66666666666666663</v>
      </c>
      <c r="AF239" s="13">
        <f t="shared" si="38"/>
        <v>0.66666666666666663</v>
      </c>
      <c r="AG239">
        <v>2</v>
      </c>
      <c r="AH239">
        <v>1</v>
      </c>
      <c r="AI239" s="17">
        <f t="shared" si="39"/>
        <v>0.66666666666666663</v>
      </c>
      <c r="AJ239" s="35">
        <v>3</v>
      </c>
      <c r="AK239" s="35">
        <v>1</v>
      </c>
      <c r="AL239" s="35">
        <v>22</v>
      </c>
      <c r="AM239" s="35">
        <v>3</v>
      </c>
      <c r="AN239" s="35">
        <v>10</v>
      </c>
      <c r="AO239" s="35">
        <v>1</v>
      </c>
      <c r="AP239" s="35">
        <v>1</v>
      </c>
      <c r="AQ239" s="35">
        <v>8</v>
      </c>
      <c r="AR239">
        <v>0</v>
      </c>
      <c r="AS239">
        <v>0</v>
      </c>
      <c r="AT239">
        <v>61.21</v>
      </c>
      <c r="AU239">
        <v>-31.5</v>
      </c>
      <c r="AV239">
        <v>-73.894999999999996</v>
      </c>
      <c r="AW239">
        <v>5.3730000000000002</v>
      </c>
      <c r="AX239" s="2">
        <v>2.4</v>
      </c>
      <c r="AY239" s="2">
        <v>-0.60000000000000009</v>
      </c>
      <c r="AZ239" s="2">
        <v>0.30000000000000004</v>
      </c>
      <c r="BA239" s="2">
        <v>0.2</v>
      </c>
      <c r="BB239" s="2">
        <v>-0.2</v>
      </c>
      <c r="BC239" s="2">
        <v>-0.30000000000000004</v>
      </c>
    </row>
    <row r="240" spans="1:55" x14ac:dyDescent="0.2">
      <c r="A240" s="12" t="s">
        <v>275</v>
      </c>
      <c r="B240" s="12" t="s">
        <v>2804</v>
      </c>
      <c r="C240" t="s">
        <v>2803</v>
      </c>
      <c r="D240" t="s">
        <v>131</v>
      </c>
      <c r="E240" s="12" t="s">
        <v>113</v>
      </c>
      <c r="F240">
        <v>78</v>
      </c>
      <c r="G240">
        <v>8</v>
      </c>
      <c r="H240">
        <v>5</v>
      </c>
      <c r="I240" s="15">
        <f t="shared" si="30"/>
        <v>13</v>
      </c>
      <c r="J240">
        <v>3</v>
      </c>
      <c r="K240">
        <v>2</v>
      </c>
      <c r="L240" s="3">
        <v>8</v>
      </c>
      <c r="M240" s="3">
        <v>3</v>
      </c>
      <c r="N240" s="3">
        <v>2</v>
      </c>
      <c r="O240" s="14">
        <f t="shared" si="31"/>
        <v>3.5331420806275808</v>
      </c>
      <c r="P240">
        <v>37</v>
      </c>
      <c r="Q240">
        <v>16</v>
      </c>
      <c r="R240">
        <v>15</v>
      </c>
      <c r="S240" s="13">
        <f t="shared" si="32"/>
        <v>0.21621621621621623</v>
      </c>
      <c r="T240" s="13">
        <f t="shared" si="33"/>
        <v>0.11764705882352941</v>
      </c>
      <c r="U240" s="15">
        <f t="shared" si="34"/>
        <v>27.166666666666668</v>
      </c>
      <c r="V240">
        <v>0</v>
      </c>
      <c r="W240">
        <v>5</v>
      </c>
      <c r="X240">
        <v>10</v>
      </c>
      <c r="Y240" s="2">
        <v>220.76666666669999</v>
      </c>
      <c r="Z240" s="21">
        <v>2.8166666666999998</v>
      </c>
      <c r="AA240">
        <v>2.69</v>
      </c>
      <c r="AB240">
        <v>2.73</v>
      </c>
      <c r="AC240" s="32">
        <f t="shared" si="35"/>
        <v>0.49630996309963099</v>
      </c>
      <c r="AD240" s="13">
        <f t="shared" si="36"/>
        <v>0.44444444444444442</v>
      </c>
      <c r="AE240" s="13">
        <f t="shared" si="37"/>
        <v>0.27777777777777779</v>
      </c>
      <c r="AF240" s="13">
        <f t="shared" si="38"/>
        <v>0.72222222222222221</v>
      </c>
      <c r="AG240">
        <v>1</v>
      </c>
      <c r="AH240">
        <v>3</v>
      </c>
      <c r="AI240" s="17">
        <f t="shared" si="39"/>
        <v>0.25</v>
      </c>
      <c r="AJ240" s="35">
        <v>18</v>
      </c>
      <c r="AK240" s="35">
        <v>10</v>
      </c>
      <c r="AL240" s="35">
        <v>145</v>
      </c>
      <c r="AM240" s="35">
        <v>16</v>
      </c>
      <c r="AN240" s="35">
        <v>69</v>
      </c>
      <c r="AO240" s="35">
        <v>12</v>
      </c>
      <c r="AP240" s="35">
        <v>8</v>
      </c>
      <c r="AQ240" s="35">
        <v>86</v>
      </c>
      <c r="AR240">
        <v>4</v>
      </c>
      <c r="AS240">
        <v>4</v>
      </c>
      <c r="AT240">
        <v>77.69</v>
      </c>
      <c r="AU240">
        <v>13.7</v>
      </c>
      <c r="AV240">
        <v>-83.025999999999996</v>
      </c>
      <c r="AW240">
        <v>-3.3029999999999999</v>
      </c>
      <c r="AX240" s="2">
        <v>17.7</v>
      </c>
      <c r="AY240" s="2">
        <v>-2</v>
      </c>
      <c r="AZ240" s="2">
        <v>-0.30000000000000004</v>
      </c>
      <c r="BA240" s="2">
        <v>-0.60000000000000009</v>
      </c>
      <c r="BB240" s="2">
        <v>2</v>
      </c>
      <c r="BC240" s="2">
        <v>-1</v>
      </c>
    </row>
    <row r="241" spans="1:55" x14ac:dyDescent="0.2">
      <c r="A241" s="12" t="s">
        <v>275</v>
      </c>
      <c r="B241" s="12" t="s">
        <v>3016</v>
      </c>
      <c r="C241" t="s">
        <v>3015</v>
      </c>
      <c r="D241" s="12" t="s">
        <v>442</v>
      </c>
      <c r="E241" s="12" t="s">
        <v>178</v>
      </c>
      <c r="F241">
        <v>17</v>
      </c>
      <c r="G241">
        <v>0</v>
      </c>
      <c r="H241">
        <v>1</v>
      </c>
      <c r="I241" s="15">
        <f t="shared" si="30"/>
        <v>1</v>
      </c>
      <c r="J241">
        <v>0</v>
      </c>
      <c r="K241">
        <v>1</v>
      </c>
      <c r="L241" s="3">
        <v>0</v>
      </c>
      <c r="M241" s="3">
        <v>0</v>
      </c>
      <c r="N241" s="3">
        <v>1</v>
      </c>
      <c r="O241" s="14">
        <f t="shared" si="31"/>
        <v>2.6011560693604028</v>
      </c>
      <c r="P241">
        <v>3</v>
      </c>
      <c r="Q241">
        <v>2</v>
      </c>
      <c r="R241">
        <v>4</v>
      </c>
      <c r="S241" s="13">
        <f t="shared" si="32"/>
        <v>0</v>
      </c>
      <c r="T241" s="13">
        <f t="shared" si="33"/>
        <v>0</v>
      </c>
      <c r="U241" s="15">
        <f t="shared" si="34"/>
        <v>0</v>
      </c>
      <c r="V241">
        <v>0</v>
      </c>
      <c r="W241">
        <v>0</v>
      </c>
      <c r="X241">
        <v>1</v>
      </c>
      <c r="Y241" s="2">
        <v>23.066666666700002</v>
      </c>
      <c r="Z241" s="21">
        <v>1.35</v>
      </c>
      <c r="AA241">
        <v>1.35</v>
      </c>
      <c r="AB241">
        <v>3.6</v>
      </c>
      <c r="AC241" s="32">
        <f t="shared" si="35"/>
        <v>0.27272727272727276</v>
      </c>
      <c r="AD241" s="13">
        <f t="shared" si="36"/>
        <v>0</v>
      </c>
      <c r="AE241" s="13">
        <f t="shared" si="37"/>
        <v>0.5</v>
      </c>
      <c r="AF241" s="13">
        <f t="shared" si="38"/>
        <v>0.5</v>
      </c>
      <c r="AI241" s="17" t="str">
        <f t="shared" si="39"/>
        <v xml:space="preserve"> </v>
      </c>
      <c r="AJ241" s="35">
        <v>2</v>
      </c>
      <c r="AK241" s="35">
        <v>0</v>
      </c>
      <c r="AL241" s="35">
        <v>23</v>
      </c>
      <c r="AM241" s="35">
        <v>1</v>
      </c>
      <c r="AN241" s="35">
        <v>5</v>
      </c>
      <c r="AO241" s="35">
        <v>0</v>
      </c>
      <c r="AP241" s="35">
        <v>0</v>
      </c>
      <c r="AQ241" s="35">
        <v>13</v>
      </c>
      <c r="AR241">
        <v>0</v>
      </c>
      <c r="AS241">
        <v>0</v>
      </c>
      <c r="AT241">
        <v>110.04</v>
      </c>
      <c r="AU241">
        <v>44.3</v>
      </c>
      <c r="AV241">
        <v>-84.753</v>
      </c>
      <c r="AW241">
        <v>-2.9790000000000001</v>
      </c>
      <c r="AX241" s="2">
        <v>2.5</v>
      </c>
      <c r="AY241" s="2">
        <v>0.5</v>
      </c>
      <c r="AZ241" s="2">
        <v>0.30000000000000004</v>
      </c>
      <c r="BA241" s="2">
        <v>0.1</v>
      </c>
      <c r="BB241" s="2">
        <v>-0.1</v>
      </c>
      <c r="BC241" s="2">
        <v>0.7</v>
      </c>
    </row>
    <row r="242" spans="1:55" x14ac:dyDescent="0.2">
      <c r="A242" s="12" t="s">
        <v>275</v>
      </c>
      <c r="B242" s="12" t="s">
        <v>3066</v>
      </c>
      <c r="C242" t="s">
        <v>3065</v>
      </c>
      <c r="D242" t="s">
        <v>223</v>
      </c>
      <c r="E242" s="12" t="s">
        <v>178</v>
      </c>
      <c r="F242">
        <v>70</v>
      </c>
      <c r="G242">
        <v>1</v>
      </c>
      <c r="H242">
        <v>3</v>
      </c>
      <c r="I242" s="15">
        <f t="shared" si="30"/>
        <v>4</v>
      </c>
      <c r="J242">
        <v>1</v>
      </c>
      <c r="K242">
        <v>2</v>
      </c>
      <c r="L242" s="3">
        <v>1</v>
      </c>
      <c r="M242" s="3">
        <v>1</v>
      </c>
      <c r="N242" s="3">
        <v>2</v>
      </c>
      <c r="O242" s="14">
        <f t="shared" si="31"/>
        <v>5.8751529987760094</v>
      </c>
      <c r="P242">
        <v>5</v>
      </c>
      <c r="Q242">
        <v>1</v>
      </c>
      <c r="R242">
        <v>4</v>
      </c>
      <c r="S242" s="13">
        <f t="shared" si="32"/>
        <v>0.2</v>
      </c>
      <c r="T242" s="13">
        <f t="shared" si="33"/>
        <v>0.1</v>
      </c>
      <c r="U242" s="15">
        <f t="shared" si="34"/>
        <v>5.125</v>
      </c>
      <c r="V242">
        <v>2</v>
      </c>
      <c r="W242">
        <v>1</v>
      </c>
      <c r="X242">
        <v>3</v>
      </c>
      <c r="Y242" s="2">
        <v>40.85</v>
      </c>
      <c r="Z242" s="21">
        <v>0.58333333330000003</v>
      </c>
      <c r="AA242">
        <v>0.59</v>
      </c>
      <c r="AB242">
        <v>4.99</v>
      </c>
      <c r="AC242" s="32">
        <f t="shared" si="35"/>
        <v>0.1057347670250896</v>
      </c>
      <c r="AD242" s="13">
        <f t="shared" si="36"/>
        <v>0.125</v>
      </c>
      <c r="AE242" s="13">
        <f t="shared" si="37"/>
        <v>0.375</v>
      </c>
      <c r="AF242" s="13">
        <f t="shared" si="38"/>
        <v>0.5</v>
      </c>
      <c r="AI242" s="17" t="str">
        <f t="shared" si="39"/>
        <v xml:space="preserve"> </v>
      </c>
      <c r="AJ242" s="35">
        <v>8</v>
      </c>
      <c r="AK242" s="35">
        <v>0</v>
      </c>
      <c r="AL242" s="35">
        <v>33</v>
      </c>
      <c r="AM242" s="35">
        <v>3</v>
      </c>
      <c r="AN242" s="35">
        <v>15</v>
      </c>
      <c r="AO242" s="35">
        <v>2</v>
      </c>
      <c r="AP242" s="35">
        <v>3</v>
      </c>
      <c r="AQ242" s="35">
        <v>20</v>
      </c>
      <c r="AR242">
        <v>0</v>
      </c>
      <c r="AS242">
        <v>0</v>
      </c>
      <c r="AT242">
        <v>99.43</v>
      </c>
      <c r="AU242">
        <v>13.1</v>
      </c>
      <c r="AV242">
        <v>-81.751000000000005</v>
      </c>
      <c r="AW242">
        <v>-1.708</v>
      </c>
      <c r="AX242" s="2">
        <v>5</v>
      </c>
      <c r="AY242" s="2">
        <v>1.3</v>
      </c>
      <c r="AZ242" s="2">
        <v>0.1</v>
      </c>
      <c r="BA242" s="2">
        <v>-0.4</v>
      </c>
      <c r="BB242" s="2">
        <v>-0.1</v>
      </c>
      <c r="BC242" s="2">
        <v>1</v>
      </c>
    </row>
    <row r="243" spans="1:55" x14ac:dyDescent="0.2">
      <c r="A243" s="12" t="s">
        <v>275</v>
      </c>
      <c r="B243" s="12" t="s">
        <v>3093</v>
      </c>
      <c r="C243" t="s">
        <v>3092</v>
      </c>
      <c r="D243" t="s">
        <v>460</v>
      </c>
      <c r="E243" s="12" t="s">
        <v>178</v>
      </c>
      <c r="F243">
        <v>48</v>
      </c>
      <c r="G243">
        <v>0</v>
      </c>
      <c r="H243">
        <v>3</v>
      </c>
      <c r="I243" s="15">
        <f t="shared" si="30"/>
        <v>3</v>
      </c>
      <c r="J243">
        <v>1</v>
      </c>
      <c r="K243">
        <v>2</v>
      </c>
      <c r="L243" s="3">
        <v>0</v>
      </c>
      <c r="M243" s="3">
        <v>1</v>
      </c>
      <c r="N243" s="3">
        <v>2</v>
      </c>
      <c r="O243" s="14">
        <f t="shared" si="31"/>
        <v>3.7126160192531539</v>
      </c>
      <c r="P243">
        <v>7</v>
      </c>
      <c r="Q243">
        <v>3</v>
      </c>
      <c r="R243">
        <v>4</v>
      </c>
      <c r="S243" s="13">
        <f t="shared" si="32"/>
        <v>0</v>
      </c>
      <c r="T243" s="13">
        <f t="shared" si="33"/>
        <v>0</v>
      </c>
      <c r="U243" s="15">
        <f t="shared" si="34"/>
        <v>6</v>
      </c>
      <c r="V243">
        <v>2</v>
      </c>
      <c r="W243">
        <v>0</v>
      </c>
      <c r="X243">
        <v>0</v>
      </c>
      <c r="Y243" s="2">
        <v>48.483333333300003</v>
      </c>
      <c r="Z243" s="21">
        <v>1</v>
      </c>
      <c r="AA243">
        <v>1</v>
      </c>
      <c r="AB243">
        <v>4.16</v>
      </c>
      <c r="AC243" s="32">
        <f t="shared" si="35"/>
        <v>0.19379844961240308</v>
      </c>
      <c r="AD243" s="13">
        <f t="shared" si="36"/>
        <v>0</v>
      </c>
      <c r="AE243" s="13">
        <f t="shared" si="37"/>
        <v>0.5</v>
      </c>
      <c r="AF243" s="13">
        <f t="shared" si="38"/>
        <v>0.5</v>
      </c>
      <c r="AI243" s="17" t="str">
        <f t="shared" si="39"/>
        <v xml:space="preserve"> </v>
      </c>
      <c r="AJ243" s="35">
        <v>6</v>
      </c>
      <c r="AK243" s="35">
        <v>1</v>
      </c>
      <c r="AL243" s="35">
        <v>30</v>
      </c>
      <c r="AM243" s="35">
        <v>10</v>
      </c>
      <c r="AN243" s="35">
        <v>20</v>
      </c>
      <c r="AO243" s="35">
        <v>2</v>
      </c>
      <c r="AP243" s="35">
        <v>4</v>
      </c>
      <c r="AQ243" s="35">
        <v>15</v>
      </c>
      <c r="AR243">
        <v>0</v>
      </c>
      <c r="AS243">
        <v>0</v>
      </c>
      <c r="AT243">
        <v>67.52</v>
      </c>
      <c r="AU243">
        <v>-30</v>
      </c>
      <c r="AV243">
        <v>-90.736000000000004</v>
      </c>
      <c r="AW243">
        <v>-7.9530000000000003</v>
      </c>
      <c r="AX243" s="2">
        <v>4.5</v>
      </c>
      <c r="AY243" s="2">
        <v>-0.1</v>
      </c>
      <c r="AZ243" s="2">
        <v>0.30000000000000004</v>
      </c>
      <c r="BA243" s="2">
        <v>0.4</v>
      </c>
      <c r="BB243" s="2">
        <v>-0.30000000000000004</v>
      </c>
      <c r="BC243" s="2">
        <v>0.30000000000000004</v>
      </c>
    </row>
    <row r="244" spans="1:55" x14ac:dyDescent="0.2">
      <c r="A244" s="12" t="s">
        <v>275</v>
      </c>
      <c r="B244" s="12" t="s">
        <v>3307</v>
      </c>
      <c r="C244" t="s">
        <v>3306</v>
      </c>
      <c r="D244" t="s">
        <v>192</v>
      </c>
      <c r="E244" s="12" t="s">
        <v>170</v>
      </c>
      <c r="F244">
        <v>6</v>
      </c>
      <c r="G244">
        <v>0</v>
      </c>
      <c r="H244">
        <v>0</v>
      </c>
      <c r="I244" s="15">
        <f t="shared" si="30"/>
        <v>0</v>
      </c>
      <c r="J244">
        <v>0</v>
      </c>
      <c r="K244">
        <v>0</v>
      </c>
      <c r="L244" s="3">
        <v>0</v>
      </c>
      <c r="M244" s="3">
        <v>0</v>
      </c>
      <c r="N244" s="3">
        <v>0</v>
      </c>
      <c r="O244" s="14">
        <f t="shared" si="31"/>
        <v>0</v>
      </c>
      <c r="P244">
        <v>0</v>
      </c>
      <c r="Q244">
        <v>0</v>
      </c>
      <c r="R244">
        <v>0</v>
      </c>
      <c r="S244" s="13">
        <f t="shared" si="32"/>
        <v>0</v>
      </c>
      <c r="T244" s="13">
        <f t="shared" si="33"/>
        <v>0</v>
      </c>
      <c r="U244" s="15">
        <f t="shared" si="34"/>
        <v>0</v>
      </c>
      <c r="V244">
        <v>0</v>
      </c>
      <c r="W244">
        <v>0</v>
      </c>
      <c r="X244">
        <v>0</v>
      </c>
      <c r="Y244" s="2">
        <v>0.2666666667</v>
      </c>
      <c r="Z244" s="21">
        <v>3.3333333300000004E-2</v>
      </c>
      <c r="AA244">
        <v>0.04</v>
      </c>
      <c r="AB244">
        <v>3.68</v>
      </c>
      <c r="AC244" s="32">
        <f t="shared" si="35"/>
        <v>1.075268817204301E-2</v>
      </c>
      <c r="AD244" s="13">
        <f t="shared" si="36"/>
        <v>0</v>
      </c>
      <c r="AE244" s="13">
        <f t="shared" si="37"/>
        <v>0</v>
      </c>
      <c r="AF244" s="13">
        <f t="shared" si="38"/>
        <v>0</v>
      </c>
      <c r="AG244">
        <v>1</v>
      </c>
      <c r="AH244">
        <v>0</v>
      </c>
      <c r="AI244" s="17">
        <f t="shared" si="39"/>
        <v>1</v>
      </c>
      <c r="AJ244" s="35">
        <v>0</v>
      </c>
      <c r="AK244" s="35">
        <v>0</v>
      </c>
      <c r="AL244" s="35">
        <v>0</v>
      </c>
      <c r="AM244" s="35">
        <v>0</v>
      </c>
      <c r="AN244" s="35">
        <v>1</v>
      </c>
      <c r="AO244" s="35">
        <v>0</v>
      </c>
      <c r="AP244" s="35">
        <v>0</v>
      </c>
      <c r="AQ244" s="35">
        <v>1</v>
      </c>
      <c r="AR244">
        <v>0</v>
      </c>
      <c r="AS244">
        <v>0</v>
      </c>
      <c r="AT244">
        <v>450</v>
      </c>
      <c r="AU244">
        <v>390.2</v>
      </c>
      <c r="AV244">
        <v>-84.224000000000004</v>
      </c>
      <c r="AW244">
        <v>-2.3730000000000002</v>
      </c>
      <c r="AX244" s="2">
        <v>0</v>
      </c>
      <c r="AY244" s="2">
        <v>-0.1</v>
      </c>
      <c r="AZ244" s="2">
        <v>0</v>
      </c>
      <c r="BA244" s="2">
        <v>0</v>
      </c>
      <c r="BB244" s="2">
        <v>0</v>
      </c>
      <c r="BC244" s="2">
        <v>-0.1</v>
      </c>
    </row>
    <row r="245" spans="1:55" x14ac:dyDescent="0.2">
      <c r="A245" s="12" t="s">
        <v>275</v>
      </c>
      <c r="B245" s="12" t="s">
        <v>3529</v>
      </c>
      <c r="C245" t="s">
        <v>3528</v>
      </c>
      <c r="D245" t="s">
        <v>330</v>
      </c>
      <c r="E245" s="12" t="s">
        <v>113</v>
      </c>
      <c r="F245">
        <v>2</v>
      </c>
      <c r="G245">
        <v>0</v>
      </c>
      <c r="H245">
        <v>0</v>
      </c>
      <c r="I245" s="15">
        <f t="shared" si="30"/>
        <v>0</v>
      </c>
      <c r="J245">
        <v>0</v>
      </c>
      <c r="K245">
        <v>0</v>
      </c>
      <c r="L245" s="3">
        <v>0</v>
      </c>
      <c r="M245" s="3">
        <v>0</v>
      </c>
      <c r="N245" s="3">
        <v>0</v>
      </c>
      <c r="O245" s="14">
        <f t="shared" si="31"/>
        <v>0</v>
      </c>
      <c r="P245">
        <v>0</v>
      </c>
      <c r="Q245">
        <v>0</v>
      </c>
      <c r="R245">
        <v>0</v>
      </c>
      <c r="S245" s="13">
        <f t="shared" si="32"/>
        <v>0</v>
      </c>
      <c r="T245" s="13">
        <f t="shared" si="33"/>
        <v>0</v>
      </c>
      <c r="U245" s="15">
        <f t="shared" si="34"/>
        <v>0</v>
      </c>
      <c r="V245">
        <v>0</v>
      </c>
      <c r="W245">
        <v>0</v>
      </c>
      <c r="X245">
        <v>0</v>
      </c>
      <c r="Y245" s="2">
        <v>0</v>
      </c>
      <c r="Z245" s="21">
        <v>0</v>
      </c>
      <c r="AC245" s="32">
        <f t="shared" si="35"/>
        <v>0</v>
      </c>
      <c r="AD245" s="13">
        <f t="shared" si="36"/>
        <v>0</v>
      </c>
      <c r="AE245" s="13">
        <f t="shared" si="37"/>
        <v>0</v>
      </c>
      <c r="AF245" s="13">
        <f t="shared" si="38"/>
        <v>0</v>
      </c>
      <c r="AG245">
        <v>0</v>
      </c>
      <c r="AH245">
        <v>0</v>
      </c>
      <c r="AI245" s="17" t="str">
        <f t="shared" si="39"/>
        <v xml:space="preserve"> </v>
      </c>
      <c r="AJ245" s="35">
        <v>0</v>
      </c>
      <c r="AK245" s="35">
        <v>0</v>
      </c>
      <c r="AL245" s="35">
        <v>0</v>
      </c>
      <c r="AM245" s="35">
        <v>0</v>
      </c>
      <c r="AN245" s="35">
        <v>0</v>
      </c>
      <c r="AO245" s="35">
        <v>0</v>
      </c>
      <c r="AP245" s="35">
        <v>0</v>
      </c>
      <c r="AQ245" s="35">
        <v>0</v>
      </c>
      <c r="AR245">
        <v>0</v>
      </c>
      <c r="AS245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</row>
    <row r="246" spans="1:55" x14ac:dyDescent="0.2">
      <c r="A246" s="12" t="s">
        <v>275</v>
      </c>
      <c r="B246" s="12" t="s">
        <v>3606</v>
      </c>
      <c r="C246" t="s">
        <v>3605</v>
      </c>
      <c r="D246" t="s">
        <v>338</v>
      </c>
      <c r="E246" s="12" t="s">
        <v>178</v>
      </c>
      <c r="F246">
        <v>6</v>
      </c>
      <c r="G246">
        <v>0</v>
      </c>
      <c r="H246">
        <v>0</v>
      </c>
      <c r="I246" s="15">
        <f t="shared" si="30"/>
        <v>0</v>
      </c>
      <c r="J246">
        <v>0</v>
      </c>
      <c r="K246">
        <v>0</v>
      </c>
      <c r="L246" s="3">
        <v>0</v>
      </c>
      <c r="M246" s="3">
        <v>0</v>
      </c>
      <c r="N246" s="3">
        <v>0</v>
      </c>
      <c r="O246" s="14">
        <f t="shared" si="31"/>
        <v>0</v>
      </c>
      <c r="P246">
        <v>1</v>
      </c>
      <c r="Q246">
        <v>0</v>
      </c>
      <c r="R246">
        <v>3</v>
      </c>
      <c r="S246" s="13">
        <f t="shared" si="32"/>
        <v>0</v>
      </c>
      <c r="T246" s="13">
        <f t="shared" si="33"/>
        <v>0</v>
      </c>
      <c r="U246" s="15">
        <f t="shared" si="34"/>
        <v>0</v>
      </c>
      <c r="V246">
        <v>0</v>
      </c>
      <c r="W246">
        <v>0</v>
      </c>
      <c r="X246">
        <v>0</v>
      </c>
      <c r="Y246" s="2">
        <v>15.05</v>
      </c>
      <c r="Z246" s="21">
        <v>2.5</v>
      </c>
      <c r="AA246">
        <v>2.5099999999999998</v>
      </c>
      <c r="AB246">
        <v>2.73</v>
      </c>
      <c r="AC246" s="32">
        <f t="shared" si="35"/>
        <v>0.4790076335877862</v>
      </c>
      <c r="AD246" s="13">
        <f t="shared" si="36"/>
        <v>0</v>
      </c>
      <c r="AE246" s="13">
        <f t="shared" si="37"/>
        <v>0</v>
      </c>
      <c r="AF246" s="13">
        <f t="shared" si="38"/>
        <v>0</v>
      </c>
      <c r="AI246" s="17" t="str">
        <f t="shared" si="39"/>
        <v xml:space="preserve"> </v>
      </c>
      <c r="AJ246" s="35">
        <v>3</v>
      </c>
      <c r="AK246" s="35">
        <v>0</v>
      </c>
      <c r="AL246" s="35">
        <v>11</v>
      </c>
      <c r="AM246" s="35">
        <v>2</v>
      </c>
      <c r="AN246" s="35">
        <v>2</v>
      </c>
      <c r="AO246" s="35">
        <v>0</v>
      </c>
      <c r="AP246" s="35">
        <v>0</v>
      </c>
      <c r="AQ246" s="35">
        <v>7</v>
      </c>
      <c r="AR246">
        <v>0</v>
      </c>
      <c r="AS246">
        <v>0</v>
      </c>
      <c r="AT246">
        <v>83.72</v>
      </c>
      <c r="AU246">
        <v>-8</v>
      </c>
      <c r="AV246">
        <v>-79.417000000000002</v>
      </c>
      <c r="AW246">
        <v>-3.7930000000000001</v>
      </c>
      <c r="AX246" s="2">
        <v>1.5</v>
      </c>
      <c r="AY246" s="2">
        <v>0.1</v>
      </c>
      <c r="AZ246" s="2">
        <v>0</v>
      </c>
      <c r="BA246" s="2">
        <v>0.1</v>
      </c>
      <c r="BB246" s="2">
        <v>-0.1</v>
      </c>
      <c r="BC246" s="2">
        <v>0.1</v>
      </c>
    </row>
    <row r="247" spans="1:55" x14ac:dyDescent="0.2">
      <c r="A247" s="12" t="s">
        <v>1586</v>
      </c>
      <c r="B247" s="12" t="s">
        <v>1587</v>
      </c>
      <c r="C247" t="s">
        <v>1585</v>
      </c>
      <c r="D247" t="s">
        <v>131</v>
      </c>
      <c r="E247" s="12" t="s">
        <v>178</v>
      </c>
      <c r="F247">
        <v>7</v>
      </c>
      <c r="G247">
        <v>0</v>
      </c>
      <c r="H247">
        <v>0</v>
      </c>
      <c r="I247" s="15">
        <f t="shared" si="30"/>
        <v>0</v>
      </c>
      <c r="J247">
        <v>0</v>
      </c>
      <c r="K247">
        <v>0</v>
      </c>
      <c r="L247" s="3">
        <v>0</v>
      </c>
      <c r="M247" s="3">
        <v>0</v>
      </c>
      <c r="N247" s="3">
        <v>0</v>
      </c>
      <c r="O247" s="14">
        <f t="shared" si="31"/>
        <v>0</v>
      </c>
      <c r="P247">
        <v>0</v>
      </c>
      <c r="Q247">
        <v>0</v>
      </c>
      <c r="R247">
        <v>0</v>
      </c>
      <c r="S247" s="13">
        <f t="shared" si="32"/>
        <v>0</v>
      </c>
      <c r="T247" s="13">
        <f t="shared" si="33"/>
        <v>0</v>
      </c>
      <c r="U247" s="15">
        <f t="shared" si="34"/>
        <v>0</v>
      </c>
      <c r="V247">
        <v>0</v>
      </c>
      <c r="W247">
        <v>0</v>
      </c>
      <c r="X247">
        <v>1</v>
      </c>
      <c r="Y247" s="2">
        <v>5.2833333332999999</v>
      </c>
      <c r="Z247" s="21">
        <v>0.75</v>
      </c>
      <c r="AA247">
        <v>0.75</v>
      </c>
      <c r="AB247">
        <v>6.71</v>
      </c>
      <c r="AC247" s="32">
        <f t="shared" si="35"/>
        <v>0.10053619302949061</v>
      </c>
      <c r="AD247" s="13">
        <f t="shared" si="36"/>
        <v>0</v>
      </c>
      <c r="AE247" s="13">
        <f t="shared" si="37"/>
        <v>0</v>
      </c>
      <c r="AF247" s="13">
        <f t="shared" si="38"/>
        <v>0</v>
      </c>
      <c r="AI247" s="17" t="str">
        <f t="shared" si="39"/>
        <v xml:space="preserve"> </v>
      </c>
      <c r="AJ247" s="35">
        <v>0</v>
      </c>
      <c r="AK247" s="35">
        <v>1</v>
      </c>
      <c r="AL247" s="35">
        <v>2</v>
      </c>
      <c r="AM247" s="35">
        <v>0</v>
      </c>
      <c r="AN247" s="35">
        <v>1</v>
      </c>
      <c r="AO247" s="35">
        <v>0</v>
      </c>
      <c r="AP247" s="35">
        <v>0</v>
      </c>
      <c r="AQ247" s="35">
        <v>0</v>
      </c>
      <c r="AR247">
        <v>0</v>
      </c>
      <c r="AS247">
        <v>0</v>
      </c>
      <c r="AT247">
        <v>22.71</v>
      </c>
      <c r="AU247">
        <v>-50.1</v>
      </c>
      <c r="AV247">
        <v>-84.305999999999997</v>
      </c>
      <c r="AW247">
        <v>-4.1950000000000003</v>
      </c>
      <c r="AX247" s="2">
        <v>0.2</v>
      </c>
      <c r="AY247" s="2">
        <v>-0.4</v>
      </c>
      <c r="AZ247" s="2">
        <v>0.1</v>
      </c>
      <c r="BA247" s="2">
        <v>-0.2</v>
      </c>
      <c r="BB247" s="2">
        <v>0.1</v>
      </c>
      <c r="BC247" s="2">
        <v>-0.4</v>
      </c>
    </row>
    <row r="248" spans="1:55" x14ac:dyDescent="0.2">
      <c r="A248" s="12" t="s">
        <v>3134</v>
      </c>
      <c r="B248" s="12" t="s">
        <v>3135</v>
      </c>
      <c r="C248" t="s">
        <v>3133</v>
      </c>
      <c r="D248" t="s">
        <v>338</v>
      </c>
      <c r="E248" s="12" t="s">
        <v>178</v>
      </c>
      <c r="F248">
        <v>34</v>
      </c>
      <c r="G248">
        <v>0</v>
      </c>
      <c r="H248">
        <v>0</v>
      </c>
      <c r="I248" s="15">
        <f t="shared" si="30"/>
        <v>0</v>
      </c>
      <c r="J248">
        <v>0</v>
      </c>
      <c r="K248">
        <v>0</v>
      </c>
      <c r="L248" s="3">
        <v>0</v>
      </c>
      <c r="M248" s="3">
        <v>0</v>
      </c>
      <c r="N248" s="3">
        <v>0</v>
      </c>
      <c r="O248" s="14">
        <f t="shared" si="31"/>
        <v>0</v>
      </c>
      <c r="P248">
        <v>3</v>
      </c>
      <c r="Q248">
        <v>1</v>
      </c>
      <c r="R248">
        <v>0</v>
      </c>
      <c r="S248" s="13">
        <f t="shared" si="32"/>
        <v>0</v>
      </c>
      <c r="T248" s="13">
        <f t="shared" si="33"/>
        <v>0</v>
      </c>
      <c r="U248" s="15">
        <f t="shared" si="34"/>
        <v>0</v>
      </c>
      <c r="V248">
        <v>0</v>
      </c>
      <c r="W248">
        <v>0</v>
      </c>
      <c r="X248">
        <v>0</v>
      </c>
      <c r="Y248" s="2">
        <v>15.35</v>
      </c>
      <c r="Z248" s="21">
        <v>0.45</v>
      </c>
      <c r="AA248">
        <v>0.45</v>
      </c>
      <c r="AB248">
        <v>3.65</v>
      </c>
      <c r="AC248" s="32">
        <f t="shared" si="35"/>
        <v>0.10975609756097562</v>
      </c>
      <c r="AD248" s="13">
        <f t="shared" si="36"/>
        <v>0</v>
      </c>
      <c r="AE248" s="13">
        <f t="shared" si="37"/>
        <v>0</v>
      </c>
      <c r="AF248" s="13">
        <f t="shared" si="38"/>
        <v>0</v>
      </c>
      <c r="AI248" s="17" t="str">
        <f t="shared" si="39"/>
        <v xml:space="preserve"> </v>
      </c>
      <c r="AJ248" s="35">
        <v>1</v>
      </c>
      <c r="AK248" s="35">
        <v>0</v>
      </c>
      <c r="AL248" s="35">
        <v>10</v>
      </c>
      <c r="AM248" s="35">
        <v>1</v>
      </c>
      <c r="AN248" s="35">
        <v>4</v>
      </c>
      <c r="AO248" s="35">
        <v>0</v>
      </c>
      <c r="AP248" s="35">
        <v>0</v>
      </c>
      <c r="AQ248" s="35">
        <v>4</v>
      </c>
      <c r="AR248">
        <v>1</v>
      </c>
      <c r="AS248">
        <v>0</v>
      </c>
      <c r="AT248">
        <v>70.36</v>
      </c>
      <c r="AU248">
        <v>-26.2</v>
      </c>
      <c r="AV248">
        <v>-82.007999999999996</v>
      </c>
      <c r="AW248">
        <v>-2.42</v>
      </c>
      <c r="AX248" s="2">
        <v>1.6</v>
      </c>
      <c r="AY248" s="2">
        <v>0</v>
      </c>
      <c r="AZ248" s="2">
        <v>0.4</v>
      </c>
      <c r="BA248" s="2">
        <v>-0.30000000000000004</v>
      </c>
      <c r="BB248" s="2">
        <v>-0.2</v>
      </c>
      <c r="BC248" s="2">
        <v>-0.1</v>
      </c>
    </row>
    <row r="249" spans="1:55" x14ac:dyDescent="0.2">
      <c r="A249" s="12" t="s">
        <v>3134</v>
      </c>
      <c r="B249" s="12" t="s">
        <v>3660</v>
      </c>
      <c r="C249" t="s">
        <v>3659</v>
      </c>
      <c r="D249" t="s">
        <v>155</v>
      </c>
      <c r="E249" s="12" t="s">
        <v>178</v>
      </c>
      <c r="F249">
        <v>46</v>
      </c>
      <c r="G249">
        <v>2</v>
      </c>
      <c r="H249">
        <v>2</v>
      </c>
      <c r="I249" s="15">
        <f t="shared" si="30"/>
        <v>4</v>
      </c>
      <c r="J249">
        <v>1</v>
      </c>
      <c r="K249">
        <v>1</v>
      </c>
      <c r="L249" s="3">
        <v>2</v>
      </c>
      <c r="M249" s="3">
        <v>1</v>
      </c>
      <c r="N249" s="3">
        <v>1</v>
      </c>
      <c r="O249" s="14">
        <f t="shared" si="31"/>
        <v>1.6678248783877694</v>
      </c>
      <c r="P249">
        <v>33</v>
      </c>
      <c r="Q249">
        <v>18</v>
      </c>
      <c r="R249">
        <v>18</v>
      </c>
      <c r="S249" s="13">
        <f t="shared" si="32"/>
        <v>6.0606060606060608E-2</v>
      </c>
      <c r="T249" s="13">
        <f t="shared" si="33"/>
        <v>2.8985507246376812E-2</v>
      </c>
      <c r="U249" s="15">
        <f t="shared" si="34"/>
        <v>8.3333333333333339</v>
      </c>
      <c r="V249">
        <v>1</v>
      </c>
      <c r="W249">
        <v>4</v>
      </c>
      <c r="X249">
        <v>6</v>
      </c>
      <c r="Y249" s="2">
        <v>143.9</v>
      </c>
      <c r="Z249" s="21">
        <v>3.1166666667</v>
      </c>
      <c r="AA249">
        <v>3.06</v>
      </c>
      <c r="AB249">
        <v>2.23</v>
      </c>
      <c r="AC249" s="32">
        <f t="shared" si="35"/>
        <v>0.57844990548204156</v>
      </c>
      <c r="AD249" s="13">
        <f t="shared" si="36"/>
        <v>0.16666666666666666</v>
      </c>
      <c r="AE249" s="13">
        <f t="shared" si="37"/>
        <v>0.16666666666666666</v>
      </c>
      <c r="AF249" s="13">
        <f t="shared" si="38"/>
        <v>0.33333333333333331</v>
      </c>
      <c r="AI249" s="17" t="str">
        <f t="shared" si="39"/>
        <v xml:space="preserve"> </v>
      </c>
      <c r="AJ249" s="35">
        <v>12</v>
      </c>
      <c r="AK249" s="35">
        <v>6</v>
      </c>
      <c r="AL249" s="35">
        <v>88</v>
      </c>
      <c r="AM249" s="35">
        <v>19</v>
      </c>
      <c r="AN249" s="35">
        <v>49</v>
      </c>
      <c r="AO249" s="35">
        <v>6</v>
      </c>
      <c r="AP249" s="35">
        <v>2</v>
      </c>
      <c r="AQ249" s="35">
        <v>47</v>
      </c>
      <c r="AR249">
        <v>1</v>
      </c>
      <c r="AS249">
        <v>0</v>
      </c>
      <c r="AT249">
        <v>69.430000000000007</v>
      </c>
      <c r="AU249">
        <v>3.9</v>
      </c>
      <c r="AV249">
        <v>-81.614000000000004</v>
      </c>
      <c r="AW249">
        <v>-3.4910000000000001</v>
      </c>
      <c r="AX249" s="2">
        <v>11.3</v>
      </c>
      <c r="AY249" s="2">
        <v>-1.5</v>
      </c>
      <c r="AZ249" s="2">
        <v>0</v>
      </c>
      <c r="BA249" s="2">
        <v>-0.8</v>
      </c>
      <c r="BB249" s="2">
        <v>0.7</v>
      </c>
      <c r="BC249" s="2">
        <v>-1.7000000000000002</v>
      </c>
    </row>
    <row r="250" spans="1:55" x14ac:dyDescent="0.2">
      <c r="A250" s="12" t="s">
        <v>1104</v>
      </c>
      <c r="B250" s="12" t="s">
        <v>1105</v>
      </c>
      <c r="C250" t="s">
        <v>1103</v>
      </c>
      <c r="D250" t="s">
        <v>199</v>
      </c>
      <c r="E250" s="12" t="s">
        <v>148</v>
      </c>
      <c r="F250">
        <v>51</v>
      </c>
      <c r="G250">
        <v>0</v>
      </c>
      <c r="H250">
        <v>0</v>
      </c>
      <c r="I250" s="15">
        <f t="shared" si="30"/>
        <v>0</v>
      </c>
      <c r="J250">
        <v>0</v>
      </c>
      <c r="K250">
        <v>0</v>
      </c>
      <c r="L250" s="3">
        <v>0</v>
      </c>
      <c r="M250" s="3">
        <v>0</v>
      </c>
      <c r="N250" s="3">
        <v>0</v>
      </c>
      <c r="O250" s="14">
        <f t="shared" si="31"/>
        <v>0</v>
      </c>
      <c r="P250">
        <v>1</v>
      </c>
      <c r="Q250">
        <v>0</v>
      </c>
      <c r="R250">
        <v>0</v>
      </c>
      <c r="S250" s="13">
        <f t="shared" si="32"/>
        <v>0</v>
      </c>
      <c r="T250" s="13">
        <f t="shared" si="33"/>
        <v>0</v>
      </c>
      <c r="U250" s="15">
        <f t="shared" si="34"/>
        <v>0</v>
      </c>
      <c r="V250">
        <v>0</v>
      </c>
      <c r="W250">
        <v>0</v>
      </c>
      <c r="X250">
        <v>1</v>
      </c>
      <c r="Y250" s="2">
        <v>5.1833333333000002</v>
      </c>
      <c r="Z250" s="21">
        <v>0.1</v>
      </c>
      <c r="AA250">
        <v>0.1</v>
      </c>
      <c r="AB250">
        <v>5.18</v>
      </c>
      <c r="AC250" s="32">
        <f t="shared" si="35"/>
        <v>1.8939393939393943E-2</v>
      </c>
      <c r="AD250" s="13">
        <f t="shared" si="36"/>
        <v>0</v>
      </c>
      <c r="AE250" s="13">
        <f t="shared" si="37"/>
        <v>0</v>
      </c>
      <c r="AF250" s="13">
        <f t="shared" si="38"/>
        <v>0</v>
      </c>
      <c r="AG250">
        <v>0</v>
      </c>
      <c r="AH250">
        <v>0</v>
      </c>
      <c r="AI250" s="17" t="str">
        <f t="shared" si="39"/>
        <v xml:space="preserve"> </v>
      </c>
      <c r="AJ250" s="35">
        <v>0</v>
      </c>
      <c r="AK250" s="35">
        <v>0</v>
      </c>
      <c r="AL250" s="35">
        <v>5</v>
      </c>
      <c r="AM250" s="35">
        <v>0</v>
      </c>
      <c r="AN250" s="35">
        <v>1</v>
      </c>
      <c r="AO250" s="35">
        <v>0</v>
      </c>
      <c r="AP250" s="35">
        <v>0</v>
      </c>
      <c r="AQ250" s="35">
        <v>0</v>
      </c>
      <c r="AR250">
        <v>1</v>
      </c>
      <c r="AS250">
        <v>1</v>
      </c>
      <c r="AT250">
        <v>69.010000000000005</v>
      </c>
      <c r="AU250">
        <v>-21.7</v>
      </c>
      <c r="AV250">
        <v>-86.715999999999994</v>
      </c>
      <c r="AW250">
        <v>-0.106</v>
      </c>
      <c r="AX250" s="2">
        <v>0.4</v>
      </c>
      <c r="AY250" s="2">
        <v>0</v>
      </c>
      <c r="AZ250" s="2">
        <v>0</v>
      </c>
      <c r="BA250" s="2">
        <v>-0.1</v>
      </c>
      <c r="BB250" s="2">
        <v>0</v>
      </c>
      <c r="BC250" s="2">
        <v>0</v>
      </c>
    </row>
    <row r="251" spans="1:55" x14ac:dyDescent="0.2">
      <c r="A251" s="12" t="s">
        <v>1104</v>
      </c>
      <c r="B251" s="12" t="s">
        <v>857</v>
      </c>
      <c r="C251" t="s">
        <v>1583</v>
      </c>
      <c r="D251" t="s">
        <v>529</v>
      </c>
      <c r="E251" s="12" t="s">
        <v>170</v>
      </c>
      <c r="F251">
        <v>20</v>
      </c>
      <c r="G251">
        <v>0</v>
      </c>
      <c r="H251">
        <v>0</v>
      </c>
      <c r="I251" s="15">
        <f t="shared" si="30"/>
        <v>0</v>
      </c>
      <c r="J251">
        <v>0</v>
      </c>
      <c r="K251">
        <v>0</v>
      </c>
      <c r="L251" s="3">
        <v>0</v>
      </c>
      <c r="M251" s="3">
        <v>0</v>
      </c>
      <c r="N251" s="3">
        <v>0</v>
      </c>
      <c r="O251" s="14">
        <f t="shared" si="31"/>
        <v>0</v>
      </c>
      <c r="P251">
        <v>1</v>
      </c>
      <c r="Q251">
        <v>0</v>
      </c>
      <c r="R251">
        <v>0</v>
      </c>
      <c r="S251" s="13">
        <f t="shared" si="32"/>
        <v>0</v>
      </c>
      <c r="T251" s="13">
        <f t="shared" si="33"/>
        <v>0</v>
      </c>
      <c r="U251" s="15">
        <f t="shared" si="34"/>
        <v>0</v>
      </c>
      <c r="V251">
        <v>0</v>
      </c>
      <c r="W251">
        <v>0</v>
      </c>
      <c r="X251">
        <v>0</v>
      </c>
      <c r="Y251" s="2">
        <v>0.18333333330000001</v>
      </c>
      <c r="Z251" s="21">
        <v>0</v>
      </c>
      <c r="AA251">
        <v>0.01</v>
      </c>
      <c r="AB251">
        <v>5.85</v>
      </c>
      <c r="AC251" s="32">
        <f t="shared" si="35"/>
        <v>1.7064846416382255E-3</v>
      </c>
      <c r="AD251" s="13">
        <f t="shared" si="36"/>
        <v>0</v>
      </c>
      <c r="AE251" s="13">
        <f t="shared" si="37"/>
        <v>0</v>
      </c>
      <c r="AF251" s="13">
        <f t="shared" si="38"/>
        <v>0</v>
      </c>
      <c r="AG251">
        <v>0</v>
      </c>
      <c r="AH251">
        <v>0</v>
      </c>
      <c r="AI251" s="17" t="str">
        <f t="shared" si="39"/>
        <v xml:space="preserve"> </v>
      </c>
      <c r="AJ251" s="35">
        <v>0</v>
      </c>
      <c r="AK251" s="35">
        <v>0</v>
      </c>
      <c r="AL251" s="35">
        <v>1</v>
      </c>
      <c r="AM251" s="35">
        <v>0</v>
      </c>
      <c r="AN251" s="35">
        <v>0</v>
      </c>
      <c r="AO251" s="35">
        <v>0</v>
      </c>
      <c r="AP251" s="35">
        <v>0</v>
      </c>
      <c r="AQ251" s="35">
        <v>0</v>
      </c>
      <c r="AR251">
        <v>0</v>
      </c>
      <c r="AS251">
        <v>0</v>
      </c>
      <c r="AT251">
        <v>327.27</v>
      </c>
      <c r="AU251">
        <v>238.6</v>
      </c>
      <c r="AV251">
        <v>-74.326999999999998</v>
      </c>
      <c r="AW251">
        <v>7.4349999999999996</v>
      </c>
      <c r="AX251" s="2">
        <v>0.1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</row>
    <row r="252" spans="1:55" x14ac:dyDescent="0.2">
      <c r="A252" s="12" t="s">
        <v>1104</v>
      </c>
      <c r="B252" s="12" t="s">
        <v>2310</v>
      </c>
      <c r="C252" t="s">
        <v>2309</v>
      </c>
      <c r="D252" t="s">
        <v>223</v>
      </c>
      <c r="E252" s="12" t="s">
        <v>170</v>
      </c>
      <c r="F252">
        <v>71</v>
      </c>
      <c r="G252">
        <v>0</v>
      </c>
      <c r="H252">
        <v>0</v>
      </c>
      <c r="I252" s="15">
        <f t="shared" si="30"/>
        <v>0</v>
      </c>
      <c r="J252">
        <v>0</v>
      </c>
      <c r="K252">
        <v>0</v>
      </c>
      <c r="L252" s="3">
        <v>0</v>
      </c>
      <c r="M252" s="3">
        <v>0</v>
      </c>
      <c r="N252" s="3">
        <v>0</v>
      </c>
      <c r="O252" s="14">
        <f t="shared" si="31"/>
        <v>0</v>
      </c>
      <c r="P252">
        <v>0</v>
      </c>
      <c r="Q252">
        <v>0</v>
      </c>
      <c r="R252">
        <v>0</v>
      </c>
      <c r="S252" s="13">
        <f t="shared" si="32"/>
        <v>0</v>
      </c>
      <c r="T252" s="13">
        <f t="shared" si="33"/>
        <v>0</v>
      </c>
      <c r="U252" s="15">
        <f t="shared" si="34"/>
        <v>0</v>
      </c>
      <c r="V252">
        <v>0</v>
      </c>
      <c r="W252">
        <v>1</v>
      </c>
      <c r="X252">
        <v>0</v>
      </c>
      <c r="Y252" s="2">
        <v>6.75</v>
      </c>
      <c r="Z252" s="21">
        <v>8.3333333300000006E-2</v>
      </c>
      <c r="AA252">
        <v>0.1</v>
      </c>
      <c r="AB252">
        <v>5.74</v>
      </c>
      <c r="AC252" s="32">
        <f t="shared" si="35"/>
        <v>1.7123287671232879E-2</v>
      </c>
      <c r="AD252" s="13">
        <f t="shared" si="36"/>
        <v>0</v>
      </c>
      <c r="AE252" s="13">
        <f t="shared" si="37"/>
        <v>0</v>
      </c>
      <c r="AF252" s="13">
        <f t="shared" si="38"/>
        <v>0</v>
      </c>
      <c r="AG252">
        <v>5</v>
      </c>
      <c r="AH252">
        <v>4</v>
      </c>
      <c r="AI252" s="17">
        <f t="shared" si="39"/>
        <v>0.55555555555555558</v>
      </c>
      <c r="AJ252" s="35">
        <v>1</v>
      </c>
      <c r="AK252" s="35">
        <v>0</v>
      </c>
      <c r="AL252" s="35">
        <v>3</v>
      </c>
      <c r="AM252" s="35">
        <v>1</v>
      </c>
      <c r="AN252" s="35">
        <v>1</v>
      </c>
      <c r="AO252" s="35">
        <v>2</v>
      </c>
      <c r="AP252" s="35">
        <v>0</v>
      </c>
      <c r="AQ252" s="35">
        <v>0</v>
      </c>
      <c r="AR252">
        <v>1</v>
      </c>
      <c r="AS252">
        <v>0</v>
      </c>
      <c r="AT252">
        <v>16.899999999999999</v>
      </c>
      <c r="AU252">
        <v>-70.3</v>
      </c>
      <c r="AV252">
        <v>-79.593999999999994</v>
      </c>
      <c r="AW252">
        <v>0.214</v>
      </c>
      <c r="AX252" s="2">
        <v>0.4</v>
      </c>
      <c r="AY252" s="2">
        <v>-0.1</v>
      </c>
      <c r="AZ252" s="2">
        <v>0.2</v>
      </c>
      <c r="BA252" s="2">
        <v>0</v>
      </c>
      <c r="BB252" s="2">
        <v>0</v>
      </c>
      <c r="BC252" s="2">
        <v>0.1</v>
      </c>
    </row>
    <row r="253" spans="1:55" x14ac:dyDescent="0.2">
      <c r="A253" s="12" t="s">
        <v>1104</v>
      </c>
      <c r="B253" s="12" t="s">
        <v>2524</v>
      </c>
      <c r="C253" t="s">
        <v>2523</v>
      </c>
      <c r="D253" t="s">
        <v>460</v>
      </c>
      <c r="E253" s="12" t="s">
        <v>178</v>
      </c>
      <c r="F253">
        <v>63</v>
      </c>
      <c r="G253">
        <v>0</v>
      </c>
      <c r="H253">
        <v>1</v>
      </c>
      <c r="I253" s="15">
        <f t="shared" si="30"/>
        <v>1</v>
      </c>
      <c r="J253">
        <v>0</v>
      </c>
      <c r="K253">
        <v>1</v>
      </c>
      <c r="L253" s="3">
        <v>0</v>
      </c>
      <c r="M253" s="3">
        <v>0</v>
      </c>
      <c r="N253" s="3">
        <v>1</v>
      </c>
      <c r="O253" s="14">
        <f t="shared" si="31"/>
        <v>1.7399710004850071</v>
      </c>
      <c r="P253">
        <v>7</v>
      </c>
      <c r="Q253">
        <v>6</v>
      </c>
      <c r="R253">
        <v>3</v>
      </c>
      <c r="S253" s="13">
        <f t="shared" si="32"/>
        <v>0</v>
      </c>
      <c r="T253" s="13">
        <f t="shared" si="33"/>
        <v>0</v>
      </c>
      <c r="U253" s="15">
        <f t="shared" si="34"/>
        <v>0</v>
      </c>
      <c r="V253">
        <v>0</v>
      </c>
      <c r="W253">
        <v>1</v>
      </c>
      <c r="X253">
        <v>0</v>
      </c>
      <c r="Y253" s="2">
        <v>34.483333333300003</v>
      </c>
      <c r="Z253" s="21">
        <v>0.53333333329999999</v>
      </c>
      <c r="AA253">
        <v>0.55000000000000004</v>
      </c>
      <c r="AB253">
        <v>4.88</v>
      </c>
      <c r="AC253" s="32">
        <f t="shared" si="35"/>
        <v>0.10128913443830573</v>
      </c>
      <c r="AD253" s="13">
        <f t="shared" si="36"/>
        <v>0</v>
      </c>
      <c r="AE253" s="13">
        <f t="shared" si="37"/>
        <v>0.5</v>
      </c>
      <c r="AF253" s="13">
        <f t="shared" si="38"/>
        <v>0.5</v>
      </c>
      <c r="AI253" s="17" t="str">
        <f t="shared" si="39"/>
        <v xml:space="preserve"> </v>
      </c>
      <c r="AJ253" s="35">
        <v>2</v>
      </c>
      <c r="AK253" s="35">
        <v>0</v>
      </c>
      <c r="AL253" s="35">
        <v>26</v>
      </c>
      <c r="AM253" s="35">
        <v>11</v>
      </c>
      <c r="AN253" s="35">
        <v>11</v>
      </c>
      <c r="AO253" s="35">
        <v>2</v>
      </c>
      <c r="AP253" s="35">
        <v>1</v>
      </c>
      <c r="AQ253" s="35">
        <v>7</v>
      </c>
      <c r="AR253">
        <v>0</v>
      </c>
      <c r="AS253">
        <v>0</v>
      </c>
      <c r="AT253">
        <v>55.25</v>
      </c>
      <c r="AU253">
        <v>-42.6</v>
      </c>
      <c r="AV253">
        <v>-80.509</v>
      </c>
      <c r="AW253">
        <v>2.0619999999999998</v>
      </c>
      <c r="AX253" s="2">
        <v>2.2000000000000002</v>
      </c>
      <c r="AY253" s="2">
        <v>-0.8</v>
      </c>
      <c r="AZ253" s="2">
        <v>0.2</v>
      </c>
      <c r="BA253" s="2">
        <v>-0.1</v>
      </c>
      <c r="BB253" s="2">
        <v>-0.2</v>
      </c>
      <c r="BC253" s="2">
        <v>-0.9</v>
      </c>
    </row>
    <row r="254" spans="1:55" x14ac:dyDescent="0.2">
      <c r="A254" s="12" t="s">
        <v>1104</v>
      </c>
      <c r="B254" s="12" t="s">
        <v>3003</v>
      </c>
      <c r="C254" t="s">
        <v>3002</v>
      </c>
      <c r="D254" t="s">
        <v>265</v>
      </c>
      <c r="E254" s="12" t="s">
        <v>170</v>
      </c>
      <c r="F254">
        <v>75</v>
      </c>
      <c r="G254">
        <v>4</v>
      </c>
      <c r="H254">
        <v>12</v>
      </c>
      <c r="I254" s="15">
        <f t="shared" si="30"/>
        <v>16</v>
      </c>
      <c r="J254">
        <v>7</v>
      </c>
      <c r="K254">
        <v>5</v>
      </c>
      <c r="L254" s="3">
        <v>4</v>
      </c>
      <c r="M254" s="3">
        <v>6</v>
      </c>
      <c r="N254" s="3">
        <v>4</v>
      </c>
      <c r="O254" s="14">
        <f t="shared" si="31"/>
        <v>5.5949490043721406</v>
      </c>
      <c r="P254">
        <v>26</v>
      </c>
      <c r="Q254">
        <v>13</v>
      </c>
      <c r="R254">
        <v>12</v>
      </c>
      <c r="S254" s="13">
        <f t="shared" si="32"/>
        <v>0.15384615384615385</v>
      </c>
      <c r="T254" s="13">
        <f t="shared" si="33"/>
        <v>7.8431372549019607E-2</v>
      </c>
      <c r="U254" s="15">
        <f t="shared" si="34"/>
        <v>59.5</v>
      </c>
      <c r="V254">
        <v>1</v>
      </c>
      <c r="W254">
        <v>0</v>
      </c>
      <c r="X254">
        <v>5</v>
      </c>
      <c r="Y254" s="2">
        <v>171.5833333333</v>
      </c>
      <c r="Z254" s="21">
        <v>2.2833333332999999</v>
      </c>
      <c r="AA254">
        <v>2.2599999999999998</v>
      </c>
      <c r="AB254">
        <v>3.2</v>
      </c>
      <c r="AC254" s="32">
        <f t="shared" si="35"/>
        <v>0.41391941391941389</v>
      </c>
      <c r="AD254" s="13">
        <f t="shared" si="36"/>
        <v>0.22222222222222221</v>
      </c>
      <c r="AE254" s="13">
        <f t="shared" si="37"/>
        <v>0.66666666666666663</v>
      </c>
      <c r="AF254" s="13">
        <f t="shared" si="38"/>
        <v>0.88888888888888884</v>
      </c>
      <c r="AG254">
        <v>63</v>
      </c>
      <c r="AH254">
        <v>40</v>
      </c>
      <c r="AI254" s="17">
        <f t="shared" si="39"/>
        <v>0.61165048543689315</v>
      </c>
      <c r="AJ254" s="35">
        <v>18</v>
      </c>
      <c r="AK254" s="35">
        <v>1</v>
      </c>
      <c r="AL254" s="35">
        <v>135</v>
      </c>
      <c r="AM254" s="35">
        <v>18</v>
      </c>
      <c r="AN254" s="35">
        <v>56</v>
      </c>
      <c r="AO254" s="35">
        <v>8</v>
      </c>
      <c r="AP254" s="35">
        <v>5</v>
      </c>
      <c r="AQ254" s="35">
        <v>80</v>
      </c>
      <c r="AR254">
        <v>4</v>
      </c>
      <c r="AS254">
        <v>0</v>
      </c>
      <c r="AT254">
        <v>90.87</v>
      </c>
      <c r="AU254">
        <v>5.7</v>
      </c>
      <c r="AV254">
        <v>-84.123000000000005</v>
      </c>
      <c r="AW254">
        <v>-4.3079999999999998</v>
      </c>
      <c r="AX254" s="2">
        <v>16.600000000000001</v>
      </c>
      <c r="AY254" s="2">
        <v>1.3</v>
      </c>
      <c r="AZ254" s="2">
        <v>-0.4</v>
      </c>
      <c r="BA254" s="2">
        <v>-0.2</v>
      </c>
      <c r="BB254" s="2">
        <v>1.6</v>
      </c>
      <c r="BC254" s="2">
        <v>2.2000000000000002</v>
      </c>
    </row>
    <row r="255" spans="1:55" x14ac:dyDescent="0.2">
      <c r="A255" s="12" t="s">
        <v>1104</v>
      </c>
      <c r="B255" s="12" t="s">
        <v>3218</v>
      </c>
      <c r="C255" t="s">
        <v>3223</v>
      </c>
      <c r="D255" t="s">
        <v>155</v>
      </c>
      <c r="E255" s="12" t="s">
        <v>178</v>
      </c>
      <c r="F255">
        <v>14</v>
      </c>
      <c r="G255">
        <v>0</v>
      </c>
      <c r="H255">
        <v>0</v>
      </c>
      <c r="I255" s="15">
        <f t="shared" si="30"/>
        <v>0</v>
      </c>
      <c r="J255">
        <v>0</v>
      </c>
      <c r="K255">
        <v>0</v>
      </c>
      <c r="L255" s="3">
        <v>0</v>
      </c>
      <c r="M255" s="3">
        <v>0</v>
      </c>
      <c r="N255" s="3">
        <v>0</v>
      </c>
      <c r="O255" s="14">
        <f t="shared" si="31"/>
        <v>0</v>
      </c>
      <c r="P255">
        <v>0</v>
      </c>
      <c r="Q255">
        <v>0</v>
      </c>
      <c r="R255">
        <v>0</v>
      </c>
      <c r="S255" s="13">
        <f t="shared" si="32"/>
        <v>0</v>
      </c>
      <c r="T255" s="13">
        <f t="shared" si="33"/>
        <v>0</v>
      </c>
      <c r="U255" s="15">
        <f t="shared" si="34"/>
        <v>0</v>
      </c>
      <c r="V255">
        <v>0</v>
      </c>
      <c r="W255">
        <v>0</v>
      </c>
      <c r="X255">
        <v>0</v>
      </c>
      <c r="Y255" s="2">
        <v>0.05</v>
      </c>
      <c r="Z255" s="21">
        <v>0</v>
      </c>
      <c r="AA255">
        <v>0</v>
      </c>
      <c r="AB255">
        <v>4.21</v>
      </c>
      <c r="AC255" s="32">
        <f t="shared" si="35"/>
        <v>0</v>
      </c>
      <c r="AD255" s="13">
        <f t="shared" si="36"/>
        <v>0</v>
      </c>
      <c r="AE255" s="13">
        <f t="shared" si="37"/>
        <v>0</v>
      </c>
      <c r="AF255" s="13">
        <f t="shared" si="38"/>
        <v>0</v>
      </c>
      <c r="AI255" s="17" t="str">
        <f t="shared" si="39"/>
        <v xml:space="preserve"> </v>
      </c>
      <c r="AJ255" s="35">
        <v>0</v>
      </c>
      <c r="AK255" s="35">
        <v>0</v>
      </c>
      <c r="AL255" s="35">
        <v>0</v>
      </c>
      <c r="AM255" s="35">
        <v>0</v>
      </c>
      <c r="AN255" s="35">
        <v>0</v>
      </c>
      <c r="AO255" s="35">
        <v>0</v>
      </c>
      <c r="AP255" s="35">
        <v>0</v>
      </c>
      <c r="AQ255" s="35">
        <v>0</v>
      </c>
      <c r="AR255">
        <v>0</v>
      </c>
      <c r="AS255">
        <v>0</v>
      </c>
      <c r="AT255">
        <v>0</v>
      </c>
      <c r="AU255">
        <v>-83.5</v>
      </c>
      <c r="AV255">
        <v>-77.828999999999994</v>
      </c>
      <c r="AW255">
        <v>-2.2909999999999999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</row>
    <row r="256" spans="1:55" x14ac:dyDescent="0.2">
      <c r="A256" s="12" t="s">
        <v>1104</v>
      </c>
      <c r="B256" s="12" t="s">
        <v>3316</v>
      </c>
      <c r="C256" t="s">
        <v>3315</v>
      </c>
      <c r="D256" t="s">
        <v>199</v>
      </c>
      <c r="E256" s="12" t="s">
        <v>170</v>
      </c>
      <c r="F256">
        <v>82</v>
      </c>
      <c r="G256">
        <v>5</v>
      </c>
      <c r="H256">
        <v>13</v>
      </c>
      <c r="I256" s="15">
        <f t="shared" si="30"/>
        <v>18</v>
      </c>
      <c r="J256">
        <v>3</v>
      </c>
      <c r="K256">
        <v>10</v>
      </c>
      <c r="L256" s="3">
        <v>4</v>
      </c>
      <c r="M256" s="3">
        <v>2</v>
      </c>
      <c r="N256" s="3">
        <v>7</v>
      </c>
      <c r="O256" s="14">
        <f t="shared" si="31"/>
        <v>4.8710817108915476</v>
      </c>
      <c r="P256">
        <v>42</v>
      </c>
      <c r="Q256">
        <v>19</v>
      </c>
      <c r="R256">
        <v>13</v>
      </c>
      <c r="S256" s="13">
        <f t="shared" si="32"/>
        <v>0.11904761904761904</v>
      </c>
      <c r="T256" s="13">
        <f t="shared" si="33"/>
        <v>6.7567567567567571E-2</v>
      </c>
      <c r="U256" s="15">
        <f t="shared" si="34"/>
        <v>26.608695652173914</v>
      </c>
      <c r="V256">
        <v>0</v>
      </c>
      <c r="W256">
        <v>1</v>
      </c>
      <c r="X256">
        <v>14</v>
      </c>
      <c r="Y256" s="2">
        <v>221.71666666670001</v>
      </c>
      <c r="Z256" s="21">
        <v>2.7</v>
      </c>
      <c r="AA256">
        <v>2.5499999999999998</v>
      </c>
      <c r="AB256">
        <v>2.61</v>
      </c>
      <c r="AC256" s="32">
        <f t="shared" si="35"/>
        <v>0.49418604651162784</v>
      </c>
      <c r="AD256" s="13">
        <f t="shared" si="36"/>
        <v>0.17391304347826086</v>
      </c>
      <c r="AE256" s="13">
        <f t="shared" si="37"/>
        <v>0.56521739130434778</v>
      </c>
      <c r="AF256" s="13">
        <f t="shared" si="38"/>
        <v>0.73913043478260865</v>
      </c>
      <c r="AG256">
        <v>122</v>
      </c>
      <c r="AH256">
        <v>120</v>
      </c>
      <c r="AI256" s="17">
        <f t="shared" si="39"/>
        <v>0.50413223140495866</v>
      </c>
      <c r="AJ256" s="35">
        <v>23</v>
      </c>
      <c r="AK256" s="35">
        <v>5</v>
      </c>
      <c r="AL256" s="35">
        <v>181</v>
      </c>
      <c r="AM256" s="35">
        <v>32</v>
      </c>
      <c r="AN256" s="35">
        <v>78</v>
      </c>
      <c r="AO256" s="35">
        <v>11</v>
      </c>
      <c r="AP256" s="35">
        <v>11</v>
      </c>
      <c r="AQ256" s="35">
        <v>103</v>
      </c>
      <c r="AR256">
        <v>0</v>
      </c>
      <c r="AS256">
        <v>1</v>
      </c>
      <c r="AT256">
        <v>93.39</v>
      </c>
      <c r="AU256">
        <v>4.0999999999999996</v>
      </c>
      <c r="AV256">
        <v>-75.903999999999996</v>
      </c>
      <c r="AW256">
        <v>7.048</v>
      </c>
      <c r="AX256" s="2">
        <v>19.899999999999999</v>
      </c>
      <c r="AY256" s="2">
        <v>0</v>
      </c>
      <c r="AZ256" s="2">
        <v>-0.4</v>
      </c>
      <c r="BA256" s="2">
        <v>0</v>
      </c>
      <c r="BB256" s="2">
        <v>0.5</v>
      </c>
      <c r="BC256" s="2">
        <v>0</v>
      </c>
    </row>
    <row r="257" spans="1:55" x14ac:dyDescent="0.2">
      <c r="A257" s="12" t="s">
        <v>620</v>
      </c>
      <c r="B257" s="12" t="s">
        <v>621</v>
      </c>
      <c r="C257" t="s">
        <v>619</v>
      </c>
      <c r="D257" t="s">
        <v>199</v>
      </c>
      <c r="E257" s="12" t="s">
        <v>170</v>
      </c>
      <c r="F257">
        <v>81</v>
      </c>
      <c r="G257">
        <v>7</v>
      </c>
      <c r="H257">
        <v>11</v>
      </c>
      <c r="I257" s="15">
        <f t="shared" si="30"/>
        <v>18</v>
      </c>
      <c r="J257">
        <v>7</v>
      </c>
      <c r="K257">
        <v>4</v>
      </c>
      <c r="L257" s="3">
        <v>7</v>
      </c>
      <c r="M257" s="3">
        <v>5</v>
      </c>
      <c r="N257" s="3">
        <v>4</v>
      </c>
      <c r="O257" s="14">
        <f t="shared" si="31"/>
        <v>5.2712926055487301</v>
      </c>
      <c r="P257">
        <v>36</v>
      </c>
      <c r="Q257">
        <v>15</v>
      </c>
      <c r="R257">
        <v>16</v>
      </c>
      <c r="S257" s="13">
        <f t="shared" si="32"/>
        <v>0.19444444444444445</v>
      </c>
      <c r="T257" s="13">
        <f t="shared" si="33"/>
        <v>0.1044776119402985</v>
      </c>
      <c r="U257" s="15">
        <f t="shared" si="34"/>
        <v>67.421052631578945</v>
      </c>
      <c r="V257">
        <v>0</v>
      </c>
      <c r="W257">
        <v>5</v>
      </c>
      <c r="X257">
        <v>6</v>
      </c>
      <c r="Y257" s="2">
        <v>204.88333333329999</v>
      </c>
      <c r="Z257" s="21">
        <v>2.5166666666999999</v>
      </c>
      <c r="AA257">
        <v>2.48</v>
      </c>
      <c r="AB257">
        <v>2.68</v>
      </c>
      <c r="AC257" s="32">
        <f t="shared" si="35"/>
        <v>0.48062015503875966</v>
      </c>
      <c r="AD257" s="13">
        <f t="shared" si="36"/>
        <v>0.36842105263157893</v>
      </c>
      <c r="AE257" s="13">
        <f t="shared" si="37"/>
        <v>0.57894736842105265</v>
      </c>
      <c r="AF257" s="13">
        <f t="shared" si="38"/>
        <v>0.94736842105263164</v>
      </c>
      <c r="AG257">
        <v>94</v>
      </c>
      <c r="AH257">
        <v>74</v>
      </c>
      <c r="AI257" s="17">
        <f t="shared" si="39"/>
        <v>0.55952380952380953</v>
      </c>
      <c r="AJ257" s="35">
        <v>19</v>
      </c>
      <c r="AK257" s="35">
        <v>2</v>
      </c>
      <c r="AL257" s="35">
        <v>164</v>
      </c>
      <c r="AM257" s="35">
        <v>27</v>
      </c>
      <c r="AN257" s="35">
        <v>67</v>
      </c>
      <c r="AO257" s="35">
        <v>10</v>
      </c>
      <c r="AP257" s="35">
        <v>11</v>
      </c>
      <c r="AQ257" s="35">
        <v>108</v>
      </c>
      <c r="AR257">
        <v>1</v>
      </c>
      <c r="AS257">
        <v>0</v>
      </c>
      <c r="AT257">
        <v>91.95</v>
      </c>
      <c r="AU257">
        <v>0.9</v>
      </c>
      <c r="AV257">
        <v>-76.007999999999996</v>
      </c>
      <c r="AW257">
        <v>-5.7770000000000001</v>
      </c>
      <c r="AX257" s="2">
        <v>20.100000000000001</v>
      </c>
      <c r="AY257" s="2">
        <v>1.7000000000000002</v>
      </c>
      <c r="AZ257" s="2">
        <v>-0.4</v>
      </c>
      <c r="BA257" s="2">
        <v>-0.30000000000000004</v>
      </c>
      <c r="BB257" s="2">
        <v>-0.1</v>
      </c>
      <c r="BC257" s="2">
        <v>0.9</v>
      </c>
    </row>
    <row r="258" spans="1:55" x14ac:dyDescent="0.2">
      <c r="A258" s="12" t="s">
        <v>1234</v>
      </c>
      <c r="B258" s="12" t="s">
        <v>1235</v>
      </c>
      <c r="C258" t="s">
        <v>1233</v>
      </c>
      <c r="D258" t="s">
        <v>147</v>
      </c>
      <c r="E258" s="12" t="s">
        <v>178</v>
      </c>
      <c r="F258">
        <v>56</v>
      </c>
      <c r="G258">
        <v>0</v>
      </c>
      <c r="H258">
        <v>1</v>
      </c>
      <c r="I258" s="15">
        <f t="shared" ref="I258:I321" si="40">G258+H258</f>
        <v>1</v>
      </c>
      <c r="J258">
        <v>0</v>
      </c>
      <c r="K258">
        <v>1</v>
      </c>
      <c r="L258" s="3">
        <v>0</v>
      </c>
      <c r="M258" s="3">
        <v>0</v>
      </c>
      <c r="N258" s="3">
        <v>1</v>
      </c>
      <c r="O258" s="14">
        <f t="shared" ref="O258:O321" si="41">IF(Y258&gt;0,I258/Y258*60,0)</f>
        <v>7.3770491803581031</v>
      </c>
      <c r="P258">
        <v>2</v>
      </c>
      <c r="Q258">
        <v>0</v>
      </c>
      <c r="R258">
        <v>0</v>
      </c>
      <c r="S258" s="13">
        <f t="shared" ref="S258:S321" si="42">IF(P258&gt;0,G258/P258,0)</f>
        <v>0</v>
      </c>
      <c r="T258" s="13">
        <f t="shared" ref="T258:T321" si="43">IF(SUM(P258:R258)&gt;0,G258/SUM(P258:R258),0)</f>
        <v>0</v>
      </c>
      <c r="U258" s="15">
        <f t="shared" ref="U258:U321" si="44">IF(AJ258&gt;0,J258/(AJ258/(AJ258+AL258)),0)</f>
        <v>0</v>
      </c>
      <c r="V258">
        <v>0</v>
      </c>
      <c r="W258">
        <v>0</v>
      </c>
      <c r="X258">
        <v>0</v>
      </c>
      <c r="Y258" s="2">
        <v>8.1333333332999995</v>
      </c>
      <c r="Z258" s="21">
        <v>0.1333333333</v>
      </c>
      <c r="AA258">
        <v>0.15</v>
      </c>
      <c r="AB258">
        <v>5.13</v>
      </c>
      <c r="AC258" s="32">
        <f t="shared" ref="AC258:AC321" si="45">IF(AA258&gt;0,AA258/(AA258+AB258),0)</f>
        <v>2.8409090909090908E-2</v>
      </c>
      <c r="AD258" s="13">
        <f t="shared" ref="AD258:AD321" si="46">IF(AJ258&gt;0,L258/AJ258,0)</f>
        <v>0</v>
      </c>
      <c r="AE258" s="13">
        <f t="shared" ref="AE258:AE321" si="47">IF(AJ258&gt;0,(J258+K258)/AJ258,0)</f>
        <v>1</v>
      </c>
      <c r="AF258" s="13">
        <f t="shared" ref="AF258:AF321" si="48">AD258+AE258</f>
        <v>1</v>
      </c>
      <c r="AI258" s="17" t="str">
        <f t="shared" ref="AI258:AI321" si="49">IF((AG258+AH258)&gt;0,AG258/(AG258+AH258)," ")</f>
        <v xml:space="preserve"> </v>
      </c>
      <c r="AJ258" s="35">
        <v>1</v>
      </c>
      <c r="AK258" s="35">
        <v>1</v>
      </c>
      <c r="AL258" s="35">
        <v>6</v>
      </c>
      <c r="AM258" s="35">
        <v>0</v>
      </c>
      <c r="AN258" s="35">
        <v>0</v>
      </c>
      <c r="AO258" s="35">
        <v>0</v>
      </c>
      <c r="AP258" s="35">
        <v>1</v>
      </c>
      <c r="AQ258" s="35">
        <v>3</v>
      </c>
      <c r="AR258">
        <v>0</v>
      </c>
      <c r="AS258">
        <v>0</v>
      </c>
      <c r="AT258">
        <v>59.02</v>
      </c>
      <c r="AU258">
        <v>-38.9</v>
      </c>
      <c r="AV258">
        <v>-75.867999999999995</v>
      </c>
      <c r="AW258">
        <v>-1.65</v>
      </c>
      <c r="AX258" s="2">
        <v>0.60000000000000009</v>
      </c>
      <c r="AY258" s="2">
        <v>-0.2</v>
      </c>
      <c r="AZ258" s="2">
        <v>0.2</v>
      </c>
      <c r="BA258" s="2">
        <v>0.1</v>
      </c>
      <c r="BB258" s="2">
        <v>-0.1</v>
      </c>
      <c r="BC258" s="2">
        <v>0</v>
      </c>
    </row>
    <row r="259" spans="1:55" x14ac:dyDescent="0.2">
      <c r="A259" s="12" t="s">
        <v>3233</v>
      </c>
      <c r="B259" s="12" t="s">
        <v>3234</v>
      </c>
      <c r="C259" t="s">
        <v>3232</v>
      </c>
      <c r="D259" t="s">
        <v>192</v>
      </c>
      <c r="E259" s="12" t="s">
        <v>546</v>
      </c>
      <c r="F259">
        <v>19</v>
      </c>
      <c r="G259">
        <v>0</v>
      </c>
      <c r="H259">
        <v>0</v>
      </c>
      <c r="I259" s="15">
        <f t="shared" si="40"/>
        <v>0</v>
      </c>
      <c r="J259">
        <v>0</v>
      </c>
      <c r="K259">
        <v>0</v>
      </c>
      <c r="L259" s="3">
        <v>0</v>
      </c>
      <c r="M259" s="3">
        <v>0</v>
      </c>
      <c r="N259" s="3">
        <v>0</v>
      </c>
      <c r="O259" s="14">
        <f t="shared" si="41"/>
        <v>0</v>
      </c>
      <c r="P259">
        <v>0</v>
      </c>
      <c r="Q259">
        <v>1</v>
      </c>
      <c r="R259">
        <v>0</v>
      </c>
      <c r="S259" s="13">
        <f t="shared" si="42"/>
        <v>0</v>
      </c>
      <c r="T259" s="13">
        <f t="shared" si="43"/>
        <v>0</v>
      </c>
      <c r="U259" s="15">
        <f t="shared" si="44"/>
        <v>0</v>
      </c>
      <c r="V259">
        <v>1</v>
      </c>
      <c r="W259">
        <v>1</v>
      </c>
      <c r="X259">
        <v>3</v>
      </c>
      <c r="Y259" s="2">
        <v>12.8166666667</v>
      </c>
      <c r="Z259" s="21">
        <v>0.66666666670000008</v>
      </c>
      <c r="AA259">
        <v>0.67</v>
      </c>
      <c r="AB259">
        <v>4.42</v>
      </c>
      <c r="AC259" s="32">
        <f t="shared" si="45"/>
        <v>0.13163064833005894</v>
      </c>
      <c r="AD259" s="13">
        <f t="shared" si="46"/>
        <v>0</v>
      </c>
      <c r="AE259" s="13">
        <f t="shared" si="47"/>
        <v>0</v>
      </c>
      <c r="AF259" s="13">
        <f t="shared" si="48"/>
        <v>0</v>
      </c>
      <c r="AG259">
        <v>0</v>
      </c>
      <c r="AH259">
        <v>0</v>
      </c>
      <c r="AI259" s="17" t="str">
        <f t="shared" si="49"/>
        <v xml:space="preserve"> </v>
      </c>
      <c r="AJ259" s="35">
        <v>0</v>
      </c>
      <c r="AK259" s="35">
        <v>0</v>
      </c>
      <c r="AL259" s="35">
        <v>10</v>
      </c>
      <c r="AM259" s="35">
        <v>1</v>
      </c>
      <c r="AN259" s="35">
        <v>6</v>
      </c>
      <c r="AO259" s="35">
        <v>0</v>
      </c>
      <c r="AP259" s="35">
        <v>3</v>
      </c>
      <c r="AQ259" s="35">
        <v>4</v>
      </c>
      <c r="AR259">
        <v>0</v>
      </c>
      <c r="AS259">
        <v>1</v>
      </c>
      <c r="AT259">
        <v>74.900000000000006</v>
      </c>
      <c r="AU259">
        <v>-7.3</v>
      </c>
      <c r="AV259">
        <v>-82.003</v>
      </c>
      <c r="AW259">
        <v>1.6930000000000001</v>
      </c>
      <c r="AX259" s="2">
        <v>1</v>
      </c>
      <c r="AY259" s="2">
        <v>-0.2</v>
      </c>
      <c r="AZ259" s="2">
        <v>0.1</v>
      </c>
      <c r="BA259" s="2">
        <v>0</v>
      </c>
      <c r="BB259" s="2">
        <v>0.1</v>
      </c>
      <c r="BC259" s="2">
        <v>-0.1</v>
      </c>
    </row>
    <row r="260" spans="1:55" x14ac:dyDescent="0.2">
      <c r="A260" s="12" t="s">
        <v>3156</v>
      </c>
      <c r="B260" s="12" t="s">
        <v>3157</v>
      </c>
      <c r="C260" t="s">
        <v>3155</v>
      </c>
      <c r="D260" t="s">
        <v>169</v>
      </c>
      <c r="E260" s="12" t="s">
        <v>148</v>
      </c>
      <c r="F260">
        <v>75</v>
      </c>
      <c r="G260">
        <v>2</v>
      </c>
      <c r="H260">
        <v>1</v>
      </c>
      <c r="I260" s="15">
        <f t="shared" si="40"/>
        <v>3</v>
      </c>
      <c r="J260">
        <v>1</v>
      </c>
      <c r="K260">
        <v>0</v>
      </c>
      <c r="L260" s="3">
        <v>2</v>
      </c>
      <c r="M260" s="3">
        <v>2</v>
      </c>
      <c r="N260" s="3">
        <v>0</v>
      </c>
      <c r="O260" s="14">
        <f t="shared" si="41"/>
        <v>1.3364682588791825</v>
      </c>
      <c r="P260">
        <v>15</v>
      </c>
      <c r="Q260">
        <v>4</v>
      </c>
      <c r="R260">
        <v>8</v>
      </c>
      <c r="S260" s="13">
        <f t="shared" si="42"/>
        <v>0.13333333333333333</v>
      </c>
      <c r="T260" s="13">
        <f t="shared" si="43"/>
        <v>7.407407407407407E-2</v>
      </c>
      <c r="U260" s="15">
        <f t="shared" si="44"/>
        <v>10.199999999999999</v>
      </c>
      <c r="V260">
        <v>0</v>
      </c>
      <c r="W260">
        <v>8</v>
      </c>
      <c r="X260">
        <v>2</v>
      </c>
      <c r="Y260" s="2">
        <v>134.6833333333</v>
      </c>
      <c r="Z260" s="21">
        <v>1.7833333332999999</v>
      </c>
      <c r="AA260">
        <v>1.77</v>
      </c>
      <c r="AB260">
        <v>3.36</v>
      </c>
      <c r="AC260" s="32">
        <f t="shared" si="45"/>
        <v>0.34502923976608191</v>
      </c>
      <c r="AD260" s="13">
        <f t="shared" si="46"/>
        <v>0.2</v>
      </c>
      <c r="AE260" s="13">
        <f t="shared" si="47"/>
        <v>0.1</v>
      </c>
      <c r="AF260" s="13">
        <f t="shared" si="48"/>
        <v>0.30000000000000004</v>
      </c>
      <c r="AG260">
        <v>0</v>
      </c>
      <c r="AH260">
        <v>0</v>
      </c>
      <c r="AI260" s="17" t="str">
        <f t="shared" si="49"/>
        <v xml:space="preserve"> </v>
      </c>
      <c r="AJ260" s="35">
        <v>10</v>
      </c>
      <c r="AK260" s="35">
        <v>1</v>
      </c>
      <c r="AL260" s="35">
        <v>92</v>
      </c>
      <c r="AM260" s="35">
        <v>20</v>
      </c>
      <c r="AN260" s="35">
        <v>39</v>
      </c>
      <c r="AO260" s="35">
        <v>6</v>
      </c>
      <c r="AP260" s="35">
        <v>6</v>
      </c>
      <c r="AQ260" s="35">
        <v>52</v>
      </c>
      <c r="AR260">
        <v>0</v>
      </c>
      <c r="AS260">
        <v>1</v>
      </c>
      <c r="AT260">
        <v>72.16</v>
      </c>
      <c r="AU260">
        <v>-17.3</v>
      </c>
      <c r="AV260">
        <v>-88.552000000000007</v>
      </c>
      <c r="AW260">
        <v>-0.217</v>
      </c>
      <c r="AX260" s="2">
        <v>9.5</v>
      </c>
      <c r="AY260" s="2">
        <v>-2.8</v>
      </c>
      <c r="AZ260" s="2">
        <v>0.30000000000000004</v>
      </c>
      <c r="BA260" s="2">
        <v>-0.7</v>
      </c>
      <c r="BB260" s="2">
        <v>2.5</v>
      </c>
      <c r="BC260" s="2">
        <v>-0.60000000000000009</v>
      </c>
    </row>
    <row r="261" spans="1:55" x14ac:dyDescent="0.2">
      <c r="A261" s="12" t="s">
        <v>2824</v>
      </c>
      <c r="B261" s="12" t="s">
        <v>2825</v>
      </c>
      <c r="C261" t="s">
        <v>2823</v>
      </c>
      <c r="D261" t="s">
        <v>112</v>
      </c>
      <c r="E261" s="12" t="s">
        <v>178</v>
      </c>
      <c r="F261">
        <v>80</v>
      </c>
      <c r="G261">
        <v>2</v>
      </c>
      <c r="H261">
        <v>9</v>
      </c>
      <c r="I261" s="15">
        <f t="shared" si="40"/>
        <v>11</v>
      </c>
      <c r="J261">
        <v>2</v>
      </c>
      <c r="K261">
        <v>7</v>
      </c>
      <c r="L261" s="3">
        <v>2</v>
      </c>
      <c r="M261" s="3">
        <v>1</v>
      </c>
      <c r="N261" s="3">
        <v>8</v>
      </c>
      <c r="O261" s="14">
        <f t="shared" si="41"/>
        <v>2.5120527784829374</v>
      </c>
      <c r="P261">
        <v>31</v>
      </c>
      <c r="Q261">
        <v>17</v>
      </c>
      <c r="R261">
        <v>31</v>
      </c>
      <c r="S261" s="13">
        <f t="shared" si="42"/>
        <v>6.4516129032258063E-2</v>
      </c>
      <c r="T261" s="13">
        <f t="shared" si="43"/>
        <v>2.5316455696202531E-2</v>
      </c>
      <c r="U261" s="15">
        <f t="shared" si="44"/>
        <v>18.615384615384613</v>
      </c>
      <c r="V261">
        <v>6</v>
      </c>
      <c r="W261">
        <v>4</v>
      </c>
      <c r="X261">
        <v>8</v>
      </c>
      <c r="Y261" s="2">
        <v>262.73333333329998</v>
      </c>
      <c r="Z261" s="21">
        <v>3.2833333332999999</v>
      </c>
      <c r="AA261">
        <v>3.18</v>
      </c>
      <c r="AB261">
        <v>1.92</v>
      </c>
      <c r="AC261" s="32">
        <f t="shared" si="45"/>
        <v>0.623529411764706</v>
      </c>
      <c r="AD261" s="13">
        <f t="shared" si="46"/>
        <v>7.6923076923076927E-2</v>
      </c>
      <c r="AE261" s="13">
        <f t="shared" si="47"/>
        <v>0.34615384615384615</v>
      </c>
      <c r="AF261" s="13">
        <f t="shared" si="48"/>
        <v>0.42307692307692307</v>
      </c>
      <c r="AI261" s="17" t="str">
        <f t="shared" si="49"/>
        <v xml:space="preserve"> </v>
      </c>
      <c r="AJ261" s="35">
        <v>26</v>
      </c>
      <c r="AK261" s="35">
        <v>8</v>
      </c>
      <c r="AL261" s="35">
        <v>216</v>
      </c>
      <c r="AM261" s="35">
        <v>46</v>
      </c>
      <c r="AN261" s="35">
        <v>72</v>
      </c>
      <c r="AO261" s="35">
        <v>15</v>
      </c>
      <c r="AP261" s="35">
        <v>10</v>
      </c>
      <c r="AQ261" s="35">
        <v>110</v>
      </c>
      <c r="AR261">
        <v>4</v>
      </c>
      <c r="AS261">
        <v>1</v>
      </c>
      <c r="AT261">
        <v>81.38</v>
      </c>
      <c r="AU261">
        <v>8.1999999999999993</v>
      </c>
      <c r="AV261">
        <v>-83.554000000000002</v>
      </c>
      <c r="AW261">
        <v>-1.9079999999999999</v>
      </c>
      <c r="AX261" s="2">
        <v>25.1</v>
      </c>
      <c r="AY261" s="2">
        <v>1</v>
      </c>
      <c r="AZ261" s="2">
        <v>-0.7</v>
      </c>
      <c r="BA261" s="2">
        <v>-0.30000000000000004</v>
      </c>
      <c r="BB261" s="2">
        <v>-0.8</v>
      </c>
      <c r="BC261" s="2">
        <v>-0.8</v>
      </c>
    </row>
    <row r="262" spans="1:55" x14ac:dyDescent="0.2">
      <c r="A262" s="12" t="s">
        <v>1882</v>
      </c>
      <c r="B262" s="12" t="s">
        <v>1883</v>
      </c>
      <c r="C262" t="s">
        <v>1881</v>
      </c>
      <c r="D262" t="s">
        <v>265</v>
      </c>
      <c r="E262" s="12" t="s">
        <v>148</v>
      </c>
      <c r="F262">
        <v>18</v>
      </c>
      <c r="G262">
        <v>0</v>
      </c>
      <c r="H262">
        <v>0</v>
      </c>
      <c r="I262" s="15">
        <f t="shared" si="40"/>
        <v>0</v>
      </c>
      <c r="J262">
        <v>0</v>
      </c>
      <c r="K262">
        <v>0</v>
      </c>
      <c r="L262" s="3">
        <v>0</v>
      </c>
      <c r="M262" s="3">
        <v>0</v>
      </c>
      <c r="N262" s="3">
        <v>0</v>
      </c>
      <c r="O262" s="14">
        <f t="shared" si="41"/>
        <v>0</v>
      </c>
      <c r="P262">
        <v>0</v>
      </c>
      <c r="Q262">
        <v>0</v>
      </c>
      <c r="R262">
        <v>0</v>
      </c>
      <c r="S262" s="13">
        <f t="shared" si="42"/>
        <v>0</v>
      </c>
      <c r="T262" s="13">
        <f t="shared" si="43"/>
        <v>0</v>
      </c>
      <c r="U262" s="15">
        <f t="shared" si="44"/>
        <v>0</v>
      </c>
      <c r="V262">
        <v>0</v>
      </c>
      <c r="W262">
        <v>0</v>
      </c>
      <c r="X262">
        <v>3</v>
      </c>
      <c r="Y262" s="2">
        <v>10.1333333333</v>
      </c>
      <c r="Z262" s="21">
        <v>0.55000000000000004</v>
      </c>
      <c r="AA262">
        <v>0.56000000000000005</v>
      </c>
      <c r="AB262">
        <v>4.91</v>
      </c>
      <c r="AC262" s="32">
        <f t="shared" si="45"/>
        <v>0.10237659963436928</v>
      </c>
      <c r="AD262" s="13">
        <f t="shared" si="46"/>
        <v>0</v>
      </c>
      <c r="AE262" s="13">
        <f t="shared" si="47"/>
        <v>0</v>
      </c>
      <c r="AF262" s="13">
        <f t="shared" si="48"/>
        <v>0</v>
      </c>
      <c r="AG262">
        <v>0</v>
      </c>
      <c r="AH262">
        <v>0</v>
      </c>
      <c r="AI262" s="17" t="str">
        <f t="shared" si="49"/>
        <v xml:space="preserve"> </v>
      </c>
      <c r="AJ262" s="35">
        <v>0</v>
      </c>
      <c r="AK262" s="35">
        <v>1</v>
      </c>
      <c r="AL262" s="35">
        <v>5</v>
      </c>
      <c r="AM262" s="35">
        <v>3</v>
      </c>
      <c r="AN262" s="35">
        <v>1</v>
      </c>
      <c r="AO262" s="35">
        <v>0</v>
      </c>
      <c r="AP262" s="35">
        <v>0</v>
      </c>
      <c r="AQ262" s="35">
        <v>4</v>
      </c>
      <c r="AR262">
        <v>0</v>
      </c>
      <c r="AS262">
        <v>0</v>
      </c>
      <c r="AT262">
        <v>35.53</v>
      </c>
      <c r="AU262">
        <v>-38.5</v>
      </c>
      <c r="AV262">
        <v>-83.210999999999999</v>
      </c>
      <c r="AW262">
        <v>-4.4349999999999996</v>
      </c>
      <c r="AX262" s="2">
        <v>0.5</v>
      </c>
      <c r="AY262" s="2">
        <v>-0.4</v>
      </c>
      <c r="AZ262" s="2">
        <v>0</v>
      </c>
      <c r="BA262" s="2">
        <v>0.1</v>
      </c>
      <c r="BB262" s="2">
        <v>0.1</v>
      </c>
      <c r="BC262" s="2">
        <v>-0.2</v>
      </c>
    </row>
    <row r="263" spans="1:55" x14ac:dyDescent="0.2">
      <c r="A263" s="12" t="s">
        <v>2086</v>
      </c>
      <c r="B263" s="12" t="s">
        <v>2087</v>
      </c>
      <c r="C263" t="s">
        <v>2085</v>
      </c>
      <c r="D263" t="s">
        <v>271</v>
      </c>
      <c r="E263" s="12" t="s">
        <v>178</v>
      </c>
      <c r="F263">
        <v>3</v>
      </c>
      <c r="G263">
        <v>0</v>
      </c>
      <c r="H263">
        <v>0</v>
      </c>
      <c r="I263" s="15">
        <f t="shared" si="40"/>
        <v>0</v>
      </c>
      <c r="J263">
        <v>0</v>
      </c>
      <c r="K263">
        <v>0</v>
      </c>
      <c r="L263" s="3">
        <v>0</v>
      </c>
      <c r="M263" s="3">
        <v>0</v>
      </c>
      <c r="N263" s="3">
        <v>0</v>
      </c>
      <c r="O263" s="14">
        <f t="shared" si="41"/>
        <v>0</v>
      </c>
      <c r="P263">
        <v>0</v>
      </c>
      <c r="Q263">
        <v>0</v>
      </c>
      <c r="R263">
        <v>0</v>
      </c>
      <c r="S263" s="13">
        <f t="shared" si="42"/>
        <v>0</v>
      </c>
      <c r="T263" s="13">
        <f t="shared" si="43"/>
        <v>0</v>
      </c>
      <c r="U263" s="15">
        <f t="shared" si="44"/>
        <v>0</v>
      </c>
      <c r="V263">
        <v>0</v>
      </c>
      <c r="W263">
        <v>0</v>
      </c>
      <c r="X263">
        <v>0</v>
      </c>
      <c r="Y263" s="2">
        <v>0.15</v>
      </c>
      <c r="Z263" s="21">
        <v>0.05</v>
      </c>
      <c r="AA263">
        <v>0.05</v>
      </c>
      <c r="AB263">
        <v>5.29</v>
      </c>
      <c r="AC263" s="32">
        <f t="shared" si="45"/>
        <v>9.3632958801498131E-3</v>
      </c>
      <c r="AD263" s="13">
        <f t="shared" si="46"/>
        <v>0</v>
      </c>
      <c r="AE263" s="13">
        <f t="shared" si="47"/>
        <v>0</v>
      </c>
      <c r="AF263" s="13">
        <f t="shared" si="48"/>
        <v>0</v>
      </c>
      <c r="AI263" s="17" t="str">
        <f t="shared" si="49"/>
        <v xml:space="preserve"> </v>
      </c>
      <c r="AJ263" s="35">
        <v>0</v>
      </c>
      <c r="AK263" s="35">
        <v>0</v>
      </c>
      <c r="AL263" s="35">
        <v>0</v>
      </c>
      <c r="AM263" s="35">
        <v>0</v>
      </c>
      <c r="AN263" s="35">
        <v>0</v>
      </c>
      <c r="AO263" s="35">
        <v>0</v>
      </c>
      <c r="AP263" s="35">
        <v>0</v>
      </c>
      <c r="AQ263" s="35">
        <v>0</v>
      </c>
      <c r="AR263">
        <v>0</v>
      </c>
      <c r="AS263">
        <v>0</v>
      </c>
      <c r="AT263">
        <v>0</v>
      </c>
      <c r="AU263">
        <v>-64.3</v>
      </c>
      <c r="AV263">
        <v>-92.168999999999997</v>
      </c>
      <c r="AW263">
        <v>6.2780000000000005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</row>
    <row r="264" spans="1:55" x14ac:dyDescent="0.2">
      <c r="A264" s="12" t="s">
        <v>2086</v>
      </c>
      <c r="B264" s="12" t="s">
        <v>2126</v>
      </c>
      <c r="C264" t="s">
        <v>2125</v>
      </c>
      <c r="D264" t="s">
        <v>317</v>
      </c>
      <c r="E264" s="12" t="s">
        <v>178</v>
      </c>
      <c r="F264">
        <v>81</v>
      </c>
      <c r="G264">
        <v>2</v>
      </c>
      <c r="H264">
        <v>3</v>
      </c>
      <c r="I264" s="15">
        <f t="shared" si="40"/>
        <v>5</v>
      </c>
      <c r="J264">
        <v>2</v>
      </c>
      <c r="K264">
        <v>1</v>
      </c>
      <c r="L264" s="3">
        <v>2</v>
      </c>
      <c r="M264" s="3">
        <v>2</v>
      </c>
      <c r="N264" s="3">
        <v>1</v>
      </c>
      <c r="O264" s="14">
        <f t="shared" si="41"/>
        <v>1.5491866769945777</v>
      </c>
      <c r="P264">
        <v>33</v>
      </c>
      <c r="Q264">
        <v>15</v>
      </c>
      <c r="R264">
        <v>17</v>
      </c>
      <c r="S264" s="13">
        <f t="shared" si="42"/>
        <v>6.0606060606060608E-2</v>
      </c>
      <c r="T264" s="13">
        <f t="shared" si="43"/>
        <v>3.0769230769230771E-2</v>
      </c>
      <c r="U264" s="15">
        <f t="shared" si="44"/>
        <v>26.666666666666668</v>
      </c>
      <c r="V264">
        <v>3</v>
      </c>
      <c r="W264">
        <v>5</v>
      </c>
      <c r="X264">
        <v>13</v>
      </c>
      <c r="Y264" s="2">
        <v>193.65</v>
      </c>
      <c r="Z264" s="21">
        <v>2.3833333333</v>
      </c>
      <c r="AA264">
        <v>2.34</v>
      </c>
      <c r="AB264">
        <v>3.39</v>
      </c>
      <c r="AC264" s="32">
        <f t="shared" si="45"/>
        <v>0.40837696335078527</v>
      </c>
      <c r="AD264" s="13">
        <f t="shared" si="46"/>
        <v>0.22222222222222221</v>
      </c>
      <c r="AE264" s="13">
        <f t="shared" si="47"/>
        <v>0.33333333333333331</v>
      </c>
      <c r="AF264" s="13">
        <f t="shared" si="48"/>
        <v>0.55555555555555558</v>
      </c>
      <c r="AI264" s="17" t="str">
        <f t="shared" si="49"/>
        <v xml:space="preserve"> </v>
      </c>
      <c r="AJ264" s="35">
        <v>9</v>
      </c>
      <c r="AK264" s="35">
        <v>2</v>
      </c>
      <c r="AL264" s="35">
        <v>111</v>
      </c>
      <c r="AM264" s="35">
        <v>29</v>
      </c>
      <c r="AN264" s="35">
        <v>49</v>
      </c>
      <c r="AO264" s="35">
        <v>9</v>
      </c>
      <c r="AP264" s="35">
        <v>7</v>
      </c>
      <c r="AQ264" s="35">
        <v>52</v>
      </c>
      <c r="AR264">
        <v>0</v>
      </c>
      <c r="AS264">
        <v>0</v>
      </c>
      <c r="AT264">
        <v>55.06</v>
      </c>
      <c r="AU264">
        <v>-23.8</v>
      </c>
      <c r="AV264">
        <v>-80.816999999999993</v>
      </c>
      <c r="AW264">
        <v>-2.9009999999999998</v>
      </c>
      <c r="AX264" s="2">
        <v>12.1</v>
      </c>
      <c r="AY264" s="2">
        <v>-5.0999999999999996</v>
      </c>
      <c r="AZ264" s="2">
        <v>0.5</v>
      </c>
      <c r="BA264" s="2">
        <v>-1.1000000000000001</v>
      </c>
      <c r="BB264" s="2">
        <v>3.5</v>
      </c>
      <c r="BC264" s="2">
        <v>-2.2000000000000002</v>
      </c>
    </row>
    <row r="265" spans="1:55" x14ac:dyDescent="0.2">
      <c r="A265" s="12" t="s">
        <v>2086</v>
      </c>
      <c r="B265" s="12" t="s">
        <v>2691</v>
      </c>
      <c r="C265" t="s">
        <v>2690</v>
      </c>
      <c r="D265" t="s">
        <v>210</v>
      </c>
      <c r="E265" s="12" t="s">
        <v>178</v>
      </c>
      <c r="F265">
        <v>54</v>
      </c>
      <c r="G265">
        <v>0</v>
      </c>
      <c r="H265">
        <v>1</v>
      </c>
      <c r="I265" s="15">
        <f t="shared" si="40"/>
        <v>1</v>
      </c>
      <c r="J265">
        <v>0</v>
      </c>
      <c r="K265">
        <v>1</v>
      </c>
      <c r="L265" s="3">
        <v>0</v>
      </c>
      <c r="M265" s="3">
        <v>0</v>
      </c>
      <c r="N265" s="3">
        <v>1</v>
      </c>
      <c r="O265" s="14">
        <f t="shared" si="41"/>
        <v>4.8192771084337345</v>
      </c>
      <c r="P265">
        <v>2</v>
      </c>
      <c r="Q265">
        <v>0</v>
      </c>
      <c r="R265">
        <v>0</v>
      </c>
      <c r="S265" s="13">
        <f t="shared" si="42"/>
        <v>0</v>
      </c>
      <c r="T265" s="13">
        <f t="shared" si="43"/>
        <v>0</v>
      </c>
      <c r="U265" s="15">
        <f t="shared" si="44"/>
        <v>0</v>
      </c>
      <c r="V265">
        <v>0</v>
      </c>
      <c r="W265">
        <v>0</v>
      </c>
      <c r="X265">
        <v>1</v>
      </c>
      <c r="Y265" s="2">
        <v>12.45</v>
      </c>
      <c r="Z265" s="21">
        <v>0.21666666670000001</v>
      </c>
      <c r="AA265">
        <v>0.23</v>
      </c>
      <c r="AB265">
        <v>5.17</v>
      </c>
      <c r="AC265" s="32">
        <f t="shared" si="45"/>
        <v>4.2592592592592592E-2</v>
      </c>
      <c r="AD265" s="13">
        <f t="shared" si="46"/>
        <v>0</v>
      </c>
      <c r="AE265" s="13">
        <f t="shared" si="47"/>
        <v>1</v>
      </c>
      <c r="AF265" s="13">
        <f t="shared" si="48"/>
        <v>1</v>
      </c>
      <c r="AI265" s="17" t="str">
        <f t="shared" si="49"/>
        <v xml:space="preserve"> </v>
      </c>
      <c r="AJ265" s="35">
        <v>1</v>
      </c>
      <c r="AK265" s="35">
        <v>1</v>
      </c>
      <c r="AL265" s="35">
        <v>3</v>
      </c>
      <c r="AM265" s="35">
        <v>3</v>
      </c>
      <c r="AN265" s="35">
        <v>1</v>
      </c>
      <c r="AO265" s="35">
        <v>1</v>
      </c>
      <c r="AP265" s="35">
        <v>0</v>
      </c>
      <c r="AQ265" s="35">
        <v>1</v>
      </c>
      <c r="AR265">
        <v>0</v>
      </c>
      <c r="AS265">
        <v>0</v>
      </c>
      <c r="AT265">
        <v>4.82</v>
      </c>
      <c r="AU265">
        <v>-94.6</v>
      </c>
      <c r="AV265">
        <v>-79.286000000000001</v>
      </c>
      <c r="AW265">
        <v>2.1360000000000001</v>
      </c>
      <c r="AX265" s="2">
        <v>0.1</v>
      </c>
      <c r="AY265" s="2">
        <v>-1</v>
      </c>
      <c r="AZ265" s="2">
        <v>0.4</v>
      </c>
      <c r="BA265" s="2">
        <v>0</v>
      </c>
      <c r="BB265" s="2">
        <v>0</v>
      </c>
      <c r="BC265" s="2">
        <v>-0.60000000000000009</v>
      </c>
    </row>
    <row r="266" spans="1:55" x14ac:dyDescent="0.2">
      <c r="A266" s="12" t="s">
        <v>2510</v>
      </c>
      <c r="B266" s="12" t="s">
        <v>2511</v>
      </c>
      <c r="C266" t="s">
        <v>2509</v>
      </c>
      <c r="D266" t="s">
        <v>199</v>
      </c>
      <c r="E266" s="12" t="s">
        <v>170</v>
      </c>
      <c r="F266">
        <v>73</v>
      </c>
      <c r="G266">
        <v>0</v>
      </c>
      <c r="H266">
        <v>0</v>
      </c>
      <c r="I266" s="15">
        <f t="shared" si="40"/>
        <v>0</v>
      </c>
      <c r="J266">
        <v>0</v>
      </c>
      <c r="K266">
        <v>0</v>
      </c>
      <c r="L266" s="3">
        <v>0</v>
      </c>
      <c r="M266" s="3">
        <v>0</v>
      </c>
      <c r="N266" s="3">
        <v>0</v>
      </c>
      <c r="O266" s="14">
        <f t="shared" si="41"/>
        <v>0</v>
      </c>
      <c r="P266">
        <v>1</v>
      </c>
      <c r="Q266">
        <v>0</v>
      </c>
      <c r="R266">
        <v>0</v>
      </c>
      <c r="S266" s="13">
        <f t="shared" si="42"/>
        <v>0</v>
      </c>
      <c r="T266" s="13">
        <f t="shared" si="43"/>
        <v>0</v>
      </c>
      <c r="U266" s="15">
        <f t="shared" si="44"/>
        <v>0</v>
      </c>
      <c r="V266">
        <v>0</v>
      </c>
      <c r="W266">
        <v>0</v>
      </c>
      <c r="X266">
        <v>0</v>
      </c>
      <c r="Y266" s="2">
        <v>6.7666666666999999</v>
      </c>
      <c r="Z266" s="21">
        <v>8.3333333300000006E-2</v>
      </c>
      <c r="AA266">
        <v>0.09</v>
      </c>
      <c r="AB266">
        <v>5.04</v>
      </c>
      <c r="AC266" s="32">
        <f t="shared" si="45"/>
        <v>1.7543859649122806E-2</v>
      </c>
      <c r="AD266" s="13">
        <f t="shared" si="46"/>
        <v>0</v>
      </c>
      <c r="AE266" s="13">
        <f t="shared" si="47"/>
        <v>0</v>
      </c>
      <c r="AF266" s="13">
        <f t="shared" si="48"/>
        <v>0</v>
      </c>
      <c r="AG266">
        <v>3</v>
      </c>
      <c r="AH266">
        <v>6</v>
      </c>
      <c r="AI266" s="17">
        <f t="shared" si="49"/>
        <v>0.33333333333333331</v>
      </c>
      <c r="AJ266" s="35">
        <v>2</v>
      </c>
      <c r="AK266" s="35">
        <v>0</v>
      </c>
      <c r="AL266" s="35">
        <v>7</v>
      </c>
      <c r="AM266" s="35">
        <v>0</v>
      </c>
      <c r="AN266" s="35">
        <v>0</v>
      </c>
      <c r="AO266" s="35">
        <v>0</v>
      </c>
      <c r="AP266" s="35">
        <v>0</v>
      </c>
      <c r="AQ266" s="35">
        <v>0</v>
      </c>
      <c r="AR266">
        <v>0</v>
      </c>
      <c r="AS266">
        <v>0</v>
      </c>
      <c r="AT266">
        <v>78.83</v>
      </c>
      <c r="AU266">
        <v>-12.7</v>
      </c>
      <c r="AV266">
        <v>-83.863</v>
      </c>
      <c r="AW266">
        <v>-3.9969999999999999</v>
      </c>
      <c r="AX266" s="2">
        <v>1.1000000000000001</v>
      </c>
      <c r="AY266" s="2">
        <v>0.4</v>
      </c>
      <c r="AZ266" s="2">
        <v>0</v>
      </c>
      <c r="BA266" s="2">
        <v>0</v>
      </c>
      <c r="BB266" s="2">
        <v>0</v>
      </c>
      <c r="BC266" s="2">
        <v>0.4</v>
      </c>
    </row>
    <row r="267" spans="1:55" x14ac:dyDescent="0.2">
      <c r="A267" s="12" t="s">
        <v>1670</v>
      </c>
      <c r="B267" s="12" t="s">
        <v>104</v>
      </c>
      <c r="C267" t="s">
        <v>1669</v>
      </c>
      <c r="D267" t="s">
        <v>338</v>
      </c>
      <c r="E267" s="12" t="s">
        <v>178</v>
      </c>
      <c r="F267">
        <v>64</v>
      </c>
      <c r="G267">
        <v>2</v>
      </c>
      <c r="H267">
        <v>4</v>
      </c>
      <c r="I267" s="15">
        <f t="shared" si="40"/>
        <v>6</v>
      </c>
      <c r="J267">
        <v>2</v>
      </c>
      <c r="K267">
        <v>2</v>
      </c>
      <c r="L267" s="3">
        <v>2</v>
      </c>
      <c r="M267" s="3">
        <v>2</v>
      </c>
      <c r="N267" s="3">
        <v>2</v>
      </c>
      <c r="O267" s="14">
        <f t="shared" si="41"/>
        <v>2.9185245237130122</v>
      </c>
      <c r="P267">
        <v>24</v>
      </c>
      <c r="Q267">
        <v>8</v>
      </c>
      <c r="R267">
        <v>16</v>
      </c>
      <c r="S267" s="13">
        <f t="shared" si="42"/>
        <v>8.3333333333333329E-2</v>
      </c>
      <c r="T267" s="13">
        <f t="shared" si="43"/>
        <v>4.1666666666666664E-2</v>
      </c>
      <c r="U267" s="15">
        <f t="shared" si="44"/>
        <v>13.176470588235295</v>
      </c>
      <c r="V267">
        <v>2</v>
      </c>
      <c r="W267">
        <v>1</v>
      </c>
      <c r="X267">
        <v>5</v>
      </c>
      <c r="Y267" s="2">
        <v>123.35</v>
      </c>
      <c r="Z267" s="21">
        <v>1.9166666667000001</v>
      </c>
      <c r="AA267">
        <v>1.89</v>
      </c>
      <c r="AB267">
        <v>2.37</v>
      </c>
      <c r="AC267" s="32">
        <f t="shared" si="45"/>
        <v>0.44366197183098594</v>
      </c>
      <c r="AD267" s="13">
        <f t="shared" si="46"/>
        <v>0.11764705882352941</v>
      </c>
      <c r="AE267" s="13">
        <f t="shared" si="47"/>
        <v>0.23529411764705882</v>
      </c>
      <c r="AF267" s="13">
        <f t="shared" si="48"/>
        <v>0.3529411764705882</v>
      </c>
      <c r="AI267" s="17" t="str">
        <f t="shared" si="49"/>
        <v xml:space="preserve"> </v>
      </c>
      <c r="AJ267" s="35">
        <v>17</v>
      </c>
      <c r="AK267" s="35">
        <v>2</v>
      </c>
      <c r="AL267" s="35">
        <v>95</v>
      </c>
      <c r="AM267" s="35">
        <v>14</v>
      </c>
      <c r="AN267" s="35">
        <v>30</v>
      </c>
      <c r="AO267" s="35">
        <v>3</v>
      </c>
      <c r="AP267" s="35">
        <v>2</v>
      </c>
      <c r="AQ267" s="35">
        <v>48</v>
      </c>
      <c r="AR267">
        <v>0</v>
      </c>
      <c r="AS267">
        <v>0</v>
      </c>
      <c r="AT267">
        <v>83.87</v>
      </c>
      <c r="AU267">
        <v>-19.399999999999999</v>
      </c>
      <c r="AV267">
        <v>-83.328000000000003</v>
      </c>
      <c r="AW267">
        <v>-3.3029999999999999</v>
      </c>
      <c r="AX267" s="2">
        <v>14.7</v>
      </c>
      <c r="AY267" s="2">
        <v>3.3</v>
      </c>
      <c r="AZ267" s="2">
        <v>0</v>
      </c>
      <c r="BA267" s="2">
        <v>-0.4</v>
      </c>
      <c r="BB267" s="2">
        <v>-2.8</v>
      </c>
      <c r="BC267" s="2">
        <v>0.2</v>
      </c>
    </row>
    <row r="268" spans="1:55" x14ac:dyDescent="0.2">
      <c r="A268" s="12" t="s">
        <v>2556</v>
      </c>
      <c r="B268" s="12" t="s">
        <v>2557</v>
      </c>
      <c r="C268" t="s">
        <v>2555</v>
      </c>
      <c r="D268" t="s">
        <v>367</v>
      </c>
      <c r="E268" s="12" t="s">
        <v>178</v>
      </c>
      <c r="F268">
        <v>53</v>
      </c>
      <c r="G268">
        <v>0</v>
      </c>
      <c r="H268">
        <v>0</v>
      </c>
      <c r="I268" s="15">
        <f t="shared" si="40"/>
        <v>0</v>
      </c>
      <c r="J268">
        <v>0</v>
      </c>
      <c r="K268">
        <v>0</v>
      </c>
      <c r="L268" s="3">
        <v>0</v>
      </c>
      <c r="M268" s="3">
        <v>0</v>
      </c>
      <c r="N268" s="3">
        <v>0</v>
      </c>
      <c r="O268" s="14">
        <f t="shared" si="41"/>
        <v>0</v>
      </c>
      <c r="P268">
        <v>0</v>
      </c>
      <c r="Q268">
        <v>0</v>
      </c>
      <c r="R268">
        <v>0</v>
      </c>
      <c r="S268" s="13">
        <f t="shared" si="42"/>
        <v>0</v>
      </c>
      <c r="T268" s="13">
        <f t="shared" si="43"/>
        <v>0</v>
      </c>
      <c r="U268" s="15">
        <f t="shared" si="44"/>
        <v>0</v>
      </c>
      <c r="V268">
        <v>0</v>
      </c>
      <c r="W268">
        <v>0</v>
      </c>
      <c r="X268">
        <v>0</v>
      </c>
      <c r="Y268" s="2">
        <v>0.41666666670000002</v>
      </c>
      <c r="Z268" s="21">
        <v>0</v>
      </c>
      <c r="AA268">
        <v>0.01</v>
      </c>
      <c r="AB268">
        <v>5.64</v>
      </c>
      <c r="AC268" s="32">
        <f t="shared" si="45"/>
        <v>1.769911504424779E-3</v>
      </c>
      <c r="AD268" s="13">
        <f t="shared" si="46"/>
        <v>0</v>
      </c>
      <c r="AE268" s="13">
        <f t="shared" si="47"/>
        <v>0</v>
      </c>
      <c r="AF268" s="13">
        <f t="shared" si="48"/>
        <v>0</v>
      </c>
      <c r="AI268" s="17" t="str">
        <f t="shared" si="49"/>
        <v xml:space="preserve"> </v>
      </c>
      <c r="AJ268" s="35">
        <v>0</v>
      </c>
      <c r="AK268" s="35">
        <v>0</v>
      </c>
      <c r="AL268" s="35">
        <v>0</v>
      </c>
      <c r="AM268" s="35">
        <v>0</v>
      </c>
      <c r="AN268" s="35">
        <v>0</v>
      </c>
      <c r="AO268" s="35">
        <v>0</v>
      </c>
      <c r="AP268" s="35">
        <v>0</v>
      </c>
      <c r="AQ268" s="35">
        <v>0</v>
      </c>
      <c r="AR268">
        <v>0</v>
      </c>
      <c r="AS268">
        <v>0</v>
      </c>
      <c r="AT268">
        <v>0</v>
      </c>
      <c r="AU268">
        <v>-77.599999999999994</v>
      </c>
      <c r="AV268">
        <v>-83.150999999999996</v>
      </c>
      <c r="AW268">
        <v>-1.948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</row>
    <row r="269" spans="1:55" x14ac:dyDescent="0.2">
      <c r="A269" s="12" t="s">
        <v>585</v>
      </c>
      <c r="B269" s="12" t="s">
        <v>586</v>
      </c>
      <c r="C269" t="s">
        <v>584</v>
      </c>
      <c r="D269" t="s">
        <v>382</v>
      </c>
      <c r="E269" s="12" t="s">
        <v>123</v>
      </c>
      <c r="F269">
        <v>70</v>
      </c>
      <c r="G269">
        <v>0</v>
      </c>
      <c r="H269">
        <v>0</v>
      </c>
      <c r="I269" s="15">
        <f t="shared" si="40"/>
        <v>0</v>
      </c>
      <c r="J269">
        <v>0</v>
      </c>
      <c r="K269">
        <v>0</v>
      </c>
      <c r="L269" s="3">
        <v>0</v>
      </c>
      <c r="M269" s="3">
        <v>0</v>
      </c>
      <c r="N269" s="3">
        <v>0</v>
      </c>
      <c r="O269" s="14">
        <f t="shared" si="41"/>
        <v>0</v>
      </c>
      <c r="P269">
        <v>0</v>
      </c>
      <c r="Q269">
        <v>2</v>
      </c>
      <c r="R269">
        <v>0</v>
      </c>
      <c r="S269" s="13">
        <f t="shared" si="42"/>
        <v>0</v>
      </c>
      <c r="T269" s="13">
        <f t="shared" si="43"/>
        <v>0</v>
      </c>
      <c r="U269" s="15">
        <f t="shared" si="44"/>
        <v>0</v>
      </c>
      <c r="V269">
        <v>0</v>
      </c>
      <c r="W269">
        <v>0</v>
      </c>
      <c r="X269">
        <v>0</v>
      </c>
      <c r="Y269" s="2">
        <v>25.133333333300001</v>
      </c>
      <c r="Z269" s="21">
        <v>0.35</v>
      </c>
      <c r="AA269">
        <v>0.36</v>
      </c>
      <c r="AB269">
        <v>5.15</v>
      </c>
      <c r="AC269" s="32">
        <f t="shared" si="45"/>
        <v>6.5335753176043551E-2</v>
      </c>
      <c r="AD269" s="13">
        <f t="shared" si="46"/>
        <v>0</v>
      </c>
      <c r="AE269" s="13">
        <f t="shared" si="47"/>
        <v>0</v>
      </c>
      <c r="AF269" s="13">
        <f t="shared" si="48"/>
        <v>0</v>
      </c>
      <c r="AG269">
        <v>0</v>
      </c>
      <c r="AH269">
        <v>0</v>
      </c>
      <c r="AI269" s="17" t="str">
        <f t="shared" si="49"/>
        <v xml:space="preserve"> </v>
      </c>
      <c r="AJ269" s="35">
        <v>0</v>
      </c>
      <c r="AK269" s="35">
        <v>0</v>
      </c>
      <c r="AL269" s="35">
        <v>16</v>
      </c>
      <c r="AM269" s="35">
        <v>2</v>
      </c>
      <c r="AN269" s="35">
        <v>12</v>
      </c>
      <c r="AO269" s="35">
        <v>1</v>
      </c>
      <c r="AP269" s="35">
        <v>0</v>
      </c>
      <c r="AQ269" s="35">
        <v>10</v>
      </c>
      <c r="AR269">
        <v>1</v>
      </c>
      <c r="AS269">
        <v>0</v>
      </c>
      <c r="AT269">
        <v>83.61</v>
      </c>
      <c r="AU269">
        <v>-0.2</v>
      </c>
      <c r="AV269">
        <v>-78.466999999999999</v>
      </c>
      <c r="AW269">
        <v>4.3490000000000002</v>
      </c>
      <c r="AX269" s="2">
        <v>1.6</v>
      </c>
      <c r="AY269" s="2">
        <v>-0.7</v>
      </c>
      <c r="AZ269" s="2">
        <v>0.30000000000000004</v>
      </c>
      <c r="BA269" s="2">
        <v>0.1</v>
      </c>
      <c r="BB269" s="2">
        <v>0.2</v>
      </c>
      <c r="BC269" s="2">
        <v>-0.2</v>
      </c>
    </row>
    <row r="270" spans="1:55" x14ac:dyDescent="0.2">
      <c r="A270" s="12" t="s">
        <v>1109</v>
      </c>
      <c r="B270" s="12" t="s">
        <v>1110</v>
      </c>
      <c r="C270" t="s">
        <v>1108</v>
      </c>
      <c r="D270" t="s">
        <v>684</v>
      </c>
      <c r="E270" s="12" t="s">
        <v>178</v>
      </c>
      <c r="F270">
        <v>78</v>
      </c>
      <c r="G270">
        <v>6</v>
      </c>
      <c r="H270">
        <v>10</v>
      </c>
      <c r="I270" s="15">
        <f t="shared" si="40"/>
        <v>16</v>
      </c>
      <c r="J270">
        <v>5</v>
      </c>
      <c r="K270">
        <v>4</v>
      </c>
      <c r="L270" s="3">
        <v>5</v>
      </c>
      <c r="M270" s="3">
        <v>5</v>
      </c>
      <c r="N270" s="3">
        <v>3</v>
      </c>
      <c r="O270" s="14">
        <f t="shared" si="41"/>
        <v>3.1599736668861094</v>
      </c>
      <c r="P270">
        <v>61</v>
      </c>
      <c r="Q270">
        <v>18</v>
      </c>
      <c r="R270">
        <v>31</v>
      </c>
      <c r="S270" s="13">
        <f t="shared" si="42"/>
        <v>9.8360655737704916E-2</v>
      </c>
      <c r="T270" s="13">
        <f t="shared" si="43"/>
        <v>5.4545454545454543E-2</v>
      </c>
      <c r="U270" s="15">
        <f t="shared" si="44"/>
        <v>45.74074074074074</v>
      </c>
      <c r="V270">
        <v>2</v>
      </c>
      <c r="W270">
        <v>6</v>
      </c>
      <c r="X270">
        <v>6</v>
      </c>
      <c r="Y270" s="2">
        <v>303.8</v>
      </c>
      <c r="Z270" s="21">
        <v>3.8833333333</v>
      </c>
      <c r="AA270">
        <v>3.69</v>
      </c>
      <c r="AB270">
        <v>2.15</v>
      </c>
      <c r="AC270" s="32">
        <f t="shared" si="45"/>
        <v>0.63184931506849318</v>
      </c>
      <c r="AD270" s="13">
        <f t="shared" si="46"/>
        <v>0.18518518518518517</v>
      </c>
      <c r="AE270" s="13">
        <f t="shared" si="47"/>
        <v>0.33333333333333331</v>
      </c>
      <c r="AF270" s="13">
        <f t="shared" si="48"/>
        <v>0.51851851851851849</v>
      </c>
      <c r="AI270" s="17" t="str">
        <f t="shared" si="49"/>
        <v xml:space="preserve"> </v>
      </c>
      <c r="AJ270" s="35">
        <v>27</v>
      </c>
      <c r="AK270" s="35">
        <v>4</v>
      </c>
      <c r="AL270" s="35">
        <v>220</v>
      </c>
      <c r="AM270" s="35">
        <v>31</v>
      </c>
      <c r="AN270" s="35">
        <v>111</v>
      </c>
      <c r="AO270" s="35">
        <v>16</v>
      </c>
      <c r="AP270" s="35">
        <v>5</v>
      </c>
      <c r="AQ270" s="35">
        <v>107</v>
      </c>
      <c r="AR270">
        <v>1</v>
      </c>
      <c r="AS270">
        <v>2</v>
      </c>
      <c r="AT270">
        <v>85.28</v>
      </c>
      <c r="AU270">
        <v>-13</v>
      </c>
      <c r="AV270">
        <v>-85.14</v>
      </c>
      <c r="AW270">
        <v>-10.259</v>
      </c>
      <c r="AX270" s="2">
        <v>28</v>
      </c>
      <c r="AY270" s="2">
        <v>1</v>
      </c>
      <c r="AZ270" s="2">
        <v>-1</v>
      </c>
      <c r="BA270" s="2">
        <v>-0.60000000000000009</v>
      </c>
      <c r="BB270" s="2">
        <v>0.1</v>
      </c>
      <c r="BC270" s="2">
        <v>-0.4</v>
      </c>
    </row>
    <row r="271" spans="1:55" x14ac:dyDescent="0.2">
      <c r="A271" s="12" t="s">
        <v>1109</v>
      </c>
      <c r="B271" s="12" t="s">
        <v>2475</v>
      </c>
      <c r="C271" t="s">
        <v>2474</v>
      </c>
      <c r="D271" t="s">
        <v>122</v>
      </c>
      <c r="E271" s="12" t="s">
        <v>156</v>
      </c>
      <c r="F271">
        <v>82</v>
      </c>
      <c r="G271">
        <v>0</v>
      </c>
      <c r="H271">
        <v>0</v>
      </c>
      <c r="I271" s="15">
        <f t="shared" si="40"/>
        <v>0</v>
      </c>
      <c r="J271">
        <v>0</v>
      </c>
      <c r="K271">
        <v>0</v>
      </c>
      <c r="L271" s="3">
        <v>0</v>
      </c>
      <c r="M271" s="3">
        <v>0</v>
      </c>
      <c r="N271" s="3">
        <v>0</v>
      </c>
      <c r="O271" s="14">
        <f t="shared" si="41"/>
        <v>0</v>
      </c>
      <c r="P271">
        <v>0</v>
      </c>
      <c r="Q271">
        <v>1</v>
      </c>
      <c r="R271">
        <v>1</v>
      </c>
      <c r="S271" s="13">
        <f t="shared" si="42"/>
        <v>0</v>
      </c>
      <c r="T271" s="13">
        <f t="shared" si="43"/>
        <v>0</v>
      </c>
      <c r="U271" s="15">
        <f t="shared" si="44"/>
        <v>0</v>
      </c>
      <c r="V271">
        <v>0</v>
      </c>
      <c r="W271">
        <v>0</v>
      </c>
      <c r="X271">
        <v>0</v>
      </c>
      <c r="Y271" s="2">
        <v>7.35</v>
      </c>
      <c r="Z271" s="21">
        <v>8.3333333300000006E-2</v>
      </c>
      <c r="AA271">
        <v>0.09</v>
      </c>
      <c r="AB271">
        <v>5.28</v>
      </c>
      <c r="AC271" s="32">
        <f t="shared" si="45"/>
        <v>1.6759776536312849E-2</v>
      </c>
      <c r="AD271" s="13">
        <f t="shared" si="46"/>
        <v>0</v>
      </c>
      <c r="AE271" s="13">
        <f t="shared" si="47"/>
        <v>0</v>
      </c>
      <c r="AF271" s="13">
        <f t="shared" si="48"/>
        <v>0</v>
      </c>
      <c r="AG271">
        <v>0</v>
      </c>
      <c r="AH271">
        <v>0</v>
      </c>
      <c r="AI271" s="17" t="str">
        <f t="shared" si="49"/>
        <v xml:space="preserve"> </v>
      </c>
      <c r="AJ271" s="35">
        <v>1</v>
      </c>
      <c r="AK271" s="35">
        <v>0</v>
      </c>
      <c r="AL271" s="35">
        <v>3</v>
      </c>
      <c r="AM271" s="35">
        <v>0</v>
      </c>
      <c r="AN271" s="35">
        <v>3</v>
      </c>
      <c r="AO271" s="35">
        <v>0</v>
      </c>
      <c r="AP271" s="35">
        <v>0</v>
      </c>
      <c r="AQ271" s="35">
        <v>1</v>
      </c>
      <c r="AR271">
        <v>0</v>
      </c>
      <c r="AS271">
        <v>0</v>
      </c>
      <c r="AT271">
        <v>65.31</v>
      </c>
      <c r="AU271">
        <v>-18.5</v>
      </c>
      <c r="AV271">
        <v>-82.31</v>
      </c>
      <c r="AW271">
        <v>-1.595</v>
      </c>
      <c r="AX271" s="2">
        <v>0.30000000000000004</v>
      </c>
      <c r="AY271" s="2">
        <v>-0.30000000000000004</v>
      </c>
      <c r="AZ271" s="2">
        <v>0.1</v>
      </c>
      <c r="BA271" s="2">
        <v>-0.1</v>
      </c>
      <c r="BB271" s="2">
        <v>0.1</v>
      </c>
      <c r="BC271" s="2">
        <v>-0.2</v>
      </c>
    </row>
    <row r="272" spans="1:55" x14ac:dyDescent="0.2">
      <c r="A272" s="12" t="s">
        <v>1109</v>
      </c>
      <c r="B272" s="12" t="s">
        <v>3176</v>
      </c>
      <c r="C272" t="s">
        <v>3175</v>
      </c>
      <c r="D272" t="s">
        <v>317</v>
      </c>
      <c r="E272" s="12" t="s">
        <v>170</v>
      </c>
      <c r="F272">
        <v>24</v>
      </c>
      <c r="G272">
        <v>1</v>
      </c>
      <c r="H272">
        <v>0</v>
      </c>
      <c r="I272" s="15">
        <f t="shared" si="40"/>
        <v>1</v>
      </c>
      <c r="J272">
        <v>0</v>
      </c>
      <c r="K272">
        <v>0</v>
      </c>
      <c r="L272" s="3">
        <v>1</v>
      </c>
      <c r="M272" s="3">
        <v>0</v>
      </c>
      <c r="N272" s="3">
        <v>0</v>
      </c>
      <c r="O272" s="14">
        <f t="shared" si="41"/>
        <v>3.1886625332095861</v>
      </c>
      <c r="P272">
        <v>2</v>
      </c>
      <c r="Q272">
        <v>1</v>
      </c>
      <c r="R272">
        <v>1</v>
      </c>
      <c r="S272" s="13">
        <f t="shared" si="42"/>
        <v>0.5</v>
      </c>
      <c r="T272" s="13">
        <f t="shared" si="43"/>
        <v>0.25</v>
      </c>
      <c r="U272" s="15">
        <f t="shared" si="44"/>
        <v>0</v>
      </c>
      <c r="V272">
        <v>0</v>
      </c>
      <c r="W272">
        <v>0</v>
      </c>
      <c r="X272">
        <v>1</v>
      </c>
      <c r="Y272" s="2">
        <v>18.816666666700002</v>
      </c>
      <c r="Z272" s="21">
        <v>0.78333333329999999</v>
      </c>
      <c r="AA272">
        <v>0.78</v>
      </c>
      <c r="AB272">
        <v>5.71</v>
      </c>
      <c r="AC272" s="32">
        <f t="shared" si="45"/>
        <v>0.12018489984591679</v>
      </c>
      <c r="AD272" s="13">
        <f t="shared" si="46"/>
        <v>0.5</v>
      </c>
      <c r="AE272" s="13">
        <f t="shared" si="47"/>
        <v>0</v>
      </c>
      <c r="AF272" s="13">
        <f t="shared" si="48"/>
        <v>0.5</v>
      </c>
      <c r="AG272">
        <v>8</v>
      </c>
      <c r="AH272">
        <v>4</v>
      </c>
      <c r="AI272" s="17">
        <f t="shared" si="49"/>
        <v>0.66666666666666663</v>
      </c>
      <c r="AJ272" s="35">
        <v>2</v>
      </c>
      <c r="AK272" s="35">
        <v>1</v>
      </c>
      <c r="AL272" s="35">
        <v>12</v>
      </c>
      <c r="AM272" s="35">
        <v>4</v>
      </c>
      <c r="AN272" s="35">
        <v>5</v>
      </c>
      <c r="AO272" s="35">
        <v>1</v>
      </c>
      <c r="AP272" s="35">
        <v>0</v>
      </c>
      <c r="AQ272" s="35">
        <v>4</v>
      </c>
      <c r="AR272">
        <v>0</v>
      </c>
      <c r="AS272">
        <v>0</v>
      </c>
      <c r="AT272">
        <v>54.21</v>
      </c>
      <c r="AU272">
        <v>-14.9</v>
      </c>
      <c r="AV272">
        <v>-92.56</v>
      </c>
      <c r="AW272">
        <v>-5.7149999999999999</v>
      </c>
      <c r="AX272" s="2">
        <v>1.4</v>
      </c>
      <c r="AY272" s="2">
        <v>-0.4</v>
      </c>
      <c r="AZ272" s="2">
        <v>0.4</v>
      </c>
      <c r="BA272" s="2">
        <v>-0.2</v>
      </c>
      <c r="BB272" s="2">
        <v>0.30000000000000004</v>
      </c>
      <c r="BC272" s="2">
        <v>0.1</v>
      </c>
    </row>
    <row r="273" spans="1:55" x14ac:dyDescent="0.2">
      <c r="A273" s="12" t="s">
        <v>1109</v>
      </c>
      <c r="B273" s="12" t="s">
        <v>3283</v>
      </c>
      <c r="C273" t="s">
        <v>3282</v>
      </c>
      <c r="D273" t="s">
        <v>139</v>
      </c>
      <c r="E273" s="12" t="s">
        <v>148</v>
      </c>
      <c r="F273">
        <v>70</v>
      </c>
      <c r="G273">
        <v>2</v>
      </c>
      <c r="H273">
        <v>5</v>
      </c>
      <c r="I273" s="15">
        <f t="shared" si="40"/>
        <v>7</v>
      </c>
      <c r="J273">
        <v>4</v>
      </c>
      <c r="K273">
        <v>1</v>
      </c>
      <c r="L273" s="3">
        <v>2</v>
      </c>
      <c r="M273" s="3">
        <v>4</v>
      </c>
      <c r="N273" s="3">
        <v>1</v>
      </c>
      <c r="O273" s="14">
        <f t="shared" si="41"/>
        <v>2.5814382298709284</v>
      </c>
      <c r="P273">
        <v>30</v>
      </c>
      <c r="Q273">
        <v>11</v>
      </c>
      <c r="R273">
        <v>15</v>
      </c>
      <c r="S273" s="13">
        <f t="shared" si="42"/>
        <v>6.6666666666666666E-2</v>
      </c>
      <c r="T273" s="13">
        <f t="shared" si="43"/>
        <v>3.5714285714285712E-2</v>
      </c>
      <c r="U273" s="15">
        <f t="shared" si="44"/>
        <v>40.923076923076927</v>
      </c>
      <c r="V273">
        <v>1</v>
      </c>
      <c r="W273">
        <v>5</v>
      </c>
      <c r="X273">
        <v>4</v>
      </c>
      <c r="Y273" s="2">
        <v>162.69999999999999</v>
      </c>
      <c r="Z273" s="21">
        <v>2.3166666666999998</v>
      </c>
      <c r="AA273">
        <v>2.2400000000000002</v>
      </c>
      <c r="AB273">
        <v>2.82</v>
      </c>
      <c r="AC273" s="32">
        <f t="shared" si="45"/>
        <v>0.44268774703557312</v>
      </c>
      <c r="AD273" s="13">
        <f t="shared" si="46"/>
        <v>0.15384615384615385</v>
      </c>
      <c r="AE273" s="13">
        <f t="shared" si="47"/>
        <v>0.38461538461538464</v>
      </c>
      <c r="AF273" s="13">
        <f t="shared" si="48"/>
        <v>0.53846153846153855</v>
      </c>
      <c r="AG273">
        <v>10</v>
      </c>
      <c r="AH273">
        <v>10</v>
      </c>
      <c r="AI273" s="17">
        <f t="shared" si="49"/>
        <v>0.5</v>
      </c>
      <c r="AJ273" s="35">
        <v>13</v>
      </c>
      <c r="AK273" s="35">
        <v>3</v>
      </c>
      <c r="AL273" s="35">
        <v>120</v>
      </c>
      <c r="AM273" s="35">
        <v>13</v>
      </c>
      <c r="AN273" s="35">
        <v>54</v>
      </c>
      <c r="AO273" s="35">
        <v>6</v>
      </c>
      <c r="AP273" s="35">
        <v>5</v>
      </c>
      <c r="AQ273" s="35">
        <v>61</v>
      </c>
      <c r="AR273">
        <v>0</v>
      </c>
      <c r="AS273">
        <v>0</v>
      </c>
      <c r="AT273">
        <v>84.72</v>
      </c>
      <c r="AU273">
        <v>13.8</v>
      </c>
      <c r="AV273">
        <v>-84.986000000000004</v>
      </c>
      <c r="AW273">
        <v>-2.4569999999999999</v>
      </c>
      <c r="AX273" s="2">
        <v>16.2</v>
      </c>
      <c r="AY273" s="2">
        <v>1.5</v>
      </c>
      <c r="AZ273" s="2">
        <v>-0.8</v>
      </c>
      <c r="BA273" s="2">
        <v>0.2</v>
      </c>
      <c r="BB273" s="2">
        <v>-0.2</v>
      </c>
      <c r="BC273" s="2">
        <v>0.7</v>
      </c>
    </row>
    <row r="274" spans="1:55" x14ac:dyDescent="0.2">
      <c r="A274" s="12" t="s">
        <v>1990</v>
      </c>
      <c r="B274" s="12" t="s">
        <v>263</v>
      </c>
      <c r="C274" t="s">
        <v>1989</v>
      </c>
      <c r="D274" t="s">
        <v>442</v>
      </c>
      <c r="E274" s="12" t="s">
        <v>178</v>
      </c>
      <c r="F274">
        <v>79</v>
      </c>
      <c r="G274">
        <v>3</v>
      </c>
      <c r="H274">
        <v>18</v>
      </c>
      <c r="I274" s="15">
        <f t="shared" si="40"/>
        <v>21</v>
      </c>
      <c r="J274">
        <v>6</v>
      </c>
      <c r="K274">
        <v>12</v>
      </c>
      <c r="L274" s="3">
        <v>3</v>
      </c>
      <c r="M274" s="3">
        <v>4</v>
      </c>
      <c r="N274" s="3">
        <v>10</v>
      </c>
      <c r="O274" s="14">
        <f t="shared" si="41"/>
        <v>5.018920533758215</v>
      </c>
      <c r="P274">
        <v>47</v>
      </c>
      <c r="Q274">
        <v>21</v>
      </c>
      <c r="R274">
        <v>47</v>
      </c>
      <c r="S274" s="13">
        <f t="shared" si="42"/>
        <v>6.3829787234042548E-2</v>
      </c>
      <c r="T274" s="13">
        <f t="shared" si="43"/>
        <v>2.6086956521739129E-2</v>
      </c>
      <c r="U274" s="15">
        <f t="shared" si="44"/>
        <v>44.896551724137929</v>
      </c>
      <c r="V274">
        <v>1</v>
      </c>
      <c r="W274">
        <v>1</v>
      </c>
      <c r="X274">
        <v>3</v>
      </c>
      <c r="Y274" s="2">
        <v>251.05</v>
      </c>
      <c r="Z274" s="21">
        <v>3.1666666666999999</v>
      </c>
      <c r="AA274">
        <v>3.02</v>
      </c>
      <c r="AB274">
        <v>1.99</v>
      </c>
      <c r="AC274" s="32">
        <f t="shared" si="45"/>
        <v>0.60279441117764476</v>
      </c>
      <c r="AD274" s="13">
        <f t="shared" si="46"/>
        <v>0.10344827586206896</v>
      </c>
      <c r="AE274" s="13">
        <f t="shared" si="47"/>
        <v>0.62068965517241381</v>
      </c>
      <c r="AF274" s="13">
        <f t="shared" si="48"/>
        <v>0.72413793103448276</v>
      </c>
      <c r="AI274" s="17" t="str">
        <f t="shared" si="49"/>
        <v xml:space="preserve"> </v>
      </c>
      <c r="AJ274" s="35">
        <v>29</v>
      </c>
      <c r="AK274" s="35">
        <v>5</v>
      </c>
      <c r="AL274" s="35">
        <v>188</v>
      </c>
      <c r="AM274" s="35">
        <v>35</v>
      </c>
      <c r="AN274" s="35">
        <v>97</v>
      </c>
      <c r="AO274" s="35">
        <v>13</v>
      </c>
      <c r="AP274" s="35">
        <v>4</v>
      </c>
      <c r="AQ274" s="35">
        <v>109</v>
      </c>
      <c r="AR274">
        <v>2</v>
      </c>
      <c r="AS274">
        <v>1</v>
      </c>
      <c r="AT274">
        <v>91.99</v>
      </c>
      <c r="AU274">
        <v>13.8</v>
      </c>
      <c r="AV274">
        <v>-80.811000000000007</v>
      </c>
      <c r="AW274">
        <v>-3.1619999999999999</v>
      </c>
      <c r="AX274" s="2">
        <v>20.8</v>
      </c>
      <c r="AY274" s="2">
        <v>-2.8</v>
      </c>
      <c r="AZ274" s="2">
        <v>-1.7000000000000002</v>
      </c>
      <c r="BA274" s="2">
        <v>-0.4</v>
      </c>
      <c r="BB274" s="2">
        <v>4.4000000000000004</v>
      </c>
      <c r="BC274" s="2">
        <v>-0.5</v>
      </c>
    </row>
    <row r="275" spans="1:55" x14ac:dyDescent="0.2">
      <c r="A275" s="12" t="s">
        <v>683</v>
      </c>
      <c r="B275" s="12" t="s">
        <v>679</v>
      </c>
      <c r="C275" t="s">
        <v>682</v>
      </c>
      <c r="D275" t="s">
        <v>684</v>
      </c>
      <c r="E275" s="12" t="s">
        <v>229</v>
      </c>
      <c r="F275">
        <v>79</v>
      </c>
      <c r="G275">
        <v>1</v>
      </c>
      <c r="H275">
        <v>3</v>
      </c>
      <c r="I275" s="15">
        <f t="shared" si="40"/>
        <v>4</v>
      </c>
      <c r="J275">
        <v>2</v>
      </c>
      <c r="K275">
        <v>1</v>
      </c>
      <c r="L275" s="3">
        <v>1</v>
      </c>
      <c r="M275" s="3">
        <v>2</v>
      </c>
      <c r="N275" s="3">
        <v>1</v>
      </c>
      <c r="O275" s="14">
        <f t="shared" si="41"/>
        <v>1.4263074484941709</v>
      </c>
      <c r="P275">
        <v>27</v>
      </c>
      <c r="Q275">
        <v>10</v>
      </c>
      <c r="R275">
        <v>6</v>
      </c>
      <c r="S275" s="13">
        <f t="shared" si="42"/>
        <v>3.7037037037037035E-2</v>
      </c>
      <c r="T275" s="13">
        <f t="shared" si="43"/>
        <v>2.3255813953488372E-2</v>
      </c>
      <c r="U275" s="15">
        <f t="shared" si="44"/>
        <v>20.799999999999997</v>
      </c>
      <c r="V275">
        <v>0</v>
      </c>
      <c r="W275">
        <v>11</v>
      </c>
      <c r="X275">
        <v>7</v>
      </c>
      <c r="Y275" s="2">
        <v>168.26666666669999</v>
      </c>
      <c r="Z275" s="21">
        <v>2.1166666667</v>
      </c>
      <c r="AA275">
        <v>2.08</v>
      </c>
      <c r="AB275">
        <v>3.74</v>
      </c>
      <c r="AC275" s="32">
        <f t="shared" si="45"/>
        <v>0.35738831615120276</v>
      </c>
      <c r="AD275" s="13">
        <f t="shared" si="46"/>
        <v>6.6666666666666666E-2</v>
      </c>
      <c r="AE275" s="13">
        <f t="shared" si="47"/>
        <v>0.2</v>
      </c>
      <c r="AF275" s="13">
        <f t="shared" si="48"/>
        <v>0.26666666666666666</v>
      </c>
      <c r="AG275">
        <v>1</v>
      </c>
      <c r="AH275">
        <v>2</v>
      </c>
      <c r="AI275" s="17">
        <f t="shared" si="49"/>
        <v>0.33333333333333331</v>
      </c>
      <c r="AJ275" s="35">
        <v>15</v>
      </c>
      <c r="AK275" s="35">
        <v>1</v>
      </c>
      <c r="AL275" s="35">
        <v>141</v>
      </c>
      <c r="AM275" s="35">
        <v>22</v>
      </c>
      <c r="AN275" s="35">
        <v>65</v>
      </c>
      <c r="AO275" s="35">
        <v>8</v>
      </c>
      <c r="AP275" s="35">
        <v>4</v>
      </c>
      <c r="AQ275" s="35">
        <v>69</v>
      </c>
      <c r="AR275">
        <v>5</v>
      </c>
      <c r="AS275">
        <v>0</v>
      </c>
      <c r="AT275">
        <v>93.08</v>
      </c>
      <c r="AU275">
        <v>6.1</v>
      </c>
      <c r="AV275">
        <v>-78.418999999999997</v>
      </c>
      <c r="AW275">
        <v>-0.17</v>
      </c>
      <c r="AX275" s="2">
        <v>16.600000000000001</v>
      </c>
      <c r="AY275" s="2">
        <v>1.3</v>
      </c>
      <c r="AZ275" s="2">
        <v>0.1</v>
      </c>
      <c r="BA275" s="2">
        <v>-0.4</v>
      </c>
      <c r="BB275" s="2">
        <v>0</v>
      </c>
      <c r="BC275" s="2">
        <v>0.9</v>
      </c>
    </row>
    <row r="276" spans="1:55" x14ac:dyDescent="0.2">
      <c r="A276" s="12" t="s">
        <v>683</v>
      </c>
      <c r="B276" s="12" t="s">
        <v>731</v>
      </c>
      <c r="C276" t="s">
        <v>730</v>
      </c>
      <c r="D276" t="s">
        <v>169</v>
      </c>
      <c r="E276" s="12" t="s">
        <v>178</v>
      </c>
      <c r="F276">
        <v>78</v>
      </c>
      <c r="G276">
        <v>8</v>
      </c>
      <c r="H276">
        <v>18</v>
      </c>
      <c r="I276" s="15">
        <f t="shared" si="40"/>
        <v>26</v>
      </c>
      <c r="J276">
        <v>8</v>
      </c>
      <c r="K276">
        <v>9</v>
      </c>
      <c r="L276" s="3">
        <v>8</v>
      </c>
      <c r="M276" s="3">
        <v>8</v>
      </c>
      <c r="N276" s="3">
        <v>5</v>
      </c>
      <c r="O276" s="14">
        <f t="shared" si="41"/>
        <v>5.7834898665355645</v>
      </c>
      <c r="P276">
        <v>79</v>
      </c>
      <c r="Q276">
        <v>39</v>
      </c>
      <c r="R276">
        <v>39</v>
      </c>
      <c r="S276" s="13">
        <f t="shared" si="42"/>
        <v>0.10126582278481013</v>
      </c>
      <c r="T276" s="13">
        <f t="shared" si="43"/>
        <v>5.0955414012738856E-2</v>
      </c>
      <c r="U276" s="15">
        <f t="shared" si="44"/>
        <v>65.777777777777771</v>
      </c>
      <c r="V276">
        <v>5</v>
      </c>
      <c r="W276">
        <v>8</v>
      </c>
      <c r="X276">
        <v>5</v>
      </c>
      <c r="Y276" s="2">
        <v>269.73333333329998</v>
      </c>
      <c r="Z276" s="21">
        <v>3.45</v>
      </c>
      <c r="AA276">
        <v>3.28</v>
      </c>
      <c r="AB276">
        <v>1.82</v>
      </c>
      <c r="AC276" s="32">
        <f t="shared" si="45"/>
        <v>0.64313725490196083</v>
      </c>
      <c r="AD276" s="13">
        <f t="shared" si="46"/>
        <v>0.29629629629629628</v>
      </c>
      <c r="AE276" s="13">
        <f t="shared" si="47"/>
        <v>0.62962962962962965</v>
      </c>
      <c r="AF276" s="13">
        <f t="shared" si="48"/>
        <v>0.92592592592592593</v>
      </c>
      <c r="AI276" s="17" t="str">
        <f t="shared" si="49"/>
        <v xml:space="preserve"> </v>
      </c>
      <c r="AJ276" s="35">
        <v>27</v>
      </c>
      <c r="AK276" s="35">
        <v>4</v>
      </c>
      <c r="AL276" s="35">
        <v>195</v>
      </c>
      <c r="AM276" s="35">
        <v>31</v>
      </c>
      <c r="AN276" s="35">
        <v>104</v>
      </c>
      <c r="AO276" s="35">
        <v>11</v>
      </c>
      <c r="AP276" s="35">
        <v>6</v>
      </c>
      <c r="AQ276" s="35">
        <v>102</v>
      </c>
      <c r="AR276">
        <v>4</v>
      </c>
      <c r="AS276">
        <v>0</v>
      </c>
      <c r="AT276">
        <v>88.25</v>
      </c>
      <c r="AU276">
        <v>10.9</v>
      </c>
      <c r="AV276">
        <v>-77.721000000000004</v>
      </c>
      <c r="AW276">
        <v>8.7999999999999995E-2</v>
      </c>
      <c r="AX276" s="2">
        <v>21.4</v>
      </c>
      <c r="AY276" s="2">
        <v>-2.5</v>
      </c>
      <c r="AZ276" s="2">
        <v>-1.3</v>
      </c>
      <c r="BA276" s="2">
        <v>-0.4</v>
      </c>
      <c r="BB276" s="2">
        <v>4.7</v>
      </c>
      <c r="BC276" s="2">
        <v>0.5</v>
      </c>
    </row>
    <row r="277" spans="1:55" x14ac:dyDescent="0.2">
      <c r="A277" s="12" t="s">
        <v>683</v>
      </c>
      <c r="B277" s="12" t="s">
        <v>1887</v>
      </c>
      <c r="C277" t="s">
        <v>1886</v>
      </c>
      <c r="D277" s="12" t="s">
        <v>393</v>
      </c>
      <c r="E277" s="12" t="s">
        <v>170</v>
      </c>
      <c r="F277">
        <v>34</v>
      </c>
      <c r="G277">
        <v>0</v>
      </c>
      <c r="H277">
        <v>0</v>
      </c>
      <c r="I277" s="15">
        <f t="shared" si="40"/>
        <v>0</v>
      </c>
      <c r="J277">
        <v>0</v>
      </c>
      <c r="K277">
        <v>0</v>
      </c>
      <c r="L277" s="3">
        <v>0</v>
      </c>
      <c r="M277" s="3">
        <v>0</v>
      </c>
      <c r="N277" s="3">
        <v>0</v>
      </c>
      <c r="O277" s="14">
        <f t="shared" si="41"/>
        <v>0</v>
      </c>
      <c r="P277">
        <v>5</v>
      </c>
      <c r="Q277">
        <v>1</v>
      </c>
      <c r="R277">
        <v>1</v>
      </c>
      <c r="S277" s="13">
        <f t="shared" si="42"/>
        <v>0</v>
      </c>
      <c r="T277" s="13">
        <f t="shared" si="43"/>
        <v>0</v>
      </c>
      <c r="U277" s="15">
        <f t="shared" si="44"/>
        <v>0</v>
      </c>
      <c r="V277">
        <v>0</v>
      </c>
      <c r="W277">
        <v>0</v>
      </c>
      <c r="X277">
        <v>0</v>
      </c>
      <c r="Y277" s="2">
        <v>11.1833333333</v>
      </c>
      <c r="Z277" s="21">
        <v>0.31666666669999999</v>
      </c>
      <c r="AA277">
        <v>0.34</v>
      </c>
      <c r="AB277">
        <v>5.13</v>
      </c>
      <c r="AC277" s="32">
        <f t="shared" si="45"/>
        <v>6.2157221206581362E-2</v>
      </c>
      <c r="AD277" s="13">
        <f t="shared" si="46"/>
        <v>0</v>
      </c>
      <c r="AE277" s="13">
        <f t="shared" si="47"/>
        <v>0</v>
      </c>
      <c r="AF277" s="13">
        <f t="shared" si="48"/>
        <v>0</v>
      </c>
      <c r="AG277">
        <v>3</v>
      </c>
      <c r="AH277">
        <v>2</v>
      </c>
      <c r="AI277" s="17">
        <f t="shared" si="49"/>
        <v>0.6</v>
      </c>
      <c r="AJ277" s="35">
        <v>0</v>
      </c>
      <c r="AK277" s="35">
        <v>0</v>
      </c>
      <c r="AL277" s="35">
        <v>12</v>
      </c>
      <c r="AM277" s="35">
        <v>3</v>
      </c>
      <c r="AN277" s="35">
        <v>3</v>
      </c>
      <c r="AO277" s="35">
        <v>1</v>
      </c>
      <c r="AP277" s="35">
        <v>0</v>
      </c>
      <c r="AQ277" s="35">
        <v>5</v>
      </c>
      <c r="AR277">
        <v>0</v>
      </c>
      <c r="AS277">
        <v>0</v>
      </c>
      <c r="AT277">
        <v>83.72</v>
      </c>
      <c r="AU277">
        <v>-21.9</v>
      </c>
      <c r="AV277">
        <v>-78.164000000000001</v>
      </c>
      <c r="AW277">
        <v>-0.48899999999999999</v>
      </c>
      <c r="AX277" s="2">
        <v>1</v>
      </c>
      <c r="AY277" s="2">
        <v>-0.2</v>
      </c>
      <c r="AZ277" s="2">
        <v>0.1</v>
      </c>
      <c r="BA277" s="2">
        <v>-0.2</v>
      </c>
      <c r="BB277" s="2">
        <v>-0.1</v>
      </c>
      <c r="BC277" s="2">
        <v>-0.4</v>
      </c>
    </row>
    <row r="278" spans="1:55" x14ac:dyDescent="0.2">
      <c r="A278" s="12" t="s">
        <v>683</v>
      </c>
      <c r="B278" s="12" t="s">
        <v>2794</v>
      </c>
      <c r="C278" t="s">
        <v>2793</v>
      </c>
      <c r="D278" s="12" t="s">
        <v>210</v>
      </c>
      <c r="E278" s="12" t="s">
        <v>229</v>
      </c>
      <c r="F278">
        <v>67</v>
      </c>
      <c r="G278">
        <v>5</v>
      </c>
      <c r="H278">
        <v>6</v>
      </c>
      <c r="I278" s="15">
        <f t="shared" si="40"/>
        <v>11</v>
      </c>
      <c r="J278">
        <v>5</v>
      </c>
      <c r="K278">
        <v>1</v>
      </c>
      <c r="L278" s="3">
        <v>5</v>
      </c>
      <c r="M278" s="3">
        <v>4</v>
      </c>
      <c r="N278" s="3">
        <v>1</v>
      </c>
      <c r="O278" s="14">
        <f t="shared" si="41"/>
        <v>5.1328580686986731</v>
      </c>
      <c r="P278">
        <v>20</v>
      </c>
      <c r="Q278">
        <v>14</v>
      </c>
      <c r="R278">
        <v>4</v>
      </c>
      <c r="S278" s="13">
        <f t="shared" si="42"/>
        <v>0.25</v>
      </c>
      <c r="T278" s="13">
        <f t="shared" si="43"/>
        <v>0.13157894736842105</v>
      </c>
      <c r="U278" s="15">
        <f t="shared" si="44"/>
        <v>38.571428571428577</v>
      </c>
      <c r="V278">
        <v>0</v>
      </c>
      <c r="W278">
        <v>4</v>
      </c>
      <c r="X278">
        <v>5</v>
      </c>
      <c r="Y278" s="2">
        <v>128.5833333333</v>
      </c>
      <c r="Z278" s="21">
        <v>1.9166666667000001</v>
      </c>
      <c r="AA278">
        <v>1.83</v>
      </c>
      <c r="AB278">
        <v>3.11</v>
      </c>
      <c r="AC278" s="32">
        <f t="shared" si="45"/>
        <v>0.37044534412955471</v>
      </c>
      <c r="AD278" s="13">
        <f t="shared" si="46"/>
        <v>0.35714285714285715</v>
      </c>
      <c r="AE278" s="13">
        <f t="shared" si="47"/>
        <v>0.42857142857142855</v>
      </c>
      <c r="AF278" s="13">
        <f t="shared" si="48"/>
        <v>0.7857142857142857</v>
      </c>
      <c r="AG278">
        <v>1</v>
      </c>
      <c r="AH278">
        <v>5</v>
      </c>
      <c r="AI278" s="17">
        <f t="shared" si="49"/>
        <v>0.16666666666666666</v>
      </c>
      <c r="AJ278" s="35">
        <v>14</v>
      </c>
      <c r="AK278" s="35">
        <v>1</v>
      </c>
      <c r="AL278" s="35">
        <v>94</v>
      </c>
      <c r="AM278" s="35">
        <v>7</v>
      </c>
      <c r="AN278" s="35">
        <v>49</v>
      </c>
      <c r="AO278" s="35">
        <v>6</v>
      </c>
      <c r="AP278" s="35">
        <v>4</v>
      </c>
      <c r="AQ278" s="35">
        <v>45</v>
      </c>
      <c r="AR278">
        <v>1</v>
      </c>
      <c r="AS278">
        <v>0</v>
      </c>
      <c r="AT278">
        <v>89.95</v>
      </c>
      <c r="AU278">
        <v>-3.5</v>
      </c>
      <c r="AV278">
        <v>-84.66</v>
      </c>
      <c r="AW278">
        <v>-1.0509999999999999</v>
      </c>
      <c r="AX278" s="2">
        <v>12.2</v>
      </c>
      <c r="AY278" s="2">
        <v>0.7</v>
      </c>
      <c r="AZ278" s="2">
        <v>0.2</v>
      </c>
      <c r="BA278" s="2">
        <v>-0.30000000000000004</v>
      </c>
      <c r="BB278" s="2">
        <v>0.2</v>
      </c>
      <c r="BC278" s="2">
        <v>0.8</v>
      </c>
    </row>
    <row r="279" spans="1:55" x14ac:dyDescent="0.2">
      <c r="A279" s="12" t="s">
        <v>2023</v>
      </c>
      <c r="B279" s="12" t="s">
        <v>2024</v>
      </c>
      <c r="C279" t="s">
        <v>2022</v>
      </c>
      <c r="D279" t="s">
        <v>684</v>
      </c>
      <c r="E279" s="12" t="s">
        <v>156</v>
      </c>
      <c r="F279">
        <v>77</v>
      </c>
      <c r="G279">
        <v>0</v>
      </c>
      <c r="H279">
        <v>1</v>
      </c>
      <c r="I279" s="15">
        <f t="shared" si="40"/>
        <v>1</v>
      </c>
      <c r="J279">
        <v>1</v>
      </c>
      <c r="K279">
        <v>0</v>
      </c>
      <c r="L279" s="3">
        <v>0</v>
      </c>
      <c r="M279" s="3">
        <v>1</v>
      </c>
      <c r="N279" s="3">
        <v>0</v>
      </c>
      <c r="O279" s="14">
        <f t="shared" si="41"/>
        <v>1.5782551512480683</v>
      </c>
      <c r="P279">
        <v>4</v>
      </c>
      <c r="Q279">
        <v>0</v>
      </c>
      <c r="R279">
        <v>1</v>
      </c>
      <c r="S279" s="13">
        <f t="shared" si="42"/>
        <v>0</v>
      </c>
      <c r="T279" s="13">
        <f t="shared" si="43"/>
        <v>0</v>
      </c>
      <c r="U279" s="15">
        <f t="shared" si="44"/>
        <v>12.5</v>
      </c>
      <c r="V279">
        <v>0</v>
      </c>
      <c r="W279">
        <v>1</v>
      </c>
      <c r="X279">
        <v>0</v>
      </c>
      <c r="Y279" s="2">
        <v>38.016666666699997</v>
      </c>
      <c r="Z279" s="21">
        <v>0.4833333333</v>
      </c>
      <c r="AA279">
        <v>0.5</v>
      </c>
      <c r="AB279">
        <v>5.3</v>
      </c>
      <c r="AC279" s="32">
        <f t="shared" si="45"/>
        <v>8.6206896551724144E-2</v>
      </c>
      <c r="AD279" s="13">
        <f t="shared" si="46"/>
        <v>0</v>
      </c>
      <c r="AE279" s="13">
        <f t="shared" si="47"/>
        <v>0.5</v>
      </c>
      <c r="AF279" s="13">
        <f t="shared" si="48"/>
        <v>0.5</v>
      </c>
      <c r="AG279">
        <v>0</v>
      </c>
      <c r="AH279">
        <v>0</v>
      </c>
      <c r="AI279" s="17" t="str">
        <f t="shared" si="49"/>
        <v xml:space="preserve"> </v>
      </c>
      <c r="AJ279" s="35">
        <v>2</v>
      </c>
      <c r="AK279" s="35">
        <v>1</v>
      </c>
      <c r="AL279" s="35">
        <v>23</v>
      </c>
      <c r="AM279" s="35">
        <v>3</v>
      </c>
      <c r="AN279" s="35">
        <v>11</v>
      </c>
      <c r="AO279" s="35">
        <v>1</v>
      </c>
      <c r="AP279" s="35">
        <v>0</v>
      </c>
      <c r="AQ279" s="35">
        <v>16</v>
      </c>
      <c r="AR279">
        <v>1</v>
      </c>
      <c r="AS279">
        <v>0</v>
      </c>
      <c r="AT279">
        <v>73.790000000000006</v>
      </c>
      <c r="AU279">
        <v>-19.399999999999999</v>
      </c>
      <c r="AV279">
        <v>-80.804000000000002</v>
      </c>
      <c r="AW279">
        <v>-1.2610000000000001</v>
      </c>
      <c r="AX279" s="2">
        <v>2.2999999999999998</v>
      </c>
      <c r="AY279" s="2">
        <v>-1.1000000000000001</v>
      </c>
      <c r="AZ279" s="2">
        <v>0.30000000000000004</v>
      </c>
      <c r="BA279" s="2">
        <v>0.2</v>
      </c>
      <c r="BB279" s="2">
        <v>0.1</v>
      </c>
      <c r="BC279" s="2">
        <v>-0.5</v>
      </c>
    </row>
    <row r="280" spans="1:55" x14ac:dyDescent="0.2">
      <c r="A280" s="12" t="s">
        <v>2404</v>
      </c>
      <c r="B280" s="12" t="s">
        <v>2405</v>
      </c>
      <c r="C280" t="s">
        <v>2403</v>
      </c>
      <c r="D280" t="s">
        <v>199</v>
      </c>
      <c r="E280" s="12" t="s">
        <v>178</v>
      </c>
      <c r="F280">
        <v>2</v>
      </c>
      <c r="G280">
        <v>0</v>
      </c>
      <c r="H280">
        <v>0</v>
      </c>
      <c r="I280" s="15">
        <f t="shared" si="40"/>
        <v>0</v>
      </c>
      <c r="J280">
        <v>0</v>
      </c>
      <c r="K280">
        <v>0</v>
      </c>
      <c r="L280" s="3">
        <v>0</v>
      </c>
      <c r="M280" s="3">
        <v>0</v>
      </c>
      <c r="N280" s="3">
        <v>0</v>
      </c>
      <c r="O280" s="14">
        <f t="shared" si="41"/>
        <v>0</v>
      </c>
      <c r="P280">
        <v>0</v>
      </c>
      <c r="Q280">
        <v>0</v>
      </c>
      <c r="R280">
        <v>0</v>
      </c>
      <c r="S280" s="13">
        <f t="shared" si="42"/>
        <v>0</v>
      </c>
      <c r="T280" s="13">
        <f t="shared" si="43"/>
        <v>0</v>
      </c>
      <c r="U280" s="15">
        <f t="shared" si="44"/>
        <v>0</v>
      </c>
      <c r="V280">
        <v>0</v>
      </c>
      <c r="W280">
        <v>0</v>
      </c>
      <c r="X280">
        <v>0</v>
      </c>
      <c r="Y280" s="2">
        <v>0</v>
      </c>
      <c r="Z280" s="21">
        <v>0</v>
      </c>
      <c r="AC280" s="32">
        <f t="shared" si="45"/>
        <v>0</v>
      </c>
      <c r="AD280" s="13">
        <f t="shared" si="46"/>
        <v>0</v>
      </c>
      <c r="AE280" s="13">
        <f t="shared" si="47"/>
        <v>0</v>
      </c>
      <c r="AF280" s="13">
        <f t="shared" si="48"/>
        <v>0</v>
      </c>
      <c r="AI280" s="17" t="str">
        <f t="shared" si="49"/>
        <v xml:space="preserve"> </v>
      </c>
      <c r="AJ280" s="35">
        <v>0</v>
      </c>
      <c r="AK280" s="35">
        <v>0</v>
      </c>
      <c r="AL280" s="35">
        <v>0</v>
      </c>
      <c r="AM280" s="35">
        <v>0</v>
      </c>
      <c r="AN280" s="35">
        <v>0</v>
      </c>
      <c r="AO280" s="35">
        <v>0</v>
      </c>
      <c r="AP280" s="35">
        <v>0</v>
      </c>
      <c r="AQ280" s="35">
        <v>0</v>
      </c>
      <c r="AR280">
        <v>0</v>
      </c>
      <c r="AS280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</row>
    <row r="281" spans="1:55" x14ac:dyDescent="0.2">
      <c r="A281" s="12" t="s">
        <v>2404</v>
      </c>
      <c r="B281" s="12" t="s">
        <v>2682</v>
      </c>
      <c r="C281" t="s">
        <v>2681</v>
      </c>
      <c r="D281" t="s">
        <v>317</v>
      </c>
      <c r="E281" s="12" t="s">
        <v>178</v>
      </c>
      <c r="F281">
        <v>44</v>
      </c>
      <c r="G281">
        <v>0</v>
      </c>
      <c r="H281">
        <v>1</v>
      </c>
      <c r="I281" s="15">
        <f t="shared" si="40"/>
        <v>1</v>
      </c>
      <c r="J281">
        <v>0</v>
      </c>
      <c r="K281">
        <v>1</v>
      </c>
      <c r="L281" s="3">
        <v>0</v>
      </c>
      <c r="M281" s="3">
        <v>0</v>
      </c>
      <c r="N281" s="3">
        <v>1</v>
      </c>
      <c r="O281" s="14">
        <f t="shared" si="41"/>
        <v>7.3319755601113314</v>
      </c>
      <c r="P281">
        <v>2</v>
      </c>
      <c r="Q281">
        <v>0</v>
      </c>
      <c r="R281">
        <v>0</v>
      </c>
      <c r="S281" s="13">
        <f t="shared" si="42"/>
        <v>0</v>
      </c>
      <c r="T281" s="13">
        <f t="shared" si="43"/>
        <v>0</v>
      </c>
      <c r="U281" s="15">
        <f t="shared" si="44"/>
        <v>0</v>
      </c>
      <c r="V281">
        <v>0</v>
      </c>
      <c r="W281">
        <v>1</v>
      </c>
      <c r="X281">
        <v>0</v>
      </c>
      <c r="Y281" s="2">
        <v>8.1833333333000002</v>
      </c>
      <c r="Z281" s="21">
        <v>0.18333333330000001</v>
      </c>
      <c r="AA281">
        <v>0.19</v>
      </c>
      <c r="AB281">
        <v>5.42</v>
      </c>
      <c r="AC281" s="32">
        <f t="shared" si="45"/>
        <v>3.3868092691622102E-2</v>
      </c>
      <c r="AD281" s="13">
        <f t="shared" si="46"/>
        <v>0</v>
      </c>
      <c r="AE281" s="13">
        <f t="shared" si="47"/>
        <v>0.33333333333333331</v>
      </c>
      <c r="AF281" s="13">
        <f t="shared" si="48"/>
        <v>0.33333333333333331</v>
      </c>
      <c r="AI281" s="17" t="str">
        <f t="shared" si="49"/>
        <v xml:space="preserve"> </v>
      </c>
      <c r="AJ281" s="35">
        <v>3</v>
      </c>
      <c r="AK281" s="35">
        <v>0</v>
      </c>
      <c r="AL281" s="35">
        <v>3</v>
      </c>
      <c r="AM281" s="35">
        <v>0</v>
      </c>
      <c r="AN281" s="35">
        <v>1</v>
      </c>
      <c r="AO281" s="35">
        <v>2</v>
      </c>
      <c r="AP281" s="35">
        <v>0</v>
      </c>
      <c r="AQ281" s="35">
        <v>1</v>
      </c>
      <c r="AR281">
        <v>0</v>
      </c>
      <c r="AS281">
        <v>0</v>
      </c>
      <c r="AT281">
        <v>43.99</v>
      </c>
      <c r="AU281">
        <v>-29.4</v>
      </c>
      <c r="AV281">
        <v>-60.52</v>
      </c>
      <c r="AW281">
        <v>8.1069999999999993</v>
      </c>
      <c r="AX281" s="2">
        <v>0.7</v>
      </c>
      <c r="AY281" s="2">
        <v>0.1</v>
      </c>
      <c r="AZ281" s="2">
        <v>0.1</v>
      </c>
      <c r="BA281" s="2">
        <v>0</v>
      </c>
      <c r="BB281" s="2">
        <v>0.1</v>
      </c>
      <c r="BC281" s="2">
        <v>0.30000000000000004</v>
      </c>
    </row>
    <row r="282" spans="1:55" x14ac:dyDescent="0.2">
      <c r="A282" s="12" t="s">
        <v>1953</v>
      </c>
      <c r="B282" s="12" t="s">
        <v>1954</v>
      </c>
      <c r="C282" t="s">
        <v>1952</v>
      </c>
      <c r="D282" t="s">
        <v>317</v>
      </c>
      <c r="E282" s="12" t="s">
        <v>178</v>
      </c>
      <c r="F282">
        <v>37</v>
      </c>
      <c r="G282">
        <v>0</v>
      </c>
      <c r="H282">
        <v>1</v>
      </c>
      <c r="I282" s="15">
        <f t="shared" si="40"/>
        <v>1</v>
      </c>
      <c r="J282">
        <v>0</v>
      </c>
      <c r="K282">
        <v>1</v>
      </c>
      <c r="L282" s="3">
        <v>0</v>
      </c>
      <c r="M282" s="3">
        <v>0</v>
      </c>
      <c r="N282" s="3">
        <v>1</v>
      </c>
      <c r="O282" s="14">
        <f t="shared" si="41"/>
        <v>0.99037138927152146</v>
      </c>
      <c r="P282">
        <v>8</v>
      </c>
      <c r="Q282">
        <v>3</v>
      </c>
      <c r="R282">
        <v>11</v>
      </c>
      <c r="S282" s="13">
        <f t="shared" si="42"/>
        <v>0</v>
      </c>
      <c r="T282" s="13">
        <f t="shared" si="43"/>
        <v>0</v>
      </c>
      <c r="U282" s="15">
        <f t="shared" si="44"/>
        <v>0</v>
      </c>
      <c r="V282">
        <v>0</v>
      </c>
      <c r="W282">
        <v>0</v>
      </c>
      <c r="X282">
        <v>2</v>
      </c>
      <c r="Y282" s="2">
        <v>60.583333333299997</v>
      </c>
      <c r="Z282" s="21">
        <v>1.6333333333</v>
      </c>
      <c r="AA282">
        <v>1.61</v>
      </c>
      <c r="AB282">
        <v>4.1500000000000004</v>
      </c>
      <c r="AC282" s="32">
        <f t="shared" si="45"/>
        <v>0.2795138888888889</v>
      </c>
      <c r="AD282" s="13">
        <f t="shared" si="46"/>
        <v>0</v>
      </c>
      <c r="AE282" s="13">
        <f t="shared" si="47"/>
        <v>1</v>
      </c>
      <c r="AF282" s="13">
        <f t="shared" si="48"/>
        <v>1</v>
      </c>
      <c r="AI282" s="17" t="str">
        <f t="shared" si="49"/>
        <v xml:space="preserve"> </v>
      </c>
      <c r="AJ282" s="35">
        <v>1</v>
      </c>
      <c r="AK282" s="35">
        <v>0</v>
      </c>
      <c r="AL282" s="35">
        <v>35</v>
      </c>
      <c r="AM282" s="35">
        <v>8</v>
      </c>
      <c r="AN282" s="35">
        <v>9</v>
      </c>
      <c r="AO282" s="35">
        <v>2</v>
      </c>
      <c r="AP282" s="35">
        <v>0</v>
      </c>
      <c r="AQ282" s="35">
        <v>21</v>
      </c>
      <c r="AR282">
        <v>0</v>
      </c>
      <c r="AS282">
        <v>0</v>
      </c>
      <c r="AT282">
        <v>56.49</v>
      </c>
      <c r="AU282">
        <v>-23.7</v>
      </c>
      <c r="AV282">
        <v>-82.097999999999999</v>
      </c>
      <c r="AW282">
        <v>-1.47</v>
      </c>
      <c r="AX282" s="2">
        <v>3.8</v>
      </c>
      <c r="AY282" s="2">
        <v>-1.5</v>
      </c>
      <c r="AZ282" s="2">
        <v>0.4</v>
      </c>
      <c r="BA282" s="2">
        <v>-0.2</v>
      </c>
      <c r="BB282" s="2">
        <v>1</v>
      </c>
      <c r="BC282" s="2">
        <v>-0.30000000000000004</v>
      </c>
    </row>
    <row r="283" spans="1:55" x14ac:dyDescent="0.2">
      <c r="A283" s="12" t="s">
        <v>1200</v>
      </c>
      <c r="B283" s="12" t="s">
        <v>2264</v>
      </c>
      <c r="C283" t="s">
        <v>2263</v>
      </c>
      <c r="D283" t="s">
        <v>382</v>
      </c>
      <c r="E283" s="12" t="s">
        <v>170</v>
      </c>
      <c r="F283">
        <v>58</v>
      </c>
      <c r="G283">
        <v>4</v>
      </c>
      <c r="H283">
        <v>3</v>
      </c>
      <c r="I283" s="15">
        <f t="shared" si="40"/>
        <v>7</v>
      </c>
      <c r="J283">
        <v>1</v>
      </c>
      <c r="K283">
        <v>2</v>
      </c>
      <c r="L283" s="3">
        <v>3</v>
      </c>
      <c r="M283" s="3">
        <v>0</v>
      </c>
      <c r="N283" s="3">
        <v>2</v>
      </c>
      <c r="O283" s="14">
        <f t="shared" si="41"/>
        <v>2.8912345112430264</v>
      </c>
      <c r="P283">
        <v>22</v>
      </c>
      <c r="Q283">
        <v>6</v>
      </c>
      <c r="R283">
        <v>6</v>
      </c>
      <c r="S283" s="13">
        <f t="shared" si="42"/>
        <v>0.18181818181818182</v>
      </c>
      <c r="T283" s="13">
        <f t="shared" si="43"/>
        <v>0.11764705882352941</v>
      </c>
      <c r="U283" s="15">
        <f t="shared" si="44"/>
        <v>10.5</v>
      </c>
      <c r="V283">
        <v>0</v>
      </c>
      <c r="W283">
        <v>2</v>
      </c>
      <c r="X283">
        <v>10</v>
      </c>
      <c r="Y283" s="2">
        <v>145.26666666669999</v>
      </c>
      <c r="Z283" s="21">
        <v>2.5</v>
      </c>
      <c r="AA283">
        <v>2.33</v>
      </c>
      <c r="AB283">
        <v>2.79</v>
      </c>
      <c r="AC283" s="32">
        <f t="shared" si="45"/>
        <v>0.455078125</v>
      </c>
      <c r="AD283" s="13">
        <f t="shared" si="46"/>
        <v>0.3</v>
      </c>
      <c r="AE283" s="13">
        <f t="shared" si="47"/>
        <v>0.3</v>
      </c>
      <c r="AF283" s="13">
        <f t="shared" si="48"/>
        <v>0.6</v>
      </c>
      <c r="AG283">
        <v>32</v>
      </c>
      <c r="AH283">
        <v>19</v>
      </c>
      <c r="AI283" s="17">
        <f t="shared" si="49"/>
        <v>0.62745098039215685</v>
      </c>
      <c r="AJ283" s="35">
        <v>10</v>
      </c>
      <c r="AK283" s="35">
        <v>2</v>
      </c>
      <c r="AL283" s="35">
        <v>95</v>
      </c>
      <c r="AM283" s="35">
        <v>22</v>
      </c>
      <c r="AN283" s="35">
        <v>48</v>
      </c>
      <c r="AO283" s="35">
        <v>11</v>
      </c>
      <c r="AP283" s="35">
        <v>4</v>
      </c>
      <c r="AQ283" s="35">
        <v>64</v>
      </c>
      <c r="AR283">
        <v>0</v>
      </c>
      <c r="AS283">
        <v>0</v>
      </c>
      <c r="AT283">
        <v>79.11</v>
      </c>
      <c r="AU283">
        <v>-8.4</v>
      </c>
      <c r="AV283">
        <v>-82.471999999999994</v>
      </c>
      <c r="AW283">
        <v>-3.3689999999999998</v>
      </c>
      <c r="AX283" s="2">
        <v>10.9</v>
      </c>
      <c r="AY283" s="2">
        <v>-1.6</v>
      </c>
      <c r="AZ283" s="2">
        <v>-0.7</v>
      </c>
      <c r="BA283" s="2">
        <v>0.5</v>
      </c>
      <c r="BB283" s="2">
        <v>0.5</v>
      </c>
      <c r="BC283" s="2">
        <v>-1.4</v>
      </c>
    </row>
    <row r="284" spans="1:55" x14ac:dyDescent="0.2">
      <c r="A284" s="12" t="s">
        <v>1271</v>
      </c>
      <c r="B284" s="12" t="s">
        <v>1272</v>
      </c>
      <c r="C284" t="s">
        <v>1270</v>
      </c>
      <c r="D284" t="s">
        <v>192</v>
      </c>
      <c r="E284" s="12" t="s">
        <v>1273</v>
      </c>
      <c r="F284">
        <v>29</v>
      </c>
      <c r="G284">
        <v>1</v>
      </c>
      <c r="H284">
        <v>0</v>
      </c>
      <c r="I284" s="15">
        <f t="shared" si="40"/>
        <v>1</v>
      </c>
      <c r="J284">
        <v>0</v>
      </c>
      <c r="K284">
        <v>0</v>
      </c>
      <c r="L284" s="3">
        <v>1</v>
      </c>
      <c r="M284" s="3">
        <v>0</v>
      </c>
      <c r="N284" s="3">
        <v>0</v>
      </c>
      <c r="O284" s="14">
        <f t="shared" si="41"/>
        <v>3.1662269129287601</v>
      </c>
      <c r="P284">
        <v>5</v>
      </c>
      <c r="Q284">
        <v>2</v>
      </c>
      <c r="R284">
        <v>1</v>
      </c>
      <c r="S284" s="13">
        <f t="shared" si="42"/>
        <v>0.2</v>
      </c>
      <c r="T284" s="13">
        <f t="shared" si="43"/>
        <v>0.125</v>
      </c>
      <c r="U284" s="15">
        <f t="shared" si="44"/>
        <v>0</v>
      </c>
      <c r="V284">
        <v>0</v>
      </c>
      <c r="W284">
        <v>0</v>
      </c>
      <c r="X284">
        <v>2</v>
      </c>
      <c r="Y284" s="2">
        <v>18.95</v>
      </c>
      <c r="Z284" s="21">
        <v>0.65</v>
      </c>
      <c r="AA284">
        <v>0.65</v>
      </c>
      <c r="AB284">
        <v>4.57</v>
      </c>
      <c r="AC284" s="32">
        <f t="shared" si="45"/>
        <v>0.12452107279693485</v>
      </c>
      <c r="AD284" s="13">
        <f t="shared" si="46"/>
        <v>1</v>
      </c>
      <c r="AE284" s="13">
        <f t="shared" si="47"/>
        <v>0</v>
      </c>
      <c r="AF284" s="13">
        <f t="shared" si="48"/>
        <v>1</v>
      </c>
      <c r="AG284">
        <v>0</v>
      </c>
      <c r="AH284">
        <v>0</v>
      </c>
      <c r="AI284" s="17" t="str">
        <f t="shared" si="49"/>
        <v xml:space="preserve"> </v>
      </c>
      <c r="AJ284" s="35">
        <v>1</v>
      </c>
      <c r="AK284" s="35">
        <v>0</v>
      </c>
      <c r="AL284" s="35">
        <v>18</v>
      </c>
      <c r="AM284" s="35">
        <v>2</v>
      </c>
      <c r="AN284" s="35">
        <v>6</v>
      </c>
      <c r="AO284" s="35">
        <v>2</v>
      </c>
      <c r="AP284" s="35">
        <v>1</v>
      </c>
      <c r="AQ284" s="35">
        <v>6</v>
      </c>
      <c r="AR284">
        <v>0</v>
      </c>
      <c r="AS284">
        <v>0</v>
      </c>
      <c r="AT284">
        <v>83.27</v>
      </c>
      <c r="AU284">
        <v>-9.6</v>
      </c>
      <c r="AV284">
        <v>-83.337999999999994</v>
      </c>
      <c r="AW284">
        <v>-1.044</v>
      </c>
      <c r="AX284" s="2">
        <v>2.2999999999999998</v>
      </c>
      <c r="AY284" s="2">
        <v>0.60000000000000009</v>
      </c>
      <c r="AZ284" s="2">
        <v>0.30000000000000004</v>
      </c>
      <c r="BA284" s="2">
        <v>-0.2</v>
      </c>
      <c r="BB284" s="2">
        <v>0.1</v>
      </c>
      <c r="BC284" s="2">
        <v>0.9</v>
      </c>
    </row>
    <row r="285" spans="1:55" x14ac:dyDescent="0.2">
      <c r="A285" s="12" t="s">
        <v>1731</v>
      </c>
      <c r="B285" s="12" t="s">
        <v>1732</v>
      </c>
      <c r="C285" t="s">
        <v>1730</v>
      </c>
      <c r="D285" t="s">
        <v>610</v>
      </c>
      <c r="E285" s="12" t="s">
        <v>148</v>
      </c>
      <c r="F285">
        <v>15</v>
      </c>
      <c r="G285">
        <v>0</v>
      </c>
      <c r="H285">
        <v>0</v>
      </c>
      <c r="I285" s="15">
        <f t="shared" si="40"/>
        <v>0</v>
      </c>
      <c r="J285">
        <v>0</v>
      </c>
      <c r="K285">
        <v>0</v>
      </c>
      <c r="L285" s="3">
        <v>0</v>
      </c>
      <c r="M285" s="3">
        <v>0</v>
      </c>
      <c r="N285" s="3">
        <v>0</v>
      </c>
      <c r="O285" s="14">
        <f t="shared" si="41"/>
        <v>0</v>
      </c>
      <c r="P285">
        <v>0</v>
      </c>
      <c r="Q285">
        <v>1</v>
      </c>
      <c r="R285">
        <v>0</v>
      </c>
      <c r="S285" s="13">
        <f t="shared" si="42"/>
        <v>0</v>
      </c>
      <c r="T285" s="13">
        <f t="shared" si="43"/>
        <v>0</v>
      </c>
      <c r="U285" s="15">
        <f t="shared" si="44"/>
        <v>0</v>
      </c>
      <c r="V285">
        <v>0</v>
      </c>
      <c r="W285">
        <v>0</v>
      </c>
      <c r="X285">
        <v>0</v>
      </c>
      <c r="Y285" s="2">
        <v>0.36666666670000003</v>
      </c>
      <c r="Z285" s="21">
        <v>1.6666666699999999E-2</v>
      </c>
      <c r="AA285">
        <v>0.02</v>
      </c>
      <c r="AB285">
        <v>4.17</v>
      </c>
      <c r="AC285" s="32">
        <f t="shared" si="45"/>
        <v>4.7732696897374713E-3</v>
      </c>
      <c r="AD285" s="13">
        <f t="shared" si="46"/>
        <v>0</v>
      </c>
      <c r="AE285" s="13">
        <f t="shared" si="47"/>
        <v>0</v>
      </c>
      <c r="AF285" s="13">
        <f t="shared" si="48"/>
        <v>0</v>
      </c>
      <c r="AG285">
        <v>0</v>
      </c>
      <c r="AH285">
        <v>0</v>
      </c>
      <c r="AI285" s="17" t="str">
        <f t="shared" si="49"/>
        <v xml:space="preserve"> </v>
      </c>
      <c r="AJ285" s="35">
        <v>0</v>
      </c>
      <c r="AK285" s="35">
        <v>0</v>
      </c>
      <c r="AL285" s="35">
        <v>0</v>
      </c>
      <c r="AM285" s="35">
        <v>0</v>
      </c>
      <c r="AN285" s="35">
        <v>1</v>
      </c>
      <c r="AO285" s="35">
        <v>0</v>
      </c>
      <c r="AP285" s="35">
        <v>0</v>
      </c>
      <c r="AQ285" s="35">
        <v>0</v>
      </c>
      <c r="AR285">
        <v>0</v>
      </c>
      <c r="AS285">
        <v>0</v>
      </c>
      <c r="AT285">
        <v>163.63999999999999</v>
      </c>
      <c r="AU285">
        <v>79.2</v>
      </c>
      <c r="AV285">
        <v>-83.08</v>
      </c>
      <c r="AW285">
        <v>-1.1379999999999999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</row>
    <row r="286" spans="1:55" x14ac:dyDescent="0.2">
      <c r="A286" s="12" t="s">
        <v>556</v>
      </c>
      <c r="B286" s="12" t="s">
        <v>557</v>
      </c>
      <c r="C286" t="s">
        <v>555</v>
      </c>
      <c r="D286" t="s">
        <v>300</v>
      </c>
      <c r="E286" s="12" t="s">
        <v>156</v>
      </c>
      <c r="F286">
        <v>23</v>
      </c>
      <c r="G286">
        <v>0</v>
      </c>
      <c r="H286">
        <v>0</v>
      </c>
      <c r="I286" s="15">
        <f t="shared" si="40"/>
        <v>0</v>
      </c>
      <c r="J286">
        <v>0</v>
      </c>
      <c r="K286">
        <v>0</v>
      </c>
      <c r="L286" s="3">
        <v>0</v>
      </c>
      <c r="M286" s="3">
        <v>0</v>
      </c>
      <c r="N286" s="3">
        <v>0</v>
      </c>
      <c r="O286" s="14">
        <f t="shared" si="41"/>
        <v>0</v>
      </c>
      <c r="P286">
        <v>2</v>
      </c>
      <c r="Q286">
        <v>0</v>
      </c>
      <c r="R286">
        <v>0</v>
      </c>
      <c r="S286" s="13">
        <f t="shared" si="42"/>
        <v>0</v>
      </c>
      <c r="T286" s="13">
        <f t="shared" si="43"/>
        <v>0</v>
      </c>
      <c r="U286" s="15">
        <f t="shared" si="44"/>
        <v>0</v>
      </c>
      <c r="V286">
        <v>0</v>
      </c>
      <c r="W286">
        <v>0</v>
      </c>
      <c r="X286">
        <v>0</v>
      </c>
      <c r="Y286" s="2">
        <v>0.95</v>
      </c>
      <c r="Z286" s="21">
        <v>3.3333333300000004E-2</v>
      </c>
      <c r="AA286">
        <v>0.03</v>
      </c>
      <c r="AB286">
        <v>5.25</v>
      </c>
      <c r="AC286" s="32">
        <f t="shared" si="45"/>
        <v>5.6818181818181811E-3</v>
      </c>
      <c r="AD286" s="13">
        <f t="shared" si="46"/>
        <v>0</v>
      </c>
      <c r="AE286" s="13">
        <f t="shared" si="47"/>
        <v>0</v>
      </c>
      <c r="AF286" s="13">
        <f t="shared" si="48"/>
        <v>0</v>
      </c>
      <c r="AG286">
        <v>0</v>
      </c>
      <c r="AH286">
        <v>0</v>
      </c>
      <c r="AI286" s="17" t="str">
        <f t="shared" si="49"/>
        <v xml:space="preserve"> </v>
      </c>
      <c r="AJ286" s="35">
        <v>0</v>
      </c>
      <c r="AK286" s="35">
        <v>0</v>
      </c>
      <c r="AL286" s="35">
        <v>2</v>
      </c>
      <c r="AM286" s="35">
        <v>0</v>
      </c>
      <c r="AN286" s="35">
        <v>0</v>
      </c>
      <c r="AO286" s="35">
        <v>0</v>
      </c>
      <c r="AP286" s="35">
        <v>0</v>
      </c>
      <c r="AQ286" s="35">
        <v>0</v>
      </c>
      <c r="AR286">
        <v>1</v>
      </c>
      <c r="AS286">
        <v>0</v>
      </c>
      <c r="AT286">
        <v>167.44</v>
      </c>
      <c r="AU286">
        <v>75.5</v>
      </c>
      <c r="AV286">
        <v>-82.965999999999994</v>
      </c>
      <c r="AW286">
        <v>-3.8479999999999999</v>
      </c>
      <c r="AX286" s="2">
        <v>0.2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</row>
    <row r="287" spans="1:55" x14ac:dyDescent="0.2">
      <c r="A287" s="12" t="s">
        <v>556</v>
      </c>
      <c r="B287" s="12" t="s">
        <v>634</v>
      </c>
      <c r="C287" t="s">
        <v>633</v>
      </c>
      <c r="D287" t="s">
        <v>271</v>
      </c>
      <c r="E287" s="12" t="s">
        <v>178</v>
      </c>
      <c r="F287">
        <v>77</v>
      </c>
      <c r="G287">
        <v>0</v>
      </c>
      <c r="H287">
        <v>0</v>
      </c>
      <c r="I287" s="15">
        <f t="shared" si="40"/>
        <v>0</v>
      </c>
      <c r="J287">
        <v>0</v>
      </c>
      <c r="K287">
        <v>0</v>
      </c>
      <c r="L287" s="3">
        <v>0</v>
      </c>
      <c r="M287" s="3">
        <v>0</v>
      </c>
      <c r="N287" s="3">
        <v>0</v>
      </c>
      <c r="O287" s="14">
        <f t="shared" si="41"/>
        <v>0</v>
      </c>
      <c r="P287">
        <v>0</v>
      </c>
      <c r="Q287">
        <v>0</v>
      </c>
      <c r="R287">
        <v>1</v>
      </c>
      <c r="S287" s="13">
        <f t="shared" si="42"/>
        <v>0</v>
      </c>
      <c r="T287" s="13">
        <f t="shared" si="43"/>
        <v>0</v>
      </c>
      <c r="U287" s="15">
        <f t="shared" si="44"/>
        <v>0</v>
      </c>
      <c r="V287">
        <v>0</v>
      </c>
      <c r="W287">
        <v>0</v>
      </c>
      <c r="X287">
        <v>0</v>
      </c>
      <c r="Y287" s="2">
        <v>3.4333333333000002</v>
      </c>
      <c r="Z287" s="21">
        <v>3.3333333300000004E-2</v>
      </c>
      <c r="AA287">
        <v>0.04</v>
      </c>
      <c r="AB287">
        <v>5.24</v>
      </c>
      <c r="AC287" s="32">
        <f t="shared" si="45"/>
        <v>7.575757575757576E-3</v>
      </c>
      <c r="AD287" s="13">
        <f t="shared" si="46"/>
        <v>0</v>
      </c>
      <c r="AE287" s="13">
        <f t="shared" si="47"/>
        <v>0</v>
      </c>
      <c r="AF287" s="13">
        <f t="shared" si="48"/>
        <v>0</v>
      </c>
      <c r="AI287" s="17" t="str">
        <f t="shared" si="49"/>
        <v xml:space="preserve"> </v>
      </c>
      <c r="AJ287" s="35">
        <v>0</v>
      </c>
      <c r="AK287" s="35">
        <v>0</v>
      </c>
      <c r="AL287" s="35">
        <v>0</v>
      </c>
      <c r="AM287" s="35">
        <v>0</v>
      </c>
      <c r="AN287" s="35">
        <v>1</v>
      </c>
      <c r="AO287" s="35">
        <v>0</v>
      </c>
      <c r="AP287" s="35">
        <v>1</v>
      </c>
      <c r="AQ287" s="35">
        <v>3</v>
      </c>
      <c r="AR287">
        <v>1</v>
      </c>
      <c r="AS287">
        <v>0</v>
      </c>
      <c r="AT287">
        <v>52.43</v>
      </c>
      <c r="AU287">
        <v>-14.2</v>
      </c>
      <c r="AV287">
        <v>-80.963999999999999</v>
      </c>
      <c r="AW287">
        <v>-2.16</v>
      </c>
      <c r="AX287" s="2">
        <v>0</v>
      </c>
      <c r="AY287" s="2">
        <v>-0.30000000000000004</v>
      </c>
      <c r="AZ287" s="2">
        <v>0.1</v>
      </c>
      <c r="BA287" s="2">
        <v>0</v>
      </c>
      <c r="BB287" s="2">
        <v>0</v>
      </c>
      <c r="BC287" s="2">
        <v>-0.1</v>
      </c>
    </row>
    <row r="288" spans="1:55" x14ac:dyDescent="0.2">
      <c r="A288" s="12" t="s">
        <v>556</v>
      </c>
      <c r="B288" s="12" t="s">
        <v>1298</v>
      </c>
      <c r="C288" t="s">
        <v>1297</v>
      </c>
      <c r="D288" t="s">
        <v>210</v>
      </c>
      <c r="E288" s="12" t="s">
        <v>148</v>
      </c>
      <c r="F288">
        <v>73</v>
      </c>
      <c r="G288">
        <v>0</v>
      </c>
      <c r="H288">
        <v>1</v>
      </c>
      <c r="I288" s="15">
        <f t="shared" si="40"/>
        <v>1</v>
      </c>
      <c r="J288">
        <v>0</v>
      </c>
      <c r="K288">
        <v>1</v>
      </c>
      <c r="L288" s="3">
        <v>0</v>
      </c>
      <c r="M288" s="3">
        <v>0</v>
      </c>
      <c r="N288" s="3">
        <v>1</v>
      </c>
      <c r="O288" s="14">
        <f t="shared" si="41"/>
        <v>1.3651877133105801</v>
      </c>
      <c r="P288">
        <v>11</v>
      </c>
      <c r="Q288">
        <v>3</v>
      </c>
      <c r="R288">
        <v>1</v>
      </c>
      <c r="S288" s="13">
        <f t="shared" si="42"/>
        <v>0</v>
      </c>
      <c r="T288" s="13">
        <f t="shared" si="43"/>
        <v>0</v>
      </c>
      <c r="U288" s="15">
        <f t="shared" si="44"/>
        <v>0</v>
      </c>
      <c r="V288">
        <v>0</v>
      </c>
      <c r="W288">
        <v>3</v>
      </c>
      <c r="X288">
        <v>0</v>
      </c>
      <c r="Y288" s="2">
        <v>43.95</v>
      </c>
      <c r="Z288" s="21">
        <v>0.60000000000000009</v>
      </c>
      <c r="AA288">
        <v>0.55000000000000004</v>
      </c>
      <c r="AB288">
        <v>4.7300000000000004</v>
      </c>
      <c r="AC288" s="32">
        <f t="shared" si="45"/>
        <v>0.10416666666666667</v>
      </c>
      <c r="AD288" s="13">
        <f t="shared" si="46"/>
        <v>0</v>
      </c>
      <c r="AE288" s="13">
        <f t="shared" si="47"/>
        <v>0.25</v>
      </c>
      <c r="AF288" s="13">
        <f t="shared" si="48"/>
        <v>0.25</v>
      </c>
      <c r="AG288">
        <v>4</v>
      </c>
      <c r="AH288">
        <v>2</v>
      </c>
      <c r="AI288" s="17">
        <f t="shared" si="49"/>
        <v>0.66666666666666663</v>
      </c>
      <c r="AJ288" s="35">
        <v>4</v>
      </c>
      <c r="AK288" s="35">
        <v>0</v>
      </c>
      <c r="AL288" s="35">
        <v>23</v>
      </c>
      <c r="AM288" s="35">
        <v>6</v>
      </c>
      <c r="AN288" s="35">
        <v>14</v>
      </c>
      <c r="AO288" s="35">
        <v>2</v>
      </c>
      <c r="AP288" s="35">
        <v>1</v>
      </c>
      <c r="AQ288" s="35">
        <v>8</v>
      </c>
      <c r="AR288">
        <v>1</v>
      </c>
      <c r="AS288">
        <v>0</v>
      </c>
      <c r="AT288">
        <v>59.38</v>
      </c>
      <c r="AU288">
        <v>-36.700000000000003</v>
      </c>
      <c r="AV288">
        <v>-83.126000000000005</v>
      </c>
      <c r="AW288">
        <v>-2.8570000000000002</v>
      </c>
      <c r="AX288" s="2">
        <v>3.1</v>
      </c>
      <c r="AY288" s="2">
        <v>-0.5</v>
      </c>
      <c r="AZ288" s="2">
        <v>0.4</v>
      </c>
      <c r="BA288" s="2">
        <v>0.1</v>
      </c>
      <c r="BB288" s="2">
        <v>-0.2</v>
      </c>
      <c r="BC288" s="2">
        <v>-0.2</v>
      </c>
    </row>
    <row r="289" spans="1:55" x14ac:dyDescent="0.2">
      <c r="A289" s="12" t="s">
        <v>556</v>
      </c>
      <c r="B289" s="12" t="s">
        <v>1453</v>
      </c>
      <c r="C289" t="s">
        <v>1452</v>
      </c>
      <c r="D289" t="s">
        <v>432</v>
      </c>
      <c r="E289" s="12" t="s">
        <v>178</v>
      </c>
      <c r="F289">
        <v>60</v>
      </c>
      <c r="G289">
        <v>5</v>
      </c>
      <c r="H289">
        <v>12</v>
      </c>
      <c r="I289" s="15">
        <f t="shared" si="40"/>
        <v>17</v>
      </c>
      <c r="J289">
        <v>7</v>
      </c>
      <c r="K289">
        <v>5</v>
      </c>
      <c r="L289" s="3">
        <v>3</v>
      </c>
      <c r="M289" s="3">
        <v>7</v>
      </c>
      <c r="N289" s="3">
        <v>5</v>
      </c>
      <c r="O289" s="14">
        <f t="shared" si="41"/>
        <v>6.9998856227823394</v>
      </c>
      <c r="P289">
        <v>44</v>
      </c>
      <c r="Q289">
        <v>11</v>
      </c>
      <c r="R289">
        <v>13</v>
      </c>
      <c r="S289" s="13">
        <f t="shared" si="42"/>
        <v>0.11363636363636363</v>
      </c>
      <c r="T289" s="13">
        <f t="shared" si="43"/>
        <v>7.3529411764705885E-2</v>
      </c>
      <c r="U289" s="15">
        <f t="shared" si="44"/>
        <v>47.526315789473678</v>
      </c>
      <c r="V289">
        <v>0</v>
      </c>
      <c r="W289">
        <v>7</v>
      </c>
      <c r="X289">
        <v>7</v>
      </c>
      <c r="Y289" s="2">
        <v>145.71666666670001</v>
      </c>
      <c r="Z289" s="21">
        <v>2.4166666666999999</v>
      </c>
      <c r="AA289">
        <v>2.38</v>
      </c>
      <c r="AB289">
        <v>2.66</v>
      </c>
      <c r="AC289" s="32">
        <f t="shared" si="45"/>
        <v>0.47222222222222221</v>
      </c>
      <c r="AD289" s="13">
        <f t="shared" si="46"/>
        <v>0.15789473684210525</v>
      </c>
      <c r="AE289" s="13">
        <f t="shared" si="47"/>
        <v>0.63157894736842102</v>
      </c>
      <c r="AF289" s="13">
        <f t="shared" si="48"/>
        <v>0.78947368421052633</v>
      </c>
      <c r="AI289" s="17" t="str">
        <f t="shared" si="49"/>
        <v xml:space="preserve"> </v>
      </c>
      <c r="AJ289" s="35">
        <v>19</v>
      </c>
      <c r="AK289" s="35">
        <v>2</v>
      </c>
      <c r="AL289" s="35">
        <v>110</v>
      </c>
      <c r="AM289" s="35">
        <v>22</v>
      </c>
      <c r="AN289" s="35">
        <v>31</v>
      </c>
      <c r="AO289" s="35">
        <v>5</v>
      </c>
      <c r="AP289" s="35">
        <v>2</v>
      </c>
      <c r="AQ289" s="35">
        <v>32</v>
      </c>
      <c r="AR289">
        <v>2</v>
      </c>
      <c r="AS289">
        <v>1</v>
      </c>
      <c r="AT289">
        <v>67.56</v>
      </c>
      <c r="AU289">
        <v>6.3</v>
      </c>
      <c r="AV289">
        <v>-93.63</v>
      </c>
      <c r="AW289">
        <v>-7.992</v>
      </c>
      <c r="AX289" s="2">
        <v>13.5</v>
      </c>
      <c r="AY289" s="2">
        <v>0.4</v>
      </c>
      <c r="AZ289" s="2">
        <v>0.60000000000000009</v>
      </c>
      <c r="BA289" s="2">
        <v>-0.5</v>
      </c>
      <c r="BB289" s="2">
        <v>1.6</v>
      </c>
      <c r="BC289" s="2">
        <v>2.2000000000000002</v>
      </c>
    </row>
    <row r="290" spans="1:55" x14ac:dyDescent="0.2">
      <c r="A290" s="12" t="s">
        <v>556</v>
      </c>
      <c r="B290" s="12" t="s">
        <v>1613</v>
      </c>
      <c r="C290" t="s">
        <v>1612</v>
      </c>
      <c r="D290" t="s">
        <v>529</v>
      </c>
      <c r="E290" s="12" t="s">
        <v>178</v>
      </c>
      <c r="F290">
        <v>57</v>
      </c>
      <c r="G290">
        <v>0</v>
      </c>
      <c r="H290">
        <v>0</v>
      </c>
      <c r="I290" s="15">
        <f t="shared" si="40"/>
        <v>0</v>
      </c>
      <c r="J290">
        <v>0</v>
      </c>
      <c r="K290">
        <v>0</v>
      </c>
      <c r="L290" s="3">
        <v>0</v>
      </c>
      <c r="M290" s="3">
        <v>0</v>
      </c>
      <c r="N290" s="3">
        <v>0</v>
      </c>
      <c r="O290" s="14">
        <f t="shared" si="41"/>
        <v>0</v>
      </c>
      <c r="P290">
        <v>0</v>
      </c>
      <c r="Q290">
        <v>0</v>
      </c>
      <c r="R290">
        <v>0</v>
      </c>
      <c r="S290" s="13">
        <f t="shared" si="42"/>
        <v>0</v>
      </c>
      <c r="T290" s="13">
        <f t="shared" si="43"/>
        <v>0</v>
      </c>
      <c r="U290" s="15">
        <f t="shared" si="44"/>
        <v>0</v>
      </c>
      <c r="V290">
        <v>0</v>
      </c>
      <c r="W290">
        <v>0</v>
      </c>
      <c r="X290">
        <v>0</v>
      </c>
      <c r="Y290" s="2">
        <v>7.4333333333000002</v>
      </c>
      <c r="Z290" s="21">
        <v>0.1166666667</v>
      </c>
      <c r="AA290">
        <v>0.13</v>
      </c>
      <c r="AB290">
        <v>5.2</v>
      </c>
      <c r="AC290" s="32">
        <f t="shared" si="45"/>
        <v>2.4390243902439025E-2</v>
      </c>
      <c r="AD290" s="13">
        <f t="shared" si="46"/>
        <v>0</v>
      </c>
      <c r="AE290" s="13">
        <f t="shared" si="47"/>
        <v>0</v>
      </c>
      <c r="AF290" s="13">
        <f t="shared" si="48"/>
        <v>0</v>
      </c>
      <c r="AI290" s="17" t="str">
        <f t="shared" si="49"/>
        <v xml:space="preserve"> </v>
      </c>
      <c r="AJ290" s="35">
        <v>1</v>
      </c>
      <c r="AK290" s="35">
        <v>0</v>
      </c>
      <c r="AL290" s="35">
        <v>3</v>
      </c>
      <c r="AM290" s="35">
        <v>1</v>
      </c>
      <c r="AN290" s="35">
        <v>1</v>
      </c>
      <c r="AO290" s="35">
        <v>0</v>
      </c>
      <c r="AP290" s="35">
        <v>0</v>
      </c>
      <c r="AQ290" s="35">
        <v>0</v>
      </c>
      <c r="AR290">
        <v>0</v>
      </c>
      <c r="AS290">
        <v>0</v>
      </c>
      <c r="AT290">
        <v>32.07</v>
      </c>
      <c r="AU290">
        <v>-46.6</v>
      </c>
      <c r="AV290">
        <v>-78.734999999999999</v>
      </c>
      <c r="AW290">
        <v>-0.26100000000000001</v>
      </c>
      <c r="AX290" s="2">
        <v>0.1</v>
      </c>
      <c r="AY290" s="2">
        <v>-0.5</v>
      </c>
      <c r="AZ290" s="2">
        <v>0.30000000000000004</v>
      </c>
      <c r="BA290" s="2">
        <v>0</v>
      </c>
      <c r="BB290" s="2">
        <v>0.1</v>
      </c>
      <c r="BC290" s="2">
        <v>0</v>
      </c>
    </row>
    <row r="291" spans="1:55" x14ac:dyDescent="0.2">
      <c r="A291" s="12" t="s">
        <v>556</v>
      </c>
      <c r="B291" s="12" t="s">
        <v>2652</v>
      </c>
      <c r="C291" t="s">
        <v>2651</v>
      </c>
      <c r="D291" t="s">
        <v>343</v>
      </c>
      <c r="E291" s="12" t="s">
        <v>113</v>
      </c>
      <c r="F291">
        <v>79</v>
      </c>
      <c r="G291">
        <v>0</v>
      </c>
      <c r="H291">
        <v>0</v>
      </c>
      <c r="I291" s="15">
        <f t="shared" si="40"/>
        <v>0</v>
      </c>
      <c r="J291">
        <v>0</v>
      </c>
      <c r="K291">
        <v>0</v>
      </c>
      <c r="L291" s="3">
        <v>0</v>
      </c>
      <c r="M291" s="3">
        <v>0</v>
      </c>
      <c r="N291" s="3">
        <v>0</v>
      </c>
      <c r="O291" s="14">
        <f t="shared" si="41"/>
        <v>0</v>
      </c>
      <c r="P291">
        <v>1</v>
      </c>
      <c r="Q291">
        <v>0</v>
      </c>
      <c r="R291">
        <v>0</v>
      </c>
      <c r="S291" s="13">
        <f t="shared" si="42"/>
        <v>0</v>
      </c>
      <c r="T291" s="13">
        <f t="shared" si="43"/>
        <v>0</v>
      </c>
      <c r="U291" s="15">
        <f t="shared" si="44"/>
        <v>0</v>
      </c>
      <c r="V291">
        <v>0</v>
      </c>
      <c r="W291">
        <v>0</v>
      </c>
      <c r="X291">
        <v>0</v>
      </c>
      <c r="Y291" s="2">
        <v>5.8666666667000005</v>
      </c>
      <c r="Z291" s="21">
        <v>6.6666666700000002E-2</v>
      </c>
      <c r="AA291">
        <v>7.0000000000000007E-2</v>
      </c>
      <c r="AB291">
        <v>4.6900000000000004</v>
      </c>
      <c r="AC291" s="32">
        <f t="shared" si="45"/>
        <v>1.4705882352941176E-2</v>
      </c>
      <c r="AD291" s="13">
        <f t="shared" si="46"/>
        <v>0</v>
      </c>
      <c r="AE291" s="13">
        <f t="shared" si="47"/>
        <v>0</v>
      </c>
      <c r="AF291" s="13">
        <f t="shared" si="48"/>
        <v>0</v>
      </c>
      <c r="AG291">
        <v>0</v>
      </c>
      <c r="AH291">
        <v>2</v>
      </c>
      <c r="AI291" s="17">
        <f t="shared" si="49"/>
        <v>0</v>
      </c>
      <c r="AJ291" s="35">
        <v>0</v>
      </c>
      <c r="AK291" s="35">
        <v>0</v>
      </c>
      <c r="AL291" s="35">
        <v>5</v>
      </c>
      <c r="AM291" s="35">
        <v>1</v>
      </c>
      <c r="AN291" s="35">
        <v>0</v>
      </c>
      <c r="AO291" s="35">
        <v>0</v>
      </c>
      <c r="AP291" s="35">
        <v>0</v>
      </c>
      <c r="AQ291" s="35">
        <v>1</v>
      </c>
      <c r="AR291">
        <v>2</v>
      </c>
      <c r="AS291">
        <v>1</v>
      </c>
      <c r="AT291">
        <v>51.14</v>
      </c>
      <c r="AU291">
        <v>-21.8</v>
      </c>
      <c r="AV291">
        <v>-83.183000000000007</v>
      </c>
      <c r="AW291">
        <v>-2.2109999999999999</v>
      </c>
      <c r="AX291" s="2">
        <v>0.30000000000000004</v>
      </c>
      <c r="AY291" s="2">
        <v>-0.2</v>
      </c>
      <c r="AZ291" s="2">
        <v>0</v>
      </c>
      <c r="BA291" s="2">
        <v>0</v>
      </c>
      <c r="BB291" s="2">
        <v>0</v>
      </c>
      <c r="BC291" s="2">
        <v>-0.2</v>
      </c>
    </row>
    <row r="292" spans="1:55" x14ac:dyDescent="0.2">
      <c r="A292" s="12" t="s">
        <v>556</v>
      </c>
      <c r="B292" s="12" t="s">
        <v>2659</v>
      </c>
      <c r="C292" t="s">
        <v>2658</v>
      </c>
      <c r="D292" t="s">
        <v>169</v>
      </c>
      <c r="E292" s="12" t="s">
        <v>170</v>
      </c>
      <c r="F292">
        <v>30</v>
      </c>
      <c r="G292">
        <v>0</v>
      </c>
      <c r="H292">
        <v>0</v>
      </c>
      <c r="I292" s="15">
        <f t="shared" si="40"/>
        <v>0</v>
      </c>
      <c r="J292">
        <v>0</v>
      </c>
      <c r="K292">
        <v>0</v>
      </c>
      <c r="L292" s="3">
        <v>0</v>
      </c>
      <c r="M292" s="3">
        <v>0</v>
      </c>
      <c r="N292" s="3">
        <v>0</v>
      </c>
      <c r="O292" s="14">
        <f t="shared" si="41"/>
        <v>0</v>
      </c>
      <c r="P292">
        <v>0</v>
      </c>
      <c r="Q292">
        <v>0</v>
      </c>
      <c r="R292">
        <v>0</v>
      </c>
      <c r="S292" s="13">
        <f t="shared" si="42"/>
        <v>0</v>
      </c>
      <c r="T292" s="13">
        <f t="shared" si="43"/>
        <v>0</v>
      </c>
      <c r="U292" s="15">
        <f t="shared" si="44"/>
        <v>0</v>
      </c>
      <c r="V292">
        <v>0</v>
      </c>
      <c r="W292">
        <v>0</v>
      </c>
      <c r="X292">
        <v>0</v>
      </c>
      <c r="Y292" s="2">
        <v>10.5</v>
      </c>
      <c r="Z292" s="21">
        <v>0.35</v>
      </c>
      <c r="AA292">
        <v>0.36</v>
      </c>
      <c r="AB292">
        <v>4.6100000000000003</v>
      </c>
      <c r="AC292" s="32">
        <f t="shared" si="45"/>
        <v>7.243460764587524E-2</v>
      </c>
      <c r="AD292" s="13">
        <f t="shared" si="46"/>
        <v>0</v>
      </c>
      <c r="AE292" s="13">
        <f t="shared" si="47"/>
        <v>0</v>
      </c>
      <c r="AF292" s="13">
        <f t="shared" si="48"/>
        <v>0</v>
      </c>
      <c r="AG292">
        <v>3</v>
      </c>
      <c r="AH292">
        <v>5</v>
      </c>
      <c r="AI292" s="17">
        <f t="shared" si="49"/>
        <v>0.375</v>
      </c>
      <c r="AJ292" s="35">
        <v>0</v>
      </c>
      <c r="AK292" s="35">
        <v>0</v>
      </c>
      <c r="AL292" s="35">
        <v>3</v>
      </c>
      <c r="AM292" s="35">
        <v>1</v>
      </c>
      <c r="AN292" s="35">
        <v>3</v>
      </c>
      <c r="AO292" s="35">
        <v>1</v>
      </c>
      <c r="AP292" s="35">
        <v>0</v>
      </c>
      <c r="AQ292" s="35">
        <v>6</v>
      </c>
      <c r="AR292">
        <v>1</v>
      </c>
      <c r="AS292">
        <v>0</v>
      </c>
      <c r="AT292">
        <v>55.05</v>
      </c>
      <c r="AU292">
        <v>-22.1</v>
      </c>
      <c r="AV292">
        <v>-82.575000000000003</v>
      </c>
      <c r="AW292">
        <v>-0.622</v>
      </c>
      <c r="AX292" s="2">
        <v>0.1</v>
      </c>
      <c r="AY292" s="2">
        <v>-1</v>
      </c>
      <c r="AZ292" s="2">
        <v>0.1</v>
      </c>
      <c r="BA292" s="2">
        <v>-0.1</v>
      </c>
      <c r="BB292" s="2">
        <v>0.4</v>
      </c>
      <c r="BC292" s="2">
        <v>-0.7</v>
      </c>
    </row>
    <row r="293" spans="1:55" x14ac:dyDescent="0.2">
      <c r="A293" s="12" t="s">
        <v>556</v>
      </c>
      <c r="B293" s="12" t="s">
        <v>3278</v>
      </c>
      <c r="C293" t="s">
        <v>3277</v>
      </c>
      <c r="D293" t="s">
        <v>382</v>
      </c>
      <c r="E293" s="12" t="s">
        <v>170</v>
      </c>
      <c r="F293">
        <v>79</v>
      </c>
      <c r="G293">
        <v>1</v>
      </c>
      <c r="H293">
        <v>11</v>
      </c>
      <c r="I293" s="15">
        <f t="shared" si="40"/>
        <v>12</v>
      </c>
      <c r="J293">
        <v>7</v>
      </c>
      <c r="K293">
        <v>4</v>
      </c>
      <c r="L293" s="3">
        <v>1</v>
      </c>
      <c r="M293" s="3">
        <v>5</v>
      </c>
      <c r="N293" s="3">
        <v>3</v>
      </c>
      <c r="O293" s="14">
        <f t="shared" si="41"/>
        <v>2.7279616064666232</v>
      </c>
      <c r="P293">
        <v>43</v>
      </c>
      <c r="Q293">
        <v>28</v>
      </c>
      <c r="R293">
        <v>14</v>
      </c>
      <c r="S293" s="13">
        <f t="shared" si="42"/>
        <v>2.3255813953488372E-2</v>
      </c>
      <c r="T293" s="13">
        <f t="shared" si="43"/>
        <v>1.1764705882352941E-2</v>
      </c>
      <c r="U293" s="15">
        <f t="shared" si="44"/>
        <v>84.777777777777771</v>
      </c>
      <c r="V293">
        <v>0</v>
      </c>
      <c r="W293">
        <v>4</v>
      </c>
      <c r="X293">
        <v>11</v>
      </c>
      <c r="Y293" s="2">
        <v>263.93333333330003</v>
      </c>
      <c r="Z293" s="21">
        <v>3.3333333333000001</v>
      </c>
      <c r="AA293">
        <v>3.09</v>
      </c>
      <c r="AB293">
        <v>2.23</v>
      </c>
      <c r="AC293" s="32">
        <f t="shared" si="45"/>
        <v>0.58082706766917291</v>
      </c>
      <c r="AD293" s="13">
        <f t="shared" si="46"/>
        <v>5.5555555555555552E-2</v>
      </c>
      <c r="AE293" s="13">
        <f t="shared" si="47"/>
        <v>0.61111111111111116</v>
      </c>
      <c r="AF293" s="13">
        <f t="shared" si="48"/>
        <v>0.66666666666666674</v>
      </c>
      <c r="AG293">
        <v>132</v>
      </c>
      <c r="AH293">
        <v>102</v>
      </c>
      <c r="AI293" s="17">
        <f t="shared" si="49"/>
        <v>0.5641025641025641</v>
      </c>
      <c r="AJ293" s="35">
        <v>18</v>
      </c>
      <c r="AK293" s="35">
        <v>5</v>
      </c>
      <c r="AL293" s="35">
        <v>200</v>
      </c>
      <c r="AM293" s="35">
        <v>26</v>
      </c>
      <c r="AN293" s="35">
        <v>87</v>
      </c>
      <c r="AO293" s="35">
        <v>16</v>
      </c>
      <c r="AP293" s="35">
        <v>10</v>
      </c>
      <c r="AQ293" s="35">
        <v>121</v>
      </c>
      <c r="AR293">
        <v>4</v>
      </c>
      <c r="AS293">
        <v>1</v>
      </c>
      <c r="AT293">
        <v>90.62</v>
      </c>
      <c r="AU293">
        <v>12.8</v>
      </c>
      <c r="AV293">
        <v>-86.004999999999995</v>
      </c>
      <c r="AW293">
        <v>-4.6890000000000001</v>
      </c>
      <c r="AX293" s="2">
        <v>22</v>
      </c>
      <c r="AY293" s="2">
        <v>-1</v>
      </c>
      <c r="AZ293" s="2">
        <v>-1.1000000000000001</v>
      </c>
      <c r="BA293" s="2">
        <v>0.2</v>
      </c>
      <c r="BB293" s="2">
        <v>2.2999999999999998</v>
      </c>
      <c r="BC293" s="2">
        <v>0.5</v>
      </c>
    </row>
    <row r="294" spans="1:55" x14ac:dyDescent="0.2">
      <c r="A294" s="12" t="s">
        <v>556</v>
      </c>
      <c r="B294" s="12" t="s">
        <v>3415</v>
      </c>
      <c r="C294" t="s">
        <v>3414</v>
      </c>
      <c r="D294" t="s">
        <v>169</v>
      </c>
      <c r="E294" s="12" t="s">
        <v>123</v>
      </c>
      <c r="F294">
        <v>55</v>
      </c>
      <c r="G294">
        <v>0</v>
      </c>
      <c r="H294">
        <v>0</v>
      </c>
      <c r="I294" s="15">
        <f t="shared" si="40"/>
        <v>0</v>
      </c>
      <c r="J294">
        <v>0</v>
      </c>
      <c r="K294">
        <v>0</v>
      </c>
      <c r="L294" s="3">
        <v>0</v>
      </c>
      <c r="M294" s="3">
        <v>0</v>
      </c>
      <c r="N294" s="3">
        <v>0</v>
      </c>
      <c r="O294" s="14">
        <f t="shared" si="41"/>
        <v>0</v>
      </c>
      <c r="P294">
        <v>0</v>
      </c>
      <c r="Q294">
        <v>0</v>
      </c>
      <c r="R294">
        <v>0</v>
      </c>
      <c r="S294" s="13">
        <f t="shared" si="42"/>
        <v>0</v>
      </c>
      <c r="T294" s="13">
        <f t="shared" si="43"/>
        <v>0</v>
      </c>
      <c r="U294" s="15">
        <f t="shared" si="44"/>
        <v>0</v>
      </c>
      <c r="V294">
        <v>0</v>
      </c>
      <c r="W294">
        <v>0</v>
      </c>
      <c r="X294">
        <v>0</v>
      </c>
      <c r="Y294" s="2">
        <v>7.45</v>
      </c>
      <c r="Z294" s="21">
        <v>0.1333333333</v>
      </c>
      <c r="AA294">
        <v>0.14000000000000001</v>
      </c>
      <c r="AB294">
        <v>4.68</v>
      </c>
      <c r="AC294" s="32">
        <f t="shared" si="45"/>
        <v>2.9045643153526979E-2</v>
      </c>
      <c r="AD294" s="13">
        <f t="shared" si="46"/>
        <v>0</v>
      </c>
      <c r="AE294" s="13">
        <f t="shared" si="47"/>
        <v>0</v>
      </c>
      <c r="AF294" s="13">
        <f t="shared" si="48"/>
        <v>0</v>
      </c>
      <c r="AG294">
        <v>0</v>
      </c>
      <c r="AH294">
        <v>0</v>
      </c>
      <c r="AI294" s="17" t="str">
        <f t="shared" si="49"/>
        <v xml:space="preserve"> </v>
      </c>
      <c r="AJ294" s="35">
        <v>0</v>
      </c>
      <c r="AK294" s="35">
        <v>2</v>
      </c>
      <c r="AL294" s="35">
        <v>5</v>
      </c>
      <c r="AM294" s="35">
        <v>0</v>
      </c>
      <c r="AN294" s="35">
        <v>2</v>
      </c>
      <c r="AO294" s="35">
        <v>0</v>
      </c>
      <c r="AP294" s="35">
        <v>0</v>
      </c>
      <c r="AQ294" s="35">
        <v>5</v>
      </c>
      <c r="AR294">
        <v>1</v>
      </c>
      <c r="AS294">
        <v>0</v>
      </c>
      <c r="AT294">
        <v>80.180000000000007</v>
      </c>
      <c r="AU294">
        <v>-0.7</v>
      </c>
      <c r="AV294">
        <v>-83.527000000000001</v>
      </c>
      <c r="AW294">
        <v>-1.7010000000000001</v>
      </c>
      <c r="AX294" s="2">
        <v>-0.30000000000000004</v>
      </c>
      <c r="AY294" s="2">
        <v>-1</v>
      </c>
      <c r="AZ294" s="2">
        <v>0.1</v>
      </c>
      <c r="BA294" s="2">
        <v>0</v>
      </c>
      <c r="BB294" s="2">
        <v>0.2</v>
      </c>
      <c r="BC294" s="2">
        <v>-0.7</v>
      </c>
    </row>
    <row r="295" spans="1:55" x14ac:dyDescent="0.2">
      <c r="A295" s="12" t="s">
        <v>891</v>
      </c>
      <c r="B295" s="12" t="s">
        <v>892</v>
      </c>
      <c r="C295" t="s">
        <v>890</v>
      </c>
      <c r="D295" t="s">
        <v>393</v>
      </c>
      <c r="E295" s="12" t="s">
        <v>113</v>
      </c>
      <c r="F295">
        <v>75</v>
      </c>
      <c r="G295">
        <v>3</v>
      </c>
      <c r="H295">
        <v>4</v>
      </c>
      <c r="I295" s="15">
        <f t="shared" si="40"/>
        <v>7</v>
      </c>
      <c r="J295">
        <v>2</v>
      </c>
      <c r="K295">
        <v>2</v>
      </c>
      <c r="L295" s="3">
        <v>3</v>
      </c>
      <c r="M295" s="3">
        <v>2</v>
      </c>
      <c r="N295" s="3">
        <v>2</v>
      </c>
      <c r="O295" s="14">
        <f t="shared" si="41"/>
        <v>2.2963367960634224</v>
      </c>
      <c r="P295">
        <v>29</v>
      </c>
      <c r="Q295">
        <v>11</v>
      </c>
      <c r="R295">
        <v>16</v>
      </c>
      <c r="S295" s="13">
        <f t="shared" si="42"/>
        <v>0.10344827586206896</v>
      </c>
      <c r="T295" s="13">
        <f t="shared" si="43"/>
        <v>5.3571428571428568E-2</v>
      </c>
      <c r="U295" s="15">
        <f t="shared" si="44"/>
        <v>21.733333333333334</v>
      </c>
      <c r="V295">
        <v>0</v>
      </c>
      <c r="W295">
        <v>9</v>
      </c>
      <c r="X295">
        <v>10</v>
      </c>
      <c r="Y295" s="2">
        <v>182.9</v>
      </c>
      <c r="Z295" s="21">
        <v>2.4333333333000002</v>
      </c>
      <c r="AA295">
        <v>2.38</v>
      </c>
      <c r="AB295">
        <v>3.53</v>
      </c>
      <c r="AC295" s="32">
        <f t="shared" si="45"/>
        <v>0.40270727580372245</v>
      </c>
      <c r="AD295" s="13">
        <f t="shared" si="46"/>
        <v>0.2</v>
      </c>
      <c r="AE295" s="13">
        <f t="shared" si="47"/>
        <v>0.26666666666666666</v>
      </c>
      <c r="AF295" s="13">
        <f t="shared" si="48"/>
        <v>0.46666666666666667</v>
      </c>
      <c r="AG295">
        <v>13</v>
      </c>
      <c r="AH295">
        <v>8</v>
      </c>
      <c r="AI295" s="17">
        <f t="shared" si="49"/>
        <v>0.61904761904761907</v>
      </c>
      <c r="AJ295" s="35">
        <v>15</v>
      </c>
      <c r="AK295" s="35">
        <v>1</v>
      </c>
      <c r="AL295" s="35">
        <v>148</v>
      </c>
      <c r="AM295" s="35">
        <v>27</v>
      </c>
      <c r="AN295" s="35">
        <v>71</v>
      </c>
      <c r="AO295" s="35">
        <v>16</v>
      </c>
      <c r="AP295" s="35">
        <v>8</v>
      </c>
      <c r="AQ295" s="35">
        <v>78</v>
      </c>
      <c r="AR295">
        <v>3</v>
      </c>
      <c r="AS295">
        <v>1</v>
      </c>
      <c r="AT295">
        <v>87.35</v>
      </c>
      <c r="AU295">
        <v>-0.2</v>
      </c>
      <c r="AV295">
        <v>-91.004999999999995</v>
      </c>
      <c r="AW295">
        <v>-8.4559999999999995</v>
      </c>
      <c r="AX295" s="2">
        <v>18.3</v>
      </c>
      <c r="AY295" s="2">
        <v>1</v>
      </c>
      <c r="AZ295" s="2">
        <v>-0.30000000000000004</v>
      </c>
      <c r="BA295" s="2">
        <v>-0.60000000000000009</v>
      </c>
      <c r="BB295" s="2">
        <v>-1.4</v>
      </c>
      <c r="BC295" s="2">
        <v>-1.3</v>
      </c>
    </row>
    <row r="296" spans="1:55" x14ac:dyDescent="0.2">
      <c r="A296" s="12" t="s">
        <v>891</v>
      </c>
      <c r="B296" s="12" t="s">
        <v>915</v>
      </c>
      <c r="C296" t="s">
        <v>914</v>
      </c>
      <c r="D296" t="s">
        <v>529</v>
      </c>
      <c r="E296" s="12" t="s">
        <v>148</v>
      </c>
      <c r="F296">
        <v>76</v>
      </c>
      <c r="G296">
        <v>0</v>
      </c>
      <c r="H296">
        <v>0</v>
      </c>
      <c r="I296" s="15">
        <f t="shared" si="40"/>
        <v>0</v>
      </c>
      <c r="J296">
        <v>0</v>
      </c>
      <c r="K296">
        <v>0</v>
      </c>
      <c r="L296" s="3">
        <v>0</v>
      </c>
      <c r="M296" s="3">
        <v>0</v>
      </c>
      <c r="N296" s="3">
        <v>0</v>
      </c>
      <c r="O296" s="14">
        <f t="shared" si="41"/>
        <v>0</v>
      </c>
      <c r="P296">
        <v>0</v>
      </c>
      <c r="Q296">
        <v>0</v>
      </c>
      <c r="R296">
        <v>0</v>
      </c>
      <c r="S296" s="13">
        <f t="shared" si="42"/>
        <v>0</v>
      </c>
      <c r="T296" s="13">
        <f t="shared" si="43"/>
        <v>0</v>
      </c>
      <c r="U296" s="15">
        <f t="shared" si="44"/>
        <v>0</v>
      </c>
      <c r="V296">
        <v>0</v>
      </c>
      <c r="W296">
        <v>0</v>
      </c>
      <c r="X296">
        <v>0</v>
      </c>
      <c r="Y296" s="2">
        <v>4.2166666667000001</v>
      </c>
      <c r="Z296" s="21">
        <v>0.05</v>
      </c>
      <c r="AA296">
        <v>0.06</v>
      </c>
      <c r="AB296">
        <v>5.22</v>
      </c>
      <c r="AC296" s="32">
        <f t="shared" si="45"/>
        <v>1.1363636363636364E-2</v>
      </c>
      <c r="AD296" s="13">
        <f t="shared" si="46"/>
        <v>0</v>
      </c>
      <c r="AE296" s="13">
        <f t="shared" si="47"/>
        <v>0</v>
      </c>
      <c r="AF296" s="13">
        <f t="shared" si="48"/>
        <v>0</v>
      </c>
      <c r="AG296">
        <v>0</v>
      </c>
      <c r="AH296">
        <v>0</v>
      </c>
      <c r="AI296" s="17" t="str">
        <f t="shared" si="49"/>
        <v xml:space="preserve"> </v>
      </c>
      <c r="AJ296" s="35">
        <v>0</v>
      </c>
      <c r="AK296" s="35">
        <v>0</v>
      </c>
      <c r="AL296" s="35">
        <v>1</v>
      </c>
      <c r="AM296" s="35">
        <v>1</v>
      </c>
      <c r="AN296" s="35">
        <v>1</v>
      </c>
      <c r="AO296" s="35">
        <v>0</v>
      </c>
      <c r="AP296" s="35">
        <v>0</v>
      </c>
      <c r="AQ296" s="35">
        <v>1</v>
      </c>
      <c r="AR296">
        <v>1</v>
      </c>
      <c r="AS296">
        <v>0</v>
      </c>
      <c r="AT296">
        <v>28.46</v>
      </c>
      <c r="AU296">
        <v>-55.2</v>
      </c>
      <c r="AV296">
        <v>-77.991</v>
      </c>
      <c r="AW296">
        <v>-1.4430000000000001</v>
      </c>
      <c r="AX296" s="2">
        <v>0.1</v>
      </c>
      <c r="AY296" s="2">
        <v>-0.2</v>
      </c>
      <c r="AZ296" s="2">
        <v>0</v>
      </c>
      <c r="BA296" s="2">
        <v>0</v>
      </c>
      <c r="BB296" s="2">
        <v>0</v>
      </c>
      <c r="BC296" s="2">
        <v>-0.2</v>
      </c>
    </row>
    <row r="297" spans="1:55" x14ac:dyDescent="0.2">
      <c r="A297" s="12" t="s">
        <v>891</v>
      </c>
      <c r="B297" s="12" t="s">
        <v>1621</v>
      </c>
      <c r="C297" t="s">
        <v>1620</v>
      </c>
      <c r="D297" t="s">
        <v>317</v>
      </c>
      <c r="E297" s="12" t="s">
        <v>178</v>
      </c>
      <c r="F297">
        <v>65</v>
      </c>
      <c r="G297">
        <v>0</v>
      </c>
      <c r="H297">
        <v>1</v>
      </c>
      <c r="I297" s="15">
        <f t="shared" si="40"/>
        <v>1</v>
      </c>
      <c r="J297">
        <v>0</v>
      </c>
      <c r="K297">
        <v>1</v>
      </c>
      <c r="L297" s="3">
        <v>0</v>
      </c>
      <c r="M297" s="3">
        <v>0</v>
      </c>
      <c r="N297" s="3">
        <v>1</v>
      </c>
      <c r="O297" s="14">
        <f t="shared" si="41"/>
        <v>1.0749477455950582</v>
      </c>
      <c r="P297">
        <v>7</v>
      </c>
      <c r="Q297">
        <v>6</v>
      </c>
      <c r="R297">
        <v>6</v>
      </c>
      <c r="S297" s="13">
        <f t="shared" si="42"/>
        <v>0</v>
      </c>
      <c r="T297" s="13">
        <f t="shared" si="43"/>
        <v>0</v>
      </c>
      <c r="U297" s="15">
        <f t="shared" si="44"/>
        <v>0</v>
      </c>
      <c r="V297">
        <v>0</v>
      </c>
      <c r="W297">
        <v>2</v>
      </c>
      <c r="X297">
        <v>2</v>
      </c>
      <c r="Y297" s="2">
        <v>55.816666666700002</v>
      </c>
      <c r="Z297" s="21">
        <v>0.85</v>
      </c>
      <c r="AA297">
        <v>0.86</v>
      </c>
      <c r="AB297">
        <v>4.96</v>
      </c>
      <c r="AC297" s="32">
        <f t="shared" si="45"/>
        <v>0.14776632302405499</v>
      </c>
      <c r="AD297" s="13">
        <f t="shared" si="46"/>
        <v>0</v>
      </c>
      <c r="AE297" s="13">
        <f t="shared" si="47"/>
        <v>0.5</v>
      </c>
      <c r="AF297" s="13">
        <f t="shared" si="48"/>
        <v>0.5</v>
      </c>
      <c r="AI297" s="17" t="str">
        <f t="shared" si="49"/>
        <v xml:space="preserve"> </v>
      </c>
      <c r="AJ297" s="35">
        <v>2</v>
      </c>
      <c r="AK297" s="35">
        <v>2</v>
      </c>
      <c r="AL297" s="35">
        <v>31</v>
      </c>
      <c r="AM297" s="35">
        <v>3</v>
      </c>
      <c r="AN297" s="35">
        <v>17</v>
      </c>
      <c r="AO297" s="35">
        <v>2</v>
      </c>
      <c r="AP297" s="35">
        <v>2</v>
      </c>
      <c r="AQ297" s="35">
        <v>19</v>
      </c>
      <c r="AR297">
        <v>2</v>
      </c>
      <c r="AS297">
        <v>0</v>
      </c>
      <c r="AT297">
        <v>64.52</v>
      </c>
      <c r="AU297">
        <v>-1.7000000000000002</v>
      </c>
      <c r="AV297">
        <v>-84.088999999999999</v>
      </c>
      <c r="AW297">
        <v>-4.0229999999999997</v>
      </c>
      <c r="AX297" s="2">
        <v>2.8</v>
      </c>
      <c r="AY297" s="2">
        <v>-2.2999999999999998</v>
      </c>
      <c r="AZ297" s="2">
        <v>0</v>
      </c>
      <c r="BA297" s="2">
        <v>-0.30000000000000004</v>
      </c>
      <c r="BB297" s="2">
        <v>1.2</v>
      </c>
      <c r="BC297" s="2">
        <v>-1.4</v>
      </c>
    </row>
    <row r="298" spans="1:55" x14ac:dyDescent="0.2">
      <c r="A298" s="12" t="s">
        <v>891</v>
      </c>
      <c r="B298" s="12" t="s">
        <v>1636</v>
      </c>
      <c r="C298" t="s">
        <v>1635</v>
      </c>
      <c r="D298" t="s">
        <v>162</v>
      </c>
      <c r="E298" s="12" t="s">
        <v>178</v>
      </c>
      <c r="F298">
        <v>31</v>
      </c>
      <c r="G298">
        <v>0</v>
      </c>
      <c r="H298">
        <v>2</v>
      </c>
      <c r="I298" s="15">
        <f t="shared" si="40"/>
        <v>2</v>
      </c>
      <c r="J298">
        <v>1</v>
      </c>
      <c r="K298">
        <v>1</v>
      </c>
      <c r="L298" s="3">
        <v>0</v>
      </c>
      <c r="M298" s="3">
        <v>1</v>
      </c>
      <c r="N298" s="3">
        <v>1</v>
      </c>
      <c r="O298" s="14">
        <f t="shared" si="41"/>
        <v>5.5770720371718401</v>
      </c>
      <c r="P298">
        <v>0</v>
      </c>
      <c r="Q298">
        <v>0</v>
      </c>
      <c r="R298">
        <v>3</v>
      </c>
      <c r="S298" s="13">
        <f t="shared" si="42"/>
        <v>0</v>
      </c>
      <c r="T298" s="13">
        <f t="shared" si="43"/>
        <v>0</v>
      </c>
      <c r="U298" s="15">
        <f t="shared" si="44"/>
        <v>3.5</v>
      </c>
      <c r="V298">
        <v>0</v>
      </c>
      <c r="W298">
        <v>0</v>
      </c>
      <c r="X298">
        <v>0</v>
      </c>
      <c r="Y298" s="2">
        <v>21.516666666700001</v>
      </c>
      <c r="Z298" s="21">
        <v>0.68333333330000001</v>
      </c>
      <c r="AA298">
        <v>0.69</v>
      </c>
      <c r="AB298">
        <v>4.88</v>
      </c>
      <c r="AC298" s="32">
        <f t="shared" si="45"/>
        <v>0.12387791741472171</v>
      </c>
      <c r="AD298" s="13">
        <f t="shared" si="46"/>
        <v>0</v>
      </c>
      <c r="AE298" s="13">
        <f t="shared" si="47"/>
        <v>1</v>
      </c>
      <c r="AF298" s="13">
        <f t="shared" si="48"/>
        <v>1</v>
      </c>
      <c r="AI298" s="17" t="str">
        <f t="shared" si="49"/>
        <v xml:space="preserve"> </v>
      </c>
      <c r="AJ298" s="35">
        <v>2</v>
      </c>
      <c r="AK298" s="35">
        <v>0</v>
      </c>
      <c r="AL298" s="35">
        <v>5</v>
      </c>
      <c r="AM298" s="35">
        <v>4</v>
      </c>
      <c r="AN298" s="35">
        <v>3</v>
      </c>
      <c r="AO298" s="35">
        <v>0</v>
      </c>
      <c r="AP298" s="35">
        <v>1</v>
      </c>
      <c r="AQ298" s="35">
        <v>9</v>
      </c>
      <c r="AR298">
        <v>0</v>
      </c>
      <c r="AS298">
        <v>0</v>
      </c>
      <c r="AT298">
        <v>39.04</v>
      </c>
      <c r="AU298">
        <v>-52.6</v>
      </c>
      <c r="AV298">
        <v>-80.831999999999994</v>
      </c>
      <c r="AW298">
        <v>-1.2810000000000001</v>
      </c>
      <c r="AX298" s="2">
        <v>0.9</v>
      </c>
      <c r="AY298" s="2">
        <v>-1</v>
      </c>
      <c r="AZ298" s="2">
        <v>0.4</v>
      </c>
      <c r="BA298" s="2">
        <v>-0.1</v>
      </c>
      <c r="BB298" s="2">
        <v>0.1</v>
      </c>
      <c r="BC298" s="2">
        <v>-0.5</v>
      </c>
    </row>
    <row r="299" spans="1:55" x14ac:dyDescent="0.2">
      <c r="A299" s="12" t="s">
        <v>891</v>
      </c>
      <c r="B299" s="12" t="s">
        <v>1721</v>
      </c>
      <c r="C299" t="s">
        <v>1720</v>
      </c>
      <c r="D299" t="s">
        <v>305</v>
      </c>
      <c r="E299" s="12" t="s">
        <v>140</v>
      </c>
      <c r="F299">
        <v>46</v>
      </c>
      <c r="G299">
        <v>0</v>
      </c>
      <c r="H299">
        <v>0</v>
      </c>
      <c r="I299" s="15">
        <f t="shared" si="40"/>
        <v>0</v>
      </c>
      <c r="J299">
        <v>0</v>
      </c>
      <c r="K299">
        <v>0</v>
      </c>
      <c r="L299" s="3">
        <v>0</v>
      </c>
      <c r="M299" s="3">
        <v>0</v>
      </c>
      <c r="N299" s="3">
        <v>0</v>
      </c>
      <c r="O299" s="14">
        <f t="shared" si="41"/>
        <v>0</v>
      </c>
      <c r="P299">
        <v>0</v>
      </c>
      <c r="Q299">
        <v>0</v>
      </c>
      <c r="R299">
        <v>0</v>
      </c>
      <c r="S299" s="13">
        <f t="shared" si="42"/>
        <v>0</v>
      </c>
      <c r="T299" s="13">
        <f t="shared" si="43"/>
        <v>0</v>
      </c>
      <c r="U299" s="15">
        <f t="shared" si="44"/>
        <v>0</v>
      </c>
      <c r="V299">
        <v>0</v>
      </c>
      <c r="W299">
        <v>0</v>
      </c>
      <c r="X299">
        <v>0</v>
      </c>
      <c r="Y299" s="2">
        <v>4.8</v>
      </c>
      <c r="Z299" s="21">
        <v>0.1</v>
      </c>
      <c r="AA299">
        <v>0.1</v>
      </c>
      <c r="AB299">
        <v>4.4000000000000004</v>
      </c>
      <c r="AC299" s="32">
        <f t="shared" si="45"/>
        <v>2.2222222222222223E-2</v>
      </c>
      <c r="AD299" s="13">
        <f t="shared" si="46"/>
        <v>0</v>
      </c>
      <c r="AE299" s="13">
        <f t="shared" si="47"/>
        <v>0</v>
      </c>
      <c r="AF299" s="13">
        <f t="shared" si="48"/>
        <v>0</v>
      </c>
      <c r="AG299">
        <v>3</v>
      </c>
      <c r="AH299">
        <v>5</v>
      </c>
      <c r="AI299" s="17">
        <f t="shared" si="49"/>
        <v>0.375</v>
      </c>
      <c r="AJ299" s="35">
        <v>0</v>
      </c>
      <c r="AK299" s="35">
        <v>0</v>
      </c>
      <c r="AL299" s="35">
        <v>0</v>
      </c>
      <c r="AM299" s="35">
        <v>1</v>
      </c>
      <c r="AN299" s="35">
        <v>0</v>
      </c>
      <c r="AO299" s="35">
        <v>0</v>
      </c>
      <c r="AP299" s="35">
        <v>0</v>
      </c>
      <c r="AQ299" s="35">
        <v>2</v>
      </c>
      <c r="AR299">
        <v>0</v>
      </c>
      <c r="AS299">
        <v>0</v>
      </c>
      <c r="AT299">
        <v>12.5</v>
      </c>
      <c r="AU299">
        <v>-60.1</v>
      </c>
      <c r="AV299">
        <v>-80.876000000000005</v>
      </c>
      <c r="AW299">
        <v>-1.325</v>
      </c>
      <c r="AX299" s="2">
        <v>0.1</v>
      </c>
      <c r="AY299" s="2">
        <v>-0.5</v>
      </c>
      <c r="AZ299" s="2">
        <v>0.2</v>
      </c>
      <c r="BA299" s="2">
        <v>0</v>
      </c>
      <c r="BB299" s="2">
        <v>-0.1</v>
      </c>
      <c r="BC299" s="2">
        <v>-0.4</v>
      </c>
    </row>
    <row r="300" spans="1:55" x14ac:dyDescent="0.2">
      <c r="A300" s="12" t="s">
        <v>891</v>
      </c>
      <c r="B300" s="12" t="s">
        <v>1909</v>
      </c>
      <c r="C300" t="s">
        <v>1908</v>
      </c>
      <c r="D300" t="s">
        <v>330</v>
      </c>
      <c r="E300" s="12" t="s">
        <v>178</v>
      </c>
      <c r="F300">
        <v>80</v>
      </c>
      <c r="G300">
        <v>2</v>
      </c>
      <c r="H300">
        <v>12</v>
      </c>
      <c r="I300" s="15">
        <f t="shared" si="40"/>
        <v>14</v>
      </c>
      <c r="J300">
        <v>8</v>
      </c>
      <c r="K300">
        <v>4</v>
      </c>
      <c r="L300" s="3">
        <v>2</v>
      </c>
      <c r="M300" s="3">
        <v>7</v>
      </c>
      <c r="N300" s="3">
        <v>3</v>
      </c>
      <c r="O300" s="14">
        <f t="shared" si="41"/>
        <v>3.9681914809863743</v>
      </c>
      <c r="P300">
        <v>39</v>
      </c>
      <c r="Q300">
        <v>9</v>
      </c>
      <c r="R300">
        <v>20</v>
      </c>
      <c r="S300" s="13">
        <f t="shared" si="42"/>
        <v>5.128205128205128E-2</v>
      </c>
      <c r="T300" s="13">
        <f t="shared" si="43"/>
        <v>2.9411764705882353E-2</v>
      </c>
      <c r="U300" s="15">
        <f t="shared" si="44"/>
        <v>55.333333333333336</v>
      </c>
      <c r="V300">
        <v>4</v>
      </c>
      <c r="W300">
        <v>1</v>
      </c>
      <c r="X300">
        <v>4</v>
      </c>
      <c r="Y300" s="2">
        <v>211.6833333333</v>
      </c>
      <c r="Z300" s="21">
        <v>2.6333333333</v>
      </c>
      <c r="AA300">
        <v>2.5300000000000002</v>
      </c>
      <c r="AB300">
        <v>2.35</v>
      </c>
      <c r="AC300" s="32">
        <f t="shared" si="45"/>
        <v>0.51844262295081966</v>
      </c>
      <c r="AD300" s="13">
        <f t="shared" si="46"/>
        <v>8.3333333333333329E-2</v>
      </c>
      <c r="AE300" s="13">
        <f t="shared" si="47"/>
        <v>0.5</v>
      </c>
      <c r="AF300" s="13">
        <f t="shared" si="48"/>
        <v>0.58333333333333337</v>
      </c>
      <c r="AI300" s="17" t="str">
        <f t="shared" si="49"/>
        <v xml:space="preserve"> </v>
      </c>
      <c r="AJ300" s="35">
        <v>24</v>
      </c>
      <c r="AK300" s="35">
        <v>0</v>
      </c>
      <c r="AL300" s="35">
        <v>142</v>
      </c>
      <c r="AM300" s="35">
        <v>31</v>
      </c>
      <c r="AN300" s="35">
        <v>44</v>
      </c>
      <c r="AO300" s="35">
        <v>7</v>
      </c>
      <c r="AP300" s="35">
        <v>8</v>
      </c>
      <c r="AQ300" s="35">
        <v>59</v>
      </c>
      <c r="AR300">
        <v>1</v>
      </c>
      <c r="AS300">
        <v>1</v>
      </c>
      <c r="AT300">
        <v>66.11</v>
      </c>
      <c r="AU300">
        <v>-3.1</v>
      </c>
      <c r="AV300">
        <v>-83.350999999999999</v>
      </c>
      <c r="AW300">
        <v>-3.4340000000000002</v>
      </c>
      <c r="AX300" s="2">
        <v>19.399999999999999</v>
      </c>
      <c r="AY300" s="2">
        <v>0.4</v>
      </c>
      <c r="AZ300" s="2">
        <v>-0.4</v>
      </c>
      <c r="BA300" s="2">
        <v>-0.4</v>
      </c>
      <c r="BB300" s="2">
        <v>-0.30000000000000004</v>
      </c>
      <c r="BC300" s="2">
        <v>-0.8</v>
      </c>
    </row>
    <row r="301" spans="1:55" x14ac:dyDescent="0.2">
      <c r="A301" s="12" t="s">
        <v>891</v>
      </c>
      <c r="B301" s="12" t="s">
        <v>1976</v>
      </c>
      <c r="C301" t="s">
        <v>1975</v>
      </c>
      <c r="D301" t="s">
        <v>529</v>
      </c>
      <c r="E301" s="12" t="s">
        <v>178</v>
      </c>
      <c r="F301">
        <v>82</v>
      </c>
      <c r="G301">
        <v>5</v>
      </c>
      <c r="H301">
        <v>26</v>
      </c>
      <c r="I301" s="15">
        <f t="shared" si="40"/>
        <v>31</v>
      </c>
      <c r="J301">
        <v>10</v>
      </c>
      <c r="K301">
        <v>16</v>
      </c>
      <c r="L301" s="3">
        <v>4</v>
      </c>
      <c r="M301" s="3">
        <v>8</v>
      </c>
      <c r="N301" s="3">
        <v>13</v>
      </c>
      <c r="O301" s="14">
        <f t="shared" si="41"/>
        <v>5.5445151033380817</v>
      </c>
      <c r="P301">
        <v>52</v>
      </c>
      <c r="Q301">
        <v>24</v>
      </c>
      <c r="R301">
        <v>57</v>
      </c>
      <c r="S301" s="13">
        <f t="shared" si="42"/>
        <v>9.6153846153846159E-2</v>
      </c>
      <c r="T301" s="13">
        <f t="shared" si="43"/>
        <v>3.7593984962406013E-2</v>
      </c>
      <c r="U301" s="15">
        <f t="shared" si="44"/>
        <v>82.857142857142847</v>
      </c>
      <c r="V301">
        <v>4</v>
      </c>
      <c r="W301">
        <v>2</v>
      </c>
      <c r="X301">
        <v>7</v>
      </c>
      <c r="Y301" s="2">
        <v>335.46666666670001</v>
      </c>
      <c r="Z301" s="21">
        <v>4.0833333332999997</v>
      </c>
      <c r="AA301">
        <v>3.98</v>
      </c>
      <c r="AB301">
        <v>1.28</v>
      </c>
      <c r="AC301" s="32">
        <f t="shared" si="45"/>
        <v>0.75665399239543729</v>
      </c>
      <c r="AD301" s="13">
        <f t="shared" si="46"/>
        <v>0.11428571428571428</v>
      </c>
      <c r="AE301" s="13">
        <f t="shared" si="47"/>
        <v>0.74285714285714288</v>
      </c>
      <c r="AF301" s="13">
        <f t="shared" si="48"/>
        <v>0.85714285714285721</v>
      </c>
      <c r="AI301" s="17" t="str">
        <f t="shared" si="49"/>
        <v xml:space="preserve"> </v>
      </c>
      <c r="AJ301" s="35">
        <v>35</v>
      </c>
      <c r="AK301" s="35">
        <v>10</v>
      </c>
      <c r="AL301" s="35">
        <v>255</v>
      </c>
      <c r="AM301" s="35">
        <v>58</v>
      </c>
      <c r="AN301" s="35">
        <v>120</v>
      </c>
      <c r="AO301" s="35">
        <v>12</v>
      </c>
      <c r="AP301" s="35">
        <v>11</v>
      </c>
      <c r="AQ301" s="35">
        <v>142</v>
      </c>
      <c r="AR301">
        <v>3</v>
      </c>
      <c r="AS301">
        <v>0</v>
      </c>
      <c r="AT301">
        <v>84.7</v>
      </c>
      <c r="AU301">
        <v>8.1999999999999993</v>
      </c>
      <c r="AV301">
        <v>-81.319000000000003</v>
      </c>
      <c r="AW301">
        <v>-0.70100000000000007</v>
      </c>
      <c r="AX301" s="2">
        <v>26.3</v>
      </c>
      <c r="AY301" s="2">
        <v>-4.3</v>
      </c>
      <c r="AZ301" s="2">
        <v>-1.2</v>
      </c>
      <c r="BA301" s="2">
        <v>-1.7000000000000002</v>
      </c>
      <c r="BB301" s="2">
        <v>5.0999999999999996</v>
      </c>
      <c r="BC301" s="2">
        <v>-2</v>
      </c>
    </row>
    <row r="302" spans="1:55" x14ac:dyDescent="0.2">
      <c r="A302" s="12" t="s">
        <v>1968</v>
      </c>
      <c r="B302" s="12" t="s">
        <v>1969</v>
      </c>
      <c r="C302" t="s">
        <v>1967</v>
      </c>
      <c r="D302" t="s">
        <v>169</v>
      </c>
      <c r="E302" s="12" t="s">
        <v>123</v>
      </c>
      <c r="F302">
        <v>63</v>
      </c>
      <c r="G302">
        <v>1</v>
      </c>
      <c r="H302">
        <v>4</v>
      </c>
      <c r="I302" s="15">
        <f t="shared" si="40"/>
        <v>5</v>
      </c>
      <c r="J302">
        <v>2</v>
      </c>
      <c r="K302">
        <v>1</v>
      </c>
      <c r="L302" s="3">
        <v>1</v>
      </c>
      <c r="M302" s="3">
        <v>2</v>
      </c>
      <c r="N302" s="3">
        <v>1</v>
      </c>
      <c r="O302" s="14">
        <f t="shared" si="41"/>
        <v>2.1387832699614693</v>
      </c>
      <c r="P302">
        <v>38</v>
      </c>
      <c r="Q302">
        <v>16</v>
      </c>
      <c r="R302">
        <v>13</v>
      </c>
      <c r="S302" s="13">
        <f t="shared" si="42"/>
        <v>2.6315789473684209E-2</v>
      </c>
      <c r="T302" s="13">
        <f t="shared" si="43"/>
        <v>1.4925373134328358E-2</v>
      </c>
      <c r="U302" s="15">
        <f t="shared" si="44"/>
        <v>20.799999999999997</v>
      </c>
      <c r="V302">
        <v>1</v>
      </c>
      <c r="W302">
        <v>3</v>
      </c>
      <c r="X302">
        <v>8</v>
      </c>
      <c r="Y302" s="2">
        <v>140.26666666669999</v>
      </c>
      <c r="Z302" s="21">
        <v>2.2166666667000001</v>
      </c>
      <c r="AA302">
        <v>2.17</v>
      </c>
      <c r="AB302">
        <v>2.61</v>
      </c>
      <c r="AC302" s="32">
        <f t="shared" si="45"/>
        <v>0.45397489539748959</v>
      </c>
      <c r="AD302" s="13">
        <f t="shared" si="46"/>
        <v>0.1</v>
      </c>
      <c r="AE302" s="13">
        <f t="shared" si="47"/>
        <v>0.3</v>
      </c>
      <c r="AF302" s="13">
        <f t="shared" si="48"/>
        <v>0.4</v>
      </c>
      <c r="AG302">
        <v>10</v>
      </c>
      <c r="AH302">
        <v>5</v>
      </c>
      <c r="AI302" s="17">
        <f t="shared" si="49"/>
        <v>0.66666666666666663</v>
      </c>
      <c r="AJ302" s="35">
        <v>10</v>
      </c>
      <c r="AK302" s="35">
        <v>1</v>
      </c>
      <c r="AL302" s="35">
        <v>94</v>
      </c>
      <c r="AM302" s="35">
        <v>15</v>
      </c>
      <c r="AN302" s="35">
        <v>50</v>
      </c>
      <c r="AO302" s="35">
        <v>7</v>
      </c>
      <c r="AP302" s="35">
        <v>4</v>
      </c>
      <c r="AQ302" s="35">
        <v>41</v>
      </c>
      <c r="AR302">
        <v>1</v>
      </c>
      <c r="AS302">
        <v>2</v>
      </c>
      <c r="AT302">
        <v>73.680000000000007</v>
      </c>
      <c r="AU302">
        <v>-6.3</v>
      </c>
      <c r="AV302">
        <v>-78.582999999999998</v>
      </c>
      <c r="AW302">
        <v>2.39</v>
      </c>
      <c r="AX302" s="2">
        <v>8.8000000000000007</v>
      </c>
      <c r="AY302" s="2">
        <v>-4.3</v>
      </c>
      <c r="AZ302" s="2">
        <v>0.1</v>
      </c>
      <c r="BA302" s="2">
        <v>-0.4</v>
      </c>
      <c r="BB302" s="2">
        <v>2.6</v>
      </c>
      <c r="BC302" s="2">
        <v>-2.1</v>
      </c>
    </row>
    <row r="303" spans="1:55" x14ac:dyDescent="0.2">
      <c r="A303" s="12" t="s">
        <v>2321</v>
      </c>
      <c r="B303" s="12" t="s">
        <v>2322</v>
      </c>
      <c r="C303" t="s">
        <v>2320</v>
      </c>
      <c r="D303" t="s">
        <v>147</v>
      </c>
      <c r="E303" s="12" t="s">
        <v>170</v>
      </c>
      <c r="F303">
        <v>60</v>
      </c>
      <c r="G303">
        <v>7</v>
      </c>
      <c r="H303">
        <v>23</v>
      </c>
      <c r="I303" s="15">
        <f t="shared" si="40"/>
        <v>30</v>
      </c>
      <c r="J303">
        <v>17</v>
      </c>
      <c r="K303">
        <v>6</v>
      </c>
      <c r="L303" s="3">
        <v>6</v>
      </c>
      <c r="M303" s="3">
        <v>15</v>
      </c>
      <c r="N303" s="3">
        <v>6</v>
      </c>
      <c r="O303" s="14">
        <f t="shared" si="41"/>
        <v>6.5581734272520569</v>
      </c>
      <c r="P303">
        <v>86</v>
      </c>
      <c r="Q303">
        <v>26</v>
      </c>
      <c r="R303">
        <v>45</v>
      </c>
      <c r="S303" s="13">
        <f t="shared" si="42"/>
        <v>8.1395348837209308E-2</v>
      </c>
      <c r="T303" s="13">
        <f t="shared" si="43"/>
        <v>4.4585987261146494E-2</v>
      </c>
      <c r="U303" s="15">
        <f t="shared" si="44"/>
        <v>127.5</v>
      </c>
      <c r="V303">
        <v>3</v>
      </c>
      <c r="W303">
        <v>2</v>
      </c>
      <c r="X303">
        <v>13</v>
      </c>
      <c r="Y303" s="2">
        <v>274.46666666670001</v>
      </c>
      <c r="Z303" s="21">
        <v>4.5666666666999998</v>
      </c>
      <c r="AA303">
        <v>4.43</v>
      </c>
      <c r="AB303">
        <v>0.96</v>
      </c>
      <c r="AC303" s="32">
        <f t="shared" si="45"/>
        <v>0.82189239332096475</v>
      </c>
      <c r="AD303" s="13">
        <f t="shared" si="46"/>
        <v>0.15</v>
      </c>
      <c r="AE303" s="13">
        <f t="shared" si="47"/>
        <v>0.57499999999999996</v>
      </c>
      <c r="AF303" s="13">
        <f t="shared" si="48"/>
        <v>0.72499999999999998</v>
      </c>
      <c r="AG303">
        <v>4</v>
      </c>
      <c r="AH303">
        <v>1</v>
      </c>
      <c r="AI303" s="17">
        <f t="shared" si="49"/>
        <v>0.8</v>
      </c>
      <c r="AJ303" s="35">
        <v>40</v>
      </c>
      <c r="AK303" s="35">
        <v>5</v>
      </c>
      <c r="AL303" s="35">
        <v>260</v>
      </c>
      <c r="AM303" s="35">
        <v>36</v>
      </c>
      <c r="AN303" s="35">
        <v>94</v>
      </c>
      <c r="AO303" s="35">
        <v>8</v>
      </c>
      <c r="AP303" s="35">
        <v>10</v>
      </c>
      <c r="AQ303" s="35">
        <v>123</v>
      </c>
      <c r="AR303">
        <v>8</v>
      </c>
      <c r="AS303">
        <v>2</v>
      </c>
      <c r="AT303">
        <v>103.44</v>
      </c>
      <c r="AU303">
        <v>25.2</v>
      </c>
      <c r="AV303">
        <v>-89.192999999999998</v>
      </c>
      <c r="AW303">
        <v>-0.65300000000000002</v>
      </c>
      <c r="AX303" s="2">
        <v>35.1</v>
      </c>
      <c r="AY303" s="2">
        <v>9.9</v>
      </c>
      <c r="AZ303" s="2">
        <v>-1.7000000000000002</v>
      </c>
      <c r="BA303" s="2">
        <v>0.30000000000000004</v>
      </c>
      <c r="BB303" s="2">
        <v>-5.8</v>
      </c>
      <c r="BC303" s="2">
        <v>2.8</v>
      </c>
    </row>
    <row r="304" spans="1:55" x14ac:dyDescent="0.2">
      <c r="A304" s="12" t="s">
        <v>2137</v>
      </c>
      <c r="B304" s="12" t="s">
        <v>2138</v>
      </c>
      <c r="C304" t="s">
        <v>2136</v>
      </c>
      <c r="D304" t="s">
        <v>210</v>
      </c>
      <c r="E304" s="12" t="s">
        <v>170</v>
      </c>
      <c r="F304">
        <v>17</v>
      </c>
      <c r="G304">
        <v>0</v>
      </c>
      <c r="H304">
        <v>2</v>
      </c>
      <c r="I304" s="15">
        <f t="shared" si="40"/>
        <v>2</v>
      </c>
      <c r="J304">
        <v>0</v>
      </c>
      <c r="K304">
        <v>2</v>
      </c>
      <c r="L304" s="3">
        <v>0</v>
      </c>
      <c r="M304" s="3">
        <v>0</v>
      </c>
      <c r="N304" s="3">
        <v>2</v>
      </c>
      <c r="O304" s="14">
        <f t="shared" si="41"/>
        <v>6.7860508953945073</v>
      </c>
      <c r="P304">
        <v>3</v>
      </c>
      <c r="Q304">
        <v>0</v>
      </c>
      <c r="R304">
        <v>2</v>
      </c>
      <c r="S304" s="13">
        <f t="shared" si="42"/>
        <v>0</v>
      </c>
      <c r="T304" s="13">
        <f t="shared" si="43"/>
        <v>0</v>
      </c>
      <c r="U304" s="15">
        <f t="shared" si="44"/>
        <v>0</v>
      </c>
      <c r="V304">
        <v>0</v>
      </c>
      <c r="W304">
        <v>1</v>
      </c>
      <c r="X304">
        <v>0</v>
      </c>
      <c r="Y304" s="2">
        <v>17.683333333299998</v>
      </c>
      <c r="Z304" s="21">
        <v>1.0333333333000001</v>
      </c>
      <c r="AA304">
        <v>1.01</v>
      </c>
      <c r="AB304">
        <v>3.61</v>
      </c>
      <c r="AC304" s="32">
        <f t="shared" si="45"/>
        <v>0.21861471861471862</v>
      </c>
      <c r="AD304" s="13">
        <f t="shared" si="46"/>
        <v>0</v>
      </c>
      <c r="AE304" s="13">
        <f t="shared" si="47"/>
        <v>0.66666666666666663</v>
      </c>
      <c r="AF304" s="13">
        <f t="shared" si="48"/>
        <v>0.66666666666666663</v>
      </c>
      <c r="AG304">
        <v>3</v>
      </c>
      <c r="AH304">
        <v>9</v>
      </c>
      <c r="AI304" s="17">
        <f t="shared" si="49"/>
        <v>0.25</v>
      </c>
      <c r="AJ304" s="35">
        <v>3</v>
      </c>
      <c r="AK304" s="35">
        <v>0</v>
      </c>
      <c r="AL304" s="35">
        <v>8</v>
      </c>
      <c r="AM304" s="35">
        <v>1</v>
      </c>
      <c r="AN304" s="35">
        <v>3</v>
      </c>
      <c r="AO304" s="35">
        <v>1</v>
      </c>
      <c r="AP304" s="35">
        <v>0</v>
      </c>
      <c r="AQ304" s="35">
        <v>6</v>
      </c>
      <c r="AR304">
        <v>0</v>
      </c>
      <c r="AS304">
        <v>0</v>
      </c>
      <c r="AT304">
        <v>62.91</v>
      </c>
      <c r="AU304">
        <v>-59.4</v>
      </c>
      <c r="AV304">
        <v>-86.338999999999999</v>
      </c>
      <c r="AW304">
        <v>-2.5209999999999999</v>
      </c>
      <c r="AX304" s="2">
        <v>1.2</v>
      </c>
      <c r="AY304" s="2">
        <v>-0.30000000000000004</v>
      </c>
      <c r="AZ304" s="2">
        <v>0.2</v>
      </c>
      <c r="BA304" s="2">
        <v>-0.1</v>
      </c>
      <c r="BB304" s="2">
        <v>0</v>
      </c>
      <c r="BC304" s="2">
        <v>-0.2</v>
      </c>
    </row>
    <row r="305" spans="1:55" x14ac:dyDescent="0.2">
      <c r="A305" s="12" t="s">
        <v>3508</v>
      </c>
      <c r="B305" s="12" t="s">
        <v>3509</v>
      </c>
      <c r="C305" t="s">
        <v>3507</v>
      </c>
      <c r="D305" t="s">
        <v>223</v>
      </c>
      <c r="E305" s="12" t="s">
        <v>178</v>
      </c>
      <c r="F305">
        <v>69</v>
      </c>
      <c r="G305">
        <v>1</v>
      </c>
      <c r="H305">
        <v>8</v>
      </c>
      <c r="I305" s="15">
        <f t="shared" si="40"/>
        <v>9</v>
      </c>
      <c r="J305">
        <v>2</v>
      </c>
      <c r="K305">
        <v>6</v>
      </c>
      <c r="L305" s="3">
        <v>0</v>
      </c>
      <c r="M305" s="3">
        <v>2</v>
      </c>
      <c r="N305" s="3">
        <v>4</v>
      </c>
      <c r="O305" s="14">
        <f t="shared" si="41"/>
        <v>4.8758465011286685</v>
      </c>
      <c r="P305">
        <v>27</v>
      </c>
      <c r="Q305">
        <v>15</v>
      </c>
      <c r="R305">
        <v>12</v>
      </c>
      <c r="S305" s="13">
        <f t="shared" si="42"/>
        <v>3.7037037037037035E-2</v>
      </c>
      <c r="T305" s="13">
        <f t="shared" si="43"/>
        <v>1.8518518518518517E-2</v>
      </c>
      <c r="U305" s="15">
        <f t="shared" si="44"/>
        <v>18.545454545454543</v>
      </c>
      <c r="V305">
        <v>0</v>
      </c>
      <c r="W305">
        <v>4</v>
      </c>
      <c r="X305">
        <v>4</v>
      </c>
      <c r="Y305" s="2">
        <v>110.75</v>
      </c>
      <c r="Z305" s="21">
        <v>1.6</v>
      </c>
      <c r="AA305">
        <v>1.56</v>
      </c>
      <c r="AB305">
        <v>3.98</v>
      </c>
      <c r="AC305" s="32">
        <f t="shared" si="45"/>
        <v>0.28158844765342961</v>
      </c>
      <c r="AD305" s="13">
        <f t="shared" si="46"/>
        <v>0</v>
      </c>
      <c r="AE305" s="13">
        <f t="shared" si="47"/>
        <v>0.72727272727272729</v>
      </c>
      <c r="AF305" s="13">
        <f t="shared" si="48"/>
        <v>0.72727272727272729</v>
      </c>
      <c r="AI305" s="17" t="str">
        <f t="shared" si="49"/>
        <v xml:space="preserve"> </v>
      </c>
      <c r="AJ305" s="35">
        <v>11</v>
      </c>
      <c r="AK305" s="35">
        <v>0</v>
      </c>
      <c r="AL305" s="35">
        <v>91</v>
      </c>
      <c r="AM305" s="35">
        <v>7</v>
      </c>
      <c r="AN305" s="35">
        <v>46</v>
      </c>
      <c r="AO305" s="35">
        <v>0</v>
      </c>
      <c r="AP305" s="35">
        <v>3</v>
      </c>
      <c r="AQ305" s="35">
        <v>45</v>
      </c>
      <c r="AR305">
        <v>1</v>
      </c>
      <c r="AS305">
        <v>0</v>
      </c>
      <c r="AT305">
        <v>102.31</v>
      </c>
      <c r="AU305">
        <v>20.8</v>
      </c>
      <c r="AV305">
        <v>-78.302000000000007</v>
      </c>
      <c r="AW305">
        <v>-3.863</v>
      </c>
      <c r="AX305" s="2">
        <v>10.9</v>
      </c>
      <c r="AY305" s="2">
        <v>0.8</v>
      </c>
      <c r="AZ305" s="2">
        <v>0.30000000000000004</v>
      </c>
      <c r="BA305" s="2">
        <v>0.30000000000000004</v>
      </c>
      <c r="BB305" s="2">
        <v>-0.1</v>
      </c>
      <c r="BC305" s="2">
        <v>1.3</v>
      </c>
    </row>
    <row r="306" spans="1:55" x14ac:dyDescent="0.2">
      <c r="A306" s="12" t="s">
        <v>1358</v>
      </c>
      <c r="B306" s="12" t="s">
        <v>1359</v>
      </c>
      <c r="C306" t="s">
        <v>1357</v>
      </c>
      <c r="D306" t="s">
        <v>343</v>
      </c>
      <c r="E306" s="12" t="s">
        <v>132</v>
      </c>
      <c r="F306">
        <v>13</v>
      </c>
      <c r="G306">
        <v>1</v>
      </c>
      <c r="H306">
        <v>3</v>
      </c>
      <c r="I306" s="15">
        <f t="shared" si="40"/>
        <v>4</v>
      </c>
      <c r="J306">
        <v>0</v>
      </c>
      <c r="K306">
        <v>3</v>
      </c>
      <c r="L306" s="3">
        <v>0</v>
      </c>
      <c r="M306" s="3">
        <v>0</v>
      </c>
      <c r="N306" s="3">
        <v>3</v>
      </c>
      <c r="O306" s="14">
        <f t="shared" si="41"/>
        <v>9.5364238410469717</v>
      </c>
      <c r="P306">
        <v>4</v>
      </c>
      <c r="Q306">
        <v>1</v>
      </c>
      <c r="R306">
        <v>2</v>
      </c>
      <c r="S306" s="13">
        <f t="shared" si="42"/>
        <v>0.25</v>
      </c>
      <c r="T306" s="13">
        <f t="shared" si="43"/>
        <v>0.14285714285714285</v>
      </c>
      <c r="U306" s="15">
        <f t="shared" si="44"/>
        <v>0</v>
      </c>
      <c r="V306">
        <v>0</v>
      </c>
      <c r="W306">
        <v>0</v>
      </c>
      <c r="X306">
        <v>1</v>
      </c>
      <c r="Y306" s="2">
        <v>25.166666666699999</v>
      </c>
      <c r="Z306" s="21">
        <v>1.9333333333</v>
      </c>
      <c r="AA306">
        <v>1.85</v>
      </c>
      <c r="AB306">
        <v>2.69</v>
      </c>
      <c r="AC306" s="32">
        <f t="shared" si="45"/>
        <v>0.40748898678414097</v>
      </c>
      <c r="AD306" s="13">
        <f t="shared" si="46"/>
        <v>0</v>
      </c>
      <c r="AE306" s="13">
        <f t="shared" si="47"/>
        <v>0.75</v>
      </c>
      <c r="AF306" s="13">
        <f t="shared" si="48"/>
        <v>0.75</v>
      </c>
      <c r="AG306">
        <v>0</v>
      </c>
      <c r="AH306">
        <v>0</v>
      </c>
      <c r="AI306" s="17" t="str">
        <f t="shared" si="49"/>
        <v xml:space="preserve"> </v>
      </c>
      <c r="AJ306" s="35">
        <v>4</v>
      </c>
      <c r="AK306" s="35">
        <v>0</v>
      </c>
      <c r="AL306" s="35">
        <v>13</v>
      </c>
      <c r="AM306" s="35">
        <v>0</v>
      </c>
      <c r="AN306" s="35">
        <v>5</v>
      </c>
      <c r="AO306" s="35">
        <v>0</v>
      </c>
      <c r="AP306" s="35">
        <v>2</v>
      </c>
      <c r="AQ306" s="35">
        <v>5</v>
      </c>
      <c r="AR306">
        <v>0</v>
      </c>
      <c r="AS306">
        <v>0</v>
      </c>
      <c r="AT306">
        <v>62.46</v>
      </c>
      <c r="AU306">
        <v>-11.4</v>
      </c>
      <c r="AV306">
        <v>-76.516000000000005</v>
      </c>
      <c r="AW306">
        <v>3.9060000000000001</v>
      </c>
      <c r="AX306" s="2">
        <v>1.9</v>
      </c>
      <c r="AY306" s="2">
        <v>-0.30000000000000004</v>
      </c>
      <c r="AZ306" s="2">
        <v>0.1</v>
      </c>
      <c r="BA306" s="2">
        <v>0</v>
      </c>
      <c r="BB306" s="2">
        <v>0</v>
      </c>
      <c r="BC306" s="2">
        <v>-0.30000000000000004</v>
      </c>
    </row>
    <row r="307" spans="1:55" x14ac:dyDescent="0.2">
      <c r="A307" s="12" t="s">
        <v>550</v>
      </c>
      <c r="B307" s="12" t="s">
        <v>551</v>
      </c>
      <c r="C307" t="s">
        <v>549</v>
      </c>
      <c r="D307" t="s">
        <v>367</v>
      </c>
      <c r="E307" s="12" t="s">
        <v>178</v>
      </c>
      <c r="F307">
        <v>52</v>
      </c>
      <c r="G307">
        <v>0</v>
      </c>
      <c r="H307">
        <v>1</v>
      </c>
      <c r="I307" s="15">
        <f t="shared" si="40"/>
        <v>1</v>
      </c>
      <c r="J307">
        <v>1</v>
      </c>
      <c r="K307">
        <v>0</v>
      </c>
      <c r="L307" s="3">
        <v>0</v>
      </c>
      <c r="M307" s="3">
        <v>1</v>
      </c>
      <c r="N307" s="3">
        <v>0</v>
      </c>
      <c r="O307" s="14">
        <f t="shared" si="41"/>
        <v>0.91324200913242004</v>
      </c>
      <c r="P307">
        <v>8</v>
      </c>
      <c r="Q307">
        <v>0</v>
      </c>
      <c r="R307">
        <v>6</v>
      </c>
      <c r="S307" s="13">
        <f t="shared" si="42"/>
        <v>0</v>
      </c>
      <c r="T307" s="13">
        <f t="shared" si="43"/>
        <v>0</v>
      </c>
      <c r="U307" s="15">
        <f t="shared" si="44"/>
        <v>10.75</v>
      </c>
      <c r="V307">
        <v>2</v>
      </c>
      <c r="W307">
        <v>0</v>
      </c>
      <c r="X307">
        <v>2</v>
      </c>
      <c r="Y307" s="2">
        <v>65.7</v>
      </c>
      <c r="Z307" s="21">
        <v>1.25</v>
      </c>
      <c r="AA307">
        <v>1.28</v>
      </c>
      <c r="AB307">
        <v>4.63</v>
      </c>
      <c r="AC307" s="32">
        <f t="shared" si="45"/>
        <v>0.21658206429780033</v>
      </c>
      <c r="AD307" s="13">
        <f t="shared" si="46"/>
        <v>0</v>
      </c>
      <c r="AE307" s="13">
        <f t="shared" si="47"/>
        <v>0.25</v>
      </c>
      <c r="AF307" s="13">
        <f t="shared" si="48"/>
        <v>0.25</v>
      </c>
      <c r="AI307" s="17" t="str">
        <f t="shared" si="49"/>
        <v xml:space="preserve"> </v>
      </c>
      <c r="AJ307" s="35">
        <v>4</v>
      </c>
      <c r="AK307" s="35">
        <v>0</v>
      </c>
      <c r="AL307" s="35">
        <v>39</v>
      </c>
      <c r="AM307" s="35">
        <v>11</v>
      </c>
      <c r="AN307" s="35">
        <v>16</v>
      </c>
      <c r="AO307" s="35">
        <v>1</v>
      </c>
      <c r="AP307" s="35">
        <v>4</v>
      </c>
      <c r="AQ307" s="35">
        <v>21</v>
      </c>
      <c r="AR307">
        <v>0</v>
      </c>
      <c r="AS307">
        <v>0</v>
      </c>
      <c r="AT307">
        <v>57.66</v>
      </c>
      <c r="AU307">
        <v>-32.299999999999997</v>
      </c>
      <c r="AV307">
        <v>-84.108000000000004</v>
      </c>
      <c r="AW307">
        <v>-0.90500000000000003</v>
      </c>
      <c r="AX307" s="2">
        <v>3.7</v>
      </c>
      <c r="AY307" s="2">
        <v>-1.8</v>
      </c>
      <c r="AZ307" s="2">
        <v>0.30000000000000004</v>
      </c>
      <c r="BA307" s="2">
        <v>-0.1</v>
      </c>
      <c r="BB307" s="2">
        <v>0.8</v>
      </c>
      <c r="BC307" s="2">
        <v>-0.8</v>
      </c>
    </row>
    <row r="308" spans="1:55" x14ac:dyDescent="0.2">
      <c r="A308" s="12" t="s">
        <v>360</v>
      </c>
      <c r="B308" s="12" t="s">
        <v>361</v>
      </c>
      <c r="C308" t="s">
        <v>359</v>
      </c>
      <c r="D308" t="s">
        <v>192</v>
      </c>
      <c r="E308" s="12" t="s">
        <v>178</v>
      </c>
      <c r="F308">
        <v>70</v>
      </c>
      <c r="G308">
        <v>1</v>
      </c>
      <c r="H308">
        <v>1</v>
      </c>
      <c r="I308" s="15">
        <f t="shared" si="40"/>
        <v>2</v>
      </c>
      <c r="J308">
        <v>0</v>
      </c>
      <c r="K308">
        <v>2</v>
      </c>
      <c r="L308" s="3">
        <v>1</v>
      </c>
      <c r="M308" s="3">
        <v>0</v>
      </c>
      <c r="N308" s="3">
        <v>1</v>
      </c>
      <c r="O308" s="14">
        <f t="shared" si="41"/>
        <v>1.0282776349614395</v>
      </c>
      <c r="P308">
        <v>17</v>
      </c>
      <c r="Q308">
        <v>7</v>
      </c>
      <c r="R308">
        <v>19</v>
      </c>
      <c r="S308" s="13">
        <f t="shared" si="42"/>
        <v>5.8823529411764705E-2</v>
      </c>
      <c r="T308" s="13">
        <f t="shared" si="43"/>
        <v>2.3255813953488372E-2</v>
      </c>
      <c r="U308" s="15">
        <f t="shared" si="44"/>
        <v>0</v>
      </c>
      <c r="V308">
        <v>2</v>
      </c>
      <c r="W308">
        <v>2</v>
      </c>
      <c r="X308">
        <v>4</v>
      </c>
      <c r="Y308" s="2">
        <v>116.7</v>
      </c>
      <c r="Z308" s="21">
        <v>1.6666666667000001</v>
      </c>
      <c r="AA308">
        <v>1.63</v>
      </c>
      <c r="AB308">
        <v>3.99</v>
      </c>
      <c r="AC308" s="32">
        <f t="shared" si="45"/>
        <v>0.29003558718861205</v>
      </c>
      <c r="AD308" s="13">
        <f t="shared" si="46"/>
        <v>0.125</v>
      </c>
      <c r="AE308" s="13">
        <f t="shared" si="47"/>
        <v>0.25</v>
      </c>
      <c r="AF308" s="13">
        <f t="shared" si="48"/>
        <v>0.375</v>
      </c>
      <c r="AI308" s="17" t="str">
        <f t="shared" si="49"/>
        <v xml:space="preserve"> </v>
      </c>
      <c r="AJ308" s="35">
        <v>8</v>
      </c>
      <c r="AK308" s="35">
        <v>3</v>
      </c>
      <c r="AL308" s="35">
        <v>81</v>
      </c>
      <c r="AM308" s="35">
        <v>13</v>
      </c>
      <c r="AN308" s="35">
        <v>39</v>
      </c>
      <c r="AO308" s="35">
        <v>5</v>
      </c>
      <c r="AP308" s="35">
        <v>4</v>
      </c>
      <c r="AQ308" s="35">
        <v>54</v>
      </c>
      <c r="AR308">
        <v>1</v>
      </c>
      <c r="AS308">
        <v>0</v>
      </c>
      <c r="AT308">
        <v>82.76</v>
      </c>
      <c r="AU308">
        <v>-5.3</v>
      </c>
      <c r="AV308">
        <v>-82.570999999999998</v>
      </c>
      <c r="AW308">
        <v>-3.7679999999999998</v>
      </c>
      <c r="AX308" s="2">
        <v>8.5</v>
      </c>
      <c r="AY308" s="2">
        <v>-2.4</v>
      </c>
      <c r="AZ308" s="2">
        <v>0.8</v>
      </c>
      <c r="BA308" s="2">
        <v>-0.4</v>
      </c>
      <c r="BB308" s="2">
        <v>0.7</v>
      </c>
      <c r="BC308" s="2">
        <v>-1.3</v>
      </c>
    </row>
    <row r="309" spans="1:55" x14ac:dyDescent="0.2">
      <c r="A309" s="12" t="s">
        <v>939</v>
      </c>
      <c r="B309" s="12" t="s">
        <v>940</v>
      </c>
      <c r="C309" t="s">
        <v>938</v>
      </c>
      <c r="D309" t="s">
        <v>177</v>
      </c>
      <c r="E309" s="12" t="s">
        <v>178</v>
      </c>
      <c r="F309">
        <v>15</v>
      </c>
      <c r="G309">
        <v>0</v>
      </c>
      <c r="H309">
        <v>0</v>
      </c>
      <c r="I309" s="15">
        <f t="shared" si="40"/>
        <v>0</v>
      </c>
      <c r="J309">
        <v>0</v>
      </c>
      <c r="K309">
        <v>0</v>
      </c>
      <c r="L309" s="3">
        <v>0</v>
      </c>
      <c r="M309" s="3">
        <v>0</v>
      </c>
      <c r="N309" s="3">
        <v>0</v>
      </c>
      <c r="O309" s="14">
        <f t="shared" si="41"/>
        <v>0</v>
      </c>
      <c r="P309">
        <v>2</v>
      </c>
      <c r="Q309">
        <v>0</v>
      </c>
      <c r="R309">
        <v>0</v>
      </c>
      <c r="S309" s="13">
        <f t="shared" si="42"/>
        <v>0</v>
      </c>
      <c r="T309" s="13">
        <f t="shared" si="43"/>
        <v>0</v>
      </c>
      <c r="U309" s="15">
        <f t="shared" si="44"/>
        <v>0</v>
      </c>
      <c r="V309">
        <v>0</v>
      </c>
      <c r="W309">
        <v>0</v>
      </c>
      <c r="X309">
        <v>0</v>
      </c>
      <c r="Y309" s="2">
        <v>8.1833333333000002</v>
      </c>
      <c r="Z309" s="21">
        <v>0.53333333329999999</v>
      </c>
      <c r="AA309">
        <v>0.55000000000000004</v>
      </c>
      <c r="AB309">
        <v>4.53</v>
      </c>
      <c r="AC309" s="32">
        <f t="shared" si="45"/>
        <v>0.10826771653543307</v>
      </c>
      <c r="AD309" s="13">
        <f t="shared" si="46"/>
        <v>0</v>
      </c>
      <c r="AE309" s="13">
        <f t="shared" si="47"/>
        <v>0</v>
      </c>
      <c r="AF309" s="13">
        <f t="shared" si="48"/>
        <v>0</v>
      </c>
      <c r="AI309" s="17" t="str">
        <f t="shared" si="49"/>
        <v xml:space="preserve"> </v>
      </c>
      <c r="AJ309" s="35">
        <v>1</v>
      </c>
      <c r="AK309" s="35">
        <v>0</v>
      </c>
      <c r="AL309" s="35">
        <v>8</v>
      </c>
      <c r="AM309" s="35">
        <v>2</v>
      </c>
      <c r="AN309" s="35">
        <v>0</v>
      </c>
      <c r="AO309" s="35">
        <v>0</v>
      </c>
      <c r="AP309" s="35">
        <v>0</v>
      </c>
      <c r="AQ309" s="35">
        <v>2</v>
      </c>
      <c r="AR309">
        <v>0</v>
      </c>
      <c r="AS309">
        <v>0</v>
      </c>
      <c r="AT309">
        <v>65.989999999999995</v>
      </c>
      <c r="AU309">
        <v>-26.8</v>
      </c>
      <c r="AV309">
        <v>-82.311000000000007</v>
      </c>
      <c r="AW309">
        <v>-4.0709999999999997</v>
      </c>
      <c r="AX309" s="2">
        <v>0.8</v>
      </c>
      <c r="AY309" s="2">
        <v>0</v>
      </c>
      <c r="AZ309" s="2">
        <v>0.2</v>
      </c>
      <c r="BA309" s="2">
        <v>0.1</v>
      </c>
      <c r="BB309" s="2">
        <v>0</v>
      </c>
      <c r="BC309" s="2">
        <v>0.2</v>
      </c>
    </row>
    <row r="310" spans="1:55" x14ac:dyDescent="0.2">
      <c r="A310" s="12" t="s">
        <v>2622</v>
      </c>
      <c r="B310" s="12" t="s">
        <v>2623</v>
      </c>
      <c r="C310" t="s">
        <v>2621</v>
      </c>
      <c r="D310" t="s">
        <v>300</v>
      </c>
      <c r="E310" s="12" t="s">
        <v>170</v>
      </c>
      <c r="F310">
        <v>80</v>
      </c>
      <c r="G310">
        <v>5</v>
      </c>
      <c r="H310">
        <v>15</v>
      </c>
      <c r="I310" s="15">
        <f t="shared" si="40"/>
        <v>20</v>
      </c>
      <c r="J310">
        <v>11</v>
      </c>
      <c r="K310">
        <v>4</v>
      </c>
      <c r="L310" s="3">
        <v>5</v>
      </c>
      <c r="M310" s="3">
        <v>11</v>
      </c>
      <c r="N310" s="3">
        <v>4</v>
      </c>
      <c r="O310" s="14">
        <f t="shared" si="41"/>
        <v>4.3729122380802465</v>
      </c>
      <c r="P310">
        <v>36</v>
      </c>
      <c r="Q310">
        <v>15</v>
      </c>
      <c r="R310">
        <v>10</v>
      </c>
      <c r="S310" s="13">
        <f t="shared" si="42"/>
        <v>0.1388888888888889</v>
      </c>
      <c r="T310" s="13">
        <f t="shared" si="43"/>
        <v>8.1967213114754092E-2</v>
      </c>
      <c r="U310" s="15">
        <f t="shared" si="44"/>
        <v>79.838709677419359</v>
      </c>
      <c r="V310">
        <v>1</v>
      </c>
      <c r="W310">
        <v>1</v>
      </c>
      <c r="X310">
        <v>8</v>
      </c>
      <c r="Y310" s="2">
        <v>274.4166666667</v>
      </c>
      <c r="Z310" s="21">
        <v>3.4166666666999999</v>
      </c>
      <c r="AA310">
        <v>3.22</v>
      </c>
      <c r="AB310">
        <v>2.0699999999999998</v>
      </c>
      <c r="AC310" s="32">
        <f t="shared" si="45"/>
        <v>0.60869565217391308</v>
      </c>
      <c r="AD310" s="13">
        <f t="shared" si="46"/>
        <v>0.16129032258064516</v>
      </c>
      <c r="AE310" s="13">
        <f t="shared" si="47"/>
        <v>0.4838709677419355</v>
      </c>
      <c r="AF310" s="13">
        <f t="shared" si="48"/>
        <v>0.64516129032258063</v>
      </c>
      <c r="AG310">
        <v>19</v>
      </c>
      <c r="AH310">
        <v>19</v>
      </c>
      <c r="AI310" s="17">
        <f t="shared" si="49"/>
        <v>0.5</v>
      </c>
      <c r="AJ310" s="35">
        <v>31</v>
      </c>
      <c r="AK310" s="35">
        <v>4</v>
      </c>
      <c r="AL310" s="35">
        <v>194</v>
      </c>
      <c r="AM310" s="35">
        <v>20</v>
      </c>
      <c r="AN310" s="35">
        <v>80</v>
      </c>
      <c r="AO310" s="35">
        <v>7</v>
      </c>
      <c r="AP310" s="35">
        <v>6</v>
      </c>
      <c r="AQ310" s="35">
        <v>114</v>
      </c>
      <c r="AR310">
        <v>1</v>
      </c>
      <c r="AS310">
        <v>1</v>
      </c>
      <c r="AT310">
        <v>88.84</v>
      </c>
      <c r="AU310">
        <v>5.2</v>
      </c>
      <c r="AV310">
        <v>-81.721000000000004</v>
      </c>
      <c r="AW310">
        <v>-3.9619999999999997</v>
      </c>
      <c r="AX310" s="2">
        <v>26.2</v>
      </c>
      <c r="AY310" s="2">
        <v>1.6</v>
      </c>
      <c r="AZ310" s="2">
        <v>-0.9</v>
      </c>
      <c r="BA310" s="2">
        <v>0.2</v>
      </c>
      <c r="BB310" s="2">
        <v>0.4</v>
      </c>
      <c r="BC310" s="2">
        <v>1.3</v>
      </c>
    </row>
    <row r="311" spans="1:55" x14ac:dyDescent="0.2">
      <c r="A311" s="12" t="s">
        <v>2412</v>
      </c>
      <c r="B311" s="12" t="s">
        <v>2413</v>
      </c>
      <c r="C311" t="s">
        <v>2411</v>
      </c>
      <c r="D311" t="s">
        <v>112</v>
      </c>
      <c r="E311" s="12" t="s">
        <v>156</v>
      </c>
      <c r="F311">
        <v>27</v>
      </c>
      <c r="G311">
        <v>0</v>
      </c>
      <c r="H311">
        <v>0</v>
      </c>
      <c r="I311" s="15">
        <f t="shared" si="40"/>
        <v>0</v>
      </c>
      <c r="J311">
        <v>0</v>
      </c>
      <c r="K311">
        <v>0</v>
      </c>
      <c r="L311" s="3">
        <v>0</v>
      </c>
      <c r="M311" s="3">
        <v>0</v>
      </c>
      <c r="N311" s="3">
        <v>0</v>
      </c>
      <c r="O311" s="14">
        <f t="shared" si="41"/>
        <v>0</v>
      </c>
      <c r="P311">
        <v>0</v>
      </c>
      <c r="Q311">
        <v>0</v>
      </c>
      <c r="R311">
        <v>0</v>
      </c>
      <c r="S311" s="13">
        <f t="shared" si="42"/>
        <v>0</v>
      </c>
      <c r="T311" s="13">
        <f t="shared" si="43"/>
        <v>0</v>
      </c>
      <c r="U311" s="15">
        <f t="shared" si="44"/>
        <v>0</v>
      </c>
      <c r="V311">
        <v>0</v>
      </c>
      <c r="W311">
        <v>0</v>
      </c>
      <c r="X311">
        <v>0</v>
      </c>
      <c r="Y311" s="2">
        <v>0</v>
      </c>
      <c r="Z311" s="21">
        <v>0</v>
      </c>
      <c r="AC311" s="32">
        <f t="shared" si="45"/>
        <v>0</v>
      </c>
      <c r="AD311" s="13">
        <f t="shared" si="46"/>
        <v>0</v>
      </c>
      <c r="AE311" s="13">
        <f t="shared" si="47"/>
        <v>0</v>
      </c>
      <c r="AF311" s="13">
        <f t="shared" si="48"/>
        <v>0</v>
      </c>
      <c r="AG311">
        <v>0</v>
      </c>
      <c r="AH311">
        <v>0</v>
      </c>
      <c r="AI311" s="17" t="str">
        <f t="shared" si="49"/>
        <v xml:space="preserve"> </v>
      </c>
      <c r="AJ311" s="35">
        <v>0</v>
      </c>
      <c r="AK311" s="35">
        <v>0</v>
      </c>
      <c r="AL311" s="35">
        <v>0</v>
      </c>
      <c r="AM311" s="35">
        <v>0</v>
      </c>
      <c r="AN311" s="35">
        <v>0</v>
      </c>
      <c r="AO311" s="35">
        <v>0</v>
      </c>
      <c r="AP311" s="35">
        <v>0</v>
      </c>
      <c r="AQ311" s="35">
        <v>0</v>
      </c>
      <c r="AR311">
        <v>0</v>
      </c>
      <c r="AS311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</row>
    <row r="312" spans="1:55" x14ac:dyDescent="0.2">
      <c r="A312" s="12" t="s">
        <v>1674</v>
      </c>
      <c r="B312" s="12" t="s">
        <v>104</v>
      </c>
      <c r="C312" t="s">
        <v>1673</v>
      </c>
      <c r="D312" t="s">
        <v>610</v>
      </c>
      <c r="E312" s="12" t="s">
        <v>170</v>
      </c>
      <c r="F312">
        <v>11</v>
      </c>
      <c r="G312">
        <v>0</v>
      </c>
      <c r="H312">
        <v>0</v>
      </c>
      <c r="I312" s="15">
        <f t="shared" si="40"/>
        <v>0</v>
      </c>
      <c r="J312">
        <v>0</v>
      </c>
      <c r="K312">
        <v>0</v>
      </c>
      <c r="L312" s="3">
        <v>0</v>
      </c>
      <c r="M312" s="3">
        <v>0</v>
      </c>
      <c r="N312" s="3">
        <v>0</v>
      </c>
      <c r="O312" s="14">
        <f t="shared" si="41"/>
        <v>0</v>
      </c>
      <c r="P312">
        <v>1</v>
      </c>
      <c r="Q312">
        <v>0</v>
      </c>
      <c r="R312">
        <v>0</v>
      </c>
      <c r="S312" s="13">
        <f t="shared" si="42"/>
        <v>0</v>
      </c>
      <c r="T312" s="13">
        <f t="shared" si="43"/>
        <v>0</v>
      </c>
      <c r="U312" s="15">
        <f t="shared" si="44"/>
        <v>0</v>
      </c>
      <c r="V312">
        <v>0</v>
      </c>
      <c r="W312">
        <v>0</v>
      </c>
      <c r="X312">
        <v>0</v>
      </c>
      <c r="Y312" s="2">
        <v>1.0333333333000001</v>
      </c>
      <c r="Z312" s="21">
        <v>8.3333333300000006E-2</v>
      </c>
      <c r="AA312">
        <v>0.09</v>
      </c>
      <c r="AB312">
        <v>5.98</v>
      </c>
      <c r="AC312" s="32">
        <f t="shared" si="45"/>
        <v>1.4827018121911036E-2</v>
      </c>
      <c r="AD312" s="13">
        <f t="shared" si="46"/>
        <v>0</v>
      </c>
      <c r="AE312" s="13">
        <f t="shared" si="47"/>
        <v>0</v>
      </c>
      <c r="AF312" s="13">
        <f t="shared" si="48"/>
        <v>0</v>
      </c>
      <c r="AG312">
        <v>1</v>
      </c>
      <c r="AH312">
        <v>0</v>
      </c>
      <c r="AI312" s="17">
        <f t="shared" si="49"/>
        <v>1</v>
      </c>
      <c r="AJ312" s="35">
        <v>0</v>
      </c>
      <c r="AK312" s="35">
        <v>0</v>
      </c>
      <c r="AL312" s="35">
        <v>1</v>
      </c>
      <c r="AM312" s="35">
        <v>0</v>
      </c>
      <c r="AN312" s="35">
        <v>1</v>
      </c>
      <c r="AO312" s="35">
        <v>0</v>
      </c>
      <c r="AP312" s="35">
        <v>0</v>
      </c>
      <c r="AQ312" s="35">
        <v>0</v>
      </c>
      <c r="AR312">
        <v>0</v>
      </c>
      <c r="AS312">
        <v>0</v>
      </c>
      <c r="AT312">
        <v>116.13</v>
      </c>
      <c r="AU312">
        <v>11.2</v>
      </c>
      <c r="AV312">
        <v>-77.599999999999994</v>
      </c>
      <c r="AW312">
        <v>-3.4060000000000001</v>
      </c>
      <c r="AX312" s="2">
        <v>0.1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</row>
    <row r="313" spans="1:55" x14ac:dyDescent="0.2">
      <c r="A313" s="12" t="s">
        <v>572</v>
      </c>
      <c r="B313" s="12" t="s">
        <v>573</v>
      </c>
      <c r="C313" t="s">
        <v>571</v>
      </c>
      <c r="D313" t="s">
        <v>343</v>
      </c>
      <c r="E313" s="12" t="s">
        <v>156</v>
      </c>
      <c r="F313">
        <v>74</v>
      </c>
      <c r="G313">
        <v>0</v>
      </c>
      <c r="H313">
        <v>1</v>
      </c>
      <c r="I313" s="15">
        <f t="shared" si="40"/>
        <v>1</v>
      </c>
      <c r="J313">
        <v>1</v>
      </c>
      <c r="K313">
        <v>0</v>
      </c>
      <c r="L313" s="3">
        <v>0</v>
      </c>
      <c r="M313" s="3">
        <v>1</v>
      </c>
      <c r="N313" s="3">
        <v>0</v>
      </c>
      <c r="O313" s="14">
        <f t="shared" si="41"/>
        <v>1.8730489073900864</v>
      </c>
      <c r="P313">
        <v>6</v>
      </c>
      <c r="Q313">
        <v>3</v>
      </c>
      <c r="R313">
        <v>0</v>
      </c>
      <c r="S313" s="13">
        <f t="shared" si="42"/>
        <v>0</v>
      </c>
      <c r="T313" s="13">
        <f t="shared" si="43"/>
        <v>0</v>
      </c>
      <c r="U313" s="15">
        <f t="shared" si="44"/>
        <v>24</v>
      </c>
      <c r="V313">
        <v>0</v>
      </c>
      <c r="W313">
        <v>0</v>
      </c>
      <c r="X313">
        <v>1</v>
      </c>
      <c r="Y313" s="2">
        <v>32.0333333333</v>
      </c>
      <c r="Z313" s="21">
        <v>0.41666666670000002</v>
      </c>
      <c r="AA313">
        <v>0.43</v>
      </c>
      <c r="AB313">
        <v>4.41</v>
      </c>
      <c r="AC313" s="32">
        <f t="shared" si="45"/>
        <v>8.8842975206611566E-2</v>
      </c>
      <c r="AD313" s="13">
        <f t="shared" si="46"/>
        <v>0</v>
      </c>
      <c r="AE313" s="13">
        <f t="shared" si="47"/>
        <v>1</v>
      </c>
      <c r="AF313" s="13">
        <f t="shared" si="48"/>
        <v>1</v>
      </c>
      <c r="AG313">
        <v>0</v>
      </c>
      <c r="AH313">
        <v>0</v>
      </c>
      <c r="AI313" s="17" t="str">
        <f t="shared" si="49"/>
        <v xml:space="preserve"> </v>
      </c>
      <c r="AJ313" s="35">
        <v>1</v>
      </c>
      <c r="AK313" s="35">
        <v>0</v>
      </c>
      <c r="AL313" s="35">
        <v>23</v>
      </c>
      <c r="AM313" s="35">
        <v>4</v>
      </c>
      <c r="AN313" s="35">
        <v>11</v>
      </c>
      <c r="AO313" s="35">
        <v>1</v>
      </c>
      <c r="AP313" s="35">
        <v>0</v>
      </c>
      <c r="AQ313" s="35">
        <v>9</v>
      </c>
      <c r="AR313">
        <v>0</v>
      </c>
      <c r="AS313">
        <v>0</v>
      </c>
      <c r="AT313">
        <v>73.16</v>
      </c>
      <c r="AU313">
        <v>-0.60000000000000009</v>
      </c>
      <c r="AV313">
        <v>-77.924999999999997</v>
      </c>
      <c r="AW313">
        <v>-5.6159999999999997</v>
      </c>
      <c r="AX313" s="2">
        <v>2.7</v>
      </c>
      <c r="AY313" s="2">
        <v>-0.2</v>
      </c>
      <c r="AZ313" s="2">
        <v>0.2</v>
      </c>
      <c r="BA313" s="2">
        <v>0</v>
      </c>
      <c r="BB313" s="2">
        <v>-0.1</v>
      </c>
      <c r="BC313" s="2">
        <v>-0.1</v>
      </c>
    </row>
    <row r="314" spans="1:55" x14ac:dyDescent="0.2">
      <c r="A314" s="12" t="s">
        <v>572</v>
      </c>
      <c r="B314" s="12" t="s">
        <v>1137</v>
      </c>
      <c r="C314" t="s">
        <v>1136</v>
      </c>
      <c r="D314" t="s">
        <v>367</v>
      </c>
      <c r="E314" s="12" t="s">
        <v>170</v>
      </c>
      <c r="F314">
        <v>2</v>
      </c>
      <c r="G314">
        <v>0</v>
      </c>
      <c r="H314">
        <v>0</v>
      </c>
      <c r="I314" s="15">
        <f t="shared" si="40"/>
        <v>0</v>
      </c>
      <c r="J314">
        <v>0</v>
      </c>
      <c r="K314">
        <v>0</v>
      </c>
      <c r="L314" s="3">
        <v>0</v>
      </c>
      <c r="M314" s="3">
        <v>0</v>
      </c>
      <c r="N314" s="3">
        <v>0</v>
      </c>
      <c r="O314" s="14">
        <f t="shared" si="41"/>
        <v>0</v>
      </c>
      <c r="P314">
        <v>0</v>
      </c>
      <c r="Q314">
        <v>0</v>
      </c>
      <c r="R314">
        <v>0</v>
      </c>
      <c r="S314" s="13">
        <f t="shared" si="42"/>
        <v>0</v>
      </c>
      <c r="T314" s="13">
        <f t="shared" si="43"/>
        <v>0</v>
      </c>
      <c r="U314" s="15">
        <f t="shared" si="44"/>
        <v>0</v>
      </c>
      <c r="V314">
        <v>0</v>
      </c>
      <c r="W314">
        <v>0</v>
      </c>
      <c r="X314">
        <v>0</v>
      </c>
      <c r="Y314" s="2">
        <v>0</v>
      </c>
      <c r="Z314" s="21">
        <v>0</v>
      </c>
      <c r="AC314" s="32">
        <f t="shared" si="45"/>
        <v>0</v>
      </c>
      <c r="AD314" s="13">
        <f t="shared" si="46"/>
        <v>0</v>
      </c>
      <c r="AE314" s="13">
        <f t="shared" si="47"/>
        <v>0</v>
      </c>
      <c r="AF314" s="13">
        <f t="shared" si="48"/>
        <v>0</v>
      </c>
      <c r="AG314">
        <v>0</v>
      </c>
      <c r="AH314">
        <v>0</v>
      </c>
      <c r="AI314" s="17" t="str">
        <f t="shared" si="49"/>
        <v xml:space="preserve"> </v>
      </c>
      <c r="AJ314" s="35">
        <v>0</v>
      </c>
      <c r="AK314" s="35">
        <v>0</v>
      </c>
      <c r="AL314" s="35">
        <v>0</v>
      </c>
      <c r="AM314" s="35">
        <v>0</v>
      </c>
      <c r="AN314" s="35">
        <v>0</v>
      </c>
      <c r="AO314" s="35">
        <v>0</v>
      </c>
      <c r="AP314" s="35">
        <v>0</v>
      </c>
      <c r="AQ314" s="35">
        <v>0</v>
      </c>
      <c r="AR314">
        <v>0</v>
      </c>
      <c r="AS314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</row>
    <row r="315" spans="1:55" x14ac:dyDescent="0.2">
      <c r="A315" s="12" t="s">
        <v>572</v>
      </c>
      <c r="B315" s="12" t="s">
        <v>2166</v>
      </c>
      <c r="C315" t="s">
        <v>2165</v>
      </c>
      <c r="D315" t="s">
        <v>330</v>
      </c>
      <c r="E315" s="12" t="s">
        <v>156</v>
      </c>
      <c r="F315">
        <v>81</v>
      </c>
      <c r="G315">
        <v>5</v>
      </c>
      <c r="H315">
        <v>5</v>
      </c>
      <c r="I315" s="15">
        <f t="shared" si="40"/>
        <v>10</v>
      </c>
      <c r="J315">
        <v>1</v>
      </c>
      <c r="K315">
        <v>4</v>
      </c>
      <c r="L315" s="3">
        <v>4</v>
      </c>
      <c r="M315" s="3">
        <v>1</v>
      </c>
      <c r="N315" s="3">
        <v>4</v>
      </c>
      <c r="O315" s="14">
        <f t="shared" si="41"/>
        <v>3.0701006310767642</v>
      </c>
      <c r="P315">
        <v>30</v>
      </c>
      <c r="Q315">
        <v>6</v>
      </c>
      <c r="R315">
        <v>11</v>
      </c>
      <c r="S315" s="13">
        <f t="shared" si="42"/>
        <v>0.16666666666666666</v>
      </c>
      <c r="T315" s="13">
        <f t="shared" si="43"/>
        <v>0.10638297872340426</v>
      </c>
      <c r="U315" s="15">
        <f t="shared" si="44"/>
        <v>9.4</v>
      </c>
      <c r="V315">
        <v>0</v>
      </c>
      <c r="W315">
        <v>9</v>
      </c>
      <c r="X315">
        <v>12</v>
      </c>
      <c r="Y315" s="2">
        <v>195.4333333333</v>
      </c>
      <c r="Z315" s="21">
        <v>2.4</v>
      </c>
      <c r="AA315">
        <v>2.29</v>
      </c>
      <c r="AB315">
        <v>2.57</v>
      </c>
      <c r="AC315" s="32">
        <f t="shared" si="45"/>
        <v>0.47119341563786016</v>
      </c>
      <c r="AD315" s="13">
        <f t="shared" si="46"/>
        <v>0.26666666666666666</v>
      </c>
      <c r="AE315" s="13">
        <f t="shared" si="47"/>
        <v>0.33333333333333331</v>
      </c>
      <c r="AF315" s="13">
        <f t="shared" si="48"/>
        <v>0.6</v>
      </c>
      <c r="AG315">
        <v>3</v>
      </c>
      <c r="AH315">
        <v>0</v>
      </c>
      <c r="AI315" s="17">
        <f t="shared" si="49"/>
        <v>1</v>
      </c>
      <c r="AJ315" s="35">
        <v>15</v>
      </c>
      <c r="AK315" s="35">
        <v>0</v>
      </c>
      <c r="AL315" s="35">
        <v>126</v>
      </c>
      <c r="AM315" s="35">
        <v>19</v>
      </c>
      <c r="AN315" s="35">
        <v>45</v>
      </c>
      <c r="AO315" s="35">
        <v>5</v>
      </c>
      <c r="AP315" s="35">
        <v>11</v>
      </c>
      <c r="AQ315" s="35">
        <v>47</v>
      </c>
      <c r="AR315">
        <v>4</v>
      </c>
      <c r="AS315">
        <v>0</v>
      </c>
      <c r="AT315">
        <v>64</v>
      </c>
      <c r="AU315">
        <v>-9.9</v>
      </c>
      <c r="AV315">
        <v>-77.893000000000001</v>
      </c>
      <c r="AW315">
        <v>-1.97</v>
      </c>
      <c r="AX315" s="2">
        <v>17.100000000000001</v>
      </c>
      <c r="AY315" s="2">
        <v>0.1</v>
      </c>
      <c r="AZ315" s="2">
        <v>-0.30000000000000004</v>
      </c>
      <c r="BA315" s="2">
        <v>-0.30000000000000004</v>
      </c>
      <c r="BB315" s="2">
        <v>0</v>
      </c>
      <c r="BC315" s="2">
        <v>-0.5</v>
      </c>
    </row>
    <row r="316" spans="1:55" x14ac:dyDescent="0.2">
      <c r="A316" s="12" t="s">
        <v>3675</v>
      </c>
      <c r="B316" s="12" t="s">
        <v>3672</v>
      </c>
      <c r="C316" t="s">
        <v>3674</v>
      </c>
      <c r="D316" t="s">
        <v>317</v>
      </c>
      <c r="E316" s="12" t="s">
        <v>156</v>
      </c>
      <c r="F316">
        <v>3</v>
      </c>
      <c r="G316">
        <v>0</v>
      </c>
      <c r="H316">
        <v>0</v>
      </c>
      <c r="I316" s="15">
        <f t="shared" si="40"/>
        <v>0</v>
      </c>
      <c r="J316">
        <v>0</v>
      </c>
      <c r="K316">
        <v>0</v>
      </c>
      <c r="L316" s="3">
        <v>0</v>
      </c>
      <c r="M316" s="3">
        <v>0</v>
      </c>
      <c r="N316" s="3">
        <v>0</v>
      </c>
      <c r="O316" s="14">
        <f t="shared" si="41"/>
        <v>0</v>
      </c>
      <c r="P316">
        <v>0</v>
      </c>
      <c r="Q316">
        <v>0</v>
      </c>
      <c r="R316">
        <v>0</v>
      </c>
      <c r="S316" s="13">
        <f t="shared" si="42"/>
        <v>0</v>
      </c>
      <c r="T316" s="13">
        <f t="shared" si="43"/>
        <v>0</v>
      </c>
      <c r="U316" s="15">
        <f t="shared" si="44"/>
        <v>0</v>
      </c>
      <c r="V316">
        <v>0</v>
      </c>
      <c r="W316">
        <v>0</v>
      </c>
      <c r="X316">
        <v>0</v>
      </c>
      <c r="Y316" s="2">
        <v>1.0666666667</v>
      </c>
      <c r="Z316" s="21">
        <v>0.35</v>
      </c>
      <c r="AA316">
        <v>0.36</v>
      </c>
      <c r="AB316">
        <v>3.27</v>
      </c>
      <c r="AC316" s="32">
        <f t="shared" si="45"/>
        <v>9.9173553719008267E-2</v>
      </c>
      <c r="AD316" s="13">
        <f t="shared" si="46"/>
        <v>0</v>
      </c>
      <c r="AE316" s="13">
        <f t="shared" si="47"/>
        <v>0</v>
      </c>
      <c r="AF316" s="13">
        <f t="shared" si="48"/>
        <v>0</v>
      </c>
      <c r="AG316">
        <v>0</v>
      </c>
      <c r="AH316">
        <v>0</v>
      </c>
      <c r="AI316" s="17" t="str">
        <f t="shared" si="49"/>
        <v xml:space="preserve"> </v>
      </c>
      <c r="AJ316" s="35">
        <v>0</v>
      </c>
      <c r="AK316" s="35">
        <v>0</v>
      </c>
      <c r="AL316" s="35">
        <v>0</v>
      </c>
      <c r="AM316" s="35">
        <v>0</v>
      </c>
      <c r="AN316" s="35">
        <v>0</v>
      </c>
      <c r="AO316" s="35">
        <v>0</v>
      </c>
      <c r="AP316" s="35">
        <v>0</v>
      </c>
      <c r="AQ316" s="35">
        <v>1</v>
      </c>
      <c r="AR316">
        <v>0</v>
      </c>
      <c r="AS316">
        <v>0</v>
      </c>
      <c r="AT316">
        <v>56.25</v>
      </c>
      <c r="AU316">
        <v>-5</v>
      </c>
      <c r="AV316">
        <v>-88.97</v>
      </c>
      <c r="AW316">
        <v>8.1910000000000007</v>
      </c>
      <c r="AX316" s="2">
        <v>0</v>
      </c>
      <c r="AY316" s="2">
        <v>-0.1</v>
      </c>
      <c r="AZ316" s="2">
        <v>0</v>
      </c>
      <c r="BA316" s="2">
        <v>0</v>
      </c>
      <c r="BB316" s="2">
        <v>0</v>
      </c>
      <c r="BC316" s="2">
        <v>-0.1</v>
      </c>
    </row>
    <row r="317" spans="1:55" x14ac:dyDescent="0.2">
      <c r="A317" s="12" t="s">
        <v>2768</v>
      </c>
      <c r="B317" s="12" t="s">
        <v>2769</v>
      </c>
      <c r="C317" t="s">
        <v>2767</v>
      </c>
      <c r="D317" t="s">
        <v>367</v>
      </c>
      <c r="E317" s="12" t="s">
        <v>148</v>
      </c>
      <c r="F317">
        <v>22</v>
      </c>
      <c r="G317">
        <v>0</v>
      </c>
      <c r="H317">
        <v>0</v>
      </c>
      <c r="I317" s="15">
        <f t="shared" si="40"/>
        <v>0</v>
      </c>
      <c r="J317">
        <v>0</v>
      </c>
      <c r="K317">
        <v>0</v>
      </c>
      <c r="L317" s="3">
        <v>0</v>
      </c>
      <c r="M317" s="3">
        <v>0</v>
      </c>
      <c r="N317" s="3">
        <v>0</v>
      </c>
      <c r="O317" s="14">
        <f t="shared" si="41"/>
        <v>0</v>
      </c>
      <c r="P317">
        <v>0</v>
      </c>
      <c r="Q317">
        <v>0</v>
      </c>
      <c r="R317">
        <v>0</v>
      </c>
      <c r="S317" s="13">
        <f t="shared" si="42"/>
        <v>0</v>
      </c>
      <c r="T317" s="13">
        <f t="shared" si="43"/>
        <v>0</v>
      </c>
      <c r="U317" s="15">
        <f t="shared" si="44"/>
        <v>0</v>
      </c>
      <c r="V317">
        <v>0</v>
      </c>
      <c r="W317">
        <v>0</v>
      </c>
      <c r="X317">
        <v>0</v>
      </c>
      <c r="Y317" s="2">
        <v>1.7000000000000002</v>
      </c>
      <c r="Z317" s="21">
        <v>6.6666666700000002E-2</v>
      </c>
      <c r="AA317">
        <v>0.08</v>
      </c>
      <c r="AB317">
        <v>5.12</v>
      </c>
      <c r="AC317" s="32">
        <f t="shared" si="45"/>
        <v>1.5384615384615384E-2</v>
      </c>
      <c r="AD317" s="13">
        <f t="shared" si="46"/>
        <v>0</v>
      </c>
      <c r="AE317" s="13">
        <f t="shared" si="47"/>
        <v>0</v>
      </c>
      <c r="AF317" s="13">
        <f t="shared" si="48"/>
        <v>0</v>
      </c>
      <c r="AG317">
        <v>0</v>
      </c>
      <c r="AH317">
        <v>0</v>
      </c>
      <c r="AI317" s="17" t="str">
        <f t="shared" si="49"/>
        <v xml:space="preserve"> </v>
      </c>
      <c r="AJ317" s="35">
        <v>0</v>
      </c>
      <c r="AK317" s="35">
        <v>0</v>
      </c>
      <c r="AL317" s="35">
        <v>1</v>
      </c>
      <c r="AM317" s="35">
        <v>1</v>
      </c>
      <c r="AN317" s="35">
        <v>0</v>
      </c>
      <c r="AO317" s="35">
        <v>0</v>
      </c>
      <c r="AP317" s="35">
        <v>0</v>
      </c>
      <c r="AQ317" s="35">
        <v>1</v>
      </c>
      <c r="AR317">
        <v>2</v>
      </c>
      <c r="AS317">
        <v>0</v>
      </c>
      <c r="AT317">
        <v>35.29</v>
      </c>
      <c r="AU317">
        <v>-33.4</v>
      </c>
      <c r="AV317">
        <v>-93.445999999999998</v>
      </c>
      <c r="AW317">
        <v>-8.1920000000000002</v>
      </c>
      <c r="AX317" s="2">
        <v>0.1</v>
      </c>
      <c r="AY317" s="2">
        <v>-0.1</v>
      </c>
      <c r="AZ317" s="2">
        <v>0</v>
      </c>
      <c r="BA317" s="2">
        <v>0</v>
      </c>
      <c r="BB317" s="2">
        <v>0</v>
      </c>
      <c r="BC317" s="2">
        <v>0</v>
      </c>
    </row>
    <row r="318" spans="1:55" x14ac:dyDescent="0.2">
      <c r="A318" s="12" t="s">
        <v>694</v>
      </c>
      <c r="B318" s="12" t="s">
        <v>695</v>
      </c>
      <c r="C318" t="s">
        <v>693</v>
      </c>
      <c r="D318" t="s">
        <v>460</v>
      </c>
      <c r="E318" s="12" t="s">
        <v>170</v>
      </c>
      <c r="F318">
        <v>3</v>
      </c>
      <c r="G318">
        <v>0</v>
      </c>
      <c r="H318">
        <v>0</v>
      </c>
      <c r="I318" s="15">
        <f t="shared" si="40"/>
        <v>0</v>
      </c>
      <c r="J318">
        <v>0</v>
      </c>
      <c r="K318">
        <v>0</v>
      </c>
      <c r="L318" s="3">
        <v>0</v>
      </c>
      <c r="M318" s="3">
        <v>0</v>
      </c>
      <c r="N318" s="3">
        <v>0</v>
      </c>
      <c r="O318" s="14">
        <f t="shared" si="41"/>
        <v>0</v>
      </c>
      <c r="P318">
        <v>0</v>
      </c>
      <c r="Q318">
        <v>0</v>
      </c>
      <c r="R318">
        <v>0</v>
      </c>
      <c r="S318" s="13">
        <f t="shared" si="42"/>
        <v>0</v>
      </c>
      <c r="T318" s="13">
        <f t="shared" si="43"/>
        <v>0</v>
      </c>
      <c r="U318" s="15">
        <f t="shared" si="44"/>
        <v>0</v>
      </c>
      <c r="V318">
        <v>0</v>
      </c>
      <c r="W318">
        <v>0</v>
      </c>
      <c r="X318">
        <v>0</v>
      </c>
      <c r="Y318" s="2">
        <v>0.46666666670000001</v>
      </c>
      <c r="Z318" s="21">
        <v>0.15</v>
      </c>
      <c r="AA318">
        <v>0.16</v>
      </c>
      <c r="AB318">
        <v>4.79</v>
      </c>
      <c r="AC318" s="32">
        <f t="shared" si="45"/>
        <v>3.2323232323232323E-2</v>
      </c>
      <c r="AD318" s="13">
        <f t="shared" si="46"/>
        <v>0</v>
      </c>
      <c r="AE318" s="13">
        <f t="shared" si="47"/>
        <v>0</v>
      </c>
      <c r="AF318" s="13">
        <f t="shared" si="48"/>
        <v>0</v>
      </c>
      <c r="AG318">
        <v>0</v>
      </c>
      <c r="AH318">
        <v>0</v>
      </c>
      <c r="AI318" s="17" t="str">
        <f t="shared" si="49"/>
        <v xml:space="preserve"> </v>
      </c>
      <c r="AJ318" s="35">
        <v>0</v>
      </c>
      <c r="AK318" s="35">
        <v>0</v>
      </c>
      <c r="AL318" s="35">
        <v>1</v>
      </c>
      <c r="AM318" s="35">
        <v>0</v>
      </c>
      <c r="AN318" s="35">
        <v>0</v>
      </c>
      <c r="AO318" s="35">
        <v>0</v>
      </c>
      <c r="AP318" s="35">
        <v>0</v>
      </c>
      <c r="AQ318" s="35">
        <v>0</v>
      </c>
      <c r="AR318">
        <v>0</v>
      </c>
      <c r="AS318">
        <v>0</v>
      </c>
      <c r="AT318">
        <v>128.57</v>
      </c>
      <c r="AU318">
        <v>61.8</v>
      </c>
      <c r="AV318">
        <v>-83.635000000000005</v>
      </c>
      <c r="AW318">
        <v>-1.1759999999999999</v>
      </c>
      <c r="AX318" s="2">
        <v>0.1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</row>
    <row r="319" spans="1:55" x14ac:dyDescent="0.2">
      <c r="A319" s="12" t="s">
        <v>857</v>
      </c>
      <c r="B319" s="12" t="s">
        <v>858</v>
      </c>
      <c r="C319" t="s">
        <v>856</v>
      </c>
      <c r="D319" t="s">
        <v>169</v>
      </c>
      <c r="E319" s="12" t="s">
        <v>178</v>
      </c>
      <c r="F319">
        <v>32</v>
      </c>
      <c r="G319">
        <v>0</v>
      </c>
      <c r="H319">
        <v>2</v>
      </c>
      <c r="I319" s="15">
        <f t="shared" si="40"/>
        <v>2</v>
      </c>
      <c r="J319">
        <v>0</v>
      </c>
      <c r="K319">
        <v>2</v>
      </c>
      <c r="L319" s="3">
        <v>0</v>
      </c>
      <c r="M319" s="3">
        <v>0</v>
      </c>
      <c r="N319" s="3">
        <v>2</v>
      </c>
      <c r="O319" s="14">
        <f t="shared" si="41"/>
        <v>2.8346456692935709</v>
      </c>
      <c r="P319">
        <v>10</v>
      </c>
      <c r="Q319">
        <v>3</v>
      </c>
      <c r="R319">
        <v>3</v>
      </c>
      <c r="S319" s="13">
        <f t="shared" si="42"/>
        <v>0</v>
      </c>
      <c r="T319" s="13">
        <f t="shared" si="43"/>
        <v>0</v>
      </c>
      <c r="U319" s="15">
        <f t="shared" si="44"/>
        <v>0</v>
      </c>
      <c r="V319">
        <v>0</v>
      </c>
      <c r="W319">
        <v>1</v>
      </c>
      <c r="X319">
        <v>0</v>
      </c>
      <c r="Y319" s="2">
        <v>42.333333333299997</v>
      </c>
      <c r="Z319" s="21">
        <v>1.3166666667</v>
      </c>
      <c r="AA319">
        <v>1.32</v>
      </c>
      <c r="AB319">
        <v>3.92</v>
      </c>
      <c r="AC319" s="32">
        <f t="shared" si="45"/>
        <v>0.25190839694656486</v>
      </c>
      <c r="AD319" s="13">
        <f t="shared" si="46"/>
        <v>0</v>
      </c>
      <c r="AE319" s="13">
        <f t="shared" si="47"/>
        <v>1</v>
      </c>
      <c r="AF319" s="13">
        <f t="shared" si="48"/>
        <v>1</v>
      </c>
      <c r="AI319" s="17" t="str">
        <f t="shared" si="49"/>
        <v xml:space="preserve"> </v>
      </c>
      <c r="AJ319" s="35">
        <v>2</v>
      </c>
      <c r="AK319" s="35">
        <v>0</v>
      </c>
      <c r="AL319" s="35">
        <v>32</v>
      </c>
      <c r="AM319" s="35">
        <v>5</v>
      </c>
      <c r="AN319" s="35">
        <v>12</v>
      </c>
      <c r="AO319" s="35">
        <v>1</v>
      </c>
      <c r="AP319" s="35">
        <v>1</v>
      </c>
      <c r="AQ319" s="35">
        <v>20</v>
      </c>
      <c r="AR319">
        <v>0</v>
      </c>
      <c r="AS319">
        <v>0</v>
      </c>
      <c r="AT319">
        <v>83.69</v>
      </c>
      <c r="AU319">
        <v>0.5</v>
      </c>
      <c r="AV319">
        <v>-82.522999999999996</v>
      </c>
      <c r="AW319">
        <v>-2.6109999999999998</v>
      </c>
      <c r="AX319" s="2">
        <v>3.3</v>
      </c>
      <c r="AY319" s="2">
        <v>-0.7</v>
      </c>
      <c r="AZ319" s="2">
        <v>0.4</v>
      </c>
      <c r="BA319" s="2">
        <v>-0.2</v>
      </c>
      <c r="BB319" s="2">
        <v>0.9</v>
      </c>
      <c r="BC319" s="2">
        <v>0.4</v>
      </c>
    </row>
    <row r="320" spans="1:55" x14ac:dyDescent="0.2">
      <c r="A320" s="12" t="s">
        <v>2408</v>
      </c>
      <c r="B320" s="12" t="s">
        <v>2409</v>
      </c>
      <c r="C320" t="s">
        <v>2407</v>
      </c>
      <c r="D320" t="s">
        <v>112</v>
      </c>
      <c r="E320" s="12" t="s">
        <v>170</v>
      </c>
      <c r="F320">
        <v>1</v>
      </c>
      <c r="G320">
        <v>0</v>
      </c>
      <c r="H320">
        <v>0</v>
      </c>
      <c r="I320" s="15">
        <f t="shared" si="40"/>
        <v>0</v>
      </c>
      <c r="J320">
        <v>0</v>
      </c>
      <c r="K320">
        <v>0</v>
      </c>
      <c r="L320" s="3">
        <v>0</v>
      </c>
      <c r="M320" s="3">
        <v>0</v>
      </c>
      <c r="N320" s="3">
        <v>0</v>
      </c>
      <c r="O320" s="14">
        <f t="shared" si="41"/>
        <v>0</v>
      </c>
      <c r="P320">
        <v>0</v>
      </c>
      <c r="Q320">
        <v>0</v>
      </c>
      <c r="R320">
        <v>0</v>
      </c>
      <c r="S320" s="13">
        <f t="shared" si="42"/>
        <v>0</v>
      </c>
      <c r="T320" s="13">
        <f t="shared" si="43"/>
        <v>0</v>
      </c>
      <c r="U320" s="15">
        <f t="shared" si="44"/>
        <v>0</v>
      </c>
      <c r="V320">
        <v>0</v>
      </c>
      <c r="W320">
        <v>0</v>
      </c>
      <c r="X320">
        <v>0</v>
      </c>
      <c r="Y320" s="2">
        <v>0</v>
      </c>
      <c r="Z320" s="21">
        <v>0</v>
      </c>
      <c r="AC320" s="32">
        <f t="shared" si="45"/>
        <v>0</v>
      </c>
      <c r="AD320" s="13">
        <f t="shared" si="46"/>
        <v>0</v>
      </c>
      <c r="AE320" s="13">
        <f t="shared" si="47"/>
        <v>0</v>
      </c>
      <c r="AF320" s="13">
        <f t="shared" si="48"/>
        <v>0</v>
      </c>
      <c r="AG320">
        <v>0</v>
      </c>
      <c r="AH320">
        <v>0</v>
      </c>
      <c r="AI320" s="17" t="str">
        <f t="shared" si="49"/>
        <v xml:space="preserve"> </v>
      </c>
      <c r="AJ320" s="35">
        <v>0</v>
      </c>
      <c r="AK320" s="35">
        <v>0</v>
      </c>
      <c r="AL320" s="35">
        <v>0</v>
      </c>
      <c r="AM320" s="35">
        <v>0</v>
      </c>
      <c r="AN320" s="35">
        <v>0</v>
      </c>
      <c r="AO320" s="35">
        <v>0</v>
      </c>
      <c r="AP320" s="35">
        <v>0</v>
      </c>
      <c r="AQ320" s="35">
        <v>0</v>
      </c>
      <c r="AR320">
        <v>0</v>
      </c>
      <c r="AS320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</row>
    <row r="321" spans="1:55" x14ac:dyDescent="0.2">
      <c r="A321" s="12" t="s">
        <v>763</v>
      </c>
      <c r="B321" s="12" t="s">
        <v>757</v>
      </c>
      <c r="C321" t="s">
        <v>762</v>
      </c>
      <c r="D321" t="s">
        <v>338</v>
      </c>
      <c r="E321" s="12" t="s">
        <v>140</v>
      </c>
      <c r="F321">
        <v>82</v>
      </c>
      <c r="G321">
        <v>0</v>
      </c>
      <c r="H321">
        <v>1</v>
      </c>
      <c r="I321" s="15">
        <f t="shared" si="40"/>
        <v>1</v>
      </c>
      <c r="J321">
        <v>1</v>
      </c>
      <c r="K321">
        <v>0</v>
      </c>
      <c r="L321" s="3">
        <v>0</v>
      </c>
      <c r="M321" s="3">
        <v>1</v>
      </c>
      <c r="N321" s="3">
        <v>0</v>
      </c>
      <c r="O321" s="14">
        <f t="shared" si="41"/>
        <v>4.851752021550265</v>
      </c>
      <c r="P321">
        <v>2</v>
      </c>
      <c r="Q321">
        <v>0</v>
      </c>
      <c r="R321">
        <v>0</v>
      </c>
      <c r="S321" s="13">
        <f t="shared" si="42"/>
        <v>0</v>
      </c>
      <c r="T321" s="13">
        <f t="shared" si="43"/>
        <v>0</v>
      </c>
      <c r="U321" s="15">
        <f t="shared" si="44"/>
        <v>7</v>
      </c>
      <c r="V321">
        <v>0</v>
      </c>
      <c r="W321">
        <v>1</v>
      </c>
      <c r="X321">
        <v>0</v>
      </c>
      <c r="Y321" s="2">
        <v>12.3666666667</v>
      </c>
      <c r="Z321" s="21">
        <v>0.15</v>
      </c>
      <c r="AA321">
        <v>0.15</v>
      </c>
      <c r="AB321">
        <v>4.26</v>
      </c>
      <c r="AC321" s="32">
        <f t="shared" si="45"/>
        <v>3.4013605442176867E-2</v>
      </c>
      <c r="AD321" s="13">
        <f t="shared" si="46"/>
        <v>0</v>
      </c>
      <c r="AE321" s="13">
        <f t="shared" si="47"/>
        <v>1</v>
      </c>
      <c r="AF321" s="13">
        <f t="shared" si="48"/>
        <v>1</v>
      </c>
      <c r="AG321">
        <v>2</v>
      </c>
      <c r="AH321">
        <v>2</v>
      </c>
      <c r="AI321" s="17">
        <f t="shared" si="49"/>
        <v>0.5</v>
      </c>
      <c r="AJ321" s="35">
        <v>1</v>
      </c>
      <c r="AK321" s="35">
        <v>0</v>
      </c>
      <c r="AL321" s="35">
        <v>6</v>
      </c>
      <c r="AM321" s="35">
        <v>1</v>
      </c>
      <c r="AN321" s="35">
        <v>0</v>
      </c>
      <c r="AO321" s="35">
        <v>0</v>
      </c>
      <c r="AP321" s="35">
        <v>1</v>
      </c>
      <c r="AQ321" s="35">
        <v>3</v>
      </c>
      <c r="AR321">
        <v>0</v>
      </c>
      <c r="AS321">
        <v>0</v>
      </c>
      <c r="AT321">
        <v>38.81</v>
      </c>
      <c r="AU321">
        <v>-56.5</v>
      </c>
      <c r="AV321">
        <v>-84.052999999999997</v>
      </c>
      <c r="AW321">
        <v>-4.0049999999999999</v>
      </c>
      <c r="AX321" s="2">
        <v>1.1000000000000001</v>
      </c>
      <c r="AY321" s="2">
        <v>-0.1</v>
      </c>
      <c r="AZ321" s="2">
        <v>0.2</v>
      </c>
      <c r="BA321" s="2">
        <v>-0.1</v>
      </c>
      <c r="BB321" s="2">
        <v>-0.1</v>
      </c>
      <c r="BC321" s="2">
        <v>0</v>
      </c>
    </row>
    <row r="322" spans="1:55" x14ac:dyDescent="0.2">
      <c r="A322" s="12" t="s">
        <v>2647</v>
      </c>
      <c r="B322" s="12" t="s">
        <v>2648</v>
      </c>
      <c r="C322" t="s">
        <v>2646</v>
      </c>
      <c r="D322" t="s">
        <v>122</v>
      </c>
      <c r="E322" s="12" t="s">
        <v>546</v>
      </c>
      <c r="F322">
        <v>57</v>
      </c>
      <c r="G322">
        <v>6</v>
      </c>
      <c r="H322">
        <v>3</v>
      </c>
      <c r="I322" s="15">
        <f t="shared" ref="I322:I385" si="50">G322+H322</f>
        <v>9</v>
      </c>
      <c r="J322">
        <v>0</v>
      </c>
      <c r="K322">
        <v>3</v>
      </c>
      <c r="L322" s="3">
        <v>6</v>
      </c>
      <c r="M322" s="3">
        <v>0</v>
      </c>
      <c r="N322" s="3">
        <v>3</v>
      </c>
      <c r="O322" s="14">
        <f t="shared" ref="O322:O385" si="51">IF(Y322&gt;0,I322/Y322*60,0)</f>
        <v>2.9212875304300785</v>
      </c>
      <c r="P322">
        <v>35</v>
      </c>
      <c r="Q322">
        <v>14</v>
      </c>
      <c r="R322">
        <v>13</v>
      </c>
      <c r="S322" s="13">
        <f t="shared" ref="S322:S385" si="52">IF(P322&gt;0,G322/P322,0)</f>
        <v>0.17142857142857143</v>
      </c>
      <c r="T322" s="13">
        <f t="shared" ref="T322:T385" si="53">IF(SUM(P322:R322)&gt;0,G322/SUM(P322:R322),0)</f>
        <v>9.6774193548387094E-2</v>
      </c>
      <c r="U322" s="15">
        <f t="shared" ref="U322:U385" si="54">IF(AJ322&gt;0,J322/(AJ322/(AJ322+AL322)),0)</f>
        <v>0</v>
      </c>
      <c r="V322">
        <v>0</v>
      </c>
      <c r="W322">
        <v>2</v>
      </c>
      <c r="X322">
        <v>11</v>
      </c>
      <c r="Y322" s="2">
        <v>184.85</v>
      </c>
      <c r="Z322" s="21">
        <v>3.2333333333000001</v>
      </c>
      <c r="AA322">
        <v>2.99</v>
      </c>
      <c r="AB322">
        <v>2.8</v>
      </c>
      <c r="AC322" s="32">
        <f t="shared" ref="AC322:AC385" si="55">IF(AA322&gt;0,AA322/(AA322+AB322),0)</f>
        <v>0.5164075993091537</v>
      </c>
      <c r="AD322" s="13">
        <f t="shared" ref="AD322:AD385" si="56">IF(AJ322&gt;0,L322/AJ322,0)</f>
        <v>0.375</v>
      </c>
      <c r="AE322" s="13">
        <f t="shared" ref="AE322:AE385" si="57">IF(AJ322&gt;0,(J322+K322)/AJ322,0)</f>
        <v>0.1875</v>
      </c>
      <c r="AF322" s="13">
        <f t="shared" ref="AF322:AF385" si="58">AD322+AE322</f>
        <v>0.5625</v>
      </c>
      <c r="AG322">
        <v>0</v>
      </c>
      <c r="AH322">
        <v>2</v>
      </c>
      <c r="AI322" s="17">
        <f t="shared" ref="AI322:AI385" si="59">IF((AG322+AH322)&gt;0,AG322/(AG322+AH322)," ")</f>
        <v>0</v>
      </c>
      <c r="AJ322" s="35">
        <v>16</v>
      </c>
      <c r="AK322" s="35">
        <v>3</v>
      </c>
      <c r="AL322" s="35">
        <v>130</v>
      </c>
      <c r="AM322" s="35">
        <v>22</v>
      </c>
      <c r="AN322" s="35">
        <v>49</v>
      </c>
      <c r="AO322" s="35">
        <v>7</v>
      </c>
      <c r="AP322" s="35">
        <v>4</v>
      </c>
      <c r="AQ322" s="35">
        <v>62</v>
      </c>
      <c r="AR322">
        <v>0</v>
      </c>
      <c r="AS322">
        <v>0</v>
      </c>
      <c r="AT322">
        <v>77.790000000000006</v>
      </c>
      <c r="AU322">
        <v>-2.2999999999999998</v>
      </c>
      <c r="AV322">
        <v>-84.935000000000002</v>
      </c>
      <c r="AW322">
        <v>-4.41</v>
      </c>
      <c r="AX322" s="2">
        <v>15.7</v>
      </c>
      <c r="AY322" s="2">
        <v>-0.60000000000000009</v>
      </c>
      <c r="AZ322" s="2">
        <v>-0.1</v>
      </c>
      <c r="BA322" s="2">
        <v>-1</v>
      </c>
      <c r="BB322" s="2">
        <v>0</v>
      </c>
      <c r="BC322" s="2">
        <v>-1.8</v>
      </c>
    </row>
    <row r="323" spans="1:55" x14ac:dyDescent="0.2">
      <c r="A323" s="12" t="s">
        <v>1473</v>
      </c>
      <c r="B323" s="12" t="s">
        <v>1474</v>
      </c>
      <c r="C323" t="s">
        <v>1472</v>
      </c>
      <c r="D323" t="s">
        <v>162</v>
      </c>
      <c r="E323" s="12" t="s">
        <v>178</v>
      </c>
      <c r="F323">
        <v>6</v>
      </c>
      <c r="G323">
        <v>0</v>
      </c>
      <c r="H323">
        <v>0</v>
      </c>
      <c r="I323" s="15">
        <f t="shared" si="50"/>
        <v>0</v>
      </c>
      <c r="J323">
        <v>0</v>
      </c>
      <c r="K323">
        <v>0</v>
      </c>
      <c r="L323" s="3">
        <v>0</v>
      </c>
      <c r="M323" s="3">
        <v>0</v>
      </c>
      <c r="N323" s="3">
        <v>0</v>
      </c>
      <c r="O323" s="14">
        <f t="shared" si="51"/>
        <v>0</v>
      </c>
      <c r="P323">
        <v>0</v>
      </c>
      <c r="Q323">
        <v>0</v>
      </c>
      <c r="R323">
        <v>0</v>
      </c>
      <c r="S323" s="13">
        <f t="shared" si="52"/>
        <v>0</v>
      </c>
      <c r="T323" s="13">
        <f t="shared" si="53"/>
        <v>0</v>
      </c>
      <c r="U323" s="15">
        <f t="shared" si="54"/>
        <v>0</v>
      </c>
      <c r="V323">
        <v>0</v>
      </c>
      <c r="W323">
        <v>0</v>
      </c>
      <c r="X323">
        <v>0</v>
      </c>
      <c r="Y323" s="2">
        <v>0</v>
      </c>
      <c r="Z323" s="21">
        <v>0</v>
      </c>
      <c r="AC323" s="32">
        <f t="shared" si="55"/>
        <v>0</v>
      </c>
      <c r="AD323" s="13">
        <f t="shared" si="56"/>
        <v>0</v>
      </c>
      <c r="AE323" s="13">
        <f t="shared" si="57"/>
        <v>0</v>
      </c>
      <c r="AF323" s="13">
        <f t="shared" si="58"/>
        <v>0</v>
      </c>
      <c r="AI323" s="17" t="str">
        <f t="shared" si="59"/>
        <v xml:space="preserve"> </v>
      </c>
      <c r="AJ323" s="35">
        <v>0</v>
      </c>
      <c r="AK323" s="35">
        <v>0</v>
      </c>
      <c r="AL323" s="35">
        <v>0</v>
      </c>
      <c r="AM323" s="35">
        <v>0</v>
      </c>
      <c r="AN323" s="35">
        <v>0</v>
      </c>
      <c r="AO323" s="35">
        <v>0</v>
      </c>
      <c r="AP323" s="35">
        <v>0</v>
      </c>
      <c r="AQ323" s="35">
        <v>0</v>
      </c>
      <c r="AR323">
        <v>0</v>
      </c>
      <c r="AS323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</row>
    <row r="324" spans="1:55" x14ac:dyDescent="0.2">
      <c r="A324" s="12" t="s">
        <v>2269</v>
      </c>
      <c r="B324" s="12" t="s">
        <v>2264</v>
      </c>
      <c r="C324" t="s">
        <v>2268</v>
      </c>
      <c r="D324" t="s">
        <v>192</v>
      </c>
      <c r="E324" s="12" t="s">
        <v>178</v>
      </c>
      <c r="F324">
        <v>78</v>
      </c>
      <c r="G324">
        <v>1</v>
      </c>
      <c r="H324">
        <v>3</v>
      </c>
      <c r="I324" s="15">
        <f t="shared" si="50"/>
        <v>4</v>
      </c>
      <c r="J324">
        <v>1</v>
      </c>
      <c r="K324">
        <v>2</v>
      </c>
      <c r="L324" s="3">
        <v>1</v>
      </c>
      <c r="M324" s="3">
        <v>1</v>
      </c>
      <c r="N324" s="3">
        <v>2</v>
      </c>
      <c r="O324" s="14">
        <f t="shared" si="51"/>
        <v>1.4705882352941178</v>
      </c>
      <c r="P324">
        <v>24</v>
      </c>
      <c r="Q324">
        <v>5</v>
      </c>
      <c r="R324">
        <v>16</v>
      </c>
      <c r="S324" s="13">
        <f t="shared" si="52"/>
        <v>4.1666666666666664E-2</v>
      </c>
      <c r="T324" s="13">
        <f t="shared" si="53"/>
        <v>2.2222222222222223E-2</v>
      </c>
      <c r="U324" s="15">
        <f t="shared" si="54"/>
        <v>10.384615384615385</v>
      </c>
      <c r="V324">
        <v>3</v>
      </c>
      <c r="W324">
        <v>2</v>
      </c>
      <c r="X324">
        <v>5</v>
      </c>
      <c r="Y324" s="2">
        <v>163.19999999999999</v>
      </c>
      <c r="Z324" s="21">
        <v>2.0833333333000001</v>
      </c>
      <c r="AA324">
        <v>2.02</v>
      </c>
      <c r="AB324">
        <v>3.38</v>
      </c>
      <c r="AC324" s="32">
        <f t="shared" si="55"/>
        <v>0.37407407407407406</v>
      </c>
      <c r="AD324" s="13">
        <f t="shared" si="56"/>
        <v>7.6923076923076927E-2</v>
      </c>
      <c r="AE324" s="13">
        <f t="shared" si="57"/>
        <v>0.23076923076923078</v>
      </c>
      <c r="AF324" s="13">
        <f t="shared" si="58"/>
        <v>0.30769230769230771</v>
      </c>
      <c r="AI324" s="17" t="str">
        <f t="shared" si="59"/>
        <v xml:space="preserve"> </v>
      </c>
      <c r="AJ324" s="35">
        <v>13</v>
      </c>
      <c r="AK324" s="35">
        <v>3</v>
      </c>
      <c r="AL324" s="35">
        <v>122</v>
      </c>
      <c r="AM324" s="35">
        <v>12</v>
      </c>
      <c r="AN324" s="35">
        <v>60</v>
      </c>
      <c r="AO324" s="35">
        <v>7</v>
      </c>
      <c r="AP324" s="35">
        <v>10</v>
      </c>
      <c r="AQ324" s="35">
        <v>66</v>
      </c>
      <c r="AR324">
        <v>1</v>
      </c>
      <c r="AS324">
        <v>1</v>
      </c>
      <c r="AT324">
        <v>87.18</v>
      </c>
      <c r="AU324">
        <v>-3.1</v>
      </c>
      <c r="AV324">
        <v>-76.468999999999994</v>
      </c>
      <c r="AW324">
        <v>4.2370000000000001</v>
      </c>
      <c r="AX324" s="2">
        <v>14.3</v>
      </c>
      <c r="AY324" s="2">
        <v>-0.30000000000000004</v>
      </c>
      <c r="AZ324" s="2">
        <v>-0.1</v>
      </c>
      <c r="BA324" s="2">
        <v>-0.30000000000000004</v>
      </c>
      <c r="BB324" s="2">
        <v>1.1000000000000001</v>
      </c>
      <c r="BC324" s="2">
        <v>0.4</v>
      </c>
    </row>
    <row r="325" spans="1:55" x14ac:dyDescent="0.2">
      <c r="A325" s="12" t="s">
        <v>3744</v>
      </c>
      <c r="B325" s="12" t="s">
        <v>3745</v>
      </c>
      <c r="C325" t="s">
        <v>3743</v>
      </c>
      <c r="D325" t="s">
        <v>147</v>
      </c>
      <c r="E325" s="12" t="s">
        <v>156</v>
      </c>
      <c r="F325">
        <v>13</v>
      </c>
      <c r="G325">
        <v>0</v>
      </c>
      <c r="H325">
        <v>0</v>
      </c>
      <c r="I325" s="15">
        <f t="shared" si="50"/>
        <v>0</v>
      </c>
      <c r="J325">
        <v>0</v>
      </c>
      <c r="K325">
        <v>0</v>
      </c>
      <c r="L325" s="3">
        <v>0</v>
      </c>
      <c r="M325" s="3">
        <v>0</v>
      </c>
      <c r="N325" s="3">
        <v>0</v>
      </c>
      <c r="O325" s="14">
        <f t="shared" si="51"/>
        <v>0</v>
      </c>
      <c r="P325">
        <v>0</v>
      </c>
      <c r="Q325">
        <v>0</v>
      </c>
      <c r="R325">
        <v>0</v>
      </c>
      <c r="S325" s="13">
        <f t="shared" si="52"/>
        <v>0</v>
      </c>
      <c r="T325" s="13">
        <f t="shared" si="53"/>
        <v>0</v>
      </c>
      <c r="U325" s="15">
        <f t="shared" si="54"/>
        <v>0</v>
      </c>
      <c r="V325">
        <v>0</v>
      </c>
      <c r="W325">
        <v>0</v>
      </c>
      <c r="X325">
        <v>0</v>
      </c>
      <c r="Y325" s="2">
        <v>0</v>
      </c>
      <c r="Z325" s="21">
        <v>0</v>
      </c>
      <c r="AC325" s="32">
        <f t="shared" si="55"/>
        <v>0</v>
      </c>
      <c r="AD325" s="13">
        <f t="shared" si="56"/>
        <v>0</v>
      </c>
      <c r="AE325" s="13">
        <f t="shared" si="57"/>
        <v>0</v>
      </c>
      <c r="AF325" s="13">
        <f t="shared" si="58"/>
        <v>0</v>
      </c>
      <c r="AG325">
        <v>0</v>
      </c>
      <c r="AH325">
        <v>0</v>
      </c>
      <c r="AI325" s="17" t="str">
        <f t="shared" si="59"/>
        <v xml:space="preserve"> </v>
      </c>
      <c r="AJ325" s="35">
        <v>0</v>
      </c>
      <c r="AK325" s="35">
        <v>0</v>
      </c>
      <c r="AL325" s="35">
        <v>0</v>
      </c>
      <c r="AM325" s="35">
        <v>0</v>
      </c>
      <c r="AN325" s="35">
        <v>0</v>
      </c>
      <c r="AO325" s="35">
        <v>0</v>
      </c>
      <c r="AP325" s="35">
        <v>0</v>
      </c>
      <c r="AQ325" s="35">
        <v>0</v>
      </c>
      <c r="AR325">
        <v>0</v>
      </c>
      <c r="AS325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</row>
    <row r="326" spans="1:55" x14ac:dyDescent="0.2">
      <c r="A326" s="12" t="s">
        <v>3126</v>
      </c>
      <c r="B326" s="12" t="s">
        <v>3123</v>
      </c>
      <c r="C326" t="s">
        <v>3125</v>
      </c>
      <c r="D326" t="s">
        <v>177</v>
      </c>
      <c r="E326" s="12" t="s">
        <v>170</v>
      </c>
      <c r="F326">
        <v>70</v>
      </c>
      <c r="G326">
        <v>4</v>
      </c>
      <c r="H326">
        <v>14</v>
      </c>
      <c r="I326" s="15">
        <f t="shared" si="50"/>
        <v>18</v>
      </c>
      <c r="J326">
        <v>7</v>
      </c>
      <c r="K326">
        <v>7</v>
      </c>
      <c r="L326" s="3">
        <v>5</v>
      </c>
      <c r="M326" s="3">
        <v>6</v>
      </c>
      <c r="N326" s="3">
        <v>5</v>
      </c>
      <c r="O326" s="14">
        <f t="shared" si="51"/>
        <v>4.4578976334611369</v>
      </c>
      <c r="P326">
        <v>19</v>
      </c>
      <c r="Q326">
        <v>4</v>
      </c>
      <c r="R326">
        <v>14</v>
      </c>
      <c r="S326" s="13">
        <f t="shared" si="52"/>
        <v>0.21052631578947367</v>
      </c>
      <c r="T326" s="13">
        <f t="shared" si="53"/>
        <v>0.10810810810810811</v>
      </c>
      <c r="U326" s="15">
        <f t="shared" si="54"/>
        <v>82.090909090909093</v>
      </c>
      <c r="V326">
        <v>0</v>
      </c>
      <c r="W326">
        <v>2</v>
      </c>
      <c r="X326">
        <v>3</v>
      </c>
      <c r="Y326" s="2">
        <v>242.26666666669999</v>
      </c>
      <c r="Z326" s="21">
        <v>3.45</v>
      </c>
      <c r="AA326">
        <v>3.34</v>
      </c>
      <c r="AB326">
        <v>1.73</v>
      </c>
      <c r="AC326" s="32">
        <f t="shared" si="55"/>
        <v>0.65877712031558178</v>
      </c>
      <c r="AD326" s="13">
        <f t="shared" si="56"/>
        <v>0.22727272727272727</v>
      </c>
      <c r="AE326" s="13">
        <f t="shared" si="57"/>
        <v>0.63636363636363635</v>
      </c>
      <c r="AF326" s="13">
        <f t="shared" si="58"/>
        <v>0.86363636363636365</v>
      </c>
      <c r="AG326">
        <v>83</v>
      </c>
      <c r="AH326">
        <v>61</v>
      </c>
      <c r="AI326" s="17">
        <f t="shared" si="59"/>
        <v>0.57638888888888884</v>
      </c>
      <c r="AJ326" s="35">
        <v>22</v>
      </c>
      <c r="AK326" s="35">
        <v>2</v>
      </c>
      <c r="AL326" s="35">
        <v>236</v>
      </c>
      <c r="AM326" s="35">
        <v>18</v>
      </c>
      <c r="AN326" s="35">
        <v>101</v>
      </c>
      <c r="AO326" s="35">
        <v>7</v>
      </c>
      <c r="AP326" s="35">
        <v>8</v>
      </c>
      <c r="AQ326" s="35">
        <v>113</v>
      </c>
      <c r="AR326">
        <v>3</v>
      </c>
      <c r="AS326">
        <v>1</v>
      </c>
      <c r="AT326">
        <v>112.22</v>
      </c>
      <c r="AU326">
        <v>43.7</v>
      </c>
      <c r="AV326">
        <v>-81.450999999999993</v>
      </c>
      <c r="AW326">
        <v>-4.2249999999999996</v>
      </c>
      <c r="AX326" s="2">
        <v>31.9</v>
      </c>
      <c r="AY326" s="2">
        <v>9.5</v>
      </c>
      <c r="AZ326" s="2">
        <v>-0.9</v>
      </c>
      <c r="BA326" s="2">
        <v>-0.30000000000000004</v>
      </c>
      <c r="BB326" s="2">
        <v>-3.4</v>
      </c>
      <c r="BC326" s="2">
        <v>4.8</v>
      </c>
    </row>
    <row r="327" spans="1:55" x14ac:dyDescent="0.2">
      <c r="A327" s="12" t="s">
        <v>3126</v>
      </c>
      <c r="B327" s="12" t="s">
        <v>3406</v>
      </c>
      <c r="C327" t="s">
        <v>3405</v>
      </c>
      <c r="D327" t="s">
        <v>139</v>
      </c>
      <c r="E327" s="12" t="s">
        <v>178</v>
      </c>
      <c r="F327">
        <v>64</v>
      </c>
      <c r="G327">
        <v>0</v>
      </c>
      <c r="H327">
        <v>0</v>
      </c>
      <c r="I327" s="15">
        <f t="shared" si="50"/>
        <v>0</v>
      </c>
      <c r="J327">
        <v>0</v>
      </c>
      <c r="K327">
        <v>0</v>
      </c>
      <c r="L327" s="3">
        <v>0</v>
      </c>
      <c r="M327" s="3">
        <v>0</v>
      </c>
      <c r="N327" s="3">
        <v>0</v>
      </c>
      <c r="O327" s="14">
        <f t="shared" si="51"/>
        <v>0</v>
      </c>
      <c r="P327">
        <v>0</v>
      </c>
      <c r="Q327">
        <v>0</v>
      </c>
      <c r="R327">
        <v>1</v>
      </c>
      <c r="S327" s="13">
        <f t="shared" si="52"/>
        <v>0</v>
      </c>
      <c r="T327" s="13">
        <f t="shared" si="53"/>
        <v>0</v>
      </c>
      <c r="U327" s="15">
        <f t="shared" si="54"/>
        <v>0</v>
      </c>
      <c r="V327">
        <v>0</v>
      </c>
      <c r="W327">
        <v>0</v>
      </c>
      <c r="X327">
        <v>0</v>
      </c>
      <c r="Y327" s="2">
        <v>4.1833333333000002</v>
      </c>
      <c r="Z327" s="21">
        <v>0.05</v>
      </c>
      <c r="AA327">
        <v>7.0000000000000007E-2</v>
      </c>
      <c r="AB327">
        <v>5.03</v>
      </c>
      <c r="AC327" s="32">
        <f t="shared" si="55"/>
        <v>1.3725490196078431E-2</v>
      </c>
      <c r="AD327" s="13">
        <f t="shared" si="56"/>
        <v>0</v>
      </c>
      <c r="AE327" s="13">
        <f t="shared" si="57"/>
        <v>0</v>
      </c>
      <c r="AF327" s="13">
        <f t="shared" si="58"/>
        <v>0</v>
      </c>
      <c r="AI327" s="17" t="str">
        <f t="shared" si="59"/>
        <v xml:space="preserve"> </v>
      </c>
      <c r="AJ327" s="35">
        <v>0</v>
      </c>
      <c r="AK327" s="35">
        <v>0</v>
      </c>
      <c r="AL327" s="35">
        <v>0</v>
      </c>
      <c r="AM327" s="35">
        <v>0</v>
      </c>
      <c r="AN327" s="35">
        <v>1</v>
      </c>
      <c r="AO327" s="35">
        <v>0</v>
      </c>
      <c r="AP327" s="35">
        <v>0</v>
      </c>
      <c r="AQ327" s="35">
        <v>3</v>
      </c>
      <c r="AR327">
        <v>0</v>
      </c>
      <c r="AS327">
        <v>0</v>
      </c>
      <c r="AT327">
        <v>55.38</v>
      </c>
      <c r="AU327">
        <v>-20.8</v>
      </c>
      <c r="AV327">
        <v>-83.078999999999994</v>
      </c>
      <c r="AW327">
        <v>-4.7160000000000002</v>
      </c>
      <c r="AX327" s="2">
        <v>0</v>
      </c>
      <c r="AY327" s="2">
        <v>-0.30000000000000004</v>
      </c>
      <c r="AZ327" s="2">
        <v>0.30000000000000004</v>
      </c>
      <c r="BA327" s="2">
        <v>0</v>
      </c>
      <c r="BB327" s="2">
        <v>0.1</v>
      </c>
      <c r="BC327" s="2">
        <v>0</v>
      </c>
    </row>
    <row r="328" spans="1:55" x14ac:dyDescent="0.2">
      <c r="A328" s="12" t="s">
        <v>3126</v>
      </c>
      <c r="B328" s="12" t="s">
        <v>3731</v>
      </c>
      <c r="C328" t="s">
        <v>3730</v>
      </c>
      <c r="D328" t="s">
        <v>122</v>
      </c>
      <c r="E328" s="12" t="s">
        <v>123</v>
      </c>
      <c r="F328">
        <v>45</v>
      </c>
      <c r="G328">
        <v>3</v>
      </c>
      <c r="H328">
        <v>14</v>
      </c>
      <c r="I328" s="15">
        <f t="shared" si="50"/>
        <v>17</v>
      </c>
      <c r="J328">
        <v>8</v>
      </c>
      <c r="K328">
        <v>5</v>
      </c>
      <c r="L328" s="3">
        <v>2</v>
      </c>
      <c r="M328" s="3">
        <v>9</v>
      </c>
      <c r="N328" s="3">
        <v>3</v>
      </c>
      <c r="O328" s="14">
        <f t="shared" si="51"/>
        <v>6.4258714825716972</v>
      </c>
      <c r="P328">
        <v>37</v>
      </c>
      <c r="Q328">
        <v>18</v>
      </c>
      <c r="R328">
        <v>14</v>
      </c>
      <c r="S328" s="13">
        <f t="shared" si="52"/>
        <v>8.1081081081081086E-2</v>
      </c>
      <c r="T328" s="13">
        <f t="shared" si="53"/>
        <v>4.3478260869565216E-2</v>
      </c>
      <c r="U328" s="15">
        <f t="shared" si="54"/>
        <v>53.818181818181813</v>
      </c>
      <c r="V328">
        <v>0</v>
      </c>
      <c r="W328">
        <v>2</v>
      </c>
      <c r="X328">
        <v>4</v>
      </c>
      <c r="Y328" s="2">
        <v>158.73333333330001</v>
      </c>
      <c r="Z328" s="21">
        <v>3.5166666666999999</v>
      </c>
      <c r="AA328">
        <v>3.19</v>
      </c>
      <c r="AB328">
        <v>2.04</v>
      </c>
      <c r="AC328" s="32">
        <f t="shared" si="55"/>
        <v>0.60994263862332687</v>
      </c>
      <c r="AD328" s="13">
        <f t="shared" si="56"/>
        <v>9.0909090909090912E-2</v>
      </c>
      <c r="AE328" s="13">
        <f t="shared" si="57"/>
        <v>0.59090909090909094</v>
      </c>
      <c r="AF328" s="13">
        <f t="shared" si="58"/>
        <v>0.68181818181818188</v>
      </c>
      <c r="AG328">
        <v>46</v>
      </c>
      <c r="AH328">
        <v>33</v>
      </c>
      <c r="AI328" s="17">
        <f t="shared" si="59"/>
        <v>0.58227848101265822</v>
      </c>
      <c r="AJ328" s="35">
        <v>22</v>
      </c>
      <c r="AK328" s="35">
        <v>0</v>
      </c>
      <c r="AL328" s="35">
        <v>126</v>
      </c>
      <c r="AM328" s="35">
        <v>15</v>
      </c>
      <c r="AN328" s="35">
        <v>64</v>
      </c>
      <c r="AO328" s="35">
        <v>4</v>
      </c>
      <c r="AP328" s="35">
        <v>4</v>
      </c>
      <c r="AQ328" s="35">
        <v>60</v>
      </c>
      <c r="AR328">
        <v>0</v>
      </c>
      <c r="AS328">
        <v>1</v>
      </c>
      <c r="AT328">
        <v>104.22</v>
      </c>
      <c r="AU328">
        <v>33</v>
      </c>
      <c r="AV328">
        <v>-80.733000000000004</v>
      </c>
      <c r="AW328">
        <v>-2.536</v>
      </c>
      <c r="AX328" s="2">
        <v>16.7</v>
      </c>
      <c r="AY328" s="2">
        <v>3.1</v>
      </c>
      <c r="AZ328" s="2">
        <v>-0.8</v>
      </c>
      <c r="BA328" s="2">
        <v>-0.5</v>
      </c>
      <c r="BB328" s="2">
        <v>-0.4</v>
      </c>
      <c r="BC328" s="2">
        <v>1.4</v>
      </c>
    </row>
    <row r="329" spans="1:55" x14ac:dyDescent="0.2">
      <c r="A329" s="12" t="s">
        <v>896</v>
      </c>
      <c r="B329" s="12" t="s">
        <v>892</v>
      </c>
      <c r="C329" t="s">
        <v>895</v>
      </c>
      <c r="D329" t="s">
        <v>265</v>
      </c>
      <c r="E329" s="12" t="s">
        <v>178</v>
      </c>
      <c r="F329">
        <v>46</v>
      </c>
      <c r="G329">
        <v>0</v>
      </c>
      <c r="H329">
        <v>2</v>
      </c>
      <c r="I329" s="15">
        <f t="shared" si="50"/>
        <v>2</v>
      </c>
      <c r="J329">
        <v>1</v>
      </c>
      <c r="K329">
        <v>1</v>
      </c>
      <c r="L329" s="3">
        <v>0</v>
      </c>
      <c r="M329" s="3">
        <v>1</v>
      </c>
      <c r="N329" s="3">
        <v>1</v>
      </c>
      <c r="O329" s="14">
        <f t="shared" si="51"/>
        <v>10.794602698618306</v>
      </c>
      <c r="P329">
        <v>1</v>
      </c>
      <c r="Q329">
        <v>1</v>
      </c>
      <c r="R329">
        <v>1</v>
      </c>
      <c r="S329" s="13">
        <f t="shared" si="52"/>
        <v>0</v>
      </c>
      <c r="T329" s="13">
        <f t="shared" si="53"/>
        <v>0</v>
      </c>
      <c r="U329" s="15">
        <f t="shared" si="54"/>
        <v>5</v>
      </c>
      <c r="V329">
        <v>0</v>
      </c>
      <c r="W329">
        <v>0</v>
      </c>
      <c r="X329">
        <v>0</v>
      </c>
      <c r="Y329" s="2">
        <v>11.1166666667</v>
      </c>
      <c r="Z329" s="21">
        <v>0.2333333333</v>
      </c>
      <c r="AA329">
        <v>0.24</v>
      </c>
      <c r="AB329">
        <v>4.8499999999999996</v>
      </c>
      <c r="AC329" s="32">
        <f t="shared" si="55"/>
        <v>4.7151277013752456E-2</v>
      </c>
      <c r="AD329" s="13">
        <f t="shared" si="56"/>
        <v>0</v>
      </c>
      <c r="AE329" s="13">
        <f t="shared" si="57"/>
        <v>1</v>
      </c>
      <c r="AF329" s="13">
        <f t="shared" si="58"/>
        <v>1</v>
      </c>
      <c r="AI329" s="17" t="str">
        <f t="shared" si="59"/>
        <v xml:space="preserve"> </v>
      </c>
      <c r="AJ329" s="35">
        <v>2</v>
      </c>
      <c r="AK329" s="35">
        <v>0</v>
      </c>
      <c r="AL329" s="35">
        <v>8</v>
      </c>
      <c r="AM329" s="35">
        <v>0</v>
      </c>
      <c r="AN329" s="35">
        <v>3</v>
      </c>
      <c r="AO329" s="35">
        <v>0</v>
      </c>
      <c r="AP329" s="35">
        <v>0</v>
      </c>
      <c r="AQ329" s="35">
        <v>5</v>
      </c>
      <c r="AR329">
        <v>2</v>
      </c>
      <c r="AS329">
        <v>0</v>
      </c>
      <c r="AT329">
        <v>97.15</v>
      </c>
      <c r="AU329">
        <v>12.9</v>
      </c>
      <c r="AV329">
        <v>-83.375</v>
      </c>
      <c r="AW329">
        <v>-3.73</v>
      </c>
      <c r="AX329" s="2">
        <v>1.1000000000000001</v>
      </c>
      <c r="AY329" s="2">
        <v>0</v>
      </c>
      <c r="AZ329" s="2">
        <v>0.1</v>
      </c>
      <c r="BA329" s="2">
        <v>0</v>
      </c>
      <c r="BB329" s="2">
        <v>0.1</v>
      </c>
      <c r="BC329" s="2">
        <v>0.2</v>
      </c>
    </row>
    <row r="330" spans="1:55" x14ac:dyDescent="0.2">
      <c r="A330" s="12" t="s">
        <v>689</v>
      </c>
      <c r="B330" s="12" t="s">
        <v>679</v>
      </c>
      <c r="C330" t="s">
        <v>688</v>
      </c>
      <c r="D330" t="s">
        <v>271</v>
      </c>
      <c r="E330" s="12" t="s">
        <v>229</v>
      </c>
      <c r="F330">
        <v>63</v>
      </c>
      <c r="G330">
        <v>0</v>
      </c>
      <c r="H330">
        <v>2</v>
      </c>
      <c r="I330" s="15">
        <f t="shared" si="50"/>
        <v>2</v>
      </c>
      <c r="J330">
        <v>1</v>
      </c>
      <c r="K330">
        <v>0</v>
      </c>
      <c r="L330" s="3">
        <v>0</v>
      </c>
      <c r="M330" s="3">
        <v>1</v>
      </c>
      <c r="N330" s="3">
        <v>1</v>
      </c>
      <c r="O330" s="14">
        <f t="shared" si="51"/>
        <v>3.9757040309265332</v>
      </c>
      <c r="P330">
        <v>6</v>
      </c>
      <c r="Q330">
        <v>0</v>
      </c>
      <c r="R330">
        <v>1</v>
      </c>
      <c r="S330" s="13">
        <f t="shared" si="52"/>
        <v>0</v>
      </c>
      <c r="T330" s="13">
        <f t="shared" si="53"/>
        <v>0</v>
      </c>
      <c r="U330" s="15">
        <f t="shared" si="54"/>
        <v>6</v>
      </c>
      <c r="V330">
        <v>0</v>
      </c>
      <c r="W330">
        <v>1</v>
      </c>
      <c r="X330">
        <v>3</v>
      </c>
      <c r="Y330" s="2">
        <v>30.183333333299998</v>
      </c>
      <c r="Z330" s="21">
        <v>0.46666666670000001</v>
      </c>
      <c r="AA330">
        <v>0.46</v>
      </c>
      <c r="AB330">
        <v>4.6100000000000003</v>
      </c>
      <c r="AC330" s="32">
        <f t="shared" si="55"/>
        <v>9.0729783037475351E-2</v>
      </c>
      <c r="AD330" s="13">
        <f t="shared" si="56"/>
        <v>0</v>
      </c>
      <c r="AE330" s="13">
        <f t="shared" si="57"/>
        <v>0.25</v>
      </c>
      <c r="AF330" s="13">
        <f t="shared" si="58"/>
        <v>0.25</v>
      </c>
      <c r="AG330">
        <v>0</v>
      </c>
      <c r="AH330">
        <v>1</v>
      </c>
      <c r="AI330" s="17">
        <f t="shared" si="59"/>
        <v>0</v>
      </c>
      <c r="AJ330" s="35">
        <v>4</v>
      </c>
      <c r="AK330" s="35">
        <v>0</v>
      </c>
      <c r="AL330" s="35">
        <v>20</v>
      </c>
      <c r="AM330" s="35">
        <v>3</v>
      </c>
      <c r="AN330" s="35">
        <v>11</v>
      </c>
      <c r="AO330" s="35">
        <v>1</v>
      </c>
      <c r="AP330" s="35">
        <v>0</v>
      </c>
      <c r="AQ330" s="35">
        <v>9</v>
      </c>
      <c r="AR330">
        <v>0</v>
      </c>
      <c r="AS330">
        <v>0</v>
      </c>
      <c r="AT330">
        <v>82.1</v>
      </c>
      <c r="AU330">
        <v>21.6</v>
      </c>
      <c r="AV330">
        <v>-80.819999999999993</v>
      </c>
      <c r="AW330">
        <v>-1.1020000000000001</v>
      </c>
      <c r="AX330" s="2">
        <v>2.4</v>
      </c>
      <c r="AY330" s="2">
        <v>-0.4</v>
      </c>
      <c r="AZ330" s="2">
        <v>0.1</v>
      </c>
      <c r="BA330" s="2">
        <v>0</v>
      </c>
      <c r="BB330" s="2">
        <v>0.30000000000000004</v>
      </c>
      <c r="BC330" s="2">
        <v>0</v>
      </c>
    </row>
    <row r="331" spans="1:55" x14ac:dyDescent="0.2">
      <c r="A331" s="12" t="s">
        <v>689</v>
      </c>
      <c r="B331" s="12" t="s">
        <v>2475</v>
      </c>
      <c r="C331" t="s">
        <v>2478</v>
      </c>
      <c r="D331" t="s">
        <v>199</v>
      </c>
      <c r="E331" s="12" t="s">
        <v>140</v>
      </c>
      <c r="F331">
        <v>30</v>
      </c>
      <c r="G331">
        <v>0</v>
      </c>
      <c r="H331">
        <v>2</v>
      </c>
      <c r="I331" s="15">
        <f t="shared" si="50"/>
        <v>2</v>
      </c>
      <c r="J331">
        <v>0</v>
      </c>
      <c r="K331">
        <v>2</v>
      </c>
      <c r="L331" s="3">
        <v>0</v>
      </c>
      <c r="M331" s="3">
        <v>0</v>
      </c>
      <c r="N331" s="3">
        <v>2</v>
      </c>
      <c r="O331" s="14">
        <f t="shared" si="51"/>
        <v>4.7337278106508878</v>
      </c>
      <c r="P331">
        <v>4</v>
      </c>
      <c r="Q331">
        <v>3</v>
      </c>
      <c r="R331">
        <v>1</v>
      </c>
      <c r="S331" s="13">
        <f t="shared" si="52"/>
        <v>0</v>
      </c>
      <c r="T331" s="13">
        <f t="shared" si="53"/>
        <v>0</v>
      </c>
      <c r="U331" s="15">
        <f t="shared" si="54"/>
        <v>0</v>
      </c>
      <c r="V331">
        <v>0</v>
      </c>
      <c r="W331">
        <v>0</v>
      </c>
      <c r="X331">
        <v>0</v>
      </c>
      <c r="Y331" s="2">
        <v>25.35</v>
      </c>
      <c r="Z331" s="21">
        <v>0.83333333330000003</v>
      </c>
      <c r="AA331">
        <v>0.84</v>
      </c>
      <c r="AB331">
        <v>4.51</v>
      </c>
      <c r="AC331" s="32">
        <f t="shared" si="55"/>
        <v>0.15700934579439252</v>
      </c>
      <c r="AD331" s="13">
        <f t="shared" si="56"/>
        <v>0</v>
      </c>
      <c r="AE331" s="13">
        <f t="shared" si="57"/>
        <v>0.4</v>
      </c>
      <c r="AF331" s="13">
        <f t="shared" si="58"/>
        <v>0.4</v>
      </c>
      <c r="AG331">
        <v>1</v>
      </c>
      <c r="AH331">
        <v>3</v>
      </c>
      <c r="AI331" s="17">
        <f t="shared" si="59"/>
        <v>0.25</v>
      </c>
      <c r="AJ331" s="35">
        <v>5</v>
      </c>
      <c r="AK331" s="35">
        <v>0</v>
      </c>
      <c r="AL331" s="35">
        <v>21</v>
      </c>
      <c r="AM331" s="35">
        <v>3</v>
      </c>
      <c r="AN331" s="35">
        <v>8</v>
      </c>
      <c r="AO331" s="35">
        <v>1</v>
      </c>
      <c r="AP331" s="35">
        <v>3</v>
      </c>
      <c r="AQ331" s="35">
        <v>14</v>
      </c>
      <c r="AR331">
        <v>1</v>
      </c>
      <c r="AS331">
        <v>0</v>
      </c>
      <c r="AT331">
        <v>97.3</v>
      </c>
      <c r="AU331">
        <v>2.9</v>
      </c>
      <c r="AV331">
        <v>-82.796000000000006</v>
      </c>
      <c r="AW331">
        <v>-1.266</v>
      </c>
      <c r="AX331" s="2">
        <v>2.4</v>
      </c>
      <c r="AY331" s="2">
        <v>0</v>
      </c>
      <c r="AZ331" s="2">
        <v>0.1</v>
      </c>
      <c r="BA331" s="2">
        <v>-0.2</v>
      </c>
      <c r="BB331" s="2">
        <v>0</v>
      </c>
      <c r="BC331" s="2">
        <v>-0.1</v>
      </c>
    </row>
    <row r="332" spans="1:55" x14ac:dyDescent="0.2">
      <c r="A332" s="12" t="s">
        <v>1783</v>
      </c>
      <c r="B332" s="12" t="s">
        <v>1784</v>
      </c>
      <c r="C332" t="s">
        <v>1782</v>
      </c>
      <c r="D332" t="s">
        <v>210</v>
      </c>
      <c r="E332" s="12" t="s">
        <v>178</v>
      </c>
      <c r="F332">
        <v>13</v>
      </c>
      <c r="G332">
        <v>0</v>
      </c>
      <c r="H332">
        <v>0</v>
      </c>
      <c r="I332" s="15">
        <f t="shared" si="50"/>
        <v>0</v>
      </c>
      <c r="J332">
        <v>0</v>
      </c>
      <c r="K332">
        <v>0</v>
      </c>
      <c r="L332" s="3">
        <v>0</v>
      </c>
      <c r="M332" s="3">
        <v>0</v>
      </c>
      <c r="N332" s="3">
        <v>0</v>
      </c>
      <c r="O332" s="14">
        <f t="shared" si="51"/>
        <v>0</v>
      </c>
      <c r="P332">
        <v>0</v>
      </c>
      <c r="Q332">
        <v>0</v>
      </c>
      <c r="R332">
        <v>0</v>
      </c>
      <c r="S332" s="13">
        <f t="shared" si="52"/>
        <v>0</v>
      </c>
      <c r="T332" s="13">
        <f t="shared" si="53"/>
        <v>0</v>
      </c>
      <c r="U332" s="15">
        <f t="shared" si="54"/>
        <v>0</v>
      </c>
      <c r="V332">
        <v>0</v>
      </c>
      <c r="W332">
        <v>0</v>
      </c>
      <c r="X332">
        <v>0</v>
      </c>
      <c r="Y332" s="2">
        <v>3.3</v>
      </c>
      <c r="Z332" s="21">
        <v>0.25</v>
      </c>
      <c r="AA332">
        <v>0.25</v>
      </c>
      <c r="AB332">
        <v>3.94</v>
      </c>
      <c r="AC332" s="32">
        <f t="shared" si="55"/>
        <v>5.9665871121718388E-2</v>
      </c>
      <c r="AD332" s="13">
        <f t="shared" si="56"/>
        <v>0</v>
      </c>
      <c r="AE332" s="13">
        <f t="shared" si="57"/>
        <v>0</v>
      </c>
      <c r="AF332" s="13">
        <f t="shared" si="58"/>
        <v>0</v>
      </c>
      <c r="AI332" s="17" t="str">
        <f t="shared" si="59"/>
        <v xml:space="preserve"> </v>
      </c>
      <c r="AJ332" s="35">
        <v>0</v>
      </c>
      <c r="AK332" s="35">
        <v>0</v>
      </c>
      <c r="AL332" s="35">
        <v>2</v>
      </c>
      <c r="AM332" s="35">
        <v>1</v>
      </c>
      <c r="AN332" s="35">
        <v>1</v>
      </c>
      <c r="AO332" s="35">
        <v>0</v>
      </c>
      <c r="AP332" s="35">
        <v>0</v>
      </c>
      <c r="AQ332" s="35">
        <v>0</v>
      </c>
      <c r="AR332">
        <v>0</v>
      </c>
      <c r="AS332">
        <v>0</v>
      </c>
      <c r="AT332">
        <v>36.36</v>
      </c>
      <c r="AU332">
        <v>-90.1</v>
      </c>
      <c r="AV332">
        <v>-84.225999999999999</v>
      </c>
      <c r="AW332">
        <v>-1.256</v>
      </c>
      <c r="AX332" s="2">
        <v>0.30000000000000004</v>
      </c>
      <c r="AY332" s="2">
        <v>-0.1</v>
      </c>
      <c r="AZ332" s="2">
        <v>0.1</v>
      </c>
      <c r="BA332" s="2">
        <v>0</v>
      </c>
      <c r="BB332" s="2">
        <v>0</v>
      </c>
      <c r="BC332" s="2">
        <v>0</v>
      </c>
    </row>
    <row r="333" spans="1:55" x14ac:dyDescent="0.2">
      <c r="A333" s="12" t="s">
        <v>1783</v>
      </c>
      <c r="B333" s="12" t="s">
        <v>1909</v>
      </c>
      <c r="C333" t="s">
        <v>1913</v>
      </c>
      <c r="D333" t="s">
        <v>223</v>
      </c>
      <c r="E333" s="12" t="s">
        <v>178</v>
      </c>
      <c r="F333">
        <v>82</v>
      </c>
      <c r="G333">
        <v>4</v>
      </c>
      <c r="H333">
        <v>14</v>
      </c>
      <c r="I333" s="15">
        <f t="shared" si="50"/>
        <v>18</v>
      </c>
      <c r="J333">
        <v>5</v>
      </c>
      <c r="K333">
        <v>9</v>
      </c>
      <c r="L333" s="3">
        <v>4</v>
      </c>
      <c r="M333" s="3">
        <v>3</v>
      </c>
      <c r="N333" s="3">
        <v>8</v>
      </c>
      <c r="O333" s="14">
        <f t="shared" si="51"/>
        <v>4.103083644652175</v>
      </c>
      <c r="P333">
        <v>37</v>
      </c>
      <c r="Q333">
        <v>23</v>
      </c>
      <c r="R333">
        <v>23</v>
      </c>
      <c r="S333" s="13">
        <f t="shared" si="52"/>
        <v>0.10810810810810811</v>
      </c>
      <c r="T333" s="13">
        <f t="shared" si="53"/>
        <v>4.8192771084337352E-2</v>
      </c>
      <c r="U333" s="15">
        <f t="shared" si="54"/>
        <v>43.653846153846153</v>
      </c>
      <c r="V333">
        <v>2</v>
      </c>
      <c r="W333">
        <v>8</v>
      </c>
      <c r="X333">
        <v>6</v>
      </c>
      <c r="Y333" s="2">
        <v>263.21666666670001</v>
      </c>
      <c r="Z333" s="21">
        <v>3.2</v>
      </c>
      <c r="AA333">
        <v>3.11</v>
      </c>
      <c r="AB333">
        <v>2.39</v>
      </c>
      <c r="AC333" s="32">
        <f t="shared" si="55"/>
        <v>0.56545454545454543</v>
      </c>
      <c r="AD333" s="13">
        <f t="shared" si="56"/>
        <v>0.15384615384615385</v>
      </c>
      <c r="AE333" s="13">
        <f t="shared" si="57"/>
        <v>0.53846153846153844</v>
      </c>
      <c r="AF333" s="13">
        <f t="shared" si="58"/>
        <v>0.69230769230769229</v>
      </c>
      <c r="AI333" s="17" t="str">
        <f t="shared" si="59"/>
        <v xml:space="preserve"> </v>
      </c>
      <c r="AJ333" s="35">
        <v>26</v>
      </c>
      <c r="AK333" s="35">
        <v>8</v>
      </c>
      <c r="AL333" s="35">
        <v>201</v>
      </c>
      <c r="AM333" s="35">
        <v>31</v>
      </c>
      <c r="AN333" s="35">
        <v>101</v>
      </c>
      <c r="AO333" s="35">
        <v>4</v>
      </c>
      <c r="AP333" s="35">
        <v>7</v>
      </c>
      <c r="AQ333" s="35">
        <v>93</v>
      </c>
      <c r="AR333">
        <v>0</v>
      </c>
      <c r="AS333">
        <v>2</v>
      </c>
      <c r="AT333">
        <v>87.23</v>
      </c>
      <c r="AU333">
        <v>0.4</v>
      </c>
      <c r="AV333">
        <v>-87.63</v>
      </c>
      <c r="AW333">
        <v>-2.5949999999999998</v>
      </c>
      <c r="AX333" s="2">
        <v>25.6</v>
      </c>
      <c r="AY333" s="2">
        <v>2.1</v>
      </c>
      <c r="AZ333" s="2">
        <v>-0.7</v>
      </c>
      <c r="BA333" s="2">
        <v>-0.30000000000000004</v>
      </c>
      <c r="BB333" s="2">
        <v>-0.30000000000000004</v>
      </c>
      <c r="BC333" s="2">
        <v>0.8</v>
      </c>
    </row>
    <row r="334" spans="1:55" x14ac:dyDescent="0.2">
      <c r="A334" s="12" t="s">
        <v>1783</v>
      </c>
      <c r="B334" s="12" t="s">
        <v>3198</v>
      </c>
      <c r="C334" t="s">
        <v>3197</v>
      </c>
      <c r="D334" t="s">
        <v>223</v>
      </c>
      <c r="E334" s="12" t="s">
        <v>229</v>
      </c>
      <c r="F334">
        <v>16</v>
      </c>
      <c r="G334">
        <v>0</v>
      </c>
      <c r="H334">
        <v>0</v>
      </c>
      <c r="I334" s="15">
        <f t="shared" si="50"/>
        <v>0</v>
      </c>
      <c r="J334">
        <v>0</v>
      </c>
      <c r="K334">
        <v>0</v>
      </c>
      <c r="L334" s="3">
        <v>0</v>
      </c>
      <c r="M334" s="3">
        <v>0</v>
      </c>
      <c r="N334" s="3">
        <v>0</v>
      </c>
      <c r="O334" s="14">
        <f t="shared" si="51"/>
        <v>0</v>
      </c>
      <c r="P334">
        <v>0</v>
      </c>
      <c r="Q334">
        <v>0</v>
      </c>
      <c r="R334">
        <v>0</v>
      </c>
      <c r="S334" s="13">
        <f t="shared" si="52"/>
        <v>0</v>
      </c>
      <c r="T334" s="13">
        <f t="shared" si="53"/>
        <v>0</v>
      </c>
      <c r="U334" s="15">
        <f t="shared" si="54"/>
        <v>0</v>
      </c>
      <c r="V334">
        <v>0</v>
      </c>
      <c r="W334">
        <v>0</v>
      </c>
      <c r="X334">
        <v>0</v>
      </c>
      <c r="Y334" s="2">
        <v>2.0499999999999998</v>
      </c>
      <c r="Z334" s="21">
        <v>0.1166666667</v>
      </c>
      <c r="AA334">
        <v>0.13</v>
      </c>
      <c r="AB334">
        <v>4.95</v>
      </c>
      <c r="AC334" s="32">
        <f t="shared" si="55"/>
        <v>2.5590551181102362E-2</v>
      </c>
      <c r="AD334" s="13">
        <f t="shared" si="56"/>
        <v>0</v>
      </c>
      <c r="AE334" s="13">
        <f t="shared" si="57"/>
        <v>0</v>
      </c>
      <c r="AF334" s="13">
        <f t="shared" si="58"/>
        <v>0</v>
      </c>
      <c r="AG334">
        <v>0</v>
      </c>
      <c r="AH334">
        <v>0</v>
      </c>
      <c r="AI334" s="17" t="str">
        <f t="shared" si="59"/>
        <v xml:space="preserve"> </v>
      </c>
      <c r="AJ334" s="35">
        <v>0</v>
      </c>
      <c r="AK334" s="35">
        <v>0</v>
      </c>
      <c r="AL334" s="35">
        <v>1</v>
      </c>
      <c r="AM334" s="35">
        <v>0</v>
      </c>
      <c r="AN334" s="35">
        <v>0</v>
      </c>
      <c r="AO334" s="35">
        <v>0</v>
      </c>
      <c r="AP334" s="35">
        <v>0</v>
      </c>
      <c r="AQ334" s="35">
        <v>0</v>
      </c>
      <c r="AR334">
        <v>0</v>
      </c>
      <c r="AS334">
        <v>0</v>
      </c>
      <c r="AT334">
        <v>29.27</v>
      </c>
      <c r="AU334">
        <v>-64</v>
      </c>
      <c r="AV334">
        <v>-82.186999999999998</v>
      </c>
      <c r="AW334">
        <v>-3.15</v>
      </c>
      <c r="AX334" s="2">
        <v>0.1</v>
      </c>
      <c r="AY334" s="2">
        <v>-0.1</v>
      </c>
      <c r="AZ334" s="2">
        <v>0</v>
      </c>
      <c r="BA334" s="2">
        <v>0</v>
      </c>
      <c r="BB334" s="2">
        <v>0</v>
      </c>
      <c r="BC334" s="2">
        <v>-0.1</v>
      </c>
    </row>
    <row r="335" spans="1:55" x14ac:dyDescent="0.2">
      <c r="A335" s="12" t="s">
        <v>1946</v>
      </c>
      <c r="B335" s="12" t="s">
        <v>1947</v>
      </c>
      <c r="C335" t="s">
        <v>1945</v>
      </c>
      <c r="D335" t="s">
        <v>432</v>
      </c>
      <c r="E335" s="12" t="s">
        <v>170</v>
      </c>
      <c r="F335">
        <v>27</v>
      </c>
      <c r="G335">
        <v>0</v>
      </c>
      <c r="H335">
        <v>0</v>
      </c>
      <c r="I335" s="15">
        <f t="shared" si="50"/>
        <v>0</v>
      </c>
      <c r="J335">
        <v>0</v>
      </c>
      <c r="K335">
        <v>0</v>
      </c>
      <c r="L335" s="3">
        <v>0</v>
      </c>
      <c r="M335" s="3">
        <v>0</v>
      </c>
      <c r="N335" s="3">
        <v>0</v>
      </c>
      <c r="O335" s="14">
        <f t="shared" si="51"/>
        <v>0</v>
      </c>
      <c r="P335">
        <v>0</v>
      </c>
      <c r="Q335">
        <v>0</v>
      </c>
      <c r="R335">
        <v>0</v>
      </c>
      <c r="S335" s="13">
        <f t="shared" si="52"/>
        <v>0</v>
      </c>
      <c r="T335" s="13">
        <f t="shared" si="53"/>
        <v>0</v>
      </c>
      <c r="U335" s="15">
        <f t="shared" si="54"/>
        <v>0</v>
      </c>
      <c r="V335">
        <v>0</v>
      </c>
      <c r="W335">
        <v>0</v>
      </c>
      <c r="X335">
        <v>0</v>
      </c>
      <c r="Y335" s="2">
        <v>1.4833333333000001</v>
      </c>
      <c r="Z335" s="21">
        <v>0.05</v>
      </c>
      <c r="AA335">
        <v>0.05</v>
      </c>
      <c r="AB335">
        <v>5.23</v>
      </c>
      <c r="AC335" s="32">
        <f t="shared" si="55"/>
        <v>9.46969696969697E-3</v>
      </c>
      <c r="AD335" s="13">
        <f t="shared" si="56"/>
        <v>0</v>
      </c>
      <c r="AE335" s="13">
        <f t="shared" si="57"/>
        <v>0</v>
      </c>
      <c r="AF335" s="13">
        <f t="shared" si="58"/>
        <v>0</v>
      </c>
      <c r="AG335">
        <v>1</v>
      </c>
      <c r="AH335">
        <v>1</v>
      </c>
      <c r="AI335" s="17">
        <f t="shared" si="59"/>
        <v>0.5</v>
      </c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>
        <v>0</v>
      </c>
      <c r="AS335">
        <v>0</v>
      </c>
      <c r="AT335">
        <v>0</v>
      </c>
      <c r="AU335">
        <v>-64.599999999999994</v>
      </c>
      <c r="AV335">
        <v>-83.295000000000002</v>
      </c>
      <c r="AW335">
        <v>-2.9769999999999999</v>
      </c>
      <c r="AX335" s="2">
        <v>0</v>
      </c>
      <c r="AY335" s="2">
        <v>-0.2</v>
      </c>
      <c r="AZ335" s="2">
        <v>0</v>
      </c>
      <c r="BA335" s="2">
        <v>0</v>
      </c>
      <c r="BB335" s="2">
        <v>0</v>
      </c>
      <c r="BC335" s="2">
        <v>-0.1</v>
      </c>
    </row>
    <row r="336" spans="1:55" x14ac:dyDescent="0.2">
      <c r="A336" s="12" t="s">
        <v>1946</v>
      </c>
      <c r="B336" s="12" t="s">
        <v>3497</v>
      </c>
      <c r="C336" t="s">
        <v>3496</v>
      </c>
      <c r="D336" t="s">
        <v>169</v>
      </c>
      <c r="E336" s="12" t="s">
        <v>178</v>
      </c>
      <c r="F336">
        <v>65</v>
      </c>
      <c r="G336">
        <v>0</v>
      </c>
      <c r="H336">
        <v>3</v>
      </c>
      <c r="I336" s="15">
        <f t="shared" si="50"/>
        <v>3</v>
      </c>
      <c r="J336">
        <v>2</v>
      </c>
      <c r="K336">
        <v>1</v>
      </c>
      <c r="L336" s="3">
        <v>0</v>
      </c>
      <c r="M336" s="3">
        <v>2</v>
      </c>
      <c r="N336" s="3">
        <v>1</v>
      </c>
      <c r="O336" s="14">
        <f t="shared" si="51"/>
        <v>1.4036911879390181</v>
      </c>
      <c r="P336">
        <v>19</v>
      </c>
      <c r="Q336">
        <v>13</v>
      </c>
      <c r="R336">
        <v>16</v>
      </c>
      <c r="S336" s="13">
        <f t="shared" si="52"/>
        <v>0</v>
      </c>
      <c r="T336" s="13">
        <f t="shared" si="53"/>
        <v>0</v>
      </c>
      <c r="U336" s="15">
        <f t="shared" si="54"/>
        <v>20.6</v>
      </c>
      <c r="V336">
        <v>2</v>
      </c>
      <c r="W336">
        <v>3</v>
      </c>
      <c r="X336">
        <v>6</v>
      </c>
      <c r="Y336" s="2">
        <v>128.23333333330001</v>
      </c>
      <c r="Z336" s="21">
        <v>1.9666666667000001</v>
      </c>
      <c r="AA336">
        <v>1.97</v>
      </c>
      <c r="AB336">
        <v>3.01</v>
      </c>
      <c r="AC336" s="32">
        <f t="shared" si="55"/>
        <v>0.39558232931726911</v>
      </c>
      <c r="AD336" s="13">
        <f t="shared" si="56"/>
        <v>0</v>
      </c>
      <c r="AE336" s="13">
        <f t="shared" si="57"/>
        <v>0.3</v>
      </c>
      <c r="AF336" s="13">
        <f t="shared" si="58"/>
        <v>0.3</v>
      </c>
      <c r="AI336" s="17" t="str">
        <f t="shared" si="59"/>
        <v xml:space="preserve"> </v>
      </c>
      <c r="AJ336" s="35">
        <v>10</v>
      </c>
      <c r="AK336" s="35">
        <v>2</v>
      </c>
      <c r="AL336" s="35">
        <v>93</v>
      </c>
      <c r="AM336" s="35">
        <v>16</v>
      </c>
      <c r="AN336" s="35">
        <v>40</v>
      </c>
      <c r="AO336" s="35">
        <v>4</v>
      </c>
      <c r="AP336" s="35">
        <v>3</v>
      </c>
      <c r="AQ336" s="35">
        <v>44</v>
      </c>
      <c r="AR336">
        <v>2</v>
      </c>
      <c r="AS336">
        <v>0</v>
      </c>
      <c r="AT336">
        <v>75.84</v>
      </c>
      <c r="AU336">
        <v>-10.8</v>
      </c>
      <c r="AV336">
        <v>-84.046000000000006</v>
      </c>
      <c r="AW336">
        <v>1.6080000000000001</v>
      </c>
      <c r="AX336" s="2">
        <v>8.6999999999999993</v>
      </c>
      <c r="AY336" s="2">
        <v>-3.6</v>
      </c>
      <c r="AZ336" s="2">
        <v>0.8</v>
      </c>
      <c r="BA336" s="2">
        <v>-0.7</v>
      </c>
      <c r="BB336" s="2">
        <v>2.6</v>
      </c>
      <c r="BC336" s="2">
        <v>-0.8</v>
      </c>
    </row>
    <row r="337" spans="1:55" x14ac:dyDescent="0.2">
      <c r="A337" s="12" t="s">
        <v>3112</v>
      </c>
      <c r="B337" s="12" t="s">
        <v>3113</v>
      </c>
      <c r="C337" t="s">
        <v>3111</v>
      </c>
      <c r="D337" t="s">
        <v>265</v>
      </c>
      <c r="E337" s="12" t="s">
        <v>123</v>
      </c>
      <c r="F337">
        <v>80</v>
      </c>
      <c r="G337">
        <v>5</v>
      </c>
      <c r="H337">
        <v>5</v>
      </c>
      <c r="I337" s="15">
        <f t="shared" si="50"/>
        <v>10</v>
      </c>
      <c r="J337">
        <v>2</v>
      </c>
      <c r="K337">
        <v>3</v>
      </c>
      <c r="L337" s="3">
        <v>5</v>
      </c>
      <c r="M337" s="3">
        <v>2</v>
      </c>
      <c r="N337" s="3">
        <v>3</v>
      </c>
      <c r="O337" s="14">
        <f t="shared" si="51"/>
        <v>4.2328042328042326</v>
      </c>
      <c r="P337">
        <v>24</v>
      </c>
      <c r="Q337">
        <v>6</v>
      </c>
      <c r="R337">
        <v>6</v>
      </c>
      <c r="S337" s="13">
        <f t="shared" si="52"/>
        <v>0.20833333333333334</v>
      </c>
      <c r="T337" s="13">
        <f t="shared" si="53"/>
        <v>0.1388888888888889</v>
      </c>
      <c r="U337" s="15">
        <f t="shared" si="54"/>
        <v>12.555555555555555</v>
      </c>
      <c r="V337">
        <v>0</v>
      </c>
      <c r="W337">
        <v>4</v>
      </c>
      <c r="X337">
        <v>7</v>
      </c>
      <c r="Y337" s="2">
        <v>141.75</v>
      </c>
      <c r="Z337" s="21">
        <v>1.7666666666999999</v>
      </c>
      <c r="AA337">
        <v>1.73</v>
      </c>
      <c r="AB337">
        <v>3.65</v>
      </c>
      <c r="AC337" s="32">
        <f t="shared" si="55"/>
        <v>0.32156133828996281</v>
      </c>
      <c r="AD337" s="13">
        <f t="shared" si="56"/>
        <v>0.27777777777777779</v>
      </c>
      <c r="AE337" s="13">
        <f t="shared" si="57"/>
        <v>0.27777777777777779</v>
      </c>
      <c r="AF337" s="13">
        <f t="shared" si="58"/>
        <v>0.55555555555555558</v>
      </c>
      <c r="AG337">
        <v>6</v>
      </c>
      <c r="AH337">
        <v>6</v>
      </c>
      <c r="AI337" s="17">
        <f t="shared" si="59"/>
        <v>0.5</v>
      </c>
      <c r="AJ337" s="35">
        <v>18</v>
      </c>
      <c r="AK337" s="35">
        <v>1</v>
      </c>
      <c r="AL337" s="35">
        <v>95</v>
      </c>
      <c r="AM337" s="35">
        <v>13</v>
      </c>
      <c r="AN337" s="35">
        <v>43</v>
      </c>
      <c r="AO337" s="35">
        <v>2</v>
      </c>
      <c r="AP337" s="35">
        <v>6</v>
      </c>
      <c r="AQ337" s="35">
        <v>74</v>
      </c>
      <c r="AR337">
        <v>0</v>
      </c>
      <c r="AS337">
        <v>0</v>
      </c>
      <c r="AT337">
        <v>90.01</v>
      </c>
      <c r="AU337">
        <v>5.7</v>
      </c>
      <c r="AV337">
        <v>-80.813999999999993</v>
      </c>
      <c r="AW337">
        <v>-0.87</v>
      </c>
      <c r="AX337" s="2">
        <v>12.9</v>
      </c>
      <c r="AY337" s="2">
        <v>0.1</v>
      </c>
      <c r="AZ337" s="2">
        <v>0.4</v>
      </c>
      <c r="BA337" s="2">
        <v>-0.1</v>
      </c>
      <c r="BB337" s="2">
        <v>1.4</v>
      </c>
      <c r="BC337" s="2">
        <v>1.7000000000000002</v>
      </c>
    </row>
    <row r="338" spans="1:55" x14ac:dyDescent="0.2">
      <c r="A338" s="12" t="s">
        <v>1114</v>
      </c>
      <c r="B338" s="12" t="s">
        <v>1115</v>
      </c>
      <c r="C338" t="s">
        <v>1113</v>
      </c>
      <c r="D338" t="s">
        <v>305</v>
      </c>
      <c r="E338" s="12" t="s">
        <v>170</v>
      </c>
      <c r="F338">
        <v>1</v>
      </c>
      <c r="G338">
        <v>0</v>
      </c>
      <c r="H338">
        <v>0</v>
      </c>
      <c r="I338" s="15">
        <f t="shared" si="50"/>
        <v>0</v>
      </c>
      <c r="J338">
        <v>0</v>
      </c>
      <c r="K338">
        <v>0</v>
      </c>
      <c r="L338" s="3">
        <v>0</v>
      </c>
      <c r="M338" s="3">
        <v>0</v>
      </c>
      <c r="N338" s="3">
        <v>0</v>
      </c>
      <c r="O338" s="14">
        <f t="shared" si="51"/>
        <v>0</v>
      </c>
      <c r="P338">
        <v>0</v>
      </c>
      <c r="Q338">
        <v>0</v>
      </c>
      <c r="R338">
        <v>0</v>
      </c>
      <c r="S338" s="13">
        <f t="shared" si="52"/>
        <v>0</v>
      </c>
      <c r="T338" s="13">
        <f t="shared" si="53"/>
        <v>0</v>
      </c>
      <c r="U338" s="15">
        <f t="shared" si="54"/>
        <v>0</v>
      </c>
      <c r="V338">
        <v>0</v>
      </c>
      <c r="W338">
        <v>0</v>
      </c>
      <c r="X338">
        <v>0</v>
      </c>
      <c r="Y338" s="2">
        <v>0</v>
      </c>
      <c r="Z338" s="21">
        <v>0</v>
      </c>
      <c r="AC338" s="32">
        <f t="shared" si="55"/>
        <v>0</v>
      </c>
      <c r="AD338" s="13">
        <f t="shared" si="56"/>
        <v>0</v>
      </c>
      <c r="AE338" s="13">
        <f t="shared" si="57"/>
        <v>0</v>
      </c>
      <c r="AF338" s="13">
        <f t="shared" si="58"/>
        <v>0</v>
      </c>
      <c r="AG338">
        <v>0</v>
      </c>
      <c r="AH338">
        <v>0</v>
      </c>
      <c r="AI338" s="17" t="str">
        <f t="shared" si="59"/>
        <v xml:space="preserve"> </v>
      </c>
      <c r="AJ338" s="35">
        <v>0</v>
      </c>
      <c r="AK338" s="35">
        <v>0</v>
      </c>
      <c r="AL338" s="35">
        <v>0</v>
      </c>
      <c r="AM338" s="35">
        <v>0</v>
      </c>
      <c r="AN338" s="35">
        <v>0</v>
      </c>
      <c r="AO338" s="35">
        <v>0</v>
      </c>
      <c r="AP338" s="35">
        <v>0</v>
      </c>
      <c r="AQ338" s="35">
        <v>0</v>
      </c>
      <c r="AR338">
        <v>0</v>
      </c>
      <c r="AS338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</row>
    <row r="339" spans="1:55" x14ac:dyDescent="0.2">
      <c r="A339" s="12" t="s">
        <v>1114</v>
      </c>
      <c r="B339" s="12" t="s">
        <v>1428</v>
      </c>
      <c r="C339" t="s">
        <v>1427</v>
      </c>
      <c r="D339" t="s">
        <v>112</v>
      </c>
      <c r="E339" s="12" t="s">
        <v>178</v>
      </c>
      <c r="F339">
        <v>80</v>
      </c>
      <c r="G339">
        <v>2</v>
      </c>
      <c r="H339">
        <v>9</v>
      </c>
      <c r="I339" s="15">
        <f t="shared" si="50"/>
        <v>11</v>
      </c>
      <c r="J339">
        <v>5</v>
      </c>
      <c r="K339">
        <v>4</v>
      </c>
      <c r="L339" s="3">
        <v>2</v>
      </c>
      <c r="M339" s="3">
        <v>5</v>
      </c>
      <c r="N339" s="3">
        <v>2</v>
      </c>
      <c r="O339" s="14">
        <f t="shared" si="51"/>
        <v>3.6177599122973905</v>
      </c>
      <c r="P339">
        <v>30</v>
      </c>
      <c r="Q339">
        <v>11</v>
      </c>
      <c r="R339">
        <v>17</v>
      </c>
      <c r="S339" s="13">
        <f t="shared" si="52"/>
        <v>6.6666666666666666E-2</v>
      </c>
      <c r="T339" s="13">
        <f t="shared" si="53"/>
        <v>3.4482758620689655E-2</v>
      </c>
      <c r="U339" s="15">
        <f t="shared" si="54"/>
        <v>38.75</v>
      </c>
      <c r="V339">
        <v>1</v>
      </c>
      <c r="W339">
        <v>4</v>
      </c>
      <c r="X339">
        <v>9</v>
      </c>
      <c r="Y339" s="2">
        <v>182.4333333333</v>
      </c>
      <c r="Z339" s="21">
        <v>2.2666666666999999</v>
      </c>
      <c r="AA339">
        <v>2.25</v>
      </c>
      <c r="AB339">
        <v>2.88</v>
      </c>
      <c r="AC339" s="32">
        <f t="shared" si="55"/>
        <v>0.43859649122807021</v>
      </c>
      <c r="AD339" s="13">
        <f t="shared" si="56"/>
        <v>0.1</v>
      </c>
      <c r="AE339" s="13">
        <f t="shared" si="57"/>
        <v>0.45</v>
      </c>
      <c r="AF339" s="13">
        <f t="shared" si="58"/>
        <v>0.55000000000000004</v>
      </c>
      <c r="AI339" s="17" t="str">
        <f t="shared" si="59"/>
        <v xml:space="preserve"> </v>
      </c>
      <c r="AJ339" s="35">
        <v>20</v>
      </c>
      <c r="AK339" s="35">
        <v>4</v>
      </c>
      <c r="AL339" s="35">
        <v>135</v>
      </c>
      <c r="AM339" s="35">
        <v>32</v>
      </c>
      <c r="AN339" s="35">
        <v>57</v>
      </c>
      <c r="AO339" s="35">
        <v>10</v>
      </c>
      <c r="AP339" s="35">
        <v>5</v>
      </c>
      <c r="AQ339" s="35">
        <v>74</v>
      </c>
      <c r="AR339">
        <v>0</v>
      </c>
      <c r="AS339">
        <v>0</v>
      </c>
      <c r="AT339">
        <v>78.38</v>
      </c>
      <c r="AU339">
        <v>0.1</v>
      </c>
      <c r="AV339">
        <v>-84.787000000000006</v>
      </c>
      <c r="AW339">
        <v>-3.4060000000000001</v>
      </c>
      <c r="AX339" s="2">
        <v>18.2</v>
      </c>
      <c r="AY339" s="2">
        <v>1.5</v>
      </c>
      <c r="AZ339" s="2">
        <v>0.4</v>
      </c>
      <c r="BA339" s="2">
        <v>-0.30000000000000004</v>
      </c>
      <c r="BB339" s="2">
        <v>0.30000000000000004</v>
      </c>
      <c r="BC339" s="2">
        <v>1.9</v>
      </c>
    </row>
    <row r="340" spans="1:55" x14ac:dyDescent="0.2">
      <c r="A340" s="12" t="s">
        <v>1114</v>
      </c>
      <c r="B340" s="12" t="s">
        <v>2374</v>
      </c>
      <c r="C340" t="s">
        <v>2373</v>
      </c>
      <c r="D340" t="s">
        <v>139</v>
      </c>
      <c r="E340" s="12" t="s">
        <v>178</v>
      </c>
      <c r="F340">
        <v>7</v>
      </c>
      <c r="G340">
        <v>0</v>
      </c>
      <c r="H340">
        <v>0</v>
      </c>
      <c r="I340" s="15">
        <f t="shared" si="50"/>
        <v>0</v>
      </c>
      <c r="J340">
        <v>0</v>
      </c>
      <c r="K340">
        <v>0</v>
      </c>
      <c r="L340" s="3">
        <v>0</v>
      </c>
      <c r="M340" s="3">
        <v>0</v>
      </c>
      <c r="N340" s="3">
        <v>0</v>
      </c>
      <c r="O340" s="14">
        <f t="shared" si="51"/>
        <v>0</v>
      </c>
      <c r="P340">
        <v>0</v>
      </c>
      <c r="Q340">
        <v>0</v>
      </c>
      <c r="R340">
        <v>0</v>
      </c>
      <c r="S340" s="13">
        <f t="shared" si="52"/>
        <v>0</v>
      </c>
      <c r="T340" s="13">
        <f t="shared" si="53"/>
        <v>0</v>
      </c>
      <c r="U340" s="15">
        <f t="shared" si="54"/>
        <v>0</v>
      </c>
      <c r="V340">
        <v>0</v>
      </c>
      <c r="W340">
        <v>0</v>
      </c>
      <c r="X340">
        <v>0</v>
      </c>
      <c r="Y340" s="2">
        <v>0.35</v>
      </c>
      <c r="Z340" s="21">
        <v>0.05</v>
      </c>
      <c r="AA340">
        <v>0.05</v>
      </c>
      <c r="AB340">
        <v>4.79</v>
      </c>
      <c r="AC340" s="32">
        <f t="shared" si="55"/>
        <v>1.0330578512396695E-2</v>
      </c>
      <c r="AD340" s="13">
        <f t="shared" si="56"/>
        <v>0</v>
      </c>
      <c r="AE340" s="13">
        <f t="shared" si="57"/>
        <v>0</v>
      </c>
      <c r="AF340" s="13">
        <f t="shared" si="58"/>
        <v>0</v>
      </c>
      <c r="AI340" s="17" t="str">
        <f t="shared" si="59"/>
        <v xml:space="preserve"> </v>
      </c>
      <c r="AJ340" s="35">
        <v>0</v>
      </c>
      <c r="AK340" s="35">
        <v>0</v>
      </c>
      <c r="AL340" s="35">
        <v>0</v>
      </c>
      <c r="AM340" s="35">
        <v>0</v>
      </c>
      <c r="AN340" s="35">
        <v>0</v>
      </c>
      <c r="AO340" s="35">
        <v>0</v>
      </c>
      <c r="AP340" s="35">
        <v>0</v>
      </c>
      <c r="AQ340" s="35">
        <v>0</v>
      </c>
      <c r="AR340">
        <v>0</v>
      </c>
      <c r="AS340">
        <v>0</v>
      </c>
      <c r="AT340">
        <v>0</v>
      </c>
      <c r="AU340">
        <v>-55.5</v>
      </c>
      <c r="AV340">
        <v>-76.536000000000001</v>
      </c>
      <c r="AW340">
        <v>5.1509999999999998</v>
      </c>
      <c r="AX340" s="2">
        <v>0.1</v>
      </c>
      <c r="AY340" s="2">
        <v>0</v>
      </c>
      <c r="AZ340" s="2">
        <v>0.1</v>
      </c>
      <c r="BA340" s="2">
        <v>0</v>
      </c>
      <c r="BB340" s="2">
        <v>0</v>
      </c>
      <c r="BC340" s="2">
        <v>0.1</v>
      </c>
    </row>
    <row r="341" spans="1:55" x14ac:dyDescent="0.2">
      <c r="A341" s="12" t="s">
        <v>1114</v>
      </c>
      <c r="B341" s="12" t="s">
        <v>2563</v>
      </c>
      <c r="C341" t="s">
        <v>2562</v>
      </c>
      <c r="D341" t="s">
        <v>684</v>
      </c>
      <c r="E341" s="12" t="s">
        <v>178</v>
      </c>
      <c r="F341">
        <v>76</v>
      </c>
      <c r="G341">
        <v>1</v>
      </c>
      <c r="H341">
        <v>4</v>
      </c>
      <c r="I341" s="15">
        <f t="shared" si="50"/>
        <v>5</v>
      </c>
      <c r="J341">
        <v>2</v>
      </c>
      <c r="K341">
        <v>2</v>
      </c>
      <c r="L341" s="3">
        <v>1</v>
      </c>
      <c r="M341" s="3">
        <v>2</v>
      </c>
      <c r="N341" s="3">
        <v>2</v>
      </c>
      <c r="O341" s="14">
        <f t="shared" si="51"/>
        <v>1.6381507098656058</v>
      </c>
      <c r="P341">
        <v>37</v>
      </c>
      <c r="Q341">
        <v>12</v>
      </c>
      <c r="R341">
        <v>32</v>
      </c>
      <c r="S341" s="13">
        <f t="shared" si="52"/>
        <v>2.7027027027027029E-2</v>
      </c>
      <c r="T341" s="13">
        <f t="shared" si="53"/>
        <v>1.2345679012345678E-2</v>
      </c>
      <c r="U341" s="15">
        <f t="shared" si="54"/>
        <v>26.153846153846153</v>
      </c>
      <c r="V341">
        <v>1</v>
      </c>
      <c r="W341">
        <v>3</v>
      </c>
      <c r="X341">
        <v>7</v>
      </c>
      <c r="Y341" s="2">
        <v>183.13333333329999</v>
      </c>
      <c r="Z341" s="21">
        <v>2.4</v>
      </c>
      <c r="AA341">
        <v>2.39</v>
      </c>
      <c r="AB341">
        <v>3.38</v>
      </c>
      <c r="AC341" s="32">
        <f t="shared" si="55"/>
        <v>0.41421143847487008</v>
      </c>
      <c r="AD341" s="13">
        <f t="shared" si="56"/>
        <v>7.6923076923076927E-2</v>
      </c>
      <c r="AE341" s="13">
        <f t="shared" si="57"/>
        <v>0.30769230769230771</v>
      </c>
      <c r="AF341" s="13">
        <f t="shared" si="58"/>
        <v>0.38461538461538464</v>
      </c>
      <c r="AI341" s="17" t="str">
        <f t="shared" si="59"/>
        <v xml:space="preserve"> </v>
      </c>
      <c r="AJ341" s="35">
        <v>13</v>
      </c>
      <c r="AK341" s="35">
        <v>3</v>
      </c>
      <c r="AL341" s="35">
        <v>157</v>
      </c>
      <c r="AM341" s="35">
        <v>22</v>
      </c>
      <c r="AN341" s="35">
        <v>71</v>
      </c>
      <c r="AO341" s="35">
        <v>9</v>
      </c>
      <c r="AP341" s="35">
        <v>2</v>
      </c>
      <c r="AQ341" s="35">
        <v>76</v>
      </c>
      <c r="AR341">
        <v>2</v>
      </c>
      <c r="AS341">
        <v>2</v>
      </c>
      <c r="AT341">
        <v>92.94</v>
      </c>
      <c r="AU341">
        <v>6</v>
      </c>
      <c r="AV341">
        <v>-82.06</v>
      </c>
      <c r="AW341">
        <v>-3.4350000000000001</v>
      </c>
      <c r="AX341" s="2">
        <v>19.7</v>
      </c>
      <c r="AY341" s="2">
        <v>2.1</v>
      </c>
      <c r="AZ341" s="2">
        <v>0.4</v>
      </c>
      <c r="BA341" s="2">
        <v>-0.7</v>
      </c>
      <c r="BB341" s="2">
        <v>0.30000000000000004</v>
      </c>
      <c r="BC341" s="2">
        <v>2.1</v>
      </c>
    </row>
    <row r="342" spans="1:55" x14ac:dyDescent="0.2">
      <c r="A342" s="12" t="s">
        <v>3179</v>
      </c>
      <c r="B342" s="12" t="s">
        <v>3180</v>
      </c>
      <c r="C342" t="s">
        <v>3178</v>
      </c>
      <c r="D342" t="s">
        <v>192</v>
      </c>
      <c r="E342" s="12" t="s">
        <v>148</v>
      </c>
      <c r="F342">
        <v>52</v>
      </c>
      <c r="G342">
        <v>1</v>
      </c>
      <c r="H342">
        <v>0</v>
      </c>
      <c r="I342" s="15">
        <f t="shared" si="50"/>
        <v>1</v>
      </c>
      <c r="J342">
        <v>0</v>
      </c>
      <c r="K342">
        <v>0</v>
      </c>
      <c r="L342" s="3">
        <v>1</v>
      </c>
      <c r="M342" s="3">
        <v>0</v>
      </c>
      <c r="N342" s="3">
        <v>0</v>
      </c>
      <c r="O342" s="14">
        <f t="shared" si="51"/>
        <v>0.86517664023071383</v>
      </c>
      <c r="P342">
        <v>18</v>
      </c>
      <c r="Q342">
        <v>3</v>
      </c>
      <c r="R342">
        <v>5</v>
      </c>
      <c r="S342" s="13">
        <f t="shared" si="52"/>
        <v>5.5555555555555552E-2</v>
      </c>
      <c r="T342" s="13">
        <f t="shared" si="53"/>
        <v>3.8461538461538464E-2</v>
      </c>
      <c r="U342" s="15">
        <f t="shared" si="54"/>
        <v>0</v>
      </c>
      <c r="V342">
        <v>0</v>
      </c>
      <c r="W342">
        <v>0</v>
      </c>
      <c r="X342">
        <v>2</v>
      </c>
      <c r="Y342" s="2">
        <v>69.349999999999994</v>
      </c>
      <c r="Z342" s="21">
        <v>1.3333333333000001</v>
      </c>
      <c r="AA342">
        <v>1.26</v>
      </c>
      <c r="AB342">
        <v>4.6100000000000003</v>
      </c>
      <c r="AC342" s="32">
        <f t="shared" si="55"/>
        <v>0.21465076660988075</v>
      </c>
      <c r="AD342" s="13">
        <f t="shared" si="56"/>
        <v>0.25</v>
      </c>
      <c r="AE342" s="13">
        <f t="shared" si="57"/>
        <v>0</v>
      </c>
      <c r="AF342" s="13">
        <f t="shared" si="58"/>
        <v>0.25</v>
      </c>
      <c r="AG342">
        <v>0</v>
      </c>
      <c r="AH342">
        <v>2</v>
      </c>
      <c r="AI342" s="17">
        <f t="shared" si="59"/>
        <v>0</v>
      </c>
      <c r="AJ342" s="35">
        <v>4</v>
      </c>
      <c r="AK342" s="35">
        <v>3</v>
      </c>
      <c r="AL342" s="35">
        <v>61</v>
      </c>
      <c r="AM342" s="35">
        <v>9</v>
      </c>
      <c r="AN342" s="35">
        <v>23</v>
      </c>
      <c r="AO342" s="35">
        <v>7</v>
      </c>
      <c r="AP342" s="35">
        <v>1</v>
      </c>
      <c r="AQ342" s="35">
        <v>20</v>
      </c>
      <c r="AR342">
        <v>0</v>
      </c>
      <c r="AS342">
        <v>0</v>
      </c>
      <c r="AT342">
        <v>80.319999999999993</v>
      </c>
      <c r="AU342">
        <v>-11</v>
      </c>
      <c r="AV342">
        <v>-84.337999999999994</v>
      </c>
      <c r="AW342">
        <v>-3.827</v>
      </c>
      <c r="AX342" s="2">
        <v>5.6</v>
      </c>
      <c r="AY342" s="2">
        <v>-0.5</v>
      </c>
      <c r="AZ342" s="2">
        <v>0.4</v>
      </c>
      <c r="BA342" s="2">
        <v>-0.4</v>
      </c>
      <c r="BB342" s="2">
        <v>0.4</v>
      </c>
      <c r="BC342" s="2">
        <v>-0.2</v>
      </c>
    </row>
    <row r="343" spans="1:55" x14ac:dyDescent="0.2">
      <c r="A343" s="12" t="s">
        <v>2019</v>
      </c>
      <c r="B343" s="12" t="s">
        <v>2020</v>
      </c>
      <c r="C343" t="s">
        <v>2018</v>
      </c>
      <c r="D343" t="s">
        <v>122</v>
      </c>
      <c r="E343" s="12" t="s">
        <v>178</v>
      </c>
      <c r="F343">
        <v>66</v>
      </c>
      <c r="G343">
        <v>0</v>
      </c>
      <c r="H343">
        <v>7</v>
      </c>
      <c r="I343" s="15">
        <f t="shared" si="50"/>
        <v>7</v>
      </c>
      <c r="J343">
        <v>1</v>
      </c>
      <c r="K343">
        <v>6</v>
      </c>
      <c r="L343" s="3">
        <v>0</v>
      </c>
      <c r="M343" s="3">
        <v>1</v>
      </c>
      <c r="N343" s="3">
        <v>7</v>
      </c>
      <c r="O343" s="14">
        <f t="shared" si="51"/>
        <v>3.1246125232478303</v>
      </c>
      <c r="P343">
        <v>29</v>
      </c>
      <c r="Q343">
        <v>14</v>
      </c>
      <c r="R343">
        <v>15</v>
      </c>
      <c r="S343" s="13">
        <f t="shared" si="52"/>
        <v>0</v>
      </c>
      <c r="T343" s="13">
        <f t="shared" si="53"/>
        <v>0</v>
      </c>
      <c r="U343" s="15">
        <f t="shared" si="54"/>
        <v>11</v>
      </c>
      <c r="V343">
        <v>3</v>
      </c>
      <c r="W343">
        <v>0</v>
      </c>
      <c r="X343">
        <v>1</v>
      </c>
      <c r="Y343" s="2">
        <v>134.4166666667</v>
      </c>
      <c r="Z343" s="21">
        <v>2.0333333332999999</v>
      </c>
      <c r="AA343">
        <v>1.99</v>
      </c>
      <c r="AB343">
        <v>3.3</v>
      </c>
      <c r="AC343" s="32">
        <f t="shared" si="55"/>
        <v>0.37618147448015121</v>
      </c>
      <c r="AD343" s="13">
        <f t="shared" si="56"/>
        <v>0</v>
      </c>
      <c r="AE343" s="13">
        <f t="shared" si="57"/>
        <v>0.7</v>
      </c>
      <c r="AF343" s="13">
        <f t="shared" si="58"/>
        <v>0.7</v>
      </c>
      <c r="AI343" s="17" t="str">
        <f t="shared" si="59"/>
        <v xml:space="preserve"> </v>
      </c>
      <c r="AJ343" s="35">
        <v>10</v>
      </c>
      <c r="AK343" s="35">
        <v>2</v>
      </c>
      <c r="AL343" s="35">
        <v>100</v>
      </c>
      <c r="AM343" s="35">
        <v>11</v>
      </c>
      <c r="AN343" s="35">
        <v>37</v>
      </c>
      <c r="AO343" s="35">
        <v>6</v>
      </c>
      <c r="AP343" s="35">
        <v>4</v>
      </c>
      <c r="AQ343" s="35">
        <v>41</v>
      </c>
      <c r="AR343">
        <v>0</v>
      </c>
      <c r="AS343">
        <v>0</v>
      </c>
      <c r="AT343">
        <v>75.37</v>
      </c>
      <c r="AU343">
        <v>-16.7</v>
      </c>
      <c r="AV343">
        <v>-81.856999999999999</v>
      </c>
      <c r="AW343">
        <v>-1.006</v>
      </c>
      <c r="AX343" s="2">
        <v>11.2</v>
      </c>
      <c r="AY343" s="2">
        <v>-1.1000000000000001</v>
      </c>
      <c r="AZ343" s="2">
        <v>0.2</v>
      </c>
      <c r="BA343" s="2">
        <v>-0.1</v>
      </c>
      <c r="BB343" s="2">
        <v>0.5</v>
      </c>
      <c r="BC343" s="2">
        <v>-0.5</v>
      </c>
    </row>
    <row r="344" spans="1:55" x14ac:dyDescent="0.2">
      <c r="A344" s="12" t="s">
        <v>2019</v>
      </c>
      <c r="B344" s="12" t="s">
        <v>3591</v>
      </c>
      <c r="C344" t="s">
        <v>3590</v>
      </c>
      <c r="D344" t="s">
        <v>162</v>
      </c>
      <c r="E344" s="12" t="s">
        <v>148</v>
      </c>
      <c r="F344">
        <v>82</v>
      </c>
      <c r="G344">
        <v>8</v>
      </c>
      <c r="H344">
        <v>15</v>
      </c>
      <c r="I344" s="15">
        <f t="shared" si="50"/>
        <v>23</v>
      </c>
      <c r="J344">
        <v>6</v>
      </c>
      <c r="K344">
        <v>9</v>
      </c>
      <c r="L344" s="3">
        <v>8</v>
      </c>
      <c r="M344" s="3">
        <v>6</v>
      </c>
      <c r="N344" s="3">
        <v>9</v>
      </c>
      <c r="O344" s="14">
        <f t="shared" si="51"/>
        <v>5.0030211480368587</v>
      </c>
      <c r="P344">
        <v>76</v>
      </c>
      <c r="Q344">
        <v>16</v>
      </c>
      <c r="R344">
        <v>51</v>
      </c>
      <c r="S344" s="13">
        <f t="shared" si="52"/>
        <v>0.10526315789473684</v>
      </c>
      <c r="T344" s="13">
        <f t="shared" si="53"/>
        <v>5.5944055944055944E-2</v>
      </c>
      <c r="U344" s="15">
        <f t="shared" si="54"/>
        <v>41.142857142857139</v>
      </c>
      <c r="V344">
        <v>4</v>
      </c>
      <c r="W344">
        <v>1</v>
      </c>
      <c r="X344">
        <v>6</v>
      </c>
      <c r="Y344" s="2">
        <v>275.8333333333</v>
      </c>
      <c r="Z344" s="21">
        <v>3.35</v>
      </c>
      <c r="AA344">
        <v>3.28</v>
      </c>
      <c r="AB344">
        <v>2.38</v>
      </c>
      <c r="AC344" s="32">
        <f t="shared" si="55"/>
        <v>0.57950530035335679</v>
      </c>
      <c r="AD344" s="13">
        <f t="shared" si="56"/>
        <v>0.19047619047619047</v>
      </c>
      <c r="AE344" s="13">
        <f t="shared" si="57"/>
        <v>0.35714285714285715</v>
      </c>
      <c r="AF344" s="13">
        <f t="shared" si="58"/>
        <v>0.54761904761904767</v>
      </c>
      <c r="AG344">
        <v>1</v>
      </c>
      <c r="AH344">
        <v>0</v>
      </c>
      <c r="AI344" s="17">
        <f t="shared" si="59"/>
        <v>1</v>
      </c>
      <c r="AJ344" s="35">
        <v>42</v>
      </c>
      <c r="AK344" s="35">
        <v>9</v>
      </c>
      <c r="AL344" s="35">
        <v>246</v>
      </c>
      <c r="AM344" s="35">
        <v>39</v>
      </c>
      <c r="AN344" s="35">
        <v>120</v>
      </c>
      <c r="AO344" s="35">
        <v>15</v>
      </c>
      <c r="AP344" s="35">
        <v>16</v>
      </c>
      <c r="AQ344" s="35">
        <v>133</v>
      </c>
      <c r="AR344">
        <v>1</v>
      </c>
      <c r="AS344">
        <v>0</v>
      </c>
      <c r="AT344">
        <v>102.95</v>
      </c>
      <c r="AU344">
        <v>31.5</v>
      </c>
      <c r="AV344">
        <v>-82.299000000000007</v>
      </c>
      <c r="AW344">
        <v>-2.4780000000000002</v>
      </c>
      <c r="AX344" s="2">
        <v>30.2</v>
      </c>
      <c r="AY344" s="2">
        <v>4.2</v>
      </c>
      <c r="AZ344" s="2">
        <v>-1.8</v>
      </c>
      <c r="BA344" s="2">
        <v>-1.6</v>
      </c>
      <c r="BB344" s="2">
        <v>0</v>
      </c>
      <c r="BC344" s="2">
        <v>0.7</v>
      </c>
    </row>
    <row r="345" spans="1:55" x14ac:dyDescent="0.2">
      <c r="A345" s="12" t="s">
        <v>2589</v>
      </c>
      <c r="B345" s="12" t="s">
        <v>2590</v>
      </c>
      <c r="C345" t="s">
        <v>2588</v>
      </c>
      <c r="D345" t="s">
        <v>147</v>
      </c>
      <c r="E345" s="12" t="s">
        <v>229</v>
      </c>
      <c r="F345">
        <v>59</v>
      </c>
      <c r="G345">
        <v>11</v>
      </c>
      <c r="H345">
        <v>15</v>
      </c>
      <c r="I345" s="15">
        <f t="shared" si="50"/>
        <v>26</v>
      </c>
      <c r="J345">
        <v>10</v>
      </c>
      <c r="K345">
        <v>5</v>
      </c>
      <c r="L345" s="3">
        <v>9</v>
      </c>
      <c r="M345" s="3">
        <v>9</v>
      </c>
      <c r="N345" s="3">
        <v>5</v>
      </c>
      <c r="O345" s="14">
        <f t="shared" si="51"/>
        <v>6.8955355827327089</v>
      </c>
      <c r="P345">
        <v>69</v>
      </c>
      <c r="Q345">
        <v>13</v>
      </c>
      <c r="R345">
        <v>24</v>
      </c>
      <c r="S345" s="13">
        <f t="shared" si="52"/>
        <v>0.15942028985507245</v>
      </c>
      <c r="T345" s="13">
        <f t="shared" si="53"/>
        <v>0.10377358490566038</v>
      </c>
      <c r="U345" s="15">
        <f t="shared" si="54"/>
        <v>66.486486486486484</v>
      </c>
      <c r="V345">
        <v>2</v>
      </c>
      <c r="W345">
        <v>6</v>
      </c>
      <c r="X345">
        <v>13</v>
      </c>
      <c r="Y345" s="2">
        <v>226.23333333330001</v>
      </c>
      <c r="Z345" s="21">
        <v>3.8333333333000001</v>
      </c>
      <c r="AA345">
        <v>3.67</v>
      </c>
      <c r="AB345">
        <v>1.53</v>
      </c>
      <c r="AC345" s="32">
        <f t="shared" si="55"/>
        <v>0.7057692307692307</v>
      </c>
      <c r="AD345" s="13">
        <f t="shared" si="56"/>
        <v>0.24324324324324326</v>
      </c>
      <c r="AE345" s="13">
        <f t="shared" si="57"/>
        <v>0.40540540540540543</v>
      </c>
      <c r="AF345" s="13">
        <f t="shared" si="58"/>
        <v>0.64864864864864868</v>
      </c>
      <c r="AG345">
        <v>0</v>
      </c>
      <c r="AH345">
        <v>1</v>
      </c>
      <c r="AI345" s="17">
        <f t="shared" si="59"/>
        <v>0</v>
      </c>
      <c r="AJ345" s="35">
        <v>37</v>
      </c>
      <c r="AK345" s="35">
        <v>2</v>
      </c>
      <c r="AL345" s="35">
        <v>209</v>
      </c>
      <c r="AM345" s="35">
        <v>32</v>
      </c>
      <c r="AN345" s="35">
        <v>76</v>
      </c>
      <c r="AO345" s="35">
        <v>4</v>
      </c>
      <c r="AP345" s="35">
        <v>9</v>
      </c>
      <c r="AQ345" s="35">
        <v>104</v>
      </c>
      <c r="AR345">
        <v>1</v>
      </c>
      <c r="AS345">
        <v>3</v>
      </c>
      <c r="AT345">
        <v>105.08</v>
      </c>
      <c r="AU345">
        <v>27.3</v>
      </c>
      <c r="AV345">
        <v>-81.263999999999996</v>
      </c>
      <c r="AW345">
        <v>-1.5760000000000001</v>
      </c>
      <c r="AX345" s="2">
        <v>27.6</v>
      </c>
      <c r="AY345" s="2">
        <v>6.5</v>
      </c>
      <c r="AZ345" s="2">
        <v>-1.4</v>
      </c>
      <c r="BA345" s="2">
        <v>0.4</v>
      </c>
      <c r="BB345" s="2">
        <v>-5</v>
      </c>
      <c r="BC345" s="2">
        <v>0.5</v>
      </c>
    </row>
    <row r="346" spans="1:55" x14ac:dyDescent="0.2">
      <c r="A346" s="12" t="s">
        <v>2589</v>
      </c>
      <c r="B346" s="12" t="s">
        <v>3173</v>
      </c>
      <c r="C346" t="s">
        <v>3172</v>
      </c>
      <c r="D346" t="s">
        <v>610</v>
      </c>
      <c r="E346" s="12" t="s">
        <v>123</v>
      </c>
      <c r="F346">
        <v>67</v>
      </c>
      <c r="G346">
        <v>0</v>
      </c>
      <c r="H346">
        <v>1</v>
      </c>
      <c r="I346" s="15">
        <f t="shared" si="50"/>
        <v>1</v>
      </c>
      <c r="J346">
        <v>1</v>
      </c>
      <c r="K346">
        <v>0</v>
      </c>
      <c r="L346" s="3">
        <v>0</v>
      </c>
      <c r="M346" s="3">
        <v>1</v>
      </c>
      <c r="N346" s="3">
        <v>0</v>
      </c>
      <c r="O346" s="14">
        <f t="shared" si="51"/>
        <v>3.4383954154727796</v>
      </c>
      <c r="P346">
        <v>1</v>
      </c>
      <c r="Q346">
        <v>0</v>
      </c>
      <c r="R346">
        <v>0</v>
      </c>
      <c r="S346" s="13">
        <f t="shared" si="52"/>
        <v>0</v>
      </c>
      <c r="T346" s="13">
        <f t="shared" si="53"/>
        <v>0</v>
      </c>
      <c r="U346" s="15">
        <f t="shared" si="54"/>
        <v>20</v>
      </c>
      <c r="V346">
        <v>0</v>
      </c>
      <c r="W346">
        <v>0</v>
      </c>
      <c r="X346">
        <v>0</v>
      </c>
      <c r="Y346" s="2">
        <v>17.45</v>
      </c>
      <c r="Z346" s="21">
        <v>0.25</v>
      </c>
      <c r="AA346">
        <v>0.26</v>
      </c>
      <c r="AB346">
        <v>5.3</v>
      </c>
      <c r="AC346" s="32">
        <f t="shared" si="55"/>
        <v>4.6762589928057562E-2</v>
      </c>
      <c r="AD346" s="13">
        <f t="shared" si="56"/>
        <v>0</v>
      </c>
      <c r="AE346" s="13">
        <f t="shared" si="57"/>
        <v>1</v>
      </c>
      <c r="AF346" s="13">
        <f t="shared" si="58"/>
        <v>1</v>
      </c>
      <c r="AG346">
        <v>7</v>
      </c>
      <c r="AH346">
        <v>4</v>
      </c>
      <c r="AI346" s="17">
        <f t="shared" si="59"/>
        <v>0.63636363636363635</v>
      </c>
      <c r="AJ346" s="35">
        <v>1</v>
      </c>
      <c r="AK346" s="35">
        <v>1</v>
      </c>
      <c r="AL346" s="35">
        <v>19</v>
      </c>
      <c r="AM346" s="35">
        <v>8</v>
      </c>
      <c r="AN346" s="35">
        <v>3</v>
      </c>
      <c r="AO346" s="35">
        <v>1</v>
      </c>
      <c r="AP346" s="35">
        <v>0</v>
      </c>
      <c r="AQ346" s="35">
        <v>5</v>
      </c>
      <c r="AR346">
        <v>0</v>
      </c>
      <c r="AS346">
        <v>0</v>
      </c>
      <c r="AT346">
        <v>61.89</v>
      </c>
      <c r="AU346">
        <v>-43.5</v>
      </c>
      <c r="AV346">
        <v>-100.414</v>
      </c>
      <c r="AW346">
        <v>-11.038</v>
      </c>
      <c r="AX346" s="2">
        <v>1.9</v>
      </c>
      <c r="AY346" s="2">
        <v>0.2</v>
      </c>
      <c r="AZ346" s="2">
        <v>0.2</v>
      </c>
      <c r="BA346" s="2">
        <v>0</v>
      </c>
      <c r="BB346" s="2">
        <v>-0.2</v>
      </c>
      <c r="BC346" s="2">
        <v>0.2</v>
      </c>
    </row>
    <row r="347" spans="1:55" x14ac:dyDescent="0.2">
      <c r="A347" s="12" t="s">
        <v>2589</v>
      </c>
      <c r="B347" s="12" t="s">
        <v>3537</v>
      </c>
      <c r="C347" t="s">
        <v>3536</v>
      </c>
      <c r="D347" t="s">
        <v>112</v>
      </c>
      <c r="E347" s="12" t="s">
        <v>113</v>
      </c>
      <c r="F347">
        <v>80</v>
      </c>
      <c r="G347">
        <v>9</v>
      </c>
      <c r="H347">
        <v>6</v>
      </c>
      <c r="I347" s="15">
        <f t="shared" si="50"/>
        <v>15</v>
      </c>
      <c r="J347">
        <v>4</v>
      </c>
      <c r="K347">
        <v>2</v>
      </c>
      <c r="L347" s="3">
        <v>9</v>
      </c>
      <c r="M347" s="3">
        <v>4</v>
      </c>
      <c r="N347" s="3">
        <v>2</v>
      </c>
      <c r="O347" s="14">
        <f t="shared" si="51"/>
        <v>3.5763957878005161</v>
      </c>
      <c r="P347">
        <v>57</v>
      </c>
      <c r="Q347">
        <v>11</v>
      </c>
      <c r="R347">
        <v>1</v>
      </c>
      <c r="S347" s="13">
        <f t="shared" si="52"/>
        <v>0.15789473684210525</v>
      </c>
      <c r="T347" s="13">
        <f t="shared" si="53"/>
        <v>0.13043478260869565</v>
      </c>
      <c r="U347" s="15">
        <f t="shared" si="54"/>
        <v>40.666666666666664</v>
      </c>
      <c r="V347">
        <v>0</v>
      </c>
      <c r="W347">
        <v>7</v>
      </c>
      <c r="X347">
        <v>11</v>
      </c>
      <c r="Y347" s="2">
        <v>251.65</v>
      </c>
      <c r="Z347" s="21">
        <v>3.1333333333</v>
      </c>
      <c r="AA347">
        <v>3.03</v>
      </c>
      <c r="AB347">
        <v>2.04</v>
      </c>
      <c r="AC347" s="32">
        <f t="shared" si="55"/>
        <v>0.5976331360946745</v>
      </c>
      <c r="AD347" s="13">
        <f t="shared" si="56"/>
        <v>0.375</v>
      </c>
      <c r="AE347" s="13">
        <f t="shared" si="57"/>
        <v>0.25</v>
      </c>
      <c r="AF347" s="13">
        <f t="shared" si="58"/>
        <v>0.625</v>
      </c>
      <c r="AG347">
        <v>21</v>
      </c>
      <c r="AH347">
        <v>23</v>
      </c>
      <c r="AI347" s="17">
        <f t="shared" si="59"/>
        <v>0.47727272727272729</v>
      </c>
      <c r="AJ347" s="35">
        <v>24</v>
      </c>
      <c r="AK347" s="35">
        <v>8</v>
      </c>
      <c r="AL347" s="35">
        <v>220</v>
      </c>
      <c r="AM347" s="35">
        <v>37</v>
      </c>
      <c r="AN347" s="35">
        <v>74</v>
      </c>
      <c r="AO347" s="35">
        <v>13</v>
      </c>
      <c r="AP347" s="35">
        <v>10</v>
      </c>
      <c r="AQ347" s="35">
        <v>108</v>
      </c>
      <c r="AR347">
        <v>1</v>
      </c>
      <c r="AS347">
        <v>1</v>
      </c>
      <c r="AT347">
        <v>88.6</v>
      </c>
      <c r="AU347">
        <v>22.8</v>
      </c>
      <c r="AV347">
        <v>-82.674000000000007</v>
      </c>
      <c r="AW347">
        <v>-2.9220000000000002</v>
      </c>
      <c r="AX347" s="2">
        <v>25.6</v>
      </c>
      <c r="AY347" s="2">
        <v>3</v>
      </c>
      <c r="AZ347" s="2">
        <v>-0.60000000000000009</v>
      </c>
      <c r="BA347" s="2">
        <v>-0.1</v>
      </c>
      <c r="BB347" s="2">
        <v>-0.5</v>
      </c>
      <c r="BC347" s="2">
        <v>1.8</v>
      </c>
    </row>
    <row r="348" spans="1:55" x14ac:dyDescent="0.2">
      <c r="A348" s="12" t="s">
        <v>2589</v>
      </c>
      <c r="B348" s="12" t="s">
        <v>3694</v>
      </c>
      <c r="C348" t="s">
        <v>3693</v>
      </c>
      <c r="D348" t="s">
        <v>223</v>
      </c>
      <c r="E348" s="12" t="s">
        <v>178</v>
      </c>
      <c r="F348">
        <v>75</v>
      </c>
      <c r="G348">
        <v>3</v>
      </c>
      <c r="H348">
        <v>25</v>
      </c>
      <c r="I348" s="15">
        <f t="shared" si="50"/>
        <v>28</v>
      </c>
      <c r="J348">
        <v>12</v>
      </c>
      <c r="K348">
        <v>13</v>
      </c>
      <c r="L348" s="3">
        <v>3</v>
      </c>
      <c r="M348" s="3">
        <v>12</v>
      </c>
      <c r="N348" s="3">
        <v>10</v>
      </c>
      <c r="O348" s="14">
        <f t="shared" si="51"/>
        <v>6.1366126872024669</v>
      </c>
      <c r="P348">
        <v>53</v>
      </c>
      <c r="Q348">
        <v>32</v>
      </c>
      <c r="R348">
        <v>35</v>
      </c>
      <c r="S348" s="13">
        <f t="shared" si="52"/>
        <v>5.6603773584905662E-2</v>
      </c>
      <c r="T348" s="13">
        <f t="shared" si="53"/>
        <v>2.5000000000000001E-2</v>
      </c>
      <c r="U348" s="15">
        <f t="shared" si="54"/>
        <v>91.6</v>
      </c>
      <c r="V348">
        <v>4</v>
      </c>
      <c r="W348">
        <v>1</v>
      </c>
      <c r="X348">
        <v>8</v>
      </c>
      <c r="Y348" s="2">
        <v>273.76666666670002</v>
      </c>
      <c r="Z348" s="21">
        <v>3.65</v>
      </c>
      <c r="AA348">
        <v>3.5</v>
      </c>
      <c r="AB348">
        <v>2.0699999999999998</v>
      </c>
      <c r="AC348" s="32">
        <f t="shared" si="55"/>
        <v>0.62836624775583483</v>
      </c>
      <c r="AD348" s="13">
        <f t="shared" si="56"/>
        <v>0.1</v>
      </c>
      <c r="AE348" s="13">
        <f t="shared" si="57"/>
        <v>0.83333333333333337</v>
      </c>
      <c r="AF348" s="13">
        <f t="shared" si="58"/>
        <v>0.93333333333333335</v>
      </c>
      <c r="AI348" s="17" t="str">
        <f t="shared" si="59"/>
        <v xml:space="preserve"> </v>
      </c>
      <c r="AJ348" s="35">
        <v>30</v>
      </c>
      <c r="AK348" s="35">
        <v>8</v>
      </c>
      <c r="AL348" s="35">
        <v>199</v>
      </c>
      <c r="AM348" s="35">
        <v>32</v>
      </c>
      <c r="AN348" s="35">
        <v>107</v>
      </c>
      <c r="AO348" s="35">
        <v>6</v>
      </c>
      <c r="AP348" s="35">
        <v>10</v>
      </c>
      <c r="AQ348" s="35">
        <v>99</v>
      </c>
      <c r="AR348">
        <v>0</v>
      </c>
      <c r="AS348">
        <v>1</v>
      </c>
      <c r="AT348">
        <v>86.59</v>
      </c>
      <c r="AU348">
        <v>-1.8</v>
      </c>
      <c r="AV348">
        <v>-82.013999999999996</v>
      </c>
      <c r="AW348">
        <v>-4.3789999999999996</v>
      </c>
      <c r="AX348" s="2">
        <v>25.1</v>
      </c>
      <c r="AY348" s="2">
        <v>1.1000000000000001</v>
      </c>
      <c r="AZ348" s="2">
        <v>-0.7</v>
      </c>
      <c r="BA348" s="2">
        <v>-0.8</v>
      </c>
      <c r="BB348" s="2">
        <v>-0.2</v>
      </c>
      <c r="BC348" s="2">
        <v>-0.7</v>
      </c>
    </row>
    <row r="349" spans="1:55" x14ac:dyDescent="0.2">
      <c r="A349" s="12" t="s">
        <v>2589</v>
      </c>
      <c r="B349" s="12" t="s">
        <v>3700</v>
      </c>
      <c r="C349" t="s">
        <v>3699</v>
      </c>
      <c r="D349" t="s">
        <v>169</v>
      </c>
      <c r="E349" s="12" t="s">
        <v>170</v>
      </c>
      <c r="F349">
        <v>59</v>
      </c>
      <c r="G349">
        <v>0</v>
      </c>
      <c r="H349">
        <v>0</v>
      </c>
      <c r="I349" s="15">
        <f t="shared" si="50"/>
        <v>0</v>
      </c>
      <c r="J349">
        <v>0</v>
      </c>
      <c r="K349">
        <v>0</v>
      </c>
      <c r="L349" s="3">
        <v>0</v>
      </c>
      <c r="M349" s="3">
        <v>0</v>
      </c>
      <c r="N349" s="3">
        <v>0</v>
      </c>
      <c r="O349" s="14">
        <f t="shared" si="51"/>
        <v>0</v>
      </c>
      <c r="P349">
        <v>0</v>
      </c>
      <c r="Q349">
        <v>0</v>
      </c>
      <c r="R349">
        <v>0</v>
      </c>
      <c r="S349" s="13">
        <f t="shared" si="52"/>
        <v>0</v>
      </c>
      <c r="T349" s="13">
        <f t="shared" si="53"/>
        <v>0</v>
      </c>
      <c r="U349" s="15">
        <f t="shared" si="54"/>
        <v>0</v>
      </c>
      <c r="V349">
        <v>0</v>
      </c>
      <c r="W349">
        <v>0</v>
      </c>
      <c r="X349">
        <v>0</v>
      </c>
      <c r="Y349" s="2">
        <v>1.6833333333</v>
      </c>
      <c r="Z349" s="21">
        <v>1.6666666699999999E-2</v>
      </c>
      <c r="AA349">
        <v>0.04</v>
      </c>
      <c r="AB349">
        <v>5.26</v>
      </c>
      <c r="AC349" s="32">
        <f t="shared" si="55"/>
        <v>7.5471698113207548E-3</v>
      </c>
      <c r="AD349" s="13">
        <f t="shared" si="56"/>
        <v>0</v>
      </c>
      <c r="AE349" s="13">
        <f t="shared" si="57"/>
        <v>0</v>
      </c>
      <c r="AF349" s="13">
        <f t="shared" si="58"/>
        <v>0</v>
      </c>
      <c r="AG349">
        <v>0</v>
      </c>
      <c r="AH349">
        <v>1</v>
      </c>
      <c r="AI349" s="17">
        <f t="shared" si="59"/>
        <v>0</v>
      </c>
      <c r="AJ349" s="35">
        <v>0</v>
      </c>
      <c r="AK349" s="35">
        <v>0</v>
      </c>
      <c r="AL349" s="35">
        <v>1</v>
      </c>
      <c r="AM349" s="35">
        <v>0</v>
      </c>
      <c r="AN349" s="35">
        <v>1</v>
      </c>
      <c r="AO349" s="35">
        <v>0</v>
      </c>
      <c r="AP349" s="35">
        <v>0</v>
      </c>
      <c r="AQ349" s="35">
        <v>0</v>
      </c>
      <c r="AR349">
        <v>0</v>
      </c>
      <c r="AS349">
        <v>0</v>
      </c>
      <c r="AT349">
        <v>57.6</v>
      </c>
      <c r="AU349">
        <v>-29.4</v>
      </c>
      <c r="AV349">
        <v>-79.924999999999997</v>
      </c>
      <c r="AW349">
        <v>-1.9849999999999999</v>
      </c>
      <c r="AX349" s="2">
        <v>0.1</v>
      </c>
      <c r="AY349" s="2">
        <v>-0.30000000000000004</v>
      </c>
      <c r="AZ349" s="2">
        <v>0</v>
      </c>
      <c r="BA349" s="2">
        <v>-0.1</v>
      </c>
      <c r="BB349" s="2">
        <v>0.2</v>
      </c>
      <c r="BC349" s="2">
        <v>-0.2</v>
      </c>
    </row>
    <row r="350" spans="1:55" x14ac:dyDescent="0.2">
      <c r="A350" s="12" t="s">
        <v>391</v>
      </c>
      <c r="B350" s="12" t="s">
        <v>392</v>
      </c>
      <c r="C350" t="s">
        <v>390</v>
      </c>
      <c r="D350" t="s">
        <v>393</v>
      </c>
      <c r="E350" s="12" t="s">
        <v>123</v>
      </c>
      <c r="F350">
        <v>81</v>
      </c>
      <c r="G350">
        <v>5</v>
      </c>
      <c r="H350">
        <v>14</v>
      </c>
      <c r="I350" s="15">
        <f t="shared" si="50"/>
        <v>19</v>
      </c>
      <c r="J350">
        <v>7</v>
      </c>
      <c r="K350">
        <v>6</v>
      </c>
      <c r="L350" s="3">
        <v>5</v>
      </c>
      <c r="M350" s="3">
        <v>7</v>
      </c>
      <c r="N350" s="3">
        <v>6</v>
      </c>
      <c r="O350" s="14">
        <f t="shared" si="51"/>
        <v>3.8334360813768797</v>
      </c>
      <c r="P350">
        <v>55</v>
      </c>
      <c r="Q350">
        <v>29</v>
      </c>
      <c r="R350">
        <v>23</v>
      </c>
      <c r="S350" s="13">
        <f t="shared" si="52"/>
        <v>9.0909090909090912E-2</v>
      </c>
      <c r="T350" s="13">
        <f t="shared" si="53"/>
        <v>4.6728971962616821E-2</v>
      </c>
      <c r="U350" s="15">
        <f t="shared" si="54"/>
        <v>61.090909090909093</v>
      </c>
      <c r="V350">
        <v>2</v>
      </c>
      <c r="W350">
        <v>12</v>
      </c>
      <c r="X350">
        <v>17</v>
      </c>
      <c r="Y350" s="2">
        <v>297.38333333330002</v>
      </c>
      <c r="Z350" s="21">
        <v>3.6666666667000003</v>
      </c>
      <c r="AA350">
        <v>3.5</v>
      </c>
      <c r="AB350">
        <v>2.4</v>
      </c>
      <c r="AC350" s="32">
        <f t="shared" si="55"/>
        <v>0.59322033898305082</v>
      </c>
      <c r="AD350" s="13">
        <f t="shared" si="56"/>
        <v>0.15151515151515152</v>
      </c>
      <c r="AE350" s="13">
        <f t="shared" si="57"/>
        <v>0.39393939393939392</v>
      </c>
      <c r="AF350" s="13">
        <f t="shared" si="58"/>
        <v>0.54545454545454541</v>
      </c>
      <c r="AG350">
        <v>128</v>
      </c>
      <c r="AH350">
        <v>109</v>
      </c>
      <c r="AI350" s="17">
        <f t="shared" si="59"/>
        <v>0.54008438818565396</v>
      </c>
      <c r="AJ350" s="35">
        <v>33</v>
      </c>
      <c r="AK350" s="35">
        <v>4</v>
      </c>
      <c r="AL350" s="35">
        <v>255</v>
      </c>
      <c r="AM350" s="35">
        <v>41</v>
      </c>
      <c r="AN350" s="35">
        <v>135</v>
      </c>
      <c r="AO350" s="35">
        <v>22</v>
      </c>
      <c r="AP350" s="35">
        <v>12</v>
      </c>
      <c r="AQ350" s="35">
        <v>129</v>
      </c>
      <c r="AR350">
        <v>2</v>
      </c>
      <c r="AS350">
        <v>1</v>
      </c>
      <c r="AT350">
        <v>100.19</v>
      </c>
      <c r="AU350">
        <v>31.3</v>
      </c>
      <c r="AV350">
        <v>-76.534000000000006</v>
      </c>
      <c r="AW350">
        <v>0.81300000000000006</v>
      </c>
      <c r="AX350" s="2">
        <v>33.700000000000003</v>
      </c>
      <c r="AY350" s="2">
        <v>7.1</v>
      </c>
      <c r="AZ350" s="2">
        <v>-1.3</v>
      </c>
      <c r="BA350" s="2">
        <v>-0.9</v>
      </c>
      <c r="BB350" s="2">
        <v>-2.6</v>
      </c>
      <c r="BC350" s="2">
        <v>2.2000000000000002</v>
      </c>
    </row>
    <row r="351" spans="1:55" x14ac:dyDescent="0.2">
      <c r="A351" s="12" t="s">
        <v>391</v>
      </c>
      <c r="B351" s="12" t="s">
        <v>1079</v>
      </c>
      <c r="C351" t="s">
        <v>1078</v>
      </c>
      <c r="D351" t="s">
        <v>112</v>
      </c>
      <c r="E351" s="12" t="s">
        <v>156</v>
      </c>
      <c r="F351">
        <v>2</v>
      </c>
      <c r="G351">
        <v>0</v>
      </c>
      <c r="H351">
        <v>0</v>
      </c>
      <c r="I351" s="15">
        <f t="shared" si="50"/>
        <v>0</v>
      </c>
      <c r="J351">
        <v>0</v>
      </c>
      <c r="K351">
        <v>0</v>
      </c>
      <c r="L351" s="3">
        <v>0</v>
      </c>
      <c r="M351" s="3">
        <v>0</v>
      </c>
      <c r="N351" s="3">
        <v>0</v>
      </c>
      <c r="O351" s="14">
        <f t="shared" si="51"/>
        <v>0</v>
      </c>
      <c r="P351">
        <v>0</v>
      </c>
      <c r="Q351">
        <v>0</v>
      </c>
      <c r="R351">
        <v>0</v>
      </c>
      <c r="S351" s="13">
        <f t="shared" si="52"/>
        <v>0</v>
      </c>
      <c r="T351" s="13">
        <f t="shared" si="53"/>
        <v>0</v>
      </c>
      <c r="U351" s="15">
        <f t="shared" si="54"/>
        <v>0</v>
      </c>
      <c r="V351">
        <v>0</v>
      </c>
      <c r="W351">
        <v>0</v>
      </c>
      <c r="X351">
        <v>0</v>
      </c>
      <c r="Y351" s="2">
        <v>0</v>
      </c>
      <c r="Z351" s="21">
        <v>0</v>
      </c>
      <c r="AC351" s="32">
        <f t="shared" si="55"/>
        <v>0</v>
      </c>
      <c r="AD351" s="13">
        <f t="shared" si="56"/>
        <v>0</v>
      </c>
      <c r="AE351" s="13">
        <f t="shared" si="57"/>
        <v>0</v>
      </c>
      <c r="AF351" s="13">
        <f t="shared" si="58"/>
        <v>0</v>
      </c>
      <c r="AG351">
        <v>0</v>
      </c>
      <c r="AH351">
        <v>0</v>
      </c>
      <c r="AI351" s="17" t="str">
        <f t="shared" si="59"/>
        <v xml:space="preserve"> </v>
      </c>
      <c r="AJ351" s="35">
        <v>0</v>
      </c>
      <c r="AK351" s="35">
        <v>0</v>
      </c>
      <c r="AL351" s="35">
        <v>0</v>
      </c>
      <c r="AM351" s="35">
        <v>0</v>
      </c>
      <c r="AN351" s="35">
        <v>0</v>
      </c>
      <c r="AO351" s="35">
        <v>0</v>
      </c>
      <c r="AP351" s="35">
        <v>0</v>
      </c>
      <c r="AQ351" s="35">
        <v>0</v>
      </c>
      <c r="AR351">
        <v>0</v>
      </c>
      <c r="AS351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</row>
    <row r="352" spans="1:55" x14ac:dyDescent="0.2">
      <c r="A352" s="12" t="s">
        <v>391</v>
      </c>
      <c r="B352" s="12" t="s">
        <v>2371</v>
      </c>
      <c r="C352" t="s">
        <v>2370</v>
      </c>
      <c r="D352" t="s">
        <v>139</v>
      </c>
      <c r="E352" s="12" t="s">
        <v>178</v>
      </c>
      <c r="F352">
        <v>69</v>
      </c>
      <c r="G352">
        <v>2</v>
      </c>
      <c r="H352">
        <v>3</v>
      </c>
      <c r="I352" s="15">
        <f t="shared" si="50"/>
        <v>5</v>
      </c>
      <c r="J352">
        <v>1</v>
      </c>
      <c r="K352">
        <v>2</v>
      </c>
      <c r="L352" s="3">
        <v>2</v>
      </c>
      <c r="M352" s="3">
        <v>1</v>
      </c>
      <c r="N352" s="3">
        <v>2</v>
      </c>
      <c r="O352" s="14">
        <f t="shared" si="51"/>
        <v>1.6198704103671708</v>
      </c>
      <c r="P352">
        <v>26</v>
      </c>
      <c r="Q352">
        <v>15</v>
      </c>
      <c r="R352">
        <v>23</v>
      </c>
      <c r="S352" s="13">
        <f t="shared" si="52"/>
        <v>7.6923076923076927E-2</v>
      </c>
      <c r="T352" s="13">
        <f t="shared" si="53"/>
        <v>3.125E-2</v>
      </c>
      <c r="U352" s="15">
        <f t="shared" si="54"/>
        <v>9.1428571428571423</v>
      </c>
      <c r="V352">
        <v>3</v>
      </c>
      <c r="W352">
        <v>1</v>
      </c>
      <c r="X352">
        <v>4</v>
      </c>
      <c r="Y352" s="2">
        <v>185.2</v>
      </c>
      <c r="Z352" s="21">
        <v>2.6833333333000002</v>
      </c>
      <c r="AA352">
        <v>2.63</v>
      </c>
      <c r="AB352">
        <v>2.5300000000000002</v>
      </c>
      <c r="AC352" s="32">
        <f t="shared" si="55"/>
        <v>0.50968992248062017</v>
      </c>
      <c r="AD352" s="13">
        <f t="shared" si="56"/>
        <v>0.14285714285714285</v>
      </c>
      <c r="AE352" s="13">
        <f t="shared" si="57"/>
        <v>0.21428571428571427</v>
      </c>
      <c r="AF352" s="13">
        <f t="shared" si="58"/>
        <v>0.3571428571428571</v>
      </c>
      <c r="AI352" s="17" t="str">
        <f t="shared" si="59"/>
        <v xml:space="preserve"> </v>
      </c>
      <c r="AJ352" s="35">
        <v>14</v>
      </c>
      <c r="AK352" s="35">
        <v>1</v>
      </c>
      <c r="AL352" s="35">
        <v>114</v>
      </c>
      <c r="AM352" s="35">
        <v>29</v>
      </c>
      <c r="AN352" s="35">
        <v>52</v>
      </c>
      <c r="AO352" s="35">
        <v>9</v>
      </c>
      <c r="AP352" s="35">
        <v>8</v>
      </c>
      <c r="AQ352" s="35">
        <v>66</v>
      </c>
      <c r="AR352">
        <v>1</v>
      </c>
      <c r="AS352">
        <v>1</v>
      </c>
      <c r="AT352">
        <v>65.69</v>
      </c>
      <c r="AU352">
        <v>-16.5</v>
      </c>
      <c r="AV352">
        <v>-82.24</v>
      </c>
      <c r="AW352">
        <v>-2.8849999999999998</v>
      </c>
      <c r="AX352" s="2">
        <v>13</v>
      </c>
      <c r="AY352" s="2">
        <v>-3.2</v>
      </c>
      <c r="AZ352" s="2">
        <v>0.7</v>
      </c>
      <c r="BA352" s="2">
        <v>0.2</v>
      </c>
      <c r="BB352" s="2">
        <v>0.2</v>
      </c>
      <c r="BC352" s="2">
        <v>-2.2000000000000002</v>
      </c>
    </row>
    <row r="353" spans="1:55" x14ac:dyDescent="0.2">
      <c r="A353" s="12" t="s">
        <v>391</v>
      </c>
      <c r="B353" s="12" t="s">
        <v>2395</v>
      </c>
      <c r="C353" t="s">
        <v>2394</v>
      </c>
      <c r="D353" t="s">
        <v>330</v>
      </c>
      <c r="E353" s="12" t="s">
        <v>156</v>
      </c>
      <c r="F353">
        <v>79</v>
      </c>
      <c r="G353">
        <v>5</v>
      </c>
      <c r="H353">
        <v>4</v>
      </c>
      <c r="I353" s="15">
        <f t="shared" si="50"/>
        <v>9</v>
      </c>
      <c r="J353">
        <v>2</v>
      </c>
      <c r="K353">
        <v>2</v>
      </c>
      <c r="L353" s="3">
        <v>5</v>
      </c>
      <c r="M353" s="3">
        <v>2</v>
      </c>
      <c r="N353" s="3">
        <v>2</v>
      </c>
      <c r="O353" s="14">
        <f t="shared" si="51"/>
        <v>3.8904899135446684</v>
      </c>
      <c r="P353">
        <v>21</v>
      </c>
      <c r="Q353">
        <v>14</v>
      </c>
      <c r="R353">
        <v>7</v>
      </c>
      <c r="S353" s="13">
        <f t="shared" si="52"/>
        <v>0.23809523809523808</v>
      </c>
      <c r="T353" s="13">
        <f t="shared" si="53"/>
        <v>0.11904761904761904</v>
      </c>
      <c r="U353" s="15">
        <f t="shared" si="54"/>
        <v>12.75</v>
      </c>
      <c r="V353">
        <v>0</v>
      </c>
      <c r="W353">
        <v>3</v>
      </c>
      <c r="X353">
        <v>1</v>
      </c>
      <c r="Y353" s="2">
        <v>138.80000000000001</v>
      </c>
      <c r="Z353" s="21">
        <v>1.75</v>
      </c>
      <c r="AA353">
        <v>1.75</v>
      </c>
      <c r="AB353">
        <v>3.22</v>
      </c>
      <c r="AC353" s="32">
        <f t="shared" si="55"/>
        <v>0.352112676056338</v>
      </c>
      <c r="AD353" s="13">
        <f t="shared" si="56"/>
        <v>0.3125</v>
      </c>
      <c r="AE353" s="13">
        <f t="shared" si="57"/>
        <v>0.25</v>
      </c>
      <c r="AF353" s="13">
        <f t="shared" si="58"/>
        <v>0.5625</v>
      </c>
      <c r="AG353">
        <v>1</v>
      </c>
      <c r="AH353">
        <v>0</v>
      </c>
      <c r="AI353" s="17">
        <f t="shared" si="59"/>
        <v>1</v>
      </c>
      <c r="AJ353" s="35">
        <v>16</v>
      </c>
      <c r="AK353" s="35">
        <v>0</v>
      </c>
      <c r="AL353" s="35">
        <v>86</v>
      </c>
      <c r="AM353" s="35">
        <v>25</v>
      </c>
      <c r="AN353" s="35">
        <v>39</v>
      </c>
      <c r="AO353" s="35">
        <v>2</v>
      </c>
      <c r="AP353" s="35">
        <v>2</v>
      </c>
      <c r="AQ353" s="35">
        <v>45</v>
      </c>
      <c r="AR353">
        <v>2</v>
      </c>
      <c r="AS353">
        <v>0</v>
      </c>
      <c r="AT353">
        <v>68.239999999999995</v>
      </c>
      <c r="AU353">
        <v>0</v>
      </c>
      <c r="AV353">
        <v>-82.173000000000002</v>
      </c>
      <c r="AW353">
        <v>-0.435</v>
      </c>
      <c r="AX353" s="2">
        <v>11.3</v>
      </c>
      <c r="AY353" s="2">
        <v>-1.6</v>
      </c>
      <c r="AZ353" s="2">
        <v>-0.4</v>
      </c>
      <c r="BA353" s="2">
        <v>0.2</v>
      </c>
      <c r="BB353" s="2">
        <v>-0.60000000000000009</v>
      </c>
      <c r="BC353" s="2">
        <v>-2.4</v>
      </c>
    </row>
    <row r="354" spans="1:55" x14ac:dyDescent="0.2">
      <c r="A354" s="12" t="s">
        <v>391</v>
      </c>
      <c r="B354" s="12" t="s">
        <v>2672</v>
      </c>
      <c r="C354" t="s">
        <v>2671</v>
      </c>
      <c r="D354" t="s">
        <v>393</v>
      </c>
      <c r="E354" s="12" t="s">
        <v>178</v>
      </c>
      <c r="F354">
        <v>7</v>
      </c>
      <c r="G354">
        <v>0</v>
      </c>
      <c r="H354">
        <v>0</v>
      </c>
      <c r="I354" s="15">
        <f t="shared" si="50"/>
        <v>0</v>
      </c>
      <c r="J354">
        <v>0</v>
      </c>
      <c r="K354">
        <v>0</v>
      </c>
      <c r="L354" s="3">
        <v>0</v>
      </c>
      <c r="M354" s="3">
        <v>0</v>
      </c>
      <c r="N354" s="3">
        <v>0</v>
      </c>
      <c r="O354" s="14">
        <f t="shared" si="51"/>
        <v>0</v>
      </c>
      <c r="P354">
        <v>1</v>
      </c>
      <c r="Q354">
        <v>1</v>
      </c>
      <c r="R354">
        <v>0</v>
      </c>
      <c r="S354" s="13">
        <f t="shared" si="52"/>
        <v>0</v>
      </c>
      <c r="T354" s="13">
        <f t="shared" si="53"/>
        <v>0</v>
      </c>
      <c r="U354" s="15">
        <f t="shared" si="54"/>
        <v>0</v>
      </c>
      <c r="V354">
        <v>0</v>
      </c>
      <c r="W354">
        <v>0</v>
      </c>
      <c r="X354">
        <v>1</v>
      </c>
      <c r="Y354" s="2">
        <v>6.5166666666999999</v>
      </c>
      <c r="Z354" s="21">
        <v>0.91666666670000008</v>
      </c>
      <c r="AA354">
        <v>0.93</v>
      </c>
      <c r="AB354">
        <v>7.67</v>
      </c>
      <c r="AC354" s="32">
        <f t="shared" si="55"/>
        <v>0.10813953488372094</v>
      </c>
      <c r="AD354" s="13">
        <f t="shared" si="56"/>
        <v>0</v>
      </c>
      <c r="AE354" s="13">
        <f t="shared" si="57"/>
        <v>0</v>
      </c>
      <c r="AF354" s="13">
        <f t="shared" si="58"/>
        <v>0</v>
      </c>
      <c r="AI354" s="17" t="str">
        <f t="shared" si="59"/>
        <v xml:space="preserve"> </v>
      </c>
      <c r="AJ354" s="35">
        <v>0</v>
      </c>
      <c r="AK354" s="35">
        <v>0</v>
      </c>
      <c r="AL354" s="35">
        <v>10</v>
      </c>
      <c r="AM354" s="35">
        <v>2</v>
      </c>
      <c r="AN354" s="35">
        <v>2</v>
      </c>
      <c r="AO354" s="35">
        <v>1</v>
      </c>
      <c r="AP354" s="35">
        <v>0</v>
      </c>
      <c r="AQ354" s="35">
        <v>3</v>
      </c>
      <c r="AR354">
        <v>0</v>
      </c>
      <c r="AS354">
        <v>0</v>
      </c>
      <c r="AT354">
        <v>110.49</v>
      </c>
      <c r="AU354">
        <v>11</v>
      </c>
      <c r="AV354">
        <v>-80.912000000000006</v>
      </c>
      <c r="AW354">
        <v>-0.82</v>
      </c>
      <c r="AX354" s="2">
        <v>1.2</v>
      </c>
      <c r="AY354" s="2">
        <v>0.5</v>
      </c>
      <c r="AZ354" s="2">
        <v>0</v>
      </c>
      <c r="BA354" s="2">
        <v>0</v>
      </c>
      <c r="BB354" s="2">
        <v>0</v>
      </c>
      <c r="BC354" s="2">
        <v>0.5</v>
      </c>
    </row>
    <row r="355" spans="1:55" x14ac:dyDescent="0.2">
      <c r="A355" s="12" t="s">
        <v>1747</v>
      </c>
      <c r="B355" s="12" t="s">
        <v>1748</v>
      </c>
      <c r="C355" t="s">
        <v>1746</v>
      </c>
      <c r="D355" t="s">
        <v>330</v>
      </c>
      <c r="E355" s="12" t="s">
        <v>178</v>
      </c>
      <c r="F355">
        <v>78</v>
      </c>
      <c r="G355">
        <v>0</v>
      </c>
      <c r="H355">
        <v>0</v>
      </c>
      <c r="I355" s="15">
        <f t="shared" si="50"/>
        <v>0</v>
      </c>
      <c r="J355">
        <v>0</v>
      </c>
      <c r="K355">
        <v>0</v>
      </c>
      <c r="L355" s="3">
        <v>0</v>
      </c>
      <c r="M355" s="3">
        <v>0</v>
      </c>
      <c r="N355" s="3">
        <v>0</v>
      </c>
      <c r="O355" s="14">
        <f t="shared" si="51"/>
        <v>0</v>
      </c>
      <c r="P355">
        <v>1</v>
      </c>
      <c r="Q355">
        <v>0</v>
      </c>
      <c r="R355">
        <v>4</v>
      </c>
      <c r="S355" s="13">
        <f t="shared" si="52"/>
        <v>0</v>
      </c>
      <c r="T355" s="13">
        <f t="shared" si="53"/>
        <v>0</v>
      </c>
      <c r="U355" s="15">
        <f t="shared" si="54"/>
        <v>0</v>
      </c>
      <c r="V355">
        <v>0</v>
      </c>
      <c r="W355">
        <v>0</v>
      </c>
      <c r="X355">
        <v>0</v>
      </c>
      <c r="Y355" s="2">
        <v>9.4166666666999994</v>
      </c>
      <c r="Z355" s="21">
        <v>0.1166666667</v>
      </c>
      <c r="AA355">
        <v>0.12</v>
      </c>
      <c r="AB355">
        <v>4.9000000000000004</v>
      </c>
      <c r="AC355" s="32">
        <f t="shared" si="55"/>
        <v>2.3904382470119518E-2</v>
      </c>
      <c r="AD355" s="13">
        <f t="shared" si="56"/>
        <v>0</v>
      </c>
      <c r="AE355" s="13">
        <f t="shared" si="57"/>
        <v>0</v>
      </c>
      <c r="AF355" s="13">
        <f t="shared" si="58"/>
        <v>0</v>
      </c>
      <c r="AI355" s="17" t="str">
        <f t="shared" si="59"/>
        <v xml:space="preserve"> </v>
      </c>
      <c r="AJ355" s="35">
        <v>1</v>
      </c>
      <c r="AK355" s="35">
        <v>0</v>
      </c>
      <c r="AL355" s="35">
        <v>4</v>
      </c>
      <c r="AM355" s="35">
        <v>2</v>
      </c>
      <c r="AN355" s="35">
        <v>0</v>
      </c>
      <c r="AO355" s="35">
        <v>0</v>
      </c>
      <c r="AP355" s="35">
        <v>1</v>
      </c>
      <c r="AQ355" s="35">
        <v>6</v>
      </c>
      <c r="AR355">
        <v>0</v>
      </c>
      <c r="AS355">
        <v>0</v>
      </c>
      <c r="AT355">
        <v>50.97</v>
      </c>
      <c r="AU355">
        <v>-17.600000000000001</v>
      </c>
      <c r="AV355">
        <v>-78.353999999999999</v>
      </c>
      <c r="AW355">
        <v>10.063000000000001</v>
      </c>
      <c r="AX355" s="2">
        <v>0.5</v>
      </c>
      <c r="AY355" s="2">
        <v>-0.2</v>
      </c>
      <c r="AZ355" s="2">
        <v>0.5</v>
      </c>
      <c r="BA355" s="2">
        <v>-0.1</v>
      </c>
      <c r="BB355" s="2">
        <v>0</v>
      </c>
      <c r="BC355" s="2">
        <v>0.1</v>
      </c>
    </row>
    <row r="356" spans="1:55" x14ac:dyDescent="0.2">
      <c r="A356" s="12" t="s">
        <v>1699</v>
      </c>
      <c r="B356" s="12" t="s">
        <v>1700</v>
      </c>
      <c r="C356" t="s">
        <v>1698</v>
      </c>
      <c r="D356" t="s">
        <v>177</v>
      </c>
      <c r="E356" s="12" t="s">
        <v>148</v>
      </c>
      <c r="F356">
        <v>71</v>
      </c>
      <c r="G356">
        <v>0</v>
      </c>
      <c r="H356">
        <v>1</v>
      </c>
      <c r="I356" s="15">
        <f t="shared" si="50"/>
        <v>1</v>
      </c>
      <c r="J356">
        <v>0</v>
      </c>
      <c r="K356">
        <v>1</v>
      </c>
      <c r="L356" s="3">
        <v>0</v>
      </c>
      <c r="M356" s="3">
        <v>0</v>
      </c>
      <c r="N356" s="3">
        <v>1</v>
      </c>
      <c r="O356" s="14">
        <f t="shared" si="51"/>
        <v>1.0084033613445378</v>
      </c>
      <c r="P356">
        <v>9</v>
      </c>
      <c r="Q356">
        <v>1</v>
      </c>
      <c r="R356">
        <v>3</v>
      </c>
      <c r="S356" s="13">
        <f t="shared" si="52"/>
        <v>0</v>
      </c>
      <c r="T356" s="13">
        <f t="shared" si="53"/>
        <v>0</v>
      </c>
      <c r="U356" s="15">
        <f t="shared" si="54"/>
        <v>0</v>
      </c>
      <c r="V356">
        <v>0</v>
      </c>
      <c r="W356">
        <v>1</v>
      </c>
      <c r="X356">
        <v>3</v>
      </c>
      <c r="Y356" s="2">
        <v>59.5</v>
      </c>
      <c r="Z356" s="21">
        <v>0.83333333330000003</v>
      </c>
      <c r="AA356">
        <v>0.84</v>
      </c>
      <c r="AB356">
        <v>4.2</v>
      </c>
      <c r="AC356" s="32">
        <f t="shared" si="55"/>
        <v>0.16666666666666666</v>
      </c>
      <c r="AD356" s="13">
        <f t="shared" si="56"/>
        <v>0</v>
      </c>
      <c r="AE356" s="13">
        <f t="shared" si="57"/>
        <v>0.25</v>
      </c>
      <c r="AF356" s="13">
        <f t="shared" si="58"/>
        <v>0.25</v>
      </c>
      <c r="AG356">
        <v>2</v>
      </c>
      <c r="AH356">
        <v>0</v>
      </c>
      <c r="AI356" s="17">
        <f t="shared" si="59"/>
        <v>1</v>
      </c>
      <c r="AJ356" s="35">
        <v>4</v>
      </c>
      <c r="AK356" s="35">
        <v>0</v>
      </c>
      <c r="AL356" s="35">
        <v>48</v>
      </c>
      <c r="AM356" s="35">
        <v>8</v>
      </c>
      <c r="AN356" s="35">
        <v>12</v>
      </c>
      <c r="AO356" s="35">
        <v>0</v>
      </c>
      <c r="AP356" s="35">
        <v>1</v>
      </c>
      <c r="AQ356" s="35">
        <v>16</v>
      </c>
      <c r="AR356">
        <v>0</v>
      </c>
      <c r="AS356">
        <v>0</v>
      </c>
      <c r="AT356">
        <v>71.8</v>
      </c>
      <c r="AU356">
        <v>-28.1</v>
      </c>
      <c r="AV356">
        <v>-85.700999999999993</v>
      </c>
      <c r="AW356">
        <v>-6.4349999999999996</v>
      </c>
      <c r="AX356" s="2">
        <v>5.2</v>
      </c>
      <c r="AY356" s="2">
        <v>0</v>
      </c>
      <c r="AZ356" s="2">
        <v>0.4</v>
      </c>
      <c r="BA356" s="2">
        <v>0</v>
      </c>
      <c r="BB356" s="2">
        <v>0</v>
      </c>
      <c r="BC356" s="2">
        <v>0.4</v>
      </c>
    </row>
    <row r="357" spans="1:55" x14ac:dyDescent="0.2">
      <c r="A357" s="12" t="s">
        <v>497</v>
      </c>
      <c r="B357" s="12" t="s">
        <v>498</v>
      </c>
      <c r="C357" t="s">
        <v>496</v>
      </c>
      <c r="D357" t="s">
        <v>223</v>
      </c>
      <c r="E357" s="12" t="s">
        <v>148</v>
      </c>
      <c r="F357">
        <v>28</v>
      </c>
      <c r="G357">
        <v>0</v>
      </c>
      <c r="H357">
        <v>0</v>
      </c>
      <c r="I357" s="15">
        <f t="shared" si="50"/>
        <v>0</v>
      </c>
      <c r="J357">
        <v>0</v>
      </c>
      <c r="K357">
        <v>0</v>
      </c>
      <c r="L357" s="3">
        <v>0</v>
      </c>
      <c r="M357" s="3">
        <v>0</v>
      </c>
      <c r="N357" s="3">
        <v>0</v>
      </c>
      <c r="O357" s="14">
        <f t="shared" si="51"/>
        <v>0</v>
      </c>
      <c r="P357">
        <v>0</v>
      </c>
      <c r="Q357">
        <v>0</v>
      </c>
      <c r="R357">
        <v>0</v>
      </c>
      <c r="S357" s="13">
        <f t="shared" si="52"/>
        <v>0</v>
      </c>
      <c r="T357" s="13">
        <f t="shared" si="53"/>
        <v>0</v>
      </c>
      <c r="U357" s="15">
        <f t="shared" si="54"/>
        <v>0</v>
      </c>
      <c r="V357">
        <v>0</v>
      </c>
      <c r="W357">
        <v>0</v>
      </c>
      <c r="X357">
        <v>0</v>
      </c>
      <c r="Y357" s="2">
        <v>0.58333333330000003</v>
      </c>
      <c r="Z357" s="21">
        <v>1.6666666699999999E-2</v>
      </c>
      <c r="AA357">
        <v>0.02</v>
      </c>
      <c r="AB357">
        <v>5.94</v>
      </c>
      <c r="AC357" s="32">
        <f t="shared" si="55"/>
        <v>3.3557046979865771E-3</v>
      </c>
      <c r="AD357" s="13">
        <f t="shared" si="56"/>
        <v>0</v>
      </c>
      <c r="AE357" s="13">
        <f t="shared" si="57"/>
        <v>0</v>
      </c>
      <c r="AF357" s="13">
        <f t="shared" si="58"/>
        <v>0</v>
      </c>
      <c r="AG357">
        <v>0</v>
      </c>
      <c r="AH357">
        <v>0</v>
      </c>
      <c r="AI357" s="17" t="str">
        <f t="shared" si="59"/>
        <v xml:space="preserve"> </v>
      </c>
      <c r="AJ357" s="35">
        <v>0</v>
      </c>
      <c r="AK357" s="35">
        <v>0</v>
      </c>
      <c r="AL357" s="35">
        <v>0</v>
      </c>
      <c r="AM357" s="35">
        <v>0</v>
      </c>
      <c r="AN357" s="35">
        <v>0</v>
      </c>
      <c r="AO357" s="35">
        <v>0</v>
      </c>
      <c r="AP357" s="35">
        <v>0</v>
      </c>
      <c r="AQ357" s="35">
        <v>0</v>
      </c>
      <c r="AR357">
        <v>0</v>
      </c>
      <c r="AS357">
        <v>1</v>
      </c>
      <c r="AT357">
        <v>0</v>
      </c>
      <c r="AU357">
        <v>-90.6</v>
      </c>
      <c r="AV357">
        <v>-90.234999999999999</v>
      </c>
      <c r="AW357">
        <v>-14.077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</row>
    <row r="358" spans="1:55" x14ac:dyDescent="0.2">
      <c r="A358" s="12" t="s">
        <v>497</v>
      </c>
      <c r="B358" s="12" t="s">
        <v>964</v>
      </c>
      <c r="C358" t="s">
        <v>963</v>
      </c>
      <c r="D358" t="s">
        <v>529</v>
      </c>
      <c r="E358" s="12" t="s">
        <v>178</v>
      </c>
      <c r="F358">
        <v>68</v>
      </c>
      <c r="G358">
        <v>0</v>
      </c>
      <c r="H358">
        <v>1</v>
      </c>
      <c r="I358" s="15">
        <f t="shared" si="50"/>
        <v>1</v>
      </c>
      <c r="J358">
        <v>1</v>
      </c>
      <c r="K358">
        <v>0</v>
      </c>
      <c r="L358" s="3">
        <v>0</v>
      </c>
      <c r="M358" s="3">
        <v>1</v>
      </c>
      <c r="N358" s="3">
        <v>0</v>
      </c>
      <c r="O358" s="14">
        <f t="shared" si="51"/>
        <v>5.980066445202592</v>
      </c>
      <c r="P358">
        <v>0</v>
      </c>
      <c r="Q358">
        <v>0</v>
      </c>
      <c r="R358">
        <v>0</v>
      </c>
      <c r="S358" s="13">
        <f t="shared" si="52"/>
        <v>0</v>
      </c>
      <c r="T358" s="13">
        <f t="shared" si="53"/>
        <v>0</v>
      </c>
      <c r="U358" s="15">
        <f t="shared" si="54"/>
        <v>3.3333333333333335</v>
      </c>
      <c r="V358">
        <v>0</v>
      </c>
      <c r="W358">
        <v>0</v>
      </c>
      <c r="X358">
        <v>0</v>
      </c>
      <c r="Y358" s="2">
        <v>10.0333333333</v>
      </c>
      <c r="Z358" s="21">
        <v>0.1333333333</v>
      </c>
      <c r="AA358">
        <v>0.15</v>
      </c>
      <c r="AB358">
        <v>5.08</v>
      </c>
      <c r="AC358" s="32">
        <f t="shared" si="55"/>
        <v>2.8680688336520072E-2</v>
      </c>
      <c r="AD358" s="13">
        <f t="shared" si="56"/>
        <v>0</v>
      </c>
      <c r="AE358" s="13">
        <f t="shared" si="57"/>
        <v>0.33333333333333331</v>
      </c>
      <c r="AF358" s="13">
        <f t="shared" si="58"/>
        <v>0.33333333333333331</v>
      </c>
      <c r="AI358" s="17" t="str">
        <f t="shared" si="59"/>
        <v xml:space="preserve"> </v>
      </c>
      <c r="AJ358" s="35">
        <v>3</v>
      </c>
      <c r="AK358" s="35">
        <v>0</v>
      </c>
      <c r="AL358" s="35">
        <v>7</v>
      </c>
      <c r="AM358" s="35">
        <v>3</v>
      </c>
      <c r="AN358" s="35">
        <v>2</v>
      </c>
      <c r="AO358" s="35">
        <v>0</v>
      </c>
      <c r="AP358" s="35">
        <v>0</v>
      </c>
      <c r="AQ358" s="35">
        <v>1</v>
      </c>
      <c r="AR358">
        <v>0</v>
      </c>
      <c r="AS358">
        <v>0</v>
      </c>
      <c r="AT358">
        <v>59.5</v>
      </c>
      <c r="AU358">
        <v>-25.4</v>
      </c>
      <c r="AV358">
        <v>-84.266999999999996</v>
      </c>
      <c r="AW358">
        <v>-4.109</v>
      </c>
      <c r="AX358" s="2">
        <v>0.5</v>
      </c>
      <c r="AY358" s="2">
        <v>-0.4</v>
      </c>
      <c r="AZ358" s="2">
        <v>0.1</v>
      </c>
      <c r="BA358" s="2">
        <v>-0.1</v>
      </c>
      <c r="BB358" s="2">
        <v>0.2</v>
      </c>
      <c r="BC358" s="2">
        <v>-0.1</v>
      </c>
    </row>
    <row r="359" spans="1:55" x14ac:dyDescent="0.2">
      <c r="A359" s="12" t="s">
        <v>497</v>
      </c>
      <c r="B359" s="12" t="s">
        <v>3270</v>
      </c>
      <c r="C359" t="s">
        <v>3269</v>
      </c>
      <c r="D359" t="s">
        <v>305</v>
      </c>
      <c r="E359" s="12" t="s">
        <v>178</v>
      </c>
      <c r="F359">
        <v>67</v>
      </c>
      <c r="G359">
        <v>2</v>
      </c>
      <c r="H359">
        <v>5</v>
      </c>
      <c r="I359" s="15">
        <f t="shared" si="50"/>
        <v>7</v>
      </c>
      <c r="J359">
        <v>4</v>
      </c>
      <c r="K359">
        <v>1</v>
      </c>
      <c r="L359" s="3">
        <v>2</v>
      </c>
      <c r="M359" s="3">
        <v>3</v>
      </c>
      <c r="N359" s="3">
        <v>2</v>
      </c>
      <c r="O359" s="14">
        <f t="shared" si="51"/>
        <v>2.9661016949152543</v>
      </c>
      <c r="P359">
        <v>21</v>
      </c>
      <c r="Q359">
        <v>8</v>
      </c>
      <c r="R359">
        <v>10</v>
      </c>
      <c r="S359" s="13">
        <f t="shared" si="52"/>
        <v>9.5238095238095233E-2</v>
      </c>
      <c r="T359" s="13">
        <f t="shared" si="53"/>
        <v>5.128205128205128E-2</v>
      </c>
      <c r="U359" s="15">
        <f t="shared" si="54"/>
        <v>37.230769230769226</v>
      </c>
      <c r="V359">
        <v>3</v>
      </c>
      <c r="W359">
        <v>0</v>
      </c>
      <c r="X359">
        <v>4</v>
      </c>
      <c r="Y359" s="2">
        <v>141.6</v>
      </c>
      <c r="Z359" s="21">
        <v>2.1</v>
      </c>
      <c r="AA359">
        <v>2.1</v>
      </c>
      <c r="AB359">
        <v>2.96</v>
      </c>
      <c r="AC359" s="32">
        <f t="shared" si="55"/>
        <v>0.41501976284584979</v>
      </c>
      <c r="AD359" s="13">
        <f t="shared" si="56"/>
        <v>0.15384615384615385</v>
      </c>
      <c r="AE359" s="13">
        <f t="shared" si="57"/>
        <v>0.38461538461538464</v>
      </c>
      <c r="AF359" s="13">
        <f t="shared" si="58"/>
        <v>0.53846153846153855</v>
      </c>
      <c r="AI359" s="17" t="str">
        <f t="shared" si="59"/>
        <v xml:space="preserve"> </v>
      </c>
      <c r="AJ359" s="35">
        <v>13</v>
      </c>
      <c r="AK359" s="35">
        <v>3</v>
      </c>
      <c r="AL359" s="35">
        <v>108</v>
      </c>
      <c r="AM359" s="35">
        <v>14</v>
      </c>
      <c r="AN359" s="35">
        <v>37</v>
      </c>
      <c r="AO359" s="35">
        <v>6</v>
      </c>
      <c r="AP359" s="35">
        <v>6</v>
      </c>
      <c r="AQ359" s="35">
        <v>44</v>
      </c>
      <c r="AR359">
        <v>1</v>
      </c>
      <c r="AS359">
        <v>1</v>
      </c>
      <c r="AT359">
        <v>73.8</v>
      </c>
      <c r="AU359">
        <v>-7.5</v>
      </c>
      <c r="AV359">
        <v>-89.271000000000001</v>
      </c>
      <c r="AW359">
        <v>-10.391</v>
      </c>
      <c r="AX359" s="2">
        <v>17.399999999999999</v>
      </c>
      <c r="AY359" s="2">
        <v>4.2</v>
      </c>
      <c r="AZ359" s="2">
        <v>0.2</v>
      </c>
      <c r="BA359" s="2">
        <v>-0.2</v>
      </c>
      <c r="BB359" s="2">
        <v>-0.9</v>
      </c>
      <c r="BC359" s="2">
        <v>3.2</v>
      </c>
    </row>
    <row r="360" spans="1:55" x14ac:dyDescent="0.2">
      <c r="A360" s="12" t="s">
        <v>1853</v>
      </c>
      <c r="B360" s="12" t="s">
        <v>1854</v>
      </c>
      <c r="C360" t="s">
        <v>1852</v>
      </c>
      <c r="D360" t="s">
        <v>338</v>
      </c>
      <c r="E360" s="12" t="s">
        <v>148</v>
      </c>
      <c r="F360">
        <v>78</v>
      </c>
      <c r="G360">
        <v>4</v>
      </c>
      <c r="H360">
        <v>10</v>
      </c>
      <c r="I360" s="15">
        <f t="shared" si="50"/>
        <v>14</v>
      </c>
      <c r="J360">
        <v>7</v>
      </c>
      <c r="K360">
        <v>3</v>
      </c>
      <c r="L360" s="3">
        <v>3</v>
      </c>
      <c r="M360" s="3">
        <v>7</v>
      </c>
      <c r="N360" s="3">
        <v>3</v>
      </c>
      <c r="O360" s="14">
        <f t="shared" si="51"/>
        <v>4.3036461446510641</v>
      </c>
      <c r="P360">
        <v>42</v>
      </c>
      <c r="Q360">
        <v>28</v>
      </c>
      <c r="R360">
        <v>23</v>
      </c>
      <c r="S360" s="13">
        <f t="shared" si="52"/>
        <v>9.5238095238095233E-2</v>
      </c>
      <c r="T360" s="13">
        <f t="shared" si="53"/>
        <v>4.3010752688172046E-2</v>
      </c>
      <c r="U360" s="15">
        <f t="shared" si="54"/>
        <v>51.52</v>
      </c>
      <c r="V360">
        <v>0</v>
      </c>
      <c r="W360">
        <v>9</v>
      </c>
      <c r="X360">
        <v>10</v>
      </c>
      <c r="Y360" s="2">
        <v>195.1833333333</v>
      </c>
      <c r="Z360" s="21">
        <v>2.5</v>
      </c>
      <c r="AA360">
        <v>2.42</v>
      </c>
      <c r="AB360">
        <v>2.0099999999999998</v>
      </c>
      <c r="AC360" s="32">
        <f t="shared" si="55"/>
        <v>0.54627539503386002</v>
      </c>
      <c r="AD360" s="13">
        <f t="shared" si="56"/>
        <v>0.12</v>
      </c>
      <c r="AE360" s="13">
        <f t="shared" si="57"/>
        <v>0.4</v>
      </c>
      <c r="AF360" s="13">
        <f t="shared" si="58"/>
        <v>0.52</v>
      </c>
      <c r="AG360">
        <v>1</v>
      </c>
      <c r="AH360">
        <v>4</v>
      </c>
      <c r="AI360" s="17">
        <f t="shared" si="59"/>
        <v>0.2</v>
      </c>
      <c r="AJ360" s="35">
        <v>25</v>
      </c>
      <c r="AK360" s="35">
        <v>3</v>
      </c>
      <c r="AL360" s="35">
        <v>159</v>
      </c>
      <c r="AM360" s="35">
        <v>28</v>
      </c>
      <c r="AN360" s="35">
        <v>75</v>
      </c>
      <c r="AO360" s="35">
        <v>4</v>
      </c>
      <c r="AP360" s="35">
        <v>5</v>
      </c>
      <c r="AQ360" s="35">
        <v>100</v>
      </c>
      <c r="AR360">
        <v>1</v>
      </c>
      <c r="AS360">
        <v>2</v>
      </c>
      <c r="AT360">
        <v>101.33</v>
      </c>
      <c r="AU360">
        <v>17.2</v>
      </c>
      <c r="AV360">
        <v>-82.305999999999997</v>
      </c>
      <c r="AW360">
        <v>-3.9140000000000001</v>
      </c>
      <c r="AX360" s="2">
        <v>20.7</v>
      </c>
      <c r="AY360" s="2">
        <v>2.2999999999999998</v>
      </c>
      <c r="AZ360" s="2">
        <v>-0.8</v>
      </c>
      <c r="BA360" s="2">
        <v>-0.2</v>
      </c>
      <c r="BB360" s="2">
        <v>-1.2</v>
      </c>
      <c r="BC360" s="2">
        <v>0.1</v>
      </c>
    </row>
    <row r="361" spans="1:55" x14ac:dyDescent="0.2">
      <c r="A361" s="12" t="s">
        <v>1870</v>
      </c>
      <c r="B361" s="12" t="s">
        <v>1871</v>
      </c>
      <c r="C361" t="s">
        <v>1869</v>
      </c>
      <c r="D361" t="s">
        <v>432</v>
      </c>
      <c r="E361" s="12" t="s">
        <v>148</v>
      </c>
      <c r="F361">
        <v>82</v>
      </c>
      <c r="G361">
        <v>5</v>
      </c>
      <c r="H361">
        <v>12</v>
      </c>
      <c r="I361" s="15">
        <f t="shared" si="50"/>
        <v>17</v>
      </c>
      <c r="J361">
        <v>6</v>
      </c>
      <c r="K361">
        <v>6</v>
      </c>
      <c r="L361" s="3">
        <v>5</v>
      </c>
      <c r="M361" s="3">
        <v>6</v>
      </c>
      <c r="N361" s="3">
        <v>4</v>
      </c>
      <c r="O361" s="14">
        <f t="shared" si="51"/>
        <v>4.2917251051887391</v>
      </c>
      <c r="P361">
        <v>34</v>
      </c>
      <c r="Q361">
        <v>12</v>
      </c>
      <c r="R361">
        <v>15</v>
      </c>
      <c r="S361" s="13">
        <f t="shared" si="52"/>
        <v>0.14705882352941177</v>
      </c>
      <c r="T361" s="13">
        <f t="shared" si="53"/>
        <v>8.1967213114754092E-2</v>
      </c>
      <c r="U361" s="15">
        <f t="shared" si="54"/>
        <v>39.692307692307693</v>
      </c>
      <c r="V361">
        <v>0</v>
      </c>
      <c r="W361">
        <v>0</v>
      </c>
      <c r="X361">
        <v>8</v>
      </c>
      <c r="Y361" s="2">
        <v>237.6666666667</v>
      </c>
      <c r="Z361" s="21">
        <v>2.8833333333</v>
      </c>
      <c r="AA361">
        <v>2.8</v>
      </c>
      <c r="AB361">
        <v>2.09</v>
      </c>
      <c r="AC361" s="32">
        <f t="shared" si="55"/>
        <v>0.57259713701431492</v>
      </c>
      <c r="AD361" s="13">
        <f t="shared" si="56"/>
        <v>0.19230769230769232</v>
      </c>
      <c r="AE361" s="13">
        <f t="shared" si="57"/>
        <v>0.46153846153846156</v>
      </c>
      <c r="AF361" s="13">
        <f t="shared" si="58"/>
        <v>0.65384615384615385</v>
      </c>
      <c r="AG361">
        <v>0</v>
      </c>
      <c r="AH361">
        <v>0</v>
      </c>
      <c r="AI361" s="17" t="str">
        <f t="shared" si="59"/>
        <v xml:space="preserve"> </v>
      </c>
      <c r="AJ361" s="35">
        <v>26</v>
      </c>
      <c r="AK361" s="35">
        <v>4</v>
      </c>
      <c r="AL361" s="35">
        <v>146</v>
      </c>
      <c r="AM361" s="35">
        <v>33</v>
      </c>
      <c r="AN361" s="35">
        <v>53</v>
      </c>
      <c r="AO361" s="35">
        <v>8</v>
      </c>
      <c r="AP361" s="35">
        <v>6</v>
      </c>
      <c r="AQ361" s="35">
        <v>79</v>
      </c>
      <c r="AR361">
        <v>1</v>
      </c>
      <c r="AS361">
        <v>1</v>
      </c>
      <c r="AT361">
        <v>66.23</v>
      </c>
      <c r="AU361">
        <v>11.4</v>
      </c>
      <c r="AV361">
        <v>-87.159000000000006</v>
      </c>
      <c r="AW361">
        <v>-22.152000000000001</v>
      </c>
      <c r="AX361" s="2">
        <v>19.600000000000001</v>
      </c>
      <c r="AY361" s="2">
        <v>-2.2000000000000002</v>
      </c>
      <c r="AZ361" s="2">
        <v>-0.60000000000000009</v>
      </c>
      <c r="BA361" s="2">
        <v>-0.5</v>
      </c>
      <c r="BB361" s="2">
        <v>3.2</v>
      </c>
      <c r="BC361" s="2">
        <v>-0.1</v>
      </c>
    </row>
    <row r="362" spans="1:55" x14ac:dyDescent="0.2">
      <c r="A362" s="12" t="s">
        <v>3465</v>
      </c>
      <c r="B362" s="12" t="s">
        <v>3466</v>
      </c>
      <c r="C362" t="s">
        <v>3464</v>
      </c>
      <c r="D362" t="s">
        <v>367</v>
      </c>
      <c r="E362" s="12" t="s">
        <v>178</v>
      </c>
      <c r="F362">
        <v>22</v>
      </c>
      <c r="G362">
        <v>0</v>
      </c>
      <c r="H362">
        <v>0</v>
      </c>
      <c r="I362" s="15">
        <f t="shared" si="50"/>
        <v>0</v>
      </c>
      <c r="J362">
        <v>0</v>
      </c>
      <c r="K362">
        <v>0</v>
      </c>
      <c r="L362" s="3">
        <v>0</v>
      </c>
      <c r="M362" s="3">
        <v>0</v>
      </c>
      <c r="N362" s="3">
        <v>0</v>
      </c>
      <c r="O362" s="14">
        <f t="shared" si="51"/>
        <v>0</v>
      </c>
      <c r="P362">
        <v>0</v>
      </c>
      <c r="Q362">
        <v>0</v>
      </c>
      <c r="R362">
        <v>0</v>
      </c>
      <c r="S362" s="13">
        <f t="shared" si="52"/>
        <v>0</v>
      </c>
      <c r="T362" s="13">
        <f t="shared" si="53"/>
        <v>0</v>
      </c>
      <c r="U362" s="15">
        <f t="shared" si="54"/>
        <v>0</v>
      </c>
      <c r="V362">
        <v>0</v>
      </c>
      <c r="W362">
        <v>0</v>
      </c>
      <c r="X362">
        <v>0</v>
      </c>
      <c r="Y362" s="2">
        <v>2.4333333333000002</v>
      </c>
      <c r="Z362" s="21">
        <v>0.1</v>
      </c>
      <c r="AA362">
        <v>0.11</v>
      </c>
      <c r="AB362">
        <v>6.23</v>
      </c>
      <c r="AC362" s="32">
        <f t="shared" si="55"/>
        <v>1.7350157728706624E-2</v>
      </c>
      <c r="AD362" s="13">
        <f t="shared" si="56"/>
        <v>0</v>
      </c>
      <c r="AE362" s="13">
        <f t="shared" si="57"/>
        <v>0</v>
      </c>
      <c r="AF362" s="13">
        <f t="shared" si="58"/>
        <v>0</v>
      </c>
      <c r="AI362" s="17" t="str">
        <f t="shared" si="59"/>
        <v xml:space="preserve"> </v>
      </c>
      <c r="AJ362" s="35">
        <v>0</v>
      </c>
      <c r="AK362" s="35">
        <v>0</v>
      </c>
      <c r="AL362" s="35">
        <v>3</v>
      </c>
      <c r="AM362" s="35">
        <v>0</v>
      </c>
      <c r="AN362" s="35">
        <v>0</v>
      </c>
      <c r="AO362" s="35">
        <v>0</v>
      </c>
      <c r="AP362" s="35">
        <v>0</v>
      </c>
      <c r="AQ362" s="35">
        <v>0</v>
      </c>
      <c r="AR362">
        <v>1</v>
      </c>
      <c r="AS362">
        <v>0</v>
      </c>
      <c r="AT362">
        <v>73.97</v>
      </c>
      <c r="AU362">
        <v>5.3</v>
      </c>
      <c r="AV362">
        <v>-83.768000000000001</v>
      </c>
      <c r="AW362">
        <v>-3.375</v>
      </c>
      <c r="AX362" s="2">
        <v>0.5</v>
      </c>
      <c r="AY362" s="2">
        <v>0.30000000000000004</v>
      </c>
      <c r="AZ362" s="2">
        <v>0</v>
      </c>
      <c r="BA362" s="2">
        <v>0</v>
      </c>
      <c r="BB362" s="2">
        <v>0</v>
      </c>
      <c r="BC362" s="2">
        <v>0.4</v>
      </c>
    </row>
    <row r="363" spans="1:55" x14ac:dyDescent="0.2">
      <c r="A363" s="12" t="s">
        <v>3326</v>
      </c>
      <c r="B363" s="12" t="s">
        <v>3327</v>
      </c>
      <c r="C363" t="s">
        <v>3325</v>
      </c>
      <c r="D363" t="s">
        <v>684</v>
      </c>
      <c r="E363" s="12" t="s">
        <v>170</v>
      </c>
      <c r="F363">
        <v>78</v>
      </c>
      <c r="G363">
        <v>1</v>
      </c>
      <c r="H363">
        <v>3</v>
      </c>
      <c r="I363" s="15">
        <f t="shared" si="50"/>
        <v>4</v>
      </c>
      <c r="J363">
        <v>2</v>
      </c>
      <c r="K363">
        <v>1</v>
      </c>
      <c r="L363" s="3">
        <v>1</v>
      </c>
      <c r="M363" s="3">
        <v>3</v>
      </c>
      <c r="N363" s="3">
        <v>1</v>
      </c>
      <c r="O363" s="14">
        <f t="shared" si="51"/>
        <v>2.0731356176210558</v>
      </c>
      <c r="P363">
        <v>17</v>
      </c>
      <c r="Q363">
        <v>7</v>
      </c>
      <c r="R363">
        <v>6</v>
      </c>
      <c r="S363" s="13">
        <f t="shared" si="52"/>
        <v>5.8823529411764705E-2</v>
      </c>
      <c r="T363" s="13">
        <f t="shared" si="53"/>
        <v>3.3333333333333333E-2</v>
      </c>
      <c r="U363" s="15">
        <f t="shared" si="54"/>
        <v>25.750000000000004</v>
      </c>
      <c r="V363">
        <v>1</v>
      </c>
      <c r="W363">
        <v>5</v>
      </c>
      <c r="X363">
        <v>7</v>
      </c>
      <c r="Y363" s="2">
        <v>115.7666666667</v>
      </c>
      <c r="Z363" s="21">
        <v>1.4833333333000001</v>
      </c>
      <c r="AA363">
        <v>1.48</v>
      </c>
      <c r="AB363">
        <v>4.28</v>
      </c>
      <c r="AC363" s="32">
        <f t="shared" si="55"/>
        <v>0.25694444444444448</v>
      </c>
      <c r="AD363" s="13">
        <f t="shared" si="56"/>
        <v>0.125</v>
      </c>
      <c r="AE363" s="13">
        <f t="shared" si="57"/>
        <v>0.375</v>
      </c>
      <c r="AF363" s="13">
        <f t="shared" si="58"/>
        <v>0.5</v>
      </c>
      <c r="AG363">
        <v>46</v>
      </c>
      <c r="AH363">
        <v>39</v>
      </c>
      <c r="AI363" s="17">
        <f t="shared" si="59"/>
        <v>0.54117647058823526</v>
      </c>
      <c r="AJ363" s="35">
        <v>8</v>
      </c>
      <c r="AK363" s="35">
        <v>1</v>
      </c>
      <c r="AL363" s="35">
        <v>95</v>
      </c>
      <c r="AM363" s="35">
        <v>10</v>
      </c>
      <c r="AN363" s="35">
        <v>43</v>
      </c>
      <c r="AO363" s="35">
        <v>3</v>
      </c>
      <c r="AP363" s="35">
        <v>4</v>
      </c>
      <c r="AQ363" s="35">
        <v>57</v>
      </c>
      <c r="AR363">
        <v>3</v>
      </c>
      <c r="AS363">
        <v>0</v>
      </c>
      <c r="AT363">
        <v>95.99</v>
      </c>
      <c r="AU363">
        <v>8.6999999999999993</v>
      </c>
      <c r="AV363">
        <v>-83.400999999999996</v>
      </c>
      <c r="AW363">
        <v>-3.9910000000000001</v>
      </c>
      <c r="AX363" s="2">
        <v>11.5</v>
      </c>
      <c r="AY363" s="2">
        <v>0.4</v>
      </c>
      <c r="AZ363" s="2">
        <v>0.5</v>
      </c>
      <c r="BA363" s="2">
        <v>0.1</v>
      </c>
      <c r="BB363" s="2">
        <v>0</v>
      </c>
      <c r="BC363" s="2">
        <v>1</v>
      </c>
    </row>
    <row r="364" spans="1:55" x14ac:dyDescent="0.2">
      <c r="A364" s="12" t="s">
        <v>160</v>
      </c>
      <c r="B364" s="12" t="s">
        <v>161</v>
      </c>
      <c r="C364" t="s">
        <v>159</v>
      </c>
      <c r="D364" t="s">
        <v>162</v>
      </c>
      <c r="E364" s="12" t="s">
        <v>148</v>
      </c>
      <c r="F364">
        <v>1</v>
      </c>
      <c r="G364">
        <v>0</v>
      </c>
      <c r="H364">
        <v>0</v>
      </c>
      <c r="I364" s="15">
        <f t="shared" si="50"/>
        <v>0</v>
      </c>
      <c r="J364">
        <v>0</v>
      </c>
      <c r="K364">
        <v>0</v>
      </c>
      <c r="L364" s="3">
        <v>0</v>
      </c>
      <c r="M364" s="3">
        <v>0</v>
      </c>
      <c r="N364" s="3">
        <v>0</v>
      </c>
      <c r="O364" s="14">
        <f t="shared" si="51"/>
        <v>0</v>
      </c>
      <c r="P364">
        <v>0</v>
      </c>
      <c r="Q364">
        <v>0</v>
      </c>
      <c r="R364">
        <v>1</v>
      </c>
      <c r="S364" s="13">
        <f t="shared" si="52"/>
        <v>0</v>
      </c>
      <c r="T364" s="13">
        <f t="shared" si="53"/>
        <v>0</v>
      </c>
      <c r="U364" s="15">
        <f t="shared" si="54"/>
        <v>0</v>
      </c>
      <c r="V364">
        <v>0</v>
      </c>
      <c r="W364">
        <v>0</v>
      </c>
      <c r="X364">
        <v>0</v>
      </c>
      <c r="Y364" s="2">
        <v>0.56666666669999999</v>
      </c>
      <c r="Z364" s="21">
        <v>0.56666666669999999</v>
      </c>
      <c r="AC364" s="32">
        <f t="shared" si="55"/>
        <v>0</v>
      </c>
      <c r="AD364" s="13">
        <f t="shared" si="56"/>
        <v>0</v>
      </c>
      <c r="AE364" s="13">
        <f t="shared" si="57"/>
        <v>0</v>
      </c>
      <c r="AF364" s="13">
        <f t="shared" si="58"/>
        <v>0</v>
      </c>
      <c r="AG364">
        <v>0</v>
      </c>
      <c r="AH364">
        <v>0</v>
      </c>
      <c r="AI364" s="17" t="str">
        <f t="shared" si="59"/>
        <v xml:space="preserve"> </v>
      </c>
      <c r="AJ364" s="35">
        <v>0</v>
      </c>
      <c r="AK364" s="35">
        <v>0</v>
      </c>
      <c r="AL364" s="35">
        <v>0</v>
      </c>
      <c r="AM364" s="35">
        <v>0</v>
      </c>
      <c r="AN364" s="35">
        <v>0</v>
      </c>
      <c r="AO364" s="35">
        <v>0</v>
      </c>
      <c r="AP364" s="35">
        <v>0</v>
      </c>
      <c r="AQ364" s="35">
        <v>0</v>
      </c>
      <c r="AR364">
        <v>0</v>
      </c>
      <c r="AS364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</row>
    <row r="365" spans="1:55" x14ac:dyDescent="0.2">
      <c r="A365" s="12" t="s">
        <v>160</v>
      </c>
      <c r="B365" s="12" t="s">
        <v>827</v>
      </c>
      <c r="C365" t="s">
        <v>826</v>
      </c>
      <c r="D365" t="s">
        <v>210</v>
      </c>
      <c r="E365" s="12" t="s">
        <v>156</v>
      </c>
      <c r="F365">
        <v>82</v>
      </c>
      <c r="G365">
        <v>1</v>
      </c>
      <c r="H365">
        <v>4</v>
      </c>
      <c r="I365" s="15">
        <f t="shared" si="50"/>
        <v>5</v>
      </c>
      <c r="J365">
        <v>1</v>
      </c>
      <c r="K365">
        <v>3</v>
      </c>
      <c r="L365" s="3">
        <v>1</v>
      </c>
      <c r="M365" s="3">
        <v>2</v>
      </c>
      <c r="N365" s="3">
        <v>2</v>
      </c>
      <c r="O365" s="14">
        <f t="shared" si="51"/>
        <v>4.3352601156069355</v>
      </c>
      <c r="P365">
        <v>14</v>
      </c>
      <c r="Q365">
        <v>2</v>
      </c>
      <c r="R365">
        <v>0</v>
      </c>
      <c r="S365" s="13">
        <f t="shared" si="52"/>
        <v>7.1428571428571425E-2</v>
      </c>
      <c r="T365" s="13">
        <f t="shared" si="53"/>
        <v>6.25E-2</v>
      </c>
      <c r="U365" s="15">
        <f t="shared" si="54"/>
        <v>6.8999999999999995</v>
      </c>
      <c r="V365">
        <v>0</v>
      </c>
      <c r="W365">
        <v>0</v>
      </c>
      <c r="X365">
        <v>7</v>
      </c>
      <c r="Y365" s="2">
        <v>69.2</v>
      </c>
      <c r="Z365" s="21">
        <v>0.83333333330000003</v>
      </c>
      <c r="AA365">
        <v>0.84</v>
      </c>
      <c r="AB365">
        <v>4.41</v>
      </c>
      <c r="AC365" s="32">
        <f t="shared" si="55"/>
        <v>0.16</v>
      </c>
      <c r="AD365" s="13">
        <f t="shared" si="56"/>
        <v>0.1</v>
      </c>
      <c r="AE365" s="13">
        <f t="shared" si="57"/>
        <v>0.4</v>
      </c>
      <c r="AF365" s="13">
        <f t="shared" si="58"/>
        <v>0.5</v>
      </c>
      <c r="AG365">
        <v>1</v>
      </c>
      <c r="AH365">
        <v>2</v>
      </c>
      <c r="AI365" s="17">
        <f t="shared" si="59"/>
        <v>0.33333333333333331</v>
      </c>
      <c r="AJ365" s="35">
        <v>10</v>
      </c>
      <c r="AK365" s="35">
        <v>3</v>
      </c>
      <c r="AL365" s="35">
        <v>59</v>
      </c>
      <c r="AM365" s="35">
        <v>14</v>
      </c>
      <c r="AN365" s="35">
        <v>24</v>
      </c>
      <c r="AO365" s="35">
        <v>3</v>
      </c>
      <c r="AP365" s="35">
        <v>2</v>
      </c>
      <c r="AQ365" s="35">
        <v>18</v>
      </c>
      <c r="AR365">
        <v>0</v>
      </c>
      <c r="AS365">
        <v>3</v>
      </c>
      <c r="AT365">
        <v>77.17</v>
      </c>
      <c r="AU365">
        <v>-19.399999999999999</v>
      </c>
      <c r="AV365">
        <v>-81.063000000000002</v>
      </c>
      <c r="AW365">
        <v>0.34</v>
      </c>
      <c r="AX365" s="2">
        <v>7.5</v>
      </c>
      <c r="AY365" s="2">
        <v>0.7</v>
      </c>
      <c r="AZ365" s="2">
        <v>0.5</v>
      </c>
      <c r="BA365" s="2">
        <v>0.4</v>
      </c>
      <c r="BB365" s="2">
        <v>-0.5</v>
      </c>
      <c r="BC365" s="2">
        <v>1</v>
      </c>
    </row>
    <row r="366" spans="1:55" x14ac:dyDescent="0.2">
      <c r="A366" s="12" t="s">
        <v>160</v>
      </c>
      <c r="B366" s="12" t="s">
        <v>1054</v>
      </c>
      <c r="C366" t="s">
        <v>1053</v>
      </c>
      <c r="D366" t="s">
        <v>610</v>
      </c>
      <c r="E366" s="12" t="s">
        <v>178</v>
      </c>
      <c r="F366">
        <v>75</v>
      </c>
      <c r="G366">
        <v>1</v>
      </c>
      <c r="H366">
        <v>8</v>
      </c>
      <c r="I366" s="15">
        <f t="shared" si="50"/>
        <v>9</v>
      </c>
      <c r="J366">
        <v>3</v>
      </c>
      <c r="K366">
        <v>5</v>
      </c>
      <c r="L366" s="3">
        <v>1</v>
      </c>
      <c r="M366" s="3">
        <v>3</v>
      </c>
      <c r="N366" s="3">
        <v>5</v>
      </c>
      <c r="O366" s="14">
        <f t="shared" si="51"/>
        <v>3.7400438647128573</v>
      </c>
      <c r="P366">
        <v>23</v>
      </c>
      <c r="Q366">
        <v>13</v>
      </c>
      <c r="R366">
        <v>9</v>
      </c>
      <c r="S366" s="13">
        <f t="shared" si="52"/>
        <v>4.3478260869565216E-2</v>
      </c>
      <c r="T366" s="13">
        <f t="shared" si="53"/>
        <v>2.2222222222222223E-2</v>
      </c>
      <c r="U366" s="15">
        <f t="shared" si="54"/>
        <v>25.6875</v>
      </c>
      <c r="V366">
        <v>5</v>
      </c>
      <c r="W366">
        <v>5</v>
      </c>
      <c r="X366">
        <v>5</v>
      </c>
      <c r="Y366" s="2">
        <v>144.38333333329999</v>
      </c>
      <c r="Z366" s="21">
        <v>1.9166666667000001</v>
      </c>
      <c r="AA366">
        <v>1.9</v>
      </c>
      <c r="AB366">
        <v>3.49</v>
      </c>
      <c r="AC366" s="32">
        <f t="shared" si="55"/>
        <v>0.35250463821892386</v>
      </c>
      <c r="AD366" s="13">
        <f t="shared" si="56"/>
        <v>6.25E-2</v>
      </c>
      <c r="AE366" s="13">
        <f t="shared" si="57"/>
        <v>0.5</v>
      </c>
      <c r="AF366" s="13">
        <f t="shared" si="58"/>
        <v>0.5625</v>
      </c>
      <c r="AI366" s="17" t="str">
        <f t="shared" si="59"/>
        <v xml:space="preserve"> </v>
      </c>
      <c r="AJ366" s="35">
        <v>16</v>
      </c>
      <c r="AK366" s="35">
        <v>1</v>
      </c>
      <c r="AL366" s="35">
        <v>121</v>
      </c>
      <c r="AM366" s="35">
        <v>27</v>
      </c>
      <c r="AN366" s="35">
        <v>54</v>
      </c>
      <c r="AO366" s="35">
        <v>7</v>
      </c>
      <c r="AP366" s="35">
        <v>11</v>
      </c>
      <c r="AQ366" s="35">
        <v>67</v>
      </c>
      <c r="AR366">
        <v>3</v>
      </c>
      <c r="AS366">
        <v>0</v>
      </c>
      <c r="AT366">
        <v>89.35</v>
      </c>
      <c r="AU366">
        <v>-25.5</v>
      </c>
      <c r="AV366">
        <v>-90.236000000000004</v>
      </c>
      <c r="AW366">
        <v>-4.57</v>
      </c>
      <c r="AX366" s="2">
        <v>15.9</v>
      </c>
      <c r="AY366" s="2">
        <v>2.5</v>
      </c>
      <c r="AZ366" s="2">
        <v>0.30000000000000004</v>
      </c>
      <c r="BA366" s="2">
        <v>-0.4</v>
      </c>
      <c r="BB366" s="2">
        <v>-2.4</v>
      </c>
      <c r="BC366" s="2">
        <v>-0.1</v>
      </c>
    </row>
    <row r="367" spans="1:55" x14ac:dyDescent="0.2">
      <c r="A367" s="12" t="s">
        <v>160</v>
      </c>
      <c r="B367" s="12" t="s">
        <v>1432</v>
      </c>
      <c r="C367" t="s">
        <v>1431</v>
      </c>
      <c r="D367" t="s">
        <v>177</v>
      </c>
      <c r="E367" s="12" t="s">
        <v>178</v>
      </c>
      <c r="F367">
        <v>81</v>
      </c>
      <c r="G367">
        <v>4</v>
      </c>
      <c r="H367">
        <v>11</v>
      </c>
      <c r="I367" s="15">
        <f t="shared" si="50"/>
        <v>15</v>
      </c>
      <c r="J367">
        <v>7</v>
      </c>
      <c r="K367">
        <v>4</v>
      </c>
      <c r="L367" s="3">
        <v>4</v>
      </c>
      <c r="M367" s="3">
        <v>5</v>
      </c>
      <c r="N367" s="3">
        <v>3</v>
      </c>
      <c r="O367" s="14">
        <f t="shared" si="51"/>
        <v>4.0699427193253044</v>
      </c>
      <c r="P367">
        <v>85</v>
      </c>
      <c r="Q367">
        <v>34</v>
      </c>
      <c r="R367">
        <v>36</v>
      </c>
      <c r="S367" s="13">
        <f t="shared" si="52"/>
        <v>4.7058823529411764E-2</v>
      </c>
      <c r="T367" s="13">
        <f t="shared" si="53"/>
        <v>2.5806451612903226E-2</v>
      </c>
      <c r="U367" s="15">
        <f t="shared" si="54"/>
        <v>82.526315789473685</v>
      </c>
      <c r="V367">
        <v>6</v>
      </c>
      <c r="W367">
        <v>2</v>
      </c>
      <c r="X367">
        <v>6</v>
      </c>
      <c r="Y367" s="2">
        <v>221.13333333329999</v>
      </c>
      <c r="Z367" s="21">
        <v>2.7166666667000001</v>
      </c>
      <c r="AA367">
        <v>2.61</v>
      </c>
      <c r="AB367">
        <v>2.56</v>
      </c>
      <c r="AC367" s="32">
        <f t="shared" si="55"/>
        <v>0.50483558994197286</v>
      </c>
      <c r="AD367" s="13">
        <f t="shared" si="56"/>
        <v>0.21052631578947367</v>
      </c>
      <c r="AE367" s="13">
        <f t="shared" si="57"/>
        <v>0.57894736842105265</v>
      </c>
      <c r="AF367" s="13">
        <f t="shared" si="58"/>
        <v>0.78947368421052633</v>
      </c>
      <c r="AI367" s="17" t="str">
        <f t="shared" si="59"/>
        <v xml:space="preserve"> </v>
      </c>
      <c r="AJ367" s="35">
        <v>19</v>
      </c>
      <c r="AK367" s="35">
        <v>1</v>
      </c>
      <c r="AL367" s="35">
        <v>205</v>
      </c>
      <c r="AM367" s="35">
        <v>16</v>
      </c>
      <c r="AN367" s="35">
        <v>78</v>
      </c>
      <c r="AO367" s="35">
        <v>3</v>
      </c>
      <c r="AP367" s="35">
        <v>10</v>
      </c>
      <c r="AQ367" s="35">
        <v>89</v>
      </c>
      <c r="AR367">
        <v>3</v>
      </c>
      <c r="AS367">
        <v>0</v>
      </c>
      <c r="AT367">
        <v>102.41</v>
      </c>
      <c r="AU367">
        <v>17.899999999999999</v>
      </c>
      <c r="AV367">
        <v>-83.31</v>
      </c>
      <c r="AW367">
        <v>1.1830000000000001</v>
      </c>
      <c r="AX367" s="2">
        <v>25.5</v>
      </c>
      <c r="AY367" s="2">
        <v>5.3</v>
      </c>
      <c r="AZ367" s="2">
        <v>-0.60000000000000009</v>
      </c>
      <c r="BA367" s="2">
        <v>-0.5</v>
      </c>
      <c r="BB367" s="2">
        <v>-2.8</v>
      </c>
      <c r="BC367" s="2">
        <v>1.3</v>
      </c>
    </row>
    <row r="368" spans="1:55" x14ac:dyDescent="0.2">
      <c r="A368" s="12" t="s">
        <v>160</v>
      </c>
      <c r="B368" s="12" t="s">
        <v>2856</v>
      </c>
      <c r="C368" t="s">
        <v>2855</v>
      </c>
      <c r="D368" t="s">
        <v>305</v>
      </c>
      <c r="E368" s="12" t="s">
        <v>229</v>
      </c>
      <c r="F368">
        <v>82</v>
      </c>
      <c r="G368">
        <v>7</v>
      </c>
      <c r="H368">
        <v>10</v>
      </c>
      <c r="I368" s="15">
        <f t="shared" si="50"/>
        <v>17</v>
      </c>
      <c r="J368">
        <v>3</v>
      </c>
      <c r="K368">
        <v>7</v>
      </c>
      <c r="L368" s="3">
        <v>7</v>
      </c>
      <c r="M368" s="3">
        <v>2</v>
      </c>
      <c r="N368" s="3">
        <v>6</v>
      </c>
      <c r="O368" s="14">
        <f t="shared" si="51"/>
        <v>3.6097676064641258</v>
      </c>
      <c r="P368">
        <v>66</v>
      </c>
      <c r="Q368">
        <v>26</v>
      </c>
      <c r="R368">
        <v>28</v>
      </c>
      <c r="S368" s="13">
        <f t="shared" si="52"/>
        <v>0.10606060606060606</v>
      </c>
      <c r="T368" s="13">
        <f t="shared" si="53"/>
        <v>5.8333333333333334E-2</v>
      </c>
      <c r="U368" s="15">
        <f t="shared" si="54"/>
        <v>24</v>
      </c>
      <c r="V368">
        <v>5</v>
      </c>
      <c r="W368">
        <v>1</v>
      </c>
      <c r="X368">
        <v>8</v>
      </c>
      <c r="Y368" s="2">
        <v>282.56666666669997</v>
      </c>
      <c r="Z368" s="21">
        <v>3.4333333333000002</v>
      </c>
      <c r="AA368">
        <v>3.26</v>
      </c>
      <c r="AB368">
        <v>1.81</v>
      </c>
      <c r="AC368" s="32">
        <f t="shared" si="55"/>
        <v>0.64299802761341218</v>
      </c>
      <c r="AD368" s="13">
        <f t="shared" si="56"/>
        <v>0.23333333333333334</v>
      </c>
      <c r="AE368" s="13">
        <f t="shared" si="57"/>
        <v>0.33333333333333331</v>
      </c>
      <c r="AF368" s="13">
        <f t="shared" si="58"/>
        <v>0.56666666666666665</v>
      </c>
      <c r="AG368">
        <v>31</v>
      </c>
      <c r="AH368">
        <v>17</v>
      </c>
      <c r="AI368" s="17">
        <f t="shared" si="59"/>
        <v>0.64583333333333337</v>
      </c>
      <c r="AJ368" s="35">
        <v>30</v>
      </c>
      <c r="AK368" s="35">
        <v>4</v>
      </c>
      <c r="AL368" s="35">
        <v>210</v>
      </c>
      <c r="AM368" s="35">
        <v>32</v>
      </c>
      <c r="AN368" s="35">
        <v>94</v>
      </c>
      <c r="AO368" s="35">
        <v>11</v>
      </c>
      <c r="AP368" s="35">
        <v>13</v>
      </c>
      <c r="AQ368" s="35">
        <v>100</v>
      </c>
      <c r="AR368">
        <v>0</v>
      </c>
      <c r="AS368">
        <v>1</v>
      </c>
      <c r="AT368">
        <v>83.82</v>
      </c>
      <c r="AU368">
        <v>22.7</v>
      </c>
      <c r="AV368">
        <v>-78.801000000000002</v>
      </c>
      <c r="AW368">
        <v>4.5780000000000003</v>
      </c>
      <c r="AX368" s="2">
        <v>32.1</v>
      </c>
      <c r="AY368" s="2">
        <v>6.2</v>
      </c>
      <c r="AZ368" s="2">
        <v>-1.7000000000000002</v>
      </c>
      <c r="BA368" s="2">
        <v>0.2</v>
      </c>
      <c r="BB368" s="2">
        <v>-3.1</v>
      </c>
      <c r="BC368" s="2">
        <v>1.6</v>
      </c>
    </row>
    <row r="369" spans="1:55" x14ac:dyDescent="0.2">
      <c r="A369" s="12" t="s">
        <v>160</v>
      </c>
      <c r="B369" s="12" t="s">
        <v>3260</v>
      </c>
      <c r="C369" t="s">
        <v>3259</v>
      </c>
      <c r="D369" t="s">
        <v>529</v>
      </c>
      <c r="E369" s="12" t="s">
        <v>170</v>
      </c>
      <c r="F369">
        <v>75</v>
      </c>
      <c r="G369">
        <v>9</v>
      </c>
      <c r="H369">
        <v>13</v>
      </c>
      <c r="I369" s="15">
        <f t="shared" si="50"/>
        <v>22</v>
      </c>
      <c r="J369">
        <v>6</v>
      </c>
      <c r="K369">
        <v>8</v>
      </c>
      <c r="L369" s="3">
        <v>8</v>
      </c>
      <c r="M369" s="3">
        <v>6</v>
      </c>
      <c r="N369" s="3">
        <v>7</v>
      </c>
      <c r="O369" s="14">
        <f t="shared" si="51"/>
        <v>5.7562322843221514</v>
      </c>
      <c r="P369">
        <v>59</v>
      </c>
      <c r="Q369">
        <v>15</v>
      </c>
      <c r="R369">
        <v>21</v>
      </c>
      <c r="S369" s="13">
        <f t="shared" si="52"/>
        <v>0.15254237288135594</v>
      </c>
      <c r="T369" s="13">
        <f t="shared" si="53"/>
        <v>9.4736842105263161E-2</v>
      </c>
      <c r="U369" s="15">
        <f t="shared" si="54"/>
        <v>46.08</v>
      </c>
      <c r="V369">
        <v>0</v>
      </c>
      <c r="W369">
        <v>0</v>
      </c>
      <c r="X369">
        <v>6</v>
      </c>
      <c r="Y369" s="2">
        <v>229.3166666667</v>
      </c>
      <c r="Z369" s="21">
        <v>3.05</v>
      </c>
      <c r="AA369">
        <v>2.96</v>
      </c>
      <c r="AB369">
        <v>2.35</v>
      </c>
      <c r="AC369" s="32">
        <f t="shared" si="55"/>
        <v>0.55743879472693025</v>
      </c>
      <c r="AD369" s="13">
        <f t="shared" si="56"/>
        <v>0.32</v>
      </c>
      <c r="AE369" s="13">
        <f t="shared" si="57"/>
        <v>0.56000000000000005</v>
      </c>
      <c r="AF369" s="13">
        <f t="shared" si="58"/>
        <v>0.88000000000000012</v>
      </c>
      <c r="AG369">
        <v>133</v>
      </c>
      <c r="AH369">
        <v>103</v>
      </c>
      <c r="AI369" s="17">
        <f t="shared" si="59"/>
        <v>0.56355932203389836</v>
      </c>
      <c r="AJ369" s="35">
        <v>25</v>
      </c>
      <c r="AK369" s="35">
        <v>9</v>
      </c>
      <c r="AL369" s="35">
        <v>167</v>
      </c>
      <c r="AM369" s="35">
        <v>41</v>
      </c>
      <c r="AN369" s="35">
        <v>84</v>
      </c>
      <c r="AO369" s="35">
        <v>8</v>
      </c>
      <c r="AP369" s="35">
        <v>2</v>
      </c>
      <c r="AQ369" s="35">
        <v>110</v>
      </c>
      <c r="AR369">
        <v>2</v>
      </c>
      <c r="AS369">
        <v>0</v>
      </c>
      <c r="AT369">
        <v>88.19</v>
      </c>
      <c r="AU369">
        <v>16.600000000000001</v>
      </c>
      <c r="AV369">
        <v>-72.893000000000001</v>
      </c>
      <c r="AW369">
        <v>14.872</v>
      </c>
      <c r="AX369" s="2">
        <v>16.8</v>
      </c>
      <c r="AY369" s="2">
        <v>-3.8</v>
      </c>
      <c r="AZ369" s="2">
        <v>-0.9</v>
      </c>
      <c r="BA369" s="2">
        <v>-1.2</v>
      </c>
      <c r="BB369" s="2">
        <v>3.5</v>
      </c>
      <c r="BC369" s="2">
        <v>-2.4</v>
      </c>
    </row>
    <row r="370" spans="1:55" x14ac:dyDescent="0.2">
      <c r="A370" s="12" t="s">
        <v>160</v>
      </c>
      <c r="B370" s="12" t="s">
        <v>3761</v>
      </c>
      <c r="C370" t="s">
        <v>3760</v>
      </c>
      <c r="D370" t="s">
        <v>305</v>
      </c>
      <c r="E370" s="12" t="s">
        <v>156</v>
      </c>
      <c r="F370">
        <v>21</v>
      </c>
      <c r="G370">
        <v>1</v>
      </c>
      <c r="H370">
        <v>1</v>
      </c>
      <c r="I370" s="15">
        <f t="shared" si="50"/>
        <v>2</v>
      </c>
      <c r="J370">
        <v>0</v>
      </c>
      <c r="K370">
        <v>1</v>
      </c>
      <c r="L370" s="3">
        <v>1</v>
      </c>
      <c r="M370" s="3">
        <v>0</v>
      </c>
      <c r="N370" s="3">
        <v>1</v>
      </c>
      <c r="O370" s="14">
        <f t="shared" si="51"/>
        <v>6.8965517241379315</v>
      </c>
      <c r="P370">
        <v>1</v>
      </c>
      <c r="Q370">
        <v>1</v>
      </c>
      <c r="R370">
        <v>0</v>
      </c>
      <c r="S370" s="13">
        <f t="shared" si="52"/>
        <v>1</v>
      </c>
      <c r="T370" s="13">
        <f t="shared" si="53"/>
        <v>0.5</v>
      </c>
      <c r="U370" s="15">
        <f t="shared" si="54"/>
        <v>0</v>
      </c>
      <c r="V370">
        <v>0</v>
      </c>
      <c r="W370">
        <v>0</v>
      </c>
      <c r="X370">
        <v>0</v>
      </c>
      <c r="Y370" s="2">
        <v>17.399999999999999</v>
      </c>
      <c r="Z370" s="21">
        <v>0.81666666669999999</v>
      </c>
      <c r="AA370">
        <v>0.83</v>
      </c>
      <c r="AB370">
        <v>4.04</v>
      </c>
      <c r="AC370" s="32">
        <f t="shared" si="55"/>
        <v>0.17043121149897331</v>
      </c>
      <c r="AD370" s="13">
        <f t="shared" si="56"/>
        <v>0.33333333333333331</v>
      </c>
      <c r="AE370" s="13">
        <f t="shared" si="57"/>
        <v>0.33333333333333331</v>
      </c>
      <c r="AF370" s="13">
        <f t="shared" si="58"/>
        <v>0.66666666666666663</v>
      </c>
      <c r="AG370">
        <v>0</v>
      </c>
      <c r="AH370">
        <v>0</v>
      </c>
      <c r="AI370" s="17" t="str">
        <f t="shared" si="59"/>
        <v xml:space="preserve"> </v>
      </c>
      <c r="AJ370" s="35">
        <v>3</v>
      </c>
      <c r="AK370" s="35">
        <v>0</v>
      </c>
      <c r="AL370" s="35">
        <v>5</v>
      </c>
      <c r="AM370" s="35">
        <v>2</v>
      </c>
      <c r="AN370" s="35">
        <v>4</v>
      </c>
      <c r="AO370" s="35">
        <v>0</v>
      </c>
      <c r="AP370" s="35">
        <v>1</v>
      </c>
      <c r="AQ370" s="35">
        <v>4</v>
      </c>
      <c r="AR370">
        <v>0</v>
      </c>
      <c r="AS370">
        <v>0</v>
      </c>
      <c r="AT370">
        <v>44.83</v>
      </c>
      <c r="AU370">
        <v>-30.1</v>
      </c>
      <c r="AV370">
        <v>-77.7</v>
      </c>
      <c r="AW370">
        <v>1.5350000000000001</v>
      </c>
      <c r="AX370" s="2">
        <v>1</v>
      </c>
      <c r="AY370" s="2">
        <v>-0.1</v>
      </c>
      <c r="AZ370" s="2">
        <v>0</v>
      </c>
      <c r="BA370" s="2">
        <v>-0.1</v>
      </c>
      <c r="BB370" s="2">
        <v>0</v>
      </c>
      <c r="BC370" s="2">
        <v>-0.2</v>
      </c>
    </row>
    <row r="371" spans="1:55" x14ac:dyDescent="0.2">
      <c r="A371" s="12" t="s">
        <v>353</v>
      </c>
      <c r="B371" s="12" t="s">
        <v>354</v>
      </c>
      <c r="C371" t="s">
        <v>352</v>
      </c>
      <c r="D371" t="s">
        <v>210</v>
      </c>
      <c r="E371" s="12" t="s">
        <v>355</v>
      </c>
      <c r="F371">
        <v>62</v>
      </c>
      <c r="G371">
        <v>0</v>
      </c>
      <c r="H371">
        <v>0</v>
      </c>
      <c r="I371" s="15">
        <f t="shared" si="50"/>
        <v>0</v>
      </c>
      <c r="J371">
        <v>0</v>
      </c>
      <c r="K371">
        <v>0</v>
      </c>
      <c r="L371" s="3">
        <v>0</v>
      </c>
      <c r="M371" s="3">
        <v>0</v>
      </c>
      <c r="N371" s="3">
        <v>0</v>
      </c>
      <c r="O371" s="14">
        <f t="shared" si="51"/>
        <v>0</v>
      </c>
      <c r="P371">
        <v>0</v>
      </c>
      <c r="Q371">
        <v>0</v>
      </c>
      <c r="R371">
        <v>0</v>
      </c>
      <c r="S371" s="13">
        <f t="shared" si="52"/>
        <v>0</v>
      </c>
      <c r="T371" s="13">
        <f t="shared" si="53"/>
        <v>0</v>
      </c>
      <c r="U371" s="15">
        <f t="shared" si="54"/>
        <v>0</v>
      </c>
      <c r="V371">
        <v>0</v>
      </c>
      <c r="W371">
        <v>0</v>
      </c>
      <c r="X371">
        <v>0</v>
      </c>
      <c r="Y371" s="2">
        <v>5.7666666666999999</v>
      </c>
      <c r="Z371" s="21">
        <v>8.3333333300000006E-2</v>
      </c>
      <c r="AA371">
        <v>0.09</v>
      </c>
      <c r="AB371">
        <v>5.12</v>
      </c>
      <c r="AC371" s="32">
        <f t="shared" si="55"/>
        <v>1.7274472168905951E-2</v>
      </c>
      <c r="AD371" s="13">
        <f t="shared" si="56"/>
        <v>0</v>
      </c>
      <c r="AE371" s="13">
        <f t="shared" si="57"/>
        <v>0</v>
      </c>
      <c r="AF371" s="13">
        <f t="shared" si="58"/>
        <v>0</v>
      </c>
      <c r="AG371">
        <v>7</v>
      </c>
      <c r="AH371">
        <v>9</v>
      </c>
      <c r="AI371" s="17">
        <f t="shared" si="59"/>
        <v>0.4375</v>
      </c>
      <c r="AJ371" s="35">
        <v>0</v>
      </c>
      <c r="AK371" s="35">
        <v>0</v>
      </c>
      <c r="AL371" s="35">
        <v>0</v>
      </c>
      <c r="AM371" s="35">
        <v>1</v>
      </c>
      <c r="AN371" s="35">
        <v>1</v>
      </c>
      <c r="AO371" s="35">
        <v>1</v>
      </c>
      <c r="AP371" s="35">
        <v>0</v>
      </c>
      <c r="AQ371" s="35">
        <v>1</v>
      </c>
      <c r="AR371">
        <v>0</v>
      </c>
      <c r="AS371">
        <v>0</v>
      </c>
      <c r="AT371">
        <v>0</v>
      </c>
      <c r="AU371">
        <v>-96.4</v>
      </c>
      <c r="AV371">
        <v>-83.474000000000004</v>
      </c>
      <c r="AW371">
        <v>-2.387</v>
      </c>
      <c r="AX371" s="2">
        <v>0</v>
      </c>
      <c r="AY371" s="2">
        <v>-0.60000000000000009</v>
      </c>
      <c r="AZ371" s="2">
        <v>0.4</v>
      </c>
      <c r="BA371" s="2">
        <v>0.1</v>
      </c>
      <c r="BB371" s="2">
        <v>0</v>
      </c>
      <c r="BC371" s="2">
        <v>0</v>
      </c>
    </row>
    <row r="372" spans="1:55" x14ac:dyDescent="0.2">
      <c r="A372" s="12" t="s">
        <v>353</v>
      </c>
      <c r="B372" s="12" t="s">
        <v>581</v>
      </c>
      <c r="C372" t="s">
        <v>580</v>
      </c>
      <c r="D372" t="s">
        <v>265</v>
      </c>
      <c r="E372" s="12" t="s">
        <v>178</v>
      </c>
      <c r="F372">
        <v>82</v>
      </c>
      <c r="G372">
        <v>1</v>
      </c>
      <c r="H372">
        <v>10</v>
      </c>
      <c r="I372" s="15">
        <f t="shared" si="50"/>
        <v>11</v>
      </c>
      <c r="J372">
        <v>4</v>
      </c>
      <c r="K372">
        <v>5</v>
      </c>
      <c r="L372" s="3">
        <v>1</v>
      </c>
      <c r="M372" s="3">
        <v>4</v>
      </c>
      <c r="N372" s="3">
        <v>6</v>
      </c>
      <c r="O372" s="14">
        <f t="shared" si="51"/>
        <v>3.8260869565217388</v>
      </c>
      <c r="P372">
        <v>24</v>
      </c>
      <c r="Q372">
        <v>13</v>
      </c>
      <c r="R372">
        <v>17</v>
      </c>
      <c r="S372" s="13">
        <f t="shared" si="52"/>
        <v>4.1666666666666664E-2</v>
      </c>
      <c r="T372" s="13">
        <f t="shared" si="53"/>
        <v>1.8518518518518517E-2</v>
      </c>
      <c r="U372" s="15">
        <f t="shared" si="54"/>
        <v>27.5</v>
      </c>
      <c r="V372">
        <v>1</v>
      </c>
      <c r="W372">
        <v>3</v>
      </c>
      <c r="X372">
        <v>8</v>
      </c>
      <c r="Y372" s="2">
        <v>172.5</v>
      </c>
      <c r="Z372" s="21">
        <v>2.1</v>
      </c>
      <c r="AA372">
        <v>2.11</v>
      </c>
      <c r="AB372">
        <v>3.25</v>
      </c>
      <c r="AC372" s="32">
        <f t="shared" si="55"/>
        <v>0.39365671641791045</v>
      </c>
      <c r="AD372" s="13">
        <f t="shared" si="56"/>
        <v>6.25E-2</v>
      </c>
      <c r="AE372" s="13">
        <f t="shared" si="57"/>
        <v>0.5625</v>
      </c>
      <c r="AF372" s="13">
        <f t="shared" si="58"/>
        <v>0.625</v>
      </c>
      <c r="AI372" s="17" t="str">
        <f t="shared" si="59"/>
        <v xml:space="preserve"> </v>
      </c>
      <c r="AJ372" s="35">
        <v>16</v>
      </c>
      <c r="AK372" s="35">
        <v>1</v>
      </c>
      <c r="AL372" s="35">
        <v>94</v>
      </c>
      <c r="AM372" s="35">
        <v>16</v>
      </c>
      <c r="AN372" s="35">
        <v>48</v>
      </c>
      <c r="AO372" s="35">
        <v>8</v>
      </c>
      <c r="AP372" s="35">
        <v>6</v>
      </c>
      <c r="AQ372" s="35">
        <v>66</v>
      </c>
      <c r="AR372">
        <v>0</v>
      </c>
      <c r="AS372">
        <v>0</v>
      </c>
      <c r="AT372">
        <v>67.069999999999993</v>
      </c>
      <c r="AU372">
        <v>-32.6</v>
      </c>
      <c r="AV372">
        <v>-83.668000000000006</v>
      </c>
      <c r="AW372">
        <v>-1.798</v>
      </c>
      <c r="AX372" s="2">
        <v>11.1</v>
      </c>
      <c r="AY372" s="2">
        <v>-3.5</v>
      </c>
      <c r="AZ372" s="2">
        <v>0.5</v>
      </c>
      <c r="BA372" s="2">
        <v>-0.2</v>
      </c>
      <c r="BB372" s="2">
        <v>1.8</v>
      </c>
      <c r="BC372" s="2">
        <v>-1.3</v>
      </c>
    </row>
    <row r="373" spans="1:55" x14ac:dyDescent="0.2">
      <c r="A373" s="12" t="s">
        <v>353</v>
      </c>
      <c r="B373" s="12" t="s">
        <v>1708</v>
      </c>
      <c r="C373" t="s">
        <v>1707</v>
      </c>
      <c r="D373" t="s">
        <v>382</v>
      </c>
      <c r="E373" s="12" t="s">
        <v>178</v>
      </c>
      <c r="F373">
        <v>68</v>
      </c>
      <c r="G373">
        <v>1</v>
      </c>
      <c r="H373">
        <v>5</v>
      </c>
      <c r="I373" s="15">
        <f t="shared" si="50"/>
        <v>6</v>
      </c>
      <c r="J373">
        <v>1</v>
      </c>
      <c r="K373">
        <v>4</v>
      </c>
      <c r="L373" s="3">
        <v>1</v>
      </c>
      <c r="M373" s="3">
        <v>1</v>
      </c>
      <c r="N373" s="3">
        <v>4</v>
      </c>
      <c r="O373" s="14">
        <f t="shared" si="51"/>
        <v>5.2439912600145666</v>
      </c>
      <c r="P373">
        <v>26</v>
      </c>
      <c r="Q373">
        <v>3</v>
      </c>
      <c r="R373">
        <v>15</v>
      </c>
      <c r="S373" s="13">
        <f t="shared" si="52"/>
        <v>3.8461538461538464E-2</v>
      </c>
      <c r="T373" s="13">
        <f t="shared" si="53"/>
        <v>2.2727272727272728E-2</v>
      </c>
      <c r="U373" s="15">
        <f t="shared" si="54"/>
        <v>10.125</v>
      </c>
      <c r="V373">
        <v>0</v>
      </c>
      <c r="W373">
        <v>1</v>
      </c>
      <c r="X373">
        <v>0</v>
      </c>
      <c r="Y373" s="2">
        <v>68.650000000000006</v>
      </c>
      <c r="Z373" s="21">
        <v>1</v>
      </c>
      <c r="AA373">
        <v>1.01</v>
      </c>
      <c r="AB373">
        <v>4.37</v>
      </c>
      <c r="AC373" s="32">
        <f t="shared" si="55"/>
        <v>0.18773234200743494</v>
      </c>
      <c r="AD373" s="13">
        <f t="shared" si="56"/>
        <v>0.125</v>
      </c>
      <c r="AE373" s="13">
        <f t="shared" si="57"/>
        <v>0.625</v>
      </c>
      <c r="AF373" s="13">
        <f t="shared" si="58"/>
        <v>0.75</v>
      </c>
      <c r="AI373" s="17" t="str">
        <f t="shared" si="59"/>
        <v xml:space="preserve"> </v>
      </c>
      <c r="AJ373" s="35">
        <v>8</v>
      </c>
      <c r="AK373" s="35">
        <v>1</v>
      </c>
      <c r="AL373" s="35">
        <v>73</v>
      </c>
      <c r="AM373" s="35">
        <v>8</v>
      </c>
      <c r="AN373" s="35">
        <v>11</v>
      </c>
      <c r="AO373" s="35">
        <v>3</v>
      </c>
      <c r="AP373" s="35">
        <v>0</v>
      </c>
      <c r="AQ373" s="35">
        <v>28</v>
      </c>
      <c r="AR373">
        <v>0</v>
      </c>
      <c r="AS373">
        <v>0</v>
      </c>
      <c r="AT373">
        <v>94.74</v>
      </c>
      <c r="AU373">
        <v>13.4</v>
      </c>
      <c r="AV373">
        <v>-84.009</v>
      </c>
      <c r="AW373">
        <v>-2.8029999999999999</v>
      </c>
      <c r="AX373" s="2">
        <v>9.8000000000000007</v>
      </c>
      <c r="AY373" s="2">
        <v>3.2</v>
      </c>
      <c r="AZ373" s="2">
        <v>0</v>
      </c>
      <c r="BA373" s="2">
        <v>0.2</v>
      </c>
      <c r="BB373" s="2">
        <v>0.1</v>
      </c>
      <c r="BC373" s="2">
        <v>3.4</v>
      </c>
    </row>
    <row r="374" spans="1:55" x14ac:dyDescent="0.2">
      <c r="A374" s="12" t="s">
        <v>353</v>
      </c>
      <c r="B374" s="12" t="s">
        <v>2380</v>
      </c>
      <c r="C374" t="s">
        <v>2379</v>
      </c>
      <c r="D374" t="s">
        <v>112</v>
      </c>
      <c r="E374" s="12" t="s">
        <v>170</v>
      </c>
      <c r="F374">
        <v>81</v>
      </c>
      <c r="G374">
        <v>0</v>
      </c>
      <c r="H374">
        <v>0</v>
      </c>
      <c r="I374" s="15">
        <f t="shared" si="50"/>
        <v>0</v>
      </c>
      <c r="J374">
        <v>0</v>
      </c>
      <c r="K374">
        <v>0</v>
      </c>
      <c r="L374" s="3">
        <v>0</v>
      </c>
      <c r="M374" s="3">
        <v>0</v>
      </c>
      <c r="N374" s="3">
        <v>0</v>
      </c>
      <c r="O374" s="14">
        <f t="shared" si="51"/>
        <v>0</v>
      </c>
      <c r="P374">
        <v>0</v>
      </c>
      <c r="Q374">
        <v>0</v>
      </c>
      <c r="R374">
        <v>0</v>
      </c>
      <c r="S374" s="13">
        <f t="shared" si="52"/>
        <v>0</v>
      </c>
      <c r="T374" s="13">
        <f t="shared" si="53"/>
        <v>0</v>
      </c>
      <c r="U374" s="15">
        <f t="shared" si="54"/>
        <v>0</v>
      </c>
      <c r="V374">
        <v>0</v>
      </c>
      <c r="W374">
        <v>0</v>
      </c>
      <c r="X374">
        <v>0</v>
      </c>
      <c r="Y374" s="2">
        <v>2.3166666666999998</v>
      </c>
      <c r="Z374" s="21">
        <v>1.6666666699999999E-2</v>
      </c>
      <c r="AA374">
        <v>0.03</v>
      </c>
      <c r="AB374">
        <v>5.08</v>
      </c>
      <c r="AC374" s="32">
        <f t="shared" si="55"/>
        <v>5.8708414872798431E-3</v>
      </c>
      <c r="AD374" s="13">
        <f t="shared" si="56"/>
        <v>0</v>
      </c>
      <c r="AE374" s="13">
        <f t="shared" si="57"/>
        <v>0</v>
      </c>
      <c r="AF374" s="13">
        <f t="shared" si="58"/>
        <v>0</v>
      </c>
      <c r="AG374">
        <v>7</v>
      </c>
      <c r="AH374">
        <v>2</v>
      </c>
      <c r="AI374" s="17">
        <f t="shared" si="59"/>
        <v>0.77777777777777779</v>
      </c>
      <c r="AJ374" s="35">
        <v>0</v>
      </c>
      <c r="AK374" s="35">
        <v>0</v>
      </c>
      <c r="AL374" s="35">
        <v>2</v>
      </c>
      <c r="AM374" s="35">
        <v>0</v>
      </c>
      <c r="AN374" s="35">
        <v>0</v>
      </c>
      <c r="AO374" s="35">
        <v>0</v>
      </c>
      <c r="AP374" s="35">
        <v>0</v>
      </c>
      <c r="AQ374" s="35">
        <v>1</v>
      </c>
      <c r="AR374">
        <v>0</v>
      </c>
      <c r="AS374">
        <v>0</v>
      </c>
      <c r="AT374">
        <v>77.7</v>
      </c>
      <c r="AU374">
        <v>-0.60000000000000009</v>
      </c>
      <c r="AV374">
        <v>-87.015000000000001</v>
      </c>
      <c r="AW374">
        <v>-1.722</v>
      </c>
      <c r="AX374" s="2">
        <v>0.30000000000000004</v>
      </c>
      <c r="AY374" s="2">
        <v>0.1</v>
      </c>
      <c r="AZ374" s="2">
        <v>0.30000000000000004</v>
      </c>
      <c r="BA374" s="2">
        <v>0</v>
      </c>
      <c r="BB374" s="2">
        <v>0</v>
      </c>
      <c r="BC374" s="2">
        <v>0.30000000000000004</v>
      </c>
    </row>
    <row r="375" spans="1:55" x14ac:dyDescent="0.2">
      <c r="A375" s="12" t="s">
        <v>353</v>
      </c>
      <c r="B375" s="12" t="s">
        <v>2996</v>
      </c>
      <c r="C375" t="s">
        <v>2995</v>
      </c>
      <c r="D375" t="s">
        <v>162</v>
      </c>
      <c r="E375" s="12" t="s">
        <v>461</v>
      </c>
      <c r="F375">
        <v>34</v>
      </c>
      <c r="G375">
        <v>0</v>
      </c>
      <c r="H375">
        <v>0</v>
      </c>
      <c r="I375" s="15">
        <f t="shared" si="50"/>
        <v>0</v>
      </c>
      <c r="J375">
        <v>0</v>
      </c>
      <c r="K375">
        <v>0</v>
      </c>
      <c r="L375" s="3">
        <v>0</v>
      </c>
      <c r="M375" s="3">
        <v>0</v>
      </c>
      <c r="N375" s="3">
        <v>0</v>
      </c>
      <c r="O375" s="14">
        <f t="shared" si="51"/>
        <v>0</v>
      </c>
      <c r="P375">
        <v>0</v>
      </c>
      <c r="Q375">
        <v>0</v>
      </c>
      <c r="R375">
        <v>0</v>
      </c>
      <c r="S375" s="13">
        <f t="shared" si="52"/>
        <v>0</v>
      </c>
      <c r="T375" s="13">
        <f t="shared" si="53"/>
        <v>0</v>
      </c>
      <c r="U375" s="15">
        <f t="shared" si="54"/>
        <v>0</v>
      </c>
      <c r="V375">
        <v>0</v>
      </c>
      <c r="W375">
        <v>0</v>
      </c>
      <c r="X375">
        <v>0</v>
      </c>
      <c r="Y375" s="2">
        <v>1.4833333333000001</v>
      </c>
      <c r="Z375" s="21">
        <v>3.3333333300000004E-2</v>
      </c>
      <c r="AA375">
        <v>0.01</v>
      </c>
      <c r="AB375">
        <v>5.53</v>
      </c>
      <c r="AC375" s="32">
        <f t="shared" si="55"/>
        <v>1.8050541516245488E-3</v>
      </c>
      <c r="AD375" s="13">
        <f t="shared" si="56"/>
        <v>0</v>
      </c>
      <c r="AE375" s="13">
        <f t="shared" si="57"/>
        <v>0</v>
      </c>
      <c r="AF375" s="13">
        <f t="shared" si="58"/>
        <v>0</v>
      </c>
      <c r="AG375">
        <v>0</v>
      </c>
      <c r="AH375">
        <v>0</v>
      </c>
      <c r="AI375" s="17" t="str">
        <f t="shared" si="59"/>
        <v xml:space="preserve"> </v>
      </c>
      <c r="AJ375" s="35">
        <v>1</v>
      </c>
      <c r="AK375" s="35">
        <v>0</v>
      </c>
      <c r="AL375" s="35">
        <v>0</v>
      </c>
      <c r="AM375" s="35">
        <v>0</v>
      </c>
      <c r="AN375" s="35">
        <v>1</v>
      </c>
      <c r="AO375" s="35">
        <v>0</v>
      </c>
      <c r="AP375" s="35">
        <v>0</v>
      </c>
      <c r="AQ375" s="35">
        <v>0</v>
      </c>
      <c r="AR375">
        <v>0</v>
      </c>
      <c r="AS375">
        <v>0</v>
      </c>
      <c r="AT375">
        <v>480</v>
      </c>
      <c r="AU375">
        <v>386.5</v>
      </c>
      <c r="AV375">
        <v>-82.641000000000005</v>
      </c>
      <c r="AW375">
        <v>-0.70300000000000007</v>
      </c>
      <c r="AX375" s="2">
        <v>0.1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</row>
    <row r="376" spans="1:55" x14ac:dyDescent="0.2">
      <c r="A376" s="12" t="s">
        <v>2439</v>
      </c>
      <c r="B376" s="12" t="s">
        <v>2440</v>
      </c>
      <c r="C376" t="s">
        <v>2438</v>
      </c>
      <c r="D376" t="s">
        <v>147</v>
      </c>
      <c r="E376" s="12" t="s">
        <v>140</v>
      </c>
      <c r="F376">
        <v>36</v>
      </c>
      <c r="G376">
        <v>0</v>
      </c>
      <c r="H376">
        <v>0</v>
      </c>
      <c r="I376" s="15">
        <f t="shared" si="50"/>
        <v>0</v>
      </c>
      <c r="J376">
        <v>0</v>
      </c>
      <c r="K376">
        <v>0</v>
      </c>
      <c r="L376" s="3">
        <v>0</v>
      </c>
      <c r="M376" s="3">
        <v>0</v>
      </c>
      <c r="N376" s="3">
        <v>0</v>
      </c>
      <c r="O376" s="14">
        <f t="shared" si="51"/>
        <v>0</v>
      </c>
      <c r="P376">
        <v>0</v>
      </c>
      <c r="Q376">
        <v>0</v>
      </c>
      <c r="R376">
        <v>0</v>
      </c>
      <c r="S376" s="13">
        <f t="shared" si="52"/>
        <v>0</v>
      </c>
      <c r="T376" s="13">
        <f t="shared" si="53"/>
        <v>0</v>
      </c>
      <c r="U376" s="15">
        <f t="shared" si="54"/>
        <v>0</v>
      </c>
      <c r="V376">
        <v>0</v>
      </c>
      <c r="W376">
        <v>0</v>
      </c>
      <c r="X376">
        <v>0</v>
      </c>
      <c r="Y376" s="2">
        <v>0.16666666669999999</v>
      </c>
      <c r="Z376" s="21">
        <v>0</v>
      </c>
      <c r="AA376">
        <v>0</v>
      </c>
      <c r="AB376">
        <v>5.0599999999999996</v>
      </c>
      <c r="AC376" s="32">
        <f t="shared" si="55"/>
        <v>0</v>
      </c>
      <c r="AD376" s="13">
        <f t="shared" si="56"/>
        <v>0</v>
      </c>
      <c r="AE376" s="13">
        <f t="shared" si="57"/>
        <v>0</v>
      </c>
      <c r="AF376" s="13">
        <f t="shared" si="58"/>
        <v>0</v>
      </c>
      <c r="AG376">
        <v>1</v>
      </c>
      <c r="AH376">
        <v>0</v>
      </c>
      <c r="AI376" s="17">
        <f t="shared" si="59"/>
        <v>1</v>
      </c>
      <c r="AJ376" s="35">
        <v>0</v>
      </c>
      <c r="AK376" s="35">
        <v>0</v>
      </c>
      <c r="AL376" s="35">
        <v>0</v>
      </c>
      <c r="AM376" s="35">
        <v>0</v>
      </c>
      <c r="AN376" s="35">
        <v>0</v>
      </c>
      <c r="AO376" s="35">
        <v>0</v>
      </c>
      <c r="AP376" s="35">
        <v>0</v>
      </c>
      <c r="AQ376" s="35">
        <v>0</v>
      </c>
      <c r="AR376">
        <v>0</v>
      </c>
      <c r="AS376">
        <v>1</v>
      </c>
      <c r="AT376">
        <v>0</v>
      </c>
      <c r="AU376">
        <v>-87.3</v>
      </c>
      <c r="AV376">
        <v>-82.683000000000007</v>
      </c>
      <c r="AW376">
        <v>-2.3529999999999998</v>
      </c>
      <c r="AX376" s="2">
        <v>0</v>
      </c>
      <c r="AY376" s="2">
        <v>-0.1</v>
      </c>
      <c r="AZ376" s="2">
        <v>0</v>
      </c>
      <c r="BA376" s="2">
        <v>0</v>
      </c>
      <c r="BB376" s="2">
        <v>0</v>
      </c>
      <c r="BC376" s="2">
        <v>-0.1</v>
      </c>
    </row>
    <row r="377" spans="1:55" x14ac:dyDescent="0.2">
      <c r="A377" s="12" t="s">
        <v>2732</v>
      </c>
      <c r="B377" s="12" t="s">
        <v>2733</v>
      </c>
      <c r="C377" t="s">
        <v>2731</v>
      </c>
      <c r="D377" t="s">
        <v>529</v>
      </c>
      <c r="E377" s="12" t="s">
        <v>170</v>
      </c>
      <c r="F377">
        <v>28</v>
      </c>
      <c r="G377">
        <v>0</v>
      </c>
      <c r="H377">
        <v>0</v>
      </c>
      <c r="I377" s="15">
        <f t="shared" si="50"/>
        <v>0</v>
      </c>
      <c r="J377">
        <v>0</v>
      </c>
      <c r="K377">
        <v>0</v>
      </c>
      <c r="L377" s="3">
        <v>0</v>
      </c>
      <c r="M377" s="3">
        <v>0</v>
      </c>
      <c r="N377" s="3">
        <v>0</v>
      </c>
      <c r="O377" s="14">
        <f t="shared" si="51"/>
        <v>0</v>
      </c>
      <c r="P377">
        <v>0</v>
      </c>
      <c r="Q377">
        <v>0</v>
      </c>
      <c r="R377">
        <v>0</v>
      </c>
      <c r="S377" s="13">
        <f t="shared" si="52"/>
        <v>0</v>
      </c>
      <c r="T377" s="13">
        <f t="shared" si="53"/>
        <v>0</v>
      </c>
      <c r="U377" s="15">
        <f t="shared" si="54"/>
        <v>0</v>
      </c>
      <c r="V377">
        <v>0</v>
      </c>
      <c r="W377">
        <v>0</v>
      </c>
      <c r="X377">
        <v>0</v>
      </c>
      <c r="Y377" s="2">
        <v>0.1</v>
      </c>
      <c r="Z377" s="21">
        <v>0</v>
      </c>
      <c r="AA377">
        <v>0</v>
      </c>
      <c r="AB377">
        <v>5.07</v>
      </c>
      <c r="AC377" s="32">
        <f t="shared" si="55"/>
        <v>0</v>
      </c>
      <c r="AD377" s="13">
        <f t="shared" si="56"/>
        <v>0</v>
      </c>
      <c r="AE377" s="13">
        <f t="shared" si="57"/>
        <v>0</v>
      </c>
      <c r="AF377" s="13">
        <f t="shared" si="58"/>
        <v>0</v>
      </c>
      <c r="AG377">
        <v>0</v>
      </c>
      <c r="AH377">
        <v>0</v>
      </c>
      <c r="AI377" s="17" t="str">
        <f t="shared" si="59"/>
        <v xml:space="preserve"> </v>
      </c>
      <c r="AJ377" s="35">
        <v>0</v>
      </c>
      <c r="AK377" s="35">
        <v>0</v>
      </c>
      <c r="AL377" s="35">
        <v>0</v>
      </c>
      <c r="AM377" s="35">
        <v>0</v>
      </c>
      <c r="AN377" s="35">
        <v>0</v>
      </c>
      <c r="AO377" s="35">
        <v>0</v>
      </c>
      <c r="AP377" s="35">
        <v>0</v>
      </c>
      <c r="AQ377" s="35">
        <v>0</v>
      </c>
      <c r="AR377">
        <v>0</v>
      </c>
      <c r="AS377">
        <v>0</v>
      </c>
      <c r="AT377">
        <v>0</v>
      </c>
      <c r="AU377">
        <v>-81.099999999999994</v>
      </c>
      <c r="AV377">
        <v>-81.064999999999998</v>
      </c>
      <c r="AW377">
        <v>-3.76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</row>
    <row r="378" spans="1:55" x14ac:dyDescent="0.2">
      <c r="A378" s="12" t="s">
        <v>949</v>
      </c>
      <c r="B378" s="12" t="s">
        <v>950</v>
      </c>
      <c r="C378" t="s">
        <v>948</v>
      </c>
      <c r="D378" t="s">
        <v>271</v>
      </c>
      <c r="E378" s="12" t="s">
        <v>178</v>
      </c>
      <c r="F378">
        <v>19</v>
      </c>
      <c r="G378">
        <v>0</v>
      </c>
      <c r="H378">
        <v>0</v>
      </c>
      <c r="I378" s="15">
        <f t="shared" si="50"/>
        <v>0</v>
      </c>
      <c r="J378">
        <v>0</v>
      </c>
      <c r="K378">
        <v>0</v>
      </c>
      <c r="L378" s="3">
        <v>0</v>
      </c>
      <c r="M378" s="3">
        <v>0</v>
      </c>
      <c r="N378" s="3">
        <v>0</v>
      </c>
      <c r="O378" s="14">
        <f t="shared" si="51"/>
        <v>0</v>
      </c>
      <c r="P378">
        <v>0</v>
      </c>
      <c r="Q378">
        <v>0</v>
      </c>
      <c r="R378">
        <v>0</v>
      </c>
      <c r="S378" s="13">
        <f t="shared" si="52"/>
        <v>0</v>
      </c>
      <c r="T378" s="13">
        <f t="shared" si="53"/>
        <v>0</v>
      </c>
      <c r="U378" s="15">
        <f t="shared" si="54"/>
        <v>0</v>
      </c>
      <c r="V378">
        <v>0</v>
      </c>
      <c r="W378">
        <v>0</v>
      </c>
      <c r="X378">
        <v>0</v>
      </c>
      <c r="Y378" s="2">
        <v>0</v>
      </c>
      <c r="Z378" s="21">
        <v>0</v>
      </c>
      <c r="AC378" s="32">
        <f t="shared" si="55"/>
        <v>0</v>
      </c>
      <c r="AD378" s="13">
        <f t="shared" si="56"/>
        <v>0</v>
      </c>
      <c r="AE378" s="13">
        <f t="shared" si="57"/>
        <v>0</v>
      </c>
      <c r="AF378" s="13">
        <f t="shared" si="58"/>
        <v>0</v>
      </c>
      <c r="AI378" s="17" t="str">
        <f t="shared" si="59"/>
        <v xml:space="preserve"> </v>
      </c>
      <c r="AJ378" s="35">
        <v>0</v>
      </c>
      <c r="AK378" s="35">
        <v>0</v>
      </c>
      <c r="AL378" s="35">
        <v>0</v>
      </c>
      <c r="AM378" s="35">
        <v>0</v>
      </c>
      <c r="AN378" s="35">
        <v>0</v>
      </c>
      <c r="AO378" s="35">
        <v>0</v>
      </c>
      <c r="AP378" s="35">
        <v>0</v>
      </c>
      <c r="AQ378" s="35">
        <v>0</v>
      </c>
      <c r="AR378">
        <v>1</v>
      </c>
      <c r="AS378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</row>
    <row r="379" spans="1:55" x14ac:dyDescent="0.2">
      <c r="A379" s="12" t="s">
        <v>800</v>
      </c>
      <c r="B379" s="12" t="s">
        <v>252</v>
      </c>
      <c r="C379" t="s">
        <v>799</v>
      </c>
      <c r="D379" t="s">
        <v>684</v>
      </c>
      <c r="E379" s="12" t="s">
        <v>170</v>
      </c>
      <c r="F379">
        <v>72</v>
      </c>
      <c r="G379">
        <v>8</v>
      </c>
      <c r="H379">
        <v>6</v>
      </c>
      <c r="I379" s="15">
        <f t="shared" si="50"/>
        <v>14</v>
      </c>
      <c r="J379">
        <v>3</v>
      </c>
      <c r="K379">
        <v>3</v>
      </c>
      <c r="L379" s="3">
        <v>7</v>
      </c>
      <c r="M379" s="3">
        <v>3</v>
      </c>
      <c r="N379" s="3">
        <v>3</v>
      </c>
      <c r="O379" s="14">
        <f t="shared" si="51"/>
        <v>3.5676364408579317</v>
      </c>
      <c r="P379">
        <v>52</v>
      </c>
      <c r="Q379">
        <v>24</v>
      </c>
      <c r="R379">
        <v>24</v>
      </c>
      <c r="S379" s="13">
        <f t="shared" si="52"/>
        <v>0.15384615384615385</v>
      </c>
      <c r="T379" s="13">
        <f t="shared" si="53"/>
        <v>0.08</v>
      </c>
      <c r="U379" s="15">
        <f t="shared" si="54"/>
        <v>26.714285714285712</v>
      </c>
      <c r="V379">
        <v>0</v>
      </c>
      <c r="W379">
        <v>4</v>
      </c>
      <c r="X379">
        <v>4</v>
      </c>
      <c r="Y379" s="2">
        <v>235.45</v>
      </c>
      <c r="Z379" s="21">
        <v>3.2666666666999999</v>
      </c>
      <c r="AA379">
        <v>3.08</v>
      </c>
      <c r="AB379">
        <v>2.68</v>
      </c>
      <c r="AC379" s="32">
        <f t="shared" si="55"/>
        <v>0.53472222222222221</v>
      </c>
      <c r="AD379" s="13">
        <f t="shared" si="56"/>
        <v>0.33333333333333331</v>
      </c>
      <c r="AE379" s="13">
        <f t="shared" si="57"/>
        <v>0.2857142857142857</v>
      </c>
      <c r="AF379" s="13">
        <f t="shared" si="58"/>
        <v>0.61904761904761907</v>
      </c>
      <c r="AG379">
        <v>70</v>
      </c>
      <c r="AH379">
        <v>60</v>
      </c>
      <c r="AI379" s="17">
        <f t="shared" si="59"/>
        <v>0.53846153846153844</v>
      </c>
      <c r="AJ379" s="35">
        <v>21</v>
      </c>
      <c r="AK379" s="35">
        <v>5</v>
      </c>
      <c r="AL379" s="35">
        <v>166</v>
      </c>
      <c r="AM379" s="35">
        <v>25</v>
      </c>
      <c r="AN379" s="35">
        <v>88</v>
      </c>
      <c r="AO379" s="35">
        <v>11</v>
      </c>
      <c r="AP379" s="35">
        <v>4</v>
      </c>
      <c r="AQ379" s="35">
        <v>93</v>
      </c>
      <c r="AR379">
        <v>5</v>
      </c>
      <c r="AS379">
        <v>0</v>
      </c>
      <c r="AT379">
        <v>87.42</v>
      </c>
      <c r="AU379">
        <v>-5.3</v>
      </c>
      <c r="AV379">
        <v>-79.524000000000001</v>
      </c>
      <c r="AW379">
        <v>-4.6139999999999999</v>
      </c>
      <c r="AX379" s="2">
        <v>20.399999999999999</v>
      </c>
      <c r="AY379" s="2">
        <v>-0.9</v>
      </c>
      <c r="AZ379" s="2">
        <v>-0.8</v>
      </c>
      <c r="BA379" s="2">
        <v>0.2</v>
      </c>
      <c r="BB379" s="2">
        <v>0</v>
      </c>
      <c r="BC379" s="2">
        <v>-1.4</v>
      </c>
    </row>
    <row r="380" spans="1:55" x14ac:dyDescent="0.2">
      <c r="A380" s="12" t="s">
        <v>800</v>
      </c>
      <c r="B380" s="12" t="s">
        <v>1663</v>
      </c>
      <c r="C380" t="s">
        <v>1662</v>
      </c>
      <c r="D380" t="s">
        <v>460</v>
      </c>
      <c r="E380" s="12" t="s">
        <v>170</v>
      </c>
      <c r="F380">
        <v>69</v>
      </c>
      <c r="G380">
        <v>0</v>
      </c>
      <c r="H380">
        <v>0</v>
      </c>
      <c r="I380" s="15">
        <f t="shared" si="50"/>
        <v>0</v>
      </c>
      <c r="J380">
        <v>0</v>
      </c>
      <c r="K380">
        <v>0</v>
      </c>
      <c r="L380" s="3">
        <v>0</v>
      </c>
      <c r="M380" s="3">
        <v>0</v>
      </c>
      <c r="N380" s="3">
        <v>0</v>
      </c>
      <c r="O380" s="14">
        <f t="shared" si="51"/>
        <v>0</v>
      </c>
      <c r="P380">
        <v>0</v>
      </c>
      <c r="Q380">
        <v>0</v>
      </c>
      <c r="R380">
        <v>0</v>
      </c>
      <c r="S380" s="13">
        <f t="shared" si="52"/>
        <v>0</v>
      </c>
      <c r="T380" s="13">
        <f t="shared" si="53"/>
        <v>0</v>
      </c>
      <c r="U380" s="15">
        <f t="shared" si="54"/>
        <v>0</v>
      </c>
      <c r="V380">
        <v>0</v>
      </c>
      <c r="W380">
        <v>0</v>
      </c>
      <c r="X380">
        <v>2</v>
      </c>
      <c r="Y380" s="2">
        <v>2.8666666667</v>
      </c>
      <c r="Z380" s="21">
        <v>3.3333333300000004E-2</v>
      </c>
      <c r="AA380">
        <v>0.04</v>
      </c>
      <c r="AB380">
        <v>5.32</v>
      </c>
      <c r="AC380" s="32">
        <f t="shared" si="55"/>
        <v>7.462686567164179E-3</v>
      </c>
      <c r="AD380" s="13">
        <f t="shared" si="56"/>
        <v>0</v>
      </c>
      <c r="AE380" s="13">
        <f t="shared" si="57"/>
        <v>0</v>
      </c>
      <c r="AF380" s="13">
        <f t="shared" si="58"/>
        <v>0</v>
      </c>
      <c r="AG380">
        <v>5</v>
      </c>
      <c r="AH380">
        <v>5</v>
      </c>
      <c r="AI380" s="17">
        <f t="shared" si="59"/>
        <v>0.5</v>
      </c>
      <c r="AJ380" s="35">
        <v>0</v>
      </c>
      <c r="AK380" s="35">
        <v>0</v>
      </c>
      <c r="AL380" s="35">
        <v>4</v>
      </c>
      <c r="AM380" s="35">
        <v>1</v>
      </c>
      <c r="AN380" s="35">
        <v>0</v>
      </c>
      <c r="AO380" s="35">
        <v>0</v>
      </c>
      <c r="AP380" s="35">
        <v>0</v>
      </c>
      <c r="AQ380" s="35">
        <v>1</v>
      </c>
      <c r="AR380">
        <v>0</v>
      </c>
      <c r="AS380">
        <v>0</v>
      </c>
      <c r="AT380">
        <v>83.72</v>
      </c>
      <c r="AU380">
        <v>-5.8</v>
      </c>
      <c r="AV380">
        <v>-82.792000000000002</v>
      </c>
      <c r="AW380">
        <v>-3.7069999999999999</v>
      </c>
      <c r="AX380" s="2">
        <v>0.1</v>
      </c>
      <c r="AY380" s="2">
        <v>-0.2</v>
      </c>
      <c r="AZ380" s="2">
        <v>0.2</v>
      </c>
      <c r="BA380" s="2">
        <v>0</v>
      </c>
      <c r="BB380" s="2">
        <v>0</v>
      </c>
      <c r="BC380" s="2">
        <v>0</v>
      </c>
    </row>
    <row r="381" spans="1:55" x14ac:dyDescent="0.2">
      <c r="A381" s="12" t="s">
        <v>800</v>
      </c>
      <c r="B381" s="12" t="s">
        <v>2817</v>
      </c>
      <c r="C381" t="s">
        <v>2816</v>
      </c>
      <c r="D381" t="s">
        <v>131</v>
      </c>
      <c r="E381" s="12" t="s">
        <v>178</v>
      </c>
      <c r="F381">
        <v>80</v>
      </c>
      <c r="G381">
        <v>1</v>
      </c>
      <c r="H381">
        <v>1</v>
      </c>
      <c r="I381" s="15">
        <f t="shared" si="50"/>
        <v>2</v>
      </c>
      <c r="J381">
        <v>0</v>
      </c>
      <c r="K381">
        <v>1</v>
      </c>
      <c r="L381" s="3">
        <v>1</v>
      </c>
      <c r="M381" s="3">
        <v>0</v>
      </c>
      <c r="N381" s="3">
        <v>1</v>
      </c>
      <c r="O381" s="14">
        <f t="shared" si="51"/>
        <v>1.7808558001492856</v>
      </c>
      <c r="P381">
        <v>11</v>
      </c>
      <c r="Q381">
        <v>0</v>
      </c>
      <c r="R381">
        <v>4</v>
      </c>
      <c r="S381" s="13">
        <f t="shared" si="52"/>
        <v>9.0909090909090912E-2</v>
      </c>
      <c r="T381" s="13">
        <f t="shared" si="53"/>
        <v>6.6666666666666666E-2</v>
      </c>
      <c r="U381" s="15">
        <f t="shared" si="54"/>
        <v>0</v>
      </c>
      <c r="V381">
        <v>2</v>
      </c>
      <c r="W381">
        <v>1</v>
      </c>
      <c r="X381">
        <v>2</v>
      </c>
      <c r="Y381" s="2">
        <v>67.383333333300001</v>
      </c>
      <c r="Z381" s="21">
        <v>0.83333333330000003</v>
      </c>
      <c r="AA381">
        <v>0.81</v>
      </c>
      <c r="AB381">
        <v>4.4800000000000004</v>
      </c>
      <c r="AC381" s="32">
        <f t="shared" si="55"/>
        <v>0.15311909262759923</v>
      </c>
      <c r="AD381" s="13">
        <f t="shared" si="56"/>
        <v>0.33333333333333331</v>
      </c>
      <c r="AE381" s="13">
        <f t="shared" si="57"/>
        <v>0.33333333333333331</v>
      </c>
      <c r="AF381" s="13">
        <f t="shared" si="58"/>
        <v>0.66666666666666663</v>
      </c>
      <c r="AI381" s="17" t="str">
        <f t="shared" si="59"/>
        <v xml:space="preserve"> </v>
      </c>
      <c r="AJ381" s="35">
        <v>3</v>
      </c>
      <c r="AK381" s="35">
        <v>2</v>
      </c>
      <c r="AL381" s="35">
        <v>37</v>
      </c>
      <c r="AM381" s="35">
        <v>15</v>
      </c>
      <c r="AN381" s="35">
        <v>11</v>
      </c>
      <c r="AO381" s="35">
        <v>4</v>
      </c>
      <c r="AP381" s="35">
        <v>2</v>
      </c>
      <c r="AQ381" s="35">
        <v>21</v>
      </c>
      <c r="AR381">
        <v>0</v>
      </c>
      <c r="AS381">
        <v>0</v>
      </c>
      <c r="AT381">
        <v>45.39</v>
      </c>
      <c r="AU381">
        <v>-31.2</v>
      </c>
      <c r="AV381">
        <v>-82.173000000000002</v>
      </c>
      <c r="AW381">
        <v>-0.76100000000000001</v>
      </c>
      <c r="AX381" s="2">
        <v>2.9</v>
      </c>
      <c r="AY381" s="2">
        <v>-3.4</v>
      </c>
      <c r="AZ381" s="2">
        <v>0.4</v>
      </c>
      <c r="BA381" s="2">
        <v>-0.1</v>
      </c>
      <c r="BB381" s="2">
        <v>0.60000000000000009</v>
      </c>
      <c r="BC381" s="2">
        <v>-2.4</v>
      </c>
    </row>
    <row r="382" spans="1:55" x14ac:dyDescent="0.2">
      <c r="A382" s="12" t="s">
        <v>800</v>
      </c>
      <c r="B382" s="12" t="s">
        <v>3202</v>
      </c>
      <c r="C382" t="s">
        <v>3201</v>
      </c>
      <c r="D382" t="s">
        <v>382</v>
      </c>
      <c r="E382" s="12" t="s">
        <v>123</v>
      </c>
      <c r="F382">
        <v>71</v>
      </c>
      <c r="G382">
        <v>11</v>
      </c>
      <c r="H382">
        <v>9</v>
      </c>
      <c r="I382" s="15">
        <f t="shared" si="50"/>
        <v>20</v>
      </c>
      <c r="J382">
        <v>7</v>
      </c>
      <c r="K382">
        <v>2</v>
      </c>
      <c r="L382" s="3">
        <v>8</v>
      </c>
      <c r="M382" s="3">
        <v>6</v>
      </c>
      <c r="N382" s="3">
        <v>0</v>
      </c>
      <c r="O382" s="14">
        <f t="shared" si="51"/>
        <v>5.4673855266163667</v>
      </c>
      <c r="P382">
        <v>61</v>
      </c>
      <c r="Q382">
        <v>23</v>
      </c>
      <c r="R382">
        <v>30</v>
      </c>
      <c r="S382" s="13">
        <f t="shared" si="52"/>
        <v>0.18032786885245902</v>
      </c>
      <c r="T382" s="13">
        <f t="shared" si="53"/>
        <v>9.6491228070175433E-2</v>
      </c>
      <c r="U382" s="15">
        <f t="shared" si="54"/>
        <v>62.045454545454547</v>
      </c>
      <c r="V382">
        <v>1</v>
      </c>
      <c r="W382">
        <v>2</v>
      </c>
      <c r="X382">
        <v>11</v>
      </c>
      <c r="Y382" s="2">
        <v>219.48333333330001</v>
      </c>
      <c r="Z382" s="21">
        <v>3.0833333333000001</v>
      </c>
      <c r="AA382">
        <v>2.82</v>
      </c>
      <c r="AB382">
        <v>2.54</v>
      </c>
      <c r="AC382" s="32">
        <f t="shared" si="55"/>
        <v>0.52611940298507465</v>
      </c>
      <c r="AD382" s="13">
        <f t="shared" si="56"/>
        <v>0.36363636363636365</v>
      </c>
      <c r="AE382" s="13">
        <f t="shared" si="57"/>
        <v>0.40909090909090912</v>
      </c>
      <c r="AF382" s="13">
        <f t="shared" si="58"/>
        <v>0.77272727272727271</v>
      </c>
      <c r="AG382">
        <v>1</v>
      </c>
      <c r="AH382">
        <v>5</v>
      </c>
      <c r="AI382" s="17">
        <f t="shared" si="59"/>
        <v>0.16666666666666666</v>
      </c>
      <c r="AJ382" s="35">
        <v>22</v>
      </c>
      <c r="AK382" s="35">
        <v>4</v>
      </c>
      <c r="AL382" s="35">
        <v>173</v>
      </c>
      <c r="AM382" s="35">
        <v>25</v>
      </c>
      <c r="AN382" s="35">
        <v>66</v>
      </c>
      <c r="AO382" s="35">
        <v>17</v>
      </c>
      <c r="AP382" s="35">
        <v>6</v>
      </c>
      <c r="AQ382" s="35">
        <v>85</v>
      </c>
      <c r="AR382">
        <v>1</v>
      </c>
      <c r="AS382">
        <v>2</v>
      </c>
      <c r="AT382">
        <v>88.2</v>
      </c>
      <c r="AU382">
        <v>2.6</v>
      </c>
      <c r="AV382">
        <v>-83.037000000000006</v>
      </c>
      <c r="AW382">
        <v>-4.7469999999999999</v>
      </c>
      <c r="AX382" s="2">
        <v>19.3</v>
      </c>
      <c r="AY382" s="2">
        <v>1</v>
      </c>
      <c r="AZ382" s="2">
        <v>-0.8</v>
      </c>
      <c r="BA382" s="2">
        <v>-0.1</v>
      </c>
      <c r="BB382" s="2">
        <v>0.9</v>
      </c>
      <c r="BC382" s="2">
        <v>1</v>
      </c>
    </row>
    <row r="383" spans="1:55" x14ac:dyDescent="0.2">
      <c r="A383" s="12" t="s">
        <v>2518</v>
      </c>
      <c r="B383" s="12" t="s">
        <v>2519</v>
      </c>
      <c r="C383" t="s">
        <v>2517</v>
      </c>
      <c r="D383" t="s">
        <v>442</v>
      </c>
      <c r="E383" s="12" t="s">
        <v>2134</v>
      </c>
      <c r="F383">
        <v>24</v>
      </c>
      <c r="G383">
        <v>0</v>
      </c>
      <c r="H383">
        <v>0</v>
      </c>
      <c r="I383" s="15">
        <f t="shared" si="50"/>
        <v>0</v>
      </c>
      <c r="J383">
        <v>0</v>
      </c>
      <c r="K383">
        <v>0</v>
      </c>
      <c r="L383" s="3">
        <v>0</v>
      </c>
      <c r="M383" s="3">
        <v>0</v>
      </c>
      <c r="N383" s="3">
        <v>0</v>
      </c>
      <c r="O383" s="14">
        <f t="shared" si="51"/>
        <v>0</v>
      </c>
      <c r="P383">
        <v>3</v>
      </c>
      <c r="Q383">
        <v>1</v>
      </c>
      <c r="R383">
        <v>0</v>
      </c>
      <c r="S383" s="13">
        <f t="shared" si="52"/>
        <v>0</v>
      </c>
      <c r="T383" s="13">
        <f t="shared" si="53"/>
        <v>0</v>
      </c>
      <c r="U383" s="15">
        <f t="shared" si="54"/>
        <v>0</v>
      </c>
      <c r="V383">
        <v>0</v>
      </c>
      <c r="W383">
        <v>0</v>
      </c>
      <c r="X383">
        <v>0</v>
      </c>
      <c r="Y383" s="2">
        <v>7.6333333332999995</v>
      </c>
      <c r="Z383" s="21">
        <v>0.31666666669999999</v>
      </c>
      <c r="AA383">
        <v>0.28000000000000003</v>
      </c>
      <c r="AB383">
        <v>4.5999999999999996</v>
      </c>
      <c r="AC383" s="32">
        <f t="shared" si="55"/>
        <v>5.7377049180327877E-2</v>
      </c>
      <c r="AD383" s="13">
        <f t="shared" si="56"/>
        <v>0</v>
      </c>
      <c r="AE383" s="13">
        <f t="shared" si="57"/>
        <v>0</v>
      </c>
      <c r="AF383" s="13">
        <f t="shared" si="58"/>
        <v>0</v>
      </c>
      <c r="AG383">
        <v>1</v>
      </c>
      <c r="AH383">
        <v>0</v>
      </c>
      <c r="AI383" s="17">
        <f t="shared" si="59"/>
        <v>1</v>
      </c>
      <c r="AJ383" s="35">
        <v>2</v>
      </c>
      <c r="AK383" s="35">
        <v>0</v>
      </c>
      <c r="AL383" s="35">
        <v>4</v>
      </c>
      <c r="AM383" s="35">
        <v>0</v>
      </c>
      <c r="AN383" s="35">
        <v>0</v>
      </c>
      <c r="AO383" s="35">
        <v>0</v>
      </c>
      <c r="AP383" s="35">
        <v>0</v>
      </c>
      <c r="AQ383" s="35">
        <v>2</v>
      </c>
      <c r="AR383">
        <v>0</v>
      </c>
      <c r="AS383">
        <v>0</v>
      </c>
      <c r="AT383">
        <v>72.180000000000007</v>
      </c>
      <c r="AU383">
        <v>-2.8</v>
      </c>
      <c r="AV383">
        <v>-72.837000000000003</v>
      </c>
      <c r="AW383">
        <v>11.023</v>
      </c>
      <c r="AX383" s="2">
        <v>0.60000000000000009</v>
      </c>
      <c r="AY383" s="2">
        <v>0</v>
      </c>
      <c r="AZ383" s="2">
        <v>0.1</v>
      </c>
      <c r="BA383" s="2">
        <v>0</v>
      </c>
      <c r="BB383" s="2">
        <v>0.1</v>
      </c>
      <c r="BC383" s="2">
        <v>0.1</v>
      </c>
    </row>
    <row r="384" spans="1:55" x14ac:dyDescent="0.2">
      <c r="A384" s="12" t="s">
        <v>2518</v>
      </c>
      <c r="B384" s="12" t="s">
        <v>3633</v>
      </c>
      <c r="C384" t="s">
        <v>3632</v>
      </c>
      <c r="D384" t="s">
        <v>177</v>
      </c>
      <c r="E384" s="12" t="s">
        <v>170</v>
      </c>
      <c r="F384">
        <v>19</v>
      </c>
      <c r="G384">
        <v>0</v>
      </c>
      <c r="H384">
        <v>0</v>
      </c>
      <c r="I384" s="15">
        <f t="shared" si="50"/>
        <v>0</v>
      </c>
      <c r="J384">
        <v>0</v>
      </c>
      <c r="K384">
        <v>0</v>
      </c>
      <c r="L384" s="3">
        <v>0</v>
      </c>
      <c r="M384" s="3">
        <v>0</v>
      </c>
      <c r="N384" s="3">
        <v>0</v>
      </c>
      <c r="O384" s="14">
        <f t="shared" si="51"/>
        <v>0</v>
      </c>
      <c r="P384">
        <v>0</v>
      </c>
      <c r="Q384">
        <v>0</v>
      </c>
      <c r="R384">
        <v>0</v>
      </c>
      <c r="S384" s="13">
        <f t="shared" si="52"/>
        <v>0</v>
      </c>
      <c r="T384" s="13">
        <f t="shared" si="53"/>
        <v>0</v>
      </c>
      <c r="U384" s="15">
        <f t="shared" si="54"/>
        <v>0</v>
      </c>
      <c r="V384">
        <v>0</v>
      </c>
      <c r="W384">
        <v>0</v>
      </c>
      <c r="X384">
        <v>0</v>
      </c>
      <c r="Y384" s="2">
        <v>1.0333333333000001</v>
      </c>
      <c r="Z384" s="21">
        <v>0.05</v>
      </c>
      <c r="AA384">
        <v>0.05</v>
      </c>
      <c r="AB384">
        <v>4.6500000000000004</v>
      </c>
      <c r="AC384" s="32">
        <f t="shared" si="55"/>
        <v>1.0638297872340425E-2</v>
      </c>
      <c r="AD384" s="13">
        <f t="shared" si="56"/>
        <v>0</v>
      </c>
      <c r="AE384" s="13">
        <f t="shared" si="57"/>
        <v>0</v>
      </c>
      <c r="AF384" s="13">
        <f t="shared" si="58"/>
        <v>0</v>
      </c>
      <c r="AG384">
        <v>0</v>
      </c>
      <c r="AH384">
        <v>1</v>
      </c>
      <c r="AI384" s="17">
        <f t="shared" si="59"/>
        <v>0</v>
      </c>
      <c r="AJ384" s="35">
        <v>1</v>
      </c>
      <c r="AK384" s="35">
        <v>0</v>
      </c>
      <c r="AL384" s="35">
        <v>3</v>
      </c>
      <c r="AM384" s="35">
        <v>0</v>
      </c>
      <c r="AN384" s="35">
        <v>0</v>
      </c>
      <c r="AO384" s="35">
        <v>0</v>
      </c>
      <c r="AP384" s="35">
        <v>0</v>
      </c>
      <c r="AQ384" s="35">
        <v>1</v>
      </c>
      <c r="AR384">
        <v>0</v>
      </c>
      <c r="AS384">
        <v>0</v>
      </c>
      <c r="AT384">
        <v>290.32</v>
      </c>
      <c r="AU384">
        <v>193.9</v>
      </c>
      <c r="AV384">
        <v>-74.878</v>
      </c>
      <c r="AW384">
        <v>-3.3370000000000002</v>
      </c>
      <c r="AX384" s="2">
        <v>0.7</v>
      </c>
      <c r="AY384" s="2">
        <v>0.60000000000000009</v>
      </c>
      <c r="AZ384" s="2">
        <v>0</v>
      </c>
      <c r="BA384" s="2">
        <v>0</v>
      </c>
      <c r="BB384" s="2">
        <v>0</v>
      </c>
      <c r="BC384" s="2">
        <v>0.5</v>
      </c>
    </row>
    <row r="385" spans="1:55" x14ac:dyDescent="0.2">
      <c r="A385" s="12" t="s">
        <v>3237</v>
      </c>
      <c r="B385" s="12" t="s">
        <v>3238</v>
      </c>
      <c r="C385" t="s">
        <v>3236</v>
      </c>
      <c r="D385" t="s">
        <v>112</v>
      </c>
      <c r="E385" s="12" t="s">
        <v>132</v>
      </c>
      <c r="F385">
        <v>18</v>
      </c>
      <c r="G385">
        <v>0</v>
      </c>
      <c r="H385">
        <v>0</v>
      </c>
      <c r="I385" s="15">
        <f t="shared" si="50"/>
        <v>0</v>
      </c>
      <c r="J385">
        <v>0</v>
      </c>
      <c r="K385">
        <v>0</v>
      </c>
      <c r="L385" s="3">
        <v>0</v>
      </c>
      <c r="M385" s="3">
        <v>0</v>
      </c>
      <c r="N385" s="3">
        <v>0</v>
      </c>
      <c r="O385" s="14">
        <f t="shared" si="51"/>
        <v>0</v>
      </c>
      <c r="P385">
        <v>0</v>
      </c>
      <c r="Q385">
        <v>0</v>
      </c>
      <c r="R385">
        <v>0</v>
      </c>
      <c r="S385" s="13">
        <f t="shared" si="52"/>
        <v>0</v>
      </c>
      <c r="T385" s="13">
        <f t="shared" si="53"/>
        <v>0</v>
      </c>
      <c r="U385" s="15">
        <f t="shared" si="54"/>
        <v>0</v>
      </c>
      <c r="V385">
        <v>0</v>
      </c>
      <c r="W385">
        <v>0</v>
      </c>
      <c r="X385">
        <v>0</v>
      </c>
      <c r="Y385" s="2">
        <v>0.78333333329999999</v>
      </c>
      <c r="Z385" s="21">
        <v>3.3333333300000004E-2</v>
      </c>
      <c r="AA385">
        <v>0.04</v>
      </c>
      <c r="AB385">
        <v>4.43</v>
      </c>
      <c r="AC385" s="32">
        <f t="shared" si="55"/>
        <v>8.9485458612975407E-3</v>
      </c>
      <c r="AD385" s="13">
        <f t="shared" si="56"/>
        <v>0</v>
      </c>
      <c r="AE385" s="13">
        <f t="shared" si="57"/>
        <v>0</v>
      </c>
      <c r="AF385" s="13">
        <f t="shared" si="58"/>
        <v>0</v>
      </c>
      <c r="AG385">
        <v>1</v>
      </c>
      <c r="AH385">
        <v>1</v>
      </c>
      <c r="AI385" s="17">
        <f t="shared" si="59"/>
        <v>0.5</v>
      </c>
      <c r="AJ385" s="35">
        <v>0</v>
      </c>
      <c r="AK385" s="35">
        <v>0</v>
      </c>
      <c r="AL385" s="35">
        <v>0</v>
      </c>
      <c r="AM385" s="35">
        <v>0</v>
      </c>
      <c r="AN385" s="35">
        <v>0</v>
      </c>
      <c r="AO385" s="35">
        <v>0</v>
      </c>
      <c r="AP385" s="35">
        <v>0</v>
      </c>
      <c r="AQ385" s="35">
        <v>2</v>
      </c>
      <c r="AR385">
        <v>0</v>
      </c>
      <c r="AS385">
        <v>0</v>
      </c>
      <c r="AT385">
        <v>153.19</v>
      </c>
      <c r="AU385">
        <v>53.8</v>
      </c>
      <c r="AV385">
        <v>-81.733000000000004</v>
      </c>
      <c r="AW385">
        <v>-3.83</v>
      </c>
      <c r="AX385" s="2">
        <v>0</v>
      </c>
      <c r="AY385" s="2">
        <v>-0.1</v>
      </c>
      <c r="AZ385" s="2">
        <v>0</v>
      </c>
      <c r="BA385" s="2">
        <v>0</v>
      </c>
      <c r="BB385" s="2">
        <v>0</v>
      </c>
      <c r="BC385" s="2">
        <v>-0.1</v>
      </c>
    </row>
    <row r="386" spans="1:55" x14ac:dyDescent="0.2">
      <c r="A386" s="12" t="s">
        <v>1015</v>
      </c>
      <c r="B386" s="12" t="s">
        <v>1016</v>
      </c>
      <c r="C386" t="s">
        <v>1014</v>
      </c>
      <c r="D386" t="s">
        <v>112</v>
      </c>
      <c r="E386" s="12" t="s">
        <v>148</v>
      </c>
      <c r="F386">
        <v>22</v>
      </c>
      <c r="G386">
        <v>0</v>
      </c>
      <c r="H386">
        <v>0</v>
      </c>
      <c r="I386" s="15">
        <f t="shared" ref="I386:I449" si="60">G386+H386</f>
        <v>0</v>
      </c>
      <c r="J386">
        <v>0</v>
      </c>
      <c r="K386">
        <v>0</v>
      </c>
      <c r="L386" s="3">
        <v>0</v>
      </c>
      <c r="M386" s="3">
        <v>0</v>
      </c>
      <c r="N386" s="3">
        <v>0</v>
      </c>
      <c r="O386" s="14">
        <f t="shared" ref="O386:O449" si="61">IF(Y386&gt;0,I386/Y386*60,0)</f>
        <v>0</v>
      </c>
      <c r="P386">
        <v>0</v>
      </c>
      <c r="Q386">
        <v>0</v>
      </c>
      <c r="R386">
        <v>0</v>
      </c>
      <c r="S386" s="13">
        <f t="shared" ref="S386:S449" si="62">IF(P386&gt;0,G386/P386,0)</f>
        <v>0</v>
      </c>
      <c r="T386" s="13">
        <f t="shared" ref="T386:T449" si="63">IF(SUM(P386:R386)&gt;0,G386/SUM(P386:R386),0)</f>
        <v>0</v>
      </c>
      <c r="U386" s="15">
        <f t="shared" ref="U386:U449" si="64">IF(AJ386&gt;0,J386/(AJ386/(AJ386+AL386)),0)</f>
        <v>0</v>
      </c>
      <c r="V386">
        <v>0</v>
      </c>
      <c r="W386">
        <v>0</v>
      </c>
      <c r="X386">
        <v>0</v>
      </c>
      <c r="Y386" s="2">
        <v>0</v>
      </c>
      <c r="Z386" s="21">
        <v>0</v>
      </c>
      <c r="AC386" s="32">
        <f t="shared" ref="AC386:AC449" si="65">IF(AA386&gt;0,AA386/(AA386+AB386),0)</f>
        <v>0</v>
      </c>
      <c r="AD386" s="13">
        <f t="shared" ref="AD386:AD449" si="66">IF(AJ386&gt;0,L386/AJ386,0)</f>
        <v>0</v>
      </c>
      <c r="AE386" s="13">
        <f t="shared" ref="AE386:AE449" si="67">IF(AJ386&gt;0,(J386+K386)/AJ386,0)</f>
        <v>0</v>
      </c>
      <c r="AF386" s="13">
        <f t="shared" ref="AF386:AF449" si="68">AD386+AE386</f>
        <v>0</v>
      </c>
      <c r="AG386">
        <v>0</v>
      </c>
      <c r="AH386">
        <v>0</v>
      </c>
      <c r="AI386" s="17" t="str">
        <f t="shared" ref="AI386:AI449" si="69">IF((AG386+AH386)&gt;0,AG386/(AG386+AH386)," ")</f>
        <v xml:space="preserve"> </v>
      </c>
      <c r="AJ386" s="35">
        <v>0</v>
      </c>
      <c r="AK386" s="35">
        <v>0</v>
      </c>
      <c r="AL386" s="35">
        <v>0</v>
      </c>
      <c r="AM386" s="35">
        <v>0</v>
      </c>
      <c r="AN386" s="35">
        <v>0</v>
      </c>
      <c r="AO386" s="35">
        <v>0</v>
      </c>
      <c r="AP386" s="35">
        <v>0</v>
      </c>
      <c r="AQ386" s="35">
        <v>0</v>
      </c>
      <c r="AR386">
        <v>0</v>
      </c>
      <c r="AS386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</row>
    <row r="387" spans="1:55" x14ac:dyDescent="0.2">
      <c r="A387" s="12" t="s">
        <v>1281</v>
      </c>
      <c r="B387" s="12" t="s">
        <v>1282</v>
      </c>
      <c r="C387" t="s">
        <v>1280</v>
      </c>
      <c r="D387" t="s">
        <v>199</v>
      </c>
      <c r="E387" s="12" t="s">
        <v>148</v>
      </c>
      <c r="F387">
        <v>11</v>
      </c>
      <c r="G387">
        <v>0</v>
      </c>
      <c r="H387">
        <v>0</v>
      </c>
      <c r="I387" s="15">
        <f t="shared" si="60"/>
        <v>0</v>
      </c>
      <c r="J387">
        <v>0</v>
      </c>
      <c r="K387">
        <v>0</v>
      </c>
      <c r="L387" s="3">
        <v>0</v>
      </c>
      <c r="M387" s="3">
        <v>0</v>
      </c>
      <c r="N387" s="3">
        <v>0</v>
      </c>
      <c r="O387" s="14">
        <f t="shared" si="61"/>
        <v>0</v>
      </c>
      <c r="P387">
        <v>0</v>
      </c>
      <c r="Q387">
        <v>0</v>
      </c>
      <c r="R387">
        <v>0</v>
      </c>
      <c r="S387" s="13">
        <f t="shared" si="62"/>
        <v>0</v>
      </c>
      <c r="T387" s="13">
        <f t="shared" si="63"/>
        <v>0</v>
      </c>
      <c r="U387" s="15">
        <f t="shared" si="64"/>
        <v>0</v>
      </c>
      <c r="V387">
        <v>0</v>
      </c>
      <c r="W387">
        <v>0</v>
      </c>
      <c r="X387">
        <v>0</v>
      </c>
      <c r="Y387" s="2">
        <v>2.8833333333</v>
      </c>
      <c r="Z387" s="21">
        <v>0.25</v>
      </c>
      <c r="AA387">
        <v>0.26</v>
      </c>
      <c r="AB387">
        <v>5.03</v>
      </c>
      <c r="AC387" s="32">
        <f t="shared" si="65"/>
        <v>4.914933837429112E-2</v>
      </c>
      <c r="AD387" s="13">
        <f t="shared" si="66"/>
        <v>0</v>
      </c>
      <c r="AE387" s="13">
        <f t="shared" si="67"/>
        <v>0</v>
      </c>
      <c r="AF387" s="13">
        <f t="shared" si="68"/>
        <v>0</v>
      </c>
      <c r="AG387">
        <v>0</v>
      </c>
      <c r="AH387">
        <v>0</v>
      </c>
      <c r="AI387" s="17" t="str">
        <f t="shared" si="69"/>
        <v xml:space="preserve"> </v>
      </c>
      <c r="AJ387" s="35">
        <v>0</v>
      </c>
      <c r="AK387" s="35">
        <v>0</v>
      </c>
      <c r="AL387" s="35">
        <v>3</v>
      </c>
      <c r="AM387" s="35">
        <v>1</v>
      </c>
      <c r="AN387" s="35">
        <v>1</v>
      </c>
      <c r="AO387" s="35">
        <v>0</v>
      </c>
      <c r="AP387" s="35">
        <v>0</v>
      </c>
      <c r="AQ387" s="35">
        <v>0</v>
      </c>
      <c r="AR387">
        <v>0</v>
      </c>
      <c r="AS387">
        <v>0</v>
      </c>
      <c r="AT387">
        <v>62.43</v>
      </c>
      <c r="AU387">
        <v>-38.5</v>
      </c>
      <c r="AV387">
        <v>-79.983999999999995</v>
      </c>
      <c r="AW387">
        <v>-1.5070000000000001</v>
      </c>
      <c r="AX387" s="2">
        <v>0.1</v>
      </c>
      <c r="AY387" s="2">
        <v>-0.1</v>
      </c>
      <c r="AZ387" s="2">
        <v>0</v>
      </c>
      <c r="BA387" s="2">
        <v>0</v>
      </c>
      <c r="BB387" s="2">
        <v>0</v>
      </c>
      <c r="BC387" s="2">
        <v>-0.1</v>
      </c>
    </row>
    <row r="388" spans="1:55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1</v>
      </c>
      <c r="H388">
        <v>0</v>
      </c>
      <c r="I388" s="15">
        <f t="shared" si="60"/>
        <v>1</v>
      </c>
      <c r="J388">
        <v>0</v>
      </c>
      <c r="K388">
        <v>0</v>
      </c>
      <c r="L388" s="3">
        <v>1</v>
      </c>
      <c r="M388" s="3">
        <v>0</v>
      </c>
      <c r="N388" s="3">
        <v>0</v>
      </c>
      <c r="O388" s="14">
        <f t="shared" si="61"/>
        <v>2.7628549501108783</v>
      </c>
      <c r="P388">
        <v>3</v>
      </c>
      <c r="Q388">
        <v>4</v>
      </c>
      <c r="R388">
        <v>0</v>
      </c>
      <c r="S388" s="13">
        <f t="shared" si="62"/>
        <v>0.33333333333333331</v>
      </c>
      <c r="T388" s="13">
        <f t="shared" si="63"/>
        <v>0.14285714285714285</v>
      </c>
      <c r="U388" s="15">
        <f t="shared" si="64"/>
        <v>0</v>
      </c>
      <c r="V388">
        <v>0</v>
      </c>
      <c r="W388">
        <v>0</v>
      </c>
      <c r="X388">
        <v>0</v>
      </c>
      <c r="Y388" s="2">
        <v>21.7166666667</v>
      </c>
      <c r="Z388" s="21">
        <v>0.51666666670000005</v>
      </c>
      <c r="AA388">
        <v>0.49</v>
      </c>
      <c r="AB388">
        <v>5.28</v>
      </c>
      <c r="AC388" s="32">
        <f t="shared" si="65"/>
        <v>8.4922010398613509E-2</v>
      </c>
      <c r="AD388" s="13">
        <f t="shared" si="66"/>
        <v>1</v>
      </c>
      <c r="AE388" s="13">
        <f t="shared" si="67"/>
        <v>0</v>
      </c>
      <c r="AF388" s="13">
        <f t="shared" si="68"/>
        <v>1</v>
      </c>
      <c r="AG388">
        <v>0</v>
      </c>
      <c r="AH388">
        <v>0</v>
      </c>
      <c r="AI388" s="17" t="str">
        <f t="shared" si="69"/>
        <v xml:space="preserve"> </v>
      </c>
      <c r="AJ388" s="35">
        <v>1</v>
      </c>
      <c r="AK388" s="35">
        <v>0</v>
      </c>
      <c r="AL388" s="35">
        <v>19</v>
      </c>
      <c r="AM388" s="35">
        <v>0</v>
      </c>
      <c r="AN388" s="35">
        <v>12</v>
      </c>
      <c r="AO388" s="35">
        <v>0</v>
      </c>
      <c r="AP388" s="35">
        <v>0</v>
      </c>
      <c r="AQ388" s="35">
        <v>9</v>
      </c>
      <c r="AR388">
        <v>1</v>
      </c>
      <c r="AS388">
        <v>0</v>
      </c>
      <c r="AT388">
        <v>119.13</v>
      </c>
      <c r="AU388">
        <v>55</v>
      </c>
      <c r="AV388">
        <v>-84.126000000000005</v>
      </c>
      <c r="AW388">
        <v>-3.1640000000000001</v>
      </c>
      <c r="AX388" s="2">
        <v>2.7</v>
      </c>
      <c r="AY388" s="2">
        <v>0.9</v>
      </c>
      <c r="AZ388" s="2">
        <v>0.1</v>
      </c>
      <c r="BA388" s="2">
        <v>-0.1</v>
      </c>
      <c r="BB388" s="2">
        <v>0.2</v>
      </c>
      <c r="BC388" s="2">
        <v>1.1000000000000001</v>
      </c>
    </row>
    <row r="389" spans="1:55" x14ac:dyDescent="0.2">
      <c r="A389" s="12" t="s">
        <v>1898</v>
      </c>
      <c r="B389" s="12" t="s">
        <v>775</v>
      </c>
      <c r="C389" t="s">
        <v>3683</v>
      </c>
      <c r="D389" t="s">
        <v>317</v>
      </c>
      <c r="E389" s="12" t="s">
        <v>170</v>
      </c>
      <c r="F389">
        <v>52</v>
      </c>
      <c r="G389">
        <v>1</v>
      </c>
      <c r="H389">
        <v>0</v>
      </c>
      <c r="I389" s="15">
        <f t="shared" si="60"/>
        <v>1</v>
      </c>
      <c r="J389">
        <v>0</v>
      </c>
      <c r="K389">
        <v>0</v>
      </c>
      <c r="L389" s="3">
        <v>1</v>
      </c>
      <c r="M389" s="3">
        <v>0</v>
      </c>
      <c r="N389" s="3">
        <v>0</v>
      </c>
      <c r="O389" s="14">
        <f t="shared" si="61"/>
        <v>3.3118675252928944</v>
      </c>
      <c r="P389">
        <v>1</v>
      </c>
      <c r="Q389">
        <v>4</v>
      </c>
      <c r="R389">
        <v>1</v>
      </c>
      <c r="S389" s="13">
        <f t="shared" si="62"/>
        <v>1</v>
      </c>
      <c r="T389" s="13">
        <f t="shared" si="63"/>
        <v>0.16666666666666666</v>
      </c>
      <c r="U389" s="15">
        <f t="shared" si="64"/>
        <v>0</v>
      </c>
      <c r="V389">
        <v>0</v>
      </c>
      <c r="W389">
        <v>2</v>
      </c>
      <c r="X389">
        <v>3</v>
      </c>
      <c r="Y389" s="2">
        <v>18.116666666699999</v>
      </c>
      <c r="Z389" s="21">
        <v>0.33333333330000003</v>
      </c>
      <c r="AA389">
        <v>0.33</v>
      </c>
      <c r="AB389">
        <v>5.6</v>
      </c>
      <c r="AC389" s="32">
        <f t="shared" si="65"/>
        <v>5.5649241146711638E-2</v>
      </c>
      <c r="AD389" s="13">
        <f t="shared" si="66"/>
        <v>1</v>
      </c>
      <c r="AE389" s="13">
        <f t="shared" si="67"/>
        <v>0</v>
      </c>
      <c r="AF389" s="13">
        <f t="shared" si="68"/>
        <v>1</v>
      </c>
      <c r="AG389">
        <v>0</v>
      </c>
      <c r="AH389">
        <v>0</v>
      </c>
      <c r="AI389" s="17" t="str">
        <f t="shared" si="69"/>
        <v xml:space="preserve"> </v>
      </c>
      <c r="AJ389" s="35">
        <v>1</v>
      </c>
      <c r="AK389" s="35">
        <v>1</v>
      </c>
      <c r="AL389" s="35">
        <v>11</v>
      </c>
      <c r="AM389" s="35">
        <v>1</v>
      </c>
      <c r="AN389" s="35">
        <v>6</v>
      </c>
      <c r="AO389" s="35">
        <v>3</v>
      </c>
      <c r="AP389" s="35">
        <v>0</v>
      </c>
      <c r="AQ389" s="35">
        <v>6</v>
      </c>
      <c r="AR389">
        <v>0</v>
      </c>
      <c r="AS389">
        <v>0</v>
      </c>
      <c r="AT389">
        <v>65.52</v>
      </c>
      <c r="AU389">
        <v>-3.1</v>
      </c>
      <c r="AV389">
        <v>-81.305000000000007</v>
      </c>
      <c r="AW389">
        <v>-2.359</v>
      </c>
      <c r="AX389" s="2">
        <v>1.1000000000000001</v>
      </c>
      <c r="AY389" s="2">
        <v>-0.60000000000000009</v>
      </c>
      <c r="AZ389" s="2">
        <v>0.30000000000000004</v>
      </c>
      <c r="BA389" s="2">
        <v>-0.1</v>
      </c>
      <c r="BB389" s="2">
        <v>0.4</v>
      </c>
      <c r="BC389" s="2">
        <v>0</v>
      </c>
    </row>
    <row r="390" spans="1:55" x14ac:dyDescent="0.2">
      <c r="A390" s="12" t="s">
        <v>3206</v>
      </c>
      <c r="B390" s="12" t="s">
        <v>3207</v>
      </c>
      <c r="C390" t="s">
        <v>3205</v>
      </c>
      <c r="D390" t="s">
        <v>169</v>
      </c>
      <c r="E390" s="12" t="s">
        <v>170</v>
      </c>
      <c r="F390">
        <v>27</v>
      </c>
      <c r="G390">
        <v>0</v>
      </c>
      <c r="H390">
        <v>0</v>
      </c>
      <c r="I390" s="15">
        <f t="shared" si="60"/>
        <v>0</v>
      </c>
      <c r="J390">
        <v>0</v>
      </c>
      <c r="K390">
        <v>0</v>
      </c>
      <c r="L390" s="3">
        <v>0</v>
      </c>
      <c r="M390" s="3">
        <v>0</v>
      </c>
      <c r="N390" s="3">
        <v>0</v>
      </c>
      <c r="O390" s="14">
        <f t="shared" si="61"/>
        <v>0</v>
      </c>
      <c r="P390">
        <v>0</v>
      </c>
      <c r="Q390">
        <v>0</v>
      </c>
      <c r="R390">
        <v>0</v>
      </c>
      <c r="S390" s="13">
        <f t="shared" si="62"/>
        <v>0</v>
      </c>
      <c r="T390" s="13">
        <f t="shared" si="63"/>
        <v>0</v>
      </c>
      <c r="U390" s="15">
        <f t="shared" si="64"/>
        <v>0</v>
      </c>
      <c r="V390">
        <v>0</v>
      </c>
      <c r="W390">
        <v>0</v>
      </c>
      <c r="X390">
        <v>0</v>
      </c>
      <c r="Y390" s="2">
        <v>2.2166666667000001</v>
      </c>
      <c r="Z390" s="21">
        <v>6.6666666700000002E-2</v>
      </c>
      <c r="AA390">
        <v>0.08</v>
      </c>
      <c r="AB390">
        <v>4.91</v>
      </c>
      <c r="AC390" s="32">
        <f t="shared" si="65"/>
        <v>1.6032064128256512E-2</v>
      </c>
      <c r="AD390" s="13">
        <f t="shared" si="66"/>
        <v>0</v>
      </c>
      <c r="AE390" s="13">
        <f t="shared" si="67"/>
        <v>0</v>
      </c>
      <c r="AF390" s="13">
        <f t="shared" si="68"/>
        <v>0</v>
      </c>
      <c r="AG390">
        <v>4</v>
      </c>
      <c r="AH390">
        <v>3</v>
      </c>
      <c r="AI390" s="17">
        <f t="shared" si="69"/>
        <v>0.5714285714285714</v>
      </c>
      <c r="AJ390" s="35">
        <v>0</v>
      </c>
      <c r="AK390" s="35">
        <v>0</v>
      </c>
      <c r="AL390" s="35">
        <v>1</v>
      </c>
      <c r="AM390" s="35">
        <v>0</v>
      </c>
      <c r="AN390" s="35">
        <v>1</v>
      </c>
      <c r="AO390" s="35">
        <v>0</v>
      </c>
      <c r="AP390" s="35">
        <v>0</v>
      </c>
      <c r="AQ390" s="35">
        <v>1</v>
      </c>
      <c r="AR390">
        <v>0</v>
      </c>
      <c r="AS390">
        <v>0</v>
      </c>
      <c r="AT390">
        <v>81.2</v>
      </c>
      <c r="AU390">
        <v>-2.1</v>
      </c>
      <c r="AV390">
        <v>-81.991</v>
      </c>
      <c r="AW390">
        <v>-3.7829999999999999</v>
      </c>
      <c r="AX390" s="2">
        <v>0</v>
      </c>
      <c r="AY390" s="2">
        <v>-0.30000000000000004</v>
      </c>
      <c r="AZ390" s="2">
        <v>0.2</v>
      </c>
      <c r="BA390" s="2">
        <v>0</v>
      </c>
      <c r="BB390" s="2">
        <v>0.1</v>
      </c>
      <c r="BC390" s="2">
        <v>0</v>
      </c>
    </row>
    <row r="391" spans="1:55" x14ac:dyDescent="0.2">
      <c r="A391" s="12" t="s">
        <v>1735</v>
      </c>
      <c r="B391" s="12" t="s">
        <v>1732</v>
      </c>
      <c r="C391" t="s">
        <v>1734</v>
      </c>
      <c r="D391" s="12" t="s">
        <v>317</v>
      </c>
      <c r="E391" s="12" t="s">
        <v>148</v>
      </c>
      <c r="F391">
        <v>55</v>
      </c>
      <c r="G391">
        <v>3</v>
      </c>
      <c r="H391">
        <v>1</v>
      </c>
      <c r="I391" s="15">
        <f t="shared" si="60"/>
        <v>4</v>
      </c>
      <c r="J391">
        <v>1</v>
      </c>
      <c r="K391">
        <v>0</v>
      </c>
      <c r="L391" s="3">
        <v>3</v>
      </c>
      <c r="M391" s="3">
        <v>1</v>
      </c>
      <c r="N391" s="3">
        <v>0</v>
      </c>
      <c r="O391" s="14">
        <f t="shared" si="61"/>
        <v>3.5346097201767299</v>
      </c>
      <c r="P391">
        <v>8</v>
      </c>
      <c r="Q391">
        <v>6</v>
      </c>
      <c r="R391">
        <v>0</v>
      </c>
      <c r="S391" s="13">
        <f t="shared" si="62"/>
        <v>0.375</v>
      </c>
      <c r="T391" s="13">
        <f t="shared" si="63"/>
        <v>0.21428571428571427</v>
      </c>
      <c r="U391" s="15">
        <f t="shared" si="64"/>
        <v>7.2857142857142847</v>
      </c>
      <c r="V391">
        <v>0</v>
      </c>
      <c r="W391">
        <v>2</v>
      </c>
      <c r="X391">
        <v>4</v>
      </c>
      <c r="Y391" s="2">
        <v>67.900000000000006</v>
      </c>
      <c r="Z391" s="21">
        <v>1.2333333333000001</v>
      </c>
      <c r="AA391">
        <v>1.22</v>
      </c>
      <c r="AB391">
        <v>4.37</v>
      </c>
      <c r="AC391" s="32">
        <f t="shared" si="65"/>
        <v>0.21824686940966012</v>
      </c>
      <c r="AD391" s="13">
        <f t="shared" si="66"/>
        <v>0.42857142857142855</v>
      </c>
      <c r="AE391" s="13">
        <f t="shared" si="67"/>
        <v>0.14285714285714285</v>
      </c>
      <c r="AF391" s="13">
        <f t="shared" si="68"/>
        <v>0.5714285714285714</v>
      </c>
      <c r="AG391">
        <v>0</v>
      </c>
      <c r="AH391">
        <v>0</v>
      </c>
      <c r="AI391" s="17" t="str">
        <f t="shared" si="69"/>
        <v xml:space="preserve"> </v>
      </c>
      <c r="AJ391" s="35">
        <v>7</v>
      </c>
      <c r="AK391" s="35">
        <v>2</v>
      </c>
      <c r="AL391" s="35">
        <v>44</v>
      </c>
      <c r="AM391" s="35">
        <v>11</v>
      </c>
      <c r="AN391" s="35">
        <v>24</v>
      </c>
      <c r="AO391" s="35">
        <v>3</v>
      </c>
      <c r="AP391" s="35">
        <v>1</v>
      </c>
      <c r="AQ391" s="35">
        <v>31</v>
      </c>
      <c r="AR391">
        <v>0</v>
      </c>
      <c r="AS391">
        <v>1</v>
      </c>
      <c r="AT391">
        <v>79.680000000000007</v>
      </c>
      <c r="AU391">
        <v>7.1</v>
      </c>
      <c r="AV391">
        <v>-80.564999999999998</v>
      </c>
      <c r="AW391">
        <v>0.14200000000000002</v>
      </c>
      <c r="AX391" s="2">
        <v>5</v>
      </c>
      <c r="AY391" s="2">
        <v>-1.3</v>
      </c>
      <c r="AZ391" s="2">
        <v>-0.2</v>
      </c>
      <c r="BA391" s="2">
        <v>-0.2</v>
      </c>
      <c r="BB391" s="2">
        <v>1</v>
      </c>
      <c r="BC391" s="2">
        <v>-0.7</v>
      </c>
    </row>
    <row r="392" spans="1:55" x14ac:dyDescent="0.2">
      <c r="A392" s="12" t="s">
        <v>1841</v>
      </c>
      <c r="B392" s="12" t="s">
        <v>1842</v>
      </c>
      <c r="C392" t="s">
        <v>1840</v>
      </c>
      <c r="D392" t="s">
        <v>155</v>
      </c>
      <c r="E392" s="12" t="s">
        <v>140</v>
      </c>
      <c r="F392">
        <v>75</v>
      </c>
      <c r="G392">
        <v>2</v>
      </c>
      <c r="H392">
        <v>11</v>
      </c>
      <c r="I392" s="15">
        <f t="shared" si="60"/>
        <v>13</v>
      </c>
      <c r="J392">
        <v>7</v>
      </c>
      <c r="K392">
        <v>3</v>
      </c>
      <c r="L392" s="3">
        <v>2</v>
      </c>
      <c r="M392" s="3">
        <v>7</v>
      </c>
      <c r="N392" s="3">
        <v>2</v>
      </c>
      <c r="O392" s="14">
        <f t="shared" si="61"/>
        <v>3.3411865495823516</v>
      </c>
      <c r="P392">
        <v>18</v>
      </c>
      <c r="Q392">
        <v>10</v>
      </c>
      <c r="R392">
        <v>11</v>
      </c>
      <c r="S392" s="13">
        <f t="shared" si="62"/>
        <v>0.1111111111111111</v>
      </c>
      <c r="T392" s="13">
        <f t="shared" si="63"/>
        <v>5.128205128205128E-2</v>
      </c>
      <c r="U392" s="15">
        <f t="shared" si="64"/>
        <v>56</v>
      </c>
      <c r="V392">
        <v>0</v>
      </c>
      <c r="W392">
        <v>1</v>
      </c>
      <c r="X392">
        <v>9</v>
      </c>
      <c r="Y392" s="2">
        <v>233.45</v>
      </c>
      <c r="Z392" s="21">
        <v>3.1</v>
      </c>
      <c r="AA392">
        <v>2.94</v>
      </c>
      <c r="AB392">
        <v>1.91</v>
      </c>
      <c r="AC392" s="32">
        <f t="shared" si="65"/>
        <v>0.60618556701030935</v>
      </c>
      <c r="AD392" s="13">
        <f t="shared" si="66"/>
        <v>0.1</v>
      </c>
      <c r="AE392" s="13">
        <f t="shared" si="67"/>
        <v>0.5</v>
      </c>
      <c r="AF392" s="13">
        <f t="shared" si="68"/>
        <v>0.6</v>
      </c>
      <c r="AG392">
        <v>2</v>
      </c>
      <c r="AH392">
        <v>1</v>
      </c>
      <c r="AI392" s="17">
        <f t="shared" si="69"/>
        <v>0.66666666666666663</v>
      </c>
      <c r="AJ392" s="35">
        <v>20</v>
      </c>
      <c r="AK392" s="35">
        <v>5</v>
      </c>
      <c r="AL392" s="35">
        <v>140</v>
      </c>
      <c r="AM392" s="35">
        <v>22</v>
      </c>
      <c r="AN392" s="35">
        <v>81</v>
      </c>
      <c r="AO392" s="35">
        <v>6</v>
      </c>
      <c r="AP392" s="35">
        <v>6</v>
      </c>
      <c r="AQ392" s="35">
        <v>77</v>
      </c>
      <c r="AR392">
        <v>0</v>
      </c>
      <c r="AS392">
        <v>2</v>
      </c>
      <c r="AT392">
        <v>76</v>
      </c>
      <c r="AU392">
        <v>5.5</v>
      </c>
      <c r="AV392">
        <v>-81.180000000000007</v>
      </c>
      <c r="AW392">
        <v>-2.5140000000000002</v>
      </c>
      <c r="AX392" s="2">
        <v>17</v>
      </c>
      <c r="AY392" s="2">
        <v>-2.6</v>
      </c>
      <c r="AZ392" s="2">
        <v>-0.30000000000000004</v>
      </c>
      <c r="BA392" s="2">
        <v>-0.9</v>
      </c>
      <c r="BB392" s="2">
        <v>0.8</v>
      </c>
      <c r="BC392" s="2">
        <v>-3.1</v>
      </c>
    </row>
    <row r="393" spans="1:55" x14ac:dyDescent="0.2">
      <c r="A393" s="12" t="s">
        <v>1841</v>
      </c>
      <c r="B393" s="12" t="s">
        <v>3470</v>
      </c>
      <c r="C393" t="s">
        <v>3469</v>
      </c>
      <c r="D393" t="s">
        <v>382</v>
      </c>
      <c r="E393" s="12" t="s">
        <v>123</v>
      </c>
      <c r="F393">
        <v>68</v>
      </c>
      <c r="G393">
        <v>0</v>
      </c>
      <c r="H393">
        <v>1</v>
      </c>
      <c r="I393" s="15">
        <f t="shared" si="60"/>
        <v>1</v>
      </c>
      <c r="J393">
        <v>1</v>
      </c>
      <c r="K393">
        <v>0</v>
      </c>
      <c r="L393" s="3">
        <v>0</v>
      </c>
      <c r="M393" s="3">
        <v>1</v>
      </c>
      <c r="N393" s="3">
        <v>0</v>
      </c>
      <c r="O393" s="14">
        <f t="shared" si="61"/>
        <v>0.58852378616969103</v>
      </c>
      <c r="P393">
        <v>12</v>
      </c>
      <c r="Q393">
        <v>5</v>
      </c>
      <c r="R393">
        <v>6</v>
      </c>
      <c r="S393" s="13">
        <f t="shared" si="62"/>
        <v>0</v>
      </c>
      <c r="T393" s="13">
        <f t="shared" si="63"/>
        <v>0</v>
      </c>
      <c r="U393" s="15">
        <f t="shared" si="64"/>
        <v>23.333333333333332</v>
      </c>
      <c r="V393">
        <v>1</v>
      </c>
      <c r="W393">
        <v>2</v>
      </c>
      <c r="X393">
        <v>9</v>
      </c>
      <c r="Y393" s="2">
        <v>101.95</v>
      </c>
      <c r="Z393" s="21">
        <v>1.4833333333000001</v>
      </c>
      <c r="AA393">
        <v>1.5</v>
      </c>
      <c r="AB393">
        <v>3.96</v>
      </c>
      <c r="AC393" s="32">
        <f t="shared" si="65"/>
        <v>0.27472527472527475</v>
      </c>
      <c r="AD393" s="13">
        <f t="shared" si="66"/>
        <v>0</v>
      </c>
      <c r="AE393" s="13">
        <f t="shared" si="67"/>
        <v>0.33333333333333331</v>
      </c>
      <c r="AF393" s="13">
        <f t="shared" si="68"/>
        <v>0.33333333333333331</v>
      </c>
      <c r="AG393">
        <v>0</v>
      </c>
      <c r="AH393">
        <v>1</v>
      </c>
      <c r="AI393" s="17">
        <f t="shared" si="69"/>
        <v>0</v>
      </c>
      <c r="AJ393" s="35">
        <v>3</v>
      </c>
      <c r="AK393" s="35">
        <v>3</v>
      </c>
      <c r="AL393" s="35">
        <v>67</v>
      </c>
      <c r="AM393" s="35">
        <v>8</v>
      </c>
      <c r="AN393" s="35">
        <v>37</v>
      </c>
      <c r="AO393" s="35">
        <v>9</v>
      </c>
      <c r="AP393" s="35">
        <v>2</v>
      </c>
      <c r="AQ393" s="35">
        <v>57</v>
      </c>
      <c r="AR393">
        <v>1</v>
      </c>
      <c r="AS393">
        <v>0</v>
      </c>
      <c r="AT393">
        <v>83.42</v>
      </c>
      <c r="AU393">
        <v>0.7</v>
      </c>
      <c r="AV393">
        <v>-82.051000000000002</v>
      </c>
      <c r="AW393">
        <v>-0.13800000000000001</v>
      </c>
      <c r="AX393" s="2">
        <v>6.8</v>
      </c>
      <c r="AY393" s="2">
        <v>-2.8</v>
      </c>
      <c r="AZ393" s="2">
        <v>0.1</v>
      </c>
      <c r="BA393" s="2">
        <v>0.4</v>
      </c>
      <c r="BB393" s="2">
        <v>0.9</v>
      </c>
      <c r="BC393" s="2">
        <v>-1.5</v>
      </c>
    </row>
    <row r="394" spans="1:55" x14ac:dyDescent="0.2">
      <c r="A394" s="12" t="s">
        <v>214</v>
      </c>
      <c r="B394" s="12" t="s">
        <v>215</v>
      </c>
      <c r="C394" t="s">
        <v>213</v>
      </c>
      <c r="D394" t="s">
        <v>122</v>
      </c>
      <c r="E394" s="12" t="s">
        <v>170</v>
      </c>
      <c r="F394">
        <v>65</v>
      </c>
      <c r="G394">
        <v>0</v>
      </c>
      <c r="H394">
        <v>0</v>
      </c>
      <c r="I394" s="15">
        <f t="shared" si="60"/>
        <v>0</v>
      </c>
      <c r="J394">
        <v>0</v>
      </c>
      <c r="K394">
        <v>0</v>
      </c>
      <c r="L394" s="3">
        <v>0</v>
      </c>
      <c r="M394" s="3">
        <v>0</v>
      </c>
      <c r="N394" s="3">
        <v>0</v>
      </c>
      <c r="O394" s="14">
        <f t="shared" si="61"/>
        <v>0</v>
      </c>
      <c r="P394">
        <v>2</v>
      </c>
      <c r="Q394">
        <v>0</v>
      </c>
      <c r="R394">
        <v>0</v>
      </c>
      <c r="S394" s="13">
        <f t="shared" si="62"/>
        <v>0</v>
      </c>
      <c r="T394" s="13">
        <f t="shared" si="63"/>
        <v>0</v>
      </c>
      <c r="U394" s="15">
        <f t="shared" si="64"/>
        <v>0</v>
      </c>
      <c r="V394">
        <v>0</v>
      </c>
      <c r="W394">
        <v>0</v>
      </c>
      <c r="X394">
        <v>2</v>
      </c>
      <c r="Y394" s="2">
        <v>16.183333333299998</v>
      </c>
      <c r="Z394" s="21">
        <v>0.2333333333</v>
      </c>
      <c r="AA394">
        <v>0.24</v>
      </c>
      <c r="AB394">
        <v>5</v>
      </c>
      <c r="AC394" s="32">
        <f t="shared" si="65"/>
        <v>4.5801526717557245E-2</v>
      </c>
      <c r="AD394" s="13">
        <f t="shared" si="66"/>
        <v>0</v>
      </c>
      <c r="AE394" s="13">
        <f t="shared" si="67"/>
        <v>0</v>
      </c>
      <c r="AF394" s="13">
        <f t="shared" si="68"/>
        <v>0</v>
      </c>
      <c r="AG394">
        <v>8</v>
      </c>
      <c r="AH394">
        <v>5</v>
      </c>
      <c r="AI394" s="17">
        <f t="shared" si="69"/>
        <v>0.61538461538461542</v>
      </c>
      <c r="AJ394" s="35">
        <v>1</v>
      </c>
      <c r="AK394" s="35">
        <v>0</v>
      </c>
      <c r="AL394" s="35">
        <v>6</v>
      </c>
      <c r="AM394" s="35">
        <v>2</v>
      </c>
      <c r="AN394" s="35">
        <v>4</v>
      </c>
      <c r="AO394" s="35">
        <v>0</v>
      </c>
      <c r="AP394" s="35">
        <v>0</v>
      </c>
      <c r="AQ394" s="35">
        <v>6</v>
      </c>
      <c r="AR394">
        <v>1</v>
      </c>
      <c r="AS394">
        <v>0</v>
      </c>
      <c r="AT394">
        <v>58.76</v>
      </c>
      <c r="AU394">
        <v>-23.9</v>
      </c>
      <c r="AV394">
        <v>-74.182000000000002</v>
      </c>
      <c r="AW394">
        <v>1.907</v>
      </c>
      <c r="AX394" s="2">
        <v>0.60000000000000009</v>
      </c>
      <c r="AY394" s="2">
        <v>-0.8</v>
      </c>
      <c r="AZ394" s="2">
        <v>0.2</v>
      </c>
      <c r="BA394" s="2">
        <v>-0.2</v>
      </c>
      <c r="BB394" s="2">
        <v>0.2</v>
      </c>
      <c r="BC394" s="2">
        <v>-0.60000000000000009</v>
      </c>
    </row>
    <row r="395" spans="1:55" x14ac:dyDescent="0.2">
      <c r="A395" s="12" t="s">
        <v>214</v>
      </c>
      <c r="B395" s="12" t="s">
        <v>2640</v>
      </c>
      <c r="C395" t="s">
        <v>2639</v>
      </c>
      <c r="D395" t="s">
        <v>442</v>
      </c>
      <c r="E395" s="12" t="s">
        <v>170</v>
      </c>
      <c r="F395">
        <v>16</v>
      </c>
      <c r="G395">
        <v>0</v>
      </c>
      <c r="H395">
        <v>0</v>
      </c>
      <c r="I395" s="15">
        <f t="shared" si="60"/>
        <v>0</v>
      </c>
      <c r="J395">
        <v>0</v>
      </c>
      <c r="K395">
        <v>0</v>
      </c>
      <c r="L395" s="3">
        <v>0</v>
      </c>
      <c r="M395" s="3">
        <v>0</v>
      </c>
      <c r="N395" s="3">
        <v>0</v>
      </c>
      <c r="O395" s="14">
        <f t="shared" si="61"/>
        <v>0</v>
      </c>
      <c r="P395">
        <v>0</v>
      </c>
      <c r="Q395">
        <v>0</v>
      </c>
      <c r="R395">
        <v>0</v>
      </c>
      <c r="S395" s="13">
        <f t="shared" si="62"/>
        <v>0</v>
      </c>
      <c r="T395" s="13">
        <f t="shared" si="63"/>
        <v>0</v>
      </c>
      <c r="U395" s="15">
        <f t="shared" si="64"/>
        <v>0</v>
      </c>
      <c r="V395">
        <v>0</v>
      </c>
      <c r="W395">
        <v>0</v>
      </c>
      <c r="X395">
        <v>0</v>
      </c>
      <c r="Y395" s="2">
        <v>1.2166666667000001</v>
      </c>
      <c r="Z395" s="21">
        <v>6.6666666700000002E-2</v>
      </c>
      <c r="AA395">
        <v>0.08</v>
      </c>
      <c r="AB395">
        <v>5.15</v>
      </c>
      <c r="AC395" s="32">
        <f t="shared" si="65"/>
        <v>1.5296367112810707E-2</v>
      </c>
      <c r="AD395" s="13">
        <f t="shared" si="66"/>
        <v>0</v>
      </c>
      <c r="AE395" s="13">
        <f t="shared" si="67"/>
        <v>0</v>
      </c>
      <c r="AF395" s="13">
        <f t="shared" si="68"/>
        <v>0</v>
      </c>
      <c r="AG395">
        <v>0</v>
      </c>
      <c r="AH395">
        <v>0</v>
      </c>
      <c r="AI395" s="17" t="str">
        <f t="shared" si="69"/>
        <v xml:space="preserve"> </v>
      </c>
      <c r="AJ395" s="35">
        <v>0</v>
      </c>
      <c r="AK395" s="35">
        <v>0</v>
      </c>
      <c r="AL395" s="35">
        <v>3</v>
      </c>
      <c r="AM395" s="35">
        <v>0</v>
      </c>
      <c r="AN395" s="35">
        <v>0</v>
      </c>
      <c r="AO395" s="35">
        <v>0</v>
      </c>
      <c r="AP395" s="35">
        <v>0</v>
      </c>
      <c r="AQ395" s="35">
        <v>0</v>
      </c>
      <c r="AR395">
        <v>0</v>
      </c>
      <c r="AS395">
        <v>0</v>
      </c>
      <c r="AT395">
        <v>147.94999999999999</v>
      </c>
      <c r="AU395">
        <v>59.2</v>
      </c>
      <c r="AV395">
        <v>-78.179000000000002</v>
      </c>
      <c r="AW395">
        <v>-2.1190000000000002</v>
      </c>
      <c r="AX395" s="2">
        <v>0.2</v>
      </c>
      <c r="AY395" s="2">
        <v>0.2</v>
      </c>
      <c r="AZ395" s="2">
        <v>0</v>
      </c>
      <c r="BA395" s="2">
        <v>0</v>
      </c>
      <c r="BB395" s="2">
        <v>0</v>
      </c>
      <c r="BC395" s="2">
        <v>0.2</v>
      </c>
    </row>
    <row r="396" spans="1:55" x14ac:dyDescent="0.2">
      <c r="A396" s="12" t="s">
        <v>887</v>
      </c>
      <c r="B396" s="12" t="s">
        <v>888</v>
      </c>
      <c r="C396" t="s">
        <v>886</v>
      </c>
      <c r="D396" t="s">
        <v>155</v>
      </c>
      <c r="E396" s="12" t="s">
        <v>140</v>
      </c>
      <c r="F396">
        <v>80</v>
      </c>
      <c r="G396">
        <v>1</v>
      </c>
      <c r="H396">
        <v>3</v>
      </c>
      <c r="I396" s="15">
        <f t="shared" si="60"/>
        <v>4</v>
      </c>
      <c r="J396">
        <v>1</v>
      </c>
      <c r="K396">
        <v>2</v>
      </c>
      <c r="L396" s="3">
        <v>1</v>
      </c>
      <c r="M396" s="3">
        <v>1</v>
      </c>
      <c r="N396" s="3">
        <v>2</v>
      </c>
      <c r="O396" s="14">
        <f t="shared" si="61"/>
        <v>2.1264028352031521</v>
      </c>
      <c r="P396">
        <v>11</v>
      </c>
      <c r="Q396">
        <v>2</v>
      </c>
      <c r="R396">
        <v>1</v>
      </c>
      <c r="S396" s="13">
        <f t="shared" si="62"/>
        <v>9.0909090909090912E-2</v>
      </c>
      <c r="T396" s="13">
        <f t="shared" si="63"/>
        <v>7.1428571428571425E-2</v>
      </c>
      <c r="U396" s="15">
        <f t="shared" si="64"/>
        <v>9.2222222222222214</v>
      </c>
      <c r="V396">
        <v>0</v>
      </c>
      <c r="W396">
        <v>7</v>
      </c>
      <c r="X396">
        <v>7</v>
      </c>
      <c r="Y396" s="2">
        <v>112.8666666667</v>
      </c>
      <c r="Z396" s="21">
        <v>1.4</v>
      </c>
      <c r="AA396">
        <v>1.39</v>
      </c>
      <c r="AB396">
        <v>3.32</v>
      </c>
      <c r="AC396" s="32">
        <f t="shared" si="65"/>
        <v>0.29511677282377918</v>
      </c>
      <c r="AD396" s="13">
        <f t="shared" si="66"/>
        <v>0.1111111111111111</v>
      </c>
      <c r="AE396" s="13">
        <f t="shared" si="67"/>
        <v>0.33333333333333331</v>
      </c>
      <c r="AF396" s="13">
        <f t="shared" si="68"/>
        <v>0.44444444444444442</v>
      </c>
      <c r="AG396">
        <v>25</v>
      </c>
      <c r="AH396">
        <v>23</v>
      </c>
      <c r="AI396" s="17">
        <f t="shared" si="69"/>
        <v>0.52083333333333337</v>
      </c>
      <c r="AJ396" s="35">
        <v>9</v>
      </c>
      <c r="AK396" s="35">
        <v>5</v>
      </c>
      <c r="AL396" s="35">
        <v>74</v>
      </c>
      <c r="AM396" s="35">
        <v>13</v>
      </c>
      <c r="AN396" s="35">
        <v>30</v>
      </c>
      <c r="AO396" s="35">
        <v>5</v>
      </c>
      <c r="AP396" s="35">
        <v>3</v>
      </c>
      <c r="AQ396" s="35">
        <v>48</v>
      </c>
      <c r="AR396">
        <v>4</v>
      </c>
      <c r="AS396">
        <v>0</v>
      </c>
      <c r="AT396">
        <v>72.650000000000006</v>
      </c>
      <c r="AU396">
        <v>-3.4</v>
      </c>
      <c r="AV396">
        <v>-82.715999999999994</v>
      </c>
      <c r="AW396">
        <v>-4.3090000000000002</v>
      </c>
      <c r="AX396" s="2">
        <v>9.9</v>
      </c>
      <c r="AY396" s="2">
        <v>-0.4</v>
      </c>
      <c r="AZ396" s="2">
        <v>0.2</v>
      </c>
      <c r="BA396" s="2">
        <v>-0.5</v>
      </c>
      <c r="BB396" s="2">
        <v>0.5</v>
      </c>
      <c r="BC396" s="2">
        <v>-0.1</v>
      </c>
    </row>
    <row r="397" spans="1:55" x14ac:dyDescent="0.2">
      <c r="A397" s="12" t="s">
        <v>887</v>
      </c>
      <c r="B397" s="12" t="s">
        <v>944</v>
      </c>
      <c r="C397" t="s">
        <v>943</v>
      </c>
      <c r="D397" t="s">
        <v>529</v>
      </c>
      <c r="E397" s="12" t="s">
        <v>178</v>
      </c>
      <c r="F397">
        <v>25</v>
      </c>
      <c r="G397">
        <v>0</v>
      </c>
      <c r="H397">
        <v>2</v>
      </c>
      <c r="I397" s="15">
        <f t="shared" si="60"/>
        <v>2</v>
      </c>
      <c r="J397">
        <v>2</v>
      </c>
      <c r="K397">
        <v>0</v>
      </c>
      <c r="L397" s="3">
        <v>0</v>
      </c>
      <c r="M397" s="3">
        <v>2</v>
      </c>
      <c r="N397" s="3">
        <v>0</v>
      </c>
      <c r="O397" s="14">
        <f t="shared" si="61"/>
        <v>2.3278370514064015</v>
      </c>
      <c r="P397">
        <v>13</v>
      </c>
      <c r="Q397">
        <v>3</v>
      </c>
      <c r="R397">
        <v>7</v>
      </c>
      <c r="S397" s="13">
        <f t="shared" si="62"/>
        <v>0</v>
      </c>
      <c r="T397" s="13">
        <f t="shared" si="63"/>
        <v>0</v>
      </c>
      <c r="U397" s="15">
        <f t="shared" si="64"/>
        <v>13.428571428571429</v>
      </c>
      <c r="V397">
        <v>0</v>
      </c>
      <c r="W397">
        <v>1</v>
      </c>
      <c r="X397">
        <v>3</v>
      </c>
      <c r="Y397" s="2">
        <v>51.55</v>
      </c>
      <c r="Z397" s="21">
        <v>2.0499999999999998</v>
      </c>
      <c r="AA397">
        <v>2.0699999999999998</v>
      </c>
      <c r="AB397">
        <v>3.3</v>
      </c>
      <c r="AC397" s="32">
        <f t="shared" si="65"/>
        <v>0.38547486033519557</v>
      </c>
      <c r="AD397" s="13">
        <f t="shared" si="66"/>
        <v>0</v>
      </c>
      <c r="AE397" s="13">
        <f t="shared" si="67"/>
        <v>0.2857142857142857</v>
      </c>
      <c r="AF397" s="13">
        <f t="shared" si="68"/>
        <v>0.2857142857142857</v>
      </c>
      <c r="AI397" s="17" t="str">
        <f t="shared" si="69"/>
        <v xml:space="preserve"> </v>
      </c>
      <c r="AJ397" s="35">
        <v>7</v>
      </c>
      <c r="AK397" s="35">
        <v>2</v>
      </c>
      <c r="AL397" s="35">
        <v>40</v>
      </c>
      <c r="AM397" s="35">
        <v>8</v>
      </c>
      <c r="AN397" s="35">
        <v>14</v>
      </c>
      <c r="AO397" s="35">
        <v>3</v>
      </c>
      <c r="AP397" s="35">
        <v>1</v>
      </c>
      <c r="AQ397" s="35">
        <v>29</v>
      </c>
      <c r="AR397">
        <v>0</v>
      </c>
      <c r="AS397">
        <v>0</v>
      </c>
      <c r="AT397">
        <v>88.2</v>
      </c>
      <c r="AU397">
        <v>-2.8</v>
      </c>
      <c r="AV397">
        <v>-84.471000000000004</v>
      </c>
      <c r="AW397">
        <v>-2.306</v>
      </c>
      <c r="AX397" s="2">
        <v>3.7</v>
      </c>
      <c r="AY397" s="2">
        <v>-1.1000000000000001</v>
      </c>
      <c r="AZ397" s="2">
        <v>0.1</v>
      </c>
      <c r="BA397" s="2">
        <v>-0.4</v>
      </c>
      <c r="BB397" s="2">
        <v>0.8</v>
      </c>
      <c r="BC397" s="2">
        <v>-0.60000000000000009</v>
      </c>
    </row>
    <row r="398" spans="1:55" x14ac:dyDescent="0.2">
      <c r="A398" s="12" t="s">
        <v>887</v>
      </c>
      <c r="B398" s="12" t="s">
        <v>2774</v>
      </c>
      <c r="C398" t="s">
        <v>2773</v>
      </c>
      <c r="D398" t="s">
        <v>610</v>
      </c>
      <c r="E398" s="12" t="s">
        <v>140</v>
      </c>
      <c r="F398">
        <v>82</v>
      </c>
      <c r="G398">
        <v>16</v>
      </c>
      <c r="H398">
        <v>15</v>
      </c>
      <c r="I398" s="15">
        <f t="shared" si="60"/>
        <v>31</v>
      </c>
      <c r="J398">
        <v>13</v>
      </c>
      <c r="K398">
        <v>2</v>
      </c>
      <c r="L398" s="3">
        <v>15</v>
      </c>
      <c r="M398" s="3">
        <v>11</v>
      </c>
      <c r="N398" s="3">
        <v>2</v>
      </c>
      <c r="O398" s="14">
        <f t="shared" si="61"/>
        <v>6.4516129032258069</v>
      </c>
      <c r="P398">
        <v>64</v>
      </c>
      <c r="Q398">
        <v>36</v>
      </c>
      <c r="R398">
        <v>37</v>
      </c>
      <c r="S398" s="13">
        <f t="shared" si="62"/>
        <v>0.25</v>
      </c>
      <c r="T398" s="13">
        <f t="shared" si="63"/>
        <v>0.11678832116788321</v>
      </c>
      <c r="U398" s="15">
        <f t="shared" si="64"/>
        <v>112.78378378378379</v>
      </c>
      <c r="V398">
        <v>2</v>
      </c>
      <c r="W398">
        <v>4</v>
      </c>
      <c r="X398">
        <v>7</v>
      </c>
      <c r="Y398" s="2">
        <v>288.3</v>
      </c>
      <c r="Z398" s="21">
        <v>3.5</v>
      </c>
      <c r="AA398">
        <v>3.31</v>
      </c>
      <c r="AB398">
        <v>2.2400000000000002</v>
      </c>
      <c r="AC398" s="32">
        <f t="shared" si="65"/>
        <v>0.5963963963963963</v>
      </c>
      <c r="AD398" s="13">
        <f t="shared" si="66"/>
        <v>0.40540540540540543</v>
      </c>
      <c r="AE398" s="13">
        <f t="shared" si="67"/>
        <v>0.40540540540540543</v>
      </c>
      <c r="AF398" s="13">
        <f t="shared" si="68"/>
        <v>0.81081081081081086</v>
      </c>
      <c r="AG398">
        <v>118</v>
      </c>
      <c r="AH398">
        <v>76</v>
      </c>
      <c r="AI398" s="17">
        <f t="shared" si="69"/>
        <v>0.60824742268041232</v>
      </c>
      <c r="AJ398" s="35">
        <v>37</v>
      </c>
      <c r="AK398" s="35">
        <v>5</v>
      </c>
      <c r="AL398" s="35">
        <v>284</v>
      </c>
      <c r="AM398" s="35">
        <v>37</v>
      </c>
      <c r="AN398" s="35">
        <v>113</v>
      </c>
      <c r="AO398" s="35">
        <v>8</v>
      </c>
      <c r="AP398" s="35">
        <v>15</v>
      </c>
      <c r="AQ398" s="35">
        <v>164</v>
      </c>
      <c r="AR398">
        <v>4</v>
      </c>
      <c r="AS398">
        <v>1</v>
      </c>
      <c r="AT398">
        <v>117.73</v>
      </c>
      <c r="AU398">
        <v>36.5</v>
      </c>
      <c r="AV398">
        <v>-77.322000000000003</v>
      </c>
      <c r="AW398">
        <v>-0.64400000000000002</v>
      </c>
      <c r="AX398" s="2">
        <v>37.4</v>
      </c>
      <c r="AY398" s="2">
        <v>10.7</v>
      </c>
      <c r="AZ398" s="2">
        <v>-2.1</v>
      </c>
      <c r="BA398" s="2">
        <v>-0.5</v>
      </c>
      <c r="BB398" s="2">
        <v>-6</v>
      </c>
      <c r="BC398" s="2">
        <v>2</v>
      </c>
    </row>
    <row r="399" spans="1:55" x14ac:dyDescent="0.2">
      <c r="A399" s="12" t="s">
        <v>887</v>
      </c>
      <c r="B399" s="12" t="s">
        <v>2843</v>
      </c>
      <c r="C399" t="s">
        <v>2842</v>
      </c>
      <c r="D399" t="s">
        <v>343</v>
      </c>
      <c r="E399" s="12" t="s">
        <v>178</v>
      </c>
      <c r="F399">
        <v>2</v>
      </c>
      <c r="G399">
        <v>0</v>
      </c>
      <c r="H399">
        <v>0</v>
      </c>
      <c r="I399" s="15">
        <f t="shared" si="60"/>
        <v>0</v>
      </c>
      <c r="J399">
        <v>0</v>
      </c>
      <c r="K399">
        <v>0</v>
      </c>
      <c r="L399" s="3">
        <v>0</v>
      </c>
      <c r="M399" s="3">
        <v>0</v>
      </c>
      <c r="N399" s="3">
        <v>0</v>
      </c>
      <c r="O399" s="14">
        <f t="shared" si="61"/>
        <v>0</v>
      </c>
      <c r="P399">
        <v>0</v>
      </c>
      <c r="Q399">
        <v>0</v>
      </c>
      <c r="R399">
        <v>0</v>
      </c>
      <c r="S399" s="13">
        <f t="shared" si="62"/>
        <v>0</v>
      </c>
      <c r="T399" s="13">
        <f t="shared" si="63"/>
        <v>0</v>
      </c>
      <c r="U399" s="15">
        <f t="shared" si="64"/>
        <v>0</v>
      </c>
      <c r="V399">
        <v>0</v>
      </c>
      <c r="W399">
        <v>0</v>
      </c>
      <c r="X399">
        <v>0</v>
      </c>
      <c r="Y399" s="2">
        <v>0.81666666669999999</v>
      </c>
      <c r="Z399" s="21">
        <v>0.4</v>
      </c>
      <c r="AA399">
        <v>0.41</v>
      </c>
      <c r="AB399">
        <v>6.26</v>
      </c>
      <c r="AC399" s="32">
        <f t="shared" si="65"/>
        <v>6.1469265367316339E-2</v>
      </c>
      <c r="AD399" s="13">
        <f t="shared" si="66"/>
        <v>0</v>
      </c>
      <c r="AE399" s="13">
        <f t="shared" si="67"/>
        <v>0</v>
      </c>
      <c r="AF399" s="13">
        <f t="shared" si="68"/>
        <v>0</v>
      </c>
      <c r="AI399" s="17" t="str">
        <f t="shared" si="69"/>
        <v xml:space="preserve"> </v>
      </c>
      <c r="AJ399" s="35">
        <v>0</v>
      </c>
      <c r="AK399" s="35">
        <v>0</v>
      </c>
      <c r="AL399" s="35">
        <v>0</v>
      </c>
      <c r="AM399" s="35">
        <v>0</v>
      </c>
      <c r="AN399" s="35">
        <v>0</v>
      </c>
      <c r="AO399" s="35">
        <v>0</v>
      </c>
      <c r="AP399" s="35">
        <v>0</v>
      </c>
      <c r="AQ399" s="35">
        <v>0</v>
      </c>
      <c r="AR399">
        <v>0</v>
      </c>
      <c r="AS399">
        <v>0</v>
      </c>
      <c r="AT399">
        <v>0</v>
      </c>
      <c r="AU399">
        <v>-14.4</v>
      </c>
      <c r="AV399">
        <v>-65.105000000000004</v>
      </c>
      <c r="AW399">
        <v>17.238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</row>
    <row r="400" spans="1:55" x14ac:dyDescent="0.2">
      <c r="A400" s="12" t="s">
        <v>887</v>
      </c>
      <c r="B400" s="12" t="s">
        <v>3455</v>
      </c>
      <c r="C400" t="s">
        <v>3454</v>
      </c>
      <c r="D400" t="s">
        <v>610</v>
      </c>
      <c r="E400" s="12" t="s">
        <v>170</v>
      </c>
      <c r="F400">
        <v>82</v>
      </c>
      <c r="G400">
        <v>2</v>
      </c>
      <c r="H400">
        <v>17</v>
      </c>
      <c r="I400" s="15">
        <f t="shared" si="60"/>
        <v>19</v>
      </c>
      <c r="J400">
        <v>5</v>
      </c>
      <c r="K400">
        <v>12</v>
      </c>
      <c r="L400" s="3">
        <v>1</v>
      </c>
      <c r="M400" s="3">
        <v>5</v>
      </c>
      <c r="N400" s="3">
        <v>11</v>
      </c>
      <c r="O400" s="14">
        <f t="shared" si="61"/>
        <v>3.7798408488063662</v>
      </c>
      <c r="P400">
        <v>41</v>
      </c>
      <c r="Q400">
        <v>11</v>
      </c>
      <c r="R400">
        <v>23</v>
      </c>
      <c r="S400" s="13">
        <f t="shared" si="62"/>
        <v>4.878048780487805E-2</v>
      </c>
      <c r="T400" s="13">
        <f t="shared" si="63"/>
        <v>2.6666666666666668E-2</v>
      </c>
      <c r="U400" s="15">
        <f t="shared" si="64"/>
        <v>46.351351351351347</v>
      </c>
      <c r="V400">
        <v>2</v>
      </c>
      <c r="W400">
        <v>5</v>
      </c>
      <c r="X400">
        <v>6</v>
      </c>
      <c r="Y400" s="2">
        <v>301.60000000000002</v>
      </c>
      <c r="Z400" s="21">
        <v>3.6666666667000003</v>
      </c>
      <c r="AA400">
        <v>3.51</v>
      </c>
      <c r="AB400">
        <v>2.0499999999999998</v>
      </c>
      <c r="AC400" s="32">
        <f t="shared" si="65"/>
        <v>0.63129496402877694</v>
      </c>
      <c r="AD400" s="13">
        <f t="shared" si="66"/>
        <v>2.7027027027027029E-2</v>
      </c>
      <c r="AE400" s="13">
        <f t="shared" si="67"/>
        <v>0.45945945945945948</v>
      </c>
      <c r="AF400" s="13">
        <f t="shared" si="68"/>
        <v>0.48648648648648651</v>
      </c>
      <c r="AG400">
        <v>107</v>
      </c>
      <c r="AH400">
        <v>67</v>
      </c>
      <c r="AI400" s="17">
        <f t="shared" si="69"/>
        <v>0.61494252873563215</v>
      </c>
      <c r="AJ400" s="35">
        <v>37</v>
      </c>
      <c r="AK400" s="35">
        <v>4</v>
      </c>
      <c r="AL400" s="35">
        <v>306</v>
      </c>
      <c r="AM400" s="35">
        <v>38</v>
      </c>
      <c r="AN400" s="35">
        <v>118</v>
      </c>
      <c r="AO400" s="35">
        <v>8</v>
      </c>
      <c r="AP400" s="35">
        <v>19</v>
      </c>
      <c r="AQ400" s="35">
        <v>166</v>
      </c>
      <c r="AR400">
        <v>3</v>
      </c>
      <c r="AS400">
        <v>2</v>
      </c>
      <c r="AT400">
        <v>116.28</v>
      </c>
      <c r="AU400">
        <v>36</v>
      </c>
      <c r="AV400">
        <v>-78.522999999999996</v>
      </c>
      <c r="AW400">
        <v>22.751000000000001</v>
      </c>
      <c r="AX400" s="2">
        <v>40.4</v>
      </c>
      <c r="AY400" s="2">
        <v>12.3</v>
      </c>
      <c r="AZ400" s="2">
        <v>-2</v>
      </c>
      <c r="BA400" s="2">
        <v>-0.60000000000000009</v>
      </c>
      <c r="BB400" s="2">
        <v>-6.1</v>
      </c>
      <c r="BC400" s="2">
        <v>3.6</v>
      </c>
    </row>
    <row r="401" spans="1:55" x14ac:dyDescent="0.2">
      <c r="A401" s="12" t="s">
        <v>887</v>
      </c>
      <c r="B401" s="12" t="s">
        <v>3575</v>
      </c>
      <c r="C401" t="s">
        <v>3574</v>
      </c>
      <c r="D401" t="s">
        <v>147</v>
      </c>
      <c r="E401" s="12" t="s">
        <v>170</v>
      </c>
      <c r="F401">
        <v>53</v>
      </c>
      <c r="G401">
        <v>0</v>
      </c>
      <c r="H401">
        <v>1</v>
      </c>
      <c r="I401" s="15">
        <f t="shared" si="60"/>
        <v>1</v>
      </c>
      <c r="J401">
        <v>1</v>
      </c>
      <c r="K401">
        <v>0</v>
      </c>
      <c r="L401" s="3">
        <v>0</v>
      </c>
      <c r="M401" s="3">
        <v>1</v>
      </c>
      <c r="N401" s="3">
        <v>0</v>
      </c>
      <c r="O401" s="14">
        <f t="shared" si="61"/>
        <v>24</v>
      </c>
      <c r="P401">
        <v>0</v>
      </c>
      <c r="Q401">
        <v>0</v>
      </c>
      <c r="R401">
        <v>0</v>
      </c>
      <c r="S401" s="13">
        <f t="shared" si="62"/>
        <v>0</v>
      </c>
      <c r="T401" s="13">
        <f t="shared" si="63"/>
        <v>0</v>
      </c>
      <c r="U401" s="15">
        <f t="shared" si="64"/>
        <v>5</v>
      </c>
      <c r="V401">
        <v>0</v>
      </c>
      <c r="W401">
        <v>0</v>
      </c>
      <c r="X401">
        <v>0</v>
      </c>
      <c r="Y401" s="2">
        <v>2.5</v>
      </c>
      <c r="Z401" s="21">
        <v>3.3333333300000004E-2</v>
      </c>
      <c r="AA401">
        <v>0.05</v>
      </c>
      <c r="AB401">
        <v>5.38</v>
      </c>
      <c r="AC401" s="32">
        <f t="shared" si="65"/>
        <v>9.2081031307550652E-3</v>
      </c>
      <c r="AD401" s="13">
        <f t="shared" si="66"/>
        <v>0</v>
      </c>
      <c r="AE401" s="13">
        <f t="shared" si="67"/>
        <v>1</v>
      </c>
      <c r="AF401" s="13">
        <f t="shared" si="68"/>
        <v>1</v>
      </c>
      <c r="AG401">
        <v>2</v>
      </c>
      <c r="AH401">
        <v>1</v>
      </c>
      <c r="AI401" s="17">
        <f t="shared" si="69"/>
        <v>0.66666666666666663</v>
      </c>
      <c r="AJ401" s="35">
        <v>1</v>
      </c>
      <c r="AK401" s="35">
        <v>0</v>
      </c>
      <c r="AL401" s="35">
        <v>4</v>
      </c>
      <c r="AM401" s="35">
        <v>0</v>
      </c>
      <c r="AN401" s="35">
        <v>0</v>
      </c>
      <c r="AO401" s="35">
        <v>0</v>
      </c>
      <c r="AP401" s="35">
        <v>0</v>
      </c>
      <c r="AQ401" s="35">
        <v>0</v>
      </c>
      <c r="AR401">
        <v>0</v>
      </c>
      <c r="AS401">
        <v>0</v>
      </c>
      <c r="AT401">
        <v>120</v>
      </c>
      <c r="AU401">
        <v>28.2</v>
      </c>
      <c r="AV401">
        <v>-81.051000000000002</v>
      </c>
      <c r="AW401">
        <v>2.0350000000000001</v>
      </c>
      <c r="AX401" s="2">
        <v>0.5</v>
      </c>
      <c r="AY401" s="2">
        <v>0.30000000000000004</v>
      </c>
      <c r="AZ401" s="2">
        <v>0</v>
      </c>
      <c r="BA401" s="2">
        <v>0</v>
      </c>
      <c r="BB401" s="2">
        <v>0</v>
      </c>
      <c r="BC401" s="2">
        <v>0.30000000000000004</v>
      </c>
    </row>
    <row r="402" spans="1:55" x14ac:dyDescent="0.2">
      <c r="A402" s="12" t="s">
        <v>887</v>
      </c>
      <c r="B402" s="12" t="s">
        <v>3652</v>
      </c>
      <c r="C402" t="s">
        <v>3651</v>
      </c>
      <c r="D402" t="s">
        <v>432</v>
      </c>
      <c r="E402" s="12" t="s">
        <v>229</v>
      </c>
      <c r="F402">
        <v>1</v>
      </c>
      <c r="G402">
        <v>0</v>
      </c>
      <c r="H402">
        <v>0</v>
      </c>
      <c r="I402" s="15">
        <f t="shared" si="60"/>
        <v>0</v>
      </c>
      <c r="J402">
        <v>0</v>
      </c>
      <c r="K402">
        <v>0</v>
      </c>
      <c r="L402" s="3">
        <v>0</v>
      </c>
      <c r="M402" s="3">
        <v>0</v>
      </c>
      <c r="N402" s="3">
        <v>0</v>
      </c>
      <c r="O402" s="14">
        <f t="shared" si="61"/>
        <v>0</v>
      </c>
      <c r="P402">
        <v>0</v>
      </c>
      <c r="Q402">
        <v>0</v>
      </c>
      <c r="R402">
        <v>0</v>
      </c>
      <c r="S402" s="13">
        <f t="shared" si="62"/>
        <v>0</v>
      </c>
      <c r="T402" s="13">
        <f t="shared" si="63"/>
        <v>0</v>
      </c>
      <c r="U402" s="15">
        <f t="shared" si="64"/>
        <v>0</v>
      </c>
      <c r="V402">
        <v>0</v>
      </c>
      <c r="W402">
        <v>0</v>
      </c>
      <c r="X402">
        <v>0</v>
      </c>
      <c r="Y402" s="2">
        <v>0</v>
      </c>
      <c r="Z402" s="21">
        <v>0</v>
      </c>
      <c r="AC402" s="32">
        <f t="shared" si="65"/>
        <v>0</v>
      </c>
      <c r="AD402" s="13">
        <f t="shared" si="66"/>
        <v>0</v>
      </c>
      <c r="AE402" s="13">
        <f t="shared" si="67"/>
        <v>0</v>
      </c>
      <c r="AF402" s="13">
        <f t="shared" si="68"/>
        <v>0</v>
      </c>
      <c r="AG402">
        <v>0</v>
      </c>
      <c r="AH402">
        <v>0</v>
      </c>
      <c r="AI402" s="17" t="str">
        <f t="shared" si="69"/>
        <v xml:space="preserve"> </v>
      </c>
      <c r="AJ402" s="35">
        <v>0</v>
      </c>
      <c r="AK402" s="35">
        <v>0</v>
      </c>
      <c r="AL402" s="35">
        <v>0</v>
      </c>
      <c r="AM402" s="35">
        <v>0</v>
      </c>
      <c r="AN402" s="35">
        <v>0</v>
      </c>
      <c r="AO402" s="35">
        <v>0</v>
      </c>
      <c r="AP402" s="35">
        <v>0</v>
      </c>
      <c r="AQ402" s="35">
        <v>0</v>
      </c>
      <c r="AR402">
        <v>0</v>
      </c>
      <c r="AS40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</row>
    <row r="403" spans="1:55" x14ac:dyDescent="0.2">
      <c r="A403" s="12" t="s">
        <v>3602</v>
      </c>
      <c r="B403" s="12" t="s">
        <v>3603</v>
      </c>
      <c r="C403" t="s">
        <v>3601</v>
      </c>
      <c r="D403" t="s">
        <v>210</v>
      </c>
      <c r="E403" s="12" t="s">
        <v>148</v>
      </c>
      <c r="F403">
        <v>82</v>
      </c>
      <c r="G403">
        <v>6</v>
      </c>
      <c r="H403">
        <v>4</v>
      </c>
      <c r="I403" s="15">
        <f t="shared" si="60"/>
        <v>10</v>
      </c>
      <c r="J403">
        <v>2</v>
      </c>
      <c r="K403">
        <v>2</v>
      </c>
      <c r="L403" s="3">
        <v>7</v>
      </c>
      <c r="M403" s="3">
        <v>2</v>
      </c>
      <c r="N403" s="3">
        <v>3</v>
      </c>
      <c r="O403" s="14">
        <f t="shared" si="61"/>
        <v>4.1777880933029641</v>
      </c>
      <c r="P403">
        <v>22</v>
      </c>
      <c r="Q403">
        <v>10</v>
      </c>
      <c r="R403">
        <v>7</v>
      </c>
      <c r="S403" s="13">
        <f t="shared" si="62"/>
        <v>0.27272727272727271</v>
      </c>
      <c r="T403" s="13">
        <f t="shared" si="63"/>
        <v>0.15384615384615385</v>
      </c>
      <c r="U403" s="15">
        <f t="shared" si="64"/>
        <v>15.733333333333334</v>
      </c>
      <c r="V403">
        <v>0</v>
      </c>
      <c r="W403">
        <v>2</v>
      </c>
      <c r="X403">
        <v>1</v>
      </c>
      <c r="Y403" s="2">
        <v>143.61666666670001</v>
      </c>
      <c r="Z403" s="21">
        <v>1.75</v>
      </c>
      <c r="AA403">
        <v>1.67</v>
      </c>
      <c r="AB403">
        <v>3.59</v>
      </c>
      <c r="AC403" s="32">
        <f t="shared" si="65"/>
        <v>0.31749049429657794</v>
      </c>
      <c r="AD403" s="13">
        <f t="shared" si="66"/>
        <v>0.46666666666666667</v>
      </c>
      <c r="AE403" s="13">
        <f t="shared" si="67"/>
        <v>0.26666666666666666</v>
      </c>
      <c r="AF403" s="13">
        <f t="shared" si="68"/>
        <v>0.73333333333333339</v>
      </c>
      <c r="AG403">
        <v>25</v>
      </c>
      <c r="AH403">
        <v>32</v>
      </c>
      <c r="AI403" s="17">
        <f t="shared" si="69"/>
        <v>0.43859649122807015</v>
      </c>
      <c r="AJ403" s="35">
        <v>15</v>
      </c>
      <c r="AK403" s="35">
        <v>4</v>
      </c>
      <c r="AL403" s="35">
        <v>103</v>
      </c>
      <c r="AM403" s="35">
        <v>19</v>
      </c>
      <c r="AN403" s="35">
        <v>33</v>
      </c>
      <c r="AO403" s="35">
        <v>2</v>
      </c>
      <c r="AP403" s="35">
        <v>3</v>
      </c>
      <c r="AQ403" s="35">
        <v>50</v>
      </c>
      <c r="AR403">
        <v>3</v>
      </c>
      <c r="AS403">
        <v>0</v>
      </c>
      <c r="AT403">
        <v>75.92</v>
      </c>
      <c r="AU403">
        <v>-25.7</v>
      </c>
      <c r="AV403">
        <v>-75.543000000000006</v>
      </c>
      <c r="AW403">
        <v>-1.649</v>
      </c>
      <c r="AX403" s="2">
        <v>10.9</v>
      </c>
      <c r="AY403" s="2">
        <v>-1.7000000000000002</v>
      </c>
      <c r="AZ403" s="2">
        <v>0.9</v>
      </c>
      <c r="BA403" s="2">
        <v>-0.2</v>
      </c>
      <c r="BB403" s="2">
        <v>-0.9</v>
      </c>
      <c r="BC403" s="2">
        <v>-1.9</v>
      </c>
    </row>
    <row r="404" spans="1:55" x14ac:dyDescent="0.2">
      <c r="A404" s="12" t="s">
        <v>972</v>
      </c>
      <c r="B404" s="12" t="s">
        <v>973</v>
      </c>
      <c r="C404" t="s">
        <v>971</v>
      </c>
      <c r="D404" t="s">
        <v>317</v>
      </c>
      <c r="E404" s="12" t="s">
        <v>148</v>
      </c>
      <c r="F404">
        <v>9</v>
      </c>
      <c r="G404">
        <v>0</v>
      </c>
      <c r="H404">
        <v>0</v>
      </c>
      <c r="I404" s="15">
        <f t="shared" si="60"/>
        <v>0</v>
      </c>
      <c r="J404">
        <v>0</v>
      </c>
      <c r="K404">
        <v>0</v>
      </c>
      <c r="L404" s="3">
        <v>0</v>
      </c>
      <c r="M404" s="3">
        <v>0</v>
      </c>
      <c r="N404" s="3">
        <v>0</v>
      </c>
      <c r="O404" s="14">
        <f t="shared" si="61"/>
        <v>0</v>
      </c>
      <c r="P404">
        <v>0</v>
      </c>
      <c r="Q404">
        <v>0</v>
      </c>
      <c r="R404">
        <v>1</v>
      </c>
      <c r="S404" s="13">
        <f t="shared" si="62"/>
        <v>0</v>
      </c>
      <c r="T404" s="13">
        <f t="shared" si="63"/>
        <v>0</v>
      </c>
      <c r="U404" s="15">
        <f t="shared" si="64"/>
        <v>0</v>
      </c>
      <c r="V404">
        <v>0</v>
      </c>
      <c r="W404">
        <v>1</v>
      </c>
      <c r="X404">
        <v>1</v>
      </c>
      <c r="Y404" s="2">
        <v>1.9</v>
      </c>
      <c r="Z404" s="21">
        <v>0.2</v>
      </c>
      <c r="AA404">
        <v>0.21</v>
      </c>
      <c r="AB404">
        <v>4.55</v>
      </c>
      <c r="AC404" s="32">
        <f t="shared" si="65"/>
        <v>4.4117647058823532E-2</v>
      </c>
      <c r="AD404" s="13">
        <f t="shared" si="66"/>
        <v>0</v>
      </c>
      <c r="AE404" s="13">
        <f t="shared" si="67"/>
        <v>0</v>
      </c>
      <c r="AF404" s="13">
        <f t="shared" si="68"/>
        <v>0</v>
      </c>
      <c r="AG404">
        <v>0</v>
      </c>
      <c r="AH404">
        <v>0</v>
      </c>
      <c r="AI404" s="17" t="str">
        <f t="shared" si="69"/>
        <v xml:space="preserve"> </v>
      </c>
      <c r="AJ404" s="35">
        <v>0</v>
      </c>
      <c r="AK404" s="35">
        <v>0</v>
      </c>
      <c r="AL404" s="35">
        <v>1</v>
      </c>
      <c r="AM404" s="35">
        <v>0</v>
      </c>
      <c r="AN404" s="35">
        <v>1</v>
      </c>
      <c r="AO404" s="35">
        <v>0</v>
      </c>
      <c r="AP404" s="35">
        <v>0</v>
      </c>
      <c r="AQ404" s="35">
        <v>2</v>
      </c>
      <c r="AR404">
        <v>0</v>
      </c>
      <c r="AS404">
        <v>0</v>
      </c>
      <c r="AT404">
        <v>126.32</v>
      </c>
      <c r="AU404">
        <v>35.5</v>
      </c>
      <c r="AV404">
        <v>-80.212000000000003</v>
      </c>
      <c r="AW404">
        <v>5.7590000000000003</v>
      </c>
      <c r="AX404" s="2">
        <v>0.1</v>
      </c>
      <c r="AY404" s="2">
        <v>-0.1</v>
      </c>
      <c r="AZ404" s="2">
        <v>0</v>
      </c>
      <c r="BA404" s="2">
        <v>-0.1</v>
      </c>
      <c r="BB404" s="2">
        <v>0</v>
      </c>
      <c r="BC404" s="2">
        <v>0</v>
      </c>
    </row>
    <row r="405" spans="1:55" x14ac:dyDescent="0.2">
      <c r="A405" s="12" t="s">
        <v>2287</v>
      </c>
      <c r="B405" s="12" t="s">
        <v>2288</v>
      </c>
      <c r="C405" t="s">
        <v>2286</v>
      </c>
      <c r="D405" t="s">
        <v>112</v>
      </c>
      <c r="E405" s="12" t="s">
        <v>113</v>
      </c>
      <c r="F405">
        <v>69</v>
      </c>
      <c r="G405">
        <v>6</v>
      </c>
      <c r="H405">
        <v>6</v>
      </c>
      <c r="I405" s="15">
        <f t="shared" si="60"/>
        <v>12</v>
      </c>
      <c r="J405">
        <v>5</v>
      </c>
      <c r="K405">
        <v>1</v>
      </c>
      <c r="L405" s="3">
        <v>6</v>
      </c>
      <c r="M405" s="3">
        <v>5</v>
      </c>
      <c r="N405" s="3">
        <v>1</v>
      </c>
      <c r="O405" s="14">
        <f t="shared" si="61"/>
        <v>4.2818911685994649</v>
      </c>
      <c r="P405">
        <v>45</v>
      </c>
      <c r="Q405">
        <v>13</v>
      </c>
      <c r="R405">
        <v>7</v>
      </c>
      <c r="S405" s="13">
        <f t="shared" si="62"/>
        <v>0.13333333333333333</v>
      </c>
      <c r="T405" s="13">
        <f t="shared" si="63"/>
        <v>9.2307692307692313E-2</v>
      </c>
      <c r="U405" s="15">
        <f t="shared" si="64"/>
        <v>30.208333333333332</v>
      </c>
      <c r="V405">
        <v>1</v>
      </c>
      <c r="W405">
        <v>8</v>
      </c>
      <c r="X405">
        <v>15</v>
      </c>
      <c r="Y405" s="2">
        <v>168.15</v>
      </c>
      <c r="Z405" s="21">
        <v>2.4333333333000002</v>
      </c>
      <c r="AA405">
        <v>2.41</v>
      </c>
      <c r="AB405">
        <v>2.64</v>
      </c>
      <c r="AC405" s="32">
        <f t="shared" si="65"/>
        <v>0.47722772277227721</v>
      </c>
      <c r="AD405" s="13">
        <f t="shared" si="66"/>
        <v>0.25</v>
      </c>
      <c r="AE405" s="13">
        <f t="shared" si="67"/>
        <v>0.25</v>
      </c>
      <c r="AF405" s="13">
        <f t="shared" si="68"/>
        <v>0.5</v>
      </c>
      <c r="AG405">
        <v>13</v>
      </c>
      <c r="AH405">
        <v>15</v>
      </c>
      <c r="AI405" s="17">
        <f t="shared" si="69"/>
        <v>0.4642857142857143</v>
      </c>
      <c r="AJ405" s="35">
        <v>24</v>
      </c>
      <c r="AK405" s="35">
        <v>4</v>
      </c>
      <c r="AL405" s="35">
        <v>121</v>
      </c>
      <c r="AM405" s="35">
        <v>28</v>
      </c>
      <c r="AN405" s="35">
        <v>49</v>
      </c>
      <c r="AO405" s="35">
        <v>11</v>
      </c>
      <c r="AP405" s="35">
        <v>1</v>
      </c>
      <c r="AQ405" s="35">
        <v>67</v>
      </c>
      <c r="AR405">
        <v>2</v>
      </c>
      <c r="AS405">
        <v>5</v>
      </c>
      <c r="AT405">
        <v>78.319999999999993</v>
      </c>
      <c r="AU405">
        <v>2</v>
      </c>
      <c r="AV405">
        <v>-82.935000000000002</v>
      </c>
      <c r="AW405">
        <v>-3.302</v>
      </c>
      <c r="AX405" s="2">
        <v>17.7</v>
      </c>
      <c r="AY405" s="2">
        <v>2.1</v>
      </c>
      <c r="AZ405" s="2">
        <v>0.30000000000000004</v>
      </c>
      <c r="BA405" s="2">
        <v>-0.5</v>
      </c>
      <c r="BB405" s="2">
        <v>0</v>
      </c>
      <c r="BC405" s="2">
        <v>1.8</v>
      </c>
    </row>
    <row r="406" spans="1:55" x14ac:dyDescent="0.2">
      <c r="A406" s="12" t="s">
        <v>1376</v>
      </c>
      <c r="B406" s="12" t="s">
        <v>1377</v>
      </c>
      <c r="C406" t="s">
        <v>1375</v>
      </c>
      <c r="D406" t="s">
        <v>122</v>
      </c>
      <c r="E406" s="12" t="s">
        <v>546</v>
      </c>
      <c r="F406">
        <v>54</v>
      </c>
      <c r="G406">
        <v>7</v>
      </c>
      <c r="H406">
        <v>10</v>
      </c>
      <c r="I406" s="15">
        <f t="shared" si="60"/>
        <v>17</v>
      </c>
      <c r="J406">
        <v>8</v>
      </c>
      <c r="K406">
        <v>2</v>
      </c>
      <c r="L406" s="3">
        <v>7</v>
      </c>
      <c r="M406" s="3">
        <v>7</v>
      </c>
      <c r="N406" s="3">
        <v>2</v>
      </c>
      <c r="O406" s="14">
        <f t="shared" si="61"/>
        <v>6.4468555777928049</v>
      </c>
      <c r="P406">
        <v>37</v>
      </c>
      <c r="Q406">
        <v>16</v>
      </c>
      <c r="R406">
        <v>10</v>
      </c>
      <c r="S406" s="13">
        <f t="shared" si="62"/>
        <v>0.1891891891891892</v>
      </c>
      <c r="T406" s="13">
        <f t="shared" si="63"/>
        <v>0.1111111111111111</v>
      </c>
      <c r="U406" s="15">
        <f t="shared" si="64"/>
        <v>48.761904761904759</v>
      </c>
      <c r="V406">
        <v>0</v>
      </c>
      <c r="W406">
        <v>3</v>
      </c>
      <c r="X406">
        <v>4</v>
      </c>
      <c r="Y406" s="2">
        <v>158.21666666670001</v>
      </c>
      <c r="Z406" s="21">
        <v>2.9166666667000003</v>
      </c>
      <c r="AA406">
        <v>2.68</v>
      </c>
      <c r="AB406">
        <v>2.57</v>
      </c>
      <c r="AC406" s="32">
        <f t="shared" si="65"/>
        <v>0.51047619047619053</v>
      </c>
      <c r="AD406" s="13">
        <f t="shared" si="66"/>
        <v>0.33333333333333331</v>
      </c>
      <c r="AE406" s="13">
        <f t="shared" si="67"/>
        <v>0.47619047619047616</v>
      </c>
      <c r="AF406" s="13">
        <f t="shared" si="68"/>
        <v>0.80952380952380953</v>
      </c>
      <c r="AG406">
        <v>37</v>
      </c>
      <c r="AH406">
        <v>31</v>
      </c>
      <c r="AI406" s="17">
        <f t="shared" si="69"/>
        <v>0.54411764705882348</v>
      </c>
      <c r="AJ406" s="35">
        <v>21</v>
      </c>
      <c r="AK406" s="35">
        <v>2</v>
      </c>
      <c r="AL406" s="35">
        <v>107</v>
      </c>
      <c r="AM406" s="35">
        <v>10</v>
      </c>
      <c r="AN406" s="35">
        <v>46</v>
      </c>
      <c r="AO406" s="35">
        <v>4</v>
      </c>
      <c r="AP406" s="35">
        <v>2</v>
      </c>
      <c r="AQ406" s="35">
        <v>52</v>
      </c>
      <c r="AR406">
        <v>3</v>
      </c>
      <c r="AS406">
        <v>0</v>
      </c>
      <c r="AT406">
        <v>86.13</v>
      </c>
      <c r="AU406">
        <v>12.7</v>
      </c>
      <c r="AV406">
        <v>-82.344999999999999</v>
      </c>
      <c r="AW406">
        <v>-0.69900000000000007</v>
      </c>
      <c r="AX406" s="2">
        <v>15.1</v>
      </c>
      <c r="AY406" s="2">
        <v>1.9</v>
      </c>
      <c r="AZ406" s="2">
        <v>-0.30000000000000004</v>
      </c>
      <c r="BA406" s="2">
        <v>-1.1000000000000001</v>
      </c>
      <c r="BB406" s="2">
        <v>0</v>
      </c>
      <c r="BC406" s="2">
        <v>0.4</v>
      </c>
    </row>
    <row r="407" spans="1:55" x14ac:dyDescent="0.2">
      <c r="A407" s="12" t="s">
        <v>1376</v>
      </c>
      <c r="B407" s="12" t="s">
        <v>2181</v>
      </c>
      <c r="C407" t="s">
        <v>2184</v>
      </c>
      <c r="D407" t="s">
        <v>139</v>
      </c>
      <c r="E407" s="12" t="s">
        <v>156</v>
      </c>
      <c r="F407">
        <v>28</v>
      </c>
      <c r="G407">
        <v>0</v>
      </c>
      <c r="H407">
        <v>0</v>
      </c>
      <c r="I407" s="15">
        <f t="shared" si="60"/>
        <v>0</v>
      </c>
      <c r="J407">
        <v>0</v>
      </c>
      <c r="K407">
        <v>0</v>
      </c>
      <c r="L407" s="3">
        <v>0</v>
      </c>
      <c r="M407" s="3">
        <v>0</v>
      </c>
      <c r="N407" s="3">
        <v>0</v>
      </c>
      <c r="O407" s="14">
        <f t="shared" si="61"/>
        <v>0</v>
      </c>
      <c r="P407">
        <v>0</v>
      </c>
      <c r="Q407">
        <v>1</v>
      </c>
      <c r="R407">
        <v>0</v>
      </c>
      <c r="S407" s="13">
        <f t="shared" si="62"/>
        <v>0</v>
      </c>
      <c r="T407" s="13">
        <f t="shared" si="63"/>
        <v>0</v>
      </c>
      <c r="U407" s="15">
        <f t="shared" si="64"/>
        <v>0</v>
      </c>
      <c r="V407">
        <v>1</v>
      </c>
      <c r="W407">
        <v>0</v>
      </c>
      <c r="X407">
        <v>1</v>
      </c>
      <c r="Y407" s="2">
        <v>5.6</v>
      </c>
      <c r="Z407" s="21">
        <v>0.2</v>
      </c>
      <c r="AA407">
        <v>0.2</v>
      </c>
      <c r="AB407">
        <v>4.8100000000000005</v>
      </c>
      <c r="AC407" s="32">
        <f t="shared" si="65"/>
        <v>3.9920159680638723E-2</v>
      </c>
      <c r="AD407" s="13">
        <f t="shared" si="66"/>
        <v>0</v>
      </c>
      <c r="AE407" s="13">
        <f t="shared" si="67"/>
        <v>0</v>
      </c>
      <c r="AF407" s="13">
        <f t="shared" si="68"/>
        <v>0</v>
      </c>
      <c r="AG407">
        <v>2</v>
      </c>
      <c r="AH407">
        <v>5</v>
      </c>
      <c r="AI407" s="17">
        <f t="shared" si="69"/>
        <v>0.2857142857142857</v>
      </c>
      <c r="AJ407" s="35">
        <v>0</v>
      </c>
      <c r="AK407" s="35">
        <v>0</v>
      </c>
      <c r="AL407" s="35">
        <v>2</v>
      </c>
      <c r="AM407" s="35">
        <v>2</v>
      </c>
      <c r="AN407" s="35">
        <v>3</v>
      </c>
      <c r="AO407" s="35">
        <v>1</v>
      </c>
      <c r="AP407" s="35">
        <v>1</v>
      </c>
      <c r="AQ407" s="35">
        <v>1</v>
      </c>
      <c r="AR407">
        <v>0</v>
      </c>
      <c r="AS407">
        <v>0</v>
      </c>
      <c r="AT407">
        <v>21.43</v>
      </c>
      <c r="AU407">
        <v>-50.2</v>
      </c>
      <c r="AV407">
        <v>-82.349000000000004</v>
      </c>
      <c r="AW407">
        <v>-1.585</v>
      </c>
      <c r="AX407" s="2">
        <v>0</v>
      </c>
      <c r="AY407" s="2">
        <v>-0.5</v>
      </c>
      <c r="AZ407" s="2">
        <v>0.2</v>
      </c>
      <c r="BA407" s="2">
        <v>0</v>
      </c>
      <c r="BB407" s="2">
        <v>0.1</v>
      </c>
      <c r="BC407" s="2">
        <v>-0.2</v>
      </c>
    </row>
    <row r="408" spans="1:55" x14ac:dyDescent="0.2">
      <c r="A408" s="12" t="s">
        <v>1376</v>
      </c>
      <c r="B408" s="12" t="s">
        <v>3382</v>
      </c>
      <c r="C408" t="s">
        <v>3381</v>
      </c>
      <c r="D408" t="s">
        <v>300</v>
      </c>
      <c r="E408" s="12" t="s">
        <v>170</v>
      </c>
      <c r="F408">
        <v>11</v>
      </c>
      <c r="G408">
        <v>0</v>
      </c>
      <c r="H408">
        <v>0</v>
      </c>
      <c r="I408" s="15">
        <f t="shared" si="60"/>
        <v>0</v>
      </c>
      <c r="J408">
        <v>0</v>
      </c>
      <c r="K408">
        <v>0</v>
      </c>
      <c r="L408" s="3">
        <v>0</v>
      </c>
      <c r="M408" s="3">
        <v>0</v>
      </c>
      <c r="N408" s="3">
        <v>0</v>
      </c>
      <c r="O408" s="14">
        <f t="shared" si="61"/>
        <v>0</v>
      </c>
      <c r="P408">
        <v>0</v>
      </c>
      <c r="Q408">
        <v>0</v>
      </c>
      <c r="R408">
        <v>0</v>
      </c>
      <c r="S408" s="13">
        <f t="shared" si="62"/>
        <v>0</v>
      </c>
      <c r="T408" s="13">
        <f t="shared" si="63"/>
        <v>0</v>
      </c>
      <c r="U408" s="15">
        <f t="shared" si="64"/>
        <v>0</v>
      </c>
      <c r="V408">
        <v>0</v>
      </c>
      <c r="W408">
        <v>0</v>
      </c>
      <c r="X408">
        <v>0</v>
      </c>
      <c r="Y408" s="2">
        <v>3.1166666667</v>
      </c>
      <c r="Z408" s="21">
        <v>0.28333333329999999</v>
      </c>
      <c r="AA408">
        <v>0.28000000000000003</v>
      </c>
      <c r="AB408">
        <v>4.24</v>
      </c>
      <c r="AC408" s="32">
        <f t="shared" si="65"/>
        <v>6.1946902654867256E-2</v>
      </c>
      <c r="AD408" s="13">
        <f t="shared" si="66"/>
        <v>0</v>
      </c>
      <c r="AE408" s="13">
        <f t="shared" si="67"/>
        <v>0</v>
      </c>
      <c r="AF408" s="13">
        <f t="shared" si="68"/>
        <v>0</v>
      </c>
      <c r="AG408">
        <v>0</v>
      </c>
      <c r="AH408">
        <v>0</v>
      </c>
      <c r="AI408" s="17" t="str">
        <f t="shared" si="69"/>
        <v xml:space="preserve"> </v>
      </c>
      <c r="AJ408" s="35">
        <v>0</v>
      </c>
      <c r="AK408" s="35">
        <v>0</v>
      </c>
      <c r="AL408" s="35">
        <v>1</v>
      </c>
      <c r="AM408" s="35">
        <v>1</v>
      </c>
      <c r="AN408" s="35">
        <v>0</v>
      </c>
      <c r="AO408" s="35">
        <v>0</v>
      </c>
      <c r="AP408" s="35">
        <v>0</v>
      </c>
      <c r="AQ408" s="35">
        <v>2</v>
      </c>
      <c r="AR408">
        <v>0</v>
      </c>
      <c r="AS408">
        <v>0</v>
      </c>
      <c r="AT408">
        <v>38.5</v>
      </c>
      <c r="AU408">
        <v>-54.1</v>
      </c>
      <c r="AV408">
        <v>-80.569999999999993</v>
      </c>
      <c r="AW408">
        <v>-0.40200000000000002</v>
      </c>
      <c r="AX408" s="2">
        <v>0.2</v>
      </c>
      <c r="AY408" s="2">
        <v>-0.1</v>
      </c>
      <c r="AZ408" s="2">
        <v>0.2</v>
      </c>
      <c r="BA408" s="2">
        <v>0</v>
      </c>
      <c r="BB408" s="2">
        <v>0.1</v>
      </c>
      <c r="BC408" s="2">
        <v>0.1</v>
      </c>
    </row>
    <row r="409" spans="1:55" x14ac:dyDescent="0.2">
      <c r="A409" s="12" t="s">
        <v>167</v>
      </c>
      <c r="B409" s="12" t="s">
        <v>168</v>
      </c>
      <c r="C409" t="s">
        <v>166</v>
      </c>
      <c r="D409" t="s">
        <v>169</v>
      </c>
      <c r="E409" s="12" t="s">
        <v>170</v>
      </c>
      <c r="F409">
        <v>9</v>
      </c>
      <c r="G409">
        <v>0</v>
      </c>
      <c r="H409">
        <v>0</v>
      </c>
      <c r="I409" s="15">
        <f t="shared" si="60"/>
        <v>0</v>
      </c>
      <c r="J409">
        <v>0</v>
      </c>
      <c r="K409">
        <v>0</v>
      </c>
      <c r="L409" s="3">
        <v>0</v>
      </c>
      <c r="M409" s="3">
        <v>0</v>
      </c>
      <c r="N409" s="3">
        <v>0</v>
      </c>
      <c r="O409" s="14">
        <f t="shared" si="61"/>
        <v>0</v>
      </c>
      <c r="P409">
        <v>0</v>
      </c>
      <c r="Q409">
        <v>0</v>
      </c>
      <c r="R409">
        <v>0</v>
      </c>
      <c r="S409" s="13">
        <f t="shared" si="62"/>
        <v>0</v>
      </c>
      <c r="T409" s="13">
        <f t="shared" si="63"/>
        <v>0</v>
      </c>
      <c r="U409" s="15">
        <f t="shared" si="64"/>
        <v>0</v>
      </c>
      <c r="V409">
        <v>0</v>
      </c>
      <c r="W409">
        <v>0</v>
      </c>
      <c r="X409">
        <v>0</v>
      </c>
      <c r="Y409" s="2">
        <v>0</v>
      </c>
      <c r="Z409" s="21">
        <v>0</v>
      </c>
      <c r="AC409" s="32">
        <f t="shared" si="65"/>
        <v>0</v>
      </c>
      <c r="AD409" s="13">
        <f t="shared" si="66"/>
        <v>0</v>
      </c>
      <c r="AE409" s="13">
        <f t="shared" si="67"/>
        <v>0</v>
      </c>
      <c r="AF409" s="13">
        <f t="shared" si="68"/>
        <v>0</v>
      </c>
      <c r="AG409">
        <v>0</v>
      </c>
      <c r="AH409">
        <v>0</v>
      </c>
      <c r="AI409" s="17" t="str">
        <f t="shared" si="69"/>
        <v xml:space="preserve"> </v>
      </c>
      <c r="AJ409" s="35">
        <v>0</v>
      </c>
      <c r="AK409" s="35">
        <v>0</v>
      </c>
      <c r="AL409" s="35">
        <v>0</v>
      </c>
      <c r="AM409" s="35">
        <v>0</v>
      </c>
      <c r="AN409" s="35">
        <v>0</v>
      </c>
      <c r="AO409" s="35">
        <v>0</v>
      </c>
      <c r="AP409" s="35">
        <v>0</v>
      </c>
      <c r="AQ409" s="35">
        <v>0</v>
      </c>
      <c r="AR409">
        <v>0</v>
      </c>
      <c r="AS409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</row>
    <row r="410" spans="1:55" x14ac:dyDescent="0.2">
      <c r="A410" s="12" t="s">
        <v>167</v>
      </c>
      <c r="B410" s="12" t="s">
        <v>787</v>
      </c>
      <c r="C410" t="s">
        <v>786</v>
      </c>
      <c r="D410" t="s">
        <v>210</v>
      </c>
      <c r="E410" s="12" t="s">
        <v>178</v>
      </c>
      <c r="F410">
        <v>82</v>
      </c>
      <c r="G410">
        <v>5</v>
      </c>
      <c r="H410">
        <v>17</v>
      </c>
      <c r="I410" s="15">
        <f t="shared" si="60"/>
        <v>22</v>
      </c>
      <c r="J410">
        <v>10</v>
      </c>
      <c r="K410">
        <v>7</v>
      </c>
      <c r="L410" s="3">
        <v>5</v>
      </c>
      <c r="M410" s="3">
        <v>9</v>
      </c>
      <c r="N410" s="3">
        <v>8</v>
      </c>
      <c r="O410" s="14">
        <f t="shared" si="61"/>
        <v>5.1176014474030911</v>
      </c>
      <c r="P410">
        <v>71</v>
      </c>
      <c r="Q410">
        <v>19</v>
      </c>
      <c r="R410">
        <v>37</v>
      </c>
      <c r="S410" s="13">
        <f t="shared" si="62"/>
        <v>7.0422535211267609E-2</v>
      </c>
      <c r="T410" s="13">
        <f t="shared" si="63"/>
        <v>3.937007874015748E-2</v>
      </c>
      <c r="U410" s="15">
        <f t="shared" si="64"/>
        <v>73.75</v>
      </c>
      <c r="V410">
        <v>7</v>
      </c>
      <c r="W410">
        <v>1</v>
      </c>
      <c r="X410">
        <v>1</v>
      </c>
      <c r="Y410" s="2">
        <v>257.93333333330003</v>
      </c>
      <c r="Z410" s="21">
        <v>3.1333333333</v>
      </c>
      <c r="AA410">
        <v>3.03</v>
      </c>
      <c r="AB410">
        <v>2.2200000000000002</v>
      </c>
      <c r="AC410" s="32">
        <f t="shared" si="65"/>
        <v>0.57714285714285707</v>
      </c>
      <c r="AD410" s="13">
        <f t="shared" si="66"/>
        <v>0.125</v>
      </c>
      <c r="AE410" s="13">
        <f t="shared" si="67"/>
        <v>0.42499999999999999</v>
      </c>
      <c r="AF410" s="13">
        <f t="shared" si="68"/>
        <v>0.55000000000000004</v>
      </c>
      <c r="AI410" s="17" t="str">
        <f t="shared" si="69"/>
        <v xml:space="preserve"> </v>
      </c>
      <c r="AJ410" s="35">
        <v>40</v>
      </c>
      <c r="AK410" s="35">
        <v>4</v>
      </c>
      <c r="AL410" s="35">
        <v>255</v>
      </c>
      <c r="AM410" s="35">
        <v>33</v>
      </c>
      <c r="AN410" s="35">
        <v>93</v>
      </c>
      <c r="AO410" s="35">
        <v>8</v>
      </c>
      <c r="AP410" s="35">
        <v>10</v>
      </c>
      <c r="AQ410" s="35">
        <v>96</v>
      </c>
      <c r="AR410">
        <v>2</v>
      </c>
      <c r="AS410">
        <v>1</v>
      </c>
      <c r="AT410">
        <v>103.51</v>
      </c>
      <c r="AU410">
        <v>23.7</v>
      </c>
      <c r="AV410">
        <v>-81.655000000000001</v>
      </c>
      <c r="AW410">
        <v>-7.1689999999999996</v>
      </c>
      <c r="AX410" s="2">
        <v>32.200000000000003</v>
      </c>
      <c r="AY410" s="2">
        <v>8.6</v>
      </c>
      <c r="AZ410" s="2">
        <v>-0.8</v>
      </c>
      <c r="BA410" s="2">
        <v>-0.2</v>
      </c>
      <c r="BB410" s="2">
        <v>-2.6</v>
      </c>
      <c r="BC410" s="2">
        <v>5</v>
      </c>
    </row>
    <row r="411" spans="1:55" x14ac:dyDescent="0.2">
      <c r="A411" s="12" t="s">
        <v>167</v>
      </c>
      <c r="B411" s="12" t="s">
        <v>1267</v>
      </c>
      <c r="C411" t="s">
        <v>1266</v>
      </c>
      <c r="D411" t="s">
        <v>210</v>
      </c>
      <c r="E411" s="12" t="s">
        <v>178</v>
      </c>
      <c r="F411">
        <v>37</v>
      </c>
      <c r="G411">
        <v>0</v>
      </c>
      <c r="H411">
        <v>0</v>
      </c>
      <c r="I411" s="15">
        <f t="shared" si="60"/>
        <v>0</v>
      </c>
      <c r="J411">
        <v>0</v>
      </c>
      <c r="K411">
        <v>0</v>
      </c>
      <c r="L411" s="3">
        <v>0</v>
      </c>
      <c r="M411" s="3">
        <v>0</v>
      </c>
      <c r="N411" s="3">
        <v>0</v>
      </c>
      <c r="O411" s="14">
        <f t="shared" si="61"/>
        <v>0</v>
      </c>
      <c r="P411">
        <v>0</v>
      </c>
      <c r="Q411">
        <v>0</v>
      </c>
      <c r="R411">
        <v>0</v>
      </c>
      <c r="S411" s="13">
        <f t="shared" si="62"/>
        <v>0</v>
      </c>
      <c r="T411" s="13">
        <f t="shared" si="63"/>
        <v>0</v>
      </c>
      <c r="U411" s="15">
        <f t="shared" si="64"/>
        <v>0</v>
      </c>
      <c r="V411">
        <v>0</v>
      </c>
      <c r="W411">
        <v>0</v>
      </c>
      <c r="X411">
        <v>0</v>
      </c>
      <c r="Y411" s="2">
        <v>0.45</v>
      </c>
      <c r="Z411" s="21">
        <v>0</v>
      </c>
      <c r="AA411">
        <v>0.01</v>
      </c>
      <c r="AB411">
        <v>5.61</v>
      </c>
      <c r="AC411" s="32">
        <f t="shared" si="65"/>
        <v>1.7793594306049821E-3</v>
      </c>
      <c r="AD411" s="13">
        <f t="shared" si="66"/>
        <v>0</v>
      </c>
      <c r="AE411" s="13">
        <f t="shared" si="67"/>
        <v>0</v>
      </c>
      <c r="AF411" s="13">
        <f t="shared" si="68"/>
        <v>0</v>
      </c>
      <c r="AI411" s="17" t="str">
        <f t="shared" si="69"/>
        <v xml:space="preserve"> </v>
      </c>
      <c r="AJ411" s="35">
        <v>0</v>
      </c>
      <c r="AK411" s="35">
        <v>0</v>
      </c>
      <c r="AL411" s="35">
        <v>1</v>
      </c>
      <c r="AM411" s="35">
        <v>0</v>
      </c>
      <c r="AN411" s="35">
        <v>0</v>
      </c>
      <c r="AO411" s="35">
        <v>0</v>
      </c>
      <c r="AP411" s="35">
        <v>0</v>
      </c>
      <c r="AQ411" s="35">
        <v>0</v>
      </c>
      <c r="AR411">
        <v>0</v>
      </c>
      <c r="AS411">
        <v>2</v>
      </c>
      <c r="AT411">
        <v>133.33000000000001</v>
      </c>
      <c r="AU411">
        <v>40.5</v>
      </c>
      <c r="AV411">
        <v>-84.153000000000006</v>
      </c>
      <c r="AW411">
        <v>-2.5819999999999999</v>
      </c>
      <c r="AX411" s="2">
        <v>0.1</v>
      </c>
      <c r="AY411" s="2">
        <v>0</v>
      </c>
      <c r="AZ411" s="2">
        <v>0.1</v>
      </c>
      <c r="BA411" s="2">
        <v>0</v>
      </c>
      <c r="BB411" s="2">
        <v>0</v>
      </c>
      <c r="BC411" s="2">
        <v>0.1</v>
      </c>
    </row>
    <row r="412" spans="1:55" x14ac:dyDescent="0.2">
      <c r="A412" s="12" t="s">
        <v>167</v>
      </c>
      <c r="B412" s="12" t="s">
        <v>2377</v>
      </c>
      <c r="C412" t="s">
        <v>2376</v>
      </c>
      <c r="D412" t="s">
        <v>610</v>
      </c>
      <c r="E412" s="12" t="s">
        <v>140</v>
      </c>
      <c r="F412">
        <v>36</v>
      </c>
      <c r="G412">
        <v>0</v>
      </c>
      <c r="H412">
        <v>0</v>
      </c>
      <c r="I412" s="15">
        <f t="shared" si="60"/>
        <v>0</v>
      </c>
      <c r="J412">
        <v>0</v>
      </c>
      <c r="K412">
        <v>0</v>
      </c>
      <c r="L412" s="3">
        <v>0</v>
      </c>
      <c r="M412" s="3">
        <v>0</v>
      </c>
      <c r="N412" s="3">
        <v>0</v>
      </c>
      <c r="O412" s="14">
        <f t="shared" si="61"/>
        <v>0</v>
      </c>
      <c r="P412">
        <v>0</v>
      </c>
      <c r="Q412">
        <v>0</v>
      </c>
      <c r="R412">
        <v>0</v>
      </c>
      <c r="S412" s="13">
        <f t="shared" si="62"/>
        <v>0</v>
      </c>
      <c r="T412" s="13">
        <f t="shared" si="63"/>
        <v>0</v>
      </c>
      <c r="U412" s="15">
        <f t="shared" si="64"/>
        <v>0</v>
      </c>
      <c r="V412">
        <v>0</v>
      </c>
      <c r="W412">
        <v>0</v>
      </c>
      <c r="X412">
        <v>1</v>
      </c>
      <c r="Y412" s="2">
        <v>4.4333333333000002</v>
      </c>
      <c r="Z412" s="21">
        <v>0.1166666667</v>
      </c>
      <c r="AA412">
        <v>0.13</v>
      </c>
      <c r="AB412">
        <v>4.76</v>
      </c>
      <c r="AC412" s="32">
        <f t="shared" si="65"/>
        <v>2.6584867075664625E-2</v>
      </c>
      <c r="AD412" s="13">
        <f t="shared" si="66"/>
        <v>0</v>
      </c>
      <c r="AE412" s="13">
        <f t="shared" si="67"/>
        <v>0</v>
      </c>
      <c r="AF412" s="13">
        <f t="shared" si="68"/>
        <v>0</v>
      </c>
      <c r="AG412">
        <v>2</v>
      </c>
      <c r="AH412">
        <v>2</v>
      </c>
      <c r="AI412" s="17">
        <f t="shared" si="69"/>
        <v>0.5</v>
      </c>
      <c r="AJ412" s="35">
        <v>0</v>
      </c>
      <c r="AK412" s="35">
        <v>0</v>
      </c>
      <c r="AL412" s="35">
        <v>4</v>
      </c>
      <c r="AM412" s="35">
        <v>0</v>
      </c>
      <c r="AN412" s="35">
        <v>1</v>
      </c>
      <c r="AO412" s="35">
        <v>0</v>
      </c>
      <c r="AP412" s="35">
        <v>0</v>
      </c>
      <c r="AQ412" s="35">
        <v>0</v>
      </c>
      <c r="AR412">
        <v>0</v>
      </c>
      <c r="AS412">
        <v>0</v>
      </c>
      <c r="AT412">
        <v>65.45</v>
      </c>
      <c r="AU412">
        <v>-39.299999999999997</v>
      </c>
      <c r="AV412">
        <v>-82.177000000000007</v>
      </c>
      <c r="AW412">
        <v>-1.3740000000000001</v>
      </c>
      <c r="AX412" s="2">
        <v>0.5</v>
      </c>
      <c r="AY412" s="2">
        <v>0.1</v>
      </c>
      <c r="AZ412" s="2">
        <v>0.1</v>
      </c>
      <c r="BA412" s="2">
        <v>0</v>
      </c>
      <c r="BB412" s="2">
        <v>0</v>
      </c>
      <c r="BC412" s="2">
        <v>0.1</v>
      </c>
    </row>
    <row r="413" spans="1:55" x14ac:dyDescent="0.2">
      <c r="A413" s="12" t="s">
        <v>167</v>
      </c>
      <c r="B413" s="12" t="s">
        <v>2488</v>
      </c>
      <c r="C413" t="s">
        <v>2487</v>
      </c>
      <c r="D413" t="s">
        <v>330</v>
      </c>
      <c r="E413" s="12" t="s">
        <v>170</v>
      </c>
      <c r="F413">
        <v>75</v>
      </c>
      <c r="G413">
        <v>3</v>
      </c>
      <c r="H413">
        <v>0</v>
      </c>
      <c r="I413" s="15">
        <f t="shared" si="60"/>
        <v>3</v>
      </c>
      <c r="J413">
        <v>0</v>
      </c>
      <c r="K413">
        <v>0</v>
      </c>
      <c r="L413" s="3">
        <v>3</v>
      </c>
      <c r="M413" s="3">
        <v>0</v>
      </c>
      <c r="N413" s="3">
        <v>0</v>
      </c>
      <c r="O413" s="14">
        <f t="shared" si="61"/>
        <v>2.2741629816803535</v>
      </c>
      <c r="P413">
        <v>11</v>
      </c>
      <c r="Q413">
        <v>9</v>
      </c>
      <c r="R413">
        <v>1</v>
      </c>
      <c r="S413" s="13">
        <f t="shared" si="62"/>
        <v>0.27272727272727271</v>
      </c>
      <c r="T413" s="13">
        <f t="shared" si="63"/>
        <v>0.14285714285714285</v>
      </c>
      <c r="U413" s="15">
        <f t="shared" si="64"/>
        <v>0</v>
      </c>
      <c r="V413">
        <v>0</v>
      </c>
      <c r="W413">
        <v>1</v>
      </c>
      <c r="X413">
        <v>1</v>
      </c>
      <c r="Y413" s="2">
        <v>79.150000000000006</v>
      </c>
      <c r="Z413" s="21">
        <v>1.05</v>
      </c>
      <c r="AA413">
        <v>1.06</v>
      </c>
      <c r="AB413">
        <v>4.05</v>
      </c>
      <c r="AC413" s="32">
        <f t="shared" si="65"/>
        <v>0.20743639921722118</v>
      </c>
      <c r="AD413" s="13">
        <f t="shared" si="66"/>
        <v>0.5</v>
      </c>
      <c r="AE413" s="13">
        <f t="shared" si="67"/>
        <v>0</v>
      </c>
      <c r="AF413" s="13">
        <f t="shared" si="68"/>
        <v>0.5</v>
      </c>
      <c r="AG413">
        <v>29</v>
      </c>
      <c r="AH413">
        <v>19</v>
      </c>
      <c r="AI413" s="17">
        <f t="shared" si="69"/>
        <v>0.60416666666666663</v>
      </c>
      <c r="AJ413" s="35">
        <v>6</v>
      </c>
      <c r="AK413" s="35">
        <v>1</v>
      </c>
      <c r="AL413" s="35">
        <v>63</v>
      </c>
      <c r="AM413" s="35">
        <v>11</v>
      </c>
      <c r="AN413" s="35">
        <v>25</v>
      </c>
      <c r="AO413" s="35">
        <v>1</v>
      </c>
      <c r="AP413" s="35">
        <v>6</v>
      </c>
      <c r="AQ413" s="35">
        <v>10</v>
      </c>
      <c r="AR413">
        <v>2</v>
      </c>
      <c r="AS413">
        <v>0</v>
      </c>
      <c r="AT413">
        <v>64.430000000000007</v>
      </c>
      <c r="AU413">
        <v>-5.5</v>
      </c>
      <c r="AV413">
        <v>-86.224999999999994</v>
      </c>
      <c r="AW413">
        <v>-3.633</v>
      </c>
      <c r="AX413" s="2">
        <v>7.1</v>
      </c>
      <c r="AY413" s="2">
        <v>-0.60000000000000009</v>
      </c>
      <c r="AZ413" s="2">
        <v>0.30000000000000004</v>
      </c>
      <c r="BA413" s="2">
        <v>0.1</v>
      </c>
      <c r="BB413" s="2">
        <v>-0.1</v>
      </c>
      <c r="BC413" s="2">
        <v>-0.30000000000000004</v>
      </c>
    </row>
    <row r="414" spans="1:55" x14ac:dyDescent="0.2">
      <c r="A414" s="12" t="s">
        <v>167</v>
      </c>
      <c r="B414" s="12" t="s">
        <v>2511</v>
      </c>
      <c r="C414" t="s">
        <v>2514</v>
      </c>
      <c r="D414" t="s">
        <v>199</v>
      </c>
      <c r="E414" s="12" t="s">
        <v>178</v>
      </c>
      <c r="F414">
        <v>74</v>
      </c>
      <c r="G414">
        <v>0</v>
      </c>
      <c r="H414">
        <v>2</v>
      </c>
      <c r="I414" s="15">
        <f t="shared" si="60"/>
        <v>2</v>
      </c>
      <c r="J414">
        <v>1</v>
      </c>
      <c r="K414">
        <v>1</v>
      </c>
      <c r="L414" s="3">
        <v>0</v>
      </c>
      <c r="M414" s="3">
        <v>1</v>
      </c>
      <c r="N414" s="3">
        <v>1</v>
      </c>
      <c r="O414" s="14">
        <f t="shared" si="61"/>
        <v>1.4931563666522218</v>
      </c>
      <c r="P414">
        <v>16</v>
      </c>
      <c r="Q414">
        <v>5</v>
      </c>
      <c r="R414">
        <v>14</v>
      </c>
      <c r="S414" s="13">
        <f t="shared" si="62"/>
        <v>0</v>
      </c>
      <c r="T414" s="13">
        <f t="shared" si="63"/>
        <v>0</v>
      </c>
      <c r="U414" s="15">
        <f t="shared" si="64"/>
        <v>10.285714285714285</v>
      </c>
      <c r="V414">
        <v>2</v>
      </c>
      <c r="W414">
        <v>1</v>
      </c>
      <c r="X414">
        <v>4</v>
      </c>
      <c r="Y414" s="2">
        <v>80.366666666699999</v>
      </c>
      <c r="Z414" s="21">
        <v>1.0833333332999999</v>
      </c>
      <c r="AA414">
        <v>1.0900000000000001</v>
      </c>
      <c r="AB414">
        <v>4.1399999999999997</v>
      </c>
      <c r="AC414" s="32">
        <f t="shared" si="65"/>
        <v>0.20841300191204593</v>
      </c>
      <c r="AD414" s="13">
        <f t="shared" si="66"/>
        <v>0</v>
      </c>
      <c r="AE414" s="13">
        <f t="shared" si="67"/>
        <v>0.2857142857142857</v>
      </c>
      <c r="AF414" s="13">
        <f t="shared" si="68"/>
        <v>0.2857142857142857</v>
      </c>
      <c r="AI414" s="17" t="str">
        <f t="shared" si="69"/>
        <v xml:space="preserve"> </v>
      </c>
      <c r="AJ414" s="35">
        <v>7</v>
      </c>
      <c r="AK414" s="35">
        <v>0</v>
      </c>
      <c r="AL414" s="35">
        <v>65</v>
      </c>
      <c r="AM414" s="35">
        <v>6</v>
      </c>
      <c r="AN414" s="35">
        <v>26</v>
      </c>
      <c r="AO414" s="35">
        <v>4</v>
      </c>
      <c r="AP414" s="35">
        <v>5</v>
      </c>
      <c r="AQ414" s="35">
        <v>34</v>
      </c>
      <c r="AR414">
        <v>0</v>
      </c>
      <c r="AS414">
        <v>0</v>
      </c>
      <c r="AT414">
        <v>87.42</v>
      </c>
      <c r="AU414">
        <v>-7.6</v>
      </c>
      <c r="AV414">
        <v>-83.347999999999999</v>
      </c>
      <c r="AW414">
        <v>-4.0679999999999996</v>
      </c>
      <c r="AX414" s="2">
        <v>7.6</v>
      </c>
      <c r="AY414" s="2">
        <v>0.5</v>
      </c>
      <c r="AZ414" s="2">
        <v>0.2</v>
      </c>
      <c r="BA414" s="2">
        <v>-0.30000000000000004</v>
      </c>
      <c r="BB414" s="2">
        <v>0.1</v>
      </c>
      <c r="BC414" s="2">
        <v>0.4</v>
      </c>
    </row>
    <row r="415" spans="1:55" x14ac:dyDescent="0.2">
      <c r="A415" s="12" t="s">
        <v>167</v>
      </c>
      <c r="B415" s="12" t="s">
        <v>2811</v>
      </c>
      <c r="C415" t="s">
        <v>2810</v>
      </c>
      <c r="D415" t="s">
        <v>300</v>
      </c>
      <c r="E415" s="12" t="s">
        <v>156</v>
      </c>
      <c r="F415">
        <v>10</v>
      </c>
      <c r="G415">
        <v>0</v>
      </c>
      <c r="H415">
        <v>0</v>
      </c>
      <c r="I415" s="15">
        <f t="shared" si="60"/>
        <v>0</v>
      </c>
      <c r="J415">
        <v>0</v>
      </c>
      <c r="K415">
        <v>0</v>
      </c>
      <c r="L415" s="3">
        <v>0</v>
      </c>
      <c r="M415" s="3">
        <v>0</v>
      </c>
      <c r="N415" s="3">
        <v>0</v>
      </c>
      <c r="O415" s="14">
        <f t="shared" si="61"/>
        <v>0</v>
      </c>
      <c r="P415">
        <v>0</v>
      </c>
      <c r="Q415">
        <v>0</v>
      </c>
      <c r="R415">
        <v>0</v>
      </c>
      <c r="S415" s="13">
        <f t="shared" si="62"/>
        <v>0</v>
      </c>
      <c r="T415" s="13">
        <f t="shared" si="63"/>
        <v>0</v>
      </c>
      <c r="U415" s="15">
        <f t="shared" si="64"/>
        <v>0</v>
      </c>
      <c r="V415">
        <v>0</v>
      </c>
      <c r="W415">
        <v>0</v>
      </c>
      <c r="X415">
        <v>0</v>
      </c>
      <c r="Y415" s="2">
        <v>0.21666666670000001</v>
      </c>
      <c r="Z415" s="21">
        <v>1.6666666699999999E-2</v>
      </c>
      <c r="AA415">
        <v>0.02</v>
      </c>
      <c r="AB415">
        <v>4.1500000000000004</v>
      </c>
      <c r="AC415" s="32">
        <f t="shared" si="65"/>
        <v>4.796163069544365E-3</v>
      </c>
      <c r="AD415" s="13">
        <f t="shared" si="66"/>
        <v>0</v>
      </c>
      <c r="AE415" s="13">
        <f t="shared" si="67"/>
        <v>0</v>
      </c>
      <c r="AF415" s="13">
        <f t="shared" si="68"/>
        <v>0</v>
      </c>
      <c r="AG415">
        <v>0</v>
      </c>
      <c r="AH415">
        <v>0</v>
      </c>
      <c r="AI415" s="17" t="str">
        <f t="shared" si="69"/>
        <v xml:space="preserve"> </v>
      </c>
      <c r="AJ415" s="35">
        <v>0</v>
      </c>
      <c r="AK415" s="35">
        <v>0</v>
      </c>
      <c r="AL415" s="35">
        <v>0</v>
      </c>
      <c r="AM415" s="35">
        <v>0</v>
      </c>
      <c r="AN415" s="35">
        <v>1</v>
      </c>
      <c r="AO415" s="35">
        <v>0</v>
      </c>
      <c r="AP415" s="35">
        <v>0</v>
      </c>
      <c r="AQ415" s="35">
        <v>0</v>
      </c>
      <c r="AR415">
        <v>0</v>
      </c>
      <c r="AS415">
        <v>0</v>
      </c>
      <c r="AT415">
        <v>276.92</v>
      </c>
      <c r="AU415">
        <v>193.1</v>
      </c>
      <c r="AV415">
        <v>-81.066000000000003</v>
      </c>
      <c r="AW415">
        <v>-1.7349999999999999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</row>
    <row r="416" spans="1:55" x14ac:dyDescent="0.2">
      <c r="A416" s="12" t="s">
        <v>167</v>
      </c>
      <c r="B416" s="12" t="s">
        <v>1533</v>
      </c>
      <c r="C416" t="s">
        <v>3115</v>
      </c>
      <c r="D416" t="s">
        <v>139</v>
      </c>
      <c r="E416" s="12" t="s">
        <v>461</v>
      </c>
      <c r="F416">
        <v>56</v>
      </c>
      <c r="G416">
        <v>0</v>
      </c>
      <c r="H416">
        <v>0</v>
      </c>
      <c r="I416" s="15">
        <f t="shared" si="60"/>
        <v>0</v>
      </c>
      <c r="J416">
        <v>0</v>
      </c>
      <c r="K416">
        <v>0</v>
      </c>
      <c r="L416" s="3">
        <v>0</v>
      </c>
      <c r="M416" s="3">
        <v>0</v>
      </c>
      <c r="N416" s="3">
        <v>0</v>
      </c>
      <c r="O416" s="14">
        <f t="shared" si="61"/>
        <v>0</v>
      </c>
      <c r="P416">
        <v>0</v>
      </c>
      <c r="Q416">
        <v>1</v>
      </c>
      <c r="R416">
        <v>0</v>
      </c>
      <c r="S416" s="13">
        <f t="shared" si="62"/>
        <v>0</v>
      </c>
      <c r="T416" s="13">
        <f t="shared" si="63"/>
        <v>0</v>
      </c>
      <c r="U416" s="15">
        <f t="shared" si="64"/>
        <v>0</v>
      </c>
      <c r="V416">
        <v>0</v>
      </c>
      <c r="W416">
        <v>0</v>
      </c>
      <c r="X416">
        <v>0</v>
      </c>
      <c r="Y416" s="2">
        <v>7.65</v>
      </c>
      <c r="Z416" s="21">
        <v>0.1333333333</v>
      </c>
      <c r="AA416">
        <v>0.14000000000000001</v>
      </c>
      <c r="AB416">
        <v>5.41</v>
      </c>
      <c r="AC416" s="32">
        <f t="shared" si="65"/>
        <v>2.5225225225225228E-2</v>
      </c>
      <c r="AD416" s="13">
        <f t="shared" si="66"/>
        <v>0</v>
      </c>
      <c r="AE416" s="13">
        <f t="shared" si="67"/>
        <v>0</v>
      </c>
      <c r="AF416" s="13">
        <f t="shared" si="68"/>
        <v>0</v>
      </c>
      <c r="AG416">
        <v>0</v>
      </c>
      <c r="AH416">
        <v>0</v>
      </c>
      <c r="AI416" s="17" t="str">
        <f t="shared" si="69"/>
        <v xml:space="preserve"> </v>
      </c>
      <c r="AJ416" s="35">
        <v>1</v>
      </c>
      <c r="AK416" s="35">
        <v>0</v>
      </c>
      <c r="AL416" s="35">
        <v>3</v>
      </c>
      <c r="AM416" s="35">
        <v>2</v>
      </c>
      <c r="AN416" s="35">
        <v>2</v>
      </c>
      <c r="AO416" s="35">
        <v>1</v>
      </c>
      <c r="AP416" s="35">
        <v>0</v>
      </c>
      <c r="AQ416" s="35">
        <v>4</v>
      </c>
      <c r="AR416">
        <v>0</v>
      </c>
      <c r="AS416">
        <v>0</v>
      </c>
      <c r="AT416">
        <v>54.9</v>
      </c>
      <c r="AU416">
        <v>-24.7</v>
      </c>
      <c r="AV416">
        <v>-82.38</v>
      </c>
      <c r="AW416">
        <v>-2.871</v>
      </c>
      <c r="AX416" s="2">
        <v>0.4</v>
      </c>
      <c r="AY416" s="2">
        <v>-0.2</v>
      </c>
      <c r="AZ416" s="2">
        <v>0</v>
      </c>
      <c r="BA416" s="2">
        <v>0</v>
      </c>
      <c r="BB416" s="2">
        <v>0</v>
      </c>
      <c r="BC416" s="2">
        <v>-0.2</v>
      </c>
    </row>
    <row r="417" spans="1:55" x14ac:dyDescent="0.2">
      <c r="A417" s="12" t="s">
        <v>167</v>
      </c>
      <c r="B417" s="12" t="s">
        <v>3433</v>
      </c>
      <c r="C417" t="s">
        <v>3432</v>
      </c>
      <c r="D417" t="s">
        <v>300</v>
      </c>
      <c r="E417" s="12" t="s">
        <v>170</v>
      </c>
      <c r="F417">
        <v>59</v>
      </c>
      <c r="G417">
        <v>8</v>
      </c>
      <c r="H417">
        <v>17</v>
      </c>
      <c r="I417" s="15">
        <f t="shared" si="60"/>
        <v>25</v>
      </c>
      <c r="J417">
        <v>7</v>
      </c>
      <c r="K417">
        <v>10</v>
      </c>
      <c r="L417" s="3">
        <v>5</v>
      </c>
      <c r="M417" s="3">
        <v>7</v>
      </c>
      <c r="N417" s="3">
        <v>10</v>
      </c>
      <c r="O417" s="14">
        <f t="shared" si="61"/>
        <v>6.2197650310979657</v>
      </c>
      <c r="P417">
        <v>47</v>
      </c>
      <c r="Q417">
        <v>15</v>
      </c>
      <c r="R417">
        <v>27</v>
      </c>
      <c r="S417" s="13">
        <f t="shared" si="62"/>
        <v>0.1702127659574468</v>
      </c>
      <c r="T417" s="13">
        <f t="shared" si="63"/>
        <v>8.98876404494382E-2</v>
      </c>
      <c r="U417" s="15">
        <f t="shared" si="64"/>
        <v>50.75</v>
      </c>
      <c r="V417">
        <v>0</v>
      </c>
      <c r="W417">
        <v>0</v>
      </c>
      <c r="X417">
        <v>8</v>
      </c>
      <c r="Y417" s="2">
        <v>241.1666666667</v>
      </c>
      <c r="Z417" s="21">
        <v>4.0833333332999997</v>
      </c>
      <c r="AA417">
        <v>3.83</v>
      </c>
      <c r="AB417">
        <v>1.63</v>
      </c>
      <c r="AC417" s="32">
        <f t="shared" si="65"/>
        <v>0.70146520146520153</v>
      </c>
      <c r="AD417" s="13">
        <f t="shared" si="66"/>
        <v>0.17857142857142858</v>
      </c>
      <c r="AE417" s="13">
        <f t="shared" si="67"/>
        <v>0.6071428571428571</v>
      </c>
      <c r="AF417" s="13">
        <f t="shared" si="68"/>
        <v>0.7857142857142857</v>
      </c>
      <c r="AG417">
        <v>116</v>
      </c>
      <c r="AH417">
        <v>112</v>
      </c>
      <c r="AI417" s="17">
        <f t="shared" si="69"/>
        <v>0.50877192982456143</v>
      </c>
      <c r="AJ417" s="35">
        <v>28</v>
      </c>
      <c r="AK417" s="35">
        <v>4</v>
      </c>
      <c r="AL417" s="35">
        <v>175</v>
      </c>
      <c r="AM417" s="35">
        <v>17</v>
      </c>
      <c r="AN417" s="35">
        <v>74</v>
      </c>
      <c r="AO417" s="35">
        <v>5</v>
      </c>
      <c r="AP417" s="35">
        <v>7</v>
      </c>
      <c r="AQ417" s="35">
        <v>106</v>
      </c>
      <c r="AR417">
        <v>2</v>
      </c>
      <c r="AS417">
        <v>1</v>
      </c>
      <c r="AT417">
        <v>92.95</v>
      </c>
      <c r="AU417">
        <v>23.7</v>
      </c>
      <c r="AV417">
        <v>-78.790000000000006</v>
      </c>
      <c r="AW417">
        <v>-2.3290000000000002</v>
      </c>
      <c r="AX417" s="2">
        <v>22.9</v>
      </c>
      <c r="AY417" s="2">
        <v>1.6</v>
      </c>
      <c r="AZ417" s="2">
        <v>-0.8</v>
      </c>
      <c r="BA417" s="2">
        <v>0.2</v>
      </c>
      <c r="BB417" s="2">
        <v>0.4</v>
      </c>
      <c r="BC417" s="2">
        <v>1.3</v>
      </c>
    </row>
    <row r="418" spans="1:55" x14ac:dyDescent="0.2">
      <c r="A418" s="12" t="s">
        <v>2256</v>
      </c>
      <c r="B418" s="12" t="s">
        <v>2257</v>
      </c>
      <c r="C418" t="s">
        <v>2255</v>
      </c>
      <c r="D418" s="12" t="s">
        <v>382</v>
      </c>
      <c r="E418" s="12" t="s">
        <v>178</v>
      </c>
      <c r="F418">
        <v>41</v>
      </c>
      <c r="G418">
        <v>1</v>
      </c>
      <c r="H418">
        <v>3</v>
      </c>
      <c r="I418" s="15">
        <f t="shared" si="60"/>
        <v>4</v>
      </c>
      <c r="J418">
        <v>1</v>
      </c>
      <c r="K418">
        <v>2</v>
      </c>
      <c r="L418" s="3">
        <v>1</v>
      </c>
      <c r="M418" s="3">
        <v>1</v>
      </c>
      <c r="N418" s="3">
        <v>2</v>
      </c>
      <c r="O418" s="14">
        <f t="shared" si="61"/>
        <v>2.4181360201511333</v>
      </c>
      <c r="P418">
        <v>13</v>
      </c>
      <c r="Q418">
        <v>8</v>
      </c>
      <c r="R418">
        <v>8</v>
      </c>
      <c r="S418" s="13">
        <f t="shared" si="62"/>
        <v>7.6923076923076927E-2</v>
      </c>
      <c r="T418" s="13">
        <f t="shared" si="63"/>
        <v>3.4482758620689655E-2</v>
      </c>
      <c r="U418" s="15">
        <f t="shared" si="64"/>
        <v>11.833333333333334</v>
      </c>
      <c r="V418">
        <v>0</v>
      </c>
      <c r="W418">
        <v>2</v>
      </c>
      <c r="X418">
        <v>3</v>
      </c>
      <c r="Y418" s="2">
        <v>99.25</v>
      </c>
      <c r="Z418" s="21">
        <v>2.4166666666999999</v>
      </c>
      <c r="AA418">
        <v>2.2599999999999998</v>
      </c>
      <c r="AB418">
        <v>3.07</v>
      </c>
      <c r="AC418" s="32">
        <f t="shared" si="65"/>
        <v>0.42401500938086301</v>
      </c>
      <c r="AD418" s="13">
        <f t="shared" si="66"/>
        <v>0.16666666666666666</v>
      </c>
      <c r="AE418" s="13">
        <f t="shared" si="67"/>
        <v>0.5</v>
      </c>
      <c r="AF418" s="13">
        <f t="shared" si="68"/>
        <v>0.66666666666666663</v>
      </c>
      <c r="AI418" s="17" t="str">
        <f t="shared" si="69"/>
        <v xml:space="preserve"> </v>
      </c>
      <c r="AJ418" s="35">
        <v>6</v>
      </c>
      <c r="AK418" s="35">
        <v>1</v>
      </c>
      <c r="AL418" s="35">
        <v>65</v>
      </c>
      <c r="AM418" s="35">
        <v>15</v>
      </c>
      <c r="AN418" s="35">
        <v>29</v>
      </c>
      <c r="AO418" s="35">
        <v>8</v>
      </c>
      <c r="AP418" s="35">
        <v>2</v>
      </c>
      <c r="AQ418" s="35">
        <v>49</v>
      </c>
      <c r="AR418">
        <v>1</v>
      </c>
      <c r="AS418">
        <v>0</v>
      </c>
      <c r="AT418">
        <v>79.599999999999994</v>
      </c>
      <c r="AU418">
        <v>3.4</v>
      </c>
      <c r="AV418">
        <v>-80.894000000000005</v>
      </c>
      <c r="AW418">
        <v>-3.9929999999999999</v>
      </c>
      <c r="AX418" s="2">
        <v>6.1</v>
      </c>
      <c r="AY418" s="2">
        <v>-1.9</v>
      </c>
      <c r="AZ418" s="2">
        <v>-0.30000000000000004</v>
      </c>
      <c r="BA418" s="2">
        <v>0.1</v>
      </c>
      <c r="BB418" s="2">
        <v>0.7</v>
      </c>
      <c r="BC418" s="2">
        <v>-1.2</v>
      </c>
    </row>
    <row r="419" spans="1:55" x14ac:dyDescent="0.2">
      <c r="A419" s="12" t="s">
        <v>590</v>
      </c>
      <c r="B419" s="12" t="s">
        <v>591</v>
      </c>
      <c r="C419" t="s">
        <v>589</v>
      </c>
      <c r="D419" t="s">
        <v>338</v>
      </c>
      <c r="E419" s="12" t="s">
        <v>178</v>
      </c>
      <c r="F419">
        <v>75</v>
      </c>
      <c r="G419">
        <v>0</v>
      </c>
      <c r="H419">
        <v>0</v>
      </c>
      <c r="I419" s="15">
        <f t="shared" si="60"/>
        <v>0</v>
      </c>
      <c r="J419">
        <v>0</v>
      </c>
      <c r="K419">
        <v>0</v>
      </c>
      <c r="L419" s="3">
        <v>0</v>
      </c>
      <c r="M419" s="3">
        <v>0</v>
      </c>
      <c r="N419" s="3">
        <v>0</v>
      </c>
      <c r="O419" s="14">
        <f t="shared" si="61"/>
        <v>0</v>
      </c>
      <c r="P419">
        <v>6</v>
      </c>
      <c r="Q419">
        <v>2</v>
      </c>
      <c r="R419">
        <v>6</v>
      </c>
      <c r="S419" s="13">
        <f t="shared" si="62"/>
        <v>0</v>
      </c>
      <c r="T419" s="13">
        <f t="shared" si="63"/>
        <v>0</v>
      </c>
      <c r="U419" s="15">
        <f t="shared" si="64"/>
        <v>0</v>
      </c>
      <c r="V419">
        <v>1</v>
      </c>
      <c r="W419">
        <v>0</v>
      </c>
      <c r="X419">
        <v>2</v>
      </c>
      <c r="Y419" s="2">
        <v>23.25</v>
      </c>
      <c r="Z419" s="21">
        <v>0.30000000000000004</v>
      </c>
      <c r="AA419">
        <v>0.32</v>
      </c>
      <c r="AB419">
        <v>4.1900000000000004</v>
      </c>
      <c r="AC419" s="32">
        <f t="shared" si="65"/>
        <v>7.095343680709533E-2</v>
      </c>
      <c r="AD419" s="13">
        <f t="shared" si="66"/>
        <v>0</v>
      </c>
      <c r="AE419" s="13">
        <f t="shared" si="67"/>
        <v>0</v>
      </c>
      <c r="AF419" s="13">
        <f t="shared" si="68"/>
        <v>0</v>
      </c>
      <c r="AI419" s="17" t="str">
        <f t="shared" si="69"/>
        <v xml:space="preserve"> </v>
      </c>
      <c r="AJ419" s="35">
        <v>1</v>
      </c>
      <c r="AK419" s="35">
        <v>1</v>
      </c>
      <c r="AL419" s="35">
        <v>16</v>
      </c>
      <c r="AM419" s="35">
        <v>0</v>
      </c>
      <c r="AN419" s="35">
        <v>4</v>
      </c>
      <c r="AO419" s="35">
        <v>0</v>
      </c>
      <c r="AP419" s="35">
        <v>1</v>
      </c>
      <c r="AQ419" s="35">
        <v>9</v>
      </c>
      <c r="AR419">
        <v>1</v>
      </c>
      <c r="AS419">
        <v>0</v>
      </c>
      <c r="AT419">
        <v>70.489999999999995</v>
      </c>
      <c r="AU419">
        <v>-22.7</v>
      </c>
      <c r="AV419">
        <v>-83.597999999999999</v>
      </c>
      <c r="AW419">
        <v>-1.5049999999999999</v>
      </c>
      <c r="AX419" s="2">
        <v>1.9</v>
      </c>
      <c r="AY419" s="2">
        <v>-0.2</v>
      </c>
      <c r="AZ419" s="2">
        <v>0.2</v>
      </c>
      <c r="BA419" s="2">
        <v>-0.2</v>
      </c>
      <c r="BB419" s="2">
        <v>-0.30000000000000004</v>
      </c>
      <c r="BC419" s="2">
        <v>-0.4</v>
      </c>
    </row>
    <row r="420" spans="1:55" x14ac:dyDescent="0.2">
      <c r="A420" s="12" t="s">
        <v>590</v>
      </c>
      <c r="B420" s="12" t="s">
        <v>1436</v>
      </c>
      <c r="C420" t="s">
        <v>1435</v>
      </c>
      <c r="D420" t="s">
        <v>155</v>
      </c>
      <c r="E420" s="12" t="s">
        <v>156</v>
      </c>
      <c r="F420">
        <v>1</v>
      </c>
      <c r="G420">
        <v>0</v>
      </c>
      <c r="H420">
        <v>0</v>
      </c>
      <c r="I420" s="15">
        <f t="shared" si="60"/>
        <v>0</v>
      </c>
      <c r="J420">
        <v>0</v>
      </c>
      <c r="K420">
        <v>0</v>
      </c>
      <c r="L420" s="3">
        <v>0</v>
      </c>
      <c r="M420" s="3">
        <v>0</v>
      </c>
      <c r="N420" s="3">
        <v>0</v>
      </c>
      <c r="O420" s="14">
        <f t="shared" si="61"/>
        <v>0</v>
      </c>
      <c r="P420">
        <v>0</v>
      </c>
      <c r="Q420">
        <v>0</v>
      </c>
      <c r="R420">
        <v>0</v>
      </c>
      <c r="S420" s="13">
        <f t="shared" si="62"/>
        <v>0</v>
      </c>
      <c r="T420" s="13">
        <f t="shared" si="63"/>
        <v>0</v>
      </c>
      <c r="U420" s="15">
        <f t="shared" si="64"/>
        <v>0</v>
      </c>
      <c r="V420">
        <v>0</v>
      </c>
      <c r="W420">
        <v>0</v>
      </c>
      <c r="X420">
        <v>0</v>
      </c>
      <c r="Y420" s="2">
        <v>1.5166666666999999</v>
      </c>
      <c r="Z420" s="21">
        <v>1.5166666666999999</v>
      </c>
      <c r="AA420">
        <v>1.52</v>
      </c>
      <c r="AB420">
        <v>1.22</v>
      </c>
      <c r="AC420" s="32">
        <f t="shared" si="65"/>
        <v>0.55474452554744524</v>
      </c>
      <c r="AD420" s="13">
        <f t="shared" si="66"/>
        <v>0</v>
      </c>
      <c r="AE420" s="13">
        <f t="shared" si="67"/>
        <v>0</v>
      </c>
      <c r="AF420" s="13">
        <f t="shared" si="68"/>
        <v>0</v>
      </c>
      <c r="AG420">
        <v>0</v>
      </c>
      <c r="AH420">
        <v>0</v>
      </c>
      <c r="AI420" s="17" t="str">
        <f t="shared" si="69"/>
        <v xml:space="preserve"> </v>
      </c>
      <c r="AJ420" s="35">
        <v>0</v>
      </c>
      <c r="AK420" s="35">
        <v>0</v>
      </c>
      <c r="AL420" s="35">
        <v>3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>
        <v>0</v>
      </c>
      <c r="AS420">
        <v>0</v>
      </c>
      <c r="AT420">
        <v>118.68</v>
      </c>
      <c r="AU420">
        <v>69.400000000000006</v>
      </c>
      <c r="AV420">
        <v>-83.975999999999999</v>
      </c>
      <c r="AW420">
        <v>-3.3810000000000002</v>
      </c>
      <c r="AX420" s="2">
        <v>0.30000000000000004</v>
      </c>
      <c r="AY420" s="2">
        <v>0.2</v>
      </c>
      <c r="AZ420" s="2">
        <v>0</v>
      </c>
      <c r="BA420" s="2">
        <v>0</v>
      </c>
      <c r="BB420" s="2">
        <v>0</v>
      </c>
      <c r="BC420" s="2">
        <v>0.2</v>
      </c>
    </row>
    <row r="421" spans="1:55" x14ac:dyDescent="0.2">
      <c r="A421" s="12" t="s">
        <v>590</v>
      </c>
      <c r="B421" s="12" t="s">
        <v>2666</v>
      </c>
      <c r="C421" t="s">
        <v>2665</v>
      </c>
      <c r="D421" t="s">
        <v>442</v>
      </c>
      <c r="E421" s="12" t="s">
        <v>178</v>
      </c>
      <c r="F421">
        <v>77</v>
      </c>
      <c r="G421">
        <v>0</v>
      </c>
      <c r="H421">
        <v>0</v>
      </c>
      <c r="I421" s="15">
        <f t="shared" si="60"/>
        <v>0</v>
      </c>
      <c r="J421">
        <v>0</v>
      </c>
      <c r="K421">
        <v>0</v>
      </c>
      <c r="L421" s="3">
        <v>0</v>
      </c>
      <c r="M421" s="3">
        <v>0</v>
      </c>
      <c r="N421" s="3">
        <v>0</v>
      </c>
      <c r="O421" s="14">
        <f t="shared" si="61"/>
        <v>0</v>
      </c>
      <c r="P421">
        <v>0</v>
      </c>
      <c r="Q421">
        <v>0</v>
      </c>
      <c r="R421">
        <v>0</v>
      </c>
      <c r="S421" s="13">
        <f t="shared" si="62"/>
        <v>0</v>
      </c>
      <c r="T421" s="13">
        <f t="shared" si="63"/>
        <v>0</v>
      </c>
      <c r="U421" s="15">
        <f t="shared" si="64"/>
        <v>0</v>
      </c>
      <c r="V421">
        <v>0</v>
      </c>
      <c r="W421">
        <v>0</v>
      </c>
      <c r="X421">
        <v>0</v>
      </c>
      <c r="Y421" s="2">
        <v>13.8666666667</v>
      </c>
      <c r="Z421" s="21">
        <v>0.16666666669999999</v>
      </c>
      <c r="AA421">
        <v>0.19</v>
      </c>
      <c r="AB421">
        <v>4.84</v>
      </c>
      <c r="AC421" s="32">
        <f t="shared" si="65"/>
        <v>3.7773359840954271E-2</v>
      </c>
      <c r="AD421" s="13">
        <f t="shared" si="66"/>
        <v>0</v>
      </c>
      <c r="AE421" s="13">
        <f t="shared" si="67"/>
        <v>0</v>
      </c>
      <c r="AF421" s="13">
        <f t="shared" si="68"/>
        <v>0</v>
      </c>
      <c r="AI421" s="17" t="str">
        <f t="shared" si="69"/>
        <v xml:space="preserve"> </v>
      </c>
      <c r="AJ421" s="35">
        <v>2</v>
      </c>
      <c r="AK421" s="35">
        <v>0</v>
      </c>
      <c r="AL421" s="35">
        <v>10</v>
      </c>
      <c r="AM421" s="35">
        <v>3</v>
      </c>
      <c r="AN421" s="35">
        <v>5</v>
      </c>
      <c r="AO421" s="35">
        <v>0</v>
      </c>
      <c r="AP421" s="35">
        <v>0</v>
      </c>
      <c r="AQ421" s="35">
        <v>3</v>
      </c>
      <c r="AR421">
        <v>0</v>
      </c>
      <c r="AS421">
        <v>0</v>
      </c>
      <c r="AT421">
        <v>69.7</v>
      </c>
      <c r="AU421">
        <v>-16.600000000000001</v>
      </c>
      <c r="AV421">
        <v>-83.599000000000004</v>
      </c>
      <c r="AW421">
        <v>-2.3359999999999999</v>
      </c>
      <c r="AX421" s="2">
        <v>1</v>
      </c>
      <c r="AY421" s="2">
        <v>-0.30000000000000004</v>
      </c>
      <c r="AZ421" s="2">
        <v>0.5</v>
      </c>
      <c r="BA421" s="2">
        <v>-0.1</v>
      </c>
      <c r="BB421" s="2">
        <v>0.2</v>
      </c>
      <c r="BC421" s="2">
        <v>0.30000000000000004</v>
      </c>
    </row>
    <row r="422" spans="1:55" x14ac:dyDescent="0.2">
      <c r="A422" s="12" t="s">
        <v>2448</v>
      </c>
      <c r="B422" s="12" t="s">
        <v>2449</v>
      </c>
      <c r="C422" t="s">
        <v>2447</v>
      </c>
      <c r="D422" t="s">
        <v>432</v>
      </c>
      <c r="E422" s="12" t="s">
        <v>178</v>
      </c>
      <c r="F422">
        <v>52</v>
      </c>
      <c r="G422">
        <v>0</v>
      </c>
      <c r="H422">
        <v>2</v>
      </c>
      <c r="I422" s="15">
        <f t="shared" si="60"/>
        <v>2</v>
      </c>
      <c r="J422">
        <v>0</v>
      </c>
      <c r="K422">
        <v>2</v>
      </c>
      <c r="L422" s="3">
        <v>0</v>
      </c>
      <c r="M422" s="3">
        <v>0</v>
      </c>
      <c r="N422" s="3">
        <v>2</v>
      </c>
      <c r="O422" s="14">
        <f t="shared" si="61"/>
        <v>1.5577672003468446</v>
      </c>
      <c r="P422">
        <v>8</v>
      </c>
      <c r="Q422">
        <v>1</v>
      </c>
      <c r="R422">
        <v>4</v>
      </c>
      <c r="S422" s="13">
        <f t="shared" si="62"/>
        <v>0</v>
      </c>
      <c r="T422" s="13">
        <f t="shared" si="63"/>
        <v>0</v>
      </c>
      <c r="U422" s="15">
        <f t="shared" si="64"/>
        <v>0</v>
      </c>
      <c r="V422">
        <v>0</v>
      </c>
      <c r="W422">
        <v>0</v>
      </c>
      <c r="X422">
        <v>0</v>
      </c>
      <c r="Y422" s="2">
        <v>77.033333333300007</v>
      </c>
      <c r="Z422" s="21">
        <v>1.4666666667000001</v>
      </c>
      <c r="AA422">
        <v>1.47</v>
      </c>
      <c r="AB422">
        <v>3.06</v>
      </c>
      <c r="AC422" s="32">
        <f t="shared" si="65"/>
        <v>0.32450331125827814</v>
      </c>
      <c r="AD422" s="13">
        <f t="shared" si="66"/>
        <v>0</v>
      </c>
      <c r="AE422" s="13">
        <f t="shared" si="67"/>
        <v>0.4</v>
      </c>
      <c r="AF422" s="13">
        <f t="shared" si="68"/>
        <v>0.4</v>
      </c>
      <c r="AI422" s="17" t="str">
        <f t="shared" si="69"/>
        <v xml:space="preserve"> </v>
      </c>
      <c r="AJ422" s="35">
        <v>5</v>
      </c>
      <c r="AK422" s="35">
        <v>0</v>
      </c>
      <c r="AL422" s="35">
        <v>48</v>
      </c>
      <c r="AM422" s="35">
        <v>12</v>
      </c>
      <c r="AN422" s="35">
        <v>14</v>
      </c>
      <c r="AO422" s="35">
        <v>3</v>
      </c>
      <c r="AP422" s="35">
        <v>3</v>
      </c>
      <c r="AQ422" s="35">
        <v>22</v>
      </c>
      <c r="AR422">
        <v>0</v>
      </c>
      <c r="AS422">
        <v>0</v>
      </c>
      <c r="AT422">
        <v>55.77</v>
      </c>
      <c r="AU422">
        <v>-8.4</v>
      </c>
      <c r="AV422">
        <v>-83.924000000000007</v>
      </c>
      <c r="AW422">
        <v>-2.8250000000000002</v>
      </c>
      <c r="AX422" s="2">
        <v>4.4000000000000004</v>
      </c>
      <c r="AY422" s="2">
        <v>-2.2000000000000002</v>
      </c>
      <c r="AZ422" s="2">
        <v>0.1</v>
      </c>
      <c r="BA422" s="2">
        <v>0.2</v>
      </c>
      <c r="BB422" s="2">
        <v>0.60000000000000009</v>
      </c>
      <c r="BC422" s="2">
        <v>-1.2</v>
      </c>
    </row>
    <row r="423" spans="1:55" x14ac:dyDescent="0.2">
      <c r="A423" s="12" t="s">
        <v>648</v>
      </c>
      <c r="B423" s="12" t="s">
        <v>649</v>
      </c>
      <c r="C423" t="s">
        <v>647</v>
      </c>
      <c r="D423" t="s">
        <v>305</v>
      </c>
      <c r="E423" s="12" t="s">
        <v>178</v>
      </c>
      <c r="F423">
        <v>79</v>
      </c>
      <c r="G423">
        <v>3</v>
      </c>
      <c r="H423">
        <v>4</v>
      </c>
      <c r="I423" s="15">
        <f t="shared" si="60"/>
        <v>7</v>
      </c>
      <c r="J423">
        <v>0</v>
      </c>
      <c r="K423">
        <v>4</v>
      </c>
      <c r="L423" s="3">
        <v>3</v>
      </c>
      <c r="M423" s="3">
        <v>0</v>
      </c>
      <c r="N423" s="3">
        <v>4</v>
      </c>
      <c r="O423" s="14">
        <f t="shared" si="61"/>
        <v>3.7522334723060604</v>
      </c>
      <c r="P423">
        <v>16</v>
      </c>
      <c r="Q423">
        <v>2</v>
      </c>
      <c r="R423">
        <v>8</v>
      </c>
      <c r="S423" s="13">
        <f t="shared" si="62"/>
        <v>0.1875</v>
      </c>
      <c r="T423" s="13">
        <f t="shared" si="63"/>
        <v>0.11538461538461539</v>
      </c>
      <c r="U423" s="15">
        <f t="shared" si="64"/>
        <v>0</v>
      </c>
      <c r="V423">
        <v>1</v>
      </c>
      <c r="W423">
        <v>0</v>
      </c>
      <c r="X423">
        <v>3</v>
      </c>
      <c r="Y423" s="2">
        <v>111.9333333333</v>
      </c>
      <c r="Z423" s="21">
        <v>1.4166666667000001</v>
      </c>
      <c r="AA423">
        <v>1.42</v>
      </c>
      <c r="AB423">
        <v>3.63</v>
      </c>
      <c r="AC423" s="32">
        <f t="shared" si="65"/>
        <v>0.28118811881188116</v>
      </c>
      <c r="AD423" s="13">
        <f t="shared" si="66"/>
        <v>0.3</v>
      </c>
      <c r="AE423" s="13">
        <f t="shared" si="67"/>
        <v>0.4</v>
      </c>
      <c r="AF423" s="13">
        <f t="shared" si="68"/>
        <v>0.7</v>
      </c>
      <c r="AI423" s="17" t="str">
        <f t="shared" si="69"/>
        <v xml:space="preserve"> </v>
      </c>
      <c r="AJ423" s="35">
        <v>10</v>
      </c>
      <c r="AK423" s="35">
        <v>1</v>
      </c>
      <c r="AL423" s="35">
        <v>55</v>
      </c>
      <c r="AM423" s="35">
        <v>10</v>
      </c>
      <c r="AN423" s="35">
        <v>24</v>
      </c>
      <c r="AO423" s="35">
        <v>4</v>
      </c>
      <c r="AP423" s="35">
        <v>3</v>
      </c>
      <c r="AQ423" s="35">
        <v>35</v>
      </c>
      <c r="AR423">
        <v>1</v>
      </c>
      <c r="AS423">
        <v>0</v>
      </c>
      <c r="AT423">
        <v>56.79</v>
      </c>
      <c r="AU423">
        <v>-25.4</v>
      </c>
      <c r="AV423">
        <v>-80.132000000000005</v>
      </c>
      <c r="AW423">
        <v>-5.26</v>
      </c>
      <c r="AX423" s="2">
        <v>8.1999999999999993</v>
      </c>
      <c r="AY423" s="2">
        <v>-1.5</v>
      </c>
      <c r="AZ423" s="2">
        <v>1</v>
      </c>
      <c r="BA423" s="2">
        <v>-0.4</v>
      </c>
      <c r="BB423" s="2">
        <v>-0.4</v>
      </c>
      <c r="BC423" s="2">
        <v>-1.3</v>
      </c>
    </row>
    <row r="424" spans="1:55" x14ac:dyDescent="0.2">
      <c r="A424" s="12" t="s">
        <v>1251</v>
      </c>
      <c r="B424" s="12" t="s">
        <v>1252</v>
      </c>
      <c r="C424" t="s">
        <v>1250</v>
      </c>
      <c r="D424" t="s">
        <v>122</v>
      </c>
      <c r="E424" s="12" t="s">
        <v>178</v>
      </c>
      <c r="F424">
        <v>48</v>
      </c>
      <c r="G424">
        <v>0</v>
      </c>
      <c r="H424">
        <v>0</v>
      </c>
      <c r="I424" s="15">
        <f t="shared" si="60"/>
        <v>0</v>
      </c>
      <c r="J424">
        <v>0</v>
      </c>
      <c r="K424">
        <v>0</v>
      </c>
      <c r="L424" s="3">
        <v>0</v>
      </c>
      <c r="M424" s="3">
        <v>0</v>
      </c>
      <c r="N424" s="3">
        <v>0</v>
      </c>
      <c r="O424" s="14">
        <f t="shared" si="61"/>
        <v>0</v>
      </c>
      <c r="P424">
        <v>4</v>
      </c>
      <c r="Q424">
        <v>0</v>
      </c>
      <c r="R424">
        <v>1</v>
      </c>
      <c r="S424" s="13">
        <f t="shared" si="62"/>
        <v>0</v>
      </c>
      <c r="T424" s="13">
        <f t="shared" si="63"/>
        <v>0</v>
      </c>
      <c r="U424" s="15">
        <f t="shared" si="64"/>
        <v>0</v>
      </c>
      <c r="V424">
        <v>0</v>
      </c>
      <c r="W424">
        <v>0</v>
      </c>
      <c r="X424">
        <v>1</v>
      </c>
      <c r="Y424" s="2">
        <v>22.366666666699999</v>
      </c>
      <c r="Z424" s="21">
        <v>0.45</v>
      </c>
      <c r="AA424">
        <v>0.46</v>
      </c>
      <c r="AB424">
        <v>4.99</v>
      </c>
      <c r="AC424" s="32">
        <f t="shared" si="65"/>
        <v>8.4403669724770647E-2</v>
      </c>
      <c r="AD424" s="13">
        <f t="shared" si="66"/>
        <v>0</v>
      </c>
      <c r="AE424" s="13">
        <f t="shared" si="67"/>
        <v>0</v>
      </c>
      <c r="AF424" s="13">
        <f t="shared" si="68"/>
        <v>0</v>
      </c>
      <c r="AI424" s="17" t="str">
        <f t="shared" si="69"/>
        <v xml:space="preserve"> </v>
      </c>
      <c r="AJ424" s="35">
        <v>0</v>
      </c>
      <c r="AK424" s="35">
        <v>0</v>
      </c>
      <c r="AL424" s="35">
        <v>11</v>
      </c>
      <c r="AM424" s="35">
        <v>0</v>
      </c>
      <c r="AN424" s="35">
        <v>4</v>
      </c>
      <c r="AO424" s="35">
        <v>0</v>
      </c>
      <c r="AP424" s="35">
        <v>0</v>
      </c>
      <c r="AQ424" s="35">
        <v>2</v>
      </c>
      <c r="AR424">
        <v>0</v>
      </c>
      <c r="AS424">
        <v>0</v>
      </c>
      <c r="AT424">
        <v>46.15</v>
      </c>
      <c r="AU424">
        <v>-38.1</v>
      </c>
      <c r="AV424">
        <v>-83.64</v>
      </c>
      <c r="AW424">
        <v>1.7250000000000001</v>
      </c>
      <c r="AX424" s="2">
        <v>1.1000000000000001</v>
      </c>
      <c r="AY424" s="2">
        <v>-0.8</v>
      </c>
      <c r="AZ424" s="2">
        <v>0.4</v>
      </c>
      <c r="BA424" s="2">
        <v>-0.1</v>
      </c>
      <c r="BB424" s="2">
        <v>0.2</v>
      </c>
      <c r="BC424" s="2">
        <v>-0.4</v>
      </c>
    </row>
    <row r="425" spans="1:55" x14ac:dyDescent="0.2">
      <c r="A425" s="12" t="s">
        <v>1251</v>
      </c>
      <c r="B425" s="12" t="s">
        <v>1836</v>
      </c>
      <c r="C425" t="s">
        <v>1835</v>
      </c>
      <c r="D425" t="s">
        <v>317</v>
      </c>
      <c r="E425" s="12" t="s">
        <v>123</v>
      </c>
      <c r="F425">
        <v>69</v>
      </c>
      <c r="G425">
        <v>2</v>
      </c>
      <c r="H425">
        <v>3</v>
      </c>
      <c r="I425" s="15">
        <f t="shared" si="60"/>
        <v>5</v>
      </c>
      <c r="J425">
        <v>1</v>
      </c>
      <c r="K425">
        <v>2</v>
      </c>
      <c r="L425" s="3">
        <v>0</v>
      </c>
      <c r="M425" s="3">
        <v>1</v>
      </c>
      <c r="N425" s="3">
        <v>1</v>
      </c>
      <c r="O425" s="14">
        <f t="shared" si="61"/>
        <v>2.1881838074398248</v>
      </c>
      <c r="P425">
        <v>15</v>
      </c>
      <c r="Q425">
        <v>7</v>
      </c>
      <c r="R425">
        <v>7</v>
      </c>
      <c r="S425" s="13">
        <f t="shared" si="62"/>
        <v>0.13333333333333333</v>
      </c>
      <c r="T425" s="13">
        <f t="shared" si="63"/>
        <v>6.8965517241379309E-2</v>
      </c>
      <c r="U425" s="15">
        <f t="shared" si="64"/>
        <v>28</v>
      </c>
      <c r="V425">
        <v>2</v>
      </c>
      <c r="W425">
        <v>0</v>
      </c>
      <c r="X425">
        <v>5</v>
      </c>
      <c r="Y425" s="2">
        <v>137.1</v>
      </c>
      <c r="Z425" s="21">
        <v>1.9833333333000001</v>
      </c>
      <c r="AA425">
        <v>1.92</v>
      </c>
      <c r="AB425">
        <v>4.0199999999999996</v>
      </c>
      <c r="AC425" s="32">
        <f t="shared" si="65"/>
        <v>0.32323232323232326</v>
      </c>
      <c r="AD425" s="13">
        <f t="shared" si="66"/>
        <v>0</v>
      </c>
      <c r="AE425" s="13">
        <f t="shared" si="67"/>
        <v>1</v>
      </c>
      <c r="AF425" s="13">
        <f t="shared" si="68"/>
        <v>1</v>
      </c>
      <c r="AG425">
        <v>1</v>
      </c>
      <c r="AH425">
        <v>0</v>
      </c>
      <c r="AI425" s="17">
        <f t="shared" si="69"/>
        <v>1</v>
      </c>
      <c r="AJ425" s="35">
        <v>3</v>
      </c>
      <c r="AK425" s="35">
        <v>2</v>
      </c>
      <c r="AL425" s="35">
        <v>81</v>
      </c>
      <c r="AM425" s="35">
        <v>11</v>
      </c>
      <c r="AN425" s="35">
        <v>44</v>
      </c>
      <c r="AO425" s="35">
        <v>7</v>
      </c>
      <c r="AP425" s="35">
        <v>3</v>
      </c>
      <c r="AQ425" s="35">
        <v>50</v>
      </c>
      <c r="AR425">
        <v>3</v>
      </c>
      <c r="AS425">
        <v>1</v>
      </c>
      <c r="AT425">
        <v>70.33</v>
      </c>
      <c r="AU425">
        <v>3.2</v>
      </c>
      <c r="AV425">
        <v>-84.978999999999999</v>
      </c>
      <c r="AW425">
        <v>-3.2669999999999999</v>
      </c>
      <c r="AX425" s="2">
        <v>8.5</v>
      </c>
      <c r="AY425" s="2">
        <v>-4.0999999999999996</v>
      </c>
      <c r="AZ425" s="2">
        <v>0</v>
      </c>
      <c r="BA425" s="2">
        <v>-0.30000000000000004</v>
      </c>
      <c r="BB425" s="2">
        <v>2.7</v>
      </c>
      <c r="BC425" s="2">
        <v>-1.6</v>
      </c>
    </row>
    <row r="426" spans="1:55" x14ac:dyDescent="0.2">
      <c r="A426" s="12" t="s">
        <v>1251</v>
      </c>
      <c r="B426" s="12" t="s">
        <v>2912</v>
      </c>
      <c r="C426" t="s">
        <v>2911</v>
      </c>
      <c r="D426" t="s">
        <v>317</v>
      </c>
      <c r="E426" s="12" t="s">
        <v>178</v>
      </c>
      <c r="F426">
        <v>1</v>
      </c>
      <c r="G426">
        <v>0</v>
      </c>
      <c r="H426">
        <v>0</v>
      </c>
      <c r="I426" s="15">
        <f t="shared" si="60"/>
        <v>0</v>
      </c>
      <c r="J426">
        <v>0</v>
      </c>
      <c r="K426">
        <v>0</v>
      </c>
      <c r="L426" s="3">
        <v>0</v>
      </c>
      <c r="M426" s="3">
        <v>0</v>
      </c>
      <c r="N426" s="3">
        <v>0</v>
      </c>
      <c r="O426" s="14">
        <f t="shared" si="61"/>
        <v>0</v>
      </c>
      <c r="P426">
        <v>0</v>
      </c>
      <c r="Q426">
        <v>0</v>
      </c>
      <c r="R426">
        <v>0</v>
      </c>
      <c r="S426" s="13">
        <f t="shared" si="62"/>
        <v>0</v>
      </c>
      <c r="T426" s="13">
        <f t="shared" si="63"/>
        <v>0</v>
      </c>
      <c r="U426" s="15">
        <f t="shared" si="64"/>
        <v>0</v>
      </c>
      <c r="V426">
        <v>0</v>
      </c>
      <c r="W426">
        <v>0</v>
      </c>
      <c r="X426">
        <v>0</v>
      </c>
      <c r="Y426" s="2">
        <v>0.1</v>
      </c>
      <c r="Z426" s="21">
        <v>0.1</v>
      </c>
      <c r="AA426">
        <v>0.1</v>
      </c>
      <c r="AB426">
        <v>4.7300000000000004</v>
      </c>
      <c r="AC426" s="32">
        <f t="shared" si="65"/>
        <v>2.0703933747412008E-2</v>
      </c>
      <c r="AD426" s="13">
        <f t="shared" si="66"/>
        <v>0</v>
      </c>
      <c r="AE426" s="13">
        <f t="shared" si="67"/>
        <v>0</v>
      </c>
      <c r="AF426" s="13">
        <f t="shared" si="68"/>
        <v>0</v>
      </c>
      <c r="AI426" s="17" t="str">
        <f t="shared" si="69"/>
        <v xml:space="preserve"> </v>
      </c>
      <c r="AJ426" s="35">
        <v>0</v>
      </c>
      <c r="AK426" s="35">
        <v>0</v>
      </c>
      <c r="AL426" s="35">
        <v>0</v>
      </c>
      <c r="AM426" s="35">
        <v>0</v>
      </c>
      <c r="AN426" s="35">
        <v>0</v>
      </c>
      <c r="AO426" s="35">
        <v>0</v>
      </c>
      <c r="AP426" s="35">
        <v>0</v>
      </c>
      <c r="AQ426" s="35">
        <v>0</v>
      </c>
      <c r="AR426">
        <v>0</v>
      </c>
      <c r="AS426">
        <v>0</v>
      </c>
      <c r="AT426">
        <v>0</v>
      </c>
      <c r="AU426">
        <v>-76.099999999999994</v>
      </c>
      <c r="AV426">
        <v>-85.477000000000004</v>
      </c>
      <c r="AW426">
        <v>-6.41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</row>
    <row r="427" spans="1:55" x14ac:dyDescent="0.2">
      <c r="A427" s="12" t="s">
        <v>1251</v>
      </c>
      <c r="B427" s="12" t="s">
        <v>3474</v>
      </c>
      <c r="C427" t="s">
        <v>3473</v>
      </c>
      <c r="D427" t="s">
        <v>442</v>
      </c>
      <c r="E427" s="12" t="s">
        <v>170</v>
      </c>
      <c r="F427">
        <v>76</v>
      </c>
      <c r="G427">
        <v>5</v>
      </c>
      <c r="H427">
        <v>10</v>
      </c>
      <c r="I427" s="15">
        <f t="shared" si="60"/>
        <v>15</v>
      </c>
      <c r="J427">
        <v>6</v>
      </c>
      <c r="K427">
        <v>4</v>
      </c>
      <c r="L427" s="3">
        <v>5</v>
      </c>
      <c r="M427" s="3">
        <v>6</v>
      </c>
      <c r="N427" s="3">
        <v>4</v>
      </c>
      <c r="O427" s="14">
        <f t="shared" si="61"/>
        <v>3.7336652146857494</v>
      </c>
      <c r="P427">
        <v>36</v>
      </c>
      <c r="Q427">
        <v>11</v>
      </c>
      <c r="R427">
        <v>5</v>
      </c>
      <c r="S427" s="13">
        <f t="shared" si="62"/>
        <v>0.1388888888888889</v>
      </c>
      <c r="T427" s="13">
        <f t="shared" si="63"/>
        <v>9.6153846153846159E-2</v>
      </c>
      <c r="U427" s="15">
        <f t="shared" si="64"/>
        <v>39.096774193548384</v>
      </c>
      <c r="V427">
        <v>0</v>
      </c>
      <c r="W427">
        <v>3</v>
      </c>
      <c r="X427">
        <v>14</v>
      </c>
      <c r="Y427" s="2">
        <v>241.05</v>
      </c>
      <c r="Z427" s="21">
        <v>3.1666666666999999</v>
      </c>
      <c r="AA427">
        <v>2.99</v>
      </c>
      <c r="AB427">
        <v>2.0299999999999998</v>
      </c>
      <c r="AC427" s="32">
        <f t="shared" si="65"/>
        <v>0.59561752988047822</v>
      </c>
      <c r="AD427" s="13">
        <f t="shared" si="66"/>
        <v>0.16129032258064516</v>
      </c>
      <c r="AE427" s="13">
        <f t="shared" si="67"/>
        <v>0.32258064516129031</v>
      </c>
      <c r="AF427" s="13">
        <f t="shared" si="68"/>
        <v>0.4838709677419355</v>
      </c>
      <c r="AG427">
        <v>184</v>
      </c>
      <c r="AH427">
        <v>100</v>
      </c>
      <c r="AI427" s="17">
        <f t="shared" si="69"/>
        <v>0.647887323943662</v>
      </c>
      <c r="AJ427" s="35">
        <v>31</v>
      </c>
      <c r="AK427" s="35">
        <v>5</v>
      </c>
      <c r="AL427" s="35">
        <v>171</v>
      </c>
      <c r="AM427" s="35">
        <v>35</v>
      </c>
      <c r="AN427" s="35">
        <v>97</v>
      </c>
      <c r="AO427" s="35">
        <v>11</v>
      </c>
      <c r="AP427" s="35">
        <v>5</v>
      </c>
      <c r="AQ427" s="35">
        <v>100</v>
      </c>
      <c r="AR427">
        <v>2</v>
      </c>
      <c r="AS427">
        <v>4</v>
      </c>
      <c r="AT427">
        <v>90.49</v>
      </c>
      <c r="AU427">
        <v>9.4</v>
      </c>
      <c r="AV427">
        <v>-68.73</v>
      </c>
      <c r="AW427">
        <v>12.756</v>
      </c>
      <c r="AX427" s="2">
        <v>19.3</v>
      </c>
      <c r="AY427" s="2">
        <v>-3.2</v>
      </c>
      <c r="AZ427" s="2">
        <v>-1.6</v>
      </c>
      <c r="BA427" s="2">
        <v>-0.60000000000000009</v>
      </c>
      <c r="BB427" s="2">
        <v>4</v>
      </c>
      <c r="BC427" s="2">
        <v>-1.4</v>
      </c>
    </row>
    <row r="428" spans="1:55" x14ac:dyDescent="0.2">
      <c r="A428" s="12" t="s">
        <v>469</v>
      </c>
      <c r="B428" s="12" t="s">
        <v>470</v>
      </c>
      <c r="C428" t="s">
        <v>468</v>
      </c>
      <c r="D428" t="s">
        <v>305</v>
      </c>
      <c r="E428" s="12" t="s">
        <v>178</v>
      </c>
      <c r="F428">
        <v>15</v>
      </c>
      <c r="G428">
        <v>0</v>
      </c>
      <c r="H428">
        <v>0</v>
      </c>
      <c r="I428" s="15">
        <f t="shared" si="60"/>
        <v>0</v>
      </c>
      <c r="J428">
        <v>0</v>
      </c>
      <c r="K428">
        <v>0</v>
      </c>
      <c r="L428" s="3">
        <v>0</v>
      </c>
      <c r="M428" s="3">
        <v>0</v>
      </c>
      <c r="N428" s="3">
        <v>0</v>
      </c>
      <c r="O428" s="14">
        <f t="shared" si="61"/>
        <v>0</v>
      </c>
      <c r="P428">
        <v>0</v>
      </c>
      <c r="Q428">
        <v>2</v>
      </c>
      <c r="R428">
        <v>0</v>
      </c>
      <c r="S428" s="13">
        <f t="shared" si="62"/>
        <v>0</v>
      </c>
      <c r="T428" s="13">
        <f t="shared" si="63"/>
        <v>0</v>
      </c>
      <c r="U428" s="15">
        <f t="shared" si="64"/>
        <v>0</v>
      </c>
      <c r="V428">
        <v>0</v>
      </c>
      <c r="W428">
        <v>0</v>
      </c>
      <c r="X428">
        <v>0</v>
      </c>
      <c r="Y428" s="2">
        <v>4.2833333332999999</v>
      </c>
      <c r="Z428" s="21">
        <v>0.28333333329999999</v>
      </c>
      <c r="AA428">
        <v>0.28999999999999998</v>
      </c>
      <c r="AB428">
        <v>4.34</v>
      </c>
      <c r="AC428" s="32">
        <f t="shared" si="65"/>
        <v>6.2634989200863925E-2</v>
      </c>
      <c r="AD428" s="13">
        <f t="shared" si="66"/>
        <v>0</v>
      </c>
      <c r="AE428" s="13">
        <f t="shared" si="67"/>
        <v>0</v>
      </c>
      <c r="AF428" s="13">
        <f t="shared" si="68"/>
        <v>0</v>
      </c>
      <c r="AI428" s="17" t="str">
        <f t="shared" si="69"/>
        <v xml:space="preserve"> </v>
      </c>
      <c r="AJ428" s="35">
        <v>1</v>
      </c>
      <c r="AK428" s="35">
        <v>0</v>
      </c>
      <c r="AL428" s="35">
        <v>0</v>
      </c>
      <c r="AM428" s="35">
        <v>0</v>
      </c>
      <c r="AN428" s="35">
        <v>2</v>
      </c>
      <c r="AO428" s="35">
        <v>0</v>
      </c>
      <c r="AP428" s="35">
        <v>0</v>
      </c>
      <c r="AQ428" s="35">
        <v>0</v>
      </c>
      <c r="AR428">
        <v>0</v>
      </c>
      <c r="AS428">
        <v>0</v>
      </c>
      <c r="AT428">
        <v>42.02</v>
      </c>
      <c r="AU428">
        <v>-17.899999999999999</v>
      </c>
      <c r="AV428">
        <v>-86.494</v>
      </c>
      <c r="AW428">
        <v>-3.8260000000000001</v>
      </c>
      <c r="AX428" s="2">
        <v>0.30000000000000004</v>
      </c>
      <c r="AY428" s="2">
        <v>-0.1</v>
      </c>
      <c r="AZ428" s="2">
        <v>0.2</v>
      </c>
      <c r="BA428" s="2">
        <v>-0.1</v>
      </c>
      <c r="BB428" s="2">
        <v>0</v>
      </c>
      <c r="BC428" s="2">
        <v>0</v>
      </c>
    </row>
    <row r="429" spans="1:55" x14ac:dyDescent="0.2">
      <c r="A429" s="12" t="s">
        <v>2584</v>
      </c>
      <c r="B429" s="12" t="s">
        <v>2585</v>
      </c>
      <c r="C429" t="s">
        <v>2583</v>
      </c>
      <c r="D429" t="s">
        <v>367</v>
      </c>
      <c r="E429" s="12" t="s">
        <v>170</v>
      </c>
      <c r="F429">
        <v>1</v>
      </c>
      <c r="G429">
        <v>0</v>
      </c>
      <c r="H429">
        <v>0</v>
      </c>
      <c r="I429" s="15">
        <f t="shared" si="60"/>
        <v>0</v>
      </c>
      <c r="J429">
        <v>0</v>
      </c>
      <c r="K429">
        <v>0</v>
      </c>
      <c r="L429" s="3">
        <v>0</v>
      </c>
      <c r="M429" s="3">
        <v>0</v>
      </c>
      <c r="N429" s="3">
        <v>0</v>
      </c>
      <c r="O429" s="14">
        <f t="shared" si="61"/>
        <v>0</v>
      </c>
      <c r="P429">
        <v>0</v>
      </c>
      <c r="Q429">
        <v>0</v>
      </c>
      <c r="R429">
        <v>0</v>
      </c>
      <c r="S429" s="13">
        <f t="shared" si="62"/>
        <v>0</v>
      </c>
      <c r="T429" s="13">
        <f t="shared" si="63"/>
        <v>0</v>
      </c>
      <c r="U429" s="15">
        <f t="shared" si="64"/>
        <v>0</v>
      </c>
      <c r="V429">
        <v>0</v>
      </c>
      <c r="W429">
        <v>0</v>
      </c>
      <c r="X429">
        <v>0</v>
      </c>
      <c r="Y429" s="2">
        <v>0</v>
      </c>
      <c r="Z429" s="21">
        <v>0</v>
      </c>
      <c r="AC429" s="32">
        <f t="shared" si="65"/>
        <v>0</v>
      </c>
      <c r="AD429" s="13">
        <f t="shared" si="66"/>
        <v>0</v>
      </c>
      <c r="AE429" s="13">
        <f t="shared" si="67"/>
        <v>0</v>
      </c>
      <c r="AF429" s="13">
        <f t="shared" si="68"/>
        <v>0</v>
      </c>
      <c r="AG429">
        <v>0</v>
      </c>
      <c r="AH429">
        <v>0</v>
      </c>
      <c r="AI429" s="17" t="str">
        <f t="shared" si="69"/>
        <v xml:space="preserve"> </v>
      </c>
      <c r="AJ429" s="35">
        <v>0</v>
      </c>
      <c r="AK429" s="35">
        <v>0</v>
      </c>
      <c r="AL429" s="35">
        <v>0</v>
      </c>
      <c r="AM429" s="35">
        <v>0</v>
      </c>
      <c r="AN429" s="35">
        <v>0</v>
      </c>
      <c r="AO429" s="35">
        <v>0</v>
      </c>
      <c r="AP429" s="35">
        <v>0</v>
      </c>
      <c r="AQ429" s="35">
        <v>0</v>
      </c>
      <c r="AR429">
        <v>0</v>
      </c>
      <c r="AS429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</row>
    <row r="430" spans="1:55" x14ac:dyDescent="0.2">
      <c r="A430" s="12" t="s">
        <v>791</v>
      </c>
      <c r="B430" s="12" t="s">
        <v>792</v>
      </c>
      <c r="C430" t="s">
        <v>790</v>
      </c>
      <c r="D430" t="s">
        <v>338</v>
      </c>
      <c r="E430" s="12" t="s">
        <v>546</v>
      </c>
      <c r="F430">
        <v>35</v>
      </c>
      <c r="G430">
        <v>0</v>
      </c>
      <c r="H430">
        <v>0</v>
      </c>
      <c r="I430" s="15">
        <f t="shared" si="60"/>
        <v>0</v>
      </c>
      <c r="J430">
        <v>0</v>
      </c>
      <c r="K430">
        <v>0</v>
      </c>
      <c r="L430" s="3">
        <v>0</v>
      </c>
      <c r="M430" s="3">
        <v>0</v>
      </c>
      <c r="N430" s="3">
        <v>0</v>
      </c>
      <c r="O430" s="14">
        <f t="shared" si="61"/>
        <v>0</v>
      </c>
      <c r="P430">
        <v>0</v>
      </c>
      <c r="Q430">
        <v>0</v>
      </c>
      <c r="R430">
        <v>0</v>
      </c>
      <c r="S430" s="13">
        <f t="shared" si="62"/>
        <v>0</v>
      </c>
      <c r="T430" s="13">
        <f t="shared" si="63"/>
        <v>0</v>
      </c>
      <c r="U430" s="15">
        <f t="shared" si="64"/>
        <v>0</v>
      </c>
      <c r="V430">
        <v>0</v>
      </c>
      <c r="W430">
        <v>0</v>
      </c>
      <c r="X430">
        <v>0</v>
      </c>
      <c r="Y430" s="2">
        <v>2.5666666666999998</v>
      </c>
      <c r="Z430" s="21">
        <v>6.6666666700000002E-2</v>
      </c>
      <c r="AA430">
        <v>7.0000000000000007E-2</v>
      </c>
      <c r="AB430">
        <v>4.17</v>
      </c>
      <c r="AC430" s="32">
        <f t="shared" si="65"/>
        <v>1.6509433962264151E-2</v>
      </c>
      <c r="AD430" s="13">
        <f t="shared" si="66"/>
        <v>0</v>
      </c>
      <c r="AE430" s="13">
        <f t="shared" si="67"/>
        <v>0</v>
      </c>
      <c r="AF430" s="13">
        <f t="shared" si="68"/>
        <v>0</v>
      </c>
      <c r="AG430">
        <v>0</v>
      </c>
      <c r="AH430">
        <v>0</v>
      </c>
      <c r="AI430" s="17" t="str">
        <f t="shared" si="69"/>
        <v xml:space="preserve"> </v>
      </c>
      <c r="AJ430" s="35">
        <v>0</v>
      </c>
      <c r="AK430" s="35">
        <v>0</v>
      </c>
      <c r="AL430" s="35">
        <v>0</v>
      </c>
      <c r="AM430" s="35">
        <v>0</v>
      </c>
      <c r="AN430" s="35">
        <v>0</v>
      </c>
      <c r="AO430" s="35">
        <v>0</v>
      </c>
      <c r="AP430" s="35">
        <v>0</v>
      </c>
      <c r="AQ430" s="35">
        <v>1</v>
      </c>
      <c r="AR430">
        <v>0</v>
      </c>
      <c r="AS430">
        <v>0</v>
      </c>
      <c r="AT430">
        <v>23.38</v>
      </c>
      <c r="AU430">
        <v>-62.1</v>
      </c>
      <c r="AV430">
        <v>-77.442999999999998</v>
      </c>
      <c r="AW430">
        <v>7.0670000000000002</v>
      </c>
      <c r="AX430" s="2">
        <v>0</v>
      </c>
      <c r="AY430" s="2">
        <v>-0.2</v>
      </c>
      <c r="AZ430" s="2">
        <v>0</v>
      </c>
      <c r="BA430" s="2">
        <v>0</v>
      </c>
      <c r="BB430" s="2">
        <v>0</v>
      </c>
      <c r="BC430" s="2">
        <v>-0.2</v>
      </c>
    </row>
    <row r="431" spans="1:55" x14ac:dyDescent="0.2">
      <c r="A431" s="12" t="s">
        <v>791</v>
      </c>
      <c r="B431" s="12" t="s">
        <v>1173</v>
      </c>
      <c r="C431" t="s">
        <v>1172</v>
      </c>
      <c r="D431" t="s">
        <v>131</v>
      </c>
      <c r="E431" s="12" t="s">
        <v>546</v>
      </c>
      <c r="F431">
        <v>80</v>
      </c>
      <c r="G431">
        <v>7</v>
      </c>
      <c r="H431">
        <v>13</v>
      </c>
      <c r="I431" s="15">
        <f t="shared" si="60"/>
        <v>20</v>
      </c>
      <c r="J431">
        <v>9</v>
      </c>
      <c r="K431">
        <v>4</v>
      </c>
      <c r="L431" s="3">
        <v>7</v>
      </c>
      <c r="M431" s="3">
        <v>8</v>
      </c>
      <c r="N431" s="3">
        <v>3</v>
      </c>
      <c r="O431" s="14">
        <f t="shared" si="61"/>
        <v>4.9342105263157894</v>
      </c>
      <c r="P431">
        <v>42</v>
      </c>
      <c r="Q431">
        <v>13</v>
      </c>
      <c r="R431">
        <v>20</v>
      </c>
      <c r="S431" s="13">
        <f t="shared" si="62"/>
        <v>0.16666666666666666</v>
      </c>
      <c r="T431" s="13">
        <f t="shared" si="63"/>
        <v>9.3333333333333338E-2</v>
      </c>
      <c r="U431" s="15">
        <f t="shared" si="64"/>
        <v>70.56</v>
      </c>
      <c r="V431">
        <v>0</v>
      </c>
      <c r="W431">
        <v>0</v>
      </c>
      <c r="X431">
        <v>11</v>
      </c>
      <c r="Y431" s="2">
        <v>243.2</v>
      </c>
      <c r="Z431" s="21">
        <v>3.0333333332999999</v>
      </c>
      <c r="AA431">
        <v>2.86</v>
      </c>
      <c r="AB431">
        <v>2.46</v>
      </c>
      <c r="AC431" s="32">
        <f t="shared" si="65"/>
        <v>0.53759398496240596</v>
      </c>
      <c r="AD431" s="13">
        <f t="shared" si="66"/>
        <v>0.28000000000000003</v>
      </c>
      <c r="AE431" s="13">
        <f t="shared" si="67"/>
        <v>0.52</v>
      </c>
      <c r="AF431" s="13">
        <f t="shared" si="68"/>
        <v>0.8</v>
      </c>
      <c r="AG431">
        <v>0</v>
      </c>
      <c r="AH431">
        <v>2</v>
      </c>
      <c r="AI431" s="17">
        <f t="shared" si="69"/>
        <v>0</v>
      </c>
      <c r="AJ431" s="35">
        <v>25</v>
      </c>
      <c r="AK431" s="35">
        <v>7</v>
      </c>
      <c r="AL431" s="35">
        <v>171</v>
      </c>
      <c r="AM431" s="35">
        <v>37</v>
      </c>
      <c r="AN431" s="35">
        <v>69</v>
      </c>
      <c r="AO431" s="35">
        <v>6</v>
      </c>
      <c r="AP431" s="35">
        <v>7</v>
      </c>
      <c r="AQ431" s="35">
        <v>102</v>
      </c>
      <c r="AR431">
        <v>2</v>
      </c>
      <c r="AS431">
        <v>0</v>
      </c>
      <c r="AT431">
        <v>81.260000000000005</v>
      </c>
      <c r="AU431">
        <v>19.3</v>
      </c>
      <c r="AV431">
        <v>-82.018000000000001</v>
      </c>
      <c r="AW431">
        <v>-4.8040000000000003</v>
      </c>
      <c r="AX431" s="2">
        <v>19.8</v>
      </c>
      <c r="AY431" s="2">
        <v>-1.8</v>
      </c>
      <c r="AZ431" s="2">
        <v>0</v>
      </c>
      <c r="BA431" s="2">
        <v>-0.30000000000000004</v>
      </c>
      <c r="BB431" s="2">
        <v>2.4</v>
      </c>
      <c r="BC431" s="2">
        <v>0.2</v>
      </c>
    </row>
    <row r="432" spans="1:55" x14ac:dyDescent="0.2">
      <c r="A432" s="12" t="s">
        <v>791</v>
      </c>
      <c r="B432" s="12" t="s">
        <v>2229</v>
      </c>
      <c r="C432" t="s">
        <v>2228</v>
      </c>
      <c r="D432" t="s">
        <v>265</v>
      </c>
      <c r="E432" s="12" t="s">
        <v>178</v>
      </c>
      <c r="F432">
        <v>27</v>
      </c>
      <c r="G432">
        <v>0</v>
      </c>
      <c r="H432">
        <v>2</v>
      </c>
      <c r="I432" s="15">
        <f t="shared" si="60"/>
        <v>2</v>
      </c>
      <c r="J432">
        <v>1</v>
      </c>
      <c r="K432">
        <v>1</v>
      </c>
      <c r="L432" s="3">
        <v>0</v>
      </c>
      <c r="M432" s="3">
        <v>1</v>
      </c>
      <c r="N432" s="3">
        <v>1</v>
      </c>
      <c r="O432" s="14">
        <f t="shared" si="61"/>
        <v>5.4504163512408015</v>
      </c>
      <c r="P432">
        <v>4</v>
      </c>
      <c r="Q432">
        <v>0</v>
      </c>
      <c r="R432">
        <v>0</v>
      </c>
      <c r="S432" s="13">
        <f t="shared" si="62"/>
        <v>0</v>
      </c>
      <c r="T432" s="13">
        <f t="shared" si="63"/>
        <v>0</v>
      </c>
      <c r="U432" s="15">
        <f t="shared" si="64"/>
        <v>6.666666666666667</v>
      </c>
      <c r="V432">
        <v>0</v>
      </c>
      <c r="W432">
        <v>0</v>
      </c>
      <c r="X432">
        <v>0</v>
      </c>
      <c r="Y432" s="2">
        <v>22.016666666700001</v>
      </c>
      <c r="Z432" s="21">
        <v>0.8</v>
      </c>
      <c r="AA432">
        <v>0.82</v>
      </c>
      <c r="AB432">
        <v>4.96</v>
      </c>
      <c r="AC432" s="32">
        <f t="shared" si="65"/>
        <v>0.14186851211072662</v>
      </c>
      <c r="AD432" s="13">
        <f t="shared" si="66"/>
        <v>0</v>
      </c>
      <c r="AE432" s="13">
        <f t="shared" si="67"/>
        <v>0.66666666666666663</v>
      </c>
      <c r="AF432" s="13">
        <f t="shared" si="68"/>
        <v>0.66666666666666663</v>
      </c>
      <c r="AI432" s="17" t="str">
        <f t="shared" si="69"/>
        <v xml:space="preserve"> </v>
      </c>
      <c r="AJ432" s="35">
        <v>3</v>
      </c>
      <c r="AK432" s="35">
        <v>1</v>
      </c>
      <c r="AL432" s="35">
        <v>17</v>
      </c>
      <c r="AM432" s="35">
        <v>2</v>
      </c>
      <c r="AN432" s="35">
        <v>5</v>
      </c>
      <c r="AO432" s="35">
        <v>1</v>
      </c>
      <c r="AP432" s="35">
        <v>0</v>
      </c>
      <c r="AQ432" s="35">
        <v>6</v>
      </c>
      <c r="AR432">
        <v>0</v>
      </c>
      <c r="AS432">
        <v>0</v>
      </c>
      <c r="AT432">
        <v>73.58</v>
      </c>
      <c r="AU432">
        <v>-10.6</v>
      </c>
      <c r="AV432">
        <v>-83.653000000000006</v>
      </c>
      <c r="AW432">
        <v>-0.78400000000000003</v>
      </c>
      <c r="AX432" s="2">
        <v>2.2999999999999998</v>
      </c>
      <c r="AY432" s="2">
        <v>0.5</v>
      </c>
      <c r="AZ432" s="2">
        <v>0.4</v>
      </c>
      <c r="BA432" s="2">
        <v>0</v>
      </c>
      <c r="BB432" s="2">
        <v>0.2</v>
      </c>
      <c r="BC432" s="2">
        <v>1</v>
      </c>
    </row>
    <row r="433" spans="1:55" x14ac:dyDescent="0.2">
      <c r="A433" s="12" t="s">
        <v>791</v>
      </c>
      <c r="B433" s="12" t="s">
        <v>2637</v>
      </c>
      <c r="C433" t="s">
        <v>2636</v>
      </c>
      <c r="D433" t="s">
        <v>684</v>
      </c>
      <c r="E433" s="12" t="s">
        <v>132</v>
      </c>
      <c r="F433">
        <v>64</v>
      </c>
      <c r="G433">
        <v>0</v>
      </c>
      <c r="H433">
        <v>0</v>
      </c>
      <c r="I433" s="15">
        <f t="shared" si="60"/>
        <v>0</v>
      </c>
      <c r="J433">
        <v>0</v>
      </c>
      <c r="K433">
        <v>0</v>
      </c>
      <c r="L433" s="3">
        <v>0</v>
      </c>
      <c r="M433" s="3">
        <v>0</v>
      </c>
      <c r="N433" s="3">
        <v>0</v>
      </c>
      <c r="O433" s="14">
        <f t="shared" si="61"/>
        <v>0</v>
      </c>
      <c r="P433">
        <v>0</v>
      </c>
      <c r="Q433">
        <v>0</v>
      </c>
      <c r="R433">
        <v>0</v>
      </c>
      <c r="S433" s="13">
        <f t="shared" si="62"/>
        <v>0</v>
      </c>
      <c r="T433" s="13">
        <f t="shared" si="63"/>
        <v>0</v>
      </c>
      <c r="U433" s="15">
        <f t="shared" si="64"/>
        <v>0</v>
      </c>
      <c r="V433">
        <v>0</v>
      </c>
      <c r="W433">
        <v>0</v>
      </c>
      <c r="X433">
        <v>0</v>
      </c>
      <c r="Y433" s="2">
        <v>4.4166666667000003</v>
      </c>
      <c r="Z433" s="21">
        <v>6.6666666700000002E-2</v>
      </c>
      <c r="AA433">
        <v>7.0000000000000007E-2</v>
      </c>
      <c r="AB433">
        <v>5.64</v>
      </c>
      <c r="AC433" s="32">
        <f t="shared" si="65"/>
        <v>1.2259194395796849E-2</v>
      </c>
      <c r="AD433" s="13">
        <f t="shared" si="66"/>
        <v>0</v>
      </c>
      <c r="AE433" s="13">
        <f t="shared" si="67"/>
        <v>0</v>
      </c>
      <c r="AF433" s="13">
        <f t="shared" si="68"/>
        <v>0</v>
      </c>
      <c r="AG433">
        <v>0</v>
      </c>
      <c r="AH433">
        <v>0</v>
      </c>
      <c r="AI433" s="17" t="str">
        <f t="shared" si="69"/>
        <v xml:space="preserve"> </v>
      </c>
      <c r="AJ433" s="35">
        <v>0</v>
      </c>
      <c r="AK433" s="35">
        <v>0</v>
      </c>
      <c r="AL433" s="35">
        <v>2</v>
      </c>
      <c r="AM433" s="35">
        <v>0</v>
      </c>
      <c r="AN433" s="35">
        <v>2</v>
      </c>
      <c r="AO433" s="35">
        <v>0</v>
      </c>
      <c r="AP433" s="35">
        <v>0</v>
      </c>
      <c r="AQ433" s="35">
        <v>2</v>
      </c>
      <c r="AR433">
        <v>0</v>
      </c>
      <c r="AS433">
        <v>0</v>
      </c>
      <c r="AT433">
        <v>77.14</v>
      </c>
      <c r="AU433">
        <v>-12.8</v>
      </c>
      <c r="AV433">
        <v>-82.92</v>
      </c>
      <c r="AW433">
        <v>-0.79900000000000004</v>
      </c>
      <c r="AX433" s="2">
        <v>0.1</v>
      </c>
      <c r="AY433" s="2">
        <v>-0.30000000000000004</v>
      </c>
      <c r="AZ433" s="2">
        <v>0.30000000000000004</v>
      </c>
      <c r="BA433" s="2">
        <v>0</v>
      </c>
      <c r="BB433" s="2">
        <v>0</v>
      </c>
      <c r="BC433" s="2">
        <v>0</v>
      </c>
    </row>
    <row r="434" spans="1:55" x14ac:dyDescent="0.2">
      <c r="A434" s="12" t="s">
        <v>791</v>
      </c>
      <c r="B434" s="12" t="s">
        <v>3101</v>
      </c>
      <c r="C434" t="s">
        <v>3100</v>
      </c>
      <c r="D434" t="s">
        <v>177</v>
      </c>
      <c r="E434" s="12" t="s">
        <v>132</v>
      </c>
      <c r="F434">
        <v>25</v>
      </c>
      <c r="G434">
        <v>0</v>
      </c>
      <c r="H434">
        <v>1</v>
      </c>
      <c r="I434" s="15">
        <f t="shared" si="60"/>
        <v>1</v>
      </c>
      <c r="J434">
        <v>0</v>
      </c>
      <c r="K434">
        <v>1</v>
      </c>
      <c r="L434" s="3">
        <v>0</v>
      </c>
      <c r="M434" s="3">
        <v>0</v>
      </c>
      <c r="N434" s="3">
        <v>1</v>
      </c>
      <c r="O434" s="14">
        <f t="shared" si="61"/>
        <v>2.3591087811302218</v>
      </c>
      <c r="P434">
        <v>3</v>
      </c>
      <c r="Q434">
        <v>0</v>
      </c>
      <c r="R434">
        <v>1</v>
      </c>
      <c r="S434" s="13">
        <f t="shared" si="62"/>
        <v>0</v>
      </c>
      <c r="T434" s="13">
        <f t="shared" si="63"/>
        <v>0</v>
      </c>
      <c r="U434" s="15">
        <f t="shared" si="64"/>
        <v>0</v>
      </c>
      <c r="V434">
        <v>0</v>
      </c>
      <c r="W434">
        <v>1</v>
      </c>
      <c r="X434">
        <v>2</v>
      </c>
      <c r="Y434" s="2">
        <v>25.433333333299998</v>
      </c>
      <c r="Z434" s="21">
        <v>1.0166666666999999</v>
      </c>
      <c r="AA434">
        <v>1.02</v>
      </c>
      <c r="AB434">
        <v>3.57</v>
      </c>
      <c r="AC434" s="32">
        <f t="shared" si="65"/>
        <v>0.22222222222222224</v>
      </c>
      <c r="AD434" s="13">
        <f t="shared" si="66"/>
        <v>0</v>
      </c>
      <c r="AE434" s="13">
        <f t="shared" si="67"/>
        <v>0.33333333333333331</v>
      </c>
      <c r="AF434" s="13">
        <f t="shared" si="68"/>
        <v>0.33333333333333331</v>
      </c>
      <c r="AG434">
        <v>9</v>
      </c>
      <c r="AH434">
        <v>14</v>
      </c>
      <c r="AI434" s="17">
        <f t="shared" si="69"/>
        <v>0.39130434782608697</v>
      </c>
      <c r="AJ434" s="35">
        <v>3</v>
      </c>
      <c r="AK434" s="35">
        <v>0</v>
      </c>
      <c r="AL434" s="35">
        <v>19</v>
      </c>
      <c r="AM434" s="35">
        <v>3</v>
      </c>
      <c r="AN434" s="35">
        <v>4</v>
      </c>
      <c r="AO434" s="35">
        <v>0</v>
      </c>
      <c r="AP434" s="35">
        <v>0</v>
      </c>
      <c r="AQ434" s="35">
        <v>6</v>
      </c>
      <c r="AR434">
        <v>0</v>
      </c>
      <c r="AS434">
        <v>0</v>
      </c>
      <c r="AT434">
        <v>68.41</v>
      </c>
      <c r="AU434">
        <v>-32.5</v>
      </c>
      <c r="AV434">
        <v>-81.665999999999997</v>
      </c>
      <c r="AW434">
        <v>-6.2140000000000004</v>
      </c>
      <c r="AX434" s="2">
        <v>2.5</v>
      </c>
      <c r="AY434" s="2">
        <v>0.2</v>
      </c>
      <c r="AZ434" s="2">
        <v>0.30000000000000004</v>
      </c>
      <c r="BA434" s="2">
        <v>0.2</v>
      </c>
      <c r="BB434" s="2">
        <v>0</v>
      </c>
      <c r="BC434" s="2">
        <v>0.60000000000000009</v>
      </c>
    </row>
    <row r="435" spans="1:55" x14ac:dyDescent="0.2">
      <c r="A435" s="12" t="s">
        <v>791</v>
      </c>
      <c r="B435" s="12" t="s">
        <v>3278</v>
      </c>
      <c r="C435" t="s">
        <v>3279</v>
      </c>
      <c r="D435" t="s">
        <v>382</v>
      </c>
      <c r="E435" s="12" t="s">
        <v>170</v>
      </c>
      <c r="F435">
        <v>82</v>
      </c>
      <c r="G435">
        <v>2</v>
      </c>
      <c r="H435">
        <v>8</v>
      </c>
      <c r="I435" s="15">
        <f t="shared" si="60"/>
        <v>10</v>
      </c>
      <c r="J435">
        <v>4</v>
      </c>
      <c r="K435">
        <v>4</v>
      </c>
      <c r="L435" s="3">
        <v>2</v>
      </c>
      <c r="M435" s="3">
        <v>3</v>
      </c>
      <c r="N435" s="3">
        <v>2</v>
      </c>
      <c r="O435" s="14">
        <f t="shared" si="61"/>
        <v>3.2508578652694147</v>
      </c>
      <c r="P435">
        <v>24</v>
      </c>
      <c r="Q435">
        <v>10</v>
      </c>
      <c r="R435">
        <v>6</v>
      </c>
      <c r="S435" s="13">
        <f t="shared" si="62"/>
        <v>8.3333333333333329E-2</v>
      </c>
      <c r="T435" s="13">
        <f t="shared" si="63"/>
        <v>0.05</v>
      </c>
      <c r="U435" s="15">
        <f t="shared" si="64"/>
        <v>40.25</v>
      </c>
      <c r="V435">
        <v>0</v>
      </c>
      <c r="W435">
        <v>10</v>
      </c>
      <c r="X435">
        <v>9</v>
      </c>
      <c r="Y435" s="2">
        <v>184.5666666667</v>
      </c>
      <c r="Z435" s="21">
        <v>2.25</v>
      </c>
      <c r="AA435">
        <v>2.19</v>
      </c>
      <c r="AB435">
        <v>3.09</v>
      </c>
      <c r="AC435" s="32">
        <f t="shared" si="65"/>
        <v>0.41477272727272729</v>
      </c>
      <c r="AD435" s="13">
        <f t="shared" si="66"/>
        <v>0.125</v>
      </c>
      <c r="AE435" s="13">
        <f t="shared" si="67"/>
        <v>0.5</v>
      </c>
      <c r="AF435" s="13">
        <f t="shared" si="68"/>
        <v>0.625</v>
      </c>
      <c r="AG435">
        <v>96</v>
      </c>
      <c r="AH435">
        <v>71</v>
      </c>
      <c r="AI435" s="17">
        <f t="shared" si="69"/>
        <v>0.57485029940119758</v>
      </c>
      <c r="AJ435" s="35">
        <v>16</v>
      </c>
      <c r="AK435" s="35">
        <v>4</v>
      </c>
      <c r="AL435" s="35">
        <v>145</v>
      </c>
      <c r="AM435" s="35">
        <v>19</v>
      </c>
      <c r="AN435" s="35">
        <v>53</v>
      </c>
      <c r="AO435" s="35">
        <v>12</v>
      </c>
      <c r="AP435" s="35">
        <v>1</v>
      </c>
      <c r="AQ435" s="35">
        <v>82</v>
      </c>
      <c r="AR435">
        <v>1</v>
      </c>
      <c r="AS435">
        <v>3</v>
      </c>
      <c r="AT435">
        <v>86.71</v>
      </c>
      <c r="AU435">
        <v>2.5</v>
      </c>
      <c r="AV435">
        <v>-82.509</v>
      </c>
      <c r="AW435">
        <v>-2.0059999999999998</v>
      </c>
      <c r="AX435" s="2">
        <v>15.5</v>
      </c>
      <c r="AY435" s="2">
        <v>-0.9</v>
      </c>
      <c r="AZ435" s="2">
        <v>0.30000000000000004</v>
      </c>
      <c r="BA435" s="2">
        <v>-0.4</v>
      </c>
      <c r="BB435" s="2">
        <v>1.4</v>
      </c>
      <c r="BC435" s="2">
        <v>0.5</v>
      </c>
    </row>
    <row r="436" spans="1:55" x14ac:dyDescent="0.2">
      <c r="A436" s="12" t="s">
        <v>791</v>
      </c>
      <c r="B436" s="12" t="s">
        <v>3399</v>
      </c>
      <c r="C436" t="s">
        <v>3398</v>
      </c>
      <c r="D436" t="s">
        <v>460</v>
      </c>
      <c r="E436" s="12" t="s">
        <v>148</v>
      </c>
      <c r="F436">
        <v>26</v>
      </c>
      <c r="G436">
        <v>0</v>
      </c>
      <c r="H436">
        <v>0</v>
      </c>
      <c r="I436" s="15">
        <f t="shared" si="60"/>
        <v>0</v>
      </c>
      <c r="J436">
        <v>0</v>
      </c>
      <c r="K436">
        <v>0</v>
      </c>
      <c r="L436" s="3">
        <v>0</v>
      </c>
      <c r="M436" s="3">
        <v>0</v>
      </c>
      <c r="N436" s="3">
        <v>0</v>
      </c>
      <c r="O436" s="14">
        <f t="shared" si="61"/>
        <v>0</v>
      </c>
      <c r="P436">
        <v>0</v>
      </c>
      <c r="Q436">
        <v>0</v>
      </c>
      <c r="R436">
        <v>0</v>
      </c>
      <c r="S436" s="13">
        <f t="shared" si="62"/>
        <v>0</v>
      </c>
      <c r="T436" s="13">
        <f t="shared" si="63"/>
        <v>0</v>
      </c>
      <c r="U436" s="15">
        <f t="shared" si="64"/>
        <v>0</v>
      </c>
      <c r="V436">
        <v>0</v>
      </c>
      <c r="W436">
        <v>0</v>
      </c>
      <c r="X436">
        <v>0</v>
      </c>
      <c r="Y436" s="2">
        <v>0.53333333329999999</v>
      </c>
      <c r="Z436" s="21">
        <v>1.6666666699999999E-2</v>
      </c>
      <c r="AA436">
        <v>0.02</v>
      </c>
      <c r="AB436">
        <v>4.78</v>
      </c>
      <c r="AC436" s="32">
        <f t="shared" si="65"/>
        <v>4.1666666666666666E-3</v>
      </c>
      <c r="AD436" s="13">
        <f t="shared" si="66"/>
        <v>0</v>
      </c>
      <c r="AE436" s="13">
        <f t="shared" si="67"/>
        <v>0</v>
      </c>
      <c r="AF436" s="13">
        <f t="shared" si="68"/>
        <v>0</v>
      </c>
      <c r="AG436">
        <v>0</v>
      </c>
      <c r="AH436">
        <v>0</v>
      </c>
      <c r="AI436" s="17" t="str">
        <f t="shared" si="69"/>
        <v xml:space="preserve"> </v>
      </c>
      <c r="AJ436" s="35">
        <v>0</v>
      </c>
      <c r="AK436" s="35">
        <v>0</v>
      </c>
      <c r="AL436" s="35">
        <v>0</v>
      </c>
      <c r="AM436" s="35">
        <v>0</v>
      </c>
      <c r="AN436" s="35">
        <v>0</v>
      </c>
      <c r="AO436" s="35">
        <v>0</v>
      </c>
      <c r="AP436" s="35">
        <v>0</v>
      </c>
      <c r="AQ436" s="35">
        <v>1</v>
      </c>
      <c r="AR436">
        <v>1</v>
      </c>
      <c r="AS436">
        <v>0</v>
      </c>
      <c r="AT436">
        <v>138.46</v>
      </c>
      <c r="AU436">
        <v>40.5</v>
      </c>
      <c r="AV436">
        <v>-75.441000000000003</v>
      </c>
      <c r="AW436">
        <v>-11.968999999999999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</row>
    <row r="437" spans="1:55" x14ac:dyDescent="0.2">
      <c r="A437" s="12" t="s">
        <v>396</v>
      </c>
      <c r="B437" s="12" t="s">
        <v>392</v>
      </c>
      <c r="C437" t="s">
        <v>395</v>
      </c>
      <c r="D437" t="s">
        <v>393</v>
      </c>
      <c r="E437" s="12" t="s">
        <v>178</v>
      </c>
      <c r="F437">
        <v>78</v>
      </c>
      <c r="G437">
        <v>1</v>
      </c>
      <c r="H437">
        <v>1</v>
      </c>
      <c r="I437" s="15">
        <f t="shared" si="60"/>
        <v>2</v>
      </c>
      <c r="J437">
        <v>0</v>
      </c>
      <c r="K437">
        <v>1</v>
      </c>
      <c r="L437" s="3">
        <v>1</v>
      </c>
      <c r="M437" s="3">
        <v>0</v>
      </c>
      <c r="N437" s="3">
        <v>1</v>
      </c>
      <c r="O437" s="14">
        <f t="shared" si="61"/>
        <v>2.5486725663734857</v>
      </c>
      <c r="P437">
        <v>8</v>
      </c>
      <c r="Q437">
        <v>3</v>
      </c>
      <c r="R437">
        <v>1</v>
      </c>
      <c r="S437" s="13">
        <f t="shared" si="62"/>
        <v>0.125</v>
      </c>
      <c r="T437" s="13">
        <f t="shared" si="63"/>
        <v>8.3333333333333329E-2</v>
      </c>
      <c r="U437" s="15">
        <f t="shared" si="64"/>
        <v>0</v>
      </c>
      <c r="V437">
        <v>2</v>
      </c>
      <c r="W437">
        <v>0</v>
      </c>
      <c r="X437">
        <v>1</v>
      </c>
      <c r="Y437" s="2">
        <v>47.083333333299997</v>
      </c>
      <c r="Z437" s="21">
        <v>0.60000000000000009</v>
      </c>
      <c r="AA437">
        <v>0.60000000000000009</v>
      </c>
      <c r="AB437">
        <v>5.16</v>
      </c>
      <c r="AC437" s="32">
        <f t="shared" si="65"/>
        <v>0.10416666666666669</v>
      </c>
      <c r="AD437" s="13">
        <f t="shared" si="66"/>
        <v>0.2</v>
      </c>
      <c r="AE437" s="13">
        <f t="shared" si="67"/>
        <v>0.2</v>
      </c>
      <c r="AF437" s="13">
        <f t="shared" si="68"/>
        <v>0.4</v>
      </c>
      <c r="AI437" s="17" t="str">
        <f t="shared" si="69"/>
        <v xml:space="preserve"> </v>
      </c>
      <c r="AJ437" s="35">
        <v>5</v>
      </c>
      <c r="AK437" s="35">
        <v>1</v>
      </c>
      <c r="AL437" s="35">
        <v>33</v>
      </c>
      <c r="AM437" s="35">
        <v>10</v>
      </c>
      <c r="AN437" s="35">
        <v>12</v>
      </c>
      <c r="AO437" s="35">
        <v>5</v>
      </c>
      <c r="AP437" s="35">
        <v>2</v>
      </c>
      <c r="AQ437" s="35">
        <v>15</v>
      </c>
      <c r="AR437">
        <v>1</v>
      </c>
      <c r="AS437">
        <v>0</v>
      </c>
      <c r="AT437">
        <v>60.36</v>
      </c>
      <c r="AU437">
        <v>-30.4</v>
      </c>
      <c r="AV437">
        <v>-82.584000000000003</v>
      </c>
      <c r="AW437">
        <v>-4.5830000000000002</v>
      </c>
      <c r="AX437" s="2">
        <v>4.0999999999999996</v>
      </c>
      <c r="AY437" s="2">
        <v>0</v>
      </c>
      <c r="AZ437" s="2">
        <v>0.5</v>
      </c>
      <c r="BA437" s="2">
        <v>-0.1</v>
      </c>
      <c r="BB437" s="2">
        <v>-0.1</v>
      </c>
      <c r="BC437" s="2">
        <v>0.30000000000000004</v>
      </c>
    </row>
    <row r="438" spans="1:55" x14ac:dyDescent="0.2">
      <c r="A438" s="12" t="s">
        <v>3481</v>
      </c>
      <c r="B438" s="12" t="s">
        <v>3482</v>
      </c>
      <c r="C438" t="s">
        <v>3480</v>
      </c>
      <c r="D438" t="s">
        <v>122</v>
      </c>
      <c r="E438" s="12" t="s">
        <v>148</v>
      </c>
      <c r="F438">
        <v>11</v>
      </c>
      <c r="G438">
        <v>0</v>
      </c>
      <c r="H438">
        <v>0</v>
      </c>
      <c r="I438" s="15">
        <f t="shared" si="60"/>
        <v>0</v>
      </c>
      <c r="J438">
        <v>0</v>
      </c>
      <c r="K438">
        <v>0</v>
      </c>
      <c r="L438" s="3">
        <v>0</v>
      </c>
      <c r="M438" s="3">
        <v>0</v>
      </c>
      <c r="N438" s="3">
        <v>0</v>
      </c>
      <c r="O438" s="14">
        <f t="shared" si="61"/>
        <v>0</v>
      </c>
      <c r="P438">
        <v>0</v>
      </c>
      <c r="Q438">
        <v>0</v>
      </c>
      <c r="R438">
        <v>0</v>
      </c>
      <c r="S438" s="13">
        <f t="shared" si="62"/>
        <v>0</v>
      </c>
      <c r="T438" s="13">
        <f t="shared" si="63"/>
        <v>0</v>
      </c>
      <c r="U438" s="15">
        <f t="shared" si="64"/>
        <v>0</v>
      </c>
      <c r="V438">
        <v>0</v>
      </c>
      <c r="W438">
        <v>0</v>
      </c>
      <c r="X438">
        <v>0</v>
      </c>
      <c r="Y438" s="2">
        <v>0</v>
      </c>
      <c r="Z438" s="21">
        <v>0</v>
      </c>
      <c r="AC438" s="32">
        <f t="shared" si="65"/>
        <v>0</v>
      </c>
      <c r="AD438" s="13">
        <f t="shared" si="66"/>
        <v>0</v>
      </c>
      <c r="AE438" s="13">
        <f t="shared" si="67"/>
        <v>0</v>
      </c>
      <c r="AF438" s="13">
        <f t="shared" si="68"/>
        <v>0</v>
      </c>
      <c r="AG438">
        <v>0</v>
      </c>
      <c r="AH438">
        <v>0</v>
      </c>
      <c r="AI438" s="17" t="str">
        <f t="shared" si="69"/>
        <v xml:space="preserve"> </v>
      </c>
      <c r="AJ438" s="35">
        <v>0</v>
      </c>
      <c r="AK438" s="35">
        <v>0</v>
      </c>
      <c r="AL438" s="35">
        <v>0</v>
      </c>
      <c r="AM438" s="35">
        <v>0</v>
      </c>
      <c r="AN438" s="35">
        <v>0</v>
      </c>
      <c r="AO438" s="35">
        <v>0</v>
      </c>
      <c r="AP438" s="35">
        <v>0</v>
      </c>
      <c r="AQ438" s="35">
        <v>0</v>
      </c>
      <c r="AR438">
        <v>0</v>
      </c>
      <c r="AS438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</row>
    <row r="439" spans="1:55" x14ac:dyDescent="0.2">
      <c r="A439" s="12" t="s">
        <v>298</v>
      </c>
      <c r="B439" s="12" t="s">
        <v>299</v>
      </c>
      <c r="C439" t="s">
        <v>297</v>
      </c>
      <c r="D439" t="s">
        <v>300</v>
      </c>
      <c r="E439" s="12" t="s">
        <v>123</v>
      </c>
      <c r="F439">
        <v>77</v>
      </c>
      <c r="G439">
        <v>2</v>
      </c>
      <c r="H439">
        <v>8</v>
      </c>
      <c r="I439" s="15">
        <f t="shared" si="60"/>
        <v>10</v>
      </c>
      <c r="J439">
        <v>5</v>
      </c>
      <c r="K439">
        <v>3</v>
      </c>
      <c r="L439" s="3">
        <v>2</v>
      </c>
      <c r="M439" s="3">
        <v>4</v>
      </c>
      <c r="N439" s="3">
        <v>3</v>
      </c>
      <c r="O439" s="14">
        <f t="shared" si="61"/>
        <v>4.2969682501800666</v>
      </c>
      <c r="P439">
        <v>16</v>
      </c>
      <c r="Q439">
        <v>3</v>
      </c>
      <c r="R439">
        <v>8</v>
      </c>
      <c r="S439" s="13">
        <f t="shared" si="62"/>
        <v>0.125</v>
      </c>
      <c r="T439" s="13">
        <f t="shared" si="63"/>
        <v>7.407407407407407E-2</v>
      </c>
      <c r="U439" s="15">
        <f t="shared" si="64"/>
        <v>48.333333333333336</v>
      </c>
      <c r="V439">
        <v>0</v>
      </c>
      <c r="W439">
        <v>1</v>
      </c>
      <c r="X439">
        <v>5</v>
      </c>
      <c r="Y439" s="2">
        <v>139.63333333329999</v>
      </c>
      <c r="Z439" s="21">
        <v>1.8</v>
      </c>
      <c r="AA439">
        <v>1.72</v>
      </c>
      <c r="AB439">
        <v>3.6</v>
      </c>
      <c r="AC439" s="32">
        <f t="shared" si="65"/>
        <v>0.32330827067669171</v>
      </c>
      <c r="AD439" s="13">
        <f t="shared" si="66"/>
        <v>0.16666666666666666</v>
      </c>
      <c r="AE439" s="13">
        <f t="shared" si="67"/>
        <v>0.66666666666666663</v>
      </c>
      <c r="AF439" s="13">
        <f t="shared" si="68"/>
        <v>0.83333333333333326</v>
      </c>
      <c r="AG439">
        <v>20</v>
      </c>
      <c r="AH439">
        <v>17</v>
      </c>
      <c r="AI439" s="17">
        <f t="shared" si="69"/>
        <v>0.54054054054054057</v>
      </c>
      <c r="AJ439" s="35">
        <v>12</v>
      </c>
      <c r="AK439" s="35">
        <v>1</v>
      </c>
      <c r="AL439" s="35">
        <v>104</v>
      </c>
      <c r="AM439" s="35">
        <v>11</v>
      </c>
      <c r="AN439" s="35">
        <v>42</v>
      </c>
      <c r="AO439" s="35">
        <v>4</v>
      </c>
      <c r="AP439" s="35">
        <v>3</v>
      </c>
      <c r="AQ439" s="35">
        <v>54</v>
      </c>
      <c r="AR439">
        <v>0</v>
      </c>
      <c r="AS439">
        <v>1</v>
      </c>
      <c r="AT439">
        <v>87.32</v>
      </c>
      <c r="AU439">
        <v>-1.1000000000000001</v>
      </c>
      <c r="AV439">
        <v>-87.631</v>
      </c>
      <c r="AW439">
        <v>-2.8330000000000002</v>
      </c>
      <c r="AX439" s="2">
        <v>11.9</v>
      </c>
      <c r="AY439" s="2">
        <v>0.2</v>
      </c>
      <c r="AZ439" s="2">
        <v>0.4</v>
      </c>
      <c r="BA439" s="2">
        <v>-0.8</v>
      </c>
      <c r="BB439" s="2">
        <v>0.4</v>
      </c>
      <c r="BC439" s="2">
        <v>0.2</v>
      </c>
    </row>
    <row r="440" spans="1:55" x14ac:dyDescent="0.2">
      <c r="A440" s="12" t="s">
        <v>298</v>
      </c>
      <c r="B440" s="12" t="s">
        <v>1550</v>
      </c>
      <c r="C440" t="s">
        <v>1549</v>
      </c>
      <c r="D440" t="s">
        <v>367</v>
      </c>
      <c r="E440" s="12" t="s">
        <v>178</v>
      </c>
      <c r="F440">
        <v>66</v>
      </c>
      <c r="G440">
        <v>0</v>
      </c>
      <c r="H440">
        <v>1</v>
      </c>
      <c r="I440" s="15">
        <f t="shared" si="60"/>
        <v>1</v>
      </c>
      <c r="J440">
        <v>1</v>
      </c>
      <c r="K440">
        <v>0</v>
      </c>
      <c r="L440" s="3">
        <v>0</v>
      </c>
      <c r="M440" s="3">
        <v>1</v>
      </c>
      <c r="N440" s="3">
        <v>0</v>
      </c>
      <c r="O440" s="14">
        <f t="shared" si="61"/>
        <v>2.5695931477516059</v>
      </c>
      <c r="P440">
        <v>2</v>
      </c>
      <c r="Q440">
        <v>2</v>
      </c>
      <c r="R440">
        <v>1</v>
      </c>
      <c r="S440" s="13">
        <f t="shared" si="62"/>
        <v>0</v>
      </c>
      <c r="T440" s="13">
        <f t="shared" si="63"/>
        <v>0</v>
      </c>
      <c r="U440" s="15">
        <f t="shared" si="64"/>
        <v>17</v>
      </c>
      <c r="V440">
        <v>0</v>
      </c>
      <c r="W440">
        <v>0</v>
      </c>
      <c r="X440">
        <v>1</v>
      </c>
      <c r="Y440" s="2">
        <v>23.35</v>
      </c>
      <c r="Z440" s="21">
        <v>0.35</v>
      </c>
      <c r="AA440">
        <v>0.37</v>
      </c>
      <c r="AB440">
        <v>4.99</v>
      </c>
      <c r="AC440" s="32">
        <f t="shared" si="65"/>
        <v>6.9029850746268648E-2</v>
      </c>
      <c r="AD440" s="13">
        <f t="shared" si="66"/>
        <v>0</v>
      </c>
      <c r="AE440" s="13">
        <f t="shared" si="67"/>
        <v>1</v>
      </c>
      <c r="AF440" s="13">
        <f t="shared" si="68"/>
        <v>1</v>
      </c>
      <c r="AI440" s="17" t="str">
        <f t="shared" si="69"/>
        <v xml:space="preserve"> </v>
      </c>
      <c r="AJ440" s="35">
        <v>1</v>
      </c>
      <c r="AK440" s="35">
        <v>1</v>
      </c>
      <c r="AL440" s="35">
        <v>16</v>
      </c>
      <c r="AM440" s="35">
        <v>1</v>
      </c>
      <c r="AN440" s="35">
        <v>4</v>
      </c>
      <c r="AO440" s="35">
        <v>0</v>
      </c>
      <c r="AP440" s="35">
        <v>0</v>
      </c>
      <c r="AQ440" s="35">
        <v>10</v>
      </c>
      <c r="AR440">
        <v>0</v>
      </c>
      <c r="AS440">
        <v>0</v>
      </c>
      <c r="AT440">
        <v>71.510000000000005</v>
      </c>
      <c r="AU440">
        <v>-11.5</v>
      </c>
      <c r="AV440">
        <v>-72.846000000000004</v>
      </c>
      <c r="AW440">
        <v>-1.55</v>
      </c>
      <c r="AX440" s="2">
        <v>1.9</v>
      </c>
      <c r="AY440" s="2">
        <v>-0.2</v>
      </c>
      <c r="AZ440" s="2">
        <v>0.5</v>
      </c>
      <c r="BA440" s="2">
        <v>-0.30000000000000004</v>
      </c>
      <c r="BB440" s="2">
        <v>0.4</v>
      </c>
      <c r="BC440" s="2">
        <v>0.30000000000000004</v>
      </c>
    </row>
    <row r="441" spans="1:55" x14ac:dyDescent="0.2">
      <c r="A441" s="12" t="s">
        <v>298</v>
      </c>
      <c r="B441" s="12" t="s">
        <v>2225</v>
      </c>
      <c r="C441" t="s">
        <v>2224</v>
      </c>
      <c r="D441" t="s">
        <v>112</v>
      </c>
      <c r="E441" s="12" t="s">
        <v>113</v>
      </c>
      <c r="F441">
        <v>7</v>
      </c>
      <c r="G441">
        <v>0</v>
      </c>
      <c r="H441">
        <v>0</v>
      </c>
      <c r="I441" s="15">
        <f t="shared" si="60"/>
        <v>0</v>
      </c>
      <c r="J441">
        <v>0</v>
      </c>
      <c r="K441">
        <v>0</v>
      </c>
      <c r="L441" s="3">
        <v>0</v>
      </c>
      <c r="M441" s="3">
        <v>0</v>
      </c>
      <c r="N441" s="3">
        <v>0</v>
      </c>
      <c r="O441" s="14">
        <f t="shared" si="61"/>
        <v>0</v>
      </c>
      <c r="P441">
        <v>0</v>
      </c>
      <c r="Q441">
        <v>0</v>
      </c>
      <c r="R441">
        <v>0</v>
      </c>
      <c r="S441" s="13">
        <f t="shared" si="62"/>
        <v>0</v>
      </c>
      <c r="T441" s="13">
        <f t="shared" si="63"/>
        <v>0</v>
      </c>
      <c r="U441" s="15">
        <f t="shared" si="64"/>
        <v>0</v>
      </c>
      <c r="V441">
        <v>0</v>
      </c>
      <c r="W441">
        <v>0</v>
      </c>
      <c r="X441">
        <v>0</v>
      </c>
      <c r="Y441" s="2">
        <v>0.96666666670000001</v>
      </c>
      <c r="Z441" s="21">
        <v>0.1333333333</v>
      </c>
      <c r="AA441">
        <v>0.14000000000000001</v>
      </c>
      <c r="AB441">
        <v>5.77</v>
      </c>
      <c r="AC441" s="32">
        <f t="shared" si="65"/>
        <v>2.3688663282571916E-2</v>
      </c>
      <c r="AD441" s="13">
        <f t="shared" si="66"/>
        <v>0</v>
      </c>
      <c r="AE441" s="13">
        <f t="shared" si="67"/>
        <v>0</v>
      </c>
      <c r="AF441" s="13">
        <f t="shared" si="68"/>
        <v>0</v>
      </c>
      <c r="AG441">
        <v>0</v>
      </c>
      <c r="AH441">
        <v>0</v>
      </c>
      <c r="AI441" s="17" t="str">
        <f t="shared" si="69"/>
        <v xml:space="preserve"> </v>
      </c>
      <c r="AJ441" s="35">
        <v>0</v>
      </c>
      <c r="AK441" s="35">
        <v>0</v>
      </c>
      <c r="AL441" s="35">
        <v>2</v>
      </c>
      <c r="AM441" s="35">
        <v>0</v>
      </c>
      <c r="AN441" s="35">
        <v>0</v>
      </c>
      <c r="AO441" s="35">
        <v>0</v>
      </c>
      <c r="AP441" s="35">
        <v>0</v>
      </c>
      <c r="AQ441" s="35">
        <v>0</v>
      </c>
      <c r="AR441">
        <v>0</v>
      </c>
      <c r="AS441">
        <v>0</v>
      </c>
      <c r="AT441">
        <v>124.14</v>
      </c>
      <c r="AU441">
        <v>58.8</v>
      </c>
      <c r="AV441">
        <v>-78.521000000000001</v>
      </c>
      <c r="AW441">
        <v>0.94400000000000006</v>
      </c>
      <c r="AX441" s="2">
        <v>0.1</v>
      </c>
      <c r="AY441" s="2">
        <v>0.1</v>
      </c>
      <c r="AZ441" s="2">
        <v>0</v>
      </c>
      <c r="BA441" s="2">
        <v>0</v>
      </c>
      <c r="BB441" s="2">
        <v>0</v>
      </c>
      <c r="BC441" s="2">
        <v>0</v>
      </c>
    </row>
    <row r="442" spans="1:55" x14ac:dyDescent="0.2">
      <c r="A442" s="12" t="s">
        <v>2443</v>
      </c>
      <c r="B442" s="12" t="s">
        <v>2444</v>
      </c>
      <c r="C442" t="s">
        <v>2442</v>
      </c>
      <c r="D442" t="s">
        <v>169</v>
      </c>
      <c r="E442" s="12" t="s">
        <v>178</v>
      </c>
      <c r="F442">
        <v>1</v>
      </c>
      <c r="G442">
        <v>0</v>
      </c>
      <c r="H442">
        <v>0</v>
      </c>
      <c r="I442" s="15">
        <f t="shared" si="60"/>
        <v>0</v>
      </c>
      <c r="J442">
        <v>0</v>
      </c>
      <c r="K442">
        <v>0</v>
      </c>
      <c r="L442" s="3">
        <v>0</v>
      </c>
      <c r="M442" s="3">
        <v>0</v>
      </c>
      <c r="N442" s="3">
        <v>0</v>
      </c>
      <c r="O442" s="14">
        <f t="shared" si="61"/>
        <v>0</v>
      </c>
      <c r="P442">
        <v>0</v>
      </c>
      <c r="Q442">
        <v>0</v>
      </c>
      <c r="R442">
        <v>0</v>
      </c>
      <c r="S442" s="13">
        <f t="shared" si="62"/>
        <v>0</v>
      </c>
      <c r="T442" s="13">
        <f t="shared" si="63"/>
        <v>0</v>
      </c>
      <c r="U442" s="15">
        <f t="shared" si="64"/>
        <v>0</v>
      </c>
      <c r="V442">
        <v>0</v>
      </c>
      <c r="W442">
        <v>0</v>
      </c>
      <c r="X442">
        <v>0</v>
      </c>
      <c r="Y442" s="2">
        <v>0</v>
      </c>
      <c r="Z442" s="21">
        <v>0</v>
      </c>
      <c r="AC442" s="32">
        <f t="shared" si="65"/>
        <v>0</v>
      </c>
      <c r="AD442" s="13">
        <f t="shared" si="66"/>
        <v>0</v>
      </c>
      <c r="AE442" s="13">
        <f t="shared" si="67"/>
        <v>0</v>
      </c>
      <c r="AF442" s="13">
        <f t="shared" si="68"/>
        <v>0</v>
      </c>
      <c r="AI442" s="17" t="str">
        <f t="shared" si="69"/>
        <v xml:space="preserve"> </v>
      </c>
      <c r="AJ442" s="35">
        <v>0</v>
      </c>
      <c r="AK442" s="35">
        <v>0</v>
      </c>
      <c r="AL442" s="35">
        <v>0</v>
      </c>
      <c r="AM442" s="35">
        <v>0</v>
      </c>
      <c r="AN442" s="35">
        <v>0</v>
      </c>
      <c r="AO442" s="35">
        <v>0</v>
      </c>
      <c r="AP442" s="35">
        <v>0</v>
      </c>
      <c r="AQ442" s="35">
        <v>0</v>
      </c>
      <c r="AR442">
        <v>0</v>
      </c>
      <c r="AS44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</row>
    <row r="443" spans="1:55" x14ac:dyDescent="0.2">
      <c r="A443" s="12" t="s">
        <v>668</v>
      </c>
      <c r="B443" s="12" t="s">
        <v>669</v>
      </c>
      <c r="C443" t="s">
        <v>667</v>
      </c>
      <c r="D443" t="s">
        <v>210</v>
      </c>
      <c r="E443" s="12" t="s">
        <v>178</v>
      </c>
      <c r="F443">
        <v>10</v>
      </c>
      <c r="G443">
        <v>0</v>
      </c>
      <c r="H443">
        <v>0</v>
      </c>
      <c r="I443" s="15">
        <f t="shared" si="60"/>
        <v>0</v>
      </c>
      <c r="J443">
        <v>0</v>
      </c>
      <c r="K443">
        <v>0</v>
      </c>
      <c r="L443" s="3">
        <v>0</v>
      </c>
      <c r="M443" s="3">
        <v>0</v>
      </c>
      <c r="N443" s="3">
        <v>0</v>
      </c>
      <c r="O443" s="14">
        <f t="shared" si="61"/>
        <v>0</v>
      </c>
      <c r="P443">
        <v>0</v>
      </c>
      <c r="Q443">
        <v>0</v>
      </c>
      <c r="R443">
        <v>0</v>
      </c>
      <c r="S443" s="13">
        <f t="shared" si="62"/>
        <v>0</v>
      </c>
      <c r="T443" s="13">
        <f t="shared" si="63"/>
        <v>0</v>
      </c>
      <c r="U443" s="15">
        <f t="shared" si="64"/>
        <v>0</v>
      </c>
      <c r="V443">
        <v>0</v>
      </c>
      <c r="W443">
        <v>0</v>
      </c>
      <c r="X443">
        <v>0</v>
      </c>
      <c r="Y443" s="2">
        <v>0.36666666670000003</v>
      </c>
      <c r="Z443" s="21">
        <v>3.3333333300000004E-2</v>
      </c>
      <c r="AA443">
        <v>0.04</v>
      </c>
      <c r="AB443">
        <v>5.2</v>
      </c>
      <c r="AC443" s="32">
        <f t="shared" si="65"/>
        <v>7.6335877862595417E-3</v>
      </c>
      <c r="AD443" s="13">
        <f t="shared" si="66"/>
        <v>0</v>
      </c>
      <c r="AE443" s="13">
        <f t="shared" si="67"/>
        <v>0</v>
      </c>
      <c r="AF443" s="13">
        <f t="shared" si="68"/>
        <v>0</v>
      </c>
      <c r="AI443" s="17" t="str">
        <f t="shared" si="69"/>
        <v xml:space="preserve"> </v>
      </c>
      <c r="AJ443" s="35">
        <v>0</v>
      </c>
      <c r="AK443" s="35">
        <v>0</v>
      </c>
      <c r="AL443" s="35">
        <v>0</v>
      </c>
      <c r="AM443" s="35">
        <v>0</v>
      </c>
      <c r="AN443" s="35">
        <v>0</v>
      </c>
      <c r="AO443" s="35">
        <v>0</v>
      </c>
      <c r="AP443" s="35">
        <v>0</v>
      </c>
      <c r="AQ443" s="35">
        <v>1</v>
      </c>
      <c r="AR443">
        <v>0</v>
      </c>
      <c r="AS443">
        <v>0</v>
      </c>
      <c r="AT443">
        <v>163.63999999999999</v>
      </c>
      <c r="AU443">
        <v>77</v>
      </c>
      <c r="AV443">
        <v>-76.245999999999995</v>
      </c>
      <c r="AW443">
        <v>6.8220000000000001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</row>
    <row r="444" spans="1:55" x14ac:dyDescent="0.2">
      <c r="A444" s="12" t="s">
        <v>1923</v>
      </c>
      <c r="B444" s="12" t="s">
        <v>1924</v>
      </c>
      <c r="C444" t="s">
        <v>1922</v>
      </c>
      <c r="D444" t="s">
        <v>147</v>
      </c>
      <c r="E444" s="12" t="s">
        <v>156</v>
      </c>
      <c r="F444">
        <v>81</v>
      </c>
      <c r="G444">
        <v>6</v>
      </c>
      <c r="H444">
        <v>15</v>
      </c>
      <c r="I444" s="15">
        <f t="shared" si="60"/>
        <v>21</v>
      </c>
      <c r="J444">
        <v>9</v>
      </c>
      <c r="K444">
        <v>6</v>
      </c>
      <c r="L444" s="3">
        <v>6</v>
      </c>
      <c r="M444" s="3">
        <v>8</v>
      </c>
      <c r="N444" s="3">
        <v>6</v>
      </c>
      <c r="O444" s="14">
        <f t="shared" si="61"/>
        <v>6.8181818181818183</v>
      </c>
      <c r="P444">
        <v>32</v>
      </c>
      <c r="Q444">
        <v>14</v>
      </c>
      <c r="R444">
        <v>14</v>
      </c>
      <c r="S444" s="13">
        <f t="shared" si="62"/>
        <v>0.1875</v>
      </c>
      <c r="T444" s="13">
        <f t="shared" si="63"/>
        <v>0.1</v>
      </c>
      <c r="U444" s="15">
        <f t="shared" si="64"/>
        <v>66</v>
      </c>
      <c r="V444">
        <v>1</v>
      </c>
      <c r="W444">
        <v>1</v>
      </c>
      <c r="X444">
        <v>6</v>
      </c>
      <c r="Y444" s="2">
        <v>184.8</v>
      </c>
      <c r="Z444" s="21">
        <v>2.2666666666999999</v>
      </c>
      <c r="AA444">
        <v>2.2000000000000002</v>
      </c>
      <c r="AB444">
        <v>3.09</v>
      </c>
      <c r="AC444" s="32">
        <f t="shared" si="65"/>
        <v>0.41587901701323254</v>
      </c>
      <c r="AD444" s="13">
        <f t="shared" si="66"/>
        <v>0.25</v>
      </c>
      <c r="AE444" s="13">
        <f t="shared" si="67"/>
        <v>0.625</v>
      </c>
      <c r="AF444" s="13">
        <f t="shared" si="68"/>
        <v>0.875</v>
      </c>
      <c r="AG444">
        <v>18</v>
      </c>
      <c r="AH444">
        <v>8</v>
      </c>
      <c r="AI444" s="17">
        <f t="shared" si="69"/>
        <v>0.69230769230769229</v>
      </c>
      <c r="AJ444" s="35">
        <v>24</v>
      </c>
      <c r="AK444" s="35">
        <v>3</v>
      </c>
      <c r="AL444" s="35">
        <v>152</v>
      </c>
      <c r="AM444" s="35">
        <v>15</v>
      </c>
      <c r="AN444" s="35">
        <v>52</v>
      </c>
      <c r="AO444" s="35">
        <v>4</v>
      </c>
      <c r="AP444" s="35">
        <v>10</v>
      </c>
      <c r="AQ444" s="35">
        <v>70</v>
      </c>
      <c r="AR444">
        <v>1</v>
      </c>
      <c r="AS444">
        <v>1</v>
      </c>
      <c r="AT444">
        <v>89.51</v>
      </c>
      <c r="AU444">
        <v>-10</v>
      </c>
      <c r="AV444">
        <v>-83.06</v>
      </c>
      <c r="AW444">
        <v>-2.9649999999999999</v>
      </c>
      <c r="AX444" s="2">
        <v>21.1</v>
      </c>
      <c r="AY444" s="2">
        <v>4.4000000000000004</v>
      </c>
      <c r="AZ444" s="2">
        <v>0.2</v>
      </c>
      <c r="BA444" s="2">
        <v>0</v>
      </c>
      <c r="BB444" s="2">
        <v>-3.2</v>
      </c>
      <c r="BC444" s="2">
        <v>1.3</v>
      </c>
    </row>
    <row r="445" spans="1:55" x14ac:dyDescent="0.2">
      <c r="A445" s="12" t="s">
        <v>120</v>
      </c>
      <c r="B445" s="12" t="s">
        <v>121</v>
      </c>
      <c r="C445" t="s">
        <v>119</v>
      </c>
      <c r="D445" t="s">
        <v>122</v>
      </c>
      <c r="E445" s="12" t="s">
        <v>123</v>
      </c>
      <c r="F445">
        <v>70</v>
      </c>
      <c r="G445">
        <v>1</v>
      </c>
      <c r="H445">
        <v>2</v>
      </c>
      <c r="I445" s="15">
        <f t="shared" si="60"/>
        <v>3</v>
      </c>
      <c r="J445">
        <v>2</v>
      </c>
      <c r="K445">
        <v>0</v>
      </c>
      <c r="L445" s="3">
        <v>1</v>
      </c>
      <c r="M445" s="3">
        <v>2</v>
      </c>
      <c r="N445" s="3">
        <v>0</v>
      </c>
      <c r="O445" s="14">
        <f t="shared" si="61"/>
        <v>2.9149797570850202</v>
      </c>
      <c r="P445">
        <v>4</v>
      </c>
      <c r="Q445">
        <v>5</v>
      </c>
      <c r="R445">
        <v>0</v>
      </c>
      <c r="S445" s="13">
        <f t="shared" si="62"/>
        <v>0.25</v>
      </c>
      <c r="T445" s="13">
        <f t="shared" si="63"/>
        <v>0.1111111111111111</v>
      </c>
      <c r="U445" s="15">
        <f t="shared" si="64"/>
        <v>15</v>
      </c>
      <c r="V445">
        <v>0</v>
      </c>
      <c r="W445">
        <v>3</v>
      </c>
      <c r="X445">
        <v>3</v>
      </c>
      <c r="Y445" s="2">
        <v>61.75</v>
      </c>
      <c r="Z445" s="21">
        <v>0.86666666670000003</v>
      </c>
      <c r="AA445">
        <v>0.85</v>
      </c>
      <c r="AB445">
        <v>4.7300000000000004</v>
      </c>
      <c r="AC445" s="32">
        <f t="shared" si="65"/>
        <v>0.15232974910394265</v>
      </c>
      <c r="AD445" s="13">
        <f t="shared" si="66"/>
        <v>0.16666666666666666</v>
      </c>
      <c r="AE445" s="13">
        <f t="shared" si="67"/>
        <v>0.33333333333333331</v>
      </c>
      <c r="AF445" s="13">
        <f t="shared" si="68"/>
        <v>0.5</v>
      </c>
      <c r="AG445">
        <v>1</v>
      </c>
      <c r="AH445">
        <v>1</v>
      </c>
      <c r="AI445" s="17">
        <f t="shared" si="69"/>
        <v>0.5</v>
      </c>
      <c r="AJ445" s="35">
        <v>6</v>
      </c>
      <c r="AK445" s="35">
        <v>1</v>
      </c>
      <c r="AL445" s="35">
        <v>39</v>
      </c>
      <c r="AM445" s="35">
        <v>1</v>
      </c>
      <c r="AN445" s="35">
        <v>20</v>
      </c>
      <c r="AO445" s="35">
        <v>1</v>
      </c>
      <c r="AP445" s="35">
        <v>1</v>
      </c>
      <c r="AQ445" s="35">
        <v>19</v>
      </c>
      <c r="AR445">
        <v>1</v>
      </c>
      <c r="AS445">
        <v>0</v>
      </c>
      <c r="AT445">
        <v>80.33</v>
      </c>
      <c r="AU445">
        <v>-4.5999999999999996</v>
      </c>
      <c r="AV445">
        <v>-82.47</v>
      </c>
      <c r="AW445">
        <v>-4.7569999999999997</v>
      </c>
      <c r="AX445" s="2">
        <v>4.9000000000000004</v>
      </c>
      <c r="AY445" s="2">
        <v>-0.4</v>
      </c>
      <c r="AZ445" s="2">
        <v>0.1</v>
      </c>
      <c r="BA445" s="2">
        <v>-0.4</v>
      </c>
      <c r="BB445" s="2">
        <v>0</v>
      </c>
      <c r="BC445" s="2">
        <v>-0.7</v>
      </c>
    </row>
    <row r="446" spans="1:55" x14ac:dyDescent="0.2">
      <c r="A446" s="12" t="s">
        <v>120</v>
      </c>
      <c r="B446" s="12" t="s">
        <v>624</v>
      </c>
      <c r="C446" t="s">
        <v>623</v>
      </c>
      <c r="D446" t="s">
        <v>610</v>
      </c>
      <c r="E446" s="12" t="s">
        <v>178</v>
      </c>
      <c r="F446">
        <v>82</v>
      </c>
      <c r="G446">
        <v>1</v>
      </c>
      <c r="H446">
        <v>0</v>
      </c>
      <c r="I446" s="15">
        <f t="shared" si="60"/>
        <v>1</v>
      </c>
      <c r="J446">
        <v>0</v>
      </c>
      <c r="K446">
        <v>0</v>
      </c>
      <c r="L446" s="3">
        <v>1</v>
      </c>
      <c r="M446" s="3">
        <v>0</v>
      </c>
      <c r="N446" s="3">
        <v>0</v>
      </c>
      <c r="O446" s="14">
        <f t="shared" si="61"/>
        <v>0.71230708349850114</v>
      </c>
      <c r="P446">
        <v>11</v>
      </c>
      <c r="Q446">
        <v>2</v>
      </c>
      <c r="R446">
        <v>11</v>
      </c>
      <c r="S446" s="13">
        <f t="shared" si="62"/>
        <v>9.0909090909090912E-2</v>
      </c>
      <c r="T446" s="13">
        <f t="shared" si="63"/>
        <v>4.1666666666666664E-2</v>
      </c>
      <c r="U446" s="15">
        <f t="shared" si="64"/>
        <v>0</v>
      </c>
      <c r="V446">
        <v>3</v>
      </c>
      <c r="W446">
        <v>1</v>
      </c>
      <c r="X446">
        <v>2</v>
      </c>
      <c r="Y446" s="2">
        <v>84.233333333299996</v>
      </c>
      <c r="Z446" s="21">
        <v>1.0166666666999999</v>
      </c>
      <c r="AA446">
        <v>1.02</v>
      </c>
      <c r="AB446">
        <v>4.53</v>
      </c>
      <c r="AC446" s="32">
        <f t="shared" si="65"/>
        <v>0.18378378378378377</v>
      </c>
      <c r="AD446" s="13">
        <f t="shared" si="66"/>
        <v>0.25</v>
      </c>
      <c r="AE446" s="13">
        <f t="shared" si="67"/>
        <v>0</v>
      </c>
      <c r="AF446" s="13">
        <f t="shared" si="68"/>
        <v>0.25</v>
      </c>
      <c r="AI446" s="17" t="str">
        <f t="shared" si="69"/>
        <v xml:space="preserve"> </v>
      </c>
      <c r="AJ446" s="35">
        <v>4</v>
      </c>
      <c r="AK446" s="35">
        <v>0</v>
      </c>
      <c r="AL446" s="35">
        <v>72</v>
      </c>
      <c r="AM446" s="35">
        <v>11</v>
      </c>
      <c r="AN446" s="35">
        <v>29</v>
      </c>
      <c r="AO446" s="35">
        <v>2</v>
      </c>
      <c r="AP446" s="35">
        <v>4</v>
      </c>
      <c r="AQ446" s="35">
        <v>28</v>
      </c>
      <c r="AR446">
        <v>1</v>
      </c>
      <c r="AS446">
        <v>0</v>
      </c>
      <c r="AT446">
        <v>82.91</v>
      </c>
      <c r="AU446">
        <v>-24.6</v>
      </c>
      <c r="AV446">
        <v>-84.108000000000004</v>
      </c>
      <c r="AW446">
        <v>-4.1349999999999998</v>
      </c>
      <c r="AX446" s="2">
        <v>7.3</v>
      </c>
      <c r="AY446" s="2">
        <v>-0.2</v>
      </c>
      <c r="AZ446" s="2">
        <v>0.7</v>
      </c>
      <c r="BA446" s="2">
        <v>0.2</v>
      </c>
      <c r="BB446" s="2">
        <v>-1.2</v>
      </c>
      <c r="BC446" s="2">
        <v>-0.4</v>
      </c>
    </row>
    <row r="447" spans="1:55" x14ac:dyDescent="0.2">
      <c r="A447" s="12" t="s">
        <v>120</v>
      </c>
      <c r="B447" s="12" t="s">
        <v>1277</v>
      </c>
      <c r="C447" t="s">
        <v>1276</v>
      </c>
      <c r="D447" t="s">
        <v>199</v>
      </c>
      <c r="E447" s="12" t="s">
        <v>178</v>
      </c>
      <c r="F447">
        <v>21</v>
      </c>
      <c r="G447">
        <v>0</v>
      </c>
      <c r="H447">
        <v>0</v>
      </c>
      <c r="I447" s="15">
        <f t="shared" si="60"/>
        <v>0</v>
      </c>
      <c r="J447">
        <v>0</v>
      </c>
      <c r="K447">
        <v>0</v>
      </c>
      <c r="L447" s="3">
        <v>0</v>
      </c>
      <c r="M447" s="3">
        <v>0</v>
      </c>
      <c r="N447" s="3">
        <v>0</v>
      </c>
      <c r="O447" s="14">
        <f t="shared" si="61"/>
        <v>0</v>
      </c>
      <c r="P447">
        <v>0</v>
      </c>
      <c r="Q447">
        <v>0</v>
      </c>
      <c r="R447">
        <v>0</v>
      </c>
      <c r="S447" s="13">
        <f t="shared" si="62"/>
        <v>0</v>
      </c>
      <c r="T447" s="13">
        <f t="shared" si="63"/>
        <v>0</v>
      </c>
      <c r="U447" s="15">
        <f t="shared" si="64"/>
        <v>0</v>
      </c>
      <c r="V447">
        <v>0</v>
      </c>
      <c r="W447">
        <v>0</v>
      </c>
      <c r="X447">
        <v>0</v>
      </c>
      <c r="Y447" s="2">
        <v>0.36666666670000003</v>
      </c>
      <c r="Z447" s="21">
        <v>1.6666666699999999E-2</v>
      </c>
      <c r="AA447">
        <v>0.01</v>
      </c>
      <c r="AB447">
        <v>5.07</v>
      </c>
      <c r="AC447" s="32">
        <f t="shared" si="65"/>
        <v>1.968503937007874E-3</v>
      </c>
      <c r="AD447" s="13">
        <f t="shared" si="66"/>
        <v>0</v>
      </c>
      <c r="AE447" s="13">
        <f t="shared" si="67"/>
        <v>0</v>
      </c>
      <c r="AF447" s="13">
        <f t="shared" si="68"/>
        <v>0</v>
      </c>
      <c r="AI447" s="17" t="str">
        <f t="shared" si="69"/>
        <v xml:space="preserve"> </v>
      </c>
      <c r="AJ447" s="35">
        <v>0</v>
      </c>
      <c r="AK447" s="35">
        <v>0</v>
      </c>
      <c r="AL447" s="35">
        <v>0</v>
      </c>
      <c r="AM447" s="35">
        <v>0</v>
      </c>
      <c r="AN447" s="35">
        <v>0</v>
      </c>
      <c r="AO447" s="35">
        <v>0</v>
      </c>
      <c r="AP447" s="35">
        <v>0</v>
      </c>
      <c r="AQ447" s="35">
        <v>0</v>
      </c>
      <c r="AR447">
        <v>0</v>
      </c>
      <c r="AS447">
        <v>0</v>
      </c>
      <c r="AT447">
        <v>0</v>
      </c>
      <c r="AU447">
        <v>-101.9</v>
      </c>
      <c r="AV447">
        <v>-82.433000000000007</v>
      </c>
      <c r="AW447">
        <v>-2.073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</row>
    <row r="448" spans="1:55" x14ac:dyDescent="0.2">
      <c r="A448" s="12" t="s">
        <v>120</v>
      </c>
      <c r="B448" s="12" t="s">
        <v>1286</v>
      </c>
      <c r="C448" t="s">
        <v>1285</v>
      </c>
      <c r="D448" t="s">
        <v>382</v>
      </c>
      <c r="E448" s="12" t="s">
        <v>178</v>
      </c>
      <c r="F448">
        <v>76</v>
      </c>
      <c r="G448">
        <v>2</v>
      </c>
      <c r="H448">
        <v>6</v>
      </c>
      <c r="I448" s="15">
        <f t="shared" si="60"/>
        <v>8</v>
      </c>
      <c r="J448">
        <v>1</v>
      </c>
      <c r="K448">
        <v>5</v>
      </c>
      <c r="L448" s="3">
        <v>1</v>
      </c>
      <c r="M448" s="3">
        <v>1</v>
      </c>
      <c r="N448" s="3">
        <v>5</v>
      </c>
      <c r="O448" s="14">
        <f t="shared" si="61"/>
        <v>2.9822926374650516</v>
      </c>
      <c r="P448">
        <v>34</v>
      </c>
      <c r="Q448">
        <v>10</v>
      </c>
      <c r="R448">
        <v>25</v>
      </c>
      <c r="S448" s="13">
        <f t="shared" si="62"/>
        <v>5.8823529411764705E-2</v>
      </c>
      <c r="T448" s="13">
        <f t="shared" si="63"/>
        <v>2.8985507246376812E-2</v>
      </c>
      <c r="U448" s="15">
        <f t="shared" si="64"/>
        <v>8.25</v>
      </c>
      <c r="V448">
        <v>5</v>
      </c>
      <c r="W448">
        <v>0</v>
      </c>
      <c r="X448">
        <v>8</v>
      </c>
      <c r="Y448" s="2">
        <v>160.94999999999999</v>
      </c>
      <c r="Z448" s="21">
        <v>2.1166666667</v>
      </c>
      <c r="AA448">
        <v>2.02</v>
      </c>
      <c r="AB448">
        <v>3.18</v>
      </c>
      <c r="AC448" s="32">
        <f t="shared" si="65"/>
        <v>0.38846153846153847</v>
      </c>
      <c r="AD448" s="13">
        <f t="shared" si="66"/>
        <v>6.25E-2</v>
      </c>
      <c r="AE448" s="13">
        <f t="shared" si="67"/>
        <v>0.375</v>
      </c>
      <c r="AF448" s="13">
        <f t="shared" si="68"/>
        <v>0.4375</v>
      </c>
      <c r="AI448" s="17" t="str">
        <f t="shared" si="69"/>
        <v xml:space="preserve"> </v>
      </c>
      <c r="AJ448" s="35">
        <v>16</v>
      </c>
      <c r="AK448" s="35">
        <v>3</v>
      </c>
      <c r="AL448" s="35">
        <v>116</v>
      </c>
      <c r="AM448" s="35">
        <v>14</v>
      </c>
      <c r="AN448" s="35">
        <v>51</v>
      </c>
      <c r="AO448" s="35">
        <v>9</v>
      </c>
      <c r="AP448" s="35">
        <v>7</v>
      </c>
      <c r="AQ448" s="35">
        <v>79</v>
      </c>
      <c r="AR448">
        <v>2</v>
      </c>
      <c r="AS448">
        <v>0</v>
      </c>
      <c r="AT448">
        <v>89.35</v>
      </c>
      <c r="AU448">
        <v>7.3</v>
      </c>
      <c r="AV448">
        <v>-71.430999999999997</v>
      </c>
      <c r="AW448">
        <v>9.5210000000000008</v>
      </c>
      <c r="AX448" s="2">
        <v>12.5</v>
      </c>
      <c r="AY448" s="2">
        <v>-1.4</v>
      </c>
      <c r="AZ448" s="2">
        <v>0.2</v>
      </c>
      <c r="BA448" s="2">
        <v>0.1</v>
      </c>
      <c r="BB448" s="2">
        <v>1.1000000000000001</v>
      </c>
      <c r="BC448" s="2">
        <v>0</v>
      </c>
    </row>
    <row r="449" spans="1:55" x14ac:dyDescent="0.2">
      <c r="A449" s="12" t="s">
        <v>120</v>
      </c>
      <c r="B449" s="12" t="s">
        <v>1334</v>
      </c>
      <c r="C449" t="s">
        <v>1333</v>
      </c>
      <c r="D449" t="s">
        <v>338</v>
      </c>
      <c r="E449" s="12" t="s">
        <v>156</v>
      </c>
      <c r="F449">
        <v>4</v>
      </c>
      <c r="G449">
        <v>0</v>
      </c>
      <c r="H449">
        <v>0</v>
      </c>
      <c r="I449" s="15">
        <f t="shared" si="60"/>
        <v>0</v>
      </c>
      <c r="J449">
        <v>0</v>
      </c>
      <c r="K449">
        <v>0</v>
      </c>
      <c r="L449" s="3">
        <v>0</v>
      </c>
      <c r="M449" s="3">
        <v>0</v>
      </c>
      <c r="N449" s="3">
        <v>0</v>
      </c>
      <c r="O449" s="14">
        <f t="shared" si="61"/>
        <v>0</v>
      </c>
      <c r="P449">
        <v>0</v>
      </c>
      <c r="Q449">
        <v>0</v>
      </c>
      <c r="R449">
        <v>0</v>
      </c>
      <c r="S449" s="13">
        <f t="shared" si="62"/>
        <v>0</v>
      </c>
      <c r="T449" s="13">
        <f t="shared" si="63"/>
        <v>0</v>
      </c>
      <c r="U449" s="15">
        <f t="shared" si="64"/>
        <v>0</v>
      </c>
      <c r="V449">
        <v>0</v>
      </c>
      <c r="W449">
        <v>0</v>
      </c>
      <c r="X449">
        <v>0</v>
      </c>
      <c r="Y449" s="2">
        <v>0.65</v>
      </c>
      <c r="Z449" s="21">
        <v>0.15</v>
      </c>
      <c r="AA449">
        <v>0.16</v>
      </c>
      <c r="AB449">
        <v>3.85</v>
      </c>
      <c r="AC449" s="32">
        <f t="shared" si="65"/>
        <v>3.9900249376558609E-2</v>
      </c>
      <c r="AD449" s="13">
        <f t="shared" si="66"/>
        <v>0</v>
      </c>
      <c r="AE449" s="13">
        <f t="shared" si="67"/>
        <v>0</v>
      </c>
      <c r="AF449" s="13">
        <f t="shared" si="68"/>
        <v>0</v>
      </c>
      <c r="AG449">
        <v>0</v>
      </c>
      <c r="AH449">
        <v>0</v>
      </c>
      <c r="AI449" s="17" t="str">
        <f t="shared" si="69"/>
        <v xml:space="preserve"> </v>
      </c>
      <c r="AJ449" s="35">
        <v>0</v>
      </c>
      <c r="AK449" s="35">
        <v>0</v>
      </c>
      <c r="AL449" s="35">
        <v>0</v>
      </c>
      <c r="AM449" s="35">
        <v>0</v>
      </c>
      <c r="AN449" s="35">
        <v>0</v>
      </c>
      <c r="AO449" s="35">
        <v>0</v>
      </c>
      <c r="AP449" s="35">
        <v>0</v>
      </c>
      <c r="AQ449" s="35">
        <v>0</v>
      </c>
      <c r="AR449">
        <v>0</v>
      </c>
      <c r="AS449">
        <v>0</v>
      </c>
      <c r="AT449">
        <v>0</v>
      </c>
      <c r="AU449">
        <v>-113.1</v>
      </c>
      <c r="AV449">
        <v>-80.62</v>
      </c>
      <c r="AW449">
        <v>-0.41</v>
      </c>
      <c r="AX449" s="2">
        <v>-0.1</v>
      </c>
      <c r="AY449" s="2">
        <v>-0.2</v>
      </c>
      <c r="AZ449" s="2">
        <v>0</v>
      </c>
      <c r="BA449" s="2">
        <v>0</v>
      </c>
      <c r="BB449" s="2">
        <v>0.1</v>
      </c>
      <c r="BC449" s="2">
        <v>-0.1</v>
      </c>
    </row>
    <row r="450" spans="1:55" x14ac:dyDescent="0.2">
      <c r="A450" s="12" t="s">
        <v>120</v>
      </c>
      <c r="B450" s="12" t="s">
        <v>1354</v>
      </c>
      <c r="C450" t="s">
        <v>1353</v>
      </c>
      <c r="D450" t="s">
        <v>305</v>
      </c>
      <c r="E450" s="12" t="s">
        <v>229</v>
      </c>
      <c r="F450">
        <v>66</v>
      </c>
      <c r="G450">
        <v>1</v>
      </c>
      <c r="H450">
        <v>1</v>
      </c>
      <c r="I450" s="15">
        <f t="shared" ref="I450:I513" si="70">G450+H450</f>
        <v>2</v>
      </c>
      <c r="J450">
        <v>0</v>
      </c>
      <c r="K450">
        <v>1</v>
      </c>
      <c r="L450" s="3">
        <v>1</v>
      </c>
      <c r="M450" s="3">
        <v>0</v>
      </c>
      <c r="N450" s="3">
        <v>1</v>
      </c>
      <c r="O450" s="14">
        <f t="shared" ref="O450:O513" si="71">IF(Y450&gt;0,I450/Y450*60,0)</f>
        <v>1.8532818532818534</v>
      </c>
      <c r="P450">
        <v>6</v>
      </c>
      <c r="Q450">
        <v>4</v>
      </c>
      <c r="R450">
        <v>3</v>
      </c>
      <c r="S450" s="13">
        <f t="shared" ref="S450:S513" si="72">IF(P450&gt;0,G450/P450,0)</f>
        <v>0.16666666666666666</v>
      </c>
      <c r="T450" s="13">
        <f t="shared" ref="T450:T513" si="73">IF(SUM(P450:R450)&gt;0,G450/SUM(P450:R450),0)</f>
        <v>7.6923076923076927E-2</v>
      </c>
      <c r="U450" s="15">
        <f t="shared" ref="U450:U513" si="74">IF(AJ450&gt;0,J450/(AJ450/(AJ450+AL450)),0)</f>
        <v>0</v>
      </c>
      <c r="V450">
        <v>0</v>
      </c>
      <c r="W450">
        <v>0</v>
      </c>
      <c r="X450">
        <v>3</v>
      </c>
      <c r="Y450" s="2">
        <v>64.75</v>
      </c>
      <c r="Z450" s="21">
        <v>0.96666666670000001</v>
      </c>
      <c r="AA450">
        <v>0.98</v>
      </c>
      <c r="AB450">
        <v>4.0199999999999996</v>
      </c>
      <c r="AC450" s="32">
        <f t="shared" ref="AC450:AC513" si="75">IF(AA450&gt;0,AA450/(AA450+AB450),0)</f>
        <v>0.19600000000000001</v>
      </c>
      <c r="AD450" s="13">
        <f t="shared" ref="AD450:AD513" si="76">IF(AJ450&gt;0,L450/AJ450,0)</f>
        <v>0.33333333333333331</v>
      </c>
      <c r="AE450" s="13">
        <f t="shared" ref="AE450:AE513" si="77">IF(AJ450&gt;0,(J450+K450)/AJ450,0)</f>
        <v>0.33333333333333331</v>
      </c>
      <c r="AF450" s="13">
        <f t="shared" ref="AF450:AF513" si="78">AD450+AE450</f>
        <v>0.66666666666666663</v>
      </c>
      <c r="AG450">
        <v>0</v>
      </c>
      <c r="AH450">
        <v>0</v>
      </c>
      <c r="AI450" s="17" t="str">
        <f t="shared" ref="AI450:AI513" si="79">IF((AG450+AH450)&gt;0,AG450/(AG450+AH450)," ")</f>
        <v xml:space="preserve"> </v>
      </c>
      <c r="AJ450" s="35">
        <v>3</v>
      </c>
      <c r="AK450" s="35">
        <v>1</v>
      </c>
      <c r="AL450" s="35">
        <v>27</v>
      </c>
      <c r="AM450" s="35">
        <v>2</v>
      </c>
      <c r="AN450" s="35">
        <v>16</v>
      </c>
      <c r="AO450" s="35">
        <v>1</v>
      </c>
      <c r="AP450" s="35">
        <v>5</v>
      </c>
      <c r="AQ450" s="35">
        <v>26</v>
      </c>
      <c r="AR450">
        <v>2</v>
      </c>
      <c r="AS450">
        <v>0</v>
      </c>
      <c r="AT450">
        <v>58.38</v>
      </c>
      <c r="AU450">
        <v>-27.2</v>
      </c>
      <c r="AV450">
        <v>-81.438999999999993</v>
      </c>
      <c r="AW450">
        <v>-3.411</v>
      </c>
      <c r="AX450" s="2">
        <v>3.6</v>
      </c>
      <c r="AY450" s="2">
        <v>-2.1</v>
      </c>
      <c r="AZ450" s="2">
        <v>0.7</v>
      </c>
      <c r="BA450" s="2">
        <v>-0.1</v>
      </c>
      <c r="BB450" s="2">
        <v>-0.2</v>
      </c>
      <c r="BC450" s="2">
        <v>-1.7000000000000002</v>
      </c>
    </row>
    <row r="451" spans="1:55" x14ac:dyDescent="0.2">
      <c r="A451" s="12" t="s">
        <v>120</v>
      </c>
      <c r="B451" s="12" t="s">
        <v>1909</v>
      </c>
      <c r="C451" t="s">
        <v>1915</v>
      </c>
      <c r="D451" t="s">
        <v>300</v>
      </c>
      <c r="E451" s="12" t="s">
        <v>148</v>
      </c>
      <c r="F451">
        <v>2</v>
      </c>
      <c r="G451">
        <v>0</v>
      </c>
      <c r="H451">
        <v>0</v>
      </c>
      <c r="I451" s="15">
        <f t="shared" si="70"/>
        <v>0</v>
      </c>
      <c r="J451">
        <v>0</v>
      </c>
      <c r="K451">
        <v>0</v>
      </c>
      <c r="L451" s="3">
        <v>0</v>
      </c>
      <c r="M451" s="3">
        <v>0</v>
      </c>
      <c r="N451" s="3">
        <v>0</v>
      </c>
      <c r="O451" s="14">
        <f t="shared" si="71"/>
        <v>0</v>
      </c>
      <c r="P451">
        <v>0</v>
      </c>
      <c r="Q451">
        <v>0</v>
      </c>
      <c r="R451">
        <v>0</v>
      </c>
      <c r="S451" s="13">
        <f t="shared" si="72"/>
        <v>0</v>
      </c>
      <c r="T451" s="13">
        <f t="shared" si="73"/>
        <v>0</v>
      </c>
      <c r="U451" s="15">
        <f t="shared" si="74"/>
        <v>0</v>
      </c>
      <c r="V451">
        <v>0</v>
      </c>
      <c r="W451">
        <v>0</v>
      </c>
      <c r="X451">
        <v>0</v>
      </c>
      <c r="Y451" s="2">
        <v>0</v>
      </c>
      <c r="Z451" s="21">
        <v>0</v>
      </c>
      <c r="AC451" s="32">
        <f t="shared" si="75"/>
        <v>0</v>
      </c>
      <c r="AD451" s="13">
        <f t="shared" si="76"/>
        <v>0</v>
      </c>
      <c r="AE451" s="13">
        <f t="shared" si="77"/>
        <v>0</v>
      </c>
      <c r="AF451" s="13">
        <f t="shared" si="78"/>
        <v>0</v>
      </c>
      <c r="AG451">
        <v>0</v>
      </c>
      <c r="AH451">
        <v>0</v>
      </c>
      <c r="AI451" s="17" t="str">
        <f t="shared" si="79"/>
        <v xml:space="preserve"> </v>
      </c>
      <c r="AJ451" s="35">
        <v>0</v>
      </c>
      <c r="AK451" s="35">
        <v>0</v>
      </c>
      <c r="AL451" s="35">
        <v>0</v>
      </c>
      <c r="AM451" s="35">
        <v>0</v>
      </c>
      <c r="AN451" s="35">
        <v>0</v>
      </c>
      <c r="AO451" s="35">
        <v>0</v>
      </c>
      <c r="AP451" s="35">
        <v>0</v>
      </c>
      <c r="AQ451" s="35">
        <v>0</v>
      </c>
      <c r="AR451">
        <v>0</v>
      </c>
      <c r="AS451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</row>
    <row r="452" spans="1:55" x14ac:dyDescent="0.2">
      <c r="A452" s="12" t="s">
        <v>120</v>
      </c>
      <c r="B452" s="12" t="s">
        <v>3105</v>
      </c>
      <c r="C452" t="s">
        <v>3104</v>
      </c>
      <c r="D452" t="s">
        <v>131</v>
      </c>
      <c r="E452" s="12" t="s">
        <v>178</v>
      </c>
      <c r="F452">
        <v>74</v>
      </c>
      <c r="G452">
        <v>1</v>
      </c>
      <c r="H452">
        <v>11</v>
      </c>
      <c r="I452" s="15">
        <f t="shared" si="70"/>
        <v>12</v>
      </c>
      <c r="J452">
        <v>6</v>
      </c>
      <c r="K452">
        <v>5</v>
      </c>
      <c r="L452" s="3">
        <v>1</v>
      </c>
      <c r="M452" s="3">
        <v>4</v>
      </c>
      <c r="N452" s="3">
        <v>4</v>
      </c>
      <c r="O452" s="14">
        <f t="shared" si="71"/>
        <v>2.8261153997117852</v>
      </c>
      <c r="P452">
        <v>32</v>
      </c>
      <c r="Q452">
        <v>16</v>
      </c>
      <c r="R452">
        <v>30</v>
      </c>
      <c r="S452" s="13">
        <f t="shared" si="72"/>
        <v>3.125E-2</v>
      </c>
      <c r="T452" s="13">
        <f t="shared" si="73"/>
        <v>1.282051282051282E-2</v>
      </c>
      <c r="U452" s="15">
        <f t="shared" si="74"/>
        <v>54</v>
      </c>
      <c r="V452">
        <v>5</v>
      </c>
      <c r="W452">
        <v>0</v>
      </c>
      <c r="X452">
        <v>5</v>
      </c>
      <c r="Y452" s="2">
        <v>254.76666666669999</v>
      </c>
      <c r="Z452" s="21">
        <v>3.4333333333000002</v>
      </c>
      <c r="AA452">
        <v>3.27</v>
      </c>
      <c r="AB452">
        <v>2.2000000000000002</v>
      </c>
      <c r="AC452" s="32">
        <f t="shared" si="75"/>
        <v>0.59780621572212056</v>
      </c>
      <c r="AD452" s="13">
        <f t="shared" si="76"/>
        <v>4.7619047619047616E-2</v>
      </c>
      <c r="AE452" s="13">
        <f t="shared" si="77"/>
        <v>0.52380952380952384</v>
      </c>
      <c r="AF452" s="13">
        <f t="shared" si="78"/>
        <v>0.5714285714285714</v>
      </c>
      <c r="AI452" s="17" t="str">
        <f t="shared" si="79"/>
        <v xml:space="preserve"> </v>
      </c>
      <c r="AJ452" s="35">
        <v>21</v>
      </c>
      <c r="AK452" s="35">
        <v>5</v>
      </c>
      <c r="AL452" s="35">
        <v>168</v>
      </c>
      <c r="AM452" s="35">
        <v>33</v>
      </c>
      <c r="AN452" s="35">
        <v>84</v>
      </c>
      <c r="AO452" s="35">
        <v>12</v>
      </c>
      <c r="AP452" s="35">
        <v>6</v>
      </c>
      <c r="AQ452" s="35">
        <v>91</v>
      </c>
      <c r="AR452">
        <v>1</v>
      </c>
      <c r="AS452">
        <v>0</v>
      </c>
      <c r="AT452">
        <v>76.41</v>
      </c>
      <c r="AU452">
        <v>13.7</v>
      </c>
      <c r="AV452">
        <v>-82.507000000000005</v>
      </c>
      <c r="AW452">
        <v>-3.266</v>
      </c>
      <c r="AX452" s="2">
        <v>18.8</v>
      </c>
      <c r="AY452" s="2">
        <v>-3.3</v>
      </c>
      <c r="AZ452" s="2">
        <v>-0.5</v>
      </c>
      <c r="BA452" s="2">
        <v>-0.2</v>
      </c>
      <c r="BB452" s="2">
        <v>2.1</v>
      </c>
      <c r="BC452" s="2">
        <v>-1.8</v>
      </c>
    </row>
    <row r="453" spans="1:55" x14ac:dyDescent="0.2">
      <c r="A453" s="12" t="s">
        <v>120</v>
      </c>
      <c r="B453" s="12" t="s">
        <v>3668</v>
      </c>
      <c r="C453" t="s">
        <v>3667</v>
      </c>
      <c r="D453" t="s">
        <v>684</v>
      </c>
      <c r="E453" s="12" t="s">
        <v>148</v>
      </c>
      <c r="F453">
        <v>82</v>
      </c>
      <c r="G453">
        <v>4</v>
      </c>
      <c r="H453">
        <v>3</v>
      </c>
      <c r="I453" s="15">
        <f t="shared" si="70"/>
        <v>7</v>
      </c>
      <c r="J453">
        <v>1</v>
      </c>
      <c r="K453">
        <v>2</v>
      </c>
      <c r="L453" s="3">
        <v>5</v>
      </c>
      <c r="M453" s="3">
        <v>1</v>
      </c>
      <c r="N453" s="3">
        <v>2</v>
      </c>
      <c r="O453" s="14">
        <f t="shared" si="71"/>
        <v>2.1842766750458842</v>
      </c>
      <c r="P453">
        <v>40</v>
      </c>
      <c r="Q453">
        <v>22</v>
      </c>
      <c r="R453">
        <v>9</v>
      </c>
      <c r="S453" s="13">
        <f t="shared" si="72"/>
        <v>0.1</v>
      </c>
      <c r="T453" s="13">
        <f t="shared" si="73"/>
        <v>5.6338028169014086E-2</v>
      </c>
      <c r="U453" s="15">
        <f t="shared" si="74"/>
        <v>12.285714285714285</v>
      </c>
      <c r="V453">
        <v>0</v>
      </c>
      <c r="W453">
        <v>2</v>
      </c>
      <c r="X453">
        <v>13</v>
      </c>
      <c r="Y453" s="2">
        <v>192.28333333329999</v>
      </c>
      <c r="Z453" s="21">
        <v>2.3333333333000001</v>
      </c>
      <c r="AA453">
        <v>2.3199999999999998</v>
      </c>
      <c r="AB453">
        <v>3.47</v>
      </c>
      <c r="AC453" s="32">
        <f t="shared" si="75"/>
        <v>0.40069084628670115</v>
      </c>
      <c r="AD453" s="13">
        <f t="shared" si="76"/>
        <v>0.35714285714285715</v>
      </c>
      <c r="AE453" s="13">
        <f t="shared" si="77"/>
        <v>0.21428571428571427</v>
      </c>
      <c r="AF453" s="13">
        <f t="shared" si="78"/>
        <v>0.5714285714285714</v>
      </c>
      <c r="AG453">
        <v>1</v>
      </c>
      <c r="AH453">
        <v>2</v>
      </c>
      <c r="AI453" s="17">
        <f t="shared" si="79"/>
        <v>0.33333333333333331</v>
      </c>
      <c r="AJ453" s="35">
        <v>14</v>
      </c>
      <c r="AK453" s="35">
        <v>1</v>
      </c>
      <c r="AL453" s="35">
        <v>158</v>
      </c>
      <c r="AM453" s="35">
        <v>19</v>
      </c>
      <c r="AN453" s="35">
        <v>81</v>
      </c>
      <c r="AO453" s="35">
        <v>8</v>
      </c>
      <c r="AP453" s="35">
        <v>4</v>
      </c>
      <c r="AQ453" s="35">
        <v>92</v>
      </c>
      <c r="AR453">
        <v>3</v>
      </c>
      <c r="AS453">
        <v>2</v>
      </c>
      <c r="AT453">
        <v>98.91</v>
      </c>
      <c r="AU453">
        <v>14.2</v>
      </c>
      <c r="AV453">
        <v>-82.484999999999999</v>
      </c>
      <c r="AW453">
        <v>-2.7730000000000001</v>
      </c>
      <c r="AX453" s="2">
        <v>18.8</v>
      </c>
      <c r="AY453" s="2">
        <v>0.8</v>
      </c>
      <c r="AZ453" s="2">
        <v>0.1</v>
      </c>
      <c r="BA453" s="2">
        <v>-0.5</v>
      </c>
      <c r="BB453" s="2">
        <v>-0.1</v>
      </c>
      <c r="BC453" s="2">
        <v>0.4</v>
      </c>
    </row>
    <row r="454" spans="1:55" x14ac:dyDescent="0.2">
      <c r="A454" s="12" t="s">
        <v>208</v>
      </c>
      <c r="B454" s="12" t="s">
        <v>209</v>
      </c>
      <c r="C454" t="s">
        <v>207</v>
      </c>
      <c r="D454" t="s">
        <v>210</v>
      </c>
      <c r="E454" s="12" t="s">
        <v>178</v>
      </c>
      <c r="F454">
        <v>82</v>
      </c>
      <c r="G454">
        <v>0</v>
      </c>
      <c r="H454">
        <v>1</v>
      </c>
      <c r="I454" s="15">
        <f t="shared" si="70"/>
        <v>1</v>
      </c>
      <c r="J454">
        <v>0</v>
      </c>
      <c r="K454">
        <v>1</v>
      </c>
      <c r="L454" s="3">
        <v>0</v>
      </c>
      <c r="M454" s="3">
        <v>0</v>
      </c>
      <c r="N454" s="3">
        <v>1</v>
      </c>
      <c r="O454" s="14">
        <f t="shared" si="71"/>
        <v>11.842105263079986</v>
      </c>
      <c r="P454">
        <v>0</v>
      </c>
      <c r="Q454">
        <v>0</v>
      </c>
      <c r="R454">
        <v>0</v>
      </c>
      <c r="S454" s="13">
        <f t="shared" si="72"/>
        <v>0</v>
      </c>
      <c r="T454" s="13">
        <f t="shared" si="73"/>
        <v>0</v>
      </c>
      <c r="U454" s="15">
        <f t="shared" si="74"/>
        <v>0</v>
      </c>
      <c r="V454">
        <v>0</v>
      </c>
      <c r="W454">
        <v>0</v>
      </c>
      <c r="X454">
        <v>0</v>
      </c>
      <c r="Y454" s="2">
        <v>5.0666666666999998</v>
      </c>
      <c r="Z454" s="21">
        <v>0.05</v>
      </c>
      <c r="AA454">
        <v>0.06</v>
      </c>
      <c r="AB454">
        <v>5.19</v>
      </c>
      <c r="AC454" s="32">
        <f t="shared" si="75"/>
        <v>1.1428571428571429E-2</v>
      </c>
      <c r="AD454" s="13">
        <f t="shared" si="76"/>
        <v>0</v>
      </c>
      <c r="AE454" s="13">
        <f t="shared" si="77"/>
        <v>0.5</v>
      </c>
      <c r="AF454" s="13">
        <f t="shared" si="78"/>
        <v>0.5</v>
      </c>
      <c r="AI454" s="17" t="str">
        <f t="shared" si="79"/>
        <v xml:space="preserve"> </v>
      </c>
      <c r="AJ454" s="35">
        <v>2</v>
      </c>
      <c r="AK454" s="35">
        <v>0</v>
      </c>
      <c r="AL454" s="35">
        <v>4</v>
      </c>
      <c r="AM454" s="35">
        <v>3</v>
      </c>
      <c r="AN454" s="35">
        <v>0</v>
      </c>
      <c r="AO454" s="35">
        <v>0</v>
      </c>
      <c r="AP454" s="35">
        <v>2</v>
      </c>
      <c r="AQ454" s="35">
        <v>2</v>
      </c>
      <c r="AR454">
        <v>0</v>
      </c>
      <c r="AS454">
        <v>0</v>
      </c>
      <c r="AT454">
        <v>35.53</v>
      </c>
      <c r="AU454">
        <v>-58.6</v>
      </c>
      <c r="AV454">
        <v>-78.558000000000007</v>
      </c>
      <c r="AW454">
        <v>-1.74</v>
      </c>
      <c r="AX454" s="2">
        <v>0.4</v>
      </c>
      <c r="AY454" s="2">
        <v>-0.1</v>
      </c>
      <c r="AZ454" s="2">
        <v>0.2</v>
      </c>
      <c r="BA454" s="2">
        <v>0.1</v>
      </c>
      <c r="BB454" s="2">
        <v>0</v>
      </c>
      <c r="BC454" s="2">
        <v>0.1</v>
      </c>
    </row>
    <row r="455" spans="1:55" x14ac:dyDescent="0.2">
      <c r="A455" s="12" t="s">
        <v>208</v>
      </c>
      <c r="B455" s="12" t="s">
        <v>3331</v>
      </c>
      <c r="C455" t="s">
        <v>3330</v>
      </c>
      <c r="D455" t="s">
        <v>330</v>
      </c>
      <c r="E455" s="12" t="s">
        <v>178</v>
      </c>
      <c r="F455">
        <v>2</v>
      </c>
      <c r="G455">
        <v>0</v>
      </c>
      <c r="H455">
        <v>0</v>
      </c>
      <c r="I455" s="15">
        <f t="shared" si="70"/>
        <v>0</v>
      </c>
      <c r="J455">
        <v>0</v>
      </c>
      <c r="K455">
        <v>0</v>
      </c>
      <c r="L455" s="3">
        <v>0</v>
      </c>
      <c r="M455" s="3">
        <v>0</v>
      </c>
      <c r="N455" s="3">
        <v>0</v>
      </c>
      <c r="O455" s="14">
        <f t="shared" si="71"/>
        <v>0</v>
      </c>
      <c r="P455">
        <v>0</v>
      </c>
      <c r="Q455">
        <v>0</v>
      </c>
      <c r="R455">
        <v>0</v>
      </c>
      <c r="S455" s="13">
        <f t="shared" si="72"/>
        <v>0</v>
      </c>
      <c r="T455" s="13">
        <f t="shared" si="73"/>
        <v>0</v>
      </c>
      <c r="U455" s="15">
        <f t="shared" si="74"/>
        <v>0</v>
      </c>
      <c r="V455">
        <v>0</v>
      </c>
      <c r="W455">
        <v>0</v>
      </c>
      <c r="X455">
        <v>0</v>
      </c>
      <c r="Y455" s="2">
        <v>0</v>
      </c>
      <c r="Z455" s="21">
        <v>0</v>
      </c>
      <c r="AC455" s="32">
        <f t="shared" si="75"/>
        <v>0</v>
      </c>
      <c r="AD455" s="13">
        <f t="shared" si="76"/>
        <v>0</v>
      </c>
      <c r="AE455" s="13">
        <f t="shared" si="77"/>
        <v>0</v>
      </c>
      <c r="AF455" s="13">
        <f t="shared" si="78"/>
        <v>0</v>
      </c>
      <c r="AI455" s="17" t="str">
        <f t="shared" si="79"/>
        <v xml:space="preserve"> </v>
      </c>
      <c r="AJ455" s="35">
        <v>0</v>
      </c>
      <c r="AK455" s="35">
        <v>0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0</v>
      </c>
      <c r="AR455">
        <v>0</v>
      </c>
      <c r="AS455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</row>
    <row r="456" spans="1:55" x14ac:dyDescent="0.2">
      <c r="A456" s="12" t="s">
        <v>1211</v>
      </c>
      <c r="B456" s="12" t="s">
        <v>1212</v>
      </c>
      <c r="C456" t="s">
        <v>1210</v>
      </c>
      <c r="D456" t="s">
        <v>169</v>
      </c>
      <c r="E456" s="12" t="s">
        <v>178</v>
      </c>
      <c r="F456">
        <v>51</v>
      </c>
      <c r="G456">
        <v>1</v>
      </c>
      <c r="H456">
        <v>0</v>
      </c>
      <c r="I456" s="15">
        <f t="shared" si="70"/>
        <v>1</v>
      </c>
      <c r="J456">
        <v>0</v>
      </c>
      <c r="K456">
        <v>0</v>
      </c>
      <c r="L456" s="3">
        <v>1</v>
      </c>
      <c r="M456" s="3">
        <v>0</v>
      </c>
      <c r="N456" s="3">
        <v>0</v>
      </c>
      <c r="O456" s="14">
        <f t="shared" si="71"/>
        <v>12.631578947368421</v>
      </c>
      <c r="P456">
        <v>1</v>
      </c>
      <c r="Q456">
        <v>0</v>
      </c>
      <c r="R456">
        <v>0</v>
      </c>
      <c r="S456" s="13">
        <f t="shared" si="72"/>
        <v>1</v>
      </c>
      <c r="T456" s="13">
        <f t="shared" si="73"/>
        <v>1</v>
      </c>
      <c r="U456" s="15">
        <f t="shared" si="74"/>
        <v>0</v>
      </c>
      <c r="V456">
        <v>0</v>
      </c>
      <c r="W456">
        <v>1</v>
      </c>
      <c r="X456">
        <v>0</v>
      </c>
      <c r="Y456" s="2">
        <v>4.75</v>
      </c>
      <c r="Z456" s="21">
        <v>8.3333333300000006E-2</v>
      </c>
      <c r="AA456">
        <v>0.1</v>
      </c>
      <c r="AB456">
        <v>5.07</v>
      </c>
      <c r="AC456" s="32">
        <f t="shared" si="75"/>
        <v>1.9342359767891684E-2</v>
      </c>
      <c r="AD456" s="13">
        <f t="shared" si="76"/>
        <v>1</v>
      </c>
      <c r="AE456" s="13">
        <f t="shared" si="77"/>
        <v>0</v>
      </c>
      <c r="AF456" s="13">
        <f t="shared" si="78"/>
        <v>1</v>
      </c>
      <c r="AI456" s="17" t="str">
        <f t="shared" si="79"/>
        <v xml:space="preserve"> </v>
      </c>
      <c r="AJ456" s="35">
        <v>1</v>
      </c>
      <c r="AK456" s="35">
        <v>0</v>
      </c>
      <c r="AL456" s="35">
        <v>1</v>
      </c>
      <c r="AM456" s="35">
        <v>1</v>
      </c>
      <c r="AN456" s="35">
        <v>1</v>
      </c>
      <c r="AO456" s="35">
        <v>0</v>
      </c>
      <c r="AP456" s="35">
        <v>0</v>
      </c>
      <c r="AQ456" s="35">
        <v>1</v>
      </c>
      <c r="AR456">
        <v>0</v>
      </c>
      <c r="AS456">
        <v>0</v>
      </c>
      <c r="AT456">
        <v>35.18</v>
      </c>
      <c r="AU456">
        <v>-49.5</v>
      </c>
      <c r="AV456">
        <v>-82.566000000000003</v>
      </c>
      <c r="AW456">
        <v>1.887</v>
      </c>
      <c r="AX456" s="2">
        <v>0.1</v>
      </c>
      <c r="AY456" s="2">
        <v>-0.5</v>
      </c>
      <c r="AZ456" s="2">
        <v>0.2</v>
      </c>
      <c r="BA456" s="2">
        <v>0</v>
      </c>
      <c r="BB456" s="2">
        <v>0.2</v>
      </c>
      <c r="BC456" s="2">
        <v>-0.2</v>
      </c>
    </row>
    <row r="457" spans="1:55" x14ac:dyDescent="0.2">
      <c r="A457" s="12" t="s">
        <v>263</v>
      </c>
      <c r="B457" s="12" t="s">
        <v>264</v>
      </c>
      <c r="C457" t="s">
        <v>262</v>
      </c>
      <c r="D457" t="s">
        <v>265</v>
      </c>
      <c r="E457" s="12" t="s">
        <v>170</v>
      </c>
      <c r="F457">
        <v>2</v>
      </c>
      <c r="G457">
        <v>0</v>
      </c>
      <c r="H457">
        <v>0</v>
      </c>
      <c r="I457" s="15">
        <f t="shared" si="70"/>
        <v>0</v>
      </c>
      <c r="J457">
        <v>0</v>
      </c>
      <c r="K457">
        <v>0</v>
      </c>
      <c r="L457" s="3">
        <v>0</v>
      </c>
      <c r="M457" s="3">
        <v>0</v>
      </c>
      <c r="N457" s="3">
        <v>0</v>
      </c>
      <c r="O457" s="14">
        <f t="shared" si="71"/>
        <v>0</v>
      </c>
      <c r="P457">
        <v>0</v>
      </c>
      <c r="Q457">
        <v>0</v>
      </c>
      <c r="R457">
        <v>0</v>
      </c>
      <c r="S457" s="13">
        <f t="shared" si="72"/>
        <v>0</v>
      </c>
      <c r="T457" s="13">
        <f t="shared" si="73"/>
        <v>0</v>
      </c>
      <c r="U457" s="15">
        <f t="shared" si="74"/>
        <v>0</v>
      </c>
      <c r="V457">
        <v>0</v>
      </c>
      <c r="W457">
        <v>0</v>
      </c>
      <c r="X457">
        <v>0</v>
      </c>
      <c r="Y457" s="2">
        <v>1.0166666666999999</v>
      </c>
      <c r="Z457" s="21">
        <v>0.5</v>
      </c>
      <c r="AA457">
        <v>0.51</v>
      </c>
      <c r="AB457">
        <v>3.91</v>
      </c>
      <c r="AC457" s="32">
        <f t="shared" si="75"/>
        <v>0.11538461538461539</v>
      </c>
      <c r="AD457" s="13">
        <f t="shared" si="76"/>
        <v>0</v>
      </c>
      <c r="AE457" s="13">
        <f t="shared" si="77"/>
        <v>0</v>
      </c>
      <c r="AF457" s="13">
        <f t="shared" si="78"/>
        <v>0</v>
      </c>
      <c r="AG457">
        <v>1</v>
      </c>
      <c r="AH457">
        <v>0</v>
      </c>
      <c r="AI457" s="17">
        <f t="shared" si="79"/>
        <v>1</v>
      </c>
      <c r="AJ457" s="35">
        <v>0</v>
      </c>
      <c r="AK457" s="35">
        <v>0</v>
      </c>
      <c r="AL457" s="35">
        <v>2</v>
      </c>
      <c r="AM457" s="35">
        <v>0</v>
      </c>
      <c r="AN457" s="35">
        <v>0</v>
      </c>
      <c r="AO457" s="35">
        <v>0</v>
      </c>
      <c r="AP457" s="35">
        <v>0</v>
      </c>
      <c r="AQ457" s="35">
        <v>0</v>
      </c>
      <c r="AR457">
        <v>0</v>
      </c>
      <c r="AS457">
        <v>0</v>
      </c>
      <c r="AT457">
        <v>118.03</v>
      </c>
      <c r="AU457">
        <v>72</v>
      </c>
      <c r="AV457">
        <v>-78.554000000000002</v>
      </c>
      <c r="AW457">
        <v>-1.4830000000000001</v>
      </c>
      <c r="AX457" s="2">
        <v>0.30000000000000004</v>
      </c>
      <c r="AY457" s="2">
        <v>0.2</v>
      </c>
      <c r="AZ457" s="2">
        <v>0</v>
      </c>
      <c r="BA457" s="2">
        <v>0</v>
      </c>
      <c r="BB457" s="2">
        <v>0</v>
      </c>
      <c r="BC457" s="2">
        <v>0.2</v>
      </c>
    </row>
    <row r="458" spans="1:55" x14ac:dyDescent="0.2">
      <c r="A458" s="12" t="s">
        <v>263</v>
      </c>
      <c r="B458" s="12" t="s">
        <v>270</v>
      </c>
      <c r="C458" t="s">
        <v>269</v>
      </c>
      <c r="D458" t="s">
        <v>271</v>
      </c>
      <c r="E458" s="12" t="s">
        <v>178</v>
      </c>
      <c r="F458">
        <v>15</v>
      </c>
      <c r="G458">
        <v>0</v>
      </c>
      <c r="H458">
        <v>0</v>
      </c>
      <c r="I458" s="15">
        <f t="shared" si="70"/>
        <v>0</v>
      </c>
      <c r="J458">
        <v>0</v>
      </c>
      <c r="K458">
        <v>0</v>
      </c>
      <c r="L458" s="3">
        <v>0</v>
      </c>
      <c r="M458" s="3">
        <v>0</v>
      </c>
      <c r="N458" s="3">
        <v>0</v>
      </c>
      <c r="O458" s="14">
        <f t="shared" si="71"/>
        <v>0</v>
      </c>
      <c r="P458">
        <v>0</v>
      </c>
      <c r="Q458">
        <v>0</v>
      </c>
      <c r="R458">
        <v>0</v>
      </c>
      <c r="S458" s="13">
        <f t="shared" si="72"/>
        <v>0</v>
      </c>
      <c r="T458" s="13">
        <f t="shared" si="73"/>
        <v>0</v>
      </c>
      <c r="U458" s="15">
        <f t="shared" si="74"/>
        <v>0</v>
      </c>
      <c r="V458">
        <v>0</v>
      </c>
      <c r="W458">
        <v>0</v>
      </c>
      <c r="X458">
        <v>0</v>
      </c>
      <c r="Y458" s="2">
        <v>0</v>
      </c>
      <c r="Z458" s="21">
        <v>0</v>
      </c>
      <c r="AC458" s="32">
        <f t="shared" si="75"/>
        <v>0</v>
      </c>
      <c r="AD458" s="13">
        <f t="shared" si="76"/>
        <v>0</v>
      </c>
      <c r="AE458" s="13">
        <f t="shared" si="77"/>
        <v>0</v>
      </c>
      <c r="AF458" s="13">
        <f t="shared" si="78"/>
        <v>0</v>
      </c>
      <c r="AI458" s="17" t="str">
        <f t="shared" si="79"/>
        <v xml:space="preserve"> </v>
      </c>
      <c r="AJ458" s="35">
        <v>0</v>
      </c>
      <c r="AK458" s="35">
        <v>0</v>
      </c>
      <c r="AL458" s="35">
        <v>0</v>
      </c>
      <c r="AM458" s="35">
        <v>0</v>
      </c>
      <c r="AN458" s="35">
        <v>0</v>
      </c>
      <c r="AO458" s="35">
        <v>0</v>
      </c>
      <c r="AP458" s="35">
        <v>0</v>
      </c>
      <c r="AQ458" s="35">
        <v>0</v>
      </c>
      <c r="AR458">
        <v>0</v>
      </c>
      <c r="AS458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</row>
    <row r="459" spans="1:55" x14ac:dyDescent="0.2">
      <c r="A459" s="12" t="s">
        <v>263</v>
      </c>
      <c r="B459" s="12" t="s">
        <v>304</v>
      </c>
      <c r="C459" t="s">
        <v>303</v>
      </c>
      <c r="D459" t="s">
        <v>305</v>
      </c>
      <c r="E459" s="12" t="s">
        <v>178</v>
      </c>
      <c r="F459">
        <v>45</v>
      </c>
      <c r="G459">
        <v>0</v>
      </c>
      <c r="H459">
        <v>2</v>
      </c>
      <c r="I459" s="15">
        <f t="shared" si="70"/>
        <v>2</v>
      </c>
      <c r="J459">
        <v>2</v>
      </c>
      <c r="K459">
        <v>0</v>
      </c>
      <c r="L459" s="3">
        <v>0</v>
      </c>
      <c r="M459" s="3">
        <v>2</v>
      </c>
      <c r="N459" s="3">
        <v>0</v>
      </c>
      <c r="O459" s="14">
        <f t="shared" si="71"/>
        <v>3.8688876947835906</v>
      </c>
      <c r="P459">
        <v>6</v>
      </c>
      <c r="Q459">
        <v>0</v>
      </c>
      <c r="R459">
        <v>6</v>
      </c>
      <c r="S459" s="13">
        <f t="shared" si="72"/>
        <v>0</v>
      </c>
      <c r="T459" s="13">
        <f t="shared" si="73"/>
        <v>0</v>
      </c>
      <c r="U459" s="15">
        <f t="shared" si="74"/>
        <v>9.2000000000000011</v>
      </c>
      <c r="V459">
        <v>0</v>
      </c>
      <c r="W459">
        <v>0</v>
      </c>
      <c r="X459">
        <v>2</v>
      </c>
      <c r="Y459" s="2">
        <v>31.016666666700001</v>
      </c>
      <c r="Z459" s="21">
        <v>0.68333333330000001</v>
      </c>
      <c r="AA459">
        <v>0.69</v>
      </c>
      <c r="AB459">
        <v>4.22</v>
      </c>
      <c r="AC459" s="32">
        <f t="shared" si="75"/>
        <v>0.14052953156822809</v>
      </c>
      <c r="AD459" s="13">
        <f t="shared" si="76"/>
        <v>0</v>
      </c>
      <c r="AE459" s="13">
        <f t="shared" si="77"/>
        <v>0.4</v>
      </c>
      <c r="AF459" s="13">
        <f t="shared" si="78"/>
        <v>0.4</v>
      </c>
      <c r="AI459" s="17" t="str">
        <f t="shared" si="79"/>
        <v xml:space="preserve"> </v>
      </c>
      <c r="AJ459" s="35">
        <v>5</v>
      </c>
      <c r="AK459" s="35">
        <v>1</v>
      </c>
      <c r="AL459" s="35">
        <v>18</v>
      </c>
      <c r="AM459" s="35">
        <v>5</v>
      </c>
      <c r="AN459" s="35">
        <v>7</v>
      </c>
      <c r="AO459" s="35">
        <v>0</v>
      </c>
      <c r="AP459" s="35">
        <v>2</v>
      </c>
      <c r="AQ459" s="35">
        <v>13</v>
      </c>
      <c r="AR459">
        <v>0</v>
      </c>
      <c r="AS459">
        <v>0</v>
      </c>
      <c r="AT459">
        <v>67.709999999999994</v>
      </c>
      <c r="AU459">
        <v>-11.8</v>
      </c>
      <c r="AV459">
        <v>-82.516999999999996</v>
      </c>
      <c r="AW459">
        <v>-1.6760000000000002</v>
      </c>
      <c r="AX459" s="2">
        <v>3.7</v>
      </c>
      <c r="AY459" s="2">
        <v>0.9</v>
      </c>
      <c r="AZ459" s="2">
        <v>0.4</v>
      </c>
      <c r="BA459" s="2">
        <v>-0.4</v>
      </c>
      <c r="BB459" s="2">
        <v>0.1</v>
      </c>
      <c r="BC459" s="2">
        <v>1</v>
      </c>
    </row>
    <row r="460" spans="1:55" x14ac:dyDescent="0.2">
      <c r="A460" s="12" t="s">
        <v>263</v>
      </c>
      <c r="B460" s="12" t="s">
        <v>3710</v>
      </c>
      <c r="C460" t="s">
        <v>3709</v>
      </c>
      <c r="D460" t="s">
        <v>460</v>
      </c>
      <c r="E460" s="12" t="s">
        <v>178</v>
      </c>
      <c r="F460">
        <v>82</v>
      </c>
      <c r="G460">
        <v>3</v>
      </c>
      <c r="H460">
        <v>28</v>
      </c>
      <c r="I460" s="15">
        <f t="shared" si="70"/>
        <v>31</v>
      </c>
      <c r="J460">
        <v>16</v>
      </c>
      <c r="K460">
        <v>11</v>
      </c>
      <c r="L460" s="3">
        <v>3</v>
      </c>
      <c r="M460" s="3">
        <v>16</v>
      </c>
      <c r="N460" s="3">
        <v>11</v>
      </c>
      <c r="O460" s="14">
        <f t="shared" si="71"/>
        <v>5.1628423390076641</v>
      </c>
      <c r="P460">
        <v>75</v>
      </c>
      <c r="Q460">
        <v>30</v>
      </c>
      <c r="R460">
        <v>44</v>
      </c>
      <c r="S460" s="13">
        <f t="shared" si="72"/>
        <v>0.04</v>
      </c>
      <c r="T460" s="13">
        <f t="shared" si="73"/>
        <v>2.0134228187919462E-2</v>
      </c>
      <c r="U460" s="15">
        <f t="shared" si="74"/>
        <v>114.90909090909092</v>
      </c>
      <c r="V460">
        <v>3</v>
      </c>
      <c r="W460">
        <v>3</v>
      </c>
      <c r="X460">
        <v>8</v>
      </c>
      <c r="Y460" s="2">
        <v>360.26666666670002</v>
      </c>
      <c r="Z460" s="21">
        <v>4.3833333333000004</v>
      </c>
      <c r="AA460">
        <v>4.32</v>
      </c>
      <c r="AB460">
        <v>1.01</v>
      </c>
      <c r="AC460" s="32">
        <f t="shared" si="75"/>
        <v>0.81050656660412768</v>
      </c>
      <c r="AD460" s="13">
        <f t="shared" si="76"/>
        <v>6.8181818181818177E-2</v>
      </c>
      <c r="AE460" s="13">
        <f t="shared" si="77"/>
        <v>0.61363636363636365</v>
      </c>
      <c r="AF460" s="13">
        <f t="shared" si="78"/>
        <v>0.68181818181818188</v>
      </c>
      <c r="AI460" s="17" t="str">
        <f t="shared" si="79"/>
        <v xml:space="preserve"> </v>
      </c>
      <c r="AJ460" s="35">
        <v>44</v>
      </c>
      <c r="AK460" s="35">
        <v>5</v>
      </c>
      <c r="AL460" s="35">
        <v>272</v>
      </c>
      <c r="AM460" s="35">
        <v>43</v>
      </c>
      <c r="AN460" s="35">
        <v>151</v>
      </c>
      <c r="AO460" s="35">
        <v>14</v>
      </c>
      <c r="AP460" s="35">
        <v>12</v>
      </c>
      <c r="AQ460" s="35">
        <v>138</v>
      </c>
      <c r="AR460">
        <v>4</v>
      </c>
      <c r="AS460">
        <v>1</v>
      </c>
      <c r="AT460">
        <v>89.97</v>
      </c>
      <c r="AU460">
        <v>4.3</v>
      </c>
      <c r="AV460">
        <v>-82.677000000000007</v>
      </c>
      <c r="AW460">
        <v>-3.2759999999999998</v>
      </c>
      <c r="AX460" s="2">
        <v>36.700000000000003</v>
      </c>
      <c r="AY460" s="2">
        <v>3.4</v>
      </c>
      <c r="AZ460" s="2">
        <v>-0.9</v>
      </c>
      <c r="BA460" s="2">
        <v>-0.1</v>
      </c>
      <c r="BB460" s="2">
        <v>-2.4</v>
      </c>
      <c r="BC460" s="2">
        <v>0</v>
      </c>
    </row>
    <row r="461" spans="1:55" x14ac:dyDescent="0.2">
      <c r="A461" s="12" t="s">
        <v>2157</v>
      </c>
      <c r="B461" s="12" t="s">
        <v>2158</v>
      </c>
      <c r="C461" t="s">
        <v>2156</v>
      </c>
      <c r="D461" t="s">
        <v>177</v>
      </c>
      <c r="E461" s="12" t="s">
        <v>2159</v>
      </c>
      <c r="F461">
        <v>9</v>
      </c>
      <c r="G461">
        <v>0</v>
      </c>
      <c r="H461">
        <v>0</v>
      </c>
      <c r="I461" s="15">
        <f t="shared" si="70"/>
        <v>0</v>
      </c>
      <c r="J461">
        <v>0</v>
      </c>
      <c r="K461">
        <v>0</v>
      </c>
      <c r="L461" s="3">
        <v>0</v>
      </c>
      <c r="M461" s="3">
        <v>0</v>
      </c>
      <c r="N461" s="3">
        <v>0</v>
      </c>
      <c r="O461" s="14">
        <f t="shared" si="71"/>
        <v>0</v>
      </c>
      <c r="P461">
        <v>0</v>
      </c>
      <c r="Q461">
        <v>0</v>
      </c>
      <c r="R461">
        <v>0</v>
      </c>
      <c r="S461" s="13">
        <f t="shared" si="72"/>
        <v>0</v>
      </c>
      <c r="T461" s="13">
        <f t="shared" si="73"/>
        <v>0</v>
      </c>
      <c r="U461" s="15">
        <f t="shared" si="74"/>
        <v>0</v>
      </c>
      <c r="V461">
        <v>0</v>
      </c>
      <c r="W461">
        <v>0</v>
      </c>
      <c r="X461">
        <v>0</v>
      </c>
      <c r="Y461" s="2">
        <v>6.6666666700000002E-2</v>
      </c>
      <c r="Z461" s="21">
        <v>0</v>
      </c>
      <c r="AA461">
        <v>0.01</v>
      </c>
      <c r="AB461">
        <v>6.11</v>
      </c>
      <c r="AC461" s="32">
        <f t="shared" si="75"/>
        <v>1.6339869281045752E-3</v>
      </c>
      <c r="AD461" s="13">
        <f t="shared" si="76"/>
        <v>0</v>
      </c>
      <c r="AE461" s="13">
        <f t="shared" si="77"/>
        <v>0</v>
      </c>
      <c r="AF461" s="13">
        <f t="shared" si="78"/>
        <v>0</v>
      </c>
      <c r="AG461">
        <v>0</v>
      </c>
      <c r="AH461">
        <v>0</v>
      </c>
      <c r="AI461" s="17" t="str">
        <f t="shared" si="79"/>
        <v xml:space="preserve"> </v>
      </c>
      <c r="AJ461" s="35">
        <v>0</v>
      </c>
      <c r="AK461" s="35">
        <v>0</v>
      </c>
      <c r="AL461" s="35">
        <v>0</v>
      </c>
      <c r="AM461" s="35">
        <v>0</v>
      </c>
      <c r="AN461" s="35">
        <v>0</v>
      </c>
      <c r="AO461" s="35">
        <v>0</v>
      </c>
      <c r="AP461" s="35">
        <v>0</v>
      </c>
      <c r="AQ461" s="35">
        <v>0</v>
      </c>
      <c r="AR461">
        <v>0</v>
      </c>
      <c r="AS461">
        <v>0</v>
      </c>
      <c r="AT461">
        <v>0</v>
      </c>
      <c r="AU461">
        <v>-74.2</v>
      </c>
      <c r="AV461">
        <v>-83.313999999999993</v>
      </c>
      <c r="AW461">
        <v>-2.5470000000000002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</row>
    <row r="462" spans="1:55" x14ac:dyDescent="0.2">
      <c r="A462" s="12" t="s">
        <v>153</v>
      </c>
      <c r="B462" s="12" t="s">
        <v>154</v>
      </c>
      <c r="C462" t="s">
        <v>152</v>
      </c>
      <c r="D462" t="s">
        <v>155</v>
      </c>
      <c r="E462" s="12" t="s">
        <v>156</v>
      </c>
      <c r="F462">
        <v>8</v>
      </c>
      <c r="G462">
        <v>0</v>
      </c>
      <c r="H462">
        <v>0</v>
      </c>
      <c r="I462" s="15">
        <f t="shared" si="70"/>
        <v>0</v>
      </c>
      <c r="J462">
        <v>0</v>
      </c>
      <c r="K462">
        <v>0</v>
      </c>
      <c r="L462" s="3">
        <v>0</v>
      </c>
      <c r="M462" s="3">
        <v>0</v>
      </c>
      <c r="N462" s="3">
        <v>0</v>
      </c>
      <c r="O462" s="14">
        <f t="shared" si="71"/>
        <v>0</v>
      </c>
      <c r="P462">
        <v>0</v>
      </c>
      <c r="Q462">
        <v>0</v>
      </c>
      <c r="R462">
        <v>0</v>
      </c>
      <c r="S462" s="13">
        <f t="shared" si="72"/>
        <v>0</v>
      </c>
      <c r="T462" s="13">
        <f t="shared" si="73"/>
        <v>0</v>
      </c>
      <c r="U462" s="15">
        <f t="shared" si="74"/>
        <v>0</v>
      </c>
      <c r="V462">
        <v>0</v>
      </c>
      <c r="W462">
        <v>0</v>
      </c>
      <c r="X462">
        <v>0</v>
      </c>
      <c r="Y462" s="2">
        <v>2.1833333333000002</v>
      </c>
      <c r="Z462" s="21">
        <v>0.2666666667</v>
      </c>
      <c r="AA462">
        <v>0.27</v>
      </c>
      <c r="AB462">
        <v>4.5</v>
      </c>
      <c r="AC462" s="32">
        <f t="shared" si="75"/>
        <v>5.6603773584905669E-2</v>
      </c>
      <c r="AD462" s="13">
        <f t="shared" si="76"/>
        <v>0</v>
      </c>
      <c r="AE462" s="13">
        <f t="shared" si="77"/>
        <v>0</v>
      </c>
      <c r="AF462" s="13">
        <f t="shared" si="78"/>
        <v>0</v>
      </c>
      <c r="AG462">
        <v>0</v>
      </c>
      <c r="AH462">
        <v>0</v>
      </c>
      <c r="AI462" s="17" t="str">
        <f t="shared" si="79"/>
        <v xml:space="preserve"> </v>
      </c>
      <c r="AJ462" s="35">
        <v>0</v>
      </c>
      <c r="AK462" s="35">
        <v>0</v>
      </c>
      <c r="AL462" s="35">
        <v>1</v>
      </c>
      <c r="AM462" s="35">
        <v>0</v>
      </c>
      <c r="AN462" s="35">
        <v>1</v>
      </c>
      <c r="AO462" s="35">
        <v>0</v>
      </c>
      <c r="AP462" s="35">
        <v>0</v>
      </c>
      <c r="AQ462" s="35">
        <v>1</v>
      </c>
      <c r="AR462">
        <v>0</v>
      </c>
      <c r="AS462">
        <v>0</v>
      </c>
      <c r="AT462">
        <v>82.44</v>
      </c>
      <c r="AU462">
        <v>7.5</v>
      </c>
      <c r="AV462">
        <v>-81.594999999999999</v>
      </c>
      <c r="AW462">
        <v>-1.1679999999999999</v>
      </c>
      <c r="AX462" s="2">
        <v>0.30000000000000004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</row>
    <row r="463" spans="1:55" x14ac:dyDescent="0.2">
      <c r="A463" s="12" t="s">
        <v>2482</v>
      </c>
      <c r="B463" s="12" t="s">
        <v>2475</v>
      </c>
      <c r="C463" t="s">
        <v>2481</v>
      </c>
      <c r="D463" t="s">
        <v>338</v>
      </c>
      <c r="E463" s="12" t="s">
        <v>178</v>
      </c>
      <c r="F463">
        <v>47</v>
      </c>
      <c r="G463">
        <v>0</v>
      </c>
      <c r="H463">
        <v>0</v>
      </c>
      <c r="I463" s="15">
        <f t="shared" si="70"/>
        <v>0</v>
      </c>
      <c r="J463">
        <v>0</v>
      </c>
      <c r="K463">
        <v>0</v>
      </c>
      <c r="L463" s="3">
        <v>0</v>
      </c>
      <c r="M463" s="3">
        <v>0</v>
      </c>
      <c r="N463" s="3">
        <v>0</v>
      </c>
      <c r="O463" s="14">
        <f t="shared" si="71"/>
        <v>0</v>
      </c>
      <c r="P463">
        <v>0</v>
      </c>
      <c r="Q463">
        <v>0</v>
      </c>
      <c r="R463">
        <v>0</v>
      </c>
      <c r="S463" s="13">
        <f t="shared" si="72"/>
        <v>0</v>
      </c>
      <c r="T463" s="13">
        <f t="shared" si="73"/>
        <v>0</v>
      </c>
      <c r="U463" s="15">
        <f t="shared" si="74"/>
        <v>0</v>
      </c>
      <c r="V463">
        <v>0</v>
      </c>
      <c r="W463">
        <v>0</v>
      </c>
      <c r="X463">
        <v>0</v>
      </c>
      <c r="Y463" s="2">
        <v>1.7833333332999999</v>
      </c>
      <c r="Z463" s="21">
        <v>3.3333333300000004E-2</v>
      </c>
      <c r="AA463">
        <v>0.06</v>
      </c>
      <c r="AB463">
        <v>4.49</v>
      </c>
      <c r="AC463" s="32">
        <f t="shared" si="75"/>
        <v>1.3186813186813187E-2</v>
      </c>
      <c r="AD463" s="13">
        <f t="shared" si="76"/>
        <v>0</v>
      </c>
      <c r="AE463" s="13">
        <f t="shared" si="77"/>
        <v>0</v>
      </c>
      <c r="AF463" s="13">
        <f t="shared" si="78"/>
        <v>0</v>
      </c>
      <c r="AI463" s="17" t="str">
        <f t="shared" si="79"/>
        <v xml:space="preserve"> </v>
      </c>
      <c r="AJ463" s="35">
        <v>0</v>
      </c>
      <c r="AK463" s="35">
        <v>0</v>
      </c>
      <c r="AL463" s="35">
        <v>1</v>
      </c>
      <c r="AM463" s="35">
        <v>2</v>
      </c>
      <c r="AN463" s="35">
        <v>0</v>
      </c>
      <c r="AO463" s="35">
        <v>0</v>
      </c>
      <c r="AP463" s="35">
        <v>0</v>
      </c>
      <c r="AQ463" s="35">
        <v>0</v>
      </c>
      <c r="AR463">
        <v>0</v>
      </c>
      <c r="AS463">
        <v>0</v>
      </c>
      <c r="AT463">
        <v>-22.5</v>
      </c>
      <c r="AU463">
        <v>-116.2</v>
      </c>
      <c r="AV463">
        <v>-82.772999999999996</v>
      </c>
      <c r="AW463">
        <v>-0.94</v>
      </c>
      <c r="AX463" s="2">
        <v>0</v>
      </c>
      <c r="AY463" s="2">
        <v>-0.30000000000000004</v>
      </c>
      <c r="AZ463" s="2">
        <v>0.1</v>
      </c>
      <c r="BA463" s="2">
        <v>-0.2</v>
      </c>
      <c r="BB463" s="2">
        <v>0</v>
      </c>
      <c r="BC463" s="2">
        <v>-0.4</v>
      </c>
    </row>
    <row r="464" spans="1:55" x14ac:dyDescent="0.2">
      <c r="A464" s="12" t="s">
        <v>447</v>
      </c>
      <c r="B464" s="12" t="s">
        <v>448</v>
      </c>
      <c r="C464" t="s">
        <v>446</v>
      </c>
      <c r="D464" t="s">
        <v>177</v>
      </c>
      <c r="E464" s="12" t="s">
        <v>178</v>
      </c>
      <c r="F464">
        <v>76</v>
      </c>
      <c r="G464">
        <v>1</v>
      </c>
      <c r="H464">
        <v>7</v>
      </c>
      <c r="I464" s="15">
        <f t="shared" si="70"/>
        <v>8</v>
      </c>
      <c r="J464">
        <v>2</v>
      </c>
      <c r="K464">
        <v>5</v>
      </c>
      <c r="L464" s="3">
        <v>1</v>
      </c>
      <c r="M464" s="3">
        <v>2</v>
      </c>
      <c r="N464" s="3">
        <v>5</v>
      </c>
      <c r="O464" s="14">
        <f t="shared" si="71"/>
        <v>3.2301480484522207</v>
      </c>
      <c r="P464">
        <v>21</v>
      </c>
      <c r="Q464">
        <v>13</v>
      </c>
      <c r="R464">
        <v>19</v>
      </c>
      <c r="S464" s="13">
        <f t="shared" si="72"/>
        <v>4.7619047619047616E-2</v>
      </c>
      <c r="T464" s="13">
        <f t="shared" si="73"/>
        <v>1.8867924528301886E-2</v>
      </c>
      <c r="U464" s="15">
        <f t="shared" si="74"/>
        <v>19.833333333333332</v>
      </c>
      <c r="V464">
        <v>0</v>
      </c>
      <c r="W464">
        <v>2</v>
      </c>
      <c r="X464">
        <v>3</v>
      </c>
      <c r="Y464" s="2">
        <v>148.6</v>
      </c>
      <c r="Z464" s="21">
        <v>1.9500000000000002</v>
      </c>
      <c r="AA464">
        <v>1.9500000000000002</v>
      </c>
      <c r="AB464">
        <v>3.18</v>
      </c>
      <c r="AC464" s="32">
        <f t="shared" si="75"/>
        <v>0.38011695906432746</v>
      </c>
      <c r="AD464" s="13">
        <f t="shared" si="76"/>
        <v>8.3333333333333329E-2</v>
      </c>
      <c r="AE464" s="13">
        <f t="shared" si="77"/>
        <v>0.58333333333333337</v>
      </c>
      <c r="AF464" s="13">
        <f t="shared" si="78"/>
        <v>0.66666666666666674</v>
      </c>
      <c r="AI464" s="17" t="str">
        <f t="shared" si="79"/>
        <v xml:space="preserve"> </v>
      </c>
      <c r="AJ464" s="35">
        <v>12</v>
      </c>
      <c r="AK464" s="35">
        <v>1</v>
      </c>
      <c r="AL464" s="35">
        <v>107</v>
      </c>
      <c r="AM464" s="35">
        <v>20</v>
      </c>
      <c r="AN464" s="35">
        <v>56</v>
      </c>
      <c r="AO464" s="35">
        <v>3</v>
      </c>
      <c r="AP464" s="35">
        <v>2</v>
      </c>
      <c r="AQ464" s="35">
        <v>64</v>
      </c>
      <c r="AR464">
        <v>2</v>
      </c>
      <c r="AS464">
        <v>1</v>
      </c>
      <c r="AT464">
        <v>86.34</v>
      </c>
      <c r="AU464">
        <v>-12.6</v>
      </c>
      <c r="AV464">
        <v>-40.887999999999998</v>
      </c>
      <c r="AW464">
        <v>33.250999999999998</v>
      </c>
      <c r="AX464" s="2">
        <v>13.4</v>
      </c>
      <c r="AY464" s="2">
        <v>0</v>
      </c>
      <c r="AZ464" s="2">
        <v>0.2</v>
      </c>
      <c r="BA464" s="2">
        <v>-0.1</v>
      </c>
      <c r="BB464" s="2">
        <v>-0.8</v>
      </c>
      <c r="BC464" s="2">
        <v>-0.7</v>
      </c>
    </row>
    <row r="465" spans="1:55" x14ac:dyDescent="0.2">
      <c r="A465" s="12" t="s">
        <v>447</v>
      </c>
      <c r="B465" s="12" t="s">
        <v>919</v>
      </c>
      <c r="C465" t="s">
        <v>918</v>
      </c>
      <c r="D465" t="s">
        <v>393</v>
      </c>
      <c r="E465" s="12" t="s">
        <v>178</v>
      </c>
      <c r="F465">
        <v>36</v>
      </c>
      <c r="G465">
        <v>0</v>
      </c>
      <c r="H465">
        <v>2</v>
      </c>
      <c r="I465" s="15">
        <f t="shared" si="70"/>
        <v>2</v>
      </c>
      <c r="J465">
        <v>1</v>
      </c>
      <c r="K465">
        <v>1</v>
      </c>
      <c r="L465" s="3">
        <v>0</v>
      </c>
      <c r="M465" s="3">
        <v>1</v>
      </c>
      <c r="N465" s="3">
        <v>1</v>
      </c>
      <c r="O465" s="14">
        <f t="shared" si="71"/>
        <v>4.9450549450481525</v>
      </c>
      <c r="P465">
        <v>4</v>
      </c>
      <c r="Q465">
        <v>2</v>
      </c>
      <c r="R465">
        <v>3</v>
      </c>
      <c r="S465" s="13">
        <f t="shared" si="72"/>
        <v>0</v>
      </c>
      <c r="T465" s="13">
        <f t="shared" si="73"/>
        <v>0</v>
      </c>
      <c r="U465" s="15">
        <f t="shared" si="74"/>
        <v>12.5</v>
      </c>
      <c r="V465">
        <v>1</v>
      </c>
      <c r="W465">
        <v>1</v>
      </c>
      <c r="X465">
        <v>1</v>
      </c>
      <c r="Y465" s="2">
        <v>24.266666666700001</v>
      </c>
      <c r="Z465" s="21">
        <v>0.66666666670000008</v>
      </c>
      <c r="AA465">
        <v>0.68</v>
      </c>
      <c r="AB465">
        <v>5.27</v>
      </c>
      <c r="AC465" s="32">
        <f t="shared" si="75"/>
        <v>0.11428571428571431</v>
      </c>
      <c r="AD465" s="13">
        <f t="shared" si="76"/>
        <v>0</v>
      </c>
      <c r="AE465" s="13">
        <f t="shared" si="77"/>
        <v>1</v>
      </c>
      <c r="AF465" s="13">
        <f t="shared" si="78"/>
        <v>1</v>
      </c>
      <c r="AI465" s="17" t="str">
        <f t="shared" si="79"/>
        <v xml:space="preserve"> </v>
      </c>
      <c r="AJ465" s="35">
        <v>2</v>
      </c>
      <c r="AK465" s="35">
        <v>0</v>
      </c>
      <c r="AL465" s="35">
        <v>23</v>
      </c>
      <c r="AM465" s="35">
        <v>7</v>
      </c>
      <c r="AN465" s="35">
        <v>6</v>
      </c>
      <c r="AO465" s="35">
        <v>2</v>
      </c>
      <c r="AP465" s="35">
        <v>1</v>
      </c>
      <c r="AQ465" s="35">
        <v>11</v>
      </c>
      <c r="AR465">
        <v>0</v>
      </c>
      <c r="AS465">
        <v>0</v>
      </c>
      <c r="AT465">
        <v>78.150000000000006</v>
      </c>
      <c r="AU465">
        <v>-7.2</v>
      </c>
      <c r="AV465">
        <v>-70.697000000000003</v>
      </c>
      <c r="AW465">
        <v>-5.8040000000000003</v>
      </c>
      <c r="AX465" s="2">
        <v>2.5</v>
      </c>
      <c r="AY465" s="2">
        <v>0.2</v>
      </c>
      <c r="AZ465" s="2">
        <v>0</v>
      </c>
      <c r="BA465" s="2">
        <v>0.1</v>
      </c>
      <c r="BB465" s="2">
        <v>0</v>
      </c>
      <c r="BC465" s="2">
        <v>0.30000000000000004</v>
      </c>
    </row>
    <row r="466" spans="1:55" x14ac:dyDescent="0.2">
      <c r="A466" s="12" t="s">
        <v>447</v>
      </c>
      <c r="B466" s="12" t="s">
        <v>1007</v>
      </c>
      <c r="C466" t="s">
        <v>1006</v>
      </c>
      <c r="D466" t="s">
        <v>300</v>
      </c>
      <c r="E466" s="12" t="s">
        <v>178</v>
      </c>
      <c r="F466">
        <v>13</v>
      </c>
      <c r="G466">
        <v>0</v>
      </c>
      <c r="H466">
        <v>0</v>
      </c>
      <c r="I466" s="15">
        <f t="shared" si="70"/>
        <v>0</v>
      </c>
      <c r="J466">
        <v>0</v>
      </c>
      <c r="K466">
        <v>0</v>
      </c>
      <c r="L466" s="3">
        <v>0</v>
      </c>
      <c r="M466" s="3">
        <v>0</v>
      </c>
      <c r="N466" s="3">
        <v>0</v>
      </c>
      <c r="O466" s="14">
        <f t="shared" si="71"/>
        <v>0</v>
      </c>
      <c r="P466">
        <v>1</v>
      </c>
      <c r="Q466">
        <v>1</v>
      </c>
      <c r="R466">
        <v>1</v>
      </c>
      <c r="S466" s="13">
        <f t="shared" si="72"/>
        <v>0</v>
      </c>
      <c r="T466" s="13">
        <f t="shared" si="73"/>
        <v>0</v>
      </c>
      <c r="U466" s="15">
        <f t="shared" si="74"/>
        <v>0</v>
      </c>
      <c r="V466">
        <v>0</v>
      </c>
      <c r="W466">
        <v>0</v>
      </c>
      <c r="X466">
        <v>0</v>
      </c>
      <c r="Y466" s="2">
        <v>7.5333333332999999</v>
      </c>
      <c r="Z466" s="21">
        <v>0.56666666669999999</v>
      </c>
      <c r="AA466">
        <v>0.57999999999999996</v>
      </c>
      <c r="AB466">
        <v>4.04</v>
      </c>
      <c r="AC466" s="32">
        <f t="shared" si="75"/>
        <v>0.12554112554112554</v>
      </c>
      <c r="AD466" s="13">
        <f t="shared" si="76"/>
        <v>0</v>
      </c>
      <c r="AE466" s="13">
        <f t="shared" si="77"/>
        <v>0</v>
      </c>
      <c r="AF466" s="13">
        <f t="shared" si="78"/>
        <v>0</v>
      </c>
      <c r="AI466" s="17" t="str">
        <f t="shared" si="79"/>
        <v xml:space="preserve"> </v>
      </c>
      <c r="AJ466" s="35">
        <v>0</v>
      </c>
      <c r="AK466" s="35">
        <v>0</v>
      </c>
      <c r="AL466" s="35">
        <v>7</v>
      </c>
      <c r="AM466" s="35">
        <v>2</v>
      </c>
      <c r="AN466" s="35">
        <v>3</v>
      </c>
      <c r="AO466" s="35">
        <v>0</v>
      </c>
      <c r="AP466" s="35">
        <v>1</v>
      </c>
      <c r="AQ466" s="35">
        <v>4</v>
      </c>
      <c r="AR466">
        <v>0</v>
      </c>
      <c r="AS466">
        <v>0</v>
      </c>
      <c r="AT466">
        <v>87.61</v>
      </c>
      <c r="AU466">
        <v>-3.9</v>
      </c>
      <c r="AV466">
        <v>-82.991</v>
      </c>
      <c r="AW466">
        <v>-3.6070000000000002</v>
      </c>
      <c r="AX466" s="2">
        <v>0.7</v>
      </c>
      <c r="AY466" s="2">
        <v>0</v>
      </c>
      <c r="AZ466" s="2">
        <v>0.2</v>
      </c>
      <c r="BA466" s="2">
        <v>-0.2</v>
      </c>
      <c r="BB466" s="2">
        <v>0.1</v>
      </c>
      <c r="BC466" s="2">
        <v>0.1</v>
      </c>
    </row>
    <row r="467" spans="1:55" x14ac:dyDescent="0.2">
      <c r="A467" s="12" t="s">
        <v>447</v>
      </c>
      <c r="B467" s="12" t="s">
        <v>2031</v>
      </c>
      <c r="C467" t="s">
        <v>2030</v>
      </c>
      <c r="D467" s="12" t="s">
        <v>199</v>
      </c>
      <c r="E467" s="12" t="s">
        <v>178</v>
      </c>
      <c r="F467">
        <v>77</v>
      </c>
      <c r="G467">
        <v>0</v>
      </c>
      <c r="H467">
        <v>0</v>
      </c>
      <c r="I467" s="15">
        <f t="shared" si="70"/>
        <v>0</v>
      </c>
      <c r="J467">
        <v>0</v>
      </c>
      <c r="K467">
        <v>0</v>
      </c>
      <c r="L467" s="3">
        <v>0</v>
      </c>
      <c r="M467" s="3">
        <v>0</v>
      </c>
      <c r="N467" s="3">
        <v>0</v>
      </c>
      <c r="O467" s="14">
        <f t="shared" si="71"/>
        <v>0</v>
      </c>
      <c r="P467">
        <v>0</v>
      </c>
      <c r="Q467">
        <v>0</v>
      </c>
      <c r="R467">
        <v>0</v>
      </c>
      <c r="S467" s="13">
        <f t="shared" si="72"/>
        <v>0</v>
      </c>
      <c r="T467" s="13">
        <f t="shared" si="73"/>
        <v>0</v>
      </c>
      <c r="U467" s="15">
        <f t="shared" si="74"/>
        <v>0</v>
      </c>
      <c r="V467">
        <v>0</v>
      </c>
      <c r="W467">
        <v>0</v>
      </c>
      <c r="X467">
        <v>0</v>
      </c>
      <c r="Y467" s="2">
        <v>5.75</v>
      </c>
      <c r="Z467" s="21">
        <v>6.6666666700000002E-2</v>
      </c>
      <c r="AA467">
        <v>0.08</v>
      </c>
      <c r="AB467">
        <v>4.83</v>
      </c>
      <c r="AC467" s="32">
        <f t="shared" si="75"/>
        <v>1.6293279022403257E-2</v>
      </c>
      <c r="AD467" s="13">
        <f t="shared" si="76"/>
        <v>0</v>
      </c>
      <c r="AE467" s="13">
        <f t="shared" si="77"/>
        <v>0</v>
      </c>
      <c r="AF467" s="13">
        <f t="shared" si="78"/>
        <v>0</v>
      </c>
      <c r="AI467" s="17" t="str">
        <f t="shared" si="79"/>
        <v xml:space="preserve"> </v>
      </c>
      <c r="AJ467" s="35">
        <v>1</v>
      </c>
      <c r="AK467" s="35">
        <v>0</v>
      </c>
      <c r="AL467" s="35">
        <v>4</v>
      </c>
      <c r="AM467" s="35">
        <v>2</v>
      </c>
      <c r="AN467" s="35">
        <v>1</v>
      </c>
      <c r="AO467" s="35">
        <v>1</v>
      </c>
      <c r="AP467" s="35">
        <v>0</v>
      </c>
      <c r="AQ467" s="35">
        <v>0</v>
      </c>
      <c r="AR467">
        <v>0</v>
      </c>
      <c r="AS467">
        <v>0</v>
      </c>
      <c r="AT467">
        <v>30.17</v>
      </c>
      <c r="AU467">
        <v>-51</v>
      </c>
      <c r="AV467">
        <v>-82.099000000000004</v>
      </c>
      <c r="AW467">
        <v>-2.9750000000000001</v>
      </c>
      <c r="AX467" s="2">
        <v>0.2</v>
      </c>
      <c r="AY467" s="2">
        <v>-0.30000000000000004</v>
      </c>
      <c r="AZ467" s="2">
        <v>0.1</v>
      </c>
      <c r="BA467" s="2">
        <v>0</v>
      </c>
      <c r="BB467" s="2">
        <v>0</v>
      </c>
      <c r="BC467" s="2">
        <v>-0.2</v>
      </c>
    </row>
    <row r="468" spans="1:55" x14ac:dyDescent="0.2">
      <c r="A468" s="12" t="s">
        <v>447</v>
      </c>
      <c r="B468" s="12" t="s">
        <v>2859</v>
      </c>
      <c r="C468" t="s">
        <v>2861</v>
      </c>
      <c r="D468" t="s">
        <v>139</v>
      </c>
      <c r="E468" s="12" t="s">
        <v>170</v>
      </c>
      <c r="F468">
        <v>12</v>
      </c>
      <c r="G468">
        <v>0</v>
      </c>
      <c r="H468">
        <v>0</v>
      </c>
      <c r="I468" s="15">
        <f t="shared" si="70"/>
        <v>0</v>
      </c>
      <c r="J468">
        <v>0</v>
      </c>
      <c r="K468">
        <v>0</v>
      </c>
      <c r="L468" s="3">
        <v>0</v>
      </c>
      <c r="M468" s="3">
        <v>0</v>
      </c>
      <c r="N468" s="3">
        <v>0</v>
      </c>
      <c r="O468" s="14">
        <f t="shared" si="71"/>
        <v>0</v>
      </c>
      <c r="P468">
        <v>0</v>
      </c>
      <c r="Q468">
        <v>0</v>
      </c>
      <c r="R468">
        <v>0</v>
      </c>
      <c r="S468" s="13">
        <f t="shared" si="72"/>
        <v>0</v>
      </c>
      <c r="T468" s="13">
        <f t="shared" si="73"/>
        <v>0</v>
      </c>
      <c r="U468" s="15">
        <f t="shared" si="74"/>
        <v>0</v>
      </c>
      <c r="V468">
        <v>0</v>
      </c>
      <c r="W468">
        <v>0</v>
      </c>
      <c r="X468">
        <v>0</v>
      </c>
      <c r="Y468" s="2">
        <v>0.60000000000000009</v>
      </c>
      <c r="Z468" s="21">
        <v>0.05</v>
      </c>
      <c r="AA468">
        <v>0.05</v>
      </c>
      <c r="AB468">
        <v>5.72</v>
      </c>
      <c r="AC468" s="32">
        <f t="shared" si="75"/>
        <v>8.6655112651646462E-3</v>
      </c>
      <c r="AD468" s="13">
        <f t="shared" si="76"/>
        <v>0</v>
      </c>
      <c r="AE468" s="13">
        <f t="shared" si="77"/>
        <v>0</v>
      </c>
      <c r="AF468" s="13">
        <f t="shared" si="78"/>
        <v>0</v>
      </c>
      <c r="AG468">
        <v>0</v>
      </c>
      <c r="AH468">
        <v>0</v>
      </c>
      <c r="AI468" s="17" t="str">
        <f t="shared" si="79"/>
        <v xml:space="preserve"> </v>
      </c>
      <c r="AJ468" s="35">
        <v>0</v>
      </c>
      <c r="AK468" s="35">
        <v>0</v>
      </c>
      <c r="AL468" s="35">
        <v>0</v>
      </c>
      <c r="AM468" s="35">
        <v>0</v>
      </c>
      <c r="AN468" s="35">
        <v>1</v>
      </c>
      <c r="AO468" s="35">
        <v>0</v>
      </c>
      <c r="AP468" s="35">
        <v>0</v>
      </c>
      <c r="AQ468" s="35">
        <v>0</v>
      </c>
      <c r="AR468">
        <v>0</v>
      </c>
      <c r="AS468">
        <v>0</v>
      </c>
      <c r="AT468">
        <v>100</v>
      </c>
      <c r="AU468">
        <v>32.700000000000003</v>
      </c>
      <c r="AV468">
        <v>-80.745999999999995</v>
      </c>
      <c r="AW468">
        <v>-0.63200000000000001</v>
      </c>
      <c r="AX468" s="2">
        <v>0</v>
      </c>
      <c r="AY468" s="2">
        <v>-0.1</v>
      </c>
      <c r="AZ468" s="2">
        <v>0</v>
      </c>
      <c r="BA468" s="2">
        <v>0</v>
      </c>
      <c r="BB468" s="2">
        <v>0</v>
      </c>
      <c r="BC468" s="2">
        <v>0</v>
      </c>
    </row>
    <row r="469" spans="1:55" x14ac:dyDescent="0.2">
      <c r="A469" s="12" t="s">
        <v>447</v>
      </c>
      <c r="B469" s="12" t="s">
        <v>3164</v>
      </c>
      <c r="C469" t="s">
        <v>3163</v>
      </c>
      <c r="D469" t="s">
        <v>265</v>
      </c>
      <c r="E469" s="12" t="s">
        <v>178</v>
      </c>
      <c r="F469">
        <v>81</v>
      </c>
      <c r="G469">
        <v>7</v>
      </c>
      <c r="H469">
        <v>19</v>
      </c>
      <c r="I469" s="15">
        <f t="shared" si="70"/>
        <v>26</v>
      </c>
      <c r="J469">
        <v>6</v>
      </c>
      <c r="K469">
        <v>13</v>
      </c>
      <c r="L469" s="3">
        <v>5</v>
      </c>
      <c r="M469" s="3">
        <v>6</v>
      </c>
      <c r="N469" s="3">
        <v>9</v>
      </c>
      <c r="O469" s="14">
        <f t="shared" si="71"/>
        <v>5.7631919216804084</v>
      </c>
      <c r="P469">
        <v>65</v>
      </c>
      <c r="Q469">
        <v>17</v>
      </c>
      <c r="R469">
        <v>44</v>
      </c>
      <c r="S469" s="13">
        <f t="shared" si="72"/>
        <v>0.1076923076923077</v>
      </c>
      <c r="T469" s="13">
        <f t="shared" si="73"/>
        <v>5.5555555555555552E-2</v>
      </c>
      <c r="U469" s="15">
        <f t="shared" si="74"/>
        <v>44.6</v>
      </c>
      <c r="V469">
        <v>5</v>
      </c>
      <c r="W469">
        <v>2</v>
      </c>
      <c r="X469">
        <v>9</v>
      </c>
      <c r="Y469" s="2">
        <v>270.68333333330003</v>
      </c>
      <c r="Z469" s="21">
        <v>3.3333333333000001</v>
      </c>
      <c r="AA469">
        <v>3.21</v>
      </c>
      <c r="AB469">
        <v>2.14</v>
      </c>
      <c r="AC469" s="32">
        <f t="shared" si="75"/>
        <v>0.6</v>
      </c>
      <c r="AD469" s="13">
        <f t="shared" si="76"/>
        <v>0.16666666666666666</v>
      </c>
      <c r="AE469" s="13">
        <f t="shared" si="77"/>
        <v>0.6333333333333333</v>
      </c>
      <c r="AF469" s="13">
        <f t="shared" si="78"/>
        <v>0.79999999999999993</v>
      </c>
      <c r="AI469" s="17" t="str">
        <f t="shared" si="79"/>
        <v xml:space="preserve"> </v>
      </c>
      <c r="AJ469" s="35">
        <v>30</v>
      </c>
      <c r="AK469" s="35">
        <v>4</v>
      </c>
      <c r="AL469" s="35">
        <v>193</v>
      </c>
      <c r="AM469" s="35">
        <v>26</v>
      </c>
      <c r="AN469" s="35">
        <v>98</v>
      </c>
      <c r="AO469" s="35">
        <v>7</v>
      </c>
      <c r="AP469" s="35">
        <v>9</v>
      </c>
      <c r="AQ469" s="35">
        <v>148</v>
      </c>
      <c r="AR469">
        <v>2</v>
      </c>
      <c r="AS469">
        <v>0</v>
      </c>
      <c r="AT469">
        <v>97.68</v>
      </c>
      <c r="AU469">
        <v>26.1</v>
      </c>
      <c r="AV469">
        <v>-75.793000000000006</v>
      </c>
      <c r="AW469">
        <v>-1.347</v>
      </c>
      <c r="AX469" s="2">
        <v>23.3</v>
      </c>
      <c r="AY469" s="2">
        <v>-1.5</v>
      </c>
      <c r="AZ469" s="2">
        <v>-0.8</v>
      </c>
      <c r="BA469" s="2">
        <v>-0.4</v>
      </c>
      <c r="BB469" s="2">
        <v>1.9</v>
      </c>
      <c r="BC469" s="2">
        <v>-0.9</v>
      </c>
    </row>
    <row r="470" spans="1:55" x14ac:dyDescent="0.2">
      <c r="A470" s="12" t="s">
        <v>447</v>
      </c>
      <c r="B470" s="12" t="s">
        <v>3637</v>
      </c>
      <c r="C470" t="s">
        <v>3636</v>
      </c>
      <c r="D470" s="12" t="s">
        <v>155</v>
      </c>
      <c r="E470" s="12" t="s">
        <v>546</v>
      </c>
      <c r="F470">
        <v>48</v>
      </c>
      <c r="G470">
        <v>0</v>
      </c>
      <c r="H470">
        <v>0</v>
      </c>
      <c r="I470" s="15">
        <f t="shared" si="70"/>
        <v>0</v>
      </c>
      <c r="J470">
        <v>0</v>
      </c>
      <c r="K470">
        <v>0</v>
      </c>
      <c r="L470" s="3">
        <v>0</v>
      </c>
      <c r="M470" s="3">
        <v>0</v>
      </c>
      <c r="N470" s="3">
        <v>0</v>
      </c>
      <c r="O470" s="14">
        <f t="shared" si="71"/>
        <v>0</v>
      </c>
      <c r="P470">
        <v>0</v>
      </c>
      <c r="Q470">
        <v>0</v>
      </c>
      <c r="R470">
        <v>0</v>
      </c>
      <c r="S470" s="13">
        <f t="shared" si="72"/>
        <v>0</v>
      </c>
      <c r="T470" s="13">
        <f t="shared" si="73"/>
        <v>0</v>
      </c>
      <c r="U470" s="15">
        <f t="shared" si="74"/>
        <v>0</v>
      </c>
      <c r="V470">
        <v>0</v>
      </c>
      <c r="W470">
        <v>0</v>
      </c>
      <c r="X470">
        <v>0</v>
      </c>
      <c r="Y470" s="2">
        <v>1</v>
      </c>
      <c r="Z470" s="21">
        <v>1.6666666699999999E-2</v>
      </c>
      <c r="AA470">
        <v>0.02</v>
      </c>
      <c r="AB470">
        <v>4.76</v>
      </c>
      <c r="AC470" s="32">
        <f t="shared" si="75"/>
        <v>4.1841004184100423E-3</v>
      </c>
      <c r="AD470" s="13">
        <f t="shared" si="76"/>
        <v>0</v>
      </c>
      <c r="AE470" s="13">
        <f t="shared" si="77"/>
        <v>0</v>
      </c>
      <c r="AF470" s="13">
        <f t="shared" si="78"/>
        <v>0</v>
      </c>
      <c r="AG470">
        <v>0</v>
      </c>
      <c r="AH470">
        <v>0</v>
      </c>
      <c r="AI470" s="17" t="str">
        <f t="shared" si="79"/>
        <v xml:space="preserve"> </v>
      </c>
      <c r="AJ470" s="35">
        <v>0</v>
      </c>
      <c r="AK470" s="35">
        <v>0</v>
      </c>
      <c r="AL470" s="35">
        <v>2</v>
      </c>
      <c r="AM470" s="35">
        <v>0</v>
      </c>
      <c r="AN470" s="35">
        <v>0</v>
      </c>
      <c r="AO470" s="35">
        <v>0</v>
      </c>
      <c r="AP470" s="35">
        <v>0</v>
      </c>
      <c r="AQ470" s="35">
        <v>0</v>
      </c>
      <c r="AR470">
        <v>0</v>
      </c>
      <c r="AS470">
        <v>0</v>
      </c>
      <c r="AT470">
        <v>120</v>
      </c>
      <c r="AU470">
        <v>45.6</v>
      </c>
      <c r="AV470">
        <v>-86.801000000000002</v>
      </c>
      <c r="AW470">
        <v>6.4879999999999995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</row>
    <row r="471" spans="1:55" x14ac:dyDescent="0.2">
      <c r="A471" s="12" t="s">
        <v>3460</v>
      </c>
      <c r="B471" s="12" t="s">
        <v>3461</v>
      </c>
      <c r="C471" t="s">
        <v>3459</v>
      </c>
      <c r="D471" t="s">
        <v>162</v>
      </c>
      <c r="E471" s="12" t="s">
        <v>178</v>
      </c>
      <c r="F471">
        <v>77</v>
      </c>
      <c r="G471">
        <v>1</v>
      </c>
      <c r="H471">
        <v>19</v>
      </c>
      <c r="I471" s="15">
        <f t="shared" si="70"/>
        <v>20</v>
      </c>
      <c r="J471">
        <v>14</v>
      </c>
      <c r="K471">
        <v>4</v>
      </c>
      <c r="L471" s="3">
        <v>1</v>
      </c>
      <c r="M471" s="3">
        <v>12</v>
      </c>
      <c r="N471" s="3">
        <v>5</v>
      </c>
      <c r="O471" s="14">
        <f t="shared" si="71"/>
        <v>4.5569620253170324</v>
      </c>
      <c r="P471">
        <v>46</v>
      </c>
      <c r="Q471">
        <v>26</v>
      </c>
      <c r="R471">
        <v>32</v>
      </c>
      <c r="S471" s="13">
        <f t="shared" si="72"/>
        <v>2.1739130434782608E-2</v>
      </c>
      <c r="T471" s="13">
        <f t="shared" si="73"/>
        <v>9.6153846153846159E-3</v>
      </c>
      <c r="U471" s="15">
        <f t="shared" si="74"/>
        <v>106.23529411764704</v>
      </c>
      <c r="V471">
        <v>8</v>
      </c>
      <c r="W471">
        <v>7</v>
      </c>
      <c r="X471">
        <v>2</v>
      </c>
      <c r="Y471" s="2">
        <v>263.3333333333</v>
      </c>
      <c r="Z471" s="21">
        <v>3.4166666666999999</v>
      </c>
      <c r="AA471">
        <v>3.26</v>
      </c>
      <c r="AB471">
        <v>2.5099999999999998</v>
      </c>
      <c r="AC471" s="32">
        <f t="shared" si="75"/>
        <v>0.56499133448873484</v>
      </c>
      <c r="AD471" s="13">
        <f t="shared" si="76"/>
        <v>2.9411764705882353E-2</v>
      </c>
      <c r="AE471" s="13">
        <f t="shared" si="77"/>
        <v>0.52941176470588236</v>
      </c>
      <c r="AF471" s="13">
        <f t="shared" si="78"/>
        <v>0.55882352941176472</v>
      </c>
      <c r="AI471" s="17" t="str">
        <f t="shared" si="79"/>
        <v xml:space="preserve"> </v>
      </c>
      <c r="AJ471" s="35">
        <v>34</v>
      </c>
      <c r="AK471" s="35">
        <v>5</v>
      </c>
      <c r="AL471" s="35">
        <v>224</v>
      </c>
      <c r="AM471" s="35">
        <v>35</v>
      </c>
      <c r="AN471" s="35">
        <v>113</v>
      </c>
      <c r="AO471" s="35">
        <v>14</v>
      </c>
      <c r="AP471" s="35">
        <v>16</v>
      </c>
      <c r="AQ471" s="35">
        <v>110</v>
      </c>
      <c r="AR471">
        <v>4</v>
      </c>
      <c r="AS471">
        <v>0</v>
      </c>
      <c r="AT471">
        <v>98.09</v>
      </c>
      <c r="AU471">
        <v>17.899999999999999</v>
      </c>
      <c r="AV471">
        <v>-81.346000000000004</v>
      </c>
      <c r="AW471">
        <v>-0.996</v>
      </c>
      <c r="AX471" s="2">
        <v>27.6</v>
      </c>
      <c r="AY471" s="2">
        <v>3.6</v>
      </c>
      <c r="AZ471" s="2">
        <v>-1.5</v>
      </c>
      <c r="BA471" s="2">
        <v>-1.6</v>
      </c>
      <c r="BB471" s="2">
        <v>-0.1</v>
      </c>
      <c r="BC471" s="2">
        <v>0.4</v>
      </c>
    </row>
    <row r="472" spans="1:55" x14ac:dyDescent="0.2">
      <c r="A472" s="12" t="s">
        <v>2237</v>
      </c>
      <c r="B472" s="12" t="s">
        <v>2238</v>
      </c>
      <c r="C472" t="s">
        <v>2236</v>
      </c>
      <c r="D472" t="s">
        <v>147</v>
      </c>
      <c r="E472" s="12" t="s">
        <v>178</v>
      </c>
      <c r="F472">
        <v>37</v>
      </c>
      <c r="G472">
        <v>6</v>
      </c>
      <c r="H472">
        <v>6</v>
      </c>
      <c r="I472" s="15">
        <f t="shared" si="70"/>
        <v>12</v>
      </c>
      <c r="J472">
        <v>4</v>
      </c>
      <c r="K472">
        <v>2</v>
      </c>
      <c r="L472" s="3">
        <v>5</v>
      </c>
      <c r="M472" s="3">
        <v>4</v>
      </c>
      <c r="N472" s="3">
        <v>1</v>
      </c>
      <c r="O472" s="14">
        <f t="shared" si="71"/>
        <v>5.2401746724890828</v>
      </c>
      <c r="P472">
        <v>33</v>
      </c>
      <c r="Q472">
        <v>14</v>
      </c>
      <c r="R472">
        <v>16</v>
      </c>
      <c r="S472" s="13">
        <f t="shared" si="72"/>
        <v>0.18181818181818182</v>
      </c>
      <c r="T472" s="13">
        <f t="shared" si="73"/>
        <v>9.5238095238095233E-2</v>
      </c>
      <c r="U472" s="15">
        <f t="shared" si="74"/>
        <v>32</v>
      </c>
      <c r="V472">
        <v>0</v>
      </c>
      <c r="W472">
        <v>1</v>
      </c>
      <c r="X472">
        <v>5</v>
      </c>
      <c r="Y472" s="2">
        <v>137.4</v>
      </c>
      <c r="Z472" s="21">
        <v>3.7</v>
      </c>
      <c r="AA472">
        <v>3.63</v>
      </c>
      <c r="AB472">
        <v>1.43</v>
      </c>
      <c r="AC472" s="32">
        <f t="shared" si="75"/>
        <v>0.71739130434782616</v>
      </c>
      <c r="AD472" s="13">
        <f t="shared" si="76"/>
        <v>0.29411764705882354</v>
      </c>
      <c r="AE472" s="13">
        <f t="shared" si="77"/>
        <v>0.35294117647058826</v>
      </c>
      <c r="AF472" s="13">
        <f t="shared" si="78"/>
        <v>0.6470588235294118</v>
      </c>
      <c r="AI472" s="17" t="str">
        <f t="shared" si="79"/>
        <v xml:space="preserve"> </v>
      </c>
      <c r="AJ472" s="35">
        <v>17</v>
      </c>
      <c r="AK472" s="35">
        <v>3</v>
      </c>
      <c r="AL472" s="35">
        <v>119</v>
      </c>
      <c r="AM472" s="35">
        <v>24</v>
      </c>
      <c r="AN472" s="35">
        <v>42</v>
      </c>
      <c r="AO472" s="35">
        <v>7</v>
      </c>
      <c r="AP472" s="35">
        <v>6</v>
      </c>
      <c r="AQ472" s="35">
        <v>56</v>
      </c>
      <c r="AR472">
        <v>2</v>
      </c>
      <c r="AS472">
        <v>2</v>
      </c>
      <c r="AT472">
        <v>86.6</v>
      </c>
      <c r="AU472">
        <v>-27</v>
      </c>
      <c r="AV472">
        <v>-81.924000000000007</v>
      </c>
      <c r="AW472">
        <v>0.441</v>
      </c>
      <c r="AX472" s="2">
        <v>17.100000000000001</v>
      </c>
      <c r="AY472" s="2">
        <v>4.5999999999999996</v>
      </c>
      <c r="AZ472" s="2">
        <v>-0.7</v>
      </c>
      <c r="BA472" s="2">
        <v>0.2</v>
      </c>
      <c r="BB472" s="2">
        <v>-3.1</v>
      </c>
      <c r="BC472" s="2">
        <v>1.1000000000000001</v>
      </c>
    </row>
    <row r="473" spans="1:55" x14ac:dyDescent="0.2">
      <c r="A473" s="12" t="s">
        <v>2237</v>
      </c>
      <c r="B473" s="12" t="s">
        <v>2610</v>
      </c>
      <c r="C473" t="s">
        <v>2609</v>
      </c>
      <c r="D473" t="s">
        <v>162</v>
      </c>
      <c r="E473" s="12" t="s">
        <v>140</v>
      </c>
      <c r="F473">
        <v>4</v>
      </c>
      <c r="G473">
        <v>0</v>
      </c>
      <c r="H473">
        <v>0</v>
      </c>
      <c r="I473" s="15">
        <f t="shared" si="70"/>
        <v>0</v>
      </c>
      <c r="J473">
        <v>0</v>
      </c>
      <c r="K473">
        <v>0</v>
      </c>
      <c r="L473" s="3">
        <v>0</v>
      </c>
      <c r="M473" s="3">
        <v>0</v>
      </c>
      <c r="N473" s="3">
        <v>0</v>
      </c>
      <c r="O473" s="14">
        <f t="shared" si="71"/>
        <v>0</v>
      </c>
      <c r="P473">
        <v>0</v>
      </c>
      <c r="Q473">
        <v>0</v>
      </c>
      <c r="R473">
        <v>0</v>
      </c>
      <c r="S473" s="13">
        <f t="shared" si="72"/>
        <v>0</v>
      </c>
      <c r="T473" s="13">
        <f t="shared" si="73"/>
        <v>0</v>
      </c>
      <c r="U473" s="15">
        <f t="shared" si="74"/>
        <v>0</v>
      </c>
      <c r="V473">
        <v>0</v>
      </c>
      <c r="W473">
        <v>0</v>
      </c>
      <c r="X473">
        <v>0</v>
      </c>
      <c r="Y473" s="2">
        <v>0</v>
      </c>
      <c r="Z473" s="21">
        <v>0</v>
      </c>
      <c r="AC473" s="32">
        <f t="shared" si="75"/>
        <v>0</v>
      </c>
      <c r="AD473" s="13">
        <f t="shared" si="76"/>
        <v>0</v>
      </c>
      <c r="AE473" s="13">
        <f t="shared" si="77"/>
        <v>0</v>
      </c>
      <c r="AF473" s="13">
        <f t="shared" si="78"/>
        <v>0</v>
      </c>
      <c r="AG473">
        <v>0</v>
      </c>
      <c r="AH473">
        <v>0</v>
      </c>
      <c r="AI473" s="17" t="str">
        <f t="shared" si="79"/>
        <v xml:space="preserve"> </v>
      </c>
      <c r="AJ473" s="35">
        <v>0</v>
      </c>
      <c r="AK473" s="35">
        <v>0</v>
      </c>
      <c r="AL473" s="35">
        <v>0</v>
      </c>
      <c r="AM473" s="35">
        <v>0</v>
      </c>
      <c r="AN473" s="35">
        <v>0</v>
      </c>
      <c r="AO473" s="35">
        <v>0</v>
      </c>
      <c r="AP473" s="35">
        <v>0</v>
      </c>
      <c r="AQ473" s="35">
        <v>0</v>
      </c>
      <c r="AR473">
        <v>0</v>
      </c>
      <c r="AS473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</row>
    <row r="474" spans="1:55" x14ac:dyDescent="0.2">
      <c r="A474" s="12" t="s">
        <v>2237</v>
      </c>
      <c r="B474" s="12" t="s">
        <v>3023</v>
      </c>
      <c r="C474" t="s">
        <v>3022</v>
      </c>
      <c r="D474" t="s">
        <v>155</v>
      </c>
      <c r="E474" s="12" t="s">
        <v>178</v>
      </c>
      <c r="F474">
        <v>68</v>
      </c>
      <c r="G474">
        <v>4</v>
      </c>
      <c r="H474">
        <v>8</v>
      </c>
      <c r="I474" s="15">
        <f t="shared" si="70"/>
        <v>12</v>
      </c>
      <c r="J474">
        <v>4</v>
      </c>
      <c r="K474">
        <v>4</v>
      </c>
      <c r="L474" s="3">
        <v>4</v>
      </c>
      <c r="M474" s="3">
        <v>3</v>
      </c>
      <c r="N474" s="3">
        <v>4</v>
      </c>
      <c r="O474" s="14">
        <f t="shared" si="71"/>
        <v>3.5823865992210933</v>
      </c>
      <c r="P474">
        <v>18</v>
      </c>
      <c r="Q474">
        <v>10</v>
      </c>
      <c r="R474">
        <v>16</v>
      </c>
      <c r="S474" s="13">
        <f t="shared" si="72"/>
        <v>0.22222222222222221</v>
      </c>
      <c r="T474" s="13">
        <f t="shared" si="73"/>
        <v>9.0909090909090912E-2</v>
      </c>
      <c r="U474" s="15">
        <f t="shared" si="74"/>
        <v>29.333333333333336</v>
      </c>
      <c r="V474">
        <v>3</v>
      </c>
      <c r="W474">
        <v>1</v>
      </c>
      <c r="X474">
        <v>3</v>
      </c>
      <c r="Y474" s="2">
        <v>200.98333333330001</v>
      </c>
      <c r="Z474" s="21">
        <v>2.95</v>
      </c>
      <c r="AA474">
        <v>2.8</v>
      </c>
      <c r="AB474">
        <v>1.78</v>
      </c>
      <c r="AC474" s="32">
        <f t="shared" si="75"/>
        <v>0.611353711790393</v>
      </c>
      <c r="AD474" s="13">
        <f t="shared" si="76"/>
        <v>0.19047619047619047</v>
      </c>
      <c r="AE474" s="13">
        <f t="shared" si="77"/>
        <v>0.38095238095238093</v>
      </c>
      <c r="AF474" s="13">
        <f t="shared" si="78"/>
        <v>0.5714285714285714</v>
      </c>
      <c r="AI474" s="17" t="str">
        <f t="shared" si="79"/>
        <v xml:space="preserve"> </v>
      </c>
      <c r="AJ474" s="35">
        <v>21</v>
      </c>
      <c r="AK474" s="35">
        <v>3</v>
      </c>
      <c r="AL474" s="35">
        <v>133</v>
      </c>
      <c r="AM474" s="35">
        <v>25</v>
      </c>
      <c r="AN474" s="35">
        <v>70</v>
      </c>
      <c r="AO474" s="35">
        <v>6</v>
      </c>
      <c r="AP474" s="35">
        <v>5</v>
      </c>
      <c r="AQ474" s="35">
        <v>65</v>
      </c>
      <c r="AR474">
        <v>1</v>
      </c>
      <c r="AS474">
        <v>0</v>
      </c>
      <c r="AT474">
        <v>78.680000000000007</v>
      </c>
      <c r="AU474">
        <v>8.6999999999999993</v>
      </c>
      <c r="AV474">
        <v>-81.471000000000004</v>
      </c>
      <c r="AW474">
        <v>-1.329</v>
      </c>
      <c r="AX474" s="2">
        <v>19.2</v>
      </c>
      <c r="AY474" s="2">
        <v>1.6</v>
      </c>
      <c r="AZ474" s="2">
        <v>-0.1</v>
      </c>
      <c r="BA474" s="2">
        <v>-0.60000000000000009</v>
      </c>
      <c r="BB474" s="2">
        <v>1.1000000000000001</v>
      </c>
      <c r="BC474" s="2">
        <v>2</v>
      </c>
    </row>
    <row r="475" spans="1:55" x14ac:dyDescent="0.2">
      <c r="A475" s="12" t="s">
        <v>2237</v>
      </c>
      <c r="B475" s="12" t="s">
        <v>3562</v>
      </c>
      <c r="C475" t="s">
        <v>3561</v>
      </c>
      <c r="D475" s="12" t="s">
        <v>442</v>
      </c>
      <c r="E475" s="12" t="s">
        <v>113</v>
      </c>
      <c r="F475">
        <v>81</v>
      </c>
      <c r="G475">
        <v>1</v>
      </c>
      <c r="H475">
        <v>7</v>
      </c>
      <c r="I475" s="15">
        <f t="shared" si="70"/>
        <v>8</v>
      </c>
      <c r="J475">
        <v>7</v>
      </c>
      <c r="K475">
        <v>0</v>
      </c>
      <c r="L475" s="3">
        <v>1</v>
      </c>
      <c r="M475" s="3">
        <v>5</v>
      </c>
      <c r="N475" s="3">
        <v>0</v>
      </c>
      <c r="O475" s="14">
        <f t="shared" si="71"/>
        <v>3.0034414433198449</v>
      </c>
      <c r="P475">
        <v>20</v>
      </c>
      <c r="Q475">
        <v>11</v>
      </c>
      <c r="R475">
        <v>11</v>
      </c>
      <c r="S475" s="13">
        <f t="shared" si="72"/>
        <v>0.05</v>
      </c>
      <c r="T475" s="13">
        <f t="shared" si="73"/>
        <v>2.3809523809523808E-2</v>
      </c>
      <c r="U475" s="15">
        <f t="shared" si="74"/>
        <v>70</v>
      </c>
      <c r="V475">
        <v>0</v>
      </c>
      <c r="W475">
        <v>1</v>
      </c>
      <c r="X475">
        <v>8</v>
      </c>
      <c r="Y475" s="2">
        <v>159.8166666667</v>
      </c>
      <c r="Z475" s="21">
        <v>1.9666666667000001</v>
      </c>
      <c r="AA475">
        <v>1.9500000000000002</v>
      </c>
      <c r="AB475">
        <v>3.05</v>
      </c>
      <c r="AC475" s="32">
        <f t="shared" si="75"/>
        <v>0.39</v>
      </c>
      <c r="AD475" s="13">
        <f t="shared" si="76"/>
        <v>9.0909090909090912E-2</v>
      </c>
      <c r="AE475" s="13">
        <f t="shared" si="77"/>
        <v>0.63636363636363635</v>
      </c>
      <c r="AF475" s="13">
        <f t="shared" si="78"/>
        <v>0.72727272727272729</v>
      </c>
      <c r="AG475">
        <v>14</v>
      </c>
      <c r="AH475">
        <v>26</v>
      </c>
      <c r="AI475" s="17">
        <f t="shared" si="79"/>
        <v>0.35</v>
      </c>
      <c r="AJ475" s="35">
        <v>11</v>
      </c>
      <c r="AK475" s="35">
        <v>2</v>
      </c>
      <c r="AL475" s="35">
        <v>99</v>
      </c>
      <c r="AM475" s="35">
        <v>15</v>
      </c>
      <c r="AN475" s="35">
        <v>55</v>
      </c>
      <c r="AO475" s="35">
        <v>6</v>
      </c>
      <c r="AP475" s="35">
        <v>2</v>
      </c>
      <c r="AQ475" s="35">
        <v>60</v>
      </c>
      <c r="AR475">
        <v>0</v>
      </c>
      <c r="AS475">
        <v>3</v>
      </c>
      <c r="AT475">
        <v>76.010000000000005</v>
      </c>
      <c r="AU475">
        <v>1.5</v>
      </c>
      <c r="AV475">
        <v>-85.962000000000003</v>
      </c>
      <c r="AW475">
        <v>-3.0179999999999998</v>
      </c>
      <c r="AX475" s="2">
        <v>9.3000000000000007</v>
      </c>
      <c r="AY475" s="2">
        <v>-5</v>
      </c>
      <c r="AZ475" s="2">
        <v>0.7</v>
      </c>
      <c r="BA475" s="2">
        <v>0</v>
      </c>
      <c r="BB475" s="2">
        <v>2.7</v>
      </c>
      <c r="BC475" s="2">
        <v>-1.7000000000000002</v>
      </c>
    </row>
    <row r="476" spans="1:55" x14ac:dyDescent="0.2">
      <c r="A476" s="12" t="s">
        <v>315</v>
      </c>
      <c r="B476" s="12" t="s">
        <v>316</v>
      </c>
      <c r="C476" t="s">
        <v>314</v>
      </c>
      <c r="D476" t="s">
        <v>317</v>
      </c>
      <c r="E476" s="12" t="s">
        <v>229</v>
      </c>
      <c r="F476">
        <v>55</v>
      </c>
      <c r="G476">
        <v>0</v>
      </c>
      <c r="H476">
        <v>0</v>
      </c>
      <c r="I476" s="15">
        <f t="shared" si="70"/>
        <v>0</v>
      </c>
      <c r="J476">
        <v>0</v>
      </c>
      <c r="K476">
        <v>0</v>
      </c>
      <c r="L476" s="3">
        <v>0</v>
      </c>
      <c r="M476" s="3">
        <v>0</v>
      </c>
      <c r="N476" s="3">
        <v>0</v>
      </c>
      <c r="O476" s="14">
        <f t="shared" si="71"/>
        <v>0</v>
      </c>
      <c r="P476">
        <v>0</v>
      </c>
      <c r="Q476">
        <v>0</v>
      </c>
      <c r="R476">
        <v>0</v>
      </c>
      <c r="S476" s="13">
        <f t="shared" si="72"/>
        <v>0</v>
      </c>
      <c r="T476" s="13">
        <f t="shared" si="73"/>
        <v>0</v>
      </c>
      <c r="U476" s="15">
        <f t="shared" si="74"/>
        <v>0</v>
      </c>
      <c r="V476">
        <v>0</v>
      </c>
      <c r="W476">
        <v>0</v>
      </c>
      <c r="X476">
        <v>0</v>
      </c>
      <c r="Y476" s="2">
        <v>0.63333333329999997</v>
      </c>
      <c r="Z476" s="21">
        <v>0</v>
      </c>
      <c r="AA476">
        <v>0.01</v>
      </c>
      <c r="AB476">
        <v>5.8</v>
      </c>
      <c r="AC476" s="32">
        <f t="shared" si="75"/>
        <v>1.7211703958691911E-3</v>
      </c>
      <c r="AD476" s="13">
        <f t="shared" si="76"/>
        <v>0</v>
      </c>
      <c r="AE476" s="13">
        <f t="shared" si="77"/>
        <v>0</v>
      </c>
      <c r="AF476" s="13">
        <f t="shared" si="78"/>
        <v>0</v>
      </c>
      <c r="AG476">
        <v>0</v>
      </c>
      <c r="AH476">
        <v>0</v>
      </c>
      <c r="AI476" s="17" t="str">
        <f t="shared" si="79"/>
        <v xml:space="preserve"> </v>
      </c>
      <c r="AJ476" s="35">
        <v>0</v>
      </c>
      <c r="AK476" s="35">
        <v>0</v>
      </c>
      <c r="AL476" s="35">
        <v>0</v>
      </c>
      <c r="AM476" s="35">
        <v>0</v>
      </c>
      <c r="AN476" s="35">
        <v>0</v>
      </c>
      <c r="AO476" s="35">
        <v>0</v>
      </c>
      <c r="AP476" s="35">
        <v>0</v>
      </c>
      <c r="AQ476" s="35">
        <v>0</v>
      </c>
      <c r="AR476">
        <v>1</v>
      </c>
      <c r="AS476">
        <v>0</v>
      </c>
      <c r="AT476">
        <v>0</v>
      </c>
      <c r="AU476">
        <v>-69.2</v>
      </c>
      <c r="AV476">
        <v>-80.427000000000007</v>
      </c>
      <c r="AW476">
        <v>-2.5419999999999998</v>
      </c>
      <c r="AX476" s="2">
        <v>0</v>
      </c>
      <c r="AY476" s="2">
        <v>-0.1</v>
      </c>
      <c r="AZ476" s="2">
        <v>0.1</v>
      </c>
      <c r="BA476" s="2">
        <v>0</v>
      </c>
      <c r="BB476" s="2">
        <v>0</v>
      </c>
      <c r="BC476" s="2">
        <v>0.1</v>
      </c>
    </row>
    <row r="477" spans="1:55" x14ac:dyDescent="0.2">
      <c r="A477" s="12" t="s">
        <v>654</v>
      </c>
      <c r="B477" s="12" t="s">
        <v>655</v>
      </c>
      <c r="C477" t="s">
        <v>653</v>
      </c>
      <c r="D477" t="s">
        <v>305</v>
      </c>
      <c r="E477" s="12" t="s">
        <v>170</v>
      </c>
      <c r="F477">
        <v>81</v>
      </c>
      <c r="G477">
        <v>0</v>
      </c>
      <c r="H477">
        <v>1</v>
      </c>
      <c r="I477" s="15">
        <f t="shared" si="70"/>
        <v>1</v>
      </c>
      <c r="J477">
        <v>0</v>
      </c>
      <c r="K477">
        <v>1</v>
      </c>
      <c r="L477" s="3">
        <v>0</v>
      </c>
      <c r="M477" s="3">
        <v>0</v>
      </c>
      <c r="N477" s="3">
        <v>1</v>
      </c>
      <c r="O477" s="14">
        <f t="shared" si="71"/>
        <v>5.270863836033004</v>
      </c>
      <c r="P477">
        <v>1</v>
      </c>
      <c r="Q477">
        <v>1</v>
      </c>
      <c r="R477">
        <v>0</v>
      </c>
      <c r="S477" s="13">
        <f t="shared" si="72"/>
        <v>0</v>
      </c>
      <c r="T477" s="13">
        <f t="shared" si="73"/>
        <v>0</v>
      </c>
      <c r="U477" s="15">
        <f t="shared" si="74"/>
        <v>0</v>
      </c>
      <c r="V477">
        <v>0</v>
      </c>
      <c r="W477">
        <v>0</v>
      </c>
      <c r="X477">
        <v>0</v>
      </c>
      <c r="Y477" s="2">
        <v>11.3833333333</v>
      </c>
      <c r="Z477" s="21">
        <v>0.1333333333</v>
      </c>
      <c r="AA477">
        <v>0.14000000000000001</v>
      </c>
      <c r="AB477">
        <v>4.93</v>
      </c>
      <c r="AC477" s="32">
        <f t="shared" si="75"/>
        <v>2.761341222879685E-2</v>
      </c>
      <c r="AD477" s="13">
        <f t="shared" si="76"/>
        <v>0</v>
      </c>
      <c r="AE477" s="13">
        <f t="shared" si="77"/>
        <v>0.5</v>
      </c>
      <c r="AF477" s="13">
        <f t="shared" si="78"/>
        <v>0.5</v>
      </c>
      <c r="AG477">
        <v>17</v>
      </c>
      <c r="AH477">
        <v>5</v>
      </c>
      <c r="AI477" s="17">
        <f t="shared" si="79"/>
        <v>0.77272727272727271</v>
      </c>
      <c r="AJ477" s="35">
        <v>2</v>
      </c>
      <c r="AK477" s="35">
        <v>0</v>
      </c>
      <c r="AL477" s="35">
        <v>4</v>
      </c>
      <c r="AM477" s="35">
        <v>0</v>
      </c>
      <c r="AN477" s="35">
        <v>3</v>
      </c>
      <c r="AO477" s="35">
        <v>1</v>
      </c>
      <c r="AP477" s="35">
        <v>1</v>
      </c>
      <c r="AQ477" s="35">
        <v>3</v>
      </c>
      <c r="AR477">
        <v>1</v>
      </c>
      <c r="AS477">
        <v>1</v>
      </c>
      <c r="AT477">
        <v>52.71</v>
      </c>
      <c r="AU477">
        <v>-23.2</v>
      </c>
      <c r="AV477">
        <v>-83.004999999999995</v>
      </c>
      <c r="AW477">
        <v>2.5510000000000002</v>
      </c>
      <c r="AX477" s="2">
        <v>0.7</v>
      </c>
      <c r="AY477" s="2">
        <v>-0.4</v>
      </c>
      <c r="AZ477" s="2">
        <v>0.30000000000000004</v>
      </c>
      <c r="BA477" s="2">
        <v>-0.2</v>
      </c>
      <c r="BB477" s="2">
        <v>0</v>
      </c>
      <c r="BC477" s="2">
        <v>-0.30000000000000004</v>
      </c>
    </row>
    <row r="478" spans="1:55" x14ac:dyDescent="0.2">
      <c r="A478" s="12" t="s">
        <v>654</v>
      </c>
      <c r="B478" s="12" t="s">
        <v>831</v>
      </c>
      <c r="C478" t="s">
        <v>830</v>
      </c>
      <c r="D478" t="s">
        <v>460</v>
      </c>
      <c r="E478" s="12" t="s">
        <v>170</v>
      </c>
      <c r="F478">
        <v>80</v>
      </c>
      <c r="G478">
        <v>0</v>
      </c>
      <c r="H478">
        <v>0</v>
      </c>
      <c r="I478" s="15">
        <f t="shared" si="70"/>
        <v>0</v>
      </c>
      <c r="J478">
        <v>0</v>
      </c>
      <c r="K478">
        <v>0</v>
      </c>
      <c r="L478" s="3">
        <v>0</v>
      </c>
      <c r="M478" s="3">
        <v>0</v>
      </c>
      <c r="N478" s="3">
        <v>0</v>
      </c>
      <c r="O478" s="14">
        <f t="shared" si="71"/>
        <v>0</v>
      </c>
      <c r="P478">
        <v>0</v>
      </c>
      <c r="Q478">
        <v>0</v>
      </c>
      <c r="R478">
        <v>0</v>
      </c>
      <c r="S478" s="13">
        <f t="shared" si="72"/>
        <v>0</v>
      </c>
      <c r="T478" s="13">
        <f t="shared" si="73"/>
        <v>0</v>
      </c>
      <c r="U478" s="15">
        <f t="shared" si="74"/>
        <v>0</v>
      </c>
      <c r="V478">
        <v>0</v>
      </c>
      <c r="W478">
        <v>0</v>
      </c>
      <c r="X478">
        <v>0</v>
      </c>
      <c r="Y478" s="2">
        <v>2.35</v>
      </c>
      <c r="Z478" s="21">
        <v>1.6666666699999999E-2</v>
      </c>
      <c r="AA478">
        <v>0.03</v>
      </c>
      <c r="AB478">
        <v>5.33</v>
      </c>
      <c r="AC478" s="32">
        <f t="shared" si="75"/>
        <v>5.597014925373134E-3</v>
      </c>
      <c r="AD478" s="13">
        <f t="shared" si="76"/>
        <v>0</v>
      </c>
      <c r="AE478" s="13">
        <f t="shared" si="77"/>
        <v>0</v>
      </c>
      <c r="AF478" s="13">
        <f t="shared" si="78"/>
        <v>0</v>
      </c>
      <c r="AG478">
        <v>1</v>
      </c>
      <c r="AH478">
        <v>1</v>
      </c>
      <c r="AI478" s="17">
        <f t="shared" si="79"/>
        <v>0.5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>
        <v>0</v>
      </c>
      <c r="AS478">
        <v>0</v>
      </c>
      <c r="AT478">
        <v>0</v>
      </c>
      <c r="AU478">
        <v>-88.5</v>
      </c>
      <c r="AV478">
        <v>-81.915999999999997</v>
      </c>
      <c r="AW478">
        <v>-1.4020000000000001</v>
      </c>
      <c r="AX478" s="2">
        <v>0.1</v>
      </c>
      <c r="AY478" s="2">
        <v>-0.1</v>
      </c>
      <c r="AZ478" s="2">
        <v>0</v>
      </c>
      <c r="BA478" s="2">
        <v>0</v>
      </c>
      <c r="BB478" s="2">
        <v>0</v>
      </c>
      <c r="BC478" s="2">
        <v>0</v>
      </c>
    </row>
    <row r="479" spans="1:55" x14ac:dyDescent="0.2">
      <c r="A479" s="12" t="s">
        <v>654</v>
      </c>
      <c r="B479" s="12" t="s">
        <v>853</v>
      </c>
      <c r="C479" t="s">
        <v>852</v>
      </c>
      <c r="D479" t="s">
        <v>684</v>
      </c>
      <c r="E479" s="12" t="s">
        <v>156</v>
      </c>
      <c r="F479">
        <v>71</v>
      </c>
      <c r="G479">
        <v>0</v>
      </c>
      <c r="H479">
        <v>0</v>
      </c>
      <c r="I479" s="15">
        <f t="shared" si="70"/>
        <v>0</v>
      </c>
      <c r="J479">
        <v>0</v>
      </c>
      <c r="K479">
        <v>0</v>
      </c>
      <c r="L479" s="3">
        <v>0</v>
      </c>
      <c r="M479" s="3">
        <v>0</v>
      </c>
      <c r="N479" s="3">
        <v>0</v>
      </c>
      <c r="O479" s="14">
        <f t="shared" si="71"/>
        <v>0</v>
      </c>
      <c r="P479">
        <v>0</v>
      </c>
      <c r="Q479">
        <v>0</v>
      </c>
      <c r="R479">
        <v>0</v>
      </c>
      <c r="S479" s="13">
        <f t="shared" si="72"/>
        <v>0</v>
      </c>
      <c r="T479" s="13">
        <f t="shared" si="73"/>
        <v>0</v>
      </c>
      <c r="U479" s="15">
        <f t="shared" si="74"/>
        <v>0</v>
      </c>
      <c r="V479">
        <v>0</v>
      </c>
      <c r="W479">
        <v>2</v>
      </c>
      <c r="X479">
        <v>1</v>
      </c>
      <c r="Y479" s="2">
        <v>11.4333333333</v>
      </c>
      <c r="Z479" s="21">
        <v>0.15</v>
      </c>
      <c r="AA479">
        <v>0.16</v>
      </c>
      <c r="AB479">
        <v>5.61</v>
      </c>
      <c r="AC479" s="32">
        <f t="shared" si="75"/>
        <v>2.7729636048526862E-2</v>
      </c>
      <c r="AD479" s="13">
        <f t="shared" si="76"/>
        <v>0</v>
      </c>
      <c r="AE479" s="13">
        <f t="shared" si="77"/>
        <v>0</v>
      </c>
      <c r="AF479" s="13">
        <f t="shared" si="78"/>
        <v>0</v>
      </c>
      <c r="AG479">
        <v>0</v>
      </c>
      <c r="AH479">
        <v>0</v>
      </c>
      <c r="AI479" s="17" t="str">
        <f t="shared" si="79"/>
        <v xml:space="preserve"> </v>
      </c>
      <c r="AJ479" s="35">
        <v>0</v>
      </c>
      <c r="AK479" s="35">
        <v>0</v>
      </c>
      <c r="AL479" s="35">
        <v>5</v>
      </c>
      <c r="AM479" s="35">
        <v>0</v>
      </c>
      <c r="AN479" s="35">
        <v>3</v>
      </c>
      <c r="AO479" s="35">
        <v>0</v>
      </c>
      <c r="AP479" s="35">
        <v>0</v>
      </c>
      <c r="AQ479" s="35">
        <v>2</v>
      </c>
      <c r="AR479">
        <v>0</v>
      </c>
      <c r="AS479">
        <v>0</v>
      </c>
      <c r="AT479">
        <v>52.48</v>
      </c>
      <c r="AU479">
        <v>-38.4</v>
      </c>
      <c r="AV479">
        <v>-78.903000000000006</v>
      </c>
      <c r="AW479">
        <v>-1.89</v>
      </c>
      <c r="AX479" s="2">
        <v>0.60000000000000009</v>
      </c>
      <c r="AY479" s="2">
        <v>-0.30000000000000004</v>
      </c>
      <c r="AZ479" s="2">
        <v>0.1</v>
      </c>
      <c r="BA479" s="2">
        <v>0.1</v>
      </c>
      <c r="BB479" s="2">
        <v>0.1</v>
      </c>
      <c r="BC479" s="2">
        <v>-0.1</v>
      </c>
    </row>
    <row r="480" spans="1:55" x14ac:dyDescent="0.2">
      <c r="A480" s="12" t="s">
        <v>654</v>
      </c>
      <c r="B480" s="12" t="s">
        <v>2669</v>
      </c>
      <c r="C480" t="s">
        <v>2668</v>
      </c>
      <c r="D480" t="s">
        <v>300</v>
      </c>
      <c r="E480" s="12" t="s">
        <v>148</v>
      </c>
      <c r="F480">
        <v>71</v>
      </c>
      <c r="G480">
        <v>5</v>
      </c>
      <c r="H480">
        <v>10</v>
      </c>
      <c r="I480" s="15">
        <f t="shared" si="70"/>
        <v>15</v>
      </c>
      <c r="J480">
        <v>6</v>
      </c>
      <c r="K480">
        <v>4</v>
      </c>
      <c r="L480" s="3">
        <v>5</v>
      </c>
      <c r="M480" s="3">
        <v>3</v>
      </c>
      <c r="N480" s="3">
        <v>3</v>
      </c>
      <c r="O480" s="14">
        <f t="shared" si="71"/>
        <v>3.2074126870990729</v>
      </c>
      <c r="P480">
        <v>50</v>
      </c>
      <c r="Q480">
        <v>16</v>
      </c>
      <c r="R480">
        <v>32</v>
      </c>
      <c r="S480" s="13">
        <f t="shared" si="72"/>
        <v>0.1</v>
      </c>
      <c r="T480" s="13">
        <f t="shared" si="73"/>
        <v>5.1020408163265307E-2</v>
      </c>
      <c r="U480" s="15">
        <f t="shared" si="74"/>
        <v>50.142857142857139</v>
      </c>
      <c r="V480">
        <v>0</v>
      </c>
      <c r="W480">
        <v>1</v>
      </c>
      <c r="X480">
        <v>12</v>
      </c>
      <c r="Y480" s="2">
        <v>280.60000000000002</v>
      </c>
      <c r="Z480" s="21">
        <v>3.95</v>
      </c>
      <c r="AA480">
        <v>3.72</v>
      </c>
      <c r="AB480">
        <v>1.74</v>
      </c>
      <c r="AC480" s="32">
        <f t="shared" si="75"/>
        <v>0.68131868131868134</v>
      </c>
      <c r="AD480" s="13">
        <f t="shared" si="76"/>
        <v>0.17857142857142858</v>
      </c>
      <c r="AE480" s="13">
        <f t="shared" si="77"/>
        <v>0.35714285714285715</v>
      </c>
      <c r="AF480" s="13">
        <f t="shared" si="78"/>
        <v>0.5357142857142857</v>
      </c>
      <c r="AG480">
        <v>28</v>
      </c>
      <c r="AH480">
        <v>28</v>
      </c>
      <c r="AI480" s="17">
        <f t="shared" si="79"/>
        <v>0.5</v>
      </c>
      <c r="AJ480" s="35">
        <v>28</v>
      </c>
      <c r="AK480" s="35">
        <v>5</v>
      </c>
      <c r="AL480" s="35">
        <v>206</v>
      </c>
      <c r="AM480" s="35">
        <v>21</v>
      </c>
      <c r="AN480" s="35">
        <v>87</v>
      </c>
      <c r="AO480" s="35">
        <v>5</v>
      </c>
      <c r="AP480" s="35">
        <v>5</v>
      </c>
      <c r="AQ480" s="35">
        <v>124</v>
      </c>
      <c r="AR480">
        <v>2</v>
      </c>
      <c r="AS480">
        <v>2</v>
      </c>
      <c r="AT480">
        <v>92.84</v>
      </c>
      <c r="AU480">
        <v>17.600000000000001</v>
      </c>
      <c r="AV480">
        <v>-83.182000000000002</v>
      </c>
      <c r="AW480">
        <v>-2.5630000000000002</v>
      </c>
      <c r="AX480" s="2">
        <v>25.9</v>
      </c>
      <c r="AY480" s="2">
        <v>0.60000000000000009</v>
      </c>
      <c r="AZ480" s="2">
        <v>-0.9</v>
      </c>
      <c r="BA480" s="2">
        <v>0.30000000000000004</v>
      </c>
      <c r="BB480" s="2">
        <v>0.4</v>
      </c>
      <c r="BC480" s="2">
        <v>0.4</v>
      </c>
    </row>
    <row r="481" spans="1:55" x14ac:dyDescent="0.2">
      <c r="A481" s="12" t="s">
        <v>654</v>
      </c>
      <c r="B481" s="12" t="s">
        <v>2744</v>
      </c>
      <c r="C481" t="s">
        <v>2743</v>
      </c>
      <c r="D481" t="s">
        <v>192</v>
      </c>
      <c r="E481" s="12" t="s">
        <v>546</v>
      </c>
      <c r="F481">
        <v>71</v>
      </c>
      <c r="G481">
        <v>0</v>
      </c>
      <c r="H481">
        <v>0</v>
      </c>
      <c r="I481" s="15">
        <f t="shared" si="70"/>
        <v>0</v>
      </c>
      <c r="J481">
        <v>0</v>
      </c>
      <c r="K481">
        <v>0</v>
      </c>
      <c r="L481" s="3">
        <v>0</v>
      </c>
      <c r="M481" s="3">
        <v>0</v>
      </c>
      <c r="N481" s="3">
        <v>0</v>
      </c>
      <c r="O481" s="14">
        <f t="shared" si="71"/>
        <v>0</v>
      </c>
      <c r="P481">
        <v>22</v>
      </c>
      <c r="Q481">
        <v>8</v>
      </c>
      <c r="R481">
        <v>5</v>
      </c>
      <c r="S481" s="13">
        <f t="shared" si="72"/>
        <v>0</v>
      </c>
      <c r="T481" s="13">
        <f t="shared" si="73"/>
        <v>0</v>
      </c>
      <c r="U481" s="15">
        <f t="shared" si="74"/>
        <v>0</v>
      </c>
      <c r="V481">
        <v>3</v>
      </c>
      <c r="W481">
        <v>6</v>
      </c>
      <c r="X481">
        <v>8</v>
      </c>
      <c r="Y481" s="2">
        <v>92.25</v>
      </c>
      <c r="Z481" s="21">
        <v>1.2833333332999999</v>
      </c>
      <c r="AA481">
        <v>1.29</v>
      </c>
      <c r="AB481">
        <v>4.13</v>
      </c>
      <c r="AC481" s="32">
        <f t="shared" si="75"/>
        <v>0.23800738007380073</v>
      </c>
      <c r="AD481" s="13">
        <f t="shared" si="76"/>
        <v>0</v>
      </c>
      <c r="AE481" s="13">
        <f t="shared" si="77"/>
        <v>0</v>
      </c>
      <c r="AF481" s="13">
        <f t="shared" si="78"/>
        <v>0</v>
      </c>
      <c r="AG481">
        <v>2</v>
      </c>
      <c r="AH481">
        <v>0</v>
      </c>
      <c r="AI481" s="17">
        <f t="shared" si="79"/>
        <v>1</v>
      </c>
      <c r="AJ481" s="35">
        <v>2</v>
      </c>
      <c r="AK481" s="35">
        <v>4</v>
      </c>
      <c r="AL481" s="35">
        <v>78</v>
      </c>
      <c r="AM481" s="35">
        <v>9</v>
      </c>
      <c r="AN481" s="35">
        <v>39</v>
      </c>
      <c r="AO481" s="35">
        <v>0</v>
      </c>
      <c r="AP481" s="35">
        <v>7</v>
      </c>
      <c r="AQ481" s="35">
        <v>34</v>
      </c>
      <c r="AR481">
        <v>0</v>
      </c>
      <c r="AS481">
        <v>1</v>
      </c>
      <c r="AT481">
        <v>86.87</v>
      </c>
      <c r="AU481">
        <v>-2.7</v>
      </c>
      <c r="AV481">
        <v>-84.864000000000004</v>
      </c>
      <c r="AW481">
        <v>-3.7759999999999998</v>
      </c>
      <c r="AX481" s="2">
        <v>6.9</v>
      </c>
      <c r="AY481" s="2">
        <v>-1.9</v>
      </c>
      <c r="AZ481" s="2">
        <v>-0.1</v>
      </c>
      <c r="BA481" s="2">
        <v>-0.1</v>
      </c>
      <c r="BB481" s="2">
        <v>0.5</v>
      </c>
      <c r="BC481" s="2">
        <v>-1.5</v>
      </c>
    </row>
    <row r="482" spans="1:55" x14ac:dyDescent="0.2">
      <c r="A482" s="12" t="s">
        <v>654</v>
      </c>
      <c r="B482" s="12" t="s">
        <v>2909</v>
      </c>
      <c r="C482" t="s">
        <v>2908</v>
      </c>
      <c r="D482" t="s">
        <v>122</v>
      </c>
      <c r="E482" s="12" t="s">
        <v>178</v>
      </c>
      <c r="F482">
        <v>82</v>
      </c>
      <c r="G482">
        <v>0</v>
      </c>
      <c r="H482">
        <v>0</v>
      </c>
      <c r="I482" s="15">
        <f t="shared" si="70"/>
        <v>0</v>
      </c>
      <c r="J482">
        <v>0</v>
      </c>
      <c r="K482">
        <v>0</v>
      </c>
      <c r="L482" s="3">
        <v>0</v>
      </c>
      <c r="M482" s="3">
        <v>0</v>
      </c>
      <c r="N482" s="3">
        <v>0</v>
      </c>
      <c r="O482" s="14">
        <f t="shared" si="71"/>
        <v>0</v>
      </c>
      <c r="P482">
        <v>3</v>
      </c>
      <c r="Q482">
        <v>2</v>
      </c>
      <c r="R482">
        <v>2</v>
      </c>
      <c r="S482" s="13">
        <f t="shared" si="72"/>
        <v>0</v>
      </c>
      <c r="T482" s="13">
        <f t="shared" si="73"/>
        <v>0</v>
      </c>
      <c r="U482" s="15">
        <f t="shared" si="74"/>
        <v>0</v>
      </c>
      <c r="V482">
        <v>0</v>
      </c>
      <c r="W482">
        <v>0</v>
      </c>
      <c r="X482">
        <v>1</v>
      </c>
      <c r="Y482" s="2">
        <v>26.95</v>
      </c>
      <c r="Z482" s="21">
        <v>0.31666666669999999</v>
      </c>
      <c r="AA482">
        <v>0.33</v>
      </c>
      <c r="AB482">
        <v>5.04</v>
      </c>
      <c r="AC482" s="32">
        <f t="shared" si="75"/>
        <v>6.1452513966480452E-2</v>
      </c>
      <c r="AD482" s="13">
        <f t="shared" si="76"/>
        <v>0</v>
      </c>
      <c r="AE482" s="13">
        <f t="shared" si="77"/>
        <v>0</v>
      </c>
      <c r="AF482" s="13">
        <f t="shared" si="78"/>
        <v>0</v>
      </c>
      <c r="AI482" s="17" t="str">
        <f t="shared" si="79"/>
        <v xml:space="preserve"> </v>
      </c>
      <c r="AJ482" s="35">
        <v>0</v>
      </c>
      <c r="AK482" s="35">
        <v>0</v>
      </c>
      <c r="AL482" s="35">
        <v>13</v>
      </c>
      <c r="AM482" s="35">
        <v>3</v>
      </c>
      <c r="AN482" s="35">
        <v>9</v>
      </c>
      <c r="AO482" s="35">
        <v>1</v>
      </c>
      <c r="AP482" s="35">
        <v>1</v>
      </c>
      <c r="AQ482" s="35">
        <v>6</v>
      </c>
      <c r="AR482">
        <v>0</v>
      </c>
      <c r="AS482">
        <v>0</v>
      </c>
      <c r="AT482">
        <v>51.21</v>
      </c>
      <c r="AU482">
        <v>-34.4</v>
      </c>
      <c r="AV482">
        <v>-78.382000000000005</v>
      </c>
      <c r="AW482">
        <v>0.64500000000000002</v>
      </c>
      <c r="AX482" s="2">
        <v>1.2</v>
      </c>
      <c r="AY482" s="2">
        <v>-1.2</v>
      </c>
      <c r="AZ482" s="2">
        <v>0.4</v>
      </c>
      <c r="BA482" s="2">
        <v>-0.1</v>
      </c>
      <c r="BB482" s="2">
        <v>0.2</v>
      </c>
      <c r="BC482" s="2">
        <v>-0.8</v>
      </c>
    </row>
    <row r="483" spans="1:55" x14ac:dyDescent="0.2">
      <c r="A483" s="12" t="s">
        <v>654</v>
      </c>
      <c r="B483" s="12" t="s">
        <v>3500</v>
      </c>
      <c r="C483" t="s">
        <v>3499</v>
      </c>
      <c r="D483" t="s">
        <v>529</v>
      </c>
      <c r="E483" s="12" t="s">
        <v>170</v>
      </c>
      <c r="F483">
        <v>82</v>
      </c>
      <c r="G483">
        <v>6</v>
      </c>
      <c r="H483">
        <v>8</v>
      </c>
      <c r="I483" s="15">
        <f t="shared" si="70"/>
        <v>14</v>
      </c>
      <c r="J483">
        <v>4</v>
      </c>
      <c r="K483">
        <v>3</v>
      </c>
      <c r="L483" s="3">
        <v>6</v>
      </c>
      <c r="M483" s="3">
        <v>4</v>
      </c>
      <c r="N483" s="3">
        <v>3</v>
      </c>
      <c r="O483" s="14">
        <f t="shared" si="71"/>
        <v>4.2535235040938897</v>
      </c>
      <c r="P483">
        <v>25</v>
      </c>
      <c r="Q483">
        <v>12</v>
      </c>
      <c r="R483">
        <v>16</v>
      </c>
      <c r="S483" s="13">
        <f t="shared" si="72"/>
        <v>0.24</v>
      </c>
      <c r="T483" s="13">
        <f t="shared" si="73"/>
        <v>0.11320754716981132</v>
      </c>
      <c r="U483" s="15">
        <f t="shared" si="74"/>
        <v>31.61904761904762</v>
      </c>
      <c r="V483">
        <v>0</v>
      </c>
      <c r="W483">
        <v>1</v>
      </c>
      <c r="X483">
        <v>7</v>
      </c>
      <c r="Y483" s="2">
        <v>197.48333333330001</v>
      </c>
      <c r="Z483" s="21">
        <v>2.4</v>
      </c>
      <c r="AA483">
        <v>2.38</v>
      </c>
      <c r="AB483">
        <v>2.89</v>
      </c>
      <c r="AC483" s="32">
        <f t="shared" si="75"/>
        <v>0.45161290322580649</v>
      </c>
      <c r="AD483" s="13">
        <f t="shared" si="76"/>
        <v>0.2857142857142857</v>
      </c>
      <c r="AE483" s="13">
        <f t="shared" si="77"/>
        <v>0.33333333333333331</v>
      </c>
      <c r="AF483" s="13">
        <f t="shared" si="78"/>
        <v>0.61904761904761907</v>
      </c>
      <c r="AG483">
        <v>84</v>
      </c>
      <c r="AH483">
        <v>69</v>
      </c>
      <c r="AI483" s="17">
        <f t="shared" si="79"/>
        <v>0.5490196078431373</v>
      </c>
      <c r="AJ483" s="35">
        <v>21</v>
      </c>
      <c r="AK483" s="35">
        <v>5</v>
      </c>
      <c r="AL483" s="35">
        <v>145</v>
      </c>
      <c r="AM483" s="35">
        <v>31</v>
      </c>
      <c r="AN483" s="35">
        <v>74</v>
      </c>
      <c r="AO483" s="35">
        <v>11</v>
      </c>
      <c r="AP483" s="35">
        <v>12</v>
      </c>
      <c r="AQ483" s="35">
        <v>82</v>
      </c>
      <c r="AR483">
        <v>3</v>
      </c>
      <c r="AS483">
        <v>1</v>
      </c>
      <c r="AT483">
        <v>80.97</v>
      </c>
      <c r="AU483">
        <v>-3.1</v>
      </c>
      <c r="AV483">
        <v>-81.040000000000006</v>
      </c>
      <c r="AW483">
        <v>-3.129</v>
      </c>
      <c r="AX483" s="2">
        <v>16.3</v>
      </c>
      <c r="AY483" s="2">
        <v>-2.2000000000000002</v>
      </c>
      <c r="AZ483" s="2">
        <v>-0.2</v>
      </c>
      <c r="BA483" s="2">
        <v>-1.4</v>
      </c>
      <c r="BB483" s="2">
        <v>2.7</v>
      </c>
      <c r="BC483" s="2">
        <v>-1.1000000000000001</v>
      </c>
    </row>
    <row r="484" spans="1:55" x14ac:dyDescent="0.2">
      <c r="A484" s="12" t="s">
        <v>3212</v>
      </c>
      <c r="B484" s="12" t="s">
        <v>3213</v>
      </c>
      <c r="C484" t="s">
        <v>3211</v>
      </c>
      <c r="D484" s="12" t="s">
        <v>155</v>
      </c>
      <c r="E484" s="12" t="s">
        <v>178</v>
      </c>
      <c r="F484">
        <v>73</v>
      </c>
      <c r="G484">
        <v>0</v>
      </c>
      <c r="H484">
        <v>0</v>
      </c>
      <c r="I484" s="15">
        <f t="shared" si="70"/>
        <v>0</v>
      </c>
      <c r="J484">
        <v>0</v>
      </c>
      <c r="K484">
        <v>0</v>
      </c>
      <c r="L484" s="3">
        <v>0</v>
      </c>
      <c r="M484" s="3">
        <v>0</v>
      </c>
      <c r="N484" s="3">
        <v>0</v>
      </c>
      <c r="O484" s="14">
        <f t="shared" si="71"/>
        <v>0</v>
      </c>
      <c r="P484">
        <v>0</v>
      </c>
      <c r="Q484">
        <v>0</v>
      </c>
      <c r="R484">
        <v>0</v>
      </c>
      <c r="S484" s="13">
        <f t="shared" si="72"/>
        <v>0</v>
      </c>
      <c r="T484" s="13">
        <f t="shared" si="73"/>
        <v>0</v>
      </c>
      <c r="U484" s="15">
        <f t="shared" si="74"/>
        <v>0</v>
      </c>
      <c r="V484">
        <v>1</v>
      </c>
      <c r="W484">
        <v>0</v>
      </c>
      <c r="X484">
        <v>0</v>
      </c>
      <c r="Y484" s="2">
        <v>3.0833333333000001</v>
      </c>
      <c r="Z484" s="21">
        <v>3.3333333300000004E-2</v>
      </c>
      <c r="AA484">
        <v>0.06</v>
      </c>
      <c r="AB484">
        <v>4.4800000000000004</v>
      </c>
      <c r="AC484" s="32">
        <f t="shared" si="75"/>
        <v>1.3215859030837003E-2</v>
      </c>
      <c r="AD484" s="13">
        <f t="shared" si="76"/>
        <v>0</v>
      </c>
      <c r="AE484" s="13">
        <f t="shared" si="77"/>
        <v>0</v>
      </c>
      <c r="AF484" s="13">
        <f t="shared" si="78"/>
        <v>0</v>
      </c>
      <c r="AI484" s="17" t="str">
        <f t="shared" si="79"/>
        <v xml:space="preserve"> </v>
      </c>
      <c r="AJ484" s="35">
        <v>0</v>
      </c>
      <c r="AK484" s="35">
        <v>0</v>
      </c>
      <c r="AL484" s="35">
        <v>1</v>
      </c>
      <c r="AM484" s="35">
        <v>2</v>
      </c>
      <c r="AN484" s="35">
        <v>4</v>
      </c>
      <c r="AO484" s="35">
        <v>1</v>
      </c>
      <c r="AP484" s="35">
        <v>1</v>
      </c>
      <c r="AQ484" s="35">
        <v>1</v>
      </c>
      <c r="AR484">
        <v>0</v>
      </c>
      <c r="AS484">
        <v>0</v>
      </c>
      <c r="AT484">
        <v>29.63</v>
      </c>
      <c r="AU484">
        <v>-51.5</v>
      </c>
      <c r="AV484">
        <v>-81.802000000000007</v>
      </c>
      <c r="AW484">
        <v>-0.13100000000000001</v>
      </c>
      <c r="AX484" s="2">
        <v>-0.2</v>
      </c>
      <c r="AY484" s="2">
        <v>-0.7</v>
      </c>
      <c r="AZ484" s="2">
        <v>0.2</v>
      </c>
      <c r="BA484" s="2">
        <v>-0.1</v>
      </c>
      <c r="BB484" s="2">
        <v>0</v>
      </c>
      <c r="BC484" s="2">
        <v>-0.60000000000000009</v>
      </c>
    </row>
    <row r="485" spans="1:55" x14ac:dyDescent="0.2">
      <c r="A485" s="12" t="s">
        <v>561</v>
      </c>
      <c r="B485" s="12" t="s">
        <v>562</v>
      </c>
      <c r="C485" t="s">
        <v>560</v>
      </c>
      <c r="D485" t="s">
        <v>155</v>
      </c>
      <c r="E485" s="12" t="s">
        <v>140</v>
      </c>
      <c r="F485">
        <v>78</v>
      </c>
      <c r="G485">
        <v>0</v>
      </c>
      <c r="H485">
        <v>0</v>
      </c>
      <c r="I485" s="15">
        <f t="shared" si="70"/>
        <v>0</v>
      </c>
      <c r="J485">
        <v>0</v>
      </c>
      <c r="K485">
        <v>0</v>
      </c>
      <c r="L485" s="3">
        <v>0</v>
      </c>
      <c r="M485" s="3">
        <v>0</v>
      </c>
      <c r="N485" s="3">
        <v>0</v>
      </c>
      <c r="O485" s="14">
        <f t="shared" si="71"/>
        <v>0</v>
      </c>
      <c r="P485">
        <v>0</v>
      </c>
      <c r="Q485">
        <v>2</v>
      </c>
      <c r="R485">
        <v>0</v>
      </c>
      <c r="S485" s="13">
        <f t="shared" si="72"/>
        <v>0</v>
      </c>
      <c r="T485" s="13">
        <f t="shared" si="73"/>
        <v>0</v>
      </c>
      <c r="U485" s="15">
        <f t="shared" si="74"/>
        <v>0</v>
      </c>
      <c r="V485">
        <v>1</v>
      </c>
      <c r="W485">
        <v>0</v>
      </c>
      <c r="X485">
        <v>2</v>
      </c>
      <c r="Y485" s="2">
        <v>17.850000000000001</v>
      </c>
      <c r="Z485" s="21">
        <v>0.21666666670000001</v>
      </c>
      <c r="AA485">
        <v>0.24</v>
      </c>
      <c r="AB485">
        <v>4.59</v>
      </c>
      <c r="AC485" s="32">
        <f t="shared" si="75"/>
        <v>4.9689440993788817E-2</v>
      </c>
      <c r="AD485" s="13">
        <f t="shared" si="76"/>
        <v>0</v>
      </c>
      <c r="AE485" s="13">
        <f t="shared" si="77"/>
        <v>0</v>
      </c>
      <c r="AF485" s="13">
        <f t="shared" si="78"/>
        <v>0</v>
      </c>
      <c r="AG485">
        <v>0</v>
      </c>
      <c r="AH485">
        <v>0</v>
      </c>
      <c r="AI485" s="17" t="str">
        <f t="shared" si="79"/>
        <v xml:space="preserve"> </v>
      </c>
      <c r="AJ485" s="35">
        <v>1</v>
      </c>
      <c r="AK485" s="35">
        <v>1</v>
      </c>
      <c r="AL485" s="35">
        <v>6</v>
      </c>
      <c r="AM485" s="35">
        <v>0</v>
      </c>
      <c r="AN485" s="35">
        <v>8</v>
      </c>
      <c r="AO485" s="35">
        <v>1</v>
      </c>
      <c r="AP485" s="35">
        <v>2</v>
      </c>
      <c r="AQ485" s="35">
        <v>2</v>
      </c>
      <c r="AR485">
        <v>0</v>
      </c>
      <c r="AS485">
        <v>0</v>
      </c>
      <c r="AT485">
        <v>41.16</v>
      </c>
      <c r="AU485">
        <v>-35.299999999999997</v>
      </c>
      <c r="AV485">
        <v>-83.927000000000007</v>
      </c>
      <c r="AW485">
        <v>-3.9750000000000001</v>
      </c>
      <c r="AX485" s="2">
        <v>0.8</v>
      </c>
      <c r="AY485" s="2">
        <v>-0.9</v>
      </c>
      <c r="AZ485" s="2">
        <v>0.5</v>
      </c>
      <c r="BA485" s="2">
        <v>-0.2</v>
      </c>
      <c r="BB485" s="2">
        <v>0.1</v>
      </c>
      <c r="BC485" s="2">
        <v>-0.4</v>
      </c>
    </row>
    <row r="486" spans="1:55" x14ac:dyDescent="0.2">
      <c r="A486" s="12" t="s">
        <v>1304</v>
      </c>
      <c r="B486" s="12" t="s">
        <v>1305</v>
      </c>
      <c r="C486" t="s">
        <v>1303</v>
      </c>
      <c r="D486" t="s">
        <v>122</v>
      </c>
      <c r="E486" s="12" t="s">
        <v>132</v>
      </c>
      <c r="F486">
        <v>4</v>
      </c>
      <c r="G486">
        <v>0</v>
      </c>
      <c r="H486">
        <v>0</v>
      </c>
      <c r="I486" s="15">
        <f t="shared" si="70"/>
        <v>0</v>
      </c>
      <c r="J486">
        <v>0</v>
      </c>
      <c r="K486">
        <v>0</v>
      </c>
      <c r="L486" s="3">
        <v>0</v>
      </c>
      <c r="M486" s="3">
        <v>0</v>
      </c>
      <c r="N486" s="3">
        <v>0</v>
      </c>
      <c r="O486" s="14">
        <f t="shared" si="71"/>
        <v>0</v>
      </c>
      <c r="P486">
        <v>0</v>
      </c>
      <c r="Q486">
        <v>0</v>
      </c>
      <c r="R486">
        <v>0</v>
      </c>
      <c r="S486" s="13">
        <f t="shared" si="72"/>
        <v>0</v>
      </c>
      <c r="T486" s="13">
        <f t="shared" si="73"/>
        <v>0</v>
      </c>
      <c r="U486" s="15">
        <f t="shared" si="74"/>
        <v>0</v>
      </c>
      <c r="V486">
        <v>0</v>
      </c>
      <c r="W486">
        <v>0</v>
      </c>
      <c r="X486">
        <v>0</v>
      </c>
      <c r="Y486" s="2">
        <v>0.21666666670000001</v>
      </c>
      <c r="Z486" s="21">
        <v>0.05</v>
      </c>
      <c r="AA486">
        <v>0.05</v>
      </c>
      <c r="AB486">
        <v>4.63</v>
      </c>
      <c r="AC486" s="32">
        <f t="shared" si="75"/>
        <v>1.0683760683760686E-2</v>
      </c>
      <c r="AD486" s="13">
        <f t="shared" si="76"/>
        <v>0</v>
      </c>
      <c r="AE486" s="13">
        <f t="shared" si="77"/>
        <v>0</v>
      </c>
      <c r="AF486" s="13">
        <f t="shared" si="78"/>
        <v>0</v>
      </c>
      <c r="AG486">
        <v>0</v>
      </c>
      <c r="AH486">
        <v>0</v>
      </c>
      <c r="AI486" s="17" t="str">
        <f t="shared" si="79"/>
        <v xml:space="preserve"> </v>
      </c>
      <c r="AJ486" s="35">
        <v>0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>
        <v>0</v>
      </c>
      <c r="AS486">
        <v>0</v>
      </c>
      <c r="AT486">
        <v>0</v>
      </c>
      <c r="AU486">
        <v>-87.6</v>
      </c>
      <c r="AV486">
        <v>-80.768000000000001</v>
      </c>
      <c r="AW486">
        <v>-2.4929999999999999</v>
      </c>
      <c r="AX486" s="2">
        <v>0</v>
      </c>
      <c r="AY486" s="2">
        <v>0</v>
      </c>
      <c r="AZ486" s="2">
        <v>0.1</v>
      </c>
      <c r="BA486" s="2">
        <v>0</v>
      </c>
      <c r="BB486" s="2">
        <v>0</v>
      </c>
      <c r="BC486" s="2">
        <v>0</v>
      </c>
    </row>
    <row r="487" spans="1:55" x14ac:dyDescent="0.2">
      <c r="A487" s="12" t="s">
        <v>2302</v>
      </c>
      <c r="B487" s="12" t="s">
        <v>2303</v>
      </c>
      <c r="C487" t="s">
        <v>2301</v>
      </c>
      <c r="D487" s="12" t="s">
        <v>155</v>
      </c>
      <c r="E487" s="12" t="s">
        <v>156</v>
      </c>
      <c r="F487">
        <v>7</v>
      </c>
      <c r="G487">
        <v>0</v>
      </c>
      <c r="H487">
        <v>0</v>
      </c>
      <c r="I487" s="15">
        <f t="shared" si="70"/>
        <v>0</v>
      </c>
      <c r="J487">
        <v>0</v>
      </c>
      <c r="K487">
        <v>0</v>
      </c>
      <c r="L487" s="3">
        <v>0</v>
      </c>
      <c r="M487" s="3">
        <v>0</v>
      </c>
      <c r="N487" s="3">
        <v>0</v>
      </c>
      <c r="O487" s="14">
        <f t="shared" si="71"/>
        <v>0</v>
      </c>
      <c r="P487">
        <v>0</v>
      </c>
      <c r="Q487">
        <v>0</v>
      </c>
      <c r="R487">
        <v>0</v>
      </c>
      <c r="S487" s="13">
        <f t="shared" si="72"/>
        <v>0</v>
      </c>
      <c r="T487" s="13">
        <f t="shared" si="73"/>
        <v>0</v>
      </c>
      <c r="U487" s="15">
        <f t="shared" si="74"/>
        <v>0</v>
      </c>
      <c r="V487">
        <v>0</v>
      </c>
      <c r="W487">
        <v>0</v>
      </c>
      <c r="X487">
        <v>0</v>
      </c>
      <c r="Y487" s="2">
        <v>0.05</v>
      </c>
      <c r="Z487" s="21">
        <v>0</v>
      </c>
      <c r="AA487">
        <v>0.01</v>
      </c>
      <c r="AB487">
        <v>4.8499999999999996</v>
      </c>
      <c r="AC487" s="32">
        <f t="shared" si="75"/>
        <v>2.05761316872428E-3</v>
      </c>
      <c r="AD487" s="13">
        <f t="shared" si="76"/>
        <v>0</v>
      </c>
      <c r="AE487" s="13">
        <f t="shared" si="77"/>
        <v>0</v>
      </c>
      <c r="AF487" s="13">
        <f t="shared" si="78"/>
        <v>0</v>
      </c>
      <c r="AG487">
        <v>0</v>
      </c>
      <c r="AH487">
        <v>0</v>
      </c>
      <c r="AI487" s="17" t="str">
        <f t="shared" si="79"/>
        <v xml:space="preserve"> </v>
      </c>
      <c r="AJ487" s="35">
        <v>0</v>
      </c>
      <c r="AK487" s="35">
        <v>0</v>
      </c>
      <c r="AL487" s="35">
        <v>0</v>
      </c>
      <c r="AM487" s="35">
        <v>0</v>
      </c>
      <c r="AN487" s="35">
        <v>0</v>
      </c>
      <c r="AO487" s="35">
        <v>0</v>
      </c>
      <c r="AP487" s="35">
        <v>0</v>
      </c>
      <c r="AQ487" s="35">
        <v>0</v>
      </c>
      <c r="AR487">
        <v>0</v>
      </c>
      <c r="AS487">
        <v>0</v>
      </c>
      <c r="AT487">
        <v>0</v>
      </c>
      <c r="AU487">
        <v>-130.69999999999999</v>
      </c>
      <c r="AV487">
        <v>-78.227999999999994</v>
      </c>
      <c r="AW487">
        <v>-3.169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</row>
    <row r="488" spans="1:55" x14ac:dyDescent="0.2">
      <c r="A488" s="12" t="s">
        <v>1205</v>
      </c>
      <c r="B488" s="12" t="s">
        <v>1206</v>
      </c>
      <c r="C488" t="s">
        <v>1204</v>
      </c>
      <c r="D488" t="s">
        <v>367</v>
      </c>
      <c r="E488" s="12" t="s">
        <v>140</v>
      </c>
      <c r="F488">
        <v>77</v>
      </c>
      <c r="G488">
        <v>2</v>
      </c>
      <c r="H488">
        <v>1</v>
      </c>
      <c r="I488" s="15">
        <f t="shared" si="70"/>
        <v>3</v>
      </c>
      <c r="J488">
        <v>0</v>
      </c>
      <c r="K488">
        <v>1</v>
      </c>
      <c r="L488" s="3">
        <v>2</v>
      </c>
      <c r="M488" s="3">
        <v>0</v>
      </c>
      <c r="N488" s="3">
        <v>1</v>
      </c>
      <c r="O488" s="14">
        <f t="shared" si="71"/>
        <v>2.1085513471292039</v>
      </c>
      <c r="P488">
        <v>12</v>
      </c>
      <c r="Q488">
        <v>8</v>
      </c>
      <c r="R488">
        <v>6</v>
      </c>
      <c r="S488" s="13">
        <f t="shared" si="72"/>
        <v>0.16666666666666666</v>
      </c>
      <c r="T488" s="13">
        <f t="shared" si="73"/>
        <v>7.6923076923076927E-2</v>
      </c>
      <c r="U488" s="15">
        <f t="shared" si="74"/>
        <v>0</v>
      </c>
      <c r="V488">
        <v>0</v>
      </c>
      <c r="W488">
        <v>2</v>
      </c>
      <c r="X488">
        <v>11</v>
      </c>
      <c r="Y488" s="2">
        <v>85.366666666699999</v>
      </c>
      <c r="Z488" s="21">
        <v>1.1000000000000001</v>
      </c>
      <c r="AA488">
        <v>1.1000000000000001</v>
      </c>
      <c r="AB488">
        <v>4.55</v>
      </c>
      <c r="AC488" s="32">
        <f t="shared" si="75"/>
        <v>0.19469026548672566</v>
      </c>
      <c r="AD488" s="13">
        <f t="shared" si="76"/>
        <v>0.33333333333333331</v>
      </c>
      <c r="AE488" s="13">
        <f t="shared" si="77"/>
        <v>0.16666666666666666</v>
      </c>
      <c r="AF488" s="13">
        <f t="shared" si="78"/>
        <v>0.5</v>
      </c>
      <c r="AG488">
        <v>49</v>
      </c>
      <c r="AH488">
        <v>37</v>
      </c>
      <c r="AI488" s="17">
        <f t="shared" si="79"/>
        <v>0.56976744186046513</v>
      </c>
      <c r="AJ488" s="35">
        <v>6</v>
      </c>
      <c r="AK488" s="35">
        <v>0</v>
      </c>
      <c r="AL488" s="35">
        <v>72</v>
      </c>
      <c r="AM488" s="35">
        <v>13</v>
      </c>
      <c r="AN488" s="35">
        <v>25</v>
      </c>
      <c r="AO488" s="35">
        <v>1</v>
      </c>
      <c r="AP488" s="35">
        <v>4</v>
      </c>
      <c r="AQ488" s="35">
        <v>36</v>
      </c>
      <c r="AR488">
        <v>0</v>
      </c>
      <c r="AS488">
        <v>0</v>
      </c>
      <c r="AT488">
        <v>85.34</v>
      </c>
      <c r="AU488">
        <v>7.5</v>
      </c>
      <c r="AV488">
        <v>-80.400000000000006</v>
      </c>
      <c r="AW488">
        <v>1.948</v>
      </c>
      <c r="AX488" s="2">
        <v>7</v>
      </c>
      <c r="AY488" s="2">
        <v>-1.2</v>
      </c>
      <c r="AZ488" s="2">
        <v>0.2</v>
      </c>
      <c r="BA488" s="2">
        <v>-0.7</v>
      </c>
      <c r="BB488" s="2">
        <v>1.2</v>
      </c>
      <c r="BC488" s="2">
        <v>-0.4</v>
      </c>
    </row>
    <row r="489" spans="1:55" x14ac:dyDescent="0.2">
      <c r="A489" s="12" t="s">
        <v>2090</v>
      </c>
      <c r="B489" s="12" t="s">
        <v>2091</v>
      </c>
      <c r="C489" t="s">
        <v>2089</v>
      </c>
      <c r="D489" t="s">
        <v>460</v>
      </c>
      <c r="E489" s="12" t="s">
        <v>156</v>
      </c>
      <c r="F489">
        <v>64</v>
      </c>
      <c r="G489">
        <v>1</v>
      </c>
      <c r="H489">
        <v>1</v>
      </c>
      <c r="I489" s="15">
        <f t="shared" si="70"/>
        <v>2</v>
      </c>
      <c r="J489">
        <v>0</v>
      </c>
      <c r="K489">
        <v>1</v>
      </c>
      <c r="L489" s="3">
        <v>1</v>
      </c>
      <c r="M489" s="3">
        <v>0</v>
      </c>
      <c r="N489" s="3">
        <v>1</v>
      </c>
      <c r="O489" s="14">
        <f t="shared" si="71"/>
        <v>2.3225806451597917</v>
      </c>
      <c r="P489">
        <v>14</v>
      </c>
      <c r="Q489">
        <v>1</v>
      </c>
      <c r="R489">
        <v>1</v>
      </c>
      <c r="S489" s="13">
        <f t="shared" si="72"/>
        <v>7.1428571428571425E-2</v>
      </c>
      <c r="T489" s="13">
        <f t="shared" si="73"/>
        <v>6.25E-2</v>
      </c>
      <c r="U489" s="15">
        <f t="shared" si="74"/>
        <v>0</v>
      </c>
      <c r="V489">
        <v>2</v>
      </c>
      <c r="W489">
        <v>0</v>
      </c>
      <c r="X489">
        <v>5</v>
      </c>
      <c r="Y489" s="2">
        <v>51.666666666700003</v>
      </c>
      <c r="Z489" s="21">
        <v>0.8</v>
      </c>
      <c r="AA489">
        <v>0.81</v>
      </c>
      <c r="AB489">
        <v>4.5600000000000005</v>
      </c>
      <c r="AC489" s="32">
        <f t="shared" si="75"/>
        <v>0.15083798882681562</v>
      </c>
      <c r="AD489" s="13">
        <f t="shared" si="76"/>
        <v>0.33333333333333331</v>
      </c>
      <c r="AE489" s="13">
        <f t="shared" si="77"/>
        <v>0.33333333333333331</v>
      </c>
      <c r="AF489" s="13">
        <f t="shared" si="78"/>
        <v>0.66666666666666663</v>
      </c>
      <c r="AG489">
        <v>0</v>
      </c>
      <c r="AH489">
        <v>0</v>
      </c>
      <c r="AI489" s="17" t="str">
        <f t="shared" si="79"/>
        <v xml:space="preserve"> </v>
      </c>
      <c r="AJ489" s="35">
        <v>3</v>
      </c>
      <c r="AK489" s="35">
        <v>0</v>
      </c>
      <c r="AL489" s="35">
        <v>40</v>
      </c>
      <c r="AM489" s="35">
        <v>6</v>
      </c>
      <c r="AN489" s="35">
        <v>21</v>
      </c>
      <c r="AO489" s="35">
        <v>0</v>
      </c>
      <c r="AP489" s="35">
        <v>7</v>
      </c>
      <c r="AQ489" s="35">
        <v>14</v>
      </c>
      <c r="AR489">
        <v>2</v>
      </c>
      <c r="AS489">
        <v>1</v>
      </c>
      <c r="AT489">
        <v>74.98</v>
      </c>
      <c r="AU489">
        <v>-16.600000000000001</v>
      </c>
      <c r="AV489">
        <v>-78.795000000000002</v>
      </c>
      <c r="AW489">
        <v>3.5949999999999998</v>
      </c>
      <c r="AX489" s="2">
        <v>5.5</v>
      </c>
      <c r="AY489" s="2">
        <v>0.8</v>
      </c>
      <c r="AZ489" s="2">
        <v>0.5</v>
      </c>
      <c r="BA489" s="2">
        <v>-0.4</v>
      </c>
      <c r="BB489" s="2">
        <v>-0.4</v>
      </c>
      <c r="BC489" s="2">
        <v>0.5</v>
      </c>
    </row>
    <row r="490" spans="1:55" x14ac:dyDescent="0.2">
      <c r="A490" s="12" t="s">
        <v>2212</v>
      </c>
      <c r="B490" s="12" t="s">
        <v>3313</v>
      </c>
      <c r="C490" t="s">
        <v>3312</v>
      </c>
      <c r="D490" s="12" t="s">
        <v>147</v>
      </c>
      <c r="E490" s="12" t="s">
        <v>229</v>
      </c>
      <c r="F490">
        <v>73</v>
      </c>
      <c r="G490">
        <v>0</v>
      </c>
      <c r="H490">
        <v>4</v>
      </c>
      <c r="I490" s="15">
        <f t="shared" si="70"/>
        <v>4</v>
      </c>
      <c r="J490">
        <v>2</v>
      </c>
      <c r="K490">
        <v>2</v>
      </c>
      <c r="L490" s="3">
        <v>0</v>
      </c>
      <c r="M490" s="3">
        <v>2</v>
      </c>
      <c r="N490" s="3">
        <v>1</v>
      </c>
      <c r="O490" s="14">
        <f t="shared" si="71"/>
        <v>1.7595307917888563</v>
      </c>
      <c r="P490">
        <v>20</v>
      </c>
      <c r="Q490">
        <v>13</v>
      </c>
      <c r="R490">
        <v>6</v>
      </c>
      <c r="S490" s="13">
        <f t="shared" si="72"/>
        <v>0</v>
      </c>
      <c r="T490" s="13">
        <f t="shared" si="73"/>
        <v>0</v>
      </c>
      <c r="U490" s="15">
        <f t="shared" si="74"/>
        <v>17.666666666666668</v>
      </c>
      <c r="V490">
        <v>0</v>
      </c>
      <c r="W490">
        <v>6</v>
      </c>
      <c r="X490">
        <v>2</v>
      </c>
      <c r="Y490" s="2">
        <v>136.4</v>
      </c>
      <c r="Z490" s="21">
        <v>1.8666666667</v>
      </c>
      <c r="AA490">
        <v>1.8</v>
      </c>
      <c r="AB490">
        <v>3.14</v>
      </c>
      <c r="AC490" s="32">
        <f t="shared" si="75"/>
        <v>0.36437246963562753</v>
      </c>
      <c r="AD490" s="13">
        <f t="shared" si="76"/>
        <v>0</v>
      </c>
      <c r="AE490" s="13">
        <f t="shared" si="77"/>
        <v>0.33333333333333331</v>
      </c>
      <c r="AF490" s="13">
        <f t="shared" si="78"/>
        <v>0.33333333333333331</v>
      </c>
      <c r="AG490">
        <v>2</v>
      </c>
      <c r="AH490">
        <v>3</v>
      </c>
      <c r="AI490" s="17">
        <f t="shared" si="79"/>
        <v>0.4</v>
      </c>
      <c r="AJ490" s="35">
        <v>12</v>
      </c>
      <c r="AK490" s="35">
        <v>0</v>
      </c>
      <c r="AL490" s="35">
        <v>94</v>
      </c>
      <c r="AM490" s="35">
        <v>8</v>
      </c>
      <c r="AN490" s="35">
        <v>42</v>
      </c>
      <c r="AO490" s="35">
        <v>3</v>
      </c>
      <c r="AP490" s="35">
        <v>5</v>
      </c>
      <c r="AQ490" s="35">
        <v>43</v>
      </c>
      <c r="AR490">
        <v>2</v>
      </c>
      <c r="AS490">
        <v>2</v>
      </c>
      <c r="AT490">
        <v>79.739999999999995</v>
      </c>
      <c r="AU490">
        <v>4.2</v>
      </c>
      <c r="AV490">
        <v>-89.180999999999997</v>
      </c>
      <c r="AW490">
        <v>-4.3870000000000005</v>
      </c>
      <c r="AX490" s="2">
        <v>12.6</v>
      </c>
      <c r="AY490" s="2">
        <v>1.3</v>
      </c>
      <c r="AZ490" s="2">
        <v>0.5</v>
      </c>
      <c r="BA490" s="2">
        <v>-0.2</v>
      </c>
      <c r="BB490" s="2">
        <v>0.2</v>
      </c>
      <c r="BC490" s="2">
        <v>1.7000000000000002</v>
      </c>
    </row>
    <row r="491" spans="1:55" x14ac:dyDescent="0.2">
      <c r="A491" s="12" t="s">
        <v>3565</v>
      </c>
      <c r="B491" s="12" t="s">
        <v>3566</v>
      </c>
      <c r="C491" t="s">
        <v>3564</v>
      </c>
      <c r="D491" t="s">
        <v>684</v>
      </c>
      <c r="E491" s="12" t="s">
        <v>148</v>
      </c>
      <c r="F491">
        <v>18</v>
      </c>
      <c r="G491">
        <v>0</v>
      </c>
      <c r="H491">
        <v>1</v>
      </c>
      <c r="I491" s="15">
        <f t="shared" si="70"/>
        <v>1</v>
      </c>
      <c r="J491">
        <v>0</v>
      </c>
      <c r="K491">
        <v>1</v>
      </c>
      <c r="L491" s="3">
        <v>0</v>
      </c>
      <c r="M491" s="3">
        <v>0</v>
      </c>
      <c r="N491" s="3">
        <v>1</v>
      </c>
      <c r="O491" s="14">
        <f t="shared" si="71"/>
        <v>2.2799240025303611</v>
      </c>
      <c r="P491">
        <v>0</v>
      </c>
      <c r="Q491">
        <v>2</v>
      </c>
      <c r="R491">
        <v>0</v>
      </c>
      <c r="S491" s="13">
        <f t="shared" si="72"/>
        <v>0</v>
      </c>
      <c r="T491" s="13">
        <f t="shared" si="73"/>
        <v>0</v>
      </c>
      <c r="U491" s="15">
        <f t="shared" si="74"/>
        <v>0</v>
      </c>
      <c r="V491">
        <v>0</v>
      </c>
      <c r="W491">
        <v>0</v>
      </c>
      <c r="X491">
        <v>2</v>
      </c>
      <c r="Y491" s="2">
        <v>26.316666666700002</v>
      </c>
      <c r="Z491" s="21">
        <v>1.45</v>
      </c>
      <c r="AA491">
        <v>1.46</v>
      </c>
      <c r="AB491">
        <v>4.49</v>
      </c>
      <c r="AC491" s="32">
        <f t="shared" si="75"/>
        <v>0.24537815126050419</v>
      </c>
      <c r="AD491" s="13">
        <f t="shared" si="76"/>
        <v>0</v>
      </c>
      <c r="AE491" s="13">
        <f t="shared" si="77"/>
        <v>1</v>
      </c>
      <c r="AF491" s="13">
        <f t="shared" si="78"/>
        <v>1</v>
      </c>
      <c r="AG491">
        <v>11</v>
      </c>
      <c r="AH491">
        <v>11</v>
      </c>
      <c r="AI491" s="17">
        <f t="shared" si="79"/>
        <v>0.5</v>
      </c>
      <c r="AJ491" s="35">
        <v>1</v>
      </c>
      <c r="AK491" s="35">
        <v>1</v>
      </c>
      <c r="AL491" s="35">
        <v>16</v>
      </c>
      <c r="AM491" s="35">
        <v>5</v>
      </c>
      <c r="AN491" s="35">
        <v>12</v>
      </c>
      <c r="AO491" s="35">
        <v>0</v>
      </c>
      <c r="AP491" s="35">
        <v>0</v>
      </c>
      <c r="AQ491" s="35">
        <v>9</v>
      </c>
      <c r="AR491">
        <v>0</v>
      </c>
      <c r="AS491">
        <v>0</v>
      </c>
      <c r="AT491">
        <v>73.19</v>
      </c>
      <c r="AU491">
        <v>-21.8</v>
      </c>
      <c r="AV491">
        <v>-81.975999999999999</v>
      </c>
      <c r="AW491">
        <v>-3.24</v>
      </c>
      <c r="AX491" s="2">
        <v>1.5</v>
      </c>
      <c r="AY491" s="2">
        <v>-0.9</v>
      </c>
      <c r="AZ491" s="2">
        <v>0.1</v>
      </c>
      <c r="BA491" s="2">
        <v>-0.1</v>
      </c>
      <c r="BB491" s="2">
        <v>0</v>
      </c>
      <c r="BC491" s="2">
        <v>-0.9</v>
      </c>
    </row>
    <row r="492" spans="1:55" x14ac:dyDescent="0.2">
      <c r="A492" s="12" t="s">
        <v>2686</v>
      </c>
      <c r="B492" s="12" t="s">
        <v>2687</v>
      </c>
      <c r="C492" t="s">
        <v>2685</v>
      </c>
      <c r="D492" s="12" t="s">
        <v>139</v>
      </c>
      <c r="E492" s="12" t="s">
        <v>156</v>
      </c>
      <c r="F492">
        <v>14</v>
      </c>
      <c r="G492">
        <v>0</v>
      </c>
      <c r="H492">
        <v>2</v>
      </c>
      <c r="I492" s="15">
        <f t="shared" si="70"/>
        <v>2</v>
      </c>
      <c r="J492">
        <v>0</v>
      </c>
      <c r="K492">
        <v>2</v>
      </c>
      <c r="L492" s="3">
        <v>0</v>
      </c>
      <c r="M492" s="3">
        <v>0</v>
      </c>
      <c r="N492" s="3">
        <v>2</v>
      </c>
      <c r="O492" s="14">
        <f t="shared" si="71"/>
        <v>4.5569620253222238</v>
      </c>
      <c r="P492">
        <v>1</v>
      </c>
      <c r="Q492">
        <v>2</v>
      </c>
      <c r="R492">
        <v>0</v>
      </c>
      <c r="S492" s="13">
        <f t="shared" si="72"/>
        <v>0</v>
      </c>
      <c r="T492" s="13">
        <f t="shared" si="73"/>
        <v>0</v>
      </c>
      <c r="U492" s="15">
        <f t="shared" si="74"/>
        <v>0</v>
      </c>
      <c r="V492">
        <v>0</v>
      </c>
      <c r="W492">
        <v>0</v>
      </c>
      <c r="X492">
        <v>1</v>
      </c>
      <c r="Y492" s="2">
        <v>26.333333333300001</v>
      </c>
      <c r="Z492" s="21">
        <v>1.8666666667</v>
      </c>
      <c r="AA492">
        <v>1.85</v>
      </c>
      <c r="AB492">
        <v>3.88</v>
      </c>
      <c r="AC492" s="32">
        <f t="shared" si="75"/>
        <v>0.32286212914485163</v>
      </c>
      <c r="AD492" s="13">
        <f t="shared" si="76"/>
        <v>0</v>
      </c>
      <c r="AE492" s="13">
        <f t="shared" si="77"/>
        <v>1</v>
      </c>
      <c r="AF492" s="13">
        <f t="shared" si="78"/>
        <v>1</v>
      </c>
      <c r="AG492">
        <v>0</v>
      </c>
      <c r="AH492">
        <v>0</v>
      </c>
      <c r="AI492" s="17" t="str">
        <f t="shared" si="79"/>
        <v xml:space="preserve"> </v>
      </c>
      <c r="AJ492" s="35">
        <v>2</v>
      </c>
      <c r="AK492" s="35">
        <v>0</v>
      </c>
      <c r="AL492" s="35">
        <v>12</v>
      </c>
      <c r="AM492" s="35">
        <v>3</v>
      </c>
      <c r="AN492" s="35">
        <v>6</v>
      </c>
      <c r="AO492" s="35">
        <v>1</v>
      </c>
      <c r="AP492" s="35">
        <v>3</v>
      </c>
      <c r="AQ492" s="35">
        <v>5</v>
      </c>
      <c r="AR492">
        <v>0</v>
      </c>
      <c r="AS492">
        <v>0</v>
      </c>
      <c r="AT492">
        <v>41.81</v>
      </c>
      <c r="AU492">
        <v>-24.5</v>
      </c>
      <c r="AV492">
        <v>-80.742999999999995</v>
      </c>
      <c r="AW492">
        <v>0.438</v>
      </c>
      <c r="AX492" s="2">
        <v>2.1</v>
      </c>
      <c r="AY492" s="2">
        <v>-0.2</v>
      </c>
      <c r="AZ492" s="2">
        <v>0.1</v>
      </c>
      <c r="BA492" s="2">
        <v>0</v>
      </c>
      <c r="BB492" s="2">
        <v>0.1</v>
      </c>
      <c r="BC492" s="2">
        <v>-0.1</v>
      </c>
    </row>
    <row r="493" spans="1:55" x14ac:dyDescent="0.2">
      <c r="A493" s="12" t="s">
        <v>954</v>
      </c>
      <c r="B493" s="12" t="s">
        <v>955</v>
      </c>
      <c r="C493" t="s">
        <v>953</v>
      </c>
      <c r="D493" t="s">
        <v>610</v>
      </c>
      <c r="E493" s="12" t="s">
        <v>170</v>
      </c>
      <c r="F493">
        <v>65</v>
      </c>
      <c r="G493">
        <v>4</v>
      </c>
      <c r="H493">
        <v>9</v>
      </c>
      <c r="I493" s="15">
        <f t="shared" si="70"/>
        <v>13</v>
      </c>
      <c r="J493">
        <v>4</v>
      </c>
      <c r="K493">
        <v>5</v>
      </c>
      <c r="L493" s="3">
        <v>4</v>
      </c>
      <c r="M493" s="3">
        <v>4</v>
      </c>
      <c r="N493" s="3">
        <v>4</v>
      </c>
      <c r="O493" s="14">
        <f t="shared" si="71"/>
        <v>3.5323420635514329</v>
      </c>
      <c r="P493">
        <v>65</v>
      </c>
      <c r="Q493">
        <v>26</v>
      </c>
      <c r="R493">
        <v>30</v>
      </c>
      <c r="S493" s="13">
        <f t="shared" si="72"/>
        <v>6.1538461538461542E-2</v>
      </c>
      <c r="T493" s="13">
        <f t="shared" si="73"/>
        <v>3.3057851239669422E-2</v>
      </c>
      <c r="U493" s="15">
        <f t="shared" si="74"/>
        <v>42.95652173913043</v>
      </c>
      <c r="V493">
        <v>1</v>
      </c>
      <c r="W493">
        <v>0</v>
      </c>
      <c r="X493">
        <v>14</v>
      </c>
      <c r="Y493" s="2">
        <v>220.8166666667</v>
      </c>
      <c r="Z493" s="21">
        <v>3.3833333333</v>
      </c>
      <c r="AA493">
        <v>3.2</v>
      </c>
      <c r="AB493">
        <v>2.6</v>
      </c>
      <c r="AC493" s="32">
        <f t="shared" si="75"/>
        <v>0.55172413793103448</v>
      </c>
      <c r="AD493" s="13">
        <f t="shared" si="76"/>
        <v>0.17391304347826086</v>
      </c>
      <c r="AE493" s="13">
        <f t="shared" si="77"/>
        <v>0.39130434782608697</v>
      </c>
      <c r="AF493" s="13">
        <f t="shared" si="78"/>
        <v>0.56521739130434789</v>
      </c>
      <c r="AG493">
        <v>26</v>
      </c>
      <c r="AH493">
        <v>22</v>
      </c>
      <c r="AI493" s="17">
        <f t="shared" si="79"/>
        <v>0.54166666666666663</v>
      </c>
      <c r="AJ493" s="35">
        <v>23</v>
      </c>
      <c r="AK493" s="35">
        <v>3</v>
      </c>
      <c r="AL493" s="35">
        <v>224</v>
      </c>
      <c r="AM493" s="35">
        <v>20</v>
      </c>
      <c r="AN493" s="35">
        <v>91</v>
      </c>
      <c r="AO493" s="35">
        <v>5</v>
      </c>
      <c r="AP493" s="35">
        <v>14</v>
      </c>
      <c r="AQ493" s="35">
        <v>127</v>
      </c>
      <c r="AR493">
        <v>1</v>
      </c>
      <c r="AS493">
        <v>1</v>
      </c>
      <c r="AT493">
        <v>122.17</v>
      </c>
      <c r="AU493">
        <v>31</v>
      </c>
      <c r="AV493">
        <v>-91.953000000000003</v>
      </c>
      <c r="AW493">
        <v>-13.775</v>
      </c>
      <c r="AX493" s="2">
        <v>28.9</v>
      </c>
      <c r="AY493" s="2">
        <v>9.3000000000000007</v>
      </c>
      <c r="AZ493" s="2">
        <v>-1</v>
      </c>
      <c r="BA493" s="2">
        <v>-0.9</v>
      </c>
      <c r="BB493" s="2">
        <v>-4.2</v>
      </c>
      <c r="BC493" s="2">
        <v>3.2</v>
      </c>
    </row>
    <row r="494" spans="1:55" x14ac:dyDescent="0.2">
      <c r="A494" s="12" t="s">
        <v>1257</v>
      </c>
      <c r="B494" s="12" t="s">
        <v>1258</v>
      </c>
      <c r="C494" t="s">
        <v>1256</v>
      </c>
      <c r="D494" t="s">
        <v>338</v>
      </c>
      <c r="E494" s="12" t="s">
        <v>229</v>
      </c>
      <c r="F494">
        <v>61</v>
      </c>
      <c r="G494">
        <v>2</v>
      </c>
      <c r="H494">
        <v>9</v>
      </c>
      <c r="I494" s="15">
        <f t="shared" si="70"/>
        <v>11</v>
      </c>
      <c r="J494">
        <v>2</v>
      </c>
      <c r="K494">
        <v>7</v>
      </c>
      <c r="L494" s="3">
        <v>2</v>
      </c>
      <c r="M494" s="3">
        <v>2</v>
      </c>
      <c r="N494" s="3">
        <v>7</v>
      </c>
      <c r="O494" s="14">
        <f t="shared" si="71"/>
        <v>5.5191637630677404</v>
      </c>
      <c r="P494">
        <v>18</v>
      </c>
      <c r="Q494">
        <v>2</v>
      </c>
      <c r="R494">
        <v>5</v>
      </c>
      <c r="S494" s="13">
        <f t="shared" si="72"/>
        <v>0.1111111111111111</v>
      </c>
      <c r="T494" s="13">
        <f t="shared" si="73"/>
        <v>0.08</v>
      </c>
      <c r="U494" s="15">
        <f t="shared" si="74"/>
        <v>14</v>
      </c>
      <c r="V494">
        <v>0</v>
      </c>
      <c r="W494">
        <v>0</v>
      </c>
      <c r="X494">
        <v>4</v>
      </c>
      <c r="Y494" s="2">
        <v>119.5833333333</v>
      </c>
      <c r="Z494" s="21">
        <v>1.9500000000000002</v>
      </c>
      <c r="AA494">
        <v>1.9</v>
      </c>
      <c r="AB494">
        <v>2.72</v>
      </c>
      <c r="AC494" s="32">
        <f t="shared" si="75"/>
        <v>0.41125541125541121</v>
      </c>
      <c r="AD494" s="13">
        <f t="shared" si="76"/>
        <v>0.11764705882352941</v>
      </c>
      <c r="AE494" s="13">
        <f t="shared" si="77"/>
        <v>0.52941176470588236</v>
      </c>
      <c r="AF494" s="13">
        <f t="shared" si="78"/>
        <v>0.6470588235294118</v>
      </c>
      <c r="AG494">
        <v>0</v>
      </c>
      <c r="AH494">
        <v>0</v>
      </c>
      <c r="AI494" s="17" t="str">
        <f t="shared" si="79"/>
        <v xml:space="preserve"> </v>
      </c>
      <c r="AJ494" s="35">
        <v>17</v>
      </c>
      <c r="AK494" s="35">
        <v>0</v>
      </c>
      <c r="AL494" s="35">
        <v>102</v>
      </c>
      <c r="AM494" s="35">
        <v>9</v>
      </c>
      <c r="AN494" s="35">
        <v>33</v>
      </c>
      <c r="AO494" s="35">
        <v>3</v>
      </c>
      <c r="AP494" s="35">
        <v>2</v>
      </c>
      <c r="AQ494" s="35">
        <v>43</v>
      </c>
      <c r="AR494">
        <v>1</v>
      </c>
      <c r="AS494">
        <v>0</v>
      </c>
      <c r="AT494">
        <v>93.77</v>
      </c>
      <c r="AU494">
        <v>3.1</v>
      </c>
      <c r="AV494">
        <v>-83.906999999999996</v>
      </c>
      <c r="AW494">
        <v>-4.1760000000000002</v>
      </c>
      <c r="AX494" s="2">
        <v>17.100000000000001</v>
      </c>
      <c r="AY494" s="2">
        <v>6.3</v>
      </c>
      <c r="AZ494" s="2">
        <v>0.2</v>
      </c>
      <c r="BA494" s="2">
        <v>-0.60000000000000009</v>
      </c>
      <c r="BB494" s="2">
        <v>-2.2999999999999998</v>
      </c>
      <c r="BC494" s="2">
        <v>3.6</v>
      </c>
    </row>
    <row r="495" spans="1:55" x14ac:dyDescent="0.2">
      <c r="A495" s="12" t="s">
        <v>2195</v>
      </c>
      <c r="B495" s="12" t="s">
        <v>2196</v>
      </c>
      <c r="C495" t="s">
        <v>2194</v>
      </c>
      <c r="D495" t="s">
        <v>367</v>
      </c>
      <c r="E495" s="12" t="s">
        <v>170</v>
      </c>
      <c r="F495">
        <v>8</v>
      </c>
      <c r="G495">
        <v>0</v>
      </c>
      <c r="H495">
        <v>0</v>
      </c>
      <c r="I495" s="15">
        <f t="shared" si="70"/>
        <v>0</v>
      </c>
      <c r="J495">
        <v>0</v>
      </c>
      <c r="K495">
        <v>0</v>
      </c>
      <c r="L495" s="3">
        <v>0</v>
      </c>
      <c r="M495" s="3">
        <v>0</v>
      </c>
      <c r="N495" s="3">
        <v>0</v>
      </c>
      <c r="O495" s="14">
        <f t="shared" si="71"/>
        <v>0</v>
      </c>
      <c r="P495">
        <v>0</v>
      </c>
      <c r="Q495">
        <v>0</v>
      </c>
      <c r="R495">
        <v>0</v>
      </c>
      <c r="S495" s="13">
        <f t="shared" si="72"/>
        <v>0</v>
      </c>
      <c r="T495" s="13">
        <f t="shared" si="73"/>
        <v>0</v>
      </c>
      <c r="U495" s="15">
        <f t="shared" si="74"/>
        <v>0</v>
      </c>
      <c r="V495">
        <v>0</v>
      </c>
      <c r="W495">
        <v>0</v>
      </c>
      <c r="X495">
        <v>0</v>
      </c>
      <c r="Y495" s="2">
        <v>1.3</v>
      </c>
      <c r="Z495" s="21">
        <v>0.15</v>
      </c>
      <c r="AA495">
        <v>0.16</v>
      </c>
      <c r="AB495">
        <v>4.92</v>
      </c>
      <c r="AC495" s="32">
        <f t="shared" si="75"/>
        <v>3.1496062992125984E-2</v>
      </c>
      <c r="AD495" s="13">
        <f t="shared" si="76"/>
        <v>0</v>
      </c>
      <c r="AE495" s="13">
        <f t="shared" si="77"/>
        <v>0</v>
      </c>
      <c r="AF495" s="13">
        <f t="shared" si="78"/>
        <v>0</v>
      </c>
      <c r="AG495">
        <v>0</v>
      </c>
      <c r="AH495">
        <v>0</v>
      </c>
      <c r="AI495" s="17" t="str">
        <f t="shared" si="79"/>
        <v xml:space="preserve"> </v>
      </c>
      <c r="AJ495" s="35">
        <v>0</v>
      </c>
      <c r="AK495" s="35">
        <v>0</v>
      </c>
      <c r="AL495" s="35">
        <v>0</v>
      </c>
      <c r="AM495" s="35">
        <v>0</v>
      </c>
      <c r="AN495" s="35">
        <v>0</v>
      </c>
      <c r="AO495" s="35">
        <v>0</v>
      </c>
      <c r="AP495" s="35">
        <v>0</v>
      </c>
      <c r="AQ495" s="35">
        <v>0</v>
      </c>
      <c r="AR495">
        <v>0</v>
      </c>
      <c r="AS495">
        <v>0</v>
      </c>
      <c r="AT495">
        <v>0</v>
      </c>
      <c r="AU495">
        <v>-73.2</v>
      </c>
      <c r="AV495">
        <v>-81.95</v>
      </c>
      <c r="AW495">
        <v>0.39900000000000002</v>
      </c>
      <c r="AX495" s="2">
        <v>0</v>
      </c>
      <c r="AY495" s="2">
        <v>-0.1</v>
      </c>
      <c r="AZ495" s="2">
        <v>0</v>
      </c>
      <c r="BA495" s="2">
        <v>0</v>
      </c>
      <c r="BB495" s="2">
        <v>0</v>
      </c>
      <c r="BC495" s="2">
        <v>-0.1</v>
      </c>
    </row>
    <row r="496" spans="1:55" x14ac:dyDescent="0.2">
      <c r="A496" s="12" t="s">
        <v>3570</v>
      </c>
      <c r="B496" s="12" t="s">
        <v>3571</v>
      </c>
      <c r="C496" t="s">
        <v>3569</v>
      </c>
      <c r="D496" t="s">
        <v>300</v>
      </c>
      <c r="E496" s="12" t="s">
        <v>178</v>
      </c>
      <c r="F496">
        <v>24</v>
      </c>
      <c r="G496">
        <v>2</v>
      </c>
      <c r="H496">
        <v>5</v>
      </c>
      <c r="I496" s="15">
        <f t="shared" si="70"/>
        <v>7</v>
      </c>
      <c r="J496">
        <v>1</v>
      </c>
      <c r="K496">
        <v>4</v>
      </c>
      <c r="L496" s="3">
        <v>1</v>
      </c>
      <c r="M496" s="3">
        <v>1</v>
      </c>
      <c r="N496" s="3">
        <v>2</v>
      </c>
      <c r="O496" s="14">
        <f t="shared" si="71"/>
        <v>4.4218283909473319</v>
      </c>
      <c r="P496">
        <v>17</v>
      </c>
      <c r="Q496">
        <v>4</v>
      </c>
      <c r="R496">
        <v>16</v>
      </c>
      <c r="S496" s="13">
        <f t="shared" si="72"/>
        <v>0.11764705882352941</v>
      </c>
      <c r="T496" s="13">
        <f t="shared" si="73"/>
        <v>5.4054054054054057E-2</v>
      </c>
      <c r="U496" s="15">
        <f t="shared" si="74"/>
        <v>12.166666666666668</v>
      </c>
      <c r="V496">
        <v>0</v>
      </c>
      <c r="W496">
        <v>1</v>
      </c>
      <c r="X496">
        <v>1</v>
      </c>
      <c r="Y496" s="2">
        <v>94.983333333299996</v>
      </c>
      <c r="Z496" s="21">
        <v>3.95</v>
      </c>
      <c r="AA496">
        <v>3.64</v>
      </c>
      <c r="AB496">
        <v>2.31</v>
      </c>
      <c r="AC496" s="32">
        <f t="shared" si="75"/>
        <v>0.61176470588235299</v>
      </c>
      <c r="AD496" s="13">
        <f t="shared" si="76"/>
        <v>0.16666666666666666</v>
      </c>
      <c r="AE496" s="13">
        <f t="shared" si="77"/>
        <v>0.83333333333333337</v>
      </c>
      <c r="AF496" s="13">
        <f t="shared" si="78"/>
        <v>1</v>
      </c>
      <c r="AI496" s="17" t="str">
        <f t="shared" si="79"/>
        <v xml:space="preserve"> </v>
      </c>
      <c r="AJ496" s="35">
        <v>6</v>
      </c>
      <c r="AK496" s="35">
        <v>0</v>
      </c>
      <c r="AL496" s="35">
        <v>67</v>
      </c>
      <c r="AM496" s="35">
        <v>11</v>
      </c>
      <c r="AN496" s="35">
        <v>26</v>
      </c>
      <c r="AO496" s="35">
        <v>0</v>
      </c>
      <c r="AP496" s="35">
        <v>0</v>
      </c>
      <c r="AQ496" s="35">
        <v>52</v>
      </c>
      <c r="AR496">
        <v>1</v>
      </c>
      <c r="AS496">
        <v>0</v>
      </c>
      <c r="AT496">
        <v>96.07</v>
      </c>
      <c r="AU496">
        <v>-1.1000000000000001</v>
      </c>
      <c r="AV496">
        <v>-83.536000000000001</v>
      </c>
      <c r="AW496">
        <v>-1.911</v>
      </c>
      <c r="AX496" s="2">
        <v>8.3000000000000007</v>
      </c>
      <c r="AY496" s="2">
        <v>-0.1</v>
      </c>
      <c r="AZ496" s="2">
        <v>-0.4</v>
      </c>
      <c r="BA496" s="2">
        <v>-0.2</v>
      </c>
      <c r="BB496" s="2">
        <v>0</v>
      </c>
      <c r="BC496" s="2">
        <v>-0.7</v>
      </c>
    </row>
    <row r="497" spans="1:55" x14ac:dyDescent="0.2">
      <c r="A497" s="12" t="s">
        <v>3070</v>
      </c>
      <c r="B497" s="12" t="s">
        <v>3071</v>
      </c>
      <c r="C497" t="s">
        <v>3069</v>
      </c>
      <c r="D497" t="s">
        <v>192</v>
      </c>
      <c r="E497" s="12" t="s">
        <v>178</v>
      </c>
      <c r="F497">
        <v>30</v>
      </c>
      <c r="G497">
        <v>0</v>
      </c>
      <c r="H497">
        <v>0</v>
      </c>
      <c r="I497" s="15">
        <f t="shared" si="70"/>
        <v>0</v>
      </c>
      <c r="J497">
        <v>0</v>
      </c>
      <c r="K497">
        <v>0</v>
      </c>
      <c r="L497" s="3">
        <v>0</v>
      </c>
      <c r="M497" s="3">
        <v>0</v>
      </c>
      <c r="N497" s="3">
        <v>0</v>
      </c>
      <c r="O497" s="14">
        <f t="shared" si="71"/>
        <v>0</v>
      </c>
      <c r="P497">
        <v>1</v>
      </c>
      <c r="Q497">
        <v>0</v>
      </c>
      <c r="R497">
        <v>0</v>
      </c>
      <c r="S497" s="13">
        <f t="shared" si="72"/>
        <v>0</v>
      </c>
      <c r="T497" s="13">
        <f t="shared" si="73"/>
        <v>0</v>
      </c>
      <c r="U497" s="15">
        <f t="shared" si="74"/>
        <v>0</v>
      </c>
      <c r="V497">
        <v>1</v>
      </c>
      <c r="W497">
        <v>1</v>
      </c>
      <c r="X497">
        <v>1</v>
      </c>
      <c r="Y497" s="2">
        <v>7.1333333333000004</v>
      </c>
      <c r="Z497" s="21">
        <v>0.2333333333</v>
      </c>
      <c r="AA497">
        <v>0.22</v>
      </c>
      <c r="AB497">
        <v>4.3600000000000003</v>
      </c>
      <c r="AC497" s="32">
        <f t="shared" si="75"/>
        <v>4.8034934497816595E-2</v>
      </c>
      <c r="AD497" s="13">
        <f t="shared" si="76"/>
        <v>0</v>
      </c>
      <c r="AE497" s="13">
        <f t="shared" si="77"/>
        <v>0</v>
      </c>
      <c r="AF497" s="13">
        <f t="shared" si="78"/>
        <v>0</v>
      </c>
      <c r="AI497" s="17" t="str">
        <f t="shared" si="79"/>
        <v xml:space="preserve"> </v>
      </c>
      <c r="AJ497" s="35">
        <v>0</v>
      </c>
      <c r="AK497" s="35">
        <v>0</v>
      </c>
      <c r="AL497" s="35">
        <v>1</v>
      </c>
      <c r="AM497" s="35">
        <v>0</v>
      </c>
      <c r="AN497" s="35">
        <v>3</v>
      </c>
      <c r="AO497" s="35">
        <v>0</v>
      </c>
      <c r="AP497" s="35">
        <v>1</v>
      </c>
      <c r="AQ497" s="35">
        <v>1</v>
      </c>
      <c r="AR497">
        <v>0</v>
      </c>
      <c r="AS497">
        <v>0</v>
      </c>
      <c r="AT497">
        <v>37.21</v>
      </c>
      <c r="AU497">
        <v>-42.5</v>
      </c>
      <c r="AV497">
        <v>-85.295000000000002</v>
      </c>
      <c r="AW497">
        <v>-6.4169999999999998</v>
      </c>
      <c r="AX497" s="2">
        <v>0.1</v>
      </c>
      <c r="AY497" s="2">
        <v>-0.5</v>
      </c>
      <c r="AZ497" s="2">
        <v>0.2</v>
      </c>
      <c r="BA497" s="2">
        <v>-0.1</v>
      </c>
      <c r="BB497" s="2">
        <v>0.1</v>
      </c>
      <c r="BC497" s="2">
        <v>-0.30000000000000004</v>
      </c>
    </row>
    <row r="498" spans="1:55" x14ac:dyDescent="0.2">
      <c r="A498" s="12" t="s">
        <v>2233</v>
      </c>
      <c r="B498" s="12" t="s">
        <v>2234</v>
      </c>
      <c r="C498" t="s">
        <v>2232</v>
      </c>
      <c r="D498" t="s">
        <v>460</v>
      </c>
      <c r="E498" s="12" t="s">
        <v>156</v>
      </c>
      <c r="F498">
        <v>3</v>
      </c>
      <c r="G498">
        <v>0</v>
      </c>
      <c r="H498">
        <v>0</v>
      </c>
      <c r="I498" s="15">
        <f t="shared" si="70"/>
        <v>0</v>
      </c>
      <c r="J498">
        <v>0</v>
      </c>
      <c r="K498">
        <v>0</v>
      </c>
      <c r="L498" s="3">
        <v>0</v>
      </c>
      <c r="M498" s="3">
        <v>0</v>
      </c>
      <c r="N498" s="3">
        <v>0</v>
      </c>
      <c r="O498" s="14">
        <f t="shared" si="71"/>
        <v>0</v>
      </c>
      <c r="P498">
        <v>0</v>
      </c>
      <c r="Q498">
        <v>0</v>
      </c>
      <c r="R498">
        <v>0</v>
      </c>
      <c r="S498" s="13">
        <f t="shared" si="72"/>
        <v>0</v>
      </c>
      <c r="T498" s="13">
        <f t="shared" si="73"/>
        <v>0</v>
      </c>
      <c r="U498" s="15">
        <f t="shared" si="74"/>
        <v>0</v>
      </c>
      <c r="V498">
        <v>0</v>
      </c>
      <c r="W498">
        <v>0</v>
      </c>
      <c r="X498">
        <v>0</v>
      </c>
      <c r="Y498" s="2">
        <v>0</v>
      </c>
      <c r="Z498" s="21">
        <v>0</v>
      </c>
      <c r="AC498" s="32">
        <f t="shared" si="75"/>
        <v>0</v>
      </c>
      <c r="AD498" s="13">
        <f t="shared" si="76"/>
        <v>0</v>
      </c>
      <c r="AE498" s="13">
        <f t="shared" si="77"/>
        <v>0</v>
      </c>
      <c r="AF498" s="13">
        <f t="shared" si="78"/>
        <v>0</v>
      </c>
      <c r="AG498">
        <v>0</v>
      </c>
      <c r="AH498">
        <v>0</v>
      </c>
      <c r="AI498" s="17" t="str">
        <f t="shared" si="79"/>
        <v xml:space="preserve"> </v>
      </c>
      <c r="AJ498" s="35">
        <v>0</v>
      </c>
      <c r="AK498" s="35">
        <v>0</v>
      </c>
      <c r="AL498" s="35">
        <v>0</v>
      </c>
      <c r="AM498" s="35">
        <v>0</v>
      </c>
      <c r="AN498" s="35">
        <v>0</v>
      </c>
      <c r="AO498" s="35">
        <v>0</v>
      </c>
      <c r="AP498" s="35">
        <v>0</v>
      </c>
      <c r="AQ498" s="35">
        <v>0</v>
      </c>
      <c r="AR498">
        <v>0</v>
      </c>
      <c r="AS498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</row>
    <row r="499" spans="1:55" x14ac:dyDescent="0.2">
      <c r="A499" s="12" t="s">
        <v>137</v>
      </c>
      <c r="B499" s="12" t="s">
        <v>138</v>
      </c>
      <c r="C499" t="s">
        <v>136</v>
      </c>
      <c r="D499" t="s">
        <v>139</v>
      </c>
      <c r="E499" s="12" t="s">
        <v>140</v>
      </c>
      <c r="F499">
        <v>12</v>
      </c>
      <c r="G499">
        <v>0</v>
      </c>
      <c r="H499">
        <v>0</v>
      </c>
      <c r="I499" s="15">
        <f t="shared" si="70"/>
        <v>0</v>
      </c>
      <c r="J499">
        <v>0</v>
      </c>
      <c r="K499">
        <v>0</v>
      </c>
      <c r="L499" s="3">
        <v>0</v>
      </c>
      <c r="M499" s="3">
        <v>0</v>
      </c>
      <c r="N499" s="3">
        <v>0</v>
      </c>
      <c r="O499" s="14">
        <f t="shared" si="71"/>
        <v>0</v>
      </c>
      <c r="P499">
        <v>0</v>
      </c>
      <c r="Q499">
        <v>1</v>
      </c>
      <c r="R499">
        <v>0</v>
      </c>
      <c r="S499" s="13">
        <f t="shared" si="72"/>
        <v>0</v>
      </c>
      <c r="T499" s="13">
        <f t="shared" si="73"/>
        <v>0</v>
      </c>
      <c r="U499" s="15">
        <f t="shared" si="74"/>
        <v>0</v>
      </c>
      <c r="V499">
        <v>0</v>
      </c>
      <c r="W499">
        <v>0</v>
      </c>
      <c r="X499">
        <v>2</v>
      </c>
      <c r="Y499" s="2">
        <v>6.7666666666999999</v>
      </c>
      <c r="Z499" s="21">
        <v>0.55000000000000004</v>
      </c>
      <c r="AA499">
        <v>0.56000000000000005</v>
      </c>
      <c r="AB499">
        <v>5.21</v>
      </c>
      <c r="AC499" s="32">
        <f t="shared" si="75"/>
        <v>9.7053726169844035E-2</v>
      </c>
      <c r="AD499" s="13">
        <f t="shared" si="76"/>
        <v>0</v>
      </c>
      <c r="AE499" s="13">
        <f t="shared" si="77"/>
        <v>0</v>
      </c>
      <c r="AF499" s="13">
        <f t="shared" si="78"/>
        <v>0</v>
      </c>
      <c r="AG499">
        <v>0</v>
      </c>
      <c r="AH499">
        <v>0</v>
      </c>
      <c r="AI499" s="17" t="str">
        <f t="shared" si="79"/>
        <v xml:space="preserve"> </v>
      </c>
      <c r="AJ499" s="35">
        <v>1</v>
      </c>
      <c r="AK499" s="35">
        <v>0</v>
      </c>
      <c r="AL499" s="35">
        <v>0</v>
      </c>
      <c r="AM499" s="35">
        <v>1</v>
      </c>
      <c r="AN499" s="35">
        <v>1</v>
      </c>
      <c r="AO499" s="35">
        <v>0</v>
      </c>
      <c r="AP499" s="35">
        <v>1</v>
      </c>
      <c r="AQ499" s="35">
        <v>4</v>
      </c>
      <c r="AR499">
        <v>0</v>
      </c>
      <c r="AS499">
        <v>0</v>
      </c>
      <c r="AT499">
        <v>35.47</v>
      </c>
      <c r="AU499">
        <v>-40.299999999999997</v>
      </c>
      <c r="AV499">
        <v>-83.623999999999995</v>
      </c>
      <c r="AW499">
        <v>-3.15</v>
      </c>
      <c r="AX499" s="2">
        <v>0.1</v>
      </c>
      <c r="AY499" s="2">
        <v>-0.5</v>
      </c>
      <c r="AZ499" s="2">
        <v>0.2</v>
      </c>
      <c r="BA499" s="2">
        <v>0</v>
      </c>
      <c r="BB499" s="2">
        <v>0</v>
      </c>
      <c r="BC499" s="2">
        <v>-0.2</v>
      </c>
    </row>
    <row r="500" spans="1:55" x14ac:dyDescent="0.2">
      <c r="A500" s="12" t="s">
        <v>137</v>
      </c>
      <c r="B500" s="12" t="s">
        <v>1448</v>
      </c>
      <c r="C500" t="s">
        <v>1447</v>
      </c>
      <c r="D500" t="s">
        <v>131</v>
      </c>
      <c r="E500" s="12" t="s">
        <v>156</v>
      </c>
      <c r="F500">
        <v>67</v>
      </c>
      <c r="G500">
        <v>0</v>
      </c>
      <c r="H500">
        <v>0</v>
      </c>
      <c r="I500" s="15">
        <f t="shared" si="70"/>
        <v>0</v>
      </c>
      <c r="J500">
        <v>0</v>
      </c>
      <c r="K500">
        <v>0</v>
      </c>
      <c r="L500" s="3">
        <v>0</v>
      </c>
      <c r="M500" s="3">
        <v>0</v>
      </c>
      <c r="N500" s="3">
        <v>0</v>
      </c>
      <c r="O500" s="14">
        <f t="shared" si="71"/>
        <v>0</v>
      </c>
      <c r="P500">
        <v>1</v>
      </c>
      <c r="Q500">
        <v>0</v>
      </c>
      <c r="R500">
        <v>0</v>
      </c>
      <c r="S500" s="13">
        <f t="shared" si="72"/>
        <v>0</v>
      </c>
      <c r="T500" s="13">
        <f t="shared" si="73"/>
        <v>0</v>
      </c>
      <c r="U500" s="15">
        <f t="shared" si="74"/>
        <v>0</v>
      </c>
      <c r="V500">
        <v>0</v>
      </c>
      <c r="W500">
        <v>0</v>
      </c>
      <c r="X500">
        <v>0</v>
      </c>
      <c r="Y500" s="2">
        <v>2.8166666666999998</v>
      </c>
      <c r="Z500" s="21">
        <v>3.3333333300000004E-2</v>
      </c>
      <c r="AA500">
        <v>0.04</v>
      </c>
      <c r="AB500">
        <v>5.16</v>
      </c>
      <c r="AC500" s="32">
        <f t="shared" si="75"/>
        <v>7.6923076923076919E-3</v>
      </c>
      <c r="AD500" s="13">
        <f t="shared" si="76"/>
        <v>0</v>
      </c>
      <c r="AE500" s="13">
        <f t="shared" si="77"/>
        <v>0</v>
      </c>
      <c r="AF500" s="13">
        <f t="shared" si="78"/>
        <v>0</v>
      </c>
      <c r="AG500">
        <v>0</v>
      </c>
      <c r="AH500">
        <v>0</v>
      </c>
      <c r="AI500" s="17" t="str">
        <f t="shared" si="79"/>
        <v xml:space="preserve"> </v>
      </c>
      <c r="AJ500" s="35">
        <v>1</v>
      </c>
      <c r="AK500" s="35">
        <v>0</v>
      </c>
      <c r="AL500" s="35">
        <v>4</v>
      </c>
      <c r="AM500" s="35">
        <v>0</v>
      </c>
      <c r="AN500" s="35">
        <v>1</v>
      </c>
      <c r="AO500" s="35">
        <v>0</v>
      </c>
      <c r="AP500" s="35">
        <v>0</v>
      </c>
      <c r="AQ500" s="35">
        <v>0</v>
      </c>
      <c r="AR500">
        <v>1</v>
      </c>
      <c r="AS500">
        <v>0</v>
      </c>
      <c r="AT500">
        <v>127.81</v>
      </c>
      <c r="AU500">
        <v>58.4</v>
      </c>
      <c r="AV500">
        <v>-81.382000000000005</v>
      </c>
      <c r="AW500">
        <v>-2.5569999999999999</v>
      </c>
      <c r="AX500" s="2">
        <v>0.8</v>
      </c>
      <c r="AY500" s="2">
        <v>0.5</v>
      </c>
      <c r="AZ500" s="2">
        <v>0.1</v>
      </c>
      <c r="BA500" s="2">
        <v>-0.1</v>
      </c>
      <c r="BB500" s="2">
        <v>0</v>
      </c>
      <c r="BC500" s="2">
        <v>0.5</v>
      </c>
    </row>
    <row r="501" spans="1:55" x14ac:dyDescent="0.2">
      <c r="A501" s="12" t="s">
        <v>137</v>
      </c>
      <c r="B501" s="12" t="s">
        <v>1520</v>
      </c>
      <c r="C501" t="s">
        <v>1519</v>
      </c>
      <c r="D501" t="s">
        <v>122</v>
      </c>
      <c r="E501" s="12" t="s">
        <v>132</v>
      </c>
      <c r="F501">
        <v>56</v>
      </c>
      <c r="G501">
        <v>0</v>
      </c>
      <c r="H501">
        <v>0</v>
      </c>
      <c r="I501" s="15">
        <f t="shared" si="70"/>
        <v>0</v>
      </c>
      <c r="J501">
        <v>0</v>
      </c>
      <c r="K501">
        <v>0</v>
      </c>
      <c r="L501" s="3">
        <v>0</v>
      </c>
      <c r="M501" s="3">
        <v>0</v>
      </c>
      <c r="N501" s="3">
        <v>0</v>
      </c>
      <c r="O501" s="14">
        <f t="shared" si="71"/>
        <v>0</v>
      </c>
      <c r="P501">
        <v>2</v>
      </c>
      <c r="Q501">
        <v>0</v>
      </c>
      <c r="R501">
        <v>0</v>
      </c>
      <c r="S501" s="13">
        <f t="shared" si="72"/>
        <v>0</v>
      </c>
      <c r="T501" s="13">
        <f t="shared" si="73"/>
        <v>0</v>
      </c>
      <c r="U501" s="15">
        <f t="shared" si="74"/>
        <v>0</v>
      </c>
      <c r="V501">
        <v>0</v>
      </c>
      <c r="W501">
        <v>0</v>
      </c>
      <c r="X501">
        <v>0</v>
      </c>
      <c r="Y501" s="2">
        <v>5.7166666667000001</v>
      </c>
      <c r="Z501" s="21">
        <v>0.1</v>
      </c>
      <c r="AA501">
        <v>0.1</v>
      </c>
      <c r="AB501">
        <v>5.37</v>
      </c>
      <c r="AC501" s="32">
        <f t="shared" si="75"/>
        <v>1.8281535648994516E-2</v>
      </c>
      <c r="AD501" s="13">
        <f t="shared" si="76"/>
        <v>0</v>
      </c>
      <c r="AE501" s="13">
        <f t="shared" si="77"/>
        <v>0</v>
      </c>
      <c r="AF501" s="13">
        <f t="shared" si="78"/>
        <v>0</v>
      </c>
      <c r="AG501">
        <v>3</v>
      </c>
      <c r="AH501">
        <v>4</v>
      </c>
      <c r="AI501" s="17">
        <f t="shared" si="79"/>
        <v>0.42857142857142855</v>
      </c>
      <c r="AJ501" s="35">
        <v>0</v>
      </c>
      <c r="AK501" s="35">
        <v>0</v>
      </c>
      <c r="AL501" s="35">
        <v>3</v>
      </c>
      <c r="AM501" s="35">
        <v>0</v>
      </c>
      <c r="AN501" s="35">
        <v>0</v>
      </c>
      <c r="AO501" s="35">
        <v>0</v>
      </c>
      <c r="AP501" s="35">
        <v>1</v>
      </c>
      <c r="AQ501" s="35">
        <v>1</v>
      </c>
      <c r="AR501">
        <v>0</v>
      </c>
      <c r="AS501">
        <v>0</v>
      </c>
      <c r="AT501">
        <v>31.49</v>
      </c>
      <c r="AU501">
        <v>-54.8</v>
      </c>
      <c r="AV501">
        <v>-85.113</v>
      </c>
      <c r="AW501">
        <v>-7.6340000000000003</v>
      </c>
      <c r="AX501" s="2">
        <v>0.30000000000000004</v>
      </c>
      <c r="AY501" s="2">
        <v>-0.30000000000000004</v>
      </c>
      <c r="AZ501" s="2">
        <v>0.30000000000000004</v>
      </c>
      <c r="BA501" s="2">
        <v>0</v>
      </c>
      <c r="BB501" s="2">
        <v>0.1</v>
      </c>
      <c r="BC501" s="2">
        <v>0.1</v>
      </c>
    </row>
    <row r="502" spans="1:55" x14ac:dyDescent="0.2">
      <c r="A502" s="12" t="s">
        <v>137</v>
      </c>
      <c r="B502" s="12" t="s">
        <v>3084</v>
      </c>
      <c r="C502" t="s">
        <v>3086</v>
      </c>
      <c r="D502" t="s">
        <v>162</v>
      </c>
      <c r="E502" s="12" t="s">
        <v>178</v>
      </c>
      <c r="F502">
        <v>79</v>
      </c>
      <c r="G502">
        <v>0</v>
      </c>
      <c r="H502">
        <v>0</v>
      </c>
      <c r="I502" s="15">
        <f t="shared" si="70"/>
        <v>0</v>
      </c>
      <c r="J502">
        <v>0</v>
      </c>
      <c r="K502">
        <v>0</v>
      </c>
      <c r="L502" s="3">
        <v>0</v>
      </c>
      <c r="M502" s="3">
        <v>0</v>
      </c>
      <c r="N502" s="3">
        <v>0</v>
      </c>
      <c r="O502" s="14">
        <f t="shared" si="71"/>
        <v>0</v>
      </c>
      <c r="P502">
        <v>1</v>
      </c>
      <c r="Q502">
        <v>0</v>
      </c>
      <c r="R502">
        <v>0</v>
      </c>
      <c r="S502" s="13">
        <f t="shared" si="72"/>
        <v>0</v>
      </c>
      <c r="T502" s="13">
        <f t="shared" si="73"/>
        <v>0</v>
      </c>
      <c r="U502" s="15">
        <f t="shared" si="74"/>
        <v>0</v>
      </c>
      <c r="V502">
        <v>0</v>
      </c>
      <c r="W502">
        <v>0</v>
      </c>
      <c r="X502">
        <v>0</v>
      </c>
      <c r="Y502" s="2">
        <v>2.0666666667000002</v>
      </c>
      <c r="Z502" s="21">
        <v>1.6666666699999999E-2</v>
      </c>
      <c r="AA502">
        <v>0.03</v>
      </c>
      <c r="AB502">
        <v>5.61</v>
      </c>
      <c r="AC502" s="32">
        <f t="shared" si="75"/>
        <v>5.3191489361702118E-3</v>
      </c>
      <c r="AD502" s="13">
        <f t="shared" si="76"/>
        <v>0</v>
      </c>
      <c r="AE502" s="13">
        <f t="shared" si="77"/>
        <v>0</v>
      </c>
      <c r="AF502" s="13">
        <f t="shared" si="78"/>
        <v>0</v>
      </c>
      <c r="AI502" s="17" t="str">
        <f t="shared" si="79"/>
        <v xml:space="preserve"> </v>
      </c>
      <c r="AJ502" s="35">
        <v>0</v>
      </c>
      <c r="AK502" s="35">
        <v>0</v>
      </c>
      <c r="AL502" s="35">
        <v>2</v>
      </c>
      <c r="AM502" s="35">
        <v>3</v>
      </c>
      <c r="AN502" s="35">
        <v>0</v>
      </c>
      <c r="AO502" s="35">
        <v>0</v>
      </c>
      <c r="AP502" s="35">
        <v>0</v>
      </c>
      <c r="AQ502" s="35">
        <v>0</v>
      </c>
      <c r="AR502">
        <v>0</v>
      </c>
      <c r="AS502">
        <v>0</v>
      </c>
      <c r="AT502">
        <v>-29.03</v>
      </c>
      <c r="AU502">
        <v>-121</v>
      </c>
      <c r="AV502">
        <v>-79.248999999999995</v>
      </c>
      <c r="AW502">
        <v>6.02</v>
      </c>
      <c r="AX502" s="2">
        <v>0.30000000000000004</v>
      </c>
      <c r="AY502" s="2">
        <v>0.1</v>
      </c>
      <c r="AZ502" s="2">
        <v>0.1</v>
      </c>
      <c r="BA502" s="2">
        <v>0</v>
      </c>
      <c r="BB502" s="2">
        <v>0</v>
      </c>
      <c r="BC502" s="2">
        <v>0.2</v>
      </c>
    </row>
    <row r="503" spans="1:55" x14ac:dyDescent="0.2">
      <c r="A503" s="12" t="s">
        <v>2721</v>
      </c>
      <c r="B503" s="12" t="s">
        <v>2722</v>
      </c>
      <c r="C503" t="s">
        <v>2720</v>
      </c>
      <c r="D503" t="s">
        <v>265</v>
      </c>
      <c r="E503" s="12" t="s">
        <v>156</v>
      </c>
      <c r="F503">
        <v>55</v>
      </c>
      <c r="G503">
        <v>0</v>
      </c>
      <c r="H503">
        <v>0</v>
      </c>
      <c r="I503" s="15">
        <f t="shared" si="70"/>
        <v>0</v>
      </c>
      <c r="J503">
        <v>0</v>
      </c>
      <c r="K503">
        <v>0</v>
      </c>
      <c r="L503" s="3">
        <v>0</v>
      </c>
      <c r="M503" s="3">
        <v>0</v>
      </c>
      <c r="N503" s="3">
        <v>0</v>
      </c>
      <c r="O503" s="14">
        <f t="shared" si="71"/>
        <v>0</v>
      </c>
      <c r="P503">
        <v>0</v>
      </c>
      <c r="Q503">
        <v>0</v>
      </c>
      <c r="R503">
        <v>0</v>
      </c>
      <c r="S503" s="13">
        <f t="shared" si="72"/>
        <v>0</v>
      </c>
      <c r="T503" s="13">
        <f t="shared" si="73"/>
        <v>0</v>
      </c>
      <c r="U503" s="15">
        <f t="shared" si="74"/>
        <v>0</v>
      </c>
      <c r="V503">
        <v>0</v>
      </c>
      <c r="W503">
        <v>0</v>
      </c>
      <c r="X503">
        <v>1</v>
      </c>
      <c r="Y503" s="2">
        <v>9.35</v>
      </c>
      <c r="Z503" s="21">
        <v>0.16666666669999999</v>
      </c>
      <c r="AA503">
        <v>0.17</v>
      </c>
      <c r="AB503">
        <v>5.32</v>
      </c>
      <c r="AC503" s="32">
        <f t="shared" si="75"/>
        <v>3.0965391621129327E-2</v>
      </c>
      <c r="AD503" s="13">
        <f t="shared" si="76"/>
        <v>0</v>
      </c>
      <c r="AE503" s="13">
        <f t="shared" si="77"/>
        <v>0</v>
      </c>
      <c r="AF503" s="13">
        <f t="shared" si="78"/>
        <v>0</v>
      </c>
      <c r="AG503">
        <v>0</v>
      </c>
      <c r="AH503">
        <v>0</v>
      </c>
      <c r="AI503" s="17" t="str">
        <f t="shared" si="79"/>
        <v xml:space="preserve"> </v>
      </c>
      <c r="AJ503" s="35">
        <v>0</v>
      </c>
      <c r="AK503" s="35">
        <v>0</v>
      </c>
      <c r="AL503" s="35">
        <v>5</v>
      </c>
      <c r="AM503" s="35">
        <v>0</v>
      </c>
      <c r="AN503" s="35">
        <v>1</v>
      </c>
      <c r="AO503" s="35">
        <v>0</v>
      </c>
      <c r="AP503" s="35">
        <v>0</v>
      </c>
      <c r="AQ503" s="35">
        <v>6</v>
      </c>
      <c r="AR503">
        <v>0</v>
      </c>
      <c r="AS503">
        <v>0</v>
      </c>
      <c r="AT503">
        <v>76.459999999999994</v>
      </c>
      <c r="AU503">
        <v>-10</v>
      </c>
      <c r="AV503">
        <v>-73.367999999999995</v>
      </c>
      <c r="AW503">
        <v>-5.4820000000000002</v>
      </c>
      <c r="AX503" s="2">
        <v>0.5</v>
      </c>
      <c r="AY503" s="2">
        <v>-0.30000000000000004</v>
      </c>
      <c r="AZ503" s="2">
        <v>0.2</v>
      </c>
      <c r="BA503" s="2">
        <v>0</v>
      </c>
      <c r="BB503" s="2">
        <v>0.1</v>
      </c>
      <c r="BC503" s="2">
        <v>0</v>
      </c>
    </row>
    <row r="504" spans="1:55" x14ac:dyDescent="0.2">
      <c r="A504" s="12" t="s">
        <v>2317</v>
      </c>
      <c r="B504" s="12" t="s">
        <v>2318</v>
      </c>
      <c r="C504" t="s">
        <v>2316</v>
      </c>
      <c r="D504" t="s">
        <v>382</v>
      </c>
      <c r="E504" s="12" t="s">
        <v>170</v>
      </c>
      <c r="F504">
        <v>69</v>
      </c>
      <c r="G504">
        <v>0</v>
      </c>
      <c r="H504">
        <v>0</v>
      </c>
      <c r="I504" s="15">
        <f t="shared" si="70"/>
        <v>0</v>
      </c>
      <c r="J504">
        <v>0</v>
      </c>
      <c r="K504">
        <v>0</v>
      </c>
      <c r="L504" s="3">
        <v>0</v>
      </c>
      <c r="M504" s="3">
        <v>0</v>
      </c>
      <c r="N504" s="3">
        <v>0</v>
      </c>
      <c r="O504" s="14">
        <f t="shared" si="71"/>
        <v>0</v>
      </c>
      <c r="P504">
        <v>1</v>
      </c>
      <c r="Q504">
        <v>0</v>
      </c>
      <c r="R504">
        <v>0</v>
      </c>
      <c r="S504" s="13">
        <f t="shared" si="72"/>
        <v>0</v>
      </c>
      <c r="T504" s="13">
        <f t="shared" si="73"/>
        <v>0</v>
      </c>
      <c r="U504" s="15">
        <f t="shared" si="74"/>
        <v>0</v>
      </c>
      <c r="V504">
        <v>1</v>
      </c>
      <c r="W504">
        <v>0</v>
      </c>
      <c r="X504">
        <v>1</v>
      </c>
      <c r="Y504" s="2">
        <v>5.0833333332999997</v>
      </c>
      <c r="Z504" s="21">
        <v>6.6666666700000002E-2</v>
      </c>
      <c r="AA504">
        <v>7.0000000000000007E-2</v>
      </c>
      <c r="AB504">
        <v>4.91</v>
      </c>
      <c r="AC504" s="32">
        <f t="shared" si="75"/>
        <v>1.4056224899598393E-2</v>
      </c>
      <c r="AD504" s="13">
        <f t="shared" si="76"/>
        <v>0</v>
      </c>
      <c r="AE504" s="13">
        <f t="shared" si="77"/>
        <v>0</v>
      </c>
      <c r="AF504" s="13">
        <f t="shared" si="78"/>
        <v>0</v>
      </c>
      <c r="AG504">
        <v>5</v>
      </c>
      <c r="AH504">
        <v>3</v>
      </c>
      <c r="AI504" s="17">
        <f t="shared" si="79"/>
        <v>0.625</v>
      </c>
      <c r="AJ504" s="35">
        <v>0</v>
      </c>
      <c r="AK504" s="35">
        <v>0</v>
      </c>
      <c r="AL504" s="35">
        <v>6</v>
      </c>
      <c r="AM504" s="35">
        <v>1</v>
      </c>
      <c r="AN504" s="35">
        <v>1</v>
      </c>
      <c r="AO504" s="35">
        <v>1</v>
      </c>
      <c r="AP504" s="35">
        <v>1</v>
      </c>
      <c r="AQ504" s="35">
        <v>0</v>
      </c>
      <c r="AR504">
        <v>0</v>
      </c>
      <c r="AS504">
        <v>0</v>
      </c>
      <c r="AT504">
        <v>52.75</v>
      </c>
      <c r="AU504">
        <v>-31.5</v>
      </c>
      <c r="AV504">
        <v>-81.474999999999994</v>
      </c>
      <c r="AW504">
        <v>-0.54300000000000004</v>
      </c>
      <c r="AX504" s="2">
        <v>0.4</v>
      </c>
      <c r="AY504" s="2">
        <v>0.1</v>
      </c>
      <c r="AZ504" s="2">
        <v>0</v>
      </c>
      <c r="BA504" s="2">
        <v>0</v>
      </c>
      <c r="BB504" s="2">
        <v>0</v>
      </c>
      <c r="BC504" s="2">
        <v>0.2</v>
      </c>
    </row>
    <row r="505" spans="1:55" x14ac:dyDescent="0.2">
      <c r="A505" s="12" t="s">
        <v>2458</v>
      </c>
      <c r="B505" s="12" t="s">
        <v>2459</v>
      </c>
      <c r="C505" t="s">
        <v>2457</v>
      </c>
      <c r="D505" t="s">
        <v>529</v>
      </c>
      <c r="E505" s="12" t="s">
        <v>178</v>
      </c>
      <c r="F505">
        <v>75</v>
      </c>
      <c r="G505">
        <v>0</v>
      </c>
      <c r="H505">
        <v>3</v>
      </c>
      <c r="I505" s="15">
        <f t="shared" si="70"/>
        <v>3</v>
      </c>
      <c r="J505">
        <v>2</v>
      </c>
      <c r="K505">
        <v>1</v>
      </c>
      <c r="L505" s="3">
        <v>0</v>
      </c>
      <c r="M505" s="3">
        <v>2</v>
      </c>
      <c r="N505" s="3">
        <v>1</v>
      </c>
      <c r="O505" s="14">
        <f t="shared" si="71"/>
        <v>4.1731066460619575</v>
      </c>
      <c r="P505">
        <v>7</v>
      </c>
      <c r="Q505">
        <v>1</v>
      </c>
      <c r="R505">
        <v>7</v>
      </c>
      <c r="S505" s="13">
        <f t="shared" si="72"/>
        <v>0</v>
      </c>
      <c r="T505" s="13">
        <f t="shared" si="73"/>
        <v>0</v>
      </c>
      <c r="U505" s="15">
        <f t="shared" si="74"/>
        <v>22.666666666666664</v>
      </c>
      <c r="V505">
        <v>1</v>
      </c>
      <c r="W505">
        <v>0</v>
      </c>
      <c r="X505">
        <v>3</v>
      </c>
      <c r="Y505" s="2">
        <v>43.133333333300001</v>
      </c>
      <c r="Z505" s="21">
        <v>0.56666666669999999</v>
      </c>
      <c r="AA505">
        <v>0.57000000000000006</v>
      </c>
      <c r="AB505">
        <v>4.66</v>
      </c>
      <c r="AC505" s="32">
        <f t="shared" si="75"/>
        <v>0.10898661567877629</v>
      </c>
      <c r="AD505" s="13">
        <f t="shared" si="76"/>
        <v>0</v>
      </c>
      <c r="AE505" s="13">
        <f t="shared" si="77"/>
        <v>1</v>
      </c>
      <c r="AF505" s="13">
        <f t="shared" si="78"/>
        <v>1</v>
      </c>
      <c r="AI505" s="17" t="str">
        <f t="shared" si="79"/>
        <v xml:space="preserve"> </v>
      </c>
      <c r="AJ505" s="35">
        <v>3</v>
      </c>
      <c r="AK505" s="35">
        <v>1</v>
      </c>
      <c r="AL505" s="35">
        <v>31</v>
      </c>
      <c r="AM505" s="35">
        <v>8</v>
      </c>
      <c r="AN505" s="35">
        <v>11</v>
      </c>
      <c r="AO505" s="35">
        <v>1</v>
      </c>
      <c r="AP505" s="35">
        <v>3</v>
      </c>
      <c r="AQ505" s="35">
        <v>25</v>
      </c>
      <c r="AR505">
        <v>0</v>
      </c>
      <c r="AS505">
        <v>1</v>
      </c>
      <c r="AT505">
        <v>79.66</v>
      </c>
      <c r="AU505">
        <v>-6.7</v>
      </c>
      <c r="AV505">
        <v>-90.462999999999994</v>
      </c>
      <c r="AW505">
        <v>-6.1749999999999998</v>
      </c>
      <c r="AX505" s="2">
        <v>2.8</v>
      </c>
      <c r="AY505" s="2">
        <v>-1.2</v>
      </c>
      <c r="AZ505" s="2">
        <v>-0.2</v>
      </c>
      <c r="BA505" s="2">
        <v>-0.1</v>
      </c>
      <c r="BB505" s="2">
        <v>0.7</v>
      </c>
      <c r="BC505" s="2">
        <v>-0.8</v>
      </c>
    </row>
    <row r="506" spans="1:55" x14ac:dyDescent="0.2">
      <c r="A506" s="12" t="s">
        <v>2458</v>
      </c>
      <c r="B506" s="12" t="s">
        <v>3278</v>
      </c>
      <c r="C506" t="s">
        <v>3280</v>
      </c>
      <c r="D506" t="s">
        <v>199</v>
      </c>
      <c r="E506" s="12" t="s">
        <v>178</v>
      </c>
      <c r="F506">
        <v>72</v>
      </c>
      <c r="G506">
        <v>1</v>
      </c>
      <c r="H506">
        <v>0</v>
      </c>
      <c r="I506" s="15">
        <f t="shared" si="70"/>
        <v>1</v>
      </c>
      <c r="J506">
        <v>0</v>
      </c>
      <c r="K506">
        <v>0</v>
      </c>
      <c r="L506" s="3">
        <v>1</v>
      </c>
      <c r="M506" s="3">
        <v>0</v>
      </c>
      <c r="N506" s="3">
        <v>0</v>
      </c>
      <c r="O506" s="14">
        <f t="shared" si="71"/>
        <v>2.2181146025878</v>
      </c>
      <c r="P506">
        <v>3</v>
      </c>
      <c r="Q506">
        <v>0</v>
      </c>
      <c r="R506">
        <v>6</v>
      </c>
      <c r="S506" s="13">
        <f t="shared" si="72"/>
        <v>0.33333333333333331</v>
      </c>
      <c r="T506" s="13">
        <f t="shared" si="73"/>
        <v>0.1111111111111111</v>
      </c>
      <c r="U506" s="15">
        <f t="shared" si="74"/>
        <v>0</v>
      </c>
      <c r="V506">
        <v>0</v>
      </c>
      <c r="W506">
        <v>1</v>
      </c>
      <c r="X506">
        <v>0</v>
      </c>
      <c r="Y506" s="2">
        <v>27.05</v>
      </c>
      <c r="Z506" s="21">
        <v>0.36666666670000003</v>
      </c>
      <c r="AA506">
        <v>0.38</v>
      </c>
      <c r="AB506">
        <v>4.8100000000000005</v>
      </c>
      <c r="AC506" s="32">
        <f t="shared" si="75"/>
        <v>7.3217726396917149E-2</v>
      </c>
      <c r="AD506" s="13">
        <f t="shared" si="76"/>
        <v>0.5</v>
      </c>
      <c r="AE506" s="13">
        <f t="shared" si="77"/>
        <v>0</v>
      </c>
      <c r="AF506" s="13">
        <f t="shared" si="78"/>
        <v>0.5</v>
      </c>
      <c r="AI506" s="17" t="str">
        <f t="shared" si="79"/>
        <v xml:space="preserve"> </v>
      </c>
      <c r="AJ506" s="35">
        <v>2</v>
      </c>
      <c r="AK506" s="35">
        <v>1</v>
      </c>
      <c r="AL506" s="35">
        <v>16</v>
      </c>
      <c r="AM506" s="35">
        <v>5</v>
      </c>
      <c r="AN506" s="35">
        <v>3</v>
      </c>
      <c r="AO506" s="35">
        <v>2</v>
      </c>
      <c r="AP506" s="35">
        <v>1</v>
      </c>
      <c r="AQ506" s="35">
        <v>11</v>
      </c>
      <c r="AR506">
        <v>1</v>
      </c>
      <c r="AS506">
        <v>1</v>
      </c>
      <c r="AT506">
        <v>50.89</v>
      </c>
      <c r="AU506">
        <v>-41</v>
      </c>
      <c r="AV506">
        <v>-84.01</v>
      </c>
      <c r="AW506">
        <v>-0.215</v>
      </c>
      <c r="AX506" s="2">
        <v>1.2</v>
      </c>
      <c r="AY506" s="2">
        <v>-1.6</v>
      </c>
      <c r="AZ506" s="2">
        <v>0.5</v>
      </c>
      <c r="BA506" s="2">
        <v>0</v>
      </c>
      <c r="BB506" s="2">
        <v>0</v>
      </c>
      <c r="BC506" s="2">
        <v>-1.1000000000000001</v>
      </c>
    </row>
    <row r="507" spans="1:55" x14ac:dyDescent="0.2">
      <c r="A507" s="12" t="s">
        <v>848</v>
      </c>
      <c r="B507" s="12" t="s">
        <v>849</v>
      </c>
      <c r="C507" t="s">
        <v>847</v>
      </c>
      <c r="D507" t="s">
        <v>330</v>
      </c>
      <c r="E507" s="12" t="s">
        <v>132</v>
      </c>
      <c r="F507">
        <v>76</v>
      </c>
      <c r="G507">
        <v>0</v>
      </c>
      <c r="H507">
        <v>0</v>
      </c>
      <c r="I507" s="15">
        <f t="shared" si="70"/>
        <v>0</v>
      </c>
      <c r="J507">
        <v>0</v>
      </c>
      <c r="K507">
        <v>0</v>
      </c>
      <c r="L507" s="3">
        <v>0</v>
      </c>
      <c r="M507" s="3">
        <v>0</v>
      </c>
      <c r="N507" s="3">
        <v>0</v>
      </c>
      <c r="O507" s="14">
        <f t="shared" si="71"/>
        <v>0</v>
      </c>
      <c r="P507">
        <v>0</v>
      </c>
      <c r="Q507">
        <v>0</v>
      </c>
      <c r="R507">
        <v>0</v>
      </c>
      <c r="S507" s="13">
        <f t="shared" si="72"/>
        <v>0</v>
      </c>
      <c r="T507" s="13">
        <f t="shared" si="73"/>
        <v>0</v>
      </c>
      <c r="U507" s="15">
        <f t="shared" si="74"/>
        <v>0</v>
      </c>
      <c r="V507">
        <v>0</v>
      </c>
      <c r="W507">
        <v>0</v>
      </c>
      <c r="X507">
        <v>0</v>
      </c>
      <c r="Y507" s="2">
        <v>4.6500000000000004</v>
      </c>
      <c r="Z507" s="21">
        <v>0.05</v>
      </c>
      <c r="AA507">
        <v>0.06</v>
      </c>
      <c r="AB507">
        <v>4.8</v>
      </c>
      <c r="AC507" s="32">
        <f t="shared" si="75"/>
        <v>1.234567901234568E-2</v>
      </c>
      <c r="AD507" s="13">
        <f t="shared" si="76"/>
        <v>0</v>
      </c>
      <c r="AE507" s="13">
        <f t="shared" si="77"/>
        <v>0</v>
      </c>
      <c r="AF507" s="13">
        <f t="shared" si="78"/>
        <v>0</v>
      </c>
      <c r="AG507">
        <v>3</v>
      </c>
      <c r="AH507">
        <v>7</v>
      </c>
      <c r="AI507" s="17">
        <f t="shared" si="79"/>
        <v>0.3</v>
      </c>
      <c r="AJ507" s="35">
        <v>0</v>
      </c>
      <c r="AK507" s="35">
        <v>0</v>
      </c>
      <c r="AL507" s="35">
        <v>1</v>
      </c>
      <c r="AM507" s="35">
        <v>2</v>
      </c>
      <c r="AN507" s="35">
        <v>0</v>
      </c>
      <c r="AO507" s="35">
        <v>0</v>
      </c>
      <c r="AP507" s="35">
        <v>0</v>
      </c>
      <c r="AQ507" s="35">
        <v>2</v>
      </c>
      <c r="AR507">
        <v>0</v>
      </c>
      <c r="AS507">
        <v>0</v>
      </c>
      <c r="AT507">
        <v>13.04</v>
      </c>
      <c r="AU507">
        <v>-56.3</v>
      </c>
      <c r="AV507">
        <v>-82.53</v>
      </c>
      <c r="AW507">
        <v>-1.9239999999999999</v>
      </c>
      <c r="AX507" s="2">
        <v>0.1</v>
      </c>
      <c r="AY507" s="2">
        <v>-0.30000000000000004</v>
      </c>
      <c r="AZ507" s="2">
        <v>0.30000000000000004</v>
      </c>
      <c r="BA507" s="2">
        <v>0</v>
      </c>
      <c r="BB507" s="2">
        <v>0</v>
      </c>
      <c r="BC507" s="2">
        <v>0</v>
      </c>
    </row>
    <row r="508" spans="1:55" x14ac:dyDescent="0.2">
      <c r="A508" s="12" t="s">
        <v>3579</v>
      </c>
      <c r="B508" s="12" t="s">
        <v>3580</v>
      </c>
      <c r="C508" t="s">
        <v>3578</v>
      </c>
      <c r="D508" t="s">
        <v>610</v>
      </c>
      <c r="E508" s="12" t="s">
        <v>178</v>
      </c>
      <c r="F508">
        <v>81</v>
      </c>
      <c r="G508">
        <v>0</v>
      </c>
      <c r="H508">
        <v>1</v>
      </c>
      <c r="I508" s="15">
        <f t="shared" si="70"/>
        <v>1</v>
      </c>
      <c r="J508">
        <v>1</v>
      </c>
      <c r="K508">
        <v>0</v>
      </c>
      <c r="L508" s="3">
        <v>0</v>
      </c>
      <c r="M508" s="3">
        <v>1</v>
      </c>
      <c r="N508" s="3">
        <v>0</v>
      </c>
      <c r="O508" s="14">
        <f t="shared" si="71"/>
        <v>1.0560281607503337</v>
      </c>
      <c r="P508">
        <v>8</v>
      </c>
      <c r="Q508">
        <v>4</v>
      </c>
      <c r="R508">
        <v>7</v>
      </c>
      <c r="S508" s="13">
        <f t="shared" si="72"/>
        <v>0</v>
      </c>
      <c r="T508" s="13">
        <f t="shared" si="73"/>
        <v>0</v>
      </c>
      <c r="U508" s="15">
        <f t="shared" si="74"/>
        <v>15.75</v>
      </c>
      <c r="V508">
        <v>0</v>
      </c>
      <c r="W508">
        <v>1</v>
      </c>
      <c r="X508">
        <v>2</v>
      </c>
      <c r="Y508" s="2">
        <v>56.816666666700002</v>
      </c>
      <c r="Z508" s="21">
        <v>0.7</v>
      </c>
      <c r="AA508">
        <v>0.69</v>
      </c>
      <c r="AB508">
        <v>4.8899999999999997</v>
      </c>
      <c r="AC508" s="32">
        <f t="shared" si="75"/>
        <v>0.12365591397849461</v>
      </c>
      <c r="AD508" s="13">
        <f t="shared" si="76"/>
        <v>0</v>
      </c>
      <c r="AE508" s="13">
        <f t="shared" si="77"/>
        <v>0.25</v>
      </c>
      <c r="AF508" s="13">
        <f t="shared" si="78"/>
        <v>0.25</v>
      </c>
      <c r="AI508" s="17" t="str">
        <f t="shared" si="79"/>
        <v xml:space="preserve"> </v>
      </c>
      <c r="AJ508" s="35">
        <v>4</v>
      </c>
      <c r="AK508" s="35">
        <v>0</v>
      </c>
      <c r="AL508" s="35">
        <v>59</v>
      </c>
      <c r="AM508" s="35">
        <v>5</v>
      </c>
      <c r="AN508" s="35">
        <v>21</v>
      </c>
      <c r="AO508" s="35">
        <v>1</v>
      </c>
      <c r="AP508" s="35">
        <v>3</v>
      </c>
      <c r="AQ508" s="35">
        <v>20</v>
      </c>
      <c r="AR508">
        <v>1</v>
      </c>
      <c r="AS508">
        <v>0</v>
      </c>
      <c r="AT508">
        <v>102</v>
      </c>
      <c r="AU508">
        <v>-0.9</v>
      </c>
      <c r="AV508">
        <v>-82.412999999999997</v>
      </c>
      <c r="AW508">
        <v>-2.4159999999999999</v>
      </c>
      <c r="AX508" s="2">
        <v>8</v>
      </c>
      <c r="AY508" s="2">
        <v>2.8</v>
      </c>
      <c r="AZ508" s="2">
        <v>0.5</v>
      </c>
      <c r="BA508" s="2">
        <v>-0.4</v>
      </c>
      <c r="BB508" s="2">
        <v>-0.7</v>
      </c>
      <c r="BC508" s="2">
        <v>2.2000000000000002</v>
      </c>
    </row>
    <row r="509" spans="1:55" x14ac:dyDescent="0.2">
      <c r="A509" s="12" t="s">
        <v>1524</v>
      </c>
      <c r="B509" s="12" t="s">
        <v>1525</v>
      </c>
      <c r="C509" t="s">
        <v>1523</v>
      </c>
      <c r="D509" s="12" t="s">
        <v>147</v>
      </c>
      <c r="E509" s="12" t="s">
        <v>170</v>
      </c>
      <c r="F509">
        <v>74</v>
      </c>
      <c r="G509">
        <v>0</v>
      </c>
      <c r="H509">
        <v>2</v>
      </c>
      <c r="I509" s="15">
        <f t="shared" si="70"/>
        <v>2</v>
      </c>
      <c r="J509">
        <v>1</v>
      </c>
      <c r="K509">
        <v>1</v>
      </c>
      <c r="L509" s="3">
        <v>0</v>
      </c>
      <c r="M509" s="3">
        <v>1</v>
      </c>
      <c r="N509" s="3">
        <v>1</v>
      </c>
      <c r="O509" s="14">
        <f t="shared" si="71"/>
        <v>1.996118658163573</v>
      </c>
      <c r="P509">
        <v>9</v>
      </c>
      <c r="Q509">
        <v>0</v>
      </c>
      <c r="R509">
        <v>2</v>
      </c>
      <c r="S509" s="13">
        <f t="shared" si="72"/>
        <v>0</v>
      </c>
      <c r="T509" s="13">
        <f t="shared" si="73"/>
        <v>0</v>
      </c>
      <c r="U509" s="15">
        <f t="shared" si="74"/>
        <v>18.5</v>
      </c>
      <c r="V509">
        <v>0</v>
      </c>
      <c r="W509">
        <v>2</v>
      </c>
      <c r="X509">
        <v>4</v>
      </c>
      <c r="Y509" s="2">
        <v>60.116666666699999</v>
      </c>
      <c r="Z509" s="21">
        <v>0.8</v>
      </c>
      <c r="AA509">
        <v>0.77</v>
      </c>
      <c r="AB509">
        <v>5.1100000000000003</v>
      </c>
      <c r="AC509" s="32">
        <f t="shared" si="75"/>
        <v>0.13095238095238093</v>
      </c>
      <c r="AD509" s="13">
        <f t="shared" si="76"/>
        <v>0</v>
      </c>
      <c r="AE509" s="13">
        <f t="shared" si="77"/>
        <v>1</v>
      </c>
      <c r="AF509" s="13">
        <f t="shared" si="78"/>
        <v>1</v>
      </c>
      <c r="AG509">
        <v>44</v>
      </c>
      <c r="AH509">
        <v>39</v>
      </c>
      <c r="AI509" s="17">
        <f t="shared" si="79"/>
        <v>0.53012048192771088</v>
      </c>
      <c r="AJ509" s="35">
        <v>2</v>
      </c>
      <c r="AK509" s="35">
        <v>2</v>
      </c>
      <c r="AL509" s="35">
        <v>35</v>
      </c>
      <c r="AM509" s="35">
        <v>8</v>
      </c>
      <c r="AN509" s="35">
        <v>17</v>
      </c>
      <c r="AO509" s="35">
        <v>5</v>
      </c>
      <c r="AP509" s="35">
        <v>1</v>
      </c>
      <c r="AQ509" s="35">
        <v>17</v>
      </c>
      <c r="AR509">
        <v>1</v>
      </c>
      <c r="AS509">
        <v>0</v>
      </c>
      <c r="AT509">
        <v>57.66</v>
      </c>
      <c r="AU509">
        <v>-15.1</v>
      </c>
      <c r="AV509">
        <v>-84.52</v>
      </c>
      <c r="AW509">
        <v>-2.5649999999999999</v>
      </c>
      <c r="AX509" s="2">
        <v>3.2</v>
      </c>
      <c r="AY509" s="2">
        <v>-2.2999999999999998</v>
      </c>
      <c r="AZ509" s="2">
        <v>0.4</v>
      </c>
      <c r="BA509" s="2">
        <v>-0.1</v>
      </c>
      <c r="BB509" s="2">
        <v>1.1000000000000001</v>
      </c>
      <c r="BC509" s="2">
        <v>-0.8</v>
      </c>
    </row>
    <row r="510" spans="1:55" x14ac:dyDescent="0.2">
      <c r="A510" s="12" t="s">
        <v>3074</v>
      </c>
      <c r="B510" s="12" t="s">
        <v>3075</v>
      </c>
      <c r="C510" t="s">
        <v>3073</v>
      </c>
      <c r="D510" t="s">
        <v>305</v>
      </c>
      <c r="E510" s="12" t="s">
        <v>178</v>
      </c>
      <c r="F510">
        <v>76</v>
      </c>
      <c r="G510">
        <v>0</v>
      </c>
      <c r="H510">
        <v>0</v>
      </c>
      <c r="I510" s="15">
        <f t="shared" si="70"/>
        <v>0</v>
      </c>
      <c r="J510">
        <v>0</v>
      </c>
      <c r="K510">
        <v>0</v>
      </c>
      <c r="L510" s="3">
        <v>0</v>
      </c>
      <c r="M510" s="3">
        <v>0</v>
      </c>
      <c r="N510" s="3">
        <v>0</v>
      </c>
      <c r="O510" s="14">
        <f t="shared" si="71"/>
        <v>0</v>
      </c>
      <c r="P510">
        <v>0</v>
      </c>
      <c r="Q510">
        <v>2</v>
      </c>
      <c r="R510">
        <v>4</v>
      </c>
      <c r="S510" s="13">
        <f t="shared" si="72"/>
        <v>0</v>
      </c>
      <c r="T510" s="13">
        <f t="shared" si="73"/>
        <v>0</v>
      </c>
      <c r="U510" s="15">
        <f t="shared" si="74"/>
        <v>0</v>
      </c>
      <c r="V510">
        <v>1</v>
      </c>
      <c r="W510">
        <v>0</v>
      </c>
      <c r="X510">
        <v>0</v>
      </c>
      <c r="Y510" s="2">
        <v>19.866666666699999</v>
      </c>
      <c r="Z510" s="21">
        <v>0.25</v>
      </c>
      <c r="AA510">
        <v>0.26</v>
      </c>
      <c r="AB510">
        <v>4.68</v>
      </c>
      <c r="AC510" s="32">
        <f t="shared" si="75"/>
        <v>5.2631578947368425E-2</v>
      </c>
      <c r="AD510" s="13">
        <f t="shared" si="76"/>
        <v>0</v>
      </c>
      <c r="AE510" s="13">
        <f t="shared" si="77"/>
        <v>0</v>
      </c>
      <c r="AF510" s="13">
        <f t="shared" si="78"/>
        <v>0</v>
      </c>
      <c r="AI510" s="17" t="str">
        <f t="shared" si="79"/>
        <v xml:space="preserve"> </v>
      </c>
      <c r="AJ510" s="35">
        <v>2</v>
      </c>
      <c r="AK510" s="35">
        <v>0</v>
      </c>
      <c r="AL510" s="35">
        <v>10</v>
      </c>
      <c r="AM510" s="35">
        <v>1</v>
      </c>
      <c r="AN510" s="35">
        <v>7</v>
      </c>
      <c r="AO510" s="35">
        <v>1</v>
      </c>
      <c r="AP510" s="35">
        <v>1</v>
      </c>
      <c r="AQ510" s="35">
        <v>5</v>
      </c>
      <c r="AR510">
        <v>1</v>
      </c>
      <c r="AS510">
        <v>0</v>
      </c>
      <c r="AT510">
        <v>63.48</v>
      </c>
      <c r="AU510">
        <v>-12.2</v>
      </c>
      <c r="AV510">
        <v>-75.311999999999998</v>
      </c>
      <c r="AW510">
        <v>-0.13700000000000001</v>
      </c>
      <c r="AX510" s="2">
        <v>1.1000000000000001</v>
      </c>
      <c r="AY510" s="2">
        <v>-0.8</v>
      </c>
      <c r="AZ510" s="2">
        <v>0.30000000000000004</v>
      </c>
      <c r="BA510" s="2">
        <v>0.1</v>
      </c>
      <c r="BB510" s="2">
        <v>0</v>
      </c>
      <c r="BC510" s="2">
        <v>-0.30000000000000004</v>
      </c>
    </row>
    <row r="511" spans="1:55" x14ac:dyDescent="0.2">
      <c r="A511" s="12" t="s">
        <v>1342</v>
      </c>
      <c r="B511" s="12" t="s">
        <v>1343</v>
      </c>
      <c r="C511" t="s">
        <v>1341</v>
      </c>
      <c r="D511" t="s">
        <v>139</v>
      </c>
      <c r="E511" s="12" t="s">
        <v>156</v>
      </c>
      <c r="F511">
        <v>74</v>
      </c>
      <c r="G511">
        <v>0</v>
      </c>
      <c r="H511">
        <v>1</v>
      </c>
      <c r="I511" s="15">
        <f t="shared" si="70"/>
        <v>1</v>
      </c>
      <c r="J511">
        <v>0</v>
      </c>
      <c r="K511">
        <v>1</v>
      </c>
      <c r="L511" s="3">
        <v>0</v>
      </c>
      <c r="M511" s="3">
        <v>0</v>
      </c>
      <c r="N511" s="3">
        <v>1</v>
      </c>
      <c r="O511" s="14">
        <f t="shared" si="71"/>
        <v>0.7328990228010045</v>
      </c>
      <c r="P511">
        <v>2</v>
      </c>
      <c r="Q511">
        <v>6</v>
      </c>
      <c r="R511">
        <v>2</v>
      </c>
      <c r="S511" s="13">
        <f t="shared" si="72"/>
        <v>0</v>
      </c>
      <c r="T511" s="13">
        <f t="shared" si="73"/>
        <v>0</v>
      </c>
      <c r="U511" s="15">
        <f t="shared" si="74"/>
        <v>0</v>
      </c>
      <c r="V511">
        <v>0</v>
      </c>
      <c r="W511">
        <v>5</v>
      </c>
      <c r="X511">
        <v>6</v>
      </c>
      <c r="Y511" s="2">
        <v>81.866666666699999</v>
      </c>
      <c r="Z511" s="21">
        <v>1.1000000000000001</v>
      </c>
      <c r="AA511">
        <v>1.0900000000000001</v>
      </c>
      <c r="AB511">
        <v>3.97</v>
      </c>
      <c r="AC511" s="32">
        <f t="shared" si="75"/>
        <v>0.21541501976284586</v>
      </c>
      <c r="AD511" s="13">
        <f t="shared" si="76"/>
        <v>0</v>
      </c>
      <c r="AE511" s="13">
        <f t="shared" si="77"/>
        <v>0.33333333333333331</v>
      </c>
      <c r="AF511" s="13">
        <f t="shared" si="78"/>
        <v>0.33333333333333331</v>
      </c>
      <c r="AG511">
        <v>17</v>
      </c>
      <c r="AH511">
        <v>13</v>
      </c>
      <c r="AI511" s="17">
        <f t="shared" si="79"/>
        <v>0.56666666666666665</v>
      </c>
      <c r="AJ511" s="35">
        <v>3</v>
      </c>
      <c r="AK511" s="35">
        <v>2</v>
      </c>
      <c r="AL511" s="35">
        <v>58</v>
      </c>
      <c r="AM511" s="35">
        <v>10</v>
      </c>
      <c r="AN511" s="35">
        <v>22</v>
      </c>
      <c r="AO511" s="35">
        <v>2</v>
      </c>
      <c r="AP511" s="35">
        <v>0</v>
      </c>
      <c r="AQ511" s="35">
        <v>32</v>
      </c>
      <c r="AR511">
        <v>2</v>
      </c>
      <c r="AS511">
        <v>0</v>
      </c>
      <c r="AT511">
        <v>75.06</v>
      </c>
      <c r="AU511">
        <v>-1.6</v>
      </c>
      <c r="AV511">
        <v>-80.635000000000005</v>
      </c>
      <c r="AW511">
        <v>1.4929999999999999</v>
      </c>
      <c r="AX511" s="2">
        <v>7.2</v>
      </c>
      <c r="AY511" s="2">
        <v>-0.30000000000000004</v>
      </c>
      <c r="AZ511" s="2">
        <v>0.60000000000000009</v>
      </c>
      <c r="BA511" s="2">
        <v>-0.4</v>
      </c>
      <c r="BB511" s="2">
        <v>-0.1</v>
      </c>
      <c r="BC511" s="2">
        <v>-0.2</v>
      </c>
    </row>
    <row r="512" spans="1:55" x14ac:dyDescent="0.2">
      <c r="A512" s="12" t="s">
        <v>1342</v>
      </c>
      <c r="B512" s="12" t="s">
        <v>1906</v>
      </c>
      <c r="C512" t="s">
        <v>1905</v>
      </c>
      <c r="D512" t="s">
        <v>210</v>
      </c>
      <c r="E512" s="12" t="s">
        <v>170</v>
      </c>
      <c r="F512">
        <v>80</v>
      </c>
      <c r="G512">
        <v>6</v>
      </c>
      <c r="H512">
        <v>15</v>
      </c>
      <c r="I512" s="15">
        <f t="shared" si="70"/>
        <v>21</v>
      </c>
      <c r="J512">
        <v>10</v>
      </c>
      <c r="K512">
        <v>5</v>
      </c>
      <c r="L512" s="3">
        <v>5</v>
      </c>
      <c r="M512" s="3">
        <v>10</v>
      </c>
      <c r="N512" s="3">
        <v>5</v>
      </c>
      <c r="O512" s="14">
        <f t="shared" si="71"/>
        <v>5.2463566967376476</v>
      </c>
      <c r="P512">
        <v>26</v>
      </c>
      <c r="Q512">
        <v>6</v>
      </c>
      <c r="R512">
        <v>3</v>
      </c>
      <c r="S512" s="13">
        <f t="shared" si="72"/>
        <v>0.23076923076923078</v>
      </c>
      <c r="T512" s="13">
        <f t="shared" si="73"/>
        <v>0.17142857142857143</v>
      </c>
      <c r="U512" s="15">
        <f t="shared" si="74"/>
        <v>62.307692307692314</v>
      </c>
      <c r="V512">
        <v>1</v>
      </c>
      <c r="W512">
        <v>3</v>
      </c>
      <c r="X512">
        <v>19</v>
      </c>
      <c r="Y512" s="2">
        <v>240.1666666667</v>
      </c>
      <c r="Z512" s="21">
        <v>3</v>
      </c>
      <c r="AA512">
        <v>2.95</v>
      </c>
      <c r="AB512">
        <v>2.39</v>
      </c>
      <c r="AC512" s="32">
        <f t="shared" si="75"/>
        <v>0.55243445692883897</v>
      </c>
      <c r="AD512" s="13">
        <f t="shared" si="76"/>
        <v>0.12820512820512819</v>
      </c>
      <c r="AE512" s="13">
        <f t="shared" si="77"/>
        <v>0.38461538461538464</v>
      </c>
      <c r="AF512" s="13">
        <f t="shared" si="78"/>
        <v>0.51282051282051277</v>
      </c>
      <c r="AG512">
        <v>6</v>
      </c>
      <c r="AH512">
        <v>11</v>
      </c>
      <c r="AI512" s="17">
        <f t="shared" si="79"/>
        <v>0.35294117647058826</v>
      </c>
      <c r="AJ512" s="35">
        <v>39</v>
      </c>
      <c r="AK512" s="35">
        <v>4</v>
      </c>
      <c r="AL512" s="35">
        <v>204</v>
      </c>
      <c r="AM512" s="35">
        <v>33</v>
      </c>
      <c r="AN512" s="35">
        <v>101</v>
      </c>
      <c r="AO512" s="35">
        <v>9</v>
      </c>
      <c r="AP512" s="35">
        <v>5</v>
      </c>
      <c r="AQ512" s="35">
        <v>91</v>
      </c>
      <c r="AR512">
        <v>0</v>
      </c>
      <c r="AS512">
        <v>1</v>
      </c>
      <c r="AT512">
        <v>97.57</v>
      </c>
      <c r="AU512">
        <v>12.2</v>
      </c>
      <c r="AV512">
        <v>-100.361</v>
      </c>
      <c r="AW512">
        <v>-11.766999999999999</v>
      </c>
      <c r="AX512" s="2">
        <v>25.4</v>
      </c>
      <c r="AY512" s="2">
        <v>3.1</v>
      </c>
      <c r="AZ512" s="2">
        <v>-0.5</v>
      </c>
      <c r="BA512" s="2">
        <v>0.30000000000000004</v>
      </c>
      <c r="BB512" s="2">
        <v>-2.8</v>
      </c>
      <c r="BC512" s="2">
        <v>0</v>
      </c>
    </row>
    <row r="513" spans="1:55" x14ac:dyDescent="0.2">
      <c r="A513" s="12" t="s">
        <v>1342</v>
      </c>
      <c r="B513" s="12" t="s">
        <v>2114</v>
      </c>
      <c r="C513" t="s">
        <v>2113</v>
      </c>
      <c r="D513" t="s">
        <v>442</v>
      </c>
      <c r="E513" s="12" t="s">
        <v>170</v>
      </c>
      <c r="F513">
        <v>81</v>
      </c>
      <c r="G513">
        <v>0</v>
      </c>
      <c r="H513">
        <v>0</v>
      </c>
      <c r="I513" s="15">
        <f t="shared" si="70"/>
        <v>0</v>
      </c>
      <c r="J513">
        <v>0</v>
      </c>
      <c r="K513">
        <v>0</v>
      </c>
      <c r="L513" s="3">
        <v>0</v>
      </c>
      <c r="M513" s="3">
        <v>0</v>
      </c>
      <c r="N513" s="3">
        <v>0</v>
      </c>
      <c r="O513" s="14">
        <f t="shared" si="71"/>
        <v>0</v>
      </c>
      <c r="P513">
        <v>0</v>
      </c>
      <c r="Q513">
        <v>0</v>
      </c>
      <c r="R513">
        <v>1</v>
      </c>
      <c r="S513" s="13">
        <f t="shared" si="72"/>
        <v>0</v>
      </c>
      <c r="T513" s="13">
        <f t="shared" si="73"/>
        <v>0</v>
      </c>
      <c r="U513" s="15">
        <f t="shared" si="74"/>
        <v>0</v>
      </c>
      <c r="V513">
        <v>0</v>
      </c>
      <c r="W513">
        <v>0</v>
      </c>
      <c r="X513">
        <v>0</v>
      </c>
      <c r="Y513" s="2">
        <v>9.1999999999999993</v>
      </c>
      <c r="Z513" s="21">
        <v>0.1</v>
      </c>
      <c r="AA513">
        <v>0.11</v>
      </c>
      <c r="AB513">
        <v>4.87</v>
      </c>
      <c r="AC513" s="32">
        <f t="shared" si="75"/>
        <v>2.2088353413654616E-2</v>
      </c>
      <c r="AD513" s="13">
        <f t="shared" si="76"/>
        <v>0</v>
      </c>
      <c r="AE513" s="13">
        <f t="shared" si="77"/>
        <v>0</v>
      </c>
      <c r="AF513" s="13">
        <f t="shared" si="78"/>
        <v>0</v>
      </c>
      <c r="AG513">
        <v>7</v>
      </c>
      <c r="AH513">
        <v>4</v>
      </c>
      <c r="AI513" s="17">
        <f t="shared" si="79"/>
        <v>0.63636363636363635</v>
      </c>
      <c r="AJ513" s="35">
        <v>0</v>
      </c>
      <c r="AK513" s="35">
        <v>0</v>
      </c>
      <c r="AL513" s="35">
        <v>4</v>
      </c>
      <c r="AM513" s="35">
        <v>1</v>
      </c>
      <c r="AN513" s="35">
        <v>3</v>
      </c>
      <c r="AO513" s="35">
        <v>1</v>
      </c>
      <c r="AP513" s="35">
        <v>0</v>
      </c>
      <c r="AQ513" s="35">
        <v>3</v>
      </c>
      <c r="AR513">
        <v>0</v>
      </c>
      <c r="AS513">
        <v>0</v>
      </c>
      <c r="AT513">
        <v>52.27</v>
      </c>
      <c r="AU513">
        <v>-34.299999999999997</v>
      </c>
      <c r="AV513">
        <v>-81.906999999999996</v>
      </c>
      <c r="AW513">
        <v>-0.88300000000000001</v>
      </c>
      <c r="AX513" s="2">
        <v>0.5</v>
      </c>
      <c r="AY513" s="2">
        <v>-0.2</v>
      </c>
      <c r="AZ513" s="2">
        <v>0.4</v>
      </c>
      <c r="BA513" s="2">
        <v>0.1</v>
      </c>
      <c r="BB513" s="2">
        <v>0.1</v>
      </c>
      <c r="BC513" s="2">
        <v>0.30000000000000004</v>
      </c>
    </row>
    <row r="514" spans="1:55" x14ac:dyDescent="0.2">
      <c r="A514" s="12" t="s">
        <v>3740</v>
      </c>
      <c r="B514" s="12" t="s">
        <v>3741</v>
      </c>
      <c r="C514" t="s">
        <v>3739</v>
      </c>
      <c r="D514" t="s">
        <v>432</v>
      </c>
      <c r="E514" s="12" t="s">
        <v>178</v>
      </c>
      <c r="F514">
        <v>81</v>
      </c>
      <c r="G514">
        <v>8</v>
      </c>
      <c r="H514">
        <v>10</v>
      </c>
      <c r="I514" s="15">
        <f t="shared" ref="I514:I577" si="80">G514+H514</f>
        <v>18</v>
      </c>
      <c r="J514">
        <v>4</v>
      </c>
      <c r="K514">
        <v>6</v>
      </c>
      <c r="L514" s="3">
        <v>7</v>
      </c>
      <c r="M514" s="3">
        <v>2</v>
      </c>
      <c r="N514" s="3">
        <v>5</v>
      </c>
      <c r="O514" s="14">
        <f t="shared" ref="O514:O577" si="81">IF(Y514&gt;0,I514/Y514*60,0)</f>
        <v>4.6535008976667367</v>
      </c>
      <c r="P514">
        <v>39</v>
      </c>
      <c r="Q514">
        <v>17</v>
      </c>
      <c r="R514">
        <v>26</v>
      </c>
      <c r="S514" s="13">
        <f t="shared" ref="S514:S577" si="82">IF(P514&gt;0,G514/P514,0)</f>
        <v>0.20512820512820512</v>
      </c>
      <c r="T514" s="13">
        <f t="shared" ref="T514:T577" si="83">IF(SUM(P514:R514)&gt;0,G514/SUM(P514:R514),0)</f>
        <v>9.7560975609756101E-2</v>
      </c>
      <c r="U514" s="15">
        <f t="shared" ref="U514:U577" si="84">IF(AJ514&gt;0,J514/(AJ514/(AJ514+AL514)),0)</f>
        <v>24.8</v>
      </c>
      <c r="V514">
        <v>4</v>
      </c>
      <c r="W514">
        <v>3</v>
      </c>
      <c r="X514">
        <v>6</v>
      </c>
      <c r="Y514" s="2">
        <v>232.0833333333</v>
      </c>
      <c r="Z514" s="21">
        <v>2.85</v>
      </c>
      <c r="AA514">
        <v>2.77</v>
      </c>
      <c r="AB514">
        <v>2.16</v>
      </c>
      <c r="AC514" s="32">
        <f t="shared" ref="AC514:AC577" si="85">IF(AA514&gt;0,AA514/(AA514+AB514),0)</f>
        <v>0.56186612576064909</v>
      </c>
      <c r="AD514" s="13">
        <f t="shared" ref="AD514:AD577" si="86">IF(AJ514&gt;0,L514/AJ514,0)</f>
        <v>0.28000000000000003</v>
      </c>
      <c r="AE514" s="13">
        <f t="shared" ref="AE514:AE577" si="87">IF(AJ514&gt;0,(J514+K514)/AJ514,0)</f>
        <v>0.4</v>
      </c>
      <c r="AF514" s="13">
        <f t="shared" ref="AF514:AF577" si="88">AD514+AE514</f>
        <v>0.68</v>
      </c>
      <c r="AI514" s="17" t="str">
        <f t="shared" ref="AI514:AI577" si="89">IF((AG514+AH514)&gt;0,AG514/(AG514+AH514)," ")</f>
        <v xml:space="preserve"> </v>
      </c>
      <c r="AJ514" s="35">
        <v>25</v>
      </c>
      <c r="AK514" s="35">
        <v>1</v>
      </c>
      <c r="AL514" s="35">
        <v>130</v>
      </c>
      <c r="AM514" s="35">
        <v>35</v>
      </c>
      <c r="AN514" s="35">
        <v>56</v>
      </c>
      <c r="AO514" s="35">
        <v>10</v>
      </c>
      <c r="AP514" s="35">
        <v>6</v>
      </c>
      <c r="AQ514" s="35">
        <v>77</v>
      </c>
      <c r="AR514">
        <v>1</v>
      </c>
      <c r="AS514">
        <v>1</v>
      </c>
      <c r="AT514">
        <v>63.17</v>
      </c>
      <c r="AU514">
        <v>3.5</v>
      </c>
      <c r="AV514">
        <v>-79.326999999999998</v>
      </c>
      <c r="AW514">
        <v>1.4330000000000001</v>
      </c>
      <c r="AX514" s="2">
        <v>17.8</v>
      </c>
      <c r="AY514" s="2">
        <v>-3.4</v>
      </c>
      <c r="AZ514" s="2">
        <v>-0.9</v>
      </c>
      <c r="BA514" s="2">
        <v>-0.60000000000000009</v>
      </c>
      <c r="BB514" s="2">
        <v>2.8</v>
      </c>
      <c r="BC514" s="2">
        <v>-2.1</v>
      </c>
    </row>
    <row r="515" spans="1:55" x14ac:dyDescent="0.2">
      <c r="A515" s="12" t="s">
        <v>1396</v>
      </c>
      <c r="B515" s="12" t="s">
        <v>1397</v>
      </c>
      <c r="C515" t="s">
        <v>1395</v>
      </c>
      <c r="D515" s="12" t="s">
        <v>684</v>
      </c>
      <c r="E515" s="12" t="s">
        <v>229</v>
      </c>
      <c r="F515">
        <v>41</v>
      </c>
      <c r="G515">
        <v>1</v>
      </c>
      <c r="H515">
        <v>6</v>
      </c>
      <c r="I515" s="15">
        <f t="shared" si="80"/>
        <v>7</v>
      </c>
      <c r="J515">
        <v>3</v>
      </c>
      <c r="K515">
        <v>3</v>
      </c>
      <c r="L515" s="3">
        <v>1</v>
      </c>
      <c r="M515" s="3">
        <v>3</v>
      </c>
      <c r="N515" s="3">
        <v>3</v>
      </c>
      <c r="O515" s="14">
        <f t="shared" si="81"/>
        <v>3.6066981537140399</v>
      </c>
      <c r="P515">
        <v>17</v>
      </c>
      <c r="Q515">
        <v>10</v>
      </c>
      <c r="R515">
        <v>7</v>
      </c>
      <c r="S515" s="13">
        <f t="shared" si="82"/>
        <v>5.8823529411764705E-2</v>
      </c>
      <c r="T515" s="13">
        <f t="shared" si="83"/>
        <v>2.9411764705882353E-2</v>
      </c>
      <c r="U515" s="15">
        <f t="shared" si="84"/>
        <v>24</v>
      </c>
      <c r="V515">
        <v>0</v>
      </c>
      <c r="W515">
        <v>0</v>
      </c>
      <c r="X515">
        <v>4</v>
      </c>
      <c r="Y515" s="2">
        <v>116.45</v>
      </c>
      <c r="Z515" s="21">
        <v>2.8333333333000001</v>
      </c>
      <c r="AA515">
        <v>2.77</v>
      </c>
      <c r="AB515">
        <v>2.62</v>
      </c>
      <c r="AC515" s="32">
        <f t="shared" si="85"/>
        <v>0.51391465677179959</v>
      </c>
      <c r="AD515" s="13">
        <f t="shared" si="86"/>
        <v>8.3333333333333329E-2</v>
      </c>
      <c r="AE515" s="13">
        <f t="shared" si="87"/>
        <v>0.5</v>
      </c>
      <c r="AF515" s="13">
        <f t="shared" si="88"/>
        <v>0.58333333333333337</v>
      </c>
      <c r="AG515">
        <v>0</v>
      </c>
      <c r="AH515">
        <v>1</v>
      </c>
      <c r="AI515" s="17">
        <f t="shared" si="89"/>
        <v>0</v>
      </c>
      <c r="AJ515" s="35">
        <v>12</v>
      </c>
      <c r="AK515" s="35">
        <v>2</v>
      </c>
      <c r="AL515" s="35">
        <v>84</v>
      </c>
      <c r="AM515" s="35">
        <v>4</v>
      </c>
      <c r="AN515" s="35">
        <v>44</v>
      </c>
      <c r="AO515" s="35">
        <v>5</v>
      </c>
      <c r="AP515" s="35">
        <v>5</v>
      </c>
      <c r="AQ515" s="35">
        <v>38</v>
      </c>
      <c r="AR515">
        <v>0</v>
      </c>
      <c r="AS515">
        <v>0</v>
      </c>
      <c r="AT515">
        <v>85.58</v>
      </c>
      <c r="AU515">
        <v>-13.2</v>
      </c>
      <c r="AV515">
        <v>-88.466999999999999</v>
      </c>
      <c r="AW515">
        <v>-12.683</v>
      </c>
      <c r="AX515" s="2">
        <v>11.8</v>
      </c>
      <c r="AY515" s="2">
        <v>1</v>
      </c>
      <c r="AZ515" s="2">
        <v>0.1</v>
      </c>
      <c r="BA515" s="2">
        <v>-0.60000000000000009</v>
      </c>
      <c r="BB515" s="2">
        <v>0</v>
      </c>
      <c r="BC515" s="2">
        <v>0.5</v>
      </c>
    </row>
    <row r="516" spans="1:55" x14ac:dyDescent="0.2">
      <c r="A516" s="12" t="s">
        <v>1396</v>
      </c>
      <c r="B516" s="12" t="s">
        <v>1827</v>
      </c>
      <c r="C516" t="s">
        <v>1826</v>
      </c>
      <c r="D516" t="s">
        <v>442</v>
      </c>
      <c r="E516" s="12" t="s">
        <v>148</v>
      </c>
      <c r="F516">
        <v>72</v>
      </c>
      <c r="G516">
        <v>4</v>
      </c>
      <c r="H516">
        <v>9</v>
      </c>
      <c r="I516" s="15">
        <f t="shared" si="80"/>
        <v>13</v>
      </c>
      <c r="J516">
        <v>5</v>
      </c>
      <c r="K516">
        <v>3</v>
      </c>
      <c r="L516" s="3">
        <v>3</v>
      </c>
      <c r="M516" s="3">
        <v>4</v>
      </c>
      <c r="N516" s="3">
        <v>2</v>
      </c>
      <c r="O516" s="14">
        <f t="shared" si="81"/>
        <v>4.878557281352002</v>
      </c>
      <c r="P516">
        <v>40</v>
      </c>
      <c r="Q516">
        <v>9</v>
      </c>
      <c r="R516">
        <v>13</v>
      </c>
      <c r="S516" s="13">
        <f t="shared" si="82"/>
        <v>0.1</v>
      </c>
      <c r="T516" s="13">
        <f t="shared" si="83"/>
        <v>6.4516129032258063E-2</v>
      </c>
      <c r="U516" s="15">
        <f t="shared" si="84"/>
        <v>32.368421052631575</v>
      </c>
      <c r="V516">
        <v>1</v>
      </c>
      <c r="W516">
        <v>2</v>
      </c>
      <c r="X516">
        <v>9</v>
      </c>
      <c r="Y516" s="2">
        <v>159.88333333329999</v>
      </c>
      <c r="Z516" s="21">
        <v>2.2166666667000001</v>
      </c>
      <c r="AA516">
        <v>2.04</v>
      </c>
      <c r="AB516">
        <v>2.94</v>
      </c>
      <c r="AC516" s="32">
        <f t="shared" si="85"/>
        <v>0.40963855421686746</v>
      </c>
      <c r="AD516" s="13">
        <f t="shared" si="86"/>
        <v>0.15789473684210525</v>
      </c>
      <c r="AE516" s="13">
        <f t="shared" si="87"/>
        <v>0.42105263157894735</v>
      </c>
      <c r="AF516" s="13">
        <f t="shared" si="88"/>
        <v>0.57894736842105265</v>
      </c>
      <c r="AG516">
        <v>0</v>
      </c>
      <c r="AH516">
        <v>0</v>
      </c>
      <c r="AI516" s="17" t="str">
        <f t="shared" si="89"/>
        <v xml:space="preserve"> </v>
      </c>
      <c r="AJ516" s="35">
        <v>19</v>
      </c>
      <c r="AK516" s="35">
        <v>0</v>
      </c>
      <c r="AL516" s="35">
        <v>104</v>
      </c>
      <c r="AM516" s="35">
        <v>18</v>
      </c>
      <c r="AN516" s="35">
        <v>39</v>
      </c>
      <c r="AO516" s="35">
        <v>4</v>
      </c>
      <c r="AP516" s="35">
        <v>2</v>
      </c>
      <c r="AQ516" s="35">
        <v>48</v>
      </c>
      <c r="AR516">
        <v>2</v>
      </c>
      <c r="AS516">
        <v>1</v>
      </c>
      <c r="AT516">
        <v>75.88</v>
      </c>
      <c r="AU516">
        <v>-10.4</v>
      </c>
      <c r="AV516">
        <v>-84.843000000000004</v>
      </c>
      <c r="AW516">
        <v>6.03</v>
      </c>
      <c r="AX516" s="2">
        <v>10.9</v>
      </c>
      <c r="AY516" s="2">
        <v>-2.2000000000000002</v>
      </c>
      <c r="AZ516" s="2">
        <v>1</v>
      </c>
      <c r="BA516" s="2">
        <v>-0.4</v>
      </c>
      <c r="BB516" s="2">
        <v>2.2999999999999998</v>
      </c>
      <c r="BC516" s="2">
        <v>0.7</v>
      </c>
    </row>
    <row r="517" spans="1:55" x14ac:dyDescent="0.2">
      <c r="A517" s="12" t="s">
        <v>234</v>
      </c>
      <c r="B517" s="12" t="s">
        <v>235</v>
      </c>
      <c r="C517" t="s">
        <v>233</v>
      </c>
      <c r="D517" t="s">
        <v>131</v>
      </c>
      <c r="E517" s="12" t="s">
        <v>132</v>
      </c>
      <c r="F517">
        <v>41</v>
      </c>
      <c r="G517">
        <v>1</v>
      </c>
      <c r="H517">
        <v>2</v>
      </c>
      <c r="I517" s="15">
        <f t="shared" si="80"/>
        <v>3</v>
      </c>
      <c r="J517">
        <v>0</v>
      </c>
      <c r="K517">
        <v>2</v>
      </c>
      <c r="L517" s="3">
        <v>0</v>
      </c>
      <c r="M517" s="3">
        <v>0</v>
      </c>
      <c r="N517" s="3">
        <v>2</v>
      </c>
      <c r="O517" s="14">
        <f t="shared" si="81"/>
        <v>3.8751345532830999</v>
      </c>
      <c r="P517">
        <v>7</v>
      </c>
      <c r="Q517">
        <v>1</v>
      </c>
      <c r="R517">
        <v>1</v>
      </c>
      <c r="S517" s="13">
        <f t="shared" si="82"/>
        <v>0.14285714285714285</v>
      </c>
      <c r="T517" s="13">
        <f t="shared" si="83"/>
        <v>0.1111111111111111</v>
      </c>
      <c r="U517" s="15">
        <f t="shared" si="84"/>
        <v>0</v>
      </c>
      <c r="V517">
        <v>0</v>
      </c>
      <c r="W517">
        <v>0</v>
      </c>
      <c r="X517">
        <v>0</v>
      </c>
      <c r="Y517" s="2">
        <v>46.45</v>
      </c>
      <c r="Z517" s="21">
        <v>1.1166666667</v>
      </c>
      <c r="AA517">
        <v>1.1100000000000001</v>
      </c>
      <c r="AB517">
        <v>4.6100000000000003</v>
      </c>
      <c r="AC517" s="32">
        <f t="shared" si="85"/>
        <v>0.19405594405594406</v>
      </c>
      <c r="AD517" s="13">
        <f t="shared" si="86"/>
        <v>0</v>
      </c>
      <c r="AE517" s="13">
        <f t="shared" si="87"/>
        <v>0.66666666666666663</v>
      </c>
      <c r="AF517" s="13">
        <f t="shared" si="88"/>
        <v>0.66666666666666663</v>
      </c>
      <c r="AG517">
        <v>15</v>
      </c>
      <c r="AH517">
        <v>17</v>
      </c>
      <c r="AI517" s="17">
        <f t="shared" si="89"/>
        <v>0.46875</v>
      </c>
      <c r="AJ517" s="35">
        <v>3</v>
      </c>
      <c r="AK517" s="35">
        <v>2</v>
      </c>
      <c r="AL517" s="35">
        <v>36</v>
      </c>
      <c r="AM517" s="35">
        <v>2</v>
      </c>
      <c r="AN517" s="35">
        <v>6</v>
      </c>
      <c r="AO517" s="35">
        <v>2</v>
      </c>
      <c r="AP517" s="35">
        <v>0</v>
      </c>
      <c r="AQ517" s="35">
        <v>16</v>
      </c>
      <c r="AR517">
        <v>0</v>
      </c>
      <c r="AS517">
        <v>0</v>
      </c>
      <c r="AT517">
        <v>72.77</v>
      </c>
      <c r="AU517">
        <v>-5.3</v>
      </c>
      <c r="AV517">
        <v>-81.417000000000002</v>
      </c>
      <c r="AW517">
        <v>-1.5129999999999999</v>
      </c>
      <c r="AX517" s="2">
        <v>4.0999999999999996</v>
      </c>
      <c r="AY517" s="2">
        <v>-0.1</v>
      </c>
      <c r="AZ517" s="2">
        <v>0.4</v>
      </c>
      <c r="BA517" s="2">
        <v>0</v>
      </c>
      <c r="BB517" s="2">
        <v>0.60000000000000009</v>
      </c>
      <c r="BC517" s="2">
        <v>0.9</v>
      </c>
    </row>
    <row r="518" spans="1:55" x14ac:dyDescent="0.2">
      <c r="A518" s="12" t="s">
        <v>234</v>
      </c>
      <c r="B518" s="12" t="s">
        <v>311</v>
      </c>
      <c r="C518" t="s">
        <v>310</v>
      </c>
      <c r="D518" t="s">
        <v>271</v>
      </c>
      <c r="E518" s="12" t="s">
        <v>178</v>
      </c>
      <c r="F518">
        <v>49</v>
      </c>
      <c r="G518">
        <v>1</v>
      </c>
      <c r="H518">
        <v>0</v>
      </c>
      <c r="I518" s="15">
        <f t="shared" si="80"/>
        <v>1</v>
      </c>
      <c r="J518">
        <v>0</v>
      </c>
      <c r="K518">
        <v>0</v>
      </c>
      <c r="L518" s="3">
        <v>1</v>
      </c>
      <c r="M518" s="3">
        <v>0</v>
      </c>
      <c r="N518" s="3">
        <v>0</v>
      </c>
      <c r="O518" s="14">
        <f t="shared" si="81"/>
        <v>4.1284403669819465</v>
      </c>
      <c r="P518">
        <v>2</v>
      </c>
      <c r="Q518">
        <v>0</v>
      </c>
      <c r="R518">
        <v>1</v>
      </c>
      <c r="S518" s="13">
        <f t="shared" si="82"/>
        <v>0.5</v>
      </c>
      <c r="T518" s="13">
        <f t="shared" si="83"/>
        <v>0.33333333333333331</v>
      </c>
      <c r="U518" s="15">
        <f t="shared" si="84"/>
        <v>0</v>
      </c>
      <c r="V518">
        <v>0</v>
      </c>
      <c r="W518">
        <v>0</v>
      </c>
      <c r="X518">
        <v>0</v>
      </c>
      <c r="Y518" s="2">
        <v>14.5333333333</v>
      </c>
      <c r="Z518" s="21">
        <v>0.28333333329999999</v>
      </c>
      <c r="AA518">
        <v>0.30000000000000004</v>
      </c>
      <c r="AB518">
        <v>4.63</v>
      </c>
      <c r="AC518" s="32">
        <f t="shared" si="85"/>
        <v>6.085192697768764E-2</v>
      </c>
      <c r="AD518" s="13">
        <f t="shared" si="86"/>
        <v>1</v>
      </c>
      <c r="AE518" s="13">
        <f t="shared" si="87"/>
        <v>0</v>
      </c>
      <c r="AF518" s="13">
        <f t="shared" si="88"/>
        <v>1</v>
      </c>
      <c r="AI518" s="17" t="str">
        <f t="shared" si="89"/>
        <v xml:space="preserve"> </v>
      </c>
      <c r="AJ518" s="35">
        <v>1</v>
      </c>
      <c r="AK518" s="35">
        <v>0</v>
      </c>
      <c r="AL518" s="35">
        <v>3</v>
      </c>
      <c r="AM518" s="35">
        <v>2</v>
      </c>
      <c r="AN518" s="35">
        <v>4</v>
      </c>
      <c r="AO518" s="35">
        <v>0</v>
      </c>
      <c r="AP518" s="35">
        <v>1</v>
      </c>
      <c r="AQ518" s="35">
        <v>5</v>
      </c>
      <c r="AR518">
        <v>1</v>
      </c>
      <c r="AS518">
        <v>0</v>
      </c>
      <c r="AT518">
        <v>41.28</v>
      </c>
      <c r="AU518">
        <v>-23.7</v>
      </c>
      <c r="AV518">
        <v>-82.070999999999998</v>
      </c>
      <c r="AW518">
        <v>-2.4939999999999998</v>
      </c>
      <c r="AX518" s="2">
        <v>0.7</v>
      </c>
      <c r="AY518" s="2">
        <v>-0.60000000000000009</v>
      </c>
      <c r="AZ518" s="2">
        <v>0</v>
      </c>
      <c r="BA518" s="2">
        <v>0</v>
      </c>
      <c r="BB518" s="2">
        <v>0.2</v>
      </c>
      <c r="BC518" s="2">
        <v>-0.30000000000000004</v>
      </c>
    </row>
    <row r="519" spans="1:55" x14ac:dyDescent="0.2">
      <c r="A519" s="12" t="s">
        <v>234</v>
      </c>
      <c r="B519" s="12" t="s">
        <v>528</v>
      </c>
      <c r="C519" t="s">
        <v>527</v>
      </c>
      <c r="D519" t="s">
        <v>529</v>
      </c>
      <c r="E519" s="12" t="s">
        <v>178</v>
      </c>
      <c r="F519">
        <v>13</v>
      </c>
      <c r="G519">
        <v>0</v>
      </c>
      <c r="H519">
        <v>0</v>
      </c>
      <c r="I519" s="15">
        <f t="shared" si="80"/>
        <v>0</v>
      </c>
      <c r="J519">
        <v>0</v>
      </c>
      <c r="K519">
        <v>0</v>
      </c>
      <c r="L519" s="3">
        <v>0</v>
      </c>
      <c r="M519" s="3">
        <v>0</v>
      </c>
      <c r="N519" s="3">
        <v>0</v>
      </c>
      <c r="O519" s="14">
        <f t="shared" si="81"/>
        <v>0</v>
      </c>
      <c r="P519">
        <v>0</v>
      </c>
      <c r="Q519">
        <v>0</v>
      </c>
      <c r="R519">
        <v>0</v>
      </c>
      <c r="S519" s="13">
        <f t="shared" si="82"/>
        <v>0</v>
      </c>
      <c r="T519" s="13">
        <f t="shared" si="83"/>
        <v>0</v>
      </c>
      <c r="U519" s="15">
        <f t="shared" si="84"/>
        <v>0</v>
      </c>
      <c r="V519">
        <v>0</v>
      </c>
      <c r="W519">
        <v>0</v>
      </c>
      <c r="X519">
        <v>0</v>
      </c>
      <c r="Y519" s="2">
        <v>0.4</v>
      </c>
      <c r="Z519" s="21">
        <v>1.6666666699999999E-2</v>
      </c>
      <c r="AA519">
        <v>0.03</v>
      </c>
      <c r="AB519">
        <v>5.98</v>
      </c>
      <c r="AC519" s="32">
        <f t="shared" si="85"/>
        <v>4.9916805324459225E-3</v>
      </c>
      <c r="AD519" s="13">
        <f t="shared" si="86"/>
        <v>0</v>
      </c>
      <c r="AE519" s="13">
        <f t="shared" si="87"/>
        <v>0</v>
      </c>
      <c r="AF519" s="13">
        <f t="shared" si="88"/>
        <v>0</v>
      </c>
      <c r="AI519" s="17" t="str">
        <f t="shared" si="89"/>
        <v xml:space="preserve"> </v>
      </c>
      <c r="AJ519" s="35">
        <v>0</v>
      </c>
      <c r="AK519" s="35">
        <v>0</v>
      </c>
      <c r="AL519" s="35">
        <v>0</v>
      </c>
      <c r="AM519" s="35">
        <v>0</v>
      </c>
      <c r="AN519" s="35">
        <v>0</v>
      </c>
      <c r="AO519" s="35">
        <v>0</v>
      </c>
      <c r="AP519" s="35">
        <v>0</v>
      </c>
      <c r="AQ519" s="35">
        <v>0</v>
      </c>
      <c r="AR519">
        <v>0</v>
      </c>
      <c r="AS519">
        <v>0</v>
      </c>
      <c r="AT519">
        <v>0</v>
      </c>
      <c r="AU519">
        <v>-84.9</v>
      </c>
      <c r="AV519">
        <v>-81.215000000000003</v>
      </c>
      <c r="AW519">
        <v>-0.499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</row>
    <row r="520" spans="1:55" x14ac:dyDescent="0.2">
      <c r="A520" s="12" t="s">
        <v>234</v>
      </c>
      <c r="B520" s="12" t="s">
        <v>999</v>
      </c>
      <c r="C520" t="s">
        <v>998</v>
      </c>
      <c r="D520" t="s">
        <v>155</v>
      </c>
      <c r="E520" s="12" t="s">
        <v>178</v>
      </c>
      <c r="F520">
        <v>4</v>
      </c>
      <c r="G520">
        <v>0</v>
      </c>
      <c r="H520">
        <v>0</v>
      </c>
      <c r="I520" s="15">
        <f t="shared" si="80"/>
        <v>0</v>
      </c>
      <c r="J520">
        <v>0</v>
      </c>
      <c r="K520">
        <v>0</v>
      </c>
      <c r="L520" s="3">
        <v>0</v>
      </c>
      <c r="M520" s="3">
        <v>0</v>
      </c>
      <c r="N520" s="3">
        <v>0</v>
      </c>
      <c r="O520" s="14">
        <f t="shared" si="81"/>
        <v>0</v>
      </c>
      <c r="P520">
        <v>0</v>
      </c>
      <c r="Q520">
        <v>0</v>
      </c>
      <c r="R520">
        <v>0</v>
      </c>
      <c r="S520" s="13">
        <f t="shared" si="82"/>
        <v>0</v>
      </c>
      <c r="T520" s="13">
        <f t="shared" si="83"/>
        <v>0</v>
      </c>
      <c r="U520" s="15">
        <f t="shared" si="84"/>
        <v>0</v>
      </c>
      <c r="V520">
        <v>0</v>
      </c>
      <c r="W520">
        <v>0</v>
      </c>
      <c r="X520">
        <v>0</v>
      </c>
      <c r="Y520" s="2">
        <v>0.73333333330000006</v>
      </c>
      <c r="Z520" s="21">
        <v>0.18333333330000001</v>
      </c>
      <c r="AA520">
        <v>0.18</v>
      </c>
      <c r="AB520">
        <v>3.6</v>
      </c>
      <c r="AC520" s="32">
        <f t="shared" si="85"/>
        <v>4.7619047619047616E-2</v>
      </c>
      <c r="AD520" s="13">
        <f t="shared" si="86"/>
        <v>0</v>
      </c>
      <c r="AE520" s="13">
        <f t="shared" si="87"/>
        <v>0</v>
      </c>
      <c r="AF520" s="13">
        <f t="shared" si="88"/>
        <v>0</v>
      </c>
      <c r="AI520" s="17" t="str">
        <f t="shared" si="89"/>
        <v xml:space="preserve"> </v>
      </c>
      <c r="AJ520" s="35">
        <v>0</v>
      </c>
      <c r="AK520" s="35">
        <v>0</v>
      </c>
      <c r="AL520" s="35">
        <v>0</v>
      </c>
      <c r="AM520" s="35">
        <v>0</v>
      </c>
      <c r="AN520" s="35">
        <v>0</v>
      </c>
      <c r="AO520" s="35">
        <v>0</v>
      </c>
      <c r="AP520" s="35">
        <v>0</v>
      </c>
      <c r="AQ520" s="35">
        <v>0</v>
      </c>
      <c r="AR520">
        <v>0</v>
      </c>
      <c r="AS520">
        <v>0</v>
      </c>
      <c r="AT520">
        <v>0</v>
      </c>
      <c r="AU520">
        <v>-83.3</v>
      </c>
      <c r="AV520">
        <v>-80.656000000000006</v>
      </c>
      <c r="AW520">
        <v>-1.131</v>
      </c>
      <c r="AX520" s="2">
        <v>0</v>
      </c>
      <c r="AY520" s="2">
        <v>-0.1</v>
      </c>
      <c r="AZ520" s="2">
        <v>0</v>
      </c>
      <c r="BA520" s="2">
        <v>0</v>
      </c>
      <c r="BB520" s="2">
        <v>0</v>
      </c>
      <c r="BC520" s="2">
        <v>-0.1</v>
      </c>
    </row>
    <row r="521" spans="1:55" x14ac:dyDescent="0.2">
      <c r="A521" s="12" t="s">
        <v>234</v>
      </c>
      <c r="B521" s="12" t="s">
        <v>1292</v>
      </c>
      <c r="C521" t="s">
        <v>1291</v>
      </c>
      <c r="D521" t="s">
        <v>432</v>
      </c>
      <c r="E521" s="12" t="s">
        <v>178</v>
      </c>
      <c r="F521">
        <v>72</v>
      </c>
      <c r="G521">
        <v>0</v>
      </c>
      <c r="H521">
        <v>0</v>
      </c>
      <c r="I521" s="15">
        <f t="shared" si="80"/>
        <v>0</v>
      </c>
      <c r="J521">
        <v>0</v>
      </c>
      <c r="K521">
        <v>0</v>
      </c>
      <c r="L521" s="3">
        <v>0</v>
      </c>
      <c r="M521" s="3">
        <v>0</v>
      </c>
      <c r="N521" s="3">
        <v>0</v>
      </c>
      <c r="O521" s="14">
        <f t="shared" si="81"/>
        <v>0</v>
      </c>
      <c r="P521">
        <v>0</v>
      </c>
      <c r="Q521">
        <v>0</v>
      </c>
      <c r="R521">
        <v>0</v>
      </c>
      <c r="S521" s="13">
        <f t="shared" si="82"/>
        <v>0</v>
      </c>
      <c r="T521" s="13">
        <f t="shared" si="83"/>
        <v>0</v>
      </c>
      <c r="U521" s="15">
        <f t="shared" si="84"/>
        <v>0</v>
      </c>
      <c r="V521">
        <v>0</v>
      </c>
      <c r="W521">
        <v>0</v>
      </c>
      <c r="X521">
        <v>0</v>
      </c>
      <c r="Y521" s="2">
        <v>3.1833333333000002</v>
      </c>
      <c r="Z521" s="21">
        <v>3.3333333300000004E-2</v>
      </c>
      <c r="AA521">
        <v>0.04</v>
      </c>
      <c r="AB521">
        <v>4.78</v>
      </c>
      <c r="AC521" s="32">
        <f t="shared" si="85"/>
        <v>8.2987551867219917E-3</v>
      </c>
      <c r="AD521" s="13">
        <f t="shared" si="86"/>
        <v>0</v>
      </c>
      <c r="AE521" s="13">
        <f t="shared" si="87"/>
        <v>0</v>
      </c>
      <c r="AF521" s="13">
        <f t="shared" si="88"/>
        <v>0</v>
      </c>
      <c r="AI521" s="17" t="str">
        <f t="shared" si="89"/>
        <v xml:space="preserve"> </v>
      </c>
      <c r="AJ521" s="35">
        <v>0</v>
      </c>
      <c r="AK521" s="35">
        <v>0</v>
      </c>
      <c r="AL521" s="35">
        <v>1</v>
      </c>
      <c r="AM521" s="35">
        <v>1</v>
      </c>
      <c r="AN521" s="35">
        <v>0</v>
      </c>
      <c r="AO521" s="35">
        <v>0</v>
      </c>
      <c r="AP521" s="35">
        <v>1</v>
      </c>
      <c r="AQ521" s="35">
        <v>1</v>
      </c>
      <c r="AR521">
        <v>0</v>
      </c>
      <c r="AS521">
        <v>0</v>
      </c>
      <c r="AT521">
        <v>0</v>
      </c>
      <c r="AU521">
        <v>-63</v>
      </c>
      <c r="AV521">
        <v>-73.602000000000004</v>
      </c>
      <c r="AW521">
        <v>9.2759999999999998</v>
      </c>
      <c r="AX521" s="2">
        <v>0.2</v>
      </c>
      <c r="AY521" s="2">
        <v>-0.30000000000000004</v>
      </c>
      <c r="AZ521" s="2">
        <v>0.1</v>
      </c>
      <c r="BA521" s="2">
        <v>0</v>
      </c>
      <c r="BB521" s="2">
        <v>0.1</v>
      </c>
      <c r="BC521" s="2">
        <v>-0.2</v>
      </c>
    </row>
    <row r="522" spans="1:55" x14ac:dyDescent="0.2">
      <c r="A522" s="12" t="s">
        <v>234</v>
      </c>
      <c r="B522" s="12" t="s">
        <v>1324</v>
      </c>
      <c r="C522" t="s">
        <v>1323</v>
      </c>
      <c r="D522" t="s">
        <v>192</v>
      </c>
      <c r="E522" s="12" t="s">
        <v>178</v>
      </c>
      <c r="F522">
        <v>34</v>
      </c>
      <c r="G522">
        <v>0</v>
      </c>
      <c r="H522">
        <v>1</v>
      </c>
      <c r="I522" s="15">
        <f t="shared" si="80"/>
        <v>1</v>
      </c>
      <c r="J522">
        <v>1</v>
      </c>
      <c r="K522">
        <v>0</v>
      </c>
      <c r="L522" s="3">
        <v>0</v>
      </c>
      <c r="M522" s="3">
        <v>0</v>
      </c>
      <c r="N522" s="3">
        <v>0</v>
      </c>
      <c r="O522" s="14">
        <f t="shared" si="81"/>
        <v>16.666666666666668</v>
      </c>
      <c r="P522">
        <v>0</v>
      </c>
      <c r="Q522">
        <v>1</v>
      </c>
      <c r="R522">
        <v>0</v>
      </c>
      <c r="S522" s="13">
        <f t="shared" si="82"/>
        <v>0</v>
      </c>
      <c r="T522" s="13">
        <f t="shared" si="83"/>
        <v>0</v>
      </c>
      <c r="U522" s="15">
        <f t="shared" si="84"/>
        <v>0</v>
      </c>
      <c r="V522">
        <v>0</v>
      </c>
      <c r="W522">
        <v>0</v>
      </c>
      <c r="X522">
        <v>0</v>
      </c>
      <c r="Y522" s="2">
        <v>3.6</v>
      </c>
      <c r="Z522" s="21">
        <v>0.1</v>
      </c>
      <c r="AA522">
        <v>0.02</v>
      </c>
      <c r="AB522">
        <v>5.37</v>
      </c>
      <c r="AC522" s="32">
        <f t="shared" si="85"/>
        <v>3.7105751391465682E-3</v>
      </c>
      <c r="AD522" s="13">
        <f t="shared" si="86"/>
        <v>0</v>
      </c>
      <c r="AE522" s="13">
        <f t="shared" si="87"/>
        <v>0</v>
      </c>
      <c r="AF522" s="13">
        <f t="shared" si="88"/>
        <v>0</v>
      </c>
      <c r="AI522" s="17" t="str">
        <f t="shared" si="89"/>
        <v xml:space="preserve"> </v>
      </c>
      <c r="AJ522" s="35">
        <v>0</v>
      </c>
      <c r="AK522" s="35">
        <v>0</v>
      </c>
      <c r="AL522" s="35">
        <v>0</v>
      </c>
      <c r="AM522" s="35">
        <v>0</v>
      </c>
      <c r="AN522" s="35">
        <v>0</v>
      </c>
      <c r="AO522" s="35">
        <v>0</v>
      </c>
      <c r="AP522" s="35">
        <v>0</v>
      </c>
      <c r="AQ522" s="35">
        <v>0</v>
      </c>
      <c r="AR522">
        <v>0</v>
      </c>
      <c r="AS522">
        <v>0</v>
      </c>
      <c r="AT522">
        <v>0</v>
      </c>
      <c r="AU522">
        <v>-88.4</v>
      </c>
      <c r="AV522">
        <v>-85.784999999999997</v>
      </c>
      <c r="AW522">
        <v>-3.831</v>
      </c>
      <c r="AX522" s="2">
        <v>0</v>
      </c>
      <c r="AY522" s="2">
        <v>-0.1</v>
      </c>
      <c r="AZ522" s="2">
        <v>0.1</v>
      </c>
      <c r="BA522" s="2">
        <v>0</v>
      </c>
      <c r="BB522" s="2">
        <v>0</v>
      </c>
      <c r="BC522" s="2">
        <v>0</v>
      </c>
    </row>
    <row r="523" spans="1:55" x14ac:dyDescent="0.2">
      <c r="A523" s="12" t="s">
        <v>234</v>
      </c>
      <c r="B523" s="12" t="s">
        <v>1381</v>
      </c>
      <c r="C523" t="s">
        <v>1383</v>
      </c>
      <c r="D523" s="12" t="s">
        <v>131</v>
      </c>
      <c r="E523" s="12" t="s">
        <v>178</v>
      </c>
      <c r="F523">
        <v>42</v>
      </c>
      <c r="G523">
        <v>0</v>
      </c>
      <c r="H523">
        <v>0</v>
      </c>
      <c r="I523" s="15">
        <f t="shared" si="80"/>
        <v>0</v>
      </c>
      <c r="J523">
        <v>0</v>
      </c>
      <c r="K523">
        <v>0</v>
      </c>
      <c r="L523" s="3">
        <v>0</v>
      </c>
      <c r="M523" s="3">
        <v>0</v>
      </c>
      <c r="N523" s="3">
        <v>0</v>
      </c>
      <c r="O523" s="14">
        <f t="shared" si="81"/>
        <v>0</v>
      </c>
      <c r="P523">
        <v>0</v>
      </c>
      <c r="Q523">
        <v>0</v>
      </c>
      <c r="R523">
        <v>0</v>
      </c>
      <c r="S523" s="13">
        <f t="shared" si="82"/>
        <v>0</v>
      </c>
      <c r="T523" s="13">
        <f t="shared" si="83"/>
        <v>0</v>
      </c>
      <c r="U523" s="15">
        <f t="shared" si="84"/>
        <v>0</v>
      </c>
      <c r="V523">
        <v>0</v>
      </c>
      <c r="W523">
        <v>0</v>
      </c>
      <c r="X523">
        <v>0</v>
      </c>
      <c r="Y523" s="2">
        <v>1.6</v>
      </c>
      <c r="Z523" s="21">
        <v>3.3333333300000004E-2</v>
      </c>
      <c r="AA523">
        <v>0.04</v>
      </c>
      <c r="AB523">
        <v>4.97</v>
      </c>
      <c r="AC523" s="32">
        <f t="shared" si="85"/>
        <v>7.9840319361277456E-3</v>
      </c>
      <c r="AD523" s="13">
        <f t="shared" si="86"/>
        <v>0</v>
      </c>
      <c r="AE523" s="13">
        <f t="shared" si="87"/>
        <v>0</v>
      </c>
      <c r="AF523" s="13">
        <f t="shared" si="88"/>
        <v>0</v>
      </c>
      <c r="AI523" s="17" t="str">
        <f t="shared" si="89"/>
        <v xml:space="preserve"> </v>
      </c>
      <c r="AJ523" s="35">
        <v>0</v>
      </c>
      <c r="AK523" s="35">
        <v>0</v>
      </c>
      <c r="AL523" s="35">
        <v>0</v>
      </c>
      <c r="AM523" s="35">
        <v>0</v>
      </c>
      <c r="AN523" s="35">
        <v>0</v>
      </c>
      <c r="AO523" s="35">
        <v>0</v>
      </c>
      <c r="AP523" s="35">
        <v>0</v>
      </c>
      <c r="AQ523" s="35">
        <v>0</v>
      </c>
      <c r="AR523">
        <v>0</v>
      </c>
      <c r="AS523">
        <v>1</v>
      </c>
      <c r="AT523">
        <v>0</v>
      </c>
      <c r="AU523">
        <v>-80.2</v>
      </c>
      <c r="AV523">
        <v>-73.974999999999994</v>
      </c>
      <c r="AW523">
        <v>2.6920000000000002</v>
      </c>
      <c r="AX523" s="2">
        <v>0</v>
      </c>
      <c r="AY523" s="2">
        <v>-0.1</v>
      </c>
      <c r="AZ523" s="2">
        <v>0</v>
      </c>
      <c r="BA523" s="2">
        <v>0</v>
      </c>
      <c r="BB523" s="2">
        <v>0</v>
      </c>
      <c r="BC523" s="2">
        <v>-0.1</v>
      </c>
    </row>
    <row r="524" spans="1:55" x14ac:dyDescent="0.2">
      <c r="A524" s="12" t="s">
        <v>234</v>
      </c>
      <c r="B524" s="12" t="s">
        <v>1488</v>
      </c>
      <c r="C524" t="s">
        <v>1487</v>
      </c>
      <c r="D524" t="s">
        <v>155</v>
      </c>
      <c r="E524" s="12" t="s">
        <v>178</v>
      </c>
      <c r="F524">
        <v>64</v>
      </c>
      <c r="G524">
        <v>7</v>
      </c>
      <c r="H524">
        <v>13</v>
      </c>
      <c r="I524" s="15">
        <f t="shared" si="80"/>
        <v>20</v>
      </c>
      <c r="J524">
        <v>5</v>
      </c>
      <c r="K524">
        <v>8</v>
      </c>
      <c r="L524" s="3">
        <v>7</v>
      </c>
      <c r="M524" s="3">
        <v>5</v>
      </c>
      <c r="N524" s="3">
        <v>8</v>
      </c>
      <c r="O524" s="14">
        <f t="shared" si="81"/>
        <v>5.4541322627065441</v>
      </c>
      <c r="P524">
        <v>49</v>
      </c>
      <c r="Q524">
        <v>18</v>
      </c>
      <c r="R524">
        <v>36</v>
      </c>
      <c r="S524" s="13">
        <f t="shared" si="82"/>
        <v>0.14285714285714285</v>
      </c>
      <c r="T524" s="13">
        <f t="shared" si="83"/>
        <v>6.7961165048543687E-2</v>
      </c>
      <c r="U524" s="15">
        <f t="shared" si="84"/>
        <v>35.208333333333336</v>
      </c>
      <c r="V524">
        <v>1</v>
      </c>
      <c r="W524">
        <v>3</v>
      </c>
      <c r="X524">
        <v>10</v>
      </c>
      <c r="Y524" s="2">
        <v>220.01666666669999</v>
      </c>
      <c r="Z524" s="21">
        <v>3.4333333333000002</v>
      </c>
      <c r="AA524">
        <v>3.28</v>
      </c>
      <c r="AB524">
        <v>1.52</v>
      </c>
      <c r="AC524" s="32">
        <f t="shared" si="85"/>
        <v>0.68333333333333335</v>
      </c>
      <c r="AD524" s="13">
        <f t="shared" si="86"/>
        <v>0.29166666666666669</v>
      </c>
      <c r="AE524" s="13">
        <f t="shared" si="87"/>
        <v>0.54166666666666663</v>
      </c>
      <c r="AF524" s="13">
        <f t="shared" si="88"/>
        <v>0.83333333333333326</v>
      </c>
      <c r="AI524" s="17" t="str">
        <f t="shared" si="89"/>
        <v xml:space="preserve"> </v>
      </c>
      <c r="AJ524" s="35">
        <v>24</v>
      </c>
      <c r="AK524" s="35">
        <v>5</v>
      </c>
      <c r="AL524" s="35">
        <v>145</v>
      </c>
      <c r="AM524" s="35">
        <v>18</v>
      </c>
      <c r="AN524" s="35">
        <v>75</v>
      </c>
      <c r="AO524" s="35">
        <v>5</v>
      </c>
      <c r="AP524" s="35">
        <v>7</v>
      </c>
      <c r="AQ524" s="35">
        <v>69</v>
      </c>
      <c r="AR524">
        <v>4</v>
      </c>
      <c r="AS524">
        <v>0</v>
      </c>
      <c r="AT524">
        <v>79.42</v>
      </c>
      <c r="AU524">
        <v>16.7</v>
      </c>
      <c r="AV524">
        <v>-79.602999999999994</v>
      </c>
      <c r="AW524">
        <v>-4.266</v>
      </c>
      <c r="AX524" s="2">
        <v>18.399999999999999</v>
      </c>
      <c r="AY524" s="2">
        <v>-0.4</v>
      </c>
      <c r="AZ524" s="2">
        <v>-0.2</v>
      </c>
      <c r="BA524" s="2">
        <v>-0.30000000000000004</v>
      </c>
      <c r="BB524" s="2">
        <v>0.9</v>
      </c>
      <c r="BC524" s="2">
        <v>-0.1</v>
      </c>
    </row>
    <row r="525" spans="1:55" x14ac:dyDescent="0.2">
      <c r="A525" s="12" t="s">
        <v>234</v>
      </c>
      <c r="B525" s="12" t="s">
        <v>2243</v>
      </c>
      <c r="C525" t="s">
        <v>2242</v>
      </c>
      <c r="D525" t="s">
        <v>223</v>
      </c>
      <c r="E525" s="12" t="s">
        <v>170</v>
      </c>
      <c r="F525">
        <v>82</v>
      </c>
      <c r="G525">
        <v>5</v>
      </c>
      <c r="H525">
        <v>6</v>
      </c>
      <c r="I525" s="15">
        <f t="shared" si="80"/>
        <v>11</v>
      </c>
      <c r="J525">
        <v>5</v>
      </c>
      <c r="K525">
        <v>1</v>
      </c>
      <c r="L525" s="3">
        <v>5</v>
      </c>
      <c r="M525" s="3">
        <v>5</v>
      </c>
      <c r="N525" s="3">
        <v>1</v>
      </c>
      <c r="O525" s="14">
        <f t="shared" si="81"/>
        <v>6.5324975255712738</v>
      </c>
      <c r="P525">
        <v>22</v>
      </c>
      <c r="Q525">
        <v>3</v>
      </c>
      <c r="R525">
        <v>8</v>
      </c>
      <c r="S525" s="13">
        <f t="shared" si="82"/>
        <v>0.22727272727272727</v>
      </c>
      <c r="T525" s="13">
        <f t="shared" si="83"/>
        <v>0.15151515151515152</v>
      </c>
      <c r="U525" s="15">
        <f t="shared" si="84"/>
        <v>33.333333333333336</v>
      </c>
      <c r="V525">
        <v>0</v>
      </c>
      <c r="W525">
        <v>2</v>
      </c>
      <c r="X525">
        <v>4</v>
      </c>
      <c r="Y525" s="2">
        <v>101.03333333330001</v>
      </c>
      <c r="Z525" s="21">
        <v>1.2166666667000001</v>
      </c>
      <c r="AA525">
        <v>1.22</v>
      </c>
      <c r="AB525">
        <v>4.28</v>
      </c>
      <c r="AC525" s="32">
        <f t="shared" si="85"/>
        <v>0.2218181818181818</v>
      </c>
      <c r="AD525" s="13">
        <f t="shared" si="86"/>
        <v>0.33333333333333331</v>
      </c>
      <c r="AE525" s="13">
        <f t="shared" si="87"/>
        <v>0.4</v>
      </c>
      <c r="AF525" s="13">
        <f t="shared" si="88"/>
        <v>0.73333333333333339</v>
      </c>
      <c r="AG525">
        <v>26</v>
      </c>
      <c r="AH525">
        <v>18</v>
      </c>
      <c r="AI525" s="17">
        <f t="shared" si="89"/>
        <v>0.59090909090909094</v>
      </c>
      <c r="AJ525" s="35">
        <v>15</v>
      </c>
      <c r="AK525" s="35">
        <v>1</v>
      </c>
      <c r="AL525" s="35">
        <v>85</v>
      </c>
      <c r="AM525" s="35">
        <v>7</v>
      </c>
      <c r="AN525" s="35">
        <v>38</v>
      </c>
      <c r="AO525" s="35">
        <v>0</v>
      </c>
      <c r="AP525" s="35">
        <v>2</v>
      </c>
      <c r="AQ525" s="35">
        <v>46</v>
      </c>
      <c r="AR525">
        <v>1</v>
      </c>
      <c r="AS525">
        <v>1</v>
      </c>
      <c r="AT525">
        <v>104.28</v>
      </c>
      <c r="AU525">
        <v>22.1</v>
      </c>
      <c r="AV525">
        <v>-73.516000000000005</v>
      </c>
      <c r="AW525">
        <v>-13.574999999999999</v>
      </c>
      <c r="AX525" s="2">
        <v>11.1</v>
      </c>
      <c r="AY525" s="2">
        <v>1.8</v>
      </c>
      <c r="AZ525" s="2">
        <v>-0.1</v>
      </c>
      <c r="BA525" s="2">
        <v>-0.30000000000000004</v>
      </c>
      <c r="BB525" s="2">
        <v>-0.2</v>
      </c>
      <c r="BC525" s="2">
        <v>1.1000000000000001</v>
      </c>
    </row>
    <row r="526" spans="1:55" x14ac:dyDescent="0.2">
      <c r="A526" s="12" t="s">
        <v>234</v>
      </c>
      <c r="B526" s="12" t="s">
        <v>2907</v>
      </c>
      <c r="C526" t="s">
        <v>2906</v>
      </c>
      <c r="D526" t="s">
        <v>139</v>
      </c>
      <c r="E526" s="12" t="s">
        <v>178</v>
      </c>
      <c r="F526">
        <v>44</v>
      </c>
      <c r="G526">
        <v>0</v>
      </c>
      <c r="H526">
        <v>2</v>
      </c>
      <c r="I526" s="15">
        <f t="shared" si="80"/>
        <v>2</v>
      </c>
      <c r="J526">
        <v>0</v>
      </c>
      <c r="K526">
        <v>2</v>
      </c>
      <c r="L526" s="3">
        <v>0</v>
      </c>
      <c r="M526" s="3">
        <v>0</v>
      </c>
      <c r="N526" s="3">
        <v>2</v>
      </c>
      <c r="O526" s="14">
        <f t="shared" si="81"/>
        <v>2.2492970946579192</v>
      </c>
      <c r="P526">
        <v>9</v>
      </c>
      <c r="Q526">
        <v>2</v>
      </c>
      <c r="R526">
        <v>7</v>
      </c>
      <c r="S526" s="13">
        <f t="shared" si="82"/>
        <v>0</v>
      </c>
      <c r="T526" s="13">
        <f t="shared" si="83"/>
        <v>0</v>
      </c>
      <c r="U526" s="15">
        <f t="shared" si="84"/>
        <v>0</v>
      </c>
      <c r="V526">
        <v>1</v>
      </c>
      <c r="W526">
        <v>2</v>
      </c>
      <c r="X526">
        <v>1</v>
      </c>
      <c r="Y526" s="2">
        <v>53.35</v>
      </c>
      <c r="Z526" s="21">
        <v>1.2</v>
      </c>
      <c r="AA526">
        <v>1.2</v>
      </c>
      <c r="AB526">
        <v>3.73</v>
      </c>
      <c r="AC526" s="32">
        <f t="shared" si="85"/>
        <v>0.2434077079107505</v>
      </c>
      <c r="AD526" s="13">
        <f t="shared" si="86"/>
        <v>0</v>
      </c>
      <c r="AE526" s="13">
        <f t="shared" si="87"/>
        <v>1</v>
      </c>
      <c r="AF526" s="13">
        <f t="shared" si="88"/>
        <v>1</v>
      </c>
      <c r="AI526" s="17" t="str">
        <f t="shared" si="89"/>
        <v xml:space="preserve"> </v>
      </c>
      <c r="AJ526" s="35">
        <v>2</v>
      </c>
      <c r="AK526" s="35">
        <v>1</v>
      </c>
      <c r="AL526" s="35">
        <v>43</v>
      </c>
      <c r="AM526" s="35">
        <v>3</v>
      </c>
      <c r="AN526" s="35">
        <v>17</v>
      </c>
      <c r="AO526" s="35">
        <v>2</v>
      </c>
      <c r="AP526" s="35">
        <v>1</v>
      </c>
      <c r="AQ526" s="35">
        <v>18</v>
      </c>
      <c r="AR526">
        <v>0</v>
      </c>
      <c r="AS526">
        <v>0</v>
      </c>
      <c r="AT526">
        <v>83.01</v>
      </c>
      <c r="AU526">
        <v>6.2</v>
      </c>
      <c r="AV526">
        <v>-85.346000000000004</v>
      </c>
      <c r="AW526">
        <v>-0.51</v>
      </c>
      <c r="AX526" s="2">
        <v>6</v>
      </c>
      <c r="AY526" s="2">
        <v>0.7</v>
      </c>
      <c r="AZ526" s="2">
        <v>0.1</v>
      </c>
      <c r="BA526" s="2">
        <v>0.1</v>
      </c>
      <c r="BB526" s="2">
        <v>0</v>
      </c>
      <c r="BC526" s="2">
        <v>0.9</v>
      </c>
    </row>
    <row r="527" spans="1:55" x14ac:dyDescent="0.2">
      <c r="A527" s="12" t="s">
        <v>234</v>
      </c>
      <c r="B527" s="12" t="s">
        <v>3081</v>
      </c>
      <c r="C527" t="s">
        <v>3080</v>
      </c>
      <c r="D527" t="s">
        <v>169</v>
      </c>
      <c r="E527" s="12" t="s">
        <v>170</v>
      </c>
      <c r="F527">
        <v>63</v>
      </c>
      <c r="G527">
        <v>1</v>
      </c>
      <c r="H527">
        <v>3</v>
      </c>
      <c r="I527" s="15">
        <f t="shared" si="80"/>
        <v>4</v>
      </c>
      <c r="J527">
        <v>2</v>
      </c>
      <c r="K527">
        <v>1</v>
      </c>
      <c r="L527" s="3">
        <v>2</v>
      </c>
      <c r="M527" s="3">
        <v>1</v>
      </c>
      <c r="N527" s="3">
        <v>1</v>
      </c>
      <c r="O527" s="14">
        <f t="shared" si="81"/>
        <v>1.932367149758454</v>
      </c>
      <c r="P527">
        <v>14</v>
      </c>
      <c r="Q527">
        <v>9</v>
      </c>
      <c r="R527">
        <v>7</v>
      </c>
      <c r="S527" s="13">
        <f t="shared" si="82"/>
        <v>7.1428571428571425E-2</v>
      </c>
      <c r="T527" s="13">
        <f t="shared" si="83"/>
        <v>3.3333333333333333E-2</v>
      </c>
      <c r="U527" s="15">
        <f t="shared" si="84"/>
        <v>24.444444444444443</v>
      </c>
      <c r="V527">
        <v>0</v>
      </c>
      <c r="W527">
        <v>2</v>
      </c>
      <c r="X527">
        <v>7</v>
      </c>
      <c r="Y527" s="2">
        <v>124.2</v>
      </c>
      <c r="Z527" s="21">
        <v>1.9666666667000001</v>
      </c>
      <c r="AA527">
        <v>1.9300000000000002</v>
      </c>
      <c r="AB527">
        <v>3.28</v>
      </c>
      <c r="AC527" s="32">
        <f t="shared" si="85"/>
        <v>0.37044145873320539</v>
      </c>
      <c r="AD527" s="13">
        <f t="shared" si="86"/>
        <v>0.22222222222222221</v>
      </c>
      <c r="AE527" s="13">
        <f t="shared" si="87"/>
        <v>0.33333333333333331</v>
      </c>
      <c r="AF527" s="13">
        <f t="shared" si="88"/>
        <v>0.55555555555555558</v>
      </c>
      <c r="AG527">
        <v>58</v>
      </c>
      <c r="AH527">
        <v>66</v>
      </c>
      <c r="AI527" s="17">
        <f t="shared" si="89"/>
        <v>0.46774193548387094</v>
      </c>
      <c r="AJ527" s="35">
        <v>9</v>
      </c>
      <c r="AK527" s="35">
        <v>2</v>
      </c>
      <c r="AL527" s="35">
        <v>101</v>
      </c>
      <c r="AM527" s="35">
        <v>10</v>
      </c>
      <c r="AN527" s="35">
        <v>39</v>
      </c>
      <c r="AO527" s="35">
        <v>1</v>
      </c>
      <c r="AP527" s="35">
        <v>5</v>
      </c>
      <c r="AQ527" s="35">
        <v>54</v>
      </c>
      <c r="AR527">
        <v>0</v>
      </c>
      <c r="AS527">
        <v>1</v>
      </c>
      <c r="AT527">
        <v>91.25</v>
      </c>
      <c r="AU527">
        <v>9.5</v>
      </c>
      <c r="AV527">
        <v>-79.298000000000002</v>
      </c>
      <c r="AW527">
        <v>0.47800000000000004</v>
      </c>
      <c r="AX527" s="2">
        <v>10.1</v>
      </c>
      <c r="AY527" s="2">
        <v>-2.1</v>
      </c>
      <c r="AZ527" s="2">
        <v>0</v>
      </c>
      <c r="BA527" s="2">
        <v>-0.5</v>
      </c>
      <c r="BB527" s="2">
        <v>2.8</v>
      </c>
      <c r="BC527" s="2">
        <v>0.30000000000000004</v>
      </c>
    </row>
    <row r="528" spans="1:55" x14ac:dyDescent="0.2">
      <c r="A528" s="12" t="s">
        <v>234</v>
      </c>
      <c r="B528" s="12" t="s">
        <v>3333</v>
      </c>
      <c r="C528" t="s">
        <v>3332</v>
      </c>
      <c r="D528" t="s">
        <v>529</v>
      </c>
      <c r="E528" s="12" t="s">
        <v>148</v>
      </c>
      <c r="F528">
        <v>19</v>
      </c>
      <c r="G528">
        <v>1</v>
      </c>
      <c r="H528">
        <v>0</v>
      </c>
      <c r="I528" s="15">
        <f t="shared" si="80"/>
        <v>1</v>
      </c>
      <c r="J528">
        <v>0</v>
      </c>
      <c r="K528">
        <v>0</v>
      </c>
      <c r="L528" s="3">
        <v>1</v>
      </c>
      <c r="M528" s="3">
        <v>0</v>
      </c>
      <c r="N528" s="3">
        <v>0</v>
      </c>
      <c r="O528" s="14">
        <f t="shared" si="81"/>
        <v>2.1765417170469448</v>
      </c>
      <c r="P528">
        <v>5</v>
      </c>
      <c r="Q528">
        <v>5</v>
      </c>
      <c r="R528">
        <v>1</v>
      </c>
      <c r="S528" s="13">
        <f t="shared" si="82"/>
        <v>0.2</v>
      </c>
      <c r="T528" s="13">
        <f t="shared" si="83"/>
        <v>9.0909090909090912E-2</v>
      </c>
      <c r="U528" s="15">
        <f t="shared" si="84"/>
        <v>0</v>
      </c>
      <c r="V528">
        <v>1</v>
      </c>
      <c r="W528">
        <v>0</v>
      </c>
      <c r="X528">
        <v>0</v>
      </c>
      <c r="Y528" s="2">
        <v>27.566666666700002</v>
      </c>
      <c r="Z528" s="21">
        <v>1.45</v>
      </c>
      <c r="AA528">
        <v>1.4</v>
      </c>
      <c r="AB528">
        <v>3.16</v>
      </c>
      <c r="AC528" s="32">
        <f t="shared" si="85"/>
        <v>0.30701754385964908</v>
      </c>
      <c r="AD528" s="13">
        <f t="shared" si="86"/>
        <v>0.25</v>
      </c>
      <c r="AE528" s="13">
        <f t="shared" si="87"/>
        <v>0</v>
      </c>
      <c r="AF528" s="13">
        <f t="shared" si="88"/>
        <v>0.25</v>
      </c>
      <c r="AG528">
        <v>0</v>
      </c>
      <c r="AH528">
        <v>0</v>
      </c>
      <c r="AI528" s="17" t="str">
        <f t="shared" si="89"/>
        <v xml:space="preserve"> </v>
      </c>
      <c r="AJ528" s="35">
        <v>4</v>
      </c>
      <c r="AK528" s="35">
        <v>0</v>
      </c>
      <c r="AL528" s="35">
        <v>31</v>
      </c>
      <c r="AM528" s="35">
        <v>4</v>
      </c>
      <c r="AN528" s="35">
        <v>13</v>
      </c>
      <c r="AO528" s="35">
        <v>1</v>
      </c>
      <c r="AP528" s="35">
        <v>4</v>
      </c>
      <c r="AQ528" s="35">
        <v>13</v>
      </c>
      <c r="AR528">
        <v>1</v>
      </c>
      <c r="AS528">
        <v>0</v>
      </c>
      <c r="AT528">
        <v>117.29</v>
      </c>
      <c r="AU528">
        <v>53.4</v>
      </c>
      <c r="AV528">
        <v>-83.135999999999996</v>
      </c>
      <c r="AW528">
        <v>-3.7589999999999999</v>
      </c>
      <c r="AX528" s="2">
        <v>4.4000000000000004</v>
      </c>
      <c r="AY528" s="2">
        <v>1.8</v>
      </c>
      <c r="AZ528" s="2">
        <v>-0.2</v>
      </c>
      <c r="BA528" s="2">
        <v>-0.5</v>
      </c>
      <c r="BB528" s="2">
        <v>0.4</v>
      </c>
      <c r="BC528" s="2">
        <v>1.5</v>
      </c>
    </row>
    <row r="529" spans="1:55" x14ac:dyDescent="0.2">
      <c r="A529" s="12" t="s">
        <v>234</v>
      </c>
      <c r="B529" s="12" t="s">
        <v>3358</v>
      </c>
      <c r="C529" t="s">
        <v>3357</v>
      </c>
      <c r="D529" t="s">
        <v>162</v>
      </c>
      <c r="E529" s="12" t="s">
        <v>178</v>
      </c>
      <c r="F529">
        <v>82</v>
      </c>
      <c r="G529">
        <v>4</v>
      </c>
      <c r="H529">
        <v>11</v>
      </c>
      <c r="I529" s="15">
        <f t="shared" si="80"/>
        <v>15</v>
      </c>
      <c r="J529">
        <v>5</v>
      </c>
      <c r="K529">
        <v>6</v>
      </c>
      <c r="L529" s="3">
        <v>4</v>
      </c>
      <c r="M529" s="3">
        <v>5</v>
      </c>
      <c r="N529" s="3">
        <v>6</v>
      </c>
      <c r="O529" s="14">
        <f t="shared" si="81"/>
        <v>4.0696359936694551</v>
      </c>
      <c r="P529">
        <v>38</v>
      </c>
      <c r="Q529">
        <v>22</v>
      </c>
      <c r="R529">
        <v>32</v>
      </c>
      <c r="S529" s="13">
        <f t="shared" si="82"/>
        <v>0.10526315789473684</v>
      </c>
      <c r="T529" s="13">
        <f t="shared" si="83"/>
        <v>4.3478260869565216E-2</v>
      </c>
      <c r="U529" s="15">
        <f t="shared" si="84"/>
        <v>40.476190476190474</v>
      </c>
      <c r="V529">
        <v>2</v>
      </c>
      <c r="W529">
        <v>3</v>
      </c>
      <c r="X529">
        <v>6</v>
      </c>
      <c r="Y529" s="2">
        <v>221.15</v>
      </c>
      <c r="Z529" s="21">
        <v>2.6833333333000002</v>
      </c>
      <c r="AA529">
        <v>2.57</v>
      </c>
      <c r="AB529">
        <v>3.09</v>
      </c>
      <c r="AC529" s="32">
        <f t="shared" si="85"/>
        <v>0.45406360424028264</v>
      </c>
      <c r="AD529" s="13">
        <f t="shared" si="86"/>
        <v>0.19047619047619047</v>
      </c>
      <c r="AE529" s="13">
        <f t="shared" si="87"/>
        <v>0.52380952380952384</v>
      </c>
      <c r="AF529" s="13">
        <f t="shared" si="88"/>
        <v>0.7142857142857143</v>
      </c>
      <c r="AI529" s="17" t="str">
        <f t="shared" si="89"/>
        <v xml:space="preserve"> </v>
      </c>
      <c r="AJ529" s="35">
        <v>21</v>
      </c>
      <c r="AK529" s="35">
        <v>5</v>
      </c>
      <c r="AL529" s="35">
        <v>149</v>
      </c>
      <c r="AM529" s="35">
        <v>18</v>
      </c>
      <c r="AN529" s="35">
        <v>70</v>
      </c>
      <c r="AO529" s="35">
        <v>9</v>
      </c>
      <c r="AP529" s="35">
        <v>6</v>
      </c>
      <c r="AQ529" s="35">
        <v>90</v>
      </c>
      <c r="AR529">
        <v>1</v>
      </c>
      <c r="AS529">
        <v>0</v>
      </c>
      <c r="AT529">
        <v>83.19</v>
      </c>
      <c r="AU529">
        <v>-11.9</v>
      </c>
      <c r="AV529">
        <v>-82.11</v>
      </c>
      <c r="AW529">
        <v>3.1E-2</v>
      </c>
      <c r="AX529" s="2">
        <v>16.899999999999999</v>
      </c>
      <c r="AY529" s="2">
        <v>-2.4</v>
      </c>
      <c r="AZ529" s="2">
        <v>0.9</v>
      </c>
      <c r="BA529" s="2">
        <v>-1</v>
      </c>
      <c r="BB529" s="2">
        <v>1.6</v>
      </c>
      <c r="BC529" s="2">
        <v>-1</v>
      </c>
    </row>
    <row r="530" spans="1:55" x14ac:dyDescent="0.2">
      <c r="A530" s="12" t="s">
        <v>234</v>
      </c>
      <c r="B530" s="12" t="s">
        <v>3365</v>
      </c>
      <c r="C530" t="s">
        <v>3366</v>
      </c>
      <c r="D530" t="s">
        <v>169</v>
      </c>
      <c r="E530" s="12" t="s">
        <v>178</v>
      </c>
      <c r="F530">
        <v>69</v>
      </c>
      <c r="G530">
        <v>0</v>
      </c>
      <c r="H530">
        <v>0</v>
      </c>
      <c r="I530" s="15">
        <f t="shared" si="80"/>
        <v>0</v>
      </c>
      <c r="J530">
        <v>0</v>
      </c>
      <c r="K530">
        <v>0</v>
      </c>
      <c r="L530" s="3">
        <v>0</v>
      </c>
      <c r="M530" s="3">
        <v>0</v>
      </c>
      <c r="N530" s="3">
        <v>0</v>
      </c>
      <c r="O530" s="14">
        <f t="shared" si="81"/>
        <v>0</v>
      </c>
      <c r="P530">
        <v>0</v>
      </c>
      <c r="Q530">
        <v>0</v>
      </c>
      <c r="R530">
        <v>0</v>
      </c>
      <c r="S530" s="13">
        <f t="shared" si="82"/>
        <v>0</v>
      </c>
      <c r="T530" s="13">
        <f t="shared" si="83"/>
        <v>0</v>
      </c>
      <c r="U530" s="15">
        <f t="shared" si="84"/>
        <v>0</v>
      </c>
      <c r="V530">
        <v>0</v>
      </c>
      <c r="W530">
        <v>0</v>
      </c>
      <c r="X530">
        <v>0</v>
      </c>
      <c r="Y530" s="2">
        <v>1.2833333332999999</v>
      </c>
      <c r="Z530" s="21">
        <v>1.6666666699999999E-2</v>
      </c>
      <c r="AA530">
        <v>0.02</v>
      </c>
      <c r="AB530">
        <v>5.08</v>
      </c>
      <c r="AC530" s="32">
        <f t="shared" si="85"/>
        <v>3.9215686274509803E-3</v>
      </c>
      <c r="AD530" s="13">
        <f t="shared" si="86"/>
        <v>0</v>
      </c>
      <c r="AE530" s="13">
        <f t="shared" si="87"/>
        <v>0</v>
      </c>
      <c r="AF530" s="13">
        <f t="shared" si="88"/>
        <v>0</v>
      </c>
      <c r="AI530" s="17" t="str">
        <f t="shared" si="89"/>
        <v xml:space="preserve"> </v>
      </c>
      <c r="AJ530" s="35">
        <v>0</v>
      </c>
      <c r="AK530" s="35">
        <v>0</v>
      </c>
      <c r="AL530" s="35">
        <v>0</v>
      </c>
      <c r="AM530" s="35">
        <v>0</v>
      </c>
      <c r="AN530" s="35">
        <v>0</v>
      </c>
      <c r="AO530" s="35">
        <v>0</v>
      </c>
      <c r="AP530" s="35">
        <v>0</v>
      </c>
      <c r="AQ530" s="35">
        <v>0</v>
      </c>
      <c r="AR530">
        <v>3</v>
      </c>
      <c r="AS530">
        <v>0</v>
      </c>
      <c r="AT530">
        <v>0</v>
      </c>
      <c r="AU530">
        <v>-81.5</v>
      </c>
      <c r="AV530">
        <v>-95.23</v>
      </c>
      <c r="AW530">
        <v>-8.0939999999999994</v>
      </c>
      <c r="AX530" s="2">
        <v>0</v>
      </c>
      <c r="AY530" s="2">
        <v>-0.30000000000000004</v>
      </c>
      <c r="AZ530" s="2">
        <v>0.1</v>
      </c>
      <c r="BA530" s="2">
        <v>0.1</v>
      </c>
      <c r="BB530" s="2">
        <v>0.1</v>
      </c>
      <c r="BC530" s="2">
        <v>0</v>
      </c>
    </row>
    <row r="531" spans="1:55" x14ac:dyDescent="0.2">
      <c r="A531" s="12" t="s">
        <v>234</v>
      </c>
      <c r="B531" s="12" t="s">
        <v>3533</v>
      </c>
      <c r="C531" t="s">
        <v>3532</v>
      </c>
      <c r="D531" t="s">
        <v>343</v>
      </c>
      <c r="E531" s="12" t="s">
        <v>140</v>
      </c>
      <c r="F531">
        <v>1</v>
      </c>
      <c r="G531">
        <v>0</v>
      </c>
      <c r="H531">
        <v>0</v>
      </c>
      <c r="I531" s="15">
        <f t="shared" si="80"/>
        <v>0</v>
      </c>
      <c r="J531">
        <v>0</v>
      </c>
      <c r="K531">
        <v>0</v>
      </c>
      <c r="L531" s="3">
        <v>0</v>
      </c>
      <c r="M531" s="3">
        <v>0</v>
      </c>
      <c r="N531" s="3">
        <v>0</v>
      </c>
      <c r="O531" s="14">
        <f t="shared" si="81"/>
        <v>0</v>
      </c>
      <c r="P531">
        <v>0</v>
      </c>
      <c r="Q531">
        <v>0</v>
      </c>
      <c r="R531">
        <v>0</v>
      </c>
      <c r="S531" s="13">
        <f t="shared" si="82"/>
        <v>0</v>
      </c>
      <c r="T531" s="13">
        <f t="shared" si="83"/>
        <v>0</v>
      </c>
      <c r="U531" s="15">
        <f t="shared" si="84"/>
        <v>0</v>
      </c>
      <c r="V531">
        <v>0</v>
      </c>
      <c r="W531">
        <v>0</v>
      </c>
      <c r="X531">
        <v>0</v>
      </c>
      <c r="Y531" s="2">
        <v>0</v>
      </c>
      <c r="Z531" s="21">
        <v>0</v>
      </c>
      <c r="AC531" s="32">
        <f t="shared" si="85"/>
        <v>0</v>
      </c>
      <c r="AD531" s="13">
        <f t="shared" si="86"/>
        <v>0</v>
      </c>
      <c r="AE531" s="13">
        <f t="shared" si="87"/>
        <v>0</v>
      </c>
      <c r="AF531" s="13">
        <f t="shared" si="88"/>
        <v>0</v>
      </c>
      <c r="AG531">
        <v>0</v>
      </c>
      <c r="AH531">
        <v>0</v>
      </c>
      <c r="AI531" s="17" t="str">
        <f t="shared" si="89"/>
        <v xml:space="preserve"> </v>
      </c>
      <c r="AJ531" s="35">
        <v>0</v>
      </c>
      <c r="AK531" s="35">
        <v>0</v>
      </c>
      <c r="AL531" s="35">
        <v>0</v>
      </c>
      <c r="AM531" s="35">
        <v>0</v>
      </c>
      <c r="AN531" s="35">
        <v>0</v>
      </c>
      <c r="AO531" s="35">
        <v>0</v>
      </c>
      <c r="AP531" s="35">
        <v>0</v>
      </c>
      <c r="AQ531" s="35">
        <v>0</v>
      </c>
      <c r="AR531">
        <v>0</v>
      </c>
      <c r="AS531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</row>
    <row r="532" spans="1:55" x14ac:dyDescent="0.2">
      <c r="A532" s="12" t="s">
        <v>1575</v>
      </c>
      <c r="B532" s="12" t="s">
        <v>1576</v>
      </c>
      <c r="C532" t="s">
        <v>1574</v>
      </c>
      <c r="D532" t="s">
        <v>155</v>
      </c>
      <c r="E532" s="12" t="s">
        <v>170</v>
      </c>
      <c r="F532">
        <v>7</v>
      </c>
      <c r="G532">
        <v>0</v>
      </c>
      <c r="H532">
        <v>0</v>
      </c>
      <c r="I532" s="15">
        <f t="shared" si="80"/>
        <v>0</v>
      </c>
      <c r="J532">
        <v>0</v>
      </c>
      <c r="K532">
        <v>0</v>
      </c>
      <c r="L532" s="3">
        <v>0</v>
      </c>
      <c r="M532" s="3">
        <v>0</v>
      </c>
      <c r="N532" s="3">
        <v>0</v>
      </c>
      <c r="O532" s="14">
        <f t="shared" si="81"/>
        <v>0</v>
      </c>
      <c r="P532">
        <v>1</v>
      </c>
      <c r="Q532">
        <v>0</v>
      </c>
      <c r="R532">
        <v>0</v>
      </c>
      <c r="S532" s="13">
        <f t="shared" si="82"/>
        <v>0</v>
      </c>
      <c r="T532" s="13">
        <f t="shared" si="83"/>
        <v>0</v>
      </c>
      <c r="U532" s="15">
        <f t="shared" si="84"/>
        <v>0</v>
      </c>
      <c r="V532">
        <v>0</v>
      </c>
      <c r="W532">
        <v>1</v>
      </c>
      <c r="X532">
        <v>3</v>
      </c>
      <c r="Y532" s="2">
        <v>9.8666666667000005</v>
      </c>
      <c r="Z532" s="21">
        <v>1.4</v>
      </c>
      <c r="AA532">
        <v>1.41</v>
      </c>
      <c r="AB532">
        <v>4.41</v>
      </c>
      <c r="AC532" s="32">
        <f t="shared" si="85"/>
        <v>0.24226804123711337</v>
      </c>
      <c r="AD532" s="13">
        <f t="shared" si="86"/>
        <v>0</v>
      </c>
      <c r="AE532" s="13">
        <f t="shared" si="87"/>
        <v>0</v>
      </c>
      <c r="AF532" s="13">
        <f t="shared" si="88"/>
        <v>0</v>
      </c>
      <c r="AG532">
        <v>2</v>
      </c>
      <c r="AH532">
        <v>2</v>
      </c>
      <c r="AI532" s="17">
        <f t="shared" si="89"/>
        <v>0.5</v>
      </c>
      <c r="AJ532" s="35">
        <v>0</v>
      </c>
      <c r="AK532" s="35">
        <v>0</v>
      </c>
      <c r="AL532" s="35">
        <v>8</v>
      </c>
      <c r="AM532" s="35">
        <v>2</v>
      </c>
      <c r="AN532" s="35">
        <v>2</v>
      </c>
      <c r="AO532" s="35">
        <v>2</v>
      </c>
      <c r="AP532" s="35">
        <v>0</v>
      </c>
      <c r="AQ532" s="35">
        <v>1</v>
      </c>
      <c r="AR532">
        <v>0</v>
      </c>
      <c r="AS532">
        <v>0</v>
      </c>
      <c r="AT532">
        <v>42.57</v>
      </c>
      <c r="AU532">
        <v>-45</v>
      </c>
      <c r="AV532">
        <v>-79.808999999999997</v>
      </c>
      <c r="AW532">
        <v>-1.258</v>
      </c>
      <c r="AX532" s="2">
        <v>1</v>
      </c>
      <c r="AY532" s="2">
        <v>0.1</v>
      </c>
      <c r="AZ532" s="2">
        <v>0.1</v>
      </c>
      <c r="BA532" s="2">
        <v>0</v>
      </c>
      <c r="BB532" s="2">
        <v>0</v>
      </c>
      <c r="BC532" s="2">
        <v>0.2</v>
      </c>
    </row>
    <row r="533" spans="1:55" x14ac:dyDescent="0.2">
      <c r="A533" s="12" t="s">
        <v>1247</v>
      </c>
      <c r="B533" s="12" t="s">
        <v>1248</v>
      </c>
      <c r="C533" t="s">
        <v>1246</v>
      </c>
      <c r="D533" s="12" t="s">
        <v>460</v>
      </c>
      <c r="E533" s="12" t="s">
        <v>148</v>
      </c>
      <c r="F533">
        <v>70</v>
      </c>
      <c r="G533">
        <v>0</v>
      </c>
      <c r="H533">
        <v>4</v>
      </c>
      <c r="I533" s="15">
        <f t="shared" si="80"/>
        <v>4</v>
      </c>
      <c r="J533">
        <v>2</v>
      </c>
      <c r="K533">
        <v>2</v>
      </c>
      <c r="L533" s="3">
        <v>0</v>
      </c>
      <c r="M533" s="3">
        <v>2</v>
      </c>
      <c r="N533" s="3">
        <v>2</v>
      </c>
      <c r="O533" s="14">
        <f t="shared" si="81"/>
        <v>2.919116156495877</v>
      </c>
      <c r="P533">
        <v>6</v>
      </c>
      <c r="Q533">
        <v>3</v>
      </c>
      <c r="R533">
        <v>2</v>
      </c>
      <c r="S533" s="13">
        <f t="shared" si="82"/>
        <v>0</v>
      </c>
      <c r="T533" s="13">
        <f t="shared" si="83"/>
        <v>0</v>
      </c>
      <c r="U533" s="15">
        <f t="shared" si="84"/>
        <v>31.599999999999998</v>
      </c>
      <c r="V533">
        <v>1</v>
      </c>
      <c r="W533">
        <v>2</v>
      </c>
      <c r="X533">
        <v>12</v>
      </c>
      <c r="Y533" s="2">
        <v>82.216666666699993</v>
      </c>
      <c r="Z533" s="21">
        <v>1.1666666667000001</v>
      </c>
      <c r="AA533">
        <v>1.17</v>
      </c>
      <c r="AB533">
        <v>4.13</v>
      </c>
      <c r="AC533" s="32">
        <f t="shared" si="85"/>
        <v>0.22075471698113208</v>
      </c>
      <c r="AD533" s="13">
        <f t="shared" si="86"/>
        <v>0</v>
      </c>
      <c r="AE533" s="13">
        <f t="shared" si="87"/>
        <v>0.8</v>
      </c>
      <c r="AF533" s="13">
        <f t="shared" si="88"/>
        <v>0.8</v>
      </c>
      <c r="AG533">
        <v>8</v>
      </c>
      <c r="AH533">
        <v>9</v>
      </c>
      <c r="AI533" s="17">
        <f t="shared" si="89"/>
        <v>0.47058823529411764</v>
      </c>
      <c r="AJ533" s="35">
        <v>5</v>
      </c>
      <c r="AK533" s="35">
        <v>2</v>
      </c>
      <c r="AL533" s="35">
        <v>74</v>
      </c>
      <c r="AM533" s="35">
        <v>18</v>
      </c>
      <c r="AN533" s="35">
        <v>22</v>
      </c>
      <c r="AO533" s="35">
        <v>3</v>
      </c>
      <c r="AP533" s="35">
        <v>5</v>
      </c>
      <c r="AQ533" s="35">
        <v>28</v>
      </c>
      <c r="AR533">
        <v>0</v>
      </c>
      <c r="AS533">
        <v>0</v>
      </c>
      <c r="AT533">
        <v>73.709999999999994</v>
      </c>
      <c r="AU533">
        <v>-16.600000000000001</v>
      </c>
      <c r="AV533">
        <v>-82.539000000000001</v>
      </c>
      <c r="AW533">
        <v>-3.657</v>
      </c>
      <c r="AX533" s="2">
        <v>7.5</v>
      </c>
      <c r="AY533" s="2">
        <v>-0.2</v>
      </c>
      <c r="AZ533" s="2">
        <v>0.30000000000000004</v>
      </c>
      <c r="BA533" s="2">
        <v>-0.2</v>
      </c>
      <c r="BB533" s="2">
        <v>-0.60000000000000009</v>
      </c>
      <c r="BC533" s="2">
        <v>-0.8</v>
      </c>
    </row>
    <row r="534" spans="1:55" x14ac:dyDescent="0.2">
      <c r="A534" s="12" t="s">
        <v>1247</v>
      </c>
      <c r="B534" s="12" t="s">
        <v>1704</v>
      </c>
      <c r="C534" t="s">
        <v>1703</v>
      </c>
      <c r="D534" t="s">
        <v>460</v>
      </c>
      <c r="E534" s="12" t="s">
        <v>170</v>
      </c>
      <c r="F534">
        <v>65</v>
      </c>
      <c r="G534">
        <v>5</v>
      </c>
      <c r="H534">
        <v>8</v>
      </c>
      <c r="I534" s="15">
        <f t="shared" si="80"/>
        <v>13</v>
      </c>
      <c r="J534">
        <v>5</v>
      </c>
      <c r="K534">
        <v>2</v>
      </c>
      <c r="L534" s="3">
        <v>4</v>
      </c>
      <c r="M534" s="3">
        <v>5</v>
      </c>
      <c r="N534" s="3">
        <v>2</v>
      </c>
      <c r="O534" s="14">
        <f t="shared" si="81"/>
        <v>4.3038440316358839</v>
      </c>
      <c r="P534">
        <v>31</v>
      </c>
      <c r="Q534">
        <v>26</v>
      </c>
      <c r="R534">
        <v>4</v>
      </c>
      <c r="S534" s="13">
        <f t="shared" si="82"/>
        <v>0.16129032258064516</v>
      </c>
      <c r="T534" s="13">
        <f t="shared" si="83"/>
        <v>8.1967213114754092E-2</v>
      </c>
      <c r="U534" s="15">
        <f t="shared" si="84"/>
        <v>37.38095238095238</v>
      </c>
      <c r="V534">
        <v>0</v>
      </c>
      <c r="W534">
        <v>10</v>
      </c>
      <c r="X534">
        <v>7</v>
      </c>
      <c r="Y534" s="2">
        <v>181.23333333330001</v>
      </c>
      <c r="Z534" s="21">
        <v>2.7833333332999999</v>
      </c>
      <c r="AA534">
        <v>2.72</v>
      </c>
      <c r="AB534">
        <v>2.62</v>
      </c>
      <c r="AC534" s="32">
        <f t="shared" si="85"/>
        <v>0.50936329588014984</v>
      </c>
      <c r="AD534" s="13">
        <f t="shared" si="86"/>
        <v>0.19047619047619047</v>
      </c>
      <c r="AE534" s="13">
        <f t="shared" si="87"/>
        <v>0.33333333333333331</v>
      </c>
      <c r="AF534" s="13">
        <f t="shared" si="88"/>
        <v>0.52380952380952372</v>
      </c>
      <c r="AG534">
        <v>107</v>
      </c>
      <c r="AH534">
        <v>67</v>
      </c>
      <c r="AI534" s="17">
        <f t="shared" si="89"/>
        <v>0.61494252873563215</v>
      </c>
      <c r="AJ534" s="35">
        <v>21</v>
      </c>
      <c r="AK534" s="35">
        <v>1</v>
      </c>
      <c r="AL534" s="35">
        <v>136</v>
      </c>
      <c r="AM534" s="35">
        <v>23</v>
      </c>
      <c r="AN534" s="35">
        <v>83</v>
      </c>
      <c r="AO534" s="35">
        <v>10</v>
      </c>
      <c r="AP534" s="35">
        <v>5</v>
      </c>
      <c r="AQ534" s="35">
        <v>83</v>
      </c>
      <c r="AR534">
        <v>5</v>
      </c>
      <c r="AS534">
        <v>1</v>
      </c>
      <c r="AT534">
        <v>96.35</v>
      </c>
      <c r="AU534">
        <v>11.1</v>
      </c>
      <c r="AV534">
        <v>-78.444000000000003</v>
      </c>
      <c r="AW534">
        <v>0.309</v>
      </c>
      <c r="AX534" s="2">
        <v>17.399999999999999</v>
      </c>
      <c r="AY534" s="2">
        <v>0.8</v>
      </c>
      <c r="AZ534" s="2">
        <v>-0.5</v>
      </c>
      <c r="BA534" s="2">
        <v>0.5</v>
      </c>
      <c r="BB534" s="2">
        <v>-1.4</v>
      </c>
      <c r="BC534" s="2">
        <v>-0.7</v>
      </c>
    </row>
    <row r="535" spans="1:55" x14ac:dyDescent="0.2">
      <c r="A535" s="12" t="s">
        <v>1247</v>
      </c>
      <c r="B535" s="12" t="s">
        <v>2338</v>
      </c>
      <c r="C535" t="s">
        <v>2337</v>
      </c>
      <c r="D535" t="s">
        <v>131</v>
      </c>
      <c r="E535" s="12" t="s">
        <v>178</v>
      </c>
      <c r="F535">
        <v>44</v>
      </c>
      <c r="G535">
        <v>0</v>
      </c>
      <c r="H535">
        <v>1</v>
      </c>
      <c r="I535" s="15">
        <f t="shared" si="80"/>
        <v>1</v>
      </c>
      <c r="J535">
        <v>1</v>
      </c>
      <c r="K535">
        <v>0</v>
      </c>
      <c r="L535" s="3">
        <v>0</v>
      </c>
      <c r="M535" s="3">
        <v>1</v>
      </c>
      <c r="N535" s="3">
        <v>0</v>
      </c>
      <c r="O535" s="14">
        <f t="shared" si="81"/>
        <v>2.7293404094052001</v>
      </c>
      <c r="P535">
        <v>0</v>
      </c>
      <c r="Q535">
        <v>1</v>
      </c>
      <c r="R535">
        <v>1</v>
      </c>
      <c r="S535" s="13">
        <f t="shared" si="82"/>
        <v>0</v>
      </c>
      <c r="T535" s="13">
        <f t="shared" si="83"/>
        <v>0</v>
      </c>
      <c r="U535" s="15">
        <f t="shared" si="84"/>
        <v>6.3333333333333339</v>
      </c>
      <c r="V535">
        <v>0</v>
      </c>
      <c r="W535">
        <v>0</v>
      </c>
      <c r="X535">
        <v>0</v>
      </c>
      <c r="Y535" s="2">
        <v>21.983333333299999</v>
      </c>
      <c r="Z535" s="21">
        <v>0.4833333333</v>
      </c>
      <c r="AA535">
        <v>0.5</v>
      </c>
      <c r="AB535">
        <v>4.5999999999999996</v>
      </c>
      <c r="AC535" s="32">
        <f t="shared" si="85"/>
        <v>9.8039215686274522E-2</v>
      </c>
      <c r="AD535" s="13">
        <f t="shared" si="86"/>
        <v>0</v>
      </c>
      <c r="AE535" s="13">
        <f t="shared" si="87"/>
        <v>0.33333333333333331</v>
      </c>
      <c r="AF535" s="13">
        <f t="shared" si="88"/>
        <v>0.33333333333333331</v>
      </c>
      <c r="AI535" s="17" t="str">
        <f t="shared" si="89"/>
        <v xml:space="preserve"> </v>
      </c>
      <c r="AJ535" s="35">
        <v>3</v>
      </c>
      <c r="AK535" s="35">
        <v>0</v>
      </c>
      <c r="AL535" s="35">
        <v>16</v>
      </c>
      <c r="AM535" s="35">
        <v>1</v>
      </c>
      <c r="AN535" s="35">
        <v>7</v>
      </c>
      <c r="AO535" s="35">
        <v>2</v>
      </c>
      <c r="AP535" s="35">
        <v>0</v>
      </c>
      <c r="AQ535" s="35">
        <v>5</v>
      </c>
      <c r="AR535">
        <v>0</v>
      </c>
      <c r="AS535">
        <v>0</v>
      </c>
      <c r="AT535">
        <v>76.42</v>
      </c>
      <c r="AU535">
        <v>10.9</v>
      </c>
      <c r="AV535">
        <v>-82.448999999999998</v>
      </c>
      <c r="AW535">
        <v>1.623</v>
      </c>
      <c r="AX535" s="2">
        <v>2.2000000000000002</v>
      </c>
      <c r="AY535" s="2">
        <v>0</v>
      </c>
      <c r="AZ535" s="2">
        <v>0.1</v>
      </c>
      <c r="BA535" s="2">
        <v>0.1</v>
      </c>
      <c r="BB535" s="2">
        <v>0.30000000000000004</v>
      </c>
      <c r="BC535" s="2">
        <v>0.4</v>
      </c>
    </row>
    <row r="536" spans="1:55" x14ac:dyDescent="0.2">
      <c r="A536" s="12" t="s">
        <v>1247</v>
      </c>
      <c r="B536" s="12" t="s">
        <v>3273</v>
      </c>
      <c r="C536" t="s">
        <v>3272</v>
      </c>
      <c r="D536" t="s">
        <v>367</v>
      </c>
      <c r="E536" s="12" t="s">
        <v>170</v>
      </c>
      <c r="F536">
        <v>1</v>
      </c>
      <c r="G536">
        <v>0</v>
      </c>
      <c r="H536">
        <v>0</v>
      </c>
      <c r="I536" s="15">
        <f t="shared" si="80"/>
        <v>0</v>
      </c>
      <c r="J536">
        <v>0</v>
      </c>
      <c r="K536">
        <v>0</v>
      </c>
      <c r="L536" s="3">
        <v>0</v>
      </c>
      <c r="M536" s="3">
        <v>0</v>
      </c>
      <c r="N536" s="3">
        <v>0</v>
      </c>
      <c r="O536" s="14">
        <f t="shared" si="81"/>
        <v>0</v>
      </c>
      <c r="P536">
        <v>0</v>
      </c>
      <c r="Q536">
        <v>0</v>
      </c>
      <c r="R536">
        <v>0</v>
      </c>
      <c r="S536" s="13">
        <f t="shared" si="82"/>
        <v>0</v>
      </c>
      <c r="T536" s="13">
        <f t="shared" si="83"/>
        <v>0</v>
      </c>
      <c r="U536" s="15">
        <f t="shared" si="84"/>
        <v>0</v>
      </c>
      <c r="V536">
        <v>0</v>
      </c>
      <c r="W536">
        <v>0</v>
      </c>
      <c r="X536">
        <v>0</v>
      </c>
      <c r="Y536" s="2">
        <v>1.1499999999999999</v>
      </c>
      <c r="Z536" s="21">
        <v>1.1499999999999999</v>
      </c>
      <c r="AA536">
        <v>1.1499999999999999</v>
      </c>
      <c r="AB536">
        <v>0.85</v>
      </c>
      <c r="AC536" s="32">
        <f t="shared" si="85"/>
        <v>0.57499999999999996</v>
      </c>
      <c r="AD536" s="13">
        <f t="shared" si="86"/>
        <v>0</v>
      </c>
      <c r="AE536" s="13">
        <f t="shared" si="87"/>
        <v>0</v>
      </c>
      <c r="AF536" s="13">
        <f t="shared" si="88"/>
        <v>0</v>
      </c>
      <c r="AG536">
        <v>0</v>
      </c>
      <c r="AH536">
        <v>0</v>
      </c>
      <c r="AI536" s="17" t="str">
        <f t="shared" si="89"/>
        <v xml:space="preserve"> </v>
      </c>
      <c r="AJ536" s="35">
        <v>0</v>
      </c>
      <c r="AK536" s="35">
        <v>0</v>
      </c>
      <c r="AL536" s="35">
        <v>1</v>
      </c>
      <c r="AM536" s="35">
        <v>0</v>
      </c>
      <c r="AN536" s="35">
        <v>0</v>
      </c>
      <c r="AO536" s="35">
        <v>1</v>
      </c>
      <c r="AP536" s="35">
        <v>0</v>
      </c>
      <c r="AQ536" s="35">
        <v>1</v>
      </c>
      <c r="AR536">
        <v>0</v>
      </c>
      <c r="AS536">
        <v>0</v>
      </c>
      <c r="AT536">
        <v>52.17</v>
      </c>
      <c r="AU536">
        <v>-18.399999999999999</v>
      </c>
      <c r="AV536">
        <v>-83.575000000000003</v>
      </c>
      <c r="AW536">
        <v>-2.6760000000000002</v>
      </c>
      <c r="AX536" s="2">
        <v>0.1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</row>
    <row r="537" spans="1:55" x14ac:dyDescent="0.2">
      <c r="A537" s="12" t="s">
        <v>1247</v>
      </c>
      <c r="B537" s="12" t="s">
        <v>727</v>
      </c>
      <c r="C537" t="s">
        <v>3275</v>
      </c>
      <c r="D537" s="12" t="s">
        <v>199</v>
      </c>
      <c r="E537" s="12" t="s">
        <v>148</v>
      </c>
      <c r="F537">
        <v>81</v>
      </c>
      <c r="G537">
        <v>9</v>
      </c>
      <c r="H537">
        <v>12</v>
      </c>
      <c r="I537" s="15">
        <f t="shared" si="80"/>
        <v>21</v>
      </c>
      <c r="J537">
        <v>6</v>
      </c>
      <c r="K537">
        <v>6</v>
      </c>
      <c r="L537" s="3">
        <v>9</v>
      </c>
      <c r="M537" s="3">
        <v>5</v>
      </c>
      <c r="N537" s="3">
        <v>5</v>
      </c>
      <c r="O537" s="14">
        <f t="shared" si="81"/>
        <v>4.690408239236219</v>
      </c>
      <c r="P537">
        <v>36</v>
      </c>
      <c r="Q537">
        <v>18</v>
      </c>
      <c r="R537">
        <v>18</v>
      </c>
      <c r="S537" s="13">
        <f t="shared" si="82"/>
        <v>0.25</v>
      </c>
      <c r="T537" s="13">
        <f t="shared" si="83"/>
        <v>0.125</v>
      </c>
      <c r="U537" s="15">
        <f t="shared" si="84"/>
        <v>45.913043478260875</v>
      </c>
      <c r="V537">
        <v>2</v>
      </c>
      <c r="W537">
        <v>0</v>
      </c>
      <c r="X537">
        <v>10</v>
      </c>
      <c r="Y537" s="2">
        <v>268.63333333330002</v>
      </c>
      <c r="Z537" s="21">
        <v>3.3</v>
      </c>
      <c r="AA537">
        <v>3.16</v>
      </c>
      <c r="AB537">
        <v>2.06</v>
      </c>
      <c r="AC537" s="32">
        <f t="shared" si="85"/>
        <v>0.6053639846743295</v>
      </c>
      <c r="AD537" s="13">
        <f t="shared" si="86"/>
        <v>0.39130434782608697</v>
      </c>
      <c r="AE537" s="13">
        <f t="shared" si="87"/>
        <v>0.52173913043478259</v>
      </c>
      <c r="AF537" s="13">
        <f t="shared" si="88"/>
        <v>0.91304347826086962</v>
      </c>
      <c r="AG537">
        <v>0</v>
      </c>
      <c r="AH537">
        <v>10</v>
      </c>
      <c r="AI537" s="17">
        <f t="shared" si="89"/>
        <v>0</v>
      </c>
      <c r="AJ537" s="35">
        <v>23</v>
      </c>
      <c r="AK537" s="35">
        <v>3</v>
      </c>
      <c r="AL537" s="35">
        <v>153</v>
      </c>
      <c r="AM537" s="35">
        <v>31</v>
      </c>
      <c r="AN537" s="35">
        <v>83</v>
      </c>
      <c r="AO537" s="35">
        <v>10</v>
      </c>
      <c r="AP537" s="35">
        <v>10</v>
      </c>
      <c r="AQ537" s="35">
        <v>86</v>
      </c>
      <c r="AR537">
        <v>0</v>
      </c>
      <c r="AS537">
        <v>0</v>
      </c>
      <c r="AT537">
        <v>68.17</v>
      </c>
      <c r="AU537">
        <v>-0.1</v>
      </c>
      <c r="AV537">
        <v>-82.441999999999993</v>
      </c>
      <c r="AW537">
        <v>-2.5609999999999999</v>
      </c>
      <c r="AX537" s="2">
        <v>21.6</v>
      </c>
      <c r="AY537" s="2">
        <v>-2.7</v>
      </c>
      <c r="AZ537" s="2">
        <v>-0.5</v>
      </c>
      <c r="BA537" s="2">
        <v>-0.8</v>
      </c>
      <c r="BB537" s="2">
        <v>1.9</v>
      </c>
      <c r="BC537" s="2">
        <v>-2</v>
      </c>
    </row>
    <row r="538" spans="1:55" x14ac:dyDescent="0.2">
      <c r="A538" s="12" t="s">
        <v>1725</v>
      </c>
      <c r="B538" s="12" t="s">
        <v>1726</v>
      </c>
      <c r="C538" t="s">
        <v>1724</v>
      </c>
      <c r="D538" t="s">
        <v>610</v>
      </c>
      <c r="E538" s="12" t="s">
        <v>148</v>
      </c>
      <c r="F538">
        <v>48</v>
      </c>
      <c r="G538">
        <v>1</v>
      </c>
      <c r="H538">
        <v>1</v>
      </c>
      <c r="I538" s="15">
        <f t="shared" si="80"/>
        <v>2</v>
      </c>
      <c r="J538">
        <v>0</v>
      </c>
      <c r="K538">
        <v>1</v>
      </c>
      <c r="L538" s="3">
        <v>1</v>
      </c>
      <c r="M538" s="3">
        <v>0</v>
      </c>
      <c r="N538" s="3">
        <v>1</v>
      </c>
      <c r="O538" s="14">
        <f t="shared" si="81"/>
        <v>1.4018691588785048</v>
      </c>
      <c r="P538">
        <v>16</v>
      </c>
      <c r="Q538">
        <v>7</v>
      </c>
      <c r="R538">
        <v>5</v>
      </c>
      <c r="S538" s="13">
        <f t="shared" si="82"/>
        <v>6.25E-2</v>
      </c>
      <c r="T538" s="13">
        <f t="shared" si="83"/>
        <v>3.5714285714285712E-2</v>
      </c>
      <c r="U538" s="15">
        <f t="shared" si="84"/>
        <v>0</v>
      </c>
      <c r="V538">
        <v>0</v>
      </c>
      <c r="W538">
        <v>0</v>
      </c>
      <c r="X538">
        <v>5</v>
      </c>
      <c r="Y538" s="2">
        <v>85.6</v>
      </c>
      <c r="Z538" s="21">
        <v>1.7833333332999999</v>
      </c>
      <c r="AA538">
        <v>1.78</v>
      </c>
      <c r="AB538">
        <v>3.74</v>
      </c>
      <c r="AC538" s="32">
        <f t="shared" si="85"/>
        <v>0.32246376811594202</v>
      </c>
      <c r="AD538" s="13">
        <f t="shared" si="86"/>
        <v>0.2</v>
      </c>
      <c r="AE538" s="13">
        <f t="shared" si="87"/>
        <v>0.2</v>
      </c>
      <c r="AF538" s="13">
        <f t="shared" si="88"/>
        <v>0.4</v>
      </c>
      <c r="AG538">
        <v>0</v>
      </c>
      <c r="AH538">
        <v>1</v>
      </c>
      <c r="AI538" s="17">
        <f t="shared" si="89"/>
        <v>0</v>
      </c>
      <c r="AJ538" s="35">
        <v>5</v>
      </c>
      <c r="AK538" s="35">
        <v>0</v>
      </c>
      <c r="AL538" s="35">
        <v>84</v>
      </c>
      <c r="AM538" s="35">
        <v>12</v>
      </c>
      <c r="AN538" s="35">
        <v>34</v>
      </c>
      <c r="AO538" s="35">
        <v>3</v>
      </c>
      <c r="AP538" s="35">
        <v>6</v>
      </c>
      <c r="AQ538" s="35">
        <v>33</v>
      </c>
      <c r="AR538">
        <v>1</v>
      </c>
      <c r="AS538">
        <v>0</v>
      </c>
      <c r="AT538">
        <v>94.83</v>
      </c>
      <c r="AU538">
        <v>-14.1</v>
      </c>
      <c r="AV538">
        <v>-75.834999999999994</v>
      </c>
      <c r="AW538">
        <v>-0.876</v>
      </c>
      <c r="AX538" s="2">
        <v>9.8000000000000007</v>
      </c>
      <c r="AY538" s="2">
        <v>1.5</v>
      </c>
      <c r="AZ538" s="2">
        <v>0.8</v>
      </c>
      <c r="BA538" s="2">
        <v>-0.8</v>
      </c>
      <c r="BB538" s="2">
        <v>-1.2</v>
      </c>
      <c r="BC538" s="2">
        <v>0.30000000000000004</v>
      </c>
    </row>
    <row r="539" spans="1:55" x14ac:dyDescent="0.2">
      <c r="A539" s="12" t="s">
        <v>2931</v>
      </c>
      <c r="B539" s="12" t="s">
        <v>2932</v>
      </c>
      <c r="C539" t="s">
        <v>2930</v>
      </c>
      <c r="D539" t="s">
        <v>112</v>
      </c>
      <c r="E539" s="12" t="s">
        <v>156</v>
      </c>
      <c r="F539">
        <v>82</v>
      </c>
      <c r="G539">
        <v>6</v>
      </c>
      <c r="H539">
        <v>5</v>
      </c>
      <c r="I539" s="15">
        <f t="shared" si="80"/>
        <v>11</v>
      </c>
      <c r="J539">
        <v>2</v>
      </c>
      <c r="K539">
        <v>3</v>
      </c>
      <c r="L539" s="3">
        <v>6</v>
      </c>
      <c r="M539" s="3">
        <v>2</v>
      </c>
      <c r="N539" s="3">
        <v>3</v>
      </c>
      <c r="O539" s="14">
        <f t="shared" si="81"/>
        <v>4.0757513380000159</v>
      </c>
      <c r="P539">
        <v>28</v>
      </c>
      <c r="Q539">
        <v>0</v>
      </c>
      <c r="R539">
        <v>13</v>
      </c>
      <c r="S539" s="13">
        <f t="shared" si="82"/>
        <v>0.21428571428571427</v>
      </c>
      <c r="T539" s="13">
        <f t="shared" si="83"/>
        <v>0.14634146341463414</v>
      </c>
      <c r="U539" s="15">
        <f t="shared" si="84"/>
        <v>10.666666666666666</v>
      </c>
      <c r="V539">
        <v>0</v>
      </c>
      <c r="W539">
        <v>2</v>
      </c>
      <c r="X539">
        <v>6</v>
      </c>
      <c r="Y539" s="2">
        <v>161.9333333333</v>
      </c>
      <c r="Z539" s="21">
        <v>1.9666666667000001</v>
      </c>
      <c r="AA539">
        <v>1.97</v>
      </c>
      <c r="AB539">
        <v>3.13</v>
      </c>
      <c r="AC539" s="32">
        <f t="shared" si="85"/>
        <v>0.38627450980392158</v>
      </c>
      <c r="AD539" s="13">
        <f t="shared" si="86"/>
        <v>0.2857142857142857</v>
      </c>
      <c r="AE539" s="13">
        <f t="shared" si="87"/>
        <v>0.23809523809523808</v>
      </c>
      <c r="AF539" s="13">
        <f t="shared" si="88"/>
        <v>0.52380952380952372</v>
      </c>
      <c r="AG539">
        <v>1</v>
      </c>
      <c r="AH539">
        <v>0</v>
      </c>
      <c r="AI539" s="17">
        <f t="shared" si="89"/>
        <v>1</v>
      </c>
      <c r="AJ539" s="35">
        <v>21</v>
      </c>
      <c r="AK539" s="35">
        <v>4</v>
      </c>
      <c r="AL539" s="35">
        <v>91</v>
      </c>
      <c r="AM539" s="35">
        <v>28</v>
      </c>
      <c r="AN539" s="35">
        <v>43</v>
      </c>
      <c r="AO539" s="35">
        <v>8</v>
      </c>
      <c r="AP539" s="35">
        <v>3</v>
      </c>
      <c r="AQ539" s="35">
        <v>69</v>
      </c>
      <c r="AR539">
        <v>0</v>
      </c>
      <c r="AS539">
        <v>0</v>
      </c>
      <c r="AT539">
        <v>67.290000000000006</v>
      </c>
      <c r="AU539">
        <v>-18.100000000000001</v>
      </c>
      <c r="AV539">
        <v>-77.759</v>
      </c>
      <c r="AW539">
        <v>0.52500000000000002</v>
      </c>
      <c r="AX539" s="2">
        <v>13.8</v>
      </c>
      <c r="AY539" s="2">
        <v>-1.4</v>
      </c>
      <c r="AZ539" s="2">
        <v>0.4</v>
      </c>
      <c r="BA539" s="2">
        <v>-0.7</v>
      </c>
      <c r="BB539" s="2">
        <v>0.1</v>
      </c>
      <c r="BC539" s="2">
        <v>-1.6</v>
      </c>
    </row>
    <row r="540" spans="1:55" x14ac:dyDescent="0.2">
      <c r="A540" s="12" t="s">
        <v>2799</v>
      </c>
      <c r="B540" s="12" t="s">
        <v>2800</v>
      </c>
      <c r="C540" t="s">
        <v>2798</v>
      </c>
      <c r="D540" t="s">
        <v>192</v>
      </c>
      <c r="E540" s="12" t="s">
        <v>170</v>
      </c>
      <c r="F540">
        <v>69</v>
      </c>
      <c r="G540">
        <v>4</v>
      </c>
      <c r="H540">
        <v>5</v>
      </c>
      <c r="I540" s="15">
        <f t="shared" si="80"/>
        <v>9</v>
      </c>
      <c r="J540">
        <v>2</v>
      </c>
      <c r="K540">
        <v>3</v>
      </c>
      <c r="L540" s="3">
        <v>4</v>
      </c>
      <c r="M540" s="3">
        <v>2</v>
      </c>
      <c r="N540" s="3">
        <v>3</v>
      </c>
      <c r="O540" s="14">
        <f t="shared" si="81"/>
        <v>3.6120401337792645</v>
      </c>
      <c r="P540">
        <v>24</v>
      </c>
      <c r="Q540">
        <v>4</v>
      </c>
      <c r="R540">
        <v>13</v>
      </c>
      <c r="S540" s="13">
        <f t="shared" si="82"/>
        <v>0.16666666666666666</v>
      </c>
      <c r="T540" s="13">
        <f t="shared" si="83"/>
        <v>9.7560975609756101E-2</v>
      </c>
      <c r="U540" s="15">
        <f t="shared" si="84"/>
        <v>19.636363636363637</v>
      </c>
      <c r="V540">
        <v>0</v>
      </c>
      <c r="W540">
        <v>3</v>
      </c>
      <c r="X540">
        <v>6</v>
      </c>
      <c r="Y540" s="2">
        <v>149.5</v>
      </c>
      <c r="Z540" s="21">
        <v>2.1666666666999999</v>
      </c>
      <c r="AA540">
        <v>2.06</v>
      </c>
      <c r="AB540">
        <v>3.39</v>
      </c>
      <c r="AC540" s="32">
        <f t="shared" si="85"/>
        <v>0.37798165137614681</v>
      </c>
      <c r="AD540" s="13">
        <f t="shared" si="86"/>
        <v>0.36363636363636365</v>
      </c>
      <c r="AE540" s="13">
        <f t="shared" si="87"/>
        <v>0.45454545454545453</v>
      </c>
      <c r="AF540" s="13">
        <f t="shared" si="88"/>
        <v>0.81818181818181812</v>
      </c>
      <c r="AG540">
        <v>75</v>
      </c>
      <c r="AH540">
        <v>55</v>
      </c>
      <c r="AI540" s="17">
        <f t="shared" si="89"/>
        <v>0.57692307692307687</v>
      </c>
      <c r="AJ540" s="35">
        <v>11</v>
      </c>
      <c r="AK540" s="35">
        <v>3</v>
      </c>
      <c r="AL540" s="35">
        <v>97</v>
      </c>
      <c r="AM540" s="35">
        <v>15</v>
      </c>
      <c r="AN540" s="35">
        <v>57</v>
      </c>
      <c r="AO540" s="35">
        <v>6</v>
      </c>
      <c r="AP540" s="35">
        <v>11</v>
      </c>
      <c r="AQ540" s="35">
        <v>55</v>
      </c>
      <c r="AR540">
        <v>2</v>
      </c>
      <c r="AS540">
        <v>3</v>
      </c>
      <c r="AT540">
        <v>78.209999999999994</v>
      </c>
      <c r="AU540">
        <v>-10.8</v>
      </c>
      <c r="AV540">
        <v>-78.78</v>
      </c>
      <c r="AW540">
        <v>0.23600000000000002</v>
      </c>
      <c r="AX540" s="2">
        <v>12</v>
      </c>
      <c r="AY540" s="2">
        <v>-1.6</v>
      </c>
      <c r="AZ540" s="2">
        <v>-0.5</v>
      </c>
      <c r="BA540" s="2">
        <v>-0.1</v>
      </c>
      <c r="BB540" s="2">
        <v>0.7</v>
      </c>
      <c r="BC540" s="2">
        <v>-1.5</v>
      </c>
    </row>
    <row r="541" spans="1:55" x14ac:dyDescent="0.2">
      <c r="A541" s="12" t="s">
        <v>3755</v>
      </c>
      <c r="B541" s="12" t="s">
        <v>3756</v>
      </c>
      <c r="C541" t="s">
        <v>3754</v>
      </c>
      <c r="D541" t="s">
        <v>199</v>
      </c>
      <c r="E541" s="12" t="s">
        <v>3757</v>
      </c>
      <c r="F541">
        <v>77</v>
      </c>
      <c r="G541">
        <v>4</v>
      </c>
      <c r="H541">
        <v>13</v>
      </c>
      <c r="I541" s="15">
        <f t="shared" si="80"/>
        <v>17</v>
      </c>
      <c r="J541">
        <v>5</v>
      </c>
      <c r="K541">
        <v>8</v>
      </c>
      <c r="L541" s="3">
        <v>3</v>
      </c>
      <c r="M541" s="3">
        <v>5</v>
      </c>
      <c r="N541" s="3">
        <v>8</v>
      </c>
      <c r="O541" s="14">
        <f t="shared" si="81"/>
        <v>5.0641290856425218</v>
      </c>
      <c r="P541">
        <v>40</v>
      </c>
      <c r="Q541">
        <v>20</v>
      </c>
      <c r="R541">
        <v>16</v>
      </c>
      <c r="S541" s="13">
        <f t="shared" si="82"/>
        <v>0.1</v>
      </c>
      <c r="T541" s="13">
        <f t="shared" si="83"/>
        <v>5.2631578947368418E-2</v>
      </c>
      <c r="U541" s="15">
        <f t="shared" si="84"/>
        <v>42.391304347826086</v>
      </c>
      <c r="V541">
        <v>0</v>
      </c>
      <c r="W541">
        <v>5</v>
      </c>
      <c r="X541">
        <v>9</v>
      </c>
      <c r="Y541" s="2">
        <v>201.4166666667</v>
      </c>
      <c r="Z541" s="21">
        <v>2.6</v>
      </c>
      <c r="AA541">
        <v>2.58</v>
      </c>
      <c r="AB541">
        <v>2.67</v>
      </c>
      <c r="AC541" s="32">
        <f t="shared" si="85"/>
        <v>0.49142857142857144</v>
      </c>
      <c r="AD541" s="13">
        <f t="shared" si="86"/>
        <v>0.13043478260869565</v>
      </c>
      <c r="AE541" s="13">
        <f t="shared" si="87"/>
        <v>0.56521739130434778</v>
      </c>
      <c r="AF541" s="13">
        <f t="shared" si="88"/>
        <v>0.69565217391304346</v>
      </c>
      <c r="AG541">
        <v>1</v>
      </c>
      <c r="AH541">
        <v>0</v>
      </c>
      <c r="AI541" s="17">
        <f t="shared" si="89"/>
        <v>1</v>
      </c>
      <c r="AJ541" s="35">
        <v>23</v>
      </c>
      <c r="AK541" s="35">
        <v>4</v>
      </c>
      <c r="AL541" s="35">
        <v>172</v>
      </c>
      <c r="AM541" s="35">
        <v>29</v>
      </c>
      <c r="AN541" s="35">
        <v>78</v>
      </c>
      <c r="AO541" s="35">
        <v>9</v>
      </c>
      <c r="AP541" s="35">
        <v>7</v>
      </c>
      <c r="AQ541" s="35">
        <v>107</v>
      </c>
      <c r="AR541">
        <v>0</v>
      </c>
      <c r="AS541">
        <v>4</v>
      </c>
      <c r="AT541">
        <v>100.05</v>
      </c>
      <c r="AU541">
        <v>17.2</v>
      </c>
      <c r="AV541">
        <v>-76.763999999999996</v>
      </c>
      <c r="AW541">
        <v>1.5710000000000002</v>
      </c>
      <c r="AX541" s="2">
        <v>20.5</v>
      </c>
      <c r="AY541" s="2">
        <v>1.9</v>
      </c>
      <c r="AZ541" s="2">
        <v>-0.30000000000000004</v>
      </c>
      <c r="BA541" s="2">
        <v>-0.5</v>
      </c>
      <c r="BB541" s="2">
        <v>-0.2</v>
      </c>
      <c r="BC541" s="2">
        <v>0.9</v>
      </c>
    </row>
    <row r="542" spans="1:55" x14ac:dyDescent="0.2">
      <c r="A542" s="12" t="s">
        <v>336</v>
      </c>
      <c r="B542" s="12" t="s">
        <v>337</v>
      </c>
      <c r="C542" t="s">
        <v>335</v>
      </c>
      <c r="D542" t="s">
        <v>338</v>
      </c>
      <c r="E542" s="12" t="s">
        <v>178</v>
      </c>
      <c r="F542">
        <v>64</v>
      </c>
      <c r="G542">
        <v>0</v>
      </c>
      <c r="H542">
        <v>0</v>
      </c>
      <c r="I542" s="15">
        <f t="shared" si="80"/>
        <v>0</v>
      </c>
      <c r="J542">
        <v>0</v>
      </c>
      <c r="K542">
        <v>0</v>
      </c>
      <c r="L542" s="3">
        <v>0</v>
      </c>
      <c r="M542" s="3">
        <v>0</v>
      </c>
      <c r="N542" s="3">
        <v>0</v>
      </c>
      <c r="O542" s="14">
        <f t="shared" si="81"/>
        <v>0</v>
      </c>
      <c r="P542">
        <v>1</v>
      </c>
      <c r="Q542">
        <v>0</v>
      </c>
      <c r="R542">
        <v>0</v>
      </c>
      <c r="S542" s="13">
        <f t="shared" si="82"/>
        <v>0</v>
      </c>
      <c r="T542" s="13">
        <f t="shared" si="83"/>
        <v>0</v>
      </c>
      <c r="U542" s="15">
        <f t="shared" si="84"/>
        <v>0</v>
      </c>
      <c r="V542">
        <v>0</v>
      </c>
      <c r="W542">
        <v>0</v>
      </c>
      <c r="X542">
        <v>0</v>
      </c>
      <c r="Y542" s="2">
        <v>10.7</v>
      </c>
      <c r="Z542" s="21">
        <v>0.16666666669999999</v>
      </c>
      <c r="AA542">
        <v>0.18</v>
      </c>
      <c r="AB542">
        <v>4.2300000000000004</v>
      </c>
      <c r="AC542" s="32">
        <f t="shared" si="85"/>
        <v>4.0816326530612242E-2</v>
      </c>
      <c r="AD542" s="13">
        <f t="shared" si="86"/>
        <v>0</v>
      </c>
      <c r="AE542" s="13">
        <f t="shared" si="87"/>
        <v>0</v>
      </c>
      <c r="AF542" s="13">
        <f t="shared" si="88"/>
        <v>0</v>
      </c>
      <c r="AI542" s="17" t="str">
        <f t="shared" si="89"/>
        <v xml:space="preserve"> </v>
      </c>
      <c r="AJ542" s="35">
        <v>0</v>
      </c>
      <c r="AK542" s="35">
        <v>0</v>
      </c>
      <c r="AL542" s="35">
        <v>6</v>
      </c>
      <c r="AM542" s="35">
        <v>2</v>
      </c>
      <c r="AN542" s="35">
        <v>1</v>
      </c>
      <c r="AO542" s="35">
        <v>0</v>
      </c>
      <c r="AP542" s="35">
        <v>0</v>
      </c>
      <c r="AQ542" s="35">
        <v>5</v>
      </c>
      <c r="AR542">
        <v>0</v>
      </c>
      <c r="AS542">
        <v>1</v>
      </c>
      <c r="AT542">
        <v>52.86</v>
      </c>
      <c r="AU542">
        <v>-37.5</v>
      </c>
      <c r="AV542">
        <v>-84.444999999999993</v>
      </c>
      <c r="AW542">
        <v>-3.8380000000000001</v>
      </c>
      <c r="AX542" s="2">
        <v>0.60000000000000009</v>
      </c>
      <c r="AY542" s="2">
        <v>-0.4</v>
      </c>
      <c r="AZ542" s="2">
        <v>0.1</v>
      </c>
      <c r="BA542" s="2">
        <v>-0.1</v>
      </c>
      <c r="BB542" s="2">
        <v>-0.1</v>
      </c>
      <c r="BC542" s="2">
        <v>-0.4</v>
      </c>
    </row>
    <row r="543" spans="1:55" x14ac:dyDescent="0.2">
      <c r="A543" s="12" t="s">
        <v>336</v>
      </c>
      <c r="B543" s="12" t="s">
        <v>376</v>
      </c>
      <c r="C543" t="s">
        <v>375</v>
      </c>
      <c r="D543" t="s">
        <v>192</v>
      </c>
      <c r="E543" s="12" t="s">
        <v>156</v>
      </c>
      <c r="F543">
        <v>55</v>
      </c>
      <c r="G543">
        <v>0</v>
      </c>
      <c r="H543">
        <v>4</v>
      </c>
      <c r="I543" s="15">
        <f t="shared" si="80"/>
        <v>4</v>
      </c>
      <c r="J543">
        <v>2</v>
      </c>
      <c r="K543">
        <v>2</v>
      </c>
      <c r="L543" s="3">
        <v>0</v>
      </c>
      <c r="M543" s="3">
        <v>1</v>
      </c>
      <c r="N543" s="3">
        <v>2</v>
      </c>
      <c r="O543" s="14">
        <f t="shared" si="81"/>
        <v>3.4926024739250585</v>
      </c>
      <c r="P543">
        <v>5</v>
      </c>
      <c r="Q543">
        <v>6</v>
      </c>
      <c r="R543">
        <v>1</v>
      </c>
      <c r="S543" s="13">
        <f t="shared" si="82"/>
        <v>0</v>
      </c>
      <c r="T543" s="13">
        <f t="shared" si="83"/>
        <v>0</v>
      </c>
      <c r="U543" s="15">
        <f t="shared" si="84"/>
        <v>11.111111111111111</v>
      </c>
      <c r="V543">
        <v>1</v>
      </c>
      <c r="W543">
        <v>3</v>
      </c>
      <c r="X543">
        <v>4</v>
      </c>
      <c r="Y543" s="2">
        <v>68.716666666699993</v>
      </c>
      <c r="Z543" s="21">
        <v>1.2333333333000001</v>
      </c>
      <c r="AA543">
        <v>1.22</v>
      </c>
      <c r="AB543">
        <v>4.1900000000000004</v>
      </c>
      <c r="AC543" s="32">
        <f t="shared" si="85"/>
        <v>0.2255083179297597</v>
      </c>
      <c r="AD543" s="13">
        <f t="shared" si="86"/>
        <v>0</v>
      </c>
      <c r="AE543" s="13">
        <f t="shared" si="87"/>
        <v>0.44444444444444442</v>
      </c>
      <c r="AF543" s="13">
        <f t="shared" si="88"/>
        <v>0.44444444444444442</v>
      </c>
      <c r="AG543">
        <v>0</v>
      </c>
      <c r="AH543">
        <v>2</v>
      </c>
      <c r="AI543" s="17">
        <f t="shared" si="89"/>
        <v>0</v>
      </c>
      <c r="AJ543" s="35">
        <v>9</v>
      </c>
      <c r="AK543" s="35">
        <v>1</v>
      </c>
      <c r="AL543" s="35">
        <v>41</v>
      </c>
      <c r="AM543" s="35">
        <v>5</v>
      </c>
      <c r="AN543" s="35">
        <v>31</v>
      </c>
      <c r="AO543" s="35">
        <v>4</v>
      </c>
      <c r="AP543" s="35">
        <v>3</v>
      </c>
      <c r="AQ543" s="35">
        <v>36</v>
      </c>
      <c r="AR543">
        <v>1</v>
      </c>
      <c r="AS543">
        <v>0</v>
      </c>
      <c r="AT543">
        <v>92.9</v>
      </c>
      <c r="AU543">
        <v>6.2</v>
      </c>
      <c r="AV543">
        <v>-84.009</v>
      </c>
      <c r="AW543">
        <v>-10.544</v>
      </c>
      <c r="AX543" s="2">
        <v>4.8</v>
      </c>
      <c r="AY543" s="2">
        <v>-1.6</v>
      </c>
      <c r="AZ543" s="2">
        <v>0.1</v>
      </c>
      <c r="BA543" s="2">
        <v>0.2</v>
      </c>
      <c r="BB543" s="2">
        <v>0.30000000000000004</v>
      </c>
      <c r="BC543" s="2">
        <v>-1</v>
      </c>
    </row>
    <row r="544" spans="1:55" x14ac:dyDescent="0.2">
      <c r="A544" s="12" t="s">
        <v>336</v>
      </c>
      <c r="B544" s="12" t="s">
        <v>747</v>
      </c>
      <c r="C544" t="s">
        <v>746</v>
      </c>
      <c r="D544" t="s">
        <v>223</v>
      </c>
      <c r="E544" s="12" t="s">
        <v>156</v>
      </c>
      <c r="F544">
        <v>56</v>
      </c>
      <c r="G544">
        <v>2</v>
      </c>
      <c r="H544">
        <v>2</v>
      </c>
      <c r="I544" s="15">
        <f t="shared" si="80"/>
        <v>4</v>
      </c>
      <c r="J544">
        <v>2</v>
      </c>
      <c r="K544">
        <v>0</v>
      </c>
      <c r="L544" s="3">
        <v>2</v>
      </c>
      <c r="M544" s="3">
        <v>1</v>
      </c>
      <c r="N544" s="3">
        <v>0</v>
      </c>
      <c r="O544" s="14">
        <f t="shared" si="81"/>
        <v>2.7697634160415463</v>
      </c>
      <c r="P544">
        <v>13</v>
      </c>
      <c r="Q544">
        <v>3</v>
      </c>
      <c r="R544">
        <v>4</v>
      </c>
      <c r="S544" s="13">
        <f t="shared" si="82"/>
        <v>0.15384615384615385</v>
      </c>
      <c r="T544" s="13">
        <f t="shared" si="83"/>
        <v>0.1</v>
      </c>
      <c r="U544" s="15">
        <f t="shared" si="84"/>
        <v>26</v>
      </c>
      <c r="V544">
        <v>0</v>
      </c>
      <c r="W544">
        <v>1</v>
      </c>
      <c r="X544">
        <v>2</v>
      </c>
      <c r="Y544" s="2">
        <v>86.65</v>
      </c>
      <c r="Z544" s="21">
        <v>1.5333333332999999</v>
      </c>
      <c r="AA544">
        <v>1.54</v>
      </c>
      <c r="AB544">
        <v>3.97</v>
      </c>
      <c r="AC544" s="32">
        <f t="shared" si="85"/>
        <v>0.27949183303085301</v>
      </c>
      <c r="AD544" s="13">
        <f t="shared" si="86"/>
        <v>0.33333333333333331</v>
      </c>
      <c r="AE544" s="13">
        <f t="shared" si="87"/>
        <v>0.33333333333333331</v>
      </c>
      <c r="AF544" s="13">
        <f t="shared" si="88"/>
        <v>0.66666666666666663</v>
      </c>
      <c r="AG544">
        <v>0</v>
      </c>
      <c r="AH544">
        <v>0</v>
      </c>
      <c r="AI544" s="17" t="str">
        <f t="shared" si="89"/>
        <v xml:space="preserve"> </v>
      </c>
      <c r="AJ544" s="35">
        <v>6</v>
      </c>
      <c r="AK544" s="35">
        <v>1</v>
      </c>
      <c r="AL544" s="35">
        <v>72</v>
      </c>
      <c r="AM544" s="35">
        <v>12</v>
      </c>
      <c r="AN544" s="35">
        <v>34</v>
      </c>
      <c r="AO544" s="35">
        <v>1</v>
      </c>
      <c r="AP544" s="35">
        <v>3</v>
      </c>
      <c r="AQ544" s="35">
        <v>43</v>
      </c>
      <c r="AR544">
        <v>2</v>
      </c>
      <c r="AS544">
        <v>0</v>
      </c>
      <c r="AT544">
        <v>96.19</v>
      </c>
      <c r="AU544">
        <v>11.1</v>
      </c>
      <c r="AV544">
        <v>-109.75</v>
      </c>
      <c r="AW544">
        <v>-2.2730000000000001</v>
      </c>
      <c r="AX544" s="2">
        <v>8.1999999999999993</v>
      </c>
      <c r="AY544" s="2">
        <v>0.60000000000000009</v>
      </c>
      <c r="AZ544" s="2">
        <v>-0.4</v>
      </c>
      <c r="BA544" s="2">
        <v>0</v>
      </c>
      <c r="BB544" s="2">
        <v>-0.2</v>
      </c>
      <c r="BC544" s="2">
        <v>-0.1</v>
      </c>
    </row>
    <row r="545" spans="1:55" x14ac:dyDescent="0.2">
      <c r="A545" s="12" t="s">
        <v>336</v>
      </c>
      <c r="B545" s="12" t="s">
        <v>772</v>
      </c>
      <c r="C545" t="s">
        <v>771</v>
      </c>
      <c r="D545" t="s">
        <v>442</v>
      </c>
      <c r="E545" s="12" t="s">
        <v>123</v>
      </c>
      <c r="F545">
        <v>2</v>
      </c>
      <c r="G545">
        <v>0</v>
      </c>
      <c r="H545">
        <v>0</v>
      </c>
      <c r="I545" s="15">
        <f t="shared" si="80"/>
        <v>0</v>
      </c>
      <c r="J545">
        <v>0</v>
      </c>
      <c r="K545">
        <v>0</v>
      </c>
      <c r="L545" s="3">
        <v>0</v>
      </c>
      <c r="M545" s="3">
        <v>0</v>
      </c>
      <c r="N545" s="3">
        <v>0</v>
      </c>
      <c r="O545" s="14">
        <f t="shared" si="81"/>
        <v>0</v>
      </c>
      <c r="P545">
        <v>0</v>
      </c>
      <c r="Q545">
        <v>0</v>
      </c>
      <c r="R545">
        <v>0</v>
      </c>
      <c r="S545" s="13">
        <f t="shared" si="82"/>
        <v>0</v>
      </c>
      <c r="T545" s="13">
        <f t="shared" si="83"/>
        <v>0</v>
      </c>
      <c r="U545" s="15">
        <f t="shared" si="84"/>
        <v>0</v>
      </c>
      <c r="V545">
        <v>0</v>
      </c>
      <c r="W545">
        <v>0</v>
      </c>
      <c r="X545">
        <v>0</v>
      </c>
      <c r="Y545" s="2">
        <v>0.86666666670000003</v>
      </c>
      <c r="Z545" s="21">
        <v>0.43333333330000001</v>
      </c>
      <c r="AA545">
        <v>0.43</v>
      </c>
      <c r="AB545">
        <v>5.01</v>
      </c>
      <c r="AC545" s="32">
        <f t="shared" si="85"/>
        <v>7.9044117647058834E-2</v>
      </c>
      <c r="AD545" s="13">
        <f t="shared" si="86"/>
        <v>0</v>
      </c>
      <c r="AE545" s="13">
        <f t="shared" si="87"/>
        <v>0</v>
      </c>
      <c r="AF545" s="13">
        <f t="shared" si="88"/>
        <v>0</v>
      </c>
      <c r="AG545">
        <v>0</v>
      </c>
      <c r="AH545">
        <v>1</v>
      </c>
      <c r="AI545" s="17">
        <f t="shared" si="89"/>
        <v>0</v>
      </c>
      <c r="AJ545" s="35">
        <v>0</v>
      </c>
      <c r="AK545" s="35">
        <v>0</v>
      </c>
      <c r="AL545" s="35">
        <v>1</v>
      </c>
      <c r="AM545" s="35">
        <v>0</v>
      </c>
      <c r="AN545" s="35">
        <v>0</v>
      </c>
      <c r="AO545" s="35">
        <v>0</v>
      </c>
      <c r="AP545" s="35">
        <v>0</v>
      </c>
      <c r="AQ545" s="35">
        <v>0</v>
      </c>
      <c r="AR545">
        <v>0</v>
      </c>
      <c r="AS545">
        <v>0</v>
      </c>
      <c r="AT545">
        <v>69.23</v>
      </c>
      <c r="AU545">
        <v>21.3</v>
      </c>
      <c r="AV545">
        <v>-83.665000000000006</v>
      </c>
      <c r="AW545">
        <v>-3.4670000000000001</v>
      </c>
      <c r="AX545" s="2">
        <v>0.1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</row>
    <row r="546" spans="1:55" x14ac:dyDescent="0.2">
      <c r="A546" s="12" t="s">
        <v>336</v>
      </c>
      <c r="B546" s="12" t="s">
        <v>777</v>
      </c>
      <c r="C546" t="s">
        <v>776</v>
      </c>
      <c r="D546" t="s">
        <v>300</v>
      </c>
      <c r="E546" s="12" t="s">
        <v>178</v>
      </c>
      <c r="F546">
        <v>53</v>
      </c>
      <c r="G546">
        <v>0</v>
      </c>
      <c r="H546">
        <v>0</v>
      </c>
      <c r="I546" s="15">
        <f t="shared" si="80"/>
        <v>0</v>
      </c>
      <c r="J546">
        <v>0</v>
      </c>
      <c r="K546">
        <v>0</v>
      </c>
      <c r="L546" s="3">
        <v>0</v>
      </c>
      <c r="M546" s="3">
        <v>0</v>
      </c>
      <c r="N546" s="3">
        <v>0</v>
      </c>
      <c r="O546" s="14">
        <f t="shared" si="81"/>
        <v>0</v>
      </c>
      <c r="P546">
        <v>0</v>
      </c>
      <c r="Q546">
        <v>0</v>
      </c>
      <c r="R546">
        <v>0</v>
      </c>
      <c r="S546" s="13">
        <f t="shared" si="82"/>
        <v>0</v>
      </c>
      <c r="T546" s="13">
        <f t="shared" si="83"/>
        <v>0</v>
      </c>
      <c r="U546" s="15">
        <f t="shared" si="84"/>
        <v>0</v>
      </c>
      <c r="V546">
        <v>0</v>
      </c>
      <c r="W546">
        <v>0</v>
      </c>
      <c r="X546">
        <v>0</v>
      </c>
      <c r="Y546" s="2">
        <v>0.81666666669999999</v>
      </c>
      <c r="Z546" s="21">
        <v>0</v>
      </c>
      <c r="AA546">
        <v>0.02</v>
      </c>
      <c r="AB546">
        <v>5.24</v>
      </c>
      <c r="AC546" s="32">
        <f t="shared" si="85"/>
        <v>3.8022813688212932E-3</v>
      </c>
      <c r="AD546" s="13">
        <f t="shared" si="86"/>
        <v>0</v>
      </c>
      <c r="AE546" s="13">
        <f t="shared" si="87"/>
        <v>0</v>
      </c>
      <c r="AF546" s="13">
        <f t="shared" si="88"/>
        <v>0</v>
      </c>
      <c r="AI546" s="17" t="str">
        <f t="shared" si="89"/>
        <v xml:space="preserve"> </v>
      </c>
      <c r="AJ546" s="35">
        <v>0</v>
      </c>
      <c r="AK546" s="35">
        <v>0</v>
      </c>
      <c r="AL546" s="35">
        <v>1</v>
      </c>
      <c r="AM546" s="35">
        <v>0</v>
      </c>
      <c r="AN546" s="35">
        <v>0</v>
      </c>
      <c r="AO546" s="35">
        <v>0</v>
      </c>
      <c r="AP546" s="35">
        <v>0</v>
      </c>
      <c r="AQ546" s="35">
        <v>1</v>
      </c>
      <c r="AR546">
        <v>0</v>
      </c>
      <c r="AS546">
        <v>0</v>
      </c>
      <c r="AT546">
        <v>110.77</v>
      </c>
      <c r="AU546">
        <v>23.1</v>
      </c>
      <c r="AV546">
        <v>-80.567999999999998</v>
      </c>
      <c r="AW546">
        <v>-2.38</v>
      </c>
      <c r="AX546" s="2">
        <v>0.1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</row>
    <row r="547" spans="1:55" x14ac:dyDescent="0.2">
      <c r="A547" s="12" t="s">
        <v>336</v>
      </c>
      <c r="B547" s="12" t="s">
        <v>931</v>
      </c>
      <c r="C547" t="s">
        <v>930</v>
      </c>
      <c r="D547" t="s">
        <v>305</v>
      </c>
      <c r="E547" s="12" t="s">
        <v>113</v>
      </c>
      <c r="F547">
        <v>82</v>
      </c>
      <c r="G547">
        <v>0</v>
      </c>
      <c r="H547">
        <v>2</v>
      </c>
      <c r="I547" s="15">
        <f t="shared" si="80"/>
        <v>2</v>
      </c>
      <c r="J547">
        <v>1</v>
      </c>
      <c r="K547">
        <v>0</v>
      </c>
      <c r="L547" s="3">
        <v>0</v>
      </c>
      <c r="M547" s="3">
        <v>2</v>
      </c>
      <c r="N547" s="3">
        <v>0</v>
      </c>
      <c r="O547" s="14">
        <f t="shared" si="81"/>
        <v>23.452768729488909</v>
      </c>
      <c r="P547">
        <v>0</v>
      </c>
      <c r="Q547">
        <v>0</v>
      </c>
      <c r="R547">
        <v>0</v>
      </c>
      <c r="S547" s="13">
        <f t="shared" si="82"/>
        <v>0</v>
      </c>
      <c r="T547" s="13">
        <f t="shared" si="83"/>
        <v>0</v>
      </c>
      <c r="U547" s="15">
        <f t="shared" si="84"/>
        <v>1.5</v>
      </c>
      <c r="V547">
        <v>0</v>
      </c>
      <c r="W547">
        <v>1</v>
      </c>
      <c r="X547">
        <v>0</v>
      </c>
      <c r="Y547" s="2">
        <v>5.1166666666999996</v>
      </c>
      <c r="Z547" s="21">
        <v>0.05</v>
      </c>
      <c r="AA547">
        <v>0.06</v>
      </c>
      <c r="AB547">
        <v>5.01</v>
      </c>
      <c r="AC547" s="32">
        <f t="shared" si="85"/>
        <v>1.183431952662722E-2</v>
      </c>
      <c r="AD547" s="13">
        <f t="shared" si="86"/>
        <v>0</v>
      </c>
      <c r="AE547" s="13">
        <f t="shared" si="87"/>
        <v>0.5</v>
      </c>
      <c r="AF547" s="13">
        <f t="shared" si="88"/>
        <v>0.5</v>
      </c>
      <c r="AG547">
        <v>0</v>
      </c>
      <c r="AH547">
        <v>0</v>
      </c>
      <c r="AI547" s="17" t="str">
        <f t="shared" si="89"/>
        <v xml:space="preserve"> </v>
      </c>
      <c r="AJ547" s="35">
        <v>2</v>
      </c>
      <c r="AK547" s="35">
        <v>0</v>
      </c>
      <c r="AL547" s="35">
        <v>1</v>
      </c>
      <c r="AM547" s="35">
        <v>0</v>
      </c>
      <c r="AN547" s="35">
        <v>2</v>
      </c>
      <c r="AO547" s="35">
        <v>1</v>
      </c>
      <c r="AP547" s="35">
        <v>0</v>
      </c>
      <c r="AQ547" s="35">
        <v>1</v>
      </c>
      <c r="AR547">
        <v>1</v>
      </c>
      <c r="AS547">
        <v>0</v>
      </c>
      <c r="AT547">
        <v>58.63</v>
      </c>
      <c r="AU547">
        <v>-17.3</v>
      </c>
      <c r="AV547">
        <v>-84.454999999999998</v>
      </c>
      <c r="AW547">
        <v>-0.93300000000000005</v>
      </c>
      <c r="AX547" s="2">
        <v>0.30000000000000004</v>
      </c>
      <c r="AY547" s="2">
        <v>-0.2</v>
      </c>
      <c r="AZ547" s="2">
        <v>0.1</v>
      </c>
      <c r="BA547" s="2">
        <v>-0.1</v>
      </c>
      <c r="BB547" s="2">
        <v>0</v>
      </c>
      <c r="BC547" s="2">
        <v>-0.1</v>
      </c>
    </row>
    <row r="548" spans="1:55" x14ac:dyDescent="0.2">
      <c r="A548" s="12" t="s">
        <v>336</v>
      </c>
      <c r="B548" s="12" t="s">
        <v>995</v>
      </c>
      <c r="C548" t="s">
        <v>994</v>
      </c>
      <c r="D548" t="s">
        <v>343</v>
      </c>
      <c r="E548" s="12" t="s">
        <v>170</v>
      </c>
      <c r="F548">
        <v>77</v>
      </c>
      <c r="G548">
        <v>1</v>
      </c>
      <c r="H548">
        <v>8</v>
      </c>
      <c r="I548" s="15">
        <f t="shared" si="80"/>
        <v>9</v>
      </c>
      <c r="J548">
        <v>5</v>
      </c>
      <c r="K548">
        <v>2</v>
      </c>
      <c r="L548" s="3">
        <v>1</v>
      </c>
      <c r="M548" s="3">
        <v>6</v>
      </c>
      <c r="N548" s="3">
        <v>2</v>
      </c>
      <c r="O548" s="14">
        <f t="shared" si="81"/>
        <v>3.1334622823990586</v>
      </c>
      <c r="P548">
        <v>24</v>
      </c>
      <c r="Q548">
        <v>7</v>
      </c>
      <c r="R548">
        <v>9</v>
      </c>
      <c r="S548" s="13">
        <f t="shared" si="82"/>
        <v>4.1666666666666664E-2</v>
      </c>
      <c r="T548" s="13">
        <f t="shared" si="83"/>
        <v>2.5000000000000001E-2</v>
      </c>
      <c r="U548" s="15">
        <f t="shared" si="84"/>
        <v>40.333333333333336</v>
      </c>
      <c r="V548">
        <v>0</v>
      </c>
      <c r="W548">
        <v>1</v>
      </c>
      <c r="X548">
        <v>8</v>
      </c>
      <c r="Y548" s="2">
        <v>172.3333333333</v>
      </c>
      <c r="Z548" s="21">
        <v>2.2333333333000001</v>
      </c>
      <c r="AA548">
        <v>2.21</v>
      </c>
      <c r="AB548">
        <v>2.67</v>
      </c>
      <c r="AC548" s="32">
        <f t="shared" si="85"/>
        <v>0.45286885245901637</v>
      </c>
      <c r="AD548" s="13">
        <f t="shared" si="86"/>
        <v>6.6666666666666666E-2</v>
      </c>
      <c r="AE548" s="13">
        <f t="shared" si="87"/>
        <v>0.46666666666666667</v>
      </c>
      <c r="AF548" s="13">
        <f t="shared" si="88"/>
        <v>0.53333333333333333</v>
      </c>
      <c r="AG548">
        <v>62</v>
      </c>
      <c r="AH548">
        <v>35</v>
      </c>
      <c r="AI548" s="17">
        <f t="shared" si="89"/>
        <v>0.63917525773195871</v>
      </c>
      <c r="AJ548" s="35">
        <v>15</v>
      </c>
      <c r="AK548" s="35">
        <v>0</v>
      </c>
      <c r="AL548" s="35">
        <v>106</v>
      </c>
      <c r="AM548" s="35">
        <v>21</v>
      </c>
      <c r="AN548" s="35">
        <v>37</v>
      </c>
      <c r="AO548" s="35">
        <v>9</v>
      </c>
      <c r="AP548" s="35">
        <v>8</v>
      </c>
      <c r="AQ548" s="35">
        <v>60</v>
      </c>
      <c r="AR548">
        <v>2</v>
      </c>
      <c r="AS548">
        <v>0</v>
      </c>
      <c r="AT548">
        <v>63.49</v>
      </c>
      <c r="AU548">
        <v>-14.4</v>
      </c>
      <c r="AV548">
        <v>-85.094999999999999</v>
      </c>
      <c r="AW548">
        <v>-4.3170000000000002</v>
      </c>
      <c r="AX548" s="2">
        <v>14.8</v>
      </c>
      <c r="AY548" s="2">
        <v>-0.4</v>
      </c>
      <c r="AZ548" s="2">
        <v>-0.1</v>
      </c>
      <c r="BA548" s="2">
        <v>0.2</v>
      </c>
      <c r="BB548" s="2">
        <v>-0.7</v>
      </c>
      <c r="BC548" s="2">
        <v>-1</v>
      </c>
    </row>
    <row r="549" spans="1:55" x14ac:dyDescent="0.2">
      <c r="A549" s="12" t="s">
        <v>336</v>
      </c>
      <c r="B549" s="12" t="s">
        <v>1011</v>
      </c>
      <c r="C549" t="s">
        <v>1010</v>
      </c>
      <c r="D549" s="12" t="s">
        <v>139</v>
      </c>
      <c r="E549" s="12" t="s">
        <v>148</v>
      </c>
      <c r="F549">
        <v>57</v>
      </c>
      <c r="G549">
        <v>2</v>
      </c>
      <c r="H549">
        <v>0</v>
      </c>
      <c r="I549" s="15">
        <f t="shared" si="80"/>
        <v>2</v>
      </c>
      <c r="J549">
        <v>0</v>
      </c>
      <c r="K549">
        <v>0</v>
      </c>
      <c r="L549" s="3">
        <v>2</v>
      </c>
      <c r="M549" s="3">
        <v>0</v>
      </c>
      <c r="N549" s="3">
        <v>0</v>
      </c>
      <c r="O549" s="14">
        <f t="shared" si="81"/>
        <v>1.3333333333333335</v>
      </c>
      <c r="P549">
        <v>17</v>
      </c>
      <c r="Q549">
        <v>6</v>
      </c>
      <c r="R549">
        <v>12</v>
      </c>
      <c r="S549" s="13">
        <f t="shared" si="82"/>
        <v>0.11764705882352941</v>
      </c>
      <c r="T549" s="13">
        <f t="shared" si="83"/>
        <v>5.7142857142857141E-2</v>
      </c>
      <c r="U549" s="15">
        <f t="shared" si="84"/>
        <v>0</v>
      </c>
      <c r="V549">
        <v>0</v>
      </c>
      <c r="W549">
        <v>0</v>
      </c>
      <c r="X549">
        <v>8</v>
      </c>
      <c r="Y549" s="2">
        <v>90</v>
      </c>
      <c r="Z549" s="21">
        <v>1.5666666667</v>
      </c>
      <c r="AA549">
        <v>1.58</v>
      </c>
      <c r="AB549">
        <v>3.81</v>
      </c>
      <c r="AC549" s="32">
        <f t="shared" si="85"/>
        <v>0.29313543599257885</v>
      </c>
      <c r="AD549" s="13">
        <f t="shared" si="86"/>
        <v>0.4</v>
      </c>
      <c r="AE549" s="13">
        <f t="shared" si="87"/>
        <v>0</v>
      </c>
      <c r="AF549" s="13">
        <f t="shared" si="88"/>
        <v>0.4</v>
      </c>
      <c r="AG549">
        <v>3</v>
      </c>
      <c r="AH549">
        <v>5</v>
      </c>
      <c r="AI549" s="17">
        <f t="shared" si="89"/>
        <v>0.375</v>
      </c>
      <c r="AJ549" s="35">
        <v>5</v>
      </c>
      <c r="AK549" s="35">
        <v>3</v>
      </c>
      <c r="AL549" s="35">
        <v>49</v>
      </c>
      <c r="AM549" s="35">
        <v>16</v>
      </c>
      <c r="AN549" s="35">
        <v>22</v>
      </c>
      <c r="AO549" s="35">
        <v>4</v>
      </c>
      <c r="AP549" s="35">
        <v>3</v>
      </c>
      <c r="AQ549" s="35">
        <v>37</v>
      </c>
      <c r="AR549">
        <v>0</v>
      </c>
      <c r="AS549">
        <v>1</v>
      </c>
      <c r="AT549">
        <v>58.03</v>
      </c>
      <c r="AU549">
        <v>-29.6</v>
      </c>
      <c r="AV549">
        <v>-80.894000000000005</v>
      </c>
      <c r="AW549">
        <v>-3.0590000000000002</v>
      </c>
      <c r="AX549" s="2">
        <v>5.4</v>
      </c>
      <c r="AY549" s="2">
        <v>-2.8</v>
      </c>
      <c r="AZ549" s="2">
        <v>0.7</v>
      </c>
      <c r="BA549" s="2">
        <v>-0.1</v>
      </c>
      <c r="BB549" s="2">
        <v>0.2</v>
      </c>
      <c r="BC549" s="2">
        <v>-2</v>
      </c>
    </row>
    <row r="550" spans="1:55" x14ac:dyDescent="0.2">
      <c r="A550" s="12" t="s">
        <v>336</v>
      </c>
      <c r="B550" s="12" t="s">
        <v>1100</v>
      </c>
      <c r="C550" t="s">
        <v>1099</v>
      </c>
      <c r="D550" t="s">
        <v>300</v>
      </c>
      <c r="E550" s="12" t="s">
        <v>178</v>
      </c>
      <c r="F550">
        <v>52</v>
      </c>
      <c r="G550">
        <v>1</v>
      </c>
      <c r="H550">
        <v>5</v>
      </c>
      <c r="I550" s="15">
        <f t="shared" si="80"/>
        <v>6</v>
      </c>
      <c r="J550">
        <v>1</v>
      </c>
      <c r="K550">
        <v>4</v>
      </c>
      <c r="L550" s="3">
        <v>1</v>
      </c>
      <c r="M550" s="3">
        <v>1</v>
      </c>
      <c r="N550" s="3">
        <v>4</v>
      </c>
      <c r="O550" s="14">
        <f t="shared" si="81"/>
        <v>4.1892940263786622</v>
      </c>
      <c r="P550">
        <v>15</v>
      </c>
      <c r="Q550">
        <v>5</v>
      </c>
      <c r="R550">
        <v>9</v>
      </c>
      <c r="S550" s="13">
        <f t="shared" si="82"/>
        <v>6.6666666666666666E-2</v>
      </c>
      <c r="T550" s="13">
        <f t="shared" si="83"/>
        <v>3.4482758620689655E-2</v>
      </c>
      <c r="U550" s="15">
        <f t="shared" si="84"/>
        <v>9.2222222222222214</v>
      </c>
      <c r="V550">
        <v>1</v>
      </c>
      <c r="W550">
        <v>1</v>
      </c>
      <c r="X550">
        <v>3</v>
      </c>
      <c r="Y550" s="2">
        <v>85.933333333299998</v>
      </c>
      <c r="Z550" s="21">
        <v>1.65</v>
      </c>
      <c r="AA550">
        <v>1.62</v>
      </c>
      <c r="AB550">
        <v>3.87</v>
      </c>
      <c r="AC550" s="32">
        <f t="shared" si="85"/>
        <v>0.29508196721311475</v>
      </c>
      <c r="AD550" s="13">
        <f t="shared" si="86"/>
        <v>0.1111111111111111</v>
      </c>
      <c r="AE550" s="13">
        <f t="shared" si="87"/>
        <v>0.55555555555555558</v>
      </c>
      <c r="AF550" s="13">
        <f t="shared" si="88"/>
        <v>0.66666666666666674</v>
      </c>
      <c r="AI550" s="17" t="str">
        <f t="shared" si="89"/>
        <v xml:space="preserve"> </v>
      </c>
      <c r="AJ550" s="35">
        <v>9</v>
      </c>
      <c r="AK550" s="35">
        <v>1</v>
      </c>
      <c r="AL550" s="35">
        <v>74</v>
      </c>
      <c r="AM550" s="35">
        <v>9</v>
      </c>
      <c r="AN550" s="35">
        <v>28</v>
      </c>
      <c r="AO550" s="35">
        <v>6</v>
      </c>
      <c r="AP550" s="35">
        <v>2</v>
      </c>
      <c r="AQ550" s="35">
        <v>27</v>
      </c>
      <c r="AR550">
        <v>0</v>
      </c>
      <c r="AS550">
        <v>1</v>
      </c>
      <c r="AT550">
        <v>85.66</v>
      </c>
      <c r="AU550">
        <v>1.6</v>
      </c>
      <c r="AV550">
        <v>-84.001000000000005</v>
      </c>
      <c r="AW550">
        <v>-3.2919999999999998</v>
      </c>
      <c r="AX550" s="2">
        <v>9</v>
      </c>
      <c r="AY550" s="2">
        <v>1.1000000000000001</v>
      </c>
      <c r="AZ550" s="2">
        <v>0.5</v>
      </c>
      <c r="BA550" s="2">
        <v>-0.30000000000000004</v>
      </c>
      <c r="BB550" s="2">
        <v>0.4</v>
      </c>
      <c r="BC550" s="2">
        <v>1.7000000000000002</v>
      </c>
    </row>
    <row r="551" spans="1:55" x14ac:dyDescent="0.2">
      <c r="A551" s="12" t="s">
        <v>336</v>
      </c>
      <c r="B551" s="12" t="s">
        <v>1129</v>
      </c>
      <c r="C551" t="s">
        <v>1128</v>
      </c>
      <c r="D551" t="s">
        <v>330</v>
      </c>
      <c r="E551" s="12" t="s">
        <v>170</v>
      </c>
      <c r="F551">
        <v>71</v>
      </c>
      <c r="G551">
        <v>5</v>
      </c>
      <c r="H551">
        <v>12</v>
      </c>
      <c r="I551" s="15">
        <f t="shared" si="80"/>
        <v>17</v>
      </c>
      <c r="J551">
        <v>7</v>
      </c>
      <c r="K551">
        <v>5</v>
      </c>
      <c r="L551" s="3">
        <v>5</v>
      </c>
      <c r="M551" s="3">
        <v>4</v>
      </c>
      <c r="N551" s="3">
        <v>4</v>
      </c>
      <c r="O551" s="14">
        <f t="shared" si="81"/>
        <v>5.2586355043812922</v>
      </c>
      <c r="P551">
        <v>34</v>
      </c>
      <c r="Q551">
        <v>10</v>
      </c>
      <c r="R551">
        <v>11</v>
      </c>
      <c r="S551" s="13">
        <f t="shared" si="82"/>
        <v>0.14705882352941177</v>
      </c>
      <c r="T551" s="13">
        <f t="shared" si="83"/>
        <v>9.0909090909090912E-2</v>
      </c>
      <c r="U551" s="15">
        <f t="shared" si="84"/>
        <v>49.63636363636364</v>
      </c>
      <c r="V551">
        <v>1</v>
      </c>
      <c r="W551">
        <v>1</v>
      </c>
      <c r="X551">
        <v>11</v>
      </c>
      <c r="Y551" s="2">
        <v>193.96666666670001</v>
      </c>
      <c r="Z551" s="21">
        <v>2.7166666667000001</v>
      </c>
      <c r="AA551">
        <v>2.54</v>
      </c>
      <c r="AB551">
        <v>2.36</v>
      </c>
      <c r="AC551" s="32">
        <f t="shared" si="85"/>
        <v>0.51836734693877551</v>
      </c>
      <c r="AD551" s="13">
        <f t="shared" si="86"/>
        <v>0.22727272727272727</v>
      </c>
      <c r="AE551" s="13">
        <f t="shared" si="87"/>
        <v>0.54545454545454541</v>
      </c>
      <c r="AF551" s="13">
        <f t="shared" si="88"/>
        <v>0.77272727272727271</v>
      </c>
      <c r="AG551">
        <v>58</v>
      </c>
      <c r="AH551">
        <v>42</v>
      </c>
      <c r="AI551" s="17">
        <f t="shared" si="89"/>
        <v>0.57999999999999996</v>
      </c>
      <c r="AJ551" s="35">
        <v>22</v>
      </c>
      <c r="AK551" s="35">
        <v>0</v>
      </c>
      <c r="AL551" s="35">
        <v>134</v>
      </c>
      <c r="AM551" s="35">
        <v>21</v>
      </c>
      <c r="AN551" s="35">
        <v>43</v>
      </c>
      <c r="AO551" s="35">
        <v>2</v>
      </c>
      <c r="AP551" s="35">
        <v>3</v>
      </c>
      <c r="AQ551" s="35">
        <v>60</v>
      </c>
      <c r="AR551">
        <v>2</v>
      </c>
      <c r="AS551">
        <v>1</v>
      </c>
      <c r="AT551">
        <v>77.400000000000006</v>
      </c>
      <c r="AU551">
        <v>12.7</v>
      </c>
      <c r="AV551">
        <v>-84.563000000000002</v>
      </c>
      <c r="AW551">
        <v>-1.006</v>
      </c>
      <c r="AX551" s="2">
        <v>19.399999999999999</v>
      </c>
      <c r="AY551" s="2">
        <v>2.5</v>
      </c>
      <c r="AZ551" s="2">
        <v>-0.4</v>
      </c>
      <c r="BA551" s="2">
        <v>-0.60000000000000009</v>
      </c>
      <c r="BB551" s="2">
        <v>-0.60000000000000009</v>
      </c>
      <c r="BC551" s="2">
        <v>0.9</v>
      </c>
    </row>
    <row r="552" spans="1:55" x14ac:dyDescent="0.2">
      <c r="A552" s="12" t="s">
        <v>336</v>
      </c>
      <c r="B552" s="12" t="s">
        <v>1133</v>
      </c>
      <c r="C552" t="s">
        <v>1132</v>
      </c>
      <c r="D552" t="s">
        <v>305</v>
      </c>
      <c r="E552" s="12" t="s">
        <v>178</v>
      </c>
      <c r="F552">
        <v>13</v>
      </c>
      <c r="G552">
        <v>1</v>
      </c>
      <c r="H552">
        <v>1</v>
      </c>
      <c r="I552" s="15">
        <f t="shared" si="80"/>
        <v>2</v>
      </c>
      <c r="J552">
        <v>0</v>
      </c>
      <c r="K552">
        <v>1</v>
      </c>
      <c r="L552" s="3">
        <v>1</v>
      </c>
      <c r="M552" s="3">
        <v>0</v>
      </c>
      <c r="N552" s="3">
        <v>1</v>
      </c>
      <c r="O552" s="14">
        <f t="shared" si="81"/>
        <v>5.594405594405595</v>
      </c>
      <c r="P552">
        <v>3</v>
      </c>
      <c r="Q552">
        <v>3</v>
      </c>
      <c r="R552">
        <v>1</v>
      </c>
      <c r="S552" s="13">
        <f t="shared" si="82"/>
        <v>0.33333333333333331</v>
      </c>
      <c r="T552" s="13">
        <f t="shared" si="83"/>
        <v>0.14285714285714285</v>
      </c>
      <c r="U552" s="15">
        <f t="shared" si="84"/>
        <v>0</v>
      </c>
      <c r="V552">
        <v>0</v>
      </c>
      <c r="W552">
        <v>0</v>
      </c>
      <c r="X552">
        <v>0</v>
      </c>
      <c r="Y552" s="2">
        <v>21.45</v>
      </c>
      <c r="Z552" s="21">
        <v>1.65</v>
      </c>
      <c r="AA552">
        <v>1.65</v>
      </c>
      <c r="AB552">
        <v>3.91</v>
      </c>
      <c r="AC552" s="32">
        <f t="shared" si="85"/>
        <v>0.29676258992805749</v>
      </c>
      <c r="AD552" s="13">
        <f t="shared" si="86"/>
        <v>0.33333333333333331</v>
      </c>
      <c r="AE552" s="13">
        <f t="shared" si="87"/>
        <v>0.33333333333333331</v>
      </c>
      <c r="AF552" s="13">
        <f t="shared" si="88"/>
        <v>0.66666666666666663</v>
      </c>
      <c r="AI552" s="17" t="str">
        <f t="shared" si="89"/>
        <v xml:space="preserve"> </v>
      </c>
      <c r="AJ552" s="35">
        <v>3</v>
      </c>
      <c r="AK552" s="35">
        <v>0</v>
      </c>
      <c r="AL552" s="35">
        <v>10</v>
      </c>
      <c r="AM552" s="35">
        <v>1</v>
      </c>
      <c r="AN552" s="35">
        <v>12</v>
      </c>
      <c r="AO552" s="35">
        <v>0</v>
      </c>
      <c r="AP552" s="35">
        <v>0</v>
      </c>
      <c r="AQ552" s="35">
        <v>6</v>
      </c>
      <c r="AR552">
        <v>0</v>
      </c>
      <c r="AS552">
        <v>1</v>
      </c>
      <c r="AT552">
        <v>83.92</v>
      </c>
      <c r="AU552">
        <v>2.4</v>
      </c>
      <c r="AV552">
        <v>-84.837000000000003</v>
      </c>
      <c r="AW552">
        <v>-1.2110000000000001</v>
      </c>
      <c r="AX552" s="2">
        <v>1.7000000000000002</v>
      </c>
      <c r="AY552" s="2">
        <v>-0.1</v>
      </c>
      <c r="AZ552" s="2">
        <v>0</v>
      </c>
      <c r="BA552" s="2">
        <v>-0.1</v>
      </c>
      <c r="BB552" s="2">
        <v>0</v>
      </c>
      <c r="BC552" s="2">
        <v>-0.30000000000000004</v>
      </c>
    </row>
    <row r="553" spans="1:55" x14ac:dyDescent="0.2">
      <c r="A553" s="12" t="s">
        <v>336</v>
      </c>
      <c r="B553" s="12" t="s">
        <v>1219</v>
      </c>
      <c r="C553" t="s">
        <v>1218</v>
      </c>
      <c r="D553" t="s">
        <v>139</v>
      </c>
      <c r="E553" s="12" t="s">
        <v>123</v>
      </c>
      <c r="F553">
        <v>50</v>
      </c>
      <c r="G553">
        <v>0</v>
      </c>
      <c r="H553">
        <v>0</v>
      </c>
      <c r="I553" s="15">
        <f t="shared" si="80"/>
        <v>0</v>
      </c>
      <c r="J553">
        <v>0</v>
      </c>
      <c r="K553">
        <v>0</v>
      </c>
      <c r="L553" s="3">
        <v>0</v>
      </c>
      <c r="M553" s="3">
        <v>0</v>
      </c>
      <c r="N553" s="3">
        <v>0</v>
      </c>
      <c r="O553" s="14">
        <f t="shared" si="81"/>
        <v>0</v>
      </c>
      <c r="P553">
        <v>1</v>
      </c>
      <c r="Q553">
        <v>0</v>
      </c>
      <c r="R553">
        <v>0</v>
      </c>
      <c r="S553" s="13">
        <f t="shared" si="82"/>
        <v>0</v>
      </c>
      <c r="T553" s="13">
        <f t="shared" si="83"/>
        <v>0</v>
      </c>
      <c r="U553" s="15">
        <f t="shared" si="84"/>
        <v>0</v>
      </c>
      <c r="V553">
        <v>0</v>
      </c>
      <c r="W553">
        <v>0</v>
      </c>
      <c r="X553">
        <v>0</v>
      </c>
      <c r="Y553" s="2">
        <v>3.7666666666999999</v>
      </c>
      <c r="Z553" s="21">
        <v>6.6666666700000002E-2</v>
      </c>
      <c r="AA553">
        <v>0.08</v>
      </c>
      <c r="AB553">
        <v>5.23</v>
      </c>
      <c r="AC553" s="32">
        <f t="shared" si="85"/>
        <v>1.5065913370998116E-2</v>
      </c>
      <c r="AD553" s="13">
        <f t="shared" si="86"/>
        <v>0</v>
      </c>
      <c r="AE553" s="13">
        <f t="shared" si="87"/>
        <v>0</v>
      </c>
      <c r="AF553" s="13">
        <f t="shared" si="88"/>
        <v>0</v>
      </c>
      <c r="AG553">
        <v>0</v>
      </c>
      <c r="AH553">
        <v>3</v>
      </c>
      <c r="AI553" s="17">
        <f t="shared" si="89"/>
        <v>0</v>
      </c>
      <c r="AJ553" s="35">
        <v>0</v>
      </c>
      <c r="AK553" s="35">
        <v>0</v>
      </c>
      <c r="AL553" s="35">
        <v>2</v>
      </c>
      <c r="AM553" s="35">
        <v>1</v>
      </c>
      <c r="AN553" s="35">
        <v>2</v>
      </c>
      <c r="AO553" s="35">
        <v>0</v>
      </c>
      <c r="AP553" s="35">
        <v>0</v>
      </c>
      <c r="AQ553" s="35">
        <v>2</v>
      </c>
      <c r="AR553">
        <v>0</v>
      </c>
      <c r="AS553">
        <v>0</v>
      </c>
      <c r="AT553">
        <v>79.650000000000006</v>
      </c>
      <c r="AU553">
        <v>6.5</v>
      </c>
      <c r="AV553">
        <v>-80.739999999999995</v>
      </c>
      <c r="AW553">
        <v>-3.0110000000000001</v>
      </c>
      <c r="AX553" s="2">
        <v>0.30000000000000004</v>
      </c>
      <c r="AY553" s="2">
        <v>-0.1</v>
      </c>
      <c r="AZ553" s="2">
        <v>0.2</v>
      </c>
      <c r="BA553" s="2">
        <v>0</v>
      </c>
      <c r="BB553" s="2">
        <v>0</v>
      </c>
      <c r="BC553" s="2">
        <v>0.2</v>
      </c>
    </row>
    <row r="554" spans="1:55" x14ac:dyDescent="0.2">
      <c r="A554" s="12" t="s">
        <v>336</v>
      </c>
      <c r="B554" s="12" t="s">
        <v>1381</v>
      </c>
      <c r="C554" t="s">
        <v>1387</v>
      </c>
      <c r="D554" t="s">
        <v>338</v>
      </c>
      <c r="E554" s="12" t="s">
        <v>229</v>
      </c>
      <c r="F554">
        <v>14</v>
      </c>
      <c r="G554">
        <v>0</v>
      </c>
      <c r="H554">
        <v>0</v>
      </c>
      <c r="I554" s="15">
        <f t="shared" si="80"/>
        <v>0</v>
      </c>
      <c r="J554">
        <v>0</v>
      </c>
      <c r="K554">
        <v>0</v>
      </c>
      <c r="L554" s="3">
        <v>0</v>
      </c>
      <c r="M554" s="3">
        <v>0</v>
      </c>
      <c r="N554" s="3">
        <v>0</v>
      </c>
      <c r="O554" s="14">
        <f t="shared" si="81"/>
        <v>0</v>
      </c>
      <c r="P554">
        <v>0</v>
      </c>
      <c r="Q554">
        <v>0</v>
      </c>
      <c r="R554">
        <v>1</v>
      </c>
      <c r="S554" s="13">
        <f t="shared" si="82"/>
        <v>0</v>
      </c>
      <c r="T554" s="13">
        <f t="shared" si="83"/>
        <v>0</v>
      </c>
      <c r="U554" s="15">
        <f t="shared" si="84"/>
        <v>0</v>
      </c>
      <c r="V554">
        <v>0</v>
      </c>
      <c r="W554">
        <v>0</v>
      </c>
      <c r="X554">
        <v>0</v>
      </c>
      <c r="Y554" s="2">
        <v>2.7</v>
      </c>
      <c r="Z554" s="21">
        <v>0.18333333330000001</v>
      </c>
      <c r="AA554">
        <v>0.19</v>
      </c>
      <c r="AB554">
        <v>4.0999999999999996</v>
      </c>
      <c r="AC554" s="32">
        <f t="shared" si="85"/>
        <v>4.4289044289044288E-2</v>
      </c>
      <c r="AD554" s="13">
        <f t="shared" si="86"/>
        <v>0</v>
      </c>
      <c r="AE554" s="13">
        <f t="shared" si="87"/>
        <v>0</v>
      </c>
      <c r="AF554" s="13">
        <f t="shared" si="88"/>
        <v>0</v>
      </c>
      <c r="AG554">
        <v>0</v>
      </c>
      <c r="AH554">
        <v>0</v>
      </c>
      <c r="AI554" s="17" t="str">
        <f t="shared" si="89"/>
        <v xml:space="preserve"> </v>
      </c>
      <c r="AJ554" s="35">
        <v>0</v>
      </c>
      <c r="AK554" s="35">
        <v>1</v>
      </c>
      <c r="AL554" s="35">
        <v>4</v>
      </c>
      <c r="AM554" s="35">
        <v>0</v>
      </c>
      <c r="AN554" s="35">
        <v>0</v>
      </c>
      <c r="AO554" s="35">
        <v>0</v>
      </c>
      <c r="AP554" s="35">
        <v>0</v>
      </c>
      <c r="AQ554" s="35">
        <v>1</v>
      </c>
      <c r="AR554">
        <v>0</v>
      </c>
      <c r="AS554">
        <v>0</v>
      </c>
      <c r="AT554">
        <v>88.89</v>
      </c>
      <c r="AU554">
        <v>-3.1</v>
      </c>
      <c r="AV554">
        <v>-85.475999999999999</v>
      </c>
      <c r="AW554">
        <v>-3.1549999999999998</v>
      </c>
      <c r="AX554" s="2">
        <v>0</v>
      </c>
      <c r="AY554" s="2">
        <v>-0.2</v>
      </c>
      <c r="AZ554" s="2">
        <v>0</v>
      </c>
      <c r="BA554" s="2">
        <v>0</v>
      </c>
      <c r="BB554" s="2">
        <v>0</v>
      </c>
      <c r="BC554" s="2">
        <v>-0.2</v>
      </c>
    </row>
    <row r="555" spans="1:55" x14ac:dyDescent="0.2">
      <c r="A555" s="12" t="s">
        <v>336</v>
      </c>
      <c r="B555" s="12" t="s">
        <v>1390</v>
      </c>
      <c r="C555" t="s">
        <v>1389</v>
      </c>
      <c r="D555" s="12" t="s">
        <v>223</v>
      </c>
      <c r="E555" s="12" t="s">
        <v>148</v>
      </c>
      <c r="F555">
        <v>44</v>
      </c>
      <c r="G555">
        <v>1</v>
      </c>
      <c r="H555">
        <v>1</v>
      </c>
      <c r="I555" s="15">
        <f t="shared" si="80"/>
        <v>2</v>
      </c>
      <c r="J555">
        <v>1</v>
      </c>
      <c r="K555">
        <v>0</v>
      </c>
      <c r="L555" s="3">
        <v>1</v>
      </c>
      <c r="M555" s="3">
        <v>1</v>
      </c>
      <c r="N555" s="3">
        <v>0</v>
      </c>
      <c r="O555" s="14">
        <f t="shared" si="81"/>
        <v>2.3976023976023977</v>
      </c>
      <c r="P555">
        <v>7</v>
      </c>
      <c r="Q555">
        <v>5</v>
      </c>
      <c r="R555">
        <v>3</v>
      </c>
      <c r="S555" s="13">
        <f t="shared" si="82"/>
        <v>0.14285714285714285</v>
      </c>
      <c r="T555" s="13">
        <f t="shared" si="83"/>
        <v>6.6666666666666666E-2</v>
      </c>
      <c r="U555" s="15">
        <f t="shared" si="84"/>
        <v>17</v>
      </c>
      <c r="V555">
        <v>0</v>
      </c>
      <c r="W555">
        <v>1</v>
      </c>
      <c r="X555">
        <v>3</v>
      </c>
      <c r="Y555" s="2">
        <v>50.05</v>
      </c>
      <c r="Z555" s="21">
        <v>1.1333333333</v>
      </c>
      <c r="AA555">
        <v>1.1400000000000001</v>
      </c>
      <c r="AB555">
        <v>5.07</v>
      </c>
      <c r="AC555" s="32">
        <f t="shared" si="85"/>
        <v>0.18357487922705312</v>
      </c>
      <c r="AD555" s="13">
        <f t="shared" si="86"/>
        <v>0.5</v>
      </c>
      <c r="AE555" s="13">
        <f t="shared" si="87"/>
        <v>0.5</v>
      </c>
      <c r="AF555" s="13">
        <f t="shared" si="88"/>
        <v>1</v>
      </c>
      <c r="AG555">
        <v>0</v>
      </c>
      <c r="AH555">
        <v>0</v>
      </c>
      <c r="AI555" s="17" t="str">
        <f t="shared" si="89"/>
        <v xml:space="preserve"> </v>
      </c>
      <c r="AJ555" s="35">
        <v>2</v>
      </c>
      <c r="AK555" s="35">
        <v>1</v>
      </c>
      <c r="AL555" s="35">
        <v>32</v>
      </c>
      <c r="AM555" s="35">
        <v>3</v>
      </c>
      <c r="AN555" s="35">
        <v>14</v>
      </c>
      <c r="AO555" s="35">
        <v>3</v>
      </c>
      <c r="AP555" s="35">
        <v>0</v>
      </c>
      <c r="AQ555" s="35">
        <v>26</v>
      </c>
      <c r="AR555">
        <v>1</v>
      </c>
      <c r="AS555">
        <v>0</v>
      </c>
      <c r="AT555">
        <v>80.319999999999993</v>
      </c>
      <c r="AU555">
        <v>-17.3</v>
      </c>
      <c r="AV555">
        <v>-73.186999999999998</v>
      </c>
      <c r="AW555">
        <v>4.827</v>
      </c>
      <c r="AX555" s="2">
        <v>3.6</v>
      </c>
      <c r="AY555" s="2">
        <v>-0.9</v>
      </c>
      <c r="AZ555" s="2">
        <v>0.1</v>
      </c>
      <c r="BA555" s="2">
        <v>-0.2</v>
      </c>
      <c r="BB555" s="2">
        <v>0.1</v>
      </c>
      <c r="BC555" s="2">
        <v>-1</v>
      </c>
    </row>
    <row r="556" spans="1:55" x14ac:dyDescent="0.2">
      <c r="A556" s="12" t="s">
        <v>336</v>
      </c>
      <c r="B556" s="12" t="s">
        <v>1478</v>
      </c>
      <c r="C556" t="s">
        <v>1477</v>
      </c>
      <c r="D556" t="s">
        <v>317</v>
      </c>
      <c r="E556" s="12" t="s">
        <v>178</v>
      </c>
      <c r="F556">
        <v>16</v>
      </c>
      <c r="G556">
        <v>0</v>
      </c>
      <c r="H556">
        <v>0</v>
      </c>
      <c r="I556" s="15">
        <f t="shared" si="80"/>
        <v>0</v>
      </c>
      <c r="J556">
        <v>0</v>
      </c>
      <c r="K556">
        <v>0</v>
      </c>
      <c r="L556" s="3">
        <v>0</v>
      </c>
      <c r="M556" s="3">
        <v>0</v>
      </c>
      <c r="N556" s="3">
        <v>0</v>
      </c>
      <c r="O556" s="14">
        <f t="shared" si="81"/>
        <v>0</v>
      </c>
      <c r="P556">
        <v>4</v>
      </c>
      <c r="Q556">
        <v>3</v>
      </c>
      <c r="R556">
        <v>4</v>
      </c>
      <c r="S556" s="13">
        <f t="shared" si="82"/>
        <v>0</v>
      </c>
      <c r="T556" s="13">
        <f t="shared" si="83"/>
        <v>0</v>
      </c>
      <c r="U556" s="15">
        <f t="shared" si="84"/>
        <v>0</v>
      </c>
      <c r="V556">
        <v>1</v>
      </c>
      <c r="W556">
        <v>0</v>
      </c>
      <c r="X556">
        <v>0</v>
      </c>
      <c r="Y556" s="2">
        <v>18.333333333300001</v>
      </c>
      <c r="Z556" s="21">
        <v>1.1333333333</v>
      </c>
      <c r="AA556">
        <v>1.1100000000000001</v>
      </c>
      <c r="AB556">
        <v>4.17</v>
      </c>
      <c r="AC556" s="32">
        <f t="shared" si="85"/>
        <v>0.21022727272727273</v>
      </c>
      <c r="AD556" s="13">
        <f t="shared" si="86"/>
        <v>0</v>
      </c>
      <c r="AE556" s="13">
        <f t="shared" si="87"/>
        <v>0</v>
      </c>
      <c r="AF556" s="13">
        <f t="shared" si="88"/>
        <v>0</v>
      </c>
      <c r="AI556" s="17" t="str">
        <f t="shared" si="89"/>
        <v xml:space="preserve"> </v>
      </c>
      <c r="AJ556" s="35">
        <v>0</v>
      </c>
      <c r="AK556" s="35">
        <v>0</v>
      </c>
      <c r="AL556" s="35">
        <v>7</v>
      </c>
      <c r="AM556" s="35">
        <v>2</v>
      </c>
      <c r="AN556" s="35">
        <v>8</v>
      </c>
      <c r="AO556" s="35">
        <v>1</v>
      </c>
      <c r="AP556" s="35">
        <v>2</v>
      </c>
      <c r="AQ556" s="35">
        <v>8</v>
      </c>
      <c r="AR556">
        <v>0</v>
      </c>
      <c r="AS556">
        <v>0</v>
      </c>
      <c r="AT556">
        <v>60.9</v>
      </c>
      <c r="AU556">
        <v>0.60000000000000009</v>
      </c>
      <c r="AV556">
        <v>-71.19</v>
      </c>
      <c r="AW556">
        <v>-1.3460000000000001</v>
      </c>
      <c r="AX556" s="2">
        <v>0.7</v>
      </c>
      <c r="AY556" s="2">
        <v>-1</v>
      </c>
      <c r="AZ556" s="2">
        <v>0.1</v>
      </c>
      <c r="BA556" s="2">
        <v>-0.1</v>
      </c>
      <c r="BB556" s="2">
        <v>0.4</v>
      </c>
      <c r="BC556" s="2">
        <v>-0.60000000000000009</v>
      </c>
    </row>
    <row r="557" spans="1:55" x14ac:dyDescent="0.2">
      <c r="A557" s="12" t="s">
        <v>336</v>
      </c>
      <c r="B557" s="12" t="s">
        <v>1596</v>
      </c>
      <c r="C557" t="s">
        <v>1599</v>
      </c>
      <c r="D557" t="s">
        <v>684</v>
      </c>
      <c r="E557" s="12" t="s">
        <v>178</v>
      </c>
      <c r="F557">
        <v>38</v>
      </c>
      <c r="G557">
        <v>0</v>
      </c>
      <c r="H557">
        <v>0</v>
      </c>
      <c r="I557" s="15">
        <f t="shared" si="80"/>
        <v>0</v>
      </c>
      <c r="J557">
        <v>0</v>
      </c>
      <c r="K557">
        <v>0</v>
      </c>
      <c r="L557" s="3">
        <v>0</v>
      </c>
      <c r="M557" s="3">
        <v>0</v>
      </c>
      <c r="N557" s="3">
        <v>0</v>
      </c>
      <c r="O557" s="14">
        <f t="shared" si="81"/>
        <v>0</v>
      </c>
      <c r="P557">
        <v>1</v>
      </c>
      <c r="Q557">
        <v>0</v>
      </c>
      <c r="R557">
        <v>1</v>
      </c>
      <c r="S557" s="13">
        <f t="shared" si="82"/>
        <v>0</v>
      </c>
      <c r="T557" s="13">
        <f t="shared" si="83"/>
        <v>0</v>
      </c>
      <c r="U557" s="15">
        <f t="shared" si="84"/>
        <v>0</v>
      </c>
      <c r="V557">
        <v>1</v>
      </c>
      <c r="W557">
        <v>3</v>
      </c>
      <c r="X557">
        <v>0</v>
      </c>
      <c r="Y557" s="2">
        <v>10.916666666699999</v>
      </c>
      <c r="Z557" s="21">
        <v>0.28333333329999999</v>
      </c>
      <c r="AA557">
        <v>0.28999999999999998</v>
      </c>
      <c r="AB557">
        <v>5.46</v>
      </c>
      <c r="AC557" s="32">
        <f t="shared" si="85"/>
        <v>5.0434782608695647E-2</v>
      </c>
      <c r="AD557" s="13">
        <f t="shared" si="86"/>
        <v>0</v>
      </c>
      <c r="AE557" s="13">
        <f t="shared" si="87"/>
        <v>0</v>
      </c>
      <c r="AF557" s="13">
        <f t="shared" si="88"/>
        <v>0</v>
      </c>
      <c r="AI557" s="17" t="str">
        <f t="shared" si="89"/>
        <v xml:space="preserve"> </v>
      </c>
      <c r="AJ557" s="35">
        <v>0</v>
      </c>
      <c r="AK557" s="35">
        <v>0</v>
      </c>
      <c r="AL557" s="35">
        <v>5</v>
      </c>
      <c r="AM557" s="35">
        <v>1</v>
      </c>
      <c r="AN557" s="35">
        <v>2</v>
      </c>
      <c r="AO557" s="35">
        <v>0</v>
      </c>
      <c r="AP557" s="35">
        <v>1</v>
      </c>
      <c r="AQ557" s="35">
        <v>9</v>
      </c>
      <c r="AR557">
        <v>0</v>
      </c>
      <c r="AS557">
        <v>0</v>
      </c>
      <c r="AT557">
        <v>75.22</v>
      </c>
      <c r="AU557">
        <v>-9.8000000000000007</v>
      </c>
      <c r="AV557">
        <v>-85.606999999999999</v>
      </c>
      <c r="AW557">
        <v>-1.6850000000000001</v>
      </c>
      <c r="AX557" s="2">
        <v>0.30000000000000004</v>
      </c>
      <c r="AY557" s="2">
        <v>-0.7</v>
      </c>
      <c r="AZ557" s="2">
        <v>0.1</v>
      </c>
      <c r="BA557" s="2">
        <v>-0.1</v>
      </c>
      <c r="BB557" s="2">
        <v>0</v>
      </c>
      <c r="BC557" s="2">
        <v>-0.7</v>
      </c>
    </row>
    <row r="558" spans="1:55" x14ac:dyDescent="0.2">
      <c r="A558" s="12" t="s">
        <v>336</v>
      </c>
      <c r="B558" s="12" t="s">
        <v>1647</v>
      </c>
      <c r="C558" t="s">
        <v>1646</v>
      </c>
      <c r="D558" t="s">
        <v>169</v>
      </c>
      <c r="E558" s="12" t="s">
        <v>546</v>
      </c>
      <c r="F558">
        <v>46</v>
      </c>
      <c r="G558">
        <v>0</v>
      </c>
      <c r="H558">
        <v>0</v>
      </c>
      <c r="I558" s="15">
        <f t="shared" si="80"/>
        <v>0</v>
      </c>
      <c r="J558">
        <v>0</v>
      </c>
      <c r="K558">
        <v>0</v>
      </c>
      <c r="L558" s="3">
        <v>0</v>
      </c>
      <c r="M558" s="3">
        <v>0</v>
      </c>
      <c r="N558" s="3">
        <v>0</v>
      </c>
      <c r="O558" s="14">
        <f t="shared" si="81"/>
        <v>0</v>
      </c>
      <c r="P558">
        <v>0</v>
      </c>
      <c r="Q558">
        <v>0</v>
      </c>
      <c r="R558">
        <v>0</v>
      </c>
      <c r="S558" s="13">
        <f t="shared" si="82"/>
        <v>0</v>
      </c>
      <c r="T558" s="13">
        <f t="shared" si="83"/>
        <v>0</v>
      </c>
      <c r="U558" s="15">
        <f t="shared" si="84"/>
        <v>0</v>
      </c>
      <c r="V558">
        <v>0</v>
      </c>
      <c r="W558">
        <v>0</v>
      </c>
      <c r="X558">
        <v>0</v>
      </c>
      <c r="Y558" s="2">
        <v>2.9</v>
      </c>
      <c r="Z558" s="21">
        <v>0.05</v>
      </c>
      <c r="AA558">
        <v>0.06</v>
      </c>
      <c r="AB558">
        <v>5.08</v>
      </c>
      <c r="AC558" s="32">
        <f t="shared" si="85"/>
        <v>1.1673151750972763E-2</v>
      </c>
      <c r="AD558" s="13">
        <f t="shared" si="86"/>
        <v>0</v>
      </c>
      <c r="AE558" s="13">
        <f t="shared" si="87"/>
        <v>0</v>
      </c>
      <c r="AF558" s="13">
        <f t="shared" si="88"/>
        <v>0</v>
      </c>
      <c r="AG558">
        <v>0</v>
      </c>
      <c r="AH558">
        <v>0</v>
      </c>
      <c r="AI558" s="17" t="str">
        <f t="shared" si="89"/>
        <v xml:space="preserve"> </v>
      </c>
      <c r="AJ558" s="35">
        <v>0</v>
      </c>
      <c r="AK558" s="35">
        <v>0</v>
      </c>
      <c r="AL558" s="35">
        <v>2</v>
      </c>
      <c r="AM558" s="35">
        <v>0</v>
      </c>
      <c r="AN558" s="35">
        <v>1</v>
      </c>
      <c r="AO558" s="35">
        <v>0</v>
      </c>
      <c r="AP558" s="35">
        <v>0</v>
      </c>
      <c r="AQ558" s="35">
        <v>0</v>
      </c>
      <c r="AR558">
        <v>0</v>
      </c>
      <c r="AS558">
        <v>0</v>
      </c>
      <c r="AT558">
        <v>62.07</v>
      </c>
      <c r="AU558">
        <v>-16.600000000000001</v>
      </c>
      <c r="AV558">
        <v>-81.709999999999994</v>
      </c>
      <c r="AW558">
        <v>-4.1360000000000001</v>
      </c>
      <c r="AX558" s="2">
        <v>0.1</v>
      </c>
      <c r="AY558" s="2">
        <v>-0.2</v>
      </c>
      <c r="AZ558" s="2">
        <v>0.2</v>
      </c>
      <c r="BA558" s="2">
        <v>0</v>
      </c>
      <c r="BB558" s="2">
        <v>0.1</v>
      </c>
      <c r="BC558" s="2">
        <v>0.1</v>
      </c>
    </row>
    <row r="559" spans="1:55" x14ac:dyDescent="0.2">
      <c r="A559" s="12" t="s">
        <v>336</v>
      </c>
      <c r="B559" s="12" t="s">
        <v>1763</v>
      </c>
      <c r="C559" t="s">
        <v>1762</v>
      </c>
      <c r="D559" s="12" t="s">
        <v>131</v>
      </c>
      <c r="E559" s="12" t="s">
        <v>170</v>
      </c>
      <c r="F559">
        <v>77</v>
      </c>
      <c r="G559">
        <v>0</v>
      </c>
      <c r="H559">
        <v>0</v>
      </c>
      <c r="I559" s="15">
        <f t="shared" si="80"/>
        <v>0</v>
      </c>
      <c r="J559">
        <v>0</v>
      </c>
      <c r="K559">
        <v>0</v>
      </c>
      <c r="L559" s="3">
        <v>0</v>
      </c>
      <c r="M559" s="3">
        <v>0</v>
      </c>
      <c r="N559" s="3">
        <v>0</v>
      </c>
      <c r="O559" s="14">
        <f t="shared" si="81"/>
        <v>0</v>
      </c>
      <c r="P559">
        <v>2</v>
      </c>
      <c r="Q559">
        <v>0</v>
      </c>
      <c r="R559">
        <v>0</v>
      </c>
      <c r="S559" s="13">
        <f t="shared" si="82"/>
        <v>0</v>
      </c>
      <c r="T559" s="13">
        <f t="shared" si="83"/>
        <v>0</v>
      </c>
      <c r="U559" s="15">
        <f t="shared" si="84"/>
        <v>0</v>
      </c>
      <c r="V559">
        <v>0</v>
      </c>
      <c r="W559">
        <v>0</v>
      </c>
      <c r="X559">
        <v>0</v>
      </c>
      <c r="Y559" s="2">
        <v>11.2</v>
      </c>
      <c r="Z559" s="21">
        <v>0.1333333333</v>
      </c>
      <c r="AA559">
        <v>0.15</v>
      </c>
      <c r="AB559">
        <v>4.97</v>
      </c>
      <c r="AC559" s="32">
        <f t="shared" si="85"/>
        <v>2.9296875E-2</v>
      </c>
      <c r="AD559" s="13">
        <f t="shared" si="86"/>
        <v>0</v>
      </c>
      <c r="AE559" s="13">
        <f t="shared" si="87"/>
        <v>0</v>
      </c>
      <c r="AF559" s="13">
        <f t="shared" si="88"/>
        <v>0</v>
      </c>
      <c r="AG559">
        <v>0</v>
      </c>
      <c r="AH559">
        <v>2</v>
      </c>
      <c r="AI559" s="17">
        <f t="shared" si="89"/>
        <v>0</v>
      </c>
      <c r="AJ559" s="35">
        <v>0</v>
      </c>
      <c r="AK559" s="35">
        <v>1</v>
      </c>
      <c r="AL559" s="35">
        <v>11</v>
      </c>
      <c r="AM559" s="35">
        <v>4</v>
      </c>
      <c r="AN559" s="35">
        <v>3</v>
      </c>
      <c r="AO559" s="35">
        <v>0</v>
      </c>
      <c r="AP559" s="35">
        <v>0</v>
      </c>
      <c r="AQ559" s="35">
        <v>2</v>
      </c>
      <c r="AR559">
        <v>0</v>
      </c>
      <c r="AS559">
        <v>0</v>
      </c>
      <c r="AT559">
        <v>58.93</v>
      </c>
      <c r="AU559">
        <v>-8.9</v>
      </c>
      <c r="AV559">
        <v>-80.688999999999993</v>
      </c>
      <c r="AW559">
        <v>-2.504</v>
      </c>
      <c r="AX559" s="2">
        <v>0.9</v>
      </c>
      <c r="AY559" s="2">
        <v>-0.1</v>
      </c>
      <c r="AZ559" s="2">
        <v>0.1</v>
      </c>
      <c r="BA559" s="2">
        <v>0</v>
      </c>
      <c r="BB559" s="2">
        <v>0.1</v>
      </c>
      <c r="BC559" s="2">
        <v>0.1</v>
      </c>
    </row>
    <row r="560" spans="1:55" x14ac:dyDescent="0.2">
      <c r="A560" s="12" t="s">
        <v>336</v>
      </c>
      <c r="B560" s="12" t="s">
        <v>1850</v>
      </c>
      <c r="C560" t="s">
        <v>1849</v>
      </c>
      <c r="D560" t="s">
        <v>330</v>
      </c>
      <c r="E560" s="12" t="s">
        <v>178</v>
      </c>
      <c r="F560">
        <v>1</v>
      </c>
      <c r="G560">
        <v>0</v>
      </c>
      <c r="H560">
        <v>0</v>
      </c>
      <c r="I560" s="15">
        <f t="shared" si="80"/>
        <v>0</v>
      </c>
      <c r="J560">
        <v>0</v>
      </c>
      <c r="K560">
        <v>0</v>
      </c>
      <c r="L560" s="3">
        <v>0</v>
      </c>
      <c r="M560" s="3">
        <v>0</v>
      </c>
      <c r="N560" s="3">
        <v>0</v>
      </c>
      <c r="O560" s="14">
        <f t="shared" si="81"/>
        <v>0</v>
      </c>
      <c r="P560">
        <v>0</v>
      </c>
      <c r="Q560">
        <v>0</v>
      </c>
      <c r="R560">
        <v>0</v>
      </c>
      <c r="S560" s="13">
        <f t="shared" si="82"/>
        <v>0</v>
      </c>
      <c r="T560" s="13">
        <f t="shared" si="83"/>
        <v>0</v>
      </c>
      <c r="U560" s="15">
        <f t="shared" si="84"/>
        <v>0</v>
      </c>
      <c r="V560">
        <v>0</v>
      </c>
      <c r="W560">
        <v>0</v>
      </c>
      <c r="X560">
        <v>0</v>
      </c>
      <c r="Y560" s="2">
        <v>0.9</v>
      </c>
      <c r="Z560" s="21">
        <v>0.9</v>
      </c>
      <c r="AA560">
        <v>0.9</v>
      </c>
      <c r="AB560">
        <v>1.1000000000000001</v>
      </c>
      <c r="AC560" s="32">
        <f t="shared" si="85"/>
        <v>0.45</v>
      </c>
      <c r="AD560" s="13">
        <f t="shared" si="86"/>
        <v>0</v>
      </c>
      <c r="AE560" s="13">
        <f t="shared" si="87"/>
        <v>0</v>
      </c>
      <c r="AF560" s="13">
        <f t="shared" si="88"/>
        <v>0</v>
      </c>
      <c r="AI560" s="17" t="str">
        <f t="shared" si="89"/>
        <v xml:space="preserve"> </v>
      </c>
      <c r="AJ560" s="35">
        <v>0</v>
      </c>
      <c r="AK560" s="35">
        <v>0</v>
      </c>
      <c r="AL560" s="35">
        <v>0</v>
      </c>
      <c r="AM560" s="35">
        <v>0</v>
      </c>
      <c r="AN560" s="35">
        <v>0</v>
      </c>
      <c r="AO560" s="35">
        <v>0</v>
      </c>
      <c r="AP560" s="35">
        <v>0</v>
      </c>
      <c r="AQ560" s="35">
        <v>0</v>
      </c>
      <c r="AR560">
        <v>0</v>
      </c>
      <c r="AS560">
        <v>0</v>
      </c>
      <c r="AT560">
        <v>0</v>
      </c>
      <c r="AU560">
        <v>-109.1</v>
      </c>
      <c r="AV560">
        <v>-81.718000000000004</v>
      </c>
      <c r="AW560">
        <v>-4.49</v>
      </c>
      <c r="AX560" s="2">
        <v>0</v>
      </c>
      <c r="AY560" s="2">
        <v>-0.1</v>
      </c>
      <c r="AZ560" s="2">
        <v>0</v>
      </c>
      <c r="BA560" s="2">
        <v>0</v>
      </c>
      <c r="BB560" s="2">
        <v>0</v>
      </c>
      <c r="BC560" s="2">
        <v>-0.1</v>
      </c>
    </row>
    <row r="561" spans="1:55" x14ac:dyDescent="0.2">
      <c r="A561" s="12" t="s">
        <v>336</v>
      </c>
      <c r="B561" s="12" t="s">
        <v>1859</v>
      </c>
      <c r="C561" t="s">
        <v>1858</v>
      </c>
      <c r="D561" t="s">
        <v>610</v>
      </c>
      <c r="E561" s="12" t="s">
        <v>178</v>
      </c>
      <c r="F561">
        <v>62</v>
      </c>
      <c r="G561">
        <v>1</v>
      </c>
      <c r="H561">
        <v>5</v>
      </c>
      <c r="I561" s="15">
        <f t="shared" si="80"/>
        <v>6</v>
      </c>
      <c r="J561">
        <v>3</v>
      </c>
      <c r="K561">
        <v>2</v>
      </c>
      <c r="L561" s="3">
        <v>1</v>
      </c>
      <c r="M561" s="3">
        <v>3</v>
      </c>
      <c r="N561" s="3">
        <v>2</v>
      </c>
      <c r="O561" s="14">
        <f t="shared" si="81"/>
        <v>2.8807682048538599</v>
      </c>
      <c r="P561">
        <v>44</v>
      </c>
      <c r="Q561">
        <v>12</v>
      </c>
      <c r="R561">
        <v>19</v>
      </c>
      <c r="S561" s="13">
        <f t="shared" si="82"/>
        <v>2.2727272727272728E-2</v>
      </c>
      <c r="T561" s="13">
        <f t="shared" si="83"/>
        <v>1.3333333333333334E-2</v>
      </c>
      <c r="U561" s="15">
        <f t="shared" si="84"/>
        <v>23.571428571428573</v>
      </c>
      <c r="V561">
        <v>2</v>
      </c>
      <c r="W561">
        <v>4</v>
      </c>
      <c r="X561">
        <v>4</v>
      </c>
      <c r="Y561" s="2">
        <v>124.96666666669999</v>
      </c>
      <c r="Z561" s="21">
        <v>2</v>
      </c>
      <c r="AA561">
        <v>2</v>
      </c>
      <c r="AB561">
        <v>3.49</v>
      </c>
      <c r="AC561" s="32">
        <f t="shared" si="85"/>
        <v>0.36429872495446264</v>
      </c>
      <c r="AD561" s="13">
        <f t="shared" si="86"/>
        <v>7.1428571428571425E-2</v>
      </c>
      <c r="AE561" s="13">
        <f t="shared" si="87"/>
        <v>0.35714285714285715</v>
      </c>
      <c r="AF561" s="13">
        <f t="shared" si="88"/>
        <v>0.4285714285714286</v>
      </c>
      <c r="AI561" s="17" t="str">
        <f t="shared" si="89"/>
        <v xml:space="preserve"> </v>
      </c>
      <c r="AJ561" s="35">
        <v>14</v>
      </c>
      <c r="AK561" s="35">
        <v>2</v>
      </c>
      <c r="AL561" s="35">
        <v>96</v>
      </c>
      <c r="AM561" s="35">
        <v>26</v>
      </c>
      <c r="AN561" s="35">
        <v>48</v>
      </c>
      <c r="AO561" s="35">
        <v>4</v>
      </c>
      <c r="AP561" s="35">
        <v>9</v>
      </c>
      <c r="AQ561" s="35">
        <v>46</v>
      </c>
      <c r="AR561">
        <v>3</v>
      </c>
      <c r="AS561">
        <v>1</v>
      </c>
      <c r="AT561">
        <v>78.77</v>
      </c>
      <c r="AU561">
        <v>-29.1</v>
      </c>
      <c r="AV561">
        <v>-82.971999999999994</v>
      </c>
      <c r="AW561">
        <v>-5.9550000000000001</v>
      </c>
      <c r="AX561" s="2">
        <v>11.3</v>
      </c>
      <c r="AY561" s="2">
        <v>-0.5</v>
      </c>
      <c r="AZ561" s="2">
        <v>1.3</v>
      </c>
      <c r="BA561" s="2">
        <v>-0.2</v>
      </c>
      <c r="BB561" s="2">
        <v>-1.9</v>
      </c>
      <c r="BC561" s="2">
        <v>-1.2</v>
      </c>
    </row>
    <row r="562" spans="1:55" x14ac:dyDescent="0.2">
      <c r="A562" s="12" t="s">
        <v>336</v>
      </c>
      <c r="B562" s="12" t="s">
        <v>1979</v>
      </c>
      <c r="C562" t="s">
        <v>1978</v>
      </c>
      <c r="D562" t="s">
        <v>529</v>
      </c>
      <c r="E562" s="12" t="s">
        <v>156</v>
      </c>
      <c r="F562">
        <v>33</v>
      </c>
      <c r="G562">
        <v>0</v>
      </c>
      <c r="H562">
        <v>0</v>
      </c>
      <c r="I562" s="15">
        <f t="shared" si="80"/>
        <v>0</v>
      </c>
      <c r="J562">
        <v>0</v>
      </c>
      <c r="K562">
        <v>0</v>
      </c>
      <c r="L562" s="3">
        <v>0</v>
      </c>
      <c r="M562" s="3">
        <v>0</v>
      </c>
      <c r="N562" s="3">
        <v>0</v>
      </c>
      <c r="O562" s="14">
        <f t="shared" si="81"/>
        <v>0</v>
      </c>
      <c r="P562">
        <v>0</v>
      </c>
      <c r="Q562">
        <v>0</v>
      </c>
      <c r="R562">
        <v>0</v>
      </c>
      <c r="S562" s="13">
        <f t="shared" si="82"/>
        <v>0</v>
      </c>
      <c r="T562" s="13">
        <f t="shared" si="83"/>
        <v>0</v>
      </c>
      <c r="U562" s="15">
        <f t="shared" si="84"/>
        <v>0</v>
      </c>
      <c r="V562">
        <v>0</v>
      </c>
      <c r="W562">
        <v>0</v>
      </c>
      <c r="X562">
        <v>0</v>
      </c>
      <c r="Y562" s="2">
        <v>0</v>
      </c>
      <c r="Z562" s="21">
        <v>0</v>
      </c>
      <c r="AC562" s="32">
        <f t="shared" si="85"/>
        <v>0</v>
      </c>
      <c r="AD562" s="13">
        <f t="shared" si="86"/>
        <v>0</v>
      </c>
      <c r="AE562" s="13">
        <f t="shared" si="87"/>
        <v>0</v>
      </c>
      <c r="AF562" s="13">
        <f t="shared" si="88"/>
        <v>0</v>
      </c>
      <c r="AG562">
        <v>0</v>
      </c>
      <c r="AH562">
        <v>0</v>
      </c>
      <c r="AI562" s="17" t="str">
        <f t="shared" si="89"/>
        <v xml:space="preserve"> </v>
      </c>
      <c r="AJ562" s="35">
        <v>0</v>
      </c>
      <c r="AK562" s="35">
        <v>0</v>
      </c>
      <c r="AL562" s="35">
        <v>0</v>
      </c>
      <c r="AM562" s="35">
        <v>0</v>
      </c>
      <c r="AN562" s="35">
        <v>0</v>
      </c>
      <c r="AO562" s="35">
        <v>0</v>
      </c>
      <c r="AP562" s="35">
        <v>0</v>
      </c>
      <c r="AQ562" s="35">
        <v>0</v>
      </c>
      <c r="AR562">
        <v>0</v>
      </c>
      <c r="AS56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</row>
    <row r="563" spans="1:55" x14ac:dyDescent="0.2">
      <c r="A563" s="12" t="s">
        <v>336</v>
      </c>
      <c r="B563" s="12" t="s">
        <v>2260</v>
      </c>
      <c r="C563" t="s">
        <v>2259</v>
      </c>
      <c r="D563" t="s">
        <v>338</v>
      </c>
      <c r="E563" s="12" t="s">
        <v>132</v>
      </c>
      <c r="F563">
        <v>2</v>
      </c>
      <c r="G563">
        <v>0</v>
      </c>
      <c r="H563">
        <v>0</v>
      </c>
      <c r="I563" s="15">
        <f t="shared" si="80"/>
        <v>0</v>
      </c>
      <c r="J563">
        <v>0</v>
      </c>
      <c r="K563">
        <v>0</v>
      </c>
      <c r="L563" s="3">
        <v>0</v>
      </c>
      <c r="M563" s="3">
        <v>0</v>
      </c>
      <c r="N563" s="3">
        <v>0</v>
      </c>
      <c r="O563" s="14">
        <f t="shared" si="81"/>
        <v>0</v>
      </c>
      <c r="P563">
        <v>0</v>
      </c>
      <c r="Q563">
        <v>0</v>
      </c>
      <c r="R563">
        <v>0</v>
      </c>
      <c r="S563" s="13">
        <f t="shared" si="82"/>
        <v>0</v>
      </c>
      <c r="T563" s="13">
        <f t="shared" si="83"/>
        <v>0</v>
      </c>
      <c r="U563" s="15">
        <f t="shared" si="84"/>
        <v>0</v>
      </c>
      <c r="V563">
        <v>0</v>
      </c>
      <c r="W563">
        <v>0</v>
      </c>
      <c r="X563">
        <v>0</v>
      </c>
      <c r="Y563" s="2">
        <v>0</v>
      </c>
      <c r="Z563" s="21">
        <v>0</v>
      </c>
      <c r="AC563" s="32">
        <f t="shared" si="85"/>
        <v>0</v>
      </c>
      <c r="AD563" s="13">
        <f t="shared" si="86"/>
        <v>0</v>
      </c>
      <c r="AE563" s="13">
        <f t="shared" si="87"/>
        <v>0</v>
      </c>
      <c r="AF563" s="13">
        <f t="shared" si="88"/>
        <v>0</v>
      </c>
      <c r="AG563">
        <v>0</v>
      </c>
      <c r="AH563">
        <v>0</v>
      </c>
      <c r="AI563" s="17" t="str">
        <f t="shared" si="89"/>
        <v xml:space="preserve"> </v>
      </c>
      <c r="AJ563" s="35">
        <v>0</v>
      </c>
      <c r="AK563" s="35">
        <v>0</v>
      </c>
      <c r="AL563" s="35">
        <v>0</v>
      </c>
      <c r="AM563" s="35">
        <v>0</v>
      </c>
      <c r="AN563" s="35">
        <v>0</v>
      </c>
      <c r="AO563" s="35">
        <v>0</v>
      </c>
      <c r="AP563" s="35">
        <v>0</v>
      </c>
      <c r="AQ563" s="35">
        <v>0</v>
      </c>
      <c r="AR563">
        <v>0</v>
      </c>
      <c r="AS563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</row>
    <row r="564" spans="1:55" x14ac:dyDescent="0.2">
      <c r="A564" s="12" t="s">
        <v>336</v>
      </c>
      <c r="B564" s="12" t="s">
        <v>1247</v>
      </c>
      <c r="C564" t="s">
        <v>2349</v>
      </c>
      <c r="D564" t="s">
        <v>300</v>
      </c>
      <c r="E564" s="12" t="s">
        <v>156</v>
      </c>
      <c r="F564">
        <v>79</v>
      </c>
      <c r="G564">
        <v>0</v>
      </c>
      <c r="H564">
        <v>0</v>
      </c>
      <c r="I564" s="15">
        <f t="shared" si="80"/>
        <v>0</v>
      </c>
      <c r="J564">
        <v>0</v>
      </c>
      <c r="K564">
        <v>0</v>
      </c>
      <c r="L564" s="3">
        <v>0</v>
      </c>
      <c r="M564" s="3">
        <v>0</v>
      </c>
      <c r="N564" s="3">
        <v>0</v>
      </c>
      <c r="O564" s="14">
        <f t="shared" si="81"/>
        <v>0</v>
      </c>
      <c r="P564">
        <v>5</v>
      </c>
      <c r="Q564">
        <v>0</v>
      </c>
      <c r="R564">
        <v>0</v>
      </c>
      <c r="S564" s="13">
        <f t="shared" si="82"/>
        <v>0</v>
      </c>
      <c r="T564" s="13">
        <f t="shared" si="83"/>
        <v>0</v>
      </c>
      <c r="U564" s="15">
        <f t="shared" si="84"/>
        <v>0</v>
      </c>
      <c r="V564">
        <v>0</v>
      </c>
      <c r="W564">
        <v>2</v>
      </c>
      <c r="X564">
        <v>3</v>
      </c>
      <c r="Y564" s="2">
        <v>25.633333333300001</v>
      </c>
      <c r="Z564" s="21">
        <v>0.31666666669999999</v>
      </c>
      <c r="AA564">
        <v>0.32</v>
      </c>
      <c r="AB564">
        <v>4.96</v>
      </c>
      <c r="AC564" s="32">
        <f t="shared" si="85"/>
        <v>6.0606060606060608E-2</v>
      </c>
      <c r="AD564" s="13">
        <f t="shared" si="86"/>
        <v>0</v>
      </c>
      <c r="AE564" s="13">
        <f t="shared" si="87"/>
        <v>0</v>
      </c>
      <c r="AF564" s="13">
        <f t="shared" si="88"/>
        <v>0</v>
      </c>
      <c r="AG564">
        <v>0</v>
      </c>
      <c r="AH564">
        <v>0</v>
      </c>
      <c r="AI564" s="17" t="str">
        <f t="shared" si="89"/>
        <v xml:space="preserve"> </v>
      </c>
      <c r="AJ564" s="35">
        <v>2</v>
      </c>
      <c r="AK564" s="35">
        <v>0</v>
      </c>
      <c r="AL564" s="35">
        <v>21</v>
      </c>
      <c r="AM564" s="35">
        <v>5</v>
      </c>
      <c r="AN564" s="35">
        <v>3</v>
      </c>
      <c r="AO564" s="35">
        <v>1</v>
      </c>
      <c r="AP564" s="35">
        <v>1</v>
      </c>
      <c r="AQ564" s="35">
        <v>9</v>
      </c>
      <c r="AR564">
        <v>0</v>
      </c>
      <c r="AS564">
        <v>0</v>
      </c>
      <c r="AT564">
        <v>66.36</v>
      </c>
      <c r="AU564">
        <v>-21.4</v>
      </c>
      <c r="AV564">
        <v>-81.793999999999997</v>
      </c>
      <c r="AW564">
        <v>-0.91700000000000004</v>
      </c>
      <c r="AX564" s="2">
        <v>2.2000000000000002</v>
      </c>
      <c r="AY564" s="2">
        <v>0.2</v>
      </c>
      <c r="AZ564" s="2">
        <v>0.1</v>
      </c>
      <c r="BA564" s="2">
        <v>-0.4</v>
      </c>
      <c r="BB564" s="2">
        <v>0.1</v>
      </c>
      <c r="BC564" s="2">
        <v>0.1</v>
      </c>
    </row>
    <row r="565" spans="1:55" x14ac:dyDescent="0.2">
      <c r="A565" s="12" t="s">
        <v>336</v>
      </c>
      <c r="B565" s="12" t="s">
        <v>2542</v>
      </c>
      <c r="C565" t="s">
        <v>2541</v>
      </c>
      <c r="D565" s="12" t="s">
        <v>305</v>
      </c>
      <c r="E565" s="12" t="s">
        <v>156</v>
      </c>
      <c r="F565">
        <v>75</v>
      </c>
      <c r="G565">
        <v>9</v>
      </c>
      <c r="H565">
        <v>10</v>
      </c>
      <c r="I565" s="15">
        <f t="shared" si="80"/>
        <v>19</v>
      </c>
      <c r="J565">
        <v>5</v>
      </c>
      <c r="K565">
        <v>4</v>
      </c>
      <c r="L565" s="3">
        <v>9</v>
      </c>
      <c r="M565" s="3">
        <v>6</v>
      </c>
      <c r="N565" s="3">
        <v>4</v>
      </c>
      <c r="O565" s="14">
        <f t="shared" si="81"/>
        <v>4.9393414211438476</v>
      </c>
      <c r="P565">
        <v>40</v>
      </c>
      <c r="Q565">
        <v>15</v>
      </c>
      <c r="R565">
        <v>6</v>
      </c>
      <c r="S565" s="13">
        <f t="shared" si="82"/>
        <v>0.22500000000000001</v>
      </c>
      <c r="T565" s="13">
        <f t="shared" si="83"/>
        <v>0.14754098360655737</v>
      </c>
      <c r="U565" s="15">
        <f t="shared" si="84"/>
        <v>32.586206896551722</v>
      </c>
      <c r="V565">
        <v>0</v>
      </c>
      <c r="W565">
        <v>1</v>
      </c>
      <c r="X565">
        <v>10</v>
      </c>
      <c r="Y565" s="2">
        <v>230.8</v>
      </c>
      <c r="Z565" s="21">
        <v>3.0666666667000002</v>
      </c>
      <c r="AA565">
        <v>2.95</v>
      </c>
      <c r="AB565">
        <v>2.1</v>
      </c>
      <c r="AC565" s="32">
        <f t="shared" si="85"/>
        <v>0.58415841584158412</v>
      </c>
      <c r="AD565" s="13">
        <f t="shared" si="86"/>
        <v>0.31034482758620691</v>
      </c>
      <c r="AE565" s="13">
        <f t="shared" si="87"/>
        <v>0.31034482758620691</v>
      </c>
      <c r="AF565" s="13">
        <f t="shared" si="88"/>
        <v>0.62068965517241381</v>
      </c>
      <c r="AG565">
        <v>1</v>
      </c>
      <c r="AH565">
        <v>0</v>
      </c>
      <c r="AI565" s="17">
        <f t="shared" si="89"/>
        <v>1</v>
      </c>
      <c r="AJ565" s="35">
        <v>29</v>
      </c>
      <c r="AK565" s="35">
        <v>1</v>
      </c>
      <c r="AL565" s="35">
        <v>160</v>
      </c>
      <c r="AM565" s="35">
        <v>21</v>
      </c>
      <c r="AN565" s="35">
        <v>75</v>
      </c>
      <c r="AO565" s="35">
        <v>11</v>
      </c>
      <c r="AP565" s="35">
        <v>4</v>
      </c>
      <c r="AQ565" s="35">
        <v>84</v>
      </c>
      <c r="AR565">
        <v>0</v>
      </c>
      <c r="AS565">
        <v>3</v>
      </c>
      <c r="AT565">
        <v>84.45</v>
      </c>
      <c r="AU565">
        <v>25</v>
      </c>
      <c r="AV565">
        <v>-81.028999999999996</v>
      </c>
      <c r="AW565">
        <v>-0.309</v>
      </c>
      <c r="AX565" s="2">
        <v>24.4</v>
      </c>
      <c r="AY565" s="2">
        <v>3.7</v>
      </c>
      <c r="AZ565" s="2">
        <v>-0.5</v>
      </c>
      <c r="BA565" s="2">
        <v>0.30000000000000004</v>
      </c>
      <c r="BB565" s="2">
        <v>-0.7</v>
      </c>
      <c r="BC565" s="2">
        <v>2.8</v>
      </c>
    </row>
    <row r="566" spans="1:55" x14ac:dyDescent="0.2">
      <c r="A566" s="12" t="s">
        <v>336</v>
      </c>
      <c r="B566" s="12" t="s">
        <v>2626</v>
      </c>
      <c r="C566" t="s">
        <v>2625</v>
      </c>
      <c r="D566" t="s">
        <v>610</v>
      </c>
      <c r="E566" s="12" t="s">
        <v>156</v>
      </c>
      <c r="F566">
        <v>66</v>
      </c>
      <c r="G566">
        <v>1</v>
      </c>
      <c r="H566">
        <v>3</v>
      </c>
      <c r="I566" s="15">
        <f t="shared" si="80"/>
        <v>4</v>
      </c>
      <c r="J566">
        <v>1</v>
      </c>
      <c r="K566">
        <v>2</v>
      </c>
      <c r="L566" s="3">
        <v>1</v>
      </c>
      <c r="M566" s="3">
        <v>1</v>
      </c>
      <c r="N566" s="3">
        <v>2</v>
      </c>
      <c r="O566" s="14">
        <f t="shared" si="81"/>
        <v>4.3282236248872854</v>
      </c>
      <c r="P566">
        <v>8</v>
      </c>
      <c r="Q566">
        <v>0</v>
      </c>
      <c r="R566">
        <v>2</v>
      </c>
      <c r="S566" s="13">
        <f t="shared" si="82"/>
        <v>0.125</v>
      </c>
      <c r="T566" s="13">
        <f t="shared" si="83"/>
        <v>0.1</v>
      </c>
      <c r="U566" s="15">
        <f t="shared" si="84"/>
        <v>11.25</v>
      </c>
      <c r="V566">
        <v>1</v>
      </c>
      <c r="W566">
        <v>0</v>
      </c>
      <c r="X566">
        <v>3</v>
      </c>
      <c r="Y566" s="2">
        <v>55.45</v>
      </c>
      <c r="Z566" s="21">
        <v>0.83333333330000003</v>
      </c>
      <c r="AA566">
        <v>0.84</v>
      </c>
      <c r="AB566">
        <v>4.6399999999999997</v>
      </c>
      <c r="AC566" s="32">
        <f t="shared" si="85"/>
        <v>0.15328467153284672</v>
      </c>
      <c r="AD566" s="13">
        <f t="shared" si="86"/>
        <v>0.25</v>
      </c>
      <c r="AE566" s="13">
        <f t="shared" si="87"/>
        <v>0.75</v>
      </c>
      <c r="AF566" s="13">
        <f t="shared" si="88"/>
        <v>1</v>
      </c>
      <c r="AG566">
        <v>0</v>
      </c>
      <c r="AH566">
        <v>4</v>
      </c>
      <c r="AI566" s="17">
        <f t="shared" si="89"/>
        <v>0</v>
      </c>
      <c r="AJ566" s="35">
        <v>4</v>
      </c>
      <c r="AK566" s="35">
        <v>2</v>
      </c>
      <c r="AL566" s="35">
        <v>41</v>
      </c>
      <c r="AM566" s="35">
        <v>6</v>
      </c>
      <c r="AN566" s="35">
        <v>11</v>
      </c>
      <c r="AO566" s="35">
        <v>1</v>
      </c>
      <c r="AP566" s="35">
        <v>3</v>
      </c>
      <c r="AQ566" s="35">
        <v>20</v>
      </c>
      <c r="AR566">
        <v>0</v>
      </c>
      <c r="AS566">
        <v>0</v>
      </c>
      <c r="AT566">
        <v>69.25</v>
      </c>
      <c r="AU566">
        <v>-40.299999999999997</v>
      </c>
      <c r="AV566">
        <v>-82.436000000000007</v>
      </c>
      <c r="AW566">
        <v>-1.333</v>
      </c>
      <c r="AX566" s="2">
        <v>4.7</v>
      </c>
      <c r="AY566" s="2">
        <v>0</v>
      </c>
      <c r="AZ566" s="2">
        <v>0.5</v>
      </c>
      <c r="BA566" s="2">
        <v>-0.1</v>
      </c>
      <c r="BB566" s="2">
        <v>-0.60000000000000009</v>
      </c>
      <c r="BC566" s="2">
        <v>-0.2</v>
      </c>
    </row>
    <row r="567" spans="1:55" x14ac:dyDescent="0.2">
      <c r="A567" s="12" t="s">
        <v>336</v>
      </c>
      <c r="B567" s="12" t="s">
        <v>2634</v>
      </c>
      <c r="C567" t="s">
        <v>2633</v>
      </c>
      <c r="D567" t="s">
        <v>147</v>
      </c>
      <c r="E567" s="12" t="s">
        <v>178</v>
      </c>
      <c r="F567">
        <v>81</v>
      </c>
      <c r="G567">
        <v>3</v>
      </c>
      <c r="H567">
        <v>12</v>
      </c>
      <c r="I567" s="15">
        <f t="shared" si="80"/>
        <v>15</v>
      </c>
      <c r="J567">
        <v>7</v>
      </c>
      <c r="K567">
        <v>5</v>
      </c>
      <c r="L567" s="3">
        <v>3</v>
      </c>
      <c r="M567" s="3">
        <v>7</v>
      </c>
      <c r="N567" s="3">
        <v>5</v>
      </c>
      <c r="O567" s="14">
        <f t="shared" si="81"/>
        <v>3.712360786471018</v>
      </c>
      <c r="P567">
        <v>51</v>
      </c>
      <c r="Q567">
        <v>26</v>
      </c>
      <c r="R567">
        <v>33</v>
      </c>
      <c r="S567" s="13">
        <f t="shared" si="82"/>
        <v>5.8823529411764705E-2</v>
      </c>
      <c r="T567" s="13">
        <f t="shared" si="83"/>
        <v>2.7272727272727271E-2</v>
      </c>
      <c r="U567" s="15">
        <f t="shared" si="84"/>
        <v>50.060606060606062</v>
      </c>
      <c r="V567">
        <v>4</v>
      </c>
      <c r="W567">
        <v>5</v>
      </c>
      <c r="X567">
        <v>3</v>
      </c>
      <c r="Y567" s="2">
        <v>242.4333333333</v>
      </c>
      <c r="Z567" s="21">
        <v>2.9833333333000001</v>
      </c>
      <c r="AA567">
        <v>2.96</v>
      </c>
      <c r="AB567">
        <v>2.2999999999999998</v>
      </c>
      <c r="AC567" s="32">
        <f t="shared" si="85"/>
        <v>0.56273764258555137</v>
      </c>
      <c r="AD567" s="13">
        <f t="shared" si="86"/>
        <v>9.0909090909090912E-2</v>
      </c>
      <c r="AE567" s="13">
        <f t="shared" si="87"/>
        <v>0.36363636363636365</v>
      </c>
      <c r="AF567" s="13">
        <f t="shared" si="88"/>
        <v>0.45454545454545459</v>
      </c>
      <c r="AI567" s="17" t="str">
        <f t="shared" si="89"/>
        <v xml:space="preserve"> </v>
      </c>
      <c r="AJ567" s="35">
        <v>33</v>
      </c>
      <c r="AK567" s="35">
        <v>1</v>
      </c>
      <c r="AL567" s="35">
        <v>203</v>
      </c>
      <c r="AM567" s="35">
        <v>30</v>
      </c>
      <c r="AN567" s="35">
        <v>83</v>
      </c>
      <c r="AO567" s="35">
        <v>6</v>
      </c>
      <c r="AP567" s="35">
        <v>7</v>
      </c>
      <c r="AQ567" s="35">
        <v>104</v>
      </c>
      <c r="AR567">
        <v>1</v>
      </c>
      <c r="AS567">
        <v>0</v>
      </c>
      <c r="AT567">
        <v>94.95</v>
      </c>
      <c r="AU567">
        <v>-1</v>
      </c>
      <c r="AV567">
        <v>-78.703000000000003</v>
      </c>
      <c r="AW567">
        <v>2.1110000000000002</v>
      </c>
      <c r="AX567" s="2">
        <v>26.8</v>
      </c>
      <c r="AY567" s="2">
        <v>4.7</v>
      </c>
      <c r="AZ567" s="2">
        <v>-0.8</v>
      </c>
      <c r="BA567" s="2">
        <v>0.4</v>
      </c>
      <c r="BB567" s="2">
        <v>-4.9000000000000004</v>
      </c>
      <c r="BC567" s="2">
        <v>-0.60000000000000009</v>
      </c>
    </row>
    <row r="568" spans="1:55" x14ac:dyDescent="0.2">
      <c r="A568" s="12" t="s">
        <v>336</v>
      </c>
      <c r="B568" s="12" t="s">
        <v>2783</v>
      </c>
      <c r="C568" t="s">
        <v>2782</v>
      </c>
      <c r="D568" t="s">
        <v>610</v>
      </c>
      <c r="E568" s="12" t="s">
        <v>714</v>
      </c>
      <c r="F568">
        <v>6</v>
      </c>
      <c r="G568">
        <v>0</v>
      </c>
      <c r="H568">
        <v>0</v>
      </c>
      <c r="I568" s="15">
        <f t="shared" si="80"/>
        <v>0</v>
      </c>
      <c r="J568">
        <v>0</v>
      </c>
      <c r="K568">
        <v>0</v>
      </c>
      <c r="L568" s="3">
        <v>0</v>
      </c>
      <c r="M568" s="3">
        <v>0</v>
      </c>
      <c r="N568" s="3">
        <v>0</v>
      </c>
      <c r="O568" s="14">
        <f t="shared" si="81"/>
        <v>0</v>
      </c>
      <c r="P568">
        <v>0</v>
      </c>
      <c r="Q568">
        <v>0</v>
      </c>
      <c r="R568">
        <v>0</v>
      </c>
      <c r="S568" s="13">
        <f t="shared" si="82"/>
        <v>0</v>
      </c>
      <c r="T568" s="13">
        <f t="shared" si="83"/>
        <v>0</v>
      </c>
      <c r="U568" s="15">
        <f t="shared" si="84"/>
        <v>0</v>
      </c>
      <c r="V568">
        <v>0</v>
      </c>
      <c r="W568">
        <v>0</v>
      </c>
      <c r="X568">
        <v>0</v>
      </c>
      <c r="Y568" s="2">
        <v>0.4833333333</v>
      </c>
      <c r="Z568" s="21">
        <v>6.6666666700000002E-2</v>
      </c>
      <c r="AA568">
        <v>0.08</v>
      </c>
      <c r="AB568">
        <v>8.58</v>
      </c>
      <c r="AC568" s="32">
        <f t="shared" si="85"/>
        <v>9.2378752886836026E-3</v>
      </c>
      <c r="AD568" s="13">
        <f t="shared" si="86"/>
        <v>0</v>
      </c>
      <c r="AE568" s="13">
        <f t="shared" si="87"/>
        <v>0</v>
      </c>
      <c r="AF568" s="13">
        <f t="shared" si="88"/>
        <v>0</v>
      </c>
      <c r="AG568">
        <v>0</v>
      </c>
      <c r="AH568">
        <v>0</v>
      </c>
      <c r="AI568" s="17" t="str">
        <f t="shared" si="89"/>
        <v xml:space="preserve"> </v>
      </c>
      <c r="AJ568" s="35">
        <v>0</v>
      </c>
      <c r="AK568" s="35">
        <v>0</v>
      </c>
      <c r="AL568" s="35">
        <v>0</v>
      </c>
      <c r="AM568" s="35">
        <v>0</v>
      </c>
      <c r="AN568" s="35">
        <v>0</v>
      </c>
      <c r="AO568" s="35">
        <v>0</v>
      </c>
      <c r="AP568" s="35">
        <v>0</v>
      </c>
      <c r="AQ568" s="35">
        <v>0</v>
      </c>
      <c r="AR568">
        <v>0</v>
      </c>
      <c r="AS568">
        <v>0</v>
      </c>
      <c r="AT568">
        <v>0</v>
      </c>
      <c r="AU568">
        <v>-100.2</v>
      </c>
      <c r="AV568">
        <v>-84.850999999999999</v>
      </c>
      <c r="AW568">
        <v>-2.984</v>
      </c>
      <c r="AX568" s="2">
        <v>0</v>
      </c>
      <c r="AY568" s="2">
        <v>0</v>
      </c>
      <c r="AZ568" s="2">
        <v>0.1</v>
      </c>
      <c r="BA568" s="2">
        <v>0</v>
      </c>
      <c r="BB568" s="2">
        <v>0</v>
      </c>
      <c r="BC568" s="2">
        <v>0</v>
      </c>
    </row>
    <row r="569" spans="1:55" x14ac:dyDescent="0.2">
      <c r="A569" s="12" t="s">
        <v>336</v>
      </c>
      <c r="B569" s="12" t="s">
        <v>2936</v>
      </c>
      <c r="C569" t="s">
        <v>2935</v>
      </c>
      <c r="D569" t="s">
        <v>162</v>
      </c>
      <c r="E569" s="12" t="s">
        <v>148</v>
      </c>
      <c r="F569">
        <v>75</v>
      </c>
      <c r="G569">
        <v>0</v>
      </c>
      <c r="H569">
        <v>2</v>
      </c>
      <c r="I569" s="15">
        <f t="shared" si="80"/>
        <v>2</v>
      </c>
      <c r="J569">
        <v>1</v>
      </c>
      <c r="K569">
        <v>1</v>
      </c>
      <c r="L569" s="3">
        <v>0</v>
      </c>
      <c r="M569" s="3">
        <v>1</v>
      </c>
      <c r="N569" s="3">
        <v>1</v>
      </c>
      <c r="O569" s="14">
        <f t="shared" si="81"/>
        <v>1.001669449081803</v>
      </c>
      <c r="P569">
        <v>9</v>
      </c>
      <c r="Q569">
        <v>6</v>
      </c>
      <c r="R569">
        <v>4</v>
      </c>
      <c r="S569" s="13">
        <f t="shared" si="82"/>
        <v>0</v>
      </c>
      <c r="T569" s="13">
        <f t="shared" si="83"/>
        <v>0</v>
      </c>
      <c r="U569" s="15">
        <f t="shared" si="84"/>
        <v>14.333333333333334</v>
      </c>
      <c r="V569">
        <v>0</v>
      </c>
      <c r="W569">
        <v>3</v>
      </c>
      <c r="X569">
        <v>5</v>
      </c>
      <c r="Y569" s="2">
        <v>119.8</v>
      </c>
      <c r="Z569" s="21">
        <v>1.5833333333000001</v>
      </c>
      <c r="AA569">
        <v>1.6</v>
      </c>
      <c r="AB569">
        <v>4.08</v>
      </c>
      <c r="AC569" s="32">
        <f t="shared" si="85"/>
        <v>0.28169014084507044</v>
      </c>
      <c r="AD569" s="13">
        <f t="shared" si="86"/>
        <v>0</v>
      </c>
      <c r="AE569" s="13">
        <f t="shared" si="87"/>
        <v>0.33333333333333331</v>
      </c>
      <c r="AF569" s="13">
        <f t="shared" si="88"/>
        <v>0.33333333333333331</v>
      </c>
      <c r="AG569">
        <v>1</v>
      </c>
      <c r="AH569">
        <v>0</v>
      </c>
      <c r="AI569" s="17">
        <f t="shared" si="89"/>
        <v>1</v>
      </c>
      <c r="AJ569" s="35">
        <v>6</v>
      </c>
      <c r="AK569" s="35">
        <v>1</v>
      </c>
      <c r="AL569" s="35">
        <v>80</v>
      </c>
      <c r="AM569" s="35">
        <v>10</v>
      </c>
      <c r="AN569" s="35">
        <v>33</v>
      </c>
      <c r="AO569" s="35">
        <v>3</v>
      </c>
      <c r="AP569" s="35">
        <v>3</v>
      </c>
      <c r="AQ569" s="35">
        <v>46</v>
      </c>
      <c r="AR569">
        <v>1</v>
      </c>
      <c r="AS569">
        <v>0</v>
      </c>
      <c r="AT569">
        <v>73.86</v>
      </c>
      <c r="AU569">
        <v>-21.5</v>
      </c>
      <c r="AV569">
        <v>-64.686000000000007</v>
      </c>
      <c r="AW569">
        <v>6.7750000000000004</v>
      </c>
      <c r="AX569" s="2">
        <v>8.9</v>
      </c>
      <c r="AY569" s="2">
        <v>-1.5</v>
      </c>
      <c r="AZ569" s="2">
        <v>0.9</v>
      </c>
      <c r="BA569" s="2">
        <v>-0.7</v>
      </c>
      <c r="BB569" s="2">
        <v>1</v>
      </c>
      <c r="BC569" s="2">
        <v>-0.4</v>
      </c>
    </row>
    <row r="570" spans="1:55" x14ac:dyDescent="0.2">
      <c r="A570" s="12" t="s">
        <v>336</v>
      </c>
      <c r="B570" s="12" t="s">
        <v>3287</v>
      </c>
      <c r="C570" t="s">
        <v>3286</v>
      </c>
      <c r="D570" t="s">
        <v>155</v>
      </c>
      <c r="E570" s="12" t="s">
        <v>170</v>
      </c>
      <c r="F570">
        <v>63</v>
      </c>
      <c r="G570">
        <v>0</v>
      </c>
      <c r="H570">
        <v>1</v>
      </c>
      <c r="I570" s="15">
        <f t="shared" si="80"/>
        <v>1</v>
      </c>
      <c r="J570">
        <v>1</v>
      </c>
      <c r="K570">
        <v>0</v>
      </c>
      <c r="L570" s="3">
        <v>0</v>
      </c>
      <c r="M570" s="3">
        <v>1</v>
      </c>
      <c r="N570" s="3">
        <v>0</v>
      </c>
      <c r="O570" s="14">
        <f t="shared" si="81"/>
        <v>2.5405786873640923</v>
      </c>
      <c r="P570">
        <v>2</v>
      </c>
      <c r="Q570">
        <v>1</v>
      </c>
      <c r="R570">
        <v>2</v>
      </c>
      <c r="S570" s="13">
        <f t="shared" si="82"/>
        <v>0</v>
      </c>
      <c r="T570" s="13">
        <f t="shared" si="83"/>
        <v>0</v>
      </c>
      <c r="U570" s="15">
        <f t="shared" si="84"/>
        <v>8</v>
      </c>
      <c r="V570">
        <v>0</v>
      </c>
      <c r="W570">
        <v>1</v>
      </c>
      <c r="X570">
        <v>0</v>
      </c>
      <c r="Y570" s="2">
        <v>23.616666666699999</v>
      </c>
      <c r="Z570" s="21">
        <v>0.36666666670000003</v>
      </c>
      <c r="AA570">
        <v>0.39</v>
      </c>
      <c r="AB570">
        <v>4.08</v>
      </c>
      <c r="AC570" s="32">
        <f t="shared" si="85"/>
        <v>8.724832214765102E-2</v>
      </c>
      <c r="AD570" s="13">
        <f t="shared" si="86"/>
        <v>0</v>
      </c>
      <c r="AE570" s="13">
        <f t="shared" si="87"/>
        <v>0.5</v>
      </c>
      <c r="AF570" s="13">
        <f t="shared" si="88"/>
        <v>0.5</v>
      </c>
      <c r="AG570">
        <v>5</v>
      </c>
      <c r="AH570">
        <v>16</v>
      </c>
      <c r="AI570" s="17">
        <f t="shared" si="89"/>
        <v>0.23809523809523808</v>
      </c>
      <c r="AJ570" s="35">
        <v>2</v>
      </c>
      <c r="AK570" s="35">
        <v>0</v>
      </c>
      <c r="AL570" s="35">
        <v>14</v>
      </c>
      <c r="AM570" s="35">
        <v>4</v>
      </c>
      <c r="AN570" s="35">
        <v>11</v>
      </c>
      <c r="AO570" s="35">
        <v>1</v>
      </c>
      <c r="AP570" s="35">
        <v>2</v>
      </c>
      <c r="AQ570" s="35">
        <v>5</v>
      </c>
      <c r="AR570">
        <v>0</v>
      </c>
      <c r="AS570">
        <v>0</v>
      </c>
      <c r="AT570">
        <v>60.69</v>
      </c>
      <c r="AU570">
        <v>-17.5</v>
      </c>
      <c r="AV570">
        <v>-83.849000000000004</v>
      </c>
      <c r="AW570">
        <v>-1.2610000000000001</v>
      </c>
      <c r="AX570" s="2">
        <v>1.6</v>
      </c>
      <c r="AY570" s="2">
        <v>-0.30000000000000004</v>
      </c>
      <c r="AZ570" s="2">
        <v>0.4</v>
      </c>
      <c r="BA570" s="2">
        <v>-0.1</v>
      </c>
      <c r="BB570" s="2">
        <v>0.2</v>
      </c>
      <c r="BC570" s="2">
        <v>0.1</v>
      </c>
    </row>
    <row r="571" spans="1:55" x14ac:dyDescent="0.2">
      <c r="A571" s="12" t="s">
        <v>336</v>
      </c>
      <c r="B571" s="12" t="s">
        <v>3423</v>
      </c>
      <c r="C571" t="s">
        <v>3422</v>
      </c>
      <c r="D571" t="s">
        <v>271</v>
      </c>
      <c r="E571" s="12" t="s">
        <v>178</v>
      </c>
      <c r="F571">
        <v>7</v>
      </c>
      <c r="G571">
        <v>0</v>
      </c>
      <c r="H571">
        <v>0</v>
      </c>
      <c r="I571" s="15">
        <f t="shared" si="80"/>
        <v>0</v>
      </c>
      <c r="J571">
        <v>0</v>
      </c>
      <c r="K571">
        <v>0</v>
      </c>
      <c r="L571" s="3">
        <v>0</v>
      </c>
      <c r="M571" s="3">
        <v>0</v>
      </c>
      <c r="N571" s="3">
        <v>0</v>
      </c>
      <c r="O571" s="14">
        <f t="shared" si="81"/>
        <v>0</v>
      </c>
      <c r="P571">
        <v>2</v>
      </c>
      <c r="Q571">
        <v>1</v>
      </c>
      <c r="R571">
        <v>0</v>
      </c>
      <c r="S571" s="13">
        <f t="shared" si="82"/>
        <v>0</v>
      </c>
      <c r="T571" s="13">
        <f t="shared" si="83"/>
        <v>0</v>
      </c>
      <c r="U571" s="15">
        <f t="shared" si="84"/>
        <v>0</v>
      </c>
      <c r="V571">
        <v>0</v>
      </c>
      <c r="W571">
        <v>0</v>
      </c>
      <c r="X571">
        <v>0</v>
      </c>
      <c r="Y571" s="2">
        <v>16.9666666667</v>
      </c>
      <c r="Z571" s="21">
        <v>2.4166666666999999</v>
      </c>
      <c r="AA571">
        <v>2.42</v>
      </c>
      <c r="AB571">
        <v>2.65</v>
      </c>
      <c r="AC571" s="32">
        <f t="shared" si="85"/>
        <v>0.4773175542406311</v>
      </c>
      <c r="AD571" s="13">
        <f t="shared" si="86"/>
        <v>0</v>
      </c>
      <c r="AE571" s="13">
        <f t="shared" si="87"/>
        <v>0</v>
      </c>
      <c r="AF571" s="13">
        <f t="shared" si="88"/>
        <v>0</v>
      </c>
      <c r="AI571" s="17" t="str">
        <f t="shared" si="89"/>
        <v xml:space="preserve"> </v>
      </c>
      <c r="AJ571" s="35">
        <v>1</v>
      </c>
      <c r="AK571" s="35">
        <v>0</v>
      </c>
      <c r="AL571" s="35">
        <v>8</v>
      </c>
      <c r="AM571" s="35">
        <v>3</v>
      </c>
      <c r="AN571" s="35">
        <v>5</v>
      </c>
      <c r="AO571" s="35">
        <v>1</v>
      </c>
      <c r="AP571" s="35">
        <v>0</v>
      </c>
      <c r="AQ571" s="35">
        <v>7</v>
      </c>
      <c r="AR571">
        <v>0</v>
      </c>
      <c r="AS571">
        <v>0</v>
      </c>
      <c r="AT571">
        <v>60.12</v>
      </c>
      <c r="AU571">
        <v>-7.8</v>
      </c>
      <c r="AV571">
        <v>-84.801000000000002</v>
      </c>
      <c r="AW571">
        <v>-3.5880000000000001</v>
      </c>
      <c r="AX571" s="2">
        <v>0.9</v>
      </c>
      <c r="AY571" s="2">
        <v>-0.8</v>
      </c>
      <c r="AZ571" s="2">
        <v>0.1</v>
      </c>
      <c r="BA571" s="2">
        <v>0</v>
      </c>
      <c r="BB571" s="2">
        <v>0.2</v>
      </c>
      <c r="BC571" s="2">
        <v>-0.60000000000000009</v>
      </c>
    </row>
    <row r="572" spans="1:55" x14ac:dyDescent="0.2">
      <c r="A572" s="12" t="s">
        <v>782</v>
      </c>
      <c r="B572" s="12" t="s">
        <v>783</v>
      </c>
      <c r="C572" t="s">
        <v>781</v>
      </c>
      <c r="D572" t="s">
        <v>271</v>
      </c>
      <c r="E572" s="12" t="s">
        <v>178</v>
      </c>
      <c r="F572">
        <v>82</v>
      </c>
      <c r="G572">
        <v>1</v>
      </c>
      <c r="H572">
        <v>6</v>
      </c>
      <c r="I572" s="15">
        <f t="shared" si="80"/>
        <v>7</v>
      </c>
      <c r="J572">
        <v>3</v>
      </c>
      <c r="K572">
        <v>3</v>
      </c>
      <c r="L572" s="3">
        <v>1</v>
      </c>
      <c r="M572" s="3">
        <v>3</v>
      </c>
      <c r="N572" s="3">
        <v>3</v>
      </c>
      <c r="O572" s="14">
        <f t="shared" si="81"/>
        <v>3.5343618513333896</v>
      </c>
      <c r="P572">
        <v>15</v>
      </c>
      <c r="Q572">
        <v>8</v>
      </c>
      <c r="R572">
        <v>6</v>
      </c>
      <c r="S572" s="13">
        <f t="shared" si="82"/>
        <v>6.6666666666666666E-2</v>
      </c>
      <c r="T572" s="13">
        <f t="shared" si="83"/>
        <v>3.4482758620689655E-2</v>
      </c>
      <c r="U572" s="15">
        <f t="shared" si="84"/>
        <v>25.8</v>
      </c>
      <c r="V572">
        <v>3</v>
      </c>
      <c r="W572">
        <v>0</v>
      </c>
      <c r="X572">
        <v>2</v>
      </c>
      <c r="Y572" s="2">
        <v>118.8333333333</v>
      </c>
      <c r="Z572" s="21">
        <v>1.4333333333</v>
      </c>
      <c r="AA572">
        <v>1.44</v>
      </c>
      <c r="AB572">
        <v>3.84</v>
      </c>
      <c r="AC572" s="32">
        <f t="shared" si="85"/>
        <v>0.27272727272727276</v>
      </c>
      <c r="AD572" s="13">
        <f t="shared" si="86"/>
        <v>0.1</v>
      </c>
      <c r="AE572" s="13">
        <f t="shared" si="87"/>
        <v>0.6</v>
      </c>
      <c r="AF572" s="13">
        <f t="shared" si="88"/>
        <v>0.7</v>
      </c>
      <c r="AI572" s="17" t="str">
        <f t="shared" si="89"/>
        <v xml:space="preserve"> </v>
      </c>
      <c r="AJ572" s="35">
        <v>10</v>
      </c>
      <c r="AK572" s="35">
        <v>2</v>
      </c>
      <c r="AL572" s="35">
        <v>76</v>
      </c>
      <c r="AM572" s="35">
        <v>18</v>
      </c>
      <c r="AN572" s="35">
        <v>36</v>
      </c>
      <c r="AO572" s="35">
        <v>4</v>
      </c>
      <c r="AP572" s="35">
        <v>6</v>
      </c>
      <c r="AQ572" s="35">
        <v>33</v>
      </c>
      <c r="AR572">
        <v>1</v>
      </c>
      <c r="AS572">
        <v>0</v>
      </c>
      <c r="AT572">
        <v>63.63</v>
      </c>
      <c r="AU572">
        <v>-2.9</v>
      </c>
      <c r="AV572">
        <v>-83.418999999999997</v>
      </c>
      <c r="AW572">
        <v>-3.4849999999999999</v>
      </c>
      <c r="AX572" s="2">
        <v>9.3000000000000007</v>
      </c>
      <c r="AY572" s="2">
        <v>-1.3</v>
      </c>
      <c r="AZ572" s="2">
        <v>0.5</v>
      </c>
      <c r="BA572" s="2">
        <v>-0.60000000000000009</v>
      </c>
      <c r="BB572" s="2">
        <v>1</v>
      </c>
      <c r="BC572" s="2">
        <v>-0.30000000000000004</v>
      </c>
    </row>
    <row r="573" spans="1:55" x14ac:dyDescent="0.2">
      <c r="A573" s="12" t="s">
        <v>1190</v>
      </c>
      <c r="B573" s="12" t="s">
        <v>1191</v>
      </c>
      <c r="C573" t="s">
        <v>1189</v>
      </c>
      <c r="D573" t="s">
        <v>343</v>
      </c>
      <c r="E573" s="12" t="s">
        <v>178</v>
      </c>
      <c r="F573">
        <v>62</v>
      </c>
      <c r="G573">
        <v>0</v>
      </c>
      <c r="H573">
        <v>0</v>
      </c>
      <c r="I573" s="15">
        <f t="shared" si="80"/>
        <v>0</v>
      </c>
      <c r="J573">
        <v>0</v>
      </c>
      <c r="K573">
        <v>0</v>
      </c>
      <c r="L573" s="3">
        <v>0</v>
      </c>
      <c r="M573" s="3">
        <v>0</v>
      </c>
      <c r="N573" s="3">
        <v>0</v>
      </c>
      <c r="O573" s="14">
        <f t="shared" si="81"/>
        <v>0</v>
      </c>
      <c r="P573">
        <v>0</v>
      </c>
      <c r="Q573">
        <v>1</v>
      </c>
      <c r="R573">
        <v>3</v>
      </c>
      <c r="S573" s="13">
        <f t="shared" si="82"/>
        <v>0</v>
      </c>
      <c r="T573" s="13">
        <f t="shared" si="83"/>
        <v>0</v>
      </c>
      <c r="U573" s="15">
        <f t="shared" si="84"/>
        <v>0</v>
      </c>
      <c r="V573">
        <v>0</v>
      </c>
      <c r="W573">
        <v>1</v>
      </c>
      <c r="X573">
        <v>0</v>
      </c>
      <c r="Y573" s="2">
        <v>12.65</v>
      </c>
      <c r="Z573" s="21">
        <v>0.2</v>
      </c>
      <c r="AA573">
        <v>0.2</v>
      </c>
      <c r="AB573">
        <v>4.63</v>
      </c>
      <c r="AC573" s="32">
        <f t="shared" si="85"/>
        <v>4.1407867494824016E-2</v>
      </c>
      <c r="AD573" s="13">
        <f t="shared" si="86"/>
        <v>0</v>
      </c>
      <c r="AE573" s="13">
        <f t="shared" si="87"/>
        <v>0</v>
      </c>
      <c r="AF573" s="13">
        <f t="shared" si="88"/>
        <v>0</v>
      </c>
      <c r="AI573" s="17" t="str">
        <f t="shared" si="89"/>
        <v xml:space="preserve"> </v>
      </c>
      <c r="AJ573" s="35">
        <v>1</v>
      </c>
      <c r="AK573" s="35">
        <v>0</v>
      </c>
      <c r="AL573" s="35">
        <v>9</v>
      </c>
      <c r="AM573" s="35">
        <v>0</v>
      </c>
      <c r="AN573" s="35">
        <v>3</v>
      </c>
      <c r="AO573" s="35">
        <v>0</v>
      </c>
      <c r="AP573" s="35">
        <v>0</v>
      </c>
      <c r="AQ573" s="35">
        <v>4</v>
      </c>
      <c r="AR573">
        <v>0</v>
      </c>
      <c r="AS573">
        <v>0</v>
      </c>
      <c r="AT573">
        <v>81.819999999999993</v>
      </c>
      <c r="AU573">
        <v>10.199999999999999</v>
      </c>
      <c r="AV573">
        <v>-79.408000000000001</v>
      </c>
      <c r="AW573">
        <v>-8.4000000000000005E-2</v>
      </c>
      <c r="AX573" s="2">
        <v>1.5</v>
      </c>
      <c r="AY573" s="2">
        <v>0.30000000000000004</v>
      </c>
      <c r="AZ573" s="2">
        <v>0.1</v>
      </c>
      <c r="BA573" s="2">
        <v>0.1</v>
      </c>
      <c r="BB573" s="2">
        <v>0</v>
      </c>
      <c r="BC573" s="2">
        <v>0.5</v>
      </c>
    </row>
    <row r="574" spans="1:55" x14ac:dyDescent="0.2">
      <c r="A574" s="12" t="s">
        <v>1190</v>
      </c>
      <c r="B574" s="12" t="s">
        <v>3436</v>
      </c>
      <c r="C574" t="s">
        <v>3435</v>
      </c>
      <c r="D574" t="s">
        <v>432</v>
      </c>
      <c r="E574" s="12" t="s">
        <v>229</v>
      </c>
      <c r="F574">
        <v>15</v>
      </c>
      <c r="G574">
        <v>0</v>
      </c>
      <c r="H574">
        <v>0</v>
      </c>
      <c r="I574" s="15">
        <f t="shared" si="80"/>
        <v>0</v>
      </c>
      <c r="J574">
        <v>0</v>
      </c>
      <c r="K574">
        <v>0</v>
      </c>
      <c r="L574" s="3">
        <v>0</v>
      </c>
      <c r="M574" s="3">
        <v>0</v>
      </c>
      <c r="N574" s="3">
        <v>0</v>
      </c>
      <c r="O574" s="14">
        <f t="shared" si="81"/>
        <v>0</v>
      </c>
      <c r="P574">
        <v>0</v>
      </c>
      <c r="Q574">
        <v>0</v>
      </c>
      <c r="R574">
        <v>0</v>
      </c>
      <c r="S574" s="13">
        <f t="shared" si="82"/>
        <v>0</v>
      </c>
      <c r="T574" s="13">
        <f t="shared" si="83"/>
        <v>0</v>
      </c>
      <c r="U574" s="15">
        <f t="shared" si="84"/>
        <v>0</v>
      </c>
      <c r="V574">
        <v>0</v>
      </c>
      <c r="W574">
        <v>0</v>
      </c>
      <c r="X574">
        <v>0</v>
      </c>
      <c r="Y574" s="2">
        <v>0.78333333329999999</v>
      </c>
      <c r="Z574" s="21">
        <v>0.05</v>
      </c>
      <c r="AA574">
        <v>0.05</v>
      </c>
      <c r="AB574">
        <v>5.2</v>
      </c>
      <c r="AC574" s="32">
        <f t="shared" si="85"/>
        <v>9.5238095238095247E-3</v>
      </c>
      <c r="AD574" s="13">
        <f t="shared" si="86"/>
        <v>0</v>
      </c>
      <c r="AE574" s="13">
        <f t="shared" si="87"/>
        <v>0</v>
      </c>
      <c r="AF574" s="13">
        <f t="shared" si="88"/>
        <v>0</v>
      </c>
      <c r="AG574">
        <v>0</v>
      </c>
      <c r="AH574">
        <v>0</v>
      </c>
      <c r="AI574" s="17" t="str">
        <f t="shared" si="89"/>
        <v xml:space="preserve"> </v>
      </c>
      <c r="AJ574" s="35">
        <v>0</v>
      </c>
      <c r="AK574" s="35">
        <v>0</v>
      </c>
      <c r="AL574" s="35">
        <v>0</v>
      </c>
      <c r="AM574" s="35">
        <v>0</v>
      </c>
      <c r="AN574" s="35">
        <v>0</v>
      </c>
      <c r="AO574" s="35">
        <v>0</v>
      </c>
      <c r="AP574" s="35">
        <v>1</v>
      </c>
      <c r="AQ574" s="35">
        <v>0</v>
      </c>
      <c r="AR574">
        <v>0</v>
      </c>
      <c r="AS574">
        <v>0</v>
      </c>
      <c r="AT574">
        <v>-76.599999999999994</v>
      </c>
      <c r="AU574">
        <v>-131.19999999999999</v>
      </c>
      <c r="AV574">
        <v>-83.688000000000002</v>
      </c>
      <c r="AW574">
        <v>-3.6550000000000002</v>
      </c>
      <c r="AX574" s="2">
        <v>0.1</v>
      </c>
      <c r="AY574" s="2">
        <v>-0.1</v>
      </c>
      <c r="AZ574" s="2">
        <v>0</v>
      </c>
      <c r="BA574" s="2">
        <v>0</v>
      </c>
      <c r="BB574" s="2">
        <v>0</v>
      </c>
      <c r="BC574" s="2">
        <v>0</v>
      </c>
    </row>
    <row r="575" spans="1:55" x14ac:dyDescent="0.2">
      <c r="A575" s="12" t="s">
        <v>2727</v>
      </c>
      <c r="B575" s="12" t="s">
        <v>2728</v>
      </c>
      <c r="C575" t="s">
        <v>2726</v>
      </c>
      <c r="D575" t="s">
        <v>367</v>
      </c>
      <c r="E575" s="12" t="s">
        <v>156</v>
      </c>
      <c r="F575">
        <v>73</v>
      </c>
      <c r="G575">
        <v>10</v>
      </c>
      <c r="H575">
        <v>7</v>
      </c>
      <c r="I575" s="15">
        <f t="shared" si="80"/>
        <v>17</v>
      </c>
      <c r="J575">
        <v>5</v>
      </c>
      <c r="K575">
        <v>1</v>
      </c>
      <c r="L575" s="3">
        <v>9</v>
      </c>
      <c r="M575" s="3">
        <v>6</v>
      </c>
      <c r="N575" s="3">
        <v>1</v>
      </c>
      <c r="O575" s="14">
        <f t="shared" si="81"/>
        <v>4.6286492209946104</v>
      </c>
      <c r="P575">
        <v>60</v>
      </c>
      <c r="Q575">
        <v>11</v>
      </c>
      <c r="R575">
        <v>18</v>
      </c>
      <c r="S575" s="13">
        <f t="shared" si="82"/>
        <v>0.16666666666666666</v>
      </c>
      <c r="T575" s="13">
        <f t="shared" si="83"/>
        <v>0.11235955056179775</v>
      </c>
      <c r="U575" s="15">
        <f t="shared" si="84"/>
        <v>37.6</v>
      </c>
      <c r="V575">
        <v>0</v>
      </c>
      <c r="W575">
        <v>1</v>
      </c>
      <c r="X575">
        <v>11</v>
      </c>
      <c r="Y575" s="2">
        <v>220.36666666670001</v>
      </c>
      <c r="Z575" s="21">
        <v>3.0166666666999999</v>
      </c>
      <c r="AA575">
        <v>2.93</v>
      </c>
      <c r="AB575">
        <v>2.67</v>
      </c>
      <c r="AC575" s="32">
        <f t="shared" si="85"/>
        <v>0.52321428571428574</v>
      </c>
      <c r="AD575" s="13">
        <f t="shared" si="86"/>
        <v>0.36</v>
      </c>
      <c r="AE575" s="13">
        <f t="shared" si="87"/>
        <v>0.24</v>
      </c>
      <c r="AF575" s="13">
        <f t="shared" si="88"/>
        <v>0.6</v>
      </c>
      <c r="AG575">
        <v>1</v>
      </c>
      <c r="AH575">
        <v>1</v>
      </c>
      <c r="AI575" s="17">
        <f t="shared" si="89"/>
        <v>0.5</v>
      </c>
      <c r="AJ575" s="35">
        <v>25</v>
      </c>
      <c r="AK575" s="35">
        <v>7</v>
      </c>
      <c r="AL575" s="35">
        <v>163</v>
      </c>
      <c r="AM575" s="35">
        <v>30</v>
      </c>
      <c r="AN575" s="35">
        <v>71</v>
      </c>
      <c r="AO575" s="35">
        <v>6</v>
      </c>
      <c r="AP575" s="35">
        <v>7</v>
      </c>
      <c r="AQ575" s="35">
        <v>101</v>
      </c>
      <c r="AR575">
        <v>2</v>
      </c>
      <c r="AS575">
        <v>0</v>
      </c>
      <c r="AT575">
        <v>86.86</v>
      </c>
      <c r="AU575">
        <v>18.5</v>
      </c>
      <c r="AV575">
        <v>-85.131</v>
      </c>
      <c r="AW575">
        <v>-2.6509999999999998</v>
      </c>
      <c r="AX575" s="2">
        <v>18.3</v>
      </c>
      <c r="AY575" s="2">
        <v>-1.5</v>
      </c>
      <c r="AZ575" s="2">
        <v>-0.60000000000000009</v>
      </c>
      <c r="BA575" s="2">
        <v>-0.30000000000000004</v>
      </c>
      <c r="BB575" s="2">
        <v>2.8</v>
      </c>
      <c r="BC575" s="2">
        <v>0.4</v>
      </c>
    </row>
    <row r="576" spans="1:55" x14ac:dyDescent="0.2">
      <c r="A576" s="12" t="s">
        <v>2727</v>
      </c>
      <c r="B576" s="12" t="s">
        <v>2956</v>
      </c>
      <c r="C576" t="s">
        <v>2955</v>
      </c>
      <c r="D576" t="s">
        <v>155</v>
      </c>
      <c r="E576" s="12" t="s">
        <v>170</v>
      </c>
      <c r="F576">
        <v>8</v>
      </c>
      <c r="G576">
        <v>0</v>
      </c>
      <c r="H576">
        <v>0</v>
      </c>
      <c r="I576" s="15">
        <f t="shared" si="80"/>
        <v>0</v>
      </c>
      <c r="J576">
        <v>0</v>
      </c>
      <c r="K576">
        <v>0</v>
      </c>
      <c r="L576" s="3">
        <v>0</v>
      </c>
      <c r="M576" s="3">
        <v>0</v>
      </c>
      <c r="N576" s="3">
        <v>0</v>
      </c>
      <c r="O576" s="14">
        <f t="shared" si="81"/>
        <v>0</v>
      </c>
      <c r="P576">
        <v>1</v>
      </c>
      <c r="Q576">
        <v>2</v>
      </c>
      <c r="R576">
        <v>1</v>
      </c>
      <c r="S576" s="13">
        <f t="shared" si="82"/>
        <v>0</v>
      </c>
      <c r="T576" s="13">
        <f t="shared" si="83"/>
        <v>0</v>
      </c>
      <c r="U576" s="15">
        <f t="shared" si="84"/>
        <v>0</v>
      </c>
      <c r="V576">
        <v>0</v>
      </c>
      <c r="W576">
        <v>0</v>
      </c>
      <c r="X576">
        <v>0</v>
      </c>
      <c r="Y576" s="2">
        <v>4.3</v>
      </c>
      <c r="Z576" s="21">
        <v>0.53333333329999999</v>
      </c>
      <c r="AA576">
        <v>0.54</v>
      </c>
      <c r="AB576">
        <v>5.59</v>
      </c>
      <c r="AC576" s="32">
        <f t="shared" si="85"/>
        <v>8.809135399673737E-2</v>
      </c>
      <c r="AD576" s="13">
        <f t="shared" si="86"/>
        <v>0</v>
      </c>
      <c r="AE576" s="13">
        <f t="shared" si="87"/>
        <v>0</v>
      </c>
      <c r="AF576" s="13">
        <f t="shared" si="88"/>
        <v>0</v>
      </c>
      <c r="AG576">
        <v>2</v>
      </c>
      <c r="AH576">
        <v>0</v>
      </c>
      <c r="AI576" s="17">
        <f t="shared" si="89"/>
        <v>1</v>
      </c>
      <c r="AJ576" s="35">
        <v>1</v>
      </c>
      <c r="AK576" s="35">
        <v>0</v>
      </c>
      <c r="AL576" s="35">
        <v>3</v>
      </c>
      <c r="AM576" s="35">
        <v>0</v>
      </c>
      <c r="AN576" s="35">
        <v>2</v>
      </c>
      <c r="AO576" s="35">
        <v>1</v>
      </c>
      <c r="AP576" s="35">
        <v>0</v>
      </c>
      <c r="AQ576" s="35">
        <v>1</v>
      </c>
      <c r="AR576">
        <v>0</v>
      </c>
      <c r="AS576">
        <v>0</v>
      </c>
      <c r="AT576">
        <v>83.72</v>
      </c>
      <c r="AU576">
        <v>7.2</v>
      </c>
      <c r="AV576">
        <v>-79.387</v>
      </c>
      <c r="AW576">
        <v>1.014</v>
      </c>
      <c r="AX576" s="2">
        <v>0.5</v>
      </c>
      <c r="AY576" s="2">
        <v>0</v>
      </c>
      <c r="AZ576" s="2">
        <v>0.1</v>
      </c>
      <c r="BA576" s="2">
        <v>0</v>
      </c>
      <c r="BB576" s="2">
        <v>0</v>
      </c>
      <c r="BC576" s="2">
        <v>0.1</v>
      </c>
    </row>
    <row r="577" spans="1:55" x14ac:dyDescent="0.2">
      <c r="A577" s="12" t="s">
        <v>2170</v>
      </c>
      <c r="B577" s="12" t="s">
        <v>2171</v>
      </c>
      <c r="C577" t="s">
        <v>2169</v>
      </c>
      <c r="D577" t="s">
        <v>265</v>
      </c>
      <c r="E577" s="12" t="s">
        <v>170</v>
      </c>
      <c r="F577">
        <v>71</v>
      </c>
      <c r="G577">
        <v>0</v>
      </c>
      <c r="H577">
        <v>0</v>
      </c>
      <c r="I577" s="15">
        <f t="shared" si="80"/>
        <v>0</v>
      </c>
      <c r="J577">
        <v>0</v>
      </c>
      <c r="K577">
        <v>0</v>
      </c>
      <c r="L577" s="3">
        <v>0</v>
      </c>
      <c r="M577" s="3">
        <v>0</v>
      </c>
      <c r="N577" s="3">
        <v>0</v>
      </c>
      <c r="O577" s="14">
        <f t="shared" si="81"/>
        <v>0</v>
      </c>
      <c r="P577">
        <v>0</v>
      </c>
      <c r="Q577">
        <v>0</v>
      </c>
      <c r="R577">
        <v>0</v>
      </c>
      <c r="S577" s="13">
        <f t="shared" si="82"/>
        <v>0</v>
      </c>
      <c r="T577" s="13">
        <f t="shared" si="83"/>
        <v>0</v>
      </c>
      <c r="U577" s="15">
        <f t="shared" si="84"/>
        <v>0</v>
      </c>
      <c r="V577">
        <v>0</v>
      </c>
      <c r="W577">
        <v>0</v>
      </c>
      <c r="X577">
        <v>0</v>
      </c>
      <c r="Y577" s="2">
        <v>1.6333333333</v>
      </c>
      <c r="Z577" s="21">
        <v>1.6666666699999999E-2</v>
      </c>
      <c r="AA577">
        <v>0.02</v>
      </c>
      <c r="AB577">
        <v>5.21</v>
      </c>
      <c r="AC577" s="32">
        <f t="shared" si="85"/>
        <v>3.8240917782026772E-3</v>
      </c>
      <c r="AD577" s="13">
        <f t="shared" si="86"/>
        <v>0</v>
      </c>
      <c r="AE577" s="13">
        <f t="shared" si="87"/>
        <v>0</v>
      </c>
      <c r="AF577" s="13">
        <f t="shared" si="88"/>
        <v>0</v>
      </c>
      <c r="AG577">
        <v>0</v>
      </c>
      <c r="AH577">
        <v>0</v>
      </c>
      <c r="AI577" s="17" t="str">
        <f t="shared" si="89"/>
        <v xml:space="preserve"> </v>
      </c>
      <c r="AJ577" s="35">
        <v>0</v>
      </c>
      <c r="AK577" s="35">
        <v>0</v>
      </c>
      <c r="AL577" s="35">
        <v>0</v>
      </c>
      <c r="AM577" s="35">
        <v>1</v>
      </c>
      <c r="AN577" s="35">
        <v>0</v>
      </c>
      <c r="AO577" s="35">
        <v>0</v>
      </c>
      <c r="AP577" s="35">
        <v>0</v>
      </c>
      <c r="AQ577" s="35">
        <v>0</v>
      </c>
      <c r="AR577">
        <v>2</v>
      </c>
      <c r="AS577">
        <v>0</v>
      </c>
      <c r="AT577">
        <v>-36.729999999999997</v>
      </c>
      <c r="AU577">
        <v>-122.6</v>
      </c>
      <c r="AV577">
        <v>-82.346000000000004</v>
      </c>
      <c r="AW577">
        <v>-3.29</v>
      </c>
      <c r="AX577" s="2">
        <v>0.2</v>
      </c>
      <c r="AY577" s="2">
        <v>0.1</v>
      </c>
      <c r="AZ577" s="2">
        <v>0</v>
      </c>
      <c r="BA577" s="2">
        <v>0</v>
      </c>
      <c r="BB577" s="2">
        <v>0</v>
      </c>
      <c r="BC577" s="2">
        <v>0.1</v>
      </c>
    </row>
    <row r="578" spans="1:55" x14ac:dyDescent="0.2">
      <c r="A578" s="12" t="s">
        <v>1363</v>
      </c>
      <c r="B578" s="12" t="s">
        <v>1364</v>
      </c>
      <c r="C578" t="s">
        <v>1362</v>
      </c>
      <c r="D578" t="s">
        <v>393</v>
      </c>
      <c r="E578" s="12" t="s">
        <v>178</v>
      </c>
      <c r="F578">
        <v>1</v>
      </c>
      <c r="G578">
        <v>0</v>
      </c>
      <c r="H578">
        <v>0</v>
      </c>
      <c r="I578" s="15">
        <f t="shared" ref="I578:I641" si="90">G578+H578</f>
        <v>0</v>
      </c>
      <c r="J578">
        <v>0</v>
      </c>
      <c r="K578">
        <v>0</v>
      </c>
      <c r="L578" s="3">
        <v>0</v>
      </c>
      <c r="M578" s="3">
        <v>0</v>
      </c>
      <c r="N578" s="3">
        <v>0</v>
      </c>
      <c r="O578" s="14">
        <f t="shared" ref="O578:O641" si="91">IF(Y578&gt;0,I578/Y578*60,0)</f>
        <v>0</v>
      </c>
      <c r="P578">
        <v>0</v>
      </c>
      <c r="Q578">
        <v>0</v>
      </c>
      <c r="R578">
        <v>0</v>
      </c>
      <c r="S578" s="13">
        <f t="shared" ref="S578:S641" si="92">IF(P578&gt;0,G578/P578,0)</f>
        <v>0</v>
      </c>
      <c r="T578" s="13">
        <f t="shared" ref="T578:T641" si="93">IF(SUM(P578:R578)&gt;0,G578/SUM(P578:R578),0)</f>
        <v>0</v>
      </c>
      <c r="U578" s="15">
        <f t="shared" ref="U578:U641" si="94">IF(AJ578&gt;0,J578/(AJ578/(AJ578+AL578)),0)</f>
        <v>0</v>
      </c>
      <c r="V578">
        <v>0</v>
      </c>
      <c r="W578">
        <v>0</v>
      </c>
      <c r="X578">
        <v>0</v>
      </c>
      <c r="Y578" s="2">
        <v>0.15</v>
      </c>
      <c r="Z578" s="21">
        <v>0.15</v>
      </c>
      <c r="AA578">
        <v>0.15</v>
      </c>
      <c r="AB578">
        <v>5.47</v>
      </c>
      <c r="AC578" s="32">
        <f t="shared" ref="AC578:AC641" si="95">IF(AA578&gt;0,AA578/(AA578+AB578),0)</f>
        <v>2.669039145907473E-2</v>
      </c>
      <c r="AD578" s="13">
        <f t="shared" ref="AD578:AD641" si="96">IF(AJ578&gt;0,L578/AJ578,0)</f>
        <v>0</v>
      </c>
      <c r="AE578" s="13">
        <f t="shared" ref="AE578:AE641" si="97">IF(AJ578&gt;0,(J578+K578)/AJ578,0)</f>
        <v>0</v>
      </c>
      <c r="AF578" s="13">
        <f t="shared" ref="AF578:AF641" si="98">AD578+AE578</f>
        <v>0</v>
      </c>
      <c r="AI578" s="17" t="str">
        <f t="shared" ref="AI578:AI641" si="99">IF((AG578+AH578)&gt;0,AG578/(AG578+AH578)," ")</f>
        <v xml:space="preserve"> </v>
      </c>
      <c r="AJ578" s="35">
        <v>0</v>
      </c>
      <c r="AK578" s="35">
        <v>0</v>
      </c>
      <c r="AL578" s="35">
        <v>0</v>
      </c>
      <c r="AM578" s="35">
        <v>0</v>
      </c>
      <c r="AN578" s="35">
        <v>0</v>
      </c>
      <c r="AO578" s="35">
        <v>0</v>
      </c>
      <c r="AP578" s="35">
        <v>0</v>
      </c>
      <c r="AQ578" s="35">
        <v>0</v>
      </c>
      <c r="AR578">
        <v>0</v>
      </c>
      <c r="AS578">
        <v>0</v>
      </c>
      <c r="AT578">
        <v>0</v>
      </c>
      <c r="AU578">
        <v>-87.8</v>
      </c>
      <c r="AV578">
        <v>-84.778000000000006</v>
      </c>
      <c r="AW578">
        <v>-3.9670000000000001</v>
      </c>
      <c r="AX578" s="2">
        <v>-0.1</v>
      </c>
      <c r="AY578" s="2">
        <v>-0.1</v>
      </c>
      <c r="AZ578" s="2">
        <v>0</v>
      </c>
      <c r="BA578" s="2">
        <v>0</v>
      </c>
      <c r="BB578" s="2">
        <v>0</v>
      </c>
      <c r="BC578" s="2">
        <v>-0.1</v>
      </c>
    </row>
    <row r="579" spans="1:55" x14ac:dyDescent="0.2">
      <c r="A579" s="12" t="s">
        <v>1363</v>
      </c>
      <c r="B579" s="12" t="s">
        <v>3403</v>
      </c>
      <c r="C579" t="s">
        <v>3402</v>
      </c>
      <c r="D579" s="12" t="s">
        <v>330</v>
      </c>
      <c r="E579" s="12" t="s">
        <v>170</v>
      </c>
      <c r="F579">
        <v>81</v>
      </c>
      <c r="G579">
        <v>0</v>
      </c>
      <c r="H579">
        <v>1</v>
      </c>
      <c r="I579" s="15">
        <f t="shared" si="90"/>
        <v>1</v>
      </c>
      <c r="J579">
        <v>0</v>
      </c>
      <c r="K579">
        <v>1</v>
      </c>
      <c r="L579" s="3">
        <v>0</v>
      </c>
      <c r="M579" s="3">
        <v>0</v>
      </c>
      <c r="N579" s="3">
        <v>1</v>
      </c>
      <c r="O579" s="14">
        <f t="shared" si="91"/>
        <v>5.2173913043478262</v>
      </c>
      <c r="P579">
        <v>0</v>
      </c>
      <c r="Q579">
        <v>1</v>
      </c>
      <c r="R579">
        <v>0</v>
      </c>
      <c r="S579" s="13">
        <f t="shared" si="92"/>
        <v>0</v>
      </c>
      <c r="T579" s="13">
        <f t="shared" si="93"/>
        <v>0</v>
      </c>
      <c r="U579" s="15">
        <f t="shared" si="94"/>
        <v>0</v>
      </c>
      <c r="V579">
        <v>0</v>
      </c>
      <c r="W579">
        <v>1</v>
      </c>
      <c r="X579">
        <v>0</v>
      </c>
      <c r="Y579" s="2">
        <v>11.5</v>
      </c>
      <c r="Z579" s="21">
        <v>0.1333333333</v>
      </c>
      <c r="AA579">
        <v>0.14000000000000001</v>
      </c>
      <c r="AB579">
        <v>5.01</v>
      </c>
      <c r="AC579" s="32">
        <f t="shared" si="95"/>
        <v>2.7184466019417482E-2</v>
      </c>
      <c r="AD579" s="13">
        <f t="shared" si="96"/>
        <v>0</v>
      </c>
      <c r="AE579" s="13">
        <f t="shared" si="97"/>
        <v>1</v>
      </c>
      <c r="AF579" s="13">
        <f t="shared" si="98"/>
        <v>1</v>
      </c>
      <c r="AG579">
        <v>1</v>
      </c>
      <c r="AH579">
        <v>0</v>
      </c>
      <c r="AI579" s="17">
        <f t="shared" si="99"/>
        <v>1</v>
      </c>
      <c r="AJ579" s="35">
        <v>1</v>
      </c>
      <c r="AK579" s="35">
        <v>0</v>
      </c>
      <c r="AL579" s="35">
        <v>3</v>
      </c>
      <c r="AM579" s="35">
        <v>2</v>
      </c>
      <c r="AN579" s="35">
        <v>3</v>
      </c>
      <c r="AO579" s="35">
        <v>1</v>
      </c>
      <c r="AP579" s="35">
        <v>1</v>
      </c>
      <c r="AQ579" s="35">
        <v>2</v>
      </c>
      <c r="AR579">
        <v>1</v>
      </c>
      <c r="AS579">
        <v>0</v>
      </c>
      <c r="AT579">
        <v>26.09</v>
      </c>
      <c r="AU579">
        <v>-46.4</v>
      </c>
      <c r="AV579">
        <v>-80.662000000000006</v>
      </c>
      <c r="AW579">
        <v>-1.371</v>
      </c>
      <c r="AX579" s="2">
        <v>0.60000000000000009</v>
      </c>
      <c r="AY579" s="2">
        <v>-0.1</v>
      </c>
      <c r="AZ579" s="2">
        <v>0.5</v>
      </c>
      <c r="BA579" s="2">
        <v>-0.1</v>
      </c>
      <c r="BB579" s="2">
        <v>0</v>
      </c>
      <c r="BC579" s="2">
        <v>0.2</v>
      </c>
    </row>
    <row r="580" spans="1:55" x14ac:dyDescent="0.2">
      <c r="A580" s="12" t="s">
        <v>566</v>
      </c>
      <c r="B580" s="12" t="s">
        <v>567</v>
      </c>
      <c r="C580" t="s">
        <v>565</v>
      </c>
      <c r="D580" t="s">
        <v>367</v>
      </c>
      <c r="E580" s="12" t="s">
        <v>123</v>
      </c>
      <c r="F580">
        <v>60</v>
      </c>
      <c r="G580">
        <v>1</v>
      </c>
      <c r="H580">
        <v>2</v>
      </c>
      <c r="I580" s="15">
        <f t="shared" si="90"/>
        <v>3</v>
      </c>
      <c r="J580">
        <v>1</v>
      </c>
      <c r="K580">
        <v>1</v>
      </c>
      <c r="L580" s="3">
        <v>1</v>
      </c>
      <c r="M580" s="3">
        <v>1</v>
      </c>
      <c r="N580" s="3">
        <v>1</v>
      </c>
      <c r="O580" s="14">
        <f t="shared" si="91"/>
        <v>11.477151966018017</v>
      </c>
      <c r="P580">
        <v>3</v>
      </c>
      <c r="Q580">
        <v>1</v>
      </c>
      <c r="R580">
        <v>1</v>
      </c>
      <c r="S580" s="13">
        <f t="shared" si="92"/>
        <v>0.33333333333333331</v>
      </c>
      <c r="T580" s="13">
        <f t="shared" si="93"/>
        <v>0.2</v>
      </c>
      <c r="U580" s="15">
        <f t="shared" si="94"/>
        <v>5</v>
      </c>
      <c r="V580">
        <v>0</v>
      </c>
      <c r="W580">
        <v>1</v>
      </c>
      <c r="X580">
        <v>3</v>
      </c>
      <c r="Y580" s="2">
        <v>15.6833333333</v>
      </c>
      <c r="Z580" s="21">
        <v>0.25</v>
      </c>
      <c r="AA580">
        <v>0.26</v>
      </c>
      <c r="AB580">
        <v>5.41</v>
      </c>
      <c r="AC580" s="32">
        <f t="shared" si="95"/>
        <v>4.5855379188712526E-2</v>
      </c>
      <c r="AD580" s="13">
        <f t="shared" si="96"/>
        <v>0.33333333333333331</v>
      </c>
      <c r="AE580" s="13">
        <f t="shared" si="97"/>
        <v>0.66666666666666663</v>
      </c>
      <c r="AF580" s="13">
        <f t="shared" si="98"/>
        <v>1</v>
      </c>
      <c r="AG580">
        <v>0</v>
      </c>
      <c r="AH580">
        <v>0</v>
      </c>
      <c r="AI580" s="17" t="str">
        <f t="shared" si="99"/>
        <v xml:space="preserve"> </v>
      </c>
      <c r="AJ580" s="35">
        <v>3</v>
      </c>
      <c r="AK580" s="35">
        <v>0</v>
      </c>
      <c r="AL580" s="35">
        <v>12</v>
      </c>
      <c r="AM580" s="35">
        <v>3</v>
      </c>
      <c r="AN580" s="35">
        <v>3</v>
      </c>
      <c r="AO580" s="35">
        <v>1</v>
      </c>
      <c r="AP580" s="35">
        <v>2</v>
      </c>
      <c r="AQ580" s="35">
        <v>8</v>
      </c>
      <c r="AR580">
        <v>0</v>
      </c>
      <c r="AS580">
        <v>0</v>
      </c>
      <c r="AT580">
        <v>76.510000000000005</v>
      </c>
      <c r="AU580">
        <v>-5.3</v>
      </c>
      <c r="AV580">
        <v>-82.480999999999995</v>
      </c>
      <c r="AW580">
        <v>-4.8380000000000001</v>
      </c>
      <c r="AX580" s="2">
        <v>1.7000000000000002</v>
      </c>
      <c r="AY580" s="2">
        <v>0.1</v>
      </c>
      <c r="AZ580" s="2">
        <v>0</v>
      </c>
      <c r="BA580" s="2">
        <v>0</v>
      </c>
      <c r="BB580" s="2">
        <v>0.30000000000000004</v>
      </c>
      <c r="BC580" s="2">
        <v>0.4</v>
      </c>
    </row>
    <row r="581" spans="1:55" x14ac:dyDescent="0.2">
      <c r="A581" s="12" t="s">
        <v>566</v>
      </c>
      <c r="B581" s="12" t="s">
        <v>810</v>
      </c>
      <c r="C581" t="s">
        <v>809</v>
      </c>
      <c r="D581" t="s">
        <v>223</v>
      </c>
      <c r="E581" s="12" t="s">
        <v>170</v>
      </c>
      <c r="F581">
        <v>17</v>
      </c>
      <c r="G581">
        <v>0</v>
      </c>
      <c r="H581">
        <v>0</v>
      </c>
      <c r="I581" s="15">
        <f t="shared" si="90"/>
        <v>0</v>
      </c>
      <c r="J581">
        <v>0</v>
      </c>
      <c r="K581">
        <v>0</v>
      </c>
      <c r="L581" s="3">
        <v>0</v>
      </c>
      <c r="M581" s="3">
        <v>0</v>
      </c>
      <c r="N581" s="3">
        <v>0</v>
      </c>
      <c r="O581" s="14">
        <f t="shared" si="91"/>
        <v>0</v>
      </c>
      <c r="P581">
        <v>0</v>
      </c>
      <c r="Q581">
        <v>0</v>
      </c>
      <c r="R581">
        <v>0</v>
      </c>
      <c r="S581" s="13">
        <f t="shared" si="92"/>
        <v>0</v>
      </c>
      <c r="T581" s="13">
        <f t="shared" si="93"/>
        <v>0</v>
      </c>
      <c r="U581" s="15">
        <f t="shared" si="94"/>
        <v>0</v>
      </c>
      <c r="V581">
        <v>0</v>
      </c>
      <c r="W581">
        <v>1</v>
      </c>
      <c r="X581">
        <v>0</v>
      </c>
      <c r="Y581" s="2">
        <v>0.98333333330000006</v>
      </c>
      <c r="Z581" s="21">
        <v>0.05</v>
      </c>
      <c r="AA581">
        <v>0.06</v>
      </c>
      <c r="AB581">
        <v>4.87</v>
      </c>
      <c r="AC581" s="32">
        <f t="shared" si="95"/>
        <v>1.2170385395537525E-2</v>
      </c>
      <c r="AD581" s="13">
        <f t="shared" si="96"/>
        <v>0</v>
      </c>
      <c r="AE581" s="13">
        <f t="shared" si="97"/>
        <v>0</v>
      </c>
      <c r="AF581" s="13">
        <f t="shared" si="98"/>
        <v>0</v>
      </c>
      <c r="AG581">
        <v>0</v>
      </c>
      <c r="AH581">
        <v>2</v>
      </c>
      <c r="AI581" s="17">
        <f t="shared" si="99"/>
        <v>0</v>
      </c>
      <c r="AJ581" s="35">
        <v>0</v>
      </c>
      <c r="AK581" s="35">
        <v>0</v>
      </c>
      <c r="AL581" s="35">
        <v>0</v>
      </c>
      <c r="AM581" s="35">
        <v>0</v>
      </c>
      <c r="AN581" s="35">
        <v>0</v>
      </c>
      <c r="AO581" s="35">
        <v>0</v>
      </c>
      <c r="AP581" s="35">
        <v>0</v>
      </c>
      <c r="AQ581" s="35">
        <v>0</v>
      </c>
      <c r="AR581">
        <v>0</v>
      </c>
      <c r="AS581">
        <v>0</v>
      </c>
      <c r="AT581">
        <v>0</v>
      </c>
      <c r="AU581">
        <v>-84.7</v>
      </c>
      <c r="AV581">
        <v>-80.594999999999999</v>
      </c>
      <c r="AW581">
        <v>-3.044</v>
      </c>
      <c r="AX581" s="2">
        <v>0</v>
      </c>
      <c r="AY581" s="2">
        <v>-0.1</v>
      </c>
      <c r="AZ581" s="2">
        <v>0</v>
      </c>
      <c r="BA581" s="2">
        <v>0</v>
      </c>
      <c r="BB581" s="2">
        <v>0</v>
      </c>
      <c r="BC581" s="2">
        <v>-0.1</v>
      </c>
    </row>
    <row r="582" spans="1:55" x14ac:dyDescent="0.2">
      <c r="A582" s="12" t="s">
        <v>566</v>
      </c>
      <c r="B582" s="12" t="s">
        <v>1050</v>
      </c>
      <c r="C582" t="s">
        <v>1049</v>
      </c>
      <c r="D582" s="12" t="s">
        <v>343</v>
      </c>
      <c r="E582" s="12" t="s">
        <v>178</v>
      </c>
      <c r="F582">
        <v>67</v>
      </c>
      <c r="G582">
        <v>1</v>
      </c>
      <c r="H582">
        <v>4</v>
      </c>
      <c r="I582" s="15">
        <f t="shared" si="90"/>
        <v>5</v>
      </c>
      <c r="J582">
        <v>4</v>
      </c>
      <c r="K582">
        <v>0</v>
      </c>
      <c r="L582" s="3">
        <v>1</v>
      </c>
      <c r="M582" s="3">
        <v>4</v>
      </c>
      <c r="N582" s="3">
        <v>0</v>
      </c>
      <c r="O582" s="14">
        <f t="shared" si="91"/>
        <v>3.3923859781392358</v>
      </c>
      <c r="P582">
        <v>10</v>
      </c>
      <c r="Q582">
        <v>4</v>
      </c>
      <c r="R582">
        <v>13</v>
      </c>
      <c r="S582" s="13">
        <f t="shared" si="92"/>
        <v>0.1</v>
      </c>
      <c r="T582" s="13">
        <f t="shared" si="93"/>
        <v>3.7037037037037035E-2</v>
      </c>
      <c r="U582" s="15">
        <f t="shared" si="94"/>
        <v>33.333333333333336</v>
      </c>
      <c r="V582">
        <v>0</v>
      </c>
      <c r="W582">
        <v>2</v>
      </c>
      <c r="X582">
        <v>3</v>
      </c>
      <c r="Y582" s="2">
        <v>88.433333333299998</v>
      </c>
      <c r="Z582" s="21">
        <v>1.3166666667</v>
      </c>
      <c r="AA582">
        <v>1.29</v>
      </c>
      <c r="AB582">
        <v>3.75</v>
      </c>
      <c r="AC582" s="32">
        <f t="shared" si="95"/>
        <v>0.25595238095238093</v>
      </c>
      <c r="AD582" s="13">
        <f t="shared" si="96"/>
        <v>0.1111111111111111</v>
      </c>
      <c r="AE582" s="13">
        <f t="shared" si="97"/>
        <v>0.44444444444444442</v>
      </c>
      <c r="AF582" s="13">
        <f t="shared" si="98"/>
        <v>0.55555555555555558</v>
      </c>
      <c r="AI582" s="17" t="str">
        <f t="shared" si="99"/>
        <v xml:space="preserve"> </v>
      </c>
      <c r="AJ582" s="35">
        <v>9</v>
      </c>
      <c r="AK582" s="35">
        <v>1</v>
      </c>
      <c r="AL582" s="35">
        <v>66</v>
      </c>
      <c r="AM582" s="35">
        <v>11</v>
      </c>
      <c r="AN582" s="35">
        <v>32</v>
      </c>
      <c r="AO582" s="35">
        <v>9</v>
      </c>
      <c r="AP582" s="35">
        <v>5</v>
      </c>
      <c r="AQ582" s="35">
        <v>43</v>
      </c>
      <c r="AR582">
        <v>0</v>
      </c>
      <c r="AS582">
        <v>1</v>
      </c>
      <c r="AT582">
        <v>86.14</v>
      </c>
      <c r="AU582">
        <v>-3.2</v>
      </c>
      <c r="AV582">
        <v>-72.064999999999998</v>
      </c>
      <c r="AW582">
        <v>9.3109999999999999</v>
      </c>
      <c r="AX582" s="2">
        <v>7.6</v>
      </c>
      <c r="AY582" s="2">
        <v>-0.30000000000000004</v>
      </c>
      <c r="AZ582" s="2">
        <v>0.2</v>
      </c>
      <c r="BA582" s="2">
        <v>-0.2</v>
      </c>
      <c r="BB582" s="2">
        <v>-0.1</v>
      </c>
      <c r="BC582" s="2">
        <v>-0.30000000000000004</v>
      </c>
    </row>
    <row r="583" spans="1:55" x14ac:dyDescent="0.2">
      <c r="A583" s="12" t="s">
        <v>566</v>
      </c>
      <c r="B583" s="12" t="s">
        <v>1393</v>
      </c>
      <c r="C583" t="s">
        <v>1392</v>
      </c>
      <c r="D583" t="s">
        <v>169</v>
      </c>
      <c r="E583" s="12" t="s">
        <v>229</v>
      </c>
      <c r="F583">
        <v>81</v>
      </c>
      <c r="G583">
        <v>1</v>
      </c>
      <c r="H583">
        <v>1</v>
      </c>
      <c r="I583" s="15">
        <f t="shared" si="90"/>
        <v>2</v>
      </c>
      <c r="J583">
        <v>0</v>
      </c>
      <c r="K583">
        <v>1</v>
      </c>
      <c r="L583" s="3">
        <v>1</v>
      </c>
      <c r="M583" s="3">
        <v>0</v>
      </c>
      <c r="N583" s="3">
        <v>1</v>
      </c>
      <c r="O583" s="14">
        <f t="shared" si="91"/>
        <v>1.4916096954630205</v>
      </c>
      <c r="P583">
        <v>8</v>
      </c>
      <c r="Q583">
        <v>6</v>
      </c>
      <c r="R583">
        <v>4</v>
      </c>
      <c r="S583" s="13">
        <f t="shared" si="92"/>
        <v>0.125</v>
      </c>
      <c r="T583" s="13">
        <f t="shared" si="93"/>
        <v>5.5555555555555552E-2</v>
      </c>
      <c r="U583" s="15">
        <f t="shared" si="94"/>
        <v>0</v>
      </c>
      <c r="V583">
        <v>0</v>
      </c>
      <c r="W583">
        <v>0</v>
      </c>
      <c r="X583">
        <v>3</v>
      </c>
      <c r="Y583" s="2">
        <v>80.45</v>
      </c>
      <c r="Z583" s="21">
        <v>0.98333333330000006</v>
      </c>
      <c r="AA583">
        <v>0.97</v>
      </c>
      <c r="AB583">
        <v>4.1100000000000003</v>
      </c>
      <c r="AC583" s="32">
        <f t="shared" si="95"/>
        <v>0.19094488188976377</v>
      </c>
      <c r="AD583" s="13">
        <f t="shared" si="96"/>
        <v>0.33333333333333331</v>
      </c>
      <c r="AE583" s="13">
        <f t="shared" si="97"/>
        <v>0.33333333333333331</v>
      </c>
      <c r="AF583" s="13">
        <f t="shared" si="98"/>
        <v>0.66666666666666663</v>
      </c>
      <c r="AG583">
        <v>2</v>
      </c>
      <c r="AH583">
        <v>2</v>
      </c>
      <c r="AI583" s="17">
        <f t="shared" si="99"/>
        <v>0.5</v>
      </c>
      <c r="AJ583" s="35">
        <v>3</v>
      </c>
      <c r="AK583" s="35">
        <v>2</v>
      </c>
      <c r="AL583" s="35">
        <v>50</v>
      </c>
      <c r="AM583" s="35">
        <v>8</v>
      </c>
      <c r="AN583" s="35">
        <v>29</v>
      </c>
      <c r="AO583" s="35">
        <v>1</v>
      </c>
      <c r="AP583" s="35">
        <v>0</v>
      </c>
      <c r="AQ583" s="35">
        <v>31</v>
      </c>
      <c r="AR583">
        <v>1</v>
      </c>
      <c r="AS583">
        <v>0</v>
      </c>
      <c r="AT583">
        <v>77.569999999999993</v>
      </c>
      <c r="AU583">
        <v>-6.7</v>
      </c>
      <c r="AV583">
        <v>-82.084000000000003</v>
      </c>
      <c r="AW583">
        <v>-4.2519999999999998</v>
      </c>
      <c r="AX583" s="2">
        <v>3.1</v>
      </c>
      <c r="AY583" s="2">
        <v>-4.2</v>
      </c>
      <c r="AZ583" s="2">
        <v>0.1</v>
      </c>
      <c r="BA583" s="2">
        <v>0.1</v>
      </c>
      <c r="BB583" s="2">
        <v>1.6</v>
      </c>
      <c r="BC583" s="2">
        <v>-2.4</v>
      </c>
    </row>
    <row r="584" spans="1:55" x14ac:dyDescent="0.2">
      <c r="A584" s="12" t="s">
        <v>566</v>
      </c>
      <c r="B584" s="12" t="s">
        <v>1559</v>
      </c>
      <c r="C584" t="s">
        <v>1558</v>
      </c>
      <c r="D584" t="s">
        <v>300</v>
      </c>
      <c r="E584" s="12" t="s">
        <v>148</v>
      </c>
      <c r="F584">
        <v>64</v>
      </c>
      <c r="G584">
        <v>0</v>
      </c>
      <c r="H584">
        <v>0</v>
      </c>
      <c r="I584" s="15">
        <f t="shared" si="90"/>
        <v>0</v>
      </c>
      <c r="J584">
        <v>0</v>
      </c>
      <c r="K584">
        <v>0</v>
      </c>
      <c r="L584" s="3">
        <v>0</v>
      </c>
      <c r="M584" s="3">
        <v>0</v>
      </c>
      <c r="N584" s="3">
        <v>0</v>
      </c>
      <c r="O584" s="14">
        <f t="shared" si="91"/>
        <v>0</v>
      </c>
      <c r="P584">
        <v>2</v>
      </c>
      <c r="Q584">
        <v>0</v>
      </c>
      <c r="R584">
        <v>0</v>
      </c>
      <c r="S584" s="13">
        <f t="shared" si="92"/>
        <v>0</v>
      </c>
      <c r="T584" s="13">
        <f t="shared" si="93"/>
        <v>0</v>
      </c>
      <c r="U584" s="15">
        <f t="shared" si="94"/>
        <v>0</v>
      </c>
      <c r="V584">
        <v>0</v>
      </c>
      <c r="W584">
        <v>0</v>
      </c>
      <c r="X584">
        <v>3</v>
      </c>
      <c r="Y584" s="2">
        <v>18.016666666700001</v>
      </c>
      <c r="Z584" s="21">
        <v>0.2666666667</v>
      </c>
      <c r="AA584">
        <v>0.28000000000000003</v>
      </c>
      <c r="AB584">
        <v>5.31</v>
      </c>
      <c r="AC584" s="32">
        <f t="shared" si="95"/>
        <v>5.0089445438282656E-2</v>
      </c>
      <c r="AD584" s="13">
        <f t="shared" si="96"/>
        <v>0</v>
      </c>
      <c r="AE584" s="13">
        <f t="shared" si="97"/>
        <v>0</v>
      </c>
      <c r="AF584" s="13">
        <f t="shared" si="98"/>
        <v>0</v>
      </c>
      <c r="AG584">
        <v>0</v>
      </c>
      <c r="AH584">
        <v>0</v>
      </c>
      <c r="AI584" s="17" t="str">
        <f t="shared" si="99"/>
        <v xml:space="preserve"> </v>
      </c>
      <c r="AJ584" s="35">
        <v>0</v>
      </c>
      <c r="AK584" s="35">
        <v>0</v>
      </c>
      <c r="AL584" s="35">
        <v>7</v>
      </c>
      <c r="AM584" s="35">
        <v>3</v>
      </c>
      <c r="AN584" s="35">
        <v>7</v>
      </c>
      <c r="AO584" s="35">
        <v>1</v>
      </c>
      <c r="AP584" s="35">
        <v>1</v>
      </c>
      <c r="AQ584" s="35">
        <v>14</v>
      </c>
      <c r="AR584">
        <v>0</v>
      </c>
      <c r="AS584">
        <v>0</v>
      </c>
      <c r="AT584">
        <v>76.599999999999994</v>
      </c>
      <c r="AU584">
        <v>-10.7</v>
      </c>
      <c r="AV584">
        <v>-84.424999999999997</v>
      </c>
      <c r="AW584">
        <v>-6.7439999999999998</v>
      </c>
      <c r="AX584" s="2">
        <v>0.7</v>
      </c>
      <c r="AY584" s="2">
        <v>-0.8</v>
      </c>
      <c r="AZ584" s="2">
        <v>0</v>
      </c>
      <c r="BA584" s="2">
        <v>0</v>
      </c>
      <c r="BB584" s="2">
        <v>0</v>
      </c>
      <c r="BC584" s="2">
        <v>-0.7</v>
      </c>
    </row>
    <row r="585" spans="1:55" x14ac:dyDescent="0.2">
      <c r="A585" s="12" t="s">
        <v>566</v>
      </c>
      <c r="B585" s="12" t="s">
        <v>2095</v>
      </c>
      <c r="C585" t="s">
        <v>2094</v>
      </c>
      <c r="D585" s="12" t="s">
        <v>2096</v>
      </c>
      <c r="E585" s="12" t="s">
        <v>178</v>
      </c>
      <c r="F585">
        <v>28</v>
      </c>
      <c r="G585">
        <v>0</v>
      </c>
      <c r="H585">
        <v>0</v>
      </c>
      <c r="I585" s="15">
        <f t="shared" si="90"/>
        <v>0</v>
      </c>
      <c r="J585">
        <v>0</v>
      </c>
      <c r="K585">
        <v>0</v>
      </c>
      <c r="L585" s="3">
        <v>0</v>
      </c>
      <c r="M585" s="3">
        <v>0</v>
      </c>
      <c r="N585" s="3">
        <v>0</v>
      </c>
      <c r="O585" s="14">
        <f t="shared" si="91"/>
        <v>0</v>
      </c>
      <c r="P585">
        <v>4</v>
      </c>
      <c r="Q585">
        <v>1</v>
      </c>
      <c r="R585">
        <v>1</v>
      </c>
      <c r="S585" s="13">
        <f t="shared" si="92"/>
        <v>0</v>
      </c>
      <c r="T585" s="13">
        <f t="shared" si="93"/>
        <v>0</v>
      </c>
      <c r="U585" s="15">
        <f t="shared" si="94"/>
        <v>0</v>
      </c>
      <c r="V585">
        <v>2</v>
      </c>
      <c r="W585">
        <v>0</v>
      </c>
      <c r="X585">
        <v>0</v>
      </c>
      <c r="Y585" s="2">
        <v>35.950000000000003</v>
      </c>
      <c r="Z585" s="21">
        <v>1.2833333332999999</v>
      </c>
      <c r="AA585">
        <v>1.29</v>
      </c>
      <c r="AB585">
        <v>4.03</v>
      </c>
      <c r="AC585" s="32">
        <f t="shared" si="95"/>
        <v>0.2424812030075188</v>
      </c>
      <c r="AD585" s="13">
        <f t="shared" si="96"/>
        <v>0</v>
      </c>
      <c r="AE585" s="13">
        <f t="shared" si="97"/>
        <v>0</v>
      </c>
      <c r="AF585" s="13">
        <f t="shared" si="98"/>
        <v>0</v>
      </c>
      <c r="AI585" s="17" t="str">
        <f t="shared" si="99"/>
        <v xml:space="preserve"> </v>
      </c>
      <c r="AJ585" s="35">
        <v>2</v>
      </c>
      <c r="AK585" s="35">
        <v>1</v>
      </c>
      <c r="AL585" s="35">
        <v>26</v>
      </c>
      <c r="AM585" s="35">
        <v>6</v>
      </c>
      <c r="AN585" s="35">
        <v>10</v>
      </c>
      <c r="AO585" s="35">
        <v>0</v>
      </c>
      <c r="AP585" s="35">
        <v>4</v>
      </c>
      <c r="AQ585" s="35">
        <v>3</v>
      </c>
      <c r="AR585">
        <v>0</v>
      </c>
      <c r="AS585">
        <v>1</v>
      </c>
      <c r="AT585">
        <v>50.02</v>
      </c>
      <c r="AU585">
        <v>-33.5</v>
      </c>
      <c r="AV585">
        <v>-83.347999999999999</v>
      </c>
      <c r="AW585">
        <v>-2.661</v>
      </c>
      <c r="AX585" s="2">
        <v>3.6</v>
      </c>
      <c r="AY585" s="2">
        <v>0.2</v>
      </c>
      <c r="AZ585" s="2">
        <v>0.2</v>
      </c>
      <c r="BA585" s="2">
        <v>-0.2</v>
      </c>
      <c r="BB585" s="2">
        <v>0.30000000000000004</v>
      </c>
      <c r="BC585" s="2">
        <v>0.4</v>
      </c>
    </row>
    <row r="586" spans="1:55" x14ac:dyDescent="0.2">
      <c r="A586" s="12" t="s">
        <v>566</v>
      </c>
      <c r="B586" s="12" t="s">
        <v>2191</v>
      </c>
      <c r="C586" t="s">
        <v>2190</v>
      </c>
      <c r="D586" t="s">
        <v>210</v>
      </c>
      <c r="E586" s="12" t="s">
        <v>170</v>
      </c>
      <c r="F586">
        <v>17</v>
      </c>
      <c r="G586">
        <v>0</v>
      </c>
      <c r="H586">
        <v>0</v>
      </c>
      <c r="I586" s="15">
        <f t="shared" si="90"/>
        <v>0</v>
      </c>
      <c r="J586">
        <v>0</v>
      </c>
      <c r="K586">
        <v>0</v>
      </c>
      <c r="L586" s="3">
        <v>0</v>
      </c>
      <c r="M586" s="3">
        <v>0</v>
      </c>
      <c r="N586" s="3">
        <v>0</v>
      </c>
      <c r="O586" s="14">
        <f t="shared" si="91"/>
        <v>0</v>
      </c>
      <c r="P586">
        <v>1</v>
      </c>
      <c r="Q586">
        <v>0</v>
      </c>
      <c r="R586">
        <v>0</v>
      </c>
      <c r="S586" s="13">
        <f t="shared" si="92"/>
        <v>0</v>
      </c>
      <c r="T586" s="13">
        <f t="shared" si="93"/>
        <v>0</v>
      </c>
      <c r="U586" s="15">
        <f t="shared" si="94"/>
        <v>0</v>
      </c>
      <c r="V586">
        <v>0</v>
      </c>
      <c r="W586">
        <v>0</v>
      </c>
      <c r="X586">
        <v>0</v>
      </c>
      <c r="Y586" s="2">
        <v>1.45</v>
      </c>
      <c r="Z586" s="21">
        <v>8.3333333300000006E-2</v>
      </c>
      <c r="AA586">
        <v>0.09</v>
      </c>
      <c r="AB586">
        <v>5.34</v>
      </c>
      <c r="AC586" s="32">
        <f t="shared" si="95"/>
        <v>1.6574585635359115E-2</v>
      </c>
      <c r="AD586" s="13">
        <f t="shared" si="96"/>
        <v>0</v>
      </c>
      <c r="AE586" s="13">
        <f t="shared" si="97"/>
        <v>0</v>
      </c>
      <c r="AF586" s="13">
        <f t="shared" si="98"/>
        <v>0</v>
      </c>
      <c r="AG586">
        <v>2</v>
      </c>
      <c r="AH586">
        <v>4</v>
      </c>
      <c r="AI586" s="17">
        <f t="shared" si="99"/>
        <v>0.33333333333333331</v>
      </c>
      <c r="AJ586" s="35">
        <v>0</v>
      </c>
      <c r="AK586" s="35">
        <v>0</v>
      </c>
      <c r="AL586" s="35">
        <v>2</v>
      </c>
      <c r="AM586" s="35">
        <v>0</v>
      </c>
      <c r="AN586" s="35">
        <v>0</v>
      </c>
      <c r="AO586" s="35">
        <v>0</v>
      </c>
      <c r="AP586" s="35">
        <v>0</v>
      </c>
      <c r="AQ586" s="35">
        <v>0</v>
      </c>
      <c r="AR586">
        <v>0</v>
      </c>
      <c r="AS586">
        <v>0</v>
      </c>
      <c r="AT586">
        <v>82.76</v>
      </c>
      <c r="AU586">
        <v>-7.2</v>
      </c>
      <c r="AV586">
        <v>-77.884</v>
      </c>
      <c r="AW586">
        <v>6.7530000000000001</v>
      </c>
      <c r="AX586" s="2">
        <v>0.30000000000000004</v>
      </c>
      <c r="AY586" s="2">
        <v>0.1</v>
      </c>
      <c r="AZ586" s="2">
        <v>0</v>
      </c>
      <c r="BA586" s="2">
        <v>0</v>
      </c>
      <c r="BB586" s="2">
        <v>0</v>
      </c>
      <c r="BC586" s="2">
        <v>0.1</v>
      </c>
    </row>
    <row r="587" spans="1:55" x14ac:dyDescent="0.2">
      <c r="A587" s="12" t="s">
        <v>566</v>
      </c>
      <c r="B587" s="12" t="s">
        <v>2915</v>
      </c>
      <c r="C587" t="s">
        <v>2914</v>
      </c>
      <c r="D587" t="s">
        <v>162</v>
      </c>
      <c r="E587" s="12" t="s">
        <v>156</v>
      </c>
      <c r="F587">
        <v>68</v>
      </c>
      <c r="G587">
        <v>0</v>
      </c>
      <c r="H587">
        <v>0</v>
      </c>
      <c r="I587" s="15">
        <f t="shared" si="90"/>
        <v>0</v>
      </c>
      <c r="J587">
        <v>0</v>
      </c>
      <c r="K587">
        <v>0</v>
      </c>
      <c r="L587" s="3">
        <v>0</v>
      </c>
      <c r="M587" s="3">
        <v>0</v>
      </c>
      <c r="N587" s="3">
        <v>0</v>
      </c>
      <c r="O587" s="14">
        <f t="shared" si="91"/>
        <v>0</v>
      </c>
      <c r="P587">
        <v>2</v>
      </c>
      <c r="Q587">
        <v>0</v>
      </c>
      <c r="R587">
        <v>0</v>
      </c>
      <c r="S587" s="13">
        <f t="shared" si="92"/>
        <v>0</v>
      </c>
      <c r="T587" s="13">
        <f t="shared" si="93"/>
        <v>0</v>
      </c>
      <c r="U587" s="15">
        <f t="shared" si="94"/>
        <v>0</v>
      </c>
      <c r="V587">
        <v>0</v>
      </c>
      <c r="W587">
        <v>0</v>
      </c>
      <c r="X587">
        <v>1</v>
      </c>
      <c r="Y587" s="2">
        <v>12.7166666667</v>
      </c>
      <c r="Z587" s="21">
        <v>0.18333333330000001</v>
      </c>
      <c r="AA587">
        <v>0.19</v>
      </c>
      <c r="AB587">
        <v>5.39</v>
      </c>
      <c r="AC587" s="32">
        <f t="shared" si="95"/>
        <v>3.4050179211469536E-2</v>
      </c>
      <c r="AD587" s="13">
        <f t="shared" si="96"/>
        <v>0</v>
      </c>
      <c r="AE587" s="13">
        <f t="shared" si="97"/>
        <v>0</v>
      </c>
      <c r="AF587" s="13">
        <f t="shared" si="98"/>
        <v>0</v>
      </c>
      <c r="AG587">
        <v>0</v>
      </c>
      <c r="AH587">
        <v>1</v>
      </c>
      <c r="AI587" s="17">
        <f t="shared" si="99"/>
        <v>0</v>
      </c>
      <c r="AJ587" s="35">
        <v>0</v>
      </c>
      <c r="AK587" s="35">
        <v>0</v>
      </c>
      <c r="AL587" s="35">
        <v>7</v>
      </c>
      <c r="AM587" s="35">
        <v>3</v>
      </c>
      <c r="AN587" s="35">
        <v>4</v>
      </c>
      <c r="AO587" s="35">
        <v>0</v>
      </c>
      <c r="AP587" s="35">
        <v>1</v>
      </c>
      <c r="AQ587" s="35">
        <v>4</v>
      </c>
      <c r="AR587">
        <v>1</v>
      </c>
      <c r="AS587">
        <v>0</v>
      </c>
      <c r="AT587">
        <v>51.9</v>
      </c>
      <c r="AU587">
        <v>-38.299999999999997</v>
      </c>
      <c r="AV587">
        <v>-79.849000000000004</v>
      </c>
      <c r="AW587">
        <v>1.2570000000000001</v>
      </c>
      <c r="AX587" s="2">
        <v>0.8</v>
      </c>
      <c r="AY587" s="2">
        <v>-0.30000000000000004</v>
      </c>
      <c r="AZ587" s="2">
        <v>0.4</v>
      </c>
      <c r="BA587" s="2">
        <v>0</v>
      </c>
      <c r="BB587" s="2">
        <v>0.1</v>
      </c>
      <c r="BC587" s="2">
        <v>0.30000000000000004</v>
      </c>
    </row>
    <row r="588" spans="1:55" x14ac:dyDescent="0.2">
      <c r="A588" s="12" t="s">
        <v>566</v>
      </c>
      <c r="B588" s="12" t="s">
        <v>3033</v>
      </c>
      <c r="C588" t="s">
        <v>3032</v>
      </c>
      <c r="D588" t="s">
        <v>432</v>
      </c>
      <c r="E588" s="12" t="s">
        <v>148</v>
      </c>
      <c r="F588">
        <v>82</v>
      </c>
      <c r="G588">
        <v>4</v>
      </c>
      <c r="H588">
        <v>4</v>
      </c>
      <c r="I588" s="15">
        <f t="shared" si="90"/>
        <v>8</v>
      </c>
      <c r="J588">
        <v>1</v>
      </c>
      <c r="K588">
        <v>2</v>
      </c>
      <c r="L588" s="3">
        <v>3</v>
      </c>
      <c r="M588" s="3">
        <v>1</v>
      </c>
      <c r="N588" s="3">
        <v>1</v>
      </c>
      <c r="O588" s="14">
        <f t="shared" si="91"/>
        <v>2.489196197061796</v>
      </c>
      <c r="P588">
        <v>32</v>
      </c>
      <c r="Q588">
        <v>12</v>
      </c>
      <c r="R588">
        <v>14</v>
      </c>
      <c r="S588" s="13">
        <f t="shared" si="92"/>
        <v>0.125</v>
      </c>
      <c r="T588" s="13">
        <f t="shared" si="93"/>
        <v>6.8965517241379309E-2</v>
      </c>
      <c r="U588" s="15">
        <f t="shared" si="94"/>
        <v>9</v>
      </c>
      <c r="V588">
        <v>0</v>
      </c>
      <c r="W588">
        <v>2</v>
      </c>
      <c r="X588">
        <v>10</v>
      </c>
      <c r="Y588" s="2">
        <v>192.8333333333</v>
      </c>
      <c r="Z588" s="21">
        <v>2.35</v>
      </c>
      <c r="AA588">
        <v>2.2800000000000002</v>
      </c>
      <c r="AB588">
        <v>2.61</v>
      </c>
      <c r="AC588" s="32">
        <f t="shared" si="95"/>
        <v>0.46625766871165641</v>
      </c>
      <c r="AD588" s="13">
        <f t="shared" si="96"/>
        <v>0.2</v>
      </c>
      <c r="AE588" s="13">
        <f t="shared" si="97"/>
        <v>0.2</v>
      </c>
      <c r="AF588" s="13">
        <f t="shared" si="98"/>
        <v>0.4</v>
      </c>
      <c r="AG588">
        <v>0</v>
      </c>
      <c r="AH588">
        <v>4</v>
      </c>
      <c r="AI588" s="17">
        <f t="shared" si="99"/>
        <v>0</v>
      </c>
      <c r="AJ588" s="35">
        <v>15</v>
      </c>
      <c r="AK588" s="35">
        <v>1</v>
      </c>
      <c r="AL588" s="35">
        <v>120</v>
      </c>
      <c r="AM588" s="35">
        <v>28</v>
      </c>
      <c r="AN588" s="35">
        <v>39</v>
      </c>
      <c r="AO588" s="35">
        <v>12</v>
      </c>
      <c r="AP588" s="35">
        <v>3</v>
      </c>
      <c r="AQ588" s="35">
        <v>55</v>
      </c>
      <c r="AR588">
        <v>1</v>
      </c>
      <c r="AS588">
        <v>1</v>
      </c>
      <c r="AT588">
        <v>59.46</v>
      </c>
      <c r="AU588">
        <v>-3.5</v>
      </c>
      <c r="AV588">
        <v>-75.001999999999995</v>
      </c>
      <c r="AW588">
        <v>-1.1200000000000001</v>
      </c>
      <c r="AX588" s="2">
        <v>13.9</v>
      </c>
      <c r="AY588" s="2">
        <v>-3.2</v>
      </c>
      <c r="AZ588" s="2">
        <v>0.7</v>
      </c>
      <c r="BA588" s="2">
        <v>0.30000000000000004</v>
      </c>
      <c r="BB588" s="2">
        <v>1.9</v>
      </c>
      <c r="BC588" s="2">
        <v>-0.2</v>
      </c>
    </row>
    <row r="589" spans="1:55" x14ac:dyDescent="0.2">
      <c r="A589" s="12" t="s">
        <v>566</v>
      </c>
      <c r="B589" s="12" t="s">
        <v>3333</v>
      </c>
      <c r="C589" t="s">
        <v>3334</v>
      </c>
      <c r="D589" t="s">
        <v>460</v>
      </c>
      <c r="E589" s="12" t="s">
        <v>178</v>
      </c>
      <c r="F589">
        <v>70</v>
      </c>
      <c r="G589">
        <v>2</v>
      </c>
      <c r="H589">
        <v>4</v>
      </c>
      <c r="I589" s="15">
        <f t="shared" si="90"/>
        <v>6</v>
      </c>
      <c r="J589">
        <v>3</v>
      </c>
      <c r="K589">
        <v>1</v>
      </c>
      <c r="L589" s="3">
        <v>2</v>
      </c>
      <c r="M589" s="3">
        <v>3</v>
      </c>
      <c r="N589" s="3">
        <v>2</v>
      </c>
      <c r="O589" s="14">
        <f t="shared" si="91"/>
        <v>4.0290990486849472</v>
      </c>
      <c r="P589">
        <v>17</v>
      </c>
      <c r="Q589">
        <v>6</v>
      </c>
      <c r="R589">
        <v>11</v>
      </c>
      <c r="S589" s="13">
        <f t="shared" si="92"/>
        <v>0.11764705882352941</v>
      </c>
      <c r="T589" s="13">
        <f t="shared" si="93"/>
        <v>5.8823529411764705E-2</v>
      </c>
      <c r="U589" s="15">
        <f t="shared" si="94"/>
        <v>21.599999999999998</v>
      </c>
      <c r="V589">
        <v>4</v>
      </c>
      <c r="W589">
        <v>3</v>
      </c>
      <c r="X589">
        <v>4</v>
      </c>
      <c r="Y589" s="2">
        <v>89.35</v>
      </c>
      <c r="Z589" s="21">
        <v>1.2666666666999999</v>
      </c>
      <c r="AA589">
        <v>1.26</v>
      </c>
      <c r="AB589">
        <v>4.0599999999999996</v>
      </c>
      <c r="AC589" s="32">
        <f t="shared" si="95"/>
        <v>0.23684210526315794</v>
      </c>
      <c r="AD589" s="13">
        <f t="shared" si="96"/>
        <v>0.2</v>
      </c>
      <c r="AE589" s="13">
        <f t="shared" si="97"/>
        <v>0.4</v>
      </c>
      <c r="AF589" s="13">
        <f t="shared" si="98"/>
        <v>0.60000000000000009</v>
      </c>
      <c r="AI589" s="17" t="str">
        <f t="shared" si="99"/>
        <v xml:space="preserve"> </v>
      </c>
      <c r="AJ589" s="35">
        <v>10</v>
      </c>
      <c r="AK589" s="35">
        <v>1</v>
      </c>
      <c r="AL589" s="35">
        <v>62</v>
      </c>
      <c r="AM589" s="35">
        <v>8</v>
      </c>
      <c r="AN589" s="35">
        <v>34</v>
      </c>
      <c r="AO589" s="35">
        <v>7</v>
      </c>
      <c r="AP589" s="35">
        <v>6</v>
      </c>
      <c r="AQ589" s="35">
        <v>34</v>
      </c>
      <c r="AR589">
        <v>2</v>
      </c>
      <c r="AS589">
        <v>0</v>
      </c>
      <c r="AT589">
        <v>80.06</v>
      </c>
      <c r="AU589">
        <v>-14.3</v>
      </c>
      <c r="AV589">
        <v>-82.114999999999995</v>
      </c>
      <c r="AW589">
        <v>-3.6589999999999998</v>
      </c>
      <c r="AX589" s="2">
        <v>8.5</v>
      </c>
      <c r="AY589" s="2">
        <v>0.30000000000000004</v>
      </c>
      <c r="AZ589" s="2">
        <v>0.30000000000000004</v>
      </c>
      <c r="BA589" s="2">
        <v>0.1</v>
      </c>
      <c r="BB589" s="2">
        <v>-0.7</v>
      </c>
      <c r="BC589" s="2">
        <v>0.1</v>
      </c>
    </row>
    <row r="590" spans="1:55" x14ac:dyDescent="0.2">
      <c r="A590" s="12" t="s">
        <v>566</v>
      </c>
      <c r="B590" s="12" t="s">
        <v>3727</v>
      </c>
      <c r="C590" t="s">
        <v>3726</v>
      </c>
      <c r="D590" t="s">
        <v>177</v>
      </c>
      <c r="E590" s="12" t="s">
        <v>156</v>
      </c>
      <c r="F590">
        <v>2</v>
      </c>
      <c r="G590">
        <v>0</v>
      </c>
      <c r="H590">
        <v>1</v>
      </c>
      <c r="I590" s="15">
        <f t="shared" si="90"/>
        <v>1</v>
      </c>
      <c r="J590">
        <v>0</v>
      </c>
      <c r="K590">
        <v>1</v>
      </c>
      <c r="L590" s="3">
        <v>0</v>
      </c>
      <c r="M590" s="3">
        <v>0</v>
      </c>
      <c r="N590" s="3">
        <v>1</v>
      </c>
      <c r="O590" s="14">
        <f t="shared" si="91"/>
        <v>52.173913043478265</v>
      </c>
      <c r="P590">
        <v>0</v>
      </c>
      <c r="Q590">
        <v>0</v>
      </c>
      <c r="R590">
        <v>0</v>
      </c>
      <c r="S590" s="13">
        <f t="shared" si="92"/>
        <v>0</v>
      </c>
      <c r="T590" s="13">
        <f t="shared" si="93"/>
        <v>0</v>
      </c>
      <c r="U590" s="15">
        <f t="shared" si="94"/>
        <v>0</v>
      </c>
      <c r="V590">
        <v>0</v>
      </c>
      <c r="W590">
        <v>0</v>
      </c>
      <c r="X590">
        <v>0</v>
      </c>
      <c r="Y590" s="2">
        <v>1.1499999999999999</v>
      </c>
      <c r="Z590" s="21">
        <v>0.56666666669999999</v>
      </c>
      <c r="AA590">
        <v>0.57000000000000006</v>
      </c>
      <c r="AB590">
        <v>4.71</v>
      </c>
      <c r="AC590" s="32">
        <f t="shared" si="95"/>
        <v>0.10795454545454546</v>
      </c>
      <c r="AD590" s="13">
        <f t="shared" si="96"/>
        <v>0</v>
      </c>
      <c r="AE590" s="13">
        <f t="shared" si="97"/>
        <v>1</v>
      </c>
      <c r="AF590" s="13">
        <f t="shared" si="98"/>
        <v>1</v>
      </c>
      <c r="AG590">
        <v>0</v>
      </c>
      <c r="AH590">
        <v>0</v>
      </c>
      <c r="AI590" s="17" t="str">
        <f t="shared" si="99"/>
        <v xml:space="preserve"> </v>
      </c>
      <c r="AJ590" s="35">
        <v>1</v>
      </c>
      <c r="AK590" s="35">
        <v>0</v>
      </c>
      <c r="AL590" s="35">
        <v>0</v>
      </c>
      <c r="AM590" s="35">
        <v>0</v>
      </c>
      <c r="AN590" s="35">
        <v>0</v>
      </c>
      <c r="AO590" s="35">
        <v>0</v>
      </c>
      <c r="AP590" s="35">
        <v>1</v>
      </c>
      <c r="AQ590" s="35">
        <v>0</v>
      </c>
      <c r="AR590">
        <v>0</v>
      </c>
      <c r="AS590">
        <v>0</v>
      </c>
      <c r="AT590">
        <v>0</v>
      </c>
      <c r="AU590">
        <v>-114.7</v>
      </c>
      <c r="AV590">
        <v>-82.725999999999999</v>
      </c>
      <c r="AW590">
        <v>-3.8120000000000003</v>
      </c>
      <c r="AX590" s="2">
        <v>0.1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</row>
    <row r="591" spans="1:55" x14ac:dyDescent="0.2">
      <c r="A591" s="12" t="s">
        <v>1686</v>
      </c>
      <c r="B591" s="12" t="s">
        <v>1687</v>
      </c>
      <c r="C591" t="s">
        <v>1685</v>
      </c>
      <c r="D591" t="s">
        <v>442</v>
      </c>
      <c r="E591" s="12" t="s">
        <v>170</v>
      </c>
      <c r="F591">
        <v>59</v>
      </c>
      <c r="G591">
        <v>0</v>
      </c>
      <c r="H591">
        <v>0</v>
      </c>
      <c r="I591" s="15">
        <f t="shared" si="90"/>
        <v>0</v>
      </c>
      <c r="J591">
        <v>0</v>
      </c>
      <c r="K591">
        <v>0</v>
      </c>
      <c r="L591" s="3">
        <v>0</v>
      </c>
      <c r="M591" s="3">
        <v>0</v>
      </c>
      <c r="N591" s="3">
        <v>0</v>
      </c>
      <c r="O591" s="14">
        <f t="shared" si="91"/>
        <v>0</v>
      </c>
      <c r="P591">
        <v>1</v>
      </c>
      <c r="Q591">
        <v>0</v>
      </c>
      <c r="R591">
        <v>0</v>
      </c>
      <c r="S591" s="13">
        <f t="shared" si="92"/>
        <v>0</v>
      </c>
      <c r="T591" s="13">
        <f t="shared" si="93"/>
        <v>0</v>
      </c>
      <c r="U591" s="15">
        <f t="shared" si="94"/>
        <v>0</v>
      </c>
      <c r="V591">
        <v>0</v>
      </c>
      <c r="W591">
        <v>0</v>
      </c>
      <c r="X591">
        <v>0</v>
      </c>
      <c r="Y591" s="2">
        <v>4.2166666667000001</v>
      </c>
      <c r="Z591" s="21">
        <v>6.6666666700000002E-2</v>
      </c>
      <c r="AA591">
        <v>0.08</v>
      </c>
      <c r="AB591">
        <v>5.1100000000000003</v>
      </c>
      <c r="AC591" s="32">
        <f t="shared" si="95"/>
        <v>1.5414258188824663E-2</v>
      </c>
      <c r="AD591" s="13">
        <f t="shared" si="96"/>
        <v>0</v>
      </c>
      <c r="AE591" s="13">
        <f t="shared" si="97"/>
        <v>0</v>
      </c>
      <c r="AF591" s="13">
        <f t="shared" si="98"/>
        <v>0</v>
      </c>
      <c r="AG591">
        <v>7</v>
      </c>
      <c r="AH591">
        <v>5</v>
      </c>
      <c r="AI591" s="17">
        <f t="shared" si="99"/>
        <v>0.58333333333333337</v>
      </c>
      <c r="AJ591" s="35">
        <v>0</v>
      </c>
      <c r="AK591" s="35">
        <v>0</v>
      </c>
      <c r="AL591" s="35">
        <v>5</v>
      </c>
      <c r="AM591" s="35">
        <v>4</v>
      </c>
      <c r="AN591" s="35">
        <v>0</v>
      </c>
      <c r="AO591" s="35">
        <v>0</v>
      </c>
      <c r="AP591" s="35">
        <v>0</v>
      </c>
      <c r="AQ591" s="35">
        <v>2</v>
      </c>
      <c r="AR591">
        <v>0</v>
      </c>
      <c r="AS591">
        <v>1</v>
      </c>
      <c r="AT591">
        <v>37.24</v>
      </c>
      <c r="AU591">
        <v>-45.2</v>
      </c>
      <c r="AV591">
        <v>-75.882000000000005</v>
      </c>
      <c r="AW591">
        <v>-2.1629999999999998</v>
      </c>
      <c r="AX591" s="2">
        <v>-0.5</v>
      </c>
      <c r="AY591" s="2">
        <v>-0.9</v>
      </c>
      <c r="AZ591" s="2">
        <v>0</v>
      </c>
      <c r="BA591" s="2">
        <v>0</v>
      </c>
      <c r="BB591" s="2">
        <v>0</v>
      </c>
      <c r="BC591" s="2">
        <v>-0.9</v>
      </c>
    </row>
    <row r="592" spans="1:55" x14ac:dyDescent="0.2">
      <c r="A592" s="12" t="s">
        <v>1686</v>
      </c>
      <c r="B592" s="12" t="s">
        <v>3008</v>
      </c>
      <c r="C592" t="s">
        <v>3007</v>
      </c>
      <c r="D592" t="s">
        <v>442</v>
      </c>
      <c r="E592" s="12" t="s">
        <v>178</v>
      </c>
      <c r="F592">
        <v>42</v>
      </c>
      <c r="G592">
        <v>0</v>
      </c>
      <c r="H592">
        <v>0</v>
      </c>
      <c r="I592" s="15">
        <f t="shared" si="90"/>
        <v>0</v>
      </c>
      <c r="J592">
        <v>0</v>
      </c>
      <c r="K592">
        <v>0</v>
      </c>
      <c r="L592" s="3">
        <v>0</v>
      </c>
      <c r="M592" s="3">
        <v>0</v>
      </c>
      <c r="N592" s="3">
        <v>0</v>
      </c>
      <c r="O592" s="14">
        <f t="shared" si="91"/>
        <v>0</v>
      </c>
      <c r="P592">
        <v>1</v>
      </c>
      <c r="Q592">
        <v>0</v>
      </c>
      <c r="R592">
        <v>0</v>
      </c>
      <c r="S592" s="13">
        <f t="shared" si="92"/>
        <v>0</v>
      </c>
      <c r="T592" s="13">
        <f t="shared" si="93"/>
        <v>0</v>
      </c>
      <c r="U592" s="15">
        <f t="shared" si="94"/>
        <v>0</v>
      </c>
      <c r="V592">
        <v>1</v>
      </c>
      <c r="W592">
        <v>0</v>
      </c>
      <c r="X592">
        <v>0</v>
      </c>
      <c r="Y592" s="2">
        <v>17.866666666699999</v>
      </c>
      <c r="Z592" s="21">
        <v>0.41666666670000002</v>
      </c>
      <c r="AA592">
        <v>0.43</v>
      </c>
      <c r="AB592">
        <v>4.8</v>
      </c>
      <c r="AC592" s="32">
        <f t="shared" si="95"/>
        <v>8.2217973231357558E-2</v>
      </c>
      <c r="AD592" s="13">
        <f t="shared" si="96"/>
        <v>0</v>
      </c>
      <c r="AE592" s="13">
        <f t="shared" si="97"/>
        <v>0</v>
      </c>
      <c r="AF592" s="13">
        <f t="shared" si="98"/>
        <v>0</v>
      </c>
      <c r="AI592" s="17" t="str">
        <f t="shared" si="99"/>
        <v xml:space="preserve"> </v>
      </c>
      <c r="AJ592" s="35">
        <v>0</v>
      </c>
      <c r="AK592" s="35">
        <v>0</v>
      </c>
      <c r="AL592" s="35">
        <v>6</v>
      </c>
      <c r="AM592" s="35">
        <v>1</v>
      </c>
      <c r="AN592" s="35">
        <v>5</v>
      </c>
      <c r="AO592" s="35">
        <v>0</v>
      </c>
      <c r="AP592" s="35">
        <v>3</v>
      </c>
      <c r="AQ592" s="35">
        <v>7</v>
      </c>
      <c r="AR592">
        <v>0</v>
      </c>
      <c r="AS592">
        <v>0</v>
      </c>
      <c r="AT592">
        <v>47.01</v>
      </c>
      <c r="AU592">
        <v>-42.5</v>
      </c>
      <c r="AV592">
        <v>-82.47</v>
      </c>
      <c r="AW592">
        <v>-4.7379999999999995</v>
      </c>
      <c r="AX592" s="2">
        <v>0.5</v>
      </c>
      <c r="AY592" s="2">
        <v>-1.1000000000000001</v>
      </c>
      <c r="AZ592" s="2">
        <v>0.2</v>
      </c>
      <c r="BA592" s="2">
        <v>0</v>
      </c>
      <c r="BB592" s="2">
        <v>0.30000000000000004</v>
      </c>
      <c r="BC592" s="2">
        <v>-0.7</v>
      </c>
    </row>
    <row r="593" spans="1:55" x14ac:dyDescent="0.2">
      <c r="A593" s="12" t="s">
        <v>3734</v>
      </c>
      <c r="B593" s="12" t="s">
        <v>3735</v>
      </c>
      <c r="C593" t="s">
        <v>3733</v>
      </c>
      <c r="D593" t="s">
        <v>529</v>
      </c>
      <c r="E593" s="12" t="s">
        <v>170</v>
      </c>
      <c r="F593">
        <v>69</v>
      </c>
      <c r="G593">
        <v>3</v>
      </c>
      <c r="H593">
        <v>5</v>
      </c>
      <c r="I593" s="15">
        <f t="shared" si="90"/>
        <v>8</v>
      </c>
      <c r="J593">
        <v>5</v>
      </c>
      <c r="K593">
        <v>0</v>
      </c>
      <c r="L593" s="3">
        <v>3</v>
      </c>
      <c r="M593" s="3">
        <v>4</v>
      </c>
      <c r="N593" s="3">
        <v>0</v>
      </c>
      <c r="O593" s="14">
        <f t="shared" si="91"/>
        <v>3.5320088300220749</v>
      </c>
      <c r="P593">
        <v>22</v>
      </c>
      <c r="Q593">
        <v>15</v>
      </c>
      <c r="R593">
        <v>8</v>
      </c>
      <c r="S593" s="13">
        <f t="shared" si="92"/>
        <v>0.13636363636363635</v>
      </c>
      <c r="T593" s="13">
        <f t="shared" si="93"/>
        <v>6.6666666666666666E-2</v>
      </c>
      <c r="U593" s="15">
        <f t="shared" si="94"/>
        <v>50.5</v>
      </c>
      <c r="V593">
        <v>0</v>
      </c>
      <c r="W593">
        <v>3</v>
      </c>
      <c r="X593">
        <v>6</v>
      </c>
      <c r="Y593" s="2">
        <v>135.9</v>
      </c>
      <c r="Z593" s="21">
        <v>1.9666666667000001</v>
      </c>
      <c r="AA593">
        <v>1.9</v>
      </c>
      <c r="AB593">
        <v>3.31</v>
      </c>
      <c r="AC593" s="32">
        <f t="shared" si="95"/>
        <v>0.36468330134357002</v>
      </c>
      <c r="AD593" s="13">
        <f t="shared" si="96"/>
        <v>0.3</v>
      </c>
      <c r="AE593" s="13">
        <f t="shared" si="97"/>
        <v>0.5</v>
      </c>
      <c r="AF593" s="13">
        <f t="shared" si="98"/>
        <v>0.8</v>
      </c>
      <c r="AG593">
        <v>20</v>
      </c>
      <c r="AH593">
        <v>35</v>
      </c>
      <c r="AI593" s="17">
        <f t="shared" si="99"/>
        <v>0.36363636363636365</v>
      </c>
      <c r="AJ593" s="35">
        <v>10</v>
      </c>
      <c r="AK593" s="35">
        <v>2</v>
      </c>
      <c r="AL593" s="35">
        <v>91</v>
      </c>
      <c r="AM593" s="35">
        <v>22</v>
      </c>
      <c r="AN593" s="35">
        <v>53</v>
      </c>
      <c r="AO593" s="35">
        <v>4</v>
      </c>
      <c r="AP593" s="35">
        <v>4</v>
      </c>
      <c r="AQ593" s="35">
        <v>57</v>
      </c>
      <c r="AR593">
        <v>1</v>
      </c>
      <c r="AS593">
        <v>1</v>
      </c>
      <c r="AT593">
        <v>81.739999999999995</v>
      </c>
      <c r="AU593">
        <v>2.2000000000000002</v>
      </c>
      <c r="AV593">
        <v>-83.198999999999998</v>
      </c>
      <c r="AW593">
        <v>-2.0609999999999999</v>
      </c>
      <c r="AX593" s="2">
        <v>9.9</v>
      </c>
      <c r="AY593" s="2">
        <v>-2</v>
      </c>
      <c r="AZ593" s="2">
        <v>0.30000000000000004</v>
      </c>
      <c r="BA593" s="2">
        <v>-0.5</v>
      </c>
      <c r="BB593" s="2">
        <v>1.9</v>
      </c>
      <c r="BC593" s="2">
        <v>-0.30000000000000004</v>
      </c>
    </row>
    <row r="594" spans="1:55" x14ac:dyDescent="0.2">
      <c r="A594" s="12" t="s">
        <v>281</v>
      </c>
      <c r="B594" s="12" t="s">
        <v>282</v>
      </c>
      <c r="C594" t="s">
        <v>280</v>
      </c>
      <c r="D594" t="s">
        <v>155</v>
      </c>
      <c r="E594" s="12" t="s">
        <v>170</v>
      </c>
      <c r="F594">
        <v>76</v>
      </c>
      <c r="G594">
        <v>5</v>
      </c>
      <c r="H594">
        <v>6</v>
      </c>
      <c r="I594" s="15">
        <f t="shared" si="90"/>
        <v>11</v>
      </c>
      <c r="J594">
        <v>3</v>
      </c>
      <c r="K594">
        <v>3</v>
      </c>
      <c r="L594" s="3">
        <v>3</v>
      </c>
      <c r="M594" s="3">
        <v>3</v>
      </c>
      <c r="N594" s="3">
        <v>3</v>
      </c>
      <c r="O594" s="14">
        <f t="shared" si="91"/>
        <v>4.6676096181046676</v>
      </c>
      <c r="P594">
        <v>21</v>
      </c>
      <c r="Q594">
        <v>11</v>
      </c>
      <c r="R594">
        <v>3</v>
      </c>
      <c r="S594" s="13">
        <f t="shared" si="92"/>
        <v>0.23809523809523808</v>
      </c>
      <c r="T594" s="13">
        <f t="shared" si="93"/>
        <v>0.14285714285714285</v>
      </c>
      <c r="U594" s="15">
        <f t="shared" si="94"/>
        <v>20.25</v>
      </c>
      <c r="V594">
        <v>0</v>
      </c>
      <c r="W594">
        <v>1</v>
      </c>
      <c r="X594">
        <v>5</v>
      </c>
      <c r="Y594" s="2">
        <v>141.4</v>
      </c>
      <c r="Z594" s="21">
        <v>1.85</v>
      </c>
      <c r="AA594">
        <v>1.79</v>
      </c>
      <c r="AB594">
        <v>2.92</v>
      </c>
      <c r="AC594" s="32">
        <f t="shared" si="95"/>
        <v>0.38004246284501064</v>
      </c>
      <c r="AD594" s="13">
        <f t="shared" si="96"/>
        <v>0.1875</v>
      </c>
      <c r="AE594" s="13">
        <f t="shared" si="97"/>
        <v>0.375</v>
      </c>
      <c r="AF594" s="13">
        <f t="shared" si="98"/>
        <v>0.5625</v>
      </c>
      <c r="AG594">
        <v>65</v>
      </c>
      <c r="AH594">
        <v>73</v>
      </c>
      <c r="AI594" s="17">
        <f t="shared" si="99"/>
        <v>0.47101449275362317</v>
      </c>
      <c r="AJ594" s="35">
        <v>16</v>
      </c>
      <c r="AK594" s="35">
        <v>2</v>
      </c>
      <c r="AL594" s="35">
        <v>92</v>
      </c>
      <c r="AM594" s="35">
        <v>17</v>
      </c>
      <c r="AN594" s="35">
        <v>50</v>
      </c>
      <c r="AO594" s="35">
        <v>4</v>
      </c>
      <c r="AP594" s="35">
        <v>3</v>
      </c>
      <c r="AQ594" s="35">
        <v>47</v>
      </c>
      <c r="AR594">
        <v>2</v>
      </c>
      <c r="AS594">
        <v>2</v>
      </c>
      <c r="AT594">
        <v>79.16</v>
      </c>
      <c r="AU594">
        <v>5.9</v>
      </c>
      <c r="AV594">
        <v>-76.352000000000004</v>
      </c>
      <c r="AW594">
        <v>-5.2850000000000001</v>
      </c>
      <c r="AX594" s="2">
        <v>12.7</v>
      </c>
      <c r="AY594" s="2">
        <v>0.4</v>
      </c>
      <c r="AZ594" s="2">
        <v>0.1</v>
      </c>
      <c r="BA594" s="2">
        <v>0</v>
      </c>
      <c r="BB594" s="2">
        <v>0.8</v>
      </c>
      <c r="BC594" s="2">
        <v>1.2</v>
      </c>
    </row>
    <row r="595" spans="1:55" x14ac:dyDescent="0.2">
      <c r="A595" s="12" t="s">
        <v>281</v>
      </c>
      <c r="B595" s="12" t="s">
        <v>1576</v>
      </c>
      <c r="C595" t="s">
        <v>1578</v>
      </c>
      <c r="D595" t="s">
        <v>305</v>
      </c>
      <c r="E595" s="12" t="s">
        <v>170</v>
      </c>
      <c r="F595">
        <v>63</v>
      </c>
      <c r="G595">
        <v>2</v>
      </c>
      <c r="H595">
        <v>10</v>
      </c>
      <c r="I595" s="15">
        <f t="shared" si="90"/>
        <v>12</v>
      </c>
      <c r="J595">
        <v>4</v>
      </c>
      <c r="K595">
        <v>6</v>
      </c>
      <c r="L595" s="3">
        <v>1</v>
      </c>
      <c r="M595" s="3">
        <v>4</v>
      </c>
      <c r="N595" s="3">
        <v>5</v>
      </c>
      <c r="O595" s="14">
        <f t="shared" si="91"/>
        <v>4.5330535152160616</v>
      </c>
      <c r="P595">
        <v>18</v>
      </c>
      <c r="Q595">
        <v>7</v>
      </c>
      <c r="R595">
        <v>5</v>
      </c>
      <c r="S595" s="13">
        <f t="shared" si="92"/>
        <v>0.1111111111111111</v>
      </c>
      <c r="T595" s="13">
        <f t="shared" si="93"/>
        <v>6.6666666666666666E-2</v>
      </c>
      <c r="U595" s="15">
        <f t="shared" si="94"/>
        <v>25.882352941176471</v>
      </c>
      <c r="V595">
        <v>0</v>
      </c>
      <c r="W595">
        <v>0</v>
      </c>
      <c r="X595">
        <v>13</v>
      </c>
      <c r="Y595" s="2">
        <v>158.8333333333</v>
      </c>
      <c r="Z595" s="21">
        <v>2.5166666666999999</v>
      </c>
      <c r="AA595">
        <v>2.4700000000000002</v>
      </c>
      <c r="AB595">
        <v>2.92</v>
      </c>
      <c r="AC595" s="32">
        <f t="shared" si="95"/>
        <v>0.45825602968460111</v>
      </c>
      <c r="AD595" s="13">
        <f t="shared" si="96"/>
        <v>5.8823529411764705E-2</v>
      </c>
      <c r="AE595" s="13">
        <f t="shared" si="97"/>
        <v>0.58823529411764708</v>
      </c>
      <c r="AF595" s="13">
        <f t="shared" si="98"/>
        <v>0.6470588235294118</v>
      </c>
      <c r="AG595">
        <v>55</v>
      </c>
      <c r="AH595">
        <v>36</v>
      </c>
      <c r="AI595" s="17">
        <f t="shared" si="99"/>
        <v>0.60439560439560436</v>
      </c>
      <c r="AJ595" s="35">
        <v>17</v>
      </c>
      <c r="AK595" s="35">
        <v>4</v>
      </c>
      <c r="AL595" s="35">
        <v>93</v>
      </c>
      <c r="AM595" s="35">
        <v>10</v>
      </c>
      <c r="AN595" s="35">
        <v>53</v>
      </c>
      <c r="AO595" s="35">
        <v>9</v>
      </c>
      <c r="AP595" s="35">
        <v>3</v>
      </c>
      <c r="AQ595" s="35">
        <v>44</v>
      </c>
      <c r="AR595">
        <v>0</v>
      </c>
      <c r="AS595">
        <v>2</v>
      </c>
      <c r="AT595">
        <v>69.72</v>
      </c>
      <c r="AU595">
        <v>-16.7</v>
      </c>
      <c r="AV595">
        <v>-72.947000000000003</v>
      </c>
      <c r="AW595">
        <v>2.714</v>
      </c>
      <c r="AX595" s="2">
        <v>14.9</v>
      </c>
      <c r="AY595" s="2">
        <v>0.5</v>
      </c>
      <c r="AZ595" s="2">
        <v>0</v>
      </c>
      <c r="BA595" s="2">
        <v>0.2</v>
      </c>
      <c r="BB595" s="2">
        <v>-1</v>
      </c>
      <c r="BC595" s="2">
        <v>-0.4</v>
      </c>
    </row>
    <row r="596" spans="1:55" x14ac:dyDescent="0.2">
      <c r="A596" s="12" t="s">
        <v>281</v>
      </c>
      <c r="B596" s="12" t="s">
        <v>3050</v>
      </c>
      <c r="C596" t="s">
        <v>3049</v>
      </c>
      <c r="D596" t="s">
        <v>122</v>
      </c>
      <c r="E596" s="12" t="s">
        <v>148</v>
      </c>
      <c r="F596">
        <v>26</v>
      </c>
      <c r="G596">
        <v>0</v>
      </c>
      <c r="H596">
        <v>2</v>
      </c>
      <c r="I596" s="15">
        <f t="shared" si="90"/>
        <v>2</v>
      </c>
      <c r="J596">
        <v>2</v>
      </c>
      <c r="K596">
        <v>0</v>
      </c>
      <c r="L596" s="3">
        <v>0</v>
      </c>
      <c r="M596" s="3">
        <v>1</v>
      </c>
      <c r="N596" s="3">
        <v>0</v>
      </c>
      <c r="O596" s="14">
        <f t="shared" si="91"/>
        <v>1.94647201946472</v>
      </c>
      <c r="P596">
        <v>12</v>
      </c>
      <c r="Q596">
        <v>4</v>
      </c>
      <c r="R596">
        <v>5</v>
      </c>
      <c r="S596" s="13">
        <f t="shared" si="92"/>
        <v>0</v>
      </c>
      <c r="T596" s="13">
        <f t="shared" si="93"/>
        <v>0</v>
      </c>
      <c r="U596" s="15">
        <f t="shared" si="94"/>
        <v>46</v>
      </c>
      <c r="V596">
        <v>0</v>
      </c>
      <c r="W596">
        <v>0</v>
      </c>
      <c r="X596">
        <v>1</v>
      </c>
      <c r="Y596" s="2">
        <v>61.65</v>
      </c>
      <c r="Z596" s="21">
        <v>2.3666666667</v>
      </c>
      <c r="AA596">
        <v>2.3199999999999998</v>
      </c>
      <c r="AB596">
        <v>3.03</v>
      </c>
      <c r="AC596" s="32">
        <f t="shared" si="95"/>
        <v>0.43364485981308409</v>
      </c>
      <c r="AD596" s="13">
        <f t="shared" si="96"/>
        <v>0</v>
      </c>
      <c r="AE596" s="13">
        <f t="shared" si="97"/>
        <v>1</v>
      </c>
      <c r="AF596" s="13">
        <f t="shared" si="98"/>
        <v>1</v>
      </c>
      <c r="AG596">
        <v>0</v>
      </c>
      <c r="AH596">
        <v>0</v>
      </c>
      <c r="AI596" s="17" t="str">
        <f t="shared" si="99"/>
        <v xml:space="preserve"> </v>
      </c>
      <c r="AJ596" s="35">
        <v>2</v>
      </c>
      <c r="AK596" s="35">
        <v>0</v>
      </c>
      <c r="AL596" s="35">
        <v>44</v>
      </c>
      <c r="AM596" s="35">
        <v>11</v>
      </c>
      <c r="AN596" s="35">
        <v>19</v>
      </c>
      <c r="AO596" s="35">
        <v>5</v>
      </c>
      <c r="AP596" s="35">
        <v>2</v>
      </c>
      <c r="AQ596" s="35">
        <v>23</v>
      </c>
      <c r="AR596">
        <v>0</v>
      </c>
      <c r="AS596">
        <v>2</v>
      </c>
      <c r="AT596">
        <v>69.67</v>
      </c>
      <c r="AU596">
        <v>-10.199999999999999</v>
      </c>
      <c r="AV596">
        <v>-78.960999999999999</v>
      </c>
      <c r="AW596">
        <v>0.42699999999999999</v>
      </c>
      <c r="AX596" s="2">
        <v>4.3</v>
      </c>
      <c r="AY596" s="2">
        <v>-1.5</v>
      </c>
      <c r="AZ596" s="2">
        <v>0.1</v>
      </c>
      <c r="BA596" s="2">
        <v>-0.1</v>
      </c>
      <c r="BB596" s="2">
        <v>0</v>
      </c>
      <c r="BC596" s="2">
        <v>-1.4</v>
      </c>
    </row>
    <row r="597" spans="1:55" x14ac:dyDescent="0.2">
      <c r="A597" s="12" t="s">
        <v>474</v>
      </c>
      <c r="B597" s="12" t="s">
        <v>475</v>
      </c>
      <c r="C597" t="s">
        <v>473</v>
      </c>
      <c r="D597" t="s">
        <v>367</v>
      </c>
      <c r="E597" s="12" t="s">
        <v>148</v>
      </c>
      <c r="F597">
        <v>7</v>
      </c>
      <c r="G597">
        <v>0</v>
      </c>
      <c r="H597">
        <v>0</v>
      </c>
      <c r="I597" s="15">
        <f t="shared" si="90"/>
        <v>0</v>
      </c>
      <c r="J597">
        <v>0</v>
      </c>
      <c r="K597">
        <v>0</v>
      </c>
      <c r="L597" s="3">
        <v>0</v>
      </c>
      <c r="M597" s="3">
        <v>0</v>
      </c>
      <c r="N597" s="3">
        <v>0</v>
      </c>
      <c r="O597" s="14">
        <f t="shared" si="91"/>
        <v>0</v>
      </c>
      <c r="P597">
        <v>0</v>
      </c>
      <c r="Q597">
        <v>0</v>
      </c>
      <c r="R597">
        <v>0</v>
      </c>
      <c r="S597" s="13">
        <f t="shared" si="92"/>
        <v>0</v>
      </c>
      <c r="T597" s="13">
        <f t="shared" si="93"/>
        <v>0</v>
      </c>
      <c r="U597" s="15">
        <f t="shared" si="94"/>
        <v>0</v>
      </c>
      <c r="V597">
        <v>0</v>
      </c>
      <c r="W597">
        <v>0</v>
      </c>
      <c r="X597">
        <v>0</v>
      </c>
      <c r="Y597" s="2">
        <v>3.3333333300000004E-2</v>
      </c>
      <c r="Z597" s="21">
        <v>0</v>
      </c>
      <c r="AA597">
        <v>0</v>
      </c>
      <c r="AB597">
        <v>5.37</v>
      </c>
      <c r="AC597" s="32">
        <f t="shared" si="95"/>
        <v>0</v>
      </c>
      <c r="AD597" s="13">
        <f t="shared" si="96"/>
        <v>0</v>
      </c>
      <c r="AE597" s="13">
        <f t="shared" si="97"/>
        <v>0</v>
      </c>
      <c r="AF597" s="13">
        <f t="shared" si="98"/>
        <v>0</v>
      </c>
      <c r="AG597">
        <v>0</v>
      </c>
      <c r="AH597">
        <v>0</v>
      </c>
      <c r="AI597" s="17" t="str">
        <f t="shared" si="99"/>
        <v xml:space="preserve"> </v>
      </c>
      <c r="AJ597" s="35">
        <v>0</v>
      </c>
      <c r="AK597" s="35">
        <v>0</v>
      </c>
      <c r="AL597" s="35">
        <v>0</v>
      </c>
      <c r="AM597" s="35">
        <v>0</v>
      </c>
      <c r="AN597" s="35">
        <v>0</v>
      </c>
      <c r="AO597" s="35">
        <v>0</v>
      </c>
      <c r="AP597" s="35">
        <v>0</v>
      </c>
      <c r="AQ597" s="35">
        <v>0</v>
      </c>
      <c r="AR597">
        <v>0</v>
      </c>
      <c r="AS597">
        <v>0</v>
      </c>
      <c r="AT597">
        <v>0</v>
      </c>
      <c r="AU597">
        <v>-73.400000000000006</v>
      </c>
      <c r="AV597">
        <v>-76.966999999999999</v>
      </c>
      <c r="AW597">
        <v>-1.4750000000000001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</row>
    <row r="598" spans="1:55" x14ac:dyDescent="0.2">
      <c r="A598" s="12" t="s">
        <v>474</v>
      </c>
      <c r="B598" s="12" t="s">
        <v>679</v>
      </c>
      <c r="C598" t="s">
        <v>691</v>
      </c>
      <c r="D598" s="12" t="s">
        <v>610</v>
      </c>
      <c r="E598" s="12" t="s">
        <v>229</v>
      </c>
      <c r="F598">
        <v>56</v>
      </c>
      <c r="G598">
        <v>0</v>
      </c>
      <c r="H598">
        <v>0</v>
      </c>
      <c r="I598" s="15">
        <f t="shared" si="90"/>
        <v>0</v>
      </c>
      <c r="J598">
        <v>0</v>
      </c>
      <c r="K598">
        <v>0</v>
      </c>
      <c r="L598" s="3">
        <v>0</v>
      </c>
      <c r="M598" s="3">
        <v>0</v>
      </c>
      <c r="N598" s="3">
        <v>0</v>
      </c>
      <c r="O598" s="14">
        <f t="shared" si="91"/>
        <v>0</v>
      </c>
      <c r="P598">
        <v>1</v>
      </c>
      <c r="Q598">
        <v>0</v>
      </c>
      <c r="R598">
        <v>0</v>
      </c>
      <c r="S598" s="13">
        <f t="shared" si="92"/>
        <v>0</v>
      </c>
      <c r="T598" s="13">
        <f t="shared" si="93"/>
        <v>0</v>
      </c>
      <c r="U598" s="15">
        <f t="shared" si="94"/>
        <v>0</v>
      </c>
      <c r="V598">
        <v>0</v>
      </c>
      <c r="W598">
        <v>0</v>
      </c>
      <c r="X598">
        <v>0</v>
      </c>
      <c r="Y598" s="2">
        <v>3.1</v>
      </c>
      <c r="Z598" s="21">
        <v>0.05</v>
      </c>
      <c r="AA598">
        <v>0.06</v>
      </c>
      <c r="AB598">
        <v>5.69</v>
      </c>
      <c r="AC598" s="32">
        <f t="shared" si="95"/>
        <v>1.0434782608695651E-2</v>
      </c>
      <c r="AD598" s="13">
        <f t="shared" si="96"/>
        <v>0</v>
      </c>
      <c r="AE598" s="13">
        <f t="shared" si="97"/>
        <v>0</v>
      </c>
      <c r="AF598" s="13">
        <f t="shared" si="98"/>
        <v>0</v>
      </c>
      <c r="AG598">
        <v>0</v>
      </c>
      <c r="AH598">
        <v>0</v>
      </c>
      <c r="AI598" s="17" t="str">
        <f t="shared" si="99"/>
        <v xml:space="preserve"> </v>
      </c>
      <c r="AJ598" s="35">
        <v>0</v>
      </c>
      <c r="AK598" s="35">
        <v>0</v>
      </c>
      <c r="AL598" s="35">
        <v>4</v>
      </c>
      <c r="AM598" s="35">
        <v>0</v>
      </c>
      <c r="AN598" s="35">
        <v>0</v>
      </c>
      <c r="AO598" s="35">
        <v>0</v>
      </c>
      <c r="AP598" s="35">
        <v>1</v>
      </c>
      <c r="AQ598" s="35">
        <v>1</v>
      </c>
      <c r="AR598">
        <v>0</v>
      </c>
      <c r="AS598">
        <v>0</v>
      </c>
      <c r="AT598">
        <v>73.849999999999994</v>
      </c>
      <c r="AU598">
        <v>-19.7</v>
      </c>
      <c r="AV598">
        <v>-77.921000000000006</v>
      </c>
      <c r="AW598">
        <v>7.3999999999999996E-2</v>
      </c>
      <c r="AX598" s="2">
        <v>0.5</v>
      </c>
      <c r="AY598" s="2">
        <v>0.30000000000000004</v>
      </c>
      <c r="AZ598" s="2">
        <v>0.1</v>
      </c>
      <c r="BA598" s="2">
        <v>0</v>
      </c>
      <c r="BB598" s="2">
        <v>0</v>
      </c>
      <c r="BC598" s="2">
        <v>0.30000000000000004</v>
      </c>
    </row>
    <row r="599" spans="1:55" x14ac:dyDescent="0.2">
      <c r="A599" s="12" t="s">
        <v>474</v>
      </c>
      <c r="B599" s="12" t="s">
        <v>752</v>
      </c>
      <c r="C599" t="s">
        <v>751</v>
      </c>
      <c r="D599" t="s">
        <v>155</v>
      </c>
      <c r="E599" s="12" t="s">
        <v>140</v>
      </c>
      <c r="F599">
        <v>63</v>
      </c>
      <c r="G599">
        <v>6</v>
      </c>
      <c r="H599">
        <v>8</v>
      </c>
      <c r="I599" s="15">
        <f t="shared" si="90"/>
        <v>14</v>
      </c>
      <c r="J599">
        <v>4</v>
      </c>
      <c r="K599">
        <v>3</v>
      </c>
      <c r="L599" s="3">
        <v>6</v>
      </c>
      <c r="M599" s="3">
        <v>4</v>
      </c>
      <c r="N599" s="3">
        <v>4</v>
      </c>
      <c r="O599" s="14">
        <f t="shared" si="91"/>
        <v>4.3921568627450984</v>
      </c>
      <c r="P599">
        <v>45</v>
      </c>
      <c r="Q599">
        <v>17</v>
      </c>
      <c r="R599">
        <v>20</v>
      </c>
      <c r="S599" s="13">
        <f t="shared" si="92"/>
        <v>0.13333333333333333</v>
      </c>
      <c r="T599" s="13">
        <f t="shared" si="93"/>
        <v>7.3170731707317069E-2</v>
      </c>
      <c r="U599" s="15">
        <f t="shared" si="94"/>
        <v>37.25</v>
      </c>
      <c r="V599">
        <v>0</v>
      </c>
      <c r="W599">
        <v>0</v>
      </c>
      <c r="X599">
        <v>4</v>
      </c>
      <c r="Y599" s="2">
        <v>191.25</v>
      </c>
      <c r="Z599" s="21">
        <v>3.0333333332999999</v>
      </c>
      <c r="AA599">
        <v>2.86</v>
      </c>
      <c r="AB599">
        <v>1.83</v>
      </c>
      <c r="AC599" s="32">
        <f t="shared" si="95"/>
        <v>0.60980810234541583</v>
      </c>
      <c r="AD599" s="13">
        <f t="shared" si="96"/>
        <v>0.375</v>
      </c>
      <c r="AE599" s="13">
        <f t="shared" si="97"/>
        <v>0.4375</v>
      </c>
      <c r="AF599" s="13">
        <f t="shared" si="98"/>
        <v>0.8125</v>
      </c>
      <c r="AG599">
        <v>26</v>
      </c>
      <c r="AH599">
        <v>29</v>
      </c>
      <c r="AI599" s="17">
        <f t="shared" si="99"/>
        <v>0.47272727272727272</v>
      </c>
      <c r="AJ599" s="35">
        <v>16</v>
      </c>
      <c r="AK599" s="35">
        <v>3</v>
      </c>
      <c r="AL599" s="35">
        <v>133</v>
      </c>
      <c r="AM599" s="35">
        <v>15</v>
      </c>
      <c r="AN599" s="35">
        <v>65</v>
      </c>
      <c r="AO599" s="35">
        <v>5</v>
      </c>
      <c r="AP599" s="35">
        <v>2</v>
      </c>
      <c r="AQ599" s="35">
        <v>66</v>
      </c>
      <c r="AR599">
        <v>3</v>
      </c>
      <c r="AS599">
        <v>0</v>
      </c>
      <c r="AT599">
        <v>84.97</v>
      </c>
      <c r="AU599">
        <v>15.3</v>
      </c>
      <c r="AV599">
        <v>-82.096000000000004</v>
      </c>
      <c r="AW599">
        <v>-4.4749999999999996</v>
      </c>
      <c r="AX599" s="2">
        <v>16.899999999999999</v>
      </c>
      <c r="AY599" s="2">
        <v>0.5</v>
      </c>
      <c r="AZ599" s="2">
        <v>-0.7</v>
      </c>
      <c r="BA599" s="2">
        <v>-1</v>
      </c>
      <c r="BB599" s="2">
        <v>0.8</v>
      </c>
      <c r="BC599" s="2">
        <v>-0.4</v>
      </c>
    </row>
    <row r="600" spans="1:55" x14ac:dyDescent="0.2">
      <c r="A600" s="12" t="s">
        <v>474</v>
      </c>
      <c r="B600" s="12" t="s">
        <v>1320</v>
      </c>
      <c r="C600" t="s">
        <v>1319</v>
      </c>
      <c r="D600" t="s">
        <v>343</v>
      </c>
      <c r="E600" s="12" t="s">
        <v>170</v>
      </c>
      <c r="F600">
        <v>75</v>
      </c>
      <c r="G600">
        <v>4</v>
      </c>
      <c r="H600">
        <v>7</v>
      </c>
      <c r="I600" s="15">
        <f t="shared" si="90"/>
        <v>11</v>
      </c>
      <c r="J600">
        <v>5</v>
      </c>
      <c r="K600">
        <v>2</v>
      </c>
      <c r="L600" s="3">
        <v>4</v>
      </c>
      <c r="M600" s="3">
        <v>5</v>
      </c>
      <c r="N600" s="3">
        <v>2</v>
      </c>
      <c r="O600" s="14">
        <f t="shared" si="91"/>
        <v>3.2289628180039136</v>
      </c>
      <c r="P600">
        <v>40</v>
      </c>
      <c r="Q600">
        <v>9</v>
      </c>
      <c r="R600">
        <v>13</v>
      </c>
      <c r="S600" s="13">
        <f t="shared" si="92"/>
        <v>0.1</v>
      </c>
      <c r="T600" s="13">
        <f t="shared" si="93"/>
        <v>6.4516129032258063E-2</v>
      </c>
      <c r="U600" s="15">
        <f t="shared" si="94"/>
        <v>37.826086956521735</v>
      </c>
      <c r="V600">
        <v>0</v>
      </c>
      <c r="W600">
        <v>3</v>
      </c>
      <c r="X600">
        <v>6</v>
      </c>
      <c r="Y600" s="2">
        <v>204.4</v>
      </c>
      <c r="Z600" s="21">
        <v>2.7166666667000001</v>
      </c>
      <c r="AA600">
        <v>2.64</v>
      </c>
      <c r="AB600">
        <v>2.11</v>
      </c>
      <c r="AC600" s="32">
        <f t="shared" si="95"/>
        <v>0.5557894736842105</v>
      </c>
      <c r="AD600" s="13">
        <f t="shared" si="96"/>
        <v>0.17391304347826086</v>
      </c>
      <c r="AE600" s="13">
        <f t="shared" si="97"/>
        <v>0.30434782608695654</v>
      </c>
      <c r="AF600" s="13">
        <f t="shared" si="98"/>
        <v>0.47826086956521741</v>
      </c>
      <c r="AG600">
        <v>59</v>
      </c>
      <c r="AH600">
        <v>50</v>
      </c>
      <c r="AI600" s="17">
        <f t="shared" si="99"/>
        <v>0.54128440366972475</v>
      </c>
      <c r="AJ600" s="35">
        <v>23</v>
      </c>
      <c r="AK600" s="35">
        <v>0</v>
      </c>
      <c r="AL600" s="35">
        <v>151</v>
      </c>
      <c r="AM600" s="35">
        <v>21</v>
      </c>
      <c r="AN600" s="35">
        <v>54</v>
      </c>
      <c r="AO600" s="35">
        <v>3</v>
      </c>
      <c r="AP600" s="35">
        <v>10</v>
      </c>
      <c r="AQ600" s="35">
        <v>73</v>
      </c>
      <c r="AR600">
        <v>1</v>
      </c>
      <c r="AS600">
        <v>0</v>
      </c>
      <c r="AT600">
        <v>80.849999999999994</v>
      </c>
      <c r="AU600">
        <v>11.7</v>
      </c>
      <c r="AV600">
        <v>-75.731999999999999</v>
      </c>
      <c r="AW600">
        <v>12.163</v>
      </c>
      <c r="AX600" s="2">
        <v>20</v>
      </c>
      <c r="AY600" s="2">
        <v>1</v>
      </c>
      <c r="AZ600" s="2">
        <v>-0.4</v>
      </c>
      <c r="BA600" s="2">
        <v>0.4</v>
      </c>
      <c r="BB600" s="2">
        <v>-0.2</v>
      </c>
      <c r="BC600" s="2">
        <v>0.8</v>
      </c>
    </row>
    <row r="601" spans="1:55" x14ac:dyDescent="0.2">
      <c r="A601" s="12" t="s">
        <v>474</v>
      </c>
      <c r="B601" s="12" t="s">
        <v>1591</v>
      </c>
      <c r="C601" t="s">
        <v>1590</v>
      </c>
      <c r="D601" t="s">
        <v>210</v>
      </c>
      <c r="E601" s="12" t="s">
        <v>178</v>
      </c>
      <c r="F601">
        <v>70</v>
      </c>
      <c r="G601">
        <v>3</v>
      </c>
      <c r="H601">
        <v>12</v>
      </c>
      <c r="I601" s="15">
        <f t="shared" si="90"/>
        <v>15</v>
      </c>
      <c r="J601">
        <v>11</v>
      </c>
      <c r="K601">
        <v>1</v>
      </c>
      <c r="L601" s="3">
        <v>2</v>
      </c>
      <c r="M601" s="3">
        <v>11</v>
      </c>
      <c r="N601" s="3">
        <v>1</v>
      </c>
      <c r="O601" s="14">
        <f t="shared" si="91"/>
        <v>4.6507622082499962</v>
      </c>
      <c r="P601">
        <v>42</v>
      </c>
      <c r="Q601">
        <v>21</v>
      </c>
      <c r="R601">
        <v>24</v>
      </c>
      <c r="S601" s="13">
        <f t="shared" si="92"/>
        <v>7.1428571428571425E-2</v>
      </c>
      <c r="T601" s="13">
        <f t="shared" si="93"/>
        <v>3.4482758620689655E-2</v>
      </c>
      <c r="U601" s="15">
        <f t="shared" si="94"/>
        <v>61.111111111111114</v>
      </c>
      <c r="V601">
        <v>3</v>
      </c>
      <c r="W601">
        <v>2</v>
      </c>
      <c r="X601">
        <v>8</v>
      </c>
      <c r="Y601" s="2">
        <v>193.51666666669999</v>
      </c>
      <c r="Z601" s="21">
        <v>2.75</v>
      </c>
      <c r="AA601">
        <v>2.56</v>
      </c>
      <c r="AB601">
        <v>2.65</v>
      </c>
      <c r="AC601" s="32">
        <f t="shared" si="95"/>
        <v>0.49136276391554706</v>
      </c>
      <c r="AD601" s="13">
        <f t="shared" si="96"/>
        <v>7.407407407407407E-2</v>
      </c>
      <c r="AE601" s="13">
        <f t="shared" si="97"/>
        <v>0.44444444444444442</v>
      </c>
      <c r="AF601" s="13">
        <f t="shared" si="98"/>
        <v>0.51851851851851849</v>
      </c>
      <c r="AI601" s="17" t="str">
        <f t="shared" si="99"/>
        <v xml:space="preserve"> </v>
      </c>
      <c r="AJ601" s="35">
        <v>27</v>
      </c>
      <c r="AK601" s="35">
        <v>6</v>
      </c>
      <c r="AL601" s="35">
        <v>123</v>
      </c>
      <c r="AM601" s="35">
        <v>30</v>
      </c>
      <c r="AN601" s="35">
        <v>68</v>
      </c>
      <c r="AO601" s="35">
        <v>8</v>
      </c>
      <c r="AP601" s="35">
        <v>4</v>
      </c>
      <c r="AQ601" s="35">
        <v>71</v>
      </c>
      <c r="AR601">
        <v>1</v>
      </c>
      <c r="AS601">
        <v>1</v>
      </c>
      <c r="AT601">
        <v>80.739999999999995</v>
      </c>
      <c r="AU601">
        <v>-31.8</v>
      </c>
      <c r="AV601">
        <v>-76.739000000000004</v>
      </c>
      <c r="AW601">
        <v>0.14200000000000002</v>
      </c>
      <c r="AX601" s="2">
        <v>13.7</v>
      </c>
      <c r="AY601" s="2">
        <v>-3</v>
      </c>
      <c r="AZ601" s="2">
        <v>0.4</v>
      </c>
      <c r="BA601" s="2">
        <v>0.2</v>
      </c>
      <c r="BB601" s="2">
        <v>-1.4</v>
      </c>
      <c r="BC601" s="2">
        <v>-3.8</v>
      </c>
    </row>
    <row r="602" spans="1:55" x14ac:dyDescent="0.2">
      <c r="A602" s="12" t="s">
        <v>474</v>
      </c>
      <c r="B602" s="12" t="s">
        <v>1658</v>
      </c>
      <c r="C602" t="s">
        <v>1657</v>
      </c>
      <c r="D602" t="s">
        <v>300</v>
      </c>
      <c r="E602" s="12" t="s">
        <v>113</v>
      </c>
      <c r="F602">
        <v>20</v>
      </c>
      <c r="G602">
        <v>0</v>
      </c>
      <c r="H602">
        <v>0</v>
      </c>
      <c r="I602" s="15">
        <f t="shared" si="90"/>
        <v>0</v>
      </c>
      <c r="J602">
        <v>0</v>
      </c>
      <c r="K602">
        <v>0</v>
      </c>
      <c r="L602" s="3">
        <v>0</v>
      </c>
      <c r="M602" s="3">
        <v>0</v>
      </c>
      <c r="N602" s="3">
        <v>0</v>
      </c>
      <c r="O602" s="14">
        <f t="shared" si="91"/>
        <v>0</v>
      </c>
      <c r="P602">
        <v>1</v>
      </c>
      <c r="Q602">
        <v>0</v>
      </c>
      <c r="R602">
        <v>1</v>
      </c>
      <c r="S602" s="13">
        <f t="shared" si="92"/>
        <v>0</v>
      </c>
      <c r="T602" s="13">
        <f t="shared" si="93"/>
        <v>0</v>
      </c>
      <c r="U602" s="15">
        <f t="shared" si="94"/>
        <v>0</v>
      </c>
      <c r="V602">
        <v>0</v>
      </c>
      <c r="W602">
        <v>0</v>
      </c>
      <c r="X602">
        <v>1</v>
      </c>
      <c r="Y602" s="2">
        <v>3.85</v>
      </c>
      <c r="Z602" s="21">
        <v>0.18333333330000001</v>
      </c>
      <c r="AA602">
        <v>0.19</v>
      </c>
      <c r="AB602">
        <v>4.6900000000000004</v>
      </c>
      <c r="AC602" s="32">
        <f t="shared" si="95"/>
        <v>3.8934426229508191E-2</v>
      </c>
      <c r="AD602" s="13">
        <f t="shared" si="96"/>
        <v>0</v>
      </c>
      <c r="AE602" s="13">
        <f t="shared" si="97"/>
        <v>0</v>
      </c>
      <c r="AF602" s="13">
        <f t="shared" si="98"/>
        <v>0</v>
      </c>
      <c r="AG602">
        <v>0</v>
      </c>
      <c r="AH602">
        <v>2</v>
      </c>
      <c r="AI602" s="17">
        <f t="shared" si="99"/>
        <v>0</v>
      </c>
      <c r="AJ602" s="35">
        <v>0</v>
      </c>
      <c r="AK602" s="35">
        <v>0</v>
      </c>
      <c r="AL602" s="35">
        <v>2</v>
      </c>
      <c r="AM602" s="35">
        <v>2</v>
      </c>
      <c r="AN602" s="35">
        <v>1</v>
      </c>
      <c r="AO602" s="35">
        <v>0</v>
      </c>
      <c r="AP602" s="35">
        <v>0</v>
      </c>
      <c r="AQ602" s="35">
        <v>1</v>
      </c>
      <c r="AR602">
        <v>3</v>
      </c>
      <c r="AS602">
        <v>0</v>
      </c>
      <c r="AT602">
        <v>31.17</v>
      </c>
      <c r="AU602">
        <v>-60.3</v>
      </c>
      <c r="AV602">
        <v>-79.926000000000002</v>
      </c>
      <c r="AW602">
        <v>-1.2250000000000001</v>
      </c>
      <c r="AX602" s="2">
        <v>0.2</v>
      </c>
      <c r="AY602" s="2">
        <v>-0.2</v>
      </c>
      <c r="AZ602" s="2">
        <v>0.2</v>
      </c>
      <c r="BA602" s="2">
        <v>0</v>
      </c>
      <c r="BB602" s="2">
        <v>0</v>
      </c>
      <c r="BC602" s="2">
        <v>0</v>
      </c>
    </row>
    <row r="603" spans="1:55" x14ac:dyDescent="0.2">
      <c r="A603" s="12" t="s">
        <v>474</v>
      </c>
      <c r="B603" s="12" t="s">
        <v>1797</v>
      </c>
      <c r="C603" t="s">
        <v>1796</v>
      </c>
      <c r="D603" t="s">
        <v>529</v>
      </c>
      <c r="E603" s="12" t="s">
        <v>123</v>
      </c>
      <c r="F603">
        <v>25</v>
      </c>
      <c r="G603">
        <v>1</v>
      </c>
      <c r="H603">
        <v>2</v>
      </c>
      <c r="I603" s="15">
        <f t="shared" si="90"/>
        <v>3</v>
      </c>
      <c r="J603">
        <v>1</v>
      </c>
      <c r="K603">
        <v>1</v>
      </c>
      <c r="L603" s="3">
        <v>1</v>
      </c>
      <c r="M603" s="3">
        <v>1</v>
      </c>
      <c r="N603" s="3">
        <v>1</v>
      </c>
      <c r="O603" s="14">
        <f t="shared" si="91"/>
        <v>3.113289132312993</v>
      </c>
      <c r="P603">
        <v>14</v>
      </c>
      <c r="Q603">
        <v>6</v>
      </c>
      <c r="R603">
        <v>4</v>
      </c>
      <c r="S603" s="13">
        <f t="shared" si="92"/>
        <v>7.1428571428571425E-2</v>
      </c>
      <c r="T603" s="13">
        <f t="shared" si="93"/>
        <v>4.1666666666666664E-2</v>
      </c>
      <c r="U603" s="15">
        <f t="shared" si="94"/>
        <v>7.1428571428571423</v>
      </c>
      <c r="V603">
        <v>1</v>
      </c>
      <c r="W603">
        <v>0</v>
      </c>
      <c r="X603">
        <v>1</v>
      </c>
      <c r="Y603" s="2">
        <v>57.816666666700002</v>
      </c>
      <c r="Z603" s="21">
        <v>2.2999999999999998</v>
      </c>
      <c r="AA603">
        <v>2.31</v>
      </c>
      <c r="AB603">
        <v>3.32</v>
      </c>
      <c r="AC603" s="32">
        <f t="shared" si="95"/>
        <v>0.41030195381882772</v>
      </c>
      <c r="AD603" s="13">
        <f t="shared" si="96"/>
        <v>0.14285714285714285</v>
      </c>
      <c r="AE603" s="13">
        <f t="shared" si="97"/>
        <v>0.2857142857142857</v>
      </c>
      <c r="AF603" s="13">
        <f t="shared" si="98"/>
        <v>0.42857142857142855</v>
      </c>
      <c r="AG603">
        <v>0</v>
      </c>
      <c r="AH603">
        <v>0</v>
      </c>
      <c r="AI603" s="17" t="str">
        <f t="shared" si="99"/>
        <v xml:space="preserve"> </v>
      </c>
      <c r="AJ603" s="35">
        <v>7</v>
      </c>
      <c r="AK603" s="35">
        <v>2</v>
      </c>
      <c r="AL603" s="35">
        <v>43</v>
      </c>
      <c r="AM603" s="35">
        <v>8</v>
      </c>
      <c r="AN603" s="35">
        <v>26</v>
      </c>
      <c r="AO603" s="35">
        <v>2</v>
      </c>
      <c r="AP603" s="35">
        <v>1</v>
      </c>
      <c r="AQ603" s="35">
        <v>31</v>
      </c>
      <c r="AR603">
        <v>0</v>
      </c>
      <c r="AS603">
        <v>0</v>
      </c>
      <c r="AT603">
        <v>97.55</v>
      </c>
      <c r="AU603">
        <v>12.3</v>
      </c>
      <c r="AV603">
        <v>-83.013000000000005</v>
      </c>
      <c r="AW603">
        <v>-0.34700000000000003</v>
      </c>
      <c r="AX603" s="2">
        <v>3.9</v>
      </c>
      <c r="AY603" s="2">
        <v>-1.7000000000000002</v>
      </c>
      <c r="AZ603" s="2">
        <v>0</v>
      </c>
      <c r="BA603" s="2">
        <v>-0.2</v>
      </c>
      <c r="BB603" s="2">
        <v>1</v>
      </c>
      <c r="BC603" s="2">
        <v>-0.8</v>
      </c>
    </row>
    <row r="604" spans="1:55" x14ac:dyDescent="0.2">
      <c r="A604" s="12" t="s">
        <v>474</v>
      </c>
      <c r="B604" s="12" t="s">
        <v>2064</v>
      </c>
      <c r="C604" t="s">
        <v>2063</v>
      </c>
      <c r="D604" t="s">
        <v>382</v>
      </c>
      <c r="E604" s="12" t="s">
        <v>178</v>
      </c>
      <c r="F604">
        <v>32</v>
      </c>
      <c r="G604">
        <v>0</v>
      </c>
      <c r="H604">
        <v>0</v>
      </c>
      <c r="I604" s="15">
        <f t="shared" si="90"/>
        <v>0</v>
      </c>
      <c r="J604">
        <v>0</v>
      </c>
      <c r="K604">
        <v>0</v>
      </c>
      <c r="L604" s="3">
        <v>0</v>
      </c>
      <c r="M604" s="3">
        <v>0</v>
      </c>
      <c r="N604" s="3">
        <v>0</v>
      </c>
      <c r="O604" s="14">
        <f t="shared" si="91"/>
        <v>0</v>
      </c>
      <c r="P604">
        <v>0</v>
      </c>
      <c r="Q604">
        <v>1</v>
      </c>
      <c r="R604">
        <v>1</v>
      </c>
      <c r="S604" s="13">
        <f t="shared" si="92"/>
        <v>0</v>
      </c>
      <c r="T604" s="13">
        <f t="shared" si="93"/>
        <v>0</v>
      </c>
      <c r="U604" s="15">
        <f t="shared" si="94"/>
        <v>0</v>
      </c>
      <c r="V604">
        <v>0</v>
      </c>
      <c r="W604">
        <v>0</v>
      </c>
      <c r="X604">
        <v>0</v>
      </c>
      <c r="Y604" s="2">
        <v>5.25</v>
      </c>
      <c r="Z604" s="21">
        <v>0.15</v>
      </c>
      <c r="AA604">
        <v>0.16</v>
      </c>
      <c r="AB604">
        <v>5.46</v>
      </c>
      <c r="AC604" s="32">
        <f t="shared" si="95"/>
        <v>2.8469750889679714E-2</v>
      </c>
      <c r="AD604" s="13">
        <f t="shared" si="96"/>
        <v>0</v>
      </c>
      <c r="AE604" s="13">
        <f t="shared" si="97"/>
        <v>0</v>
      </c>
      <c r="AF604" s="13">
        <f t="shared" si="98"/>
        <v>0</v>
      </c>
      <c r="AI604" s="17" t="str">
        <f t="shared" si="99"/>
        <v xml:space="preserve"> </v>
      </c>
      <c r="AJ604" s="35">
        <v>0</v>
      </c>
      <c r="AK604" s="35">
        <v>0</v>
      </c>
      <c r="AL604" s="35">
        <v>2</v>
      </c>
      <c r="AM604" s="35">
        <v>1</v>
      </c>
      <c r="AN604" s="35">
        <v>2</v>
      </c>
      <c r="AO604" s="35">
        <v>1</v>
      </c>
      <c r="AP604" s="35">
        <v>0</v>
      </c>
      <c r="AQ604" s="35">
        <v>4</v>
      </c>
      <c r="AR604">
        <v>0</v>
      </c>
      <c r="AS604">
        <v>1</v>
      </c>
      <c r="AT604">
        <v>68.569999999999993</v>
      </c>
      <c r="AU604">
        <v>-25.5</v>
      </c>
      <c r="AV604">
        <v>-82.48</v>
      </c>
      <c r="AW604">
        <v>-2.802</v>
      </c>
      <c r="AX604" s="2">
        <v>0.30000000000000004</v>
      </c>
      <c r="AY604" s="2">
        <v>-0.2</v>
      </c>
      <c r="AZ604" s="2">
        <v>0</v>
      </c>
      <c r="BA604" s="2">
        <v>0.1</v>
      </c>
      <c r="BB604" s="2">
        <v>0</v>
      </c>
      <c r="BC604" s="2">
        <v>-0.1</v>
      </c>
    </row>
    <row r="605" spans="1:55" x14ac:dyDescent="0.2">
      <c r="A605" s="12" t="s">
        <v>474</v>
      </c>
      <c r="B605" s="12" t="s">
        <v>2538</v>
      </c>
      <c r="C605" t="s">
        <v>2537</v>
      </c>
      <c r="D605" t="s">
        <v>317</v>
      </c>
      <c r="E605" s="12" t="s">
        <v>178</v>
      </c>
      <c r="F605">
        <v>8</v>
      </c>
      <c r="G605">
        <v>0</v>
      </c>
      <c r="H605">
        <v>0</v>
      </c>
      <c r="I605" s="15">
        <f t="shared" si="90"/>
        <v>0</v>
      </c>
      <c r="J605">
        <v>0</v>
      </c>
      <c r="K605">
        <v>0</v>
      </c>
      <c r="L605" s="3">
        <v>0</v>
      </c>
      <c r="M605" s="3">
        <v>0</v>
      </c>
      <c r="N605" s="3">
        <v>0</v>
      </c>
      <c r="O605" s="14">
        <f t="shared" si="91"/>
        <v>0</v>
      </c>
      <c r="P605">
        <v>0</v>
      </c>
      <c r="Q605">
        <v>0</v>
      </c>
      <c r="R605">
        <v>0</v>
      </c>
      <c r="S605" s="13">
        <f t="shared" si="92"/>
        <v>0</v>
      </c>
      <c r="T605" s="13">
        <f t="shared" si="93"/>
        <v>0</v>
      </c>
      <c r="U605" s="15">
        <f t="shared" si="94"/>
        <v>0</v>
      </c>
      <c r="V605">
        <v>0</v>
      </c>
      <c r="W605">
        <v>0</v>
      </c>
      <c r="X605">
        <v>0</v>
      </c>
      <c r="Y605" s="2">
        <v>0.73333333330000006</v>
      </c>
      <c r="Z605" s="21">
        <v>8.3333333300000006E-2</v>
      </c>
      <c r="AA605">
        <v>0.09</v>
      </c>
      <c r="AB605">
        <v>6.38</v>
      </c>
      <c r="AC605" s="32">
        <f t="shared" si="95"/>
        <v>1.3910355486862442E-2</v>
      </c>
      <c r="AD605" s="13">
        <f t="shared" si="96"/>
        <v>0</v>
      </c>
      <c r="AE605" s="13">
        <f t="shared" si="97"/>
        <v>0</v>
      </c>
      <c r="AF605" s="13">
        <f t="shared" si="98"/>
        <v>0</v>
      </c>
      <c r="AI605" s="17" t="str">
        <f t="shared" si="99"/>
        <v xml:space="preserve"> </v>
      </c>
      <c r="AJ605" s="35">
        <v>0</v>
      </c>
      <c r="AK605" s="35">
        <v>0</v>
      </c>
      <c r="AL605" s="35">
        <v>1</v>
      </c>
      <c r="AM605" s="35">
        <v>1</v>
      </c>
      <c r="AN605" s="35">
        <v>0</v>
      </c>
      <c r="AO605" s="35">
        <v>0</v>
      </c>
      <c r="AP605" s="35">
        <v>0</v>
      </c>
      <c r="AQ605" s="35">
        <v>0</v>
      </c>
      <c r="AR605">
        <v>0</v>
      </c>
      <c r="AS605">
        <v>0</v>
      </c>
      <c r="AT605">
        <v>0</v>
      </c>
      <c r="AU605">
        <v>-65.900000000000006</v>
      </c>
      <c r="AV605">
        <v>-84.656000000000006</v>
      </c>
      <c r="AW605">
        <v>-4.7489999999999997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</row>
    <row r="606" spans="1:55" x14ac:dyDescent="0.2">
      <c r="A606" s="12" t="s">
        <v>474</v>
      </c>
      <c r="B606" s="12" t="s">
        <v>2959</v>
      </c>
      <c r="C606" t="s">
        <v>2958</v>
      </c>
      <c r="D606" t="s">
        <v>460</v>
      </c>
      <c r="E606" s="12" t="s">
        <v>170</v>
      </c>
      <c r="F606">
        <v>80</v>
      </c>
      <c r="G606">
        <v>4</v>
      </c>
      <c r="H606">
        <v>11</v>
      </c>
      <c r="I606" s="15">
        <f t="shared" si="90"/>
        <v>15</v>
      </c>
      <c r="J606">
        <v>5</v>
      </c>
      <c r="K606">
        <v>6</v>
      </c>
      <c r="L606" s="3">
        <v>3</v>
      </c>
      <c r="M606" s="3">
        <v>4</v>
      </c>
      <c r="N606" s="3">
        <v>6</v>
      </c>
      <c r="O606" s="14">
        <f t="shared" si="91"/>
        <v>3.4101673508047479</v>
      </c>
      <c r="P606">
        <v>24</v>
      </c>
      <c r="Q606">
        <v>4</v>
      </c>
      <c r="R606">
        <v>4</v>
      </c>
      <c r="S606" s="13">
        <f t="shared" si="92"/>
        <v>0.16666666666666666</v>
      </c>
      <c r="T606" s="13">
        <f t="shared" si="93"/>
        <v>0.125</v>
      </c>
      <c r="U606" s="15">
        <f t="shared" si="94"/>
        <v>42.222222222222221</v>
      </c>
      <c r="V606">
        <v>0</v>
      </c>
      <c r="W606">
        <v>11</v>
      </c>
      <c r="X606">
        <v>9</v>
      </c>
      <c r="Y606" s="2">
        <v>263.9166666667</v>
      </c>
      <c r="Z606" s="21">
        <v>3.2833333332999999</v>
      </c>
      <c r="AA606">
        <v>3.13</v>
      </c>
      <c r="AB606">
        <v>2.16</v>
      </c>
      <c r="AC606" s="32">
        <f t="shared" si="95"/>
        <v>0.59168241965973534</v>
      </c>
      <c r="AD606" s="13">
        <f t="shared" si="96"/>
        <v>0.1111111111111111</v>
      </c>
      <c r="AE606" s="13">
        <f t="shared" si="97"/>
        <v>0.40740740740740738</v>
      </c>
      <c r="AF606" s="13">
        <f t="shared" si="98"/>
        <v>0.51851851851851849</v>
      </c>
      <c r="AG606">
        <v>36</v>
      </c>
      <c r="AH606">
        <v>40</v>
      </c>
      <c r="AI606" s="17">
        <f t="shared" si="99"/>
        <v>0.47368421052631576</v>
      </c>
      <c r="AJ606" s="35">
        <v>27</v>
      </c>
      <c r="AK606" s="35">
        <v>4</v>
      </c>
      <c r="AL606" s="35">
        <v>201</v>
      </c>
      <c r="AM606" s="35">
        <v>29</v>
      </c>
      <c r="AN606" s="35">
        <v>103</v>
      </c>
      <c r="AO606" s="35">
        <v>11</v>
      </c>
      <c r="AP606" s="35">
        <v>12</v>
      </c>
      <c r="AQ606" s="35">
        <v>108</v>
      </c>
      <c r="AR606">
        <v>2</v>
      </c>
      <c r="AS606">
        <v>1</v>
      </c>
      <c r="AT606">
        <v>91.63</v>
      </c>
      <c r="AU606">
        <v>5.4</v>
      </c>
      <c r="AV606">
        <v>-78.492999999999995</v>
      </c>
      <c r="AW606">
        <v>-2.907</v>
      </c>
      <c r="AX606" s="2">
        <v>27.3</v>
      </c>
      <c r="AY606" s="2">
        <v>3.8</v>
      </c>
      <c r="AZ606" s="2">
        <v>-0.30000000000000004</v>
      </c>
      <c r="BA606" s="2">
        <v>0.60000000000000009</v>
      </c>
      <c r="BB606" s="2">
        <v>-1.6</v>
      </c>
      <c r="BC606" s="2">
        <v>2.5</v>
      </c>
    </row>
    <row r="607" spans="1:55" x14ac:dyDescent="0.2">
      <c r="A607" s="12" t="s">
        <v>474</v>
      </c>
      <c r="B607" s="12" t="s">
        <v>2963</v>
      </c>
      <c r="C607" t="s">
        <v>2966</v>
      </c>
      <c r="D607" t="s">
        <v>684</v>
      </c>
      <c r="E607" s="12" t="s">
        <v>170</v>
      </c>
      <c r="F607">
        <v>82</v>
      </c>
      <c r="G607">
        <v>4</v>
      </c>
      <c r="H607">
        <v>8</v>
      </c>
      <c r="I607" s="15">
        <f t="shared" si="90"/>
        <v>12</v>
      </c>
      <c r="J607">
        <v>4</v>
      </c>
      <c r="K607">
        <v>4</v>
      </c>
      <c r="L607" s="3">
        <v>4</v>
      </c>
      <c r="M607" s="3">
        <v>3</v>
      </c>
      <c r="N607" s="3">
        <v>1</v>
      </c>
      <c r="O607" s="14">
        <f t="shared" si="91"/>
        <v>3.071453963739343</v>
      </c>
      <c r="P607">
        <v>39</v>
      </c>
      <c r="Q607">
        <v>26</v>
      </c>
      <c r="R607">
        <v>21</v>
      </c>
      <c r="S607" s="13">
        <f t="shared" si="92"/>
        <v>0.10256410256410256</v>
      </c>
      <c r="T607" s="13">
        <f t="shared" si="93"/>
        <v>4.6511627906976744E-2</v>
      </c>
      <c r="U607" s="15">
        <f t="shared" si="94"/>
        <v>53.428571428571431</v>
      </c>
      <c r="V607">
        <v>0</v>
      </c>
      <c r="W607">
        <v>4</v>
      </c>
      <c r="X607">
        <v>3</v>
      </c>
      <c r="Y607" s="2">
        <v>234.4166666667</v>
      </c>
      <c r="Z607" s="21">
        <v>2.85</v>
      </c>
      <c r="AA607">
        <v>2.67</v>
      </c>
      <c r="AB607">
        <v>3.11</v>
      </c>
      <c r="AC607" s="32">
        <f t="shared" si="95"/>
        <v>0.46193771626297581</v>
      </c>
      <c r="AD607" s="13">
        <f t="shared" si="96"/>
        <v>0.2857142857142857</v>
      </c>
      <c r="AE607" s="13">
        <f t="shared" si="97"/>
        <v>0.5714285714285714</v>
      </c>
      <c r="AF607" s="13">
        <f t="shared" si="98"/>
        <v>0.8571428571428571</v>
      </c>
      <c r="AG607">
        <v>46</v>
      </c>
      <c r="AH607">
        <v>36</v>
      </c>
      <c r="AI607" s="17">
        <f t="shared" si="99"/>
        <v>0.56097560975609762</v>
      </c>
      <c r="AJ607" s="35">
        <v>14</v>
      </c>
      <c r="AK607" s="35">
        <v>3</v>
      </c>
      <c r="AL607" s="35">
        <v>173</v>
      </c>
      <c r="AM607" s="35">
        <v>26</v>
      </c>
      <c r="AN607" s="35">
        <v>86</v>
      </c>
      <c r="AO607" s="35">
        <v>10</v>
      </c>
      <c r="AP607" s="35">
        <v>4</v>
      </c>
      <c r="AQ607" s="35">
        <v>100</v>
      </c>
      <c r="AR607">
        <v>0</v>
      </c>
      <c r="AS607">
        <v>1</v>
      </c>
      <c r="AT607">
        <v>90.34</v>
      </c>
      <c r="AU607">
        <v>-0.1</v>
      </c>
      <c r="AV607">
        <v>-66.88</v>
      </c>
      <c r="AW607">
        <v>-4.1319999999999997</v>
      </c>
      <c r="AX607" s="2">
        <v>21.6</v>
      </c>
      <c r="AY607" s="2">
        <v>0.4</v>
      </c>
      <c r="AZ607" s="2">
        <v>-0.7</v>
      </c>
      <c r="BA607" s="2">
        <v>-0.7</v>
      </c>
      <c r="BB607" s="2">
        <v>0.2</v>
      </c>
      <c r="BC607" s="2">
        <v>-0.8</v>
      </c>
    </row>
    <row r="608" spans="1:55" x14ac:dyDescent="0.2">
      <c r="A608" s="12" t="s">
        <v>474</v>
      </c>
      <c r="B608" s="12" t="s">
        <v>3019</v>
      </c>
      <c r="C608" t="s">
        <v>3018</v>
      </c>
      <c r="D608" t="s">
        <v>305</v>
      </c>
      <c r="E608" s="12" t="s">
        <v>123</v>
      </c>
      <c r="F608">
        <v>13</v>
      </c>
      <c r="G608">
        <v>0</v>
      </c>
      <c r="H608">
        <v>0</v>
      </c>
      <c r="I608" s="15">
        <f t="shared" si="90"/>
        <v>0</v>
      </c>
      <c r="J608">
        <v>0</v>
      </c>
      <c r="K608">
        <v>0</v>
      </c>
      <c r="L608" s="3">
        <v>0</v>
      </c>
      <c r="M608" s="3">
        <v>0</v>
      </c>
      <c r="N608" s="3">
        <v>0</v>
      </c>
      <c r="O608" s="14">
        <f t="shared" si="91"/>
        <v>0</v>
      </c>
      <c r="P608">
        <v>0</v>
      </c>
      <c r="Q608">
        <v>0</v>
      </c>
      <c r="R608">
        <v>0</v>
      </c>
      <c r="S608" s="13">
        <f t="shared" si="92"/>
        <v>0</v>
      </c>
      <c r="T608" s="13">
        <f t="shared" si="93"/>
        <v>0</v>
      </c>
      <c r="U608" s="15">
        <f t="shared" si="94"/>
        <v>0</v>
      </c>
      <c r="V608">
        <v>0</v>
      </c>
      <c r="W608">
        <v>0</v>
      </c>
      <c r="X608">
        <v>0</v>
      </c>
      <c r="Y608" s="2">
        <v>0</v>
      </c>
      <c r="Z608" s="21">
        <v>0</v>
      </c>
      <c r="AC608" s="32">
        <f t="shared" si="95"/>
        <v>0</v>
      </c>
      <c r="AD608" s="13">
        <f t="shared" si="96"/>
        <v>0</v>
      </c>
      <c r="AE608" s="13">
        <f t="shared" si="97"/>
        <v>0</v>
      </c>
      <c r="AF608" s="13">
        <f t="shared" si="98"/>
        <v>0</v>
      </c>
      <c r="AG608">
        <v>0</v>
      </c>
      <c r="AH608">
        <v>0</v>
      </c>
      <c r="AI608" s="17" t="str">
        <f t="shared" si="99"/>
        <v xml:space="preserve"> </v>
      </c>
      <c r="AJ608" s="35">
        <v>0</v>
      </c>
      <c r="AK608" s="35">
        <v>0</v>
      </c>
      <c r="AL608" s="35">
        <v>0</v>
      </c>
      <c r="AM608" s="35">
        <v>0</v>
      </c>
      <c r="AN608" s="35">
        <v>0</v>
      </c>
      <c r="AO608" s="35">
        <v>0</v>
      </c>
      <c r="AP608" s="35">
        <v>0</v>
      </c>
      <c r="AQ608" s="35">
        <v>0</v>
      </c>
      <c r="AR608">
        <v>0</v>
      </c>
      <c r="AS608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</row>
    <row r="609" spans="1:55" x14ac:dyDescent="0.2">
      <c r="A609" s="12" t="s">
        <v>474</v>
      </c>
      <c r="B609" s="12" t="s">
        <v>3055</v>
      </c>
      <c r="C609" t="s">
        <v>3054</v>
      </c>
      <c r="D609" t="s">
        <v>177</v>
      </c>
      <c r="E609" s="12" t="s">
        <v>170</v>
      </c>
      <c r="F609">
        <v>49</v>
      </c>
      <c r="G609">
        <v>0</v>
      </c>
      <c r="H609">
        <v>0</v>
      </c>
      <c r="I609" s="15">
        <f t="shared" si="90"/>
        <v>0</v>
      </c>
      <c r="J609">
        <v>0</v>
      </c>
      <c r="K609">
        <v>0</v>
      </c>
      <c r="L609" s="3">
        <v>0</v>
      </c>
      <c r="M609" s="3">
        <v>0</v>
      </c>
      <c r="N609" s="3">
        <v>0</v>
      </c>
      <c r="O609" s="14">
        <f t="shared" si="91"/>
        <v>0</v>
      </c>
      <c r="P609">
        <v>7</v>
      </c>
      <c r="Q609">
        <v>1</v>
      </c>
      <c r="R609">
        <v>0</v>
      </c>
      <c r="S609" s="13">
        <f t="shared" si="92"/>
        <v>0</v>
      </c>
      <c r="T609" s="13">
        <f t="shared" si="93"/>
        <v>0</v>
      </c>
      <c r="U609" s="15">
        <f t="shared" si="94"/>
        <v>0</v>
      </c>
      <c r="V609">
        <v>0</v>
      </c>
      <c r="W609">
        <v>0</v>
      </c>
      <c r="X609">
        <v>8</v>
      </c>
      <c r="Y609" s="2">
        <v>68.466666666699993</v>
      </c>
      <c r="Z609" s="21">
        <v>1.3833333333</v>
      </c>
      <c r="AA609">
        <v>1.39</v>
      </c>
      <c r="AB609">
        <v>3.8</v>
      </c>
      <c r="AC609" s="32">
        <f t="shared" si="95"/>
        <v>0.26782273603082851</v>
      </c>
      <c r="AD609" s="13">
        <f t="shared" si="96"/>
        <v>0</v>
      </c>
      <c r="AE609" s="13">
        <f t="shared" si="97"/>
        <v>0</v>
      </c>
      <c r="AF609" s="13">
        <f t="shared" si="98"/>
        <v>0</v>
      </c>
      <c r="AG609">
        <v>31</v>
      </c>
      <c r="AH609">
        <v>25</v>
      </c>
      <c r="AI609" s="17">
        <f t="shared" si="99"/>
        <v>0.5535714285714286</v>
      </c>
      <c r="AJ609" s="35">
        <v>1</v>
      </c>
      <c r="AK609" s="35">
        <v>0</v>
      </c>
      <c r="AL609" s="35">
        <v>40</v>
      </c>
      <c r="AM609" s="35">
        <v>12</v>
      </c>
      <c r="AN609" s="35">
        <v>16</v>
      </c>
      <c r="AO609" s="35">
        <v>2</v>
      </c>
      <c r="AP609" s="35">
        <v>2</v>
      </c>
      <c r="AQ609" s="35">
        <v>22</v>
      </c>
      <c r="AR609">
        <v>0</v>
      </c>
      <c r="AS609">
        <v>0</v>
      </c>
      <c r="AT609">
        <v>55.52</v>
      </c>
      <c r="AU609">
        <v>-58.9</v>
      </c>
      <c r="AV609">
        <v>-84.272000000000006</v>
      </c>
      <c r="AW609">
        <v>-3.2810000000000001</v>
      </c>
      <c r="AX609" s="2">
        <v>3.1</v>
      </c>
      <c r="AY609" s="2">
        <v>-2.8</v>
      </c>
      <c r="AZ609" s="2">
        <v>0.60000000000000009</v>
      </c>
      <c r="BA609" s="2">
        <v>-0.4</v>
      </c>
      <c r="BB609" s="2">
        <v>0.1</v>
      </c>
      <c r="BC609" s="2">
        <v>-2.4</v>
      </c>
    </row>
    <row r="610" spans="1:55" x14ac:dyDescent="0.2">
      <c r="A610" s="12" t="s">
        <v>474</v>
      </c>
      <c r="B610" s="12" t="s">
        <v>3192</v>
      </c>
      <c r="C610" t="s">
        <v>3191</v>
      </c>
      <c r="D610" t="s">
        <v>432</v>
      </c>
      <c r="E610" s="12" t="s">
        <v>546</v>
      </c>
      <c r="F610">
        <v>14</v>
      </c>
      <c r="G610">
        <v>0</v>
      </c>
      <c r="H610">
        <v>0</v>
      </c>
      <c r="I610" s="15">
        <f t="shared" si="90"/>
        <v>0</v>
      </c>
      <c r="J610">
        <v>0</v>
      </c>
      <c r="K610">
        <v>0</v>
      </c>
      <c r="L610" s="3">
        <v>0</v>
      </c>
      <c r="M610" s="3">
        <v>0</v>
      </c>
      <c r="N610" s="3">
        <v>0</v>
      </c>
      <c r="O610" s="14">
        <f t="shared" si="91"/>
        <v>0</v>
      </c>
      <c r="P610">
        <v>0</v>
      </c>
      <c r="Q610">
        <v>0</v>
      </c>
      <c r="R610">
        <v>0</v>
      </c>
      <c r="S610" s="13">
        <f t="shared" si="92"/>
        <v>0</v>
      </c>
      <c r="T610" s="13">
        <f t="shared" si="93"/>
        <v>0</v>
      </c>
      <c r="U610" s="15">
        <f t="shared" si="94"/>
        <v>0</v>
      </c>
      <c r="V610">
        <v>0</v>
      </c>
      <c r="W610">
        <v>0</v>
      </c>
      <c r="X610">
        <v>0</v>
      </c>
      <c r="Y610" s="2">
        <v>0.46666666670000001</v>
      </c>
      <c r="Z610" s="21">
        <v>3.3333333300000004E-2</v>
      </c>
      <c r="AA610">
        <v>0.03</v>
      </c>
      <c r="AB610">
        <v>4.47</v>
      </c>
      <c r="AC610" s="32">
        <f t="shared" si="95"/>
        <v>6.6666666666666662E-3</v>
      </c>
      <c r="AD610" s="13">
        <f t="shared" si="96"/>
        <v>0</v>
      </c>
      <c r="AE610" s="13">
        <f t="shared" si="97"/>
        <v>0</v>
      </c>
      <c r="AF610" s="13">
        <f t="shared" si="98"/>
        <v>0</v>
      </c>
      <c r="AG610">
        <v>0</v>
      </c>
      <c r="AH610">
        <v>0</v>
      </c>
      <c r="AI610" s="17" t="str">
        <f t="shared" si="99"/>
        <v xml:space="preserve"> </v>
      </c>
      <c r="AJ610" s="35">
        <v>0</v>
      </c>
      <c r="AK610" s="35">
        <v>0</v>
      </c>
      <c r="AL610" s="35">
        <v>0</v>
      </c>
      <c r="AM610" s="35">
        <v>0</v>
      </c>
      <c r="AN610" s="35">
        <v>0</v>
      </c>
      <c r="AO610" s="35">
        <v>0</v>
      </c>
      <c r="AP610" s="35">
        <v>0</v>
      </c>
      <c r="AQ610" s="35">
        <v>0</v>
      </c>
      <c r="AR610">
        <v>0</v>
      </c>
      <c r="AS610">
        <v>0</v>
      </c>
      <c r="AT610">
        <v>0</v>
      </c>
      <c r="AU610">
        <v>-65.2</v>
      </c>
      <c r="AV610">
        <v>-83.311000000000007</v>
      </c>
      <c r="AW610">
        <v>-4.5229999999999997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</row>
    <row r="611" spans="1:55" x14ac:dyDescent="0.2">
      <c r="A611" s="12" t="s">
        <v>474</v>
      </c>
      <c r="B611" s="12" t="s">
        <v>3610</v>
      </c>
      <c r="C611" t="s">
        <v>3609</v>
      </c>
      <c r="D611" s="12" t="s">
        <v>367</v>
      </c>
      <c r="E611" s="12" t="s">
        <v>178</v>
      </c>
      <c r="F611">
        <v>72</v>
      </c>
      <c r="G611">
        <v>0</v>
      </c>
      <c r="H611">
        <v>0</v>
      </c>
      <c r="I611" s="15">
        <f t="shared" si="90"/>
        <v>0</v>
      </c>
      <c r="J611">
        <v>0</v>
      </c>
      <c r="K611">
        <v>0</v>
      </c>
      <c r="L611" s="3">
        <v>0</v>
      </c>
      <c r="M611" s="3">
        <v>0</v>
      </c>
      <c r="N611" s="3">
        <v>0</v>
      </c>
      <c r="O611" s="14">
        <f t="shared" si="91"/>
        <v>0</v>
      </c>
      <c r="P611">
        <v>0</v>
      </c>
      <c r="Q611">
        <v>0</v>
      </c>
      <c r="R611">
        <v>0</v>
      </c>
      <c r="S611" s="13">
        <f t="shared" si="92"/>
        <v>0</v>
      </c>
      <c r="T611" s="13">
        <f t="shared" si="93"/>
        <v>0</v>
      </c>
      <c r="U611" s="15">
        <f t="shared" si="94"/>
        <v>0</v>
      </c>
      <c r="V611">
        <v>1</v>
      </c>
      <c r="W611">
        <v>0</v>
      </c>
      <c r="X611">
        <v>1</v>
      </c>
      <c r="Y611" s="2">
        <v>7.6833333333000002</v>
      </c>
      <c r="Z611" s="21">
        <v>0.1</v>
      </c>
      <c r="AA611">
        <v>0.11</v>
      </c>
      <c r="AB611">
        <v>5.75</v>
      </c>
      <c r="AC611" s="32">
        <f t="shared" si="95"/>
        <v>1.8771331058020476E-2</v>
      </c>
      <c r="AD611" s="13">
        <f t="shared" si="96"/>
        <v>0</v>
      </c>
      <c r="AE611" s="13">
        <f t="shared" si="97"/>
        <v>0</v>
      </c>
      <c r="AF611" s="13">
        <f t="shared" si="98"/>
        <v>0</v>
      </c>
      <c r="AI611" s="17" t="str">
        <f t="shared" si="99"/>
        <v xml:space="preserve"> </v>
      </c>
      <c r="AJ611" s="35">
        <v>1</v>
      </c>
      <c r="AK611" s="35">
        <v>0</v>
      </c>
      <c r="AL611" s="35">
        <v>1</v>
      </c>
      <c r="AM611" s="35">
        <v>5</v>
      </c>
      <c r="AN611" s="35">
        <v>2</v>
      </c>
      <c r="AO611" s="35">
        <v>1</v>
      </c>
      <c r="AP611" s="35">
        <v>1</v>
      </c>
      <c r="AQ611" s="35">
        <v>1</v>
      </c>
      <c r="AR611">
        <v>0</v>
      </c>
      <c r="AS611">
        <v>1</v>
      </c>
      <c r="AT611">
        <v>-15.62</v>
      </c>
      <c r="AU611">
        <v>-83</v>
      </c>
      <c r="AV611">
        <v>-81.929000000000002</v>
      </c>
      <c r="AW611">
        <v>-3.8679999999999999</v>
      </c>
      <c r="AX611" s="2">
        <v>-0.7</v>
      </c>
      <c r="AY611" s="2">
        <v>-1.7000000000000002</v>
      </c>
      <c r="AZ611" s="2">
        <v>0.60000000000000009</v>
      </c>
      <c r="BA611" s="2">
        <v>0</v>
      </c>
      <c r="BB611" s="2">
        <v>0.2</v>
      </c>
      <c r="BC611" s="2">
        <v>-0.9</v>
      </c>
    </row>
    <row r="612" spans="1:55" x14ac:dyDescent="0.2">
      <c r="A612" s="12" t="s">
        <v>474</v>
      </c>
      <c r="B612" s="12" t="s">
        <v>3613</v>
      </c>
      <c r="C612" t="s">
        <v>3612</v>
      </c>
      <c r="D612" t="s">
        <v>139</v>
      </c>
      <c r="E612" s="12" t="s">
        <v>178</v>
      </c>
      <c r="F612">
        <v>68</v>
      </c>
      <c r="G612">
        <v>0</v>
      </c>
      <c r="H612">
        <v>0</v>
      </c>
      <c r="I612" s="15">
        <f t="shared" si="90"/>
        <v>0</v>
      </c>
      <c r="J612">
        <v>0</v>
      </c>
      <c r="K612">
        <v>0</v>
      </c>
      <c r="L612" s="3">
        <v>0</v>
      </c>
      <c r="M612" s="3">
        <v>0</v>
      </c>
      <c r="N612" s="3">
        <v>0</v>
      </c>
      <c r="O612" s="14">
        <f t="shared" si="91"/>
        <v>0</v>
      </c>
      <c r="P612">
        <v>0</v>
      </c>
      <c r="Q612">
        <v>0</v>
      </c>
      <c r="R612">
        <v>0</v>
      </c>
      <c r="S612" s="13">
        <f t="shared" si="92"/>
        <v>0</v>
      </c>
      <c r="T612" s="13">
        <f t="shared" si="93"/>
        <v>0</v>
      </c>
      <c r="U612" s="15">
        <f t="shared" si="94"/>
        <v>0</v>
      </c>
      <c r="V612">
        <v>0</v>
      </c>
      <c r="W612">
        <v>0</v>
      </c>
      <c r="X612">
        <v>1</v>
      </c>
      <c r="Y612" s="2">
        <v>1.8333333333000001</v>
      </c>
      <c r="Z612" s="21">
        <v>1.6666666699999999E-2</v>
      </c>
      <c r="AA612">
        <v>0.03</v>
      </c>
      <c r="AB612">
        <v>5.36</v>
      </c>
      <c r="AC612" s="32">
        <f t="shared" si="95"/>
        <v>5.5658627087198506E-3</v>
      </c>
      <c r="AD612" s="13">
        <f t="shared" si="96"/>
        <v>0</v>
      </c>
      <c r="AE612" s="13">
        <f t="shared" si="97"/>
        <v>0</v>
      </c>
      <c r="AF612" s="13">
        <f t="shared" si="98"/>
        <v>0</v>
      </c>
      <c r="AI612" s="17" t="str">
        <f t="shared" si="99"/>
        <v xml:space="preserve"> </v>
      </c>
      <c r="AJ612" s="35">
        <v>0</v>
      </c>
      <c r="AK612" s="35">
        <v>0</v>
      </c>
      <c r="AL612" s="35">
        <v>1</v>
      </c>
      <c r="AM612" s="35">
        <v>1</v>
      </c>
      <c r="AN612" s="35">
        <v>0</v>
      </c>
      <c r="AO612" s="35">
        <v>0</v>
      </c>
      <c r="AP612" s="35">
        <v>1</v>
      </c>
      <c r="AQ612" s="35">
        <v>0</v>
      </c>
      <c r="AR612">
        <v>0</v>
      </c>
      <c r="AS612">
        <v>0</v>
      </c>
      <c r="AT612">
        <v>-30.77</v>
      </c>
      <c r="AU612">
        <v>-105.3</v>
      </c>
      <c r="AV612">
        <v>-78.855000000000004</v>
      </c>
      <c r="AW612">
        <v>-3.66</v>
      </c>
      <c r="AX612" s="2">
        <v>0.1</v>
      </c>
      <c r="AY612" s="2">
        <v>-0.2</v>
      </c>
      <c r="AZ612" s="2">
        <v>0.2</v>
      </c>
      <c r="BA612" s="2">
        <v>0</v>
      </c>
      <c r="BB612" s="2">
        <v>0</v>
      </c>
      <c r="BC612" s="2">
        <v>0</v>
      </c>
    </row>
    <row r="613" spans="1:55" x14ac:dyDescent="0.2">
      <c r="A613" s="12" t="s">
        <v>1564</v>
      </c>
      <c r="B613" s="12" t="s">
        <v>1565</v>
      </c>
      <c r="C613" t="s">
        <v>1563</v>
      </c>
      <c r="D613" t="s">
        <v>210</v>
      </c>
      <c r="E613" s="12" t="s">
        <v>170</v>
      </c>
      <c r="F613">
        <v>58</v>
      </c>
      <c r="G613">
        <v>3</v>
      </c>
      <c r="H613">
        <v>5</v>
      </c>
      <c r="I613" s="15">
        <f t="shared" si="90"/>
        <v>8</v>
      </c>
      <c r="J613">
        <v>4</v>
      </c>
      <c r="K613">
        <v>1</v>
      </c>
      <c r="L613" s="3">
        <v>3</v>
      </c>
      <c r="M613" s="3">
        <v>4</v>
      </c>
      <c r="N613" s="3">
        <v>1</v>
      </c>
      <c r="O613" s="14">
        <f t="shared" si="91"/>
        <v>5.729063059481093</v>
      </c>
      <c r="P613">
        <v>8</v>
      </c>
      <c r="Q613">
        <v>1</v>
      </c>
      <c r="R613">
        <v>2</v>
      </c>
      <c r="S613" s="13">
        <f t="shared" si="92"/>
        <v>0.375</v>
      </c>
      <c r="T613" s="13">
        <f t="shared" si="93"/>
        <v>0.27272727272727271</v>
      </c>
      <c r="U613" s="15">
        <f t="shared" si="94"/>
        <v>22.769230769230766</v>
      </c>
      <c r="V613">
        <v>1</v>
      </c>
      <c r="W613">
        <v>0</v>
      </c>
      <c r="X613">
        <v>17</v>
      </c>
      <c r="Y613" s="2">
        <v>83.783333333300007</v>
      </c>
      <c r="Z613" s="21">
        <v>1.4333333333</v>
      </c>
      <c r="AA613">
        <v>1.43</v>
      </c>
      <c r="AB613">
        <v>3.48</v>
      </c>
      <c r="AC613" s="32">
        <f t="shared" si="95"/>
        <v>0.29124236252545821</v>
      </c>
      <c r="AD613" s="13">
        <f t="shared" si="96"/>
        <v>0.23076923076923078</v>
      </c>
      <c r="AE613" s="13">
        <f t="shared" si="97"/>
        <v>0.38461538461538464</v>
      </c>
      <c r="AF613" s="13">
        <f t="shared" si="98"/>
        <v>0.61538461538461542</v>
      </c>
      <c r="AG613">
        <v>24</v>
      </c>
      <c r="AH613">
        <v>12</v>
      </c>
      <c r="AI613" s="17">
        <f t="shared" si="99"/>
        <v>0.66666666666666663</v>
      </c>
      <c r="AJ613" s="35">
        <v>13</v>
      </c>
      <c r="AK613" s="35">
        <v>2</v>
      </c>
      <c r="AL613" s="35">
        <v>61</v>
      </c>
      <c r="AM613" s="35">
        <v>15</v>
      </c>
      <c r="AN613" s="35">
        <v>24</v>
      </c>
      <c r="AO613" s="35">
        <v>2</v>
      </c>
      <c r="AP613" s="35">
        <v>3</v>
      </c>
      <c r="AQ613" s="35">
        <v>37</v>
      </c>
      <c r="AR613">
        <v>2</v>
      </c>
      <c r="AS613">
        <v>1</v>
      </c>
      <c r="AT613">
        <v>81.52</v>
      </c>
      <c r="AU613">
        <v>-18.8</v>
      </c>
      <c r="AV613">
        <v>-73.358000000000004</v>
      </c>
      <c r="AW613">
        <v>4.4459999999999997</v>
      </c>
      <c r="AX613" s="2">
        <v>6.4</v>
      </c>
      <c r="AY613" s="2">
        <v>-1.4</v>
      </c>
      <c r="AZ613" s="2">
        <v>-0.2</v>
      </c>
      <c r="BA613" s="2">
        <v>-0.2</v>
      </c>
      <c r="BB613" s="2">
        <v>-0.60000000000000009</v>
      </c>
      <c r="BC613" s="2">
        <v>-2.5</v>
      </c>
    </row>
    <row r="614" spans="1:55" x14ac:dyDescent="0.2">
      <c r="A614" s="12" t="s">
        <v>1564</v>
      </c>
      <c r="B614" s="12" t="s">
        <v>1605</v>
      </c>
      <c r="C614" t="s">
        <v>1604</v>
      </c>
      <c r="D614" t="s">
        <v>139</v>
      </c>
      <c r="E614" s="12" t="s">
        <v>170</v>
      </c>
      <c r="F614">
        <v>18</v>
      </c>
      <c r="G614">
        <v>0</v>
      </c>
      <c r="H614">
        <v>1</v>
      </c>
      <c r="I614" s="15">
        <f t="shared" si="90"/>
        <v>1</v>
      </c>
      <c r="J614">
        <v>1</v>
      </c>
      <c r="K614">
        <v>0</v>
      </c>
      <c r="L614" s="3">
        <v>0</v>
      </c>
      <c r="M614" s="3">
        <v>1</v>
      </c>
      <c r="N614" s="3">
        <v>0</v>
      </c>
      <c r="O614" s="14">
        <f t="shared" si="91"/>
        <v>3.5573122529573968</v>
      </c>
      <c r="P614">
        <v>2</v>
      </c>
      <c r="Q614">
        <v>1</v>
      </c>
      <c r="R614">
        <v>0</v>
      </c>
      <c r="S614" s="13">
        <f t="shared" si="92"/>
        <v>0</v>
      </c>
      <c r="T614" s="13">
        <f t="shared" si="93"/>
        <v>0</v>
      </c>
      <c r="U614" s="15">
        <f t="shared" si="94"/>
        <v>10</v>
      </c>
      <c r="V614">
        <v>0</v>
      </c>
      <c r="W614">
        <v>0</v>
      </c>
      <c r="X614">
        <v>0</v>
      </c>
      <c r="Y614" s="2">
        <v>16.866666666699999</v>
      </c>
      <c r="Z614" s="21">
        <v>0.93333333330000001</v>
      </c>
      <c r="AA614">
        <v>0.94</v>
      </c>
      <c r="AB614">
        <v>4.21</v>
      </c>
      <c r="AC614" s="32">
        <f t="shared" si="95"/>
        <v>0.18252427184466016</v>
      </c>
      <c r="AD614" s="13">
        <f t="shared" si="96"/>
        <v>0</v>
      </c>
      <c r="AE614" s="13">
        <f t="shared" si="97"/>
        <v>1</v>
      </c>
      <c r="AF614" s="13">
        <f t="shared" si="98"/>
        <v>1</v>
      </c>
      <c r="AG614">
        <v>3</v>
      </c>
      <c r="AH614">
        <v>1</v>
      </c>
      <c r="AI614" s="17">
        <f t="shared" si="99"/>
        <v>0.75</v>
      </c>
      <c r="AJ614" s="35">
        <v>1</v>
      </c>
      <c r="AK614" s="35">
        <v>0</v>
      </c>
      <c r="AL614" s="35">
        <v>9</v>
      </c>
      <c r="AM614" s="35">
        <v>0</v>
      </c>
      <c r="AN614" s="35">
        <v>4</v>
      </c>
      <c r="AO614" s="35">
        <v>0</v>
      </c>
      <c r="AP614" s="35">
        <v>1</v>
      </c>
      <c r="AQ614" s="35">
        <v>3</v>
      </c>
      <c r="AR614">
        <v>0</v>
      </c>
      <c r="AS614">
        <v>0</v>
      </c>
      <c r="AT614">
        <v>56.92</v>
      </c>
      <c r="AU614">
        <v>-15.9</v>
      </c>
      <c r="AV614">
        <v>-80.783000000000001</v>
      </c>
      <c r="AW614">
        <v>-3.1</v>
      </c>
      <c r="AX614" s="2">
        <v>1.1000000000000001</v>
      </c>
      <c r="AY614" s="2">
        <v>-0.5</v>
      </c>
      <c r="AZ614" s="2">
        <v>0.30000000000000004</v>
      </c>
      <c r="BA614" s="2">
        <v>0.30000000000000004</v>
      </c>
      <c r="BB614" s="2">
        <v>0</v>
      </c>
      <c r="BC614" s="2">
        <v>0</v>
      </c>
    </row>
    <row r="615" spans="1:55" x14ac:dyDescent="0.2">
      <c r="A615" s="12" t="s">
        <v>484</v>
      </c>
      <c r="B615" s="12" t="s">
        <v>485</v>
      </c>
      <c r="C615" t="s">
        <v>483</v>
      </c>
      <c r="D615" t="s">
        <v>460</v>
      </c>
      <c r="E615" s="12" t="s">
        <v>156</v>
      </c>
      <c r="F615">
        <v>82</v>
      </c>
      <c r="G615">
        <v>5</v>
      </c>
      <c r="H615">
        <v>11</v>
      </c>
      <c r="I615" s="15">
        <f t="shared" si="90"/>
        <v>16</v>
      </c>
      <c r="J615">
        <v>5</v>
      </c>
      <c r="K615">
        <v>6</v>
      </c>
      <c r="L615" s="3">
        <v>6</v>
      </c>
      <c r="M615" s="3">
        <v>5</v>
      </c>
      <c r="N615" s="3">
        <v>6</v>
      </c>
      <c r="O615" s="14">
        <f t="shared" si="91"/>
        <v>5.3141433711597008</v>
      </c>
      <c r="P615">
        <v>22</v>
      </c>
      <c r="Q615">
        <v>13</v>
      </c>
      <c r="R615">
        <v>6</v>
      </c>
      <c r="S615" s="13">
        <f t="shared" si="92"/>
        <v>0.22727272727272727</v>
      </c>
      <c r="T615" s="13">
        <f t="shared" si="93"/>
        <v>0.12195121951219512</v>
      </c>
      <c r="U615" s="15">
        <f t="shared" si="94"/>
        <v>30.57692307692308</v>
      </c>
      <c r="V615">
        <v>0</v>
      </c>
      <c r="W615">
        <v>4</v>
      </c>
      <c r="X615">
        <v>5</v>
      </c>
      <c r="Y615" s="2">
        <v>180.65</v>
      </c>
      <c r="Z615" s="21">
        <v>2.2000000000000002</v>
      </c>
      <c r="AA615">
        <v>2.19</v>
      </c>
      <c r="AB615">
        <v>3.14</v>
      </c>
      <c r="AC615" s="32">
        <f t="shared" si="95"/>
        <v>0.41088180112570355</v>
      </c>
      <c r="AD615" s="13">
        <f t="shared" si="96"/>
        <v>0.23076923076923078</v>
      </c>
      <c r="AE615" s="13">
        <f t="shared" si="97"/>
        <v>0.42307692307692307</v>
      </c>
      <c r="AF615" s="13">
        <f t="shared" si="98"/>
        <v>0.65384615384615385</v>
      </c>
      <c r="AG615">
        <v>0</v>
      </c>
      <c r="AH615">
        <v>0</v>
      </c>
      <c r="AI615" s="17" t="str">
        <f t="shared" si="99"/>
        <v xml:space="preserve"> </v>
      </c>
      <c r="AJ615" s="35">
        <v>26</v>
      </c>
      <c r="AK615" s="35">
        <v>1</v>
      </c>
      <c r="AL615" s="35">
        <v>133</v>
      </c>
      <c r="AM615" s="35">
        <v>21</v>
      </c>
      <c r="AN615" s="35">
        <v>76</v>
      </c>
      <c r="AO615" s="35">
        <v>8</v>
      </c>
      <c r="AP615" s="35">
        <v>4</v>
      </c>
      <c r="AQ615" s="35">
        <v>68</v>
      </c>
      <c r="AR615">
        <v>3</v>
      </c>
      <c r="AS615">
        <v>0</v>
      </c>
      <c r="AT615">
        <v>89.82</v>
      </c>
      <c r="AU615">
        <v>1.1000000000000001</v>
      </c>
      <c r="AV615">
        <v>-72.994</v>
      </c>
      <c r="AW615">
        <v>-2.1709999999999998</v>
      </c>
      <c r="AX615" s="2">
        <v>17.2</v>
      </c>
      <c r="AY615" s="2">
        <v>0.9</v>
      </c>
      <c r="AZ615" s="2">
        <v>-0.5</v>
      </c>
      <c r="BA615" s="2">
        <v>0</v>
      </c>
      <c r="BB615" s="2">
        <v>-1.1000000000000001</v>
      </c>
      <c r="BC615" s="2">
        <v>-0.7</v>
      </c>
    </row>
    <row r="616" spans="1:55" x14ac:dyDescent="0.2">
      <c r="A616" s="12" t="s">
        <v>2056</v>
      </c>
      <c r="B616" s="12" t="s">
        <v>2057</v>
      </c>
      <c r="C616" t="s">
        <v>2055</v>
      </c>
      <c r="D616" t="s">
        <v>305</v>
      </c>
      <c r="E616" s="12" t="s">
        <v>170</v>
      </c>
      <c r="F616">
        <v>65</v>
      </c>
      <c r="G616">
        <v>2</v>
      </c>
      <c r="H616">
        <v>16</v>
      </c>
      <c r="I616" s="15">
        <f t="shared" si="90"/>
        <v>18</v>
      </c>
      <c r="J616">
        <v>10</v>
      </c>
      <c r="K616">
        <v>6</v>
      </c>
      <c r="L616" s="3">
        <v>2</v>
      </c>
      <c r="M616" s="3">
        <v>9</v>
      </c>
      <c r="N616" s="3">
        <v>7</v>
      </c>
      <c r="O616" s="14">
        <f t="shared" si="91"/>
        <v>4.8416019127308969</v>
      </c>
      <c r="P616">
        <v>28</v>
      </c>
      <c r="Q616">
        <v>13</v>
      </c>
      <c r="R616">
        <v>21</v>
      </c>
      <c r="S616" s="13">
        <f t="shared" si="92"/>
        <v>7.1428571428571425E-2</v>
      </c>
      <c r="T616" s="13">
        <f t="shared" si="93"/>
        <v>3.2258064516129031E-2</v>
      </c>
      <c r="U616" s="15">
        <f t="shared" si="94"/>
        <v>81.666666666666671</v>
      </c>
      <c r="V616">
        <v>0</v>
      </c>
      <c r="W616">
        <v>1</v>
      </c>
      <c r="X616">
        <v>3</v>
      </c>
      <c r="Y616" s="2">
        <v>223.0666666667</v>
      </c>
      <c r="Z616" s="21">
        <v>3.4166666666999999</v>
      </c>
      <c r="AA616">
        <v>3.23</v>
      </c>
      <c r="AB616">
        <v>1.88</v>
      </c>
      <c r="AC616" s="32">
        <f t="shared" si="95"/>
        <v>0.6320939334637965</v>
      </c>
      <c r="AD616" s="13">
        <f t="shared" si="96"/>
        <v>8.3333333333333329E-2</v>
      </c>
      <c r="AE616" s="13">
        <f t="shared" si="97"/>
        <v>0.66666666666666663</v>
      </c>
      <c r="AF616" s="13">
        <f t="shared" si="98"/>
        <v>0.75</v>
      </c>
      <c r="AG616">
        <v>128</v>
      </c>
      <c r="AH616">
        <v>88</v>
      </c>
      <c r="AI616" s="17">
        <f t="shared" si="99"/>
        <v>0.59259259259259256</v>
      </c>
      <c r="AJ616" s="35">
        <v>24</v>
      </c>
      <c r="AK616" s="35">
        <v>3</v>
      </c>
      <c r="AL616" s="35">
        <v>172</v>
      </c>
      <c r="AM616" s="35">
        <v>26</v>
      </c>
      <c r="AN616" s="35">
        <v>72</v>
      </c>
      <c r="AO616" s="35">
        <v>7</v>
      </c>
      <c r="AP616" s="35">
        <v>10</v>
      </c>
      <c r="AQ616" s="35">
        <v>86</v>
      </c>
      <c r="AR616">
        <v>1</v>
      </c>
      <c r="AS616">
        <v>2</v>
      </c>
      <c r="AT616">
        <v>88.01</v>
      </c>
      <c r="AU616">
        <v>34.5</v>
      </c>
      <c r="AV616">
        <v>-82.18</v>
      </c>
      <c r="AW616">
        <v>-1.131</v>
      </c>
      <c r="AX616" s="2">
        <v>26.3</v>
      </c>
      <c r="AY616" s="2">
        <v>6</v>
      </c>
      <c r="AZ616" s="2">
        <v>-1.3</v>
      </c>
      <c r="BA616" s="2">
        <v>0.2</v>
      </c>
      <c r="BB616" s="2">
        <v>-2.5</v>
      </c>
      <c r="BC616" s="2">
        <v>2.4</v>
      </c>
    </row>
    <row r="617" spans="1:55" x14ac:dyDescent="0.2">
      <c r="A617" s="12" t="s">
        <v>2282</v>
      </c>
      <c r="B617" s="12" t="s">
        <v>2283</v>
      </c>
      <c r="C617" t="s">
        <v>2281</v>
      </c>
      <c r="D617" t="s">
        <v>338</v>
      </c>
      <c r="E617" s="12" t="s">
        <v>156</v>
      </c>
      <c r="F617">
        <v>80</v>
      </c>
      <c r="G617">
        <v>3</v>
      </c>
      <c r="H617">
        <v>9</v>
      </c>
      <c r="I617" s="15">
        <f t="shared" si="90"/>
        <v>12</v>
      </c>
      <c r="J617">
        <v>4</v>
      </c>
      <c r="K617">
        <v>5</v>
      </c>
      <c r="L617" s="3">
        <v>3</v>
      </c>
      <c r="M617" s="3">
        <v>4</v>
      </c>
      <c r="N617" s="3">
        <v>5</v>
      </c>
      <c r="O617" s="14">
        <f t="shared" si="91"/>
        <v>3.8321653508389661</v>
      </c>
      <c r="P617">
        <v>28</v>
      </c>
      <c r="Q617">
        <v>6</v>
      </c>
      <c r="R617">
        <v>7</v>
      </c>
      <c r="S617" s="13">
        <f t="shared" si="92"/>
        <v>0.10714285714285714</v>
      </c>
      <c r="T617" s="13">
        <f t="shared" si="93"/>
        <v>7.3170731707317069E-2</v>
      </c>
      <c r="U617" s="15">
        <f t="shared" si="94"/>
        <v>29.919999999999998</v>
      </c>
      <c r="V617">
        <v>0</v>
      </c>
      <c r="W617">
        <v>7</v>
      </c>
      <c r="X617">
        <v>11</v>
      </c>
      <c r="Y617" s="2">
        <v>187.88333333329999</v>
      </c>
      <c r="Z617" s="21">
        <v>2.3333333333000001</v>
      </c>
      <c r="AA617">
        <v>2.34</v>
      </c>
      <c r="AB617">
        <v>2.11</v>
      </c>
      <c r="AC617" s="32">
        <f t="shared" si="95"/>
        <v>0.52584269662921357</v>
      </c>
      <c r="AD617" s="13">
        <f t="shared" si="96"/>
        <v>0.12</v>
      </c>
      <c r="AE617" s="13">
        <f t="shared" si="97"/>
        <v>0.36</v>
      </c>
      <c r="AF617" s="13">
        <f t="shared" si="98"/>
        <v>0.48</v>
      </c>
      <c r="AG617">
        <v>41</v>
      </c>
      <c r="AH617">
        <v>36</v>
      </c>
      <c r="AI617" s="17">
        <f t="shared" si="99"/>
        <v>0.53246753246753242</v>
      </c>
      <c r="AJ617" s="35">
        <v>25</v>
      </c>
      <c r="AK617" s="35">
        <v>3</v>
      </c>
      <c r="AL617" s="35">
        <v>162</v>
      </c>
      <c r="AM617" s="35">
        <v>32</v>
      </c>
      <c r="AN617" s="35">
        <v>72</v>
      </c>
      <c r="AO617" s="35">
        <v>3</v>
      </c>
      <c r="AP617" s="35">
        <v>5</v>
      </c>
      <c r="AQ617" s="35">
        <v>100</v>
      </c>
      <c r="AR617">
        <v>3</v>
      </c>
      <c r="AS617">
        <v>0</v>
      </c>
      <c r="AT617">
        <v>101.3</v>
      </c>
      <c r="AU617">
        <v>19.399999999999999</v>
      </c>
      <c r="AV617">
        <v>-74.141999999999996</v>
      </c>
      <c r="AW617">
        <v>-2.35</v>
      </c>
      <c r="AX617" s="2">
        <v>20.9</v>
      </c>
      <c r="AY617" s="2">
        <v>2.5</v>
      </c>
      <c r="AZ617" s="2">
        <v>-0.9</v>
      </c>
      <c r="BA617" s="2">
        <v>-0.2</v>
      </c>
      <c r="BB617" s="2">
        <v>-1.3</v>
      </c>
      <c r="BC617" s="2">
        <v>0.1</v>
      </c>
    </row>
    <row r="618" spans="1:55" x14ac:dyDescent="0.2">
      <c r="A618" s="12" t="s">
        <v>2282</v>
      </c>
      <c r="B618" s="12" t="s">
        <v>2464</v>
      </c>
      <c r="C618" t="s">
        <v>2463</v>
      </c>
      <c r="D618" t="s">
        <v>529</v>
      </c>
      <c r="E618" s="12" t="s">
        <v>156</v>
      </c>
      <c r="F618">
        <v>82</v>
      </c>
      <c r="G618">
        <v>4</v>
      </c>
      <c r="H618">
        <v>4</v>
      </c>
      <c r="I618" s="15">
        <f t="shared" si="90"/>
        <v>8</v>
      </c>
      <c r="J618">
        <v>1</v>
      </c>
      <c r="K618">
        <v>3</v>
      </c>
      <c r="L618" s="3">
        <v>5</v>
      </c>
      <c r="M618" s="3">
        <v>1</v>
      </c>
      <c r="N618" s="3">
        <v>2</v>
      </c>
      <c r="O618" s="14">
        <f t="shared" si="91"/>
        <v>2.7162123927185293</v>
      </c>
      <c r="P618">
        <v>25</v>
      </c>
      <c r="Q618">
        <v>14</v>
      </c>
      <c r="R618">
        <v>10</v>
      </c>
      <c r="S618" s="13">
        <f t="shared" si="92"/>
        <v>0.16</v>
      </c>
      <c r="T618" s="13">
        <f t="shared" si="93"/>
        <v>8.1632653061224483E-2</v>
      </c>
      <c r="U618" s="15">
        <f t="shared" si="94"/>
        <v>8.0526315789473681</v>
      </c>
      <c r="V618">
        <v>1</v>
      </c>
      <c r="W618">
        <v>2</v>
      </c>
      <c r="X618">
        <v>7</v>
      </c>
      <c r="Y618" s="2">
        <v>176.71666666670001</v>
      </c>
      <c r="Z618" s="21">
        <v>2.15</v>
      </c>
      <c r="AA618">
        <v>2.14</v>
      </c>
      <c r="AB618">
        <v>3.12</v>
      </c>
      <c r="AC618" s="32">
        <f t="shared" si="95"/>
        <v>0.40684410646387836</v>
      </c>
      <c r="AD618" s="13">
        <f t="shared" si="96"/>
        <v>0.26315789473684209</v>
      </c>
      <c r="AE618" s="13">
        <f t="shared" si="97"/>
        <v>0.21052631578947367</v>
      </c>
      <c r="AF618" s="13">
        <f t="shared" si="98"/>
        <v>0.47368421052631576</v>
      </c>
      <c r="AG618">
        <v>0</v>
      </c>
      <c r="AH618">
        <v>1</v>
      </c>
      <c r="AI618" s="17">
        <f t="shared" si="99"/>
        <v>0</v>
      </c>
      <c r="AJ618" s="35">
        <v>19</v>
      </c>
      <c r="AK618" s="35">
        <v>5</v>
      </c>
      <c r="AL618" s="35">
        <v>134</v>
      </c>
      <c r="AM618" s="35">
        <v>32</v>
      </c>
      <c r="AN618" s="35">
        <v>58</v>
      </c>
      <c r="AO618" s="35">
        <v>7</v>
      </c>
      <c r="AP618" s="35">
        <v>4</v>
      </c>
      <c r="AQ618" s="35">
        <v>83</v>
      </c>
      <c r="AR618">
        <v>3</v>
      </c>
      <c r="AS618">
        <v>1</v>
      </c>
      <c r="AT618">
        <v>83.97</v>
      </c>
      <c r="AU618">
        <v>2.2000000000000002</v>
      </c>
      <c r="AV618">
        <v>-87.995000000000005</v>
      </c>
      <c r="AW618">
        <v>-7.3090000000000002</v>
      </c>
      <c r="AX618" s="2">
        <v>13.3</v>
      </c>
      <c r="AY618" s="2">
        <v>-2.8</v>
      </c>
      <c r="AZ618" s="2">
        <v>0.30000000000000004</v>
      </c>
      <c r="BA618" s="2">
        <v>-0.8</v>
      </c>
      <c r="BB618" s="2">
        <v>2.8</v>
      </c>
      <c r="BC618" s="2">
        <v>-0.60000000000000009</v>
      </c>
    </row>
    <row r="619" spans="1:55" x14ac:dyDescent="0.2">
      <c r="A619" s="12" t="s">
        <v>738</v>
      </c>
      <c r="B619" s="12" t="s">
        <v>739</v>
      </c>
      <c r="C619" t="s">
        <v>737</v>
      </c>
      <c r="D619" t="s">
        <v>122</v>
      </c>
      <c r="E619" s="12" t="s">
        <v>148</v>
      </c>
      <c r="F619">
        <v>1</v>
      </c>
      <c r="G619">
        <v>0</v>
      </c>
      <c r="H619">
        <v>0</v>
      </c>
      <c r="I619" s="15">
        <f t="shared" si="90"/>
        <v>0</v>
      </c>
      <c r="J619">
        <v>0</v>
      </c>
      <c r="K619">
        <v>0</v>
      </c>
      <c r="L619" s="3">
        <v>0</v>
      </c>
      <c r="M619" s="3">
        <v>0</v>
      </c>
      <c r="N619" s="3">
        <v>0</v>
      </c>
      <c r="O619" s="14">
        <f t="shared" si="91"/>
        <v>0</v>
      </c>
      <c r="P619">
        <v>0</v>
      </c>
      <c r="Q619">
        <v>0</v>
      </c>
      <c r="R619">
        <v>0</v>
      </c>
      <c r="S619" s="13">
        <f t="shared" si="92"/>
        <v>0</v>
      </c>
      <c r="T619" s="13">
        <f t="shared" si="93"/>
        <v>0</v>
      </c>
      <c r="U619" s="15">
        <f t="shared" si="94"/>
        <v>0</v>
      </c>
      <c r="V619">
        <v>0</v>
      </c>
      <c r="W619">
        <v>0</v>
      </c>
      <c r="X619">
        <v>0</v>
      </c>
      <c r="Y619" s="2">
        <v>0</v>
      </c>
      <c r="Z619" s="21">
        <v>0</v>
      </c>
      <c r="AC619" s="32">
        <f t="shared" si="95"/>
        <v>0</v>
      </c>
      <c r="AD619" s="13">
        <f t="shared" si="96"/>
        <v>0</v>
      </c>
      <c r="AE619" s="13">
        <f t="shared" si="97"/>
        <v>0</v>
      </c>
      <c r="AF619" s="13">
        <f t="shared" si="98"/>
        <v>0</v>
      </c>
      <c r="AG619">
        <v>0</v>
      </c>
      <c r="AH619">
        <v>0</v>
      </c>
      <c r="AI619" s="17" t="str">
        <f t="shared" si="99"/>
        <v xml:space="preserve"> </v>
      </c>
      <c r="AJ619" s="35">
        <v>0</v>
      </c>
      <c r="AK619" s="35">
        <v>0</v>
      </c>
      <c r="AL619" s="35">
        <v>0</v>
      </c>
      <c r="AM619" s="35">
        <v>0</v>
      </c>
      <c r="AN619" s="35">
        <v>0</v>
      </c>
      <c r="AO619" s="35">
        <v>0</v>
      </c>
      <c r="AP619" s="35">
        <v>0</v>
      </c>
      <c r="AQ619" s="35">
        <v>0</v>
      </c>
      <c r="AR619">
        <v>0</v>
      </c>
      <c r="AS619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</row>
    <row r="620" spans="1:55" x14ac:dyDescent="0.2">
      <c r="A620" s="12" t="s">
        <v>2971</v>
      </c>
      <c r="B620" s="12" t="s">
        <v>2972</v>
      </c>
      <c r="C620" t="s">
        <v>2970</v>
      </c>
      <c r="D620" t="s">
        <v>112</v>
      </c>
      <c r="E620" s="12" t="s">
        <v>178</v>
      </c>
      <c r="F620">
        <v>73</v>
      </c>
      <c r="G620">
        <v>1</v>
      </c>
      <c r="H620">
        <v>11</v>
      </c>
      <c r="I620" s="15">
        <f t="shared" si="90"/>
        <v>12</v>
      </c>
      <c r="J620">
        <v>5</v>
      </c>
      <c r="K620">
        <v>6</v>
      </c>
      <c r="L620" s="3">
        <v>1</v>
      </c>
      <c r="M620" s="3">
        <v>5</v>
      </c>
      <c r="N620" s="3">
        <v>6</v>
      </c>
      <c r="O620" s="14">
        <f t="shared" si="91"/>
        <v>5.1312507423672331</v>
      </c>
      <c r="P620">
        <v>13</v>
      </c>
      <c r="Q620">
        <v>6</v>
      </c>
      <c r="R620">
        <v>13</v>
      </c>
      <c r="S620" s="13">
        <f t="shared" si="92"/>
        <v>7.6923076923076927E-2</v>
      </c>
      <c r="T620" s="13">
        <f t="shared" si="93"/>
        <v>3.125E-2</v>
      </c>
      <c r="U620" s="15">
        <f t="shared" si="94"/>
        <v>27.105263157894736</v>
      </c>
      <c r="V620">
        <v>0</v>
      </c>
      <c r="W620">
        <v>2</v>
      </c>
      <c r="X620">
        <v>6</v>
      </c>
      <c r="Y620" s="2">
        <v>140.3166666667</v>
      </c>
      <c r="Z620" s="21">
        <v>1.9166666667000001</v>
      </c>
      <c r="AA620">
        <v>1.92</v>
      </c>
      <c r="AB620">
        <v>3.12</v>
      </c>
      <c r="AC620" s="32">
        <f t="shared" si="95"/>
        <v>0.38095238095238093</v>
      </c>
      <c r="AD620" s="13">
        <f t="shared" si="96"/>
        <v>5.2631578947368418E-2</v>
      </c>
      <c r="AE620" s="13">
        <f t="shared" si="97"/>
        <v>0.57894736842105265</v>
      </c>
      <c r="AF620" s="13">
        <f t="shared" si="98"/>
        <v>0.63157894736842102</v>
      </c>
      <c r="AI620" s="17" t="str">
        <f t="shared" si="99"/>
        <v xml:space="preserve"> </v>
      </c>
      <c r="AJ620" s="35">
        <v>19</v>
      </c>
      <c r="AK620" s="35">
        <v>4</v>
      </c>
      <c r="AL620" s="35">
        <v>84</v>
      </c>
      <c r="AM620" s="35">
        <v>23</v>
      </c>
      <c r="AN620" s="35">
        <v>38</v>
      </c>
      <c r="AO620" s="35">
        <v>9</v>
      </c>
      <c r="AP620" s="35">
        <v>2</v>
      </c>
      <c r="AQ620" s="35">
        <v>56</v>
      </c>
      <c r="AR620">
        <v>2</v>
      </c>
      <c r="AS620">
        <v>0</v>
      </c>
      <c r="AT620">
        <v>68.239999999999995</v>
      </c>
      <c r="AU620">
        <v>-13.1</v>
      </c>
      <c r="AV620">
        <v>-81.846000000000004</v>
      </c>
      <c r="AW620">
        <v>-1.7850000000000001</v>
      </c>
      <c r="AX620" s="2">
        <v>12.4</v>
      </c>
      <c r="AY620" s="2">
        <v>-0.4</v>
      </c>
      <c r="AZ620" s="2">
        <v>0.5</v>
      </c>
      <c r="BA620" s="2">
        <v>-0.4</v>
      </c>
      <c r="BB620" s="2">
        <v>0.1</v>
      </c>
      <c r="BC620" s="2">
        <v>-0.1</v>
      </c>
    </row>
    <row r="621" spans="1:55" x14ac:dyDescent="0.2">
      <c r="A621" s="12" t="s">
        <v>3705</v>
      </c>
      <c r="B621" s="12" t="s">
        <v>3706</v>
      </c>
      <c r="C621" t="s">
        <v>3704</v>
      </c>
      <c r="D621" t="s">
        <v>131</v>
      </c>
      <c r="E621" s="12" t="s">
        <v>148</v>
      </c>
      <c r="F621">
        <v>63</v>
      </c>
      <c r="G621">
        <v>4</v>
      </c>
      <c r="H621">
        <v>2</v>
      </c>
      <c r="I621" s="15">
        <f t="shared" si="90"/>
        <v>6</v>
      </c>
      <c r="J621">
        <v>2</v>
      </c>
      <c r="K621">
        <v>0</v>
      </c>
      <c r="L621" s="3">
        <v>4</v>
      </c>
      <c r="M621" s="3">
        <v>2</v>
      </c>
      <c r="N621" s="3">
        <v>0</v>
      </c>
      <c r="O621" s="14">
        <f t="shared" si="91"/>
        <v>2.6207231254543508</v>
      </c>
      <c r="P621">
        <v>31</v>
      </c>
      <c r="Q621">
        <v>7</v>
      </c>
      <c r="R621">
        <v>11</v>
      </c>
      <c r="S621" s="13">
        <f t="shared" si="92"/>
        <v>0.12903225806451613</v>
      </c>
      <c r="T621" s="13">
        <f t="shared" si="93"/>
        <v>8.1632653061224483E-2</v>
      </c>
      <c r="U621" s="15">
        <f t="shared" si="94"/>
        <v>26</v>
      </c>
      <c r="V621">
        <v>1</v>
      </c>
      <c r="W621">
        <v>0</v>
      </c>
      <c r="X621">
        <v>2</v>
      </c>
      <c r="Y621" s="2">
        <v>137.36666666670001</v>
      </c>
      <c r="Z621" s="21">
        <v>2.1666666666999999</v>
      </c>
      <c r="AA621">
        <v>2.17</v>
      </c>
      <c r="AB621">
        <v>3.27</v>
      </c>
      <c r="AC621" s="32">
        <f t="shared" si="95"/>
        <v>0.39889705882352944</v>
      </c>
      <c r="AD621" s="13">
        <f t="shared" si="96"/>
        <v>0.5</v>
      </c>
      <c r="AE621" s="13">
        <f t="shared" si="97"/>
        <v>0.25</v>
      </c>
      <c r="AF621" s="13">
        <f t="shared" si="98"/>
        <v>0.75</v>
      </c>
      <c r="AG621">
        <v>0</v>
      </c>
      <c r="AH621">
        <v>0</v>
      </c>
      <c r="AI621" s="17" t="str">
        <f t="shared" si="99"/>
        <v xml:space="preserve"> </v>
      </c>
      <c r="AJ621" s="35">
        <v>8</v>
      </c>
      <c r="AK621" s="35">
        <v>6</v>
      </c>
      <c r="AL621" s="35">
        <v>96</v>
      </c>
      <c r="AM621" s="35">
        <v>17</v>
      </c>
      <c r="AN621" s="35">
        <v>33</v>
      </c>
      <c r="AO621" s="35">
        <v>5</v>
      </c>
      <c r="AP621" s="35">
        <v>7</v>
      </c>
      <c r="AQ621" s="35">
        <v>48</v>
      </c>
      <c r="AR621">
        <v>0</v>
      </c>
      <c r="AS621">
        <v>1</v>
      </c>
      <c r="AT621">
        <v>65.78</v>
      </c>
      <c r="AU621">
        <v>-7.1</v>
      </c>
      <c r="AV621">
        <v>-81.713999999999999</v>
      </c>
      <c r="AW621">
        <v>-1.968</v>
      </c>
      <c r="AX621" s="2">
        <v>10.3</v>
      </c>
      <c r="AY621" s="2">
        <v>-2.1</v>
      </c>
      <c r="AZ621" s="2">
        <v>0</v>
      </c>
      <c r="BA621" s="2">
        <v>-0.5</v>
      </c>
      <c r="BB621" s="2">
        <v>1.6</v>
      </c>
      <c r="BC621" s="2">
        <v>-1</v>
      </c>
    </row>
    <row r="622" spans="1:55" x14ac:dyDescent="0.2">
      <c r="A622" s="12" t="s">
        <v>1626</v>
      </c>
      <c r="B622" s="12" t="s">
        <v>1627</v>
      </c>
      <c r="C622" t="s">
        <v>1625</v>
      </c>
      <c r="D622" t="s">
        <v>330</v>
      </c>
      <c r="E622" s="12" t="s">
        <v>178</v>
      </c>
      <c r="F622">
        <v>68</v>
      </c>
      <c r="G622">
        <v>0</v>
      </c>
      <c r="H622">
        <v>0</v>
      </c>
      <c r="I622" s="15">
        <f t="shared" si="90"/>
        <v>0</v>
      </c>
      <c r="J622">
        <v>0</v>
      </c>
      <c r="K622">
        <v>0</v>
      </c>
      <c r="L622" s="3">
        <v>0</v>
      </c>
      <c r="M622" s="3">
        <v>0</v>
      </c>
      <c r="N622" s="3">
        <v>0</v>
      </c>
      <c r="O622" s="14">
        <f t="shared" si="91"/>
        <v>0</v>
      </c>
      <c r="P622">
        <v>0</v>
      </c>
      <c r="Q622">
        <v>2</v>
      </c>
      <c r="R622">
        <v>0</v>
      </c>
      <c r="S622" s="13">
        <f t="shared" si="92"/>
        <v>0</v>
      </c>
      <c r="T622" s="13">
        <f t="shared" si="93"/>
        <v>0</v>
      </c>
      <c r="U622" s="15">
        <f t="shared" si="94"/>
        <v>0</v>
      </c>
      <c r="V622">
        <v>1</v>
      </c>
      <c r="W622">
        <v>0</v>
      </c>
      <c r="X622">
        <v>0</v>
      </c>
      <c r="Y622" s="2">
        <v>3.7166666667000001</v>
      </c>
      <c r="Z622" s="21">
        <v>0.05</v>
      </c>
      <c r="AA622">
        <v>0.05</v>
      </c>
      <c r="AB622">
        <v>5.09</v>
      </c>
      <c r="AC622" s="32">
        <f t="shared" si="95"/>
        <v>9.7276264591439707E-3</v>
      </c>
      <c r="AD622" s="13">
        <f t="shared" si="96"/>
        <v>0</v>
      </c>
      <c r="AE622" s="13">
        <f t="shared" si="97"/>
        <v>0</v>
      </c>
      <c r="AF622" s="13">
        <f t="shared" si="98"/>
        <v>0</v>
      </c>
      <c r="AI622" s="17" t="str">
        <f t="shared" si="99"/>
        <v xml:space="preserve"> </v>
      </c>
      <c r="AJ622" s="35">
        <v>1</v>
      </c>
      <c r="AK622" s="35">
        <v>0</v>
      </c>
      <c r="AL622" s="35">
        <v>0</v>
      </c>
      <c r="AM622" s="35">
        <v>1</v>
      </c>
      <c r="AN622" s="35">
        <v>2</v>
      </c>
      <c r="AO622" s="35">
        <v>0</v>
      </c>
      <c r="AP622" s="35">
        <v>1</v>
      </c>
      <c r="AQ622" s="35">
        <v>2</v>
      </c>
      <c r="AR622">
        <v>0</v>
      </c>
      <c r="AS622">
        <v>1</v>
      </c>
      <c r="AT622">
        <v>48.43</v>
      </c>
      <c r="AU622">
        <v>-21.6</v>
      </c>
      <c r="AV622">
        <v>-82.58</v>
      </c>
      <c r="AW622">
        <v>-4.1580000000000004</v>
      </c>
      <c r="AX622" s="2">
        <v>0.1</v>
      </c>
      <c r="AY622" s="2">
        <v>-0.2</v>
      </c>
      <c r="AZ622" s="2">
        <v>0.30000000000000004</v>
      </c>
      <c r="BA622" s="2">
        <v>0</v>
      </c>
      <c r="BB622" s="2">
        <v>0</v>
      </c>
      <c r="BC622" s="2">
        <v>0.1</v>
      </c>
    </row>
    <row r="623" spans="1:55" x14ac:dyDescent="0.2">
      <c r="A623" s="12" t="s">
        <v>1626</v>
      </c>
      <c r="B623" s="12" t="s">
        <v>2880</v>
      </c>
      <c r="C623" t="s">
        <v>2879</v>
      </c>
      <c r="D623" t="s">
        <v>305</v>
      </c>
      <c r="E623" s="12" t="s">
        <v>178</v>
      </c>
      <c r="F623">
        <v>53</v>
      </c>
      <c r="G623">
        <v>0</v>
      </c>
      <c r="H623">
        <v>1</v>
      </c>
      <c r="I623" s="15">
        <f t="shared" si="90"/>
        <v>1</v>
      </c>
      <c r="J623">
        <v>0</v>
      </c>
      <c r="K623">
        <v>0</v>
      </c>
      <c r="L623" s="3">
        <v>0</v>
      </c>
      <c r="M623" s="3">
        <v>0</v>
      </c>
      <c r="N623" s="3">
        <v>1</v>
      </c>
      <c r="O623" s="14">
        <f t="shared" si="91"/>
        <v>57.142857142857139</v>
      </c>
      <c r="P623">
        <v>0</v>
      </c>
      <c r="Q623">
        <v>0</v>
      </c>
      <c r="R623">
        <v>0</v>
      </c>
      <c r="S623" s="13">
        <f t="shared" si="92"/>
        <v>0</v>
      </c>
      <c r="T623" s="13">
        <f t="shared" si="93"/>
        <v>0</v>
      </c>
      <c r="U623" s="15">
        <f t="shared" si="94"/>
        <v>0</v>
      </c>
      <c r="V623">
        <v>0</v>
      </c>
      <c r="W623">
        <v>0</v>
      </c>
      <c r="X623">
        <v>0</v>
      </c>
      <c r="Y623" s="2">
        <v>1.05</v>
      </c>
      <c r="Z623" s="21">
        <v>1.6666666699999999E-2</v>
      </c>
      <c r="AA623">
        <v>0.02</v>
      </c>
      <c r="AB623">
        <v>5.34</v>
      </c>
      <c r="AC623" s="32">
        <f t="shared" si="95"/>
        <v>3.7313432835820899E-3</v>
      </c>
      <c r="AD623" s="13">
        <f t="shared" si="96"/>
        <v>0</v>
      </c>
      <c r="AE623" s="13">
        <f t="shared" si="97"/>
        <v>0</v>
      </c>
      <c r="AF623" s="13">
        <f t="shared" si="98"/>
        <v>0</v>
      </c>
      <c r="AI623" s="17" t="str">
        <f t="shared" si="99"/>
        <v xml:space="preserve"> </v>
      </c>
      <c r="AJ623" s="35">
        <v>1</v>
      </c>
      <c r="AK623" s="35">
        <v>0</v>
      </c>
      <c r="AL623" s="35">
        <v>0</v>
      </c>
      <c r="AM623" s="35">
        <v>0</v>
      </c>
      <c r="AN623" s="35">
        <v>0</v>
      </c>
      <c r="AO623" s="35">
        <v>1</v>
      </c>
      <c r="AP623" s="35">
        <v>0</v>
      </c>
      <c r="AQ623" s="35">
        <v>0</v>
      </c>
      <c r="AR623">
        <v>0</v>
      </c>
      <c r="AS623">
        <v>0</v>
      </c>
      <c r="AT623">
        <v>0</v>
      </c>
      <c r="AU623">
        <v>-75.5</v>
      </c>
      <c r="AV623">
        <v>-85.093000000000004</v>
      </c>
      <c r="AW623">
        <v>-3.0910000000000002</v>
      </c>
      <c r="AX623" s="2">
        <v>0</v>
      </c>
      <c r="AY623" s="2">
        <v>-0.1</v>
      </c>
      <c r="AZ623" s="2">
        <v>0.1</v>
      </c>
      <c r="BA623" s="2">
        <v>0</v>
      </c>
      <c r="BB623" s="2">
        <v>0</v>
      </c>
      <c r="BC623" s="2">
        <v>0</v>
      </c>
    </row>
    <row r="624" spans="1:55" x14ac:dyDescent="0.2">
      <c r="A624" s="12" t="s">
        <v>1626</v>
      </c>
      <c r="B624" s="12" t="s">
        <v>3097</v>
      </c>
      <c r="C624" t="s">
        <v>3096</v>
      </c>
      <c r="D624" t="s">
        <v>210</v>
      </c>
      <c r="E624" s="12" t="s">
        <v>178</v>
      </c>
      <c r="F624">
        <v>29</v>
      </c>
      <c r="G624">
        <v>0</v>
      </c>
      <c r="H624">
        <v>0</v>
      </c>
      <c r="I624" s="15">
        <f t="shared" si="90"/>
        <v>0</v>
      </c>
      <c r="J624">
        <v>0</v>
      </c>
      <c r="K624">
        <v>0</v>
      </c>
      <c r="L624" s="3">
        <v>0</v>
      </c>
      <c r="M624" s="3">
        <v>0</v>
      </c>
      <c r="N624" s="3">
        <v>0</v>
      </c>
      <c r="O624" s="14">
        <f t="shared" si="91"/>
        <v>0</v>
      </c>
      <c r="P624">
        <v>1</v>
      </c>
      <c r="Q624">
        <v>1</v>
      </c>
      <c r="R624">
        <v>0</v>
      </c>
      <c r="S624" s="13">
        <f t="shared" si="92"/>
        <v>0</v>
      </c>
      <c r="T624" s="13">
        <f t="shared" si="93"/>
        <v>0</v>
      </c>
      <c r="U624" s="15">
        <f t="shared" si="94"/>
        <v>0</v>
      </c>
      <c r="V624">
        <v>0</v>
      </c>
      <c r="W624">
        <v>0</v>
      </c>
      <c r="X624">
        <v>0</v>
      </c>
      <c r="Y624" s="2">
        <v>5.3333333332999997</v>
      </c>
      <c r="Z624" s="21">
        <v>0.18333333330000001</v>
      </c>
      <c r="AA624">
        <v>0.18</v>
      </c>
      <c r="AB624">
        <v>5.23</v>
      </c>
      <c r="AC624" s="32">
        <f t="shared" si="95"/>
        <v>3.3271719038817003E-2</v>
      </c>
      <c r="AD624" s="13">
        <f t="shared" si="96"/>
        <v>0</v>
      </c>
      <c r="AE624" s="13">
        <f t="shared" si="97"/>
        <v>0</v>
      </c>
      <c r="AF624" s="13">
        <f t="shared" si="98"/>
        <v>0</v>
      </c>
      <c r="AI624" s="17" t="str">
        <f t="shared" si="99"/>
        <v xml:space="preserve"> </v>
      </c>
      <c r="AJ624" s="35">
        <v>0</v>
      </c>
      <c r="AK624" s="35">
        <v>0</v>
      </c>
      <c r="AL624" s="35">
        <v>5</v>
      </c>
      <c r="AM624" s="35">
        <v>2</v>
      </c>
      <c r="AN624" s="35">
        <v>1</v>
      </c>
      <c r="AO624" s="35">
        <v>0</v>
      </c>
      <c r="AP624" s="35">
        <v>0</v>
      </c>
      <c r="AQ624" s="35">
        <v>0</v>
      </c>
      <c r="AR624">
        <v>0</v>
      </c>
      <c r="AS624">
        <v>0</v>
      </c>
      <c r="AT624">
        <v>46.91</v>
      </c>
      <c r="AU624">
        <v>-39</v>
      </c>
      <c r="AV624">
        <v>-82.421999999999997</v>
      </c>
      <c r="AW624">
        <v>1.762</v>
      </c>
      <c r="AX624" s="2">
        <v>0.4</v>
      </c>
      <c r="AY624" s="2">
        <v>0</v>
      </c>
      <c r="AZ624" s="2">
        <v>0.1</v>
      </c>
      <c r="BA624" s="2">
        <v>0.1</v>
      </c>
      <c r="BB624" s="2">
        <v>0</v>
      </c>
      <c r="BC624" s="2">
        <v>0.1</v>
      </c>
    </row>
    <row r="625" spans="1:55" x14ac:dyDescent="0.2">
      <c r="A625" s="12" t="s">
        <v>1626</v>
      </c>
      <c r="B625" s="12" t="s">
        <v>3448</v>
      </c>
      <c r="C625" t="s">
        <v>3447</v>
      </c>
      <c r="D625" t="s">
        <v>271</v>
      </c>
      <c r="E625" s="12" t="s">
        <v>170</v>
      </c>
      <c r="F625">
        <v>81</v>
      </c>
      <c r="G625">
        <v>0</v>
      </c>
      <c r="H625">
        <v>0</v>
      </c>
      <c r="I625" s="15">
        <f t="shared" si="90"/>
        <v>0</v>
      </c>
      <c r="J625">
        <v>0</v>
      </c>
      <c r="K625">
        <v>0</v>
      </c>
      <c r="L625" s="3">
        <v>0</v>
      </c>
      <c r="M625" s="3">
        <v>0</v>
      </c>
      <c r="N625" s="3">
        <v>0</v>
      </c>
      <c r="O625" s="14">
        <f t="shared" si="91"/>
        <v>0</v>
      </c>
      <c r="P625">
        <v>0</v>
      </c>
      <c r="Q625">
        <v>0</v>
      </c>
      <c r="R625">
        <v>1</v>
      </c>
      <c r="S625" s="13">
        <f t="shared" si="92"/>
        <v>0</v>
      </c>
      <c r="T625" s="13">
        <f t="shared" si="93"/>
        <v>0</v>
      </c>
      <c r="U625" s="15">
        <f t="shared" si="94"/>
        <v>0</v>
      </c>
      <c r="V625">
        <v>0</v>
      </c>
      <c r="W625">
        <v>0</v>
      </c>
      <c r="X625">
        <v>0</v>
      </c>
      <c r="Y625" s="2">
        <v>3.5</v>
      </c>
      <c r="Z625" s="21">
        <v>3.3333333300000004E-2</v>
      </c>
      <c r="AA625">
        <v>0.04</v>
      </c>
      <c r="AB625">
        <v>5.26</v>
      </c>
      <c r="AC625" s="32">
        <f t="shared" si="95"/>
        <v>7.5471698113207548E-3</v>
      </c>
      <c r="AD625" s="13">
        <f t="shared" si="96"/>
        <v>0</v>
      </c>
      <c r="AE625" s="13">
        <f t="shared" si="97"/>
        <v>0</v>
      </c>
      <c r="AF625" s="13">
        <f t="shared" si="98"/>
        <v>0</v>
      </c>
      <c r="AG625">
        <v>3</v>
      </c>
      <c r="AH625">
        <v>6</v>
      </c>
      <c r="AI625" s="17">
        <f t="shared" si="99"/>
        <v>0.33333333333333331</v>
      </c>
      <c r="AJ625" s="35">
        <v>0</v>
      </c>
      <c r="AK625" s="35">
        <v>0</v>
      </c>
      <c r="AL625" s="35">
        <v>0</v>
      </c>
      <c r="AM625" s="35">
        <v>1</v>
      </c>
      <c r="AN625" s="35">
        <v>1</v>
      </c>
      <c r="AO625" s="35">
        <v>0</v>
      </c>
      <c r="AP625" s="35">
        <v>1</v>
      </c>
      <c r="AQ625" s="35">
        <v>2</v>
      </c>
      <c r="AR625">
        <v>0</v>
      </c>
      <c r="AS625">
        <v>0</v>
      </c>
      <c r="AT625">
        <v>17.22</v>
      </c>
      <c r="AU625">
        <v>-48.8</v>
      </c>
      <c r="AV625">
        <v>-85.766000000000005</v>
      </c>
      <c r="AW625">
        <v>-4.673</v>
      </c>
      <c r="AX625" s="2">
        <v>0</v>
      </c>
      <c r="AY625" s="2">
        <v>-0.2</v>
      </c>
      <c r="AZ625" s="2">
        <v>0.30000000000000004</v>
      </c>
      <c r="BA625" s="2">
        <v>0</v>
      </c>
      <c r="BB625" s="2">
        <v>0</v>
      </c>
      <c r="BC625" s="2">
        <v>0</v>
      </c>
    </row>
    <row r="626" spans="1:55" x14ac:dyDescent="0.2">
      <c r="A626" s="12" t="s">
        <v>365</v>
      </c>
      <c r="B626" s="12" t="s">
        <v>366</v>
      </c>
      <c r="C626" t="s">
        <v>364</v>
      </c>
      <c r="D626" t="s">
        <v>367</v>
      </c>
      <c r="E626" s="12" t="s">
        <v>178</v>
      </c>
      <c r="F626">
        <v>17</v>
      </c>
      <c r="G626">
        <v>0</v>
      </c>
      <c r="H626">
        <v>0</v>
      </c>
      <c r="I626" s="15">
        <f t="shared" si="90"/>
        <v>0</v>
      </c>
      <c r="J626">
        <v>0</v>
      </c>
      <c r="K626">
        <v>0</v>
      </c>
      <c r="L626" s="3">
        <v>0</v>
      </c>
      <c r="M626" s="3">
        <v>0</v>
      </c>
      <c r="N626" s="3">
        <v>0</v>
      </c>
      <c r="O626" s="14">
        <f t="shared" si="91"/>
        <v>0</v>
      </c>
      <c r="P626">
        <v>3</v>
      </c>
      <c r="Q626">
        <v>1</v>
      </c>
      <c r="R626">
        <v>3</v>
      </c>
      <c r="S626" s="13">
        <f t="shared" si="92"/>
        <v>0</v>
      </c>
      <c r="T626" s="13">
        <f t="shared" si="93"/>
        <v>0</v>
      </c>
      <c r="U626" s="15">
        <f t="shared" si="94"/>
        <v>0</v>
      </c>
      <c r="V626">
        <v>0</v>
      </c>
      <c r="W626">
        <v>0</v>
      </c>
      <c r="X626">
        <v>1</v>
      </c>
      <c r="Y626" s="2">
        <v>19.633333333300001</v>
      </c>
      <c r="Z626" s="21">
        <v>1.1499999999999999</v>
      </c>
      <c r="AA626">
        <v>1.1499999999999999</v>
      </c>
      <c r="AB626">
        <v>2.98</v>
      </c>
      <c r="AC626" s="32">
        <f t="shared" si="95"/>
        <v>0.27845036319612587</v>
      </c>
      <c r="AD626" s="13">
        <f t="shared" si="96"/>
        <v>0</v>
      </c>
      <c r="AE626" s="13">
        <f t="shared" si="97"/>
        <v>0</v>
      </c>
      <c r="AF626" s="13">
        <f t="shared" si="98"/>
        <v>0</v>
      </c>
      <c r="AI626" s="17" t="str">
        <f t="shared" si="99"/>
        <v xml:space="preserve"> </v>
      </c>
      <c r="AJ626" s="35">
        <v>0</v>
      </c>
      <c r="AK626" s="35">
        <v>0</v>
      </c>
      <c r="AL626" s="35">
        <v>13</v>
      </c>
      <c r="AM626" s="35">
        <v>4</v>
      </c>
      <c r="AN626" s="35">
        <v>3</v>
      </c>
      <c r="AO626" s="35">
        <v>0</v>
      </c>
      <c r="AP626" s="35">
        <v>1</v>
      </c>
      <c r="AQ626" s="35">
        <v>9</v>
      </c>
      <c r="AR626">
        <v>0</v>
      </c>
      <c r="AS626">
        <v>0</v>
      </c>
      <c r="AT626">
        <v>61.12</v>
      </c>
      <c r="AU626">
        <v>-38.5</v>
      </c>
      <c r="AV626">
        <v>-61.03</v>
      </c>
      <c r="AW626">
        <v>19.745999999999999</v>
      </c>
      <c r="AX626" s="2">
        <v>0.9</v>
      </c>
      <c r="AY626" s="2">
        <v>-0.9</v>
      </c>
      <c r="AZ626" s="2">
        <v>0</v>
      </c>
      <c r="BA626" s="2">
        <v>-0.1</v>
      </c>
      <c r="BB626" s="2">
        <v>0.2</v>
      </c>
      <c r="BC626" s="2">
        <v>-0.8</v>
      </c>
    </row>
    <row r="627" spans="1:55" x14ac:dyDescent="0.2">
      <c r="A627" s="12" t="s">
        <v>365</v>
      </c>
      <c r="B627" s="12" t="s">
        <v>1457</v>
      </c>
      <c r="C627" t="s">
        <v>1456</v>
      </c>
      <c r="D627" t="s">
        <v>382</v>
      </c>
      <c r="E627" s="12" t="s">
        <v>123</v>
      </c>
      <c r="F627">
        <v>81</v>
      </c>
      <c r="G627">
        <v>3</v>
      </c>
      <c r="H627">
        <v>4</v>
      </c>
      <c r="I627" s="15">
        <f t="shared" si="90"/>
        <v>7</v>
      </c>
      <c r="J627">
        <v>1</v>
      </c>
      <c r="K627">
        <v>3</v>
      </c>
      <c r="L627" s="3">
        <v>2</v>
      </c>
      <c r="M627" s="3">
        <v>1</v>
      </c>
      <c r="N627" s="3">
        <v>3</v>
      </c>
      <c r="O627" s="14">
        <f t="shared" si="91"/>
        <v>2.9615701022439858</v>
      </c>
      <c r="P627">
        <v>19</v>
      </c>
      <c r="Q627">
        <v>15</v>
      </c>
      <c r="R627">
        <v>10</v>
      </c>
      <c r="S627" s="13">
        <f t="shared" si="92"/>
        <v>0.15789473684210525</v>
      </c>
      <c r="T627" s="13">
        <f t="shared" si="93"/>
        <v>6.8181818181818177E-2</v>
      </c>
      <c r="U627" s="15">
        <f t="shared" si="94"/>
        <v>13.5</v>
      </c>
      <c r="V627">
        <v>0</v>
      </c>
      <c r="W627">
        <v>2</v>
      </c>
      <c r="X627">
        <v>7</v>
      </c>
      <c r="Y627" s="2">
        <v>141.8166666667</v>
      </c>
      <c r="Z627" s="21">
        <v>1.75</v>
      </c>
      <c r="AA627">
        <v>1.63</v>
      </c>
      <c r="AB627">
        <v>3.69</v>
      </c>
      <c r="AC627" s="32">
        <f t="shared" si="95"/>
        <v>0.30639097744360899</v>
      </c>
      <c r="AD627" s="13">
        <f t="shared" si="96"/>
        <v>0.25</v>
      </c>
      <c r="AE627" s="13">
        <f t="shared" si="97"/>
        <v>0.5</v>
      </c>
      <c r="AF627" s="13">
        <f t="shared" si="98"/>
        <v>0.75</v>
      </c>
      <c r="AG627">
        <v>0</v>
      </c>
      <c r="AH627">
        <v>0</v>
      </c>
      <c r="AI627" s="17" t="str">
        <f t="shared" si="99"/>
        <v xml:space="preserve"> </v>
      </c>
      <c r="AJ627" s="35">
        <v>8</v>
      </c>
      <c r="AK627" s="35">
        <v>3</v>
      </c>
      <c r="AL627" s="35">
        <v>100</v>
      </c>
      <c r="AM627" s="35">
        <v>18</v>
      </c>
      <c r="AN627" s="35">
        <v>47</v>
      </c>
      <c r="AO627" s="35">
        <v>8</v>
      </c>
      <c r="AP627" s="35">
        <v>3</v>
      </c>
      <c r="AQ627" s="35">
        <v>61</v>
      </c>
      <c r="AR627">
        <v>4</v>
      </c>
      <c r="AS627">
        <v>0</v>
      </c>
      <c r="AT627">
        <v>83.48</v>
      </c>
      <c r="AU627">
        <v>-2.2999999999999998</v>
      </c>
      <c r="AV627">
        <v>-82.012</v>
      </c>
      <c r="AW627">
        <v>-3.8820000000000001</v>
      </c>
      <c r="AX627" s="2">
        <v>10.1</v>
      </c>
      <c r="AY627" s="2">
        <v>-2.1</v>
      </c>
      <c r="AZ627" s="2">
        <v>0.5</v>
      </c>
      <c r="BA627" s="2">
        <v>-0.4</v>
      </c>
      <c r="BB627" s="2">
        <v>1</v>
      </c>
      <c r="BC627" s="2">
        <v>-1</v>
      </c>
    </row>
    <row r="628" spans="1:55" x14ac:dyDescent="0.2">
      <c r="A628" s="12" t="s">
        <v>365</v>
      </c>
      <c r="B628" s="12" t="s">
        <v>1822</v>
      </c>
      <c r="C628" t="s">
        <v>1821</v>
      </c>
      <c r="D628" t="s">
        <v>223</v>
      </c>
      <c r="E628" s="12" t="s">
        <v>148</v>
      </c>
      <c r="F628">
        <v>36</v>
      </c>
      <c r="G628">
        <v>2</v>
      </c>
      <c r="H628">
        <v>2</v>
      </c>
      <c r="I628" s="15">
        <f t="shared" si="90"/>
        <v>4</v>
      </c>
      <c r="J628">
        <v>2</v>
      </c>
      <c r="K628">
        <v>0</v>
      </c>
      <c r="L628" s="3">
        <v>2</v>
      </c>
      <c r="M628" s="3">
        <v>2</v>
      </c>
      <c r="N628" s="3">
        <v>0</v>
      </c>
      <c r="O628" s="14">
        <f t="shared" si="91"/>
        <v>3.074295473952573</v>
      </c>
      <c r="P628">
        <v>3</v>
      </c>
      <c r="Q628">
        <v>5</v>
      </c>
      <c r="R628">
        <v>3</v>
      </c>
      <c r="S628" s="13">
        <f t="shared" si="92"/>
        <v>0.66666666666666663</v>
      </c>
      <c r="T628" s="13">
        <f t="shared" si="93"/>
        <v>0.18181818181818182</v>
      </c>
      <c r="U628" s="15">
        <f t="shared" si="94"/>
        <v>15</v>
      </c>
      <c r="V628">
        <v>0</v>
      </c>
      <c r="W628">
        <v>3</v>
      </c>
      <c r="X628">
        <v>3</v>
      </c>
      <c r="Y628" s="2">
        <v>78.066666666700002</v>
      </c>
      <c r="Z628" s="21">
        <v>2.1666666666999999</v>
      </c>
      <c r="AA628">
        <v>2.11</v>
      </c>
      <c r="AB628">
        <v>3.52</v>
      </c>
      <c r="AC628" s="32">
        <f t="shared" si="95"/>
        <v>0.37477797513321492</v>
      </c>
      <c r="AD628" s="13">
        <f t="shared" si="96"/>
        <v>0.25</v>
      </c>
      <c r="AE628" s="13">
        <f t="shared" si="97"/>
        <v>0.25</v>
      </c>
      <c r="AF628" s="13">
        <f t="shared" si="98"/>
        <v>0.5</v>
      </c>
      <c r="AG628">
        <v>1</v>
      </c>
      <c r="AH628">
        <v>0</v>
      </c>
      <c r="AI628" s="17">
        <f t="shared" si="99"/>
        <v>1</v>
      </c>
      <c r="AJ628" s="35">
        <v>8</v>
      </c>
      <c r="AK628" s="35">
        <v>2</v>
      </c>
      <c r="AL628" s="35">
        <v>52</v>
      </c>
      <c r="AM628" s="35">
        <v>8</v>
      </c>
      <c r="AN628" s="35">
        <v>26</v>
      </c>
      <c r="AO628" s="35">
        <v>1</v>
      </c>
      <c r="AP628" s="35">
        <v>2</v>
      </c>
      <c r="AQ628" s="35">
        <v>33</v>
      </c>
      <c r="AR628">
        <v>1</v>
      </c>
      <c r="AS628">
        <v>1</v>
      </c>
      <c r="AT628">
        <v>83.57</v>
      </c>
      <c r="AU628">
        <v>-2.2000000000000002</v>
      </c>
      <c r="AV628">
        <v>-76.245000000000005</v>
      </c>
      <c r="AW628">
        <v>4.09</v>
      </c>
      <c r="AX628" s="2">
        <v>6.9</v>
      </c>
      <c r="AY628" s="2">
        <v>0</v>
      </c>
      <c r="AZ628" s="2">
        <v>0</v>
      </c>
      <c r="BA628" s="2">
        <v>-0.4</v>
      </c>
      <c r="BB628" s="2">
        <v>-0.2</v>
      </c>
      <c r="BC628" s="2">
        <v>-0.60000000000000009</v>
      </c>
    </row>
    <row r="629" spans="1:55" x14ac:dyDescent="0.2">
      <c r="A629" s="12" t="s">
        <v>365</v>
      </c>
      <c r="B629" s="12" t="s">
        <v>2314</v>
      </c>
      <c r="C629" t="s">
        <v>2313</v>
      </c>
      <c r="D629" t="s">
        <v>330</v>
      </c>
      <c r="E629" s="12" t="s">
        <v>170</v>
      </c>
      <c r="F629">
        <v>82</v>
      </c>
      <c r="G629">
        <v>8</v>
      </c>
      <c r="H629">
        <v>9</v>
      </c>
      <c r="I629" s="15">
        <f t="shared" si="90"/>
        <v>17</v>
      </c>
      <c r="J629">
        <v>6</v>
      </c>
      <c r="K629">
        <v>3</v>
      </c>
      <c r="L629" s="3">
        <v>8</v>
      </c>
      <c r="M629" s="3">
        <v>6</v>
      </c>
      <c r="N629" s="3">
        <v>1</v>
      </c>
      <c r="O629" s="14">
        <f t="shared" si="91"/>
        <v>5.3259072317456582</v>
      </c>
      <c r="P629">
        <v>49</v>
      </c>
      <c r="Q629">
        <v>11</v>
      </c>
      <c r="R629">
        <v>10</v>
      </c>
      <c r="S629" s="13">
        <f t="shared" si="92"/>
        <v>0.16326530612244897</v>
      </c>
      <c r="T629" s="13">
        <f t="shared" si="93"/>
        <v>0.11428571428571428</v>
      </c>
      <c r="U629" s="15">
        <f t="shared" si="94"/>
        <v>43.428571428571423</v>
      </c>
      <c r="V629">
        <v>1</v>
      </c>
      <c r="W629">
        <v>2</v>
      </c>
      <c r="X629">
        <v>14</v>
      </c>
      <c r="Y629" s="2">
        <v>191.51666666669999</v>
      </c>
      <c r="Z629" s="21">
        <v>2.3333333333000001</v>
      </c>
      <c r="AA629">
        <v>2.21</v>
      </c>
      <c r="AB629">
        <v>2.72</v>
      </c>
      <c r="AC629" s="32">
        <f t="shared" si="95"/>
        <v>0.44827586206896552</v>
      </c>
      <c r="AD629" s="13">
        <f t="shared" si="96"/>
        <v>0.38095238095238093</v>
      </c>
      <c r="AE629" s="13">
        <f t="shared" si="97"/>
        <v>0.42857142857142855</v>
      </c>
      <c r="AF629" s="13">
        <f t="shared" si="98"/>
        <v>0.80952380952380953</v>
      </c>
      <c r="AG629">
        <v>22</v>
      </c>
      <c r="AH629">
        <v>18</v>
      </c>
      <c r="AI629" s="17">
        <f t="shared" si="99"/>
        <v>0.55000000000000004</v>
      </c>
      <c r="AJ629" s="35">
        <v>21</v>
      </c>
      <c r="AK629" s="35">
        <v>1</v>
      </c>
      <c r="AL629" s="35">
        <v>131</v>
      </c>
      <c r="AM629" s="35">
        <v>20</v>
      </c>
      <c r="AN629" s="35">
        <v>43</v>
      </c>
      <c r="AO629" s="35">
        <v>4</v>
      </c>
      <c r="AP629" s="35">
        <v>13</v>
      </c>
      <c r="AQ629" s="35">
        <v>48</v>
      </c>
      <c r="AR629">
        <v>1</v>
      </c>
      <c r="AS629">
        <v>3</v>
      </c>
      <c r="AT629">
        <v>67.81</v>
      </c>
      <c r="AU629">
        <v>-2</v>
      </c>
      <c r="AV629">
        <v>-83.58</v>
      </c>
      <c r="AW629">
        <v>-2.9870000000000001</v>
      </c>
      <c r="AX629" s="2">
        <v>19.3</v>
      </c>
      <c r="AY629" s="2">
        <v>2.5</v>
      </c>
      <c r="AZ629" s="2">
        <v>-0.2</v>
      </c>
      <c r="BA629" s="2">
        <v>-0.4</v>
      </c>
      <c r="BB629" s="2">
        <v>0.1</v>
      </c>
      <c r="BC629" s="2">
        <v>2.1</v>
      </c>
    </row>
    <row r="630" spans="1:55" x14ac:dyDescent="0.2">
      <c r="A630" s="12" t="s">
        <v>1961</v>
      </c>
      <c r="B630" s="12" t="s">
        <v>1962</v>
      </c>
      <c r="C630" t="s">
        <v>1960</v>
      </c>
      <c r="D630" t="s">
        <v>112</v>
      </c>
      <c r="E630" s="12" t="s">
        <v>170</v>
      </c>
      <c r="F630">
        <v>78</v>
      </c>
      <c r="G630">
        <v>7</v>
      </c>
      <c r="H630">
        <v>11</v>
      </c>
      <c r="I630" s="15">
        <f t="shared" si="90"/>
        <v>18</v>
      </c>
      <c r="J630">
        <v>6</v>
      </c>
      <c r="K630">
        <v>5</v>
      </c>
      <c r="L630" s="3">
        <v>6</v>
      </c>
      <c r="M630" s="3">
        <v>6</v>
      </c>
      <c r="N630" s="3">
        <v>5</v>
      </c>
      <c r="O630" s="14">
        <f t="shared" si="91"/>
        <v>5.8205335489086494</v>
      </c>
      <c r="P630">
        <v>24</v>
      </c>
      <c r="Q630">
        <v>15</v>
      </c>
      <c r="R630">
        <v>14</v>
      </c>
      <c r="S630" s="13">
        <f t="shared" si="92"/>
        <v>0.29166666666666669</v>
      </c>
      <c r="T630" s="13">
        <f t="shared" si="93"/>
        <v>0.13207547169811321</v>
      </c>
      <c r="U630" s="15">
        <f t="shared" si="94"/>
        <v>42.666666666666664</v>
      </c>
      <c r="V630">
        <v>0</v>
      </c>
      <c r="W630">
        <v>4</v>
      </c>
      <c r="X630">
        <v>11</v>
      </c>
      <c r="Y630" s="2">
        <v>185.55</v>
      </c>
      <c r="Z630" s="21">
        <v>2.3666666667</v>
      </c>
      <c r="AA630">
        <v>2.34</v>
      </c>
      <c r="AB630">
        <v>2.82</v>
      </c>
      <c r="AC630" s="32">
        <f t="shared" si="95"/>
        <v>0.45348837209302323</v>
      </c>
      <c r="AD630" s="13">
        <f t="shared" si="96"/>
        <v>0.33333333333333331</v>
      </c>
      <c r="AE630" s="13">
        <f t="shared" si="97"/>
        <v>0.61111111111111116</v>
      </c>
      <c r="AF630" s="13">
        <f t="shared" si="98"/>
        <v>0.94444444444444442</v>
      </c>
      <c r="AG630">
        <v>83</v>
      </c>
      <c r="AH630">
        <v>75</v>
      </c>
      <c r="AI630" s="17">
        <f t="shared" si="99"/>
        <v>0.52531645569620256</v>
      </c>
      <c r="AJ630" s="35">
        <v>18</v>
      </c>
      <c r="AK630" s="35">
        <v>5</v>
      </c>
      <c r="AL630" s="35">
        <v>110</v>
      </c>
      <c r="AM630" s="35">
        <v>31</v>
      </c>
      <c r="AN630" s="35">
        <v>50</v>
      </c>
      <c r="AO630" s="35">
        <v>12</v>
      </c>
      <c r="AP630" s="35">
        <v>4</v>
      </c>
      <c r="AQ630" s="35">
        <v>75</v>
      </c>
      <c r="AR630">
        <v>3</v>
      </c>
      <c r="AS630">
        <v>0</v>
      </c>
      <c r="AT630">
        <v>66.150000000000006</v>
      </c>
      <c r="AU630">
        <v>-19.399999999999999</v>
      </c>
      <c r="AV630">
        <v>-84.513000000000005</v>
      </c>
      <c r="AW630">
        <v>2.56</v>
      </c>
      <c r="AX630" s="2">
        <v>15.4</v>
      </c>
      <c r="AY630" s="2">
        <v>-1.5</v>
      </c>
      <c r="AZ630" s="2">
        <v>0.60000000000000009</v>
      </c>
      <c r="BA630" s="2">
        <v>-0.5</v>
      </c>
      <c r="BB630" s="2">
        <v>0</v>
      </c>
      <c r="BC630" s="2">
        <v>-1.4</v>
      </c>
    </row>
    <row r="631" spans="1:55" x14ac:dyDescent="0.2">
      <c r="A631" s="12" t="s">
        <v>464</v>
      </c>
      <c r="B631" s="12" t="s">
        <v>465</v>
      </c>
      <c r="C631" t="s">
        <v>463</v>
      </c>
      <c r="D631" t="s">
        <v>317</v>
      </c>
      <c r="E631" s="12" t="s">
        <v>170</v>
      </c>
      <c r="F631">
        <v>76</v>
      </c>
      <c r="G631">
        <v>0</v>
      </c>
      <c r="H631">
        <v>3</v>
      </c>
      <c r="I631" s="15">
        <f t="shared" si="90"/>
        <v>3</v>
      </c>
      <c r="J631">
        <v>0</v>
      </c>
      <c r="K631">
        <v>3</v>
      </c>
      <c r="L631" s="3">
        <v>0</v>
      </c>
      <c r="M631" s="3">
        <v>0</v>
      </c>
      <c r="N631" s="3">
        <v>3</v>
      </c>
      <c r="O631" s="14">
        <f t="shared" si="91"/>
        <v>1.1056511056511056</v>
      </c>
      <c r="P631">
        <v>28</v>
      </c>
      <c r="Q631">
        <v>8</v>
      </c>
      <c r="R631">
        <v>4</v>
      </c>
      <c r="S631" s="13">
        <f t="shared" si="92"/>
        <v>0</v>
      </c>
      <c r="T631" s="13">
        <f t="shared" si="93"/>
        <v>0</v>
      </c>
      <c r="U631" s="15">
        <f t="shared" si="94"/>
        <v>0</v>
      </c>
      <c r="V631">
        <v>0</v>
      </c>
      <c r="W631">
        <v>2</v>
      </c>
      <c r="X631">
        <v>11</v>
      </c>
      <c r="Y631" s="2">
        <v>162.80000000000001</v>
      </c>
      <c r="Z631" s="21">
        <v>2.1333333333</v>
      </c>
      <c r="AA631">
        <v>2.06</v>
      </c>
      <c r="AB631">
        <v>3.51</v>
      </c>
      <c r="AC631" s="32">
        <f t="shared" si="95"/>
        <v>0.36983842010771995</v>
      </c>
      <c r="AD631" s="13">
        <f t="shared" si="96"/>
        <v>0</v>
      </c>
      <c r="AE631" s="13">
        <f t="shared" si="97"/>
        <v>0.5</v>
      </c>
      <c r="AF631" s="13">
        <f t="shared" si="98"/>
        <v>0.5</v>
      </c>
      <c r="AG631">
        <v>79</v>
      </c>
      <c r="AH631">
        <v>65</v>
      </c>
      <c r="AI631" s="17">
        <f t="shared" si="99"/>
        <v>0.54861111111111116</v>
      </c>
      <c r="AJ631" s="35">
        <v>6</v>
      </c>
      <c r="AK631" s="35">
        <v>1</v>
      </c>
      <c r="AL631" s="35">
        <v>105</v>
      </c>
      <c r="AM631" s="35">
        <v>20</v>
      </c>
      <c r="AN631" s="35">
        <v>49</v>
      </c>
      <c r="AO631" s="35">
        <v>4</v>
      </c>
      <c r="AP631" s="35">
        <v>10</v>
      </c>
      <c r="AQ631" s="35">
        <v>46</v>
      </c>
      <c r="AR631">
        <v>1</v>
      </c>
      <c r="AS631">
        <v>0</v>
      </c>
      <c r="AT631">
        <v>65.38</v>
      </c>
      <c r="AU631">
        <v>-7.8</v>
      </c>
      <c r="AV631">
        <v>-72.988</v>
      </c>
      <c r="AW631">
        <v>0.27500000000000002</v>
      </c>
      <c r="AX631" s="2">
        <v>11.7</v>
      </c>
      <c r="AY631" s="2">
        <v>-2.2999999999999998</v>
      </c>
      <c r="AZ631" s="2">
        <v>0</v>
      </c>
      <c r="BA631" s="2">
        <v>-0.7</v>
      </c>
      <c r="BB631" s="2">
        <v>2.7</v>
      </c>
      <c r="BC631" s="2">
        <v>-0.30000000000000004</v>
      </c>
    </row>
    <row r="632" spans="1:55" x14ac:dyDescent="0.2">
      <c r="A632" s="12" t="s">
        <v>464</v>
      </c>
      <c r="B632" s="12" t="s">
        <v>515</v>
      </c>
      <c r="C632" t="s">
        <v>514</v>
      </c>
      <c r="D632" t="s">
        <v>192</v>
      </c>
      <c r="E632" s="12" t="s">
        <v>170</v>
      </c>
      <c r="F632">
        <v>77</v>
      </c>
      <c r="G632">
        <v>7</v>
      </c>
      <c r="H632">
        <v>13</v>
      </c>
      <c r="I632" s="15">
        <f t="shared" si="90"/>
        <v>20</v>
      </c>
      <c r="J632">
        <v>2</v>
      </c>
      <c r="K632">
        <v>11</v>
      </c>
      <c r="L632" s="3">
        <v>5</v>
      </c>
      <c r="M632" s="3">
        <v>2</v>
      </c>
      <c r="N632" s="3">
        <v>9</v>
      </c>
      <c r="O632" s="14">
        <f t="shared" si="91"/>
        <v>5.4401208915761901</v>
      </c>
      <c r="P632">
        <v>40</v>
      </c>
      <c r="Q632">
        <v>18</v>
      </c>
      <c r="R632">
        <v>18</v>
      </c>
      <c r="S632" s="13">
        <f t="shared" si="92"/>
        <v>0.17499999999999999</v>
      </c>
      <c r="T632" s="13">
        <f t="shared" si="93"/>
        <v>9.2105263157894732E-2</v>
      </c>
      <c r="U632" s="15">
        <f t="shared" si="94"/>
        <v>18.454545454545453</v>
      </c>
      <c r="V632">
        <v>0</v>
      </c>
      <c r="W632">
        <v>1</v>
      </c>
      <c r="X632">
        <v>5</v>
      </c>
      <c r="Y632" s="2">
        <v>220.5833333333</v>
      </c>
      <c r="Z632" s="21">
        <v>2.85</v>
      </c>
      <c r="AA632">
        <v>2.72</v>
      </c>
      <c r="AB632">
        <v>2.7</v>
      </c>
      <c r="AC632" s="32">
        <f t="shared" si="95"/>
        <v>0.50184501845018459</v>
      </c>
      <c r="AD632" s="13">
        <f t="shared" si="96"/>
        <v>0.22727272727272727</v>
      </c>
      <c r="AE632" s="13">
        <f t="shared" si="97"/>
        <v>0.59090909090909094</v>
      </c>
      <c r="AF632" s="13">
        <f t="shared" si="98"/>
        <v>0.81818181818181823</v>
      </c>
      <c r="AG632">
        <v>112</v>
      </c>
      <c r="AH632">
        <v>108</v>
      </c>
      <c r="AI632" s="17">
        <f t="shared" si="99"/>
        <v>0.50909090909090904</v>
      </c>
      <c r="AJ632" s="35">
        <v>22</v>
      </c>
      <c r="AK632" s="35">
        <v>4</v>
      </c>
      <c r="AL632" s="35">
        <v>181</v>
      </c>
      <c r="AM632" s="35">
        <v>18</v>
      </c>
      <c r="AN632" s="35">
        <v>87</v>
      </c>
      <c r="AO632" s="35">
        <v>14</v>
      </c>
      <c r="AP632" s="35">
        <v>8</v>
      </c>
      <c r="AQ632" s="35">
        <v>89</v>
      </c>
      <c r="AR632">
        <v>3</v>
      </c>
      <c r="AS632">
        <v>0</v>
      </c>
      <c r="AT632">
        <v>96.01</v>
      </c>
      <c r="AU632">
        <v>18.100000000000001</v>
      </c>
      <c r="AV632">
        <v>-83.516999999999996</v>
      </c>
      <c r="AW632">
        <v>-3.5</v>
      </c>
      <c r="AX632" s="2">
        <v>21.5</v>
      </c>
      <c r="AY632" s="2">
        <v>1.9</v>
      </c>
      <c r="AZ632" s="2">
        <v>0.2</v>
      </c>
      <c r="BA632" s="2">
        <v>-0.4</v>
      </c>
      <c r="BB632" s="2">
        <v>0.5</v>
      </c>
      <c r="BC632" s="2">
        <v>2.1</v>
      </c>
    </row>
    <row r="633" spans="1:55" x14ac:dyDescent="0.2">
      <c r="A633" s="12" t="s">
        <v>464</v>
      </c>
      <c r="B633" s="12" t="s">
        <v>1122</v>
      </c>
      <c r="C633" t="s">
        <v>1121</v>
      </c>
      <c r="D633" t="s">
        <v>147</v>
      </c>
      <c r="E633" s="12" t="s">
        <v>170</v>
      </c>
      <c r="F633">
        <v>1</v>
      </c>
      <c r="G633">
        <v>0</v>
      </c>
      <c r="H633">
        <v>0</v>
      </c>
      <c r="I633" s="15">
        <f t="shared" si="90"/>
        <v>0</v>
      </c>
      <c r="J633">
        <v>0</v>
      </c>
      <c r="K633">
        <v>0</v>
      </c>
      <c r="L633" s="3">
        <v>0</v>
      </c>
      <c r="M633" s="3">
        <v>0</v>
      </c>
      <c r="N633" s="3">
        <v>0</v>
      </c>
      <c r="O633" s="14">
        <f t="shared" si="91"/>
        <v>0</v>
      </c>
      <c r="P633">
        <v>0</v>
      </c>
      <c r="Q633">
        <v>0</v>
      </c>
      <c r="R633">
        <v>0</v>
      </c>
      <c r="S633" s="13">
        <f t="shared" si="92"/>
        <v>0</v>
      </c>
      <c r="T633" s="13">
        <f t="shared" si="93"/>
        <v>0</v>
      </c>
      <c r="U633" s="15">
        <f t="shared" si="94"/>
        <v>0</v>
      </c>
      <c r="V633">
        <v>0</v>
      </c>
      <c r="W633">
        <v>0</v>
      </c>
      <c r="X633">
        <v>0</v>
      </c>
      <c r="Y633" s="2">
        <v>0.71666666670000001</v>
      </c>
      <c r="Z633" s="21">
        <v>0.71666666670000001</v>
      </c>
      <c r="AA633">
        <v>0.72</v>
      </c>
      <c r="AB633">
        <v>3.63</v>
      </c>
      <c r="AC633" s="32">
        <f t="shared" si="95"/>
        <v>0.16551724137931034</v>
      </c>
      <c r="AD633" s="13">
        <f t="shared" si="96"/>
        <v>0</v>
      </c>
      <c r="AE633" s="13">
        <f t="shared" si="97"/>
        <v>0</v>
      </c>
      <c r="AF633" s="13">
        <f t="shared" si="98"/>
        <v>0</v>
      </c>
      <c r="AG633">
        <v>1</v>
      </c>
      <c r="AH633">
        <v>0</v>
      </c>
      <c r="AI633" s="17">
        <f t="shared" si="99"/>
        <v>1</v>
      </c>
      <c r="AJ633" s="35">
        <v>0</v>
      </c>
      <c r="AK633" s="35">
        <v>0</v>
      </c>
      <c r="AL633" s="35">
        <v>1</v>
      </c>
      <c r="AM633" s="35">
        <v>0</v>
      </c>
      <c r="AN633" s="35">
        <v>1</v>
      </c>
      <c r="AO633" s="35">
        <v>0</v>
      </c>
      <c r="AP633" s="35">
        <v>0</v>
      </c>
      <c r="AQ633" s="35">
        <v>0</v>
      </c>
      <c r="AR633">
        <v>0</v>
      </c>
      <c r="AS633">
        <v>0</v>
      </c>
      <c r="AT633">
        <v>167.44</v>
      </c>
      <c r="AU633">
        <v>51.8</v>
      </c>
      <c r="AV633">
        <v>-82.805999999999997</v>
      </c>
      <c r="AW633">
        <v>-2.7650000000000001</v>
      </c>
      <c r="AX633" s="2">
        <v>0</v>
      </c>
      <c r="AY633" s="2">
        <v>-0.1</v>
      </c>
      <c r="AZ633" s="2">
        <v>0</v>
      </c>
      <c r="BA633" s="2">
        <v>0</v>
      </c>
      <c r="BB633" s="2">
        <v>0</v>
      </c>
      <c r="BC633" s="2">
        <v>-0.1</v>
      </c>
    </row>
    <row r="634" spans="1:55" x14ac:dyDescent="0.2">
      <c r="A634" s="12" t="s">
        <v>464</v>
      </c>
      <c r="B634" s="12" t="s">
        <v>1343</v>
      </c>
      <c r="C634" t="s">
        <v>1346</v>
      </c>
      <c r="D634" t="s">
        <v>223</v>
      </c>
      <c r="E634" s="12" t="s">
        <v>156</v>
      </c>
      <c r="F634">
        <v>70</v>
      </c>
      <c r="G634">
        <v>3</v>
      </c>
      <c r="H634">
        <v>3</v>
      </c>
      <c r="I634" s="15">
        <f t="shared" si="90"/>
        <v>6</v>
      </c>
      <c r="J634">
        <v>2</v>
      </c>
      <c r="K634">
        <v>1</v>
      </c>
      <c r="L634" s="3">
        <v>2</v>
      </c>
      <c r="M634" s="3">
        <v>0</v>
      </c>
      <c r="N634" s="3">
        <v>1</v>
      </c>
      <c r="O634" s="14">
        <f t="shared" si="91"/>
        <v>2.9564741308505456</v>
      </c>
      <c r="P634">
        <v>11</v>
      </c>
      <c r="Q634">
        <v>3</v>
      </c>
      <c r="R634">
        <v>6</v>
      </c>
      <c r="S634" s="13">
        <f t="shared" si="92"/>
        <v>0.27272727272727271</v>
      </c>
      <c r="T634" s="13">
        <f t="shared" si="93"/>
        <v>0.15</v>
      </c>
      <c r="U634" s="15">
        <f t="shared" si="94"/>
        <v>20.285714285714288</v>
      </c>
      <c r="V634">
        <v>1</v>
      </c>
      <c r="W634">
        <v>11</v>
      </c>
      <c r="X634">
        <v>9</v>
      </c>
      <c r="Y634" s="2">
        <v>121.7666666667</v>
      </c>
      <c r="Z634" s="21">
        <v>1.7333333333000001</v>
      </c>
      <c r="AA634">
        <v>1.69</v>
      </c>
      <c r="AB634">
        <v>3.71</v>
      </c>
      <c r="AC634" s="32">
        <f t="shared" si="95"/>
        <v>0.31296296296296294</v>
      </c>
      <c r="AD634" s="13">
        <f t="shared" si="96"/>
        <v>0.2857142857142857</v>
      </c>
      <c r="AE634" s="13">
        <f t="shared" si="97"/>
        <v>0.42857142857142855</v>
      </c>
      <c r="AF634" s="13">
        <f t="shared" si="98"/>
        <v>0.71428571428571419</v>
      </c>
      <c r="AG634">
        <v>1</v>
      </c>
      <c r="AH634">
        <v>2</v>
      </c>
      <c r="AI634" s="17">
        <f t="shared" si="99"/>
        <v>0.33333333333333331</v>
      </c>
      <c r="AJ634" s="35">
        <v>7</v>
      </c>
      <c r="AK634" s="35">
        <v>1</v>
      </c>
      <c r="AL634" s="35">
        <v>64</v>
      </c>
      <c r="AM634" s="35">
        <v>11</v>
      </c>
      <c r="AN634" s="35">
        <v>36</v>
      </c>
      <c r="AO634" s="35">
        <v>2</v>
      </c>
      <c r="AP634" s="35">
        <v>4</v>
      </c>
      <c r="AQ634" s="35">
        <v>44</v>
      </c>
      <c r="AR634">
        <v>3</v>
      </c>
      <c r="AS634">
        <v>1</v>
      </c>
      <c r="AT634">
        <v>67.38</v>
      </c>
      <c r="AU634">
        <v>-26.3</v>
      </c>
      <c r="AV634">
        <v>-83.076999999999998</v>
      </c>
      <c r="AW634">
        <v>-6.2110000000000003</v>
      </c>
      <c r="AX634" s="2">
        <v>8.5</v>
      </c>
      <c r="AY634" s="2">
        <v>-2.5</v>
      </c>
      <c r="AZ634" s="2">
        <v>0.5</v>
      </c>
      <c r="BA634" s="2">
        <v>-0.1</v>
      </c>
      <c r="BB634" s="2">
        <v>-0.1</v>
      </c>
      <c r="BC634" s="2">
        <v>-2.2000000000000002</v>
      </c>
    </row>
    <row r="635" spans="1:55" x14ac:dyDescent="0.2">
      <c r="A635" s="12" t="s">
        <v>464</v>
      </c>
      <c r="B635" s="12" t="s">
        <v>1799</v>
      </c>
      <c r="C635" t="s">
        <v>1798</v>
      </c>
      <c r="D635" t="s">
        <v>330</v>
      </c>
      <c r="E635" s="12" t="s">
        <v>178</v>
      </c>
      <c r="F635">
        <v>54</v>
      </c>
      <c r="G635">
        <v>2</v>
      </c>
      <c r="H635">
        <v>5</v>
      </c>
      <c r="I635" s="15">
        <f t="shared" si="90"/>
        <v>7</v>
      </c>
      <c r="J635">
        <v>3</v>
      </c>
      <c r="K635">
        <v>2</v>
      </c>
      <c r="L635" s="3">
        <v>2</v>
      </c>
      <c r="M635" s="3">
        <v>3</v>
      </c>
      <c r="N635" s="3">
        <v>2</v>
      </c>
      <c r="O635" s="14">
        <f t="shared" si="91"/>
        <v>4.4935805991424775</v>
      </c>
      <c r="P635">
        <v>11</v>
      </c>
      <c r="Q635">
        <v>4</v>
      </c>
      <c r="R635">
        <v>5</v>
      </c>
      <c r="S635" s="13">
        <f t="shared" si="92"/>
        <v>0.18181818181818182</v>
      </c>
      <c r="T635" s="13">
        <f t="shared" si="93"/>
        <v>0.1</v>
      </c>
      <c r="U635" s="15">
        <f t="shared" si="94"/>
        <v>18.857142857142858</v>
      </c>
      <c r="V635">
        <v>0</v>
      </c>
      <c r="W635">
        <v>2</v>
      </c>
      <c r="X635">
        <v>5</v>
      </c>
      <c r="Y635" s="2">
        <v>93.466666666699993</v>
      </c>
      <c r="Z635" s="21">
        <v>1.7166666667000001</v>
      </c>
      <c r="AA635">
        <v>1.7000000000000002</v>
      </c>
      <c r="AB635">
        <v>3.34</v>
      </c>
      <c r="AC635" s="32">
        <f t="shared" si="95"/>
        <v>0.33730158730158732</v>
      </c>
      <c r="AD635" s="13">
        <f t="shared" si="96"/>
        <v>0.14285714285714285</v>
      </c>
      <c r="AE635" s="13">
        <f t="shared" si="97"/>
        <v>0.35714285714285715</v>
      </c>
      <c r="AF635" s="13">
        <f t="shared" si="98"/>
        <v>0.5</v>
      </c>
      <c r="AI635" s="17" t="str">
        <f t="shared" si="99"/>
        <v xml:space="preserve"> </v>
      </c>
      <c r="AJ635" s="35">
        <v>14</v>
      </c>
      <c r="AK635" s="35">
        <v>0</v>
      </c>
      <c r="AL635" s="35">
        <v>74</v>
      </c>
      <c r="AM635" s="35">
        <v>11</v>
      </c>
      <c r="AN635" s="35">
        <v>24</v>
      </c>
      <c r="AO635" s="35">
        <v>2</v>
      </c>
      <c r="AP635" s="35">
        <v>3</v>
      </c>
      <c r="AQ635" s="35">
        <v>30</v>
      </c>
      <c r="AR635">
        <v>1</v>
      </c>
      <c r="AS635">
        <v>0</v>
      </c>
      <c r="AT635">
        <v>82.26</v>
      </c>
      <c r="AU635">
        <v>22</v>
      </c>
      <c r="AV635">
        <v>-74.491</v>
      </c>
      <c r="AW635">
        <v>5.33</v>
      </c>
      <c r="AX635" s="2">
        <v>11</v>
      </c>
      <c r="AY635" s="2">
        <v>2.2000000000000002</v>
      </c>
      <c r="AZ635" s="2">
        <v>0.1</v>
      </c>
      <c r="BA635" s="2">
        <v>0.30000000000000004</v>
      </c>
      <c r="BB635" s="2">
        <v>-0.1</v>
      </c>
      <c r="BC635" s="2">
        <v>2.5</v>
      </c>
    </row>
    <row r="636" spans="1:55" x14ac:dyDescent="0.2">
      <c r="A636" s="12" t="s">
        <v>464</v>
      </c>
      <c r="B636" s="12" t="s">
        <v>1909</v>
      </c>
      <c r="C636" t="s">
        <v>1917</v>
      </c>
      <c r="D636" t="s">
        <v>338</v>
      </c>
      <c r="E636" s="12" t="s">
        <v>148</v>
      </c>
      <c r="F636">
        <v>9</v>
      </c>
      <c r="G636">
        <v>0</v>
      </c>
      <c r="H636">
        <v>0</v>
      </c>
      <c r="I636" s="15">
        <f t="shared" si="90"/>
        <v>0</v>
      </c>
      <c r="J636">
        <v>0</v>
      </c>
      <c r="K636">
        <v>0</v>
      </c>
      <c r="L636" s="3">
        <v>0</v>
      </c>
      <c r="M636" s="3">
        <v>0</v>
      </c>
      <c r="N636" s="3">
        <v>0</v>
      </c>
      <c r="O636" s="14">
        <f t="shared" si="91"/>
        <v>0</v>
      </c>
      <c r="P636">
        <v>0</v>
      </c>
      <c r="Q636">
        <v>0</v>
      </c>
      <c r="R636">
        <v>0</v>
      </c>
      <c r="S636" s="13">
        <f t="shared" si="92"/>
        <v>0</v>
      </c>
      <c r="T636" s="13">
        <f t="shared" si="93"/>
        <v>0</v>
      </c>
      <c r="U636" s="15">
        <f t="shared" si="94"/>
        <v>0</v>
      </c>
      <c r="V636">
        <v>0</v>
      </c>
      <c r="W636">
        <v>0</v>
      </c>
      <c r="X636">
        <v>0</v>
      </c>
      <c r="Y636" s="2">
        <v>0.51666666670000005</v>
      </c>
      <c r="Z636" s="21">
        <v>0.05</v>
      </c>
      <c r="AA636">
        <v>0.06</v>
      </c>
      <c r="AB636">
        <v>4.1399999999999997</v>
      </c>
      <c r="AC636" s="32">
        <f t="shared" si="95"/>
        <v>1.4285714285714287E-2</v>
      </c>
      <c r="AD636" s="13">
        <f t="shared" si="96"/>
        <v>0</v>
      </c>
      <c r="AE636" s="13">
        <f t="shared" si="97"/>
        <v>0</v>
      </c>
      <c r="AF636" s="13">
        <f t="shared" si="98"/>
        <v>0</v>
      </c>
      <c r="AG636">
        <v>0</v>
      </c>
      <c r="AH636">
        <v>0</v>
      </c>
      <c r="AI636" s="17" t="str">
        <f t="shared" si="99"/>
        <v xml:space="preserve"> </v>
      </c>
      <c r="AJ636" s="35">
        <v>0</v>
      </c>
      <c r="AK636" s="35">
        <v>0</v>
      </c>
      <c r="AL636" s="35">
        <v>0</v>
      </c>
      <c r="AM636" s="35">
        <v>0</v>
      </c>
      <c r="AN636" s="35">
        <v>0</v>
      </c>
      <c r="AO636" s="35">
        <v>0</v>
      </c>
      <c r="AP636" s="35">
        <v>0</v>
      </c>
      <c r="AQ636" s="35">
        <v>0</v>
      </c>
      <c r="AR636">
        <v>0</v>
      </c>
      <c r="AS636">
        <v>0</v>
      </c>
      <c r="AT636">
        <v>0</v>
      </c>
      <c r="AU636">
        <v>-90.1</v>
      </c>
      <c r="AV636">
        <v>-85.245999999999995</v>
      </c>
      <c r="AW636">
        <v>-2.0670000000000002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</row>
    <row r="637" spans="1:55" x14ac:dyDescent="0.2">
      <c r="A637" s="12" t="s">
        <v>464</v>
      </c>
      <c r="B637" s="12" t="s">
        <v>2208</v>
      </c>
      <c r="C637" t="s">
        <v>2207</v>
      </c>
      <c r="D637" t="s">
        <v>442</v>
      </c>
      <c r="E637" s="12" t="s">
        <v>178</v>
      </c>
      <c r="F637">
        <v>82</v>
      </c>
      <c r="G637">
        <v>4</v>
      </c>
      <c r="H637">
        <v>6</v>
      </c>
      <c r="I637" s="15">
        <f t="shared" si="90"/>
        <v>10</v>
      </c>
      <c r="J637">
        <v>2</v>
      </c>
      <c r="K637">
        <v>4</v>
      </c>
      <c r="L637" s="3">
        <v>4</v>
      </c>
      <c r="M637" s="3">
        <v>2</v>
      </c>
      <c r="N637" s="3">
        <v>4</v>
      </c>
      <c r="O637" s="14">
        <f t="shared" si="91"/>
        <v>3.6426186380646275</v>
      </c>
      <c r="P637">
        <v>24</v>
      </c>
      <c r="Q637">
        <v>5</v>
      </c>
      <c r="R637">
        <v>6</v>
      </c>
      <c r="S637" s="13">
        <f t="shared" si="92"/>
        <v>0.16666666666666666</v>
      </c>
      <c r="T637" s="13">
        <f t="shared" si="93"/>
        <v>0.11428571428571428</v>
      </c>
      <c r="U637" s="15">
        <f t="shared" si="94"/>
        <v>15.058823529411764</v>
      </c>
      <c r="V637">
        <v>0</v>
      </c>
      <c r="W637">
        <v>2</v>
      </c>
      <c r="X637">
        <v>4</v>
      </c>
      <c r="Y637" s="2">
        <v>164.71666666670001</v>
      </c>
      <c r="Z637" s="21">
        <v>2</v>
      </c>
      <c r="AA637">
        <v>2.02</v>
      </c>
      <c r="AB637">
        <v>2.95</v>
      </c>
      <c r="AC637" s="32">
        <f t="shared" si="95"/>
        <v>0.40643863179074441</v>
      </c>
      <c r="AD637" s="13">
        <f t="shared" si="96"/>
        <v>0.23529411764705882</v>
      </c>
      <c r="AE637" s="13">
        <f t="shared" si="97"/>
        <v>0.35294117647058826</v>
      </c>
      <c r="AF637" s="13">
        <f t="shared" si="98"/>
        <v>0.58823529411764708</v>
      </c>
      <c r="AI637" s="17" t="str">
        <f t="shared" si="99"/>
        <v xml:space="preserve"> </v>
      </c>
      <c r="AJ637" s="35">
        <v>17</v>
      </c>
      <c r="AK637" s="35">
        <v>0</v>
      </c>
      <c r="AL637" s="35">
        <v>111</v>
      </c>
      <c r="AM637" s="35">
        <v>19</v>
      </c>
      <c r="AN637" s="35">
        <v>53</v>
      </c>
      <c r="AO637" s="35">
        <v>7</v>
      </c>
      <c r="AP637" s="35">
        <v>1</v>
      </c>
      <c r="AQ637" s="35">
        <v>58</v>
      </c>
      <c r="AR637">
        <v>0</v>
      </c>
      <c r="AS637">
        <v>1</v>
      </c>
      <c r="AT637">
        <v>76.900000000000006</v>
      </c>
      <c r="AU637">
        <v>-13.6</v>
      </c>
      <c r="AV637">
        <v>-81.414000000000001</v>
      </c>
      <c r="AW637">
        <v>10.750999999999999</v>
      </c>
      <c r="AX637" s="2">
        <v>11.1</v>
      </c>
      <c r="AY637" s="2">
        <v>-3.4</v>
      </c>
      <c r="AZ637" s="2">
        <v>0.7</v>
      </c>
      <c r="BA637" s="2">
        <v>-0.7</v>
      </c>
      <c r="BB637" s="2">
        <v>2.2999999999999998</v>
      </c>
      <c r="BC637" s="2">
        <v>-1.1000000000000001</v>
      </c>
    </row>
    <row r="638" spans="1:55" x14ac:dyDescent="0.2">
      <c r="A638" s="12" t="s">
        <v>464</v>
      </c>
      <c r="B638" s="12" t="s">
        <v>3105</v>
      </c>
      <c r="C638" t="s">
        <v>3108</v>
      </c>
      <c r="D638" s="12" t="s">
        <v>223</v>
      </c>
      <c r="E638" s="12" t="s">
        <v>178</v>
      </c>
      <c r="F638">
        <v>69</v>
      </c>
      <c r="G638">
        <v>0</v>
      </c>
      <c r="H638">
        <v>0</v>
      </c>
      <c r="I638" s="15">
        <f t="shared" si="90"/>
        <v>0</v>
      </c>
      <c r="J638">
        <v>0</v>
      </c>
      <c r="K638">
        <v>0</v>
      </c>
      <c r="L638" s="3">
        <v>0</v>
      </c>
      <c r="M638" s="3">
        <v>0</v>
      </c>
      <c r="N638" s="3">
        <v>0</v>
      </c>
      <c r="O638" s="14">
        <f t="shared" si="91"/>
        <v>0</v>
      </c>
      <c r="P638">
        <v>0</v>
      </c>
      <c r="Q638">
        <v>0</v>
      </c>
      <c r="R638">
        <v>0</v>
      </c>
      <c r="S638" s="13">
        <f t="shared" si="92"/>
        <v>0</v>
      </c>
      <c r="T638" s="13">
        <f t="shared" si="93"/>
        <v>0</v>
      </c>
      <c r="U638" s="15">
        <f t="shared" si="94"/>
        <v>0</v>
      </c>
      <c r="V638">
        <v>0</v>
      </c>
      <c r="W638">
        <v>0</v>
      </c>
      <c r="X638">
        <v>0</v>
      </c>
      <c r="Y638" s="2">
        <v>3.2</v>
      </c>
      <c r="Z638" s="21">
        <v>3.3333333300000004E-2</v>
      </c>
      <c r="AA638">
        <v>0.05</v>
      </c>
      <c r="AB638">
        <v>5.47</v>
      </c>
      <c r="AC638" s="32">
        <f t="shared" si="95"/>
        <v>9.0579710144927557E-3</v>
      </c>
      <c r="AD638" s="13">
        <f t="shared" si="96"/>
        <v>0</v>
      </c>
      <c r="AE638" s="13">
        <f t="shared" si="97"/>
        <v>0</v>
      </c>
      <c r="AF638" s="13">
        <f t="shared" si="98"/>
        <v>0</v>
      </c>
      <c r="AI638" s="17" t="str">
        <f t="shared" si="99"/>
        <v xml:space="preserve"> </v>
      </c>
      <c r="AJ638" s="35">
        <v>0</v>
      </c>
      <c r="AK638" s="35">
        <v>0</v>
      </c>
      <c r="AL638" s="35">
        <v>0</v>
      </c>
      <c r="AM638" s="35">
        <v>0</v>
      </c>
      <c r="AN638" s="35">
        <v>1</v>
      </c>
      <c r="AO638" s="35">
        <v>0</v>
      </c>
      <c r="AP638" s="35">
        <v>0</v>
      </c>
      <c r="AQ638" s="35">
        <v>1</v>
      </c>
      <c r="AR638">
        <v>0</v>
      </c>
      <c r="AS638">
        <v>0</v>
      </c>
      <c r="AT638">
        <v>37.5</v>
      </c>
      <c r="AU638">
        <v>-40.200000000000003</v>
      </c>
      <c r="AV638">
        <v>-83.082999999999998</v>
      </c>
      <c r="AW638">
        <v>-3.5150000000000001</v>
      </c>
      <c r="AX638" s="2">
        <v>0</v>
      </c>
      <c r="AY638" s="2">
        <v>-0.30000000000000004</v>
      </c>
      <c r="AZ638" s="2">
        <v>0.2</v>
      </c>
      <c r="BA638" s="2">
        <v>0</v>
      </c>
      <c r="BB638" s="2">
        <v>0</v>
      </c>
      <c r="BC638" s="2">
        <v>-0.1</v>
      </c>
    </row>
    <row r="639" spans="1:55" x14ac:dyDescent="0.2">
      <c r="A639" s="12" t="s">
        <v>464</v>
      </c>
      <c r="B639" s="12" t="s">
        <v>3256</v>
      </c>
      <c r="C639" t="s">
        <v>3255</v>
      </c>
      <c r="D639" t="s">
        <v>343</v>
      </c>
      <c r="E639" s="12" t="s">
        <v>123</v>
      </c>
      <c r="F639">
        <v>71</v>
      </c>
      <c r="G639">
        <v>3</v>
      </c>
      <c r="H639">
        <v>3</v>
      </c>
      <c r="I639" s="15">
        <f t="shared" si="90"/>
        <v>6</v>
      </c>
      <c r="J639">
        <v>2</v>
      </c>
      <c r="K639">
        <v>1</v>
      </c>
      <c r="L639" s="3">
        <v>3</v>
      </c>
      <c r="M639" s="3">
        <v>2</v>
      </c>
      <c r="N639" s="3">
        <v>1</v>
      </c>
      <c r="O639" s="14">
        <f t="shared" si="91"/>
        <v>4.2891183478968582</v>
      </c>
      <c r="P639">
        <v>9</v>
      </c>
      <c r="Q639">
        <v>0</v>
      </c>
      <c r="R639">
        <v>3</v>
      </c>
      <c r="S639" s="13">
        <f t="shared" si="92"/>
        <v>0.33333333333333331</v>
      </c>
      <c r="T639" s="13">
        <f t="shared" si="93"/>
        <v>0.25</v>
      </c>
      <c r="U639" s="15">
        <f t="shared" si="94"/>
        <v>12.200000000000001</v>
      </c>
      <c r="V639">
        <v>0</v>
      </c>
      <c r="W639">
        <v>1</v>
      </c>
      <c r="X639">
        <v>2</v>
      </c>
      <c r="Y639" s="2">
        <v>83.933333333299998</v>
      </c>
      <c r="Z639" s="21">
        <v>1.1666666667000001</v>
      </c>
      <c r="AA639">
        <v>1.18</v>
      </c>
      <c r="AB639">
        <v>3.77</v>
      </c>
      <c r="AC639" s="32">
        <f t="shared" si="95"/>
        <v>0.23838383838383836</v>
      </c>
      <c r="AD639" s="13">
        <f t="shared" si="96"/>
        <v>0.3</v>
      </c>
      <c r="AE639" s="13">
        <f t="shared" si="97"/>
        <v>0.3</v>
      </c>
      <c r="AF639" s="13">
        <f t="shared" si="98"/>
        <v>0.6</v>
      </c>
      <c r="AG639">
        <v>1</v>
      </c>
      <c r="AH639">
        <v>3</v>
      </c>
      <c r="AI639" s="17">
        <f t="shared" si="99"/>
        <v>0.25</v>
      </c>
      <c r="AJ639" s="35">
        <v>10</v>
      </c>
      <c r="AK639" s="35">
        <v>0</v>
      </c>
      <c r="AL639" s="35">
        <v>51</v>
      </c>
      <c r="AM639" s="35">
        <v>6</v>
      </c>
      <c r="AN639" s="35">
        <v>20</v>
      </c>
      <c r="AO639" s="35">
        <v>5</v>
      </c>
      <c r="AP639" s="35">
        <v>2</v>
      </c>
      <c r="AQ639" s="35">
        <v>23</v>
      </c>
      <c r="AR639">
        <v>1</v>
      </c>
      <c r="AS639">
        <v>0</v>
      </c>
      <c r="AT639">
        <v>65.05</v>
      </c>
      <c r="AU639">
        <v>-8.1999999999999993</v>
      </c>
      <c r="AV639">
        <v>-83.427999999999997</v>
      </c>
      <c r="AW639">
        <v>-2.4580000000000002</v>
      </c>
      <c r="AX639" s="2">
        <v>7.8</v>
      </c>
      <c r="AY639" s="2">
        <v>0.7</v>
      </c>
      <c r="AZ639" s="2">
        <v>0.30000000000000004</v>
      </c>
      <c r="BA639" s="2">
        <v>0.30000000000000004</v>
      </c>
      <c r="BB639" s="2">
        <v>-0.30000000000000004</v>
      </c>
      <c r="BC639" s="2">
        <v>1</v>
      </c>
    </row>
    <row r="640" spans="1:55" x14ac:dyDescent="0.2">
      <c r="A640" s="12" t="s">
        <v>287</v>
      </c>
      <c r="B640" s="12" t="s">
        <v>288</v>
      </c>
      <c r="C640" t="s">
        <v>286</v>
      </c>
      <c r="D640" t="s">
        <v>210</v>
      </c>
      <c r="E640" s="12" t="s">
        <v>170</v>
      </c>
      <c r="F640">
        <v>82</v>
      </c>
      <c r="G640">
        <v>6</v>
      </c>
      <c r="H640">
        <v>38</v>
      </c>
      <c r="I640" s="15">
        <f t="shared" si="90"/>
        <v>44</v>
      </c>
      <c r="J640">
        <v>15</v>
      </c>
      <c r="K640">
        <v>23</v>
      </c>
      <c r="L640" s="3">
        <v>6</v>
      </c>
      <c r="M640" s="3">
        <v>16</v>
      </c>
      <c r="N640" s="3">
        <v>20</v>
      </c>
      <c r="O640" s="14">
        <f t="shared" si="91"/>
        <v>8.7678512122218528</v>
      </c>
      <c r="P640">
        <v>53</v>
      </c>
      <c r="Q640">
        <v>15</v>
      </c>
      <c r="R640">
        <v>20</v>
      </c>
      <c r="S640" s="13">
        <f t="shared" si="92"/>
        <v>0.11320754716981132</v>
      </c>
      <c r="T640" s="13">
        <f t="shared" si="93"/>
        <v>6.8181818181818177E-2</v>
      </c>
      <c r="U640" s="15">
        <f t="shared" si="94"/>
        <v>95.192307692307693</v>
      </c>
      <c r="V640">
        <v>0</v>
      </c>
      <c r="W640">
        <v>3</v>
      </c>
      <c r="X640">
        <v>11</v>
      </c>
      <c r="Y640" s="2">
        <v>301.10000000000002</v>
      </c>
      <c r="Z640" s="21">
        <v>3.6666666667000003</v>
      </c>
      <c r="AA640">
        <v>3.47</v>
      </c>
      <c r="AB640">
        <v>1.78</v>
      </c>
      <c r="AC640" s="32">
        <f t="shared" si="95"/>
        <v>0.66095238095238096</v>
      </c>
      <c r="AD640" s="13">
        <f t="shared" si="96"/>
        <v>0.11538461538461539</v>
      </c>
      <c r="AE640" s="13">
        <f t="shared" si="97"/>
        <v>0.73076923076923073</v>
      </c>
      <c r="AF640" s="13">
        <f t="shared" si="98"/>
        <v>0.84615384615384615</v>
      </c>
      <c r="AG640">
        <v>109</v>
      </c>
      <c r="AH640">
        <v>79</v>
      </c>
      <c r="AI640" s="17">
        <f t="shared" si="99"/>
        <v>0.57978723404255317</v>
      </c>
      <c r="AJ640" s="35">
        <v>52</v>
      </c>
      <c r="AK640" s="35">
        <v>7</v>
      </c>
      <c r="AL640" s="35">
        <v>278</v>
      </c>
      <c r="AM640" s="35">
        <v>41</v>
      </c>
      <c r="AN640" s="35">
        <v>129</v>
      </c>
      <c r="AO640" s="35">
        <v>11</v>
      </c>
      <c r="AP640" s="35">
        <v>7</v>
      </c>
      <c r="AQ640" s="35">
        <v>119</v>
      </c>
      <c r="AR640">
        <v>4</v>
      </c>
      <c r="AS640">
        <v>2</v>
      </c>
      <c r="AT640">
        <v>107.95</v>
      </c>
      <c r="AU640">
        <v>42.7</v>
      </c>
      <c r="AV640">
        <v>-82.066999999999993</v>
      </c>
      <c r="AW640">
        <v>-4.056</v>
      </c>
      <c r="AX640" s="2">
        <v>34.799999999999997</v>
      </c>
      <c r="AY640" s="2">
        <v>7.5</v>
      </c>
      <c r="AZ640" s="2">
        <v>-1.3</v>
      </c>
      <c r="BA640" s="2">
        <v>-0.1</v>
      </c>
      <c r="BB640" s="2">
        <v>-3.1</v>
      </c>
      <c r="BC640" s="2">
        <v>3.1</v>
      </c>
    </row>
    <row r="641" spans="1:55" x14ac:dyDescent="0.2">
      <c r="A641" s="12" t="s">
        <v>287</v>
      </c>
      <c r="B641" s="12" t="s">
        <v>1609</v>
      </c>
      <c r="C641" t="s">
        <v>1608</v>
      </c>
      <c r="D641" t="s">
        <v>162</v>
      </c>
      <c r="E641" s="12" t="s">
        <v>178</v>
      </c>
      <c r="F641">
        <v>78</v>
      </c>
      <c r="G641">
        <v>0</v>
      </c>
      <c r="H641">
        <v>0</v>
      </c>
      <c r="I641" s="15">
        <f t="shared" si="90"/>
        <v>0</v>
      </c>
      <c r="J641">
        <v>0</v>
      </c>
      <c r="K641">
        <v>0</v>
      </c>
      <c r="L641" s="3">
        <v>0</v>
      </c>
      <c r="M641" s="3">
        <v>0</v>
      </c>
      <c r="N641" s="3">
        <v>0</v>
      </c>
      <c r="O641" s="14">
        <f t="shared" si="91"/>
        <v>0</v>
      </c>
      <c r="P641">
        <v>0</v>
      </c>
      <c r="Q641">
        <v>0</v>
      </c>
      <c r="R641">
        <v>0</v>
      </c>
      <c r="S641" s="13">
        <f t="shared" si="92"/>
        <v>0</v>
      </c>
      <c r="T641" s="13">
        <f t="shared" si="93"/>
        <v>0</v>
      </c>
      <c r="U641" s="15">
        <f t="shared" si="94"/>
        <v>0</v>
      </c>
      <c r="V641">
        <v>0</v>
      </c>
      <c r="W641">
        <v>0</v>
      </c>
      <c r="X641">
        <v>0</v>
      </c>
      <c r="Y641" s="2">
        <v>5.1166666666999996</v>
      </c>
      <c r="Z641" s="21">
        <v>0.05</v>
      </c>
      <c r="AA641">
        <v>0.06</v>
      </c>
      <c r="AB641">
        <v>5.67</v>
      </c>
      <c r="AC641" s="32">
        <f t="shared" si="95"/>
        <v>1.0471204188481676E-2</v>
      </c>
      <c r="AD641" s="13">
        <f t="shared" si="96"/>
        <v>0</v>
      </c>
      <c r="AE641" s="13">
        <f t="shared" si="97"/>
        <v>0</v>
      </c>
      <c r="AF641" s="13">
        <f t="shared" si="98"/>
        <v>0</v>
      </c>
      <c r="AI641" s="17" t="str">
        <f t="shared" si="99"/>
        <v xml:space="preserve"> </v>
      </c>
      <c r="AJ641" s="35">
        <v>0</v>
      </c>
      <c r="AK641" s="35">
        <v>0</v>
      </c>
      <c r="AL641" s="35">
        <v>3</v>
      </c>
      <c r="AM641" s="35">
        <v>2</v>
      </c>
      <c r="AN641" s="35">
        <v>0</v>
      </c>
      <c r="AO641" s="35">
        <v>0</v>
      </c>
      <c r="AP641" s="35">
        <v>0</v>
      </c>
      <c r="AQ641" s="35">
        <v>2</v>
      </c>
      <c r="AR641">
        <v>0</v>
      </c>
      <c r="AS641">
        <v>0</v>
      </c>
      <c r="AT641">
        <v>39.270000000000003</v>
      </c>
      <c r="AU641">
        <v>-51</v>
      </c>
      <c r="AV641">
        <v>-84.06</v>
      </c>
      <c r="AW641">
        <v>-4.9989999999999997</v>
      </c>
      <c r="AX641" s="2">
        <v>0.1</v>
      </c>
      <c r="AY641" s="2">
        <v>-0.5</v>
      </c>
      <c r="AZ641" s="2">
        <v>0.30000000000000004</v>
      </c>
      <c r="BA641" s="2">
        <v>-0.1</v>
      </c>
      <c r="BB641" s="2">
        <v>0.1</v>
      </c>
      <c r="BC641" s="2">
        <v>-0.30000000000000004</v>
      </c>
    </row>
    <row r="642" spans="1:55" x14ac:dyDescent="0.2">
      <c r="A642" s="12" t="s">
        <v>287</v>
      </c>
      <c r="B642" s="12" t="s">
        <v>1896</v>
      </c>
      <c r="C642" t="s">
        <v>1895</v>
      </c>
      <c r="D642" t="s">
        <v>177</v>
      </c>
      <c r="E642" s="12" t="s">
        <v>229</v>
      </c>
      <c r="F642">
        <v>17</v>
      </c>
      <c r="G642">
        <v>0</v>
      </c>
      <c r="H642">
        <v>1</v>
      </c>
      <c r="I642" s="15">
        <f t="shared" ref="I642:I705" si="100">G642+H642</f>
        <v>1</v>
      </c>
      <c r="J642">
        <v>1</v>
      </c>
      <c r="K642">
        <v>0</v>
      </c>
      <c r="L642" s="3">
        <v>0</v>
      </c>
      <c r="M642" s="3">
        <v>1</v>
      </c>
      <c r="N642" s="3">
        <v>0</v>
      </c>
      <c r="O642" s="14">
        <f t="shared" ref="O642:O705" si="101">IF(Y642&gt;0,I642/Y642*60,0)</f>
        <v>2.0168067226890756</v>
      </c>
      <c r="P642">
        <v>6</v>
      </c>
      <c r="Q642">
        <v>1</v>
      </c>
      <c r="R642">
        <v>0</v>
      </c>
      <c r="S642" s="13">
        <f t="shared" ref="S642:S705" si="102">IF(P642&gt;0,G642/P642,0)</f>
        <v>0</v>
      </c>
      <c r="T642" s="13">
        <f t="shared" ref="T642:T705" si="103">IF(SUM(P642:R642)&gt;0,G642/SUM(P642:R642),0)</f>
        <v>0</v>
      </c>
      <c r="U642" s="15">
        <f t="shared" ref="U642:U705" si="104">IF(AJ642&gt;0,J642/(AJ642/(AJ642+AL642)),0)</f>
        <v>6.5</v>
      </c>
      <c r="V642">
        <v>1</v>
      </c>
      <c r="W642">
        <v>0</v>
      </c>
      <c r="X642">
        <v>0</v>
      </c>
      <c r="Y642" s="2">
        <v>29.75</v>
      </c>
      <c r="Z642" s="21">
        <v>1.75</v>
      </c>
      <c r="AA642">
        <v>1.75</v>
      </c>
      <c r="AB642">
        <v>2.83</v>
      </c>
      <c r="AC642" s="32">
        <f t="shared" ref="AC642:AC705" si="105">IF(AA642&gt;0,AA642/(AA642+AB642),0)</f>
        <v>0.38209606986899564</v>
      </c>
      <c r="AD642" s="13">
        <f t="shared" ref="AD642:AD705" si="106">IF(AJ642&gt;0,L642/AJ642,0)</f>
        <v>0</v>
      </c>
      <c r="AE642" s="13">
        <f t="shared" ref="AE642:AE705" si="107">IF(AJ642&gt;0,(J642+K642)/AJ642,0)</f>
        <v>0.25</v>
      </c>
      <c r="AF642" s="13">
        <f t="shared" ref="AF642:AF705" si="108">AD642+AE642</f>
        <v>0.25</v>
      </c>
      <c r="AG642">
        <v>0</v>
      </c>
      <c r="AH642">
        <v>0</v>
      </c>
      <c r="AI642" s="17" t="str">
        <f t="shared" ref="AI642:AI705" si="109">IF((AG642+AH642)&gt;0,AG642/(AG642+AH642)," ")</f>
        <v xml:space="preserve"> </v>
      </c>
      <c r="AJ642" s="35">
        <v>4</v>
      </c>
      <c r="AK642" s="35">
        <v>1</v>
      </c>
      <c r="AL642" s="35">
        <v>22</v>
      </c>
      <c r="AM642" s="35">
        <v>6</v>
      </c>
      <c r="AN642" s="35">
        <v>11</v>
      </c>
      <c r="AO642" s="35">
        <v>0</v>
      </c>
      <c r="AP642" s="35">
        <v>1</v>
      </c>
      <c r="AQ642" s="35">
        <v>11</v>
      </c>
      <c r="AR642">
        <v>0</v>
      </c>
      <c r="AS642">
        <v>0</v>
      </c>
      <c r="AT642">
        <v>80.67</v>
      </c>
      <c r="AU642">
        <v>-15.4</v>
      </c>
      <c r="AV642">
        <v>-84.576999999999998</v>
      </c>
      <c r="AW642">
        <v>-0.876</v>
      </c>
      <c r="AX642" s="2">
        <v>3</v>
      </c>
      <c r="AY642" s="2">
        <v>0.30000000000000004</v>
      </c>
      <c r="AZ642" s="2">
        <v>-0.1</v>
      </c>
      <c r="BA642" s="2">
        <v>0.2</v>
      </c>
      <c r="BB642" s="2">
        <v>-0.2</v>
      </c>
      <c r="BC642" s="2">
        <v>0.30000000000000004</v>
      </c>
    </row>
    <row r="643" spans="1:55" x14ac:dyDescent="0.2">
      <c r="A643" s="12" t="s">
        <v>1059</v>
      </c>
      <c r="B643" s="12" t="s">
        <v>1060</v>
      </c>
      <c r="C643" t="s">
        <v>1058</v>
      </c>
      <c r="D643" t="s">
        <v>210</v>
      </c>
      <c r="E643" s="12" t="s">
        <v>170</v>
      </c>
      <c r="F643">
        <v>3</v>
      </c>
      <c r="G643">
        <v>0</v>
      </c>
      <c r="H643">
        <v>0</v>
      </c>
      <c r="I643" s="15">
        <f t="shared" si="100"/>
        <v>0</v>
      </c>
      <c r="J643">
        <v>0</v>
      </c>
      <c r="K643">
        <v>0</v>
      </c>
      <c r="L643" s="3">
        <v>0</v>
      </c>
      <c r="M643" s="3">
        <v>0</v>
      </c>
      <c r="N643" s="3">
        <v>0</v>
      </c>
      <c r="O643" s="14">
        <f t="shared" si="101"/>
        <v>0</v>
      </c>
      <c r="P643">
        <v>0</v>
      </c>
      <c r="Q643">
        <v>0</v>
      </c>
      <c r="R643">
        <v>0</v>
      </c>
      <c r="S643" s="13">
        <f t="shared" si="102"/>
        <v>0</v>
      </c>
      <c r="T643" s="13">
        <f t="shared" si="103"/>
        <v>0</v>
      </c>
      <c r="U643" s="15">
        <f t="shared" si="104"/>
        <v>0</v>
      </c>
      <c r="V643">
        <v>0</v>
      </c>
      <c r="W643">
        <v>0</v>
      </c>
      <c r="X643">
        <v>0</v>
      </c>
      <c r="Y643" s="2">
        <v>0</v>
      </c>
      <c r="Z643" s="21">
        <v>0</v>
      </c>
      <c r="AC643" s="32">
        <f t="shared" si="105"/>
        <v>0</v>
      </c>
      <c r="AD643" s="13">
        <f t="shared" si="106"/>
        <v>0</v>
      </c>
      <c r="AE643" s="13">
        <f t="shared" si="107"/>
        <v>0</v>
      </c>
      <c r="AF643" s="13">
        <f t="shared" si="108"/>
        <v>0</v>
      </c>
      <c r="AG643">
        <v>0</v>
      </c>
      <c r="AH643">
        <v>0</v>
      </c>
      <c r="AI643" s="17" t="str">
        <f t="shared" si="109"/>
        <v xml:space="preserve"> </v>
      </c>
      <c r="AJ643" s="35">
        <v>0</v>
      </c>
      <c r="AK643" s="35">
        <v>0</v>
      </c>
      <c r="AL643" s="35">
        <v>0</v>
      </c>
      <c r="AM643" s="35">
        <v>0</v>
      </c>
      <c r="AN643" s="35">
        <v>0</v>
      </c>
      <c r="AO643" s="35">
        <v>0</v>
      </c>
      <c r="AP643" s="35">
        <v>0</v>
      </c>
      <c r="AQ643" s="35">
        <v>0</v>
      </c>
      <c r="AR643">
        <v>0</v>
      </c>
      <c r="AS643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</row>
    <row r="644" spans="1:55" x14ac:dyDescent="0.2">
      <c r="A644" s="12" t="s">
        <v>1059</v>
      </c>
      <c r="B644" s="12" t="s">
        <v>1071</v>
      </c>
      <c r="C644" t="s">
        <v>1070</v>
      </c>
      <c r="D644" t="s">
        <v>139</v>
      </c>
      <c r="E644" s="12" t="s">
        <v>461</v>
      </c>
      <c r="F644">
        <v>17</v>
      </c>
      <c r="G644">
        <v>0</v>
      </c>
      <c r="H644">
        <v>0</v>
      </c>
      <c r="I644" s="15">
        <f t="shared" si="100"/>
        <v>0</v>
      </c>
      <c r="J644">
        <v>0</v>
      </c>
      <c r="K644">
        <v>0</v>
      </c>
      <c r="L644" s="3">
        <v>0</v>
      </c>
      <c r="M644" s="3">
        <v>0</v>
      </c>
      <c r="N644" s="3">
        <v>0</v>
      </c>
      <c r="O644" s="14">
        <f t="shared" si="101"/>
        <v>0</v>
      </c>
      <c r="P644">
        <v>3</v>
      </c>
      <c r="Q644">
        <v>0</v>
      </c>
      <c r="R644">
        <v>2</v>
      </c>
      <c r="S644" s="13">
        <f t="shared" si="102"/>
        <v>0</v>
      </c>
      <c r="T644" s="13">
        <f t="shared" si="103"/>
        <v>0</v>
      </c>
      <c r="U644" s="15">
        <f t="shared" si="104"/>
        <v>0</v>
      </c>
      <c r="V644">
        <v>0</v>
      </c>
      <c r="W644">
        <v>0</v>
      </c>
      <c r="X644">
        <v>0</v>
      </c>
      <c r="Y644" s="2">
        <v>29.7166666667</v>
      </c>
      <c r="Z644" s="21">
        <v>1.7333333333000001</v>
      </c>
      <c r="AA644">
        <v>1.74</v>
      </c>
      <c r="AB644">
        <v>3.31</v>
      </c>
      <c r="AC644" s="32">
        <f t="shared" si="105"/>
        <v>0.34455445544554458</v>
      </c>
      <c r="AD644" s="13">
        <f t="shared" si="106"/>
        <v>0</v>
      </c>
      <c r="AE644" s="13">
        <f t="shared" si="107"/>
        <v>0</v>
      </c>
      <c r="AF644" s="13">
        <f t="shared" si="108"/>
        <v>0</v>
      </c>
      <c r="AG644">
        <v>0</v>
      </c>
      <c r="AH644">
        <v>0</v>
      </c>
      <c r="AI644" s="17" t="str">
        <f t="shared" si="109"/>
        <v xml:space="preserve"> </v>
      </c>
      <c r="AJ644" s="35">
        <v>1</v>
      </c>
      <c r="AK644" s="35">
        <v>1</v>
      </c>
      <c r="AL644" s="35">
        <v>19</v>
      </c>
      <c r="AM644" s="35">
        <v>1</v>
      </c>
      <c r="AN644" s="35">
        <v>8</v>
      </c>
      <c r="AO644" s="35">
        <v>2</v>
      </c>
      <c r="AP644" s="35">
        <v>1</v>
      </c>
      <c r="AQ644" s="35">
        <v>16</v>
      </c>
      <c r="AR644">
        <v>0</v>
      </c>
      <c r="AS644">
        <v>0</v>
      </c>
      <c r="AT644">
        <v>79.319999999999993</v>
      </c>
      <c r="AU644">
        <v>-8.1999999999999993</v>
      </c>
      <c r="AV644">
        <v>-84.483999999999995</v>
      </c>
      <c r="AW644">
        <v>-3.363</v>
      </c>
      <c r="AX644" s="2">
        <v>2.4</v>
      </c>
      <c r="AY644" s="2">
        <v>-0.30000000000000004</v>
      </c>
      <c r="AZ644" s="2">
        <v>0.4</v>
      </c>
      <c r="BA644" s="2">
        <v>0.1</v>
      </c>
      <c r="BB644" s="2">
        <v>0.30000000000000004</v>
      </c>
      <c r="BC644" s="2">
        <v>0.5</v>
      </c>
    </row>
    <row r="645" spans="1:55" x14ac:dyDescent="0.2">
      <c r="A645" s="12" t="s">
        <v>2116</v>
      </c>
      <c r="B645" s="12" t="s">
        <v>2117</v>
      </c>
      <c r="C645" t="s">
        <v>2115</v>
      </c>
      <c r="D645" t="s">
        <v>271</v>
      </c>
      <c r="E645" s="12" t="s">
        <v>148</v>
      </c>
      <c r="F645">
        <v>52</v>
      </c>
      <c r="G645">
        <v>3</v>
      </c>
      <c r="H645">
        <v>1</v>
      </c>
      <c r="I645" s="15">
        <f t="shared" si="100"/>
        <v>4</v>
      </c>
      <c r="J645">
        <v>1</v>
      </c>
      <c r="K645">
        <v>0</v>
      </c>
      <c r="L645" s="3">
        <v>3</v>
      </c>
      <c r="M645" s="3">
        <v>1</v>
      </c>
      <c r="N645" s="3">
        <v>0</v>
      </c>
      <c r="O645" s="14">
        <f t="shared" si="101"/>
        <v>3.8845427569484139</v>
      </c>
      <c r="P645">
        <v>15</v>
      </c>
      <c r="Q645">
        <v>8</v>
      </c>
      <c r="R645">
        <v>3</v>
      </c>
      <c r="S645" s="13">
        <f t="shared" si="102"/>
        <v>0.2</v>
      </c>
      <c r="T645" s="13">
        <f t="shared" si="103"/>
        <v>0.11538461538461539</v>
      </c>
      <c r="U645" s="15">
        <f t="shared" si="104"/>
        <v>7.5</v>
      </c>
      <c r="V645">
        <v>0</v>
      </c>
      <c r="W645">
        <v>1</v>
      </c>
      <c r="X645">
        <v>2</v>
      </c>
      <c r="Y645" s="2">
        <v>61.7833333333</v>
      </c>
      <c r="Z645" s="21">
        <v>1.1833333333</v>
      </c>
      <c r="AA645">
        <v>1.19</v>
      </c>
      <c r="AB645">
        <v>3.88</v>
      </c>
      <c r="AC645" s="32">
        <f t="shared" si="105"/>
        <v>0.23471400394477315</v>
      </c>
      <c r="AD645" s="13">
        <f t="shared" si="106"/>
        <v>0.5</v>
      </c>
      <c r="AE645" s="13">
        <f t="shared" si="107"/>
        <v>0.16666666666666666</v>
      </c>
      <c r="AF645" s="13">
        <f t="shared" si="108"/>
        <v>0.66666666666666663</v>
      </c>
      <c r="AG645">
        <v>0</v>
      </c>
      <c r="AH645">
        <v>0</v>
      </c>
      <c r="AI645" s="17" t="str">
        <f t="shared" si="109"/>
        <v xml:space="preserve"> </v>
      </c>
      <c r="AJ645" s="35">
        <v>6</v>
      </c>
      <c r="AK645" s="35">
        <v>0</v>
      </c>
      <c r="AL645" s="35">
        <v>39</v>
      </c>
      <c r="AM645" s="35">
        <v>9</v>
      </c>
      <c r="AN645" s="35">
        <v>18</v>
      </c>
      <c r="AO645" s="35">
        <v>3</v>
      </c>
      <c r="AP645" s="35">
        <v>3</v>
      </c>
      <c r="AQ645" s="35">
        <v>12</v>
      </c>
      <c r="AR645">
        <v>0</v>
      </c>
      <c r="AS645">
        <v>0</v>
      </c>
      <c r="AT645">
        <v>58.27</v>
      </c>
      <c r="AU645">
        <v>-2.8</v>
      </c>
      <c r="AV645">
        <v>-75.771000000000001</v>
      </c>
      <c r="AW645">
        <v>0.188</v>
      </c>
      <c r="AX645" s="2">
        <v>5.9</v>
      </c>
      <c r="AY645" s="2">
        <v>0.4</v>
      </c>
      <c r="AZ645" s="2">
        <v>0.5</v>
      </c>
      <c r="BA645" s="2">
        <v>-0.60000000000000009</v>
      </c>
      <c r="BB645" s="2">
        <v>0.5</v>
      </c>
      <c r="BC645" s="2">
        <v>0.9</v>
      </c>
    </row>
    <row r="646" spans="1:55" x14ac:dyDescent="0.2">
      <c r="A646" s="12" t="s">
        <v>2116</v>
      </c>
      <c r="B646" s="12" t="s">
        <v>2630</v>
      </c>
      <c r="C646" t="s">
        <v>2629</v>
      </c>
      <c r="D646" t="s">
        <v>223</v>
      </c>
      <c r="E646" s="12" t="s">
        <v>178</v>
      </c>
      <c r="F646">
        <v>66</v>
      </c>
      <c r="G646">
        <v>0</v>
      </c>
      <c r="H646">
        <v>0</v>
      </c>
      <c r="I646" s="15">
        <f t="shared" si="100"/>
        <v>0</v>
      </c>
      <c r="J646">
        <v>0</v>
      </c>
      <c r="K646">
        <v>0</v>
      </c>
      <c r="L646" s="3">
        <v>0</v>
      </c>
      <c r="M646" s="3">
        <v>0</v>
      </c>
      <c r="N646" s="3">
        <v>0</v>
      </c>
      <c r="O646" s="14">
        <f t="shared" si="101"/>
        <v>0</v>
      </c>
      <c r="P646">
        <v>9</v>
      </c>
      <c r="Q646">
        <v>2</v>
      </c>
      <c r="R646">
        <v>8</v>
      </c>
      <c r="S646" s="13">
        <f t="shared" si="102"/>
        <v>0</v>
      </c>
      <c r="T646" s="13">
        <f t="shared" si="103"/>
        <v>0</v>
      </c>
      <c r="U646" s="15">
        <f t="shared" si="104"/>
        <v>0</v>
      </c>
      <c r="V646">
        <v>0</v>
      </c>
      <c r="W646">
        <v>3</v>
      </c>
      <c r="X646">
        <v>2</v>
      </c>
      <c r="Y646" s="2">
        <v>53.5</v>
      </c>
      <c r="Z646" s="21">
        <v>0.8</v>
      </c>
      <c r="AA646">
        <v>0.81</v>
      </c>
      <c r="AB646">
        <v>4.67</v>
      </c>
      <c r="AC646" s="32">
        <f t="shared" si="105"/>
        <v>0.14781021897810218</v>
      </c>
      <c r="AD646" s="13">
        <f t="shared" si="106"/>
        <v>0</v>
      </c>
      <c r="AE646" s="13">
        <f t="shared" si="107"/>
        <v>0</v>
      </c>
      <c r="AF646" s="13">
        <f t="shared" si="108"/>
        <v>0</v>
      </c>
      <c r="AI646" s="17" t="str">
        <f t="shared" si="109"/>
        <v xml:space="preserve"> </v>
      </c>
      <c r="AJ646" s="35">
        <v>3</v>
      </c>
      <c r="AK646" s="35">
        <v>0</v>
      </c>
      <c r="AL646" s="35">
        <v>30</v>
      </c>
      <c r="AM646" s="35">
        <v>6</v>
      </c>
      <c r="AN646" s="35">
        <v>11</v>
      </c>
      <c r="AO646" s="35">
        <v>1</v>
      </c>
      <c r="AP646" s="35">
        <v>2</v>
      </c>
      <c r="AQ646" s="35">
        <v>16</v>
      </c>
      <c r="AR646">
        <v>3</v>
      </c>
      <c r="AS646">
        <v>1</v>
      </c>
      <c r="AT646">
        <v>57.13</v>
      </c>
      <c r="AU646">
        <v>-30.6</v>
      </c>
      <c r="AV646">
        <v>-83.403999999999996</v>
      </c>
      <c r="AW646">
        <v>-2.488</v>
      </c>
      <c r="AX646" s="2">
        <v>4.2</v>
      </c>
      <c r="AY646" s="2">
        <v>-0.5</v>
      </c>
      <c r="AZ646" s="2">
        <v>0.5</v>
      </c>
      <c r="BA646" s="2">
        <v>-0.2</v>
      </c>
      <c r="BB646" s="2">
        <v>0</v>
      </c>
      <c r="BC646" s="2">
        <v>-0.2</v>
      </c>
    </row>
    <row r="647" spans="1:55" x14ac:dyDescent="0.2">
      <c r="A647" s="12" t="s">
        <v>2116</v>
      </c>
      <c r="B647" s="12" t="s">
        <v>3720</v>
      </c>
      <c r="C647" t="s">
        <v>3719</v>
      </c>
      <c r="D647" t="s">
        <v>139</v>
      </c>
      <c r="E647" s="12" t="s">
        <v>178</v>
      </c>
      <c r="F647">
        <v>7</v>
      </c>
      <c r="G647">
        <v>0</v>
      </c>
      <c r="H647">
        <v>0</v>
      </c>
      <c r="I647" s="15">
        <f t="shared" si="100"/>
        <v>0</v>
      </c>
      <c r="J647">
        <v>0</v>
      </c>
      <c r="K647">
        <v>0</v>
      </c>
      <c r="L647" s="3">
        <v>0</v>
      </c>
      <c r="M647" s="3">
        <v>0</v>
      </c>
      <c r="N647" s="3">
        <v>0</v>
      </c>
      <c r="O647" s="14">
        <f t="shared" si="101"/>
        <v>0</v>
      </c>
      <c r="P647">
        <v>0</v>
      </c>
      <c r="Q647">
        <v>0</v>
      </c>
      <c r="R647">
        <v>0</v>
      </c>
      <c r="S647" s="13">
        <f t="shared" si="102"/>
        <v>0</v>
      </c>
      <c r="T647" s="13">
        <f t="shared" si="103"/>
        <v>0</v>
      </c>
      <c r="U647" s="15">
        <f t="shared" si="104"/>
        <v>0</v>
      </c>
      <c r="V647">
        <v>0</v>
      </c>
      <c r="W647">
        <v>0</v>
      </c>
      <c r="X647">
        <v>0</v>
      </c>
      <c r="Y647" s="2">
        <v>1.2833333332999999</v>
      </c>
      <c r="Z647" s="21">
        <v>0.18333333330000001</v>
      </c>
      <c r="AA647">
        <v>0.18</v>
      </c>
      <c r="AB647">
        <v>4.03</v>
      </c>
      <c r="AC647" s="32">
        <f t="shared" si="105"/>
        <v>4.2755344418052253E-2</v>
      </c>
      <c r="AD647" s="13">
        <f t="shared" si="106"/>
        <v>0</v>
      </c>
      <c r="AE647" s="13">
        <f t="shared" si="107"/>
        <v>0</v>
      </c>
      <c r="AF647" s="13">
        <f t="shared" si="108"/>
        <v>0</v>
      </c>
      <c r="AI647" s="17" t="str">
        <f t="shared" si="109"/>
        <v xml:space="preserve"> </v>
      </c>
      <c r="AJ647" s="35">
        <v>0</v>
      </c>
      <c r="AK647" s="35">
        <v>0</v>
      </c>
      <c r="AL647" s="35">
        <v>0</v>
      </c>
      <c r="AM647" s="35">
        <v>0</v>
      </c>
      <c r="AN647" s="35">
        <v>1</v>
      </c>
      <c r="AO647" s="35">
        <v>0</v>
      </c>
      <c r="AP647" s="35">
        <v>0</v>
      </c>
      <c r="AQ647" s="35">
        <v>0</v>
      </c>
      <c r="AR647">
        <v>0</v>
      </c>
      <c r="AS647">
        <v>0</v>
      </c>
      <c r="AT647">
        <v>46.75</v>
      </c>
      <c r="AU647">
        <v>-42.6</v>
      </c>
      <c r="AV647">
        <v>-84.253</v>
      </c>
      <c r="AW647">
        <v>-2.1419999999999999</v>
      </c>
      <c r="AX647" s="2">
        <v>0</v>
      </c>
      <c r="AY647" s="2">
        <v>-0.2</v>
      </c>
      <c r="AZ647" s="2">
        <v>0.1</v>
      </c>
      <c r="BA647" s="2">
        <v>0</v>
      </c>
      <c r="BB647" s="2">
        <v>0</v>
      </c>
      <c r="BC647" s="2">
        <v>-0.1</v>
      </c>
    </row>
    <row r="648" spans="1:55" x14ac:dyDescent="0.2">
      <c r="A648" s="12" t="s">
        <v>1789</v>
      </c>
      <c r="B648" s="12" t="s">
        <v>1790</v>
      </c>
      <c r="C648" t="s">
        <v>1788</v>
      </c>
      <c r="D648" t="s">
        <v>442</v>
      </c>
      <c r="E648" s="12" t="s">
        <v>178</v>
      </c>
      <c r="F648">
        <v>81</v>
      </c>
      <c r="G648">
        <v>0</v>
      </c>
      <c r="H648">
        <v>0</v>
      </c>
      <c r="I648" s="15">
        <f t="shared" si="100"/>
        <v>0</v>
      </c>
      <c r="J648">
        <v>0</v>
      </c>
      <c r="K648">
        <v>0</v>
      </c>
      <c r="L648" s="3">
        <v>0</v>
      </c>
      <c r="M648" s="3">
        <v>0</v>
      </c>
      <c r="N648" s="3">
        <v>0</v>
      </c>
      <c r="O648" s="14">
        <f t="shared" si="101"/>
        <v>0</v>
      </c>
      <c r="P648">
        <v>3</v>
      </c>
      <c r="Q648">
        <v>0</v>
      </c>
      <c r="R648">
        <v>1</v>
      </c>
      <c r="S648" s="13">
        <f t="shared" si="102"/>
        <v>0</v>
      </c>
      <c r="T648" s="13">
        <f t="shared" si="103"/>
        <v>0</v>
      </c>
      <c r="U648" s="15">
        <f t="shared" si="104"/>
        <v>0</v>
      </c>
      <c r="V648">
        <v>1</v>
      </c>
      <c r="W648">
        <v>0</v>
      </c>
      <c r="X648">
        <v>0</v>
      </c>
      <c r="Y648" s="2">
        <v>9.25</v>
      </c>
      <c r="Z648" s="21">
        <v>0.1</v>
      </c>
      <c r="AA648">
        <v>0.12</v>
      </c>
      <c r="AB648">
        <v>4.8600000000000003</v>
      </c>
      <c r="AC648" s="32">
        <f t="shared" si="105"/>
        <v>2.4096385542168672E-2</v>
      </c>
      <c r="AD648" s="13">
        <f t="shared" si="106"/>
        <v>0</v>
      </c>
      <c r="AE648" s="13">
        <f t="shared" si="107"/>
        <v>0</v>
      </c>
      <c r="AF648" s="13">
        <f t="shared" si="108"/>
        <v>0</v>
      </c>
      <c r="AI648" s="17" t="str">
        <f t="shared" si="109"/>
        <v xml:space="preserve"> </v>
      </c>
      <c r="AJ648" s="35">
        <v>1</v>
      </c>
      <c r="AK648" s="35">
        <v>0</v>
      </c>
      <c r="AL648" s="35">
        <v>8</v>
      </c>
      <c r="AM648" s="35">
        <v>2</v>
      </c>
      <c r="AN648" s="35">
        <v>0</v>
      </c>
      <c r="AO648" s="35">
        <v>0</v>
      </c>
      <c r="AP648" s="35">
        <v>1</v>
      </c>
      <c r="AQ648" s="35">
        <v>2</v>
      </c>
      <c r="AR648">
        <v>0</v>
      </c>
      <c r="AS648">
        <v>0</v>
      </c>
      <c r="AT648">
        <v>47.68</v>
      </c>
      <c r="AU648">
        <v>-39.1</v>
      </c>
      <c r="AV648">
        <v>-81.994</v>
      </c>
      <c r="AW648">
        <v>-1.5249999999999999</v>
      </c>
      <c r="AX648" s="2">
        <v>0.60000000000000009</v>
      </c>
      <c r="AY648" s="2">
        <v>-0.4</v>
      </c>
      <c r="AZ648" s="2">
        <v>0.5</v>
      </c>
      <c r="BA648" s="2">
        <v>-0.2</v>
      </c>
      <c r="BB648" s="2">
        <v>0.2</v>
      </c>
      <c r="BC648" s="2">
        <v>0.1</v>
      </c>
    </row>
    <row r="649" spans="1:55" x14ac:dyDescent="0.2">
      <c r="A649" s="12" t="s">
        <v>1789</v>
      </c>
      <c r="B649" s="12" t="s">
        <v>2107</v>
      </c>
      <c r="C649" t="s">
        <v>2106</v>
      </c>
      <c r="D649" t="s">
        <v>122</v>
      </c>
      <c r="E649" s="12" t="s">
        <v>178</v>
      </c>
      <c r="F649">
        <v>79</v>
      </c>
      <c r="G649">
        <v>5</v>
      </c>
      <c r="H649">
        <v>20</v>
      </c>
      <c r="I649" s="15">
        <f t="shared" si="100"/>
        <v>25</v>
      </c>
      <c r="J649">
        <v>6</v>
      </c>
      <c r="K649">
        <v>13</v>
      </c>
      <c r="L649" s="3">
        <v>4</v>
      </c>
      <c r="M649" s="3">
        <v>6</v>
      </c>
      <c r="N649" s="3">
        <v>11</v>
      </c>
      <c r="O649" s="14">
        <f t="shared" si="101"/>
        <v>5.6249999999992975</v>
      </c>
      <c r="P649">
        <v>52</v>
      </c>
      <c r="Q649">
        <v>21</v>
      </c>
      <c r="R649">
        <v>28</v>
      </c>
      <c r="S649" s="13">
        <f t="shared" si="102"/>
        <v>9.6153846153846159E-2</v>
      </c>
      <c r="T649" s="13">
        <f t="shared" si="103"/>
        <v>4.9504950495049507E-2</v>
      </c>
      <c r="U649" s="15">
        <f t="shared" si="104"/>
        <v>42.545454545454547</v>
      </c>
      <c r="V649">
        <v>4</v>
      </c>
      <c r="W649">
        <v>1</v>
      </c>
      <c r="X649">
        <v>2</v>
      </c>
      <c r="Y649" s="2">
        <v>266.6666666667</v>
      </c>
      <c r="Z649" s="21">
        <v>3.3666666667</v>
      </c>
      <c r="AA649">
        <v>3.12</v>
      </c>
      <c r="AB649">
        <v>2.27</v>
      </c>
      <c r="AC649" s="32">
        <f t="shared" si="105"/>
        <v>0.57884972170686455</v>
      </c>
      <c r="AD649" s="13">
        <f t="shared" si="106"/>
        <v>0.12121212121212122</v>
      </c>
      <c r="AE649" s="13">
        <f t="shared" si="107"/>
        <v>0.5757575757575758</v>
      </c>
      <c r="AF649" s="13">
        <f t="shared" si="108"/>
        <v>0.69696969696969702</v>
      </c>
      <c r="AI649" s="17" t="str">
        <f t="shared" si="109"/>
        <v xml:space="preserve"> </v>
      </c>
      <c r="AJ649" s="35">
        <v>33</v>
      </c>
      <c r="AK649" s="35">
        <v>4</v>
      </c>
      <c r="AL649" s="35">
        <v>201</v>
      </c>
      <c r="AM649" s="35">
        <v>29</v>
      </c>
      <c r="AN649" s="35">
        <v>90</v>
      </c>
      <c r="AO649" s="35">
        <v>7</v>
      </c>
      <c r="AP649" s="35">
        <v>7</v>
      </c>
      <c r="AQ649" s="35">
        <v>89</v>
      </c>
      <c r="AR649">
        <v>0</v>
      </c>
      <c r="AS649">
        <v>1</v>
      </c>
      <c r="AT649">
        <v>89.06</v>
      </c>
      <c r="AU649">
        <v>13.4</v>
      </c>
      <c r="AV649">
        <v>-75.259</v>
      </c>
      <c r="AW649">
        <v>16.305</v>
      </c>
      <c r="AX649" s="2">
        <v>26.4</v>
      </c>
      <c r="AY649" s="2">
        <v>3.4</v>
      </c>
      <c r="AZ649" s="2">
        <v>-1</v>
      </c>
      <c r="BA649" s="2">
        <v>-1</v>
      </c>
      <c r="BB649" s="2">
        <v>-0.5</v>
      </c>
      <c r="BC649" s="2">
        <v>0.9</v>
      </c>
    </row>
    <row r="650" spans="1:55" x14ac:dyDescent="0.2">
      <c r="A650" s="12" t="s">
        <v>2121</v>
      </c>
      <c r="B650" s="12" t="s">
        <v>2122</v>
      </c>
      <c r="C650" t="s">
        <v>2120</v>
      </c>
      <c r="D650" t="s">
        <v>112</v>
      </c>
      <c r="E650" s="12" t="s">
        <v>113</v>
      </c>
      <c r="F650">
        <v>70</v>
      </c>
      <c r="G650">
        <v>0</v>
      </c>
      <c r="H650">
        <v>0</v>
      </c>
      <c r="I650" s="15">
        <f t="shared" si="100"/>
        <v>0</v>
      </c>
      <c r="J650">
        <v>0</v>
      </c>
      <c r="K650">
        <v>0</v>
      </c>
      <c r="L650" s="3">
        <v>0</v>
      </c>
      <c r="M650" s="3">
        <v>0</v>
      </c>
      <c r="N650" s="3">
        <v>0</v>
      </c>
      <c r="O650" s="14">
        <f t="shared" si="101"/>
        <v>0</v>
      </c>
      <c r="P650">
        <v>0</v>
      </c>
      <c r="Q650">
        <v>1</v>
      </c>
      <c r="R650">
        <v>0</v>
      </c>
      <c r="S650" s="13">
        <f t="shared" si="102"/>
        <v>0</v>
      </c>
      <c r="T650" s="13">
        <f t="shared" si="103"/>
        <v>0</v>
      </c>
      <c r="U650" s="15">
        <f t="shared" si="104"/>
        <v>0</v>
      </c>
      <c r="V650">
        <v>0</v>
      </c>
      <c r="W650">
        <v>0</v>
      </c>
      <c r="X650">
        <v>1</v>
      </c>
      <c r="Y650" s="2">
        <v>4.7666666666999999</v>
      </c>
      <c r="Z650" s="21">
        <v>6.6666666700000002E-2</v>
      </c>
      <c r="AA650">
        <v>7.0000000000000007E-2</v>
      </c>
      <c r="AB650">
        <v>5.04</v>
      </c>
      <c r="AC650" s="32">
        <f t="shared" si="105"/>
        <v>1.3698630136986302E-2</v>
      </c>
      <c r="AD650" s="13">
        <f t="shared" si="106"/>
        <v>0</v>
      </c>
      <c r="AE650" s="13">
        <f t="shared" si="107"/>
        <v>0</v>
      </c>
      <c r="AF650" s="13">
        <f t="shared" si="108"/>
        <v>0</v>
      </c>
      <c r="AG650">
        <v>0</v>
      </c>
      <c r="AH650">
        <v>0</v>
      </c>
      <c r="AI650" s="17" t="str">
        <f t="shared" si="109"/>
        <v xml:space="preserve"> </v>
      </c>
      <c r="AJ650" s="35">
        <v>0</v>
      </c>
      <c r="AK650" s="35">
        <v>0</v>
      </c>
      <c r="AL650" s="35">
        <v>3</v>
      </c>
      <c r="AM650" s="35">
        <v>0</v>
      </c>
      <c r="AN650" s="35">
        <v>1</v>
      </c>
      <c r="AO650" s="35">
        <v>1</v>
      </c>
      <c r="AP650" s="35">
        <v>0</v>
      </c>
      <c r="AQ650" s="35">
        <v>2</v>
      </c>
      <c r="AR650">
        <v>0</v>
      </c>
      <c r="AS650">
        <v>0</v>
      </c>
      <c r="AT650">
        <v>62.94</v>
      </c>
      <c r="AU650">
        <v>-15.3</v>
      </c>
      <c r="AV650">
        <v>-84.847999999999999</v>
      </c>
      <c r="AW650">
        <v>-2.448</v>
      </c>
      <c r="AX650" s="2">
        <v>0.30000000000000004</v>
      </c>
      <c r="AY650" s="2">
        <v>-0.1</v>
      </c>
      <c r="AZ650" s="2">
        <v>0.2</v>
      </c>
      <c r="BA650" s="2">
        <v>0</v>
      </c>
      <c r="BB650" s="2">
        <v>0</v>
      </c>
      <c r="BC650" s="2">
        <v>0.1</v>
      </c>
    </row>
    <row r="651" spans="1:55" x14ac:dyDescent="0.2">
      <c r="A651" s="12" t="s">
        <v>2618</v>
      </c>
      <c r="B651" s="12" t="s">
        <v>2619</v>
      </c>
      <c r="C651" t="s">
        <v>2617</v>
      </c>
      <c r="D651" t="s">
        <v>305</v>
      </c>
      <c r="E651" s="12" t="s">
        <v>229</v>
      </c>
      <c r="F651">
        <v>81</v>
      </c>
      <c r="G651">
        <v>2</v>
      </c>
      <c r="H651">
        <v>4</v>
      </c>
      <c r="I651" s="15">
        <f t="shared" si="100"/>
        <v>6</v>
      </c>
      <c r="J651">
        <v>2</v>
      </c>
      <c r="K651">
        <v>2</v>
      </c>
      <c r="L651" s="3">
        <v>2</v>
      </c>
      <c r="M651" s="3">
        <v>2</v>
      </c>
      <c r="N651" s="3">
        <v>2</v>
      </c>
      <c r="O651" s="14">
        <f t="shared" si="101"/>
        <v>3.2608695652173911</v>
      </c>
      <c r="P651">
        <v>15</v>
      </c>
      <c r="Q651">
        <v>4</v>
      </c>
      <c r="R651">
        <v>5</v>
      </c>
      <c r="S651" s="13">
        <f t="shared" si="102"/>
        <v>0.13333333333333333</v>
      </c>
      <c r="T651" s="13">
        <f t="shared" si="103"/>
        <v>8.3333333333333329E-2</v>
      </c>
      <c r="U651" s="15">
        <f t="shared" si="104"/>
        <v>12.90909090909091</v>
      </c>
      <c r="V651">
        <v>0</v>
      </c>
      <c r="W651">
        <v>5</v>
      </c>
      <c r="X651">
        <v>5</v>
      </c>
      <c r="Y651" s="2">
        <v>110.4</v>
      </c>
      <c r="Z651" s="21">
        <v>1.35</v>
      </c>
      <c r="AA651">
        <v>1.36</v>
      </c>
      <c r="AB651">
        <v>3.75</v>
      </c>
      <c r="AC651" s="32">
        <f t="shared" si="105"/>
        <v>0.26614481409001955</v>
      </c>
      <c r="AD651" s="13">
        <f t="shared" si="106"/>
        <v>0.18181818181818182</v>
      </c>
      <c r="AE651" s="13">
        <f t="shared" si="107"/>
        <v>0.36363636363636365</v>
      </c>
      <c r="AF651" s="13">
        <f t="shared" si="108"/>
        <v>0.54545454545454541</v>
      </c>
      <c r="AG651">
        <v>1</v>
      </c>
      <c r="AH651">
        <v>2</v>
      </c>
      <c r="AI651" s="17">
        <f t="shared" si="109"/>
        <v>0.33333333333333331</v>
      </c>
      <c r="AJ651" s="35">
        <v>11</v>
      </c>
      <c r="AK651" s="35">
        <v>2</v>
      </c>
      <c r="AL651" s="35">
        <v>60</v>
      </c>
      <c r="AM651" s="35">
        <v>5</v>
      </c>
      <c r="AN651" s="35">
        <v>28</v>
      </c>
      <c r="AO651" s="35">
        <v>2</v>
      </c>
      <c r="AP651" s="35">
        <v>3</v>
      </c>
      <c r="AQ651" s="35">
        <v>36</v>
      </c>
      <c r="AR651">
        <v>2</v>
      </c>
      <c r="AS651">
        <v>0</v>
      </c>
      <c r="AT651">
        <v>66.849999999999994</v>
      </c>
      <c r="AU651">
        <v>-11.8</v>
      </c>
      <c r="AV651">
        <v>-80.766999999999996</v>
      </c>
      <c r="AW651">
        <v>3.2970000000000002</v>
      </c>
      <c r="AX651" s="2">
        <v>10.3</v>
      </c>
      <c r="AY651" s="2">
        <v>0.7</v>
      </c>
      <c r="AZ651" s="2">
        <v>0.5</v>
      </c>
      <c r="BA651" s="2">
        <v>-0.60000000000000009</v>
      </c>
      <c r="BB651" s="2">
        <v>-0.1</v>
      </c>
      <c r="BC651" s="2">
        <v>0.60000000000000009</v>
      </c>
    </row>
    <row r="652" spans="1:55" x14ac:dyDescent="0.2">
      <c r="A652" s="12" t="s">
        <v>2637</v>
      </c>
      <c r="B652" s="12" t="s">
        <v>3717</v>
      </c>
      <c r="C652" t="s">
        <v>3716</v>
      </c>
      <c r="D652" t="s">
        <v>192</v>
      </c>
      <c r="E652" s="12" t="s">
        <v>178</v>
      </c>
      <c r="F652">
        <v>2</v>
      </c>
      <c r="G652">
        <v>0</v>
      </c>
      <c r="H652">
        <v>0</v>
      </c>
      <c r="I652" s="15">
        <f t="shared" si="100"/>
        <v>0</v>
      </c>
      <c r="J652">
        <v>0</v>
      </c>
      <c r="K652">
        <v>0</v>
      </c>
      <c r="L652" s="3">
        <v>0</v>
      </c>
      <c r="M652" s="3">
        <v>0</v>
      </c>
      <c r="N652" s="3">
        <v>0</v>
      </c>
      <c r="O652" s="14">
        <f t="shared" si="101"/>
        <v>0</v>
      </c>
      <c r="P652">
        <v>0</v>
      </c>
      <c r="Q652">
        <v>0</v>
      </c>
      <c r="R652">
        <v>0</v>
      </c>
      <c r="S652" s="13">
        <f t="shared" si="102"/>
        <v>0</v>
      </c>
      <c r="T652" s="13">
        <f t="shared" si="103"/>
        <v>0</v>
      </c>
      <c r="U652" s="15">
        <f t="shared" si="104"/>
        <v>0</v>
      </c>
      <c r="V652">
        <v>0</v>
      </c>
      <c r="W652">
        <v>0</v>
      </c>
      <c r="X652">
        <v>0</v>
      </c>
      <c r="Y652" s="2">
        <v>0</v>
      </c>
      <c r="Z652" s="21">
        <v>0</v>
      </c>
      <c r="AC652" s="32">
        <f t="shared" si="105"/>
        <v>0</v>
      </c>
      <c r="AD652" s="13">
        <f t="shared" si="106"/>
        <v>0</v>
      </c>
      <c r="AE652" s="13">
        <f t="shared" si="107"/>
        <v>0</v>
      </c>
      <c r="AF652" s="13">
        <f t="shared" si="108"/>
        <v>0</v>
      </c>
      <c r="AI652" s="17" t="str">
        <f t="shared" si="109"/>
        <v xml:space="preserve"> </v>
      </c>
      <c r="AJ652" s="35">
        <v>0</v>
      </c>
      <c r="AK652" s="35">
        <v>0</v>
      </c>
      <c r="AL652" s="35">
        <v>0</v>
      </c>
      <c r="AM652" s="35">
        <v>0</v>
      </c>
      <c r="AN652" s="35">
        <v>0</v>
      </c>
      <c r="AO652" s="35">
        <v>0</v>
      </c>
      <c r="AP652" s="35">
        <v>0</v>
      </c>
      <c r="AQ652" s="35">
        <v>0</v>
      </c>
      <c r="AR652">
        <v>0</v>
      </c>
      <c r="AS65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</row>
    <row r="653" spans="1:55" x14ac:dyDescent="0.2">
      <c r="A653" s="12" t="s">
        <v>1195</v>
      </c>
      <c r="B653" s="12" t="s">
        <v>1196</v>
      </c>
      <c r="C653" t="s">
        <v>1194</v>
      </c>
      <c r="D653" t="s">
        <v>460</v>
      </c>
      <c r="E653" s="12" t="s">
        <v>178</v>
      </c>
      <c r="F653">
        <v>80</v>
      </c>
      <c r="G653">
        <v>8</v>
      </c>
      <c r="H653">
        <v>14</v>
      </c>
      <c r="I653" s="15">
        <f t="shared" si="100"/>
        <v>22</v>
      </c>
      <c r="J653">
        <v>6</v>
      </c>
      <c r="K653">
        <v>8</v>
      </c>
      <c r="L653" s="3">
        <v>8</v>
      </c>
      <c r="M653" s="3">
        <v>6</v>
      </c>
      <c r="N653" s="3">
        <v>7</v>
      </c>
      <c r="O653" s="14">
        <f t="shared" si="101"/>
        <v>4.031354983203097</v>
      </c>
      <c r="P653">
        <v>76</v>
      </c>
      <c r="Q653">
        <v>41</v>
      </c>
      <c r="R653">
        <v>65</v>
      </c>
      <c r="S653" s="13">
        <f t="shared" si="102"/>
        <v>0.10526315789473684</v>
      </c>
      <c r="T653" s="13">
        <f t="shared" si="103"/>
        <v>4.3956043956043959E-2</v>
      </c>
      <c r="U653" s="15">
        <f t="shared" si="104"/>
        <v>40.744186046511629</v>
      </c>
      <c r="V653">
        <v>3</v>
      </c>
      <c r="W653">
        <v>5</v>
      </c>
      <c r="X653">
        <v>9</v>
      </c>
      <c r="Y653" s="2">
        <v>327.43333333330003</v>
      </c>
      <c r="Z653" s="21">
        <v>4.0833333332999997</v>
      </c>
      <c r="AA653">
        <v>3.94</v>
      </c>
      <c r="AB653">
        <v>1.36</v>
      </c>
      <c r="AC653" s="32">
        <f t="shared" si="105"/>
        <v>0.7433962264150944</v>
      </c>
      <c r="AD653" s="13">
        <f t="shared" si="106"/>
        <v>0.18604651162790697</v>
      </c>
      <c r="AE653" s="13">
        <f t="shared" si="107"/>
        <v>0.32558139534883723</v>
      </c>
      <c r="AF653" s="13">
        <f t="shared" si="108"/>
        <v>0.51162790697674421</v>
      </c>
      <c r="AI653" s="17" t="str">
        <f t="shared" si="109"/>
        <v xml:space="preserve"> </v>
      </c>
      <c r="AJ653" s="35">
        <v>43</v>
      </c>
      <c r="AK653" s="35">
        <v>3</v>
      </c>
      <c r="AL653" s="35">
        <v>249</v>
      </c>
      <c r="AM653" s="35">
        <v>35</v>
      </c>
      <c r="AN653" s="35">
        <v>137</v>
      </c>
      <c r="AO653" s="35">
        <v>10</v>
      </c>
      <c r="AP653" s="35">
        <v>9</v>
      </c>
      <c r="AQ653" s="35">
        <v>138</v>
      </c>
      <c r="AR653">
        <v>2</v>
      </c>
      <c r="AS653">
        <v>0</v>
      </c>
      <c r="AT653">
        <v>97.01</v>
      </c>
      <c r="AU653">
        <v>26.3</v>
      </c>
      <c r="AV653">
        <v>-82.186000000000007</v>
      </c>
      <c r="AW653">
        <v>-3.0390000000000001</v>
      </c>
      <c r="AX653" s="2">
        <v>33.799999999999997</v>
      </c>
      <c r="AY653" s="2">
        <v>4.4000000000000004</v>
      </c>
      <c r="AZ653" s="2">
        <v>-1.1000000000000001</v>
      </c>
      <c r="BA653" s="2">
        <v>0.1</v>
      </c>
      <c r="BB653" s="2">
        <v>-2.1</v>
      </c>
      <c r="BC653" s="2">
        <v>1.4</v>
      </c>
    </row>
    <row r="654" spans="1:55" x14ac:dyDescent="0.2">
      <c r="A654" s="12" t="s">
        <v>1928</v>
      </c>
      <c r="B654" s="12" t="s">
        <v>1924</v>
      </c>
      <c r="C654" t="s">
        <v>1927</v>
      </c>
      <c r="D654" t="s">
        <v>169</v>
      </c>
      <c r="E654" s="12" t="s">
        <v>170</v>
      </c>
      <c r="F654">
        <v>82</v>
      </c>
      <c r="G654">
        <v>2</v>
      </c>
      <c r="H654">
        <v>6</v>
      </c>
      <c r="I654" s="15">
        <f t="shared" si="100"/>
        <v>8</v>
      </c>
      <c r="J654">
        <v>4</v>
      </c>
      <c r="K654">
        <v>2</v>
      </c>
      <c r="L654" s="3">
        <v>1</v>
      </c>
      <c r="M654" s="3">
        <v>3</v>
      </c>
      <c r="N654" s="3">
        <v>2</v>
      </c>
      <c r="O654" s="14">
        <f t="shared" si="101"/>
        <v>3.1996444839455176</v>
      </c>
      <c r="P654">
        <v>20</v>
      </c>
      <c r="Q654">
        <v>9</v>
      </c>
      <c r="R654">
        <v>8</v>
      </c>
      <c r="S654" s="13">
        <f t="shared" si="102"/>
        <v>0.1</v>
      </c>
      <c r="T654" s="13">
        <f t="shared" si="103"/>
        <v>5.4054054054054057E-2</v>
      </c>
      <c r="U654" s="15">
        <f t="shared" si="104"/>
        <v>45.2</v>
      </c>
      <c r="V654">
        <v>1</v>
      </c>
      <c r="W654">
        <v>3</v>
      </c>
      <c r="X654">
        <v>7</v>
      </c>
      <c r="Y654" s="2">
        <v>150.01666666669999</v>
      </c>
      <c r="Z654" s="21">
        <v>1.8166666667</v>
      </c>
      <c r="AA654">
        <v>1.77</v>
      </c>
      <c r="AB654">
        <v>3.27</v>
      </c>
      <c r="AC654" s="32">
        <f t="shared" si="105"/>
        <v>0.35119047619047616</v>
      </c>
      <c r="AD654" s="13">
        <f t="shared" si="106"/>
        <v>0.1</v>
      </c>
      <c r="AE654" s="13">
        <f t="shared" si="107"/>
        <v>0.6</v>
      </c>
      <c r="AF654" s="13">
        <f t="shared" si="108"/>
        <v>0.7</v>
      </c>
      <c r="AG654">
        <v>66</v>
      </c>
      <c r="AH654">
        <v>57</v>
      </c>
      <c r="AI654" s="17">
        <f t="shared" si="109"/>
        <v>0.53658536585365857</v>
      </c>
      <c r="AJ654" s="35">
        <v>10</v>
      </c>
      <c r="AK654" s="35">
        <v>1</v>
      </c>
      <c r="AL654" s="35">
        <v>103</v>
      </c>
      <c r="AM654" s="35">
        <v>18</v>
      </c>
      <c r="AN654" s="35">
        <v>52</v>
      </c>
      <c r="AO654" s="35">
        <v>9</v>
      </c>
      <c r="AP654" s="35">
        <v>3</v>
      </c>
      <c r="AQ654" s="35">
        <v>50</v>
      </c>
      <c r="AR654">
        <v>1</v>
      </c>
      <c r="AS654">
        <v>1</v>
      </c>
      <c r="AT654">
        <v>76.19</v>
      </c>
      <c r="AU654">
        <v>-10.5</v>
      </c>
      <c r="AV654">
        <v>-79.787000000000006</v>
      </c>
      <c r="AW654">
        <v>-2.8029999999999999</v>
      </c>
      <c r="AX654" s="2">
        <v>12</v>
      </c>
      <c r="AY654" s="2">
        <v>-1.1000000000000001</v>
      </c>
      <c r="AZ654" s="2">
        <v>0.1</v>
      </c>
      <c r="BA654" s="2">
        <v>-0.4</v>
      </c>
      <c r="BB654" s="2">
        <v>2.9</v>
      </c>
      <c r="BC654" s="2">
        <v>1.4</v>
      </c>
    </row>
    <row r="655" spans="1:55" x14ac:dyDescent="0.2">
      <c r="A655" s="12" t="s">
        <v>1928</v>
      </c>
      <c r="B655" s="12" t="s">
        <v>2293</v>
      </c>
      <c r="C655" t="s">
        <v>2292</v>
      </c>
      <c r="D655" t="s">
        <v>147</v>
      </c>
      <c r="E655" s="12" t="s">
        <v>178</v>
      </c>
      <c r="F655">
        <v>78</v>
      </c>
      <c r="G655">
        <v>3</v>
      </c>
      <c r="H655">
        <v>3</v>
      </c>
      <c r="I655" s="15">
        <f t="shared" si="100"/>
        <v>6</v>
      </c>
      <c r="J655">
        <v>2</v>
      </c>
      <c r="K655">
        <v>1</v>
      </c>
      <c r="L655" s="3">
        <v>3</v>
      </c>
      <c r="M655" s="3">
        <v>2</v>
      </c>
      <c r="N655" s="3">
        <v>1</v>
      </c>
      <c r="O655" s="14">
        <f t="shared" si="101"/>
        <v>3.820980010612482</v>
      </c>
      <c r="P655">
        <v>17</v>
      </c>
      <c r="Q655">
        <v>5</v>
      </c>
      <c r="R655">
        <v>12</v>
      </c>
      <c r="S655" s="13">
        <f t="shared" si="102"/>
        <v>0.17647058823529413</v>
      </c>
      <c r="T655" s="13">
        <f t="shared" si="103"/>
        <v>8.8235294117647065E-2</v>
      </c>
      <c r="U655" s="15">
        <f t="shared" si="104"/>
        <v>14.909090909090908</v>
      </c>
      <c r="V655">
        <v>1</v>
      </c>
      <c r="W655">
        <v>1</v>
      </c>
      <c r="X655">
        <v>0</v>
      </c>
      <c r="Y655" s="2">
        <v>94.216666666699993</v>
      </c>
      <c r="Z655" s="21">
        <v>1.2</v>
      </c>
      <c r="AA655">
        <v>1.21</v>
      </c>
      <c r="AB655">
        <v>4.13</v>
      </c>
      <c r="AC655" s="32">
        <f t="shared" si="105"/>
        <v>0.22659176029962547</v>
      </c>
      <c r="AD655" s="13">
        <f t="shared" si="106"/>
        <v>0.27272727272727271</v>
      </c>
      <c r="AE655" s="13">
        <f t="shared" si="107"/>
        <v>0.27272727272727271</v>
      </c>
      <c r="AF655" s="13">
        <f t="shared" si="108"/>
        <v>0.54545454545454541</v>
      </c>
      <c r="AI655" s="17" t="str">
        <f t="shared" si="109"/>
        <v xml:space="preserve"> </v>
      </c>
      <c r="AJ655" s="35">
        <v>11</v>
      </c>
      <c r="AK655" s="35">
        <v>1</v>
      </c>
      <c r="AL655" s="35">
        <v>71</v>
      </c>
      <c r="AM655" s="35">
        <v>9</v>
      </c>
      <c r="AN655" s="35">
        <v>29</v>
      </c>
      <c r="AO655" s="35">
        <v>0</v>
      </c>
      <c r="AP655" s="35">
        <v>4</v>
      </c>
      <c r="AQ655" s="35">
        <v>33</v>
      </c>
      <c r="AR655">
        <v>0</v>
      </c>
      <c r="AS655">
        <v>0</v>
      </c>
      <c r="AT655">
        <v>82.79</v>
      </c>
      <c r="AU655">
        <v>-17.3</v>
      </c>
      <c r="AV655">
        <v>-83.495000000000005</v>
      </c>
      <c r="AW655">
        <v>-2.0459999999999998</v>
      </c>
      <c r="AX655" s="2">
        <v>8.6</v>
      </c>
      <c r="AY655" s="2">
        <v>0</v>
      </c>
      <c r="AZ655" s="2">
        <v>0.8</v>
      </c>
      <c r="BA655" s="2">
        <v>-0.1</v>
      </c>
      <c r="BB655" s="2">
        <v>-1.2</v>
      </c>
      <c r="BC655" s="2">
        <v>-0.5</v>
      </c>
    </row>
    <row r="656" spans="1:55" x14ac:dyDescent="0.2">
      <c r="A656" s="12" t="s">
        <v>2740</v>
      </c>
      <c r="B656" s="12" t="s">
        <v>2741</v>
      </c>
      <c r="C656" t="s">
        <v>2739</v>
      </c>
      <c r="D656" t="s">
        <v>271</v>
      </c>
      <c r="E656" s="12" t="s">
        <v>156</v>
      </c>
      <c r="F656">
        <v>81</v>
      </c>
      <c r="G656">
        <v>3</v>
      </c>
      <c r="H656">
        <v>8</v>
      </c>
      <c r="I656" s="15">
        <f t="shared" si="100"/>
        <v>11</v>
      </c>
      <c r="J656">
        <v>5</v>
      </c>
      <c r="K656">
        <v>2</v>
      </c>
      <c r="L656" s="3">
        <v>3</v>
      </c>
      <c r="M656" s="3">
        <v>6</v>
      </c>
      <c r="N656" s="3">
        <v>2</v>
      </c>
      <c r="O656" s="14">
        <f t="shared" si="101"/>
        <v>5.0037907505686121</v>
      </c>
      <c r="P656">
        <v>16</v>
      </c>
      <c r="Q656">
        <v>10</v>
      </c>
      <c r="R656">
        <v>3</v>
      </c>
      <c r="S656" s="13">
        <f t="shared" si="102"/>
        <v>0.1875</v>
      </c>
      <c r="T656" s="13">
        <f t="shared" si="103"/>
        <v>0.10344827586206896</v>
      </c>
      <c r="U656" s="15">
        <f t="shared" si="104"/>
        <v>25.25</v>
      </c>
      <c r="V656">
        <v>0</v>
      </c>
      <c r="W656">
        <v>3</v>
      </c>
      <c r="X656">
        <v>10</v>
      </c>
      <c r="Y656" s="2">
        <v>131.9</v>
      </c>
      <c r="Z656" s="21">
        <v>1.6166666667</v>
      </c>
      <c r="AA656">
        <v>1.63</v>
      </c>
      <c r="AB656">
        <v>3.69</v>
      </c>
      <c r="AC656" s="32">
        <f t="shared" si="105"/>
        <v>0.30639097744360899</v>
      </c>
      <c r="AD656" s="13">
        <f t="shared" si="106"/>
        <v>0.15</v>
      </c>
      <c r="AE656" s="13">
        <f t="shared" si="107"/>
        <v>0.35</v>
      </c>
      <c r="AF656" s="13">
        <f t="shared" si="108"/>
        <v>0.5</v>
      </c>
      <c r="AG656">
        <v>0</v>
      </c>
      <c r="AH656">
        <v>2</v>
      </c>
      <c r="AI656" s="17">
        <f t="shared" si="109"/>
        <v>0</v>
      </c>
      <c r="AJ656" s="35">
        <v>20</v>
      </c>
      <c r="AK656" s="35">
        <v>2</v>
      </c>
      <c r="AL656" s="35">
        <v>81</v>
      </c>
      <c r="AM656" s="35">
        <v>15</v>
      </c>
      <c r="AN656" s="35">
        <v>42</v>
      </c>
      <c r="AO656" s="35">
        <v>6</v>
      </c>
      <c r="AP656" s="35">
        <v>5</v>
      </c>
      <c r="AQ656" s="35">
        <v>41</v>
      </c>
      <c r="AR656">
        <v>0</v>
      </c>
      <c r="AS656">
        <v>0</v>
      </c>
      <c r="AT656">
        <v>70.94</v>
      </c>
      <c r="AU656">
        <v>7.4</v>
      </c>
      <c r="AV656">
        <v>-81.759</v>
      </c>
      <c r="AW656">
        <v>-0.79100000000000004</v>
      </c>
      <c r="AX656" s="2">
        <v>11.9</v>
      </c>
      <c r="AY656" s="2">
        <v>-0.30000000000000004</v>
      </c>
      <c r="AZ656" s="2">
        <v>0</v>
      </c>
      <c r="BA656" s="2">
        <v>0</v>
      </c>
      <c r="BB656" s="2">
        <v>0.9</v>
      </c>
      <c r="BC656" s="2">
        <v>0.60000000000000009</v>
      </c>
    </row>
    <row r="657" spans="1:55" x14ac:dyDescent="0.2">
      <c r="A657" s="12" t="s">
        <v>2027</v>
      </c>
      <c r="B657" s="12" t="s">
        <v>2028</v>
      </c>
      <c r="C657" t="s">
        <v>2026</v>
      </c>
      <c r="D657" t="s">
        <v>131</v>
      </c>
      <c r="E657" s="12" t="s">
        <v>178</v>
      </c>
      <c r="F657">
        <v>17</v>
      </c>
      <c r="G657">
        <v>0</v>
      </c>
      <c r="H657">
        <v>0</v>
      </c>
      <c r="I657" s="15">
        <f t="shared" si="100"/>
        <v>0</v>
      </c>
      <c r="J657">
        <v>0</v>
      </c>
      <c r="K657">
        <v>0</v>
      </c>
      <c r="L657" s="3">
        <v>0</v>
      </c>
      <c r="M657" s="3">
        <v>0</v>
      </c>
      <c r="N657" s="3">
        <v>0</v>
      </c>
      <c r="O657" s="14">
        <f t="shared" si="101"/>
        <v>0</v>
      </c>
      <c r="P657">
        <v>2</v>
      </c>
      <c r="Q657">
        <v>1</v>
      </c>
      <c r="R657">
        <v>0</v>
      </c>
      <c r="S657" s="13">
        <f t="shared" si="102"/>
        <v>0</v>
      </c>
      <c r="T657" s="13">
        <f t="shared" si="103"/>
        <v>0</v>
      </c>
      <c r="U657" s="15">
        <f t="shared" si="104"/>
        <v>0</v>
      </c>
      <c r="V657">
        <v>0</v>
      </c>
      <c r="W657">
        <v>1</v>
      </c>
      <c r="X657">
        <v>0</v>
      </c>
      <c r="Y657" s="2">
        <v>2.5666666666999998</v>
      </c>
      <c r="Z657" s="21">
        <v>0.15</v>
      </c>
      <c r="AA657">
        <v>0.15</v>
      </c>
      <c r="AB657">
        <v>4.84</v>
      </c>
      <c r="AC657" s="32">
        <f t="shared" si="105"/>
        <v>3.0060120240480961E-2</v>
      </c>
      <c r="AD657" s="13">
        <f t="shared" si="106"/>
        <v>0</v>
      </c>
      <c r="AE657" s="13">
        <f t="shared" si="107"/>
        <v>0</v>
      </c>
      <c r="AF657" s="13">
        <f t="shared" si="108"/>
        <v>0</v>
      </c>
      <c r="AI657" s="17" t="str">
        <f t="shared" si="109"/>
        <v xml:space="preserve"> </v>
      </c>
      <c r="AJ657" s="35">
        <v>0</v>
      </c>
      <c r="AK657" s="35">
        <v>0</v>
      </c>
      <c r="AL657" s="35">
        <v>3</v>
      </c>
      <c r="AM657" s="35">
        <v>0</v>
      </c>
      <c r="AN657" s="35">
        <v>1</v>
      </c>
      <c r="AO657" s="35">
        <v>0</v>
      </c>
      <c r="AP657" s="35">
        <v>1</v>
      </c>
      <c r="AQ657" s="35">
        <v>0</v>
      </c>
      <c r="AR657">
        <v>0</v>
      </c>
      <c r="AS657">
        <v>0</v>
      </c>
      <c r="AT657">
        <v>69.23</v>
      </c>
      <c r="AU657">
        <v>-3</v>
      </c>
      <c r="AV657">
        <v>-83.528000000000006</v>
      </c>
      <c r="AW657">
        <v>-2.5470000000000002</v>
      </c>
      <c r="AX657" s="2">
        <v>0.5</v>
      </c>
      <c r="AY657" s="2">
        <v>0.30000000000000004</v>
      </c>
      <c r="AZ657" s="2">
        <v>0</v>
      </c>
      <c r="BA657" s="2">
        <v>0</v>
      </c>
      <c r="BB657" s="2">
        <v>0</v>
      </c>
      <c r="BC657" s="2">
        <v>0.2</v>
      </c>
    </row>
    <row r="658" spans="1:55" x14ac:dyDescent="0.2">
      <c r="A658" s="12" t="s">
        <v>3370</v>
      </c>
      <c r="B658" s="12" t="s">
        <v>3371</v>
      </c>
      <c r="C658" t="s">
        <v>3369</v>
      </c>
      <c r="D658" t="s">
        <v>367</v>
      </c>
      <c r="E658" s="12" t="s">
        <v>178</v>
      </c>
      <c r="F658">
        <v>82</v>
      </c>
      <c r="G658">
        <v>4</v>
      </c>
      <c r="H658">
        <v>19</v>
      </c>
      <c r="I658" s="15">
        <f t="shared" si="100"/>
        <v>23</v>
      </c>
      <c r="J658">
        <v>7</v>
      </c>
      <c r="K658">
        <v>10</v>
      </c>
      <c r="L658" s="3">
        <v>4</v>
      </c>
      <c r="M658" s="3">
        <v>7</v>
      </c>
      <c r="N658" s="3">
        <v>10</v>
      </c>
      <c r="O658" s="14">
        <f t="shared" si="101"/>
        <v>3.6100453435643871</v>
      </c>
      <c r="P658">
        <v>100</v>
      </c>
      <c r="Q658">
        <v>46</v>
      </c>
      <c r="R658">
        <v>90</v>
      </c>
      <c r="S658" s="13">
        <f t="shared" si="102"/>
        <v>0.04</v>
      </c>
      <c r="T658" s="13">
        <f t="shared" si="103"/>
        <v>1.6949152542372881E-2</v>
      </c>
      <c r="U658" s="15">
        <f t="shared" si="104"/>
        <v>57.256410256410255</v>
      </c>
      <c r="V658">
        <v>4</v>
      </c>
      <c r="W658">
        <v>9</v>
      </c>
      <c r="X658">
        <v>8</v>
      </c>
      <c r="Y658" s="2">
        <v>382.26666666670002</v>
      </c>
      <c r="Z658" s="21">
        <v>4.6500000000000004</v>
      </c>
      <c r="AA658">
        <v>4.5600000000000005</v>
      </c>
      <c r="AB658">
        <v>1.1100000000000001</v>
      </c>
      <c r="AC658" s="32">
        <f t="shared" si="105"/>
        <v>0.80423280423280419</v>
      </c>
      <c r="AD658" s="13">
        <f t="shared" si="106"/>
        <v>0.10256410256410256</v>
      </c>
      <c r="AE658" s="13">
        <f t="shared" si="107"/>
        <v>0.4358974358974359</v>
      </c>
      <c r="AF658" s="13">
        <f t="shared" si="108"/>
        <v>0.53846153846153844</v>
      </c>
      <c r="AI658" s="17" t="str">
        <f t="shared" si="109"/>
        <v xml:space="preserve"> </v>
      </c>
      <c r="AJ658" s="35">
        <v>39</v>
      </c>
      <c r="AK658" s="35">
        <v>7</v>
      </c>
      <c r="AL658" s="35">
        <v>280</v>
      </c>
      <c r="AM658" s="35">
        <v>57</v>
      </c>
      <c r="AN658" s="35">
        <v>126</v>
      </c>
      <c r="AO658" s="35">
        <v>14</v>
      </c>
      <c r="AP658" s="35">
        <v>17</v>
      </c>
      <c r="AQ658" s="35">
        <v>174</v>
      </c>
      <c r="AR658">
        <v>2</v>
      </c>
      <c r="AS658">
        <v>2</v>
      </c>
      <c r="AT658">
        <v>84.07</v>
      </c>
      <c r="AU658">
        <v>28.1</v>
      </c>
      <c r="AV658">
        <v>-84.421999999999997</v>
      </c>
      <c r="AW658">
        <v>-3.2069999999999999</v>
      </c>
      <c r="AX658" s="2">
        <v>32</v>
      </c>
      <c r="AY658" s="2">
        <v>-3</v>
      </c>
      <c r="AZ658" s="2">
        <v>-1.3</v>
      </c>
      <c r="BA658" s="2">
        <v>-1</v>
      </c>
      <c r="BB658" s="2">
        <v>4.7</v>
      </c>
      <c r="BC658" s="2">
        <v>-0.60000000000000009</v>
      </c>
    </row>
    <row r="659" spans="1:55" x14ac:dyDescent="0.2">
      <c r="A659" s="12" t="s">
        <v>334</v>
      </c>
      <c r="B659" s="12" t="s">
        <v>2761</v>
      </c>
      <c r="C659" t="s">
        <v>2760</v>
      </c>
      <c r="D659" t="s">
        <v>330</v>
      </c>
      <c r="E659" s="12" t="s">
        <v>546</v>
      </c>
      <c r="F659">
        <v>55</v>
      </c>
      <c r="G659">
        <v>1</v>
      </c>
      <c r="H659">
        <v>2</v>
      </c>
      <c r="I659" s="15">
        <f t="shared" si="100"/>
        <v>3</v>
      </c>
      <c r="J659">
        <v>1</v>
      </c>
      <c r="K659">
        <v>1</v>
      </c>
      <c r="L659" s="3">
        <v>1</v>
      </c>
      <c r="M659" s="3">
        <v>0</v>
      </c>
      <c r="N659" s="3">
        <v>1</v>
      </c>
      <c r="O659" s="14">
        <f t="shared" si="101"/>
        <v>1.2812907818249568</v>
      </c>
      <c r="P659">
        <v>21</v>
      </c>
      <c r="Q659">
        <v>10</v>
      </c>
      <c r="R659">
        <v>12</v>
      </c>
      <c r="S659" s="13">
        <f t="shared" si="102"/>
        <v>4.7619047619047616E-2</v>
      </c>
      <c r="T659" s="13">
        <f t="shared" si="103"/>
        <v>2.3255813953488372E-2</v>
      </c>
      <c r="U659" s="15">
        <f t="shared" si="104"/>
        <v>14.624999999999998</v>
      </c>
      <c r="V659">
        <v>0</v>
      </c>
      <c r="W659">
        <v>0</v>
      </c>
      <c r="X659">
        <v>8</v>
      </c>
      <c r="Y659" s="2">
        <v>140.48333333330001</v>
      </c>
      <c r="Z659" s="21">
        <v>2.5499999999999998</v>
      </c>
      <c r="AA659">
        <v>2.42</v>
      </c>
      <c r="AB659">
        <v>2.6</v>
      </c>
      <c r="AC659" s="32">
        <f t="shared" si="105"/>
        <v>0.48207171314741037</v>
      </c>
      <c r="AD659" s="13">
        <f t="shared" si="106"/>
        <v>0.125</v>
      </c>
      <c r="AE659" s="13">
        <f t="shared" si="107"/>
        <v>0.25</v>
      </c>
      <c r="AF659" s="13">
        <f t="shared" si="108"/>
        <v>0.375</v>
      </c>
      <c r="AG659">
        <v>0</v>
      </c>
      <c r="AH659">
        <v>0</v>
      </c>
      <c r="AI659" s="17" t="str">
        <f t="shared" si="109"/>
        <v xml:space="preserve"> </v>
      </c>
      <c r="AJ659" s="35">
        <v>8</v>
      </c>
      <c r="AK659" s="35">
        <v>1</v>
      </c>
      <c r="AL659" s="35">
        <v>109</v>
      </c>
      <c r="AM659" s="35">
        <v>15</v>
      </c>
      <c r="AN659" s="35">
        <v>41</v>
      </c>
      <c r="AO659" s="35">
        <v>2</v>
      </c>
      <c r="AP659" s="35">
        <v>3</v>
      </c>
      <c r="AQ659" s="35">
        <v>49</v>
      </c>
      <c r="AR659">
        <v>2</v>
      </c>
      <c r="AS659">
        <v>1</v>
      </c>
      <c r="AT659">
        <v>83.91</v>
      </c>
      <c r="AU659">
        <v>18</v>
      </c>
      <c r="AV659">
        <v>-83.31</v>
      </c>
      <c r="AW659">
        <v>-3.3730000000000002</v>
      </c>
      <c r="AX659" s="2">
        <v>13.4</v>
      </c>
      <c r="AY659" s="2">
        <v>1</v>
      </c>
      <c r="AZ659" s="2">
        <v>-0.60000000000000009</v>
      </c>
      <c r="BA659" s="2">
        <v>-0.7</v>
      </c>
      <c r="BB659" s="2">
        <v>-0.1</v>
      </c>
      <c r="BC659" s="2">
        <v>-0.4</v>
      </c>
    </row>
    <row r="660" spans="1:55" x14ac:dyDescent="0.2">
      <c r="A660" s="12" t="s">
        <v>1145</v>
      </c>
      <c r="B660" s="12" t="s">
        <v>1146</v>
      </c>
      <c r="C660" t="s">
        <v>1144</v>
      </c>
      <c r="D660" t="s">
        <v>147</v>
      </c>
      <c r="E660" s="12" t="s">
        <v>229</v>
      </c>
      <c r="F660">
        <v>39</v>
      </c>
      <c r="G660">
        <v>0</v>
      </c>
      <c r="H660">
        <v>0</v>
      </c>
      <c r="I660" s="15">
        <f t="shared" si="100"/>
        <v>0</v>
      </c>
      <c r="J660">
        <v>0</v>
      </c>
      <c r="K660">
        <v>0</v>
      </c>
      <c r="L660" s="3">
        <v>0</v>
      </c>
      <c r="M660" s="3">
        <v>0</v>
      </c>
      <c r="N660" s="3">
        <v>0</v>
      </c>
      <c r="O660" s="14">
        <f t="shared" si="101"/>
        <v>0</v>
      </c>
      <c r="P660">
        <v>2</v>
      </c>
      <c r="Q660">
        <v>1</v>
      </c>
      <c r="R660">
        <v>0</v>
      </c>
      <c r="S660" s="13">
        <f t="shared" si="102"/>
        <v>0</v>
      </c>
      <c r="T660" s="13">
        <f t="shared" si="103"/>
        <v>0</v>
      </c>
      <c r="U660" s="15">
        <f t="shared" si="104"/>
        <v>0</v>
      </c>
      <c r="V660">
        <v>0</v>
      </c>
      <c r="W660">
        <v>1</v>
      </c>
      <c r="X660">
        <v>0</v>
      </c>
      <c r="Y660" s="2">
        <v>11.35</v>
      </c>
      <c r="Z660" s="21">
        <v>0.28333333329999999</v>
      </c>
      <c r="AA660">
        <v>0.28999999999999998</v>
      </c>
      <c r="AB660">
        <v>4.91</v>
      </c>
      <c r="AC660" s="32">
        <f t="shared" si="105"/>
        <v>5.5769230769230765E-2</v>
      </c>
      <c r="AD660" s="13">
        <f t="shared" si="106"/>
        <v>0</v>
      </c>
      <c r="AE660" s="13">
        <f t="shared" si="107"/>
        <v>0</v>
      </c>
      <c r="AF660" s="13">
        <f t="shared" si="108"/>
        <v>0</v>
      </c>
      <c r="AG660">
        <v>0</v>
      </c>
      <c r="AH660">
        <v>0</v>
      </c>
      <c r="AI660" s="17" t="str">
        <f t="shared" si="109"/>
        <v xml:space="preserve"> </v>
      </c>
      <c r="AJ660" s="35">
        <v>0</v>
      </c>
      <c r="AK660" s="35">
        <v>0</v>
      </c>
      <c r="AL660" s="35">
        <v>6</v>
      </c>
      <c r="AM660" s="35">
        <v>3</v>
      </c>
      <c r="AN660" s="35">
        <v>2</v>
      </c>
      <c r="AO660" s="35">
        <v>0</v>
      </c>
      <c r="AP660" s="35">
        <v>1</v>
      </c>
      <c r="AQ660" s="35">
        <v>0</v>
      </c>
      <c r="AR660">
        <v>0</v>
      </c>
      <c r="AS660">
        <v>0</v>
      </c>
      <c r="AT660">
        <v>21.15</v>
      </c>
      <c r="AU660">
        <v>-77.3</v>
      </c>
      <c r="AV660">
        <v>-79.335999999999999</v>
      </c>
      <c r="AW660">
        <v>0.56700000000000006</v>
      </c>
      <c r="AX660" s="2">
        <v>0.4</v>
      </c>
      <c r="AY660" s="2">
        <v>-0.5</v>
      </c>
      <c r="AZ660" s="2">
        <v>0.30000000000000004</v>
      </c>
      <c r="BA660" s="2">
        <v>0.1</v>
      </c>
      <c r="BB660" s="2">
        <v>-0.1</v>
      </c>
      <c r="BC660" s="2">
        <v>-0.2</v>
      </c>
    </row>
    <row r="661" spans="1:55" x14ac:dyDescent="0.2">
      <c r="A661" s="12" t="s">
        <v>1145</v>
      </c>
      <c r="B661" s="12" t="s">
        <v>2787</v>
      </c>
      <c r="C661" t="s">
        <v>2786</v>
      </c>
      <c r="D661" t="s">
        <v>177</v>
      </c>
      <c r="E661" s="12" t="s">
        <v>156</v>
      </c>
      <c r="F661">
        <v>3</v>
      </c>
      <c r="G661">
        <v>0</v>
      </c>
      <c r="H661">
        <v>0</v>
      </c>
      <c r="I661" s="15">
        <f t="shared" si="100"/>
        <v>0</v>
      </c>
      <c r="J661">
        <v>0</v>
      </c>
      <c r="K661">
        <v>0</v>
      </c>
      <c r="L661" s="3">
        <v>0</v>
      </c>
      <c r="M661" s="3">
        <v>0</v>
      </c>
      <c r="N661" s="3">
        <v>0</v>
      </c>
      <c r="O661" s="14">
        <f t="shared" si="101"/>
        <v>0</v>
      </c>
      <c r="P661">
        <v>0</v>
      </c>
      <c r="Q661">
        <v>0</v>
      </c>
      <c r="R661">
        <v>0</v>
      </c>
      <c r="S661" s="13">
        <f t="shared" si="102"/>
        <v>0</v>
      </c>
      <c r="T661" s="13">
        <f t="shared" si="103"/>
        <v>0</v>
      </c>
      <c r="U661" s="15">
        <f t="shared" si="104"/>
        <v>0</v>
      </c>
      <c r="V661">
        <v>0</v>
      </c>
      <c r="W661">
        <v>0</v>
      </c>
      <c r="X661">
        <v>0</v>
      </c>
      <c r="Y661" s="2">
        <v>0</v>
      </c>
      <c r="Z661" s="21">
        <v>0</v>
      </c>
      <c r="AC661" s="32">
        <f t="shared" si="105"/>
        <v>0</v>
      </c>
      <c r="AD661" s="13">
        <f t="shared" si="106"/>
        <v>0</v>
      </c>
      <c r="AE661" s="13">
        <f t="shared" si="107"/>
        <v>0</v>
      </c>
      <c r="AF661" s="13">
        <f t="shared" si="108"/>
        <v>0</v>
      </c>
      <c r="AG661">
        <v>0</v>
      </c>
      <c r="AH661">
        <v>0</v>
      </c>
      <c r="AI661" s="17" t="str">
        <f t="shared" si="109"/>
        <v xml:space="preserve"> </v>
      </c>
      <c r="AJ661" s="35">
        <v>0</v>
      </c>
      <c r="AK661" s="35">
        <v>0</v>
      </c>
      <c r="AL661" s="35">
        <v>0</v>
      </c>
      <c r="AM661" s="35">
        <v>0</v>
      </c>
      <c r="AN661" s="35">
        <v>0</v>
      </c>
      <c r="AO661" s="35">
        <v>0</v>
      </c>
      <c r="AP661" s="35">
        <v>0</v>
      </c>
      <c r="AQ661" s="35">
        <v>0</v>
      </c>
      <c r="AR661">
        <v>0</v>
      </c>
      <c r="AS661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</row>
    <row r="662" spans="1:55" x14ac:dyDescent="0.2">
      <c r="A662" s="12" t="s">
        <v>1817</v>
      </c>
      <c r="B662" s="12" t="s">
        <v>1818</v>
      </c>
      <c r="C662" t="s">
        <v>1816</v>
      </c>
      <c r="D662" t="s">
        <v>343</v>
      </c>
      <c r="E662" s="12" t="s">
        <v>229</v>
      </c>
      <c r="F662">
        <v>76</v>
      </c>
      <c r="G662">
        <v>7</v>
      </c>
      <c r="H662">
        <v>10</v>
      </c>
      <c r="I662" s="15">
        <f t="shared" si="100"/>
        <v>17</v>
      </c>
      <c r="J662">
        <v>5</v>
      </c>
      <c r="K662">
        <v>5</v>
      </c>
      <c r="L662" s="3">
        <v>5</v>
      </c>
      <c r="M662" s="3">
        <v>4</v>
      </c>
      <c r="N662" s="3">
        <v>4</v>
      </c>
      <c r="O662" s="14">
        <f t="shared" si="101"/>
        <v>4.5959747671980473</v>
      </c>
      <c r="P662">
        <v>40</v>
      </c>
      <c r="Q662">
        <v>13</v>
      </c>
      <c r="R662">
        <v>2</v>
      </c>
      <c r="S662" s="13">
        <f t="shared" si="102"/>
        <v>0.17499999999999999</v>
      </c>
      <c r="T662" s="13">
        <f t="shared" si="103"/>
        <v>0.12727272727272726</v>
      </c>
      <c r="U662" s="15">
        <f t="shared" si="104"/>
        <v>37.5</v>
      </c>
      <c r="V662">
        <v>2</v>
      </c>
      <c r="W662">
        <v>6</v>
      </c>
      <c r="X662">
        <v>12</v>
      </c>
      <c r="Y662" s="2">
        <v>221.9333333333</v>
      </c>
      <c r="Z662" s="21">
        <v>2.9166666667000003</v>
      </c>
      <c r="AA662">
        <v>2.81</v>
      </c>
      <c r="AB662">
        <v>2.19</v>
      </c>
      <c r="AC662" s="32">
        <f t="shared" si="105"/>
        <v>0.56200000000000006</v>
      </c>
      <c r="AD662" s="13">
        <f t="shared" si="106"/>
        <v>0.20833333333333334</v>
      </c>
      <c r="AE662" s="13">
        <f t="shared" si="107"/>
        <v>0.41666666666666669</v>
      </c>
      <c r="AF662" s="13">
        <f t="shared" si="108"/>
        <v>0.625</v>
      </c>
      <c r="AG662">
        <v>0</v>
      </c>
      <c r="AH662">
        <v>1</v>
      </c>
      <c r="AI662" s="17">
        <f t="shared" si="109"/>
        <v>0</v>
      </c>
      <c r="AJ662" s="35">
        <v>24</v>
      </c>
      <c r="AK662" s="35">
        <v>0</v>
      </c>
      <c r="AL662" s="35">
        <v>156</v>
      </c>
      <c r="AM662" s="35">
        <v>20</v>
      </c>
      <c r="AN662" s="35">
        <v>64</v>
      </c>
      <c r="AO662" s="35">
        <v>5</v>
      </c>
      <c r="AP662" s="35">
        <v>7</v>
      </c>
      <c r="AQ662" s="35">
        <v>69</v>
      </c>
      <c r="AR662">
        <v>2</v>
      </c>
      <c r="AS662">
        <v>0</v>
      </c>
      <c r="AT662">
        <v>79.040000000000006</v>
      </c>
      <c r="AU662">
        <v>15.9</v>
      </c>
      <c r="AV662">
        <v>-66.018000000000001</v>
      </c>
      <c r="AW662">
        <v>-8.83</v>
      </c>
      <c r="AX662" s="2">
        <v>20.5</v>
      </c>
      <c r="AY662" s="2">
        <v>0.2</v>
      </c>
      <c r="AZ662" s="2">
        <v>-0.60000000000000009</v>
      </c>
      <c r="BA662" s="2">
        <v>0.4</v>
      </c>
      <c r="BB662" s="2">
        <v>-0.30000000000000004</v>
      </c>
      <c r="BC662" s="2">
        <v>-0.30000000000000004</v>
      </c>
    </row>
    <row r="663" spans="1:55" x14ac:dyDescent="0.2">
      <c r="A663" s="12" t="s">
        <v>418</v>
      </c>
      <c r="B663" s="12" t="s">
        <v>419</v>
      </c>
      <c r="C663" t="s">
        <v>417</v>
      </c>
      <c r="D663" t="s">
        <v>338</v>
      </c>
      <c r="E663" s="12" t="s">
        <v>170</v>
      </c>
      <c r="F663">
        <v>80</v>
      </c>
      <c r="G663">
        <v>7</v>
      </c>
      <c r="H663">
        <v>4</v>
      </c>
      <c r="I663" s="15">
        <f t="shared" si="100"/>
        <v>11</v>
      </c>
      <c r="J663">
        <v>2</v>
      </c>
      <c r="K663">
        <v>2</v>
      </c>
      <c r="L663" s="3">
        <v>7</v>
      </c>
      <c r="M663" s="3">
        <v>2</v>
      </c>
      <c r="N663" s="3">
        <v>2</v>
      </c>
      <c r="O663" s="14">
        <f t="shared" si="101"/>
        <v>4.1579168416640391</v>
      </c>
      <c r="P663">
        <v>42</v>
      </c>
      <c r="Q663">
        <v>9</v>
      </c>
      <c r="R663">
        <v>16</v>
      </c>
      <c r="S663" s="13">
        <f t="shared" si="102"/>
        <v>0.16666666666666666</v>
      </c>
      <c r="T663" s="13">
        <f t="shared" si="103"/>
        <v>0.1044776119402985</v>
      </c>
      <c r="U663" s="15">
        <f t="shared" si="104"/>
        <v>14.9</v>
      </c>
      <c r="V663">
        <v>0</v>
      </c>
      <c r="W663">
        <v>0</v>
      </c>
      <c r="X663">
        <v>8</v>
      </c>
      <c r="Y663" s="2">
        <v>158.73333333330001</v>
      </c>
      <c r="Z663" s="21">
        <v>1.9833333333000001</v>
      </c>
      <c r="AA663">
        <v>1.9300000000000002</v>
      </c>
      <c r="AB663">
        <v>2.4900000000000002</v>
      </c>
      <c r="AC663" s="32">
        <f t="shared" si="105"/>
        <v>0.4366515837104073</v>
      </c>
      <c r="AD663" s="13">
        <f t="shared" si="106"/>
        <v>0.35</v>
      </c>
      <c r="AE663" s="13">
        <f t="shared" si="107"/>
        <v>0.2</v>
      </c>
      <c r="AF663" s="13">
        <f t="shared" si="108"/>
        <v>0.55000000000000004</v>
      </c>
      <c r="AG663">
        <v>102</v>
      </c>
      <c r="AH663">
        <v>76</v>
      </c>
      <c r="AI663" s="17">
        <f t="shared" si="109"/>
        <v>0.5730337078651685</v>
      </c>
      <c r="AJ663" s="35">
        <v>20</v>
      </c>
      <c r="AK663" s="35">
        <v>3</v>
      </c>
      <c r="AL663" s="35">
        <v>129</v>
      </c>
      <c r="AM663" s="35">
        <v>15</v>
      </c>
      <c r="AN663" s="35">
        <v>52</v>
      </c>
      <c r="AO663" s="35">
        <v>4</v>
      </c>
      <c r="AP663" s="35">
        <v>3</v>
      </c>
      <c r="AQ663" s="35">
        <v>65</v>
      </c>
      <c r="AR663">
        <v>1</v>
      </c>
      <c r="AS663">
        <v>0</v>
      </c>
      <c r="AT663">
        <v>93.47</v>
      </c>
      <c r="AU663">
        <v>-0.1</v>
      </c>
      <c r="AV663">
        <v>-83.712999999999994</v>
      </c>
      <c r="AW663">
        <v>-4.1470000000000002</v>
      </c>
      <c r="AX663" s="2">
        <v>18.899999999999999</v>
      </c>
      <c r="AY663" s="2">
        <v>4.5999999999999996</v>
      </c>
      <c r="AZ663" s="2">
        <v>0.1</v>
      </c>
      <c r="BA663" s="2">
        <v>-0.60000000000000009</v>
      </c>
      <c r="BB663" s="2">
        <v>-3.2</v>
      </c>
      <c r="BC663" s="2">
        <v>0.9</v>
      </c>
    </row>
    <row r="664" spans="1:55" x14ac:dyDescent="0.2">
      <c r="A664" s="12" t="s">
        <v>418</v>
      </c>
      <c r="B664" s="12" t="s">
        <v>936</v>
      </c>
      <c r="C664" t="s">
        <v>935</v>
      </c>
      <c r="D664" t="s">
        <v>169</v>
      </c>
      <c r="E664" s="12" t="s">
        <v>170</v>
      </c>
      <c r="F664">
        <v>9</v>
      </c>
      <c r="G664">
        <v>0</v>
      </c>
      <c r="H664">
        <v>0</v>
      </c>
      <c r="I664" s="15">
        <f t="shared" si="100"/>
        <v>0</v>
      </c>
      <c r="J664">
        <v>0</v>
      </c>
      <c r="K664">
        <v>0</v>
      </c>
      <c r="L664" s="3">
        <v>0</v>
      </c>
      <c r="M664" s="3">
        <v>0</v>
      </c>
      <c r="N664" s="3">
        <v>0</v>
      </c>
      <c r="O664" s="14">
        <f t="shared" si="101"/>
        <v>0</v>
      </c>
      <c r="P664">
        <v>0</v>
      </c>
      <c r="Q664">
        <v>0</v>
      </c>
      <c r="R664">
        <v>0</v>
      </c>
      <c r="S664" s="13">
        <f t="shared" si="102"/>
        <v>0</v>
      </c>
      <c r="T664" s="13">
        <f t="shared" si="103"/>
        <v>0</v>
      </c>
      <c r="U664" s="15">
        <f t="shared" si="104"/>
        <v>0</v>
      </c>
      <c r="V664">
        <v>0</v>
      </c>
      <c r="W664">
        <v>0</v>
      </c>
      <c r="X664">
        <v>0</v>
      </c>
      <c r="Y664" s="2">
        <v>0.9</v>
      </c>
      <c r="Z664" s="21">
        <v>0.1</v>
      </c>
      <c r="AA664">
        <v>0.1</v>
      </c>
      <c r="AB664">
        <v>3.58</v>
      </c>
      <c r="AC664" s="32">
        <f t="shared" si="105"/>
        <v>2.717391304347826E-2</v>
      </c>
      <c r="AD664" s="13">
        <f t="shared" si="106"/>
        <v>0</v>
      </c>
      <c r="AE664" s="13">
        <f t="shared" si="107"/>
        <v>0</v>
      </c>
      <c r="AF664" s="13">
        <f t="shared" si="108"/>
        <v>0</v>
      </c>
      <c r="AG664">
        <v>0</v>
      </c>
      <c r="AH664">
        <v>0</v>
      </c>
      <c r="AI664" s="17" t="str">
        <f t="shared" si="109"/>
        <v xml:space="preserve"> </v>
      </c>
      <c r="AJ664" s="35">
        <v>0</v>
      </c>
      <c r="AK664" s="35">
        <v>0</v>
      </c>
      <c r="AL664" s="35">
        <v>1</v>
      </c>
      <c r="AM664" s="35">
        <v>0</v>
      </c>
      <c r="AN664" s="35">
        <v>0</v>
      </c>
      <c r="AO664" s="35">
        <v>0</v>
      </c>
      <c r="AP664" s="35">
        <v>0</v>
      </c>
      <c r="AQ664" s="35">
        <v>0</v>
      </c>
      <c r="AR664">
        <v>0</v>
      </c>
      <c r="AS664">
        <v>0</v>
      </c>
      <c r="AT664">
        <v>66.67</v>
      </c>
      <c r="AU664">
        <v>-2.2999999999999998</v>
      </c>
      <c r="AV664">
        <v>-74.033000000000001</v>
      </c>
      <c r="AW664">
        <v>-0.82800000000000007</v>
      </c>
      <c r="AX664" s="2">
        <v>0.1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</row>
    <row r="665" spans="1:55" x14ac:dyDescent="0.2">
      <c r="A665" s="12" t="s">
        <v>524</v>
      </c>
      <c r="B665" s="12" t="s">
        <v>525</v>
      </c>
      <c r="C665" t="s">
        <v>523</v>
      </c>
      <c r="D665" t="s">
        <v>330</v>
      </c>
      <c r="E665" s="12" t="s">
        <v>156</v>
      </c>
      <c r="F665">
        <v>82</v>
      </c>
      <c r="G665">
        <v>0</v>
      </c>
      <c r="H665">
        <v>0</v>
      </c>
      <c r="I665" s="15">
        <f t="shared" si="100"/>
        <v>0</v>
      </c>
      <c r="J665">
        <v>0</v>
      </c>
      <c r="K665">
        <v>0</v>
      </c>
      <c r="L665" s="3">
        <v>0</v>
      </c>
      <c r="M665" s="3">
        <v>0</v>
      </c>
      <c r="N665" s="3">
        <v>0</v>
      </c>
      <c r="O665" s="14">
        <f t="shared" si="101"/>
        <v>0</v>
      </c>
      <c r="P665">
        <v>0</v>
      </c>
      <c r="Q665">
        <v>0</v>
      </c>
      <c r="R665">
        <v>0</v>
      </c>
      <c r="S665" s="13">
        <f t="shared" si="102"/>
        <v>0</v>
      </c>
      <c r="T665" s="13">
        <f t="shared" si="103"/>
        <v>0</v>
      </c>
      <c r="U665" s="15">
        <f t="shared" si="104"/>
        <v>0</v>
      </c>
      <c r="V665">
        <v>0</v>
      </c>
      <c r="W665">
        <v>0</v>
      </c>
      <c r="X665">
        <v>0</v>
      </c>
      <c r="Y665" s="2">
        <v>2.9833333333000001</v>
      </c>
      <c r="Z665" s="21">
        <v>3.3333333300000004E-2</v>
      </c>
      <c r="AA665">
        <v>0.04</v>
      </c>
      <c r="AB665">
        <v>4.8899999999999997</v>
      </c>
      <c r="AC665" s="32">
        <f t="shared" si="105"/>
        <v>8.1135902636916835E-3</v>
      </c>
      <c r="AD665" s="13">
        <f t="shared" si="106"/>
        <v>0</v>
      </c>
      <c r="AE665" s="13">
        <f t="shared" si="107"/>
        <v>0</v>
      </c>
      <c r="AF665" s="13">
        <f t="shared" si="108"/>
        <v>0</v>
      </c>
      <c r="AG665">
        <v>0</v>
      </c>
      <c r="AH665">
        <v>0</v>
      </c>
      <c r="AI665" s="17" t="str">
        <f t="shared" si="109"/>
        <v xml:space="preserve"> </v>
      </c>
      <c r="AJ665" s="35">
        <v>1</v>
      </c>
      <c r="AK665" s="35">
        <v>0</v>
      </c>
      <c r="AL665" s="35">
        <v>0</v>
      </c>
      <c r="AM665" s="35">
        <v>1</v>
      </c>
      <c r="AN665" s="35">
        <v>1</v>
      </c>
      <c r="AO665" s="35">
        <v>0</v>
      </c>
      <c r="AP665" s="35">
        <v>0</v>
      </c>
      <c r="AQ665" s="35">
        <v>2</v>
      </c>
      <c r="AR665">
        <v>1</v>
      </c>
      <c r="AS665">
        <v>0</v>
      </c>
      <c r="AT665">
        <v>60.34</v>
      </c>
      <c r="AU665">
        <v>-8.6</v>
      </c>
      <c r="AV665">
        <v>-83.436000000000007</v>
      </c>
      <c r="AW665">
        <v>-3.8609999999999998</v>
      </c>
      <c r="AX665" s="2">
        <v>0.1</v>
      </c>
      <c r="AY665" s="2">
        <v>-0.2</v>
      </c>
      <c r="AZ665" s="2">
        <v>0.30000000000000004</v>
      </c>
      <c r="BA665" s="2">
        <v>0</v>
      </c>
      <c r="BB665" s="2">
        <v>0</v>
      </c>
      <c r="BC665" s="2">
        <v>0.1</v>
      </c>
    </row>
    <row r="666" spans="1:55" x14ac:dyDescent="0.2">
      <c r="A666" s="12" t="s">
        <v>524</v>
      </c>
      <c r="B666" s="12" t="s">
        <v>1157</v>
      </c>
      <c r="C666" t="s">
        <v>1156</v>
      </c>
      <c r="D666" t="s">
        <v>382</v>
      </c>
      <c r="E666" s="12" t="s">
        <v>148</v>
      </c>
      <c r="F666">
        <v>75</v>
      </c>
      <c r="G666">
        <v>0</v>
      </c>
      <c r="H666">
        <v>0</v>
      </c>
      <c r="I666" s="15">
        <f t="shared" si="100"/>
        <v>0</v>
      </c>
      <c r="J666">
        <v>0</v>
      </c>
      <c r="K666">
        <v>0</v>
      </c>
      <c r="L666" s="3">
        <v>0</v>
      </c>
      <c r="M666" s="3">
        <v>0</v>
      </c>
      <c r="N666" s="3">
        <v>0</v>
      </c>
      <c r="O666" s="14">
        <f t="shared" si="101"/>
        <v>0</v>
      </c>
      <c r="P666">
        <v>1</v>
      </c>
      <c r="Q666">
        <v>0</v>
      </c>
      <c r="R666">
        <v>1</v>
      </c>
      <c r="S666" s="13">
        <f t="shared" si="102"/>
        <v>0</v>
      </c>
      <c r="T666" s="13">
        <f t="shared" si="103"/>
        <v>0</v>
      </c>
      <c r="U666" s="15">
        <f t="shared" si="104"/>
        <v>0</v>
      </c>
      <c r="V666">
        <v>0</v>
      </c>
      <c r="W666">
        <v>3</v>
      </c>
      <c r="X666">
        <v>0</v>
      </c>
      <c r="Y666" s="2">
        <v>5.8</v>
      </c>
      <c r="Z666" s="21">
        <v>6.6666666700000002E-2</v>
      </c>
      <c r="AA666">
        <v>0.09</v>
      </c>
      <c r="AB666">
        <v>5.14</v>
      </c>
      <c r="AC666" s="32">
        <f t="shared" si="105"/>
        <v>1.7208413001912046E-2</v>
      </c>
      <c r="AD666" s="13">
        <f t="shared" si="106"/>
        <v>0</v>
      </c>
      <c r="AE666" s="13">
        <f t="shared" si="107"/>
        <v>0</v>
      </c>
      <c r="AF666" s="13">
        <f t="shared" si="108"/>
        <v>0</v>
      </c>
      <c r="AG666">
        <v>0</v>
      </c>
      <c r="AH666">
        <v>0</v>
      </c>
      <c r="AI666" s="17" t="str">
        <f t="shared" si="109"/>
        <v xml:space="preserve"> </v>
      </c>
      <c r="AJ666" s="35">
        <v>0</v>
      </c>
      <c r="AK666" s="35">
        <v>0</v>
      </c>
      <c r="AL666" s="35">
        <v>3</v>
      </c>
      <c r="AM666" s="35">
        <v>1</v>
      </c>
      <c r="AN666" s="35">
        <v>1</v>
      </c>
      <c r="AO666" s="35">
        <v>0</v>
      </c>
      <c r="AP666" s="35">
        <v>0</v>
      </c>
      <c r="AQ666" s="35">
        <v>2</v>
      </c>
      <c r="AR666">
        <v>0</v>
      </c>
      <c r="AS666">
        <v>0</v>
      </c>
      <c r="AT666">
        <v>46.15</v>
      </c>
      <c r="AU666">
        <v>-39.799999999999997</v>
      </c>
      <c r="AV666">
        <v>-104.81399999999999</v>
      </c>
      <c r="AW666">
        <v>-20.914999999999999</v>
      </c>
      <c r="AX666" s="2">
        <v>0.4</v>
      </c>
      <c r="AY666" s="2">
        <v>-0.1</v>
      </c>
      <c r="AZ666" s="2">
        <v>0.1</v>
      </c>
      <c r="BA666" s="2">
        <v>0</v>
      </c>
      <c r="BB666" s="2">
        <v>0</v>
      </c>
      <c r="BC666" s="2">
        <v>0</v>
      </c>
    </row>
    <row r="667" spans="1:55" x14ac:dyDescent="0.2">
      <c r="A667" s="12" t="s">
        <v>524</v>
      </c>
      <c r="B667" s="12" t="s">
        <v>1166</v>
      </c>
      <c r="C667" t="s">
        <v>1165</v>
      </c>
      <c r="D667" s="12" t="s">
        <v>343</v>
      </c>
      <c r="E667" s="12" t="s">
        <v>148</v>
      </c>
      <c r="F667">
        <v>30</v>
      </c>
      <c r="G667">
        <v>1</v>
      </c>
      <c r="H667">
        <v>2</v>
      </c>
      <c r="I667" s="15">
        <f t="shared" si="100"/>
        <v>3</v>
      </c>
      <c r="J667">
        <v>0</v>
      </c>
      <c r="K667">
        <v>1</v>
      </c>
      <c r="L667" s="3">
        <v>1</v>
      </c>
      <c r="M667" s="3">
        <v>0</v>
      </c>
      <c r="N667" s="3">
        <v>2</v>
      </c>
      <c r="O667" s="14">
        <f t="shared" si="101"/>
        <v>6.0368921184952065</v>
      </c>
      <c r="P667">
        <v>6</v>
      </c>
      <c r="Q667">
        <v>3</v>
      </c>
      <c r="R667">
        <v>2</v>
      </c>
      <c r="S667" s="13">
        <f t="shared" si="102"/>
        <v>0.16666666666666666</v>
      </c>
      <c r="T667" s="13">
        <f t="shared" si="103"/>
        <v>9.0909090909090912E-2</v>
      </c>
      <c r="U667" s="15">
        <f t="shared" si="104"/>
        <v>0</v>
      </c>
      <c r="V667">
        <v>0</v>
      </c>
      <c r="W667">
        <v>1</v>
      </c>
      <c r="X667">
        <v>2</v>
      </c>
      <c r="Y667" s="2">
        <v>29.816666666700002</v>
      </c>
      <c r="Z667" s="21">
        <v>0.98333333330000006</v>
      </c>
      <c r="AA667">
        <v>0.91</v>
      </c>
      <c r="AB667">
        <v>4.82</v>
      </c>
      <c r="AC667" s="32">
        <f t="shared" si="105"/>
        <v>0.15881326352530539</v>
      </c>
      <c r="AD667" s="13">
        <f t="shared" si="106"/>
        <v>0.33333333333333331</v>
      </c>
      <c r="AE667" s="13">
        <f t="shared" si="107"/>
        <v>0.33333333333333331</v>
      </c>
      <c r="AF667" s="13">
        <f t="shared" si="108"/>
        <v>0.66666666666666663</v>
      </c>
      <c r="AG667">
        <v>2</v>
      </c>
      <c r="AH667">
        <v>0</v>
      </c>
      <c r="AI667" s="17">
        <f t="shared" si="109"/>
        <v>1</v>
      </c>
      <c r="AJ667" s="35">
        <v>3</v>
      </c>
      <c r="AK667" s="35">
        <v>0</v>
      </c>
      <c r="AL667" s="35">
        <v>22</v>
      </c>
      <c r="AM667" s="35">
        <v>3</v>
      </c>
      <c r="AN667" s="35">
        <v>12</v>
      </c>
      <c r="AO667" s="35">
        <v>1</v>
      </c>
      <c r="AP667" s="35">
        <v>1</v>
      </c>
      <c r="AQ667" s="35">
        <v>14</v>
      </c>
      <c r="AR667">
        <v>0</v>
      </c>
      <c r="AS667">
        <v>0</v>
      </c>
      <c r="AT667">
        <v>101.35</v>
      </c>
      <c r="AU667">
        <v>24.2</v>
      </c>
      <c r="AV667">
        <v>-81.159000000000006</v>
      </c>
      <c r="AW667">
        <v>-2.427</v>
      </c>
      <c r="AX667" s="2">
        <v>3.1</v>
      </c>
      <c r="AY667" s="2">
        <v>0.7</v>
      </c>
      <c r="AZ667" s="2">
        <v>0</v>
      </c>
      <c r="BA667" s="2">
        <v>0</v>
      </c>
      <c r="BB667" s="2">
        <v>0.1</v>
      </c>
      <c r="BC667" s="2">
        <v>0.8</v>
      </c>
    </row>
    <row r="668" spans="1:55" x14ac:dyDescent="0.2">
      <c r="A668" s="12" t="s">
        <v>524</v>
      </c>
      <c r="B668" s="12" t="s">
        <v>1802</v>
      </c>
      <c r="C668" t="s">
        <v>1801</v>
      </c>
      <c r="D668" t="s">
        <v>367</v>
      </c>
      <c r="E668" s="12" t="s">
        <v>148</v>
      </c>
      <c r="F668">
        <v>5</v>
      </c>
      <c r="G668">
        <v>0</v>
      </c>
      <c r="H668">
        <v>0</v>
      </c>
      <c r="I668" s="15">
        <f t="shared" si="100"/>
        <v>0</v>
      </c>
      <c r="J668">
        <v>0</v>
      </c>
      <c r="K668">
        <v>0</v>
      </c>
      <c r="L668" s="3">
        <v>0</v>
      </c>
      <c r="M668" s="3">
        <v>0</v>
      </c>
      <c r="N668" s="3">
        <v>0</v>
      </c>
      <c r="O668" s="14">
        <f t="shared" si="101"/>
        <v>0</v>
      </c>
      <c r="P668">
        <v>0</v>
      </c>
      <c r="Q668">
        <v>0</v>
      </c>
      <c r="R668">
        <v>0</v>
      </c>
      <c r="S668" s="13">
        <f t="shared" si="102"/>
        <v>0</v>
      </c>
      <c r="T668" s="13">
        <f t="shared" si="103"/>
        <v>0</v>
      </c>
      <c r="U668" s="15">
        <f t="shared" si="104"/>
        <v>0</v>
      </c>
      <c r="V668">
        <v>0</v>
      </c>
      <c r="W668">
        <v>0</v>
      </c>
      <c r="X668">
        <v>0</v>
      </c>
      <c r="Y668" s="2">
        <v>3.3333333300000004E-2</v>
      </c>
      <c r="Z668" s="21">
        <v>0</v>
      </c>
      <c r="AA668">
        <v>0.01</v>
      </c>
      <c r="AB668">
        <v>5.39</v>
      </c>
      <c r="AC668" s="32">
        <f t="shared" si="105"/>
        <v>1.8518518518518521E-3</v>
      </c>
      <c r="AD668" s="13">
        <f t="shared" si="106"/>
        <v>0</v>
      </c>
      <c r="AE668" s="13">
        <f t="shared" si="107"/>
        <v>0</v>
      </c>
      <c r="AF668" s="13">
        <f t="shared" si="108"/>
        <v>0</v>
      </c>
      <c r="AG668">
        <v>0</v>
      </c>
      <c r="AH668">
        <v>0</v>
      </c>
      <c r="AI668" s="17" t="str">
        <f t="shared" si="109"/>
        <v xml:space="preserve"> </v>
      </c>
      <c r="AJ668" s="35">
        <v>0</v>
      </c>
      <c r="AK668" s="35">
        <v>0</v>
      </c>
      <c r="AL668" s="35">
        <v>0</v>
      </c>
      <c r="AM668" s="35">
        <v>0</v>
      </c>
      <c r="AN668" s="35">
        <v>0</v>
      </c>
      <c r="AO668" s="35">
        <v>0</v>
      </c>
      <c r="AP668" s="35">
        <v>0</v>
      </c>
      <c r="AQ668" s="35">
        <v>0</v>
      </c>
      <c r="AR668">
        <v>0</v>
      </c>
      <c r="AS668">
        <v>0</v>
      </c>
      <c r="AT668">
        <v>0</v>
      </c>
      <c r="AU668">
        <v>-73.5</v>
      </c>
      <c r="AV668">
        <v>-76.049000000000007</v>
      </c>
      <c r="AW668">
        <v>-1.8679999999999999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</row>
    <row r="669" spans="1:55" x14ac:dyDescent="0.2">
      <c r="A669" s="12" t="s">
        <v>524</v>
      </c>
      <c r="B669" s="12" t="s">
        <v>1965</v>
      </c>
      <c r="C669" t="s">
        <v>1964</v>
      </c>
      <c r="D669" t="s">
        <v>139</v>
      </c>
      <c r="E669" s="12" t="s">
        <v>148</v>
      </c>
      <c r="F669">
        <v>5</v>
      </c>
      <c r="G669">
        <v>0</v>
      </c>
      <c r="H669">
        <v>0</v>
      </c>
      <c r="I669" s="15">
        <f t="shared" si="100"/>
        <v>0</v>
      </c>
      <c r="J669">
        <v>0</v>
      </c>
      <c r="K669">
        <v>0</v>
      </c>
      <c r="L669" s="3">
        <v>0</v>
      </c>
      <c r="M669" s="3">
        <v>0</v>
      </c>
      <c r="N669" s="3">
        <v>0</v>
      </c>
      <c r="O669" s="14">
        <f t="shared" si="101"/>
        <v>0</v>
      </c>
      <c r="P669">
        <v>0</v>
      </c>
      <c r="Q669">
        <v>0</v>
      </c>
      <c r="R669">
        <v>0</v>
      </c>
      <c r="S669" s="13">
        <f t="shared" si="102"/>
        <v>0</v>
      </c>
      <c r="T669" s="13">
        <f t="shared" si="103"/>
        <v>0</v>
      </c>
      <c r="U669" s="15">
        <f t="shared" si="104"/>
        <v>0</v>
      </c>
      <c r="V669">
        <v>0</v>
      </c>
      <c r="W669">
        <v>0</v>
      </c>
      <c r="X669">
        <v>0</v>
      </c>
      <c r="Y669" s="2">
        <v>0</v>
      </c>
      <c r="Z669" s="21">
        <v>0</v>
      </c>
      <c r="AC669" s="32">
        <f t="shared" si="105"/>
        <v>0</v>
      </c>
      <c r="AD669" s="13">
        <f t="shared" si="106"/>
        <v>0</v>
      </c>
      <c r="AE669" s="13">
        <f t="shared" si="107"/>
        <v>0</v>
      </c>
      <c r="AF669" s="13">
        <f t="shared" si="108"/>
        <v>0</v>
      </c>
      <c r="AG669">
        <v>0</v>
      </c>
      <c r="AH669">
        <v>0</v>
      </c>
      <c r="AI669" s="17" t="str">
        <f t="shared" si="109"/>
        <v xml:space="preserve"> </v>
      </c>
      <c r="AJ669" s="35">
        <v>0</v>
      </c>
      <c r="AK669" s="35">
        <v>0</v>
      </c>
      <c r="AL669" s="35">
        <v>0</v>
      </c>
      <c r="AM669" s="35">
        <v>0</v>
      </c>
      <c r="AN669" s="35">
        <v>0</v>
      </c>
      <c r="AO669" s="35">
        <v>0</v>
      </c>
      <c r="AP669" s="35">
        <v>0</v>
      </c>
      <c r="AQ669" s="35">
        <v>0</v>
      </c>
      <c r="AR669">
        <v>0</v>
      </c>
      <c r="AS669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</row>
    <row r="670" spans="1:55" x14ac:dyDescent="0.2">
      <c r="A670" s="12" t="s">
        <v>524</v>
      </c>
      <c r="B670" s="12" t="s">
        <v>1969</v>
      </c>
      <c r="C670" t="s">
        <v>1972</v>
      </c>
      <c r="D670" t="s">
        <v>442</v>
      </c>
      <c r="E670" s="12" t="s">
        <v>148</v>
      </c>
      <c r="F670">
        <v>69</v>
      </c>
      <c r="G670">
        <v>10</v>
      </c>
      <c r="H670">
        <v>15</v>
      </c>
      <c r="I670" s="15">
        <f t="shared" si="100"/>
        <v>25</v>
      </c>
      <c r="J670">
        <v>8</v>
      </c>
      <c r="K670">
        <v>7</v>
      </c>
      <c r="L670" s="3">
        <v>8</v>
      </c>
      <c r="M670" s="3">
        <v>7</v>
      </c>
      <c r="N670" s="3">
        <v>6</v>
      </c>
      <c r="O670" s="14">
        <f t="shared" si="101"/>
        <v>6.5755826696856019</v>
      </c>
      <c r="P670">
        <v>51</v>
      </c>
      <c r="Q670">
        <v>22</v>
      </c>
      <c r="R670">
        <v>14</v>
      </c>
      <c r="S670" s="13">
        <f t="shared" si="102"/>
        <v>0.19607843137254902</v>
      </c>
      <c r="T670" s="13">
        <f t="shared" si="103"/>
        <v>0.11494252873563218</v>
      </c>
      <c r="U670" s="15">
        <f t="shared" si="104"/>
        <v>54.571428571428577</v>
      </c>
      <c r="V670">
        <v>1</v>
      </c>
      <c r="W670">
        <v>2</v>
      </c>
      <c r="X670">
        <v>7</v>
      </c>
      <c r="Y670" s="2">
        <v>228.11666666670001</v>
      </c>
      <c r="Z670" s="21">
        <v>3.3</v>
      </c>
      <c r="AA670">
        <v>3.12</v>
      </c>
      <c r="AB670">
        <v>1.91</v>
      </c>
      <c r="AC670" s="32">
        <f t="shared" si="105"/>
        <v>0.62027833001988075</v>
      </c>
      <c r="AD670" s="13">
        <f t="shared" si="106"/>
        <v>0.2857142857142857</v>
      </c>
      <c r="AE670" s="13">
        <f t="shared" si="107"/>
        <v>0.5357142857142857</v>
      </c>
      <c r="AF670" s="13">
        <f t="shared" si="108"/>
        <v>0.8214285714285714</v>
      </c>
      <c r="AG670">
        <v>0</v>
      </c>
      <c r="AH670">
        <v>0</v>
      </c>
      <c r="AI670" s="17" t="str">
        <f t="shared" si="109"/>
        <v xml:space="preserve"> </v>
      </c>
      <c r="AJ670" s="35">
        <v>28</v>
      </c>
      <c r="AK670" s="35">
        <v>4</v>
      </c>
      <c r="AL670" s="35">
        <v>163</v>
      </c>
      <c r="AM670" s="35">
        <v>31</v>
      </c>
      <c r="AN670" s="35">
        <v>94</v>
      </c>
      <c r="AO670" s="35">
        <v>12</v>
      </c>
      <c r="AP670" s="35">
        <v>5</v>
      </c>
      <c r="AQ670" s="35">
        <v>100</v>
      </c>
      <c r="AR670">
        <v>1</v>
      </c>
      <c r="AS670">
        <v>0</v>
      </c>
      <c r="AT670">
        <v>92.74</v>
      </c>
      <c r="AU670">
        <v>13.3</v>
      </c>
      <c r="AV670">
        <v>-83.893000000000001</v>
      </c>
      <c r="AW670">
        <v>-2.976</v>
      </c>
      <c r="AX670" s="2">
        <v>18.5</v>
      </c>
      <c r="AY670" s="2">
        <v>-2.8</v>
      </c>
      <c r="AZ670" s="2">
        <v>-1.5</v>
      </c>
      <c r="BA670" s="2">
        <v>-0.8</v>
      </c>
      <c r="BB670" s="2">
        <v>3.9</v>
      </c>
      <c r="BC670" s="2">
        <v>-1.2</v>
      </c>
    </row>
    <row r="671" spans="1:55" x14ac:dyDescent="0.2">
      <c r="A671" s="12" t="s">
        <v>524</v>
      </c>
      <c r="B671" s="12" t="s">
        <v>2345</v>
      </c>
      <c r="C671" t="s">
        <v>2344</v>
      </c>
      <c r="D671" t="s">
        <v>610</v>
      </c>
      <c r="E671" s="12" t="s">
        <v>123</v>
      </c>
      <c r="F671">
        <v>82</v>
      </c>
      <c r="G671">
        <v>11</v>
      </c>
      <c r="H671">
        <v>12</v>
      </c>
      <c r="I671" s="15">
        <f t="shared" si="100"/>
        <v>23</v>
      </c>
      <c r="J671">
        <v>7</v>
      </c>
      <c r="K671">
        <v>5</v>
      </c>
      <c r="L671" s="3">
        <v>11</v>
      </c>
      <c r="M671" s="3">
        <v>6</v>
      </c>
      <c r="N671" s="3">
        <v>5</v>
      </c>
      <c r="O671" s="14">
        <f t="shared" si="101"/>
        <v>4.6574417819777256</v>
      </c>
      <c r="P671">
        <v>82</v>
      </c>
      <c r="Q671">
        <v>18</v>
      </c>
      <c r="R671">
        <v>35</v>
      </c>
      <c r="S671" s="13">
        <f t="shared" si="102"/>
        <v>0.13414634146341464</v>
      </c>
      <c r="T671" s="13">
        <f t="shared" si="103"/>
        <v>8.1481481481481488E-2</v>
      </c>
      <c r="U671" s="15">
        <f t="shared" si="104"/>
        <v>62.027777777777771</v>
      </c>
      <c r="V671">
        <v>1</v>
      </c>
      <c r="W671">
        <v>3</v>
      </c>
      <c r="X671">
        <v>13</v>
      </c>
      <c r="Y671" s="2">
        <v>296.3</v>
      </c>
      <c r="Z671" s="21">
        <v>3.6</v>
      </c>
      <c r="AA671">
        <v>3.42</v>
      </c>
      <c r="AB671">
        <v>2.14</v>
      </c>
      <c r="AC671" s="32">
        <f t="shared" si="105"/>
        <v>0.6151079136690647</v>
      </c>
      <c r="AD671" s="13">
        <f t="shared" si="106"/>
        <v>0.30555555555555558</v>
      </c>
      <c r="AE671" s="13">
        <f t="shared" si="107"/>
        <v>0.33333333333333331</v>
      </c>
      <c r="AF671" s="13">
        <f t="shared" si="108"/>
        <v>0.63888888888888884</v>
      </c>
      <c r="AG671">
        <v>6</v>
      </c>
      <c r="AH671">
        <v>4</v>
      </c>
      <c r="AI671" s="17">
        <f t="shared" si="109"/>
        <v>0.6</v>
      </c>
      <c r="AJ671" s="35">
        <v>36</v>
      </c>
      <c r="AK671" s="35">
        <v>6</v>
      </c>
      <c r="AL671" s="35">
        <v>283</v>
      </c>
      <c r="AM671" s="35">
        <v>37</v>
      </c>
      <c r="AN671" s="35">
        <v>111</v>
      </c>
      <c r="AO671" s="35">
        <v>9</v>
      </c>
      <c r="AP671" s="35">
        <v>18</v>
      </c>
      <c r="AQ671" s="35">
        <v>160</v>
      </c>
      <c r="AR671">
        <v>2</v>
      </c>
      <c r="AS671">
        <v>0</v>
      </c>
      <c r="AT671">
        <v>111.24</v>
      </c>
      <c r="AU671">
        <v>21.5</v>
      </c>
      <c r="AV671">
        <v>-84.561000000000007</v>
      </c>
      <c r="AW671">
        <v>-3.7160000000000002</v>
      </c>
      <c r="AX671" s="2">
        <v>37.700000000000003</v>
      </c>
      <c r="AY671" s="2">
        <v>10.8</v>
      </c>
      <c r="AZ671" s="2">
        <v>-1.8</v>
      </c>
      <c r="BA671" s="2">
        <v>-0.4</v>
      </c>
      <c r="BB671" s="2">
        <v>-5.9</v>
      </c>
      <c r="BC671" s="2">
        <v>2.6</v>
      </c>
    </row>
    <row r="672" spans="1:55" x14ac:dyDescent="0.2">
      <c r="A672" s="12" t="s">
        <v>524</v>
      </c>
      <c r="B672" s="12" t="s">
        <v>2348</v>
      </c>
      <c r="C672" t="s">
        <v>2347</v>
      </c>
      <c r="D672" t="s">
        <v>192</v>
      </c>
      <c r="E672" s="12" t="s">
        <v>156</v>
      </c>
      <c r="F672">
        <v>62</v>
      </c>
      <c r="G672">
        <v>1</v>
      </c>
      <c r="H672">
        <v>3</v>
      </c>
      <c r="I672" s="15">
        <f t="shared" si="100"/>
        <v>4</v>
      </c>
      <c r="J672">
        <v>3</v>
      </c>
      <c r="K672">
        <v>0</v>
      </c>
      <c r="L672" s="3">
        <v>1</v>
      </c>
      <c r="M672" s="3">
        <v>3</v>
      </c>
      <c r="N672" s="3">
        <v>0</v>
      </c>
      <c r="O672" s="14">
        <f t="shared" si="101"/>
        <v>2.244039270687237</v>
      </c>
      <c r="P672">
        <v>9</v>
      </c>
      <c r="Q672">
        <v>9</v>
      </c>
      <c r="R672">
        <v>3</v>
      </c>
      <c r="S672" s="13">
        <f t="shared" si="102"/>
        <v>0.1111111111111111</v>
      </c>
      <c r="T672" s="13">
        <f t="shared" si="103"/>
        <v>4.7619047619047616E-2</v>
      </c>
      <c r="U672" s="15">
        <f t="shared" si="104"/>
        <v>21.545454545454547</v>
      </c>
      <c r="V672">
        <v>0</v>
      </c>
      <c r="W672">
        <v>6</v>
      </c>
      <c r="X672">
        <v>12</v>
      </c>
      <c r="Y672" s="2">
        <v>106.95</v>
      </c>
      <c r="Z672" s="21">
        <v>1.7166666667000001</v>
      </c>
      <c r="AA672">
        <v>1.66</v>
      </c>
      <c r="AB672">
        <v>3.69</v>
      </c>
      <c r="AC672" s="32">
        <f t="shared" si="105"/>
        <v>0.3102803738317757</v>
      </c>
      <c r="AD672" s="13">
        <f t="shared" si="106"/>
        <v>9.0909090909090912E-2</v>
      </c>
      <c r="AE672" s="13">
        <f t="shared" si="107"/>
        <v>0.27272727272727271</v>
      </c>
      <c r="AF672" s="13">
        <f t="shared" si="108"/>
        <v>0.36363636363636365</v>
      </c>
      <c r="AG672">
        <v>0</v>
      </c>
      <c r="AH672">
        <v>0</v>
      </c>
      <c r="AI672" s="17" t="str">
        <f t="shared" si="109"/>
        <v xml:space="preserve"> </v>
      </c>
      <c r="AJ672" s="35">
        <v>11</v>
      </c>
      <c r="AK672" s="35">
        <v>1</v>
      </c>
      <c r="AL672" s="35">
        <v>68</v>
      </c>
      <c r="AM672" s="35">
        <v>13</v>
      </c>
      <c r="AN672" s="35">
        <v>50</v>
      </c>
      <c r="AO672" s="35">
        <v>5</v>
      </c>
      <c r="AP672" s="35">
        <v>5</v>
      </c>
      <c r="AQ672" s="35">
        <v>41</v>
      </c>
      <c r="AR672">
        <v>1</v>
      </c>
      <c r="AS672">
        <v>0</v>
      </c>
      <c r="AT672">
        <v>85.12</v>
      </c>
      <c r="AU672">
        <v>3.8</v>
      </c>
      <c r="AV672">
        <v>-84.462999999999994</v>
      </c>
      <c r="AW672">
        <v>1.633</v>
      </c>
      <c r="AX672" s="2">
        <v>9.4</v>
      </c>
      <c r="AY672" s="2">
        <v>-0.2</v>
      </c>
      <c r="AZ672" s="2">
        <v>0.2</v>
      </c>
      <c r="BA672" s="2">
        <v>0</v>
      </c>
      <c r="BB672" s="2">
        <v>0.60000000000000009</v>
      </c>
      <c r="BC672" s="2">
        <v>0.5</v>
      </c>
    </row>
    <row r="673" spans="1:55" x14ac:dyDescent="0.2">
      <c r="A673" s="12" t="s">
        <v>524</v>
      </c>
      <c r="B673" s="12" t="s">
        <v>3160</v>
      </c>
      <c r="C673" t="s">
        <v>3159</v>
      </c>
      <c r="D673" t="s">
        <v>442</v>
      </c>
      <c r="E673" s="12" t="s">
        <v>113</v>
      </c>
      <c r="F673">
        <v>82</v>
      </c>
      <c r="G673">
        <v>10</v>
      </c>
      <c r="H673">
        <v>15</v>
      </c>
      <c r="I673" s="15">
        <f t="shared" si="100"/>
        <v>25</v>
      </c>
      <c r="J673">
        <v>9</v>
      </c>
      <c r="K673">
        <v>6</v>
      </c>
      <c r="L673" s="3">
        <v>8</v>
      </c>
      <c r="M673" s="3">
        <v>9</v>
      </c>
      <c r="N673" s="3">
        <v>6</v>
      </c>
      <c r="O673" s="14">
        <f t="shared" si="101"/>
        <v>5.6267583619888244</v>
      </c>
      <c r="P673">
        <v>76</v>
      </c>
      <c r="Q673">
        <v>38</v>
      </c>
      <c r="R673">
        <v>43</v>
      </c>
      <c r="S673" s="13">
        <f t="shared" si="102"/>
        <v>0.13157894736842105</v>
      </c>
      <c r="T673" s="13">
        <f t="shared" si="103"/>
        <v>6.3694267515923567E-2</v>
      </c>
      <c r="U673" s="15">
        <f t="shared" si="104"/>
        <v>69.206896551724142</v>
      </c>
      <c r="V673">
        <v>2</v>
      </c>
      <c r="W673">
        <v>4</v>
      </c>
      <c r="X673">
        <v>12</v>
      </c>
      <c r="Y673" s="2">
        <v>266.5833333333</v>
      </c>
      <c r="Z673" s="21">
        <v>3.25</v>
      </c>
      <c r="AA673">
        <v>3.08</v>
      </c>
      <c r="AB673">
        <v>1.89</v>
      </c>
      <c r="AC673" s="32">
        <f t="shared" si="105"/>
        <v>0.61971830985915499</v>
      </c>
      <c r="AD673" s="13">
        <f t="shared" si="106"/>
        <v>0.27586206896551724</v>
      </c>
      <c r="AE673" s="13">
        <f t="shared" si="107"/>
        <v>0.51724137931034486</v>
      </c>
      <c r="AF673" s="13">
        <f t="shared" si="108"/>
        <v>0.7931034482758621</v>
      </c>
      <c r="AG673">
        <v>6</v>
      </c>
      <c r="AH673">
        <v>13</v>
      </c>
      <c r="AI673" s="17">
        <f t="shared" si="109"/>
        <v>0.31578947368421051</v>
      </c>
      <c r="AJ673" s="35">
        <v>29</v>
      </c>
      <c r="AK673" s="35">
        <v>5</v>
      </c>
      <c r="AL673" s="35">
        <v>194</v>
      </c>
      <c r="AM673" s="35">
        <v>39</v>
      </c>
      <c r="AN673" s="35">
        <v>103</v>
      </c>
      <c r="AO673" s="35">
        <v>12</v>
      </c>
      <c r="AP673" s="35">
        <v>6</v>
      </c>
      <c r="AQ673" s="35">
        <v>112</v>
      </c>
      <c r="AR673">
        <v>4</v>
      </c>
      <c r="AS673">
        <v>1</v>
      </c>
      <c r="AT673">
        <v>89.38</v>
      </c>
      <c r="AU673">
        <v>11.6</v>
      </c>
      <c r="AV673">
        <v>-82.781000000000006</v>
      </c>
      <c r="AW673">
        <v>-3.97</v>
      </c>
      <c r="AX673" s="2">
        <v>21.7</v>
      </c>
      <c r="AY673" s="2">
        <v>-3</v>
      </c>
      <c r="AZ673" s="2">
        <v>-1.9</v>
      </c>
      <c r="BA673" s="2">
        <v>-0.7</v>
      </c>
      <c r="BB673" s="2">
        <v>4.5</v>
      </c>
      <c r="BC673" s="2">
        <v>-1.1000000000000001</v>
      </c>
    </row>
    <row r="674" spans="1:55" x14ac:dyDescent="0.2">
      <c r="A674" s="12" t="s">
        <v>524</v>
      </c>
      <c r="B674" s="12" t="s">
        <v>3641</v>
      </c>
      <c r="C674" t="s">
        <v>3640</v>
      </c>
      <c r="D674" t="s">
        <v>210</v>
      </c>
      <c r="E674" s="12" t="s">
        <v>178</v>
      </c>
      <c r="F674">
        <v>9</v>
      </c>
      <c r="G674">
        <v>0</v>
      </c>
      <c r="H674">
        <v>0</v>
      </c>
      <c r="I674" s="15">
        <f t="shared" si="100"/>
        <v>0</v>
      </c>
      <c r="J674">
        <v>0</v>
      </c>
      <c r="K674">
        <v>0</v>
      </c>
      <c r="L674" s="3">
        <v>0</v>
      </c>
      <c r="M674" s="3">
        <v>0</v>
      </c>
      <c r="N674" s="3">
        <v>0</v>
      </c>
      <c r="O674" s="14">
        <f t="shared" si="101"/>
        <v>0</v>
      </c>
      <c r="P674">
        <v>0</v>
      </c>
      <c r="Q674">
        <v>0</v>
      </c>
      <c r="R674">
        <v>0</v>
      </c>
      <c r="S674" s="13">
        <f t="shared" si="102"/>
        <v>0</v>
      </c>
      <c r="T674" s="13">
        <f t="shared" si="103"/>
        <v>0</v>
      </c>
      <c r="U674" s="15">
        <f t="shared" si="104"/>
        <v>0</v>
      </c>
      <c r="V674">
        <v>0</v>
      </c>
      <c r="W674">
        <v>0</v>
      </c>
      <c r="X674">
        <v>0</v>
      </c>
      <c r="Y674" s="2">
        <v>0</v>
      </c>
      <c r="Z674" s="21">
        <v>0</v>
      </c>
      <c r="AC674" s="32">
        <f t="shared" si="105"/>
        <v>0</v>
      </c>
      <c r="AD674" s="13">
        <f t="shared" si="106"/>
        <v>0</v>
      </c>
      <c r="AE674" s="13">
        <f t="shared" si="107"/>
        <v>0</v>
      </c>
      <c r="AF674" s="13">
        <f t="shared" si="108"/>
        <v>0</v>
      </c>
      <c r="AI674" s="17" t="str">
        <f t="shared" si="109"/>
        <v xml:space="preserve"> </v>
      </c>
      <c r="AJ674" s="35">
        <v>0</v>
      </c>
      <c r="AK674" s="35">
        <v>0</v>
      </c>
      <c r="AL674" s="35">
        <v>0</v>
      </c>
      <c r="AM674" s="35">
        <v>0</v>
      </c>
      <c r="AN674" s="35">
        <v>0</v>
      </c>
      <c r="AO674" s="35">
        <v>0</v>
      </c>
      <c r="AP674" s="35">
        <v>0</v>
      </c>
      <c r="AQ674" s="35">
        <v>0</v>
      </c>
      <c r="AR674">
        <v>0</v>
      </c>
      <c r="AS674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</row>
    <row r="675" spans="1:55" x14ac:dyDescent="0.2">
      <c r="A675" s="12" t="s">
        <v>524</v>
      </c>
      <c r="B675" s="12" t="s">
        <v>3664</v>
      </c>
      <c r="C675" t="s">
        <v>3663</v>
      </c>
      <c r="D675" t="s">
        <v>529</v>
      </c>
      <c r="E675" s="12" t="s">
        <v>178</v>
      </c>
      <c r="F675">
        <v>53</v>
      </c>
      <c r="G675">
        <v>3</v>
      </c>
      <c r="H675">
        <v>9</v>
      </c>
      <c r="I675" s="15">
        <f t="shared" si="100"/>
        <v>12</v>
      </c>
      <c r="J675">
        <v>5</v>
      </c>
      <c r="K675">
        <v>4</v>
      </c>
      <c r="L675" s="3">
        <v>3</v>
      </c>
      <c r="M675" s="3">
        <v>6</v>
      </c>
      <c r="N675" s="3">
        <v>3</v>
      </c>
      <c r="O675" s="14">
        <f t="shared" si="101"/>
        <v>5.0296891372685995</v>
      </c>
      <c r="P675">
        <v>34</v>
      </c>
      <c r="Q675">
        <v>15</v>
      </c>
      <c r="R675">
        <v>18</v>
      </c>
      <c r="S675" s="13">
        <f t="shared" si="102"/>
        <v>8.8235294117647065E-2</v>
      </c>
      <c r="T675" s="13">
        <f t="shared" si="103"/>
        <v>4.4776119402985072E-2</v>
      </c>
      <c r="U675" s="15">
        <f t="shared" si="104"/>
        <v>41.333333333333329</v>
      </c>
      <c r="V675">
        <v>3</v>
      </c>
      <c r="W675">
        <v>2</v>
      </c>
      <c r="X675">
        <v>1</v>
      </c>
      <c r="Y675" s="2">
        <v>143.15</v>
      </c>
      <c r="Z675" s="21">
        <v>2.7</v>
      </c>
      <c r="AA675">
        <v>2.69</v>
      </c>
      <c r="AB675">
        <v>2.4700000000000002</v>
      </c>
      <c r="AC675" s="32">
        <f t="shared" si="105"/>
        <v>0.52131782945736427</v>
      </c>
      <c r="AD675" s="13">
        <f t="shared" si="106"/>
        <v>0.2</v>
      </c>
      <c r="AE675" s="13">
        <f t="shared" si="107"/>
        <v>0.6</v>
      </c>
      <c r="AF675" s="13">
        <f t="shared" si="108"/>
        <v>0.8</v>
      </c>
      <c r="AI675" s="17" t="str">
        <f t="shared" si="109"/>
        <v xml:space="preserve"> </v>
      </c>
      <c r="AJ675" s="35">
        <v>15</v>
      </c>
      <c r="AK675" s="35">
        <v>1</v>
      </c>
      <c r="AL675" s="35">
        <v>109</v>
      </c>
      <c r="AM675" s="35">
        <v>18</v>
      </c>
      <c r="AN675" s="35">
        <v>51</v>
      </c>
      <c r="AO675" s="35">
        <v>7</v>
      </c>
      <c r="AP675" s="35">
        <v>9</v>
      </c>
      <c r="AQ675" s="35">
        <v>55</v>
      </c>
      <c r="AR675">
        <v>0</v>
      </c>
      <c r="AS675">
        <v>0</v>
      </c>
      <c r="AT675">
        <v>82</v>
      </c>
      <c r="AU675">
        <v>-6.1</v>
      </c>
      <c r="AV675">
        <v>-81.027000000000001</v>
      </c>
      <c r="AW675">
        <v>-0.32100000000000001</v>
      </c>
      <c r="AX675" s="2">
        <v>13.3</v>
      </c>
      <c r="AY675" s="2">
        <v>-0.2</v>
      </c>
      <c r="AZ675" s="2">
        <v>-0.1</v>
      </c>
      <c r="BA675" s="2">
        <v>-1.2</v>
      </c>
      <c r="BB675" s="2">
        <v>2</v>
      </c>
      <c r="BC675" s="2">
        <v>0.60000000000000009</v>
      </c>
    </row>
    <row r="676" spans="1:55" x14ac:dyDescent="0.2">
      <c r="A676" s="12" t="s">
        <v>424</v>
      </c>
      <c r="B676" s="12" t="s">
        <v>425</v>
      </c>
      <c r="C676" t="s">
        <v>423</v>
      </c>
      <c r="D676" t="s">
        <v>265</v>
      </c>
      <c r="E676" s="12" t="s">
        <v>170</v>
      </c>
      <c r="F676">
        <v>78</v>
      </c>
      <c r="G676">
        <v>2</v>
      </c>
      <c r="H676">
        <v>2</v>
      </c>
      <c r="I676" s="15">
        <f t="shared" si="100"/>
        <v>4</v>
      </c>
      <c r="J676">
        <v>0</v>
      </c>
      <c r="K676">
        <v>2</v>
      </c>
      <c r="L676" s="3">
        <v>1</v>
      </c>
      <c r="M676" s="3">
        <v>0</v>
      </c>
      <c r="N676" s="3">
        <v>2</v>
      </c>
      <c r="O676" s="14">
        <f t="shared" si="101"/>
        <v>2.001389854064767</v>
      </c>
      <c r="P676">
        <v>11</v>
      </c>
      <c r="Q676">
        <v>5</v>
      </c>
      <c r="R676">
        <v>5</v>
      </c>
      <c r="S676" s="13">
        <f t="shared" si="102"/>
        <v>0.18181818181818182</v>
      </c>
      <c r="T676" s="13">
        <f t="shared" si="103"/>
        <v>9.5238095238095233E-2</v>
      </c>
      <c r="U676" s="15">
        <f t="shared" si="104"/>
        <v>0</v>
      </c>
      <c r="V676">
        <v>0</v>
      </c>
      <c r="W676">
        <v>3</v>
      </c>
      <c r="X676">
        <v>7</v>
      </c>
      <c r="Y676" s="2">
        <v>119.9166666667</v>
      </c>
      <c r="Z676" s="21">
        <v>1.5333333332999999</v>
      </c>
      <c r="AA676">
        <v>1.54</v>
      </c>
      <c r="AB676">
        <v>3.86</v>
      </c>
      <c r="AC676" s="32">
        <f t="shared" si="105"/>
        <v>0.28518518518518515</v>
      </c>
      <c r="AD676" s="13">
        <f t="shared" si="106"/>
        <v>0.1111111111111111</v>
      </c>
      <c r="AE676" s="13">
        <f t="shared" si="107"/>
        <v>0.22222222222222221</v>
      </c>
      <c r="AF676" s="13">
        <f t="shared" si="108"/>
        <v>0.33333333333333331</v>
      </c>
      <c r="AG676">
        <v>39</v>
      </c>
      <c r="AH676">
        <v>23</v>
      </c>
      <c r="AI676" s="17">
        <f t="shared" si="109"/>
        <v>0.62903225806451613</v>
      </c>
      <c r="AJ676" s="35">
        <v>9</v>
      </c>
      <c r="AK676" s="35">
        <v>3</v>
      </c>
      <c r="AL676" s="35">
        <v>69</v>
      </c>
      <c r="AM676" s="35">
        <v>9</v>
      </c>
      <c r="AN676" s="35">
        <v>36</v>
      </c>
      <c r="AO676" s="35">
        <v>4</v>
      </c>
      <c r="AP676" s="35">
        <v>4</v>
      </c>
      <c r="AQ676" s="35">
        <v>41</v>
      </c>
      <c r="AR676">
        <v>4</v>
      </c>
      <c r="AS676">
        <v>1</v>
      </c>
      <c r="AT676">
        <v>67.650000000000006</v>
      </c>
      <c r="AU676">
        <v>-25.3</v>
      </c>
      <c r="AV676">
        <v>-82.02</v>
      </c>
      <c r="AW676">
        <v>-3.56</v>
      </c>
      <c r="AX676" s="2">
        <v>6.2</v>
      </c>
      <c r="AY676" s="2">
        <v>-4.5</v>
      </c>
      <c r="AZ676" s="2">
        <v>0.2</v>
      </c>
      <c r="BA676" s="2">
        <v>0.1</v>
      </c>
      <c r="BB676" s="2">
        <v>1.4</v>
      </c>
      <c r="BC676" s="2">
        <v>-2.8</v>
      </c>
    </row>
    <row r="677" spans="1:55" x14ac:dyDescent="0.2">
      <c r="A677" s="12" t="s">
        <v>424</v>
      </c>
      <c r="B677" s="12" t="s">
        <v>1200</v>
      </c>
      <c r="C677" t="s">
        <v>1199</v>
      </c>
      <c r="D677" t="s">
        <v>432</v>
      </c>
      <c r="E677" s="12" t="s">
        <v>156</v>
      </c>
      <c r="F677">
        <v>65</v>
      </c>
      <c r="G677">
        <v>4</v>
      </c>
      <c r="H677">
        <v>13</v>
      </c>
      <c r="I677" s="15">
        <f t="shared" si="100"/>
        <v>17</v>
      </c>
      <c r="J677">
        <v>4</v>
      </c>
      <c r="K677">
        <v>8</v>
      </c>
      <c r="L677" s="3">
        <v>2</v>
      </c>
      <c r="M677" s="3">
        <v>3</v>
      </c>
      <c r="N677" s="3">
        <v>6</v>
      </c>
      <c r="O677" s="14">
        <f t="shared" si="101"/>
        <v>6.3577810097665406</v>
      </c>
      <c r="P677">
        <v>18</v>
      </c>
      <c r="Q677">
        <v>2</v>
      </c>
      <c r="R677">
        <v>10</v>
      </c>
      <c r="S677" s="13">
        <f t="shared" si="102"/>
        <v>0.22222222222222221</v>
      </c>
      <c r="T677" s="13">
        <f t="shared" si="103"/>
        <v>0.13333333333333333</v>
      </c>
      <c r="U677" s="15">
        <f t="shared" si="104"/>
        <v>25.111111111111111</v>
      </c>
      <c r="V677">
        <v>1</v>
      </c>
      <c r="W677">
        <v>3</v>
      </c>
      <c r="X677">
        <v>5</v>
      </c>
      <c r="Y677" s="2">
        <v>160.4333333333</v>
      </c>
      <c r="Z677" s="21">
        <v>2.4666666667000001</v>
      </c>
      <c r="AA677">
        <v>2.37</v>
      </c>
      <c r="AB677">
        <v>2.36</v>
      </c>
      <c r="AC677" s="32">
        <f t="shared" si="105"/>
        <v>0.5010570824524313</v>
      </c>
      <c r="AD677" s="13">
        <f t="shared" si="106"/>
        <v>0.1111111111111111</v>
      </c>
      <c r="AE677" s="13">
        <f t="shared" si="107"/>
        <v>0.66666666666666663</v>
      </c>
      <c r="AF677" s="13">
        <f t="shared" si="108"/>
        <v>0.77777777777777768</v>
      </c>
      <c r="AG677">
        <v>36</v>
      </c>
      <c r="AH677">
        <v>36</v>
      </c>
      <c r="AI677" s="17">
        <f t="shared" si="109"/>
        <v>0.5</v>
      </c>
      <c r="AJ677" s="35">
        <v>18</v>
      </c>
      <c r="AK677" s="35">
        <v>3</v>
      </c>
      <c r="AL677" s="35">
        <v>95</v>
      </c>
      <c r="AM677" s="35">
        <v>29</v>
      </c>
      <c r="AN677" s="35">
        <v>31</v>
      </c>
      <c r="AO677" s="35">
        <v>9</v>
      </c>
      <c r="AP677" s="35">
        <v>5</v>
      </c>
      <c r="AQ677" s="35">
        <v>51</v>
      </c>
      <c r="AR677">
        <v>1</v>
      </c>
      <c r="AS677">
        <v>1</v>
      </c>
      <c r="AT677">
        <v>57.98</v>
      </c>
      <c r="AU677">
        <v>-13.7</v>
      </c>
      <c r="AV677">
        <v>-84.281000000000006</v>
      </c>
      <c r="AW677">
        <v>-3.2429999999999999</v>
      </c>
      <c r="AX677" s="2">
        <v>12.1</v>
      </c>
      <c r="AY677" s="2">
        <v>-2.2000000000000002</v>
      </c>
      <c r="AZ677" s="2">
        <v>-0.30000000000000004</v>
      </c>
      <c r="BA677" s="2">
        <v>0</v>
      </c>
      <c r="BB677" s="2">
        <v>1.9</v>
      </c>
      <c r="BC677" s="2">
        <v>-0.60000000000000009</v>
      </c>
    </row>
    <row r="678" spans="1:55" x14ac:dyDescent="0.2">
      <c r="A678" s="12" t="s">
        <v>424</v>
      </c>
      <c r="B678" s="12" t="s">
        <v>2603</v>
      </c>
      <c r="C678" t="s">
        <v>2602</v>
      </c>
      <c r="D678" t="s">
        <v>393</v>
      </c>
      <c r="E678" s="12" t="s">
        <v>178</v>
      </c>
      <c r="F678">
        <v>8</v>
      </c>
      <c r="G678">
        <v>0</v>
      </c>
      <c r="H678">
        <v>0</v>
      </c>
      <c r="I678" s="15">
        <f t="shared" si="100"/>
        <v>0</v>
      </c>
      <c r="J678">
        <v>0</v>
      </c>
      <c r="K678">
        <v>0</v>
      </c>
      <c r="L678" s="3">
        <v>0</v>
      </c>
      <c r="M678" s="3">
        <v>0</v>
      </c>
      <c r="N678" s="3">
        <v>0</v>
      </c>
      <c r="O678" s="14">
        <f t="shared" si="101"/>
        <v>0</v>
      </c>
      <c r="P678">
        <v>0</v>
      </c>
      <c r="Q678">
        <v>0</v>
      </c>
      <c r="R678">
        <v>0</v>
      </c>
      <c r="S678" s="13">
        <f t="shared" si="102"/>
        <v>0</v>
      </c>
      <c r="T678" s="13">
        <f t="shared" si="103"/>
        <v>0</v>
      </c>
      <c r="U678" s="15">
        <f t="shared" si="104"/>
        <v>0</v>
      </c>
      <c r="V678">
        <v>0</v>
      </c>
      <c r="W678">
        <v>0</v>
      </c>
      <c r="X678">
        <v>0</v>
      </c>
      <c r="Y678" s="2">
        <v>0</v>
      </c>
      <c r="Z678" s="21">
        <v>0</v>
      </c>
      <c r="AC678" s="32">
        <f t="shared" si="105"/>
        <v>0</v>
      </c>
      <c r="AD678" s="13">
        <f t="shared" si="106"/>
        <v>0</v>
      </c>
      <c r="AE678" s="13">
        <f t="shared" si="107"/>
        <v>0</v>
      </c>
      <c r="AF678" s="13">
        <f t="shared" si="108"/>
        <v>0</v>
      </c>
      <c r="AI678" s="17" t="str">
        <f t="shared" si="109"/>
        <v xml:space="preserve"> </v>
      </c>
      <c r="AJ678" s="35">
        <v>0</v>
      </c>
      <c r="AK678" s="35">
        <v>0</v>
      </c>
      <c r="AL678" s="35">
        <v>0</v>
      </c>
      <c r="AM678" s="35">
        <v>0</v>
      </c>
      <c r="AN678" s="35">
        <v>0</v>
      </c>
      <c r="AO678" s="35">
        <v>0</v>
      </c>
      <c r="AP678" s="35">
        <v>0</v>
      </c>
      <c r="AQ678" s="35">
        <v>0</v>
      </c>
      <c r="AR678">
        <v>0</v>
      </c>
      <c r="AS678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</row>
    <row r="679" spans="1:55" x14ac:dyDescent="0.2">
      <c r="A679" s="12" t="s">
        <v>458</v>
      </c>
      <c r="B679" s="12" t="s">
        <v>459</v>
      </c>
      <c r="C679" t="s">
        <v>457</v>
      </c>
      <c r="D679" t="s">
        <v>460</v>
      </c>
      <c r="E679" s="12" t="s">
        <v>461</v>
      </c>
      <c r="F679">
        <v>39</v>
      </c>
      <c r="G679">
        <v>0</v>
      </c>
      <c r="H679">
        <v>0</v>
      </c>
      <c r="I679" s="15">
        <f t="shared" si="100"/>
        <v>0</v>
      </c>
      <c r="J679">
        <v>0</v>
      </c>
      <c r="K679">
        <v>0</v>
      </c>
      <c r="L679" s="3">
        <v>0</v>
      </c>
      <c r="M679" s="3">
        <v>0</v>
      </c>
      <c r="N679" s="3">
        <v>0</v>
      </c>
      <c r="O679" s="14">
        <f t="shared" si="101"/>
        <v>0</v>
      </c>
      <c r="P679">
        <v>0</v>
      </c>
      <c r="Q679">
        <v>0</v>
      </c>
      <c r="R679">
        <v>0</v>
      </c>
      <c r="S679" s="13">
        <f t="shared" si="102"/>
        <v>0</v>
      </c>
      <c r="T679" s="13">
        <f t="shared" si="103"/>
        <v>0</v>
      </c>
      <c r="U679" s="15">
        <f t="shared" si="104"/>
        <v>0</v>
      </c>
      <c r="V679">
        <v>0</v>
      </c>
      <c r="W679">
        <v>0</v>
      </c>
      <c r="X679">
        <v>0</v>
      </c>
      <c r="Y679" s="2">
        <v>0</v>
      </c>
      <c r="Z679" s="21">
        <v>0</v>
      </c>
      <c r="AC679" s="32">
        <f t="shared" si="105"/>
        <v>0</v>
      </c>
      <c r="AD679" s="13">
        <f t="shared" si="106"/>
        <v>0</v>
      </c>
      <c r="AE679" s="13">
        <f t="shared" si="107"/>
        <v>0</v>
      </c>
      <c r="AF679" s="13">
        <f t="shared" si="108"/>
        <v>0</v>
      </c>
      <c r="AG679">
        <v>0</v>
      </c>
      <c r="AH679">
        <v>0</v>
      </c>
      <c r="AI679" s="17" t="str">
        <f t="shared" si="109"/>
        <v xml:space="preserve"> </v>
      </c>
      <c r="AJ679" s="35">
        <v>0</v>
      </c>
      <c r="AK679" s="35">
        <v>0</v>
      </c>
      <c r="AL679" s="35">
        <v>0</v>
      </c>
      <c r="AM679" s="35">
        <v>0</v>
      </c>
      <c r="AN679" s="35">
        <v>0</v>
      </c>
      <c r="AO679" s="35">
        <v>0</v>
      </c>
      <c r="AP679" s="35">
        <v>0</v>
      </c>
      <c r="AQ679" s="35">
        <v>0</v>
      </c>
      <c r="AR679">
        <v>0</v>
      </c>
      <c r="AS679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</row>
    <row r="680" spans="1:55" x14ac:dyDescent="0.2">
      <c r="A680" s="12" t="s">
        <v>458</v>
      </c>
      <c r="B680" s="12" t="s">
        <v>734</v>
      </c>
      <c r="C680" t="s">
        <v>733</v>
      </c>
      <c r="D680" t="s">
        <v>155</v>
      </c>
      <c r="E680" s="12" t="s">
        <v>170</v>
      </c>
      <c r="F680">
        <v>47</v>
      </c>
      <c r="G680">
        <v>2</v>
      </c>
      <c r="H680">
        <v>1</v>
      </c>
      <c r="I680" s="15">
        <f t="shared" si="100"/>
        <v>3</v>
      </c>
      <c r="J680">
        <v>1</v>
      </c>
      <c r="K680">
        <v>0</v>
      </c>
      <c r="L680" s="3">
        <v>2</v>
      </c>
      <c r="M680" s="3">
        <v>1</v>
      </c>
      <c r="N680" s="3">
        <v>0</v>
      </c>
      <c r="O680" s="14">
        <f t="shared" si="101"/>
        <v>5.2785923753665687</v>
      </c>
      <c r="P680">
        <v>5</v>
      </c>
      <c r="Q680">
        <v>0</v>
      </c>
      <c r="R680">
        <v>1</v>
      </c>
      <c r="S680" s="13">
        <f t="shared" si="102"/>
        <v>0.4</v>
      </c>
      <c r="T680" s="13">
        <f t="shared" si="103"/>
        <v>0.33333333333333331</v>
      </c>
      <c r="U680" s="15">
        <f t="shared" si="104"/>
        <v>10</v>
      </c>
      <c r="V680">
        <v>0</v>
      </c>
      <c r="W680">
        <v>3</v>
      </c>
      <c r="X680">
        <v>1</v>
      </c>
      <c r="Y680" s="2">
        <v>34.1</v>
      </c>
      <c r="Z680" s="21">
        <v>0.71666666670000001</v>
      </c>
      <c r="AA680">
        <v>0.73</v>
      </c>
      <c r="AB680">
        <v>3.9</v>
      </c>
      <c r="AC680" s="32">
        <f t="shared" si="105"/>
        <v>0.15766738660907129</v>
      </c>
      <c r="AD680" s="13">
        <f t="shared" si="106"/>
        <v>0.66666666666666663</v>
      </c>
      <c r="AE680" s="13">
        <f t="shared" si="107"/>
        <v>0.33333333333333331</v>
      </c>
      <c r="AF680" s="13">
        <f t="shared" si="108"/>
        <v>1</v>
      </c>
      <c r="AG680">
        <v>1</v>
      </c>
      <c r="AH680">
        <v>0</v>
      </c>
      <c r="AI680" s="17">
        <f t="shared" si="109"/>
        <v>1</v>
      </c>
      <c r="AJ680" s="35">
        <v>3</v>
      </c>
      <c r="AK680" s="35">
        <v>0</v>
      </c>
      <c r="AL680" s="35">
        <v>27</v>
      </c>
      <c r="AM680" s="35">
        <v>5</v>
      </c>
      <c r="AN680" s="35">
        <v>10</v>
      </c>
      <c r="AO680" s="35">
        <v>2</v>
      </c>
      <c r="AP680" s="35">
        <v>0</v>
      </c>
      <c r="AQ680" s="35">
        <v>12</v>
      </c>
      <c r="AR680">
        <v>0</v>
      </c>
      <c r="AS680">
        <v>0</v>
      </c>
      <c r="AT680">
        <v>79.180000000000007</v>
      </c>
      <c r="AU680">
        <v>-1.6</v>
      </c>
      <c r="AV680">
        <v>-85.072999999999993</v>
      </c>
      <c r="AW680">
        <v>-3.1619999999999999</v>
      </c>
      <c r="AX680" s="2">
        <v>3.4</v>
      </c>
      <c r="AY680" s="2">
        <v>0</v>
      </c>
      <c r="AZ680" s="2">
        <v>0.30000000000000004</v>
      </c>
      <c r="BA680" s="2">
        <v>0.1</v>
      </c>
      <c r="BB680" s="2">
        <v>0.2</v>
      </c>
      <c r="BC680" s="2">
        <v>0.60000000000000009</v>
      </c>
    </row>
    <row r="681" spans="1:55" x14ac:dyDescent="0.2">
      <c r="A681" s="12" t="s">
        <v>458</v>
      </c>
      <c r="B681" s="12" t="s">
        <v>772</v>
      </c>
      <c r="C681" t="s">
        <v>773</v>
      </c>
      <c r="D681" t="s">
        <v>330</v>
      </c>
      <c r="E681" s="12" t="s">
        <v>132</v>
      </c>
      <c r="F681">
        <v>12</v>
      </c>
      <c r="G681">
        <v>0</v>
      </c>
      <c r="H681">
        <v>0</v>
      </c>
      <c r="I681" s="15">
        <f t="shared" si="100"/>
        <v>0</v>
      </c>
      <c r="J681">
        <v>0</v>
      </c>
      <c r="K681">
        <v>0</v>
      </c>
      <c r="L681" s="3">
        <v>0</v>
      </c>
      <c r="M681" s="3">
        <v>0</v>
      </c>
      <c r="N681" s="3">
        <v>0</v>
      </c>
      <c r="O681" s="14">
        <f t="shared" si="101"/>
        <v>0</v>
      </c>
      <c r="P681">
        <v>1</v>
      </c>
      <c r="Q681">
        <v>0</v>
      </c>
      <c r="R681">
        <v>0</v>
      </c>
      <c r="S681" s="13">
        <f t="shared" si="102"/>
        <v>0</v>
      </c>
      <c r="T681" s="13">
        <f t="shared" si="103"/>
        <v>0</v>
      </c>
      <c r="U681" s="15">
        <f t="shared" si="104"/>
        <v>0</v>
      </c>
      <c r="V681">
        <v>0</v>
      </c>
      <c r="W681">
        <v>0</v>
      </c>
      <c r="X681">
        <v>0</v>
      </c>
      <c r="Y681" s="2">
        <v>3.7833333332999999</v>
      </c>
      <c r="Z681" s="21">
        <v>0.30000000000000004</v>
      </c>
      <c r="AA681">
        <v>0.31</v>
      </c>
      <c r="AB681">
        <v>4.57</v>
      </c>
      <c r="AC681" s="32">
        <f t="shared" si="105"/>
        <v>6.3524590163934427E-2</v>
      </c>
      <c r="AD681" s="13">
        <f t="shared" si="106"/>
        <v>0</v>
      </c>
      <c r="AE681" s="13">
        <f t="shared" si="107"/>
        <v>0</v>
      </c>
      <c r="AF681" s="13">
        <f t="shared" si="108"/>
        <v>0</v>
      </c>
      <c r="AG681">
        <v>0</v>
      </c>
      <c r="AH681">
        <v>0</v>
      </c>
      <c r="AI681" s="17" t="str">
        <f t="shared" si="109"/>
        <v xml:space="preserve"> </v>
      </c>
      <c r="AJ681" s="35">
        <v>0</v>
      </c>
      <c r="AK681" s="35">
        <v>0</v>
      </c>
      <c r="AL681" s="35">
        <v>1</v>
      </c>
      <c r="AM681" s="35">
        <v>0</v>
      </c>
      <c r="AN681" s="35">
        <v>2</v>
      </c>
      <c r="AO681" s="35">
        <v>0</v>
      </c>
      <c r="AP681" s="35">
        <v>1</v>
      </c>
      <c r="AQ681" s="35">
        <v>1</v>
      </c>
      <c r="AR681">
        <v>0</v>
      </c>
      <c r="AS681">
        <v>0</v>
      </c>
      <c r="AT681">
        <v>48.21</v>
      </c>
      <c r="AU681">
        <v>-12</v>
      </c>
      <c r="AV681">
        <v>-73.290999999999997</v>
      </c>
      <c r="AW681">
        <v>4.4569999999999999</v>
      </c>
      <c r="AX681" s="2">
        <v>0.2</v>
      </c>
      <c r="AY681" s="2">
        <v>-0.1</v>
      </c>
      <c r="AZ681" s="2">
        <v>0</v>
      </c>
      <c r="BA681" s="2">
        <v>0</v>
      </c>
      <c r="BB681" s="2">
        <v>0</v>
      </c>
      <c r="BC681" s="2">
        <v>-0.1</v>
      </c>
    </row>
    <row r="682" spans="1:55" x14ac:dyDescent="0.2">
      <c r="A682" s="12" t="s">
        <v>458</v>
      </c>
      <c r="B682" s="12" t="s">
        <v>1445</v>
      </c>
      <c r="C682" t="s">
        <v>1444</v>
      </c>
      <c r="D682" t="s">
        <v>343</v>
      </c>
      <c r="E682" s="12" t="s">
        <v>170</v>
      </c>
      <c r="F682">
        <v>75</v>
      </c>
      <c r="G682">
        <v>0</v>
      </c>
      <c r="H682">
        <v>0</v>
      </c>
      <c r="I682" s="15">
        <f t="shared" si="100"/>
        <v>0</v>
      </c>
      <c r="J682">
        <v>0</v>
      </c>
      <c r="K682">
        <v>0</v>
      </c>
      <c r="L682" s="3">
        <v>1</v>
      </c>
      <c r="M682" s="3">
        <v>0</v>
      </c>
      <c r="N682" s="3">
        <v>0</v>
      </c>
      <c r="O682" s="14">
        <f t="shared" si="101"/>
        <v>0</v>
      </c>
      <c r="P682">
        <v>0</v>
      </c>
      <c r="Q682">
        <v>0</v>
      </c>
      <c r="R682">
        <v>0</v>
      </c>
      <c r="S682" s="13">
        <f t="shared" si="102"/>
        <v>0</v>
      </c>
      <c r="T682" s="13">
        <f t="shared" si="103"/>
        <v>0</v>
      </c>
      <c r="U682" s="15">
        <f t="shared" si="104"/>
        <v>0</v>
      </c>
      <c r="V682">
        <v>0</v>
      </c>
      <c r="W682">
        <v>0</v>
      </c>
      <c r="X682">
        <v>0</v>
      </c>
      <c r="Y682" s="2">
        <v>5.6333333332999995</v>
      </c>
      <c r="Z682" s="21">
        <v>6.6666666700000002E-2</v>
      </c>
      <c r="AA682">
        <v>0.08</v>
      </c>
      <c r="AB682">
        <v>4.95</v>
      </c>
      <c r="AC682" s="32">
        <f t="shared" si="105"/>
        <v>1.5904572564612324E-2</v>
      </c>
      <c r="AD682" s="13">
        <f t="shared" si="106"/>
        <v>0.5</v>
      </c>
      <c r="AE682" s="13">
        <f t="shared" si="107"/>
        <v>0</v>
      </c>
      <c r="AF682" s="13">
        <f t="shared" si="108"/>
        <v>0.5</v>
      </c>
      <c r="AG682">
        <v>9</v>
      </c>
      <c r="AH682">
        <v>5</v>
      </c>
      <c r="AI682" s="17">
        <f t="shared" si="109"/>
        <v>0.6428571428571429</v>
      </c>
      <c r="AJ682" s="35">
        <v>2</v>
      </c>
      <c r="AK682" s="35">
        <v>0</v>
      </c>
      <c r="AL682" s="35">
        <v>6</v>
      </c>
      <c r="AM682" s="35">
        <v>1</v>
      </c>
      <c r="AN682" s="35">
        <v>0</v>
      </c>
      <c r="AO682" s="35">
        <v>0</v>
      </c>
      <c r="AP682" s="35">
        <v>0</v>
      </c>
      <c r="AQ682" s="35">
        <v>0</v>
      </c>
      <c r="AR682">
        <v>0</v>
      </c>
      <c r="AS682">
        <v>0</v>
      </c>
      <c r="AT682">
        <v>74.56</v>
      </c>
      <c r="AU682">
        <v>0.60000000000000009</v>
      </c>
      <c r="AV682">
        <v>-75.611000000000004</v>
      </c>
      <c r="AW682">
        <v>-5.5750000000000002</v>
      </c>
      <c r="AX682" s="2">
        <v>0.30000000000000004</v>
      </c>
      <c r="AY682" s="2">
        <v>-0.1</v>
      </c>
      <c r="AZ682" s="2">
        <v>0.1</v>
      </c>
      <c r="BA682" s="2">
        <v>0</v>
      </c>
      <c r="BB682" s="2">
        <v>0</v>
      </c>
      <c r="BC682" s="2">
        <v>0</v>
      </c>
    </row>
    <row r="683" spans="1:55" x14ac:dyDescent="0.2">
      <c r="A683" s="12" t="s">
        <v>458</v>
      </c>
      <c r="B683" s="12" t="s">
        <v>1247</v>
      </c>
      <c r="C683" t="s">
        <v>2350</v>
      </c>
      <c r="D683" t="s">
        <v>147</v>
      </c>
      <c r="E683" s="12" t="s">
        <v>178</v>
      </c>
      <c r="F683">
        <v>39</v>
      </c>
      <c r="G683">
        <v>1</v>
      </c>
      <c r="H683">
        <v>8</v>
      </c>
      <c r="I683" s="15">
        <f t="shared" si="100"/>
        <v>9</v>
      </c>
      <c r="J683">
        <v>2</v>
      </c>
      <c r="K683">
        <v>6</v>
      </c>
      <c r="L683" s="3">
        <v>1</v>
      </c>
      <c r="M683" s="3">
        <v>2</v>
      </c>
      <c r="N683" s="3">
        <v>6</v>
      </c>
      <c r="O683" s="14">
        <f t="shared" si="101"/>
        <v>4.6219686162638007</v>
      </c>
      <c r="P683">
        <v>11</v>
      </c>
      <c r="Q683">
        <v>7</v>
      </c>
      <c r="R683">
        <v>8</v>
      </c>
      <c r="S683" s="13">
        <f t="shared" si="102"/>
        <v>9.0909090909090912E-2</v>
      </c>
      <c r="T683" s="13">
        <f t="shared" si="103"/>
        <v>3.8461538461538464E-2</v>
      </c>
      <c r="U683" s="15">
        <f t="shared" si="104"/>
        <v>12.090909090909092</v>
      </c>
      <c r="V683">
        <v>3</v>
      </c>
      <c r="W683">
        <v>1</v>
      </c>
      <c r="X683">
        <v>1</v>
      </c>
      <c r="Y683" s="2">
        <v>116.8333333333</v>
      </c>
      <c r="Z683" s="21">
        <v>2.9833333333000001</v>
      </c>
      <c r="AA683">
        <v>2.99</v>
      </c>
      <c r="AB683">
        <v>2.21</v>
      </c>
      <c r="AC683" s="32">
        <f t="shared" si="105"/>
        <v>0.57500000000000007</v>
      </c>
      <c r="AD683" s="13">
        <f t="shared" si="106"/>
        <v>4.5454545454545456E-2</v>
      </c>
      <c r="AE683" s="13">
        <f t="shared" si="107"/>
        <v>0.36363636363636365</v>
      </c>
      <c r="AF683" s="13">
        <f t="shared" si="108"/>
        <v>0.40909090909090912</v>
      </c>
      <c r="AI683" s="17" t="str">
        <f t="shared" si="109"/>
        <v xml:space="preserve"> </v>
      </c>
      <c r="AJ683" s="35">
        <v>22</v>
      </c>
      <c r="AK683" s="35">
        <v>1</v>
      </c>
      <c r="AL683" s="35">
        <v>111</v>
      </c>
      <c r="AM683" s="35">
        <v>10</v>
      </c>
      <c r="AN683" s="35">
        <v>42</v>
      </c>
      <c r="AO683" s="35">
        <v>5</v>
      </c>
      <c r="AP683" s="35">
        <v>4</v>
      </c>
      <c r="AQ683" s="35">
        <v>48</v>
      </c>
      <c r="AR683">
        <v>0</v>
      </c>
      <c r="AS683">
        <v>0</v>
      </c>
      <c r="AT683">
        <v>104.47</v>
      </c>
      <c r="AU683">
        <v>7</v>
      </c>
      <c r="AV683">
        <v>-80.384</v>
      </c>
      <c r="AW683">
        <v>-3.2509999999999999</v>
      </c>
      <c r="AX683" s="2">
        <v>17.2</v>
      </c>
      <c r="AY683" s="2">
        <v>6.2</v>
      </c>
      <c r="AZ683" s="2">
        <v>-0.8</v>
      </c>
      <c r="BA683" s="2">
        <v>-0.30000000000000004</v>
      </c>
      <c r="BB683" s="2">
        <v>-2.5</v>
      </c>
      <c r="BC683" s="2">
        <v>2.8</v>
      </c>
    </row>
    <row r="684" spans="1:55" x14ac:dyDescent="0.2">
      <c r="A684" s="12" t="s">
        <v>458</v>
      </c>
      <c r="B684" s="12" t="s">
        <v>2864</v>
      </c>
      <c r="C684" t="s">
        <v>2863</v>
      </c>
      <c r="D684" t="s">
        <v>169</v>
      </c>
      <c r="E684" s="12" t="s">
        <v>178</v>
      </c>
      <c r="F684">
        <v>20</v>
      </c>
      <c r="G684">
        <v>0</v>
      </c>
      <c r="H684">
        <v>0</v>
      </c>
      <c r="I684" s="15">
        <f t="shared" si="100"/>
        <v>0</v>
      </c>
      <c r="J684">
        <v>0</v>
      </c>
      <c r="K684">
        <v>0</v>
      </c>
      <c r="L684" s="3">
        <v>0</v>
      </c>
      <c r="M684" s="3">
        <v>0</v>
      </c>
      <c r="N684" s="3">
        <v>0</v>
      </c>
      <c r="O684" s="14">
        <f t="shared" si="101"/>
        <v>0</v>
      </c>
      <c r="P684">
        <v>2</v>
      </c>
      <c r="Q684">
        <v>1</v>
      </c>
      <c r="R684">
        <v>0</v>
      </c>
      <c r="S684" s="13">
        <f t="shared" si="102"/>
        <v>0</v>
      </c>
      <c r="T684" s="13">
        <f t="shared" si="103"/>
        <v>0</v>
      </c>
      <c r="U684" s="15">
        <f t="shared" si="104"/>
        <v>0</v>
      </c>
      <c r="V684">
        <v>0</v>
      </c>
      <c r="W684">
        <v>0</v>
      </c>
      <c r="X684">
        <v>0</v>
      </c>
      <c r="Y684" s="2">
        <v>13.983333333299999</v>
      </c>
      <c r="Z684" s="21">
        <v>0.68333333330000001</v>
      </c>
      <c r="AA684">
        <v>0.7</v>
      </c>
      <c r="AB684">
        <v>4.22</v>
      </c>
      <c r="AC684" s="32">
        <f t="shared" si="105"/>
        <v>0.14227642276422764</v>
      </c>
      <c r="AD684" s="13">
        <f t="shared" si="106"/>
        <v>0</v>
      </c>
      <c r="AE684" s="13">
        <f t="shared" si="107"/>
        <v>0</v>
      </c>
      <c r="AF684" s="13">
        <f t="shared" si="108"/>
        <v>0</v>
      </c>
      <c r="AI684" s="17" t="str">
        <f t="shared" si="109"/>
        <v xml:space="preserve"> </v>
      </c>
      <c r="AJ684" s="35">
        <v>0</v>
      </c>
      <c r="AK684" s="35">
        <v>0</v>
      </c>
      <c r="AL684" s="35">
        <v>7</v>
      </c>
      <c r="AM684" s="35">
        <v>2</v>
      </c>
      <c r="AN684" s="35">
        <v>8</v>
      </c>
      <c r="AO684" s="35">
        <v>0</v>
      </c>
      <c r="AP684" s="35">
        <v>0</v>
      </c>
      <c r="AQ684" s="35">
        <v>3</v>
      </c>
      <c r="AR684">
        <v>0</v>
      </c>
      <c r="AS684">
        <v>0</v>
      </c>
      <c r="AT684">
        <v>68.650000000000006</v>
      </c>
      <c r="AU684">
        <v>-18</v>
      </c>
      <c r="AV684">
        <v>-83.203000000000003</v>
      </c>
      <c r="AW684">
        <v>-3.6920000000000002</v>
      </c>
      <c r="AX684" s="2">
        <v>0.8</v>
      </c>
      <c r="AY684" s="2">
        <v>-0.5</v>
      </c>
      <c r="AZ684" s="2">
        <v>0.2</v>
      </c>
      <c r="BA684" s="2">
        <v>-0.1</v>
      </c>
      <c r="BB684" s="2">
        <v>0.30000000000000004</v>
      </c>
      <c r="BC684" s="2">
        <v>-0.1</v>
      </c>
    </row>
    <row r="685" spans="1:55" x14ac:dyDescent="0.2">
      <c r="A685" s="12" t="s">
        <v>458</v>
      </c>
      <c r="B685" s="12" t="s">
        <v>2923</v>
      </c>
      <c r="C685" t="s">
        <v>2922</v>
      </c>
      <c r="D685" t="s">
        <v>112</v>
      </c>
      <c r="E685" s="12" t="s">
        <v>178</v>
      </c>
      <c r="F685">
        <v>53</v>
      </c>
      <c r="G685">
        <v>0</v>
      </c>
      <c r="H685">
        <v>0</v>
      </c>
      <c r="I685" s="15">
        <f t="shared" si="100"/>
        <v>0</v>
      </c>
      <c r="J685">
        <v>0</v>
      </c>
      <c r="K685">
        <v>0</v>
      </c>
      <c r="L685" s="3">
        <v>0</v>
      </c>
      <c r="M685" s="3">
        <v>0</v>
      </c>
      <c r="N685" s="3">
        <v>0</v>
      </c>
      <c r="O685" s="14">
        <f t="shared" si="101"/>
        <v>0</v>
      </c>
      <c r="P685">
        <v>2</v>
      </c>
      <c r="Q685">
        <v>1</v>
      </c>
      <c r="R685">
        <v>0</v>
      </c>
      <c r="S685" s="13">
        <f t="shared" si="102"/>
        <v>0</v>
      </c>
      <c r="T685" s="13">
        <f t="shared" si="103"/>
        <v>0</v>
      </c>
      <c r="U685" s="15">
        <f t="shared" si="104"/>
        <v>0</v>
      </c>
      <c r="V685">
        <v>1</v>
      </c>
      <c r="W685">
        <v>0</v>
      </c>
      <c r="X685">
        <v>0</v>
      </c>
      <c r="Y685" s="2">
        <v>14.2166666667</v>
      </c>
      <c r="Z685" s="21">
        <v>0.2666666667</v>
      </c>
      <c r="AA685">
        <v>0.27</v>
      </c>
      <c r="AB685">
        <v>4.7699999999999996</v>
      </c>
      <c r="AC685" s="32">
        <f t="shared" si="105"/>
        <v>5.3571428571428582E-2</v>
      </c>
      <c r="AD685" s="13">
        <f t="shared" si="106"/>
        <v>0</v>
      </c>
      <c r="AE685" s="13">
        <f t="shared" si="107"/>
        <v>0</v>
      </c>
      <c r="AF685" s="13">
        <f t="shared" si="108"/>
        <v>0</v>
      </c>
      <c r="AI685" s="17" t="str">
        <f t="shared" si="109"/>
        <v xml:space="preserve"> </v>
      </c>
      <c r="AJ685" s="35">
        <v>3</v>
      </c>
      <c r="AK685" s="35">
        <v>1</v>
      </c>
      <c r="AL685" s="35">
        <v>8</v>
      </c>
      <c r="AM685" s="35">
        <v>1</v>
      </c>
      <c r="AN685" s="35">
        <v>6</v>
      </c>
      <c r="AO685" s="35">
        <v>1</v>
      </c>
      <c r="AP685" s="35">
        <v>1</v>
      </c>
      <c r="AQ685" s="35">
        <v>2</v>
      </c>
      <c r="AR685">
        <v>0</v>
      </c>
      <c r="AS685">
        <v>0</v>
      </c>
      <c r="AT685">
        <v>64.06</v>
      </c>
      <c r="AU685">
        <v>-24.5</v>
      </c>
      <c r="AV685">
        <v>-84.358000000000004</v>
      </c>
      <c r="AW685">
        <v>-3.0739999999999998</v>
      </c>
      <c r="AX685" s="2">
        <v>1.5</v>
      </c>
      <c r="AY685" s="2">
        <v>0.2</v>
      </c>
      <c r="AZ685" s="2">
        <v>0.30000000000000004</v>
      </c>
      <c r="BA685" s="2">
        <v>-0.2</v>
      </c>
      <c r="BB685" s="2">
        <v>0</v>
      </c>
      <c r="BC685" s="2">
        <v>0.30000000000000004</v>
      </c>
    </row>
    <row r="686" spans="1:55" x14ac:dyDescent="0.2">
      <c r="A686" s="12" t="s">
        <v>458</v>
      </c>
      <c r="B686" s="12" t="s">
        <v>3303</v>
      </c>
      <c r="C686" t="s">
        <v>3302</v>
      </c>
      <c r="D686" t="s">
        <v>330</v>
      </c>
      <c r="E686" s="12" t="s">
        <v>170</v>
      </c>
      <c r="F686">
        <v>71</v>
      </c>
      <c r="G686">
        <v>4</v>
      </c>
      <c r="H686">
        <v>11</v>
      </c>
      <c r="I686" s="15">
        <f t="shared" si="100"/>
        <v>15</v>
      </c>
      <c r="J686">
        <v>8</v>
      </c>
      <c r="K686">
        <v>3</v>
      </c>
      <c r="L686" s="3">
        <v>3</v>
      </c>
      <c r="M686" s="3">
        <v>7</v>
      </c>
      <c r="N686" s="3">
        <v>3</v>
      </c>
      <c r="O686" s="14">
        <f t="shared" si="101"/>
        <v>5.3396618214179759</v>
      </c>
      <c r="P686">
        <v>16</v>
      </c>
      <c r="Q686">
        <v>6</v>
      </c>
      <c r="R686">
        <v>6</v>
      </c>
      <c r="S686" s="13">
        <f t="shared" si="102"/>
        <v>0.25</v>
      </c>
      <c r="T686" s="13">
        <f t="shared" si="103"/>
        <v>0.14285714285714285</v>
      </c>
      <c r="U686" s="15">
        <f t="shared" si="104"/>
        <v>62</v>
      </c>
      <c r="V686">
        <v>2</v>
      </c>
      <c r="W686">
        <v>5</v>
      </c>
      <c r="X686">
        <v>6</v>
      </c>
      <c r="Y686" s="2">
        <v>168.55</v>
      </c>
      <c r="Z686" s="21">
        <v>2.3666666667</v>
      </c>
      <c r="AA686">
        <v>2.2200000000000002</v>
      </c>
      <c r="AB686">
        <v>2.5099999999999998</v>
      </c>
      <c r="AC686" s="32">
        <f t="shared" si="105"/>
        <v>0.46934460887949259</v>
      </c>
      <c r="AD686" s="13">
        <f t="shared" si="106"/>
        <v>0.1875</v>
      </c>
      <c r="AE686" s="13">
        <f t="shared" si="107"/>
        <v>0.6875</v>
      </c>
      <c r="AF686" s="13">
        <f t="shared" si="108"/>
        <v>0.875</v>
      </c>
      <c r="AG686">
        <v>89</v>
      </c>
      <c r="AH686">
        <v>58</v>
      </c>
      <c r="AI686" s="17">
        <f t="shared" si="109"/>
        <v>0.60544217687074831</v>
      </c>
      <c r="AJ686" s="35">
        <v>16</v>
      </c>
      <c r="AK686" s="35">
        <v>0</v>
      </c>
      <c r="AL686" s="35">
        <v>108</v>
      </c>
      <c r="AM686" s="35">
        <v>20</v>
      </c>
      <c r="AN686" s="35">
        <v>38</v>
      </c>
      <c r="AO686" s="35">
        <v>6</v>
      </c>
      <c r="AP686" s="35">
        <v>8</v>
      </c>
      <c r="AQ686" s="35">
        <v>47</v>
      </c>
      <c r="AR686">
        <v>1</v>
      </c>
      <c r="AS686">
        <v>1</v>
      </c>
      <c r="AT686">
        <v>66.58</v>
      </c>
      <c r="AU686">
        <v>-8.1</v>
      </c>
      <c r="AV686">
        <v>-80.959000000000003</v>
      </c>
      <c r="AW686">
        <v>-3.2229999999999999</v>
      </c>
      <c r="AX686" s="2">
        <v>14.9</v>
      </c>
      <c r="AY686" s="2">
        <v>0.60000000000000009</v>
      </c>
      <c r="AZ686" s="2">
        <v>-0.4</v>
      </c>
      <c r="BA686" s="2">
        <v>-0.30000000000000004</v>
      </c>
      <c r="BB686" s="2">
        <v>0</v>
      </c>
      <c r="BC686" s="2">
        <v>-0.1</v>
      </c>
    </row>
    <row r="687" spans="1:55" x14ac:dyDescent="0.2">
      <c r="A687" s="12" t="s">
        <v>1035</v>
      </c>
      <c r="B687" s="12" t="s">
        <v>1036</v>
      </c>
      <c r="C687" t="s">
        <v>1034</v>
      </c>
      <c r="D687" t="s">
        <v>122</v>
      </c>
      <c r="E687" s="12" t="s">
        <v>170</v>
      </c>
      <c r="F687">
        <v>45</v>
      </c>
      <c r="G687">
        <v>6</v>
      </c>
      <c r="H687">
        <v>6</v>
      </c>
      <c r="I687" s="15">
        <f t="shared" si="100"/>
        <v>12</v>
      </c>
      <c r="J687">
        <v>4</v>
      </c>
      <c r="K687">
        <v>2</v>
      </c>
      <c r="L687" s="3">
        <v>5</v>
      </c>
      <c r="M687" s="3">
        <v>3</v>
      </c>
      <c r="N687" s="3">
        <v>2</v>
      </c>
      <c r="O687" s="14">
        <f t="shared" si="101"/>
        <v>5.0811573747353567</v>
      </c>
      <c r="P687">
        <v>27</v>
      </c>
      <c r="Q687">
        <v>7</v>
      </c>
      <c r="R687">
        <v>6</v>
      </c>
      <c r="S687" s="13">
        <f t="shared" si="102"/>
        <v>0.22222222222222221</v>
      </c>
      <c r="T687" s="13">
        <f t="shared" si="103"/>
        <v>0.15</v>
      </c>
      <c r="U687" s="15">
        <f t="shared" si="104"/>
        <v>28.842105263157894</v>
      </c>
      <c r="V687">
        <v>0</v>
      </c>
      <c r="W687">
        <v>1</v>
      </c>
      <c r="X687">
        <v>6</v>
      </c>
      <c r="Y687" s="2">
        <v>141.69999999999999</v>
      </c>
      <c r="Z687" s="21">
        <v>3.1333333333</v>
      </c>
      <c r="AA687">
        <v>2.91</v>
      </c>
      <c r="AB687">
        <v>2.23</v>
      </c>
      <c r="AC687" s="32">
        <f t="shared" si="105"/>
        <v>0.56614785992217898</v>
      </c>
      <c r="AD687" s="13">
        <f t="shared" si="106"/>
        <v>0.26315789473684209</v>
      </c>
      <c r="AE687" s="13">
        <f t="shared" si="107"/>
        <v>0.31578947368421051</v>
      </c>
      <c r="AF687" s="13">
        <f t="shared" si="108"/>
        <v>0.57894736842105265</v>
      </c>
      <c r="AG687">
        <v>86</v>
      </c>
      <c r="AH687">
        <v>53</v>
      </c>
      <c r="AI687" s="17">
        <f t="shared" si="109"/>
        <v>0.61870503597122306</v>
      </c>
      <c r="AJ687" s="35">
        <v>19</v>
      </c>
      <c r="AK687" s="35">
        <v>1</v>
      </c>
      <c r="AL687" s="35">
        <v>118</v>
      </c>
      <c r="AM687" s="35">
        <v>15</v>
      </c>
      <c r="AN687" s="35">
        <v>59</v>
      </c>
      <c r="AO687" s="35">
        <v>2</v>
      </c>
      <c r="AP687" s="35">
        <v>4</v>
      </c>
      <c r="AQ687" s="35">
        <v>46</v>
      </c>
      <c r="AR687">
        <v>0</v>
      </c>
      <c r="AS687">
        <v>1</v>
      </c>
      <c r="AT687">
        <v>100.75</v>
      </c>
      <c r="AU687">
        <v>20.100000000000001</v>
      </c>
      <c r="AV687">
        <v>-82.415000000000006</v>
      </c>
      <c r="AW687">
        <v>-4.258</v>
      </c>
      <c r="AX687" s="2">
        <v>15.6</v>
      </c>
      <c r="AY687" s="2">
        <v>3.5</v>
      </c>
      <c r="AZ687" s="2">
        <v>-0.7</v>
      </c>
      <c r="BA687" s="2">
        <v>-0.5</v>
      </c>
      <c r="BB687" s="2">
        <v>-0.30000000000000004</v>
      </c>
      <c r="BC687" s="2">
        <v>1.9</v>
      </c>
    </row>
    <row r="688" spans="1:55" x14ac:dyDescent="0.2">
      <c r="A688" s="12" t="s">
        <v>1713</v>
      </c>
      <c r="B688" s="12" t="s">
        <v>1714</v>
      </c>
      <c r="C688" t="s">
        <v>1712</v>
      </c>
      <c r="D688" t="s">
        <v>432</v>
      </c>
      <c r="E688" s="12" t="s">
        <v>178</v>
      </c>
      <c r="F688">
        <v>33</v>
      </c>
      <c r="G688">
        <v>0</v>
      </c>
      <c r="H688">
        <v>0</v>
      </c>
      <c r="I688" s="15">
        <f t="shared" si="100"/>
        <v>0</v>
      </c>
      <c r="J688">
        <v>0</v>
      </c>
      <c r="K688">
        <v>0</v>
      </c>
      <c r="L688" s="3">
        <v>0</v>
      </c>
      <c r="M688" s="3">
        <v>0</v>
      </c>
      <c r="N688" s="3">
        <v>0</v>
      </c>
      <c r="O688" s="14">
        <f t="shared" si="101"/>
        <v>0</v>
      </c>
      <c r="P688">
        <v>4</v>
      </c>
      <c r="Q688">
        <v>2</v>
      </c>
      <c r="R688">
        <v>2</v>
      </c>
      <c r="S688" s="13">
        <f t="shared" si="102"/>
        <v>0</v>
      </c>
      <c r="T688" s="13">
        <f t="shared" si="103"/>
        <v>0</v>
      </c>
      <c r="U688" s="15">
        <f t="shared" si="104"/>
        <v>0</v>
      </c>
      <c r="V688">
        <v>0</v>
      </c>
      <c r="W688">
        <v>0</v>
      </c>
      <c r="X688">
        <v>3</v>
      </c>
      <c r="Y688" s="2">
        <v>34.833333333299997</v>
      </c>
      <c r="Z688" s="21">
        <v>1.05</v>
      </c>
      <c r="AA688">
        <v>1.04</v>
      </c>
      <c r="AB688">
        <v>3.75</v>
      </c>
      <c r="AC688" s="32">
        <f t="shared" si="105"/>
        <v>0.21711899791231734</v>
      </c>
      <c r="AD688" s="13">
        <f t="shared" si="106"/>
        <v>0</v>
      </c>
      <c r="AE688" s="13">
        <f t="shared" si="107"/>
        <v>0</v>
      </c>
      <c r="AF688" s="13">
        <f t="shared" si="108"/>
        <v>0</v>
      </c>
      <c r="AI688" s="17" t="str">
        <f t="shared" si="109"/>
        <v xml:space="preserve"> </v>
      </c>
      <c r="AJ688" s="35">
        <v>0</v>
      </c>
      <c r="AK688" s="35">
        <v>0</v>
      </c>
      <c r="AL688" s="35">
        <v>15</v>
      </c>
      <c r="AM688" s="35">
        <v>6</v>
      </c>
      <c r="AN688" s="35">
        <v>11</v>
      </c>
      <c r="AO688" s="35">
        <v>2</v>
      </c>
      <c r="AP688" s="35">
        <v>1</v>
      </c>
      <c r="AQ688" s="35">
        <v>10</v>
      </c>
      <c r="AR688">
        <v>0</v>
      </c>
      <c r="AS688">
        <v>0</v>
      </c>
      <c r="AT688">
        <v>46.98</v>
      </c>
      <c r="AU688">
        <v>-14</v>
      </c>
      <c r="AV688">
        <v>-83.911000000000001</v>
      </c>
      <c r="AW688">
        <v>-3.536</v>
      </c>
      <c r="AX688" s="2">
        <v>1.2</v>
      </c>
      <c r="AY688" s="2">
        <v>-1.9</v>
      </c>
      <c r="AZ688" s="2">
        <v>0.30000000000000004</v>
      </c>
      <c r="BA688" s="2">
        <v>-0.1</v>
      </c>
      <c r="BB688" s="2">
        <v>0.4</v>
      </c>
      <c r="BC688" s="2">
        <v>-1.2</v>
      </c>
    </row>
    <row r="689" spans="1:55" x14ac:dyDescent="0.2">
      <c r="A689" s="12" t="s">
        <v>1713</v>
      </c>
      <c r="B689" s="12" t="s">
        <v>1802</v>
      </c>
      <c r="C689" t="s">
        <v>1804</v>
      </c>
      <c r="D689" s="12" t="s">
        <v>112</v>
      </c>
      <c r="E689" s="12" t="s">
        <v>170</v>
      </c>
      <c r="F689">
        <v>43</v>
      </c>
      <c r="G689">
        <v>1</v>
      </c>
      <c r="H689">
        <v>0</v>
      </c>
      <c r="I689" s="15">
        <f t="shared" si="100"/>
        <v>1</v>
      </c>
      <c r="J689">
        <v>0</v>
      </c>
      <c r="K689">
        <v>0</v>
      </c>
      <c r="L689" s="3">
        <v>1</v>
      </c>
      <c r="M689" s="3">
        <v>0</v>
      </c>
      <c r="N689" s="3">
        <v>0</v>
      </c>
      <c r="O689" s="14">
        <f t="shared" si="101"/>
        <v>6.1855670103092786</v>
      </c>
      <c r="P689">
        <v>2</v>
      </c>
      <c r="Q689">
        <v>1</v>
      </c>
      <c r="R689">
        <v>1</v>
      </c>
      <c r="S689" s="13">
        <f t="shared" si="102"/>
        <v>0.5</v>
      </c>
      <c r="T689" s="13">
        <f t="shared" si="103"/>
        <v>0.25</v>
      </c>
      <c r="U689" s="15">
        <f t="shared" si="104"/>
        <v>0</v>
      </c>
      <c r="V689">
        <v>0</v>
      </c>
      <c r="W689">
        <v>0</v>
      </c>
      <c r="X689">
        <v>0</v>
      </c>
      <c r="Y689" s="2">
        <v>9.6999999999999993</v>
      </c>
      <c r="Z689" s="21">
        <v>0.21666666670000001</v>
      </c>
      <c r="AA689">
        <v>0.23</v>
      </c>
      <c r="AB689">
        <v>5.0199999999999996</v>
      </c>
      <c r="AC689" s="32">
        <f t="shared" si="105"/>
        <v>4.3809523809523812E-2</v>
      </c>
      <c r="AD689" s="13">
        <f t="shared" si="106"/>
        <v>0.33333333333333331</v>
      </c>
      <c r="AE689" s="13">
        <f t="shared" si="107"/>
        <v>0</v>
      </c>
      <c r="AF689" s="13">
        <f t="shared" si="108"/>
        <v>0.33333333333333331</v>
      </c>
      <c r="AG689">
        <v>9</v>
      </c>
      <c r="AH689">
        <v>8</v>
      </c>
      <c r="AI689" s="17">
        <f t="shared" si="109"/>
        <v>0.52941176470588236</v>
      </c>
      <c r="AJ689" s="35">
        <v>3</v>
      </c>
      <c r="AK689" s="35">
        <v>0</v>
      </c>
      <c r="AL689" s="35">
        <v>5</v>
      </c>
      <c r="AM689" s="35">
        <v>2</v>
      </c>
      <c r="AN689" s="35">
        <v>2</v>
      </c>
      <c r="AO689" s="35">
        <v>0</v>
      </c>
      <c r="AP689" s="35">
        <v>0</v>
      </c>
      <c r="AQ689" s="35">
        <v>3</v>
      </c>
      <c r="AR689">
        <v>0</v>
      </c>
      <c r="AS689">
        <v>0</v>
      </c>
      <c r="AT689">
        <v>68.040000000000006</v>
      </c>
      <c r="AU689">
        <v>-3.7</v>
      </c>
      <c r="AV689">
        <v>-85.724000000000004</v>
      </c>
      <c r="AW689">
        <v>-3.1970000000000001</v>
      </c>
      <c r="AX689" s="2">
        <v>0.9</v>
      </c>
      <c r="AY689" s="2">
        <v>-0.1</v>
      </c>
      <c r="AZ689" s="2">
        <v>0.30000000000000004</v>
      </c>
      <c r="BA689" s="2">
        <v>-0.1</v>
      </c>
      <c r="BB689" s="2">
        <v>0</v>
      </c>
      <c r="BC689" s="2">
        <v>0.1</v>
      </c>
    </row>
    <row r="690" spans="1:55" x14ac:dyDescent="0.2">
      <c r="A690" s="12" t="s">
        <v>1713</v>
      </c>
      <c r="B690" s="12" t="s">
        <v>2199</v>
      </c>
      <c r="C690" t="s">
        <v>2198</v>
      </c>
      <c r="D690" t="s">
        <v>210</v>
      </c>
      <c r="E690" s="12" t="s">
        <v>170</v>
      </c>
      <c r="F690">
        <v>1</v>
      </c>
      <c r="G690">
        <v>0</v>
      </c>
      <c r="H690">
        <v>0</v>
      </c>
      <c r="I690" s="15">
        <f t="shared" si="100"/>
        <v>0</v>
      </c>
      <c r="J690">
        <v>0</v>
      </c>
      <c r="K690">
        <v>0</v>
      </c>
      <c r="L690" s="3">
        <v>0</v>
      </c>
      <c r="M690" s="3">
        <v>0</v>
      </c>
      <c r="N690" s="3">
        <v>0</v>
      </c>
      <c r="O690" s="14">
        <f t="shared" si="101"/>
        <v>0</v>
      </c>
      <c r="P690">
        <v>0</v>
      </c>
      <c r="Q690">
        <v>0</v>
      </c>
      <c r="R690">
        <v>0</v>
      </c>
      <c r="S690" s="13">
        <f t="shared" si="102"/>
        <v>0</v>
      </c>
      <c r="T690" s="13">
        <f t="shared" si="103"/>
        <v>0</v>
      </c>
      <c r="U690" s="15">
        <f t="shared" si="104"/>
        <v>0</v>
      </c>
      <c r="V690">
        <v>0</v>
      </c>
      <c r="W690">
        <v>0</v>
      </c>
      <c r="X690">
        <v>0</v>
      </c>
      <c r="Y690" s="2">
        <v>0</v>
      </c>
      <c r="Z690" s="21">
        <v>0</v>
      </c>
      <c r="AC690" s="32">
        <f t="shared" si="105"/>
        <v>0</v>
      </c>
      <c r="AD690" s="13">
        <f t="shared" si="106"/>
        <v>0</v>
      </c>
      <c r="AE690" s="13">
        <f t="shared" si="107"/>
        <v>0</v>
      </c>
      <c r="AF690" s="13">
        <f t="shared" si="108"/>
        <v>0</v>
      </c>
      <c r="AG690">
        <v>0</v>
      </c>
      <c r="AH690">
        <v>0</v>
      </c>
      <c r="AI690" s="17" t="str">
        <f t="shared" si="109"/>
        <v xml:space="preserve"> </v>
      </c>
      <c r="AJ690" s="35">
        <v>0</v>
      </c>
      <c r="AK690" s="35">
        <v>0</v>
      </c>
      <c r="AL690" s="35">
        <v>0</v>
      </c>
      <c r="AM690" s="35">
        <v>0</v>
      </c>
      <c r="AN690" s="35">
        <v>0</v>
      </c>
      <c r="AO690" s="35">
        <v>0</v>
      </c>
      <c r="AP690" s="35">
        <v>0</v>
      </c>
      <c r="AQ690" s="35">
        <v>0</v>
      </c>
      <c r="AR690">
        <v>0</v>
      </c>
      <c r="AS690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</row>
    <row r="691" spans="1:55" x14ac:dyDescent="0.2">
      <c r="A691" s="12" t="s">
        <v>1713</v>
      </c>
      <c r="B691" s="12" t="s">
        <v>2952</v>
      </c>
      <c r="C691" t="s">
        <v>2951</v>
      </c>
      <c r="D691" s="12" t="s">
        <v>442</v>
      </c>
      <c r="E691" s="12" t="s">
        <v>170</v>
      </c>
      <c r="F691">
        <v>61</v>
      </c>
      <c r="G691">
        <v>0</v>
      </c>
      <c r="H691">
        <v>1</v>
      </c>
      <c r="I691" s="15">
        <f t="shared" si="100"/>
        <v>1</v>
      </c>
      <c r="J691">
        <v>1</v>
      </c>
      <c r="K691">
        <v>0</v>
      </c>
      <c r="L691" s="3">
        <v>0</v>
      </c>
      <c r="M691" s="3">
        <v>1</v>
      </c>
      <c r="N691" s="3">
        <v>0</v>
      </c>
      <c r="O691" s="14">
        <f t="shared" si="101"/>
        <v>2.1831412977588638</v>
      </c>
      <c r="P691">
        <v>5</v>
      </c>
      <c r="Q691">
        <v>1</v>
      </c>
      <c r="R691">
        <v>3</v>
      </c>
      <c r="S691" s="13">
        <f t="shared" si="102"/>
        <v>0</v>
      </c>
      <c r="T691" s="13">
        <f t="shared" si="103"/>
        <v>0</v>
      </c>
      <c r="U691" s="15">
        <f t="shared" si="104"/>
        <v>23</v>
      </c>
      <c r="V691">
        <v>0</v>
      </c>
      <c r="W691">
        <v>0</v>
      </c>
      <c r="X691">
        <v>2</v>
      </c>
      <c r="Y691" s="2">
        <v>27.483333333299999</v>
      </c>
      <c r="Z691" s="21">
        <v>0.45</v>
      </c>
      <c r="AA691">
        <v>0.45</v>
      </c>
      <c r="AB691">
        <v>4.88</v>
      </c>
      <c r="AC691" s="32">
        <f t="shared" si="105"/>
        <v>8.4427767354596631E-2</v>
      </c>
      <c r="AD691" s="13">
        <f t="shared" si="106"/>
        <v>0</v>
      </c>
      <c r="AE691" s="13">
        <f t="shared" si="107"/>
        <v>1</v>
      </c>
      <c r="AF691" s="13">
        <f t="shared" si="108"/>
        <v>1</v>
      </c>
      <c r="AG691">
        <v>9</v>
      </c>
      <c r="AH691">
        <v>12</v>
      </c>
      <c r="AI691" s="17">
        <f t="shared" si="109"/>
        <v>0.42857142857142855</v>
      </c>
      <c r="AJ691" s="35">
        <v>1</v>
      </c>
      <c r="AK691" s="35">
        <v>0</v>
      </c>
      <c r="AL691" s="35">
        <v>22</v>
      </c>
      <c r="AM691" s="35">
        <v>5</v>
      </c>
      <c r="AN691" s="35">
        <v>10</v>
      </c>
      <c r="AO691" s="35">
        <v>0</v>
      </c>
      <c r="AP691" s="35">
        <v>1</v>
      </c>
      <c r="AQ691" s="35">
        <v>13</v>
      </c>
      <c r="AR691">
        <v>0</v>
      </c>
      <c r="AS691">
        <v>0</v>
      </c>
      <c r="AT691">
        <v>87.33</v>
      </c>
      <c r="AU691">
        <v>3.9</v>
      </c>
      <c r="AV691">
        <v>-72.194999999999993</v>
      </c>
      <c r="AW691">
        <v>20.71</v>
      </c>
      <c r="AX691" s="2">
        <v>2.4</v>
      </c>
      <c r="AY691" s="2">
        <v>-0.30000000000000004</v>
      </c>
      <c r="AZ691" s="2">
        <v>0.30000000000000004</v>
      </c>
      <c r="BA691" s="2">
        <v>-0.30000000000000004</v>
      </c>
      <c r="BB691" s="2">
        <v>0.1</v>
      </c>
      <c r="BC691" s="2">
        <v>-0.2</v>
      </c>
    </row>
    <row r="692" spans="1:55" x14ac:dyDescent="0.2">
      <c r="A692" s="12" t="s">
        <v>1570</v>
      </c>
      <c r="B692" s="12" t="s">
        <v>1571</v>
      </c>
      <c r="C692" t="s">
        <v>1569</v>
      </c>
      <c r="D692" t="s">
        <v>112</v>
      </c>
      <c r="E692" s="12" t="s">
        <v>178</v>
      </c>
      <c r="F692">
        <v>1</v>
      </c>
      <c r="G692">
        <v>0</v>
      </c>
      <c r="H692">
        <v>0</v>
      </c>
      <c r="I692" s="15">
        <f t="shared" si="100"/>
        <v>0</v>
      </c>
      <c r="J692">
        <v>0</v>
      </c>
      <c r="K692">
        <v>0</v>
      </c>
      <c r="L692" s="3">
        <v>0</v>
      </c>
      <c r="M692" s="3">
        <v>0</v>
      </c>
      <c r="N692" s="3">
        <v>0</v>
      </c>
      <c r="O692" s="14">
        <f t="shared" si="101"/>
        <v>0</v>
      </c>
      <c r="P692">
        <v>0</v>
      </c>
      <c r="Q692">
        <v>0</v>
      </c>
      <c r="R692">
        <v>0</v>
      </c>
      <c r="S692" s="13">
        <f t="shared" si="102"/>
        <v>0</v>
      </c>
      <c r="T692" s="13">
        <f t="shared" si="103"/>
        <v>0</v>
      </c>
      <c r="U692" s="15">
        <f t="shared" si="104"/>
        <v>0</v>
      </c>
      <c r="V692">
        <v>0</v>
      </c>
      <c r="W692">
        <v>0</v>
      </c>
      <c r="X692">
        <v>0</v>
      </c>
      <c r="Y692" s="2">
        <v>1.6666666699999999E-2</v>
      </c>
      <c r="Z692" s="21">
        <v>1.6666666699999999E-2</v>
      </c>
      <c r="AA692">
        <v>0.02</v>
      </c>
      <c r="AB692">
        <v>7.22</v>
      </c>
      <c r="AC692" s="32">
        <f t="shared" si="105"/>
        <v>2.7624309392265197E-3</v>
      </c>
      <c r="AD692" s="13">
        <f t="shared" si="106"/>
        <v>0</v>
      </c>
      <c r="AE692" s="13">
        <f t="shared" si="107"/>
        <v>0</v>
      </c>
      <c r="AF692" s="13">
        <f t="shared" si="108"/>
        <v>0</v>
      </c>
      <c r="AI692" s="17" t="str">
        <f t="shared" si="109"/>
        <v xml:space="preserve"> </v>
      </c>
      <c r="AJ692" s="35">
        <v>0</v>
      </c>
      <c r="AK692" s="35">
        <v>0</v>
      </c>
      <c r="AL692" s="35">
        <v>0</v>
      </c>
      <c r="AM692" s="35">
        <v>0</v>
      </c>
      <c r="AN692" s="35">
        <v>0</v>
      </c>
      <c r="AO692" s="35">
        <v>0</v>
      </c>
      <c r="AP692" s="35">
        <v>0</v>
      </c>
      <c r="AQ692" s="35">
        <v>0</v>
      </c>
      <c r="AR692">
        <v>0</v>
      </c>
      <c r="AS692">
        <v>0</v>
      </c>
      <c r="AT692">
        <v>0</v>
      </c>
      <c r="AU692">
        <v>-16.600000000000001</v>
      </c>
      <c r="AV692">
        <v>-70.353999999999999</v>
      </c>
      <c r="AW692">
        <v>9.593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</row>
    <row r="693" spans="1:55" x14ac:dyDescent="0.2">
      <c r="A693" s="12" t="s">
        <v>2008</v>
      </c>
      <c r="B693" s="12" t="s">
        <v>2009</v>
      </c>
      <c r="C693" t="s">
        <v>2007</v>
      </c>
      <c r="D693" t="s">
        <v>112</v>
      </c>
      <c r="E693" s="12" t="s">
        <v>355</v>
      </c>
      <c r="F693">
        <v>82</v>
      </c>
      <c r="G693">
        <v>8</v>
      </c>
      <c r="H693">
        <v>12</v>
      </c>
      <c r="I693" s="15">
        <f t="shared" si="100"/>
        <v>20</v>
      </c>
      <c r="J693">
        <v>8</v>
      </c>
      <c r="K693">
        <v>4</v>
      </c>
      <c r="L693" s="3">
        <v>8</v>
      </c>
      <c r="M693" s="3">
        <v>7</v>
      </c>
      <c r="N693" s="3">
        <v>3</v>
      </c>
      <c r="O693" s="14">
        <f t="shared" si="101"/>
        <v>4.6665370406377598</v>
      </c>
      <c r="P693">
        <v>70</v>
      </c>
      <c r="Q693">
        <v>17</v>
      </c>
      <c r="R693">
        <v>38</v>
      </c>
      <c r="S693" s="13">
        <f t="shared" si="102"/>
        <v>0.11428571428571428</v>
      </c>
      <c r="T693" s="13">
        <f t="shared" si="103"/>
        <v>6.4000000000000001E-2</v>
      </c>
      <c r="U693" s="15">
        <f t="shared" si="104"/>
        <v>77.538461538461547</v>
      </c>
      <c r="V693">
        <v>0</v>
      </c>
      <c r="W693">
        <v>2</v>
      </c>
      <c r="X693">
        <v>11</v>
      </c>
      <c r="Y693" s="2">
        <v>257.14999999999998</v>
      </c>
      <c r="Z693" s="21">
        <v>3.1333333333</v>
      </c>
      <c r="AA693">
        <v>3.04</v>
      </c>
      <c r="AB693">
        <v>2.0499999999999998</v>
      </c>
      <c r="AC693" s="32">
        <f t="shared" si="105"/>
        <v>0.59724950884086447</v>
      </c>
      <c r="AD693" s="13">
        <f t="shared" si="106"/>
        <v>0.30769230769230771</v>
      </c>
      <c r="AE693" s="13">
        <f t="shared" si="107"/>
        <v>0.46153846153846156</v>
      </c>
      <c r="AF693" s="13">
        <f t="shared" si="108"/>
        <v>0.76923076923076927</v>
      </c>
      <c r="AG693">
        <v>0</v>
      </c>
      <c r="AH693">
        <v>3</v>
      </c>
      <c r="AI693" s="17">
        <f t="shared" si="109"/>
        <v>0</v>
      </c>
      <c r="AJ693" s="35">
        <v>26</v>
      </c>
      <c r="AK693" s="35">
        <v>8</v>
      </c>
      <c r="AL693" s="35">
        <v>226</v>
      </c>
      <c r="AM693" s="35">
        <v>45</v>
      </c>
      <c r="AN693" s="35">
        <v>76</v>
      </c>
      <c r="AO693" s="35">
        <v>12</v>
      </c>
      <c r="AP693" s="35">
        <v>11</v>
      </c>
      <c r="AQ693" s="35">
        <v>111</v>
      </c>
      <c r="AR693">
        <v>0</v>
      </c>
      <c r="AS693">
        <v>0</v>
      </c>
      <c r="AT693">
        <v>87.3</v>
      </c>
      <c r="AU693">
        <v>22.1</v>
      </c>
      <c r="AV693">
        <v>-76.524000000000001</v>
      </c>
      <c r="AW693">
        <v>4.21</v>
      </c>
      <c r="AX693" s="2">
        <v>26.2</v>
      </c>
      <c r="AY693" s="2">
        <v>2.9</v>
      </c>
      <c r="AZ693" s="2">
        <v>-0.5</v>
      </c>
      <c r="BA693" s="2">
        <v>-0.1</v>
      </c>
      <c r="BB693" s="2">
        <v>-0.5</v>
      </c>
      <c r="BC693" s="2">
        <v>1.8</v>
      </c>
    </row>
    <row r="694" spans="1:55" x14ac:dyDescent="0.2">
      <c r="A694" s="12" t="s">
        <v>2175</v>
      </c>
      <c r="B694" s="12" t="s">
        <v>2176</v>
      </c>
      <c r="C694" t="s">
        <v>2174</v>
      </c>
      <c r="D694" t="s">
        <v>131</v>
      </c>
      <c r="E694" s="12" t="s">
        <v>178</v>
      </c>
      <c r="F694">
        <v>30</v>
      </c>
      <c r="G694">
        <v>1</v>
      </c>
      <c r="H694">
        <v>4</v>
      </c>
      <c r="I694" s="15">
        <f t="shared" si="100"/>
        <v>5</v>
      </c>
      <c r="J694">
        <v>1</v>
      </c>
      <c r="K694">
        <v>3</v>
      </c>
      <c r="L694" s="3">
        <v>1</v>
      </c>
      <c r="M694" s="3">
        <v>1</v>
      </c>
      <c r="N694" s="3">
        <v>3</v>
      </c>
      <c r="O694" s="14">
        <f t="shared" si="101"/>
        <v>4.119935912106147</v>
      </c>
      <c r="P694">
        <v>16</v>
      </c>
      <c r="Q694">
        <v>6</v>
      </c>
      <c r="R694">
        <v>12</v>
      </c>
      <c r="S694" s="13">
        <f t="shared" si="102"/>
        <v>6.25E-2</v>
      </c>
      <c r="T694" s="13">
        <f t="shared" si="103"/>
        <v>2.9411764705882353E-2</v>
      </c>
      <c r="U694" s="15">
        <f t="shared" si="104"/>
        <v>5.7</v>
      </c>
      <c r="V694">
        <v>1</v>
      </c>
      <c r="W694">
        <v>2</v>
      </c>
      <c r="X694">
        <v>1</v>
      </c>
      <c r="Y694" s="2">
        <v>72.816666666700002</v>
      </c>
      <c r="Z694" s="21">
        <v>2.4166666666999999</v>
      </c>
      <c r="AA694">
        <v>2.37</v>
      </c>
      <c r="AB694">
        <v>2.56</v>
      </c>
      <c r="AC694" s="32">
        <f t="shared" si="105"/>
        <v>0.48073022312373231</v>
      </c>
      <c r="AD694" s="13">
        <f t="shared" si="106"/>
        <v>0.1</v>
      </c>
      <c r="AE694" s="13">
        <f t="shared" si="107"/>
        <v>0.4</v>
      </c>
      <c r="AF694" s="13">
        <f t="shared" si="108"/>
        <v>0.5</v>
      </c>
      <c r="AI694" s="17" t="str">
        <f t="shared" si="109"/>
        <v xml:space="preserve"> </v>
      </c>
      <c r="AJ694" s="35">
        <v>10</v>
      </c>
      <c r="AK694" s="35">
        <v>3</v>
      </c>
      <c r="AL694" s="35">
        <v>47</v>
      </c>
      <c r="AM694" s="35">
        <v>12</v>
      </c>
      <c r="AN694" s="35">
        <v>17</v>
      </c>
      <c r="AO694" s="35">
        <v>5</v>
      </c>
      <c r="AP694" s="35">
        <v>5</v>
      </c>
      <c r="AQ694" s="35">
        <v>27</v>
      </c>
      <c r="AR694">
        <v>0</v>
      </c>
      <c r="AS694">
        <v>0</v>
      </c>
      <c r="AT694">
        <v>64.17</v>
      </c>
      <c r="AU694">
        <v>-19.3</v>
      </c>
      <c r="AV694">
        <v>-79.319000000000003</v>
      </c>
      <c r="AW694">
        <v>14.456</v>
      </c>
      <c r="AX694" s="2">
        <v>5.2</v>
      </c>
      <c r="AY694" s="2">
        <v>-1.3</v>
      </c>
      <c r="AZ694" s="2">
        <v>0</v>
      </c>
      <c r="BA694" s="2">
        <v>-0.30000000000000004</v>
      </c>
      <c r="BB694" s="2">
        <v>0.8</v>
      </c>
      <c r="BC694" s="2">
        <v>-0.8</v>
      </c>
    </row>
    <row r="695" spans="1:55" x14ac:dyDescent="0.2">
      <c r="A695" s="12" t="s">
        <v>2175</v>
      </c>
      <c r="B695" s="12" t="s">
        <v>3050</v>
      </c>
      <c r="C695" t="s">
        <v>3052</v>
      </c>
      <c r="D695" t="s">
        <v>147</v>
      </c>
      <c r="E695" s="12" t="s">
        <v>178</v>
      </c>
      <c r="F695">
        <v>5</v>
      </c>
      <c r="G695">
        <v>0</v>
      </c>
      <c r="H695">
        <v>0</v>
      </c>
      <c r="I695" s="15">
        <f t="shared" si="100"/>
        <v>0</v>
      </c>
      <c r="J695">
        <v>0</v>
      </c>
      <c r="K695">
        <v>0</v>
      </c>
      <c r="L695" s="3">
        <v>0</v>
      </c>
      <c r="M695" s="3">
        <v>0</v>
      </c>
      <c r="N695" s="3">
        <v>0</v>
      </c>
      <c r="O695" s="14">
        <f t="shared" si="101"/>
        <v>0</v>
      </c>
      <c r="P695">
        <v>0</v>
      </c>
      <c r="Q695">
        <v>0</v>
      </c>
      <c r="R695">
        <v>0</v>
      </c>
      <c r="S695" s="13">
        <f t="shared" si="102"/>
        <v>0</v>
      </c>
      <c r="T695" s="13">
        <f t="shared" si="103"/>
        <v>0</v>
      </c>
      <c r="U695" s="15">
        <f t="shared" si="104"/>
        <v>0</v>
      </c>
      <c r="V695">
        <v>0</v>
      </c>
      <c r="W695">
        <v>0</v>
      </c>
      <c r="X695">
        <v>0</v>
      </c>
      <c r="Y695" s="2">
        <v>0.28333333329999999</v>
      </c>
      <c r="Z695" s="21">
        <v>0.05</v>
      </c>
      <c r="AA695">
        <v>0.06</v>
      </c>
      <c r="AB695">
        <v>5.36</v>
      </c>
      <c r="AC695" s="32">
        <f t="shared" si="105"/>
        <v>1.107011070110701E-2</v>
      </c>
      <c r="AD695" s="13">
        <f t="shared" si="106"/>
        <v>0</v>
      </c>
      <c r="AE695" s="13">
        <f t="shared" si="107"/>
        <v>0</v>
      </c>
      <c r="AF695" s="13">
        <f t="shared" si="108"/>
        <v>0</v>
      </c>
      <c r="AI695" s="17" t="str">
        <f t="shared" si="109"/>
        <v xml:space="preserve"> </v>
      </c>
      <c r="AJ695" s="35">
        <v>0</v>
      </c>
      <c r="AK695" s="35">
        <v>0</v>
      </c>
      <c r="AL695" s="35">
        <v>0</v>
      </c>
      <c r="AM695" s="35">
        <v>0</v>
      </c>
      <c r="AN695" s="35">
        <v>0</v>
      </c>
      <c r="AO695" s="35">
        <v>0</v>
      </c>
      <c r="AP695" s="35">
        <v>0</v>
      </c>
      <c r="AQ695" s="35">
        <v>0</v>
      </c>
      <c r="AR695">
        <v>0</v>
      </c>
      <c r="AS695">
        <v>0</v>
      </c>
      <c r="AT695">
        <v>0</v>
      </c>
      <c r="AU695">
        <v>-85</v>
      </c>
      <c r="AV695">
        <v>-86.293000000000006</v>
      </c>
      <c r="AW695">
        <v>-4.2649999999999997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</row>
    <row r="696" spans="1:55" x14ac:dyDescent="0.2">
      <c r="A696" s="12" t="s">
        <v>2175</v>
      </c>
      <c r="B696" s="12" t="s">
        <v>3549</v>
      </c>
      <c r="C696" t="s">
        <v>3548</v>
      </c>
      <c r="D696" t="s">
        <v>139</v>
      </c>
      <c r="E696" s="12" t="s">
        <v>170</v>
      </c>
      <c r="F696">
        <v>9</v>
      </c>
      <c r="G696">
        <v>0</v>
      </c>
      <c r="H696">
        <v>0</v>
      </c>
      <c r="I696" s="15">
        <f t="shared" si="100"/>
        <v>0</v>
      </c>
      <c r="J696">
        <v>0</v>
      </c>
      <c r="K696">
        <v>0</v>
      </c>
      <c r="L696" s="3">
        <v>0</v>
      </c>
      <c r="M696" s="3">
        <v>0</v>
      </c>
      <c r="N696" s="3">
        <v>0</v>
      </c>
      <c r="O696" s="14">
        <f t="shared" si="101"/>
        <v>0</v>
      </c>
      <c r="P696">
        <v>0</v>
      </c>
      <c r="Q696">
        <v>0</v>
      </c>
      <c r="R696">
        <v>0</v>
      </c>
      <c r="S696" s="13">
        <f t="shared" si="102"/>
        <v>0</v>
      </c>
      <c r="T696" s="13">
        <f t="shared" si="103"/>
        <v>0</v>
      </c>
      <c r="U696" s="15">
        <f t="shared" si="104"/>
        <v>0</v>
      </c>
      <c r="V696">
        <v>0</v>
      </c>
      <c r="W696">
        <v>0</v>
      </c>
      <c r="X696">
        <v>0</v>
      </c>
      <c r="Y696" s="2">
        <v>0.66666666670000008</v>
      </c>
      <c r="Z696" s="21">
        <v>6.6666666700000002E-2</v>
      </c>
      <c r="AA696">
        <v>7.0000000000000007E-2</v>
      </c>
      <c r="AB696">
        <v>5.28</v>
      </c>
      <c r="AC696" s="32">
        <f t="shared" si="105"/>
        <v>1.3084112149532711E-2</v>
      </c>
      <c r="AD696" s="13">
        <f t="shared" si="106"/>
        <v>0</v>
      </c>
      <c r="AE696" s="13">
        <f t="shared" si="107"/>
        <v>0</v>
      </c>
      <c r="AF696" s="13">
        <f t="shared" si="108"/>
        <v>0</v>
      </c>
      <c r="AG696">
        <v>1</v>
      </c>
      <c r="AH696">
        <v>1</v>
      </c>
      <c r="AI696" s="17">
        <f t="shared" si="109"/>
        <v>0.5</v>
      </c>
      <c r="AJ696" s="35">
        <v>0</v>
      </c>
      <c r="AK696" s="35">
        <v>0</v>
      </c>
      <c r="AL696" s="35">
        <v>0</v>
      </c>
      <c r="AM696" s="35">
        <v>0</v>
      </c>
      <c r="AN696" s="35">
        <v>1</v>
      </c>
      <c r="AO696" s="35">
        <v>0</v>
      </c>
      <c r="AP696" s="35">
        <v>0</v>
      </c>
      <c r="AQ696" s="35">
        <v>0</v>
      </c>
      <c r="AR696">
        <v>0</v>
      </c>
      <c r="AS696">
        <v>0</v>
      </c>
      <c r="AT696">
        <v>90</v>
      </c>
      <c r="AU696">
        <v>20.6</v>
      </c>
      <c r="AV696">
        <v>-83.084999999999994</v>
      </c>
      <c r="AW696">
        <v>-3.1949999999999998</v>
      </c>
      <c r="AX696" s="2">
        <v>-0.1</v>
      </c>
      <c r="AY696" s="2">
        <v>-0.2</v>
      </c>
      <c r="AZ696" s="2">
        <v>0.1</v>
      </c>
      <c r="BA696" s="2">
        <v>0</v>
      </c>
      <c r="BB696" s="2">
        <v>0</v>
      </c>
      <c r="BC696" s="2">
        <v>-0.2</v>
      </c>
    </row>
    <row r="697" spans="1:55" x14ac:dyDescent="0.2">
      <c r="A697" s="12" t="s">
        <v>2142</v>
      </c>
      <c r="B697" s="12" t="s">
        <v>2143</v>
      </c>
      <c r="C697" t="s">
        <v>2141</v>
      </c>
      <c r="D697" t="s">
        <v>271</v>
      </c>
      <c r="E697" s="12" t="s">
        <v>156</v>
      </c>
      <c r="F697">
        <v>13</v>
      </c>
      <c r="G697">
        <v>0</v>
      </c>
      <c r="H697">
        <v>0</v>
      </c>
      <c r="I697" s="15">
        <f t="shared" si="100"/>
        <v>0</v>
      </c>
      <c r="J697">
        <v>0</v>
      </c>
      <c r="K697">
        <v>0</v>
      </c>
      <c r="L697" s="3">
        <v>0</v>
      </c>
      <c r="M697" s="3">
        <v>0</v>
      </c>
      <c r="N697" s="3">
        <v>0</v>
      </c>
      <c r="O697" s="14">
        <f t="shared" si="101"/>
        <v>0</v>
      </c>
      <c r="P697">
        <v>0</v>
      </c>
      <c r="Q697">
        <v>0</v>
      </c>
      <c r="R697">
        <v>0</v>
      </c>
      <c r="S697" s="13">
        <f t="shared" si="102"/>
        <v>0</v>
      </c>
      <c r="T697" s="13">
        <f t="shared" si="103"/>
        <v>0</v>
      </c>
      <c r="U697" s="15">
        <f t="shared" si="104"/>
        <v>0</v>
      </c>
      <c r="V697">
        <v>0</v>
      </c>
      <c r="W697">
        <v>0</v>
      </c>
      <c r="X697">
        <v>0</v>
      </c>
      <c r="Y697" s="2">
        <v>0.51666666670000005</v>
      </c>
      <c r="Z697" s="21">
        <v>3.3333333300000004E-2</v>
      </c>
      <c r="AA697">
        <v>0.04</v>
      </c>
      <c r="AB697">
        <v>5.39</v>
      </c>
      <c r="AC697" s="32">
        <f t="shared" si="105"/>
        <v>7.3664825046040518E-3</v>
      </c>
      <c r="AD697" s="13">
        <f t="shared" si="106"/>
        <v>0</v>
      </c>
      <c r="AE697" s="13">
        <f t="shared" si="107"/>
        <v>0</v>
      </c>
      <c r="AF697" s="13">
        <f t="shared" si="108"/>
        <v>0</v>
      </c>
      <c r="AG697">
        <v>0</v>
      </c>
      <c r="AH697">
        <v>0</v>
      </c>
      <c r="AI697" s="17" t="str">
        <f t="shared" si="109"/>
        <v xml:space="preserve"> </v>
      </c>
      <c r="AJ697" s="35">
        <v>0</v>
      </c>
      <c r="AK697" s="35">
        <v>0</v>
      </c>
      <c r="AL697" s="35">
        <v>0</v>
      </c>
      <c r="AM697" s="35">
        <v>0</v>
      </c>
      <c r="AN697" s="35">
        <v>0</v>
      </c>
      <c r="AO697" s="35">
        <v>0</v>
      </c>
      <c r="AP697" s="35">
        <v>0</v>
      </c>
      <c r="AQ697" s="35">
        <v>0</v>
      </c>
      <c r="AR697">
        <v>0</v>
      </c>
      <c r="AS697">
        <v>0</v>
      </c>
      <c r="AT697">
        <v>0</v>
      </c>
      <c r="AU697">
        <v>-72.7</v>
      </c>
      <c r="AV697">
        <v>-81.503</v>
      </c>
      <c r="AW697">
        <v>-2.11</v>
      </c>
      <c r="AX697" s="2">
        <v>0</v>
      </c>
      <c r="AY697" s="2">
        <v>-0.1</v>
      </c>
      <c r="AZ697" s="2">
        <v>0</v>
      </c>
      <c r="BA697" s="2">
        <v>0</v>
      </c>
      <c r="BB697" s="2">
        <v>0</v>
      </c>
      <c r="BC697" s="2">
        <v>-0.1</v>
      </c>
    </row>
    <row r="698" spans="1:55" x14ac:dyDescent="0.2">
      <c r="A698" s="12" t="s">
        <v>2247</v>
      </c>
      <c r="B698" s="12" t="s">
        <v>2248</v>
      </c>
      <c r="C698" t="s">
        <v>2246</v>
      </c>
      <c r="D698" t="s">
        <v>147</v>
      </c>
      <c r="E698" s="12" t="s">
        <v>229</v>
      </c>
      <c r="F698">
        <v>1</v>
      </c>
      <c r="G698">
        <v>0</v>
      </c>
      <c r="H698">
        <v>0</v>
      </c>
      <c r="I698" s="15">
        <f t="shared" si="100"/>
        <v>0</v>
      </c>
      <c r="J698">
        <v>0</v>
      </c>
      <c r="K698">
        <v>0</v>
      </c>
      <c r="L698" s="3">
        <v>0</v>
      </c>
      <c r="M698" s="3">
        <v>0</v>
      </c>
      <c r="N698" s="3">
        <v>0</v>
      </c>
      <c r="O698" s="14">
        <f t="shared" si="101"/>
        <v>0</v>
      </c>
      <c r="P698">
        <v>0</v>
      </c>
      <c r="Q698">
        <v>0</v>
      </c>
      <c r="R698">
        <v>0</v>
      </c>
      <c r="S698" s="13">
        <f t="shared" si="102"/>
        <v>0</v>
      </c>
      <c r="T698" s="13">
        <f t="shared" si="103"/>
        <v>0</v>
      </c>
      <c r="U698" s="15">
        <f t="shared" si="104"/>
        <v>0</v>
      </c>
      <c r="V698">
        <v>0</v>
      </c>
      <c r="W698">
        <v>0</v>
      </c>
      <c r="X698">
        <v>0</v>
      </c>
      <c r="Y698" s="2">
        <v>0</v>
      </c>
      <c r="Z698" s="21">
        <v>0</v>
      </c>
      <c r="AC698" s="32">
        <f t="shared" si="105"/>
        <v>0</v>
      </c>
      <c r="AD698" s="13">
        <f t="shared" si="106"/>
        <v>0</v>
      </c>
      <c r="AE698" s="13">
        <f t="shared" si="107"/>
        <v>0</v>
      </c>
      <c r="AF698" s="13">
        <f t="shared" si="108"/>
        <v>0</v>
      </c>
      <c r="AG698">
        <v>0</v>
      </c>
      <c r="AH698">
        <v>0</v>
      </c>
      <c r="AI698" s="17" t="str">
        <f t="shared" si="109"/>
        <v xml:space="preserve"> </v>
      </c>
      <c r="AJ698" s="35">
        <v>0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0</v>
      </c>
      <c r="AQ698" s="35">
        <v>0</v>
      </c>
      <c r="AR698">
        <v>0</v>
      </c>
      <c r="AS698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</row>
    <row r="699" spans="1:55" x14ac:dyDescent="0.2">
      <c r="A699" s="12" t="s">
        <v>539</v>
      </c>
      <c r="B699" s="12" t="s">
        <v>540</v>
      </c>
      <c r="C699" t="s">
        <v>538</v>
      </c>
      <c r="D699" t="s">
        <v>300</v>
      </c>
      <c r="E699" s="12" t="s">
        <v>170</v>
      </c>
      <c r="F699">
        <v>28</v>
      </c>
      <c r="G699">
        <v>1</v>
      </c>
      <c r="H699">
        <v>0</v>
      </c>
      <c r="I699" s="15">
        <f t="shared" si="100"/>
        <v>1</v>
      </c>
      <c r="J699">
        <v>0</v>
      </c>
      <c r="K699">
        <v>0</v>
      </c>
      <c r="L699" s="3">
        <v>1</v>
      </c>
      <c r="M699" s="3">
        <v>0</v>
      </c>
      <c r="N699" s="3">
        <v>0</v>
      </c>
      <c r="O699" s="14">
        <f t="shared" si="101"/>
        <v>1.3793103448275863</v>
      </c>
      <c r="P699">
        <v>9</v>
      </c>
      <c r="Q699">
        <v>0</v>
      </c>
      <c r="R699">
        <v>5</v>
      </c>
      <c r="S699" s="13">
        <f t="shared" si="102"/>
        <v>0.1111111111111111</v>
      </c>
      <c r="T699" s="13">
        <f t="shared" si="103"/>
        <v>7.1428571428571425E-2</v>
      </c>
      <c r="U699" s="15">
        <f t="shared" si="104"/>
        <v>0</v>
      </c>
      <c r="V699">
        <v>0</v>
      </c>
      <c r="W699">
        <v>0</v>
      </c>
      <c r="X699">
        <v>1</v>
      </c>
      <c r="Y699" s="2">
        <v>43.5</v>
      </c>
      <c r="Z699" s="21">
        <v>1.55</v>
      </c>
      <c r="AA699">
        <v>1.55</v>
      </c>
      <c r="AB699">
        <v>3.76</v>
      </c>
      <c r="AC699" s="32">
        <f t="shared" si="105"/>
        <v>0.29190207156308856</v>
      </c>
      <c r="AD699" s="13">
        <f t="shared" si="106"/>
        <v>0.33333333333333331</v>
      </c>
      <c r="AE699" s="13">
        <f t="shared" si="107"/>
        <v>0</v>
      </c>
      <c r="AF699" s="13">
        <f t="shared" si="108"/>
        <v>0.33333333333333331</v>
      </c>
      <c r="AG699">
        <v>1</v>
      </c>
      <c r="AH699">
        <v>1</v>
      </c>
      <c r="AI699" s="17">
        <f t="shared" si="109"/>
        <v>0.5</v>
      </c>
      <c r="AJ699" s="35">
        <v>3</v>
      </c>
      <c r="AK699" s="35">
        <v>0</v>
      </c>
      <c r="AL699" s="35">
        <v>35</v>
      </c>
      <c r="AM699" s="35">
        <v>4</v>
      </c>
      <c r="AN699" s="35">
        <v>15</v>
      </c>
      <c r="AO699" s="35">
        <v>1</v>
      </c>
      <c r="AP699" s="35">
        <v>1</v>
      </c>
      <c r="AQ699" s="35">
        <v>21</v>
      </c>
      <c r="AR699">
        <v>1</v>
      </c>
      <c r="AS699">
        <v>0</v>
      </c>
      <c r="AT699">
        <v>93.79</v>
      </c>
      <c r="AU699">
        <v>14</v>
      </c>
      <c r="AV699">
        <v>-83.477999999999994</v>
      </c>
      <c r="AW699">
        <v>-1.5720000000000001</v>
      </c>
      <c r="AX699" s="2">
        <v>4.2</v>
      </c>
      <c r="AY699" s="2">
        <v>0.5</v>
      </c>
      <c r="AZ699" s="2">
        <v>0.1</v>
      </c>
      <c r="BA699" s="2">
        <v>-0.30000000000000004</v>
      </c>
      <c r="BB699" s="2">
        <v>0.1</v>
      </c>
      <c r="BC699" s="2">
        <v>0.30000000000000004</v>
      </c>
    </row>
    <row r="700" spans="1:55" x14ac:dyDescent="0.2">
      <c r="A700" s="12" t="s">
        <v>1831</v>
      </c>
      <c r="B700" s="12" t="s">
        <v>1832</v>
      </c>
      <c r="C700" t="s">
        <v>1830</v>
      </c>
      <c r="D700" t="s">
        <v>317</v>
      </c>
      <c r="E700" s="12" t="s">
        <v>140</v>
      </c>
      <c r="F700">
        <v>16</v>
      </c>
      <c r="G700">
        <v>0</v>
      </c>
      <c r="H700">
        <v>0</v>
      </c>
      <c r="I700" s="15">
        <f t="shared" si="100"/>
        <v>0</v>
      </c>
      <c r="J700">
        <v>0</v>
      </c>
      <c r="K700">
        <v>0</v>
      </c>
      <c r="L700" s="3">
        <v>0</v>
      </c>
      <c r="M700" s="3">
        <v>0</v>
      </c>
      <c r="N700" s="3">
        <v>0</v>
      </c>
      <c r="O700" s="14">
        <f t="shared" si="101"/>
        <v>0</v>
      </c>
      <c r="P700">
        <v>0</v>
      </c>
      <c r="Q700">
        <v>0</v>
      </c>
      <c r="R700">
        <v>0</v>
      </c>
      <c r="S700" s="13">
        <f t="shared" si="102"/>
        <v>0</v>
      </c>
      <c r="T700" s="13">
        <f t="shared" si="103"/>
        <v>0</v>
      </c>
      <c r="U700" s="15">
        <f t="shared" si="104"/>
        <v>0</v>
      </c>
      <c r="V700">
        <v>0</v>
      </c>
      <c r="W700">
        <v>0</v>
      </c>
      <c r="X700">
        <v>0</v>
      </c>
      <c r="Y700" s="2">
        <v>0.86666666670000003</v>
      </c>
      <c r="Z700" s="21">
        <v>0.05</v>
      </c>
      <c r="AA700">
        <v>0.05</v>
      </c>
      <c r="AB700">
        <v>4.7300000000000004</v>
      </c>
      <c r="AC700" s="32">
        <f t="shared" si="105"/>
        <v>1.0460251046025104E-2</v>
      </c>
      <c r="AD700" s="13">
        <f t="shared" si="106"/>
        <v>0</v>
      </c>
      <c r="AE700" s="13">
        <f t="shared" si="107"/>
        <v>0</v>
      </c>
      <c r="AF700" s="13">
        <f t="shared" si="108"/>
        <v>0</v>
      </c>
      <c r="AG700">
        <v>0</v>
      </c>
      <c r="AH700">
        <v>0</v>
      </c>
      <c r="AI700" s="17" t="str">
        <f t="shared" si="109"/>
        <v xml:space="preserve"> </v>
      </c>
      <c r="AJ700" s="35">
        <v>0</v>
      </c>
      <c r="AK700" s="35">
        <v>0</v>
      </c>
      <c r="AL700" s="35">
        <v>0</v>
      </c>
      <c r="AM700" s="35">
        <v>0</v>
      </c>
      <c r="AN700" s="35">
        <v>0</v>
      </c>
      <c r="AO700" s="35">
        <v>0</v>
      </c>
      <c r="AP700" s="35">
        <v>0</v>
      </c>
      <c r="AQ700" s="35">
        <v>0</v>
      </c>
      <c r="AR700">
        <v>0</v>
      </c>
      <c r="AS700">
        <v>0</v>
      </c>
      <c r="AT700">
        <v>0</v>
      </c>
      <c r="AU700">
        <v>-79.3</v>
      </c>
      <c r="AV700">
        <v>-82.546999999999997</v>
      </c>
      <c r="AW700">
        <v>-1.2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</row>
    <row r="701" spans="1:55" x14ac:dyDescent="0.2">
      <c r="A701" s="12" t="s">
        <v>1151</v>
      </c>
      <c r="B701" s="12" t="s">
        <v>1152</v>
      </c>
      <c r="C701" t="s">
        <v>1150</v>
      </c>
      <c r="D701" t="s">
        <v>382</v>
      </c>
      <c r="E701" s="12" t="s">
        <v>148</v>
      </c>
      <c r="F701">
        <v>60</v>
      </c>
      <c r="G701">
        <v>0</v>
      </c>
      <c r="H701">
        <v>0</v>
      </c>
      <c r="I701" s="15">
        <f t="shared" si="100"/>
        <v>0</v>
      </c>
      <c r="J701">
        <v>0</v>
      </c>
      <c r="K701">
        <v>0</v>
      </c>
      <c r="L701" s="3">
        <v>0</v>
      </c>
      <c r="M701" s="3">
        <v>0</v>
      </c>
      <c r="N701" s="3">
        <v>0</v>
      </c>
      <c r="O701" s="14">
        <f t="shared" si="101"/>
        <v>0</v>
      </c>
      <c r="P701">
        <v>0</v>
      </c>
      <c r="Q701">
        <v>0</v>
      </c>
      <c r="R701">
        <v>0</v>
      </c>
      <c r="S701" s="13">
        <f t="shared" si="102"/>
        <v>0</v>
      </c>
      <c r="T701" s="13">
        <f t="shared" si="103"/>
        <v>0</v>
      </c>
      <c r="U701" s="15">
        <f t="shared" si="104"/>
        <v>0</v>
      </c>
      <c r="V701">
        <v>0</v>
      </c>
      <c r="W701">
        <v>0</v>
      </c>
      <c r="X701">
        <v>1</v>
      </c>
      <c r="Y701" s="2">
        <v>8.8833333332999995</v>
      </c>
      <c r="Z701" s="21">
        <v>0.1333333333</v>
      </c>
      <c r="AA701">
        <v>0.12</v>
      </c>
      <c r="AB701">
        <v>5.0599999999999996</v>
      </c>
      <c r="AC701" s="32">
        <f t="shared" si="105"/>
        <v>2.3166023166023165E-2</v>
      </c>
      <c r="AD701" s="13">
        <f t="shared" si="106"/>
        <v>0</v>
      </c>
      <c r="AE701" s="13">
        <f t="shared" si="107"/>
        <v>0</v>
      </c>
      <c r="AF701" s="13">
        <f t="shared" si="108"/>
        <v>0</v>
      </c>
      <c r="AG701">
        <v>0</v>
      </c>
      <c r="AH701">
        <v>0</v>
      </c>
      <c r="AI701" s="17" t="str">
        <f t="shared" si="109"/>
        <v xml:space="preserve"> </v>
      </c>
      <c r="AJ701" s="35">
        <v>0</v>
      </c>
      <c r="AK701" s="35">
        <v>1</v>
      </c>
      <c r="AL701" s="35">
        <v>5</v>
      </c>
      <c r="AM701" s="35">
        <v>1</v>
      </c>
      <c r="AN701" s="35">
        <v>0</v>
      </c>
      <c r="AO701" s="35">
        <v>1</v>
      </c>
      <c r="AP701" s="35">
        <v>0</v>
      </c>
      <c r="AQ701" s="35">
        <v>2</v>
      </c>
      <c r="AR701">
        <v>0</v>
      </c>
      <c r="AS701">
        <v>0</v>
      </c>
      <c r="AT701">
        <v>33.96</v>
      </c>
      <c r="AU701">
        <v>-56.3</v>
      </c>
      <c r="AV701">
        <v>-81.209000000000003</v>
      </c>
      <c r="AW701">
        <v>-5.4960000000000004</v>
      </c>
      <c r="AX701" s="2">
        <v>0.30000000000000004</v>
      </c>
      <c r="AY701" s="2">
        <v>-0.30000000000000004</v>
      </c>
      <c r="AZ701" s="2">
        <v>0</v>
      </c>
      <c r="BA701" s="2">
        <v>0</v>
      </c>
      <c r="BB701" s="2">
        <v>0</v>
      </c>
      <c r="BC701" s="2">
        <v>-0.2</v>
      </c>
    </row>
    <row r="702" spans="1:55" x14ac:dyDescent="0.2">
      <c r="A702" s="12" t="s">
        <v>1151</v>
      </c>
      <c r="B702" s="12" t="s">
        <v>2354</v>
      </c>
      <c r="C702" t="s">
        <v>2353</v>
      </c>
      <c r="D702" t="s">
        <v>300</v>
      </c>
      <c r="E702" s="12" t="s">
        <v>178</v>
      </c>
      <c r="F702">
        <v>13</v>
      </c>
      <c r="G702">
        <v>0</v>
      </c>
      <c r="H702">
        <v>0</v>
      </c>
      <c r="I702" s="15">
        <f t="shared" si="100"/>
        <v>0</v>
      </c>
      <c r="J702">
        <v>0</v>
      </c>
      <c r="K702">
        <v>0</v>
      </c>
      <c r="L702" s="3">
        <v>0</v>
      </c>
      <c r="M702" s="3">
        <v>0</v>
      </c>
      <c r="N702" s="3">
        <v>0</v>
      </c>
      <c r="O702" s="14">
        <f t="shared" si="101"/>
        <v>0</v>
      </c>
      <c r="P702">
        <v>0</v>
      </c>
      <c r="Q702">
        <v>0</v>
      </c>
      <c r="R702">
        <v>0</v>
      </c>
      <c r="S702" s="13">
        <f t="shared" si="102"/>
        <v>0</v>
      </c>
      <c r="T702" s="13">
        <f t="shared" si="103"/>
        <v>0</v>
      </c>
      <c r="U702" s="15">
        <f t="shared" si="104"/>
        <v>0</v>
      </c>
      <c r="V702">
        <v>0</v>
      </c>
      <c r="W702">
        <v>0</v>
      </c>
      <c r="X702">
        <v>0</v>
      </c>
      <c r="Y702" s="2">
        <v>0.31666666669999999</v>
      </c>
      <c r="Z702" s="21">
        <v>1.6666666699999999E-2</v>
      </c>
      <c r="AA702">
        <v>0.02</v>
      </c>
      <c r="AB702">
        <v>5.24</v>
      </c>
      <c r="AC702" s="32">
        <f t="shared" si="105"/>
        <v>3.8022813688212932E-3</v>
      </c>
      <c r="AD702" s="13">
        <f t="shared" si="106"/>
        <v>0</v>
      </c>
      <c r="AE702" s="13">
        <f t="shared" si="107"/>
        <v>0</v>
      </c>
      <c r="AF702" s="13">
        <f t="shared" si="108"/>
        <v>0</v>
      </c>
      <c r="AI702" s="17" t="str">
        <f t="shared" si="109"/>
        <v xml:space="preserve"> </v>
      </c>
      <c r="AJ702" s="35">
        <v>0</v>
      </c>
      <c r="AK702" s="35">
        <v>0</v>
      </c>
      <c r="AL702" s="35">
        <v>0</v>
      </c>
      <c r="AM702" s="35">
        <v>0</v>
      </c>
      <c r="AN702" s="35">
        <v>1</v>
      </c>
      <c r="AO702" s="35">
        <v>0</v>
      </c>
      <c r="AP702" s="35">
        <v>0</v>
      </c>
      <c r="AQ702" s="35">
        <v>0</v>
      </c>
      <c r="AR702">
        <v>0</v>
      </c>
      <c r="AS702">
        <v>0</v>
      </c>
      <c r="AT702">
        <v>189.47</v>
      </c>
      <c r="AU702">
        <v>115.5</v>
      </c>
      <c r="AV702">
        <v>-84.284999999999997</v>
      </c>
      <c r="AW702">
        <v>-4.3280000000000003</v>
      </c>
      <c r="AX702" s="2">
        <v>0</v>
      </c>
      <c r="AY702" s="2">
        <v>0</v>
      </c>
      <c r="AZ702" s="2">
        <v>0.1</v>
      </c>
      <c r="BA702" s="2">
        <v>0</v>
      </c>
      <c r="BB702" s="2">
        <v>0</v>
      </c>
      <c r="BC702" s="2">
        <v>0</v>
      </c>
    </row>
    <row r="703" spans="1:55" x14ac:dyDescent="0.2">
      <c r="A703" s="12" t="s">
        <v>3598</v>
      </c>
      <c r="B703" s="12" t="s">
        <v>3599</v>
      </c>
      <c r="C703" t="s">
        <v>3597</v>
      </c>
      <c r="D703" t="s">
        <v>460</v>
      </c>
      <c r="E703" s="12" t="s">
        <v>148</v>
      </c>
      <c r="F703">
        <v>80</v>
      </c>
      <c r="G703">
        <v>10</v>
      </c>
      <c r="H703">
        <v>11</v>
      </c>
      <c r="I703" s="15">
        <f t="shared" si="100"/>
        <v>21</v>
      </c>
      <c r="J703">
        <v>4</v>
      </c>
      <c r="K703">
        <v>7</v>
      </c>
      <c r="L703" s="3">
        <v>9</v>
      </c>
      <c r="M703" s="3">
        <v>3</v>
      </c>
      <c r="N703" s="3">
        <v>6</v>
      </c>
      <c r="O703" s="14">
        <f t="shared" si="101"/>
        <v>5.6241630709724184</v>
      </c>
      <c r="P703">
        <v>64</v>
      </c>
      <c r="Q703">
        <v>19</v>
      </c>
      <c r="R703">
        <v>21</v>
      </c>
      <c r="S703" s="13">
        <f t="shared" si="102"/>
        <v>0.15625</v>
      </c>
      <c r="T703" s="13">
        <f t="shared" si="103"/>
        <v>9.6153846153846159E-2</v>
      </c>
      <c r="U703" s="15">
        <f t="shared" si="104"/>
        <v>32.695652173913047</v>
      </c>
      <c r="V703">
        <v>1</v>
      </c>
      <c r="W703">
        <v>2</v>
      </c>
      <c r="X703">
        <v>9</v>
      </c>
      <c r="Y703" s="2">
        <v>224.03333333329999</v>
      </c>
      <c r="Z703" s="21">
        <v>2.8</v>
      </c>
      <c r="AA703">
        <v>2.68</v>
      </c>
      <c r="AB703">
        <v>2.68</v>
      </c>
      <c r="AC703" s="32">
        <f t="shared" si="105"/>
        <v>0.5</v>
      </c>
      <c r="AD703" s="13">
        <f t="shared" si="106"/>
        <v>0.39130434782608697</v>
      </c>
      <c r="AE703" s="13">
        <f t="shared" si="107"/>
        <v>0.47826086956521741</v>
      </c>
      <c r="AF703" s="13">
        <f t="shared" si="108"/>
        <v>0.86956521739130443</v>
      </c>
      <c r="AG703">
        <v>3</v>
      </c>
      <c r="AH703">
        <v>3</v>
      </c>
      <c r="AI703" s="17">
        <f t="shared" si="109"/>
        <v>0.5</v>
      </c>
      <c r="AJ703" s="35">
        <v>23</v>
      </c>
      <c r="AK703" s="35">
        <v>3</v>
      </c>
      <c r="AL703" s="35">
        <v>165</v>
      </c>
      <c r="AM703" s="35">
        <v>27</v>
      </c>
      <c r="AN703" s="35">
        <v>99</v>
      </c>
      <c r="AO703" s="35">
        <v>13</v>
      </c>
      <c r="AP703" s="35">
        <v>9</v>
      </c>
      <c r="AQ703" s="35">
        <v>90</v>
      </c>
      <c r="AR703">
        <v>3</v>
      </c>
      <c r="AS703">
        <v>1</v>
      </c>
      <c r="AT703">
        <v>90.87</v>
      </c>
      <c r="AU703">
        <v>3.3</v>
      </c>
      <c r="AV703">
        <v>-78.393000000000001</v>
      </c>
      <c r="AW703">
        <v>5.0659999999999998</v>
      </c>
      <c r="AX703" s="2">
        <v>21.8</v>
      </c>
      <c r="AY703" s="2">
        <v>1.8</v>
      </c>
      <c r="AZ703" s="2">
        <v>-0.1</v>
      </c>
      <c r="BA703" s="2">
        <v>0.2</v>
      </c>
      <c r="BB703" s="2">
        <v>-1.5</v>
      </c>
      <c r="BC703" s="2">
        <v>0.4</v>
      </c>
    </row>
    <row r="704" spans="1:55" x14ac:dyDescent="0.2">
      <c r="A704" s="12" t="s">
        <v>1617</v>
      </c>
      <c r="B704" s="12" t="s">
        <v>1618</v>
      </c>
      <c r="C704" t="s">
        <v>1616</v>
      </c>
      <c r="D704" t="s">
        <v>271</v>
      </c>
      <c r="E704" s="12" t="s">
        <v>178</v>
      </c>
      <c r="F704">
        <v>73</v>
      </c>
      <c r="G704">
        <v>1</v>
      </c>
      <c r="H704">
        <v>3</v>
      </c>
      <c r="I704" s="15">
        <f t="shared" si="100"/>
        <v>4</v>
      </c>
      <c r="J704">
        <v>1</v>
      </c>
      <c r="K704">
        <v>2</v>
      </c>
      <c r="L704" s="3">
        <v>1</v>
      </c>
      <c r="M704" s="3">
        <v>1</v>
      </c>
      <c r="N704" s="3">
        <v>2</v>
      </c>
      <c r="O704" s="14">
        <f t="shared" si="101"/>
        <v>4.2092955276210411</v>
      </c>
      <c r="P704">
        <v>6</v>
      </c>
      <c r="Q704">
        <v>4</v>
      </c>
      <c r="R704">
        <v>6</v>
      </c>
      <c r="S704" s="13">
        <f t="shared" si="102"/>
        <v>0.16666666666666666</v>
      </c>
      <c r="T704" s="13">
        <f t="shared" si="103"/>
        <v>6.25E-2</v>
      </c>
      <c r="U704" s="15">
        <f t="shared" si="104"/>
        <v>9.25</v>
      </c>
      <c r="V704">
        <v>1</v>
      </c>
      <c r="W704">
        <v>12</v>
      </c>
      <c r="X704">
        <v>0</v>
      </c>
      <c r="Y704" s="2">
        <v>57.016666666699997</v>
      </c>
      <c r="Z704" s="21">
        <v>0.76666666670000005</v>
      </c>
      <c r="AA704">
        <v>0.75</v>
      </c>
      <c r="AB704">
        <v>4.5199999999999996</v>
      </c>
      <c r="AC704" s="32">
        <f t="shared" si="105"/>
        <v>0.14231499051233398</v>
      </c>
      <c r="AD704" s="13">
        <f t="shared" si="106"/>
        <v>0.25</v>
      </c>
      <c r="AE704" s="13">
        <f t="shared" si="107"/>
        <v>0.75</v>
      </c>
      <c r="AF704" s="13">
        <f t="shared" si="108"/>
        <v>1</v>
      </c>
      <c r="AI704" s="17" t="str">
        <f t="shared" si="109"/>
        <v xml:space="preserve"> </v>
      </c>
      <c r="AJ704" s="35">
        <v>4</v>
      </c>
      <c r="AK704" s="35">
        <v>1</v>
      </c>
      <c r="AL704" s="35">
        <v>33</v>
      </c>
      <c r="AM704" s="35">
        <v>8</v>
      </c>
      <c r="AN704" s="35">
        <v>13</v>
      </c>
      <c r="AO704" s="35">
        <v>3</v>
      </c>
      <c r="AP704" s="35">
        <v>2</v>
      </c>
      <c r="AQ704" s="35">
        <v>19</v>
      </c>
      <c r="AR704">
        <v>2</v>
      </c>
      <c r="AS704">
        <v>3</v>
      </c>
      <c r="AT704">
        <v>60.49</v>
      </c>
      <c r="AU704">
        <v>-7.3</v>
      </c>
      <c r="AV704">
        <v>-78.594999999999999</v>
      </c>
      <c r="AW704">
        <v>4.7089999999999996</v>
      </c>
      <c r="AX704" s="2">
        <v>3.8</v>
      </c>
      <c r="AY704" s="2">
        <v>-1.1000000000000001</v>
      </c>
      <c r="AZ704" s="2">
        <v>0.4</v>
      </c>
      <c r="BA704" s="2">
        <v>-0.1</v>
      </c>
      <c r="BB704" s="2">
        <v>0.5</v>
      </c>
      <c r="BC704" s="2">
        <v>-0.4</v>
      </c>
    </row>
    <row r="705" spans="1:55" x14ac:dyDescent="0.2">
      <c r="A705" s="12" t="s">
        <v>3485</v>
      </c>
      <c r="B705" s="12" t="s">
        <v>3486</v>
      </c>
      <c r="C705" t="s">
        <v>3484</v>
      </c>
      <c r="D705" t="s">
        <v>610</v>
      </c>
      <c r="E705" s="12" t="s">
        <v>156</v>
      </c>
      <c r="F705">
        <v>5</v>
      </c>
      <c r="G705">
        <v>0</v>
      </c>
      <c r="H705">
        <v>0</v>
      </c>
      <c r="I705" s="15">
        <f t="shared" si="100"/>
        <v>0</v>
      </c>
      <c r="J705">
        <v>0</v>
      </c>
      <c r="K705">
        <v>0</v>
      </c>
      <c r="L705" s="3">
        <v>0</v>
      </c>
      <c r="M705" s="3">
        <v>0</v>
      </c>
      <c r="N705" s="3">
        <v>0</v>
      </c>
      <c r="O705" s="14">
        <f t="shared" si="101"/>
        <v>0</v>
      </c>
      <c r="P705">
        <v>1</v>
      </c>
      <c r="Q705">
        <v>1</v>
      </c>
      <c r="R705">
        <v>0</v>
      </c>
      <c r="S705" s="13">
        <f t="shared" si="102"/>
        <v>0</v>
      </c>
      <c r="T705" s="13">
        <f t="shared" si="103"/>
        <v>0</v>
      </c>
      <c r="U705" s="15">
        <f t="shared" si="104"/>
        <v>0</v>
      </c>
      <c r="V705">
        <v>0</v>
      </c>
      <c r="W705">
        <v>0</v>
      </c>
      <c r="X705">
        <v>1</v>
      </c>
      <c r="Y705" s="2">
        <v>6.15</v>
      </c>
      <c r="Z705" s="21">
        <v>1.2166666667000001</v>
      </c>
      <c r="AA705">
        <v>1.23</v>
      </c>
      <c r="AB705">
        <v>3.93</v>
      </c>
      <c r="AC705" s="32">
        <f t="shared" si="105"/>
        <v>0.23837209302325579</v>
      </c>
      <c r="AD705" s="13">
        <f t="shared" si="106"/>
        <v>0</v>
      </c>
      <c r="AE705" s="13">
        <f t="shared" si="107"/>
        <v>0</v>
      </c>
      <c r="AF705" s="13">
        <f t="shared" si="108"/>
        <v>0</v>
      </c>
      <c r="AG705">
        <v>1</v>
      </c>
      <c r="AH705">
        <v>0</v>
      </c>
      <c r="AI705" s="17">
        <f t="shared" si="109"/>
        <v>1</v>
      </c>
      <c r="AJ705" s="35">
        <v>0</v>
      </c>
      <c r="AK705" s="35">
        <v>0</v>
      </c>
      <c r="AL705" s="35">
        <v>3</v>
      </c>
      <c r="AM705" s="35">
        <v>2</v>
      </c>
      <c r="AN705" s="35">
        <v>2</v>
      </c>
      <c r="AO705" s="35">
        <v>0</v>
      </c>
      <c r="AP705" s="35">
        <v>0</v>
      </c>
      <c r="AQ705" s="35">
        <v>2</v>
      </c>
      <c r="AR705">
        <v>0</v>
      </c>
      <c r="AS705">
        <v>1</v>
      </c>
      <c r="AT705">
        <v>48.78</v>
      </c>
      <c r="AU705">
        <v>-48.8</v>
      </c>
      <c r="AV705">
        <v>-83.974999999999994</v>
      </c>
      <c r="AW705">
        <v>-1.758</v>
      </c>
      <c r="AX705" s="2">
        <v>0.2</v>
      </c>
      <c r="AY705" s="2">
        <v>-0.4</v>
      </c>
      <c r="AZ705" s="2">
        <v>0.1</v>
      </c>
      <c r="BA705" s="2">
        <v>0</v>
      </c>
      <c r="BB705" s="2">
        <v>-0.1</v>
      </c>
      <c r="BC705" s="2">
        <v>-0.4</v>
      </c>
    </row>
    <row r="706" spans="1:55" x14ac:dyDescent="0.2">
      <c r="A706" s="12" t="s">
        <v>1083</v>
      </c>
      <c r="B706" s="12" t="s">
        <v>1084</v>
      </c>
      <c r="C706" t="s">
        <v>1082</v>
      </c>
      <c r="D706" s="12" t="s">
        <v>199</v>
      </c>
      <c r="E706" s="12" t="s">
        <v>178</v>
      </c>
      <c r="F706">
        <v>63</v>
      </c>
      <c r="G706">
        <v>0</v>
      </c>
      <c r="H706">
        <v>4</v>
      </c>
      <c r="I706" s="15">
        <f t="shared" ref="I706:I769" si="110">G706+H706</f>
        <v>4</v>
      </c>
      <c r="J706">
        <v>3</v>
      </c>
      <c r="K706">
        <v>1</v>
      </c>
      <c r="L706" s="3">
        <v>0</v>
      </c>
      <c r="M706" s="3">
        <v>3</v>
      </c>
      <c r="N706" s="3">
        <v>1</v>
      </c>
      <c r="O706" s="14">
        <f t="shared" ref="O706:O769" si="111">IF(Y706&gt;0,I706/Y706*60,0)</f>
        <v>2.4661757150188506</v>
      </c>
      <c r="P706">
        <v>13</v>
      </c>
      <c r="Q706">
        <v>5</v>
      </c>
      <c r="R706">
        <v>10</v>
      </c>
      <c r="S706" s="13">
        <f t="shared" ref="S706:S769" si="112">IF(P706&gt;0,G706/P706,0)</f>
        <v>0</v>
      </c>
      <c r="T706" s="13">
        <f t="shared" ref="T706:T769" si="113">IF(SUM(P706:R706)&gt;0,G706/SUM(P706:R706),0)</f>
        <v>0</v>
      </c>
      <c r="U706" s="15">
        <f t="shared" ref="U706:U769" si="114">IF(AJ706&gt;0,J706/(AJ706/(AJ706+AL706)),0)</f>
        <v>44.4</v>
      </c>
      <c r="V706">
        <v>5</v>
      </c>
      <c r="W706">
        <v>1</v>
      </c>
      <c r="X706">
        <v>1</v>
      </c>
      <c r="Y706" s="2">
        <v>97.316666666700002</v>
      </c>
      <c r="Z706" s="21">
        <v>1.5333333332999999</v>
      </c>
      <c r="AA706">
        <v>1.54</v>
      </c>
      <c r="AB706">
        <v>3.94</v>
      </c>
      <c r="AC706" s="32">
        <f t="shared" ref="AC706:AC769" si="115">IF(AA706&gt;0,AA706/(AA706+AB706),0)</f>
        <v>0.28102189781021897</v>
      </c>
      <c r="AD706" s="13">
        <f t="shared" ref="AD706:AD769" si="116">IF(AJ706&gt;0,L706/AJ706,0)</f>
        <v>0</v>
      </c>
      <c r="AE706" s="13">
        <f t="shared" ref="AE706:AE769" si="117">IF(AJ706&gt;0,(J706+K706)/AJ706,0)</f>
        <v>0.8</v>
      </c>
      <c r="AF706" s="13">
        <f t="shared" ref="AF706:AF769" si="118">AD706+AE706</f>
        <v>0.8</v>
      </c>
      <c r="AI706" s="17" t="str">
        <f t="shared" ref="AI706:AI769" si="119">IF((AG706+AH706)&gt;0,AG706/(AG706+AH706)," ")</f>
        <v xml:space="preserve"> </v>
      </c>
      <c r="AJ706" s="35">
        <v>5</v>
      </c>
      <c r="AK706" s="35">
        <v>1</v>
      </c>
      <c r="AL706" s="35">
        <v>69</v>
      </c>
      <c r="AM706" s="35">
        <v>12</v>
      </c>
      <c r="AN706" s="35">
        <v>21</v>
      </c>
      <c r="AO706" s="35">
        <v>3</v>
      </c>
      <c r="AP706" s="35">
        <v>7</v>
      </c>
      <c r="AQ706" s="35">
        <v>39</v>
      </c>
      <c r="AR706">
        <v>0</v>
      </c>
      <c r="AS706">
        <v>0</v>
      </c>
      <c r="AT706">
        <v>68.44</v>
      </c>
      <c r="AU706">
        <v>-23.1</v>
      </c>
      <c r="AV706">
        <v>-80.576999999999998</v>
      </c>
      <c r="AW706">
        <v>-2.99</v>
      </c>
      <c r="AX706" s="2">
        <v>7.1</v>
      </c>
      <c r="AY706" s="2">
        <v>-1.6</v>
      </c>
      <c r="AZ706" s="2">
        <v>0.5</v>
      </c>
      <c r="BA706" s="2">
        <v>-0.1</v>
      </c>
      <c r="BB706" s="2">
        <v>0.60000000000000009</v>
      </c>
      <c r="BC706" s="2">
        <v>-0.7</v>
      </c>
    </row>
    <row r="707" spans="1:55" x14ac:dyDescent="0.2">
      <c r="A707" s="12" t="s">
        <v>2979</v>
      </c>
      <c r="B707" s="12" t="s">
        <v>2980</v>
      </c>
      <c r="C707" t="s">
        <v>2978</v>
      </c>
      <c r="D707" t="s">
        <v>139</v>
      </c>
      <c r="E707" s="12" t="s">
        <v>178</v>
      </c>
      <c r="F707">
        <v>34</v>
      </c>
      <c r="G707">
        <v>0</v>
      </c>
      <c r="H707">
        <v>0</v>
      </c>
      <c r="I707" s="15">
        <f t="shared" si="110"/>
        <v>0</v>
      </c>
      <c r="J707">
        <v>0</v>
      </c>
      <c r="K707">
        <v>0</v>
      </c>
      <c r="L707" s="3">
        <v>0</v>
      </c>
      <c r="M707" s="3">
        <v>0</v>
      </c>
      <c r="N707" s="3">
        <v>0</v>
      </c>
      <c r="O707" s="14">
        <f t="shared" si="111"/>
        <v>0</v>
      </c>
      <c r="P707">
        <v>13</v>
      </c>
      <c r="Q707">
        <v>5</v>
      </c>
      <c r="R707">
        <v>0</v>
      </c>
      <c r="S707" s="13">
        <f t="shared" si="112"/>
        <v>0</v>
      </c>
      <c r="T707" s="13">
        <f t="shared" si="113"/>
        <v>0</v>
      </c>
      <c r="U707" s="15">
        <f t="shared" si="114"/>
        <v>0</v>
      </c>
      <c r="V707">
        <v>0</v>
      </c>
      <c r="W707">
        <v>1</v>
      </c>
      <c r="X707">
        <v>1</v>
      </c>
      <c r="Y707" s="2">
        <v>55.85</v>
      </c>
      <c r="Z707" s="21">
        <v>1.6333333333</v>
      </c>
      <c r="AA707">
        <v>1.59</v>
      </c>
      <c r="AB707">
        <v>3.1</v>
      </c>
      <c r="AC707" s="32">
        <f t="shared" si="115"/>
        <v>0.33901918976545842</v>
      </c>
      <c r="AD707" s="13">
        <f t="shared" si="116"/>
        <v>0</v>
      </c>
      <c r="AE707" s="13">
        <f t="shared" si="117"/>
        <v>0</v>
      </c>
      <c r="AF707" s="13">
        <f t="shared" si="118"/>
        <v>0</v>
      </c>
      <c r="AI707" s="17" t="str">
        <f t="shared" si="119"/>
        <v xml:space="preserve"> </v>
      </c>
      <c r="AJ707" s="35">
        <v>2</v>
      </c>
      <c r="AK707" s="35">
        <v>2</v>
      </c>
      <c r="AL707" s="35">
        <v>42</v>
      </c>
      <c r="AM707" s="35">
        <v>4</v>
      </c>
      <c r="AN707" s="35">
        <v>15</v>
      </c>
      <c r="AO707" s="35">
        <v>1</v>
      </c>
      <c r="AP707" s="35">
        <v>0</v>
      </c>
      <c r="AQ707" s="35">
        <v>16</v>
      </c>
      <c r="AR707">
        <v>0</v>
      </c>
      <c r="AS707">
        <v>0</v>
      </c>
      <c r="AT707">
        <v>75.510000000000005</v>
      </c>
      <c r="AU707">
        <v>-2.5</v>
      </c>
      <c r="AV707">
        <v>-83.593999999999994</v>
      </c>
      <c r="AW707">
        <v>-3.4590000000000001</v>
      </c>
      <c r="AX707" s="2">
        <v>3.8</v>
      </c>
      <c r="AY707" s="2">
        <v>-1.7000000000000002</v>
      </c>
      <c r="AZ707" s="2">
        <v>0</v>
      </c>
      <c r="BA707" s="2">
        <v>0.5</v>
      </c>
      <c r="BB707" s="2">
        <v>0.1</v>
      </c>
      <c r="BC707" s="2">
        <v>-1.2</v>
      </c>
    </row>
    <row r="708" spans="1:55" x14ac:dyDescent="0.2">
      <c r="A708" s="12" t="s">
        <v>3655</v>
      </c>
      <c r="B708" s="12" t="s">
        <v>3652</v>
      </c>
      <c r="C708" t="s">
        <v>3654</v>
      </c>
      <c r="D708" t="s">
        <v>393</v>
      </c>
      <c r="E708" s="12" t="s">
        <v>156</v>
      </c>
      <c r="F708">
        <v>69</v>
      </c>
      <c r="G708">
        <v>3</v>
      </c>
      <c r="H708">
        <v>12</v>
      </c>
      <c r="I708" s="15">
        <f t="shared" si="110"/>
        <v>15</v>
      </c>
      <c r="J708">
        <v>6</v>
      </c>
      <c r="K708">
        <v>6</v>
      </c>
      <c r="L708" s="3">
        <v>3</v>
      </c>
      <c r="M708" s="3">
        <v>6</v>
      </c>
      <c r="N708" s="3">
        <v>5</v>
      </c>
      <c r="O708" s="14">
        <f t="shared" si="111"/>
        <v>4.536290322580645</v>
      </c>
      <c r="P708">
        <v>40</v>
      </c>
      <c r="Q708">
        <v>25</v>
      </c>
      <c r="R708">
        <v>30</v>
      </c>
      <c r="S708" s="13">
        <f t="shared" si="112"/>
        <v>7.4999999999999997E-2</v>
      </c>
      <c r="T708" s="13">
        <f t="shared" si="113"/>
        <v>3.1578947368421054E-2</v>
      </c>
      <c r="U708" s="15">
        <f t="shared" si="114"/>
        <v>52</v>
      </c>
      <c r="V708">
        <v>0</v>
      </c>
      <c r="W708">
        <v>1</v>
      </c>
      <c r="X708">
        <v>2</v>
      </c>
      <c r="Y708" s="2">
        <v>198.4</v>
      </c>
      <c r="Z708" s="21">
        <v>2.8666666667</v>
      </c>
      <c r="AA708">
        <v>2.79</v>
      </c>
      <c r="AB708">
        <v>2.95</v>
      </c>
      <c r="AC708" s="32">
        <f t="shared" si="115"/>
        <v>0.48606271777003485</v>
      </c>
      <c r="AD708" s="13">
        <f t="shared" si="116"/>
        <v>0.14285714285714285</v>
      </c>
      <c r="AE708" s="13">
        <f t="shared" si="117"/>
        <v>0.5714285714285714</v>
      </c>
      <c r="AF708" s="13">
        <f t="shared" si="118"/>
        <v>0.71428571428571419</v>
      </c>
      <c r="AG708">
        <v>0</v>
      </c>
      <c r="AH708">
        <v>0</v>
      </c>
      <c r="AI708" s="17" t="str">
        <f t="shared" si="119"/>
        <v xml:space="preserve"> </v>
      </c>
      <c r="AJ708" s="35">
        <v>21</v>
      </c>
      <c r="AK708" s="35">
        <v>3</v>
      </c>
      <c r="AL708" s="35">
        <v>161</v>
      </c>
      <c r="AM708" s="35">
        <v>31</v>
      </c>
      <c r="AN708" s="35">
        <v>75</v>
      </c>
      <c r="AO708" s="35">
        <v>8</v>
      </c>
      <c r="AP708" s="35">
        <v>5</v>
      </c>
      <c r="AQ708" s="35">
        <v>97</v>
      </c>
      <c r="AR708">
        <v>1</v>
      </c>
      <c r="AS708">
        <v>0</v>
      </c>
      <c r="AT708">
        <v>95.69</v>
      </c>
      <c r="AU708">
        <v>15.8</v>
      </c>
      <c r="AV708">
        <v>-81.427999999999997</v>
      </c>
      <c r="AW708">
        <v>-3.8980000000000001</v>
      </c>
      <c r="AX708" s="2">
        <v>20.3</v>
      </c>
      <c r="AY708" s="2">
        <v>2.2000000000000002</v>
      </c>
      <c r="AZ708" s="2">
        <v>-0.1</v>
      </c>
      <c r="BA708" s="2">
        <v>-0.60000000000000009</v>
      </c>
      <c r="BB708" s="2">
        <v>-1.6</v>
      </c>
      <c r="BC708" s="2">
        <v>-0.1</v>
      </c>
    </row>
    <row r="709" spans="1:55" x14ac:dyDescent="0.2">
      <c r="A709" s="12" t="s">
        <v>544</v>
      </c>
      <c r="B709" s="12" t="s">
        <v>545</v>
      </c>
      <c r="C709" t="s">
        <v>543</v>
      </c>
      <c r="D709" t="s">
        <v>432</v>
      </c>
      <c r="E709" s="12" t="s">
        <v>546</v>
      </c>
      <c r="F709">
        <v>23</v>
      </c>
      <c r="G709">
        <v>0</v>
      </c>
      <c r="H709">
        <v>0</v>
      </c>
      <c r="I709" s="15">
        <f t="shared" si="110"/>
        <v>0</v>
      </c>
      <c r="J709">
        <v>0</v>
      </c>
      <c r="K709">
        <v>0</v>
      </c>
      <c r="L709" s="3">
        <v>0</v>
      </c>
      <c r="M709" s="3">
        <v>0</v>
      </c>
      <c r="N709" s="3">
        <v>0</v>
      </c>
      <c r="O709" s="14">
        <f t="shared" si="111"/>
        <v>0</v>
      </c>
      <c r="P709">
        <v>0</v>
      </c>
      <c r="Q709">
        <v>0</v>
      </c>
      <c r="R709">
        <v>0</v>
      </c>
      <c r="S709" s="13">
        <f t="shared" si="112"/>
        <v>0</v>
      </c>
      <c r="T709" s="13">
        <f t="shared" si="113"/>
        <v>0</v>
      </c>
      <c r="U709" s="15">
        <f t="shared" si="114"/>
        <v>0</v>
      </c>
      <c r="V709">
        <v>0</v>
      </c>
      <c r="W709">
        <v>1</v>
      </c>
      <c r="X709">
        <v>2</v>
      </c>
      <c r="Y709" s="2">
        <v>21.516666666700001</v>
      </c>
      <c r="Z709" s="21">
        <v>0.93333333330000001</v>
      </c>
      <c r="AA709">
        <v>0.94</v>
      </c>
      <c r="AB709">
        <v>3.68</v>
      </c>
      <c r="AC709" s="32">
        <f t="shared" si="115"/>
        <v>0.20346320346320346</v>
      </c>
      <c r="AD709" s="13">
        <f t="shared" si="116"/>
        <v>0</v>
      </c>
      <c r="AE709" s="13">
        <f t="shared" si="117"/>
        <v>0</v>
      </c>
      <c r="AF709" s="13">
        <f t="shared" si="118"/>
        <v>0</v>
      </c>
      <c r="AG709">
        <v>0</v>
      </c>
      <c r="AH709">
        <v>0</v>
      </c>
      <c r="AI709" s="17" t="str">
        <f t="shared" si="119"/>
        <v xml:space="preserve"> </v>
      </c>
      <c r="AJ709" s="35">
        <v>0</v>
      </c>
      <c r="AK709" s="35">
        <v>0</v>
      </c>
      <c r="AL709" s="35">
        <v>10</v>
      </c>
      <c r="AM709" s="35">
        <v>4</v>
      </c>
      <c r="AN709" s="35">
        <v>6</v>
      </c>
      <c r="AO709" s="35">
        <v>2</v>
      </c>
      <c r="AP709" s="35">
        <v>2</v>
      </c>
      <c r="AQ709" s="35">
        <v>6</v>
      </c>
      <c r="AR709">
        <v>0</v>
      </c>
      <c r="AS709">
        <v>0</v>
      </c>
      <c r="AT709">
        <v>39.04</v>
      </c>
      <c r="AU709">
        <v>-29</v>
      </c>
      <c r="AV709">
        <v>-83.572999999999993</v>
      </c>
      <c r="AW709">
        <v>-2.1880000000000002</v>
      </c>
      <c r="AX709" s="2">
        <v>1.2</v>
      </c>
      <c r="AY709" s="2">
        <v>-0.60000000000000009</v>
      </c>
      <c r="AZ709" s="2">
        <v>0.1</v>
      </c>
      <c r="BA709" s="2">
        <v>-0.1</v>
      </c>
      <c r="BB709" s="2">
        <v>0.2</v>
      </c>
      <c r="BC709" s="2">
        <v>-0.5</v>
      </c>
    </row>
    <row r="710" spans="1:55" x14ac:dyDescent="0.2">
      <c r="A710" s="12" t="s">
        <v>3225</v>
      </c>
      <c r="B710" s="12" t="s">
        <v>3218</v>
      </c>
      <c r="C710" t="s">
        <v>3224</v>
      </c>
      <c r="D710" t="s">
        <v>338</v>
      </c>
      <c r="E710" s="12" t="s">
        <v>148</v>
      </c>
      <c r="F710">
        <v>82</v>
      </c>
      <c r="G710">
        <v>6</v>
      </c>
      <c r="H710">
        <v>8</v>
      </c>
      <c r="I710" s="15">
        <f t="shared" si="110"/>
        <v>14</v>
      </c>
      <c r="J710">
        <v>3</v>
      </c>
      <c r="K710">
        <v>5</v>
      </c>
      <c r="L710" s="3">
        <v>6</v>
      </c>
      <c r="M710" s="3">
        <v>3</v>
      </c>
      <c r="N710" s="3">
        <v>5</v>
      </c>
      <c r="O710" s="14">
        <f t="shared" si="111"/>
        <v>6.2538776523126307</v>
      </c>
      <c r="P710">
        <v>23</v>
      </c>
      <c r="Q710">
        <v>9</v>
      </c>
      <c r="R710">
        <v>8</v>
      </c>
      <c r="S710" s="13">
        <f t="shared" si="112"/>
        <v>0.2608695652173913</v>
      </c>
      <c r="T710" s="13">
        <f t="shared" si="113"/>
        <v>0.15</v>
      </c>
      <c r="U710" s="15">
        <f t="shared" si="114"/>
        <v>18.409090909090907</v>
      </c>
      <c r="V710">
        <v>0</v>
      </c>
      <c r="W710">
        <v>3</v>
      </c>
      <c r="X710">
        <v>5</v>
      </c>
      <c r="Y710" s="2">
        <v>134.3166666667</v>
      </c>
      <c r="Z710" s="21">
        <v>1.6333333333</v>
      </c>
      <c r="AA710">
        <v>1.63</v>
      </c>
      <c r="AB710">
        <v>2.78</v>
      </c>
      <c r="AC710" s="32">
        <f t="shared" si="115"/>
        <v>0.36961451247165528</v>
      </c>
      <c r="AD710" s="13">
        <f t="shared" si="116"/>
        <v>0.27272727272727271</v>
      </c>
      <c r="AE710" s="13">
        <f t="shared" si="117"/>
        <v>0.36363636363636365</v>
      </c>
      <c r="AF710" s="13">
        <f t="shared" si="118"/>
        <v>0.63636363636363635</v>
      </c>
      <c r="AG710">
        <v>0</v>
      </c>
      <c r="AH710">
        <v>0</v>
      </c>
      <c r="AI710" s="17" t="str">
        <f t="shared" si="119"/>
        <v xml:space="preserve"> </v>
      </c>
      <c r="AJ710" s="35">
        <v>22</v>
      </c>
      <c r="AK710" s="35">
        <v>3</v>
      </c>
      <c r="AL710" s="35">
        <v>113</v>
      </c>
      <c r="AM710" s="35">
        <v>14</v>
      </c>
      <c r="AN710" s="35">
        <v>41</v>
      </c>
      <c r="AO710" s="35">
        <v>4</v>
      </c>
      <c r="AP710" s="35">
        <v>3</v>
      </c>
      <c r="AQ710" s="35">
        <v>50</v>
      </c>
      <c r="AR710">
        <v>0</v>
      </c>
      <c r="AS710">
        <v>0</v>
      </c>
      <c r="AT710">
        <v>90.81</v>
      </c>
      <c r="AU710">
        <v>-4</v>
      </c>
      <c r="AV710">
        <v>-80.546999999999997</v>
      </c>
      <c r="AW710">
        <v>3.2850000000000001</v>
      </c>
      <c r="AX710" s="2">
        <v>17.399999999999999</v>
      </c>
      <c r="AY710" s="2">
        <v>5.3</v>
      </c>
      <c r="AZ710" s="2">
        <v>0</v>
      </c>
      <c r="BA710" s="2">
        <v>-0.5</v>
      </c>
      <c r="BB710" s="2">
        <v>-2.7</v>
      </c>
      <c r="BC710" s="2">
        <v>2.1</v>
      </c>
    </row>
    <row r="711" spans="1:55" x14ac:dyDescent="0.2">
      <c r="A711" s="12" t="s">
        <v>577</v>
      </c>
      <c r="B711" s="12" t="s">
        <v>573</v>
      </c>
      <c r="C711" t="s">
        <v>576</v>
      </c>
      <c r="D711" t="s">
        <v>367</v>
      </c>
      <c r="E711" s="12" t="s">
        <v>229</v>
      </c>
      <c r="F711">
        <v>63</v>
      </c>
      <c r="G711">
        <v>3</v>
      </c>
      <c r="H711">
        <v>1</v>
      </c>
      <c r="I711" s="15">
        <f t="shared" si="110"/>
        <v>4</v>
      </c>
      <c r="J711">
        <v>1</v>
      </c>
      <c r="K711">
        <v>0</v>
      </c>
      <c r="L711" s="3">
        <v>3</v>
      </c>
      <c r="M711" s="3">
        <v>1</v>
      </c>
      <c r="N711" s="3">
        <v>0</v>
      </c>
      <c r="O711" s="14">
        <f t="shared" si="111"/>
        <v>3.1753031973553143</v>
      </c>
      <c r="P711">
        <v>11</v>
      </c>
      <c r="Q711">
        <v>3</v>
      </c>
      <c r="R711">
        <v>4</v>
      </c>
      <c r="S711" s="13">
        <f t="shared" si="112"/>
        <v>0.27272727272727271</v>
      </c>
      <c r="T711" s="13">
        <f t="shared" si="113"/>
        <v>0.16666666666666666</v>
      </c>
      <c r="U711" s="15">
        <f t="shared" si="114"/>
        <v>7.25</v>
      </c>
      <c r="V711">
        <v>0</v>
      </c>
      <c r="W711">
        <v>1</v>
      </c>
      <c r="X711">
        <v>4</v>
      </c>
      <c r="Y711" s="2">
        <v>75.583333333300004</v>
      </c>
      <c r="Z711" s="21">
        <v>1.1833333333</v>
      </c>
      <c r="AA711">
        <v>1.19</v>
      </c>
      <c r="AB711">
        <v>4.3600000000000003</v>
      </c>
      <c r="AC711" s="32">
        <f t="shared" si="115"/>
        <v>0.21441441441441439</v>
      </c>
      <c r="AD711" s="13">
        <f t="shared" si="116"/>
        <v>0.375</v>
      </c>
      <c r="AE711" s="13">
        <f t="shared" si="117"/>
        <v>0.125</v>
      </c>
      <c r="AF711" s="13">
        <f t="shared" si="118"/>
        <v>0.5</v>
      </c>
      <c r="AG711">
        <v>0</v>
      </c>
      <c r="AH711">
        <v>2</v>
      </c>
      <c r="AI711" s="17">
        <f t="shared" si="119"/>
        <v>0</v>
      </c>
      <c r="AJ711" s="35">
        <v>8</v>
      </c>
      <c r="AK711" s="35">
        <v>0</v>
      </c>
      <c r="AL711" s="35">
        <v>50</v>
      </c>
      <c r="AM711" s="35">
        <v>12</v>
      </c>
      <c r="AN711" s="35">
        <v>17</v>
      </c>
      <c r="AO711" s="35">
        <v>6</v>
      </c>
      <c r="AP711" s="35">
        <v>8</v>
      </c>
      <c r="AQ711" s="35">
        <v>32</v>
      </c>
      <c r="AR711">
        <v>4</v>
      </c>
      <c r="AS711">
        <v>0</v>
      </c>
      <c r="AT711">
        <v>64.66</v>
      </c>
      <c r="AU711">
        <v>-15.4</v>
      </c>
      <c r="AV711">
        <v>-83.518000000000001</v>
      </c>
      <c r="AW711">
        <v>-4</v>
      </c>
      <c r="AX711" s="2">
        <v>6.3</v>
      </c>
      <c r="AY711" s="2">
        <v>-0.5</v>
      </c>
      <c r="AZ711" s="2">
        <v>0.4</v>
      </c>
      <c r="BA711" s="2">
        <v>0.2</v>
      </c>
      <c r="BB711" s="2">
        <v>1</v>
      </c>
      <c r="BC711" s="2">
        <v>1.2</v>
      </c>
    </row>
    <row r="712" spans="1:55" x14ac:dyDescent="0.2">
      <c r="A712" s="12" t="s">
        <v>866</v>
      </c>
      <c r="B712" s="12" t="s">
        <v>867</v>
      </c>
      <c r="C712" t="s">
        <v>865</v>
      </c>
      <c r="D712" t="s">
        <v>343</v>
      </c>
      <c r="E712" s="12" t="s">
        <v>156</v>
      </c>
      <c r="F712">
        <v>58</v>
      </c>
      <c r="G712">
        <v>0</v>
      </c>
      <c r="H712">
        <v>0</v>
      </c>
      <c r="I712" s="15">
        <f t="shared" si="110"/>
        <v>0</v>
      </c>
      <c r="J712">
        <v>0</v>
      </c>
      <c r="K712">
        <v>0</v>
      </c>
      <c r="L712" s="3">
        <v>0</v>
      </c>
      <c r="M712" s="3">
        <v>0</v>
      </c>
      <c r="N712" s="3">
        <v>0</v>
      </c>
      <c r="O712" s="14">
        <f t="shared" si="111"/>
        <v>0</v>
      </c>
      <c r="P712">
        <v>0</v>
      </c>
      <c r="Q712">
        <v>0</v>
      </c>
      <c r="R712">
        <v>0</v>
      </c>
      <c r="S712" s="13">
        <f t="shared" si="112"/>
        <v>0</v>
      </c>
      <c r="T712" s="13">
        <f t="shared" si="113"/>
        <v>0</v>
      </c>
      <c r="U712" s="15">
        <f t="shared" si="114"/>
        <v>0</v>
      </c>
      <c r="V712">
        <v>0</v>
      </c>
      <c r="W712">
        <v>0</v>
      </c>
      <c r="X712">
        <v>0</v>
      </c>
      <c r="Y712" s="2">
        <v>1.8166666667</v>
      </c>
      <c r="Z712" s="21">
        <v>1.6666666699999999E-2</v>
      </c>
      <c r="AA712">
        <v>0.03</v>
      </c>
      <c r="AB712">
        <v>4.7699999999999996</v>
      </c>
      <c r="AC712" s="32">
        <f t="shared" si="115"/>
        <v>6.2500000000000003E-3</v>
      </c>
      <c r="AD712" s="13">
        <f t="shared" si="116"/>
        <v>0</v>
      </c>
      <c r="AE712" s="13">
        <f t="shared" si="117"/>
        <v>0</v>
      </c>
      <c r="AF712" s="13">
        <f t="shared" si="118"/>
        <v>0</v>
      </c>
      <c r="AG712">
        <v>0</v>
      </c>
      <c r="AH712">
        <v>0</v>
      </c>
      <c r="AI712" s="17" t="str">
        <f t="shared" si="119"/>
        <v xml:space="preserve"> </v>
      </c>
      <c r="AJ712" s="35">
        <v>0</v>
      </c>
      <c r="AK712" s="35">
        <v>0</v>
      </c>
      <c r="AL712" s="35">
        <v>0</v>
      </c>
      <c r="AM712" s="35">
        <v>0</v>
      </c>
      <c r="AN712" s="35">
        <v>0</v>
      </c>
      <c r="AO712" s="35">
        <v>0</v>
      </c>
      <c r="AP712" s="35">
        <v>0</v>
      </c>
      <c r="AQ712" s="35">
        <v>0</v>
      </c>
      <c r="AR712">
        <v>0</v>
      </c>
      <c r="AS712">
        <v>0</v>
      </c>
      <c r="AT712">
        <v>0</v>
      </c>
      <c r="AU712">
        <v>-77.599999999999994</v>
      </c>
      <c r="AV712">
        <v>-75.799000000000007</v>
      </c>
      <c r="AW712">
        <v>7.2350000000000003</v>
      </c>
      <c r="AX712" s="2">
        <v>0</v>
      </c>
      <c r="AY712" s="2">
        <v>-0.1</v>
      </c>
      <c r="AZ712" s="2">
        <v>0</v>
      </c>
      <c r="BA712" s="2">
        <v>0</v>
      </c>
      <c r="BB712" s="2">
        <v>0</v>
      </c>
      <c r="BC712" s="2">
        <v>-0.1</v>
      </c>
    </row>
    <row r="713" spans="1:55" x14ac:dyDescent="0.2">
      <c r="A713" s="12" t="s">
        <v>866</v>
      </c>
      <c r="B713" s="12" t="s">
        <v>2820</v>
      </c>
      <c r="C713" t="s">
        <v>2819</v>
      </c>
      <c r="D713" t="s">
        <v>393</v>
      </c>
      <c r="E713" s="12" t="s">
        <v>170</v>
      </c>
      <c r="F713">
        <v>62</v>
      </c>
      <c r="G713">
        <v>0</v>
      </c>
      <c r="H713">
        <v>3</v>
      </c>
      <c r="I713" s="15">
        <f t="shared" si="110"/>
        <v>3</v>
      </c>
      <c r="J713">
        <v>2</v>
      </c>
      <c r="K713">
        <v>1</v>
      </c>
      <c r="L713" s="3">
        <v>0</v>
      </c>
      <c r="M713" s="3">
        <v>2</v>
      </c>
      <c r="N713" s="3">
        <v>1</v>
      </c>
      <c r="O713" s="14">
        <f t="shared" si="111"/>
        <v>1.4162077104642015</v>
      </c>
      <c r="P713">
        <v>21</v>
      </c>
      <c r="Q713">
        <v>6</v>
      </c>
      <c r="R713">
        <v>13</v>
      </c>
      <c r="S713" s="13">
        <f t="shared" si="112"/>
        <v>0</v>
      </c>
      <c r="T713" s="13">
        <f t="shared" si="113"/>
        <v>0</v>
      </c>
      <c r="U713" s="15">
        <f t="shared" si="114"/>
        <v>22</v>
      </c>
      <c r="V713">
        <v>0</v>
      </c>
      <c r="W713">
        <v>1</v>
      </c>
      <c r="X713">
        <v>10</v>
      </c>
      <c r="Y713" s="2">
        <v>127.1</v>
      </c>
      <c r="Z713" s="21">
        <v>2.0499999999999998</v>
      </c>
      <c r="AA713">
        <v>1.97</v>
      </c>
      <c r="AB713">
        <v>4.12</v>
      </c>
      <c r="AC713" s="32">
        <f t="shared" si="115"/>
        <v>0.32348111658456485</v>
      </c>
      <c r="AD713" s="13">
        <f t="shared" si="116"/>
        <v>0</v>
      </c>
      <c r="AE713" s="13">
        <f t="shared" si="117"/>
        <v>0.3</v>
      </c>
      <c r="AF713" s="13">
        <f t="shared" si="118"/>
        <v>0.3</v>
      </c>
      <c r="AG713">
        <v>47</v>
      </c>
      <c r="AH713">
        <v>36</v>
      </c>
      <c r="AI713" s="17">
        <f t="shared" si="119"/>
        <v>0.5662650602409639</v>
      </c>
      <c r="AJ713" s="35">
        <v>10</v>
      </c>
      <c r="AK713" s="35">
        <v>2</v>
      </c>
      <c r="AL713" s="35">
        <v>100</v>
      </c>
      <c r="AM713" s="35">
        <v>26</v>
      </c>
      <c r="AN713" s="35">
        <v>45</v>
      </c>
      <c r="AO713" s="35">
        <v>6</v>
      </c>
      <c r="AP713" s="35">
        <v>4</v>
      </c>
      <c r="AQ713" s="35">
        <v>50</v>
      </c>
      <c r="AR713">
        <v>0</v>
      </c>
      <c r="AS713">
        <v>0</v>
      </c>
      <c r="AT713">
        <v>81.83</v>
      </c>
      <c r="AU713">
        <v>-7.9</v>
      </c>
      <c r="AV713">
        <v>-85.519000000000005</v>
      </c>
      <c r="AW713">
        <v>-3.472</v>
      </c>
      <c r="AX713" s="2">
        <v>11.1</v>
      </c>
      <c r="AY713" s="2">
        <v>-0.9</v>
      </c>
      <c r="AZ713" s="2">
        <v>0.2</v>
      </c>
      <c r="BA713" s="2">
        <v>-0.2</v>
      </c>
      <c r="BB713" s="2">
        <v>-0.7</v>
      </c>
      <c r="BC713" s="2">
        <v>-1.5</v>
      </c>
    </row>
    <row r="714" spans="1:55" x14ac:dyDescent="0.2">
      <c r="A714" s="12" t="s">
        <v>2749</v>
      </c>
      <c r="B714" s="12" t="s">
        <v>2750</v>
      </c>
      <c r="C714" t="s">
        <v>2748</v>
      </c>
      <c r="D714" t="s">
        <v>271</v>
      </c>
      <c r="E714" s="12" t="s">
        <v>546</v>
      </c>
      <c r="F714">
        <v>50</v>
      </c>
      <c r="G714">
        <v>0</v>
      </c>
      <c r="H714">
        <v>4</v>
      </c>
      <c r="I714" s="15">
        <f t="shared" si="110"/>
        <v>4</v>
      </c>
      <c r="J714">
        <v>2</v>
      </c>
      <c r="K714">
        <v>2</v>
      </c>
      <c r="L714" s="3">
        <v>0</v>
      </c>
      <c r="M714" s="3">
        <v>2</v>
      </c>
      <c r="N714" s="3">
        <v>2</v>
      </c>
      <c r="O714" s="14">
        <f t="shared" si="111"/>
        <v>3.6706602090255775</v>
      </c>
      <c r="P714">
        <v>9</v>
      </c>
      <c r="Q714">
        <v>4</v>
      </c>
      <c r="R714">
        <v>5</v>
      </c>
      <c r="S714" s="13">
        <f t="shared" si="112"/>
        <v>0</v>
      </c>
      <c r="T714" s="13">
        <f t="shared" si="113"/>
        <v>0</v>
      </c>
      <c r="U714" s="15">
        <f t="shared" si="114"/>
        <v>14</v>
      </c>
      <c r="V714">
        <v>0</v>
      </c>
      <c r="W714">
        <v>0</v>
      </c>
      <c r="X714">
        <v>1</v>
      </c>
      <c r="Y714" s="2">
        <v>65.383333333300001</v>
      </c>
      <c r="Z714" s="21">
        <v>1.3</v>
      </c>
      <c r="AA714">
        <v>1.3</v>
      </c>
      <c r="AB714">
        <v>4.03</v>
      </c>
      <c r="AC714" s="32">
        <f t="shared" si="115"/>
        <v>0.24390243902439024</v>
      </c>
      <c r="AD714" s="13">
        <f t="shared" si="116"/>
        <v>0</v>
      </c>
      <c r="AE714" s="13">
        <f t="shared" si="117"/>
        <v>0.66666666666666663</v>
      </c>
      <c r="AF714" s="13">
        <f t="shared" si="118"/>
        <v>0.66666666666666663</v>
      </c>
      <c r="AG714">
        <v>0</v>
      </c>
      <c r="AH714">
        <v>0</v>
      </c>
      <c r="AI714" s="17" t="str">
        <f t="shared" si="119"/>
        <v xml:space="preserve"> </v>
      </c>
      <c r="AJ714" s="35">
        <v>6</v>
      </c>
      <c r="AK714" s="35">
        <v>1</v>
      </c>
      <c r="AL714" s="35">
        <v>36</v>
      </c>
      <c r="AM714" s="35">
        <v>7</v>
      </c>
      <c r="AN714" s="35">
        <v>17</v>
      </c>
      <c r="AO714" s="35">
        <v>2</v>
      </c>
      <c r="AP714" s="35">
        <v>1</v>
      </c>
      <c r="AQ714" s="35">
        <v>23</v>
      </c>
      <c r="AR714">
        <v>0</v>
      </c>
      <c r="AS714">
        <v>1</v>
      </c>
      <c r="AT714">
        <v>65.56</v>
      </c>
      <c r="AU714">
        <v>-5</v>
      </c>
      <c r="AV714">
        <v>-88.552000000000007</v>
      </c>
      <c r="AW714">
        <v>-0.217</v>
      </c>
      <c r="AX714" s="2">
        <v>5.0999999999999996</v>
      </c>
      <c r="AY714" s="2">
        <v>-0.8</v>
      </c>
      <c r="AZ714" s="2">
        <v>0</v>
      </c>
      <c r="BA714" s="2">
        <v>-0.4</v>
      </c>
      <c r="BB714" s="2">
        <v>0.7</v>
      </c>
      <c r="BC714" s="2">
        <v>-0.60000000000000009</v>
      </c>
    </row>
    <row r="715" spans="1:55" x14ac:dyDescent="0.2">
      <c r="A715" s="12" t="s">
        <v>2575</v>
      </c>
      <c r="B715" s="12" t="s">
        <v>2576</v>
      </c>
      <c r="C715" t="s">
        <v>2574</v>
      </c>
      <c r="D715" t="s">
        <v>199</v>
      </c>
      <c r="E715" s="12" t="s">
        <v>113</v>
      </c>
      <c r="F715">
        <v>65</v>
      </c>
      <c r="G715">
        <v>4</v>
      </c>
      <c r="H715">
        <v>3</v>
      </c>
      <c r="I715" s="15">
        <f t="shared" si="110"/>
        <v>7</v>
      </c>
      <c r="J715">
        <v>2</v>
      </c>
      <c r="K715">
        <v>1</v>
      </c>
      <c r="L715" s="3">
        <v>3</v>
      </c>
      <c r="M715" s="3">
        <v>2</v>
      </c>
      <c r="N715" s="3">
        <v>1</v>
      </c>
      <c r="O715" s="14">
        <f t="shared" si="111"/>
        <v>2.5955299206916065</v>
      </c>
      <c r="P715">
        <v>45</v>
      </c>
      <c r="Q715">
        <v>8</v>
      </c>
      <c r="R715">
        <v>14</v>
      </c>
      <c r="S715" s="13">
        <f t="shared" si="112"/>
        <v>8.8888888888888892E-2</v>
      </c>
      <c r="T715" s="13">
        <f t="shared" si="113"/>
        <v>5.9701492537313432E-2</v>
      </c>
      <c r="U715" s="15">
        <f t="shared" si="114"/>
        <v>19.714285714285712</v>
      </c>
      <c r="V715">
        <v>0</v>
      </c>
      <c r="W715">
        <v>0</v>
      </c>
      <c r="X715">
        <v>4</v>
      </c>
      <c r="Y715" s="2">
        <v>161.8166666667</v>
      </c>
      <c r="Z715" s="21">
        <v>2.4833333333000001</v>
      </c>
      <c r="AA715">
        <v>2.35</v>
      </c>
      <c r="AB715">
        <v>2.77</v>
      </c>
      <c r="AC715" s="32">
        <f t="shared" si="115"/>
        <v>0.458984375</v>
      </c>
      <c r="AD715" s="13">
        <f t="shared" si="116"/>
        <v>0.21428571428571427</v>
      </c>
      <c r="AE715" s="13">
        <f t="shared" si="117"/>
        <v>0.21428571428571427</v>
      </c>
      <c r="AF715" s="13">
        <f t="shared" si="118"/>
        <v>0.42857142857142855</v>
      </c>
      <c r="AG715">
        <v>0</v>
      </c>
      <c r="AH715">
        <v>0</v>
      </c>
      <c r="AI715" s="17" t="str">
        <f t="shared" si="119"/>
        <v xml:space="preserve"> </v>
      </c>
      <c r="AJ715" s="35">
        <v>14</v>
      </c>
      <c r="AK715" s="35">
        <v>2</v>
      </c>
      <c r="AL715" s="35">
        <v>124</v>
      </c>
      <c r="AM715" s="35">
        <v>18</v>
      </c>
      <c r="AN715" s="35">
        <v>51</v>
      </c>
      <c r="AO715" s="35">
        <v>7</v>
      </c>
      <c r="AP715" s="35">
        <v>6</v>
      </c>
      <c r="AQ715" s="35">
        <v>72</v>
      </c>
      <c r="AR715">
        <v>1</v>
      </c>
      <c r="AS715">
        <v>2</v>
      </c>
      <c r="AT715">
        <v>89.37</v>
      </c>
      <c r="AU715">
        <v>-4.7</v>
      </c>
      <c r="AV715">
        <v>-80.686999999999998</v>
      </c>
      <c r="AW715">
        <v>-2.077</v>
      </c>
      <c r="AX715" s="2">
        <v>13.6</v>
      </c>
      <c r="AY715" s="2">
        <v>-1.2</v>
      </c>
      <c r="AZ715" s="2">
        <v>-0.2</v>
      </c>
      <c r="BA715" s="2">
        <v>-0.1</v>
      </c>
      <c r="BB715" s="2">
        <v>0.5</v>
      </c>
      <c r="BC715" s="2">
        <v>-0.9</v>
      </c>
    </row>
    <row r="716" spans="1:55" x14ac:dyDescent="0.2">
      <c r="A716" s="12" t="s">
        <v>2919</v>
      </c>
      <c r="B716" s="12" t="s">
        <v>2920</v>
      </c>
      <c r="C716" t="s">
        <v>2918</v>
      </c>
      <c r="D716" t="s">
        <v>192</v>
      </c>
      <c r="E716" s="12" t="s">
        <v>132</v>
      </c>
      <c r="F716">
        <v>18</v>
      </c>
      <c r="G716">
        <v>0</v>
      </c>
      <c r="H716">
        <v>0</v>
      </c>
      <c r="I716" s="15">
        <f t="shared" si="110"/>
        <v>0</v>
      </c>
      <c r="J716">
        <v>0</v>
      </c>
      <c r="K716">
        <v>0</v>
      </c>
      <c r="L716" s="3">
        <v>0</v>
      </c>
      <c r="M716" s="3">
        <v>0</v>
      </c>
      <c r="N716" s="3">
        <v>0</v>
      </c>
      <c r="O716" s="14">
        <f t="shared" si="111"/>
        <v>0</v>
      </c>
      <c r="P716">
        <v>0</v>
      </c>
      <c r="Q716">
        <v>0</v>
      </c>
      <c r="R716">
        <v>0</v>
      </c>
      <c r="S716" s="13">
        <f t="shared" si="112"/>
        <v>0</v>
      </c>
      <c r="T716" s="13">
        <f t="shared" si="113"/>
        <v>0</v>
      </c>
      <c r="U716" s="15">
        <f t="shared" si="114"/>
        <v>0</v>
      </c>
      <c r="V716">
        <v>0</v>
      </c>
      <c r="W716">
        <v>0</v>
      </c>
      <c r="X716">
        <v>0</v>
      </c>
      <c r="Y716" s="2">
        <v>6.05</v>
      </c>
      <c r="Z716" s="21">
        <v>0.33333333330000003</v>
      </c>
      <c r="AA716">
        <v>0.34</v>
      </c>
      <c r="AB716">
        <v>4.3499999999999996</v>
      </c>
      <c r="AC716" s="32">
        <f t="shared" si="115"/>
        <v>7.2494669509594892E-2</v>
      </c>
      <c r="AD716" s="13">
        <f t="shared" si="116"/>
        <v>0</v>
      </c>
      <c r="AE716" s="13">
        <f t="shared" si="117"/>
        <v>0</v>
      </c>
      <c r="AF716" s="13">
        <f t="shared" si="118"/>
        <v>0</v>
      </c>
      <c r="AG716">
        <v>0</v>
      </c>
      <c r="AH716">
        <v>3</v>
      </c>
      <c r="AI716" s="17">
        <f t="shared" si="119"/>
        <v>0</v>
      </c>
      <c r="AJ716" s="35">
        <v>1</v>
      </c>
      <c r="AK716" s="35">
        <v>0</v>
      </c>
      <c r="AL716" s="35">
        <v>5</v>
      </c>
      <c r="AM716" s="35">
        <v>0</v>
      </c>
      <c r="AN716" s="35">
        <v>0</v>
      </c>
      <c r="AO716" s="35">
        <v>0</v>
      </c>
      <c r="AP716" s="35">
        <v>0</v>
      </c>
      <c r="AQ716" s="35">
        <v>0</v>
      </c>
      <c r="AR716">
        <v>0</v>
      </c>
      <c r="AS716">
        <v>0</v>
      </c>
      <c r="AT716">
        <v>59.5</v>
      </c>
      <c r="AU716">
        <v>-31</v>
      </c>
      <c r="AV716">
        <v>-82.856999999999999</v>
      </c>
      <c r="AW716">
        <v>-2.4220000000000002</v>
      </c>
      <c r="AX716" s="2">
        <v>0.5</v>
      </c>
      <c r="AY716" s="2">
        <v>-0.1</v>
      </c>
      <c r="AZ716" s="2">
        <v>0.1</v>
      </c>
      <c r="BA716" s="2">
        <v>0</v>
      </c>
      <c r="BB716" s="2">
        <v>0</v>
      </c>
      <c r="BC716" s="2">
        <v>0</v>
      </c>
    </row>
    <row r="717" spans="1:55" x14ac:dyDescent="0.2">
      <c r="A717" s="12" t="s">
        <v>2581</v>
      </c>
      <c r="B717" s="12" t="s">
        <v>2576</v>
      </c>
      <c r="C717" t="s">
        <v>2580</v>
      </c>
      <c r="D717" t="s">
        <v>382</v>
      </c>
      <c r="E717" s="12" t="s">
        <v>170</v>
      </c>
      <c r="F717">
        <v>73</v>
      </c>
      <c r="G717">
        <v>1</v>
      </c>
      <c r="H717">
        <v>2</v>
      </c>
      <c r="I717" s="15">
        <f t="shared" si="110"/>
        <v>3</v>
      </c>
      <c r="J717">
        <v>1</v>
      </c>
      <c r="K717">
        <v>1</v>
      </c>
      <c r="L717" s="3">
        <v>1</v>
      </c>
      <c r="M717" s="3">
        <v>1</v>
      </c>
      <c r="N717" s="3">
        <v>1</v>
      </c>
      <c r="O717" s="14">
        <f t="shared" si="111"/>
        <v>3.0857142857160493</v>
      </c>
      <c r="P717">
        <v>9</v>
      </c>
      <c r="Q717">
        <v>3</v>
      </c>
      <c r="R717">
        <v>1</v>
      </c>
      <c r="S717" s="13">
        <f t="shared" si="112"/>
        <v>0.1111111111111111</v>
      </c>
      <c r="T717" s="13">
        <f t="shared" si="113"/>
        <v>7.6923076923076927E-2</v>
      </c>
      <c r="U717" s="15">
        <f t="shared" si="114"/>
        <v>7.8571428571428577</v>
      </c>
      <c r="V717">
        <v>0</v>
      </c>
      <c r="W717">
        <v>1</v>
      </c>
      <c r="X717">
        <v>5</v>
      </c>
      <c r="Y717" s="2">
        <v>58.333333333299997</v>
      </c>
      <c r="Z717" s="21">
        <v>0.78333333329999999</v>
      </c>
      <c r="AA717">
        <v>0.78</v>
      </c>
      <c r="AB717">
        <v>4.49</v>
      </c>
      <c r="AC717" s="32">
        <f t="shared" si="115"/>
        <v>0.14800759013282733</v>
      </c>
      <c r="AD717" s="13">
        <f t="shared" si="116"/>
        <v>0.14285714285714285</v>
      </c>
      <c r="AE717" s="13">
        <f t="shared" si="117"/>
        <v>0.2857142857142857</v>
      </c>
      <c r="AF717" s="13">
        <f t="shared" si="118"/>
        <v>0.42857142857142855</v>
      </c>
      <c r="AG717">
        <v>17</v>
      </c>
      <c r="AH717">
        <v>12</v>
      </c>
      <c r="AI717" s="17">
        <f t="shared" si="119"/>
        <v>0.58620689655172409</v>
      </c>
      <c r="AJ717" s="35">
        <v>7</v>
      </c>
      <c r="AK717" s="35">
        <v>0</v>
      </c>
      <c r="AL717" s="35">
        <v>48</v>
      </c>
      <c r="AM717" s="35">
        <v>5</v>
      </c>
      <c r="AN717" s="35">
        <v>16</v>
      </c>
      <c r="AO717" s="35">
        <v>1</v>
      </c>
      <c r="AP717" s="35">
        <v>0</v>
      </c>
      <c r="AQ717" s="35">
        <v>26</v>
      </c>
      <c r="AR717">
        <v>0</v>
      </c>
      <c r="AS717">
        <v>0</v>
      </c>
      <c r="AT717">
        <v>95.99</v>
      </c>
      <c r="AU717">
        <v>11.4</v>
      </c>
      <c r="AV717">
        <v>-81.084999999999994</v>
      </c>
      <c r="AW717">
        <v>-1.226</v>
      </c>
      <c r="AX717" s="2">
        <v>6.8</v>
      </c>
      <c r="AY717" s="2">
        <v>1.4</v>
      </c>
      <c r="AZ717" s="2">
        <v>-0.1</v>
      </c>
      <c r="BA717" s="2">
        <v>0</v>
      </c>
      <c r="BB717" s="2">
        <v>-0.1</v>
      </c>
      <c r="BC717" s="2">
        <v>1.1000000000000001</v>
      </c>
    </row>
    <row r="718" spans="1:55" x14ac:dyDescent="0.2">
      <c r="A718" s="12" t="s">
        <v>2581</v>
      </c>
      <c r="B718" s="12" t="s">
        <v>3170</v>
      </c>
      <c r="C718" t="s">
        <v>3169</v>
      </c>
      <c r="D718" t="s">
        <v>122</v>
      </c>
      <c r="E718" s="12" t="s">
        <v>170</v>
      </c>
      <c r="F718">
        <v>42</v>
      </c>
      <c r="G718">
        <v>2</v>
      </c>
      <c r="H718">
        <v>3</v>
      </c>
      <c r="I718" s="15">
        <f t="shared" si="110"/>
        <v>5</v>
      </c>
      <c r="J718">
        <v>2</v>
      </c>
      <c r="K718">
        <v>1</v>
      </c>
      <c r="L718" s="3">
        <v>2</v>
      </c>
      <c r="M718" s="3">
        <v>2</v>
      </c>
      <c r="N718" s="3">
        <v>1</v>
      </c>
      <c r="O718" s="14">
        <f t="shared" si="111"/>
        <v>3.3796470146438677</v>
      </c>
      <c r="P718">
        <v>11</v>
      </c>
      <c r="Q718">
        <v>6</v>
      </c>
      <c r="R718">
        <v>3</v>
      </c>
      <c r="S718" s="13">
        <f t="shared" si="112"/>
        <v>0.18181818181818182</v>
      </c>
      <c r="T718" s="13">
        <f t="shared" si="113"/>
        <v>0.1</v>
      </c>
      <c r="U718" s="15">
        <f t="shared" si="114"/>
        <v>19.5</v>
      </c>
      <c r="V718">
        <v>0</v>
      </c>
      <c r="W718">
        <v>3</v>
      </c>
      <c r="X718">
        <v>3</v>
      </c>
      <c r="Y718" s="2">
        <v>88.766666666700004</v>
      </c>
      <c r="Z718" s="21">
        <v>2.1</v>
      </c>
      <c r="AA718">
        <v>2.0699999999999998</v>
      </c>
      <c r="AB718">
        <v>3.31</v>
      </c>
      <c r="AC718" s="32">
        <f t="shared" si="115"/>
        <v>0.38475836431226762</v>
      </c>
      <c r="AD718" s="13">
        <f t="shared" si="116"/>
        <v>0.25</v>
      </c>
      <c r="AE718" s="13">
        <f t="shared" si="117"/>
        <v>0.375</v>
      </c>
      <c r="AF718" s="13">
        <f t="shared" si="118"/>
        <v>0.625</v>
      </c>
      <c r="AG718">
        <v>46</v>
      </c>
      <c r="AH718">
        <v>31</v>
      </c>
      <c r="AI718" s="17">
        <f t="shared" si="119"/>
        <v>0.59740259740259738</v>
      </c>
      <c r="AJ718" s="35">
        <v>8</v>
      </c>
      <c r="AK718" s="35">
        <v>1</v>
      </c>
      <c r="AL718" s="35">
        <v>70</v>
      </c>
      <c r="AM718" s="35">
        <v>6</v>
      </c>
      <c r="AN718" s="35">
        <v>35</v>
      </c>
      <c r="AO718" s="35">
        <v>1</v>
      </c>
      <c r="AP718" s="35">
        <v>0</v>
      </c>
      <c r="AQ718" s="35">
        <v>27</v>
      </c>
      <c r="AR718">
        <v>0</v>
      </c>
      <c r="AS718">
        <v>0</v>
      </c>
      <c r="AT718">
        <v>91.07</v>
      </c>
      <c r="AU718">
        <v>11.3</v>
      </c>
      <c r="AV718">
        <v>-81.22</v>
      </c>
      <c r="AW718">
        <v>-1.8050000000000002</v>
      </c>
      <c r="AX718" s="2">
        <v>7.9</v>
      </c>
      <c r="AY718" s="2">
        <v>-0.60000000000000009</v>
      </c>
      <c r="AZ718" s="2">
        <v>0</v>
      </c>
      <c r="BA718" s="2">
        <v>-0.2</v>
      </c>
      <c r="BB718" s="2">
        <v>0.8</v>
      </c>
      <c r="BC718" s="2">
        <v>-0.1</v>
      </c>
    </row>
    <row r="719" spans="1:55" x14ac:dyDescent="0.2">
      <c r="A719" s="12" t="s">
        <v>3513</v>
      </c>
      <c r="B719" s="12" t="s">
        <v>3514</v>
      </c>
      <c r="C719" t="s">
        <v>3512</v>
      </c>
      <c r="D719" t="s">
        <v>223</v>
      </c>
      <c r="E719" s="12" t="s">
        <v>123</v>
      </c>
      <c r="F719">
        <v>74</v>
      </c>
      <c r="G719">
        <v>8</v>
      </c>
      <c r="H719">
        <v>4</v>
      </c>
      <c r="I719" s="15">
        <f t="shared" si="110"/>
        <v>12</v>
      </c>
      <c r="J719">
        <v>3</v>
      </c>
      <c r="K719">
        <v>1</v>
      </c>
      <c r="L719" s="3">
        <v>8</v>
      </c>
      <c r="M719" s="3">
        <v>3</v>
      </c>
      <c r="N719" s="3">
        <v>1</v>
      </c>
      <c r="O719" s="14">
        <f t="shared" si="111"/>
        <v>4.7410008779620849</v>
      </c>
      <c r="P719">
        <v>27</v>
      </c>
      <c r="Q719">
        <v>8</v>
      </c>
      <c r="R719">
        <v>3</v>
      </c>
      <c r="S719" s="13">
        <f t="shared" si="112"/>
        <v>0.29629629629629628</v>
      </c>
      <c r="T719" s="13">
        <f t="shared" si="113"/>
        <v>0.21052631578947367</v>
      </c>
      <c r="U719" s="15">
        <f t="shared" si="114"/>
        <v>21.937499999999996</v>
      </c>
      <c r="V719">
        <v>0</v>
      </c>
      <c r="W719">
        <v>4</v>
      </c>
      <c r="X719">
        <v>6</v>
      </c>
      <c r="Y719" s="2">
        <v>151.86666666670001</v>
      </c>
      <c r="Z719" s="21">
        <v>2.0499999999999998</v>
      </c>
      <c r="AA719">
        <v>2.0099999999999998</v>
      </c>
      <c r="AB719">
        <v>3.42</v>
      </c>
      <c r="AC719" s="32">
        <f t="shared" si="115"/>
        <v>0.37016574585635359</v>
      </c>
      <c r="AD719" s="13">
        <f t="shared" si="116"/>
        <v>0.5</v>
      </c>
      <c r="AE719" s="13">
        <f t="shared" si="117"/>
        <v>0.25</v>
      </c>
      <c r="AF719" s="13">
        <f t="shared" si="118"/>
        <v>0.75</v>
      </c>
      <c r="AG719">
        <v>7</v>
      </c>
      <c r="AH719">
        <v>4</v>
      </c>
      <c r="AI719" s="17">
        <f t="shared" si="119"/>
        <v>0.63636363636363635</v>
      </c>
      <c r="AJ719" s="35">
        <v>16</v>
      </c>
      <c r="AK719" s="35">
        <v>2</v>
      </c>
      <c r="AL719" s="35">
        <v>101</v>
      </c>
      <c r="AM719" s="35">
        <v>16</v>
      </c>
      <c r="AN719" s="35">
        <v>48</v>
      </c>
      <c r="AO719" s="35">
        <v>2</v>
      </c>
      <c r="AP719" s="35">
        <v>4</v>
      </c>
      <c r="AQ719" s="35">
        <v>45</v>
      </c>
      <c r="AR719">
        <v>2</v>
      </c>
      <c r="AS719">
        <v>1</v>
      </c>
      <c r="AT719">
        <v>74.86</v>
      </c>
      <c r="AU719">
        <v>-16.3</v>
      </c>
      <c r="AV719">
        <v>-82.581000000000003</v>
      </c>
      <c r="AW719">
        <v>-2.9950000000000001</v>
      </c>
      <c r="AX719" s="2">
        <v>13.3</v>
      </c>
      <c r="AY719" s="2">
        <v>-0.4</v>
      </c>
      <c r="AZ719" s="2">
        <v>0.1</v>
      </c>
      <c r="BA719" s="2">
        <v>-0.5</v>
      </c>
      <c r="BB719" s="2">
        <v>0.1</v>
      </c>
      <c r="BC719" s="2">
        <v>-0.7</v>
      </c>
    </row>
    <row r="720" spans="1:55" x14ac:dyDescent="0.2">
      <c r="A720" s="12" t="s">
        <v>2044</v>
      </c>
      <c r="B720" s="12" t="s">
        <v>2045</v>
      </c>
      <c r="C720" t="s">
        <v>2043</v>
      </c>
      <c r="D720" t="s">
        <v>460</v>
      </c>
      <c r="E720" s="12" t="s">
        <v>140</v>
      </c>
      <c r="F720">
        <v>72</v>
      </c>
      <c r="G720">
        <v>1</v>
      </c>
      <c r="H720">
        <v>0</v>
      </c>
      <c r="I720" s="15">
        <f t="shared" si="110"/>
        <v>1</v>
      </c>
      <c r="J720">
        <v>0</v>
      </c>
      <c r="K720">
        <v>0</v>
      </c>
      <c r="L720" s="3">
        <v>1</v>
      </c>
      <c r="M720" s="3">
        <v>0</v>
      </c>
      <c r="N720" s="3">
        <v>0</v>
      </c>
      <c r="O720" s="14">
        <f t="shared" si="111"/>
        <v>13.090909091004299</v>
      </c>
      <c r="P720">
        <v>1</v>
      </c>
      <c r="Q720">
        <v>1</v>
      </c>
      <c r="R720">
        <v>0</v>
      </c>
      <c r="S720" s="13">
        <f t="shared" si="112"/>
        <v>1</v>
      </c>
      <c r="T720" s="13">
        <f t="shared" si="113"/>
        <v>0.5</v>
      </c>
      <c r="U720" s="15">
        <f t="shared" si="114"/>
        <v>0</v>
      </c>
      <c r="V720">
        <v>0</v>
      </c>
      <c r="W720">
        <v>0</v>
      </c>
      <c r="X720">
        <v>0</v>
      </c>
      <c r="Y720" s="2">
        <v>4.5833333332999997</v>
      </c>
      <c r="Z720" s="21">
        <v>0.05</v>
      </c>
      <c r="AA720">
        <v>0.06</v>
      </c>
      <c r="AB720">
        <v>5.35</v>
      </c>
      <c r="AC720" s="32">
        <f t="shared" si="115"/>
        <v>1.1090573012939003E-2</v>
      </c>
      <c r="AD720" s="13">
        <f t="shared" si="116"/>
        <v>1</v>
      </c>
      <c r="AE720" s="13">
        <f t="shared" si="117"/>
        <v>0</v>
      </c>
      <c r="AF720" s="13">
        <f t="shared" si="118"/>
        <v>1</v>
      </c>
      <c r="AG720">
        <v>0</v>
      </c>
      <c r="AH720">
        <v>0</v>
      </c>
      <c r="AI720" s="17" t="str">
        <f t="shared" si="119"/>
        <v xml:space="preserve"> </v>
      </c>
      <c r="AJ720" s="35">
        <v>1</v>
      </c>
      <c r="AK720" s="35">
        <v>0</v>
      </c>
      <c r="AL720" s="35">
        <v>5</v>
      </c>
      <c r="AM720" s="35">
        <v>0</v>
      </c>
      <c r="AN720" s="35">
        <v>3</v>
      </c>
      <c r="AO720" s="35">
        <v>0</v>
      </c>
      <c r="AP720" s="35">
        <v>0</v>
      </c>
      <c r="AQ720" s="35">
        <v>0</v>
      </c>
      <c r="AR720">
        <v>0</v>
      </c>
      <c r="AS720">
        <v>0</v>
      </c>
      <c r="AT720">
        <v>116.13</v>
      </c>
      <c r="AU720">
        <v>25.7</v>
      </c>
      <c r="AV720">
        <v>-81.23</v>
      </c>
      <c r="AW720">
        <v>-5.1050000000000004</v>
      </c>
      <c r="AX720" s="2">
        <v>0.8</v>
      </c>
      <c r="AY720" s="2">
        <v>0.30000000000000004</v>
      </c>
      <c r="AZ720" s="2">
        <v>0.1</v>
      </c>
      <c r="BA720" s="2">
        <v>0</v>
      </c>
      <c r="BB720" s="2">
        <v>0</v>
      </c>
      <c r="BC720" s="2">
        <v>0.4</v>
      </c>
    </row>
    <row r="721" spans="1:55" x14ac:dyDescent="0.2">
      <c r="A721" s="12" t="s">
        <v>2044</v>
      </c>
      <c r="B721" s="12" t="s">
        <v>3118</v>
      </c>
      <c r="C721" t="s">
        <v>3117</v>
      </c>
      <c r="D721" t="s">
        <v>147</v>
      </c>
      <c r="E721" s="12" t="s">
        <v>178</v>
      </c>
      <c r="F721">
        <v>53</v>
      </c>
      <c r="G721">
        <v>0</v>
      </c>
      <c r="H721">
        <v>0</v>
      </c>
      <c r="I721" s="15">
        <f t="shared" si="110"/>
        <v>0</v>
      </c>
      <c r="J721">
        <v>0</v>
      </c>
      <c r="K721">
        <v>0</v>
      </c>
      <c r="L721" s="3">
        <v>0</v>
      </c>
      <c r="M721" s="3">
        <v>0</v>
      </c>
      <c r="N721" s="3">
        <v>0</v>
      </c>
      <c r="O721" s="14">
        <f t="shared" si="111"/>
        <v>0</v>
      </c>
      <c r="P721">
        <v>0</v>
      </c>
      <c r="Q721">
        <v>0</v>
      </c>
      <c r="R721">
        <v>0</v>
      </c>
      <c r="S721" s="13">
        <f t="shared" si="112"/>
        <v>0</v>
      </c>
      <c r="T721" s="13">
        <f t="shared" si="113"/>
        <v>0</v>
      </c>
      <c r="U721" s="15">
        <f t="shared" si="114"/>
        <v>0</v>
      </c>
      <c r="V721">
        <v>0</v>
      </c>
      <c r="W721">
        <v>0</v>
      </c>
      <c r="X721">
        <v>0</v>
      </c>
      <c r="Y721" s="2">
        <v>1.3833333333</v>
      </c>
      <c r="Z721" s="21">
        <v>1.6666666699999999E-2</v>
      </c>
      <c r="AA721">
        <v>0.03</v>
      </c>
      <c r="AB721">
        <v>5.49</v>
      </c>
      <c r="AC721" s="32">
        <f t="shared" si="115"/>
        <v>5.4347826086956512E-3</v>
      </c>
      <c r="AD721" s="13">
        <f t="shared" si="116"/>
        <v>0</v>
      </c>
      <c r="AE721" s="13">
        <f t="shared" si="117"/>
        <v>0</v>
      </c>
      <c r="AF721" s="13">
        <f t="shared" si="118"/>
        <v>0</v>
      </c>
      <c r="AI721" s="17" t="str">
        <f t="shared" si="119"/>
        <v xml:space="preserve"> </v>
      </c>
      <c r="AJ721" s="35">
        <v>0</v>
      </c>
      <c r="AK721" s="35">
        <v>0</v>
      </c>
      <c r="AL721" s="35">
        <v>0</v>
      </c>
      <c r="AM721" s="35">
        <v>0</v>
      </c>
      <c r="AN721" s="35">
        <v>0</v>
      </c>
      <c r="AO721" s="35">
        <v>0</v>
      </c>
      <c r="AP721" s="35">
        <v>0</v>
      </c>
      <c r="AQ721" s="35">
        <v>0</v>
      </c>
      <c r="AR721">
        <v>0</v>
      </c>
      <c r="AS721">
        <v>0</v>
      </c>
      <c r="AT721">
        <v>0</v>
      </c>
      <c r="AU721">
        <v>-99.4</v>
      </c>
      <c r="AV721">
        <v>-78.283000000000001</v>
      </c>
      <c r="AW721">
        <v>-3.7759999999999998</v>
      </c>
      <c r="AX721" s="2">
        <v>0</v>
      </c>
      <c r="AY721" s="2">
        <v>-0.1</v>
      </c>
      <c r="AZ721" s="2">
        <v>0</v>
      </c>
      <c r="BA721" s="2">
        <v>0</v>
      </c>
      <c r="BB721" s="2">
        <v>0</v>
      </c>
      <c r="BC721" s="2">
        <v>-0.2</v>
      </c>
    </row>
    <row r="722" spans="1:55" x14ac:dyDescent="0.2">
      <c r="A722" s="12" t="s">
        <v>534</v>
      </c>
      <c r="B722" s="12" t="s">
        <v>535</v>
      </c>
      <c r="C722" t="s">
        <v>533</v>
      </c>
      <c r="D722" t="s">
        <v>147</v>
      </c>
      <c r="E722" s="12" t="s">
        <v>178</v>
      </c>
      <c r="F722">
        <v>54</v>
      </c>
      <c r="G722">
        <v>0</v>
      </c>
      <c r="H722">
        <v>0</v>
      </c>
      <c r="I722" s="15">
        <f t="shared" si="110"/>
        <v>0</v>
      </c>
      <c r="J722">
        <v>0</v>
      </c>
      <c r="K722">
        <v>0</v>
      </c>
      <c r="L722" s="3">
        <v>0</v>
      </c>
      <c r="M722" s="3">
        <v>0</v>
      </c>
      <c r="N722" s="3">
        <v>0</v>
      </c>
      <c r="O722" s="14">
        <f t="shared" si="111"/>
        <v>0</v>
      </c>
      <c r="P722">
        <v>0</v>
      </c>
      <c r="Q722">
        <v>0</v>
      </c>
      <c r="R722">
        <v>0</v>
      </c>
      <c r="S722" s="13">
        <f t="shared" si="112"/>
        <v>0</v>
      </c>
      <c r="T722" s="13">
        <f t="shared" si="113"/>
        <v>0</v>
      </c>
      <c r="U722" s="15">
        <f t="shared" si="114"/>
        <v>0</v>
      </c>
      <c r="V722">
        <v>0</v>
      </c>
      <c r="W722">
        <v>0</v>
      </c>
      <c r="X722">
        <v>0</v>
      </c>
      <c r="Y722" s="2">
        <v>2.0499999999999998</v>
      </c>
      <c r="Z722" s="21">
        <v>3.3333333300000004E-2</v>
      </c>
      <c r="AA722">
        <v>0.04</v>
      </c>
      <c r="AB722">
        <v>5.25</v>
      </c>
      <c r="AC722" s="32">
        <f t="shared" si="115"/>
        <v>7.5614366729678641E-3</v>
      </c>
      <c r="AD722" s="13">
        <f t="shared" si="116"/>
        <v>0</v>
      </c>
      <c r="AE722" s="13">
        <f t="shared" si="117"/>
        <v>0</v>
      </c>
      <c r="AF722" s="13">
        <f t="shared" si="118"/>
        <v>0</v>
      </c>
      <c r="AI722" s="17" t="str">
        <f t="shared" si="119"/>
        <v xml:space="preserve"> </v>
      </c>
      <c r="AJ722" s="35">
        <v>1</v>
      </c>
      <c r="AK722" s="35">
        <v>0</v>
      </c>
      <c r="AL722" s="35">
        <v>0</v>
      </c>
      <c r="AM722" s="35">
        <v>0</v>
      </c>
      <c r="AN722" s="35">
        <v>0</v>
      </c>
      <c r="AO722" s="35">
        <v>0</v>
      </c>
      <c r="AP722" s="35">
        <v>0</v>
      </c>
      <c r="AQ722" s="35">
        <v>0</v>
      </c>
      <c r="AR722">
        <v>0</v>
      </c>
      <c r="AS722">
        <v>1</v>
      </c>
      <c r="AT722">
        <v>29.27</v>
      </c>
      <c r="AU722">
        <v>-64.7</v>
      </c>
      <c r="AV722">
        <v>-81.742000000000004</v>
      </c>
      <c r="AW722">
        <v>-8.32</v>
      </c>
      <c r="AX722" s="2">
        <v>0.2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</row>
    <row r="723" spans="1:55" x14ac:dyDescent="0.2">
      <c r="A723" s="12" t="s">
        <v>2948</v>
      </c>
      <c r="B723" s="12" t="s">
        <v>2949</v>
      </c>
      <c r="C723" t="s">
        <v>2947</v>
      </c>
      <c r="D723" t="s">
        <v>684</v>
      </c>
      <c r="E723" s="12" t="s">
        <v>178</v>
      </c>
      <c r="F723">
        <v>79</v>
      </c>
      <c r="G723">
        <v>0</v>
      </c>
      <c r="H723">
        <v>0</v>
      </c>
      <c r="I723" s="15">
        <f t="shared" si="110"/>
        <v>0</v>
      </c>
      <c r="J723">
        <v>0</v>
      </c>
      <c r="K723">
        <v>0</v>
      </c>
      <c r="L723" s="3">
        <v>0</v>
      </c>
      <c r="M723" s="3">
        <v>0</v>
      </c>
      <c r="N723" s="3">
        <v>0</v>
      </c>
      <c r="O723" s="14">
        <f t="shared" si="111"/>
        <v>0</v>
      </c>
      <c r="P723">
        <v>1</v>
      </c>
      <c r="Q723">
        <v>0</v>
      </c>
      <c r="R723">
        <v>2</v>
      </c>
      <c r="S723" s="13">
        <f t="shared" si="112"/>
        <v>0</v>
      </c>
      <c r="T723" s="13">
        <f t="shared" si="113"/>
        <v>0</v>
      </c>
      <c r="U723" s="15">
        <f t="shared" si="114"/>
        <v>0</v>
      </c>
      <c r="V723">
        <v>0</v>
      </c>
      <c r="W723">
        <v>0</v>
      </c>
      <c r="X723">
        <v>0</v>
      </c>
      <c r="Y723" s="2">
        <v>6</v>
      </c>
      <c r="Z723" s="21">
        <v>6.6666666700000002E-2</v>
      </c>
      <c r="AA723">
        <v>0.08</v>
      </c>
      <c r="AB723">
        <v>5.77</v>
      </c>
      <c r="AC723" s="32">
        <f t="shared" si="115"/>
        <v>1.3675213675213677E-2</v>
      </c>
      <c r="AD723" s="13">
        <f t="shared" si="116"/>
        <v>0</v>
      </c>
      <c r="AE723" s="13">
        <f t="shared" si="117"/>
        <v>0</v>
      </c>
      <c r="AF723" s="13">
        <f t="shared" si="118"/>
        <v>0</v>
      </c>
      <c r="AI723" s="17" t="str">
        <f t="shared" si="119"/>
        <v xml:space="preserve"> </v>
      </c>
      <c r="AJ723" s="35">
        <v>1</v>
      </c>
      <c r="AK723" s="35">
        <v>0</v>
      </c>
      <c r="AL723" s="35">
        <v>5</v>
      </c>
      <c r="AM723" s="35">
        <v>2</v>
      </c>
      <c r="AN723" s="35">
        <v>0</v>
      </c>
      <c r="AO723" s="35">
        <v>0</v>
      </c>
      <c r="AP723" s="35">
        <v>0</v>
      </c>
      <c r="AQ723" s="35">
        <v>4</v>
      </c>
      <c r="AR723">
        <v>1</v>
      </c>
      <c r="AS723">
        <v>0</v>
      </c>
      <c r="AT723">
        <v>80</v>
      </c>
      <c r="AU723">
        <v>-10.199999999999999</v>
      </c>
      <c r="AV723">
        <v>-78.945999999999998</v>
      </c>
      <c r="AW723">
        <v>0.72899999999999998</v>
      </c>
      <c r="AX723" s="2">
        <v>0.5</v>
      </c>
      <c r="AY723" s="2">
        <v>-0.1</v>
      </c>
      <c r="AZ723" s="2">
        <v>0.1</v>
      </c>
      <c r="BA723" s="2">
        <v>0</v>
      </c>
      <c r="BB723" s="2">
        <v>0</v>
      </c>
      <c r="BC723" s="2">
        <v>0</v>
      </c>
    </row>
    <row r="724" spans="1:55" x14ac:dyDescent="0.2">
      <c r="A724" s="12" t="s">
        <v>1808</v>
      </c>
      <c r="B724" s="12" t="s">
        <v>1809</v>
      </c>
      <c r="C724" t="s">
        <v>1807</v>
      </c>
      <c r="D724" s="12" t="s">
        <v>131</v>
      </c>
      <c r="E724" s="12" t="s">
        <v>140</v>
      </c>
      <c r="F724">
        <v>3</v>
      </c>
      <c r="G724">
        <v>0</v>
      </c>
      <c r="H724">
        <v>0</v>
      </c>
      <c r="I724" s="15">
        <f t="shared" si="110"/>
        <v>0</v>
      </c>
      <c r="J724">
        <v>0</v>
      </c>
      <c r="K724">
        <v>0</v>
      </c>
      <c r="L724" s="3">
        <v>0</v>
      </c>
      <c r="M724" s="3">
        <v>0</v>
      </c>
      <c r="N724" s="3">
        <v>0</v>
      </c>
      <c r="O724" s="14">
        <f t="shared" si="111"/>
        <v>0</v>
      </c>
      <c r="P724">
        <v>0</v>
      </c>
      <c r="Q724">
        <v>0</v>
      </c>
      <c r="R724">
        <v>0</v>
      </c>
      <c r="S724" s="13">
        <f t="shared" si="112"/>
        <v>0</v>
      </c>
      <c r="T724" s="13">
        <f t="shared" si="113"/>
        <v>0</v>
      </c>
      <c r="U724" s="15">
        <f t="shared" si="114"/>
        <v>0</v>
      </c>
      <c r="V724">
        <v>0</v>
      </c>
      <c r="W724">
        <v>0</v>
      </c>
      <c r="X724">
        <v>0</v>
      </c>
      <c r="Y724" s="2">
        <v>2.1</v>
      </c>
      <c r="Z724" s="21">
        <v>0.7</v>
      </c>
      <c r="AA724">
        <v>0.7</v>
      </c>
      <c r="AB724">
        <v>3.6</v>
      </c>
      <c r="AC724" s="32">
        <f t="shared" si="115"/>
        <v>0.16279069767441859</v>
      </c>
      <c r="AD724" s="13">
        <f t="shared" si="116"/>
        <v>0</v>
      </c>
      <c r="AE724" s="13">
        <f t="shared" si="117"/>
        <v>0</v>
      </c>
      <c r="AF724" s="13">
        <f t="shared" si="118"/>
        <v>0</v>
      </c>
      <c r="AG724">
        <v>0</v>
      </c>
      <c r="AH724">
        <v>0</v>
      </c>
      <c r="AI724" s="17" t="str">
        <f t="shared" si="119"/>
        <v xml:space="preserve"> </v>
      </c>
      <c r="AJ724" s="35">
        <v>0</v>
      </c>
      <c r="AK724" s="35">
        <v>0</v>
      </c>
      <c r="AL724" s="35">
        <v>0</v>
      </c>
      <c r="AM724" s="35">
        <v>0</v>
      </c>
      <c r="AN724" s="35">
        <v>1</v>
      </c>
      <c r="AO724" s="35">
        <v>1</v>
      </c>
      <c r="AP724" s="35">
        <v>0</v>
      </c>
      <c r="AQ724" s="35">
        <v>0</v>
      </c>
      <c r="AR724">
        <v>0</v>
      </c>
      <c r="AS724">
        <v>0</v>
      </c>
      <c r="AT724">
        <v>0</v>
      </c>
      <c r="AU724">
        <v>-77.8</v>
      </c>
      <c r="AV724">
        <v>-83.4</v>
      </c>
      <c r="AW724">
        <v>-3.532</v>
      </c>
      <c r="AX724" s="2">
        <v>0.1</v>
      </c>
      <c r="AY724" s="2">
        <v>-0.1</v>
      </c>
      <c r="AZ724" s="2">
        <v>0</v>
      </c>
      <c r="BA724" s="2">
        <v>0</v>
      </c>
      <c r="BB724" s="2">
        <v>0</v>
      </c>
      <c r="BC724" s="2">
        <v>-0.1</v>
      </c>
    </row>
    <row r="725" spans="1:55" x14ac:dyDescent="0.2">
      <c r="A725" s="12" t="s">
        <v>1808</v>
      </c>
      <c r="B725" s="12" t="s">
        <v>1950</v>
      </c>
      <c r="C725" t="s">
        <v>1949</v>
      </c>
      <c r="D725" t="s">
        <v>343</v>
      </c>
      <c r="E725" s="12" t="s">
        <v>178</v>
      </c>
      <c r="F725">
        <v>72</v>
      </c>
      <c r="G725">
        <v>3</v>
      </c>
      <c r="H725">
        <v>10</v>
      </c>
      <c r="I725" s="15">
        <f t="shared" si="110"/>
        <v>13</v>
      </c>
      <c r="J725">
        <v>5</v>
      </c>
      <c r="K725">
        <v>5</v>
      </c>
      <c r="L725" s="3">
        <v>3</v>
      </c>
      <c r="M725" s="3">
        <v>5</v>
      </c>
      <c r="N725" s="3">
        <v>5</v>
      </c>
      <c r="O725" s="14">
        <f t="shared" si="111"/>
        <v>3.4998504337416243</v>
      </c>
      <c r="P725">
        <v>35</v>
      </c>
      <c r="Q725">
        <v>9</v>
      </c>
      <c r="R725">
        <v>23</v>
      </c>
      <c r="S725" s="13">
        <f t="shared" si="112"/>
        <v>8.5714285714285715E-2</v>
      </c>
      <c r="T725" s="13">
        <f t="shared" si="113"/>
        <v>4.4776119402985072E-2</v>
      </c>
      <c r="U725" s="15">
        <f t="shared" si="114"/>
        <v>39.130434782608695</v>
      </c>
      <c r="V725">
        <v>4</v>
      </c>
      <c r="W725">
        <v>1</v>
      </c>
      <c r="X725">
        <v>6</v>
      </c>
      <c r="Y725" s="2">
        <v>222.86666666670001</v>
      </c>
      <c r="Z725" s="21">
        <v>3.0833333333000001</v>
      </c>
      <c r="AA725">
        <v>3.06</v>
      </c>
      <c r="AB725">
        <v>1.82</v>
      </c>
      <c r="AC725" s="32">
        <f t="shared" si="115"/>
        <v>0.62704918032786883</v>
      </c>
      <c r="AD725" s="13">
        <f t="shared" si="116"/>
        <v>0.13043478260869565</v>
      </c>
      <c r="AE725" s="13">
        <f t="shared" si="117"/>
        <v>0.43478260869565216</v>
      </c>
      <c r="AF725" s="13">
        <f t="shared" si="118"/>
        <v>0.56521739130434778</v>
      </c>
      <c r="AI725" s="17" t="str">
        <f t="shared" si="119"/>
        <v xml:space="preserve"> </v>
      </c>
      <c r="AJ725" s="35">
        <v>23</v>
      </c>
      <c r="AK725" s="35">
        <v>0</v>
      </c>
      <c r="AL725" s="35">
        <v>157</v>
      </c>
      <c r="AM725" s="35">
        <v>25</v>
      </c>
      <c r="AN725" s="35">
        <v>63</v>
      </c>
      <c r="AO725" s="35">
        <v>5</v>
      </c>
      <c r="AP725" s="35">
        <v>7</v>
      </c>
      <c r="AQ725" s="35">
        <v>73</v>
      </c>
      <c r="AR725">
        <v>0</v>
      </c>
      <c r="AS725">
        <v>1</v>
      </c>
      <c r="AT725">
        <v>75.95</v>
      </c>
      <c r="AU725">
        <v>5.9</v>
      </c>
      <c r="AV725">
        <v>-83.105000000000004</v>
      </c>
      <c r="AW725">
        <v>-2.99</v>
      </c>
      <c r="AX725" s="2">
        <v>20</v>
      </c>
      <c r="AY725" s="2">
        <v>-0.30000000000000004</v>
      </c>
      <c r="AZ725" s="2">
        <v>-0.2</v>
      </c>
      <c r="BA725" s="2">
        <v>0.4</v>
      </c>
      <c r="BB725" s="2">
        <v>-0.4</v>
      </c>
      <c r="BC725" s="2">
        <v>-0.5</v>
      </c>
    </row>
    <row r="726" spans="1:55" x14ac:dyDescent="0.2">
      <c r="A726" s="12" t="s">
        <v>1808</v>
      </c>
      <c r="B726" s="12" t="s">
        <v>2852</v>
      </c>
      <c r="C726" t="s">
        <v>2851</v>
      </c>
      <c r="D726" t="s">
        <v>265</v>
      </c>
      <c r="E726" s="12" t="s">
        <v>178</v>
      </c>
      <c r="F726">
        <v>72</v>
      </c>
      <c r="G726">
        <v>0</v>
      </c>
      <c r="H726">
        <v>0</v>
      </c>
      <c r="I726" s="15">
        <f t="shared" si="110"/>
        <v>0</v>
      </c>
      <c r="J726">
        <v>0</v>
      </c>
      <c r="K726">
        <v>0</v>
      </c>
      <c r="L726" s="3">
        <v>0</v>
      </c>
      <c r="M726" s="3">
        <v>0</v>
      </c>
      <c r="N726" s="3">
        <v>0</v>
      </c>
      <c r="O726" s="14">
        <f t="shared" si="111"/>
        <v>0</v>
      </c>
      <c r="P726">
        <v>0</v>
      </c>
      <c r="Q726">
        <v>0</v>
      </c>
      <c r="R726">
        <v>0</v>
      </c>
      <c r="S726" s="13">
        <f t="shared" si="112"/>
        <v>0</v>
      </c>
      <c r="T726" s="13">
        <f t="shared" si="113"/>
        <v>0</v>
      </c>
      <c r="U726" s="15">
        <f t="shared" si="114"/>
        <v>0</v>
      </c>
      <c r="V726">
        <v>0</v>
      </c>
      <c r="W726">
        <v>0</v>
      </c>
      <c r="X726">
        <v>0</v>
      </c>
      <c r="Y726" s="2">
        <v>0.96666666670000001</v>
      </c>
      <c r="Z726" s="21">
        <v>0</v>
      </c>
      <c r="AA726">
        <v>0.02</v>
      </c>
      <c r="AB726">
        <v>5.41</v>
      </c>
      <c r="AC726" s="32">
        <f t="shared" si="115"/>
        <v>3.6832412523020259E-3</v>
      </c>
      <c r="AD726" s="13">
        <f t="shared" si="116"/>
        <v>0</v>
      </c>
      <c r="AE726" s="13">
        <f t="shared" si="117"/>
        <v>0</v>
      </c>
      <c r="AF726" s="13">
        <f t="shared" si="118"/>
        <v>0</v>
      </c>
      <c r="AI726" s="17" t="str">
        <f t="shared" si="119"/>
        <v xml:space="preserve"> </v>
      </c>
      <c r="AJ726" s="35">
        <v>0</v>
      </c>
      <c r="AK726" s="35">
        <v>0</v>
      </c>
      <c r="AL726" s="35">
        <v>0</v>
      </c>
      <c r="AM726" s="35">
        <v>0</v>
      </c>
      <c r="AN726" s="35">
        <v>0</v>
      </c>
      <c r="AO726" s="35">
        <v>0</v>
      </c>
      <c r="AP726" s="35">
        <v>0</v>
      </c>
      <c r="AQ726" s="35">
        <v>0</v>
      </c>
      <c r="AR726">
        <v>1</v>
      </c>
      <c r="AS726">
        <v>3</v>
      </c>
      <c r="AT726">
        <v>0</v>
      </c>
      <c r="AU726">
        <v>-87.4</v>
      </c>
      <c r="AV726">
        <v>-82.367000000000004</v>
      </c>
      <c r="AW726">
        <v>-2.0720000000000001</v>
      </c>
      <c r="AX726" s="2">
        <v>0</v>
      </c>
      <c r="AY726" s="2">
        <v>-0.1</v>
      </c>
      <c r="AZ726" s="2">
        <v>0</v>
      </c>
      <c r="BA726" s="2">
        <v>0</v>
      </c>
      <c r="BB726" s="2">
        <v>0</v>
      </c>
      <c r="BC726" s="2">
        <v>0</v>
      </c>
    </row>
    <row r="727" spans="1:55" x14ac:dyDescent="0.2">
      <c r="A727" s="12" t="s">
        <v>1644</v>
      </c>
      <c r="B727" s="12" t="s">
        <v>1645</v>
      </c>
      <c r="C727" t="s">
        <v>1643</v>
      </c>
      <c r="D727" t="s">
        <v>382</v>
      </c>
      <c r="E727" s="12" t="s">
        <v>178</v>
      </c>
      <c r="F727">
        <v>82</v>
      </c>
      <c r="G727">
        <v>0</v>
      </c>
      <c r="H727">
        <v>0</v>
      </c>
      <c r="I727" s="15">
        <f t="shared" si="110"/>
        <v>0</v>
      </c>
      <c r="J727">
        <v>0</v>
      </c>
      <c r="K727">
        <v>0</v>
      </c>
      <c r="L727" s="3">
        <v>0</v>
      </c>
      <c r="M727" s="3">
        <v>0</v>
      </c>
      <c r="N727" s="3">
        <v>0</v>
      </c>
      <c r="O727" s="14">
        <f t="shared" si="111"/>
        <v>0</v>
      </c>
      <c r="P727">
        <v>2</v>
      </c>
      <c r="Q727">
        <v>0</v>
      </c>
      <c r="R727">
        <v>2</v>
      </c>
      <c r="S727" s="13">
        <f t="shared" si="112"/>
        <v>0</v>
      </c>
      <c r="T727" s="13">
        <f t="shared" si="113"/>
        <v>0</v>
      </c>
      <c r="U727" s="15">
        <f t="shared" si="114"/>
        <v>0</v>
      </c>
      <c r="V727">
        <v>0</v>
      </c>
      <c r="W727">
        <v>0</v>
      </c>
      <c r="X727">
        <v>1</v>
      </c>
      <c r="Y727" s="2">
        <v>51.433333333299998</v>
      </c>
      <c r="Z727" s="21">
        <v>0.61666666670000003</v>
      </c>
      <c r="AA727">
        <v>0.63</v>
      </c>
      <c r="AB727">
        <v>4.6500000000000004</v>
      </c>
      <c r="AC727" s="32">
        <f t="shared" si="115"/>
        <v>0.11931818181818181</v>
      </c>
      <c r="AD727" s="13">
        <f t="shared" si="116"/>
        <v>0</v>
      </c>
      <c r="AE727" s="13">
        <f t="shared" si="117"/>
        <v>0</v>
      </c>
      <c r="AF727" s="13">
        <f t="shared" si="118"/>
        <v>0</v>
      </c>
      <c r="AI727" s="17" t="str">
        <f t="shared" si="119"/>
        <v xml:space="preserve"> </v>
      </c>
      <c r="AJ727" s="35">
        <v>2</v>
      </c>
      <c r="AK727" s="35">
        <v>1</v>
      </c>
      <c r="AL727" s="35">
        <v>28</v>
      </c>
      <c r="AM727" s="35">
        <v>3</v>
      </c>
      <c r="AN727" s="35">
        <v>18</v>
      </c>
      <c r="AO727" s="35">
        <v>4</v>
      </c>
      <c r="AP727" s="35">
        <v>1</v>
      </c>
      <c r="AQ727" s="35">
        <v>11</v>
      </c>
      <c r="AR727">
        <v>0</v>
      </c>
      <c r="AS727">
        <v>0</v>
      </c>
      <c r="AT727">
        <v>58.38</v>
      </c>
      <c r="AU727">
        <v>-30.5</v>
      </c>
      <c r="AV727">
        <v>-82.78</v>
      </c>
      <c r="AW727">
        <v>-2.2090000000000001</v>
      </c>
      <c r="AX727" s="2">
        <v>3.4</v>
      </c>
      <c r="AY727" s="2">
        <v>-1.4</v>
      </c>
      <c r="AZ727" s="2">
        <v>0.60000000000000009</v>
      </c>
      <c r="BA727" s="2">
        <v>0</v>
      </c>
      <c r="BB727" s="2">
        <v>0.5</v>
      </c>
      <c r="BC727" s="2">
        <v>-0.30000000000000004</v>
      </c>
    </row>
    <row r="728" spans="1:55" x14ac:dyDescent="0.2">
      <c r="A728" s="12" t="s">
        <v>2036</v>
      </c>
      <c r="B728" s="12" t="s">
        <v>2037</v>
      </c>
      <c r="C728" t="s">
        <v>2035</v>
      </c>
      <c r="D728" t="s">
        <v>460</v>
      </c>
      <c r="E728" s="12" t="s">
        <v>178</v>
      </c>
      <c r="F728">
        <v>25</v>
      </c>
      <c r="G728">
        <v>0</v>
      </c>
      <c r="H728">
        <v>0</v>
      </c>
      <c r="I728" s="15">
        <f t="shared" si="110"/>
        <v>0</v>
      </c>
      <c r="J728">
        <v>0</v>
      </c>
      <c r="K728">
        <v>0</v>
      </c>
      <c r="L728" s="3">
        <v>0</v>
      </c>
      <c r="M728" s="3">
        <v>0</v>
      </c>
      <c r="N728" s="3">
        <v>0</v>
      </c>
      <c r="O728" s="14">
        <f t="shared" si="111"/>
        <v>0</v>
      </c>
      <c r="P728">
        <v>0</v>
      </c>
      <c r="Q728">
        <v>0</v>
      </c>
      <c r="R728">
        <v>0</v>
      </c>
      <c r="S728" s="13">
        <f t="shared" si="112"/>
        <v>0</v>
      </c>
      <c r="T728" s="13">
        <f t="shared" si="113"/>
        <v>0</v>
      </c>
      <c r="U728" s="15">
        <f t="shared" si="114"/>
        <v>0</v>
      </c>
      <c r="V728">
        <v>0</v>
      </c>
      <c r="W728">
        <v>0</v>
      </c>
      <c r="X728">
        <v>0</v>
      </c>
      <c r="Y728" s="2">
        <v>1.1166666667</v>
      </c>
      <c r="Z728" s="21">
        <v>3.3333333300000004E-2</v>
      </c>
      <c r="AA728">
        <v>0.05</v>
      </c>
      <c r="AB728">
        <v>5.64</v>
      </c>
      <c r="AC728" s="32">
        <f t="shared" si="115"/>
        <v>8.7873462214411256E-3</v>
      </c>
      <c r="AD728" s="13">
        <f t="shared" si="116"/>
        <v>0</v>
      </c>
      <c r="AE728" s="13">
        <f t="shared" si="117"/>
        <v>0</v>
      </c>
      <c r="AF728" s="13">
        <f t="shared" si="118"/>
        <v>0</v>
      </c>
      <c r="AI728" s="17" t="str">
        <f t="shared" si="119"/>
        <v xml:space="preserve"> </v>
      </c>
      <c r="AJ728" s="35">
        <v>0</v>
      </c>
      <c r="AK728" s="35">
        <v>0</v>
      </c>
      <c r="AL728" s="35">
        <v>1</v>
      </c>
      <c r="AM728" s="35">
        <v>0</v>
      </c>
      <c r="AN728" s="35">
        <v>0</v>
      </c>
      <c r="AO728" s="35">
        <v>0</v>
      </c>
      <c r="AP728" s="35">
        <v>0</v>
      </c>
      <c r="AQ728" s="35">
        <v>0</v>
      </c>
      <c r="AR728">
        <v>0</v>
      </c>
      <c r="AS728">
        <v>0</v>
      </c>
      <c r="AT728">
        <v>52.94</v>
      </c>
      <c r="AU728">
        <v>-31.3</v>
      </c>
      <c r="AV728">
        <v>-83.938000000000002</v>
      </c>
      <c r="AW728">
        <v>-2.597</v>
      </c>
      <c r="AX728" s="2">
        <v>0.1</v>
      </c>
      <c r="AY728" s="2">
        <v>-0.1</v>
      </c>
      <c r="AZ728" s="2">
        <v>0</v>
      </c>
      <c r="BA728" s="2">
        <v>0</v>
      </c>
      <c r="BB728" s="2">
        <v>0</v>
      </c>
      <c r="BC728" s="2">
        <v>-0.1</v>
      </c>
    </row>
    <row r="729" spans="1:55" x14ac:dyDescent="0.2">
      <c r="A729" s="12" t="s">
        <v>2036</v>
      </c>
      <c r="B729" s="12" t="s">
        <v>2680</v>
      </c>
      <c r="C729" t="s">
        <v>2679</v>
      </c>
      <c r="D729" t="s">
        <v>432</v>
      </c>
      <c r="E729" s="12" t="s">
        <v>123</v>
      </c>
      <c r="F729">
        <v>10</v>
      </c>
      <c r="G729">
        <v>0</v>
      </c>
      <c r="H729">
        <v>1</v>
      </c>
      <c r="I729" s="15">
        <f t="shared" si="110"/>
        <v>1</v>
      </c>
      <c r="J729">
        <v>0</v>
      </c>
      <c r="K729">
        <v>1</v>
      </c>
      <c r="L729" s="3">
        <v>0</v>
      </c>
      <c r="M729" s="3">
        <v>0</v>
      </c>
      <c r="N729" s="3">
        <v>1</v>
      </c>
      <c r="O729" s="14">
        <f t="shared" si="111"/>
        <v>12.456747404758085</v>
      </c>
      <c r="P729">
        <v>0</v>
      </c>
      <c r="Q729">
        <v>1</v>
      </c>
      <c r="R729">
        <v>0</v>
      </c>
      <c r="S729" s="13">
        <f t="shared" si="112"/>
        <v>0</v>
      </c>
      <c r="T729" s="13">
        <f t="shared" si="113"/>
        <v>0</v>
      </c>
      <c r="U729" s="15">
        <f t="shared" si="114"/>
        <v>0</v>
      </c>
      <c r="V729">
        <v>0</v>
      </c>
      <c r="W729">
        <v>0</v>
      </c>
      <c r="X729">
        <v>0</v>
      </c>
      <c r="Y729" s="2">
        <v>4.8166666666999998</v>
      </c>
      <c r="Z729" s="21">
        <v>0.46666666670000001</v>
      </c>
      <c r="AA729">
        <v>0.48</v>
      </c>
      <c r="AB729">
        <v>5.31</v>
      </c>
      <c r="AC729" s="32">
        <f t="shared" si="115"/>
        <v>8.2901554404145081E-2</v>
      </c>
      <c r="AD729" s="13">
        <f t="shared" si="116"/>
        <v>0</v>
      </c>
      <c r="AE729" s="13">
        <f t="shared" si="117"/>
        <v>0.5</v>
      </c>
      <c r="AF729" s="13">
        <f t="shared" si="118"/>
        <v>0.5</v>
      </c>
      <c r="AG729">
        <v>0</v>
      </c>
      <c r="AH729">
        <v>0</v>
      </c>
      <c r="AI729" s="17" t="str">
        <f t="shared" si="119"/>
        <v xml:space="preserve"> </v>
      </c>
      <c r="AJ729" s="35">
        <v>2</v>
      </c>
      <c r="AK729" s="35">
        <v>0</v>
      </c>
      <c r="AL729" s="35">
        <v>2</v>
      </c>
      <c r="AM729" s="35">
        <v>0</v>
      </c>
      <c r="AN729" s="35">
        <v>1</v>
      </c>
      <c r="AO729" s="35">
        <v>0</v>
      </c>
      <c r="AP729" s="35">
        <v>0</v>
      </c>
      <c r="AQ729" s="35">
        <v>0</v>
      </c>
      <c r="AR729">
        <v>0</v>
      </c>
      <c r="AS729">
        <v>0</v>
      </c>
      <c r="AT729">
        <v>62.28</v>
      </c>
      <c r="AU729">
        <v>17.100000000000001</v>
      </c>
      <c r="AV729">
        <v>-82.986999999999995</v>
      </c>
      <c r="AW729">
        <v>-4.8129999999999997</v>
      </c>
      <c r="AX729" s="2">
        <v>0.30000000000000004</v>
      </c>
      <c r="AY729" s="2">
        <v>-0.2</v>
      </c>
      <c r="AZ729" s="2">
        <v>0.1</v>
      </c>
      <c r="BA729" s="2">
        <v>0</v>
      </c>
      <c r="BB729" s="2">
        <v>0.1</v>
      </c>
      <c r="BC729" s="2">
        <v>-0.1</v>
      </c>
    </row>
    <row r="730" spans="1:55" x14ac:dyDescent="0.2">
      <c r="A730" s="12" t="s">
        <v>743</v>
      </c>
      <c r="B730" s="12" t="s">
        <v>739</v>
      </c>
      <c r="C730" t="s">
        <v>742</v>
      </c>
      <c r="D730" s="12" t="s">
        <v>271</v>
      </c>
      <c r="E730" s="12" t="s">
        <v>148</v>
      </c>
      <c r="F730">
        <v>65</v>
      </c>
      <c r="G730">
        <v>7</v>
      </c>
      <c r="H730">
        <v>5</v>
      </c>
      <c r="I730" s="15">
        <f t="shared" si="110"/>
        <v>12</v>
      </c>
      <c r="J730">
        <v>1</v>
      </c>
      <c r="K730">
        <v>3</v>
      </c>
      <c r="L730" s="3">
        <v>5</v>
      </c>
      <c r="M730" s="3">
        <v>2</v>
      </c>
      <c r="N730" s="3">
        <v>3</v>
      </c>
      <c r="O730" s="14">
        <f t="shared" si="111"/>
        <v>4.6035805626598467</v>
      </c>
      <c r="P730">
        <v>30</v>
      </c>
      <c r="Q730">
        <v>10</v>
      </c>
      <c r="R730">
        <v>3</v>
      </c>
      <c r="S730" s="13">
        <f t="shared" si="112"/>
        <v>0.23333333333333334</v>
      </c>
      <c r="T730" s="13">
        <f t="shared" si="113"/>
        <v>0.16279069767441862</v>
      </c>
      <c r="U730" s="15">
        <f t="shared" si="114"/>
        <v>6.7</v>
      </c>
      <c r="V730">
        <v>0</v>
      </c>
      <c r="W730">
        <v>5</v>
      </c>
      <c r="X730">
        <v>6</v>
      </c>
      <c r="Y730" s="2">
        <v>156.4</v>
      </c>
      <c r="Z730" s="21">
        <v>2.4</v>
      </c>
      <c r="AA730">
        <v>2.2200000000000002</v>
      </c>
      <c r="AB730">
        <v>2.93</v>
      </c>
      <c r="AC730" s="32">
        <f t="shared" si="115"/>
        <v>0.43106796116504853</v>
      </c>
      <c r="AD730" s="13">
        <f t="shared" si="116"/>
        <v>0.25</v>
      </c>
      <c r="AE730" s="13">
        <f t="shared" si="117"/>
        <v>0.2</v>
      </c>
      <c r="AF730" s="13">
        <f t="shared" si="118"/>
        <v>0.45</v>
      </c>
      <c r="AG730">
        <v>0</v>
      </c>
      <c r="AH730">
        <v>0</v>
      </c>
      <c r="AI730" s="17" t="str">
        <f t="shared" si="119"/>
        <v xml:space="preserve"> </v>
      </c>
      <c r="AJ730" s="35">
        <v>20</v>
      </c>
      <c r="AK730" s="35">
        <v>4</v>
      </c>
      <c r="AL730" s="35">
        <v>114</v>
      </c>
      <c r="AM730" s="35">
        <v>18</v>
      </c>
      <c r="AN730" s="35">
        <v>56</v>
      </c>
      <c r="AO730" s="35">
        <v>6</v>
      </c>
      <c r="AP730" s="35">
        <v>8</v>
      </c>
      <c r="AQ730" s="35">
        <v>59</v>
      </c>
      <c r="AR730">
        <v>2</v>
      </c>
      <c r="AS730">
        <v>1</v>
      </c>
      <c r="AT730">
        <v>88.73</v>
      </c>
      <c r="AU730">
        <v>3.1</v>
      </c>
      <c r="AV730">
        <v>-82.575000000000003</v>
      </c>
      <c r="AW730">
        <v>-3.0859999999999999</v>
      </c>
      <c r="AX730" s="2">
        <v>14.9</v>
      </c>
      <c r="AY730" s="2">
        <v>1.8</v>
      </c>
      <c r="AZ730" s="2">
        <v>-0.30000000000000004</v>
      </c>
      <c r="BA730" s="2">
        <v>-0.1</v>
      </c>
      <c r="BB730" s="2">
        <v>0.30000000000000004</v>
      </c>
      <c r="BC730" s="2">
        <v>1.7000000000000002</v>
      </c>
    </row>
    <row r="731" spans="1:55" x14ac:dyDescent="0.2">
      <c r="A731" s="12" t="s">
        <v>743</v>
      </c>
      <c r="B731" s="12" t="s">
        <v>252</v>
      </c>
      <c r="C731" t="s">
        <v>803</v>
      </c>
      <c r="D731" t="s">
        <v>432</v>
      </c>
      <c r="E731" s="12" t="s">
        <v>123</v>
      </c>
      <c r="F731">
        <v>62</v>
      </c>
      <c r="G731">
        <v>0</v>
      </c>
      <c r="H731">
        <v>0</v>
      </c>
      <c r="I731" s="15">
        <f t="shared" si="110"/>
        <v>0</v>
      </c>
      <c r="J731">
        <v>0</v>
      </c>
      <c r="K731">
        <v>0</v>
      </c>
      <c r="L731" s="3">
        <v>0</v>
      </c>
      <c r="M731" s="3">
        <v>0</v>
      </c>
      <c r="N731" s="3">
        <v>0</v>
      </c>
      <c r="O731" s="14">
        <f t="shared" si="111"/>
        <v>0</v>
      </c>
      <c r="P731">
        <v>0</v>
      </c>
      <c r="Q731">
        <v>0</v>
      </c>
      <c r="R731">
        <v>0</v>
      </c>
      <c r="S731" s="13">
        <f t="shared" si="112"/>
        <v>0</v>
      </c>
      <c r="T731" s="13">
        <f t="shared" si="113"/>
        <v>0</v>
      </c>
      <c r="U731" s="15">
        <f t="shared" si="114"/>
        <v>0</v>
      </c>
      <c r="V731">
        <v>0</v>
      </c>
      <c r="W731">
        <v>0</v>
      </c>
      <c r="X731">
        <v>0</v>
      </c>
      <c r="Y731" s="2">
        <v>1.6166666667</v>
      </c>
      <c r="Z731" s="21">
        <v>1.6666666699999999E-2</v>
      </c>
      <c r="AA731">
        <v>0.03</v>
      </c>
      <c r="AB731">
        <v>4.9400000000000004</v>
      </c>
      <c r="AC731" s="32">
        <f t="shared" si="115"/>
        <v>6.0362173038229364E-3</v>
      </c>
      <c r="AD731" s="13">
        <f t="shared" si="116"/>
        <v>0</v>
      </c>
      <c r="AE731" s="13">
        <f t="shared" si="117"/>
        <v>0</v>
      </c>
      <c r="AF731" s="13">
        <f t="shared" si="118"/>
        <v>0</v>
      </c>
      <c r="AG731">
        <v>0</v>
      </c>
      <c r="AH731">
        <v>0</v>
      </c>
      <c r="AI731" s="17" t="str">
        <f t="shared" si="119"/>
        <v xml:space="preserve"> </v>
      </c>
      <c r="AJ731" s="35">
        <v>0</v>
      </c>
      <c r="AK731" s="35">
        <v>0</v>
      </c>
      <c r="AL731" s="35">
        <v>1</v>
      </c>
      <c r="AM731" s="35">
        <v>1</v>
      </c>
      <c r="AN731" s="35">
        <v>1</v>
      </c>
      <c r="AO731" s="35">
        <v>0</v>
      </c>
      <c r="AP731" s="35">
        <v>0</v>
      </c>
      <c r="AQ731" s="35">
        <v>0</v>
      </c>
      <c r="AR731">
        <v>0</v>
      </c>
      <c r="AS731">
        <v>0</v>
      </c>
      <c r="AT731">
        <v>37.11</v>
      </c>
      <c r="AU731">
        <v>-26.5</v>
      </c>
      <c r="AV731">
        <v>-87.489000000000004</v>
      </c>
      <c r="AW731">
        <v>-1.5209999999999999</v>
      </c>
      <c r="AX731" s="2">
        <v>0.1</v>
      </c>
      <c r="AY731" s="2">
        <v>-0.2</v>
      </c>
      <c r="AZ731" s="2">
        <v>0</v>
      </c>
      <c r="BA731" s="2">
        <v>0</v>
      </c>
      <c r="BB731" s="2">
        <v>0.1</v>
      </c>
      <c r="BC731" s="2">
        <v>-0.2</v>
      </c>
    </row>
    <row r="732" spans="1:55" x14ac:dyDescent="0.2">
      <c r="A732" s="12" t="s">
        <v>743</v>
      </c>
      <c r="B732" s="12" t="s">
        <v>145</v>
      </c>
      <c r="C732" t="s">
        <v>980</v>
      </c>
      <c r="D732" t="s">
        <v>223</v>
      </c>
      <c r="E732" s="12" t="s">
        <v>140</v>
      </c>
      <c r="F732">
        <v>6</v>
      </c>
      <c r="G732">
        <v>0</v>
      </c>
      <c r="H732">
        <v>0</v>
      </c>
      <c r="I732" s="15">
        <f t="shared" si="110"/>
        <v>0</v>
      </c>
      <c r="J732">
        <v>0</v>
      </c>
      <c r="K732">
        <v>0</v>
      </c>
      <c r="L732" s="3">
        <v>0</v>
      </c>
      <c r="M732" s="3">
        <v>0</v>
      </c>
      <c r="N732" s="3">
        <v>0</v>
      </c>
      <c r="O732" s="14">
        <f t="shared" si="111"/>
        <v>0</v>
      </c>
      <c r="P732">
        <v>0</v>
      </c>
      <c r="Q732">
        <v>0</v>
      </c>
      <c r="R732">
        <v>0</v>
      </c>
      <c r="S732" s="13">
        <f t="shared" si="112"/>
        <v>0</v>
      </c>
      <c r="T732" s="13">
        <f t="shared" si="113"/>
        <v>0</v>
      </c>
      <c r="U732" s="15">
        <f t="shared" si="114"/>
        <v>0</v>
      </c>
      <c r="V732">
        <v>0</v>
      </c>
      <c r="W732">
        <v>0</v>
      </c>
      <c r="X732">
        <v>0</v>
      </c>
      <c r="Y732" s="2">
        <v>0</v>
      </c>
      <c r="Z732" s="21">
        <v>0</v>
      </c>
      <c r="AC732" s="32">
        <f t="shared" si="115"/>
        <v>0</v>
      </c>
      <c r="AD732" s="13">
        <f t="shared" si="116"/>
        <v>0</v>
      </c>
      <c r="AE732" s="13">
        <f t="shared" si="117"/>
        <v>0</v>
      </c>
      <c r="AF732" s="13">
        <f t="shared" si="118"/>
        <v>0</v>
      </c>
      <c r="AG732">
        <v>0</v>
      </c>
      <c r="AH732">
        <v>0</v>
      </c>
      <c r="AI732" s="17" t="str">
        <f t="shared" si="119"/>
        <v xml:space="preserve"> </v>
      </c>
      <c r="AJ732" s="35">
        <v>0</v>
      </c>
      <c r="AK732" s="35">
        <v>0</v>
      </c>
      <c r="AL732" s="35">
        <v>0</v>
      </c>
      <c r="AM732" s="35">
        <v>0</v>
      </c>
      <c r="AN732" s="35">
        <v>0</v>
      </c>
      <c r="AO732" s="35">
        <v>0</v>
      </c>
      <c r="AP732" s="35">
        <v>0</v>
      </c>
      <c r="AQ732" s="35">
        <v>0</v>
      </c>
      <c r="AR732">
        <v>0</v>
      </c>
      <c r="AS73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</row>
    <row r="733" spans="1:55" x14ac:dyDescent="0.2">
      <c r="A733" s="12" t="s">
        <v>743</v>
      </c>
      <c r="B733" s="12" t="s">
        <v>1219</v>
      </c>
      <c r="C733" t="s">
        <v>1221</v>
      </c>
      <c r="D733" t="s">
        <v>343</v>
      </c>
      <c r="E733" s="12" t="s">
        <v>178</v>
      </c>
      <c r="F733">
        <v>80</v>
      </c>
      <c r="G733">
        <v>0</v>
      </c>
      <c r="H733">
        <v>6</v>
      </c>
      <c r="I733" s="15">
        <f t="shared" si="110"/>
        <v>6</v>
      </c>
      <c r="J733">
        <v>3</v>
      </c>
      <c r="K733">
        <v>3</v>
      </c>
      <c r="L733" s="3">
        <v>0</v>
      </c>
      <c r="M733" s="3">
        <v>3</v>
      </c>
      <c r="N733" s="3">
        <v>3</v>
      </c>
      <c r="O733" s="14">
        <f t="shared" si="111"/>
        <v>2.5680656283444461</v>
      </c>
      <c r="P733">
        <v>29</v>
      </c>
      <c r="Q733">
        <v>9</v>
      </c>
      <c r="R733">
        <v>12</v>
      </c>
      <c r="S733" s="13">
        <f t="shared" si="112"/>
        <v>0</v>
      </c>
      <c r="T733" s="13">
        <f t="shared" si="113"/>
        <v>0</v>
      </c>
      <c r="U733" s="15">
        <f t="shared" si="114"/>
        <v>25.615384615384617</v>
      </c>
      <c r="V733">
        <v>2</v>
      </c>
      <c r="W733">
        <v>3</v>
      </c>
      <c r="X733">
        <v>4</v>
      </c>
      <c r="Y733" s="2">
        <v>140.1833333333</v>
      </c>
      <c r="Z733" s="21">
        <v>1.75</v>
      </c>
      <c r="AA733">
        <v>1.7000000000000002</v>
      </c>
      <c r="AB733">
        <v>3.11</v>
      </c>
      <c r="AC733" s="32">
        <f t="shared" si="115"/>
        <v>0.35343035343035345</v>
      </c>
      <c r="AD733" s="13">
        <f t="shared" si="116"/>
        <v>0</v>
      </c>
      <c r="AE733" s="13">
        <f t="shared" si="117"/>
        <v>0.46153846153846156</v>
      </c>
      <c r="AF733" s="13">
        <f t="shared" si="118"/>
        <v>0.46153846153846156</v>
      </c>
      <c r="AI733" s="17" t="str">
        <f t="shared" si="119"/>
        <v xml:space="preserve"> </v>
      </c>
      <c r="AJ733" s="35">
        <v>13</v>
      </c>
      <c r="AK733" s="35">
        <v>0</v>
      </c>
      <c r="AL733" s="35">
        <v>98</v>
      </c>
      <c r="AM733" s="35">
        <v>17</v>
      </c>
      <c r="AN733" s="35">
        <v>38</v>
      </c>
      <c r="AO733" s="35">
        <v>7</v>
      </c>
      <c r="AP733" s="35">
        <v>4</v>
      </c>
      <c r="AQ733" s="35">
        <v>40</v>
      </c>
      <c r="AR733">
        <v>0</v>
      </c>
      <c r="AS733">
        <v>1</v>
      </c>
      <c r="AT733">
        <v>70.930000000000007</v>
      </c>
      <c r="AU733">
        <v>-3.3</v>
      </c>
      <c r="AV733">
        <v>-80.691999999999993</v>
      </c>
      <c r="AW733">
        <v>-0.33200000000000002</v>
      </c>
      <c r="AX733" s="2">
        <v>13.5</v>
      </c>
      <c r="AY733" s="2">
        <v>1.3</v>
      </c>
      <c r="AZ733" s="2">
        <v>0.1</v>
      </c>
      <c r="BA733" s="2">
        <v>0.1</v>
      </c>
      <c r="BB733" s="2">
        <v>-0.4</v>
      </c>
      <c r="BC733" s="2">
        <v>0.9</v>
      </c>
    </row>
    <row r="734" spans="1:55" x14ac:dyDescent="0.2">
      <c r="A734" s="12" t="s">
        <v>743</v>
      </c>
      <c r="B734" s="12" t="s">
        <v>1424</v>
      </c>
      <c r="C734" t="s">
        <v>1423</v>
      </c>
      <c r="D734" t="s">
        <v>393</v>
      </c>
      <c r="E734" s="12" t="s">
        <v>123</v>
      </c>
      <c r="F734">
        <v>75</v>
      </c>
      <c r="G734">
        <v>0</v>
      </c>
      <c r="H734">
        <v>0</v>
      </c>
      <c r="I734" s="15">
        <f t="shared" si="110"/>
        <v>0</v>
      </c>
      <c r="J734">
        <v>0</v>
      </c>
      <c r="K734">
        <v>0</v>
      </c>
      <c r="L734" s="3">
        <v>0</v>
      </c>
      <c r="M734" s="3">
        <v>0</v>
      </c>
      <c r="N734" s="3">
        <v>0</v>
      </c>
      <c r="O734" s="14">
        <f t="shared" si="111"/>
        <v>0</v>
      </c>
      <c r="P734">
        <v>1</v>
      </c>
      <c r="Q734">
        <v>1</v>
      </c>
      <c r="R734">
        <v>1</v>
      </c>
      <c r="S734" s="13">
        <f t="shared" si="112"/>
        <v>0</v>
      </c>
      <c r="T734" s="13">
        <f t="shared" si="113"/>
        <v>0</v>
      </c>
      <c r="U734" s="15">
        <f t="shared" si="114"/>
        <v>0</v>
      </c>
      <c r="V734">
        <v>0</v>
      </c>
      <c r="W734">
        <v>0</v>
      </c>
      <c r="X734">
        <v>0</v>
      </c>
      <c r="Y734" s="2">
        <v>7.3166666666999998</v>
      </c>
      <c r="Z734" s="21">
        <v>8.3333333300000006E-2</v>
      </c>
      <c r="AA734">
        <v>0.1</v>
      </c>
      <c r="AB734">
        <v>5.86</v>
      </c>
      <c r="AC734" s="32">
        <f t="shared" si="115"/>
        <v>1.6778523489932886E-2</v>
      </c>
      <c r="AD734" s="13">
        <f t="shared" si="116"/>
        <v>0</v>
      </c>
      <c r="AE734" s="13">
        <f t="shared" si="117"/>
        <v>0</v>
      </c>
      <c r="AF734" s="13">
        <f t="shared" si="118"/>
        <v>0</v>
      </c>
      <c r="AG734">
        <v>0</v>
      </c>
      <c r="AH734">
        <v>0</v>
      </c>
      <c r="AI734" s="17" t="str">
        <f t="shared" si="119"/>
        <v xml:space="preserve"> </v>
      </c>
      <c r="AJ734" s="35">
        <v>0</v>
      </c>
      <c r="AK734" s="35">
        <v>0</v>
      </c>
      <c r="AL734" s="35">
        <v>2</v>
      </c>
      <c r="AM734" s="35">
        <v>2</v>
      </c>
      <c r="AN734" s="35">
        <v>1</v>
      </c>
      <c r="AO734" s="35">
        <v>0</v>
      </c>
      <c r="AP734" s="35">
        <v>0</v>
      </c>
      <c r="AQ734" s="35">
        <v>3</v>
      </c>
      <c r="AR734">
        <v>2</v>
      </c>
      <c r="AS734">
        <v>0</v>
      </c>
      <c r="AT734">
        <v>32.65</v>
      </c>
      <c r="AU734">
        <v>-54.1</v>
      </c>
      <c r="AV734">
        <v>-87.087000000000003</v>
      </c>
      <c r="AW734">
        <v>-9.3390000000000004</v>
      </c>
      <c r="AX734" s="2">
        <v>0.2</v>
      </c>
      <c r="AY734" s="2">
        <v>-0.30000000000000004</v>
      </c>
      <c r="AZ734" s="2">
        <v>0.4</v>
      </c>
      <c r="BA734" s="2">
        <v>0</v>
      </c>
      <c r="BB734" s="2">
        <v>0</v>
      </c>
      <c r="BC734" s="2">
        <v>0.1</v>
      </c>
    </row>
    <row r="735" spans="1:55" x14ac:dyDescent="0.2">
      <c r="A735" s="12" t="s">
        <v>743</v>
      </c>
      <c r="B735" s="12" t="s">
        <v>1460</v>
      </c>
      <c r="C735" t="s">
        <v>1459</v>
      </c>
      <c r="D735" t="s">
        <v>192</v>
      </c>
      <c r="E735" s="12" t="s">
        <v>170</v>
      </c>
      <c r="F735">
        <v>77</v>
      </c>
      <c r="G735">
        <v>5</v>
      </c>
      <c r="H735">
        <v>18</v>
      </c>
      <c r="I735" s="15">
        <f t="shared" si="110"/>
        <v>23</v>
      </c>
      <c r="J735">
        <v>13</v>
      </c>
      <c r="K735">
        <v>5</v>
      </c>
      <c r="L735" s="3">
        <v>4</v>
      </c>
      <c r="M735" s="3">
        <v>11</v>
      </c>
      <c r="N735" s="3">
        <v>5</v>
      </c>
      <c r="O735" s="14">
        <f t="shared" si="111"/>
        <v>4.8746026139173431</v>
      </c>
      <c r="P735">
        <v>53</v>
      </c>
      <c r="Q735">
        <v>28</v>
      </c>
      <c r="R735">
        <v>34</v>
      </c>
      <c r="S735" s="13">
        <f t="shared" si="112"/>
        <v>9.4339622641509441E-2</v>
      </c>
      <c r="T735" s="13">
        <f t="shared" si="113"/>
        <v>4.3478260869565216E-2</v>
      </c>
      <c r="U735" s="15">
        <f t="shared" si="114"/>
        <v>111.70370370370371</v>
      </c>
      <c r="V735">
        <v>2</v>
      </c>
      <c r="W735">
        <v>7</v>
      </c>
      <c r="X735">
        <v>6</v>
      </c>
      <c r="Y735" s="2">
        <v>283.10000000000002</v>
      </c>
      <c r="Z735" s="21">
        <v>3.6666666667000003</v>
      </c>
      <c r="AA735">
        <v>3.48</v>
      </c>
      <c r="AB735">
        <v>1.96</v>
      </c>
      <c r="AC735" s="32">
        <f t="shared" si="115"/>
        <v>0.63970588235294124</v>
      </c>
      <c r="AD735" s="13">
        <f t="shared" si="116"/>
        <v>0.14814814814814814</v>
      </c>
      <c r="AE735" s="13">
        <f t="shared" si="117"/>
        <v>0.66666666666666663</v>
      </c>
      <c r="AF735" s="13">
        <f t="shared" si="118"/>
        <v>0.81481481481481477</v>
      </c>
      <c r="AG735">
        <v>53</v>
      </c>
      <c r="AH735">
        <v>39</v>
      </c>
      <c r="AI735" s="17">
        <f t="shared" si="119"/>
        <v>0.57608695652173914</v>
      </c>
      <c r="AJ735" s="35">
        <v>27</v>
      </c>
      <c r="AK735" s="35">
        <v>3</v>
      </c>
      <c r="AL735" s="35">
        <v>205</v>
      </c>
      <c r="AM735" s="35">
        <v>25</v>
      </c>
      <c r="AN735" s="35">
        <v>118</v>
      </c>
      <c r="AO735" s="35">
        <v>21</v>
      </c>
      <c r="AP735" s="35">
        <v>13</v>
      </c>
      <c r="AQ735" s="35">
        <v>116</v>
      </c>
      <c r="AR735">
        <v>0</v>
      </c>
      <c r="AS735">
        <v>2</v>
      </c>
      <c r="AT735">
        <v>90.55</v>
      </c>
      <c r="AU735">
        <v>5.9</v>
      </c>
      <c r="AV735">
        <v>-82.698999999999998</v>
      </c>
      <c r="AW735">
        <v>-4.1479999999999997</v>
      </c>
      <c r="AX735" s="2">
        <v>25.3</v>
      </c>
      <c r="AY735" s="2">
        <v>-0.1</v>
      </c>
      <c r="AZ735" s="2">
        <v>-0.7</v>
      </c>
      <c r="BA735" s="2">
        <v>-0.4</v>
      </c>
      <c r="BB735" s="2">
        <v>0.30000000000000004</v>
      </c>
      <c r="BC735" s="2">
        <v>-1</v>
      </c>
    </row>
    <row r="736" spans="1:55" x14ac:dyDescent="0.2">
      <c r="A736" s="12" t="s">
        <v>743</v>
      </c>
      <c r="B736" s="12" t="s">
        <v>104</v>
      </c>
      <c r="C736" t="s">
        <v>1677</v>
      </c>
      <c r="D736" t="s">
        <v>131</v>
      </c>
      <c r="E736" s="12" t="s">
        <v>156</v>
      </c>
      <c r="F736">
        <v>2</v>
      </c>
      <c r="G736">
        <v>0</v>
      </c>
      <c r="H736">
        <v>0</v>
      </c>
      <c r="I736" s="15">
        <f t="shared" si="110"/>
        <v>0</v>
      </c>
      <c r="J736">
        <v>0</v>
      </c>
      <c r="K736">
        <v>0</v>
      </c>
      <c r="L736" s="3">
        <v>0</v>
      </c>
      <c r="M736" s="3">
        <v>0</v>
      </c>
      <c r="N736" s="3">
        <v>0</v>
      </c>
      <c r="O736" s="14">
        <f t="shared" si="111"/>
        <v>0</v>
      </c>
      <c r="P736">
        <v>0</v>
      </c>
      <c r="Q736">
        <v>0</v>
      </c>
      <c r="R736">
        <v>0</v>
      </c>
      <c r="S736" s="13">
        <f t="shared" si="112"/>
        <v>0</v>
      </c>
      <c r="T736" s="13">
        <f t="shared" si="113"/>
        <v>0</v>
      </c>
      <c r="U736" s="15">
        <f t="shared" si="114"/>
        <v>0</v>
      </c>
      <c r="V736">
        <v>0</v>
      </c>
      <c r="W736">
        <v>0</v>
      </c>
      <c r="X736">
        <v>0</v>
      </c>
      <c r="Y736" s="2">
        <v>2.3833333333</v>
      </c>
      <c r="Z736" s="21">
        <v>1.1833333333</v>
      </c>
      <c r="AA736">
        <v>1.19</v>
      </c>
      <c r="AB736">
        <v>5.01</v>
      </c>
      <c r="AC736" s="32">
        <f t="shared" si="115"/>
        <v>0.19193548387096776</v>
      </c>
      <c r="AD736" s="13">
        <f t="shared" si="116"/>
        <v>0</v>
      </c>
      <c r="AE736" s="13">
        <f t="shared" si="117"/>
        <v>0</v>
      </c>
      <c r="AF736" s="13">
        <f t="shared" si="118"/>
        <v>0</v>
      </c>
      <c r="AG736">
        <v>0</v>
      </c>
      <c r="AH736">
        <v>0</v>
      </c>
      <c r="AI736" s="17" t="str">
        <f t="shared" si="119"/>
        <v xml:space="preserve"> </v>
      </c>
      <c r="AJ736" s="35">
        <v>0</v>
      </c>
      <c r="AK736" s="35">
        <v>0</v>
      </c>
      <c r="AL736" s="35">
        <v>2</v>
      </c>
      <c r="AM736" s="35">
        <v>0</v>
      </c>
      <c r="AN736" s="35">
        <v>0</v>
      </c>
      <c r="AO736" s="35">
        <v>0</v>
      </c>
      <c r="AP736" s="35">
        <v>0</v>
      </c>
      <c r="AQ736" s="35">
        <v>0</v>
      </c>
      <c r="AR736">
        <v>0</v>
      </c>
      <c r="AS736">
        <v>0</v>
      </c>
      <c r="AT736">
        <v>50.35</v>
      </c>
      <c r="AU736">
        <v>-51.5</v>
      </c>
      <c r="AV736">
        <v>-76.248999999999995</v>
      </c>
      <c r="AW736">
        <v>2.9830000000000001</v>
      </c>
      <c r="AX736" s="2">
        <v>0.30000000000000004</v>
      </c>
      <c r="AY736" s="2">
        <v>0.1</v>
      </c>
      <c r="AZ736" s="2">
        <v>0</v>
      </c>
      <c r="BA736" s="2">
        <v>0</v>
      </c>
      <c r="BB736" s="2">
        <v>0</v>
      </c>
      <c r="BC736" s="2">
        <v>0.2</v>
      </c>
    </row>
    <row r="737" spans="1:55" x14ac:dyDescent="0.2">
      <c r="A737" s="12" t="s">
        <v>743</v>
      </c>
      <c r="B737" s="12" t="s">
        <v>1903</v>
      </c>
      <c r="C737" t="s">
        <v>1902</v>
      </c>
      <c r="D737" t="s">
        <v>223</v>
      </c>
      <c r="E737" s="12" t="s">
        <v>170</v>
      </c>
      <c r="F737">
        <v>82</v>
      </c>
      <c r="G737">
        <v>7</v>
      </c>
      <c r="H737">
        <v>13</v>
      </c>
      <c r="I737" s="15">
        <f t="shared" si="110"/>
        <v>20</v>
      </c>
      <c r="J737">
        <v>7</v>
      </c>
      <c r="K737">
        <v>6</v>
      </c>
      <c r="L737" s="3">
        <v>4</v>
      </c>
      <c r="M737" s="3">
        <v>7</v>
      </c>
      <c r="N737" s="3">
        <v>5</v>
      </c>
      <c r="O737" s="14">
        <f t="shared" si="111"/>
        <v>5.5474227598419681</v>
      </c>
      <c r="P737">
        <v>52</v>
      </c>
      <c r="Q737">
        <v>21</v>
      </c>
      <c r="R737">
        <v>15</v>
      </c>
      <c r="S737" s="13">
        <f t="shared" si="112"/>
        <v>0.13461538461538461</v>
      </c>
      <c r="T737" s="13">
        <f t="shared" si="113"/>
        <v>7.9545454545454544E-2</v>
      </c>
      <c r="U737" s="15">
        <f t="shared" si="114"/>
        <v>51.239999999999995</v>
      </c>
      <c r="V737">
        <v>0</v>
      </c>
      <c r="W737">
        <v>8</v>
      </c>
      <c r="X737">
        <v>18</v>
      </c>
      <c r="Y737" s="2">
        <v>216.3166666667</v>
      </c>
      <c r="Z737" s="21">
        <v>2.6333333333</v>
      </c>
      <c r="AA737">
        <v>2.5</v>
      </c>
      <c r="AB737">
        <v>3</v>
      </c>
      <c r="AC737" s="32">
        <f t="shared" si="115"/>
        <v>0.45454545454545453</v>
      </c>
      <c r="AD737" s="13">
        <f t="shared" si="116"/>
        <v>0.16</v>
      </c>
      <c r="AE737" s="13">
        <f t="shared" si="117"/>
        <v>0.52</v>
      </c>
      <c r="AF737" s="13">
        <f t="shared" si="118"/>
        <v>0.68</v>
      </c>
      <c r="AG737">
        <v>108</v>
      </c>
      <c r="AH737">
        <v>82</v>
      </c>
      <c r="AI737" s="17">
        <f t="shared" si="119"/>
        <v>0.56842105263157894</v>
      </c>
      <c r="AJ737" s="35">
        <v>25</v>
      </c>
      <c r="AK737" s="35">
        <v>4</v>
      </c>
      <c r="AL737" s="35">
        <v>158</v>
      </c>
      <c r="AM737" s="35">
        <v>25</v>
      </c>
      <c r="AN737" s="35">
        <v>81</v>
      </c>
      <c r="AO737" s="35">
        <v>2</v>
      </c>
      <c r="AP737" s="35">
        <v>8</v>
      </c>
      <c r="AQ737" s="35">
        <v>80</v>
      </c>
      <c r="AR737">
        <v>2</v>
      </c>
      <c r="AS737">
        <v>1</v>
      </c>
      <c r="AT737">
        <v>89.22</v>
      </c>
      <c r="AU737">
        <v>4</v>
      </c>
      <c r="AV737">
        <v>-82.679000000000002</v>
      </c>
      <c r="AW737">
        <v>-4.6399999999999997</v>
      </c>
      <c r="AX737" s="2">
        <v>19.8</v>
      </c>
      <c r="AY737" s="2">
        <v>0.9</v>
      </c>
      <c r="AZ737" s="2">
        <v>-0.30000000000000004</v>
      </c>
      <c r="BA737" s="2">
        <v>-0.60000000000000009</v>
      </c>
      <c r="BB737" s="2">
        <v>-0.2</v>
      </c>
      <c r="BC737" s="2">
        <v>-0.2</v>
      </c>
    </row>
    <row r="738" spans="1:55" x14ac:dyDescent="0.2">
      <c r="A738" s="12" t="s">
        <v>743</v>
      </c>
      <c r="B738" s="12" t="s">
        <v>1933</v>
      </c>
      <c r="C738" t="s">
        <v>1938</v>
      </c>
      <c r="D738" t="s">
        <v>131</v>
      </c>
      <c r="E738" s="12" t="s">
        <v>156</v>
      </c>
      <c r="F738">
        <v>52</v>
      </c>
      <c r="G738">
        <v>0</v>
      </c>
      <c r="H738">
        <v>0</v>
      </c>
      <c r="I738" s="15">
        <f t="shared" si="110"/>
        <v>0</v>
      </c>
      <c r="J738">
        <v>0</v>
      </c>
      <c r="K738">
        <v>0</v>
      </c>
      <c r="L738" s="3">
        <v>0</v>
      </c>
      <c r="M738" s="3">
        <v>0</v>
      </c>
      <c r="N738" s="3">
        <v>0</v>
      </c>
      <c r="O738" s="14">
        <f t="shared" si="111"/>
        <v>0</v>
      </c>
      <c r="P738">
        <v>2</v>
      </c>
      <c r="Q738">
        <v>0</v>
      </c>
      <c r="R738">
        <v>0</v>
      </c>
      <c r="S738" s="13">
        <f t="shared" si="112"/>
        <v>0</v>
      </c>
      <c r="T738" s="13">
        <f t="shared" si="113"/>
        <v>0</v>
      </c>
      <c r="U738" s="15">
        <f t="shared" si="114"/>
        <v>0</v>
      </c>
      <c r="V738">
        <v>0</v>
      </c>
      <c r="W738">
        <v>3</v>
      </c>
      <c r="X738">
        <v>1</v>
      </c>
      <c r="Y738" s="2">
        <v>24.566666666700002</v>
      </c>
      <c r="Z738" s="21">
        <v>0.46666666670000001</v>
      </c>
      <c r="AA738">
        <v>0.47</v>
      </c>
      <c r="AB738">
        <v>4.76</v>
      </c>
      <c r="AC738" s="32">
        <f t="shared" si="115"/>
        <v>8.9866156787762913E-2</v>
      </c>
      <c r="AD738" s="13">
        <f t="shared" si="116"/>
        <v>0</v>
      </c>
      <c r="AE738" s="13">
        <f t="shared" si="117"/>
        <v>0</v>
      </c>
      <c r="AF738" s="13">
        <f t="shared" si="118"/>
        <v>0</v>
      </c>
      <c r="AG738">
        <v>0</v>
      </c>
      <c r="AH738">
        <v>0</v>
      </c>
      <c r="AI738" s="17" t="str">
        <f t="shared" si="119"/>
        <v xml:space="preserve"> </v>
      </c>
      <c r="AJ738" s="35">
        <v>4</v>
      </c>
      <c r="AK738" s="35">
        <v>0</v>
      </c>
      <c r="AL738" s="35">
        <v>13</v>
      </c>
      <c r="AM738" s="35">
        <v>13</v>
      </c>
      <c r="AN738" s="35">
        <v>3</v>
      </c>
      <c r="AO738" s="35">
        <v>2</v>
      </c>
      <c r="AP738" s="35">
        <v>1</v>
      </c>
      <c r="AQ738" s="35">
        <v>10</v>
      </c>
      <c r="AR738">
        <v>0</v>
      </c>
      <c r="AS738">
        <v>1</v>
      </c>
      <c r="AT738">
        <v>34.19</v>
      </c>
      <c r="AU738">
        <v>-40.200000000000003</v>
      </c>
      <c r="AV738">
        <v>-79.087000000000003</v>
      </c>
      <c r="AW738">
        <v>-2.9980000000000002</v>
      </c>
      <c r="AX738" s="2">
        <v>1</v>
      </c>
      <c r="AY738" s="2">
        <v>-1.4</v>
      </c>
      <c r="AZ738" s="2">
        <v>0.2</v>
      </c>
      <c r="BA738" s="2">
        <v>-0.2</v>
      </c>
      <c r="BB738" s="2">
        <v>0.30000000000000004</v>
      </c>
      <c r="BC738" s="2">
        <v>-1.1000000000000001</v>
      </c>
    </row>
    <row r="739" spans="1:55" x14ac:dyDescent="0.2">
      <c r="A739" s="12" t="s">
        <v>743</v>
      </c>
      <c r="B739" s="12" t="s">
        <v>2004</v>
      </c>
      <c r="C739" t="s">
        <v>2003</v>
      </c>
      <c r="D739" t="s">
        <v>177</v>
      </c>
      <c r="E739" s="12" t="s">
        <v>170</v>
      </c>
      <c r="F739">
        <v>77</v>
      </c>
      <c r="G739">
        <v>9</v>
      </c>
      <c r="H739">
        <v>7</v>
      </c>
      <c r="I739" s="15">
        <f t="shared" si="110"/>
        <v>16</v>
      </c>
      <c r="J739">
        <v>2</v>
      </c>
      <c r="K739">
        <v>5</v>
      </c>
      <c r="L739" s="3">
        <v>6</v>
      </c>
      <c r="M739" s="3">
        <v>2</v>
      </c>
      <c r="N739" s="3">
        <v>4</v>
      </c>
      <c r="O739" s="14">
        <f t="shared" si="111"/>
        <v>3.5716500279039591</v>
      </c>
      <c r="P739">
        <v>80</v>
      </c>
      <c r="Q739">
        <v>21</v>
      </c>
      <c r="R739">
        <v>20</v>
      </c>
      <c r="S739" s="13">
        <f t="shared" si="112"/>
        <v>0.1125</v>
      </c>
      <c r="T739" s="13">
        <f t="shared" si="113"/>
        <v>7.43801652892562E-2</v>
      </c>
      <c r="U739" s="15">
        <f t="shared" si="114"/>
        <v>24.521739130434781</v>
      </c>
      <c r="V739">
        <v>0</v>
      </c>
      <c r="W739">
        <v>6</v>
      </c>
      <c r="X739">
        <v>13</v>
      </c>
      <c r="Y739" s="2">
        <v>268.78333333329999</v>
      </c>
      <c r="Z739" s="21">
        <v>3.4833333333000001</v>
      </c>
      <c r="AA739">
        <v>3.35</v>
      </c>
      <c r="AB739">
        <v>1.77</v>
      </c>
      <c r="AC739" s="32">
        <f t="shared" si="115"/>
        <v>0.654296875</v>
      </c>
      <c r="AD739" s="13">
        <f t="shared" si="116"/>
        <v>0.2608695652173913</v>
      </c>
      <c r="AE739" s="13">
        <f t="shared" si="117"/>
        <v>0.30434782608695654</v>
      </c>
      <c r="AF739" s="13">
        <f t="shared" si="118"/>
        <v>0.56521739130434789</v>
      </c>
      <c r="AG739">
        <v>108</v>
      </c>
      <c r="AH739">
        <v>77</v>
      </c>
      <c r="AI739" s="17">
        <f t="shared" si="119"/>
        <v>0.58378378378378382</v>
      </c>
      <c r="AJ739" s="35">
        <v>23</v>
      </c>
      <c r="AK739" s="35">
        <v>3</v>
      </c>
      <c r="AL739" s="35">
        <v>259</v>
      </c>
      <c r="AM739" s="35">
        <v>17</v>
      </c>
      <c r="AN739" s="35">
        <v>106</v>
      </c>
      <c r="AO739" s="35">
        <v>8</v>
      </c>
      <c r="AP739" s="35">
        <v>7</v>
      </c>
      <c r="AQ739" s="35">
        <v>122</v>
      </c>
      <c r="AR739">
        <v>5</v>
      </c>
      <c r="AS739">
        <v>2</v>
      </c>
      <c r="AT739">
        <v>110.35</v>
      </c>
      <c r="AU739">
        <v>53.6</v>
      </c>
      <c r="AV739">
        <v>-67.938000000000002</v>
      </c>
      <c r="AW739">
        <v>-2.42</v>
      </c>
      <c r="AX739" s="2">
        <v>33.9</v>
      </c>
      <c r="AY739" s="2">
        <v>9.1</v>
      </c>
      <c r="AZ739" s="2">
        <v>-0.9</v>
      </c>
      <c r="BA739" s="2">
        <v>-0.5</v>
      </c>
      <c r="BB739" s="2">
        <v>-3.9</v>
      </c>
      <c r="BC739" s="2">
        <v>3.8</v>
      </c>
    </row>
    <row r="740" spans="1:55" x14ac:dyDescent="0.2">
      <c r="A740" s="12" t="s">
        <v>743</v>
      </c>
      <c r="B740" s="12" t="s">
        <v>2327</v>
      </c>
      <c r="C740" t="s">
        <v>2329</v>
      </c>
      <c r="D740" t="s">
        <v>271</v>
      </c>
      <c r="E740" s="12" t="s">
        <v>156</v>
      </c>
      <c r="F740">
        <v>57</v>
      </c>
      <c r="G740">
        <v>0</v>
      </c>
      <c r="H740">
        <v>3</v>
      </c>
      <c r="I740" s="15">
        <f t="shared" si="110"/>
        <v>3</v>
      </c>
      <c r="J740">
        <v>2</v>
      </c>
      <c r="K740">
        <v>1</v>
      </c>
      <c r="L740" s="3">
        <v>0</v>
      </c>
      <c r="M740" s="3">
        <v>2</v>
      </c>
      <c r="N740" s="3">
        <v>1</v>
      </c>
      <c r="O740" s="14">
        <f t="shared" si="111"/>
        <v>2.6712837002239285</v>
      </c>
      <c r="P740">
        <v>16</v>
      </c>
      <c r="Q740">
        <v>3</v>
      </c>
      <c r="R740">
        <v>1</v>
      </c>
      <c r="S740" s="13">
        <f t="shared" si="112"/>
        <v>0</v>
      </c>
      <c r="T740" s="13">
        <f t="shared" si="113"/>
        <v>0</v>
      </c>
      <c r="U740" s="15">
        <f t="shared" si="114"/>
        <v>16</v>
      </c>
      <c r="V740">
        <v>1</v>
      </c>
      <c r="W740">
        <v>3</v>
      </c>
      <c r="X740">
        <v>2</v>
      </c>
      <c r="Y740" s="2">
        <v>67.383333333300001</v>
      </c>
      <c r="Z740" s="21">
        <v>1.1666666667000001</v>
      </c>
      <c r="AA740">
        <v>1.1000000000000001</v>
      </c>
      <c r="AB740">
        <v>4.29</v>
      </c>
      <c r="AC740" s="32">
        <f t="shared" si="115"/>
        <v>0.20408163265306123</v>
      </c>
      <c r="AD740" s="13">
        <f t="shared" si="116"/>
        <v>0</v>
      </c>
      <c r="AE740" s="13">
        <f t="shared" si="117"/>
        <v>0.5</v>
      </c>
      <c r="AF740" s="13">
        <f t="shared" si="118"/>
        <v>0.5</v>
      </c>
      <c r="AG740">
        <v>0</v>
      </c>
      <c r="AH740">
        <v>1</v>
      </c>
      <c r="AI740" s="17">
        <f t="shared" si="119"/>
        <v>0</v>
      </c>
      <c r="AJ740" s="35">
        <v>6</v>
      </c>
      <c r="AK740" s="35">
        <v>1</v>
      </c>
      <c r="AL740" s="35">
        <v>42</v>
      </c>
      <c r="AM740" s="35">
        <v>4</v>
      </c>
      <c r="AN740" s="35">
        <v>21</v>
      </c>
      <c r="AO740" s="35">
        <v>2</v>
      </c>
      <c r="AP740" s="35">
        <v>3</v>
      </c>
      <c r="AQ740" s="35">
        <v>16</v>
      </c>
      <c r="AR740">
        <v>4</v>
      </c>
      <c r="AS740">
        <v>2</v>
      </c>
      <c r="AT740">
        <v>72</v>
      </c>
      <c r="AU740">
        <v>7.4</v>
      </c>
      <c r="AV740">
        <v>-79.947000000000003</v>
      </c>
      <c r="AW740">
        <v>-0.28800000000000003</v>
      </c>
      <c r="AX740" s="2">
        <v>7.5</v>
      </c>
      <c r="AY740" s="2">
        <v>1.6</v>
      </c>
      <c r="AZ740" s="2">
        <v>0</v>
      </c>
      <c r="BA740" s="2">
        <v>-0.9</v>
      </c>
      <c r="BB740" s="2">
        <v>0.4</v>
      </c>
      <c r="BC740" s="2">
        <v>1.2</v>
      </c>
    </row>
    <row r="741" spans="1:55" x14ac:dyDescent="0.2">
      <c r="A741" s="12" t="s">
        <v>743</v>
      </c>
      <c r="B741" s="12" t="s">
        <v>2387</v>
      </c>
      <c r="C741" t="s">
        <v>2386</v>
      </c>
      <c r="D741" t="s">
        <v>199</v>
      </c>
      <c r="E741" s="12" t="s">
        <v>178</v>
      </c>
      <c r="F741">
        <v>77</v>
      </c>
      <c r="G741">
        <v>2</v>
      </c>
      <c r="H741">
        <v>11</v>
      </c>
      <c r="I741" s="15">
        <f t="shared" si="110"/>
        <v>13</v>
      </c>
      <c r="J741">
        <v>3</v>
      </c>
      <c r="K741">
        <v>6</v>
      </c>
      <c r="L741" s="3">
        <v>2</v>
      </c>
      <c r="M741" s="3">
        <v>3</v>
      </c>
      <c r="N741" s="3">
        <v>6</v>
      </c>
      <c r="O741" s="14">
        <f t="shared" si="111"/>
        <v>3.5272836900819309</v>
      </c>
      <c r="P741">
        <v>39</v>
      </c>
      <c r="Q741">
        <v>12</v>
      </c>
      <c r="R741">
        <v>24</v>
      </c>
      <c r="S741" s="13">
        <f t="shared" si="112"/>
        <v>5.128205128205128E-2</v>
      </c>
      <c r="T741" s="13">
        <f t="shared" si="113"/>
        <v>2.6666666666666668E-2</v>
      </c>
      <c r="U741" s="15">
        <f t="shared" si="114"/>
        <v>30</v>
      </c>
      <c r="V741">
        <v>5</v>
      </c>
      <c r="W741">
        <v>2</v>
      </c>
      <c r="X741">
        <v>6</v>
      </c>
      <c r="Y741" s="2">
        <v>221.13333333329999</v>
      </c>
      <c r="Z741" s="21">
        <v>2.8666666667</v>
      </c>
      <c r="AA741">
        <v>2.72</v>
      </c>
      <c r="AB741">
        <v>2.4</v>
      </c>
      <c r="AC741" s="32">
        <f t="shared" si="115"/>
        <v>0.53125</v>
      </c>
      <c r="AD741" s="13">
        <f t="shared" si="116"/>
        <v>0.1</v>
      </c>
      <c r="AE741" s="13">
        <f t="shared" si="117"/>
        <v>0.45</v>
      </c>
      <c r="AF741" s="13">
        <f t="shared" si="118"/>
        <v>0.55000000000000004</v>
      </c>
      <c r="AI741" s="17" t="str">
        <f t="shared" si="119"/>
        <v xml:space="preserve"> </v>
      </c>
      <c r="AJ741" s="35">
        <v>20</v>
      </c>
      <c r="AK741" s="35">
        <v>2</v>
      </c>
      <c r="AL741" s="35">
        <v>180</v>
      </c>
      <c r="AM741" s="35">
        <v>32</v>
      </c>
      <c r="AN741" s="35">
        <v>80</v>
      </c>
      <c r="AO741" s="35">
        <v>7</v>
      </c>
      <c r="AP741" s="35">
        <v>9</v>
      </c>
      <c r="AQ741" s="35">
        <v>112</v>
      </c>
      <c r="AR741">
        <v>1</v>
      </c>
      <c r="AS741">
        <v>0</v>
      </c>
      <c r="AT741">
        <v>97.88</v>
      </c>
      <c r="AU741">
        <v>16.2</v>
      </c>
      <c r="AV741">
        <v>-84.412999999999997</v>
      </c>
      <c r="AW741">
        <v>-2.4620000000000002</v>
      </c>
      <c r="AX741" s="2">
        <v>21.7</v>
      </c>
      <c r="AY741" s="2">
        <v>1.8</v>
      </c>
      <c r="AZ741" s="2">
        <v>-0.5</v>
      </c>
      <c r="BA741" s="2">
        <v>0.1</v>
      </c>
      <c r="BB741" s="2">
        <v>0</v>
      </c>
      <c r="BC741" s="2">
        <v>1.4</v>
      </c>
    </row>
    <row r="742" spans="1:55" x14ac:dyDescent="0.2">
      <c r="A742" s="12" t="s">
        <v>743</v>
      </c>
      <c r="B742" s="12" t="s">
        <v>2549</v>
      </c>
      <c r="C742" t="s">
        <v>2552</v>
      </c>
      <c r="D742" t="s">
        <v>382</v>
      </c>
      <c r="E742" s="12" t="s">
        <v>178</v>
      </c>
      <c r="F742">
        <v>48</v>
      </c>
      <c r="G742">
        <v>1</v>
      </c>
      <c r="H742">
        <v>2</v>
      </c>
      <c r="I742" s="15">
        <f t="shared" si="110"/>
        <v>3</v>
      </c>
      <c r="J742">
        <v>1</v>
      </c>
      <c r="K742">
        <v>1</v>
      </c>
      <c r="L742" s="3">
        <v>1</v>
      </c>
      <c r="M742" s="3">
        <v>1</v>
      </c>
      <c r="N742" s="3">
        <v>1</v>
      </c>
      <c r="O742" s="14">
        <f t="shared" si="111"/>
        <v>1.4484978540768647</v>
      </c>
      <c r="P742">
        <v>15</v>
      </c>
      <c r="Q742">
        <v>6</v>
      </c>
      <c r="R742">
        <v>17</v>
      </c>
      <c r="S742" s="13">
        <f t="shared" si="112"/>
        <v>6.6666666666666666E-2</v>
      </c>
      <c r="T742" s="13">
        <f t="shared" si="113"/>
        <v>2.6315789473684209E-2</v>
      </c>
      <c r="U742" s="15">
        <f t="shared" si="114"/>
        <v>20.75</v>
      </c>
      <c r="V742">
        <v>1</v>
      </c>
      <c r="W742">
        <v>4</v>
      </c>
      <c r="X742">
        <v>3</v>
      </c>
      <c r="Y742" s="2">
        <v>124.2666666667</v>
      </c>
      <c r="Z742" s="21">
        <v>2.5833333333000001</v>
      </c>
      <c r="AA742">
        <v>2.41</v>
      </c>
      <c r="AB742">
        <v>2.87</v>
      </c>
      <c r="AC742" s="32">
        <f t="shared" si="115"/>
        <v>0.45643939393939392</v>
      </c>
      <c r="AD742" s="13">
        <f t="shared" si="116"/>
        <v>0.25</v>
      </c>
      <c r="AE742" s="13">
        <f t="shared" si="117"/>
        <v>0.5</v>
      </c>
      <c r="AF742" s="13">
        <f t="shared" si="118"/>
        <v>0.75</v>
      </c>
      <c r="AI742" s="17" t="str">
        <f t="shared" si="119"/>
        <v xml:space="preserve"> </v>
      </c>
      <c r="AJ742" s="35">
        <v>4</v>
      </c>
      <c r="AK742" s="35">
        <v>1</v>
      </c>
      <c r="AL742" s="35">
        <v>79</v>
      </c>
      <c r="AM742" s="35">
        <v>17</v>
      </c>
      <c r="AN742" s="35">
        <v>39</v>
      </c>
      <c r="AO742" s="35">
        <v>7</v>
      </c>
      <c r="AP742" s="35">
        <v>1</v>
      </c>
      <c r="AQ742" s="35">
        <v>49</v>
      </c>
      <c r="AR742">
        <v>2</v>
      </c>
      <c r="AS742">
        <v>1</v>
      </c>
      <c r="AT742">
        <v>75.11</v>
      </c>
      <c r="AU742">
        <v>-19.399999999999999</v>
      </c>
      <c r="AV742">
        <v>-78.373000000000005</v>
      </c>
      <c r="AW742">
        <v>-4.1050000000000004</v>
      </c>
      <c r="AX742" s="2">
        <v>7.5</v>
      </c>
      <c r="AY742" s="2">
        <v>-3.5</v>
      </c>
      <c r="AZ742" s="2">
        <v>-0.30000000000000004</v>
      </c>
      <c r="BA742" s="2">
        <v>0</v>
      </c>
      <c r="BB742" s="2">
        <v>0.9</v>
      </c>
      <c r="BC742" s="2">
        <v>-3</v>
      </c>
    </row>
    <row r="743" spans="1:55" x14ac:dyDescent="0.2">
      <c r="A743" s="12" t="s">
        <v>743</v>
      </c>
      <c r="B743" s="12" t="s">
        <v>2557</v>
      </c>
      <c r="C743" t="s">
        <v>2560</v>
      </c>
      <c r="D743" t="s">
        <v>223</v>
      </c>
      <c r="E743" s="12" t="s">
        <v>178</v>
      </c>
      <c r="F743">
        <v>66</v>
      </c>
      <c r="G743">
        <v>3</v>
      </c>
      <c r="H743">
        <v>4</v>
      </c>
      <c r="I743" s="15">
        <f t="shared" si="110"/>
        <v>7</v>
      </c>
      <c r="J743">
        <v>1</v>
      </c>
      <c r="K743">
        <v>3</v>
      </c>
      <c r="L743" s="3">
        <v>3</v>
      </c>
      <c r="M743" s="3">
        <v>1</v>
      </c>
      <c r="N743" s="3">
        <v>3</v>
      </c>
      <c r="O743" s="14">
        <f t="shared" si="111"/>
        <v>3.0878568802835225</v>
      </c>
      <c r="P743">
        <v>19</v>
      </c>
      <c r="Q743">
        <v>8</v>
      </c>
      <c r="R743">
        <v>9</v>
      </c>
      <c r="S743" s="13">
        <f t="shared" si="112"/>
        <v>0.15789473684210525</v>
      </c>
      <c r="T743" s="13">
        <f t="shared" si="113"/>
        <v>8.3333333333333329E-2</v>
      </c>
      <c r="U743" s="15">
        <f t="shared" si="114"/>
        <v>9.0833333333333321</v>
      </c>
      <c r="V743">
        <v>3</v>
      </c>
      <c r="W743">
        <v>0</v>
      </c>
      <c r="X743">
        <v>6</v>
      </c>
      <c r="Y743" s="2">
        <v>136.01666666669999</v>
      </c>
      <c r="Z743" s="21">
        <v>2.0499999999999998</v>
      </c>
      <c r="AA743">
        <v>2.06</v>
      </c>
      <c r="AB743">
        <v>3.27</v>
      </c>
      <c r="AC743" s="32">
        <f t="shared" si="115"/>
        <v>0.38649155722326456</v>
      </c>
      <c r="AD743" s="13">
        <f t="shared" si="116"/>
        <v>0.25</v>
      </c>
      <c r="AE743" s="13">
        <f t="shared" si="117"/>
        <v>0.33333333333333331</v>
      </c>
      <c r="AF743" s="13">
        <f t="shared" si="118"/>
        <v>0.58333333333333326</v>
      </c>
      <c r="AI743" s="17" t="str">
        <f t="shared" si="119"/>
        <v xml:space="preserve"> </v>
      </c>
      <c r="AJ743" s="35">
        <v>12</v>
      </c>
      <c r="AK743" s="35">
        <v>0</v>
      </c>
      <c r="AL743" s="35">
        <v>97</v>
      </c>
      <c r="AM743" s="35">
        <v>10</v>
      </c>
      <c r="AN743" s="35">
        <v>42</v>
      </c>
      <c r="AO743" s="35">
        <v>3</v>
      </c>
      <c r="AP743" s="35">
        <v>8</v>
      </c>
      <c r="AQ743" s="35">
        <v>50</v>
      </c>
      <c r="AR743">
        <v>2</v>
      </c>
      <c r="AS743">
        <v>0</v>
      </c>
      <c r="AT743">
        <v>79.63</v>
      </c>
      <c r="AU743">
        <v>-11.6</v>
      </c>
      <c r="AV743">
        <v>-73.212000000000003</v>
      </c>
      <c r="AW743">
        <v>-4.8650000000000002</v>
      </c>
      <c r="AX743" s="2">
        <v>12.2</v>
      </c>
      <c r="AY743" s="2">
        <v>-0.1</v>
      </c>
      <c r="AZ743" s="2">
        <v>0.1</v>
      </c>
      <c r="BA743" s="2">
        <v>-0.5</v>
      </c>
      <c r="BB743" s="2">
        <v>-0.1</v>
      </c>
      <c r="BC743" s="2">
        <v>-0.5</v>
      </c>
    </row>
    <row r="744" spans="1:55" x14ac:dyDescent="0.2">
      <c r="A744" s="12" t="s">
        <v>743</v>
      </c>
      <c r="B744" s="12" t="s">
        <v>2643</v>
      </c>
      <c r="C744" t="s">
        <v>2642</v>
      </c>
      <c r="D744" t="s">
        <v>131</v>
      </c>
      <c r="E744" s="12" t="s">
        <v>170</v>
      </c>
      <c r="F744">
        <v>80</v>
      </c>
      <c r="G744">
        <v>6</v>
      </c>
      <c r="H744">
        <v>14</v>
      </c>
      <c r="I744" s="15">
        <f t="shared" si="110"/>
        <v>20</v>
      </c>
      <c r="J744">
        <v>9</v>
      </c>
      <c r="K744">
        <v>5</v>
      </c>
      <c r="L744" s="3">
        <v>4</v>
      </c>
      <c r="M744" s="3">
        <v>8</v>
      </c>
      <c r="N744" s="3">
        <v>6</v>
      </c>
      <c r="O744" s="14">
        <f t="shared" si="111"/>
        <v>5.0111358574603271</v>
      </c>
      <c r="P744">
        <v>42</v>
      </c>
      <c r="Q744">
        <v>11</v>
      </c>
      <c r="R744">
        <v>21</v>
      </c>
      <c r="S744" s="13">
        <f t="shared" si="112"/>
        <v>0.14285714285714285</v>
      </c>
      <c r="T744" s="13">
        <f t="shared" si="113"/>
        <v>8.1081081081081086E-2</v>
      </c>
      <c r="U744" s="15">
        <f t="shared" si="114"/>
        <v>65.07692307692308</v>
      </c>
      <c r="V744">
        <v>1</v>
      </c>
      <c r="W744">
        <v>4</v>
      </c>
      <c r="X744">
        <v>4</v>
      </c>
      <c r="Y744" s="2">
        <v>239.46666666670001</v>
      </c>
      <c r="Z744" s="21">
        <v>2.9833333333000001</v>
      </c>
      <c r="AA744">
        <v>2.78</v>
      </c>
      <c r="AB744">
        <v>2.5300000000000002</v>
      </c>
      <c r="AC744" s="32">
        <f t="shared" si="115"/>
        <v>0.52354048964218447</v>
      </c>
      <c r="AD744" s="13">
        <f t="shared" si="116"/>
        <v>0.15384615384615385</v>
      </c>
      <c r="AE744" s="13">
        <f t="shared" si="117"/>
        <v>0.53846153846153844</v>
      </c>
      <c r="AF744" s="13">
        <f t="shared" si="118"/>
        <v>0.69230769230769229</v>
      </c>
      <c r="AG744">
        <v>86</v>
      </c>
      <c r="AH744">
        <v>106</v>
      </c>
      <c r="AI744" s="17">
        <f t="shared" si="119"/>
        <v>0.44791666666666669</v>
      </c>
      <c r="AJ744" s="35">
        <v>26</v>
      </c>
      <c r="AK744" s="35">
        <v>4</v>
      </c>
      <c r="AL744" s="35">
        <v>162</v>
      </c>
      <c r="AM744" s="35">
        <v>35</v>
      </c>
      <c r="AN744" s="35">
        <v>59</v>
      </c>
      <c r="AO744" s="35">
        <v>8</v>
      </c>
      <c r="AP744" s="35">
        <v>8</v>
      </c>
      <c r="AQ744" s="35">
        <v>94</v>
      </c>
      <c r="AR744">
        <v>0</v>
      </c>
      <c r="AS744">
        <v>0</v>
      </c>
      <c r="AT744">
        <v>77.08</v>
      </c>
      <c r="AU744">
        <v>14</v>
      </c>
      <c r="AV744">
        <v>-84.171999999999997</v>
      </c>
      <c r="AW744">
        <v>-5.0359999999999996</v>
      </c>
      <c r="AX744" s="2">
        <v>20.7</v>
      </c>
      <c r="AY744" s="2">
        <v>-0.30000000000000004</v>
      </c>
      <c r="AZ744" s="2">
        <v>0.1</v>
      </c>
      <c r="BA744" s="2">
        <v>-0.30000000000000004</v>
      </c>
      <c r="BB744" s="2">
        <v>2.5</v>
      </c>
      <c r="BC744" s="2">
        <v>2</v>
      </c>
    </row>
    <row r="745" spans="1:55" x14ac:dyDescent="0.2">
      <c r="A745" s="12" t="s">
        <v>743</v>
      </c>
      <c r="B745" s="12" t="s">
        <v>2663</v>
      </c>
      <c r="C745" t="s">
        <v>2662</v>
      </c>
      <c r="D745" t="s">
        <v>330</v>
      </c>
      <c r="E745" s="12" t="s">
        <v>170</v>
      </c>
      <c r="F745">
        <v>80</v>
      </c>
      <c r="G745">
        <v>9</v>
      </c>
      <c r="H745">
        <v>13</v>
      </c>
      <c r="I745" s="15">
        <f t="shared" si="110"/>
        <v>22</v>
      </c>
      <c r="J745">
        <v>6</v>
      </c>
      <c r="K745">
        <v>7</v>
      </c>
      <c r="L745" s="3">
        <v>6</v>
      </c>
      <c r="M745" s="3">
        <v>6</v>
      </c>
      <c r="N745" s="3">
        <v>7</v>
      </c>
      <c r="O745" s="14">
        <f t="shared" si="111"/>
        <v>6.1879834362049868</v>
      </c>
      <c r="P745">
        <v>51</v>
      </c>
      <c r="Q745">
        <v>7</v>
      </c>
      <c r="R745">
        <v>7</v>
      </c>
      <c r="S745" s="13">
        <f t="shared" si="112"/>
        <v>0.17647058823529413</v>
      </c>
      <c r="T745" s="13">
        <f t="shared" si="113"/>
        <v>0.13846153846153847</v>
      </c>
      <c r="U745" s="15">
        <f t="shared" si="114"/>
        <v>41.53846153846154</v>
      </c>
      <c r="V745">
        <v>1</v>
      </c>
      <c r="W745">
        <v>1</v>
      </c>
      <c r="X745">
        <v>8</v>
      </c>
      <c r="Y745" s="2">
        <v>213.3166666667</v>
      </c>
      <c r="Z745" s="21">
        <v>2.65</v>
      </c>
      <c r="AA745">
        <v>2.5099999999999998</v>
      </c>
      <c r="AB745">
        <v>2.48</v>
      </c>
      <c r="AC745" s="32">
        <f t="shared" si="115"/>
        <v>0.50300601202404804</v>
      </c>
      <c r="AD745" s="13">
        <f t="shared" si="116"/>
        <v>0.23076923076923078</v>
      </c>
      <c r="AE745" s="13">
        <f t="shared" si="117"/>
        <v>0.5</v>
      </c>
      <c r="AF745" s="13">
        <f t="shared" si="118"/>
        <v>0.73076923076923084</v>
      </c>
      <c r="AG745">
        <v>55</v>
      </c>
      <c r="AH745">
        <v>48</v>
      </c>
      <c r="AI745" s="17">
        <f t="shared" si="119"/>
        <v>0.53398058252427183</v>
      </c>
      <c r="AJ745" s="35">
        <v>26</v>
      </c>
      <c r="AK745" s="35">
        <v>1</v>
      </c>
      <c r="AL745" s="35">
        <v>154</v>
      </c>
      <c r="AM745" s="35">
        <v>25</v>
      </c>
      <c r="AN745" s="35">
        <v>49</v>
      </c>
      <c r="AO745" s="35">
        <v>4</v>
      </c>
      <c r="AP745" s="35">
        <v>3</v>
      </c>
      <c r="AQ745" s="35">
        <v>62</v>
      </c>
      <c r="AR745">
        <v>0</v>
      </c>
      <c r="AS745">
        <v>1</v>
      </c>
      <c r="AT745">
        <v>77.16</v>
      </c>
      <c r="AU745">
        <v>16</v>
      </c>
      <c r="AV745">
        <v>-85.082999999999998</v>
      </c>
      <c r="AW745">
        <v>-4.0359999999999996</v>
      </c>
      <c r="AX745" s="2">
        <v>21.9</v>
      </c>
      <c r="AY745" s="2">
        <v>2.9</v>
      </c>
      <c r="AZ745" s="2">
        <v>-0.4</v>
      </c>
      <c r="BA745" s="2">
        <v>-0.5</v>
      </c>
      <c r="BB745" s="2">
        <v>-0.60000000000000009</v>
      </c>
      <c r="BC745" s="2">
        <v>1.4</v>
      </c>
    </row>
    <row r="746" spans="1:55" x14ac:dyDescent="0.2">
      <c r="A746" s="12" t="s">
        <v>743</v>
      </c>
      <c r="B746" s="12" t="s">
        <v>2940</v>
      </c>
      <c r="C746" t="s">
        <v>2939</v>
      </c>
      <c r="D746" t="s">
        <v>265</v>
      </c>
      <c r="E746" s="12" t="s">
        <v>148</v>
      </c>
      <c r="F746">
        <v>63</v>
      </c>
      <c r="G746">
        <v>0</v>
      </c>
      <c r="H746">
        <v>0</v>
      </c>
      <c r="I746" s="15">
        <f t="shared" si="110"/>
        <v>0</v>
      </c>
      <c r="J746">
        <v>0</v>
      </c>
      <c r="K746">
        <v>0</v>
      </c>
      <c r="L746" s="3">
        <v>0</v>
      </c>
      <c r="M746" s="3">
        <v>0</v>
      </c>
      <c r="N746" s="3">
        <v>0</v>
      </c>
      <c r="O746" s="14">
        <f t="shared" si="111"/>
        <v>0</v>
      </c>
      <c r="P746">
        <v>1</v>
      </c>
      <c r="Q746">
        <v>0</v>
      </c>
      <c r="R746">
        <v>0</v>
      </c>
      <c r="S746" s="13">
        <f t="shared" si="112"/>
        <v>0</v>
      </c>
      <c r="T746" s="13">
        <f t="shared" si="113"/>
        <v>0</v>
      </c>
      <c r="U746" s="15">
        <f t="shared" si="114"/>
        <v>0</v>
      </c>
      <c r="V746">
        <v>0</v>
      </c>
      <c r="W746">
        <v>0</v>
      </c>
      <c r="X746">
        <v>0</v>
      </c>
      <c r="Y746" s="2">
        <v>0.91666666670000008</v>
      </c>
      <c r="Z746" s="21">
        <v>0</v>
      </c>
      <c r="AA746">
        <v>0.02</v>
      </c>
      <c r="AB746">
        <v>5.17</v>
      </c>
      <c r="AC746" s="32">
        <f t="shared" si="115"/>
        <v>3.8535645472061661E-3</v>
      </c>
      <c r="AD746" s="13">
        <f t="shared" si="116"/>
        <v>0</v>
      </c>
      <c r="AE746" s="13">
        <f t="shared" si="117"/>
        <v>0</v>
      </c>
      <c r="AF746" s="13">
        <f t="shared" si="118"/>
        <v>0</v>
      </c>
      <c r="AG746">
        <v>0</v>
      </c>
      <c r="AH746">
        <v>0</v>
      </c>
      <c r="AI746" s="17" t="str">
        <f t="shared" si="119"/>
        <v xml:space="preserve"> </v>
      </c>
      <c r="AJ746" s="35">
        <v>0</v>
      </c>
      <c r="AK746" s="35">
        <v>0</v>
      </c>
      <c r="AL746" s="35">
        <v>0</v>
      </c>
      <c r="AM746" s="35">
        <v>0</v>
      </c>
      <c r="AN746" s="35">
        <v>0</v>
      </c>
      <c r="AO746" s="35">
        <v>0</v>
      </c>
      <c r="AP746" s="35">
        <v>0</v>
      </c>
      <c r="AQ746" s="35">
        <v>1</v>
      </c>
      <c r="AR746">
        <v>1</v>
      </c>
      <c r="AS746">
        <v>0</v>
      </c>
      <c r="AT746">
        <v>46.75</v>
      </c>
      <c r="AU746">
        <v>-42.2</v>
      </c>
      <c r="AV746">
        <v>-79.174000000000007</v>
      </c>
      <c r="AW746">
        <v>1.4419999999999999</v>
      </c>
      <c r="AX746" s="2">
        <v>0.2</v>
      </c>
      <c r="AY746" s="2">
        <v>0</v>
      </c>
      <c r="AZ746" s="2">
        <v>0.1</v>
      </c>
      <c r="BA746" s="2">
        <v>0</v>
      </c>
      <c r="BB746" s="2">
        <v>0</v>
      </c>
      <c r="BC746" s="2">
        <v>0.1</v>
      </c>
    </row>
    <row r="747" spans="1:55" x14ac:dyDescent="0.2">
      <c r="A747" s="12" t="s">
        <v>743</v>
      </c>
      <c r="B747" s="12" t="s">
        <v>3242</v>
      </c>
      <c r="C747" t="s">
        <v>3241</v>
      </c>
      <c r="D747" t="s">
        <v>131</v>
      </c>
      <c r="E747" s="12" t="s">
        <v>156</v>
      </c>
      <c r="F747">
        <v>72</v>
      </c>
      <c r="G747">
        <v>5</v>
      </c>
      <c r="H747">
        <v>2</v>
      </c>
      <c r="I747" s="15">
        <f t="shared" si="110"/>
        <v>7</v>
      </c>
      <c r="J747">
        <v>1</v>
      </c>
      <c r="K747">
        <v>1</v>
      </c>
      <c r="L747" s="3">
        <v>5</v>
      </c>
      <c r="M747" s="3">
        <v>1</v>
      </c>
      <c r="N747" s="3">
        <v>1</v>
      </c>
      <c r="O747" s="14">
        <f t="shared" si="111"/>
        <v>2.28716645489241</v>
      </c>
      <c r="P747">
        <v>22</v>
      </c>
      <c r="Q747">
        <v>9</v>
      </c>
      <c r="R747">
        <v>2</v>
      </c>
      <c r="S747" s="13">
        <f t="shared" si="112"/>
        <v>0.22727272727272727</v>
      </c>
      <c r="T747" s="13">
        <f t="shared" si="113"/>
        <v>0.15151515151515152</v>
      </c>
      <c r="U747" s="15">
        <f t="shared" si="114"/>
        <v>7.1111111111111107</v>
      </c>
      <c r="V747">
        <v>0</v>
      </c>
      <c r="W747">
        <v>1</v>
      </c>
      <c r="X747">
        <v>10</v>
      </c>
      <c r="Y747" s="2">
        <v>183.63333333329999</v>
      </c>
      <c r="Z747" s="21">
        <v>2.5499999999999998</v>
      </c>
      <c r="AA747">
        <v>2.52</v>
      </c>
      <c r="AB747">
        <v>2.88</v>
      </c>
      <c r="AC747" s="32">
        <f t="shared" si="115"/>
        <v>0.46666666666666662</v>
      </c>
      <c r="AD747" s="13">
        <f t="shared" si="116"/>
        <v>0.27777777777777779</v>
      </c>
      <c r="AE747" s="13">
        <f t="shared" si="117"/>
        <v>0.1111111111111111</v>
      </c>
      <c r="AF747" s="13">
        <f t="shared" si="118"/>
        <v>0.3888888888888889</v>
      </c>
      <c r="AG747">
        <v>18</v>
      </c>
      <c r="AH747">
        <v>13</v>
      </c>
      <c r="AI747" s="17">
        <f t="shared" si="119"/>
        <v>0.58064516129032262</v>
      </c>
      <c r="AJ747" s="35">
        <v>18</v>
      </c>
      <c r="AK747" s="35">
        <v>6</v>
      </c>
      <c r="AL747" s="35">
        <v>110</v>
      </c>
      <c r="AM747" s="35">
        <v>30</v>
      </c>
      <c r="AN747" s="35">
        <v>56</v>
      </c>
      <c r="AO747" s="35">
        <v>9</v>
      </c>
      <c r="AP747" s="35">
        <v>8</v>
      </c>
      <c r="AQ747" s="35">
        <v>64</v>
      </c>
      <c r="AR747">
        <v>3</v>
      </c>
      <c r="AS747">
        <v>1</v>
      </c>
      <c r="AT747">
        <v>64.56</v>
      </c>
      <c r="AU747">
        <v>-12.7</v>
      </c>
      <c r="AV747">
        <v>-72.855000000000004</v>
      </c>
      <c r="AW747">
        <v>1.0389999999999999</v>
      </c>
      <c r="AX747" s="2">
        <v>12.6</v>
      </c>
      <c r="AY747" s="2">
        <v>-3.5</v>
      </c>
      <c r="AZ747" s="2">
        <v>-0.1</v>
      </c>
      <c r="BA747" s="2">
        <v>-0.5</v>
      </c>
      <c r="BB747" s="2">
        <v>2.1</v>
      </c>
      <c r="BC747" s="2">
        <v>-2</v>
      </c>
    </row>
    <row r="748" spans="1:55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6</v>
      </c>
      <c r="I748" s="15">
        <f t="shared" si="110"/>
        <v>6</v>
      </c>
      <c r="J748">
        <v>2</v>
      </c>
      <c r="K748">
        <v>4</v>
      </c>
      <c r="L748" s="3">
        <v>0</v>
      </c>
      <c r="M748" s="3">
        <v>2</v>
      </c>
      <c r="N748" s="3">
        <v>4</v>
      </c>
      <c r="O748" s="14">
        <f t="shared" si="111"/>
        <v>8.6090075727312794</v>
      </c>
      <c r="P748">
        <v>6</v>
      </c>
      <c r="Q748">
        <v>1</v>
      </c>
      <c r="R748">
        <v>2</v>
      </c>
      <c r="S748" s="13">
        <f t="shared" si="112"/>
        <v>0</v>
      </c>
      <c r="T748" s="13">
        <f t="shared" si="113"/>
        <v>0</v>
      </c>
      <c r="U748" s="15">
        <f t="shared" si="114"/>
        <v>9.4285714285714288</v>
      </c>
      <c r="V748">
        <v>0</v>
      </c>
      <c r="W748">
        <v>1</v>
      </c>
      <c r="X748">
        <v>1</v>
      </c>
      <c r="Y748" s="2">
        <v>41.816666666700002</v>
      </c>
      <c r="Z748" s="21">
        <v>1.8166666667</v>
      </c>
      <c r="AA748">
        <v>1.82</v>
      </c>
      <c r="AB748">
        <v>2.82</v>
      </c>
      <c r="AC748" s="32">
        <f t="shared" si="115"/>
        <v>0.39224137931034486</v>
      </c>
      <c r="AD748" s="13">
        <f t="shared" si="116"/>
        <v>0</v>
      </c>
      <c r="AE748" s="13">
        <f t="shared" si="117"/>
        <v>0.8571428571428571</v>
      </c>
      <c r="AF748" s="13">
        <f t="shared" si="118"/>
        <v>0.8571428571428571</v>
      </c>
      <c r="AG748">
        <v>1</v>
      </c>
      <c r="AH748">
        <v>2</v>
      </c>
      <c r="AI748" s="17">
        <f t="shared" si="119"/>
        <v>0.33333333333333331</v>
      </c>
      <c r="AJ748" s="35">
        <v>7</v>
      </c>
      <c r="AK748" s="35">
        <v>2</v>
      </c>
      <c r="AL748" s="35">
        <v>26</v>
      </c>
      <c r="AM748" s="35">
        <v>5</v>
      </c>
      <c r="AN748" s="35">
        <v>14</v>
      </c>
      <c r="AO748" s="35">
        <v>1</v>
      </c>
      <c r="AP748" s="35">
        <v>1</v>
      </c>
      <c r="AQ748" s="35">
        <v>20</v>
      </c>
      <c r="AR748">
        <v>0</v>
      </c>
      <c r="AS748">
        <v>0</v>
      </c>
      <c r="AT748">
        <v>83.22</v>
      </c>
      <c r="AU748">
        <v>-12</v>
      </c>
      <c r="AV748">
        <v>-83.611000000000004</v>
      </c>
      <c r="AW748">
        <v>-3.9889999999999999</v>
      </c>
      <c r="AX748" s="2">
        <v>3.1</v>
      </c>
      <c r="AY748" s="2">
        <v>-1</v>
      </c>
      <c r="AZ748" s="2">
        <v>-0.1</v>
      </c>
      <c r="BA748" s="2">
        <v>0.30000000000000004</v>
      </c>
      <c r="BB748" s="2">
        <v>-0.5</v>
      </c>
      <c r="BC748" s="2">
        <v>-1.3</v>
      </c>
    </row>
    <row r="749" spans="1:55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15">
        <f t="shared" si="110"/>
        <v>0</v>
      </c>
      <c r="J749">
        <v>0</v>
      </c>
      <c r="K749">
        <v>0</v>
      </c>
      <c r="L749" s="3">
        <v>0</v>
      </c>
      <c r="M749" s="3">
        <v>0</v>
      </c>
      <c r="N749" s="3">
        <v>0</v>
      </c>
      <c r="O749" s="14">
        <f t="shared" si="111"/>
        <v>0</v>
      </c>
      <c r="P749">
        <v>1</v>
      </c>
      <c r="Q749">
        <v>1</v>
      </c>
      <c r="R749">
        <v>0</v>
      </c>
      <c r="S749" s="13">
        <f t="shared" si="112"/>
        <v>0</v>
      </c>
      <c r="T749" s="13">
        <f t="shared" si="113"/>
        <v>0</v>
      </c>
      <c r="U749" s="15">
        <f t="shared" si="114"/>
        <v>0</v>
      </c>
      <c r="V749">
        <v>0</v>
      </c>
      <c r="W749">
        <v>0</v>
      </c>
      <c r="X749">
        <v>0</v>
      </c>
      <c r="Y749" s="2">
        <v>3.4166666666999999</v>
      </c>
      <c r="Z749" s="21">
        <v>3.4166666666999999</v>
      </c>
      <c r="AA749">
        <v>3.42</v>
      </c>
      <c r="AB749">
        <v>3.42</v>
      </c>
      <c r="AC749" s="32">
        <f t="shared" si="115"/>
        <v>0.5</v>
      </c>
      <c r="AD749" s="13">
        <f t="shared" si="116"/>
        <v>0</v>
      </c>
      <c r="AE749" s="13">
        <f t="shared" si="117"/>
        <v>0</v>
      </c>
      <c r="AF749" s="13">
        <f t="shared" si="118"/>
        <v>0</v>
      </c>
      <c r="AI749" s="17" t="str">
        <f t="shared" si="119"/>
        <v xml:space="preserve"> </v>
      </c>
      <c r="AJ749" s="35">
        <v>0</v>
      </c>
      <c r="AK749" s="35">
        <v>0</v>
      </c>
      <c r="AL749" s="35">
        <v>2</v>
      </c>
      <c r="AM749" s="35">
        <v>0</v>
      </c>
      <c r="AN749" s="35">
        <v>3</v>
      </c>
      <c r="AO749" s="35">
        <v>0</v>
      </c>
      <c r="AP749" s="35">
        <v>0</v>
      </c>
      <c r="AQ749" s="35">
        <v>2</v>
      </c>
      <c r="AR749">
        <v>0</v>
      </c>
      <c r="AS749">
        <v>0</v>
      </c>
      <c r="AT749">
        <v>122.93</v>
      </c>
      <c r="AU749">
        <v>105.4</v>
      </c>
      <c r="AV749">
        <v>-66.262</v>
      </c>
      <c r="AW749">
        <v>11.707000000000001</v>
      </c>
      <c r="AX749" s="2">
        <v>0.2</v>
      </c>
      <c r="AY749" s="2">
        <v>-0.1</v>
      </c>
      <c r="AZ749" s="2">
        <v>0</v>
      </c>
      <c r="BA749" s="2">
        <v>0</v>
      </c>
      <c r="BB749" s="2">
        <v>0.1</v>
      </c>
      <c r="BC749" s="2">
        <v>0</v>
      </c>
    </row>
    <row r="750" spans="1:55" x14ac:dyDescent="0.2">
      <c r="A750" s="12" t="s">
        <v>743</v>
      </c>
      <c r="B750" s="12" t="s">
        <v>3299</v>
      </c>
      <c r="C750" t="s">
        <v>3298</v>
      </c>
      <c r="D750" t="s">
        <v>177</v>
      </c>
      <c r="E750" s="12" t="s">
        <v>178</v>
      </c>
      <c r="F750">
        <v>64</v>
      </c>
      <c r="G750">
        <v>0</v>
      </c>
      <c r="H750">
        <v>0</v>
      </c>
      <c r="I750" s="15">
        <f t="shared" si="110"/>
        <v>0</v>
      </c>
      <c r="J750">
        <v>0</v>
      </c>
      <c r="K750">
        <v>0</v>
      </c>
      <c r="L750" s="3">
        <v>0</v>
      </c>
      <c r="M750" s="3">
        <v>0</v>
      </c>
      <c r="N750" s="3">
        <v>0</v>
      </c>
      <c r="O750" s="14">
        <f t="shared" si="111"/>
        <v>0</v>
      </c>
      <c r="P750">
        <v>1</v>
      </c>
      <c r="Q750">
        <v>1</v>
      </c>
      <c r="R750">
        <v>0</v>
      </c>
      <c r="S750" s="13">
        <f t="shared" si="112"/>
        <v>0</v>
      </c>
      <c r="T750" s="13">
        <f t="shared" si="113"/>
        <v>0</v>
      </c>
      <c r="U750" s="15">
        <f t="shared" si="114"/>
        <v>0</v>
      </c>
      <c r="V750">
        <v>0</v>
      </c>
      <c r="W750">
        <v>0</v>
      </c>
      <c r="X750">
        <v>0</v>
      </c>
      <c r="Y750" s="2">
        <v>4.5166666666999999</v>
      </c>
      <c r="Z750" s="21">
        <v>6.6666666700000002E-2</v>
      </c>
      <c r="AA750">
        <v>7.0000000000000007E-2</v>
      </c>
      <c r="AB750">
        <v>4.75</v>
      </c>
      <c r="AC750" s="32">
        <f t="shared" si="115"/>
        <v>1.4522821576763486E-2</v>
      </c>
      <c r="AD750" s="13">
        <f t="shared" si="116"/>
        <v>0</v>
      </c>
      <c r="AE750" s="13">
        <f t="shared" si="117"/>
        <v>0</v>
      </c>
      <c r="AF750" s="13">
        <f t="shared" si="118"/>
        <v>0</v>
      </c>
      <c r="AI750" s="17" t="str">
        <f t="shared" si="119"/>
        <v xml:space="preserve"> </v>
      </c>
      <c r="AJ750" s="35">
        <v>0</v>
      </c>
      <c r="AK750" s="35">
        <v>0</v>
      </c>
      <c r="AL750" s="35">
        <v>1</v>
      </c>
      <c r="AM750" s="35">
        <v>1</v>
      </c>
      <c r="AN750" s="35">
        <v>1</v>
      </c>
      <c r="AO750" s="35">
        <v>0</v>
      </c>
      <c r="AP750" s="35">
        <v>1</v>
      </c>
      <c r="AQ750" s="35">
        <v>1</v>
      </c>
      <c r="AR750">
        <v>0</v>
      </c>
      <c r="AS750">
        <v>1</v>
      </c>
      <c r="AT750">
        <v>13.28</v>
      </c>
      <c r="AU750">
        <v>-82.6</v>
      </c>
      <c r="AV750">
        <v>-83.566999999999993</v>
      </c>
      <c r="AW750">
        <v>-4.2510000000000003</v>
      </c>
      <c r="AX750" s="2">
        <v>-0.1</v>
      </c>
      <c r="AY750" s="2">
        <v>-0.5</v>
      </c>
      <c r="AZ750" s="2">
        <v>0.2</v>
      </c>
      <c r="BA750" s="2">
        <v>0.1</v>
      </c>
      <c r="BB750" s="2">
        <v>0</v>
      </c>
      <c r="BC750" s="2">
        <v>-0.2</v>
      </c>
    </row>
    <row r="751" spans="1:55" x14ac:dyDescent="0.2">
      <c r="A751" s="12" t="s">
        <v>743</v>
      </c>
      <c r="B751" s="12" t="s">
        <v>3322</v>
      </c>
      <c r="C751" t="s">
        <v>3321</v>
      </c>
      <c r="D751" t="s">
        <v>210</v>
      </c>
      <c r="E751" s="12" t="s">
        <v>170</v>
      </c>
      <c r="F751">
        <v>3</v>
      </c>
      <c r="G751">
        <v>0</v>
      </c>
      <c r="H751">
        <v>0</v>
      </c>
      <c r="I751" s="15">
        <f t="shared" si="110"/>
        <v>0</v>
      </c>
      <c r="J751">
        <v>0</v>
      </c>
      <c r="K751">
        <v>0</v>
      </c>
      <c r="L751" s="3">
        <v>0</v>
      </c>
      <c r="M751" s="3">
        <v>0</v>
      </c>
      <c r="N751" s="3">
        <v>0</v>
      </c>
      <c r="O751" s="14">
        <f t="shared" si="111"/>
        <v>0</v>
      </c>
      <c r="P751">
        <v>0</v>
      </c>
      <c r="Q751">
        <v>0</v>
      </c>
      <c r="R751">
        <v>0</v>
      </c>
      <c r="S751" s="13">
        <f t="shared" si="112"/>
        <v>0</v>
      </c>
      <c r="T751" s="13">
        <f t="shared" si="113"/>
        <v>0</v>
      </c>
      <c r="U751" s="15">
        <f t="shared" si="114"/>
        <v>0</v>
      </c>
      <c r="V751">
        <v>0</v>
      </c>
      <c r="W751">
        <v>0</v>
      </c>
      <c r="X751">
        <v>0</v>
      </c>
      <c r="Y751" s="2">
        <v>0</v>
      </c>
      <c r="Z751" s="21">
        <v>0</v>
      </c>
      <c r="AC751" s="32">
        <f t="shared" si="115"/>
        <v>0</v>
      </c>
      <c r="AD751" s="13">
        <f t="shared" si="116"/>
        <v>0</v>
      </c>
      <c r="AE751" s="13">
        <f t="shared" si="117"/>
        <v>0</v>
      </c>
      <c r="AF751" s="13">
        <f t="shared" si="118"/>
        <v>0</v>
      </c>
      <c r="AG751">
        <v>0</v>
      </c>
      <c r="AH751">
        <v>0</v>
      </c>
      <c r="AI751" s="17" t="str">
        <f t="shared" si="119"/>
        <v xml:space="preserve"> </v>
      </c>
      <c r="AJ751" s="35">
        <v>0</v>
      </c>
      <c r="AK751" s="35">
        <v>0</v>
      </c>
      <c r="AL751" s="35">
        <v>0</v>
      </c>
      <c r="AM751" s="35">
        <v>0</v>
      </c>
      <c r="AN751" s="35">
        <v>0</v>
      </c>
      <c r="AO751" s="35">
        <v>0</v>
      </c>
      <c r="AP751" s="35">
        <v>0</v>
      </c>
      <c r="AQ751" s="35">
        <v>0</v>
      </c>
      <c r="AR751">
        <v>0</v>
      </c>
      <c r="AS751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</row>
    <row r="752" spans="1:55" x14ac:dyDescent="0.2">
      <c r="A752" s="12" t="s">
        <v>743</v>
      </c>
      <c r="B752" s="12" t="s">
        <v>3361</v>
      </c>
      <c r="C752" t="s">
        <v>3360</v>
      </c>
      <c r="D752" t="s">
        <v>300</v>
      </c>
      <c r="E752" s="12" t="s">
        <v>170</v>
      </c>
      <c r="F752">
        <v>37</v>
      </c>
      <c r="G752">
        <v>4</v>
      </c>
      <c r="H752">
        <v>3</v>
      </c>
      <c r="I752" s="15">
        <f t="shared" si="110"/>
        <v>7</v>
      </c>
      <c r="J752">
        <v>1</v>
      </c>
      <c r="K752">
        <v>1</v>
      </c>
      <c r="L752" s="3">
        <v>3</v>
      </c>
      <c r="M752" s="3">
        <v>1</v>
      </c>
      <c r="N752" s="3">
        <v>2</v>
      </c>
      <c r="O752" s="14">
        <f t="shared" si="111"/>
        <v>5.0521251002426029</v>
      </c>
      <c r="P752">
        <v>15</v>
      </c>
      <c r="Q752">
        <v>3</v>
      </c>
      <c r="R752">
        <v>3</v>
      </c>
      <c r="S752" s="13">
        <f t="shared" si="112"/>
        <v>0.26666666666666666</v>
      </c>
      <c r="T752" s="13">
        <f t="shared" si="113"/>
        <v>0.19047619047619047</v>
      </c>
      <c r="U752" s="15">
        <f t="shared" si="114"/>
        <v>5.25</v>
      </c>
      <c r="V752">
        <v>0</v>
      </c>
      <c r="W752">
        <v>0</v>
      </c>
      <c r="X752">
        <v>2</v>
      </c>
      <c r="Y752" s="2">
        <v>83.133333333300001</v>
      </c>
      <c r="Z752" s="21">
        <v>2.2333333333000001</v>
      </c>
      <c r="AA752">
        <v>2.0699999999999998</v>
      </c>
      <c r="AB752">
        <v>2.64</v>
      </c>
      <c r="AC752" s="32">
        <f t="shared" si="115"/>
        <v>0.43949044585987257</v>
      </c>
      <c r="AD752" s="13">
        <f t="shared" si="116"/>
        <v>0.25</v>
      </c>
      <c r="AE752" s="13">
        <f t="shared" si="117"/>
        <v>0.16666666666666666</v>
      </c>
      <c r="AF752" s="13">
        <f t="shared" si="118"/>
        <v>0.41666666666666663</v>
      </c>
      <c r="AG752">
        <v>21</v>
      </c>
      <c r="AH752">
        <v>13</v>
      </c>
      <c r="AI752" s="17">
        <f t="shared" si="119"/>
        <v>0.61764705882352944</v>
      </c>
      <c r="AJ752" s="35">
        <v>12</v>
      </c>
      <c r="AK752" s="35">
        <v>1</v>
      </c>
      <c r="AL752" s="35">
        <v>51</v>
      </c>
      <c r="AM752" s="35">
        <v>8</v>
      </c>
      <c r="AN752" s="35">
        <v>23</v>
      </c>
      <c r="AO752" s="35">
        <v>6</v>
      </c>
      <c r="AP752" s="35">
        <v>1</v>
      </c>
      <c r="AQ752" s="35">
        <v>31</v>
      </c>
      <c r="AR752">
        <v>0</v>
      </c>
      <c r="AS752">
        <v>0</v>
      </c>
      <c r="AT752">
        <v>79.11</v>
      </c>
      <c r="AU752">
        <v>-6.4</v>
      </c>
      <c r="AV752">
        <v>-82.653999999999996</v>
      </c>
      <c r="AW752">
        <v>-5.4509999999999996</v>
      </c>
      <c r="AX752" s="2">
        <v>5.8</v>
      </c>
      <c r="AY752" s="2">
        <v>-1.3</v>
      </c>
      <c r="AZ752" s="2">
        <v>0.2</v>
      </c>
      <c r="BA752" s="2">
        <v>-0.2</v>
      </c>
      <c r="BB752" s="2">
        <v>0.1</v>
      </c>
      <c r="BC752" s="2">
        <v>-1.1000000000000001</v>
      </c>
    </row>
    <row r="753" spans="1:55" x14ac:dyDescent="0.2">
      <c r="A753" s="12" t="s">
        <v>743</v>
      </c>
      <c r="B753" s="12" t="s">
        <v>3389</v>
      </c>
      <c r="C753" t="s">
        <v>3388</v>
      </c>
      <c r="D753" t="s">
        <v>305</v>
      </c>
      <c r="E753" s="12" t="s">
        <v>178</v>
      </c>
      <c r="F753">
        <v>82</v>
      </c>
      <c r="G753">
        <v>3</v>
      </c>
      <c r="H753">
        <v>14</v>
      </c>
      <c r="I753" s="15">
        <f t="shared" si="110"/>
        <v>17</v>
      </c>
      <c r="J753">
        <v>7</v>
      </c>
      <c r="K753">
        <v>7</v>
      </c>
      <c r="L753" s="3">
        <v>1</v>
      </c>
      <c r="M753" s="3">
        <v>8</v>
      </c>
      <c r="N753" s="3">
        <v>6</v>
      </c>
      <c r="O753" s="14">
        <f t="shared" si="111"/>
        <v>3.3152762730223926</v>
      </c>
      <c r="P753">
        <v>42</v>
      </c>
      <c r="Q753">
        <v>21</v>
      </c>
      <c r="R753">
        <v>39</v>
      </c>
      <c r="S753" s="13">
        <f t="shared" si="112"/>
        <v>7.1428571428571425E-2</v>
      </c>
      <c r="T753" s="13">
        <f t="shared" si="113"/>
        <v>2.9411764705882353E-2</v>
      </c>
      <c r="U753" s="15">
        <f t="shared" si="114"/>
        <v>56.4375</v>
      </c>
      <c r="V753">
        <v>7</v>
      </c>
      <c r="W753">
        <v>2</v>
      </c>
      <c r="X753">
        <v>4</v>
      </c>
      <c r="Y753" s="2">
        <v>307.6666666667</v>
      </c>
      <c r="Z753" s="21">
        <v>3.75</v>
      </c>
      <c r="AA753">
        <v>3.57</v>
      </c>
      <c r="AB753">
        <v>1.5</v>
      </c>
      <c r="AC753" s="32">
        <f t="shared" si="115"/>
        <v>0.70414201183431946</v>
      </c>
      <c r="AD753" s="13">
        <f t="shared" si="116"/>
        <v>3.125E-2</v>
      </c>
      <c r="AE753" s="13">
        <f t="shared" si="117"/>
        <v>0.4375</v>
      </c>
      <c r="AF753" s="13">
        <f t="shared" si="118"/>
        <v>0.46875</v>
      </c>
      <c r="AI753" s="17" t="str">
        <f t="shared" si="119"/>
        <v xml:space="preserve"> </v>
      </c>
      <c r="AJ753" s="35">
        <v>32</v>
      </c>
      <c r="AK753" s="35">
        <v>5</v>
      </c>
      <c r="AL753" s="35">
        <v>226</v>
      </c>
      <c r="AM753" s="35">
        <v>30</v>
      </c>
      <c r="AN753" s="35">
        <v>98</v>
      </c>
      <c r="AO753" s="35">
        <v>11</v>
      </c>
      <c r="AP753" s="35">
        <v>14</v>
      </c>
      <c r="AQ753" s="35">
        <v>110</v>
      </c>
      <c r="AR753">
        <v>0</v>
      </c>
      <c r="AS753">
        <v>0</v>
      </c>
      <c r="AT753">
        <v>83.14</v>
      </c>
      <c r="AU753">
        <v>25.1</v>
      </c>
      <c r="AV753">
        <v>-81.429000000000002</v>
      </c>
      <c r="AW753">
        <v>-0.96599999999999997</v>
      </c>
      <c r="AX753" s="2">
        <v>34.299999999999997</v>
      </c>
      <c r="AY753" s="2">
        <v>6.5</v>
      </c>
      <c r="AZ753" s="2">
        <v>-1.8</v>
      </c>
      <c r="BA753" s="2">
        <v>0.1</v>
      </c>
      <c r="BB753" s="2">
        <v>-3.2</v>
      </c>
      <c r="BC753" s="2">
        <v>1.5</v>
      </c>
    </row>
    <row r="754" spans="1:55" x14ac:dyDescent="0.2">
      <c r="A754" s="12" t="s">
        <v>743</v>
      </c>
      <c r="B754" s="12" t="s">
        <v>3648</v>
      </c>
      <c r="C754" t="s">
        <v>3647</v>
      </c>
      <c r="D754" t="s">
        <v>367</v>
      </c>
      <c r="E754" s="12" t="s">
        <v>170</v>
      </c>
      <c r="F754">
        <v>52</v>
      </c>
      <c r="G754">
        <v>0</v>
      </c>
      <c r="H754">
        <v>0</v>
      </c>
      <c r="I754" s="15">
        <f t="shared" si="110"/>
        <v>0</v>
      </c>
      <c r="J754">
        <v>0</v>
      </c>
      <c r="K754">
        <v>0</v>
      </c>
      <c r="L754" s="3">
        <v>0</v>
      </c>
      <c r="M754" s="3">
        <v>0</v>
      </c>
      <c r="N754" s="3">
        <v>0</v>
      </c>
      <c r="O754" s="14">
        <f t="shared" si="111"/>
        <v>0</v>
      </c>
      <c r="P754">
        <v>0</v>
      </c>
      <c r="Q754">
        <v>0</v>
      </c>
      <c r="R754">
        <v>0</v>
      </c>
      <c r="S754" s="13">
        <f t="shared" si="112"/>
        <v>0</v>
      </c>
      <c r="T754" s="13">
        <f t="shared" si="113"/>
        <v>0</v>
      </c>
      <c r="U754" s="15">
        <f t="shared" si="114"/>
        <v>0</v>
      </c>
      <c r="V754">
        <v>0</v>
      </c>
      <c r="W754">
        <v>0</v>
      </c>
      <c r="X754">
        <v>0</v>
      </c>
      <c r="Y754" s="2">
        <v>2.95</v>
      </c>
      <c r="Z754" s="21">
        <v>0.05</v>
      </c>
      <c r="AA754">
        <v>0.06</v>
      </c>
      <c r="AB754">
        <v>5.71</v>
      </c>
      <c r="AC754" s="32">
        <f t="shared" si="115"/>
        <v>1.0398613518197574E-2</v>
      </c>
      <c r="AD754" s="13">
        <f t="shared" si="116"/>
        <v>0</v>
      </c>
      <c r="AE754" s="13">
        <f t="shared" si="117"/>
        <v>0</v>
      </c>
      <c r="AF754" s="13">
        <f t="shared" si="118"/>
        <v>0</v>
      </c>
      <c r="AG754">
        <v>2</v>
      </c>
      <c r="AH754">
        <v>2</v>
      </c>
      <c r="AI754" s="17">
        <f t="shared" si="119"/>
        <v>0.5</v>
      </c>
      <c r="AJ754" s="35">
        <v>0</v>
      </c>
      <c r="AK754" s="35">
        <v>0</v>
      </c>
      <c r="AL754" s="35">
        <v>1</v>
      </c>
      <c r="AM754" s="35">
        <v>2</v>
      </c>
      <c r="AN754" s="35">
        <v>0</v>
      </c>
      <c r="AO754" s="35">
        <v>0</v>
      </c>
      <c r="AP754" s="35">
        <v>0</v>
      </c>
      <c r="AQ754" s="35">
        <v>1</v>
      </c>
      <c r="AR754">
        <v>0</v>
      </c>
      <c r="AS754">
        <v>1</v>
      </c>
      <c r="AT754">
        <v>0</v>
      </c>
      <c r="AU754">
        <v>-78</v>
      </c>
      <c r="AV754">
        <v>-84.433999999999997</v>
      </c>
      <c r="AW754">
        <v>-2.8810000000000002</v>
      </c>
      <c r="AX754" s="2">
        <v>0.1</v>
      </c>
      <c r="AY754" s="2">
        <v>-0.2</v>
      </c>
      <c r="AZ754" s="2">
        <v>0</v>
      </c>
      <c r="BA754" s="2">
        <v>0</v>
      </c>
      <c r="BB754" s="2">
        <v>0.1</v>
      </c>
      <c r="BC754" s="2">
        <v>-0.1</v>
      </c>
    </row>
    <row r="755" spans="1:55" x14ac:dyDescent="0.2">
      <c r="A755" s="12" t="s">
        <v>743</v>
      </c>
      <c r="B755" s="12" t="s">
        <v>3652</v>
      </c>
      <c r="C755" t="s">
        <v>3657</v>
      </c>
      <c r="D755" t="s">
        <v>317</v>
      </c>
      <c r="E755" s="12" t="s">
        <v>178</v>
      </c>
      <c r="F755">
        <v>7</v>
      </c>
      <c r="G755">
        <v>0</v>
      </c>
      <c r="H755">
        <v>0</v>
      </c>
      <c r="I755" s="15">
        <f t="shared" si="110"/>
        <v>0</v>
      </c>
      <c r="J755">
        <v>0</v>
      </c>
      <c r="K755">
        <v>0</v>
      </c>
      <c r="L755" s="3">
        <v>0</v>
      </c>
      <c r="M755" s="3">
        <v>0</v>
      </c>
      <c r="N755" s="3">
        <v>0</v>
      </c>
      <c r="O755" s="14">
        <f t="shared" si="111"/>
        <v>0</v>
      </c>
      <c r="P755">
        <v>3</v>
      </c>
      <c r="Q755">
        <v>1</v>
      </c>
      <c r="R755">
        <v>2</v>
      </c>
      <c r="S755" s="13">
        <f t="shared" si="112"/>
        <v>0</v>
      </c>
      <c r="T755" s="13">
        <f t="shared" si="113"/>
        <v>0</v>
      </c>
      <c r="U755" s="15">
        <f t="shared" si="114"/>
        <v>0</v>
      </c>
      <c r="V755">
        <v>0</v>
      </c>
      <c r="W755">
        <v>0</v>
      </c>
      <c r="X755">
        <v>1</v>
      </c>
      <c r="Y755" s="2">
        <v>13.666666666699999</v>
      </c>
      <c r="Z755" s="21">
        <v>1.9500000000000002</v>
      </c>
      <c r="AA755">
        <v>1.9500000000000002</v>
      </c>
      <c r="AB755">
        <v>5.17</v>
      </c>
      <c r="AC755" s="32">
        <f t="shared" si="115"/>
        <v>0.27387640449438205</v>
      </c>
      <c r="AD755" s="13">
        <f t="shared" si="116"/>
        <v>0</v>
      </c>
      <c r="AE755" s="13">
        <f t="shared" si="117"/>
        <v>0</v>
      </c>
      <c r="AF755" s="13">
        <f t="shared" si="118"/>
        <v>0</v>
      </c>
      <c r="AI755" s="17" t="str">
        <f t="shared" si="119"/>
        <v xml:space="preserve"> </v>
      </c>
      <c r="AJ755" s="35">
        <v>0</v>
      </c>
      <c r="AK755" s="35">
        <v>3</v>
      </c>
      <c r="AL755" s="35">
        <v>8</v>
      </c>
      <c r="AM755" s="35">
        <v>1</v>
      </c>
      <c r="AN755" s="35">
        <v>2</v>
      </c>
      <c r="AO755" s="35">
        <v>1</v>
      </c>
      <c r="AP755" s="35">
        <v>1</v>
      </c>
      <c r="AQ755" s="35">
        <v>5</v>
      </c>
      <c r="AR755">
        <v>0</v>
      </c>
      <c r="AS755">
        <v>0</v>
      </c>
      <c r="AT755">
        <v>39.51</v>
      </c>
      <c r="AU755">
        <v>-33.4</v>
      </c>
      <c r="AV755">
        <v>-82.614000000000004</v>
      </c>
      <c r="AW755">
        <v>-1.849</v>
      </c>
      <c r="AX755" s="2">
        <v>-0.1</v>
      </c>
      <c r="AY755" s="2">
        <v>-1.4</v>
      </c>
      <c r="AZ755" s="2">
        <v>0.2</v>
      </c>
      <c r="BA755" s="2">
        <v>0</v>
      </c>
      <c r="BB755" s="2">
        <v>0.30000000000000004</v>
      </c>
      <c r="BC755" s="2">
        <v>-0.9</v>
      </c>
    </row>
    <row r="756" spans="1:55" x14ac:dyDescent="0.2">
      <c r="A756" s="12" t="s">
        <v>743</v>
      </c>
      <c r="B756" s="12" t="s">
        <v>3672</v>
      </c>
      <c r="C756" t="s">
        <v>3677</v>
      </c>
      <c r="D756" t="s">
        <v>330</v>
      </c>
      <c r="E756" s="12" t="s">
        <v>178</v>
      </c>
      <c r="F756">
        <v>28</v>
      </c>
      <c r="G756">
        <v>0</v>
      </c>
      <c r="H756">
        <v>0</v>
      </c>
      <c r="I756" s="15">
        <f t="shared" si="110"/>
        <v>0</v>
      </c>
      <c r="J756">
        <v>0</v>
      </c>
      <c r="K756">
        <v>0</v>
      </c>
      <c r="L756" s="3">
        <v>0</v>
      </c>
      <c r="M756" s="3">
        <v>0</v>
      </c>
      <c r="N756" s="3">
        <v>0</v>
      </c>
      <c r="O756" s="14">
        <f t="shared" si="111"/>
        <v>0</v>
      </c>
      <c r="P756">
        <v>0</v>
      </c>
      <c r="Q756">
        <v>0</v>
      </c>
      <c r="R756">
        <v>0</v>
      </c>
      <c r="S756" s="13">
        <f t="shared" si="112"/>
        <v>0</v>
      </c>
      <c r="T756" s="13">
        <f t="shared" si="113"/>
        <v>0</v>
      </c>
      <c r="U756" s="15">
        <f t="shared" si="114"/>
        <v>0</v>
      </c>
      <c r="V756">
        <v>0</v>
      </c>
      <c r="W756">
        <v>1</v>
      </c>
      <c r="X756">
        <v>0</v>
      </c>
      <c r="Y756" s="2">
        <v>6.8666666667000005</v>
      </c>
      <c r="Z756" s="21">
        <v>0.2333333333</v>
      </c>
      <c r="AA756">
        <v>0.24</v>
      </c>
      <c r="AB756">
        <v>4.87</v>
      </c>
      <c r="AC756" s="32">
        <f t="shared" si="115"/>
        <v>4.6966731898238745E-2</v>
      </c>
      <c r="AD756" s="13">
        <f t="shared" si="116"/>
        <v>0</v>
      </c>
      <c r="AE756" s="13">
        <f t="shared" si="117"/>
        <v>0</v>
      </c>
      <c r="AF756" s="13">
        <f t="shared" si="118"/>
        <v>0</v>
      </c>
      <c r="AI756" s="17" t="str">
        <f t="shared" si="119"/>
        <v xml:space="preserve"> </v>
      </c>
      <c r="AJ756" s="35">
        <v>0</v>
      </c>
      <c r="AK756" s="35">
        <v>0</v>
      </c>
      <c r="AL756" s="35">
        <v>2</v>
      </c>
      <c r="AM756" s="35">
        <v>0</v>
      </c>
      <c r="AN756" s="35">
        <v>3</v>
      </c>
      <c r="AO756" s="35">
        <v>0</v>
      </c>
      <c r="AP756" s="35">
        <v>1</v>
      </c>
      <c r="AQ756" s="35">
        <v>2</v>
      </c>
      <c r="AR756">
        <v>0</v>
      </c>
      <c r="AS756">
        <v>0</v>
      </c>
      <c r="AT756">
        <v>53.07</v>
      </c>
      <c r="AU756">
        <v>-12.5</v>
      </c>
      <c r="AV756">
        <v>-81.165000000000006</v>
      </c>
      <c r="AW756">
        <v>-2.956</v>
      </c>
      <c r="AX756" s="2">
        <v>0.4</v>
      </c>
      <c r="AY756" s="2">
        <v>-0.2</v>
      </c>
      <c r="AZ756" s="2">
        <v>0</v>
      </c>
      <c r="BA756" s="2">
        <v>0</v>
      </c>
      <c r="BB756" s="2">
        <v>0</v>
      </c>
      <c r="BC756" s="2">
        <v>-0.2</v>
      </c>
    </row>
    <row r="757" spans="1:55" x14ac:dyDescent="0.2">
      <c r="A757" s="12" t="s">
        <v>861</v>
      </c>
      <c r="B757" s="12" t="s">
        <v>862</v>
      </c>
      <c r="C757" t="s">
        <v>860</v>
      </c>
      <c r="D757" t="s">
        <v>432</v>
      </c>
      <c r="E757" s="12" t="s">
        <v>156</v>
      </c>
      <c r="F757">
        <v>43</v>
      </c>
      <c r="G757">
        <v>3</v>
      </c>
      <c r="H757">
        <v>5</v>
      </c>
      <c r="I757" s="15">
        <f t="shared" si="110"/>
        <v>8</v>
      </c>
      <c r="J757">
        <v>5</v>
      </c>
      <c r="K757">
        <v>0</v>
      </c>
      <c r="L757" s="3">
        <v>3</v>
      </c>
      <c r="M757" s="3">
        <v>5</v>
      </c>
      <c r="N757" s="3">
        <v>0</v>
      </c>
      <c r="O757" s="14">
        <f t="shared" si="111"/>
        <v>5.0775740479566558</v>
      </c>
      <c r="P757">
        <v>12</v>
      </c>
      <c r="Q757">
        <v>2</v>
      </c>
      <c r="R757">
        <v>1</v>
      </c>
      <c r="S757" s="13">
        <f t="shared" si="112"/>
        <v>0.25</v>
      </c>
      <c r="T757" s="13">
        <f t="shared" si="113"/>
        <v>0.2</v>
      </c>
      <c r="U757" s="15">
        <f t="shared" si="114"/>
        <v>35.454545454545453</v>
      </c>
      <c r="V757">
        <v>0</v>
      </c>
      <c r="W757">
        <v>3</v>
      </c>
      <c r="X757">
        <v>2</v>
      </c>
      <c r="Y757" s="2">
        <v>94.533333333300007</v>
      </c>
      <c r="Z757" s="21">
        <v>2.1833333333000002</v>
      </c>
      <c r="AA757">
        <v>2.1800000000000002</v>
      </c>
      <c r="AB757">
        <v>2.86</v>
      </c>
      <c r="AC757" s="32">
        <f t="shared" si="115"/>
        <v>0.43253968253968256</v>
      </c>
      <c r="AD757" s="13">
        <f t="shared" si="116"/>
        <v>0.27272727272727271</v>
      </c>
      <c r="AE757" s="13">
        <f t="shared" si="117"/>
        <v>0.45454545454545453</v>
      </c>
      <c r="AF757" s="13">
        <f t="shared" si="118"/>
        <v>0.72727272727272729</v>
      </c>
      <c r="AG757">
        <v>0</v>
      </c>
      <c r="AH757">
        <v>0</v>
      </c>
      <c r="AI757" s="17" t="str">
        <f t="shared" si="119"/>
        <v xml:space="preserve"> </v>
      </c>
      <c r="AJ757" s="35">
        <v>11</v>
      </c>
      <c r="AK757" s="35">
        <v>0</v>
      </c>
      <c r="AL757" s="35">
        <v>67</v>
      </c>
      <c r="AM757" s="35">
        <v>17</v>
      </c>
      <c r="AN757" s="35">
        <v>25</v>
      </c>
      <c r="AO757" s="35">
        <v>6</v>
      </c>
      <c r="AP757" s="35">
        <v>3</v>
      </c>
      <c r="AQ757" s="35">
        <v>29</v>
      </c>
      <c r="AR757">
        <v>0</v>
      </c>
      <c r="AS757">
        <v>0</v>
      </c>
      <c r="AT757">
        <v>67.95</v>
      </c>
      <c r="AU757">
        <v>12.8</v>
      </c>
      <c r="AV757">
        <v>-81.888000000000005</v>
      </c>
      <c r="AW757">
        <v>-4.734</v>
      </c>
      <c r="AX757" s="2">
        <v>8.9</v>
      </c>
      <c r="AY757" s="2">
        <v>0</v>
      </c>
      <c r="AZ757" s="2">
        <v>0.5</v>
      </c>
      <c r="BA757" s="2">
        <v>-0.4</v>
      </c>
      <c r="BB757" s="2">
        <v>1</v>
      </c>
      <c r="BC757" s="2">
        <v>1.1000000000000001</v>
      </c>
    </row>
    <row r="758" spans="1:55" x14ac:dyDescent="0.2">
      <c r="A758" s="12" t="s">
        <v>2060</v>
      </c>
      <c r="B758" s="12" t="s">
        <v>2057</v>
      </c>
      <c r="C758" t="s">
        <v>2059</v>
      </c>
      <c r="D758" t="s">
        <v>192</v>
      </c>
      <c r="E758" s="12" t="s">
        <v>170</v>
      </c>
      <c r="F758">
        <v>65</v>
      </c>
      <c r="G758">
        <v>0</v>
      </c>
      <c r="H758">
        <v>0</v>
      </c>
      <c r="I758" s="15">
        <f t="shared" si="110"/>
        <v>0</v>
      </c>
      <c r="J758">
        <v>0</v>
      </c>
      <c r="K758">
        <v>0</v>
      </c>
      <c r="L758" s="3">
        <v>0</v>
      </c>
      <c r="M758" s="3">
        <v>0</v>
      </c>
      <c r="N758" s="3">
        <v>0</v>
      </c>
      <c r="O758" s="14">
        <f t="shared" si="111"/>
        <v>0</v>
      </c>
      <c r="P758">
        <v>0</v>
      </c>
      <c r="Q758">
        <v>4</v>
      </c>
      <c r="R758">
        <v>1</v>
      </c>
      <c r="S758" s="13">
        <f t="shared" si="112"/>
        <v>0</v>
      </c>
      <c r="T758" s="13">
        <f t="shared" si="113"/>
        <v>0</v>
      </c>
      <c r="U758" s="15">
        <f t="shared" si="114"/>
        <v>0</v>
      </c>
      <c r="V758">
        <v>0</v>
      </c>
      <c r="W758">
        <v>2</v>
      </c>
      <c r="X758">
        <v>0</v>
      </c>
      <c r="Y758" s="2">
        <v>43.3</v>
      </c>
      <c r="Z758" s="21">
        <v>0.65</v>
      </c>
      <c r="AA758">
        <v>0.61</v>
      </c>
      <c r="AB758">
        <v>5.07</v>
      </c>
      <c r="AC758" s="32">
        <f t="shared" si="115"/>
        <v>0.10739436619718308</v>
      </c>
      <c r="AD758" s="13">
        <f t="shared" si="116"/>
        <v>0</v>
      </c>
      <c r="AE758" s="13">
        <f t="shared" si="117"/>
        <v>0</v>
      </c>
      <c r="AF758" s="13">
        <f t="shared" si="118"/>
        <v>0</v>
      </c>
      <c r="AG758">
        <v>24</v>
      </c>
      <c r="AH758">
        <v>16</v>
      </c>
      <c r="AI758" s="17">
        <f t="shared" si="119"/>
        <v>0.6</v>
      </c>
      <c r="AJ758" s="35">
        <v>1</v>
      </c>
      <c r="AK758" s="35">
        <v>2</v>
      </c>
      <c r="AL758" s="35">
        <v>14</v>
      </c>
      <c r="AM758" s="35">
        <v>3</v>
      </c>
      <c r="AN758" s="35">
        <v>13</v>
      </c>
      <c r="AO758" s="35">
        <v>4</v>
      </c>
      <c r="AP758" s="35">
        <v>4</v>
      </c>
      <c r="AQ758" s="35">
        <v>16</v>
      </c>
      <c r="AR758">
        <v>0</v>
      </c>
      <c r="AS758">
        <v>0</v>
      </c>
      <c r="AT758">
        <v>47.25</v>
      </c>
      <c r="AU758">
        <v>-45.6</v>
      </c>
      <c r="AV758">
        <v>-85.218000000000004</v>
      </c>
      <c r="AW758">
        <v>-3.1</v>
      </c>
      <c r="AX758" s="2">
        <v>1.7000000000000002</v>
      </c>
      <c r="AY758" s="2">
        <v>-1.8</v>
      </c>
      <c r="AZ758" s="2">
        <v>0.2</v>
      </c>
      <c r="BA758" s="2">
        <v>0</v>
      </c>
      <c r="BB758" s="2">
        <v>0.30000000000000004</v>
      </c>
      <c r="BC758" s="2">
        <v>-1.3</v>
      </c>
    </row>
    <row r="759" spans="1:55" x14ac:dyDescent="0.2">
      <c r="A759" s="12" t="s">
        <v>1401</v>
      </c>
      <c r="B759" s="12" t="s">
        <v>1402</v>
      </c>
      <c r="C759" t="s">
        <v>1400</v>
      </c>
      <c r="D759" t="s">
        <v>131</v>
      </c>
      <c r="E759" s="12" t="s">
        <v>170</v>
      </c>
      <c r="F759">
        <v>67</v>
      </c>
      <c r="G759">
        <v>1</v>
      </c>
      <c r="H759">
        <v>6</v>
      </c>
      <c r="I759" s="15">
        <f t="shared" si="110"/>
        <v>7</v>
      </c>
      <c r="J759">
        <v>4</v>
      </c>
      <c r="K759">
        <v>2</v>
      </c>
      <c r="L759" s="3">
        <v>1</v>
      </c>
      <c r="M759" s="3">
        <v>4</v>
      </c>
      <c r="N759" s="3">
        <v>1</v>
      </c>
      <c r="O759" s="14">
        <f t="shared" si="111"/>
        <v>2.4002285931998091</v>
      </c>
      <c r="P759">
        <v>21</v>
      </c>
      <c r="Q759">
        <v>14</v>
      </c>
      <c r="R759">
        <v>8</v>
      </c>
      <c r="S759" s="13">
        <f t="shared" si="112"/>
        <v>4.7619047619047616E-2</v>
      </c>
      <c r="T759" s="13">
        <f t="shared" si="113"/>
        <v>2.3255813953488372E-2</v>
      </c>
      <c r="U759" s="15">
        <f t="shared" si="114"/>
        <v>36.615384615384613</v>
      </c>
      <c r="V759">
        <v>1</v>
      </c>
      <c r="W759">
        <v>1</v>
      </c>
      <c r="X759">
        <v>7</v>
      </c>
      <c r="Y759" s="2">
        <v>174.98333333330001</v>
      </c>
      <c r="Z759" s="21">
        <v>2.6</v>
      </c>
      <c r="AA759">
        <v>2.4900000000000002</v>
      </c>
      <c r="AB759">
        <v>2.77</v>
      </c>
      <c r="AC759" s="32">
        <f t="shared" si="115"/>
        <v>0.473384030418251</v>
      </c>
      <c r="AD759" s="13">
        <f t="shared" si="116"/>
        <v>7.6923076923076927E-2</v>
      </c>
      <c r="AE759" s="13">
        <f t="shared" si="117"/>
        <v>0.46153846153846156</v>
      </c>
      <c r="AF759" s="13">
        <f t="shared" si="118"/>
        <v>0.53846153846153855</v>
      </c>
      <c r="AG759">
        <v>72</v>
      </c>
      <c r="AH759">
        <v>56</v>
      </c>
      <c r="AI759" s="17">
        <f t="shared" si="119"/>
        <v>0.5625</v>
      </c>
      <c r="AJ759" s="35">
        <v>13</v>
      </c>
      <c r="AK759" s="35">
        <v>6</v>
      </c>
      <c r="AL759" s="35">
        <v>106</v>
      </c>
      <c r="AM759" s="35">
        <v>21</v>
      </c>
      <c r="AN759" s="35">
        <v>56</v>
      </c>
      <c r="AO759" s="35">
        <v>10</v>
      </c>
      <c r="AP759" s="35">
        <v>7</v>
      </c>
      <c r="AQ759" s="35">
        <v>58</v>
      </c>
      <c r="AR759">
        <v>0</v>
      </c>
      <c r="AS759">
        <v>0</v>
      </c>
      <c r="AT759">
        <v>67.88</v>
      </c>
      <c r="AU759">
        <v>-2.4</v>
      </c>
      <c r="AV759">
        <v>-83.141000000000005</v>
      </c>
      <c r="AW759">
        <v>-3.2330000000000001</v>
      </c>
      <c r="AX759" s="2">
        <v>11.5</v>
      </c>
      <c r="AY759" s="2">
        <v>-3.8</v>
      </c>
      <c r="AZ759" s="2">
        <v>-0.7</v>
      </c>
      <c r="BA759" s="2">
        <v>-0.4</v>
      </c>
      <c r="BB759" s="2">
        <v>1.9</v>
      </c>
      <c r="BC759" s="2">
        <v>-3.1</v>
      </c>
    </row>
    <row r="760" spans="1:55" x14ac:dyDescent="0.2">
      <c r="A760" s="12" t="s">
        <v>3039</v>
      </c>
      <c r="B760" s="12" t="s">
        <v>3040</v>
      </c>
      <c r="C760" t="s">
        <v>3038</v>
      </c>
      <c r="D760" t="s">
        <v>271</v>
      </c>
      <c r="E760" s="12" t="s">
        <v>178</v>
      </c>
      <c r="F760">
        <v>71</v>
      </c>
      <c r="G760">
        <v>0</v>
      </c>
      <c r="H760">
        <v>6</v>
      </c>
      <c r="I760" s="15">
        <f t="shared" si="110"/>
        <v>6</v>
      </c>
      <c r="J760">
        <v>4</v>
      </c>
      <c r="K760">
        <v>2</v>
      </c>
      <c r="L760" s="3">
        <v>0</v>
      </c>
      <c r="M760" s="3">
        <v>4</v>
      </c>
      <c r="N760" s="3">
        <v>2</v>
      </c>
      <c r="O760" s="14">
        <f t="shared" si="111"/>
        <v>2.5683709869197222</v>
      </c>
      <c r="P760">
        <v>16</v>
      </c>
      <c r="Q760">
        <v>8</v>
      </c>
      <c r="R760">
        <v>18</v>
      </c>
      <c r="S760" s="13">
        <f t="shared" si="112"/>
        <v>0</v>
      </c>
      <c r="T760" s="13">
        <f t="shared" si="113"/>
        <v>0</v>
      </c>
      <c r="U760" s="15">
        <f t="shared" si="114"/>
        <v>24</v>
      </c>
      <c r="V760">
        <v>2</v>
      </c>
      <c r="W760">
        <v>0</v>
      </c>
      <c r="X760">
        <v>0</v>
      </c>
      <c r="Y760" s="2">
        <v>140.1666666667</v>
      </c>
      <c r="Z760" s="21">
        <v>1.9666666667000001</v>
      </c>
      <c r="AA760">
        <v>1.97</v>
      </c>
      <c r="AB760">
        <v>3.37</v>
      </c>
      <c r="AC760" s="32">
        <f t="shared" si="115"/>
        <v>0.36891385767790263</v>
      </c>
      <c r="AD760" s="13">
        <f t="shared" si="116"/>
        <v>0</v>
      </c>
      <c r="AE760" s="13">
        <f t="shared" si="117"/>
        <v>0.375</v>
      </c>
      <c r="AF760" s="13">
        <f t="shared" si="118"/>
        <v>0.375</v>
      </c>
      <c r="AI760" s="17" t="str">
        <f t="shared" si="119"/>
        <v xml:space="preserve"> </v>
      </c>
      <c r="AJ760" s="35">
        <v>16</v>
      </c>
      <c r="AK760" s="35">
        <v>2</v>
      </c>
      <c r="AL760" s="35">
        <v>80</v>
      </c>
      <c r="AM760" s="35">
        <v>11</v>
      </c>
      <c r="AN760" s="35">
        <v>47</v>
      </c>
      <c r="AO760" s="35">
        <v>6</v>
      </c>
      <c r="AP760" s="35">
        <v>3</v>
      </c>
      <c r="AQ760" s="35">
        <v>46</v>
      </c>
      <c r="AR760">
        <v>0</v>
      </c>
      <c r="AS760">
        <v>1</v>
      </c>
      <c r="AT760">
        <v>71.66</v>
      </c>
      <c r="AU760">
        <v>7.6</v>
      </c>
      <c r="AV760">
        <v>-81.06</v>
      </c>
      <c r="AW760">
        <v>-2.5720000000000001</v>
      </c>
      <c r="AX760" s="2">
        <v>12.7</v>
      </c>
      <c r="AY760" s="2">
        <v>-0.2</v>
      </c>
      <c r="AZ760" s="2">
        <v>-0.1</v>
      </c>
      <c r="BA760" s="2">
        <v>-0.60000000000000009</v>
      </c>
      <c r="BB760" s="2">
        <v>1</v>
      </c>
      <c r="BC760" s="2">
        <v>0</v>
      </c>
    </row>
    <row r="761" spans="1:55" x14ac:dyDescent="0.2">
      <c r="A761" s="12" t="s">
        <v>3039</v>
      </c>
      <c r="B761" s="12" t="s">
        <v>3552</v>
      </c>
      <c r="C761" t="s">
        <v>3551</v>
      </c>
      <c r="D761" t="s">
        <v>192</v>
      </c>
      <c r="E761" s="12" t="s">
        <v>178</v>
      </c>
      <c r="F761">
        <v>48</v>
      </c>
      <c r="G761">
        <v>2</v>
      </c>
      <c r="H761">
        <v>5</v>
      </c>
      <c r="I761" s="15">
        <f t="shared" si="110"/>
        <v>7</v>
      </c>
      <c r="J761">
        <v>3</v>
      </c>
      <c r="K761">
        <v>2</v>
      </c>
      <c r="L761" s="3">
        <v>1</v>
      </c>
      <c r="M761" s="3">
        <v>3</v>
      </c>
      <c r="N761" s="3">
        <v>2</v>
      </c>
      <c r="O761" s="14">
        <f t="shared" si="111"/>
        <v>3.6316472114137484</v>
      </c>
      <c r="P761">
        <v>22</v>
      </c>
      <c r="Q761">
        <v>11</v>
      </c>
      <c r="R761">
        <v>19</v>
      </c>
      <c r="S761" s="13">
        <f t="shared" si="112"/>
        <v>9.0909090909090912E-2</v>
      </c>
      <c r="T761" s="13">
        <f t="shared" si="113"/>
        <v>3.8461538461538464E-2</v>
      </c>
      <c r="U761" s="15">
        <f t="shared" si="114"/>
        <v>34.5</v>
      </c>
      <c r="V761">
        <v>4</v>
      </c>
      <c r="W761">
        <v>2</v>
      </c>
      <c r="X761">
        <v>1</v>
      </c>
      <c r="Y761" s="2">
        <v>115.65</v>
      </c>
      <c r="Z761" s="21">
        <v>2.4</v>
      </c>
      <c r="AA761">
        <v>2.25</v>
      </c>
      <c r="AB761">
        <v>3.38</v>
      </c>
      <c r="AC761" s="32">
        <f t="shared" si="115"/>
        <v>0.39964476021314388</v>
      </c>
      <c r="AD761" s="13">
        <f t="shared" si="116"/>
        <v>0.125</v>
      </c>
      <c r="AE761" s="13">
        <f t="shared" si="117"/>
        <v>0.625</v>
      </c>
      <c r="AF761" s="13">
        <f t="shared" si="118"/>
        <v>0.75</v>
      </c>
      <c r="AI761" s="17" t="str">
        <f t="shared" si="119"/>
        <v xml:space="preserve"> </v>
      </c>
      <c r="AJ761" s="35">
        <v>8</v>
      </c>
      <c r="AK761" s="35">
        <v>1</v>
      </c>
      <c r="AL761" s="35">
        <v>84</v>
      </c>
      <c r="AM761" s="35">
        <v>10</v>
      </c>
      <c r="AN761" s="35">
        <v>40</v>
      </c>
      <c r="AO761" s="35">
        <v>4</v>
      </c>
      <c r="AP761" s="35">
        <v>10</v>
      </c>
      <c r="AQ761" s="35">
        <v>50</v>
      </c>
      <c r="AR761">
        <v>1</v>
      </c>
      <c r="AS761">
        <v>1</v>
      </c>
      <c r="AT761">
        <v>87.33</v>
      </c>
      <c r="AU761">
        <v>-3.2</v>
      </c>
      <c r="AV761">
        <v>-83.087000000000003</v>
      </c>
      <c r="AW761">
        <v>-0.75800000000000001</v>
      </c>
      <c r="AX761" s="2">
        <v>10.7</v>
      </c>
      <c r="AY761" s="2">
        <v>0.30000000000000004</v>
      </c>
      <c r="AZ761" s="2">
        <v>-0.1</v>
      </c>
      <c r="BA761" s="2">
        <v>-0.2</v>
      </c>
      <c r="BB761" s="2">
        <v>0.5</v>
      </c>
      <c r="BC761" s="2">
        <v>0.5</v>
      </c>
    </row>
    <row r="762" spans="1:55" x14ac:dyDescent="0.2">
      <c r="A762" s="12" t="s">
        <v>1533</v>
      </c>
      <c r="B762" s="12" t="s">
        <v>1534</v>
      </c>
      <c r="C762" t="s">
        <v>1532</v>
      </c>
      <c r="D762" t="s">
        <v>317</v>
      </c>
      <c r="E762" s="12" t="s">
        <v>170</v>
      </c>
      <c r="F762">
        <v>46</v>
      </c>
      <c r="G762">
        <v>0</v>
      </c>
      <c r="H762">
        <v>2</v>
      </c>
      <c r="I762" s="15">
        <f t="shared" si="110"/>
        <v>2</v>
      </c>
      <c r="J762">
        <v>0</v>
      </c>
      <c r="K762">
        <v>2</v>
      </c>
      <c r="L762" s="3">
        <v>0</v>
      </c>
      <c r="M762" s="3">
        <v>0</v>
      </c>
      <c r="N762" s="3">
        <v>2</v>
      </c>
      <c r="O762" s="14">
        <f t="shared" si="111"/>
        <v>1.9256485691351026</v>
      </c>
      <c r="P762">
        <v>7</v>
      </c>
      <c r="Q762">
        <v>1</v>
      </c>
      <c r="R762">
        <v>1</v>
      </c>
      <c r="S762" s="13">
        <f t="shared" si="112"/>
        <v>0</v>
      </c>
      <c r="T762" s="13">
        <f t="shared" si="113"/>
        <v>0</v>
      </c>
      <c r="U762" s="15">
        <f t="shared" si="114"/>
        <v>0</v>
      </c>
      <c r="V762">
        <v>0</v>
      </c>
      <c r="W762">
        <v>0</v>
      </c>
      <c r="X762">
        <v>3</v>
      </c>
      <c r="Y762" s="2">
        <v>62.316666666700002</v>
      </c>
      <c r="Z762" s="21">
        <v>1.35</v>
      </c>
      <c r="AA762">
        <v>1.35</v>
      </c>
      <c r="AB762">
        <v>4.4400000000000004</v>
      </c>
      <c r="AC762" s="32">
        <f t="shared" si="115"/>
        <v>0.233160621761658</v>
      </c>
      <c r="AD762" s="13">
        <f t="shared" si="116"/>
        <v>0</v>
      </c>
      <c r="AE762" s="13">
        <f t="shared" si="117"/>
        <v>1</v>
      </c>
      <c r="AF762" s="13">
        <f t="shared" si="118"/>
        <v>1</v>
      </c>
      <c r="AG762">
        <v>32</v>
      </c>
      <c r="AH762">
        <v>24</v>
      </c>
      <c r="AI762" s="17">
        <f t="shared" si="119"/>
        <v>0.5714285714285714</v>
      </c>
      <c r="AJ762" s="35">
        <v>2</v>
      </c>
      <c r="AK762" s="35">
        <v>0</v>
      </c>
      <c r="AL762" s="35">
        <v>35</v>
      </c>
      <c r="AM762" s="35">
        <v>5</v>
      </c>
      <c r="AN762" s="35">
        <v>20</v>
      </c>
      <c r="AO762" s="35">
        <v>2</v>
      </c>
      <c r="AP762" s="35">
        <v>2</v>
      </c>
      <c r="AQ762" s="35">
        <v>20</v>
      </c>
      <c r="AR762">
        <v>1</v>
      </c>
      <c r="AS762">
        <v>0</v>
      </c>
      <c r="AT762">
        <v>65.47</v>
      </c>
      <c r="AU762">
        <v>-6.8</v>
      </c>
      <c r="AV762">
        <v>-82.725999999999999</v>
      </c>
      <c r="AW762">
        <v>-3.0030000000000001</v>
      </c>
      <c r="AX762" s="2">
        <v>5.0999999999999996</v>
      </c>
      <c r="AY762" s="2">
        <v>-0.4</v>
      </c>
      <c r="AZ762" s="2">
        <v>-0.2</v>
      </c>
      <c r="BA762" s="2">
        <v>-0.30000000000000004</v>
      </c>
      <c r="BB762" s="2">
        <v>1.4</v>
      </c>
      <c r="BC762" s="2">
        <v>0.5</v>
      </c>
    </row>
    <row r="763" spans="1:55" x14ac:dyDescent="0.2">
      <c r="A763" s="12" t="s">
        <v>1533</v>
      </c>
      <c r="B763" s="12" t="s">
        <v>1691</v>
      </c>
      <c r="C763" t="s">
        <v>1690</v>
      </c>
      <c r="D763" t="s">
        <v>610</v>
      </c>
      <c r="E763" s="12" t="s">
        <v>178</v>
      </c>
      <c r="F763">
        <v>56</v>
      </c>
      <c r="G763">
        <v>0</v>
      </c>
      <c r="H763">
        <v>0</v>
      </c>
      <c r="I763" s="15">
        <f t="shared" si="110"/>
        <v>0</v>
      </c>
      <c r="J763">
        <v>0</v>
      </c>
      <c r="K763">
        <v>0</v>
      </c>
      <c r="L763" s="3">
        <v>0</v>
      </c>
      <c r="M763" s="3">
        <v>0</v>
      </c>
      <c r="N763" s="3">
        <v>0</v>
      </c>
      <c r="O763" s="14">
        <f t="shared" si="111"/>
        <v>0</v>
      </c>
      <c r="P763">
        <v>1</v>
      </c>
      <c r="Q763">
        <v>0</v>
      </c>
      <c r="R763">
        <v>0</v>
      </c>
      <c r="S763" s="13">
        <f t="shared" si="112"/>
        <v>0</v>
      </c>
      <c r="T763" s="13">
        <f t="shared" si="113"/>
        <v>0</v>
      </c>
      <c r="U763" s="15">
        <f t="shared" si="114"/>
        <v>0</v>
      </c>
      <c r="V763">
        <v>0</v>
      </c>
      <c r="W763">
        <v>0</v>
      </c>
      <c r="X763">
        <v>0</v>
      </c>
      <c r="Y763" s="2">
        <v>8.2666666667000008</v>
      </c>
      <c r="Z763" s="21">
        <v>0.1333333333</v>
      </c>
      <c r="AA763">
        <v>0.15</v>
      </c>
      <c r="AB763">
        <v>5.83</v>
      </c>
      <c r="AC763" s="32">
        <f t="shared" si="115"/>
        <v>2.5083612040133776E-2</v>
      </c>
      <c r="AD763" s="13">
        <f t="shared" si="116"/>
        <v>0</v>
      </c>
      <c r="AE763" s="13">
        <f t="shared" si="117"/>
        <v>0</v>
      </c>
      <c r="AF763" s="13">
        <f t="shared" si="118"/>
        <v>0</v>
      </c>
      <c r="AI763" s="17" t="str">
        <f t="shared" si="119"/>
        <v xml:space="preserve"> </v>
      </c>
      <c r="AJ763" s="35">
        <v>0</v>
      </c>
      <c r="AK763" s="35">
        <v>0</v>
      </c>
      <c r="AL763" s="35">
        <v>3</v>
      </c>
      <c r="AM763" s="35">
        <v>3</v>
      </c>
      <c r="AN763" s="35">
        <v>3</v>
      </c>
      <c r="AO763" s="35">
        <v>1</v>
      </c>
      <c r="AP763" s="35">
        <v>1</v>
      </c>
      <c r="AQ763" s="35">
        <v>2</v>
      </c>
      <c r="AR763">
        <v>1</v>
      </c>
      <c r="AS763">
        <v>0</v>
      </c>
      <c r="AT763">
        <v>21.77</v>
      </c>
      <c r="AU763">
        <v>-84.6</v>
      </c>
      <c r="AV763">
        <v>-89.486999999999995</v>
      </c>
      <c r="AW763">
        <v>1.0169999999999999</v>
      </c>
      <c r="AX763" s="2">
        <v>0</v>
      </c>
      <c r="AY763" s="2">
        <v>-0.7</v>
      </c>
      <c r="AZ763" s="2">
        <v>0</v>
      </c>
      <c r="BA763" s="2">
        <v>0</v>
      </c>
      <c r="BB763" s="2">
        <v>-0.1</v>
      </c>
      <c r="BC763" s="2">
        <v>-0.8</v>
      </c>
    </row>
    <row r="764" spans="1:55" x14ac:dyDescent="0.2">
      <c r="A764" s="12" t="s">
        <v>1533</v>
      </c>
      <c r="B764" s="12" t="s">
        <v>1717</v>
      </c>
      <c r="C764" t="s">
        <v>1716</v>
      </c>
      <c r="D764" t="s">
        <v>162</v>
      </c>
      <c r="E764" s="12" t="s">
        <v>113</v>
      </c>
      <c r="F764">
        <v>78</v>
      </c>
      <c r="G764">
        <v>9</v>
      </c>
      <c r="H764">
        <v>11</v>
      </c>
      <c r="I764" s="15">
        <f t="shared" si="110"/>
        <v>20</v>
      </c>
      <c r="J764">
        <v>5</v>
      </c>
      <c r="K764">
        <v>5</v>
      </c>
      <c r="L764" s="3">
        <v>8</v>
      </c>
      <c r="M764" s="3">
        <v>6</v>
      </c>
      <c r="N764" s="3">
        <v>5</v>
      </c>
      <c r="O764" s="14">
        <f t="shared" si="111"/>
        <v>4.6535677352631009</v>
      </c>
      <c r="P764">
        <v>51</v>
      </c>
      <c r="Q764">
        <v>27</v>
      </c>
      <c r="R764">
        <v>9</v>
      </c>
      <c r="S764" s="13">
        <f t="shared" si="112"/>
        <v>0.17647058823529413</v>
      </c>
      <c r="T764" s="13">
        <f t="shared" si="113"/>
        <v>0.10344827586206896</v>
      </c>
      <c r="U764" s="15">
        <f t="shared" si="114"/>
        <v>34.736842105263158</v>
      </c>
      <c r="V764">
        <v>2</v>
      </c>
      <c r="W764">
        <v>8</v>
      </c>
      <c r="X764">
        <v>13</v>
      </c>
      <c r="Y764" s="2">
        <v>257.86666666669998</v>
      </c>
      <c r="Z764" s="21">
        <v>3.3</v>
      </c>
      <c r="AA764">
        <v>3.15</v>
      </c>
      <c r="AB764">
        <v>2.4300000000000002</v>
      </c>
      <c r="AC764" s="32">
        <f t="shared" si="115"/>
        <v>0.56451612903225801</v>
      </c>
      <c r="AD764" s="13">
        <f t="shared" si="116"/>
        <v>0.21052631578947367</v>
      </c>
      <c r="AE764" s="13">
        <f t="shared" si="117"/>
        <v>0.26315789473684209</v>
      </c>
      <c r="AF764" s="13">
        <f t="shared" si="118"/>
        <v>0.47368421052631576</v>
      </c>
      <c r="AG764">
        <v>2</v>
      </c>
      <c r="AH764">
        <v>3</v>
      </c>
      <c r="AI764" s="17">
        <f t="shared" si="119"/>
        <v>0.4</v>
      </c>
      <c r="AJ764" s="35">
        <v>38</v>
      </c>
      <c r="AK764" s="35">
        <v>7</v>
      </c>
      <c r="AL764" s="35">
        <v>226</v>
      </c>
      <c r="AM764" s="35">
        <v>38</v>
      </c>
      <c r="AN764" s="35">
        <v>111</v>
      </c>
      <c r="AO764" s="35">
        <v>13</v>
      </c>
      <c r="AP764" s="35">
        <v>18</v>
      </c>
      <c r="AQ764" s="35">
        <v>120</v>
      </c>
      <c r="AR764">
        <v>4</v>
      </c>
      <c r="AS764">
        <v>2</v>
      </c>
      <c r="AT764">
        <v>102.33</v>
      </c>
      <c r="AU764">
        <v>27.7</v>
      </c>
      <c r="AV764">
        <v>-79.114000000000004</v>
      </c>
      <c r="AW764">
        <v>1.673</v>
      </c>
      <c r="AX764" s="2">
        <v>28.2</v>
      </c>
      <c r="AY764" s="2">
        <v>4.5</v>
      </c>
      <c r="AZ764" s="2">
        <v>-1.9</v>
      </c>
      <c r="BA764" s="2">
        <v>-1.4</v>
      </c>
      <c r="BB764" s="2">
        <v>0</v>
      </c>
      <c r="BC764" s="2">
        <v>1.2</v>
      </c>
    </row>
    <row r="765" spans="1:55" x14ac:dyDescent="0.2">
      <c r="A765" s="12" t="s">
        <v>1533</v>
      </c>
      <c r="B765" s="12" t="s">
        <v>2368</v>
      </c>
      <c r="C765" t="s">
        <v>2367</v>
      </c>
      <c r="D765" t="s">
        <v>300</v>
      </c>
      <c r="E765" s="12" t="s">
        <v>178</v>
      </c>
      <c r="F765">
        <v>5</v>
      </c>
      <c r="G765">
        <v>0</v>
      </c>
      <c r="H765">
        <v>0</v>
      </c>
      <c r="I765" s="15">
        <f t="shared" si="110"/>
        <v>0</v>
      </c>
      <c r="J765">
        <v>0</v>
      </c>
      <c r="K765">
        <v>0</v>
      </c>
      <c r="L765" s="3">
        <v>0</v>
      </c>
      <c r="M765" s="3">
        <v>0</v>
      </c>
      <c r="N765" s="3">
        <v>0</v>
      </c>
      <c r="O765" s="14">
        <f t="shared" si="111"/>
        <v>0</v>
      </c>
      <c r="P765">
        <v>0</v>
      </c>
      <c r="Q765">
        <v>0</v>
      </c>
      <c r="R765">
        <v>0</v>
      </c>
      <c r="S765" s="13">
        <f t="shared" si="112"/>
        <v>0</v>
      </c>
      <c r="T765" s="13">
        <f t="shared" si="113"/>
        <v>0</v>
      </c>
      <c r="U765" s="15">
        <f t="shared" si="114"/>
        <v>0</v>
      </c>
      <c r="V765">
        <v>0</v>
      </c>
      <c r="W765">
        <v>0</v>
      </c>
      <c r="X765">
        <v>0</v>
      </c>
      <c r="Y765" s="2">
        <v>0.16666666669999999</v>
      </c>
      <c r="Z765" s="21">
        <v>3.3333333300000004E-2</v>
      </c>
      <c r="AA765">
        <v>0.03</v>
      </c>
      <c r="AB765">
        <v>3.71</v>
      </c>
      <c r="AC765" s="32">
        <f t="shared" si="115"/>
        <v>8.0213903743315516E-3</v>
      </c>
      <c r="AD765" s="13">
        <f t="shared" si="116"/>
        <v>0</v>
      </c>
      <c r="AE765" s="13">
        <f t="shared" si="117"/>
        <v>0</v>
      </c>
      <c r="AF765" s="13">
        <f t="shared" si="118"/>
        <v>0</v>
      </c>
      <c r="AI765" s="17" t="str">
        <f t="shared" si="119"/>
        <v xml:space="preserve"> </v>
      </c>
      <c r="AJ765" s="35">
        <v>0</v>
      </c>
      <c r="AK765" s="35">
        <v>0</v>
      </c>
      <c r="AL765" s="35">
        <v>0</v>
      </c>
      <c r="AM765" s="35">
        <v>0</v>
      </c>
      <c r="AN765" s="35">
        <v>0</v>
      </c>
      <c r="AO765" s="35">
        <v>0</v>
      </c>
      <c r="AP765" s="35">
        <v>0</v>
      </c>
      <c r="AQ765" s="35">
        <v>0</v>
      </c>
      <c r="AR765">
        <v>0</v>
      </c>
      <c r="AS765">
        <v>0</v>
      </c>
      <c r="AT765">
        <v>0</v>
      </c>
      <c r="AU765">
        <v>-74.400000000000006</v>
      </c>
      <c r="AV765">
        <v>-83.010999999999996</v>
      </c>
      <c r="AW765">
        <v>-2.694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</row>
    <row r="766" spans="1:55" x14ac:dyDescent="0.2">
      <c r="A766" s="12" t="s">
        <v>3518</v>
      </c>
      <c r="B766" s="12" t="s">
        <v>3519</v>
      </c>
      <c r="C766" t="s">
        <v>3517</v>
      </c>
      <c r="D766" t="s">
        <v>317</v>
      </c>
      <c r="E766" s="12" t="s">
        <v>113</v>
      </c>
      <c r="F766">
        <v>76</v>
      </c>
      <c r="G766">
        <v>1</v>
      </c>
      <c r="H766">
        <v>5</v>
      </c>
      <c r="I766" s="15">
        <f t="shared" si="110"/>
        <v>6</v>
      </c>
      <c r="J766">
        <v>3</v>
      </c>
      <c r="K766">
        <v>2</v>
      </c>
      <c r="L766" s="3">
        <v>1</v>
      </c>
      <c r="M766" s="3">
        <v>3</v>
      </c>
      <c r="N766" s="3">
        <v>2</v>
      </c>
      <c r="O766" s="14">
        <f t="shared" si="111"/>
        <v>3.0025020850708919</v>
      </c>
      <c r="P766">
        <v>22</v>
      </c>
      <c r="Q766">
        <v>2</v>
      </c>
      <c r="R766">
        <v>8</v>
      </c>
      <c r="S766" s="13">
        <f t="shared" si="112"/>
        <v>4.5454545454545456E-2</v>
      </c>
      <c r="T766" s="13">
        <f t="shared" si="113"/>
        <v>3.125E-2</v>
      </c>
      <c r="U766" s="15">
        <f t="shared" si="114"/>
        <v>29.666666666666668</v>
      </c>
      <c r="V766">
        <v>0</v>
      </c>
      <c r="W766">
        <v>4</v>
      </c>
      <c r="X766">
        <v>9</v>
      </c>
      <c r="Y766" s="2">
        <v>119.9</v>
      </c>
      <c r="Z766" s="21">
        <v>1.5666666667</v>
      </c>
      <c r="AA766">
        <v>1.57</v>
      </c>
      <c r="AB766">
        <v>4.17</v>
      </c>
      <c r="AC766" s="32">
        <f t="shared" si="115"/>
        <v>0.27351916376306618</v>
      </c>
      <c r="AD766" s="13">
        <f t="shared" si="116"/>
        <v>0.1111111111111111</v>
      </c>
      <c r="AE766" s="13">
        <f t="shared" si="117"/>
        <v>0.55555555555555558</v>
      </c>
      <c r="AF766" s="13">
        <f t="shared" si="118"/>
        <v>0.66666666666666674</v>
      </c>
      <c r="AG766">
        <v>8</v>
      </c>
      <c r="AH766">
        <v>5</v>
      </c>
      <c r="AI766" s="17">
        <f t="shared" si="119"/>
        <v>0.61538461538461542</v>
      </c>
      <c r="AJ766" s="35">
        <v>9</v>
      </c>
      <c r="AK766" s="35">
        <v>2</v>
      </c>
      <c r="AL766" s="35">
        <v>80</v>
      </c>
      <c r="AM766" s="35">
        <v>17</v>
      </c>
      <c r="AN766" s="35">
        <v>25</v>
      </c>
      <c r="AO766" s="35">
        <v>6</v>
      </c>
      <c r="AP766" s="35">
        <v>3</v>
      </c>
      <c r="AQ766" s="35">
        <v>38</v>
      </c>
      <c r="AR766">
        <v>2</v>
      </c>
      <c r="AS766">
        <v>2</v>
      </c>
      <c r="AT766">
        <v>62.49</v>
      </c>
      <c r="AU766">
        <v>-8.5</v>
      </c>
      <c r="AV766">
        <v>-80.858999999999995</v>
      </c>
      <c r="AW766">
        <v>-7.0000000000000001E-3</v>
      </c>
      <c r="AX766" s="2">
        <v>10.5</v>
      </c>
      <c r="AY766" s="2">
        <v>-0.2</v>
      </c>
      <c r="AZ766" s="2">
        <v>-0.1</v>
      </c>
      <c r="BA766" s="2">
        <v>-0.30000000000000004</v>
      </c>
      <c r="BB766" s="2">
        <v>2.2000000000000002</v>
      </c>
      <c r="BC766" s="2">
        <v>1.6</v>
      </c>
    </row>
    <row r="767" spans="1:55" x14ac:dyDescent="0.2">
      <c r="A767" s="12" t="s">
        <v>412</v>
      </c>
      <c r="B767" s="12" t="s">
        <v>413</v>
      </c>
      <c r="C767" t="s">
        <v>411</v>
      </c>
      <c r="D767" t="s">
        <v>317</v>
      </c>
      <c r="E767" s="12" t="s">
        <v>156</v>
      </c>
      <c r="F767">
        <v>62</v>
      </c>
      <c r="G767">
        <v>3</v>
      </c>
      <c r="H767">
        <v>1</v>
      </c>
      <c r="I767" s="15">
        <f t="shared" si="110"/>
        <v>4</v>
      </c>
      <c r="J767">
        <v>1</v>
      </c>
      <c r="K767">
        <v>0</v>
      </c>
      <c r="L767" s="3">
        <v>3</v>
      </c>
      <c r="M767" s="3">
        <v>1</v>
      </c>
      <c r="N767" s="3">
        <v>0</v>
      </c>
      <c r="O767" s="14">
        <f t="shared" si="111"/>
        <v>1.6618580496245445</v>
      </c>
      <c r="P767">
        <v>27</v>
      </c>
      <c r="Q767">
        <v>11</v>
      </c>
      <c r="R767">
        <v>2</v>
      </c>
      <c r="S767" s="13">
        <f t="shared" si="112"/>
        <v>0.1111111111111111</v>
      </c>
      <c r="T767" s="13">
        <f t="shared" si="113"/>
        <v>7.4999999999999997E-2</v>
      </c>
      <c r="U767" s="15">
        <f t="shared" si="114"/>
        <v>20.6</v>
      </c>
      <c r="V767">
        <v>1</v>
      </c>
      <c r="W767">
        <v>11</v>
      </c>
      <c r="X767">
        <v>7</v>
      </c>
      <c r="Y767" s="2">
        <v>144.4166666667</v>
      </c>
      <c r="Z767" s="21">
        <v>2.3166666666999998</v>
      </c>
      <c r="AA767">
        <v>2.29</v>
      </c>
      <c r="AB767">
        <v>3.36</v>
      </c>
      <c r="AC767" s="32">
        <f t="shared" si="115"/>
        <v>0.40530973451327434</v>
      </c>
      <c r="AD767" s="13">
        <f t="shared" si="116"/>
        <v>0.6</v>
      </c>
      <c r="AE767" s="13">
        <f t="shared" si="117"/>
        <v>0.2</v>
      </c>
      <c r="AF767" s="13">
        <f t="shared" si="118"/>
        <v>0.8</v>
      </c>
      <c r="AG767">
        <v>0</v>
      </c>
      <c r="AH767">
        <v>0</v>
      </c>
      <c r="AI767" s="17" t="str">
        <f t="shared" si="119"/>
        <v xml:space="preserve"> </v>
      </c>
      <c r="AJ767" s="35">
        <v>5</v>
      </c>
      <c r="AK767" s="35">
        <v>0</v>
      </c>
      <c r="AL767" s="35">
        <v>98</v>
      </c>
      <c r="AM767" s="35">
        <v>24</v>
      </c>
      <c r="AN767" s="35">
        <v>46</v>
      </c>
      <c r="AO767" s="35">
        <v>5</v>
      </c>
      <c r="AP767" s="35">
        <v>7</v>
      </c>
      <c r="AQ767" s="35">
        <v>46</v>
      </c>
      <c r="AR767">
        <v>1</v>
      </c>
      <c r="AS767">
        <v>1</v>
      </c>
      <c r="AT767">
        <v>67.290000000000006</v>
      </c>
      <c r="AU767">
        <v>-1.7000000000000002</v>
      </c>
      <c r="AV767">
        <v>-82.688000000000002</v>
      </c>
      <c r="AW767">
        <v>-1.9570000000000001</v>
      </c>
      <c r="AX767" s="2">
        <v>9.9</v>
      </c>
      <c r="AY767" s="2">
        <v>-3.3</v>
      </c>
      <c r="AZ767" s="2">
        <v>-0.1</v>
      </c>
      <c r="BA767" s="2">
        <v>-0.5</v>
      </c>
      <c r="BB767" s="2">
        <v>2.6</v>
      </c>
      <c r="BC767" s="2">
        <v>-1.3</v>
      </c>
    </row>
    <row r="768" spans="1:55" x14ac:dyDescent="0.2">
      <c r="A768" s="12" t="s">
        <v>412</v>
      </c>
      <c r="B768" s="12" t="s">
        <v>900</v>
      </c>
      <c r="C768" t="s">
        <v>899</v>
      </c>
      <c r="D768" t="s">
        <v>223</v>
      </c>
      <c r="E768" s="12" t="s">
        <v>901</v>
      </c>
      <c r="F768">
        <v>6</v>
      </c>
      <c r="G768">
        <v>0</v>
      </c>
      <c r="H768">
        <v>0</v>
      </c>
      <c r="I768" s="15">
        <f t="shared" si="110"/>
        <v>0</v>
      </c>
      <c r="J768">
        <v>0</v>
      </c>
      <c r="K768">
        <v>0</v>
      </c>
      <c r="L768" s="3">
        <v>0</v>
      </c>
      <c r="M768" s="3">
        <v>0</v>
      </c>
      <c r="N768" s="3">
        <v>0</v>
      </c>
      <c r="O768" s="14">
        <f t="shared" si="111"/>
        <v>0</v>
      </c>
      <c r="P768">
        <v>0</v>
      </c>
      <c r="Q768">
        <v>0</v>
      </c>
      <c r="R768">
        <v>0</v>
      </c>
      <c r="S768" s="13">
        <f t="shared" si="112"/>
        <v>0</v>
      </c>
      <c r="T768" s="13">
        <f t="shared" si="113"/>
        <v>0</v>
      </c>
      <c r="U768" s="15">
        <f t="shared" si="114"/>
        <v>0</v>
      </c>
      <c r="V768">
        <v>0</v>
      </c>
      <c r="W768">
        <v>0</v>
      </c>
      <c r="X768">
        <v>0</v>
      </c>
      <c r="Y768" s="2">
        <v>0.2666666667</v>
      </c>
      <c r="Z768" s="21">
        <v>3.3333333300000004E-2</v>
      </c>
      <c r="AA768">
        <v>0.04</v>
      </c>
      <c r="AB768">
        <v>5.53</v>
      </c>
      <c r="AC768" s="32">
        <f t="shared" si="115"/>
        <v>7.1813285457809689E-3</v>
      </c>
      <c r="AD768" s="13">
        <f t="shared" si="116"/>
        <v>0</v>
      </c>
      <c r="AE768" s="13">
        <f t="shared" si="117"/>
        <v>0</v>
      </c>
      <c r="AF768" s="13">
        <f t="shared" si="118"/>
        <v>0</v>
      </c>
      <c r="AG768">
        <v>0</v>
      </c>
      <c r="AH768">
        <v>0</v>
      </c>
      <c r="AI768" s="17" t="str">
        <f t="shared" si="119"/>
        <v xml:space="preserve"> </v>
      </c>
      <c r="AJ768" s="35">
        <v>0</v>
      </c>
      <c r="AK768" s="35">
        <v>0</v>
      </c>
      <c r="AL768" s="35">
        <v>0</v>
      </c>
      <c r="AM768" s="35">
        <v>0</v>
      </c>
      <c r="AN768" s="35">
        <v>0</v>
      </c>
      <c r="AO768" s="35">
        <v>0</v>
      </c>
      <c r="AP768" s="35">
        <v>0</v>
      </c>
      <c r="AQ768" s="35">
        <v>0</v>
      </c>
      <c r="AR768">
        <v>0</v>
      </c>
      <c r="AS768">
        <v>0</v>
      </c>
      <c r="AT768">
        <v>0</v>
      </c>
      <c r="AU768">
        <v>-90.5</v>
      </c>
      <c r="AV768">
        <v>-81.343000000000004</v>
      </c>
      <c r="AW768">
        <v>-2.2880000000000003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</row>
    <row r="769" spans="1:55" x14ac:dyDescent="0.2">
      <c r="A769" s="12" t="s">
        <v>412</v>
      </c>
      <c r="B769" s="12" t="s">
        <v>961</v>
      </c>
      <c r="C769" t="s">
        <v>960</v>
      </c>
      <c r="D769" t="s">
        <v>162</v>
      </c>
      <c r="E769" s="12" t="s">
        <v>170</v>
      </c>
      <c r="F769">
        <v>82</v>
      </c>
      <c r="G769">
        <v>0</v>
      </c>
      <c r="H769">
        <v>3</v>
      </c>
      <c r="I769" s="15">
        <f t="shared" si="110"/>
        <v>3</v>
      </c>
      <c r="J769">
        <v>2</v>
      </c>
      <c r="K769">
        <v>1</v>
      </c>
      <c r="L769" s="3">
        <v>0</v>
      </c>
      <c r="M769" s="3">
        <v>2</v>
      </c>
      <c r="N769" s="3">
        <v>1</v>
      </c>
      <c r="O769" s="14">
        <f t="shared" si="111"/>
        <v>1.7186505410571988</v>
      </c>
      <c r="P769">
        <v>14</v>
      </c>
      <c r="Q769">
        <v>8</v>
      </c>
      <c r="R769">
        <v>4</v>
      </c>
      <c r="S769" s="13">
        <f t="shared" si="112"/>
        <v>0</v>
      </c>
      <c r="T769" s="13">
        <f t="shared" si="113"/>
        <v>0</v>
      </c>
      <c r="U769" s="15">
        <f t="shared" si="114"/>
        <v>21.25</v>
      </c>
      <c r="V769">
        <v>1</v>
      </c>
      <c r="W769">
        <v>1</v>
      </c>
      <c r="X769">
        <v>3</v>
      </c>
      <c r="Y769" s="2">
        <v>104.7333333333</v>
      </c>
      <c r="Z769" s="21">
        <v>1.2666666666999999</v>
      </c>
      <c r="AA769">
        <v>1.29</v>
      </c>
      <c r="AB769">
        <v>4.37</v>
      </c>
      <c r="AC769" s="32">
        <f t="shared" si="115"/>
        <v>0.22791519434628976</v>
      </c>
      <c r="AD769" s="13">
        <f t="shared" si="116"/>
        <v>0</v>
      </c>
      <c r="AE769" s="13">
        <f t="shared" si="117"/>
        <v>0.375</v>
      </c>
      <c r="AF769" s="13">
        <f t="shared" si="118"/>
        <v>0.375</v>
      </c>
      <c r="AG769">
        <v>27</v>
      </c>
      <c r="AH769">
        <v>22</v>
      </c>
      <c r="AI769" s="17">
        <f t="shared" si="119"/>
        <v>0.55102040816326525</v>
      </c>
      <c r="AJ769" s="35">
        <v>8</v>
      </c>
      <c r="AK769" s="35">
        <v>1</v>
      </c>
      <c r="AL769" s="35">
        <v>77</v>
      </c>
      <c r="AM769" s="35">
        <v>8</v>
      </c>
      <c r="AN769" s="35">
        <v>28</v>
      </c>
      <c r="AO769" s="35">
        <v>2</v>
      </c>
      <c r="AP769" s="35">
        <v>3</v>
      </c>
      <c r="AQ769" s="35">
        <v>40</v>
      </c>
      <c r="AR769">
        <v>1</v>
      </c>
      <c r="AS769">
        <v>2</v>
      </c>
      <c r="AT769">
        <v>78.930000000000007</v>
      </c>
      <c r="AU769">
        <v>-14</v>
      </c>
      <c r="AV769">
        <v>-80.533000000000001</v>
      </c>
      <c r="AW769">
        <v>-2.032</v>
      </c>
      <c r="AX769" s="2">
        <v>9.6</v>
      </c>
      <c r="AY769" s="2">
        <v>0.1</v>
      </c>
      <c r="AZ769" s="2">
        <v>0.7</v>
      </c>
      <c r="BA769" s="2">
        <v>-0.8</v>
      </c>
      <c r="BB769" s="2">
        <v>1.1000000000000001</v>
      </c>
      <c r="BC769" s="2">
        <v>1.1000000000000001</v>
      </c>
    </row>
    <row r="770" spans="1:55" x14ac:dyDescent="0.2">
      <c r="A770" s="12" t="s">
        <v>412</v>
      </c>
      <c r="B770" s="12" t="s">
        <v>2507</v>
      </c>
      <c r="C770" t="s">
        <v>2506</v>
      </c>
      <c r="D770" t="s">
        <v>155</v>
      </c>
      <c r="E770" s="12" t="s">
        <v>170</v>
      </c>
      <c r="F770">
        <v>75</v>
      </c>
      <c r="G770">
        <v>3</v>
      </c>
      <c r="H770">
        <v>4</v>
      </c>
      <c r="I770" s="15">
        <f t="shared" ref="I770:I833" si="120">G770+H770</f>
        <v>7</v>
      </c>
      <c r="J770">
        <v>1</v>
      </c>
      <c r="K770">
        <v>3</v>
      </c>
      <c r="L770" s="3">
        <v>2</v>
      </c>
      <c r="M770" s="3">
        <v>1</v>
      </c>
      <c r="N770" s="3">
        <v>3</v>
      </c>
      <c r="O770" s="14">
        <f t="shared" ref="O770:O833" si="121">IF(Y770&gt;0,I770/Y770*60,0)</f>
        <v>2.6689260749835477</v>
      </c>
      <c r="P770">
        <v>20</v>
      </c>
      <c r="Q770">
        <v>11</v>
      </c>
      <c r="R770">
        <v>10</v>
      </c>
      <c r="S770" s="13">
        <f t="shared" ref="S770:S833" si="122">IF(P770&gt;0,G770/P770,0)</f>
        <v>0.15</v>
      </c>
      <c r="T770" s="13">
        <f t="shared" ref="T770:T833" si="123">IF(SUM(P770:R770)&gt;0,G770/SUM(P770:R770),0)</f>
        <v>7.3170731707317069E-2</v>
      </c>
      <c r="U770" s="15">
        <f t="shared" ref="U770:U833" si="124">IF(AJ770&gt;0,J770/(AJ770/(AJ770+AL770)),0)</f>
        <v>8.5</v>
      </c>
      <c r="V770">
        <v>0</v>
      </c>
      <c r="W770">
        <v>1</v>
      </c>
      <c r="X770">
        <v>3</v>
      </c>
      <c r="Y770" s="2">
        <v>157.36666666670001</v>
      </c>
      <c r="Z770" s="21">
        <v>2.0833333333000001</v>
      </c>
      <c r="AA770">
        <v>2.06</v>
      </c>
      <c r="AB770">
        <v>2.8</v>
      </c>
      <c r="AC770" s="32">
        <f t="shared" ref="AC770:AC833" si="125">IF(AA770&gt;0,AA770/(AA770+AB770),0)</f>
        <v>0.42386831275720172</v>
      </c>
      <c r="AD770" s="13">
        <f t="shared" ref="AD770:AD833" si="126">IF(AJ770&gt;0,L770/AJ770,0)</f>
        <v>0.14285714285714285</v>
      </c>
      <c r="AE770" s="13">
        <f t="shared" ref="AE770:AE833" si="127">IF(AJ770&gt;0,(J770+K770)/AJ770,0)</f>
        <v>0.2857142857142857</v>
      </c>
      <c r="AF770" s="13">
        <f t="shared" ref="AF770:AF833" si="128">AD770+AE770</f>
        <v>0.42857142857142855</v>
      </c>
      <c r="AG770">
        <v>49</v>
      </c>
      <c r="AH770">
        <v>54</v>
      </c>
      <c r="AI770" s="17">
        <f t="shared" ref="AI770:AI833" si="129">IF((AG770+AH770)&gt;0,AG770/(AG770+AH770)," ")</f>
        <v>0.47572815533980584</v>
      </c>
      <c r="AJ770" s="35">
        <v>14</v>
      </c>
      <c r="AK770" s="35">
        <v>7</v>
      </c>
      <c r="AL770" s="35">
        <v>105</v>
      </c>
      <c r="AM770" s="35">
        <v>19</v>
      </c>
      <c r="AN770" s="35">
        <v>48</v>
      </c>
      <c r="AO770" s="35">
        <v>2</v>
      </c>
      <c r="AP770" s="35">
        <v>6</v>
      </c>
      <c r="AQ770" s="35">
        <v>58</v>
      </c>
      <c r="AR770">
        <v>0</v>
      </c>
      <c r="AS770">
        <v>0</v>
      </c>
      <c r="AT770">
        <v>74.27</v>
      </c>
      <c r="AU770">
        <v>1.5</v>
      </c>
      <c r="AV770">
        <v>-82.956999999999994</v>
      </c>
      <c r="AW770">
        <v>-1.6459999999999999</v>
      </c>
      <c r="AX770" s="2">
        <v>13.6</v>
      </c>
      <c r="AY770" s="2">
        <v>-0.8</v>
      </c>
      <c r="AZ770" s="2">
        <v>0</v>
      </c>
      <c r="BA770" s="2">
        <v>-0.1</v>
      </c>
      <c r="BB770" s="2">
        <v>0.8</v>
      </c>
      <c r="BC770" s="2">
        <v>-0.2</v>
      </c>
    </row>
    <row r="771" spans="1:55" x14ac:dyDescent="0.2">
      <c r="A771" s="12" t="s">
        <v>1539</v>
      </c>
      <c r="B771" s="12" t="s">
        <v>1540</v>
      </c>
      <c r="C771" t="s">
        <v>1538</v>
      </c>
      <c r="D771" t="s">
        <v>393</v>
      </c>
      <c r="E771" s="12" t="s">
        <v>178</v>
      </c>
      <c r="F771">
        <v>76</v>
      </c>
      <c r="G771">
        <v>1</v>
      </c>
      <c r="H771">
        <v>13</v>
      </c>
      <c r="I771" s="15">
        <f t="shared" si="120"/>
        <v>14</v>
      </c>
      <c r="J771">
        <v>4</v>
      </c>
      <c r="K771">
        <v>8</v>
      </c>
      <c r="L771" s="3">
        <v>1</v>
      </c>
      <c r="M771" s="3">
        <v>5</v>
      </c>
      <c r="N771" s="3">
        <v>8</v>
      </c>
      <c r="O771" s="14">
        <f t="shared" si="121"/>
        <v>4.4601769911512319</v>
      </c>
      <c r="P771">
        <v>25</v>
      </c>
      <c r="Q771">
        <v>6</v>
      </c>
      <c r="R771">
        <v>17</v>
      </c>
      <c r="S771" s="13">
        <f t="shared" si="122"/>
        <v>0.04</v>
      </c>
      <c r="T771" s="13">
        <f t="shared" si="123"/>
        <v>2.0833333333333332E-2</v>
      </c>
      <c r="U771" s="15">
        <f t="shared" si="124"/>
        <v>32.210526315789473</v>
      </c>
      <c r="V771">
        <v>1</v>
      </c>
      <c r="W771">
        <v>3</v>
      </c>
      <c r="X771">
        <v>4</v>
      </c>
      <c r="Y771" s="2">
        <v>188.3333333333</v>
      </c>
      <c r="Z771" s="21">
        <v>2.4666666667000001</v>
      </c>
      <c r="AA771">
        <v>2.42</v>
      </c>
      <c r="AB771">
        <v>3.38</v>
      </c>
      <c r="AC771" s="32">
        <f t="shared" si="125"/>
        <v>0.41724137931034483</v>
      </c>
      <c r="AD771" s="13">
        <f t="shared" si="126"/>
        <v>5.2631578947368418E-2</v>
      </c>
      <c r="AE771" s="13">
        <f t="shared" si="127"/>
        <v>0.63157894736842102</v>
      </c>
      <c r="AF771" s="13">
        <f t="shared" si="128"/>
        <v>0.68421052631578938</v>
      </c>
      <c r="AI771" s="17" t="str">
        <f t="shared" si="129"/>
        <v xml:space="preserve"> </v>
      </c>
      <c r="AJ771" s="35">
        <v>19</v>
      </c>
      <c r="AK771" s="35">
        <v>1</v>
      </c>
      <c r="AL771" s="35">
        <v>134</v>
      </c>
      <c r="AM771" s="35">
        <v>33</v>
      </c>
      <c r="AN771" s="35">
        <v>58</v>
      </c>
      <c r="AO771" s="35">
        <v>16</v>
      </c>
      <c r="AP771" s="35">
        <v>3</v>
      </c>
      <c r="AQ771" s="35">
        <v>74</v>
      </c>
      <c r="AR771">
        <v>2</v>
      </c>
      <c r="AS771">
        <v>3</v>
      </c>
      <c r="AT771">
        <v>75.75</v>
      </c>
      <c r="AU771">
        <v>-18.100000000000001</v>
      </c>
      <c r="AV771">
        <v>-77.795000000000002</v>
      </c>
      <c r="AW771">
        <v>3.4750000000000001</v>
      </c>
      <c r="AX771" s="2">
        <v>17.100000000000001</v>
      </c>
      <c r="AY771" s="2">
        <v>0.5</v>
      </c>
      <c r="AZ771" s="2">
        <v>0.60000000000000009</v>
      </c>
      <c r="BA771" s="2">
        <v>-0.8</v>
      </c>
      <c r="BB771" s="2">
        <v>-0.7</v>
      </c>
      <c r="BC771" s="2">
        <v>-0.4</v>
      </c>
    </row>
    <row r="772" spans="1:55" x14ac:dyDescent="0.2">
      <c r="A772" s="12" t="s">
        <v>1943</v>
      </c>
      <c r="B772" s="12" t="s">
        <v>1933</v>
      </c>
      <c r="C772" t="s">
        <v>1942</v>
      </c>
      <c r="D772" t="s">
        <v>343</v>
      </c>
      <c r="E772" s="12" t="s">
        <v>178</v>
      </c>
      <c r="F772">
        <v>77</v>
      </c>
      <c r="G772">
        <v>2</v>
      </c>
      <c r="H772">
        <v>7</v>
      </c>
      <c r="I772" s="15">
        <f t="shared" si="120"/>
        <v>9</v>
      </c>
      <c r="J772">
        <v>4</v>
      </c>
      <c r="K772">
        <v>3</v>
      </c>
      <c r="L772" s="3">
        <v>2</v>
      </c>
      <c r="M772" s="3">
        <v>3</v>
      </c>
      <c r="N772" s="3">
        <v>2</v>
      </c>
      <c r="O772" s="14">
        <f t="shared" si="121"/>
        <v>3.5577028659280905</v>
      </c>
      <c r="P772">
        <v>18</v>
      </c>
      <c r="Q772">
        <v>10</v>
      </c>
      <c r="R772">
        <v>11</v>
      </c>
      <c r="S772" s="13">
        <f t="shared" si="122"/>
        <v>0.1111111111111111</v>
      </c>
      <c r="T772" s="13">
        <f t="shared" si="123"/>
        <v>5.128205128205128E-2</v>
      </c>
      <c r="U772" s="15">
        <f t="shared" si="124"/>
        <v>26.588235294117645</v>
      </c>
      <c r="V772">
        <v>3</v>
      </c>
      <c r="W772">
        <v>3</v>
      </c>
      <c r="X772">
        <v>2</v>
      </c>
      <c r="Y772" s="2">
        <v>151.78333333329999</v>
      </c>
      <c r="Z772" s="21">
        <v>1.9666666667000001</v>
      </c>
      <c r="AA772">
        <v>1.92</v>
      </c>
      <c r="AB772">
        <v>3.08</v>
      </c>
      <c r="AC772" s="32">
        <f t="shared" si="125"/>
        <v>0.38400000000000001</v>
      </c>
      <c r="AD772" s="13">
        <f t="shared" si="126"/>
        <v>0.11764705882352941</v>
      </c>
      <c r="AE772" s="13">
        <f t="shared" si="127"/>
        <v>0.41176470588235292</v>
      </c>
      <c r="AF772" s="13">
        <f t="shared" si="128"/>
        <v>0.52941176470588236</v>
      </c>
      <c r="AI772" s="17" t="str">
        <f t="shared" si="129"/>
        <v xml:space="preserve"> </v>
      </c>
      <c r="AJ772" s="35">
        <v>17</v>
      </c>
      <c r="AK772" s="35">
        <v>0</v>
      </c>
      <c r="AL772" s="35">
        <v>96</v>
      </c>
      <c r="AM772" s="35">
        <v>11</v>
      </c>
      <c r="AN772" s="35">
        <v>35</v>
      </c>
      <c r="AO772" s="35">
        <v>6</v>
      </c>
      <c r="AP772" s="35">
        <v>3</v>
      </c>
      <c r="AQ772" s="35">
        <v>42</v>
      </c>
      <c r="AR772">
        <v>1</v>
      </c>
      <c r="AS772">
        <v>1</v>
      </c>
      <c r="AT772">
        <v>69.040000000000006</v>
      </c>
      <c r="AU772">
        <v>-7.2</v>
      </c>
      <c r="AV772">
        <v>-83.338999999999999</v>
      </c>
      <c r="AW772">
        <v>-2.601</v>
      </c>
      <c r="AX772" s="2">
        <v>13.5</v>
      </c>
      <c r="AY772" s="2">
        <v>0.1</v>
      </c>
      <c r="AZ772" s="2">
        <v>-0.2</v>
      </c>
      <c r="BA772" s="2">
        <v>0.1</v>
      </c>
      <c r="BB772" s="2">
        <v>-0.5</v>
      </c>
      <c r="BC772" s="2">
        <v>-0.5</v>
      </c>
    </row>
    <row r="773" spans="1:55" x14ac:dyDescent="0.2">
      <c r="A773" s="12" t="s">
        <v>1094</v>
      </c>
      <c r="B773" s="12" t="s">
        <v>1095</v>
      </c>
      <c r="C773" t="s">
        <v>1093</v>
      </c>
      <c r="D773" t="s">
        <v>460</v>
      </c>
      <c r="E773" s="12" t="s">
        <v>148</v>
      </c>
      <c r="F773">
        <v>69</v>
      </c>
      <c r="G773">
        <v>10</v>
      </c>
      <c r="H773">
        <v>9</v>
      </c>
      <c r="I773" s="15">
        <f t="shared" si="120"/>
        <v>19</v>
      </c>
      <c r="J773">
        <v>7</v>
      </c>
      <c r="K773">
        <v>2</v>
      </c>
      <c r="L773" s="3">
        <v>10</v>
      </c>
      <c r="M773" s="3">
        <v>8</v>
      </c>
      <c r="N773" s="3">
        <v>2</v>
      </c>
      <c r="O773" s="14">
        <f t="shared" si="121"/>
        <v>5.747416183513991</v>
      </c>
      <c r="P773">
        <v>33</v>
      </c>
      <c r="Q773">
        <v>21</v>
      </c>
      <c r="R773">
        <v>6</v>
      </c>
      <c r="S773" s="13">
        <f t="shared" si="122"/>
        <v>0.30303030303030304</v>
      </c>
      <c r="T773" s="13">
        <f t="shared" si="123"/>
        <v>0.16666666666666666</v>
      </c>
      <c r="U773" s="15">
        <f t="shared" si="124"/>
        <v>42.724137931034484</v>
      </c>
      <c r="V773">
        <v>0</v>
      </c>
      <c r="W773">
        <v>10</v>
      </c>
      <c r="X773">
        <v>8</v>
      </c>
      <c r="Y773" s="2">
        <v>198.35</v>
      </c>
      <c r="Z773" s="21">
        <v>2.8666666667</v>
      </c>
      <c r="AA773">
        <v>2.69</v>
      </c>
      <c r="AB773">
        <v>2.72</v>
      </c>
      <c r="AC773" s="32">
        <f t="shared" si="125"/>
        <v>0.49722735674676521</v>
      </c>
      <c r="AD773" s="13">
        <f t="shared" si="126"/>
        <v>0.34482758620689657</v>
      </c>
      <c r="AE773" s="13">
        <f t="shared" si="127"/>
        <v>0.31034482758620691</v>
      </c>
      <c r="AF773" s="13">
        <f t="shared" si="128"/>
        <v>0.65517241379310343</v>
      </c>
      <c r="AG773">
        <v>2</v>
      </c>
      <c r="AH773">
        <v>0</v>
      </c>
      <c r="AI773" s="17">
        <f t="shared" si="129"/>
        <v>1</v>
      </c>
      <c r="AJ773" s="35">
        <v>29</v>
      </c>
      <c r="AK773" s="35">
        <v>2</v>
      </c>
      <c r="AL773" s="35">
        <v>148</v>
      </c>
      <c r="AM773" s="35">
        <v>26</v>
      </c>
      <c r="AN773" s="35">
        <v>71</v>
      </c>
      <c r="AO773" s="35">
        <v>6</v>
      </c>
      <c r="AP773" s="35">
        <v>5</v>
      </c>
      <c r="AQ773" s="35">
        <v>76</v>
      </c>
      <c r="AR773">
        <v>0</v>
      </c>
      <c r="AS773">
        <v>1</v>
      </c>
      <c r="AT773">
        <v>92.27</v>
      </c>
      <c r="AU773">
        <v>5.8</v>
      </c>
      <c r="AV773">
        <v>-83.102999999999994</v>
      </c>
      <c r="AW773">
        <v>-4.5030000000000001</v>
      </c>
      <c r="AX773" s="2">
        <v>19.8</v>
      </c>
      <c r="AY773" s="2">
        <v>2.4</v>
      </c>
      <c r="AZ773" s="2">
        <v>-0.7</v>
      </c>
      <c r="BA773" s="2">
        <v>-0.2</v>
      </c>
      <c r="BB773" s="2">
        <v>-1.2</v>
      </c>
      <c r="BC773" s="2">
        <v>0.4</v>
      </c>
    </row>
    <row r="774" spans="1:55" x14ac:dyDescent="0.2">
      <c r="A774" s="12" t="s">
        <v>1094</v>
      </c>
      <c r="B774" s="12" t="s">
        <v>2656</v>
      </c>
      <c r="C774" t="s">
        <v>2655</v>
      </c>
      <c r="D774" t="s">
        <v>155</v>
      </c>
      <c r="E774" s="12" t="s">
        <v>178</v>
      </c>
      <c r="F774">
        <v>45</v>
      </c>
      <c r="G774">
        <v>0</v>
      </c>
      <c r="H774">
        <v>0</v>
      </c>
      <c r="I774" s="15">
        <f t="shared" si="120"/>
        <v>0</v>
      </c>
      <c r="J774">
        <v>0</v>
      </c>
      <c r="K774">
        <v>0</v>
      </c>
      <c r="L774" s="3">
        <v>0</v>
      </c>
      <c r="M774" s="3">
        <v>0</v>
      </c>
      <c r="N774" s="3">
        <v>0</v>
      </c>
      <c r="O774" s="14">
        <f t="shared" si="121"/>
        <v>0</v>
      </c>
      <c r="P774">
        <v>0</v>
      </c>
      <c r="Q774">
        <v>0</v>
      </c>
      <c r="R774">
        <v>0</v>
      </c>
      <c r="S774" s="13">
        <f t="shared" si="122"/>
        <v>0</v>
      </c>
      <c r="T774" s="13">
        <f t="shared" si="123"/>
        <v>0</v>
      </c>
      <c r="U774" s="15">
        <f t="shared" si="124"/>
        <v>0</v>
      </c>
      <c r="V774">
        <v>0</v>
      </c>
      <c r="W774">
        <v>0</v>
      </c>
      <c r="X774">
        <v>0</v>
      </c>
      <c r="Y774" s="2">
        <v>1.5666666667</v>
      </c>
      <c r="Z774" s="21">
        <v>3.3333333300000004E-2</v>
      </c>
      <c r="AA774">
        <v>0.03</v>
      </c>
      <c r="AB774">
        <v>5.47</v>
      </c>
      <c r="AC774" s="32">
        <f t="shared" si="125"/>
        <v>5.4545454545454541E-3</v>
      </c>
      <c r="AD774" s="13">
        <f t="shared" si="126"/>
        <v>0</v>
      </c>
      <c r="AE774" s="13">
        <f t="shared" si="127"/>
        <v>0</v>
      </c>
      <c r="AF774" s="13">
        <f t="shared" si="128"/>
        <v>0</v>
      </c>
      <c r="AI774" s="17" t="str">
        <f t="shared" si="129"/>
        <v xml:space="preserve"> </v>
      </c>
      <c r="AJ774" s="35">
        <v>0</v>
      </c>
      <c r="AK774" s="35">
        <v>0</v>
      </c>
      <c r="AL774" s="35">
        <v>0</v>
      </c>
      <c r="AM774" s="35">
        <v>0</v>
      </c>
      <c r="AN774" s="35">
        <v>1</v>
      </c>
      <c r="AO774" s="35">
        <v>0</v>
      </c>
      <c r="AP774" s="35">
        <v>0</v>
      </c>
      <c r="AQ774" s="35">
        <v>0</v>
      </c>
      <c r="AR774">
        <v>0</v>
      </c>
      <c r="AS774">
        <v>0</v>
      </c>
      <c r="AT774">
        <v>38.299999999999997</v>
      </c>
      <c r="AU774">
        <v>-35.5</v>
      </c>
      <c r="AV774">
        <v>-84.421000000000006</v>
      </c>
      <c r="AW774">
        <v>-3.9159999999999999</v>
      </c>
      <c r="AX774" s="2">
        <v>0</v>
      </c>
      <c r="AY774" s="2">
        <v>-0.2</v>
      </c>
      <c r="AZ774" s="2">
        <v>0</v>
      </c>
      <c r="BA774" s="2">
        <v>0</v>
      </c>
      <c r="BB774" s="2">
        <v>0</v>
      </c>
      <c r="BC774" s="2">
        <v>-0.2</v>
      </c>
    </row>
    <row r="775" spans="1:55" x14ac:dyDescent="0.2">
      <c r="A775" s="12" t="s">
        <v>1812</v>
      </c>
      <c r="B775" s="12" t="s">
        <v>1813</v>
      </c>
      <c r="C775" t="s">
        <v>1811</v>
      </c>
      <c r="D775" t="s">
        <v>393</v>
      </c>
      <c r="E775" s="12" t="s">
        <v>170</v>
      </c>
      <c r="F775">
        <v>77</v>
      </c>
      <c r="G775">
        <v>4</v>
      </c>
      <c r="H775">
        <v>0</v>
      </c>
      <c r="I775" s="15">
        <f t="shared" si="120"/>
        <v>4</v>
      </c>
      <c r="J775">
        <v>0</v>
      </c>
      <c r="K775">
        <v>0</v>
      </c>
      <c r="L775" s="3">
        <v>4</v>
      </c>
      <c r="M775" s="3">
        <v>0</v>
      </c>
      <c r="N775" s="3">
        <v>0</v>
      </c>
      <c r="O775" s="14">
        <f t="shared" si="121"/>
        <v>2.5718878371128517</v>
      </c>
      <c r="P775">
        <v>11</v>
      </c>
      <c r="Q775">
        <v>1</v>
      </c>
      <c r="R775">
        <v>0</v>
      </c>
      <c r="S775" s="13">
        <f t="shared" si="122"/>
        <v>0.36363636363636365</v>
      </c>
      <c r="T775" s="13">
        <f t="shared" si="123"/>
        <v>0.33333333333333331</v>
      </c>
      <c r="U775" s="15">
        <f t="shared" si="124"/>
        <v>0</v>
      </c>
      <c r="V775">
        <v>0</v>
      </c>
      <c r="W775">
        <v>1</v>
      </c>
      <c r="X775">
        <v>2</v>
      </c>
      <c r="Y775" s="2">
        <v>93.316666666700002</v>
      </c>
      <c r="Z775" s="21">
        <v>1.2</v>
      </c>
      <c r="AA775">
        <v>1.21</v>
      </c>
      <c r="AB775">
        <v>4.78</v>
      </c>
      <c r="AC775" s="32">
        <f t="shared" si="125"/>
        <v>0.2020033388981636</v>
      </c>
      <c r="AD775" s="13">
        <f t="shared" si="126"/>
        <v>0.44444444444444442</v>
      </c>
      <c r="AE775" s="13">
        <f t="shared" si="127"/>
        <v>0</v>
      </c>
      <c r="AF775" s="13">
        <f t="shared" si="128"/>
        <v>0.44444444444444442</v>
      </c>
      <c r="AG775">
        <v>8</v>
      </c>
      <c r="AH775">
        <v>11</v>
      </c>
      <c r="AI775" s="17">
        <f t="shared" si="129"/>
        <v>0.42105263157894735</v>
      </c>
      <c r="AJ775" s="35">
        <v>9</v>
      </c>
      <c r="AK775" s="35">
        <v>1</v>
      </c>
      <c r="AL775" s="35">
        <v>70</v>
      </c>
      <c r="AM775" s="35">
        <v>17</v>
      </c>
      <c r="AN775" s="35">
        <v>24</v>
      </c>
      <c r="AO775" s="35">
        <v>6</v>
      </c>
      <c r="AP775" s="35">
        <v>4</v>
      </c>
      <c r="AQ775" s="35">
        <v>37</v>
      </c>
      <c r="AR775">
        <v>3</v>
      </c>
      <c r="AS775">
        <v>0</v>
      </c>
      <c r="AT775">
        <v>71.849999999999994</v>
      </c>
      <c r="AU775">
        <v>-18.8</v>
      </c>
      <c r="AV775">
        <v>-87.271000000000001</v>
      </c>
      <c r="AW775">
        <v>-3.589</v>
      </c>
      <c r="AX775" s="2">
        <v>7.5</v>
      </c>
      <c r="AY775" s="2">
        <v>-1</v>
      </c>
      <c r="AZ775" s="2">
        <v>0.60000000000000009</v>
      </c>
      <c r="BA775" s="2">
        <v>-0.2</v>
      </c>
      <c r="BB775" s="2">
        <v>-0.2</v>
      </c>
      <c r="BC775" s="2">
        <v>-0.9</v>
      </c>
    </row>
    <row r="776" spans="1:55" x14ac:dyDescent="0.2">
      <c r="A776" s="12" t="s">
        <v>1812</v>
      </c>
      <c r="B776" s="12" t="s">
        <v>2365</v>
      </c>
      <c r="C776" t="s">
        <v>2364</v>
      </c>
      <c r="D776" s="12" t="s">
        <v>177</v>
      </c>
      <c r="E776" s="12" t="s">
        <v>170</v>
      </c>
      <c r="F776">
        <v>77</v>
      </c>
      <c r="G776">
        <v>0</v>
      </c>
      <c r="H776">
        <v>0</v>
      </c>
      <c r="I776" s="15">
        <f t="shared" si="120"/>
        <v>0</v>
      </c>
      <c r="J776">
        <v>0</v>
      </c>
      <c r="K776">
        <v>0</v>
      </c>
      <c r="L776" s="3">
        <v>0</v>
      </c>
      <c r="M776" s="3">
        <v>0</v>
      </c>
      <c r="N776" s="3">
        <v>0</v>
      </c>
      <c r="O776" s="14">
        <f t="shared" si="121"/>
        <v>0</v>
      </c>
      <c r="P776">
        <v>7</v>
      </c>
      <c r="Q776">
        <v>0</v>
      </c>
      <c r="R776">
        <v>3</v>
      </c>
      <c r="S776" s="13">
        <f t="shared" si="122"/>
        <v>0</v>
      </c>
      <c r="T776" s="13">
        <f t="shared" si="123"/>
        <v>0</v>
      </c>
      <c r="U776" s="15">
        <f t="shared" si="124"/>
        <v>0</v>
      </c>
      <c r="V776">
        <v>0</v>
      </c>
      <c r="W776">
        <v>2</v>
      </c>
      <c r="X776">
        <v>4</v>
      </c>
      <c r="Y776" s="2">
        <v>27.7166666667</v>
      </c>
      <c r="Z776" s="21">
        <v>0.35</v>
      </c>
      <c r="AA776">
        <v>0.35</v>
      </c>
      <c r="AB776">
        <v>5.19</v>
      </c>
      <c r="AC776" s="32">
        <f t="shared" si="125"/>
        <v>6.3176895306859202E-2</v>
      </c>
      <c r="AD776" s="13">
        <f t="shared" si="126"/>
        <v>0</v>
      </c>
      <c r="AE776" s="13">
        <f t="shared" si="127"/>
        <v>0</v>
      </c>
      <c r="AF776" s="13">
        <f t="shared" si="128"/>
        <v>0</v>
      </c>
      <c r="AG776">
        <v>9</v>
      </c>
      <c r="AH776">
        <v>5</v>
      </c>
      <c r="AI776" s="17">
        <f t="shared" si="129"/>
        <v>0.6428571428571429</v>
      </c>
      <c r="AJ776" s="35">
        <v>0</v>
      </c>
      <c r="AK776" s="35">
        <v>0</v>
      </c>
      <c r="AL776" s="35">
        <v>21</v>
      </c>
      <c r="AM776" s="35">
        <v>5</v>
      </c>
      <c r="AN776" s="35">
        <v>15</v>
      </c>
      <c r="AO776" s="35">
        <v>3</v>
      </c>
      <c r="AP776" s="35">
        <v>1</v>
      </c>
      <c r="AQ776" s="35">
        <v>12</v>
      </c>
      <c r="AR776">
        <v>1</v>
      </c>
      <c r="AS776">
        <v>1</v>
      </c>
      <c r="AT776">
        <v>86.67</v>
      </c>
      <c r="AU776">
        <v>15.2</v>
      </c>
      <c r="AV776">
        <v>-81.834999999999994</v>
      </c>
      <c r="AW776">
        <v>1.47</v>
      </c>
      <c r="AX776" s="2">
        <v>1.7000000000000002</v>
      </c>
      <c r="AY776" s="2">
        <v>-0.9</v>
      </c>
      <c r="AZ776" s="2">
        <v>0.30000000000000004</v>
      </c>
      <c r="BA776" s="2">
        <v>-0.1</v>
      </c>
      <c r="BB776" s="2">
        <v>0.2</v>
      </c>
      <c r="BC776" s="2">
        <v>-0.7</v>
      </c>
    </row>
    <row r="777" spans="1:55" x14ac:dyDescent="0.2">
      <c r="A777" s="12" t="s">
        <v>1812</v>
      </c>
      <c r="B777" s="12" t="s">
        <v>3455</v>
      </c>
      <c r="C777" t="s">
        <v>3457</v>
      </c>
      <c r="D777" t="s">
        <v>338</v>
      </c>
      <c r="E777" s="12" t="s">
        <v>113</v>
      </c>
      <c r="F777">
        <v>64</v>
      </c>
      <c r="G777">
        <v>0</v>
      </c>
      <c r="H777">
        <v>0</v>
      </c>
      <c r="I777" s="15">
        <f t="shared" si="120"/>
        <v>0</v>
      </c>
      <c r="J777">
        <v>0</v>
      </c>
      <c r="K777">
        <v>0</v>
      </c>
      <c r="L777" s="3">
        <v>0</v>
      </c>
      <c r="M777" s="3">
        <v>0</v>
      </c>
      <c r="N777" s="3">
        <v>0</v>
      </c>
      <c r="O777" s="14">
        <f t="shared" si="121"/>
        <v>0</v>
      </c>
      <c r="P777">
        <v>1</v>
      </c>
      <c r="Q777">
        <v>0</v>
      </c>
      <c r="R777">
        <v>0</v>
      </c>
      <c r="S777" s="13">
        <f t="shared" si="122"/>
        <v>0</v>
      </c>
      <c r="T777" s="13">
        <f t="shared" si="123"/>
        <v>0</v>
      </c>
      <c r="U777" s="15">
        <f t="shared" si="124"/>
        <v>0</v>
      </c>
      <c r="V777">
        <v>0</v>
      </c>
      <c r="W777">
        <v>0</v>
      </c>
      <c r="X777">
        <v>0</v>
      </c>
      <c r="Y777" s="2">
        <v>3</v>
      </c>
      <c r="Z777" s="21">
        <v>3.3333333300000004E-2</v>
      </c>
      <c r="AA777">
        <v>0.05</v>
      </c>
      <c r="AB777">
        <v>4.4400000000000004</v>
      </c>
      <c r="AC777" s="32">
        <f t="shared" si="125"/>
        <v>1.1135857461024499E-2</v>
      </c>
      <c r="AD777" s="13">
        <f t="shared" si="126"/>
        <v>0</v>
      </c>
      <c r="AE777" s="13">
        <f t="shared" si="127"/>
        <v>0</v>
      </c>
      <c r="AF777" s="13">
        <f t="shared" si="128"/>
        <v>0</v>
      </c>
      <c r="AG777">
        <v>0</v>
      </c>
      <c r="AH777">
        <v>0</v>
      </c>
      <c r="AI777" s="17" t="str">
        <f t="shared" si="129"/>
        <v xml:space="preserve"> </v>
      </c>
      <c r="AJ777" s="35">
        <v>0</v>
      </c>
      <c r="AK777" s="35">
        <v>0</v>
      </c>
      <c r="AL777" s="35">
        <v>1</v>
      </c>
      <c r="AM777" s="35">
        <v>1</v>
      </c>
      <c r="AN777" s="35">
        <v>0</v>
      </c>
      <c r="AO777" s="35">
        <v>0</v>
      </c>
      <c r="AP777" s="35">
        <v>1</v>
      </c>
      <c r="AQ777" s="35">
        <v>0</v>
      </c>
      <c r="AR777">
        <v>0</v>
      </c>
      <c r="AS777">
        <v>0</v>
      </c>
      <c r="AT777">
        <v>-20</v>
      </c>
      <c r="AU777">
        <v>-113.8</v>
      </c>
      <c r="AV777">
        <v>-75.034000000000006</v>
      </c>
      <c r="AW777">
        <v>-0.84199999999999997</v>
      </c>
      <c r="AX777" s="2">
        <v>0.2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</row>
    <row r="778" spans="1:55" x14ac:dyDescent="0.2">
      <c r="A778" s="12" t="s">
        <v>3616</v>
      </c>
      <c r="B778" s="12" t="s">
        <v>3613</v>
      </c>
      <c r="C778" t="s">
        <v>3615</v>
      </c>
      <c r="D778" t="s">
        <v>343</v>
      </c>
      <c r="E778" s="12" t="s">
        <v>178</v>
      </c>
      <c r="F778">
        <v>79</v>
      </c>
      <c r="G778">
        <v>12</v>
      </c>
      <c r="H778">
        <v>14</v>
      </c>
      <c r="I778" s="15">
        <f t="shared" si="120"/>
        <v>26</v>
      </c>
      <c r="J778">
        <v>4</v>
      </c>
      <c r="K778">
        <v>10</v>
      </c>
      <c r="L778" s="3">
        <v>11</v>
      </c>
      <c r="M778" s="3">
        <v>4</v>
      </c>
      <c r="N778" s="3">
        <v>9</v>
      </c>
      <c r="O778" s="14">
        <f t="shared" si="121"/>
        <v>6.3264616424476277</v>
      </c>
      <c r="P778">
        <v>52</v>
      </c>
      <c r="Q778">
        <v>33</v>
      </c>
      <c r="R778">
        <v>28</v>
      </c>
      <c r="S778" s="13">
        <f t="shared" si="122"/>
        <v>0.23076923076923078</v>
      </c>
      <c r="T778" s="13">
        <f t="shared" si="123"/>
        <v>0.10619469026548672</v>
      </c>
      <c r="U778" s="15">
        <f t="shared" si="124"/>
        <v>25.866666666666667</v>
      </c>
      <c r="V778">
        <v>2</v>
      </c>
      <c r="W778">
        <v>4</v>
      </c>
      <c r="X778">
        <v>1</v>
      </c>
      <c r="Y778" s="2">
        <v>246.5833333333</v>
      </c>
      <c r="Z778" s="21">
        <v>3.1166666667</v>
      </c>
      <c r="AA778">
        <v>2.99</v>
      </c>
      <c r="AB778">
        <v>1.81</v>
      </c>
      <c r="AC778" s="32">
        <f t="shared" si="125"/>
        <v>0.62291666666666667</v>
      </c>
      <c r="AD778" s="13">
        <f t="shared" si="126"/>
        <v>0.36666666666666664</v>
      </c>
      <c r="AE778" s="13">
        <f t="shared" si="127"/>
        <v>0.46666666666666667</v>
      </c>
      <c r="AF778" s="13">
        <f t="shared" si="128"/>
        <v>0.83333333333333326</v>
      </c>
      <c r="AI778" s="17" t="str">
        <f t="shared" si="129"/>
        <v xml:space="preserve"> </v>
      </c>
      <c r="AJ778" s="35">
        <v>30</v>
      </c>
      <c r="AK778" s="35">
        <v>0</v>
      </c>
      <c r="AL778" s="35">
        <v>164</v>
      </c>
      <c r="AM778" s="35">
        <v>21</v>
      </c>
      <c r="AN778" s="35">
        <v>66</v>
      </c>
      <c r="AO778" s="35">
        <v>5</v>
      </c>
      <c r="AP778" s="35">
        <v>9</v>
      </c>
      <c r="AQ778" s="35">
        <v>75</v>
      </c>
      <c r="AR778">
        <v>0</v>
      </c>
      <c r="AS778">
        <v>1</v>
      </c>
      <c r="AT778">
        <v>76.22</v>
      </c>
      <c r="AU778">
        <v>3.1</v>
      </c>
      <c r="AV778">
        <v>-75.956999999999994</v>
      </c>
      <c r="AW778">
        <v>-2.2759999999999998</v>
      </c>
      <c r="AX778" s="2">
        <v>22.4</v>
      </c>
      <c r="AY778" s="2">
        <v>0.5</v>
      </c>
      <c r="AZ778" s="2">
        <v>-0.5</v>
      </c>
      <c r="BA778" s="2">
        <v>0.2</v>
      </c>
      <c r="BB778" s="2">
        <v>-0.30000000000000004</v>
      </c>
      <c r="BC778" s="2">
        <v>-0.1</v>
      </c>
    </row>
    <row r="779" spans="1:55" x14ac:dyDescent="0.2">
      <c r="A779" s="12" t="s">
        <v>663</v>
      </c>
      <c r="B779" s="12" t="s">
        <v>664</v>
      </c>
      <c r="C779" t="s">
        <v>662</v>
      </c>
      <c r="D779" t="s">
        <v>442</v>
      </c>
      <c r="E779" s="12" t="s">
        <v>178</v>
      </c>
      <c r="F779">
        <v>48</v>
      </c>
      <c r="G779">
        <v>0</v>
      </c>
      <c r="H779">
        <v>0</v>
      </c>
      <c r="I779" s="15">
        <f t="shared" si="120"/>
        <v>0</v>
      </c>
      <c r="J779">
        <v>0</v>
      </c>
      <c r="K779">
        <v>0</v>
      </c>
      <c r="L779" s="3">
        <v>0</v>
      </c>
      <c r="M779" s="3">
        <v>0</v>
      </c>
      <c r="N779" s="3">
        <v>0</v>
      </c>
      <c r="O779" s="14">
        <f t="shared" si="121"/>
        <v>0</v>
      </c>
      <c r="P779">
        <v>1</v>
      </c>
      <c r="Q779">
        <v>1</v>
      </c>
      <c r="R779">
        <v>0</v>
      </c>
      <c r="S779" s="13">
        <f t="shared" si="122"/>
        <v>0</v>
      </c>
      <c r="T779" s="13">
        <f t="shared" si="123"/>
        <v>0</v>
      </c>
      <c r="U779" s="15">
        <f t="shared" si="124"/>
        <v>0</v>
      </c>
      <c r="V779">
        <v>0</v>
      </c>
      <c r="W779">
        <v>0</v>
      </c>
      <c r="X779">
        <v>0</v>
      </c>
      <c r="Y779" s="2">
        <v>1.9500000000000002</v>
      </c>
      <c r="Z779" s="21">
        <v>3.3333333300000004E-2</v>
      </c>
      <c r="AA779">
        <v>0.05</v>
      </c>
      <c r="AB779">
        <v>4.46</v>
      </c>
      <c r="AC779" s="32">
        <f t="shared" si="125"/>
        <v>1.1086474501108648E-2</v>
      </c>
      <c r="AD779" s="13">
        <f t="shared" si="126"/>
        <v>0</v>
      </c>
      <c r="AE779" s="13">
        <f t="shared" si="127"/>
        <v>0</v>
      </c>
      <c r="AF779" s="13">
        <f t="shared" si="128"/>
        <v>0</v>
      </c>
      <c r="AI779" s="17" t="str">
        <f t="shared" si="129"/>
        <v xml:space="preserve"> </v>
      </c>
      <c r="AJ779" s="35">
        <v>0</v>
      </c>
      <c r="AK779" s="35">
        <v>0</v>
      </c>
      <c r="AL779" s="35">
        <v>1</v>
      </c>
      <c r="AM779" s="35">
        <v>2</v>
      </c>
      <c r="AN779" s="35">
        <v>1</v>
      </c>
      <c r="AO779" s="35">
        <v>0</v>
      </c>
      <c r="AP779" s="35">
        <v>0</v>
      </c>
      <c r="AQ779" s="35">
        <v>0</v>
      </c>
      <c r="AR779">
        <v>0</v>
      </c>
      <c r="AS779">
        <v>0</v>
      </c>
      <c r="AT779">
        <v>0</v>
      </c>
      <c r="AU779">
        <v>-84.4</v>
      </c>
      <c r="AV779">
        <v>-74.694999999999993</v>
      </c>
      <c r="AW779">
        <v>7.319</v>
      </c>
      <c r="AX779" s="2">
        <v>-0.1</v>
      </c>
      <c r="AY779" s="2">
        <v>-0.4</v>
      </c>
      <c r="AZ779" s="2">
        <v>0.1</v>
      </c>
      <c r="BA779" s="2">
        <v>0</v>
      </c>
      <c r="BB779" s="2">
        <v>0</v>
      </c>
      <c r="BC779" s="2">
        <v>-0.30000000000000004</v>
      </c>
    </row>
    <row r="780" spans="1:55" x14ac:dyDescent="0.2">
      <c r="A780" s="12" t="s">
        <v>990</v>
      </c>
      <c r="B780" s="12" t="s">
        <v>991</v>
      </c>
      <c r="C780" t="s">
        <v>989</v>
      </c>
      <c r="D780" t="s">
        <v>147</v>
      </c>
      <c r="E780" s="12" t="s">
        <v>170</v>
      </c>
      <c r="F780">
        <v>80</v>
      </c>
      <c r="G780">
        <v>11</v>
      </c>
      <c r="H780">
        <v>27</v>
      </c>
      <c r="I780" s="15">
        <f t="shared" si="120"/>
        <v>38</v>
      </c>
      <c r="J780">
        <v>10</v>
      </c>
      <c r="K780">
        <v>17</v>
      </c>
      <c r="L780" s="3">
        <v>11</v>
      </c>
      <c r="M780" s="3">
        <v>10</v>
      </c>
      <c r="N780" s="3">
        <v>15</v>
      </c>
      <c r="O780" s="14">
        <f t="shared" si="121"/>
        <v>6.6465843941314402</v>
      </c>
      <c r="P780">
        <v>73</v>
      </c>
      <c r="Q780">
        <v>19</v>
      </c>
      <c r="R780">
        <v>22</v>
      </c>
      <c r="S780" s="13">
        <f t="shared" si="122"/>
        <v>0.15068493150684931</v>
      </c>
      <c r="T780" s="13">
        <f t="shared" si="123"/>
        <v>9.6491228070175433E-2</v>
      </c>
      <c r="U780" s="15">
        <f t="shared" si="124"/>
        <v>70.961538461538467</v>
      </c>
      <c r="V780">
        <v>0</v>
      </c>
      <c r="W780">
        <v>3</v>
      </c>
      <c r="X780">
        <v>12</v>
      </c>
      <c r="Y780" s="2">
        <v>343.03333333329999</v>
      </c>
      <c r="Z780" s="21">
        <v>4.2833333332999999</v>
      </c>
      <c r="AA780">
        <v>4.1399999999999997</v>
      </c>
      <c r="AB780">
        <v>1.1499999999999999</v>
      </c>
      <c r="AC780" s="32">
        <f t="shared" si="125"/>
        <v>0.78260869565217395</v>
      </c>
      <c r="AD780" s="13">
        <f t="shared" si="126"/>
        <v>0.21153846153846154</v>
      </c>
      <c r="AE780" s="13">
        <f t="shared" si="127"/>
        <v>0.51923076923076927</v>
      </c>
      <c r="AF780" s="13">
        <f t="shared" si="128"/>
        <v>0.73076923076923084</v>
      </c>
      <c r="AG780">
        <v>253</v>
      </c>
      <c r="AH780">
        <v>166</v>
      </c>
      <c r="AI780" s="17">
        <f t="shared" si="129"/>
        <v>0.60381861575178997</v>
      </c>
      <c r="AJ780" s="35">
        <v>52</v>
      </c>
      <c r="AK780" s="35">
        <v>5</v>
      </c>
      <c r="AL780" s="35">
        <v>317</v>
      </c>
      <c r="AM780" s="35">
        <v>40</v>
      </c>
      <c r="AN780" s="35">
        <v>117</v>
      </c>
      <c r="AO780" s="35">
        <v>8</v>
      </c>
      <c r="AP780" s="35">
        <v>14</v>
      </c>
      <c r="AQ780" s="35">
        <v>159</v>
      </c>
      <c r="AR780">
        <v>0</v>
      </c>
      <c r="AS780">
        <v>2</v>
      </c>
      <c r="AT780">
        <v>104.66</v>
      </c>
      <c r="AU780">
        <v>42.1</v>
      </c>
      <c r="AV780">
        <v>-85.881</v>
      </c>
      <c r="AW780">
        <v>-4.2380000000000004</v>
      </c>
      <c r="AX780" s="2">
        <v>43.5</v>
      </c>
      <c r="AY780" s="2">
        <v>11.6</v>
      </c>
      <c r="AZ780" s="2">
        <v>-1.8</v>
      </c>
      <c r="BA780" s="2">
        <v>0.2</v>
      </c>
      <c r="BB780" s="2">
        <v>-7.3</v>
      </c>
      <c r="BC780" s="2">
        <v>2.6</v>
      </c>
    </row>
    <row r="781" spans="1:55" x14ac:dyDescent="0.2">
      <c r="A781" s="12" t="s">
        <v>1075</v>
      </c>
      <c r="B781" s="12" t="s">
        <v>1076</v>
      </c>
      <c r="C781" t="s">
        <v>1074</v>
      </c>
      <c r="D781" t="s">
        <v>147</v>
      </c>
      <c r="E781" s="12" t="s">
        <v>178</v>
      </c>
      <c r="F781">
        <v>34</v>
      </c>
      <c r="G781">
        <v>0</v>
      </c>
      <c r="H781">
        <v>1</v>
      </c>
      <c r="I781" s="15">
        <f t="shared" si="120"/>
        <v>1</v>
      </c>
      <c r="J781">
        <v>0</v>
      </c>
      <c r="K781">
        <v>1</v>
      </c>
      <c r="L781" s="3">
        <v>0</v>
      </c>
      <c r="M781" s="3">
        <v>0</v>
      </c>
      <c r="N781" s="3">
        <v>1</v>
      </c>
      <c r="O781" s="14">
        <f t="shared" si="121"/>
        <v>2.3121387283236996</v>
      </c>
      <c r="P781">
        <v>4</v>
      </c>
      <c r="Q781">
        <v>3</v>
      </c>
      <c r="R781">
        <v>3</v>
      </c>
      <c r="S781" s="13">
        <f t="shared" si="122"/>
        <v>0</v>
      </c>
      <c r="T781" s="13">
        <f t="shared" si="123"/>
        <v>0</v>
      </c>
      <c r="U781" s="15">
        <f t="shared" si="124"/>
        <v>0</v>
      </c>
      <c r="V781">
        <v>2</v>
      </c>
      <c r="W781">
        <v>2</v>
      </c>
      <c r="X781">
        <v>1</v>
      </c>
      <c r="Y781" s="2">
        <v>25.95</v>
      </c>
      <c r="Z781" s="21">
        <v>0.75</v>
      </c>
      <c r="AA781">
        <v>0.76</v>
      </c>
      <c r="AB781">
        <v>4.24</v>
      </c>
      <c r="AC781" s="32">
        <f t="shared" si="125"/>
        <v>0.152</v>
      </c>
      <c r="AD781" s="13">
        <f t="shared" si="126"/>
        <v>0</v>
      </c>
      <c r="AE781" s="13">
        <f t="shared" si="127"/>
        <v>1</v>
      </c>
      <c r="AF781" s="13">
        <f t="shared" si="128"/>
        <v>1</v>
      </c>
      <c r="AI781" s="17" t="str">
        <f t="shared" si="129"/>
        <v xml:space="preserve"> </v>
      </c>
      <c r="AJ781" s="35">
        <v>1</v>
      </c>
      <c r="AK781" s="35">
        <v>1</v>
      </c>
      <c r="AL781" s="35">
        <v>20</v>
      </c>
      <c r="AM781" s="35">
        <v>1</v>
      </c>
      <c r="AN781" s="35">
        <v>10</v>
      </c>
      <c r="AO781" s="35">
        <v>0</v>
      </c>
      <c r="AP781" s="35">
        <v>2</v>
      </c>
      <c r="AQ781" s="35">
        <v>9</v>
      </c>
      <c r="AR781">
        <v>0</v>
      </c>
      <c r="AS781">
        <v>0</v>
      </c>
      <c r="AT781">
        <v>83.24</v>
      </c>
      <c r="AU781">
        <v>-6.2</v>
      </c>
      <c r="AV781">
        <v>-79.537999999999997</v>
      </c>
      <c r="AW781">
        <v>-1.4910000000000001</v>
      </c>
      <c r="AX781" s="2">
        <v>1.9</v>
      </c>
      <c r="AY781" s="2">
        <v>-0.4</v>
      </c>
      <c r="AZ781" s="2">
        <v>0.4</v>
      </c>
      <c r="BA781" s="2">
        <v>0</v>
      </c>
      <c r="BB781" s="2">
        <v>-0.30000000000000004</v>
      </c>
      <c r="BC781" s="2">
        <v>-0.30000000000000004</v>
      </c>
    </row>
    <row r="782" spans="1:55" x14ac:dyDescent="0.2">
      <c r="A782" s="12" t="s">
        <v>1075</v>
      </c>
      <c r="B782" s="12" t="s">
        <v>2531</v>
      </c>
      <c r="C782" t="s">
        <v>2530</v>
      </c>
      <c r="D782" t="s">
        <v>343</v>
      </c>
      <c r="E782" s="12" t="s">
        <v>140</v>
      </c>
      <c r="F782">
        <v>6</v>
      </c>
      <c r="G782">
        <v>0</v>
      </c>
      <c r="H782">
        <v>0</v>
      </c>
      <c r="I782" s="15">
        <f t="shared" si="120"/>
        <v>0</v>
      </c>
      <c r="J782">
        <v>0</v>
      </c>
      <c r="K782">
        <v>0</v>
      </c>
      <c r="L782" s="3">
        <v>0</v>
      </c>
      <c r="M782" s="3">
        <v>0</v>
      </c>
      <c r="N782" s="3">
        <v>0</v>
      </c>
      <c r="O782" s="14">
        <f t="shared" si="121"/>
        <v>0</v>
      </c>
      <c r="P782">
        <v>0</v>
      </c>
      <c r="Q782">
        <v>0</v>
      </c>
      <c r="R782">
        <v>0</v>
      </c>
      <c r="S782" s="13">
        <f t="shared" si="122"/>
        <v>0</v>
      </c>
      <c r="T782" s="13">
        <f t="shared" si="123"/>
        <v>0</v>
      </c>
      <c r="U782" s="15">
        <f t="shared" si="124"/>
        <v>0</v>
      </c>
      <c r="V782">
        <v>0</v>
      </c>
      <c r="W782">
        <v>0</v>
      </c>
      <c r="X782">
        <v>0</v>
      </c>
      <c r="Y782" s="2">
        <v>0</v>
      </c>
      <c r="Z782" s="21">
        <v>0</v>
      </c>
      <c r="AC782" s="32">
        <f t="shared" si="125"/>
        <v>0</v>
      </c>
      <c r="AD782" s="13">
        <f t="shared" si="126"/>
        <v>0</v>
      </c>
      <c r="AE782" s="13">
        <f t="shared" si="127"/>
        <v>0</v>
      </c>
      <c r="AF782" s="13">
        <f t="shared" si="128"/>
        <v>0</v>
      </c>
      <c r="AG782">
        <v>0</v>
      </c>
      <c r="AH782">
        <v>0</v>
      </c>
      <c r="AI782" s="17" t="str">
        <f t="shared" si="129"/>
        <v xml:space="preserve"> </v>
      </c>
      <c r="AJ782" s="35">
        <v>0</v>
      </c>
      <c r="AK782" s="35">
        <v>0</v>
      </c>
      <c r="AL782" s="35">
        <v>0</v>
      </c>
      <c r="AM782" s="35">
        <v>0</v>
      </c>
      <c r="AN782" s="35">
        <v>0</v>
      </c>
      <c r="AO782" s="35">
        <v>0</v>
      </c>
      <c r="AP782" s="35">
        <v>0</v>
      </c>
      <c r="AQ782" s="35">
        <v>0</v>
      </c>
      <c r="AR782">
        <v>0</v>
      </c>
      <c r="AS78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</row>
    <row r="783" spans="1:55" x14ac:dyDescent="0.2">
      <c r="A783" s="12" t="s">
        <v>3594</v>
      </c>
      <c r="B783" s="12" t="s">
        <v>3595</v>
      </c>
      <c r="C783" t="s">
        <v>3593</v>
      </c>
      <c r="D783" t="s">
        <v>684</v>
      </c>
      <c r="E783" s="12" t="s">
        <v>178</v>
      </c>
      <c r="F783">
        <v>82</v>
      </c>
      <c r="G783">
        <v>1</v>
      </c>
      <c r="H783">
        <v>12</v>
      </c>
      <c r="I783" s="15">
        <f t="shared" si="120"/>
        <v>13</v>
      </c>
      <c r="J783">
        <v>8</v>
      </c>
      <c r="K783">
        <v>4</v>
      </c>
      <c r="L783" s="3">
        <v>1</v>
      </c>
      <c r="M783" s="3">
        <v>8</v>
      </c>
      <c r="N783" s="3">
        <v>4</v>
      </c>
      <c r="O783" s="14">
        <f t="shared" si="121"/>
        <v>3.3652117638604109</v>
      </c>
      <c r="P783">
        <v>37</v>
      </c>
      <c r="Q783">
        <v>24</v>
      </c>
      <c r="R783">
        <v>30</v>
      </c>
      <c r="S783" s="13">
        <f t="shared" si="122"/>
        <v>2.7027027027027029E-2</v>
      </c>
      <c r="T783" s="13">
        <f t="shared" si="123"/>
        <v>1.098901098901099E-2</v>
      </c>
      <c r="U783" s="15">
        <f t="shared" si="124"/>
        <v>77.2</v>
      </c>
      <c r="V783">
        <v>1</v>
      </c>
      <c r="W783">
        <v>10</v>
      </c>
      <c r="X783">
        <v>6</v>
      </c>
      <c r="Y783" s="2">
        <v>231.78333333329999</v>
      </c>
      <c r="Z783" s="21">
        <v>2.8166666666999998</v>
      </c>
      <c r="AA783">
        <v>2.81</v>
      </c>
      <c r="AB783">
        <v>2.97</v>
      </c>
      <c r="AC783" s="32">
        <f t="shared" si="125"/>
        <v>0.48615916955017302</v>
      </c>
      <c r="AD783" s="13">
        <f t="shared" si="126"/>
        <v>0.05</v>
      </c>
      <c r="AE783" s="13">
        <f t="shared" si="127"/>
        <v>0.6</v>
      </c>
      <c r="AF783" s="13">
        <f t="shared" si="128"/>
        <v>0.65</v>
      </c>
      <c r="AI783" s="17" t="str">
        <f t="shared" si="129"/>
        <v xml:space="preserve"> </v>
      </c>
      <c r="AJ783" s="35">
        <v>20</v>
      </c>
      <c r="AK783" s="35">
        <v>2</v>
      </c>
      <c r="AL783" s="35">
        <v>173</v>
      </c>
      <c r="AM783" s="35">
        <v>25</v>
      </c>
      <c r="AN783" s="35">
        <v>89</v>
      </c>
      <c r="AO783" s="35">
        <v>6</v>
      </c>
      <c r="AP783" s="35">
        <v>3</v>
      </c>
      <c r="AQ783" s="35">
        <v>107</v>
      </c>
      <c r="AR783">
        <v>1</v>
      </c>
      <c r="AS783">
        <v>2</v>
      </c>
      <c r="AT783">
        <v>91.81</v>
      </c>
      <c r="AU783">
        <v>2.8</v>
      </c>
      <c r="AV783">
        <v>-83.754000000000005</v>
      </c>
      <c r="AW783">
        <v>0.33400000000000002</v>
      </c>
      <c r="AX783" s="2">
        <v>20.100000000000001</v>
      </c>
      <c r="AY783" s="2">
        <v>-1.6</v>
      </c>
      <c r="AZ783" s="2">
        <v>-0.30000000000000004</v>
      </c>
      <c r="BA783" s="2">
        <v>0.1</v>
      </c>
      <c r="BB783" s="2">
        <v>0.1</v>
      </c>
      <c r="BC783" s="2">
        <v>-1.6</v>
      </c>
    </row>
    <row r="784" spans="1:55" x14ac:dyDescent="0.2">
      <c r="A784" s="12" t="s">
        <v>110</v>
      </c>
      <c r="B784" s="12" t="s">
        <v>111</v>
      </c>
      <c r="C784" t="s">
        <v>109</v>
      </c>
      <c r="D784" t="s">
        <v>112</v>
      </c>
      <c r="E784" s="12" t="s">
        <v>113</v>
      </c>
      <c r="F784">
        <v>1</v>
      </c>
      <c r="G784">
        <v>0</v>
      </c>
      <c r="H784">
        <v>0</v>
      </c>
      <c r="I784" s="15">
        <f t="shared" si="120"/>
        <v>0</v>
      </c>
      <c r="J784">
        <v>0</v>
      </c>
      <c r="K784">
        <v>0</v>
      </c>
      <c r="L784" s="3">
        <v>0</v>
      </c>
      <c r="M784" s="3">
        <v>0</v>
      </c>
      <c r="N784" s="3">
        <v>0</v>
      </c>
      <c r="O784" s="14">
        <f t="shared" si="121"/>
        <v>0</v>
      </c>
      <c r="P784">
        <v>0</v>
      </c>
      <c r="Q784">
        <v>0</v>
      </c>
      <c r="R784">
        <v>0</v>
      </c>
      <c r="S784" s="13">
        <f t="shared" si="122"/>
        <v>0</v>
      </c>
      <c r="T784" s="13">
        <f t="shared" si="123"/>
        <v>0</v>
      </c>
      <c r="U784" s="15">
        <f t="shared" si="124"/>
        <v>0</v>
      </c>
      <c r="V784">
        <v>0</v>
      </c>
      <c r="W784">
        <v>0</v>
      </c>
      <c r="X784">
        <v>0</v>
      </c>
      <c r="Y784" s="2">
        <v>0</v>
      </c>
      <c r="Z784" s="21">
        <v>0</v>
      </c>
      <c r="AC784" s="32">
        <f t="shared" si="125"/>
        <v>0</v>
      </c>
      <c r="AD784" s="13">
        <f t="shared" si="126"/>
        <v>0</v>
      </c>
      <c r="AE784" s="13">
        <f t="shared" si="127"/>
        <v>0</v>
      </c>
      <c r="AF784" s="13">
        <f t="shared" si="128"/>
        <v>0</v>
      </c>
      <c r="AG784">
        <v>0</v>
      </c>
      <c r="AH784">
        <v>0</v>
      </c>
      <c r="AI784" s="17" t="str">
        <f t="shared" si="129"/>
        <v xml:space="preserve"> </v>
      </c>
      <c r="AJ784" s="35">
        <v>0</v>
      </c>
      <c r="AK784" s="35">
        <v>0</v>
      </c>
      <c r="AL784" s="35">
        <v>0</v>
      </c>
      <c r="AM784" s="35">
        <v>0</v>
      </c>
      <c r="AN784" s="35">
        <v>0</v>
      </c>
      <c r="AO784" s="35">
        <v>0</v>
      </c>
      <c r="AP784" s="35">
        <v>0</v>
      </c>
      <c r="AQ784" s="35">
        <v>0</v>
      </c>
      <c r="AR784">
        <v>0</v>
      </c>
      <c r="AS784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</row>
    <row r="785" spans="1:55" x14ac:dyDescent="0.2">
      <c r="A785" s="12" t="s">
        <v>1215</v>
      </c>
      <c r="B785" s="12" t="s">
        <v>1216</v>
      </c>
      <c r="C785" t="s">
        <v>1214</v>
      </c>
      <c r="D785" t="s">
        <v>330</v>
      </c>
      <c r="E785" s="12" t="s">
        <v>178</v>
      </c>
      <c r="F785">
        <v>1</v>
      </c>
      <c r="G785">
        <v>0</v>
      </c>
      <c r="H785">
        <v>0</v>
      </c>
      <c r="I785" s="15">
        <f t="shared" si="120"/>
        <v>0</v>
      </c>
      <c r="J785">
        <v>0</v>
      </c>
      <c r="K785">
        <v>0</v>
      </c>
      <c r="L785" s="3">
        <v>0</v>
      </c>
      <c r="M785" s="3">
        <v>0</v>
      </c>
      <c r="N785" s="3">
        <v>0</v>
      </c>
      <c r="O785" s="14">
        <f t="shared" si="121"/>
        <v>0</v>
      </c>
      <c r="P785">
        <v>0</v>
      </c>
      <c r="Q785">
        <v>0</v>
      </c>
      <c r="R785">
        <v>0</v>
      </c>
      <c r="S785" s="13">
        <f t="shared" si="122"/>
        <v>0</v>
      </c>
      <c r="T785" s="13">
        <f t="shared" si="123"/>
        <v>0</v>
      </c>
      <c r="U785" s="15">
        <f t="shared" si="124"/>
        <v>0</v>
      </c>
      <c r="V785">
        <v>0</v>
      </c>
      <c r="W785">
        <v>0</v>
      </c>
      <c r="X785">
        <v>0</v>
      </c>
      <c r="Y785" s="2">
        <v>0.91666666670000008</v>
      </c>
      <c r="Z785" s="21">
        <v>0.91666666670000008</v>
      </c>
      <c r="AA785">
        <v>0.92</v>
      </c>
      <c r="AB785">
        <v>1.08</v>
      </c>
      <c r="AC785" s="32">
        <f t="shared" si="125"/>
        <v>0.46</v>
      </c>
      <c r="AD785" s="13">
        <f t="shared" si="126"/>
        <v>0</v>
      </c>
      <c r="AE785" s="13">
        <f t="shared" si="127"/>
        <v>0</v>
      </c>
      <c r="AF785" s="13">
        <f t="shared" si="128"/>
        <v>0</v>
      </c>
      <c r="AI785" s="17" t="str">
        <f t="shared" si="129"/>
        <v xml:space="preserve"> </v>
      </c>
      <c r="AJ785" s="35">
        <v>0</v>
      </c>
      <c r="AK785" s="35">
        <v>0</v>
      </c>
      <c r="AL785" s="35">
        <v>1</v>
      </c>
      <c r="AM785" s="35">
        <v>2</v>
      </c>
      <c r="AN785" s="35">
        <v>0</v>
      </c>
      <c r="AO785" s="35">
        <v>0</v>
      </c>
      <c r="AP785" s="35">
        <v>0</v>
      </c>
      <c r="AQ785" s="35">
        <v>0</v>
      </c>
      <c r="AR785">
        <v>0</v>
      </c>
      <c r="AS785">
        <v>0</v>
      </c>
      <c r="AT785">
        <v>-65.45</v>
      </c>
      <c r="AU785">
        <v>-65.5</v>
      </c>
      <c r="AV785">
        <v>-82.480999999999995</v>
      </c>
      <c r="AW785">
        <v>-3.6320000000000001</v>
      </c>
      <c r="AX785" s="2">
        <v>0.1</v>
      </c>
      <c r="AY785" s="2">
        <v>0</v>
      </c>
      <c r="AZ785" s="2">
        <v>0.1</v>
      </c>
      <c r="BA785" s="2">
        <v>0</v>
      </c>
      <c r="BB785" s="2">
        <v>0</v>
      </c>
      <c r="BC785" s="2">
        <v>0</v>
      </c>
    </row>
    <row r="786" spans="1:55" x14ac:dyDescent="0.2">
      <c r="A786" s="12" t="s">
        <v>1021</v>
      </c>
      <c r="B786" s="12" t="s">
        <v>1022</v>
      </c>
      <c r="C786" t="s">
        <v>1020</v>
      </c>
      <c r="D786" t="s">
        <v>529</v>
      </c>
      <c r="E786" s="12" t="s">
        <v>170</v>
      </c>
      <c r="F786">
        <v>12</v>
      </c>
      <c r="G786">
        <v>1</v>
      </c>
      <c r="H786">
        <v>0</v>
      </c>
      <c r="I786" s="15">
        <f t="shared" si="120"/>
        <v>1</v>
      </c>
      <c r="J786">
        <v>0</v>
      </c>
      <c r="K786">
        <v>0</v>
      </c>
      <c r="L786" s="3">
        <v>1</v>
      </c>
      <c r="M786" s="3">
        <v>0</v>
      </c>
      <c r="N786" s="3">
        <v>0</v>
      </c>
      <c r="O786" s="14">
        <f t="shared" si="121"/>
        <v>7.3170731707317076</v>
      </c>
      <c r="P786">
        <v>2</v>
      </c>
      <c r="Q786">
        <v>1</v>
      </c>
      <c r="R786">
        <v>1</v>
      </c>
      <c r="S786" s="13">
        <f t="shared" si="122"/>
        <v>0.5</v>
      </c>
      <c r="T786" s="13">
        <f t="shared" si="123"/>
        <v>0.25</v>
      </c>
      <c r="U786" s="15">
        <f t="shared" si="124"/>
        <v>0</v>
      </c>
      <c r="V786">
        <v>0</v>
      </c>
      <c r="W786">
        <v>1</v>
      </c>
      <c r="X786">
        <v>0</v>
      </c>
      <c r="Y786" s="2">
        <v>8.1999999999999993</v>
      </c>
      <c r="Z786" s="21">
        <v>0.68333333330000001</v>
      </c>
      <c r="AA786">
        <v>0.68</v>
      </c>
      <c r="AB786">
        <v>3.5</v>
      </c>
      <c r="AC786" s="32">
        <f t="shared" si="125"/>
        <v>0.16267942583732059</v>
      </c>
      <c r="AD786" s="13">
        <f t="shared" si="126"/>
        <v>0.33333333333333331</v>
      </c>
      <c r="AE786" s="13">
        <f t="shared" si="127"/>
        <v>0</v>
      </c>
      <c r="AF786" s="13">
        <f t="shared" si="128"/>
        <v>0.33333333333333331</v>
      </c>
      <c r="AG786">
        <v>2</v>
      </c>
      <c r="AH786">
        <v>5</v>
      </c>
      <c r="AI786" s="17">
        <f t="shared" si="129"/>
        <v>0.2857142857142857</v>
      </c>
      <c r="AJ786" s="35">
        <v>3</v>
      </c>
      <c r="AK786" s="35">
        <v>0</v>
      </c>
      <c r="AL786" s="35">
        <v>6</v>
      </c>
      <c r="AM786" s="35">
        <v>0</v>
      </c>
      <c r="AN786" s="35">
        <v>5</v>
      </c>
      <c r="AO786" s="35">
        <v>1</v>
      </c>
      <c r="AP786" s="35">
        <v>0</v>
      </c>
      <c r="AQ786" s="35">
        <v>2</v>
      </c>
      <c r="AR786">
        <v>0</v>
      </c>
      <c r="AS786">
        <v>0</v>
      </c>
      <c r="AT786">
        <v>109.76</v>
      </c>
      <c r="AU786">
        <v>29.7</v>
      </c>
      <c r="AV786">
        <v>-77.346000000000004</v>
      </c>
      <c r="AW786">
        <v>0.61199999999999999</v>
      </c>
      <c r="AX786" s="2">
        <v>1</v>
      </c>
      <c r="AY786" s="2">
        <v>0.2</v>
      </c>
      <c r="AZ786" s="2">
        <v>0.1</v>
      </c>
      <c r="BA786" s="2">
        <v>0</v>
      </c>
      <c r="BB786" s="2">
        <v>0.1</v>
      </c>
      <c r="BC786" s="2">
        <v>0.4</v>
      </c>
    </row>
    <row r="787" spans="1:55" x14ac:dyDescent="0.2">
      <c r="A787" s="12" t="s">
        <v>1021</v>
      </c>
      <c r="B787" s="12" t="s">
        <v>2988</v>
      </c>
      <c r="C787" t="s">
        <v>2987</v>
      </c>
      <c r="D787" s="12" t="s">
        <v>192</v>
      </c>
      <c r="E787" s="12" t="s">
        <v>178</v>
      </c>
      <c r="F787">
        <v>38</v>
      </c>
      <c r="G787">
        <v>1</v>
      </c>
      <c r="H787">
        <v>0</v>
      </c>
      <c r="I787" s="15">
        <f t="shared" si="120"/>
        <v>1</v>
      </c>
      <c r="J787">
        <v>0</v>
      </c>
      <c r="K787">
        <v>0</v>
      </c>
      <c r="L787" s="3">
        <v>1</v>
      </c>
      <c r="M787" s="3">
        <v>0</v>
      </c>
      <c r="N787" s="3">
        <v>0</v>
      </c>
      <c r="O787" s="14">
        <f t="shared" si="121"/>
        <v>1.9639934533551555</v>
      </c>
      <c r="P787">
        <v>6</v>
      </c>
      <c r="Q787">
        <v>4</v>
      </c>
      <c r="R787">
        <v>1</v>
      </c>
      <c r="S787" s="13">
        <f t="shared" si="122"/>
        <v>0.16666666666666666</v>
      </c>
      <c r="T787" s="13">
        <f t="shared" si="123"/>
        <v>9.0909090909090912E-2</v>
      </c>
      <c r="U787" s="15">
        <f t="shared" si="124"/>
        <v>0</v>
      </c>
      <c r="V787">
        <v>1</v>
      </c>
      <c r="W787">
        <v>2</v>
      </c>
      <c r="X787">
        <v>2</v>
      </c>
      <c r="Y787" s="2">
        <v>30.55</v>
      </c>
      <c r="Z787" s="21">
        <v>0.8</v>
      </c>
      <c r="AA787">
        <v>0.77</v>
      </c>
      <c r="AB787">
        <v>4.5199999999999996</v>
      </c>
      <c r="AC787" s="32">
        <f t="shared" si="125"/>
        <v>0.14555765595463141</v>
      </c>
      <c r="AD787" s="13">
        <f t="shared" si="126"/>
        <v>0.5</v>
      </c>
      <c r="AE787" s="13">
        <f t="shared" si="127"/>
        <v>0</v>
      </c>
      <c r="AF787" s="13">
        <f t="shared" si="128"/>
        <v>0.5</v>
      </c>
      <c r="AI787" s="17" t="str">
        <f t="shared" si="129"/>
        <v xml:space="preserve"> </v>
      </c>
      <c r="AJ787" s="35">
        <v>2</v>
      </c>
      <c r="AK787" s="35">
        <v>1</v>
      </c>
      <c r="AL787" s="35">
        <v>22</v>
      </c>
      <c r="AM787" s="35">
        <v>4</v>
      </c>
      <c r="AN787" s="35">
        <v>12</v>
      </c>
      <c r="AO787" s="35">
        <v>1</v>
      </c>
      <c r="AP787" s="35">
        <v>2</v>
      </c>
      <c r="AQ787" s="35">
        <v>9</v>
      </c>
      <c r="AR787">
        <v>0</v>
      </c>
      <c r="AS787">
        <v>0</v>
      </c>
      <c r="AT787">
        <v>76.16</v>
      </c>
      <c r="AU787">
        <v>-11.2</v>
      </c>
      <c r="AV787">
        <v>-83.031000000000006</v>
      </c>
      <c r="AW787">
        <v>-4.5940000000000003</v>
      </c>
      <c r="AX787" s="2">
        <v>2.8</v>
      </c>
      <c r="AY787" s="2">
        <v>0</v>
      </c>
      <c r="AZ787" s="2">
        <v>0.2</v>
      </c>
      <c r="BA787" s="2">
        <v>0.2</v>
      </c>
      <c r="BB787" s="2">
        <v>0</v>
      </c>
      <c r="BC787" s="2">
        <v>0.60000000000000009</v>
      </c>
    </row>
    <row r="788" spans="1:55" x14ac:dyDescent="0.2">
      <c r="A788" s="12" t="s">
        <v>1021</v>
      </c>
      <c r="B788" s="12" t="s">
        <v>3556</v>
      </c>
      <c r="C788" t="s">
        <v>3555</v>
      </c>
      <c r="D788" t="s">
        <v>305</v>
      </c>
      <c r="E788" s="12" t="s">
        <v>156</v>
      </c>
      <c r="F788">
        <v>34</v>
      </c>
      <c r="G788">
        <v>0</v>
      </c>
      <c r="H788">
        <v>0</v>
      </c>
      <c r="I788" s="15">
        <f t="shared" si="120"/>
        <v>0</v>
      </c>
      <c r="J788">
        <v>0</v>
      </c>
      <c r="K788">
        <v>0</v>
      </c>
      <c r="L788" s="3">
        <v>0</v>
      </c>
      <c r="M788" s="3">
        <v>0</v>
      </c>
      <c r="N788" s="3">
        <v>0</v>
      </c>
      <c r="O788" s="14">
        <f t="shared" si="121"/>
        <v>0</v>
      </c>
      <c r="P788">
        <v>0</v>
      </c>
      <c r="Q788">
        <v>0</v>
      </c>
      <c r="R788">
        <v>0</v>
      </c>
      <c r="S788" s="13">
        <f t="shared" si="122"/>
        <v>0</v>
      </c>
      <c r="T788" s="13">
        <f t="shared" si="123"/>
        <v>0</v>
      </c>
      <c r="U788" s="15">
        <f t="shared" si="124"/>
        <v>0</v>
      </c>
      <c r="V788">
        <v>0</v>
      </c>
      <c r="W788">
        <v>1</v>
      </c>
      <c r="X788">
        <v>0</v>
      </c>
      <c r="Y788" s="2">
        <v>0</v>
      </c>
      <c r="Z788" s="21">
        <v>0</v>
      </c>
      <c r="AC788" s="32">
        <f t="shared" si="125"/>
        <v>0</v>
      </c>
      <c r="AD788" s="13">
        <f t="shared" si="126"/>
        <v>0</v>
      </c>
      <c r="AE788" s="13">
        <f t="shared" si="127"/>
        <v>0</v>
      </c>
      <c r="AF788" s="13">
        <f t="shared" si="128"/>
        <v>0</v>
      </c>
      <c r="AG788">
        <v>0</v>
      </c>
      <c r="AH788">
        <v>0</v>
      </c>
      <c r="AI788" s="17" t="str">
        <f t="shared" si="129"/>
        <v xml:space="preserve"> </v>
      </c>
      <c r="AJ788" s="35">
        <v>0</v>
      </c>
      <c r="AK788" s="35">
        <v>0</v>
      </c>
      <c r="AL788" s="35">
        <v>0</v>
      </c>
      <c r="AM788" s="35">
        <v>0</v>
      </c>
      <c r="AN788" s="35">
        <v>0</v>
      </c>
      <c r="AO788" s="35">
        <v>0</v>
      </c>
      <c r="AP788" s="35">
        <v>0</v>
      </c>
      <c r="AQ788" s="35">
        <v>0</v>
      </c>
      <c r="AR788">
        <v>0</v>
      </c>
      <c r="AS788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</row>
    <row r="789" spans="1:55" x14ac:dyDescent="0.2">
      <c r="A789" s="12" t="s">
        <v>1483</v>
      </c>
      <c r="B789" s="12" t="s">
        <v>1481</v>
      </c>
      <c r="C789" t="s">
        <v>1482</v>
      </c>
      <c r="D789" t="s">
        <v>432</v>
      </c>
      <c r="E789" s="12" t="s">
        <v>1484</v>
      </c>
      <c r="F789">
        <v>66</v>
      </c>
      <c r="G789">
        <v>0</v>
      </c>
      <c r="H789">
        <v>0</v>
      </c>
      <c r="I789" s="15">
        <f t="shared" si="120"/>
        <v>0</v>
      </c>
      <c r="J789">
        <v>0</v>
      </c>
      <c r="K789">
        <v>0</v>
      </c>
      <c r="L789" s="3">
        <v>0</v>
      </c>
      <c r="M789" s="3">
        <v>0</v>
      </c>
      <c r="N789" s="3">
        <v>0</v>
      </c>
      <c r="O789" s="14">
        <f t="shared" si="121"/>
        <v>0</v>
      </c>
      <c r="P789">
        <v>0</v>
      </c>
      <c r="Q789">
        <v>0</v>
      </c>
      <c r="R789">
        <v>0</v>
      </c>
      <c r="S789" s="13">
        <f t="shared" si="122"/>
        <v>0</v>
      </c>
      <c r="T789" s="13">
        <f t="shared" si="123"/>
        <v>0</v>
      </c>
      <c r="U789" s="15">
        <f t="shared" si="124"/>
        <v>0</v>
      </c>
      <c r="V789">
        <v>0</v>
      </c>
      <c r="W789">
        <v>0</v>
      </c>
      <c r="X789">
        <v>0</v>
      </c>
      <c r="Y789" s="2">
        <v>1.1833333333</v>
      </c>
      <c r="Z789" s="21">
        <v>1.6666666699999999E-2</v>
      </c>
      <c r="AA789">
        <v>0.02</v>
      </c>
      <c r="AB789">
        <v>4.91</v>
      </c>
      <c r="AC789" s="32">
        <f t="shared" si="125"/>
        <v>4.0567951318458417E-3</v>
      </c>
      <c r="AD789" s="13">
        <f t="shared" si="126"/>
        <v>0</v>
      </c>
      <c r="AE789" s="13">
        <f t="shared" si="127"/>
        <v>0</v>
      </c>
      <c r="AF789" s="13">
        <f t="shared" si="128"/>
        <v>0</v>
      </c>
      <c r="AG789">
        <v>1</v>
      </c>
      <c r="AH789">
        <v>1</v>
      </c>
      <c r="AI789" s="17">
        <f t="shared" si="129"/>
        <v>0.5</v>
      </c>
      <c r="AJ789" s="35">
        <v>0</v>
      </c>
      <c r="AK789" s="35">
        <v>0</v>
      </c>
      <c r="AL789" s="35">
        <v>0</v>
      </c>
      <c r="AM789" s="35">
        <v>1</v>
      </c>
      <c r="AN789" s="35">
        <v>1</v>
      </c>
      <c r="AO789" s="35">
        <v>0</v>
      </c>
      <c r="AP789" s="35">
        <v>0</v>
      </c>
      <c r="AQ789" s="35">
        <v>0</v>
      </c>
      <c r="AR789">
        <v>0</v>
      </c>
      <c r="AS789">
        <v>0</v>
      </c>
      <c r="AT789">
        <v>0</v>
      </c>
      <c r="AU789">
        <v>-58.5</v>
      </c>
      <c r="AV789">
        <v>-81.477999999999994</v>
      </c>
      <c r="AW789">
        <v>-2.8609999999999998</v>
      </c>
      <c r="AX789" s="2">
        <v>-0.1</v>
      </c>
      <c r="AY789" s="2">
        <v>-0.30000000000000004</v>
      </c>
      <c r="AZ789" s="2">
        <v>0.1</v>
      </c>
      <c r="BA789" s="2">
        <v>0</v>
      </c>
      <c r="BB789" s="2">
        <v>0.1</v>
      </c>
      <c r="BC789" s="2">
        <v>-0.2</v>
      </c>
    </row>
    <row r="790" spans="1:55" x14ac:dyDescent="0.2">
      <c r="A790" s="12" t="s">
        <v>1483</v>
      </c>
      <c r="B790" s="12" t="s">
        <v>3625</v>
      </c>
      <c r="C790" t="s">
        <v>3624</v>
      </c>
      <c r="D790" t="s">
        <v>122</v>
      </c>
      <c r="E790" s="12" t="s">
        <v>170</v>
      </c>
      <c r="F790">
        <v>26</v>
      </c>
      <c r="G790">
        <v>0</v>
      </c>
      <c r="H790">
        <v>0</v>
      </c>
      <c r="I790" s="15">
        <f t="shared" si="120"/>
        <v>0</v>
      </c>
      <c r="J790">
        <v>0</v>
      </c>
      <c r="K790">
        <v>0</v>
      </c>
      <c r="L790" s="3">
        <v>0</v>
      </c>
      <c r="M790" s="3">
        <v>0</v>
      </c>
      <c r="N790" s="3">
        <v>0</v>
      </c>
      <c r="O790" s="14">
        <f t="shared" si="121"/>
        <v>0</v>
      </c>
      <c r="P790">
        <v>3</v>
      </c>
      <c r="Q790">
        <v>0</v>
      </c>
      <c r="R790">
        <v>0</v>
      </c>
      <c r="S790" s="13">
        <f t="shared" si="122"/>
        <v>0</v>
      </c>
      <c r="T790" s="13">
        <f t="shared" si="123"/>
        <v>0</v>
      </c>
      <c r="U790" s="15">
        <f t="shared" si="124"/>
        <v>0</v>
      </c>
      <c r="V790">
        <v>0</v>
      </c>
      <c r="W790">
        <v>0</v>
      </c>
      <c r="X790">
        <v>0</v>
      </c>
      <c r="Y790" s="2">
        <v>38.7166666667</v>
      </c>
      <c r="Z790" s="21">
        <v>1.4833333333000001</v>
      </c>
      <c r="AA790">
        <v>1.46</v>
      </c>
      <c r="AB790">
        <v>3.72</v>
      </c>
      <c r="AC790" s="32">
        <f t="shared" si="125"/>
        <v>0.28185328185328185</v>
      </c>
      <c r="AD790" s="13">
        <f t="shared" si="126"/>
        <v>0</v>
      </c>
      <c r="AE790" s="13">
        <f t="shared" si="127"/>
        <v>0</v>
      </c>
      <c r="AF790" s="13">
        <f t="shared" si="128"/>
        <v>0</v>
      </c>
      <c r="AG790">
        <v>15</v>
      </c>
      <c r="AH790">
        <v>20</v>
      </c>
      <c r="AI790" s="17">
        <f t="shared" si="129"/>
        <v>0.42857142857142855</v>
      </c>
      <c r="AJ790" s="35">
        <v>1</v>
      </c>
      <c r="AK790" s="35">
        <v>0</v>
      </c>
      <c r="AL790" s="35">
        <v>29</v>
      </c>
      <c r="AM790" s="35">
        <v>3</v>
      </c>
      <c r="AN790" s="35">
        <v>10</v>
      </c>
      <c r="AO790" s="35">
        <v>0</v>
      </c>
      <c r="AP790" s="35">
        <v>2</v>
      </c>
      <c r="AQ790" s="35">
        <v>8</v>
      </c>
      <c r="AR790">
        <v>0</v>
      </c>
      <c r="AS790">
        <v>0</v>
      </c>
      <c r="AT790">
        <v>68.010000000000005</v>
      </c>
      <c r="AU790">
        <v>-19.5</v>
      </c>
      <c r="AV790">
        <v>-79.385999999999996</v>
      </c>
      <c r="AW790">
        <v>-2.7960000000000003</v>
      </c>
      <c r="AX790" s="2">
        <v>3.1</v>
      </c>
      <c r="AY790" s="2">
        <v>-0.30000000000000004</v>
      </c>
      <c r="AZ790" s="2">
        <v>0.2</v>
      </c>
      <c r="BA790" s="2">
        <v>0</v>
      </c>
      <c r="BB790" s="2">
        <v>0.1</v>
      </c>
      <c r="BC790" s="2">
        <v>0</v>
      </c>
    </row>
    <row r="791" spans="1:55" x14ac:dyDescent="0.2">
      <c r="A791" s="12" t="s">
        <v>430</v>
      </c>
      <c r="B791" s="12" t="s">
        <v>431</v>
      </c>
      <c r="C791" t="s">
        <v>429</v>
      </c>
      <c r="D791" t="s">
        <v>432</v>
      </c>
      <c r="E791" s="12" t="s">
        <v>148</v>
      </c>
      <c r="F791">
        <v>78</v>
      </c>
      <c r="G791">
        <v>0</v>
      </c>
      <c r="H791">
        <v>1</v>
      </c>
      <c r="I791" s="15">
        <f t="shared" si="120"/>
        <v>1</v>
      </c>
      <c r="J791">
        <v>1</v>
      </c>
      <c r="K791">
        <v>0</v>
      </c>
      <c r="L791" s="3">
        <v>0</v>
      </c>
      <c r="M791" s="3">
        <v>1</v>
      </c>
      <c r="N791" s="3">
        <v>0</v>
      </c>
      <c r="O791" s="14">
        <f t="shared" si="121"/>
        <v>0.81669691470017403</v>
      </c>
      <c r="P791">
        <v>8</v>
      </c>
      <c r="Q791">
        <v>3</v>
      </c>
      <c r="R791">
        <v>0</v>
      </c>
      <c r="S791" s="13">
        <f t="shared" si="122"/>
        <v>0</v>
      </c>
      <c r="T791" s="13">
        <f t="shared" si="123"/>
        <v>0</v>
      </c>
      <c r="U791" s="15">
        <f t="shared" si="124"/>
        <v>11.25</v>
      </c>
      <c r="V791">
        <v>0</v>
      </c>
      <c r="W791">
        <v>4</v>
      </c>
      <c r="X791">
        <v>6</v>
      </c>
      <c r="Y791" s="2">
        <v>73.466666666699993</v>
      </c>
      <c r="Z791" s="21">
        <v>0.93333333330000001</v>
      </c>
      <c r="AA791">
        <v>0.94</v>
      </c>
      <c r="AB791">
        <v>3.8</v>
      </c>
      <c r="AC791" s="32">
        <f t="shared" si="125"/>
        <v>0.19831223628691982</v>
      </c>
      <c r="AD791" s="13">
        <f t="shared" si="126"/>
        <v>0</v>
      </c>
      <c r="AE791" s="13">
        <f t="shared" si="127"/>
        <v>0.25</v>
      </c>
      <c r="AF791" s="13">
        <f t="shared" si="128"/>
        <v>0.25</v>
      </c>
      <c r="AG791">
        <v>1</v>
      </c>
      <c r="AH791">
        <v>1</v>
      </c>
      <c r="AI791" s="17">
        <f t="shared" si="129"/>
        <v>0.5</v>
      </c>
      <c r="AJ791" s="35">
        <v>4</v>
      </c>
      <c r="AK791" s="35">
        <v>0</v>
      </c>
      <c r="AL791" s="35">
        <v>41</v>
      </c>
      <c r="AM791" s="35">
        <v>8</v>
      </c>
      <c r="AN791" s="35">
        <v>12</v>
      </c>
      <c r="AO791" s="35">
        <v>1</v>
      </c>
      <c r="AP791" s="35">
        <v>4</v>
      </c>
      <c r="AQ791" s="35">
        <v>24</v>
      </c>
      <c r="AR791">
        <v>0</v>
      </c>
      <c r="AS791">
        <v>0</v>
      </c>
      <c r="AT791">
        <v>55.9</v>
      </c>
      <c r="AU791">
        <v>-4.9000000000000004</v>
      </c>
      <c r="AV791">
        <v>-77.757000000000005</v>
      </c>
      <c r="AW791">
        <v>0.24399999999999999</v>
      </c>
      <c r="AX791" s="2">
        <v>5.0999999999999996</v>
      </c>
      <c r="AY791" s="2">
        <v>-1.5</v>
      </c>
      <c r="AZ791" s="2">
        <v>0.1</v>
      </c>
      <c r="BA791" s="2">
        <v>0</v>
      </c>
      <c r="BB791" s="2">
        <v>1</v>
      </c>
      <c r="BC791" s="2">
        <v>-0.30000000000000004</v>
      </c>
    </row>
    <row r="792" spans="1:55" x14ac:dyDescent="0.2">
      <c r="A792" s="12" t="s">
        <v>430</v>
      </c>
      <c r="B792" s="12" t="s">
        <v>1118</v>
      </c>
      <c r="C792" t="s">
        <v>1117</v>
      </c>
      <c r="D792" s="12" t="s">
        <v>162</v>
      </c>
      <c r="E792" s="12" t="s">
        <v>229</v>
      </c>
      <c r="F792">
        <v>62</v>
      </c>
      <c r="G792">
        <v>3</v>
      </c>
      <c r="H792">
        <v>3</v>
      </c>
      <c r="I792" s="15">
        <f t="shared" si="120"/>
        <v>6</v>
      </c>
      <c r="J792">
        <v>2</v>
      </c>
      <c r="K792">
        <v>1</v>
      </c>
      <c r="L792" s="3">
        <v>3</v>
      </c>
      <c r="M792" s="3">
        <v>2</v>
      </c>
      <c r="N792" s="3">
        <v>1</v>
      </c>
      <c r="O792" s="14">
        <f t="shared" si="121"/>
        <v>3.2876712328767121</v>
      </c>
      <c r="P792">
        <v>15</v>
      </c>
      <c r="Q792">
        <v>4</v>
      </c>
      <c r="R792">
        <v>3</v>
      </c>
      <c r="S792" s="13">
        <f t="shared" si="122"/>
        <v>0.2</v>
      </c>
      <c r="T792" s="13">
        <f t="shared" si="123"/>
        <v>0.13636363636363635</v>
      </c>
      <c r="U792" s="15">
        <f t="shared" si="124"/>
        <v>12.461538461538462</v>
      </c>
      <c r="V792">
        <v>0</v>
      </c>
      <c r="W792">
        <v>1</v>
      </c>
      <c r="X792">
        <v>11</v>
      </c>
      <c r="Y792" s="2">
        <v>109.5</v>
      </c>
      <c r="Z792" s="21">
        <v>1.75</v>
      </c>
      <c r="AA792">
        <v>1.75</v>
      </c>
      <c r="AB792">
        <v>3.67</v>
      </c>
      <c r="AC792" s="32">
        <f t="shared" si="125"/>
        <v>0.32287822878228783</v>
      </c>
      <c r="AD792" s="13">
        <f t="shared" si="126"/>
        <v>0.23076923076923078</v>
      </c>
      <c r="AE792" s="13">
        <f t="shared" si="127"/>
        <v>0.23076923076923078</v>
      </c>
      <c r="AF792" s="13">
        <f t="shared" si="128"/>
        <v>0.46153846153846156</v>
      </c>
      <c r="AG792">
        <v>0</v>
      </c>
      <c r="AH792">
        <v>0</v>
      </c>
      <c r="AI792" s="17" t="str">
        <f t="shared" si="129"/>
        <v xml:space="preserve"> </v>
      </c>
      <c r="AJ792" s="35">
        <v>13</v>
      </c>
      <c r="AK792" s="35">
        <v>1</v>
      </c>
      <c r="AL792" s="35">
        <v>68</v>
      </c>
      <c r="AM792" s="35">
        <v>6</v>
      </c>
      <c r="AN792" s="35">
        <v>30</v>
      </c>
      <c r="AO792" s="35">
        <v>4</v>
      </c>
      <c r="AP792" s="35">
        <v>1</v>
      </c>
      <c r="AQ792" s="35">
        <v>32</v>
      </c>
      <c r="AR792">
        <v>5</v>
      </c>
      <c r="AS792">
        <v>1</v>
      </c>
      <c r="AT792">
        <v>72.59</v>
      </c>
      <c r="AU792">
        <v>-23.4</v>
      </c>
      <c r="AV792">
        <v>-83.372</v>
      </c>
      <c r="AW792">
        <v>-5.4589999999999996</v>
      </c>
      <c r="AX792" s="2">
        <v>9.1999999999999993</v>
      </c>
      <c r="AY792" s="2">
        <v>-0.8</v>
      </c>
      <c r="AZ792" s="2">
        <v>1</v>
      </c>
      <c r="BA792" s="2">
        <v>-0.4</v>
      </c>
      <c r="BB792" s="2">
        <v>0.5</v>
      </c>
      <c r="BC792" s="2">
        <v>0.4</v>
      </c>
    </row>
    <row r="793" spans="1:55" x14ac:dyDescent="0.2">
      <c r="A793" s="12" t="s">
        <v>430</v>
      </c>
      <c r="B793" s="12" t="s">
        <v>2676</v>
      </c>
      <c r="C793" t="s">
        <v>2675</v>
      </c>
      <c r="D793" t="s">
        <v>210</v>
      </c>
      <c r="E793" s="12" t="s">
        <v>178</v>
      </c>
      <c r="F793">
        <v>33</v>
      </c>
      <c r="G793">
        <v>0</v>
      </c>
      <c r="H793">
        <v>0</v>
      </c>
      <c r="I793" s="15">
        <f t="shared" si="120"/>
        <v>0</v>
      </c>
      <c r="J793">
        <v>0</v>
      </c>
      <c r="K793">
        <v>0</v>
      </c>
      <c r="L793" s="3">
        <v>0</v>
      </c>
      <c r="M793" s="3">
        <v>0</v>
      </c>
      <c r="N793" s="3">
        <v>0</v>
      </c>
      <c r="O793" s="14">
        <f t="shared" si="121"/>
        <v>0</v>
      </c>
      <c r="P793">
        <v>0</v>
      </c>
      <c r="Q793">
        <v>0</v>
      </c>
      <c r="R793">
        <v>0</v>
      </c>
      <c r="S793" s="13">
        <f t="shared" si="122"/>
        <v>0</v>
      </c>
      <c r="T793" s="13">
        <f t="shared" si="123"/>
        <v>0</v>
      </c>
      <c r="U793" s="15">
        <f t="shared" si="124"/>
        <v>0</v>
      </c>
      <c r="V793">
        <v>0</v>
      </c>
      <c r="W793">
        <v>0</v>
      </c>
      <c r="X793">
        <v>0</v>
      </c>
      <c r="Y793" s="2">
        <v>0.66666666670000008</v>
      </c>
      <c r="Z793" s="21">
        <v>1.6666666699999999E-2</v>
      </c>
      <c r="AA793">
        <v>0.02</v>
      </c>
      <c r="AB793">
        <v>5.0199999999999996</v>
      </c>
      <c r="AC793" s="32">
        <f t="shared" si="125"/>
        <v>3.9682539682539689E-3</v>
      </c>
      <c r="AD793" s="13">
        <f t="shared" si="126"/>
        <v>0</v>
      </c>
      <c r="AE793" s="13">
        <f t="shared" si="127"/>
        <v>0</v>
      </c>
      <c r="AF793" s="13">
        <f t="shared" si="128"/>
        <v>0</v>
      </c>
      <c r="AI793" s="17" t="str">
        <f t="shared" si="129"/>
        <v xml:space="preserve"> </v>
      </c>
      <c r="AJ793" s="35">
        <v>0</v>
      </c>
      <c r="AK793" s="35">
        <v>0</v>
      </c>
      <c r="AL793" s="35">
        <v>0</v>
      </c>
      <c r="AM793" s="35">
        <v>1</v>
      </c>
      <c r="AN793" s="35">
        <v>0</v>
      </c>
      <c r="AO793" s="35">
        <v>0</v>
      </c>
      <c r="AP793" s="35">
        <v>0</v>
      </c>
      <c r="AQ793" s="35">
        <v>0</v>
      </c>
      <c r="AR793">
        <v>1</v>
      </c>
      <c r="AS793">
        <v>0</v>
      </c>
      <c r="AT793">
        <v>-90</v>
      </c>
      <c r="AU793">
        <v>-182.1</v>
      </c>
      <c r="AV793">
        <v>-84.986999999999995</v>
      </c>
      <c r="AW793">
        <v>-2.8159999999999998</v>
      </c>
      <c r="AX793" s="2">
        <v>-0.1</v>
      </c>
      <c r="AY793" s="2">
        <v>-0.1</v>
      </c>
      <c r="AZ793" s="2">
        <v>0</v>
      </c>
      <c r="BA793" s="2">
        <v>0</v>
      </c>
      <c r="BB793" s="2">
        <v>0</v>
      </c>
      <c r="BC793" s="2">
        <v>-0.1</v>
      </c>
    </row>
    <row r="794" spans="1:55" x14ac:dyDescent="0.2">
      <c r="A794" s="12" t="s">
        <v>430</v>
      </c>
      <c r="B794" s="12" t="s">
        <v>2709</v>
      </c>
      <c r="C794" t="s">
        <v>2708</v>
      </c>
      <c r="D794" s="12" t="s">
        <v>265</v>
      </c>
      <c r="E794" s="12" t="s">
        <v>170</v>
      </c>
      <c r="F794">
        <v>82</v>
      </c>
      <c r="G794">
        <v>6</v>
      </c>
      <c r="H794">
        <v>2</v>
      </c>
      <c r="I794" s="15">
        <f t="shared" si="120"/>
        <v>8</v>
      </c>
      <c r="J794">
        <v>2</v>
      </c>
      <c r="K794">
        <v>0</v>
      </c>
      <c r="L794" s="3">
        <v>6</v>
      </c>
      <c r="M794" s="3">
        <v>2</v>
      </c>
      <c r="N794" s="3">
        <v>0</v>
      </c>
      <c r="O794" s="14">
        <f t="shared" si="121"/>
        <v>3.2727272727265291</v>
      </c>
      <c r="P794">
        <v>20</v>
      </c>
      <c r="Q794">
        <v>4</v>
      </c>
      <c r="R794">
        <v>2</v>
      </c>
      <c r="S794" s="13">
        <f t="shared" si="122"/>
        <v>0.3</v>
      </c>
      <c r="T794" s="13">
        <f t="shared" si="123"/>
        <v>0.23076923076923078</v>
      </c>
      <c r="U794" s="15">
        <f t="shared" si="124"/>
        <v>24</v>
      </c>
      <c r="V794">
        <v>0</v>
      </c>
      <c r="W794">
        <v>10</v>
      </c>
      <c r="X794">
        <v>8</v>
      </c>
      <c r="Y794" s="2">
        <v>146.6666666667</v>
      </c>
      <c r="Z794" s="21">
        <v>1.7833333332999999</v>
      </c>
      <c r="AA794">
        <v>1.75</v>
      </c>
      <c r="AB794">
        <v>3.53</v>
      </c>
      <c r="AC794" s="32">
        <f t="shared" si="125"/>
        <v>0.33143939393939398</v>
      </c>
      <c r="AD794" s="13">
        <f t="shared" si="126"/>
        <v>0.66666666666666663</v>
      </c>
      <c r="AE794" s="13">
        <f t="shared" si="127"/>
        <v>0.22222222222222221</v>
      </c>
      <c r="AF794" s="13">
        <f t="shared" si="128"/>
        <v>0.88888888888888884</v>
      </c>
      <c r="AG794">
        <v>58</v>
      </c>
      <c r="AH794">
        <v>43</v>
      </c>
      <c r="AI794" s="17">
        <f t="shared" si="129"/>
        <v>0.57425742574257421</v>
      </c>
      <c r="AJ794" s="35">
        <v>9</v>
      </c>
      <c r="AK794" s="35">
        <v>2</v>
      </c>
      <c r="AL794" s="35">
        <v>99</v>
      </c>
      <c r="AM794" s="35">
        <v>21</v>
      </c>
      <c r="AN794" s="35">
        <v>46</v>
      </c>
      <c r="AO794" s="35">
        <v>4</v>
      </c>
      <c r="AP794" s="35">
        <v>3</v>
      </c>
      <c r="AQ794" s="35">
        <v>41</v>
      </c>
      <c r="AR794">
        <v>6</v>
      </c>
      <c r="AS794">
        <v>0</v>
      </c>
      <c r="AT794">
        <v>69</v>
      </c>
      <c r="AU794">
        <v>-11.5</v>
      </c>
      <c r="AV794">
        <v>-83.18</v>
      </c>
      <c r="AW794">
        <v>-3.1560000000000001</v>
      </c>
      <c r="AX794" s="2">
        <v>11.9</v>
      </c>
      <c r="AY794" s="2">
        <v>-1</v>
      </c>
      <c r="AZ794" s="2">
        <v>0.60000000000000009</v>
      </c>
      <c r="BA794" s="2">
        <v>0.30000000000000004</v>
      </c>
      <c r="BB794" s="2">
        <v>0.30000000000000004</v>
      </c>
      <c r="BC794" s="2">
        <v>0.2</v>
      </c>
    </row>
    <row r="795" spans="1:55" x14ac:dyDescent="0.2">
      <c r="A795" s="12" t="s">
        <v>2835</v>
      </c>
      <c r="B795" s="12" t="s">
        <v>2836</v>
      </c>
      <c r="C795" t="s">
        <v>2834</v>
      </c>
      <c r="D795" t="s">
        <v>131</v>
      </c>
      <c r="E795" s="12" t="s">
        <v>148</v>
      </c>
      <c r="F795">
        <v>6</v>
      </c>
      <c r="G795">
        <v>0</v>
      </c>
      <c r="H795">
        <v>0</v>
      </c>
      <c r="I795" s="15">
        <f t="shared" si="120"/>
        <v>0</v>
      </c>
      <c r="J795">
        <v>0</v>
      </c>
      <c r="K795">
        <v>0</v>
      </c>
      <c r="L795" s="3">
        <v>0</v>
      </c>
      <c r="M795" s="3">
        <v>0</v>
      </c>
      <c r="N795" s="3">
        <v>0</v>
      </c>
      <c r="O795" s="14">
        <f t="shared" si="121"/>
        <v>0</v>
      </c>
      <c r="P795">
        <v>0</v>
      </c>
      <c r="Q795">
        <v>0</v>
      </c>
      <c r="R795">
        <v>0</v>
      </c>
      <c r="S795" s="13">
        <f t="shared" si="122"/>
        <v>0</v>
      </c>
      <c r="T795" s="13">
        <f t="shared" si="123"/>
        <v>0</v>
      </c>
      <c r="U795" s="15">
        <f t="shared" si="124"/>
        <v>0</v>
      </c>
      <c r="V795">
        <v>0</v>
      </c>
      <c r="W795">
        <v>0</v>
      </c>
      <c r="X795">
        <v>0</v>
      </c>
      <c r="Y795" s="2">
        <v>0.21666666670000001</v>
      </c>
      <c r="Z795" s="21">
        <v>3.3333333300000004E-2</v>
      </c>
      <c r="AA795">
        <v>0.04</v>
      </c>
      <c r="AB795">
        <v>4.0999999999999996</v>
      </c>
      <c r="AC795" s="32">
        <f t="shared" si="125"/>
        <v>9.6618357487922718E-3</v>
      </c>
      <c r="AD795" s="13">
        <f t="shared" si="126"/>
        <v>0</v>
      </c>
      <c r="AE795" s="13">
        <f t="shared" si="127"/>
        <v>0</v>
      </c>
      <c r="AF795" s="13">
        <f t="shared" si="128"/>
        <v>0</v>
      </c>
      <c r="AG795">
        <v>0</v>
      </c>
      <c r="AH795">
        <v>0</v>
      </c>
      <c r="AI795" s="17" t="str">
        <f t="shared" si="129"/>
        <v xml:space="preserve"> </v>
      </c>
      <c r="AJ795" s="35">
        <v>0</v>
      </c>
      <c r="AK795" s="35">
        <v>0</v>
      </c>
      <c r="AL795" s="35">
        <v>0</v>
      </c>
      <c r="AM795" s="35">
        <v>0</v>
      </c>
      <c r="AN795" s="35">
        <v>0</v>
      </c>
      <c r="AO795" s="35">
        <v>0</v>
      </c>
      <c r="AP795" s="35">
        <v>0</v>
      </c>
      <c r="AQ795" s="35">
        <v>0</v>
      </c>
      <c r="AR795">
        <v>0</v>
      </c>
      <c r="AS795">
        <v>0</v>
      </c>
      <c r="AT795">
        <v>0</v>
      </c>
      <c r="AU795">
        <v>-85.4</v>
      </c>
      <c r="AV795">
        <v>-51.46</v>
      </c>
      <c r="AW795">
        <v>23.143000000000001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</row>
    <row r="796" spans="1:55" x14ac:dyDescent="0.2">
      <c r="A796" s="12" t="s">
        <v>2835</v>
      </c>
      <c r="B796" s="12" t="s">
        <v>3296</v>
      </c>
      <c r="C796" t="s">
        <v>3295</v>
      </c>
      <c r="D796" t="s">
        <v>271</v>
      </c>
      <c r="E796" s="12" t="s">
        <v>170</v>
      </c>
      <c r="F796">
        <v>37</v>
      </c>
      <c r="G796">
        <v>9</v>
      </c>
      <c r="H796">
        <v>4</v>
      </c>
      <c r="I796" s="15">
        <f t="shared" si="120"/>
        <v>13</v>
      </c>
      <c r="J796">
        <v>2</v>
      </c>
      <c r="K796">
        <v>2</v>
      </c>
      <c r="L796" s="3">
        <v>8</v>
      </c>
      <c r="M796" s="3">
        <v>2</v>
      </c>
      <c r="N796" s="3">
        <v>1</v>
      </c>
      <c r="O796" s="14">
        <f t="shared" si="121"/>
        <v>5.5052346782744399</v>
      </c>
      <c r="P796">
        <v>46</v>
      </c>
      <c r="Q796">
        <v>17</v>
      </c>
      <c r="R796">
        <v>18</v>
      </c>
      <c r="S796" s="13">
        <f t="shared" si="122"/>
        <v>0.19565217391304349</v>
      </c>
      <c r="T796" s="13">
        <f t="shared" si="123"/>
        <v>0.1111111111111111</v>
      </c>
      <c r="U796" s="15">
        <f t="shared" si="124"/>
        <v>12.111111111111111</v>
      </c>
      <c r="V796">
        <v>0</v>
      </c>
      <c r="W796">
        <v>1</v>
      </c>
      <c r="X796">
        <v>3</v>
      </c>
      <c r="Y796" s="2">
        <v>141.6833333333</v>
      </c>
      <c r="Z796" s="21">
        <v>3.8166666666999998</v>
      </c>
      <c r="AA796">
        <v>3.58</v>
      </c>
      <c r="AB796">
        <v>2.19</v>
      </c>
      <c r="AC796" s="32">
        <f t="shared" si="125"/>
        <v>0.62045060658578866</v>
      </c>
      <c r="AD796" s="13">
        <f t="shared" si="126"/>
        <v>0.44444444444444442</v>
      </c>
      <c r="AE796" s="13">
        <f t="shared" si="127"/>
        <v>0.22222222222222221</v>
      </c>
      <c r="AF796" s="13">
        <f t="shared" si="128"/>
        <v>0.66666666666666663</v>
      </c>
      <c r="AG796">
        <v>38</v>
      </c>
      <c r="AH796">
        <v>31</v>
      </c>
      <c r="AI796" s="17">
        <f t="shared" si="129"/>
        <v>0.55072463768115942</v>
      </c>
      <c r="AJ796" s="35">
        <v>18</v>
      </c>
      <c r="AK796" s="35">
        <v>3</v>
      </c>
      <c r="AL796" s="35">
        <v>91</v>
      </c>
      <c r="AM796" s="35">
        <v>13</v>
      </c>
      <c r="AN796" s="35">
        <v>50</v>
      </c>
      <c r="AO796" s="35">
        <v>3</v>
      </c>
      <c r="AP796" s="35">
        <v>7</v>
      </c>
      <c r="AQ796" s="35">
        <v>44</v>
      </c>
      <c r="AR796">
        <v>1</v>
      </c>
      <c r="AS796">
        <v>1</v>
      </c>
      <c r="AT796">
        <v>80.17</v>
      </c>
      <c r="AU796">
        <v>20.100000000000001</v>
      </c>
      <c r="AV796">
        <v>-82.049000000000007</v>
      </c>
      <c r="AW796">
        <v>-4.1159999999999997</v>
      </c>
      <c r="AX796" s="2">
        <v>14.8</v>
      </c>
      <c r="AY796" s="2">
        <v>2.5</v>
      </c>
      <c r="AZ796" s="2">
        <v>-0.5</v>
      </c>
      <c r="BA796" s="2">
        <v>-0.9</v>
      </c>
      <c r="BB796" s="2">
        <v>0.7</v>
      </c>
      <c r="BC796" s="2">
        <v>1.8</v>
      </c>
    </row>
    <row r="797" spans="1:55" x14ac:dyDescent="0.2">
      <c r="A797" s="12" t="s">
        <v>293</v>
      </c>
      <c r="B797" s="12" t="s">
        <v>294</v>
      </c>
      <c r="C797" t="s">
        <v>292</v>
      </c>
      <c r="D797" t="s">
        <v>155</v>
      </c>
      <c r="E797" s="12" t="s">
        <v>156</v>
      </c>
      <c r="F797">
        <v>26</v>
      </c>
      <c r="G797">
        <v>1</v>
      </c>
      <c r="H797">
        <v>3</v>
      </c>
      <c r="I797" s="15">
        <f t="shared" si="120"/>
        <v>4</v>
      </c>
      <c r="J797">
        <v>2</v>
      </c>
      <c r="K797">
        <v>1</v>
      </c>
      <c r="L797" s="3">
        <v>1</v>
      </c>
      <c r="M797" s="3">
        <v>2</v>
      </c>
      <c r="N797" s="3">
        <v>1</v>
      </c>
      <c r="O797" s="14">
        <f t="shared" si="121"/>
        <v>8.2711085582903259</v>
      </c>
      <c r="P797">
        <v>3</v>
      </c>
      <c r="Q797">
        <v>1</v>
      </c>
      <c r="R797">
        <v>0</v>
      </c>
      <c r="S797" s="13">
        <f t="shared" si="122"/>
        <v>0.33333333333333331</v>
      </c>
      <c r="T797" s="13">
        <f t="shared" si="123"/>
        <v>0.25</v>
      </c>
      <c r="U797" s="15">
        <f t="shared" si="124"/>
        <v>7.5</v>
      </c>
      <c r="V797">
        <v>1</v>
      </c>
      <c r="W797">
        <v>0</v>
      </c>
      <c r="X797">
        <v>2</v>
      </c>
      <c r="Y797" s="2">
        <v>29.016666666700001</v>
      </c>
      <c r="Z797" s="21">
        <v>1.1000000000000001</v>
      </c>
      <c r="AA797">
        <v>1.1200000000000001</v>
      </c>
      <c r="AB797">
        <v>3.78</v>
      </c>
      <c r="AC797" s="32">
        <f t="shared" si="125"/>
        <v>0.22857142857142856</v>
      </c>
      <c r="AD797" s="13">
        <f t="shared" si="126"/>
        <v>0.25</v>
      </c>
      <c r="AE797" s="13">
        <f t="shared" si="127"/>
        <v>0.75</v>
      </c>
      <c r="AF797" s="13">
        <f t="shared" si="128"/>
        <v>1</v>
      </c>
      <c r="AG797">
        <v>0</v>
      </c>
      <c r="AH797">
        <v>0</v>
      </c>
      <c r="AI797" s="17" t="str">
        <f t="shared" si="129"/>
        <v xml:space="preserve"> </v>
      </c>
      <c r="AJ797" s="35">
        <v>4</v>
      </c>
      <c r="AK797" s="35">
        <v>0</v>
      </c>
      <c r="AL797" s="35">
        <v>11</v>
      </c>
      <c r="AM797" s="35">
        <v>4</v>
      </c>
      <c r="AN797" s="35">
        <v>8</v>
      </c>
      <c r="AO797" s="35">
        <v>1</v>
      </c>
      <c r="AP797" s="35">
        <v>2</v>
      </c>
      <c r="AQ797" s="35">
        <v>9</v>
      </c>
      <c r="AR797">
        <v>0</v>
      </c>
      <c r="AS797">
        <v>0</v>
      </c>
      <c r="AT797">
        <v>51.69</v>
      </c>
      <c r="AU797">
        <v>-31.9</v>
      </c>
      <c r="AV797">
        <v>-84.522999999999996</v>
      </c>
      <c r="AW797">
        <v>-3.1</v>
      </c>
      <c r="AX797" s="2">
        <v>2.2999999999999998</v>
      </c>
      <c r="AY797" s="2">
        <v>-0.30000000000000004</v>
      </c>
      <c r="AZ797" s="2">
        <v>0.1</v>
      </c>
      <c r="BA797" s="2">
        <v>-0.30000000000000004</v>
      </c>
      <c r="BB797" s="2">
        <v>0.2</v>
      </c>
      <c r="BC797" s="2">
        <v>-0.30000000000000004</v>
      </c>
    </row>
    <row r="798" spans="1:55" x14ac:dyDescent="0.2">
      <c r="A798" s="12" t="s">
        <v>2705</v>
      </c>
      <c r="B798" s="12" t="s">
        <v>2706</v>
      </c>
      <c r="C798" t="s">
        <v>2704</v>
      </c>
      <c r="D798" t="s">
        <v>265</v>
      </c>
      <c r="E798" s="12" t="s">
        <v>355</v>
      </c>
      <c r="F798">
        <v>79</v>
      </c>
      <c r="G798">
        <v>5</v>
      </c>
      <c r="H798">
        <v>10</v>
      </c>
      <c r="I798" s="15">
        <f t="shared" si="120"/>
        <v>15</v>
      </c>
      <c r="J798">
        <v>7</v>
      </c>
      <c r="K798">
        <v>3</v>
      </c>
      <c r="L798" s="3">
        <v>4</v>
      </c>
      <c r="M798" s="3">
        <v>6</v>
      </c>
      <c r="N798" s="3">
        <v>3</v>
      </c>
      <c r="O798" s="14">
        <f t="shared" si="121"/>
        <v>4.1847489150644472</v>
      </c>
      <c r="P798">
        <v>35</v>
      </c>
      <c r="Q798">
        <v>10</v>
      </c>
      <c r="R798">
        <v>14</v>
      </c>
      <c r="S798" s="13">
        <f t="shared" si="122"/>
        <v>0.14285714285714285</v>
      </c>
      <c r="T798" s="13">
        <f t="shared" si="123"/>
        <v>8.4745762711864403E-2</v>
      </c>
      <c r="U798" s="15">
        <f t="shared" si="124"/>
        <v>46</v>
      </c>
      <c r="V798">
        <v>0</v>
      </c>
      <c r="W798">
        <v>1</v>
      </c>
      <c r="X798">
        <v>10</v>
      </c>
      <c r="Y798" s="2">
        <v>215.0666666667</v>
      </c>
      <c r="Z798" s="21">
        <v>2.7166666667000001</v>
      </c>
      <c r="AA798">
        <v>2.65</v>
      </c>
      <c r="AB798">
        <v>2.75</v>
      </c>
      <c r="AC798" s="32">
        <f t="shared" si="125"/>
        <v>0.4907407407407407</v>
      </c>
      <c r="AD798" s="13">
        <f t="shared" si="126"/>
        <v>0.14285714285714285</v>
      </c>
      <c r="AE798" s="13">
        <f t="shared" si="127"/>
        <v>0.35714285714285715</v>
      </c>
      <c r="AF798" s="13">
        <f t="shared" si="128"/>
        <v>0.5</v>
      </c>
      <c r="AG798">
        <v>3</v>
      </c>
      <c r="AH798">
        <v>4</v>
      </c>
      <c r="AI798" s="17">
        <f t="shared" si="129"/>
        <v>0.42857142857142855</v>
      </c>
      <c r="AJ798" s="35">
        <v>28</v>
      </c>
      <c r="AK798" s="35">
        <v>3</v>
      </c>
      <c r="AL798" s="35">
        <v>156</v>
      </c>
      <c r="AM798" s="35">
        <v>22</v>
      </c>
      <c r="AN798" s="35">
        <v>84</v>
      </c>
      <c r="AO798" s="35">
        <v>8</v>
      </c>
      <c r="AP798" s="35">
        <v>5</v>
      </c>
      <c r="AQ798" s="35">
        <v>116</v>
      </c>
      <c r="AR798">
        <v>2</v>
      </c>
      <c r="AS798">
        <v>6</v>
      </c>
      <c r="AT798">
        <v>99.16</v>
      </c>
      <c r="AU798">
        <v>22.5</v>
      </c>
      <c r="AV798">
        <v>-73.927999999999997</v>
      </c>
      <c r="AW798">
        <v>12.519</v>
      </c>
      <c r="AX798" s="2">
        <v>18.2</v>
      </c>
      <c r="AY798" s="2">
        <v>-1.7000000000000002</v>
      </c>
      <c r="AZ798" s="2">
        <v>-0.7</v>
      </c>
      <c r="BA798" s="2">
        <v>-0.5</v>
      </c>
      <c r="BB798" s="2">
        <v>1.8</v>
      </c>
      <c r="BC798" s="2">
        <v>-1.1000000000000001</v>
      </c>
    </row>
    <row r="799" spans="1:55" x14ac:dyDescent="0.2">
      <c r="A799" s="12" t="s">
        <v>1506</v>
      </c>
      <c r="B799" s="12" t="s">
        <v>1507</v>
      </c>
      <c r="C799" t="s">
        <v>1505</v>
      </c>
      <c r="D799" t="s">
        <v>147</v>
      </c>
      <c r="E799" s="12" t="s">
        <v>156</v>
      </c>
      <c r="F799">
        <v>67</v>
      </c>
      <c r="G799">
        <v>0</v>
      </c>
      <c r="H799">
        <v>0</v>
      </c>
      <c r="I799" s="15">
        <f t="shared" si="120"/>
        <v>0</v>
      </c>
      <c r="J799">
        <v>0</v>
      </c>
      <c r="K799">
        <v>0</v>
      </c>
      <c r="L799" s="3">
        <v>0</v>
      </c>
      <c r="M799" s="3">
        <v>0</v>
      </c>
      <c r="N799" s="3">
        <v>0</v>
      </c>
      <c r="O799" s="14">
        <f t="shared" si="121"/>
        <v>0</v>
      </c>
      <c r="P799">
        <v>0</v>
      </c>
      <c r="Q799">
        <v>0</v>
      </c>
      <c r="R799">
        <v>0</v>
      </c>
      <c r="S799" s="13">
        <f t="shared" si="122"/>
        <v>0</v>
      </c>
      <c r="T799" s="13">
        <f t="shared" si="123"/>
        <v>0</v>
      </c>
      <c r="U799" s="15">
        <f t="shared" si="124"/>
        <v>0</v>
      </c>
      <c r="V799">
        <v>0</v>
      </c>
      <c r="W799">
        <v>0</v>
      </c>
      <c r="X799">
        <v>0</v>
      </c>
      <c r="Y799" s="2">
        <v>1.3166666667</v>
      </c>
      <c r="Z799" s="21">
        <v>1.6666666699999999E-2</v>
      </c>
      <c r="AA799">
        <v>0.02</v>
      </c>
      <c r="AB799">
        <v>5.46</v>
      </c>
      <c r="AC799" s="32">
        <f t="shared" si="125"/>
        <v>3.6496350364963507E-3</v>
      </c>
      <c r="AD799" s="13">
        <f t="shared" si="126"/>
        <v>0</v>
      </c>
      <c r="AE799" s="13">
        <f t="shared" si="127"/>
        <v>0</v>
      </c>
      <c r="AF799" s="13">
        <f t="shared" si="128"/>
        <v>0</v>
      </c>
      <c r="AG799">
        <v>0</v>
      </c>
      <c r="AH799">
        <v>0</v>
      </c>
      <c r="AI799" s="17" t="str">
        <f t="shared" si="129"/>
        <v xml:space="preserve"> </v>
      </c>
      <c r="AJ799" s="35">
        <v>0</v>
      </c>
      <c r="AK799" s="35">
        <v>0</v>
      </c>
      <c r="AL799" s="35">
        <v>1</v>
      </c>
      <c r="AM799" s="35">
        <v>0</v>
      </c>
      <c r="AN799" s="35">
        <v>0</v>
      </c>
      <c r="AO799" s="35">
        <v>0</v>
      </c>
      <c r="AP799" s="35">
        <v>0</v>
      </c>
      <c r="AQ799" s="35">
        <v>0</v>
      </c>
      <c r="AR799">
        <v>0</v>
      </c>
      <c r="AS799">
        <v>0</v>
      </c>
      <c r="AT799">
        <v>45.57</v>
      </c>
      <c r="AU799">
        <v>-51.2</v>
      </c>
      <c r="AV799">
        <v>-80.266999999999996</v>
      </c>
      <c r="AW799">
        <v>-3.7960000000000003</v>
      </c>
      <c r="AX799" s="2">
        <v>0.30000000000000004</v>
      </c>
      <c r="AY799" s="2">
        <v>0.1</v>
      </c>
      <c r="AZ799" s="2">
        <v>0.1</v>
      </c>
      <c r="BA799" s="2">
        <v>0</v>
      </c>
      <c r="BB799" s="2">
        <v>0</v>
      </c>
      <c r="BC799" s="2">
        <v>0.2</v>
      </c>
    </row>
    <row r="800" spans="1:55" x14ac:dyDescent="0.2">
      <c r="A800" s="12" t="s">
        <v>1506</v>
      </c>
      <c r="B800" s="12" t="s">
        <v>2780</v>
      </c>
      <c r="C800" t="s">
        <v>2779</v>
      </c>
      <c r="D800" t="s">
        <v>684</v>
      </c>
      <c r="E800" s="12" t="s">
        <v>156</v>
      </c>
      <c r="F800">
        <v>25</v>
      </c>
      <c r="G800">
        <v>1</v>
      </c>
      <c r="H800">
        <v>0</v>
      </c>
      <c r="I800" s="15">
        <f t="shared" si="120"/>
        <v>1</v>
      </c>
      <c r="J800">
        <v>0</v>
      </c>
      <c r="K800">
        <v>0</v>
      </c>
      <c r="L800" s="3">
        <v>1</v>
      </c>
      <c r="M800" s="3">
        <v>0</v>
      </c>
      <c r="N800" s="3">
        <v>0</v>
      </c>
      <c r="O800" s="14">
        <f t="shared" si="121"/>
        <v>3.7815126050340724</v>
      </c>
      <c r="P800">
        <v>4</v>
      </c>
      <c r="Q800">
        <v>1</v>
      </c>
      <c r="R800">
        <v>0</v>
      </c>
      <c r="S800" s="13">
        <f t="shared" si="122"/>
        <v>0.25</v>
      </c>
      <c r="T800" s="13">
        <f t="shared" si="123"/>
        <v>0.2</v>
      </c>
      <c r="U800" s="15">
        <f t="shared" si="124"/>
        <v>0</v>
      </c>
      <c r="V800">
        <v>0</v>
      </c>
      <c r="W800">
        <v>0</v>
      </c>
      <c r="X800">
        <v>1</v>
      </c>
      <c r="Y800" s="2">
        <v>15.8666666667</v>
      </c>
      <c r="Z800" s="21">
        <v>0.63333333329999997</v>
      </c>
      <c r="AA800">
        <v>0.63</v>
      </c>
      <c r="AB800">
        <v>5.3</v>
      </c>
      <c r="AC800" s="32">
        <f t="shared" si="125"/>
        <v>0.10623946037099495</v>
      </c>
      <c r="AD800" s="13">
        <f t="shared" si="126"/>
        <v>0.33333333333333331</v>
      </c>
      <c r="AE800" s="13">
        <f t="shared" si="127"/>
        <v>0</v>
      </c>
      <c r="AF800" s="13">
        <f t="shared" si="128"/>
        <v>0.33333333333333331</v>
      </c>
      <c r="AG800">
        <v>0</v>
      </c>
      <c r="AH800">
        <v>0</v>
      </c>
      <c r="AI800" s="17" t="str">
        <f t="shared" si="129"/>
        <v xml:space="preserve"> </v>
      </c>
      <c r="AJ800" s="35">
        <v>3</v>
      </c>
      <c r="AK800" s="35">
        <v>0</v>
      </c>
      <c r="AL800" s="35">
        <v>16</v>
      </c>
      <c r="AM800" s="35">
        <v>2</v>
      </c>
      <c r="AN800" s="35">
        <v>6</v>
      </c>
      <c r="AO800" s="35">
        <v>1</v>
      </c>
      <c r="AP800" s="35">
        <v>1</v>
      </c>
      <c r="AQ800" s="35">
        <v>3</v>
      </c>
      <c r="AR800">
        <v>0</v>
      </c>
      <c r="AS800">
        <v>0</v>
      </c>
      <c r="AT800">
        <v>90.85</v>
      </c>
      <c r="AU800">
        <v>8</v>
      </c>
      <c r="AV800">
        <v>-80.123999999999995</v>
      </c>
      <c r="AW800">
        <v>-4.0149999999999997</v>
      </c>
      <c r="AX800" s="2">
        <v>1.9</v>
      </c>
      <c r="AY800" s="2">
        <v>0.4</v>
      </c>
      <c r="AZ800" s="2">
        <v>0.1</v>
      </c>
      <c r="BA800" s="2">
        <v>-0.2</v>
      </c>
      <c r="BB800" s="2">
        <v>0.1</v>
      </c>
      <c r="BC800" s="2">
        <v>0.4</v>
      </c>
    </row>
    <row r="801" spans="1:55" x14ac:dyDescent="0.2">
      <c r="A801" s="12" t="s">
        <v>371</v>
      </c>
      <c r="B801" s="12" t="s">
        <v>372</v>
      </c>
      <c r="C801" t="s">
        <v>370</v>
      </c>
      <c r="D801" t="s">
        <v>343</v>
      </c>
      <c r="E801" s="12" t="s">
        <v>113</v>
      </c>
      <c r="F801">
        <v>7</v>
      </c>
      <c r="G801">
        <v>0</v>
      </c>
      <c r="H801">
        <v>0</v>
      </c>
      <c r="I801" s="15">
        <f t="shared" si="120"/>
        <v>0</v>
      </c>
      <c r="J801">
        <v>0</v>
      </c>
      <c r="K801">
        <v>0</v>
      </c>
      <c r="L801" s="3">
        <v>0</v>
      </c>
      <c r="M801" s="3">
        <v>0</v>
      </c>
      <c r="N801" s="3">
        <v>0</v>
      </c>
      <c r="O801" s="14">
        <f t="shared" si="121"/>
        <v>0</v>
      </c>
      <c r="P801">
        <v>1</v>
      </c>
      <c r="Q801">
        <v>1</v>
      </c>
      <c r="R801">
        <v>0</v>
      </c>
      <c r="S801" s="13">
        <f t="shared" si="122"/>
        <v>0</v>
      </c>
      <c r="T801" s="13">
        <f t="shared" si="123"/>
        <v>0</v>
      </c>
      <c r="U801" s="15">
        <f t="shared" si="124"/>
        <v>0</v>
      </c>
      <c r="V801">
        <v>0</v>
      </c>
      <c r="W801">
        <v>0</v>
      </c>
      <c r="X801">
        <v>0</v>
      </c>
      <c r="Y801" s="2">
        <v>6.3833333333000004</v>
      </c>
      <c r="Z801" s="21">
        <v>0.9</v>
      </c>
      <c r="AA801">
        <v>0.91</v>
      </c>
      <c r="AB801">
        <v>3.79</v>
      </c>
      <c r="AC801" s="32">
        <f t="shared" si="125"/>
        <v>0.19361702127659575</v>
      </c>
      <c r="AD801" s="13">
        <f t="shared" si="126"/>
        <v>0</v>
      </c>
      <c r="AE801" s="13">
        <f t="shared" si="127"/>
        <v>0</v>
      </c>
      <c r="AF801" s="13">
        <f t="shared" si="128"/>
        <v>0</v>
      </c>
      <c r="AG801">
        <v>0</v>
      </c>
      <c r="AH801">
        <v>0</v>
      </c>
      <c r="AI801" s="17" t="str">
        <f t="shared" si="129"/>
        <v xml:space="preserve"> </v>
      </c>
      <c r="AJ801" s="35">
        <v>0</v>
      </c>
      <c r="AK801" s="35">
        <v>0</v>
      </c>
      <c r="AL801" s="35">
        <v>5</v>
      </c>
      <c r="AM801" s="35">
        <v>1</v>
      </c>
      <c r="AN801" s="35">
        <v>1</v>
      </c>
      <c r="AO801" s="35">
        <v>1</v>
      </c>
      <c r="AP801" s="35">
        <v>0</v>
      </c>
      <c r="AQ801" s="35">
        <v>3</v>
      </c>
      <c r="AR801">
        <v>0</v>
      </c>
      <c r="AS801">
        <v>0</v>
      </c>
      <c r="AT801">
        <v>65.8</v>
      </c>
      <c r="AU801">
        <v>-20.2</v>
      </c>
      <c r="AV801">
        <v>-77.167000000000002</v>
      </c>
      <c r="AW801">
        <v>2.9910000000000001</v>
      </c>
      <c r="AX801" s="2">
        <v>0.60000000000000009</v>
      </c>
      <c r="AY801" s="2">
        <v>0.1</v>
      </c>
      <c r="AZ801" s="2">
        <v>0</v>
      </c>
      <c r="BA801" s="2">
        <v>0.1</v>
      </c>
      <c r="BB801" s="2">
        <v>0</v>
      </c>
      <c r="BC801" s="2">
        <v>0.2</v>
      </c>
    </row>
    <row r="802" spans="1:55" x14ac:dyDescent="0.2">
      <c r="A802" s="12" t="s">
        <v>371</v>
      </c>
      <c r="B802" s="12" t="s">
        <v>1294</v>
      </c>
      <c r="C802" t="s">
        <v>1293</v>
      </c>
      <c r="D802" t="s">
        <v>131</v>
      </c>
      <c r="E802" s="12" t="s">
        <v>178</v>
      </c>
      <c r="F802">
        <v>4</v>
      </c>
      <c r="G802">
        <v>0</v>
      </c>
      <c r="H802">
        <v>0</v>
      </c>
      <c r="I802" s="15">
        <f t="shared" si="120"/>
        <v>0</v>
      </c>
      <c r="J802">
        <v>0</v>
      </c>
      <c r="K802">
        <v>0</v>
      </c>
      <c r="L802" s="3">
        <v>0</v>
      </c>
      <c r="M802" s="3">
        <v>0</v>
      </c>
      <c r="N802" s="3">
        <v>0</v>
      </c>
      <c r="O802" s="14">
        <f t="shared" si="121"/>
        <v>0</v>
      </c>
      <c r="P802">
        <v>0</v>
      </c>
      <c r="Q802">
        <v>0</v>
      </c>
      <c r="R802">
        <v>0</v>
      </c>
      <c r="S802" s="13">
        <f t="shared" si="122"/>
        <v>0</v>
      </c>
      <c r="T802" s="13">
        <f t="shared" si="123"/>
        <v>0</v>
      </c>
      <c r="U802" s="15">
        <f t="shared" si="124"/>
        <v>0</v>
      </c>
      <c r="V802">
        <v>0</v>
      </c>
      <c r="W802">
        <v>0</v>
      </c>
      <c r="X802">
        <v>0</v>
      </c>
      <c r="Y802" s="2">
        <v>0</v>
      </c>
      <c r="Z802" s="21">
        <v>0</v>
      </c>
      <c r="AC802" s="32">
        <f t="shared" si="125"/>
        <v>0</v>
      </c>
      <c r="AD802" s="13">
        <f t="shared" si="126"/>
        <v>0</v>
      </c>
      <c r="AE802" s="13">
        <f t="shared" si="127"/>
        <v>0</v>
      </c>
      <c r="AF802" s="13">
        <f t="shared" si="128"/>
        <v>0</v>
      </c>
      <c r="AI802" s="17" t="str">
        <f t="shared" si="129"/>
        <v xml:space="preserve"> </v>
      </c>
      <c r="AJ802" s="35">
        <v>0</v>
      </c>
      <c r="AK802" s="35">
        <v>0</v>
      </c>
      <c r="AL802" s="35">
        <v>0</v>
      </c>
      <c r="AM802" s="35">
        <v>0</v>
      </c>
      <c r="AN802" s="35">
        <v>0</v>
      </c>
      <c r="AO802" s="35">
        <v>0</v>
      </c>
      <c r="AP802" s="35">
        <v>0</v>
      </c>
      <c r="AQ802" s="35">
        <v>0</v>
      </c>
      <c r="AR802">
        <v>0</v>
      </c>
      <c r="AS80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</row>
    <row r="803" spans="1:55" x14ac:dyDescent="0.2">
      <c r="A803" s="12" t="s">
        <v>371</v>
      </c>
      <c r="B803" s="12" t="s">
        <v>1652</v>
      </c>
      <c r="C803" t="s">
        <v>1654</v>
      </c>
      <c r="D803" t="s">
        <v>131</v>
      </c>
      <c r="E803" s="12" t="s">
        <v>156</v>
      </c>
      <c r="F803">
        <v>75</v>
      </c>
      <c r="G803">
        <v>7</v>
      </c>
      <c r="H803">
        <v>10</v>
      </c>
      <c r="I803" s="15">
        <f t="shared" si="120"/>
        <v>17</v>
      </c>
      <c r="J803">
        <v>3</v>
      </c>
      <c r="K803">
        <v>7</v>
      </c>
      <c r="L803" s="3">
        <v>6</v>
      </c>
      <c r="M803" s="3">
        <v>3</v>
      </c>
      <c r="N803" s="3">
        <v>7</v>
      </c>
      <c r="O803" s="14">
        <f t="shared" si="121"/>
        <v>4.2812172088142706</v>
      </c>
      <c r="P803">
        <v>58</v>
      </c>
      <c r="Q803">
        <v>17</v>
      </c>
      <c r="R803">
        <v>19</v>
      </c>
      <c r="S803" s="13">
        <f t="shared" si="122"/>
        <v>0.1206896551724138</v>
      </c>
      <c r="T803" s="13">
        <f t="shared" si="123"/>
        <v>7.4468085106382975E-2</v>
      </c>
      <c r="U803" s="15">
        <f t="shared" si="124"/>
        <v>20.464285714285715</v>
      </c>
      <c r="V803">
        <v>0</v>
      </c>
      <c r="W803">
        <v>4</v>
      </c>
      <c r="X803">
        <v>16</v>
      </c>
      <c r="Y803" s="2">
        <v>238.25</v>
      </c>
      <c r="Z803" s="21">
        <v>3.1666666666999999</v>
      </c>
      <c r="AA803">
        <v>2.98</v>
      </c>
      <c r="AB803">
        <v>2.46</v>
      </c>
      <c r="AC803" s="32">
        <f t="shared" si="125"/>
        <v>0.54779411764705888</v>
      </c>
      <c r="AD803" s="13">
        <f t="shared" si="126"/>
        <v>0.21428571428571427</v>
      </c>
      <c r="AE803" s="13">
        <f t="shared" si="127"/>
        <v>0.35714285714285715</v>
      </c>
      <c r="AF803" s="13">
        <f t="shared" si="128"/>
        <v>0.5714285714285714</v>
      </c>
      <c r="AG803">
        <v>3</v>
      </c>
      <c r="AH803">
        <v>5</v>
      </c>
      <c r="AI803" s="17">
        <f t="shared" si="129"/>
        <v>0.375</v>
      </c>
      <c r="AJ803" s="35">
        <v>28</v>
      </c>
      <c r="AK803" s="35">
        <v>7</v>
      </c>
      <c r="AL803" s="35">
        <v>163</v>
      </c>
      <c r="AM803" s="35">
        <v>33</v>
      </c>
      <c r="AN803" s="35">
        <v>78</v>
      </c>
      <c r="AO803" s="35">
        <v>7</v>
      </c>
      <c r="AP803" s="35">
        <v>7</v>
      </c>
      <c r="AQ803" s="35">
        <v>99</v>
      </c>
      <c r="AR803">
        <v>2</v>
      </c>
      <c r="AS803">
        <v>1</v>
      </c>
      <c r="AT803">
        <v>84.23</v>
      </c>
      <c r="AU803">
        <v>28.9</v>
      </c>
      <c r="AV803">
        <v>-81.055000000000007</v>
      </c>
      <c r="AW803">
        <v>-1.83</v>
      </c>
      <c r="AX803" s="2">
        <v>19.5</v>
      </c>
      <c r="AY803" s="2">
        <v>-1.6</v>
      </c>
      <c r="AZ803" s="2">
        <v>-0.2</v>
      </c>
      <c r="BA803" s="2">
        <v>-0.4</v>
      </c>
      <c r="BB803" s="2">
        <v>2.2999999999999998</v>
      </c>
      <c r="BC803" s="2">
        <v>0.1</v>
      </c>
    </row>
    <row r="804" spans="1:55" x14ac:dyDescent="0.2">
      <c r="A804" s="12" t="s">
        <v>371</v>
      </c>
      <c r="B804" s="12" t="s">
        <v>2900</v>
      </c>
      <c r="C804" t="s">
        <v>2899</v>
      </c>
      <c r="D804" s="12" t="s">
        <v>147</v>
      </c>
      <c r="E804" s="12" t="s">
        <v>156</v>
      </c>
      <c r="F804">
        <v>56</v>
      </c>
      <c r="G804">
        <v>1</v>
      </c>
      <c r="H804">
        <v>0</v>
      </c>
      <c r="I804" s="15">
        <f t="shared" si="120"/>
        <v>1</v>
      </c>
      <c r="J804">
        <v>0</v>
      </c>
      <c r="K804">
        <v>0</v>
      </c>
      <c r="L804" s="3">
        <v>1</v>
      </c>
      <c r="M804" s="3">
        <v>0</v>
      </c>
      <c r="N804" s="3">
        <v>0</v>
      </c>
      <c r="O804" s="14">
        <f t="shared" si="121"/>
        <v>2.6124818577610851</v>
      </c>
      <c r="P804">
        <v>2</v>
      </c>
      <c r="Q804">
        <v>3</v>
      </c>
      <c r="R804">
        <v>0</v>
      </c>
      <c r="S804" s="13">
        <f t="shared" si="122"/>
        <v>0.5</v>
      </c>
      <c r="T804" s="13">
        <f t="shared" si="123"/>
        <v>0.2</v>
      </c>
      <c r="U804" s="15">
        <f t="shared" si="124"/>
        <v>0</v>
      </c>
      <c r="V804">
        <v>0</v>
      </c>
      <c r="W804">
        <v>2</v>
      </c>
      <c r="X804">
        <v>2</v>
      </c>
      <c r="Y804" s="2">
        <v>22.9666666667</v>
      </c>
      <c r="Z804" s="21">
        <v>0.4</v>
      </c>
      <c r="AA804">
        <v>0.41</v>
      </c>
      <c r="AB804">
        <v>4.8499999999999996</v>
      </c>
      <c r="AC804" s="32">
        <f t="shared" si="125"/>
        <v>7.7946768060836502E-2</v>
      </c>
      <c r="AD804" s="13">
        <f t="shared" si="126"/>
        <v>0.5</v>
      </c>
      <c r="AE804" s="13">
        <f t="shared" si="127"/>
        <v>0</v>
      </c>
      <c r="AF804" s="13">
        <f t="shared" si="128"/>
        <v>0.5</v>
      </c>
      <c r="AG804">
        <v>1</v>
      </c>
      <c r="AH804">
        <v>0</v>
      </c>
      <c r="AI804" s="17">
        <f t="shared" si="129"/>
        <v>1</v>
      </c>
      <c r="AJ804" s="35">
        <v>2</v>
      </c>
      <c r="AK804" s="35">
        <v>1</v>
      </c>
      <c r="AL804" s="35">
        <v>7</v>
      </c>
      <c r="AM804" s="35">
        <v>1</v>
      </c>
      <c r="AN804" s="35">
        <v>12</v>
      </c>
      <c r="AO804" s="35">
        <v>0</v>
      </c>
      <c r="AP804" s="35">
        <v>0</v>
      </c>
      <c r="AQ804" s="35">
        <v>10</v>
      </c>
      <c r="AR804">
        <v>0</v>
      </c>
      <c r="AS804">
        <v>0</v>
      </c>
      <c r="AT804">
        <v>75.98</v>
      </c>
      <c r="AU804">
        <v>-18.3</v>
      </c>
      <c r="AV804">
        <v>-81.319999999999993</v>
      </c>
      <c r="AW804">
        <v>-2.895</v>
      </c>
      <c r="AX804" s="2">
        <v>1.5</v>
      </c>
      <c r="AY804" s="2">
        <v>-0.7</v>
      </c>
      <c r="AZ804" s="2">
        <v>0.30000000000000004</v>
      </c>
      <c r="BA804" s="2">
        <v>0.1</v>
      </c>
      <c r="BB804" s="2">
        <v>-0.2</v>
      </c>
      <c r="BC804" s="2">
        <v>-0.4</v>
      </c>
    </row>
    <row r="805" spans="1:55" x14ac:dyDescent="0.2">
      <c r="A805" s="12" t="s">
        <v>2896</v>
      </c>
      <c r="B805" s="12" t="s">
        <v>2897</v>
      </c>
      <c r="C805" t="s">
        <v>2895</v>
      </c>
      <c r="D805" t="s">
        <v>271</v>
      </c>
      <c r="E805" s="12" t="s">
        <v>546</v>
      </c>
      <c r="F805">
        <v>81</v>
      </c>
      <c r="G805">
        <v>3</v>
      </c>
      <c r="H805">
        <v>14</v>
      </c>
      <c r="I805" s="15">
        <f t="shared" si="120"/>
        <v>17</v>
      </c>
      <c r="J805">
        <v>7</v>
      </c>
      <c r="K805">
        <v>7</v>
      </c>
      <c r="L805" s="3">
        <v>3</v>
      </c>
      <c r="M805" s="3">
        <v>4</v>
      </c>
      <c r="N805" s="3">
        <v>6</v>
      </c>
      <c r="O805" s="14">
        <f t="shared" si="121"/>
        <v>4.1449373518461421</v>
      </c>
      <c r="P805">
        <v>28</v>
      </c>
      <c r="Q805">
        <v>18</v>
      </c>
      <c r="R805">
        <v>16</v>
      </c>
      <c r="S805" s="13">
        <f t="shared" si="122"/>
        <v>0.10714285714285714</v>
      </c>
      <c r="T805" s="13">
        <f t="shared" si="123"/>
        <v>4.8387096774193547E-2</v>
      </c>
      <c r="U805" s="15">
        <f t="shared" si="124"/>
        <v>52.666666666666671</v>
      </c>
      <c r="V805">
        <v>2</v>
      </c>
      <c r="W805">
        <v>0</v>
      </c>
      <c r="X805">
        <v>3</v>
      </c>
      <c r="Y805" s="2">
        <v>246.0833333333</v>
      </c>
      <c r="Z805" s="21">
        <v>3.0333333332999999</v>
      </c>
      <c r="AA805">
        <v>2.88</v>
      </c>
      <c r="AB805">
        <v>2.39</v>
      </c>
      <c r="AC805" s="32">
        <f t="shared" si="125"/>
        <v>0.54648956356736245</v>
      </c>
      <c r="AD805" s="13">
        <f t="shared" si="126"/>
        <v>0.14285714285714285</v>
      </c>
      <c r="AE805" s="13">
        <f t="shared" si="127"/>
        <v>0.66666666666666663</v>
      </c>
      <c r="AF805" s="13">
        <f t="shared" si="128"/>
        <v>0.80952380952380953</v>
      </c>
      <c r="AG805">
        <v>0</v>
      </c>
      <c r="AH805">
        <v>1</v>
      </c>
      <c r="AI805" s="17">
        <f t="shared" si="129"/>
        <v>0</v>
      </c>
      <c r="AJ805" s="35">
        <v>21</v>
      </c>
      <c r="AK805" s="35">
        <v>2</v>
      </c>
      <c r="AL805" s="35">
        <v>137</v>
      </c>
      <c r="AM805" s="35">
        <v>27</v>
      </c>
      <c r="AN805" s="35">
        <v>78</v>
      </c>
      <c r="AO805" s="35">
        <v>7</v>
      </c>
      <c r="AP805" s="35">
        <v>9</v>
      </c>
      <c r="AQ805" s="35">
        <v>61</v>
      </c>
      <c r="AR805">
        <v>1</v>
      </c>
      <c r="AS805">
        <v>0</v>
      </c>
      <c r="AT805">
        <v>64.72</v>
      </c>
      <c r="AU805">
        <v>-4.0999999999999996</v>
      </c>
      <c r="AV805">
        <v>-82.450999999999993</v>
      </c>
      <c r="AW805">
        <v>0.52100000000000002</v>
      </c>
      <c r="AX805" s="2">
        <v>20.100000000000001</v>
      </c>
      <c r="AY805" s="2">
        <v>-1.8</v>
      </c>
      <c r="AZ805" s="2">
        <v>-0.1</v>
      </c>
      <c r="BA805" s="2">
        <v>-1.3</v>
      </c>
      <c r="BB805" s="2">
        <v>1.9</v>
      </c>
      <c r="BC805" s="2">
        <v>-1.4</v>
      </c>
    </row>
    <row r="806" spans="1:55" x14ac:dyDescent="0.2">
      <c r="A806" s="12" t="s">
        <v>2892</v>
      </c>
      <c r="B806" s="12" t="s">
        <v>2893</v>
      </c>
      <c r="C806" t="s">
        <v>2891</v>
      </c>
      <c r="D806" t="s">
        <v>122</v>
      </c>
      <c r="E806" s="12" t="s">
        <v>113</v>
      </c>
      <c r="F806">
        <v>3</v>
      </c>
      <c r="G806">
        <v>0</v>
      </c>
      <c r="H806">
        <v>0</v>
      </c>
      <c r="I806" s="15">
        <f t="shared" si="120"/>
        <v>0</v>
      </c>
      <c r="J806">
        <v>0</v>
      </c>
      <c r="K806">
        <v>0</v>
      </c>
      <c r="L806" s="3">
        <v>0</v>
      </c>
      <c r="M806" s="3">
        <v>0</v>
      </c>
      <c r="N806" s="3">
        <v>0</v>
      </c>
      <c r="O806" s="14">
        <f t="shared" si="121"/>
        <v>0</v>
      </c>
      <c r="P806">
        <v>3</v>
      </c>
      <c r="Q806">
        <v>0</v>
      </c>
      <c r="R806">
        <v>1</v>
      </c>
      <c r="S806" s="13">
        <f t="shared" si="122"/>
        <v>0</v>
      </c>
      <c r="T806" s="13">
        <f t="shared" si="123"/>
        <v>0</v>
      </c>
      <c r="U806" s="15">
        <f t="shared" si="124"/>
        <v>0</v>
      </c>
      <c r="V806">
        <v>0</v>
      </c>
      <c r="W806">
        <v>0</v>
      </c>
      <c r="X806">
        <v>2</v>
      </c>
      <c r="Y806" s="2">
        <v>6.4333333333000002</v>
      </c>
      <c r="Z806" s="21">
        <v>2.1333333333</v>
      </c>
      <c r="AA806">
        <v>2.14</v>
      </c>
      <c r="AB806">
        <v>4.8100000000000005</v>
      </c>
      <c r="AC806" s="32">
        <f t="shared" si="125"/>
        <v>0.30791366906474815</v>
      </c>
      <c r="AD806" s="13">
        <f t="shared" si="126"/>
        <v>0</v>
      </c>
      <c r="AE806" s="13">
        <f t="shared" si="127"/>
        <v>0</v>
      </c>
      <c r="AF806" s="13">
        <f t="shared" si="128"/>
        <v>0</v>
      </c>
      <c r="AG806">
        <v>0</v>
      </c>
      <c r="AH806">
        <v>0</v>
      </c>
      <c r="AI806" s="17" t="str">
        <f t="shared" si="129"/>
        <v xml:space="preserve"> </v>
      </c>
      <c r="AJ806" s="35">
        <v>0</v>
      </c>
      <c r="AK806" s="35">
        <v>0</v>
      </c>
      <c r="AL806" s="35">
        <v>5</v>
      </c>
      <c r="AM806" s="35">
        <v>0</v>
      </c>
      <c r="AN806" s="35">
        <v>1</v>
      </c>
      <c r="AO806" s="35">
        <v>0</v>
      </c>
      <c r="AP806" s="35">
        <v>0</v>
      </c>
      <c r="AQ806" s="35">
        <v>1</v>
      </c>
      <c r="AR806">
        <v>0</v>
      </c>
      <c r="AS806">
        <v>0</v>
      </c>
      <c r="AT806">
        <v>65.28</v>
      </c>
      <c r="AU806">
        <v>11.2</v>
      </c>
      <c r="AV806">
        <v>-95.33</v>
      </c>
      <c r="AW806">
        <v>-14.794</v>
      </c>
      <c r="AX806" s="2">
        <v>0.7</v>
      </c>
      <c r="AY806" s="2">
        <v>0.1</v>
      </c>
      <c r="AZ806" s="2">
        <v>0.1</v>
      </c>
      <c r="BA806" s="2">
        <v>0.1</v>
      </c>
      <c r="BB806" s="2">
        <v>0.1</v>
      </c>
      <c r="BC806" s="2">
        <v>0.30000000000000004</v>
      </c>
    </row>
    <row r="807" spans="1:55" x14ac:dyDescent="0.2">
      <c r="A807" s="12" t="s">
        <v>2892</v>
      </c>
      <c r="B807" s="12" t="s">
        <v>3142</v>
      </c>
      <c r="C807" t="s">
        <v>3141</v>
      </c>
      <c r="D807" t="s">
        <v>192</v>
      </c>
      <c r="E807" s="12" t="s">
        <v>148</v>
      </c>
      <c r="F807">
        <v>64</v>
      </c>
      <c r="G807">
        <v>4</v>
      </c>
      <c r="H807">
        <v>4</v>
      </c>
      <c r="I807" s="15">
        <f t="shared" si="120"/>
        <v>8</v>
      </c>
      <c r="J807">
        <v>3</v>
      </c>
      <c r="K807">
        <v>1</v>
      </c>
      <c r="L807" s="3">
        <v>3</v>
      </c>
      <c r="M807" s="3">
        <v>3</v>
      </c>
      <c r="N807" s="3">
        <v>0</v>
      </c>
      <c r="O807" s="14">
        <f t="shared" si="121"/>
        <v>3.1226282120778222</v>
      </c>
      <c r="P807">
        <v>39</v>
      </c>
      <c r="Q807">
        <v>19</v>
      </c>
      <c r="R807">
        <v>8</v>
      </c>
      <c r="S807" s="13">
        <f t="shared" si="122"/>
        <v>0.10256410256410256</v>
      </c>
      <c r="T807" s="13">
        <f t="shared" si="123"/>
        <v>6.0606060606060608E-2</v>
      </c>
      <c r="U807" s="15">
        <f t="shared" si="124"/>
        <v>51</v>
      </c>
      <c r="V807">
        <v>0</v>
      </c>
      <c r="W807">
        <v>4</v>
      </c>
      <c r="X807">
        <v>13</v>
      </c>
      <c r="Y807" s="2">
        <v>153.71666666670001</v>
      </c>
      <c r="Z807" s="21">
        <v>2.4</v>
      </c>
      <c r="AA807">
        <v>2.2800000000000002</v>
      </c>
      <c r="AB807">
        <v>3.07</v>
      </c>
      <c r="AC807" s="32">
        <f t="shared" si="125"/>
        <v>0.42616822429906548</v>
      </c>
      <c r="AD807" s="13">
        <f t="shared" si="126"/>
        <v>0.375</v>
      </c>
      <c r="AE807" s="13">
        <f t="shared" si="127"/>
        <v>0.5</v>
      </c>
      <c r="AF807" s="13">
        <f t="shared" si="128"/>
        <v>0.875</v>
      </c>
      <c r="AG807">
        <v>12</v>
      </c>
      <c r="AH807">
        <v>20</v>
      </c>
      <c r="AI807" s="17">
        <f t="shared" si="129"/>
        <v>0.375</v>
      </c>
      <c r="AJ807" s="35">
        <v>8</v>
      </c>
      <c r="AK807" s="35">
        <v>3</v>
      </c>
      <c r="AL807" s="35">
        <v>128</v>
      </c>
      <c r="AM807" s="35">
        <v>16</v>
      </c>
      <c r="AN807" s="35">
        <v>54</v>
      </c>
      <c r="AO807" s="35">
        <v>5</v>
      </c>
      <c r="AP807" s="35">
        <v>8</v>
      </c>
      <c r="AQ807" s="35">
        <v>61</v>
      </c>
      <c r="AR807">
        <v>1</v>
      </c>
      <c r="AS807">
        <v>3</v>
      </c>
      <c r="AT807">
        <v>90.24</v>
      </c>
      <c r="AU807">
        <v>-2.2999999999999998</v>
      </c>
      <c r="AV807">
        <v>-85.259</v>
      </c>
      <c r="AW807">
        <v>-3.4060000000000001</v>
      </c>
      <c r="AX807" s="2">
        <v>14.2</v>
      </c>
      <c r="AY807" s="2">
        <v>-0.2</v>
      </c>
      <c r="AZ807" s="2">
        <v>-0.4</v>
      </c>
      <c r="BA807" s="2">
        <v>-0.1</v>
      </c>
      <c r="BB807" s="2">
        <v>0.8</v>
      </c>
      <c r="BC807" s="2">
        <v>0</v>
      </c>
    </row>
    <row r="808" spans="1:55" x14ac:dyDescent="0.2">
      <c r="A808" s="12" t="s">
        <v>3439</v>
      </c>
      <c r="B808" s="12" t="s">
        <v>3440</v>
      </c>
      <c r="C808" t="s">
        <v>3438</v>
      </c>
      <c r="D808" t="s">
        <v>442</v>
      </c>
      <c r="E808" s="12" t="s">
        <v>140</v>
      </c>
      <c r="F808">
        <v>3</v>
      </c>
      <c r="G808">
        <v>0</v>
      </c>
      <c r="H808">
        <v>0</v>
      </c>
      <c r="I808" s="15">
        <f t="shared" si="120"/>
        <v>0</v>
      </c>
      <c r="J808">
        <v>0</v>
      </c>
      <c r="K808">
        <v>0</v>
      </c>
      <c r="L808" s="3">
        <v>0</v>
      </c>
      <c r="M808" s="3">
        <v>0</v>
      </c>
      <c r="N808" s="3">
        <v>0</v>
      </c>
      <c r="O808" s="14">
        <f t="shared" si="121"/>
        <v>0</v>
      </c>
      <c r="P808">
        <v>0</v>
      </c>
      <c r="Q808">
        <v>1</v>
      </c>
      <c r="R808">
        <v>0</v>
      </c>
      <c r="S808" s="13">
        <f t="shared" si="122"/>
        <v>0</v>
      </c>
      <c r="T808" s="13">
        <f t="shared" si="123"/>
        <v>0</v>
      </c>
      <c r="U808" s="15">
        <f t="shared" si="124"/>
        <v>0</v>
      </c>
      <c r="V808">
        <v>0</v>
      </c>
      <c r="W808">
        <v>1</v>
      </c>
      <c r="X808">
        <v>0</v>
      </c>
      <c r="Y808" s="2">
        <v>4.9666666667000001</v>
      </c>
      <c r="Z808" s="21">
        <v>1.65</v>
      </c>
      <c r="AA808">
        <v>1.66</v>
      </c>
      <c r="AB808">
        <v>1.33</v>
      </c>
      <c r="AC808" s="32">
        <f t="shared" si="125"/>
        <v>0.55518394648829428</v>
      </c>
      <c r="AD808" s="13">
        <f t="shared" si="126"/>
        <v>0</v>
      </c>
      <c r="AE808" s="13">
        <f t="shared" si="127"/>
        <v>0</v>
      </c>
      <c r="AF808" s="13">
        <f t="shared" si="128"/>
        <v>0</v>
      </c>
      <c r="AG808">
        <v>1</v>
      </c>
      <c r="AH808">
        <v>0</v>
      </c>
      <c r="AI808" s="17">
        <f t="shared" si="129"/>
        <v>1</v>
      </c>
      <c r="AJ808" s="35">
        <v>1</v>
      </c>
      <c r="AK808" s="35">
        <v>0</v>
      </c>
      <c r="AL808" s="35">
        <v>3</v>
      </c>
      <c r="AM808" s="35">
        <v>1</v>
      </c>
      <c r="AN808" s="35">
        <v>2</v>
      </c>
      <c r="AO808" s="35">
        <v>0</v>
      </c>
      <c r="AP808" s="35">
        <v>0</v>
      </c>
      <c r="AQ808" s="35">
        <v>0</v>
      </c>
      <c r="AR808">
        <v>0</v>
      </c>
      <c r="AS808">
        <v>0</v>
      </c>
      <c r="AT808">
        <v>60.4</v>
      </c>
      <c r="AU808">
        <v>-29.6</v>
      </c>
      <c r="AV808">
        <v>-84.778999999999996</v>
      </c>
      <c r="AW808">
        <v>-2.359</v>
      </c>
      <c r="AX808" s="2">
        <v>0.5</v>
      </c>
      <c r="AY808" s="2">
        <v>0</v>
      </c>
      <c r="AZ808" s="2">
        <v>0</v>
      </c>
      <c r="BA808" s="2">
        <v>0</v>
      </c>
      <c r="BB808" s="2">
        <v>0.1</v>
      </c>
      <c r="BC808" s="2">
        <v>0</v>
      </c>
    </row>
    <row r="809" spans="1:55" x14ac:dyDescent="0.2">
      <c r="A809" s="12" t="s">
        <v>1774</v>
      </c>
      <c r="B809" s="12" t="s">
        <v>1775</v>
      </c>
      <c r="C809" t="s">
        <v>1773</v>
      </c>
      <c r="D809" t="s">
        <v>300</v>
      </c>
      <c r="E809" s="12" t="s">
        <v>178</v>
      </c>
      <c r="F809">
        <v>82</v>
      </c>
      <c r="G809">
        <v>0</v>
      </c>
      <c r="H809">
        <v>1</v>
      </c>
      <c r="I809" s="15">
        <f t="shared" si="120"/>
        <v>1</v>
      </c>
      <c r="J809">
        <v>1</v>
      </c>
      <c r="K809">
        <v>0</v>
      </c>
      <c r="L809" s="3">
        <v>0</v>
      </c>
      <c r="M809" s="3">
        <v>1</v>
      </c>
      <c r="N809" s="3">
        <v>0</v>
      </c>
      <c r="O809" s="14">
        <f t="shared" si="121"/>
        <v>2.643171806167401</v>
      </c>
      <c r="P809">
        <v>2</v>
      </c>
      <c r="Q809">
        <v>0</v>
      </c>
      <c r="R809">
        <v>1</v>
      </c>
      <c r="S809" s="13">
        <f t="shared" si="122"/>
        <v>0</v>
      </c>
      <c r="T809" s="13">
        <f t="shared" si="123"/>
        <v>0</v>
      </c>
      <c r="U809" s="15">
        <f t="shared" si="124"/>
        <v>12</v>
      </c>
      <c r="V809">
        <v>1</v>
      </c>
      <c r="W809">
        <v>0</v>
      </c>
      <c r="X809">
        <v>1</v>
      </c>
      <c r="Y809" s="2">
        <v>22.7</v>
      </c>
      <c r="Z809" s="21">
        <v>0.2666666667</v>
      </c>
      <c r="AA809">
        <v>0.28000000000000003</v>
      </c>
      <c r="AB809">
        <v>5.0199999999999996</v>
      </c>
      <c r="AC809" s="32">
        <f t="shared" si="125"/>
        <v>5.2830188679245292E-2</v>
      </c>
      <c r="AD809" s="13">
        <f t="shared" si="126"/>
        <v>0</v>
      </c>
      <c r="AE809" s="13">
        <f t="shared" si="127"/>
        <v>1</v>
      </c>
      <c r="AF809" s="13">
        <f t="shared" si="128"/>
        <v>1</v>
      </c>
      <c r="AI809" s="17" t="str">
        <f t="shared" si="129"/>
        <v xml:space="preserve"> </v>
      </c>
      <c r="AJ809" s="35">
        <v>1</v>
      </c>
      <c r="AK809" s="35">
        <v>0</v>
      </c>
      <c r="AL809" s="35">
        <v>11</v>
      </c>
      <c r="AM809" s="35">
        <v>2</v>
      </c>
      <c r="AN809" s="35">
        <v>7</v>
      </c>
      <c r="AO809" s="35">
        <v>1</v>
      </c>
      <c r="AP809" s="35">
        <v>2</v>
      </c>
      <c r="AQ809" s="35">
        <v>4</v>
      </c>
      <c r="AR809">
        <v>0</v>
      </c>
      <c r="AS809">
        <v>0</v>
      </c>
      <c r="AT809">
        <v>46.85</v>
      </c>
      <c r="AU809">
        <v>-42.3</v>
      </c>
      <c r="AV809">
        <v>-82.707999999999998</v>
      </c>
      <c r="AW809">
        <v>-2.153</v>
      </c>
      <c r="AX809" s="2">
        <v>1.3</v>
      </c>
      <c r="AY809" s="2">
        <v>-0.7</v>
      </c>
      <c r="AZ809" s="2">
        <v>0.30000000000000004</v>
      </c>
      <c r="BA809" s="2">
        <v>0</v>
      </c>
      <c r="BB809" s="2">
        <v>0.2</v>
      </c>
      <c r="BC809" s="2">
        <v>-0.2</v>
      </c>
    </row>
    <row r="810" spans="1:55" x14ac:dyDescent="0.2">
      <c r="A810" s="12" t="s">
        <v>1774</v>
      </c>
      <c r="B810" s="12" t="s">
        <v>3544</v>
      </c>
      <c r="C810" t="s">
        <v>3543</v>
      </c>
      <c r="D810" s="12" t="s">
        <v>367</v>
      </c>
      <c r="E810" s="12" t="s">
        <v>156</v>
      </c>
      <c r="F810">
        <v>78</v>
      </c>
      <c r="G810">
        <v>8</v>
      </c>
      <c r="H810">
        <v>10</v>
      </c>
      <c r="I810" s="15">
        <f t="shared" si="120"/>
        <v>18</v>
      </c>
      <c r="J810">
        <v>7</v>
      </c>
      <c r="K810">
        <v>3</v>
      </c>
      <c r="L810" s="3">
        <v>7</v>
      </c>
      <c r="M810" s="3">
        <v>7</v>
      </c>
      <c r="N810" s="3">
        <v>2</v>
      </c>
      <c r="O810" s="14">
        <f t="shared" si="121"/>
        <v>3.4962771123340892</v>
      </c>
      <c r="P810">
        <v>66</v>
      </c>
      <c r="Q810">
        <v>19</v>
      </c>
      <c r="R810">
        <v>20</v>
      </c>
      <c r="S810" s="13">
        <f t="shared" si="122"/>
        <v>0.12121212121212122</v>
      </c>
      <c r="T810" s="13">
        <f t="shared" si="123"/>
        <v>7.6190476190476197E-2</v>
      </c>
      <c r="U810" s="15">
        <f t="shared" si="124"/>
        <v>73.791666666666671</v>
      </c>
      <c r="V810">
        <v>0</v>
      </c>
      <c r="W810">
        <v>4</v>
      </c>
      <c r="X810">
        <v>1</v>
      </c>
      <c r="Y810" s="2">
        <v>308.89999999999998</v>
      </c>
      <c r="Z810" s="21">
        <v>3.95</v>
      </c>
      <c r="AA810">
        <v>3.78</v>
      </c>
      <c r="AB810">
        <v>1.9500000000000002</v>
      </c>
      <c r="AC810" s="32">
        <f t="shared" si="125"/>
        <v>0.65968586387434547</v>
      </c>
      <c r="AD810" s="13">
        <f t="shared" si="126"/>
        <v>0.29166666666666669</v>
      </c>
      <c r="AE810" s="13">
        <f t="shared" si="127"/>
        <v>0.41666666666666669</v>
      </c>
      <c r="AF810" s="13">
        <f t="shared" si="128"/>
        <v>0.70833333333333337</v>
      </c>
      <c r="AG810">
        <v>5</v>
      </c>
      <c r="AH810">
        <v>7</v>
      </c>
      <c r="AI810" s="17">
        <f t="shared" si="129"/>
        <v>0.41666666666666669</v>
      </c>
      <c r="AJ810" s="35">
        <v>24</v>
      </c>
      <c r="AK810" s="35">
        <v>7</v>
      </c>
      <c r="AL810" s="35">
        <v>229</v>
      </c>
      <c r="AM810" s="35">
        <v>38</v>
      </c>
      <c r="AN810" s="35">
        <v>83</v>
      </c>
      <c r="AO810" s="35">
        <v>14</v>
      </c>
      <c r="AP810" s="35">
        <v>9</v>
      </c>
      <c r="AQ810" s="35">
        <v>136</v>
      </c>
      <c r="AR810">
        <v>4</v>
      </c>
      <c r="AS810">
        <v>1</v>
      </c>
      <c r="AT810">
        <v>82.25</v>
      </c>
      <c r="AU810">
        <v>13.7</v>
      </c>
      <c r="AV810">
        <v>-83.972999999999999</v>
      </c>
      <c r="AW810">
        <v>-4.1619999999999999</v>
      </c>
      <c r="AX810" s="2">
        <v>24.6</v>
      </c>
      <c r="AY810" s="2">
        <v>-2.4</v>
      </c>
      <c r="AZ810" s="2">
        <v>-0.4</v>
      </c>
      <c r="BA810" s="2">
        <v>-0.1</v>
      </c>
      <c r="BB810" s="2">
        <v>0.9</v>
      </c>
      <c r="BC810" s="2">
        <v>-2</v>
      </c>
    </row>
    <row r="811" spans="1:55" x14ac:dyDescent="0.2">
      <c r="A811" s="12" t="s">
        <v>1263</v>
      </c>
      <c r="B811" s="12" t="s">
        <v>1264</v>
      </c>
      <c r="C811" t="s">
        <v>1262</v>
      </c>
      <c r="D811" t="s">
        <v>223</v>
      </c>
      <c r="E811" s="12" t="s">
        <v>178</v>
      </c>
      <c r="F811">
        <v>2</v>
      </c>
      <c r="G811">
        <v>0</v>
      </c>
      <c r="H811">
        <v>0</v>
      </c>
      <c r="I811" s="15">
        <f t="shared" si="120"/>
        <v>0</v>
      </c>
      <c r="J811">
        <v>0</v>
      </c>
      <c r="K811">
        <v>0</v>
      </c>
      <c r="L811" s="3">
        <v>0</v>
      </c>
      <c r="M811" s="3">
        <v>0</v>
      </c>
      <c r="N811" s="3">
        <v>0</v>
      </c>
      <c r="O811" s="14">
        <f t="shared" si="121"/>
        <v>0</v>
      </c>
      <c r="P811">
        <v>0</v>
      </c>
      <c r="Q811">
        <v>0</v>
      </c>
      <c r="R811">
        <v>1</v>
      </c>
      <c r="S811" s="13">
        <f t="shared" si="122"/>
        <v>0</v>
      </c>
      <c r="T811" s="13">
        <f t="shared" si="123"/>
        <v>0</v>
      </c>
      <c r="U811" s="15">
        <f t="shared" si="124"/>
        <v>0</v>
      </c>
      <c r="V811">
        <v>0</v>
      </c>
      <c r="W811">
        <v>0</v>
      </c>
      <c r="X811">
        <v>0</v>
      </c>
      <c r="Y811" s="2">
        <v>1.0333333333000001</v>
      </c>
      <c r="Z811" s="21">
        <v>0.51666666670000005</v>
      </c>
      <c r="AA811">
        <v>0.52</v>
      </c>
      <c r="AB811">
        <v>5.53</v>
      </c>
      <c r="AC811" s="32">
        <f t="shared" si="125"/>
        <v>8.5950413223140495E-2</v>
      </c>
      <c r="AD811" s="13">
        <f t="shared" si="126"/>
        <v>0</v>
      </c>
      <c r="AE811" s="13">
        <f t="shared" si="127"/>
        <v>0</v>
      </c>
      <c r="AF811" s="13">
        <f t="shared" si="128"/>
        <v>0</v>
      </c>
      <c r="AI811" s="17" t="str">
        <f t="shared" si="129"/>
        <v xml:space="preserve"> </v>
      </c>
      <c r="AJ811" s="35">
        <v>0</v>
      </c>
      <c r="AK811" s="35">
        <v>0</v>
      </c>
      <c r="AL811" s="35">
        <v>0</v>
      </c>
      <c r="AM811" s="35">
        <v>0</v>
      </c>
      <c r="AN811" s="35">
        <v>0</v>
      </c>
      <c r="AO811" s="35">
        <v>0</v>
      </c>
      <c r="AP811" s="35">
        <v>0</v>
      </c>
      <c r="AQ811" s="35">
        <v>2</v>
      </c>
      <c r="AR811">
        <v>0</v>
      </c>
      <c r="AS811">
        <v>0</v>
      </c>
      <c r="AT811">
        <v>116.13</v>
      </c>
      <c r="AU811">
        <v>29.3</v>
      </c>
      <c r="AV811">
        <v>-85.733999999999995</v>
      </c>
      <c r="AW811">
        <v>-4.532</v>
      </c>
      <c r="AX811" s="2">
        <v>-0.1</v>
      </c>
      <c r="AY811" s="2">
        <v>-0.2</v>
      </c>
      <c r="AZ811" s="2">
        <v>0</v>
      </c>
      <c r="BA811" s="2">
        <v>0</v>
      </c>
      <c r="BB811" s="2">
        <v>0</v>
      </c>
      <c r="BC811" s="2">
        <v>-0.2</v>
      </c>
    </row>
    <row r="812" spans="1:55" x14ac:dyDescent="0.2">
      <c r="A812" s="12" t="s">
        <v>1263</v>
      </c>
      <c r="B812" s="12" t="s">
        <v>1511</v>
      </c>
      <c r="C812" t="s">
        <v>1510</v>
      </c>
      <c r="D812" s="12" t="s">
        <v>112</v>
      </c>
      <c r="E812" s="12" t="s">
        <v>178</v>
      </c>
      <c r="F812">
        <v>56</v>
      </c>
      <c r="G812">
        <v>0</v>
      </c>
      <c r="H812">
        <v>0</v>
      </c>
      <c r="I812" s="15">
        <f t="shared" si="120"/>
        <v>0</v>
      </c>
      <c r="J812">
        <v>0</v>
      </c>
      <c r="K812">
        <v>0</v>
      </c>
      <c r="L812" s="3">
        <v>0</v>
      </c>
      <c r="M812" s="3">
        <v>0</v>
      </c>
      <c r="N812" s="3">
        <v>0</v>
      </c>
      <c r="O812" s="14">
        <f t="shared" si="121"/>
        <v>0</v>
      </c>
      <c r="P812">
        <v>0</v>
      </c>
      <c r="Q812">
        <v>0</v>
      </c>
      <c r="R812">
        <v>0</v>
      </c>
      <c r="S812" s="13">
        <f t="shared" si="122"/>
        <v>0</v>
      </c>
      <c r="T812" s="13">
        <f t="shared" si="123"/>
        <v>0</v>
      </c>
      <c r="U812" s="15">
        <f t="shared" si="124"/>
        <v>0</v>
      </c>
      <c r="V812">
        <v>0</v>
      </c>
      <c r="W812">
        <v>0</v>
      </c>
      <c r="X812">
        <v>0</v>
      </c>
      <c r="Y812" s="2">
        <v>1.6166666667</v>
      </c>
      <c r="Z812" s="21">
        <v>1.6666666699999999E-2</v>
      </c>
      <c r="AA812">
        <v>0.04</v>
      </c>
      <c r="AB812">
        <v>4.9800000000000004</v>
      </c>
      <c r="AC812" s="32">
        <f t="shared" si="125"/>
        <v>7.9681274900398405E-3</v>
      </c>
      <c r="AD812" s="13">
        <f t="shared" si="126"/>
        <v>0</v>
      </c>
      <c r="AE812" s="13">
        <f t="shared" si="127"/>
        <v>0</v>
      </c>
      <c r="AF812" s="13">
        <f t="shared" si="128"/>
        <v>0</v>
      </c>
      <c r="AI812" s="17" t="str">
        <f t="shared" si="129"/>
        <v xml:space="preserve"> </v>
      </c>
      <c r="AJ812" s="35">
        <v>0</v>
      </c>
      <c r="AK812" s="35">
        <v>0</v>
      </c>
      <c r="AL812" s="35">
        <v>3</v>
      </c>
      <c r="AM812" s="35">
        <v>1</v>
      </c>
      <c r="AN812" s="35">
        <v>0</v>
      </c>
      <c r="AO812" s="35">
        <v>0</v>
      </c>
      <c r="AP812" s="35">
        <v>0</v>
      </c>
      <c r="AQ812" s="35">
        <v>0</v>
      </c>
      <c r="AR812">
        <v>0</v>
      </c>
      <c r="AS812">
        <v>0</v>
      </c>
      <c r="AT812">
        <v>51.8</v>
      </c>
      <c r="AU812">
        <v>-21.3</v>
      </c>
      <c r="AV812">
        <v>-84.569000000000003</v>
      </c>
      <c r="AW812">
        <v>0.65600000000000003</v>
      </c>
      <c r="AX812" s="2">
        <v>0.2</v>
      </c>
      <c r="AY812" s="2">
        <v>-0.1</v>
      </c>
      <c r="AZ812" s="2">
        <v>0.2</v>
      </c>
      <c r="BA812" s="2">
        <v>0</v>
      </c>
      <c r="BB812" s="2">
        <v>0</v>
      </c>
      <c r="BC812" s="2">
        <v>0</v>
      </c>
    </row>
    <row r="813" spans="1:55" x14ac:dyDescent="0.2">
      <c r="A813" s="12" t="s">
        <v>1263</v>
      </c>
      <c r="B813" s="12" t="s">
        <v>1863</v>
      </c>
      <c r="C813" t="s">
        <v>1866</v>
      </c>
      <c r="D813" s="12" t="s">
        <v>192</v>
      </c>
      <c r="E813" s="12" t="s">
        <v>148</v>
      </c>
      <c r="F813">
        <v>36</v>
      </c>
      <c r="G813">
        <v>0</v>
      </c>
      <c r="H813">
        <v>0</v>
      </c>
      <c r="I813" s="15">
        <f t="shared" si="120"/>
        <v>0</v>
      </c>
      <c r="J813">
        <v>0</v>
      </c>
      <c r="K813">
        <v>0</v>
      </c>
      <c r="L813" s="3">
        <v>0</v>
      </c>
      <c r="M813" s="3">
        <v>0</v>
      </c>
      <c r="N813" s="3">
        <v>0</v>
      </c>
      <c r="O813" s="14">
        <f t="shared" si="121"/>
        <v>0</v>
      </c>
      <c r="P813">
        <v>1</v>
      </c>
      <c r="Q813">
        <v>0</v>
      </c>
      <c r="R813">
        <v>0</v>
      </c>
      <c r="S813" s="13">
        <f t="shared" si="122"/>
        <v>0</v>
      </c>
      <c r="T813" s="13">
        <f t="shared" si="123"/>
        <v>0</v>
      </c>
      <c r="U813" s="15">
        <f t="shared" si="124"/>
        <v>0</v>
      </c>
      <c r="V813">
        <v>0</v>
      </c>
      <c r="W813">
        <v>1</v>
      </c>
      <c r="X813">
        <v>0</v>
      </c>
      <c r="Y813" s="2">
        <v>2.2833333332999999</v>
      </c>
      <c r="Z813" s="21">
        <v>0.05</v>
      </c>
      <c r="AA813">
        <v>0.02</v>
      </c>
      <c r="AB813">
        <v>5.54</v>
      </c>
      <c r="AC813" s="32">
        <f t="shared" si="125"/>
        <v>3.5971223021582736E-3</v>
      </c>
      <c r="AD813" s="13">
        <f t="shared" si="126"/>
        <v>0</v>
      </c>
      <c r="AE813" s="13">
        <f t="shared" si="127"/>
        <v>0</v>
      </c>
      <c r="AF813" s="13">
        <f t="shared" si="128"/>
        <v>0</v>
      </c>
      <c r="AG813">
        <v>0</v>
      </c>
      <c r="AH813">
        <v>0</v>
      </c>
      <c r="AI813" s="17" t="str">
        <f t="shared" si="129"/>
        <v xml:space="preserve"> </v>
      </c>
      <c r="AJ813" s="35">
        <v>0</v>
      </c>
      <c r="AK813" s="35">
        <v>0</v>
      </c>
      <c r="AL813" s="35">
        <v>0</v>
      </c>
      <c r="AM813" s="35">
        <v>0</v>
      </c>
      <c r="AN813" s="35">
        <v>0</v>
      </c>
      <c r="AO813" s="35">
        <v>0</v>
      </c>
      <c r="AP813" s="35">
        <v>0</v>
      </c>
      <c r="AQ813" s="35">
        <v>2</v>
      </c>
      <c r="AR813">
        <v>1</v>
      </c>
      <c r="AS813">
        <v>0</v>
      </c>
      <c r="AT813">
        <v>167.44</v>
      </c>
      <c r="AU813">
        <v>88</v>
      </c>
      <c r="AV813">
        <v>-78.786000000000001</v>
      </c>
      <c r="AW813">
        <v>-4.7370000000000001</v>
      </c>
      <c r="AX813" s="2">
        <v>0</v>
      </c>
      <c r="AY813" s="2">
        <v>-0.1</v>
      </c>
      <c r="AZ813" s="2">
        <v>0</v>
      </c>
      <c r="BA813" s="2">
        <v>0</v>
      </c>
      <c r="BB813" s="2">
        <v>0</v>
      </c>
      <c r="BC813" s="2">
        <v>-0.1</v>
      </c>
    </row>
    <row r="814" spans="1:55" x14ac:dyDescent="0.2">
      <c r="A814" s="12" t="s">
        <v>1263</v>
      </c>
      <c r="B814" s="12" t="s">
        <v>1997</v>
      </c>
      <c r="C814" t="s">
        <v>1996</v>
      </c>
      <c r="D814" t="s">
        <v>460</v>
      </c>
      <c r="E814" s="12" t="s">
        <v>156</v>
      </c>
      <c r="F814">
        <v>37</v>
      </c>
      <c r="G814">
        <v>0</v>
      </c>
      <c r="H814">
        <v>0</v>
      </c>
      <c r="I814" s="15">
        <f t="shared" si="120"/>
        <v>0</v>
      </c>
      <c r="J814">
        <v>0</v>
      </c>
      <c r="K814">
        <v>0</v>
      </c>
      <c r="L814" s="3">
        <v>0</v>
      </c>
      <c r="M814" s="3">
        <v>0</v>
      </c>
      <c r="N814" s="3">
        <v>0</v>
      </c>
      <c r="O814" s="14">
        <f t="shared" si="121"/>
        <v>0</v>
      </c>
      <c r="P814">
        <v>0</v>
      </c>
      <c r="Q814">
        <v>0</v>
      </c>
      <c r="R814">
        <v>0</v>
      </c>
      <c r="S814" s="13">
        <f t="shared" si="122"/>
        <v>0</v>
      </c>
      <c r="T814" s="13">
        <f t="shared" si="123"/>
        <v>0</v>
      </c>
      <c r="U814" s="15">
        <f t="shared" si="124"/>
        <v>0</v>
      </c>
      <c r="V814">
        <v>0</v>
      </c>
      <c r="W814">
        <v>0</v>
      </c>
      <c r="X814">
        <v>0</v>
      </c>
      <c r="Y814" s="2">
        <v>1.05</v>
      </c>
      <c r="Z814" s="21">
        <v>1.6666666699999999E-2</v>
      </c>
      <c r="AA814">
        <v>0.03</v>
      </c>
      <c r="AB814">
        <v>5.42</v>
      </c>
      <c r="AC814" s="32">
        <f t="shared" si="125"/>
        <v>5.5045871559633022E-3</v>
      </c>
      <c r="AD814" s="13">
        <f t="shared" si="126"/>
        <v>0</v>
      </c>
      <c r="AE814" s="13">
        <f t="shared" si="127"/>
        <v>0</v>
      </c>
      <c r="AF814" s="13">
        <f t="shared" si="128"/>
        <v>0</v>
      </c>
      <c r="AG814">
        <v>1</v>
      </c>
      <c r="AH814">
        <v>0</v>
      </c>
      <c r="AI814" s="17">
        <f t="shared" si="129"/>
        <v>1</v>
      </c>
      <c r="AJ814" s="35">
        <v>0</v>
      </c>
      <c r="AK814" s="35">
        <v>0</v>
      </c>
      <c r="AL814" s="35">
        <v>0</v>
      </c>
      <c r="AM814" s="35">
        <v>0</v>
      </c>
      <c r="AN814" s="35">
        <v>0</v>
      </c>
      <c r="AO814" s="35">
        <v>0</v>
      </c>
      <c r="AP814" s="35">
        <v>0</v>
      </c>
      <c r="AQ814" s="35">
        <v>2</v>
      </c>
      <c r="AR814">
        <v>0</v>
      </c>
      <c r="AS814">
        <v>0</v>
      </c>
      <c r="AT814">
        <v>118.03</v>
      </c>
      <c r="AU814">
        <v>16.2</v>
      </c>
      <c r="AV814">
        <v>-81.673000000000002</v>
      </c>
      <c r="AW814">
        <v>-3.3810000000000002</v>
      </c>
      <c r="AX814" s="2">
        <v>0</v>
      </c>
      <c r="AY814" s="2">
        <v>-0.2</v>
      </c>
      <c r="AZ814" s="2">
        <v>0</v>
      </c>
      <c r="BA814" s="2">
        <v>-0.1</v>
      </c>
      <c r="BB814" s="2">
        <v>0</v>
      </c>
      <c r="BC814" s="2">
        <v>-0.2</v>
      </c>
    </row>
    <row r="815" spans="1:55" x14ac:dyDescent="0.2">
      <c r="A815" s="12" t="s">
        <v>1263</v>
      </c>
      <c r="B815" s="12" t="s">
        <v>3151</v>
      </c>
      <c r="C815" t="s">
        <v>3150</v>
      </c>
      <c r="D815" t="s">
        <v>432</v>
      </c>
      <c r="E815" s="12" t="s">
        <v>123</v>
      </c>
      <c r="F815">
        <v>16</v>
      </c>
      <c r="G815">
        <v>0</v>
      </c>
      <c r="H815">
        <v>0</v>
      </c>
      <c r="I815" s="15">
        <f t="shared" si="120"/>
        <v>0</v>
      </c>
      <c r="J815">
        <v>0</v>
      </c>
      <c r="K815">
        <v>0</v>
      </c>
      <c r="L815" s="3">
        <v>0</v>
      </c>
      <c r="M815" s="3">
        <v>0</v>
      </c>
      <c r="N815" s="3">
        <v>0</v>
      </c>
      <c r="O815" s="14">
        <f t="shared" si="121"/>
        <v>0</v>
      </c>
      <c r="P815">
        <v>0</v>
      </c>
      <c r="Q815">
        <v>0</v>
      </c>
      <c r="R815">
        <v>0</v>
      </c>
      <c r="S815" s="13">
        <f t="shared" si="122"/>
        <v>0</v>
      </c>
      <c r="T815" s="13">
        <f t="shared" si="123"/>
        <v>0</v>
      </c>
      <c r="U815" s="15">
        <f t="shared" si="124"/>
        <v>0</v>
      </c>
      <c r="V815">
        <v>0</v>
      </c>
      <c r="W815">
        <v>0</v>
      </c>
      <c r="X815">
        <v>0</v>
      </c>
      <c r="Y815" s="2">
        <v>0</v>
      </c>
      <c r="Z815" s="21">
        <v>0</v>
      </c>
      <c r="AC815" s="32">
        <f t="shared" si="125"/>
        <v>0</v>
      </c>
      <c r="AD815" s="13">
        <f t="shared" si="126"/>
        <v>0</v>
      </c>
      <c r="AE815" s="13">
        <f t="shared" si="127"/>
        <v>0</v>
      </c>
      <c r="AF815" s="13">
        <f t="shared" si="128"/>
        <v>0</v>
      </c>
      <c r="AG815">
        <v>0</v>
      </c>
      <c r="AH815">
        <v>0</v>
      </c>
      <c r="AI815" s="17" t="str">
        <f t="shared" si="129"/>
        <v xml:space="preserve"> </v>
      </c>
      <c r="AJ815" s="35">
        <v>0</v>
      </c>
      <c r="AK815" s="35">
        <v>0</v>
      </c>
      <c r="AL815" s="35">
        <v>0</v>
      </c>
      <c r="AM815" s="35">
        <v>0</v>
      </c>
      <c r="AN815" s="35">
        <v>0</v>
      </c>
      <c r="AO815" s="35">
        <v>0</v>
      </c>
      <c r="AP815" s="35">
        <v>0</v>
      </c>
      <c r="AQ815" s="35">
        <v>0</v>
      </c>
      <c r="AR815">
        <v>0</v>
      </c>
      <c r="AS81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</row>
    <row r="816" spans="1:55" x14ac:dyDescent="0.2">
      <c r="A816" s="12" t="s">
        <v>643</v>
      </c>
      <c r="B816" s="12" t="s">
        <v>644</v>
      </c>
      <c r="C816" t="s">
        <v>642</v>
      </c>
      <c r="D816" t="s">
        <v>155</v>
      </c>
      <c r="E816" s="12" t="s">
        <v>178</v>
      </c>
      <c r="F816">
        <v>81</v>
      </c>
      <c r="G816">
        <v>1</v>
      </c>
      <c r="H816">
        <v>6</v>
      </c>
      <c r="I816" s="15">
        <f t="shared" si="120"/>
        <v>7</v>
      </c>
      <c r="J816">
        <v>4</v>
      </c>
      <c r="K816">
        <v>2</v>
      </c>
      <c r="L816" s="3">
        <v>1</v>
      </c>
      <c r="M816" s="3">
        <v>3</v>
      </c>
      <c r="N816" s="3">
        <v>2</v>
      </c>
      <c r="O816" s="14">
        <f t="shared" si="121"/>
        <v>2.9176797499131646</v>
      </c>
      <c r="P816">
        <v>19</v>
      </c>
      <c r="Q816">
        <v>5</v>
      </c>
      <c r="R816">
        <v>18</v>
      </c>
      <c r="S816" s="13">
        <f t="shared" si="122"/>
        <v>5.2631578947368418E-2</v>
      </c>
      <c r="T816" s="13">
        <f t="shared" si="123"/>
        <v>2.3809523809523808E-2</v>
      </c>
      <c r="U816" s="15">
        <f t="shared" si="124"/>
        <v>38.4</v>
      </c>
      <c r="V816">
        <v>1</v>
      </c>
      <c r="W816">
        <v>3</v>
      </c>
      <c r="X816">
        <v>1</v>
      </c>
      <c r="Y816" s="2">
        <v>143.94999999999999</v>
      </c>
      <c r="Z816" s="21">
        <v>1.7666666666999999</v>
      </c>
      <c r="AA816">
        <v>1.77</v>
      </c>
      <c r="AB816">
        <v>3.03</v>
      </c>
      <c r="AC816" s="32">
        <f t="shared" si="125"/>
        <v>0.36875000000000002</v>
      </c>
      <c r="AD816" s="13">
        <f t="shared" si="126"/>
        <v>0.1</v>
      </c>
      <c r="AE816" s="13">
        <f t="shared" si="127"/>
        <v>0.6</v>
      </c>
      <c r="AF816" s="13">
        <f t="shared" si="128"/>
        <v>0.7</v>
      </c>
      <c r="AI816" s="17" t="str">
        <f t="shared" si="129"/>
        <v xml:space="preserve"> </v>
      </c>
      <c r="AJ816" s="35">
        <v>10</v>
      </c>
      <c r="AK816" s="35">
        <v>1</v>
      </c>
      <c r="AL816" s="35">
        <v>86</v>
      </c>
      <c r="AM816" s="35">
        <v>16</v>
      </c>
      <c r="AN816" s="35">
        <v>47</v>
      </c>
      <c r="AO816" s="35">
        <v>8</v>
      </c>
      <c r="AP816" s="35">
        <v>5</v>
      </c>
      <c r="AQ816" s="35">
        <v>55</v>
      </c>
      <c r="AR816">
        <v>1</v>
      </c>
      <c r="AS816">
        <v>2</v>
      </c>
      <c r="AT816">
        <v>70.47</v>
      </c>
      <c r="AU816">
        <v>-6.9</v>
      </c>
      <c r="AV816">
        <v>-85.566999999999993</v>
      </c>
      <c r="AW816">
        <v>-2.1339999999999999</v>
      </c>
      <c r="AX816" s="2">
        <v>12.4</v>
      </c>
      <c r="AY816" s="2">
        <v>-1.3</v>
      </c>
      <c r="AZ816" s="2">
        <v>0.60000000000000009</v>
      </c>
      <c r="BA816" s="2">
        <v>-0.7</v>
      </c>
      <c r="BB816" s="2">
        <v>0.8</v>
      </c>
      <c r="BC816" s="2">
        <v>-0.5</v>
      </c>
    </row>
    <row r="817" spans="1:55" x14ac:dyDescent="0.2">
      <c r="A817" s="12" t="s">
        <v>643</v>
      </c>
      <c r="B817" s="12" t="s">
        <v>1411</v>
      </c>
      <c r="C817" t="s">
        <v>1410</v>
      </c>
      <c r="D817" t="s">
        <v>155</v>
      </c>
      <c r="E817" s="12" t="s">
        <v>156</v>
      </c>
      <c r="F817">
        <v>62</v>
      </c>
      <c r="G817">
        <v>0</v>
      </c>
      <c r="H817">
        <v>0</v>
      </c>
      <c r="I817" s="15">
        <f t="shared" si="120"/>
        <v>0</v>
      </c>
      <c r="J817">
        <v>0</v>
      </c>
      <c r="K817">
        <v>0</v>
      </c>
      <c r="L817" s="3">
        <v>0</v>
      </c>
      <c r="M817" s="3">
        <v>0</v>
      </c>
      <c r="N817" s="3">
        <v>0</v>
      </c>
      <c r="O817" s="14">
        <f t="shared" si="121"/>
        <v>0</v>
      </c>
      <c r="P817">
        <v>2</v>
      </c>
      <c r="Q817">
        <v>1</v>
      </c>
      <c r="R817">
        <v>0</v>
      </c>
      <c r="S817" s="13">
        <f t="shared" si="122"/>
        <v>0</v>
      </c>
      <c r="T817" s="13">
        <f t="shared" si="123"/>
        <v>0</v>
      </c>
      <c r="U817" s="15">
        <f t="shared" si="124"/>
        <v>0</v>
      </c>
      <c r="V817">
        <v>0</v>
      </c>
      <c r="W817">
        <v>0</v>
      </c>
      <c r="X817">
        <v>1</v>
      </c>
      <c r="Y817" s="2">
        <v>10.25</v>
      </c>
      <c r="Z817" s="21">
        <v>0.15</v>
      </c>
      <c r="AA817">
        <v>0.18</v>
      </c>
      <c r="AB817">
        <v>4.7</v>
      </c>
      <c r="AC817" s="32">
        <f t="shared" si="125"/>
        <v>3.6885245901639344E-2</v>
      </c>
      <c r="AD817" s="13">
        <f t="shared" si="126"/>
        <v>0</v>
      </c>
      <c r="AE817" s="13">
        <f t="shared" si="127"/>
        <v>0</v>
      </c>
      <c r="AF817" s="13">
        <f t="shared" si="128"/>
        <v>0</v>
      </c>
      <c r="AG817">
        <v>0</v>
      </c>
      <c r="AH817">
        <v>0</v>
      </c>
      <c r="AI817" s="17" t="str">
        <f t="shared" si="129"/>
        <v xml:space="preserve"> </v>
      </c>
      <c r="AJ817" s="35">
        <v>0</v>
      </c>
      <c r="AK817" s="35">
        <v>0</v>
      </c>
      <c r="AL817" s="35">
        <v>7</v>
      </c>
      <c r="AM817" s="35">
        <v>1</v>
      </c>
      <c r="AN817" s="35">
        <v>3</v>
      </c>
      <c r="AO817" s="35">
        <v>1</v>
      </c>
      <c r="AP817" s="35">
        <v>1</v>
      </c>
      <c r="AQ817" s="35">
        <v>3</v>
      </c>
      <c r="AR817">
        <v>0</v>
      </c>
      <c r="AS817">
        <v>0</v>
      </c>
      <c r="AT817">
        <v>53.02</v>
      </c>
      <c r="AU817">
        <v>-20.2</v>
      </c>
      <c r="AV817">
        <v>-82.695999999999998</v>
      </c>
      <c r="AW817">
        <v>-4.92</v>
      </c>
      <c r="AX817" s="2">
        <v>0.60000000000000009</v>
      </c>
      <c r="AY817" s="2">
        <v>-0.4</v>
      </c>
      <c r="AZ817" s="2">
        <v>0.1</v>
      </c>
      <c r="BA817" s="2">
        <v>-0.2</v>
      </c>
      <c r="BB817" s="2">
        <v>0.1</v>
      </c>
      <c r="BC817" s="2">
        <v>-0.4</v>
      </c>
    </row>
    <row r="818" spans="1:55" x14ac:dyDescent="0.2">
      <c r="A818" s="12" t="s">
        <v>1243</v>
      </c>
      <c r="B818" s="12" t="s">
        <v>1244</v>
      </c>
      <c r="C818" t="s">
        <v>1242</v>
      </c>
      <c r="D818" t="s">
        <v>169</v>
      </c>
      <c r="E818" s="12" t="s">
        <v>178</v>
      </c>
      <c r="F818">
        <v>82</v>
      </c>
      <c r="G818">
        <v>4</v>
      </c>
      <c r="H818">
        <v>9</v>
      </c>
      <c r="I818" s="15">
        <f t="shared" si="120"/>
        <v>13</v>
      </c>
      <c r="J818">
        <v>2</v>
      </c>
      <c r="K818">
        <v>7</v>
      </c>
      <c r="L818" s="3">
        <v>3</v>
      </c>
      <c r="M818" s="3">
        <v>1</v>
      </c>
      <c r="N818" s="3">
        <v>7</v>
      </c>
      <c r="O818" s="14">
        <f t="shared" si="121"/>
        <v>2.9086389061525284</v>
      </c>
      <c r="P818">
        <v>28</v>
      </c>
      <c r="Q818">
        <v>9</v>
      </c>
      <c r="R818">
        <v>26</v>
      </c>
      <c r="S818" s="13">
        <f t="shared" si="122"/>
        <v>0.14285714285714285</v>
      </c>
      <c r="T818" s="13">
        <f t="shared" si="123"/>
        <v>6.3492063492063489E-2</v>
      </c>
      <c r="U818" s="15">
        <f t="shared" si="124"/>
        <v>16.916666666666668</v>
      </c>
      <c r="V818">
        <v>3</v>
      </c>
      <c r="W818">
        <v>0</v>
      </c>
      <c r="X818">
        <v>8</v>
      </c>
      <c r="Y818" s="2">
        <v>268.1666666667</v>
      </c>
      <c r="Z818" s="21">
        <v>3.2666666666999999</v>
      </c>
      <c r="AA818">
        <v>3.12</v>
      </c>
      <c r="AB818">
        <v>1.91</v>
      </c>
      <c r="AC818" s="32">
        <f t="shared" si="125"/>
        <v>0.62027833001988075</v>
      </c>
      <c r="AD818" s="13">
        <f t="shared" si="126"/>
        <v>0.125</v>
      </c>
      <c r="AE818" s="13">
        <f t="shared" si="127"/>
        <v>0.375</v>
      </c>
      <c r="AF818" s="13">
        <f t="shared" si="128"/>
        <v>0.5</v>
      </c>
      <c r="AI818" s="17" t="str">
        <f t="shared" si="129"/>
        <v xml:space="preserve"> </v>
      </c>
      <c r="AJ818" s="35">
        <v>24</v>
      </c>
      <c r="AK818" s="35">
        <v>5</v>
      </c>
      <c r="AL818" s="35">
        <v>179</v>
      </c>
      <c r="AM818" s="35">
        <v>27</v>
      </c>
      <c r="AN818" s="35">
        <v>102</v>
      </c>
      <c r="AO818" s="35">
        <v>12</v>
      </c>
      <c r="AP818" s="35">
        <v>7</v>
      </c>
      <c r="AQ818" s="35">
        <v>107</v>
      </c>
      <c r="AR818">
        <v>4</v>
      </c>
      <c r="AS818">
        <v>0</v>
      </c>
      <c r="AT818">
        <v>84.53</v>
      </c>
      <c r="AU818">
        <v>4.0999999999999996</v>
      </c>
      <c r="AV818">
        <v>-74.739999999999995</v>
      </c>
      <c r="AW818">
        <v>0.24399999999999999</v>
      </c>
      <c r="AX818" s="2">
        <v>19.399999999999999</v>
      </c>
      <c r="AY818" s="2">
        <v>-4.5999999999999996</v>
      </c>
      <c r="AZ818" s="2">
        <v>-0.9</v>
      </c>
      <c r="BA818" s="2">
        <v>-0.8</v>
      </c>
      <c r="BB818" s="2">
        <v>4.5999999999999996</v>
      </c>
      <c r="BC818" s="2">
        <v>-1.7000000000000002</v>
      </c>
    </row>
    <row r="819" spans="1:55" x14ac:dyDescent="0.2">
      <c r="A819" s="12" t="s">
        <v>436</v>
      </c>
      <c r="B819" s="12" t="s">
        <v>437</v>
      </c>
      <c r="C819" t="s">
        <v>435</v>
      </c>
      <c r="D819" t="s">
        <v>122</v>
      </c>
      <c r="E819" s="12" t="s">
        <v>229</v>
      </c>
      <c r="F819">
        <v>59</v>
      </c>
      <c r="G819">
        <v>6</v>
      </c>
      <c r="H819">
        <v>1</v>
      </c>
      <c r="I819" s="15">
        <f t="shared" si="120"/>
        <v>7</v>
      </c>
      <c r="J819">
        <v>1</v>
      </c>
      <c r="K819">
        <v>0</v>
      </c>
      <c r="L819" s="3">
        <v>6</v>
      </c>
      <c r="M819" s="3">
        <v>1</v>
      </c>
      <c r="N819" s="3">
        <v>0</v>
      </c>
      <c r="O819" s="14">
        <f t="shared" si="121"/>
        <v>2.4886430969775848</v>
      </c>
      <c r="P819">
        <v>33</v>
      </c>
      <c r="Q819">
        <v>6</v>
      </c>
      <c r="R819">
        <v>1</v>
      </c>
      <c r="S819" s="13">
        <f t="shared" si="122"/>
        <v>0.18181818181818182</v>
      </c>
      <c r="T819" s="13">
        <f t="shared" si="123"/>
        <v>0.15</v>
      </c>
      <c r="U819" s="15">
        <f t="shared" si="124"/>
        <v>8.0555555555555554</v>
      </c>
      <c r="V819">
        <v>0</v>
      </c>
      <c r="W819">
        <v>5</v>
      </c>
      <c r="X819">
        <v>3</v>
      </c>
      <c r="Y819" s="2">
        <v>168.76666666669999</v>
      </c>
      <c r="Z819" s="21">
        <v>2.85</v>
      </c>
      <c r="AA819">
        <v>2.76</v>
      </c>
      <c r="AB819">
        <v>2.33</v>
      </c>
      <c r="AC819" s="32">
        <f t="shared" si="125"/>
        <v>0.54223968565815317</v>
      </c>
      <c r="AD819" s="13">
        <f t="shared" si="126"/>
        <v>0.33333333333333331</v>
      </c>
      <c r="AE819" s="13">
        <f t="shared" si="127"/>
        <v>5.5555555555555552E-2</v>
      </c>
      <c r="AF819" s="13">
        <f t="shared" si="128"/>
        <v>0.38888888888888884</v>
      </c>
      <c r="AG819">
        <v>0</v>
      </c>
      <c r="AH819">
        <v>1</v>
      </c>
      <c r="AI819" s="17">
        <f t="shared" si="129"/>
        <v>0</v>
      </c>
      <c r="AJ819" s="35">
        <v>18</v>
      </c>
      <c r="AK819" s="35">
        <v>1</v>
      </c>
      <c r="AL819" s="35">
        <v>127</v>
      </c>
      <c r="AM819" s="35">
        <v>22</v>
      </c>
      <c r="AN819" s="35">
        <v>56</v>
      </c>
      <c r="AO819" s="35">
        <v>4</v>
      </c>
      <c r="AP819" s="35">
        <v>6</v>
      </c>
      <c r="AQ819" s="35">
        <v>55</v>
      </c>
      <c r="AR819">
        <v>5</v>
      </c>
      <c r="AS819">
        <v>0</v>
      </c>
      <c r="AT819">
        <v>82.23</v>
      </c>
      <c r="AU819">
        <v>-1.7000000000000002</v>
      </c>
      <c r="AV819">
        <v>-82.677999999999997</v>
      </c>
      <c r="AW819">
        <v>-1.6080000000000001</v>
      </c>
      <c r="AX819" s="2">
        <v>17.100000000000001</v>
      </c>
      <c r="AY819" s="2">
        <v>1.9</v>
      </c>
      <c r="AZ819" s="2">
        <v>-0.7</v>
      </c>
      <c r="BA819" s="2">
        <v>0.1</v>
      </c>
      <c r="BB819" s="2">
        <v>-0.4</v>
      </c>
      <c r="BC819" s="2">
        <v>0.9</v>
      </c>
    </row>
    <row r="820" spans="1:55" x14ac:dyDescent="0.2">
      <c r="A820" s="12" t="s">
        <v>1468</v>
      </c>
      <c r="B820" s="12" t="s">
        <v>694</v>
      </c>
      <c r="C820" t="s">
        <v>1467</v>
      </c>
      <c r="D820" t="s">
        <v>317</v>
      </c>
      <c r="E820" s="12" t="s">
        <v>178</v>
      </c>
      <c r="F820">
        <v>73</v>
      </c>
      <c r="G820">
        <v>2</v>
      </c>
      <c r="H820">
        <v>4</v>
      </c>
      <c r="I820" s="15">
        <f t="shared" si="120"/>
        <v>6</v>
      </c>
      <c r="J820">
        <v>2</v>
      </c>
      <c r="K820">
        <v>2</v>
      </c>
      <c r="L820" s="3">
        <v>2</v>
      </c>
      <c r="M820" s="3">
        <v>2</v>
      </c>
      <c r="N820" s="3">
        <v>1</v>
      </c>
      <c r="O820" s="14">
        <f t="shared" si="121"/>
        <v>2.2217650689163184</v>
      </c>
      <c r="P820">
        <v>21</v>
      </c>
      <c r="Q820">
        <v>18</v>
      </c>
      <c r="R820">
        <v>17</v>
      </c>
      <c r="S820" s="13">
        <f t="shared" si="122"/>
        <v>9.5238095238095233E-2</v>
      </c>
      <c r="T820" s="13">
        <f t="shared" si="123"/>
        <v>3.5714285714285712E-2</v>
      </c>
      <c r="U820" s="15">
        <f t="shared" si="124"/>
        <v>23.4</v>
      </c>
      <c r="V820">
        <v>2</v>
      </c>
      <c r="W820">
        <v>0</v>
      </c>
      <c r="X820">
        <v>1</v>
      </c>
      <c r="Y820" s="2">
        <v>162.03333333329999</v>
      </c>
      <c r="Z820" s="21">
        <v>2.2166666667000001</v>
      </c>
      <c r="AA820">
        <v>2.14</v>
      </c>
      <c r="AB820">
        <v>3.59</v>
      </c>
      <c r="AC820" s="32">
        <f t="shared" si="125"/>
        <v>0.37347294938917974</v>
      </c>
      <c r="AD820" s="13">
        <f t="shared" si="126"/>
        <v>0.2</v>
      </c>
      <c r="AE820" s="13">
        <f t="shared" si="127"/>
        <v>0.4</v>
      </c>
      <c r="AF820" s="13">
        <f t="shared" si="128"/>
        <v>0.60000000000000009</v>
      </c>
      <c r="AI820" s="17" t="str">
        <f t="shared" si="129"/>
        <v xml:space="preserve"> </v>
      </c>
      <c r="AJ820" s="35">
        <v>10</v>
      </c>
      <c r="AK820" s="35">
        <v>2</v>
      </c>
      <c r="AL820" s="35">
        <v>107</v>
      </c>
      <c r="AM820" s="35">
        <v>21</v>
      </c>
      <c r="AN820" s="35">
        <v>49</v>
      </c>
      <c r="AO820" s="35">
        <v>4</v>
      </c>
      <c r="AP820" s="35">
        <v>5</v>
      </c>
      <c r="AQ820" s="35">
        <v>58</v>
      </c>
      <c r="AR820">
        <v>2</v>
      </c>
      <c r="AS820">
        <v>0</v>
      </c>
      <c r="AT820">
        <v>73.680000000000007</v>
      </c>
      <c r="AU820">
        <v>7.3</v>
      </c>
      <c r="AV820">
        <v>-82.834000000000003</v>
      </c>
      <c r="AW820">
        <v>-2.149</v>
      </c>
      <c r="AX820" s="2">
        <v>12.9</v>
      </c>
      <c r="AY820" s="2">
        <v>-1.4</v>
      </c>
      <c r="AZ820" s="2">
        <v>0</v>
      </c>
      <c r="BA820" s="2">
        <v>-0.4</v>
      </c>
      <c r="BB820" s="2">
        <v>3</v>
      </c>
      <c r="BC820" s="2">
        <v>1.1000000000000001</v>
      </c>
    </row>
    <row r="821" spans="1:55" x14ac:dyDescent="0.2">
      <c r="A821" s="12" t="s">
        <v>1468</v>
      </c>
      <c r="B821" s="12" t="s">
        <v>2900</v>
      </c>
      <c r="C821" t="s">
        <v>2902</v>
      </c>
      <c r="D821" t="s">
        <v>271</v>
      </c>
      <c r="E821" s="12" t="s">
        <v>170</v>
      </c>
      <c r="F821">
        <v>27</v>
      </c>
      <c r="G821">
        <v>0</v>
      </c>
      <c r="H821">
        <v>0</v>
      </c>
      <c r="I821" s="15">
        <f t="shared" si="120"/>
        <v>0</v>
      </c>
      <c r="J821">
        <v>0</v>
      </c>
      <c r="K821">
        <v>0</v>
      </c>
      <c r="L821" s="3">
        <v>0</v>
      </c>
      <c r="M821" s="3">
        <v>0</v>
      </c>
      <c r="N821" s="3">
        <v>0</v>
      </c>
      <c r="O821" s="14">
        <f t="shared" si="121"/>
        <v>0</v>
      </c>
      <c r="P821">
        <v>0</v>
      </c>
      <c r="Q821">
        <v>0</v>
      </c>
      <c r="R821">
        <v>0</v>
      </c>
      <c r="S821" s="13">
        <f t="shared" si="122"/>
        <v>0</v>
      </c>
      <c r="T821" s="13">
        <f t="shared" si="123"/>
        <v>0</v>
      </c>
      <c r="U821" s="15">
        <f t="shared" si="124"/>
        <v>0</v>
      </c>
      <c r="V821">
        <v>0</v>
      </c>
      <c r="W821">
        <v>0</v>
      </c>
      <c r="X821">
        <v>0</v>
      </c>
      <c r="Y821" s="2">
        <v>2.7</v>
      </c>
      <c r="Z821" s="21">
        <v>0.1</v>
      </c>
      <c r="AA821">
        <v>0.1</v>
      </c>
      <c r="AB821">
        <v>4.8899999999999997</v>
      </c>
      <c r="AC821" s="32">
        <f t="shared" si="125"/>
        <v>2.0040080160320644E-2</v>
      </c>
      <c r="AD821" s="13">
        <f t="shared" si="126"/>
        <v>0</v>
      </c>
      <c r="AE821" s="13">
        <f t="shared" si="127"/>
        <v>0</v>
      </c>
      <c r="AF821" s="13">
        <f t="shared" si="128"/>
        <v>0</v>
      </c>
      <c r="AG821">
        <v>0</v>
      </c>
      <c r="AH821">
        <v>0</v>
      </c>
      <c r="AI821" s="17" t="str">
        <f t="shared" si="129"/>
        <v xml:space="preserve"> </v>
      </c>
      <c r="AJ821" s="35">
        <v>0</v>
      </c>
      <c r="AK821" s="35">
        <v>0</v>
      </c>
      <c r="AL821" s="35">
        <v>1</v>
      </c>
      <c r="AM821" s="35">
        <v>0</v>
      </c>
      <c r="AN821" s="35">
        <v>1</v>
      </c>
      <c r="AO821" s="35">
        <v>0</v>
      </c>
      <c r="AP821" s="35">
        <v>0</v>
      </c>
      <c r="AQ821" s="35">
        <v>1</v>
      </c>
      <c r="AR821">
        <v>0</v>
      </c>
      <c r="AS821">
        <v>0</v>
      </c>
      <c r="AT821">
        <v>66.67</v>
      </c>
      <c r="AU821">
        <v>-5.6</v>
      </c>
      <c r="AV821">
        <v>-83.929000000000002</v>
      </c>
      <c r="AW821">
        <v>-2.2789999999999999</v>
      </c>
      <c r="AX821" s="2">
        <v>0.30000000000000004</v>
      </c>
      <c r="AY821" s="2">
        <v>0</v>
      </c>
      <c r="AZ821" s="2">
        <v>0</v>
      </c>
      <c r="BA821" s="2">
        <v>-0.1</v>
      </c>
      <c r="BB821" s="2">
        <v>0</v>
      </c>
      <c r="BC821" s="2">
        <v>0</v>
      </c>
    </row>
    <row r="822" spans="1:55" x14ac:dyDescent="0.2">
      <c r="A822" s="12" t="s">
        <v>1468</v>
      </c>
      <c r="B822" s="12" t="s">
        <v>3151</v>
      </c>
      <c r="C822" t="s">
        <v>3153</v>
      </c>
      <c r="D822" t="s">
        <v>177</v>
      </c>
      <c r="E822" s="12" t="s">
        <v>156</v>
      </c>
      <c r="F822">
        <v>77</v>
      </c>
      <c r="G822">
        <v>1</v>
      </c>
      <c r="H822">
        <v>0</v>
      </c>
      <c r="I822" s="15">
        <f t="shared" si="120"/>
        <v>1</v>
      </c>
      <c r="J822">
        <v>0</v>
      </c>
      <c r="K822">
        <v>0</v>
      </c>
      <c r="L822" s="3">
        <v>0</v>
      </c>
      <c r="M822" s="3">
        <v>0</v>
      </c>
      <c r="N822" s="3">
        <v>0</v>
      </c>
      <c r="O822" s="14">
        <f t="shared" si="121"/>
        <v>7.302231237292891</v>
      </c>
      <c r="P822">
        <v>2</v>
      </c>
      <c r="Q822">
        <v>0</v>
      </c>
      <c r="R822">
        <v>0</v>
      </c>
      <c r="S822" s="13">
        <f t="shared" si="122"/>
        <v>0.5</v>
      </c>
      <c r="T822" s="13">
        <f t="shared" si="123"/>
        <v>0.5</v>
      </c>
      <c r="U822" s="15">
        <f t="shared" si="124"/>
        <v>0</v>
      </c>
      <c r="V822">
        <v>0</v>
      </c>
      <c r="W822">
        <v>0</v>
      </c>
      <c r="X822">
        <v>0</v>
      </c>
      <c r="Y822" s="2">
        <v>8.2166666667000001</v>
      </c>
      <c r="Z822" s="21">
        <v>0.1</v>
      </c>
      <c r="AA822">
        <v>0.11</v>
      </c>
      <c r="AB822">
        <v>5.18</v>
      </c>
      <c r="AC822" s="32">
        <f t="shared" si="125"/>
        <v>2.0793950850661626E-2</v>
      </c>
      <c r="AD822" s="13">
        <f t="shared" si="126"/>
        <v>0</v>
      </c>
      <c r="AE822" s="13">
        <f t="shared" si="127"/>
        <v>0</v>
      </c>
      <c r="AF822" s="13">
        <f t="shared" si="128"/>
        <v>0</v>
      </c>
      <c r="AG822">
        <v>0</v>
      </c>
      <c r="AH822">
        <v>0</v>
      </c>
      <c r="AI822" s="17" t="str">
        <f t="shared" si="129"/>
        <v xml:space="preserve"> </v>
      </c>
      <c r="AJ822" s="35">
        <v>2</v>
      </c>
      <c r="AK822" s="35">
        <v>0</v>
      </c>
      <c r="AL822" s="35">
        <v>6</v>
      </c>
      <c r="AM822" s="35">
        <v>1</v>
      </c>
      <c r="AN822" s="35">
        <v>4</v>
      </c>
      <c r="AO822" s="35">
        <v>0</v>
      </c>
      <c r="AP822" s="35">
        <v>1</v>
      </c>
      <c r="AQ822" s="35">
        <v>3</v>
      </c>
      <c r="AR822">
        <v>3</v>
      </c>
      <c r="AS822">
        <v>0</v>
      </c>
      <c r="AT822">
        <v>94.93</v>
      </c>
      <c r="AU822">
        <v>3.1</v>
      </c>
      <c r="AV822">
        <v>-84.849000000000004</v>
      </c>
      <c r="AW822">
        <v>-2.4990000000000001</v>
      </c>
      <c r="AX822" s="2">
        <v>0.60000000000000009</v>
      </c>
      <c r="AY822" s="2">
        <v>-0.1</v>
      </c>
      <c r="AZ822" s="2">
        <v>0.1</v>
      </c>
      <c r="BA822" s="2">
        <v>-0.1</v>
      </c>
      <c r="BB822" s="2">
        <v>-0.1</v>
      </c>
      <c r="BC822" s="2">
        <v>-0.2</v>
      </c>
    </row>
    <row r="823" spans="1:55" x14ac:dyDescent="0.2">
      <c r="A823" s="12" t="s">
        <v>1468</v>
      </c>
      <c r="B823" s="12" t="s">
        <v>3672</v>
      </c>
      <c r="C823" t="s">
        <v>3680</v>
      </c>
      <c r="D823" t="s">
        <v>210</v>
      </c>
      <c r="E823" s="12" t="s">
        <v>148</v>
      </c>
      <c r="F823">
        <v>82</v>
      </c>
      <c r="G823">
        <v>1</v>
      </c>
      <c r="H823">
        <v>0</v>
      </c>
      <c r="I823" s="15">
        <f t="shared" si="120"/>
        <v>1</v>
      </c>
      <c r="J823">
        <v>0</v>
      </c>
      <c r="K823">
        <v>0</v>
      </c>
      <c r="L823" s="3">
        <v>1</v>
      </c>
      <c r="M823" s="3">
        <v>0</v>
      </c>
      <c r="N823" s="3">
        <v>0</v>
      </c>
      <c r="O823" s="14">
        <f t="shared" si="121"/>
        <v>7.5471698113207548</v>
      </c>
      <c r="P823">
        <v>1</v>
      </c>
      <c r="Q823">
        <v>0</v>
      </c>
      <c r="R823">
        <v>1</v>
      </c>
      <c r="S823" s="13">
        <f t="shared" si="122"/>
        <v>1</v>
      </c>
      <c r="T823" s="13">
        <f t="shared" si="123"/>
        <v>0.5</v>
      </c>
      <c r="U823" s="15">
        <f t="shared" si="124"/>
        <v>0</v>
      </c>
      <c r="V823">
        <v>0</v>
      </c>
      <c r="W823">
        <v>0</v>
      </c>
      <c r="X823">
        <v>1</v>
      </c>
      <c r="Y823" s="2">
        <v>7.95</v>
      </c>
      <c r="Z823" s="21">
        <v>8.3333333300000006E-2</v>
      </c>
      <c r="AA823">
        <v>0.1</v>
      </c>
      <c r="AB823">
        <v>5.16</v>
      </c>
      <c r="AC823" s="32">
        <f t="shared" si="125"/>
        <v>1.9011406844106467E-2</v>
      </c>
      <c r="AD823" s="13">
        <f t="shared" si="126"/>
        <v>1</v>
      </c>
      <c r="AE823" s="13">
        <f t="shared" si="127"/>
        <v>0</v>
      </c>
      <c r="AF823" s="13">
        <f t="shared" si="128"/>
        <v>1</v>
      </c>
      <c r="AG823">
        <v>0</v>
      </c>
      <c r="AH823">
        <v>0</v>
      </c>
      <c r="AI823" s="17" t="str">
        <f t="shared" si="129"/>
        <v xml:space="preserve"> </v>
      </c>
      <c r="AJ823" s="35">
        <v>1</v>
      </c>
      <c r="AK823" s="35">
        <v>0</v>
      </c>
      <c r="AL823" s="35">
        <v>4</v>
      </c>
      <c r="AM823" s="35">
        <v>3</v>
      </c>
      <c r="AN823" s="35">
        <v>0</v>
      </c>
      <c r="AO823" s="35">
        <v>0</v>
      </c>
      <c r="AP823" s="35">
        <v>1</v>
      </c>
      <c r="AQ823" s="35">
        <v>3</v>
      </c>
      <c r="AR823">
        <v>0</v>
      </c>
      <c r="AS823">
        <v>0</v>
      </c>
      <c r="AT823">
        <v>30.19</v>
      </c>
      <c r="AU823">
        <v>-64.5</v>
      </c>
      <c r="AV823">
        <v>-85.744</v>
      </c>
      <c r="AW823">
        <v>-1.373</v>
      </c>
      <c r="AX823" s="2">
        <v>0.60000000000000009</v>
      </c>
      <c r="AY823" s="2">
        <v>-0.1</v>
      </c>
      <c r="AZ823" s="2">
        <v>0.1</v>
      </c>
      <c r="BA823" s="2">
        <v>0.1</v>
      </c>
      <c r="BB823" s="2">
        <v>0</v>
      </c>
      <c r="BC823" s="2">
        <v>0.1</v>
      </c>
    </row>
    <row r="824" spans="1:55" x14ac:dyDescent="0.2">
      <c r="A824" s="12" t="s">
        <v>1329</v>
      </c>
      <c r="B824" s="12" t="s">
        <v>1330</v>
      </c>
      <c r="C824" t="s">
        <v>1328</v>
      </c>
      <c r="D824" t="s">
        <v>317</v>
      </c>
      <c r="E824" s="12" t="s">
        <v>156</v>
      </c>
      <c r="F824">
        <v>80</v>
      </c>
      <c r="G824">
        <v>2</v>
      </c>
      <c r="H824">
        <v>5</v>
      </c>
      <c r="I824" s="15">
        <f t="shared" si="120"/>
        <v>7</v>
      </c>
      <c r="J824">
        <v>3</v>
      </c>
      <c r="K824">
        <v>2</v>
      </c>
      <c r="L824" s="3">
        <v>1</v>
      </c>
      <c r="M824" s="3">
        <v>2</v>
      </c>
      <c r="N824" s="3">
        <v>1</v>
      </c>
      <c r="O824" s="14">
        <f t="shared" si="121"/>
        <v>2.0262121090298346</v>
      </c>
      <c r="P824">
        <v>49</v>
      </c>
      <c r="Q824">
        <v>20</v>
      </c>
      <c r="R824">
        <v>27</v>
      </c>
      <c r="S824" s="13">
        <f t="shared" si="122"/>
        <v>4.0816326530612242E-2</v>
      </c>
      <c r="T824" s="13">
        <f t="shared" si="123"/>
        <v>2.0833333333333332E-2</v>
      </c>
      <c r="U824" s="15">
        <f t="shared" si="124"/>
        <v>69</v>
      </c>
      <c r="V824">
        <v>1</v>
      </c>
      <c r="W824">
        <v>1</v>
      </c>
      <c r="X824">
        <v>7</v>
      </c>
      <c r="Y824" s="2">
        <v>207.28333333329999</v>
      </c>
      <c r="Z824" s="21">
        <v>2.5833333333000001</v>
      </c>
      <c r="AA824">
        <v>2.5300000000000002</v>
      </c>
      <c r="AB824">
        <v>3.08</v>
      </c>
      <c r="AC824" s="32">
        <f t="shared" si="125"/>
        <v>0.45098039215686275</v>
      </c>
      <c r="AD824" s="13">
        <f t="shared" si="126"/>
        <v>0.14285714285714285</v>
      </c>
      <c r="AE824" s="13">
        <f t="shared" si="127"/>
        <v>0.7142857142857143</v>
      </c>
      <c r="AF824" s="13">
        <f t="shared" si="128"/>
        <v>0.85714285714285721</v>
      </c>
      <c r="AG824">
        <v>1</v>
      </c>
      <c r="AH824">
        <v>0</v>
      </c>
      <c r="AI824" s="17">
        <f t="shared" si="129"/>
        <v>1</v>
      </c>
      <c r="AJ824" s="35">
        <v>7</v>
      </c>
      <c r="AK824" s="35">
        <v>1</v>
      </c>
      <c r="AL824" s="35">
        <v>154</v>
      </c>
      <c r="AM824" s="35">
        <v>23</v>
      </c>
      <c r="AN824" s="35">
        <v>68</v>
      </c>
      <c r="AO824" s="35">
        <v>8</v>
      </c>
      <c r="AP824" s="35">
        <v>11</v>
      </c>
      <c r="AQ824" s="35">
        <v>74</v>
      </c>
      <c r="AR824">
        <v>0</v>
      </c>
      <c r="AS824">
        <v>1</v>
      </c>
      <c r="AT824">
        <v>77.08</v>
      </c>
      <c r="AU824">
        <v>13.8</v>
      </c>
      <c r="AV824">
        <v>-94.548000000000002</v>
      </c>
      <c r="AW824">
        <v>-15.473000000000001</v>
      </c>
      <c r="AX824" s="2">
        <v>16.3</v>
      </c>
      <c r="AY824" s="2">
        <v>-3.2</v>
      </c>
      <c r="AZ824" s="2">
        <v>-0.7</v>
      </c>
      <c r="BA824" s="2">
        <v>-0.7</v>
      </c>
      <c r="BB824" s="2">
        <v>4.0999999999999996</v>
      </c>
      <c r="BC824" s="2">
        <v>-0.4</v>
      </c>
    </row>
    <row r="825" spans="1:55" x14ac:dyDescent="0.2">
      <c r="A825" s="12" t="s">
        <v>1329</v>
      </c>
      <c r="B825" s="12" t="s">
        <v>1771</v>
      </c>
      <c r="C825" t="s">
        <v>1770</v>
      </c>
      <c r="D825" t="s">
        <v>610</v>
      </c>
      <c r="E825" s="12" t="s">
        <v>170</v>
      </c>
      <c r="F825">
        <v>37</v>
      </c>
      <c r="G825">
        <v>3</v>
      </c>
      <c r="H825">
        <v>0</v>
      </c>
      <c r="I825" s="15">
        <f t="shared" si="120"/>
        <v>3</v>
      </c>
      <c r="J825">
        <v>0</v>
      </c>
      <c r="K825">
        <v>0</v>
      </c>
      <c r="L825" s="3">
        <v>3</v>
      </c>
      <c r="M825" s="3">
        <v>0</v>
      </c>
      <c r="N825" s="3">
        <v>0</v>
      </c>
      <c r="O825" s="14">
        <f t="shared" si="121"/>
        <v>2.3596242079975349</v>
      </c>
      <c r="P825">
        <v>17</v>
      </c>
      <c r="Q825">
        <v>8</v>
      </c>
      <c r="R825">
        <v>2</v>
      </c>
      <c r="S825" s="13">
        <f t="shared" si="122"/>
        <v>0.17647058823529413</v>
      </c>
      <c r="T825" s="13">
        <f t="shared" si="123"/>
        <v>0.1111111111111111</v>
      </c>
      <c r="U825" s="15">
        <f t="shared" si="124"/>
        <v>0</v>
      </c>
      <c r="V825">
        <v>0</v>
      </c>
      <c r="W825">
        <v>1</v>
      </c>
      <c r="X825">
        <v>4</v>
      </c>
      <c r="Y825" s="2">
        <v>76.283333333300007</v>
      </c>
      <c r="Z825" s="21">
        <v>2.0499999999999998</v>
      </c>
      <c r="AA825">
        <v>2.0499999999999998</v>
      </c>
      <c r="AB825">
        <v>4.25</v>
      </c>
      <c r="AC825" s="32">
        <f t="shared" si="125"/>
        <v>0.32539682539682535</v>
      </c>
      <c r="AD825" s="13">
        <f t="shared" si="126"/>
        <v>0.6</v>
      </c>
      <c r="AE825" s="13">
        <f t="shared" si="127"/>
        <v>0</v>
      </c>
      <c r="AF825" s="13">
        <f t="shared" si="128"/>
        <v>0.6</v>
      </c>
      <c r="AG825">
        <v>16</v>
      </c>
      <c r="AH825">
        <v>11</v>
      </c>
      <c r="AI825" s="17">
        <f t="shared" si="129"/>
        <v>0.59259259259259256</v>
      </c>
      <c r="AJ825" s="35">
        <v>5</v>
      </c>
      <c r="AK825" s="35">
        <v>0</v>
      </c>
      <c r="AL825" s="35">
        <v>72</v>
      </c>
      <c r="AM825" s="35">
        <v>13</v>
      </c>
      <c r="AN825" s="35">
        <v>36</v>
      </c>
      <c r="AO825" s="35">
        <v>2</v>
      </c>
      <c r="AP825" s="35">
        <v>7</v>
      </c>
      <c r="AQ825" s="35">
        <v>19</v>
      </c>
      <c r="AR825">
        <v>0</v>
      </c>
      <c r="AS825">
        <v>1</v>
      </c>
      <c r="AT825">
        <v>86.99</v>
      </c>
      <c r="AU825">
        <v>-35.200000000000003</v>
      </c>
      <c r="AV825">
        <v>-69.438000000000002</v>
      </c>
      <c r="AW825">
        <v>10.53</v>
      </c>
      <c r="AX825" s="2">
        <v>8.3000000000000007</v>
      </c>
      <c r="AY825" s="2">
        <v>1.4</v>
      </c>
      <c r="AZ825" s="2">
        <v>0.7</v>
      </c>
      <c r="BA825" s="2">
        <v>-0.2</v>
      </c>
      <c r="BB825" s="2">
        <v>-0.9</v>
      </c>
      <c r="BC825" s="2">
        <v>1</v>
      </c>
    </row>
    <row r="826" spans="1:55" x14ac:dyDescent="0.2">
      <c r="A826" s="12" t="s">
        <v>1329</v>
      </c>
      <c r="B826" s="12" t="s">
        <v>1959</v>
      </c>
      <c r="C826" t="s">
        <v>1958</v>
      </c>
      <c r="D826" t="s">
        <v>122</v>
      </c>
      <c r="E826" s="12" t="s">
        <v>148</v>
      </c>
      <c r="F826">
        <v>36</v>
      </c>
      <c r="G826">
        <v>2</v>
      </c>
      <c r="H826">
        <v>1</v>
      </c>
      <c r="I826" s="15">
        <f t="shared" si="120"/>
        <v>3</v>
      </c>
      <c r="J826">
        <v>1</v>
      </c>
      <c r="K826">
        <v>0</v>
      </c>
      <c r="L826" s="3">
        <v>2</v>
      </c>
      <c r="M826" s="3">
        <v>1</v>
      </c>
      <c r="N826" s="3">
        <v>0</v>
      </c>
      <c r="O826" s="14">
        <f t="shared" si="121"/>
        <v>2.6005297375378764</v>
      </c>
      <c r="P826">
        <v>10</v>
      </c>
      <c r="Q826">
        <v>4</v>
      </c>
      <c r="R826">
        <v>6</v>
      </c>
      <c r="S826" s="13">
        <f t="shared" si="122"/>
        <v>0.2</v>
      </c>
      <c r="T826" s="13">
        <f t="shared" si="123"/>
        <v>0.1</v>
      </c>
      <c r="U826" s="15">
        <f t="shared" si="124"/>
        <v>11.6</v>
      </c>
      <c r="V826">
        <v>0</v>
      </c>
      <c r="W826">
        <v>7</v>
      </c>
      <c r="X826">
        <v>4</v>
      </c>
      <c r="Y826" s="2">
        <v>69.216666666699993</v>
      </c>
      <c r="Z826" s="21">
        <v>1.9166666667000001</v>
      </c>
      <c r="AA826">
        <v>1.9</v>
      </c>
      <c r="AB826">
        <v>3.28</v>
      </c>
      <c r="AC826" s="32">
        <f t="shared" si="125"/>
        <v>0.36679536679536678</v>
      </c>
      <c r="AD826" s="13">
        <f t="shared" si="126"/>
        <v>0.4</v>
      </c>
      <c r="AE826" s="13">
        <f t="shared" si="127"/>
        <v>0.2</v>
      </c>
      <c r="AF826" s="13">
        <f t="shared" si="128"/>
        <v>0.60000000000000009</v>
      </c>
      <c r="AG826">
        <v>0</v>
      </c>
      <c r="AH826">
        <v>0</v>
      </c>
      <c r="AI826" s="17" t="str">
        <f t="shared" si="129"/>
        <v xml:space="preserve"> </v>
      </c>
      <c r="AJ826" s="35">
        <v>5</v>
      </c>
      <c r="AK826" s="35">
        <v>1</v>
      </c>
      <c r="AL826" s="35">
        <v>53</v>
      </c>
      <c r="AM826" s="35">
        <v>7</v>
      </c>
      <c r="AN826" s="35">
        <v>26</v>
      </c>
      <c r="AO826" s="35">
        <v>1</v>
      </c>
      <c r="AP826" s="35">
        <v>0</v>
      </c>
      <c r="AQ826" s="35">
        <v>20</v>
      </c>
      <c r="AR826">
        <v>2</v>
      </c>
      <c r="AS826">
        <v>0</v>
      </c>
      <c r="AT826">
        <v>83.23</v>
      </c>
      <c r="AU826">
        <v>-2.2000000000000002</v>
      </c>
      <c r="AV826">
        <v>-81.456999999999994</v>
      </c>
      <c r="AW826">
        <v>-1.329</v>
      </c>
      <c r="AX826" s="2">
        <v>5</v>
      </c>
      <c r="AY826" s="2">
        <v>-1.7000000000000002</v>
      </c>
      <c r="AZ826" s="2">
        <v>-0.1</v>
      </c>
      <c r="BA826" s="2">
        <v>-0.2</v>
      </c>
      <c r="BB826" s="2">
        <v>0.4</v>
      </c>
      <c r="BC826" s="2">
        <v>-1.6</v>
      </c>
    </row>
    <row r="827" spans="1:55" x14ac:dyDescent="0.2">
      <c r="A827" s="12" t="s">
        <v>1329</v>
      </c>
      <c r="B827" s="12" t="s">
        <v>2074</v>
      </c>
      <c r="C827" t="s">
        <v>2073</v>
      </c>
      <c r="D827" t="s">
        <v>317</v>
      </c>
      <c r="E827" s="12" t="s">
        <v>148</v>
      </c>
      <c r="F827">
        <v>49</v>
      </c>
      <c r="G827">
        <v>0</v>
      </c>
      <c r="H827">
        <v>0</v>
      </c>
      <c r="I827" s="15">
        <f t="shared" si="120"/>
        <v>0</v>
      </c>
      <c r="J827">
        <v>0</v>
      </c>
      <c r="K827">
        <v>0</v>
      </c>
      <c r="L827" s="3">
        <v>0</v>
      </c>
      <c r="M827" s="3">
        <v>0</v>
      </c>
      <c r="N827" s="3">
        <v>0</v>
      </c>
      <c r="O827" s="14">
        <f t="shared" si="121"/>
        <v>0</v>
      </c>
      <c r="P827">
        <v>9</v>
      </c>
      <c r="Q827">
        <v>1</v>
      </c>
      <c r="R827">
        <v>0</v>
      </c>
      <c r="S827" s="13">
        <f t="shared" si="122"/>
        <v>0</v>
      </c>
      <c r="T827" s="13">
        <f t="shared" si="123"/>
        <v>0</v>
      </c>
      <c r="U827" s="15">
        <f t="shared" si="124"/>
        <v>0</v>
      </c>
      <c r="V827">
        <v>0</v>
      </c>
      <c r="W827">
        <v>0</v>
      </c>
      <c r="X827">
        <v>2</v>
      </c>
      <c r="Y827" s="2">
        <v>68.900000000000006</v>
      </c>
      <c r="Z827" s="21">
        <v>1.4</v>
      </c>
      <c r="AA827">
        <v>1.37</v>
      </c>
      <c r="AB827">
        <v>4.37</v>
      </c>
      <c r="AC827" s="32">
        <f t="shared" si="125"/>
        <v>0.23867595818815332</v>
      </c>
      <c r="AD827" s="13">
        <f t="shared" si="126"/>
        <v>0</v>
      </c>
      <c r="AE827" s="13">
        <f t="shared" si="127"/>
        <v>0</v>
      </c>
      <c r="AF827" s="13">
        <f t="shared" si="128"/>
        <v>0</v>
      </c>
      <c r="AG827">
        <v>3</v>
      </c>
      <c r="AH827">
        <v>10</v>
      </c>
      <c r="AI827" s="17">
        <f t="shared" si="129"/>
        <v>0.23076923076923078</v>
      </c>
      <c r="AJ827" s="35">
        <v>2</v>
      </c>
      <c r="AK827" s="35">
        <v>0</v>
      </c>
      <c r="AL827" s="35">
        <v>39</v>
      </c>
      <c r="AM827" s="35">
        <v>7</v>
      </c>
      <c r="AN827" s="35">
        <v>17</v>
      </c>
      <c r="AO827" s="35">
        <v>4</v>
      </c>
      <c r="AP827" s="35">
        <v>2</v>
      </c>
      <c r="AQ827" s="35">
        <v>20</v>
      </c>
      <c r="AR827">
        <v>0</v>
      </c>
      <c r="AS827">
        <v>0</v>
      </c>
      <c r="AT827">
        <v>58.17</v>
      </c>
      <c r="AU827">
        <v>-13.3</v>
      </c>
      <c r="AV827">
        <v>-80.363</v>
      </c>
      <c r="AW827">
        <v>5.899</v>
      </c>
      <c r="AX827" s="2">
        <v>3.7</v>
      </c>
      <c r="AY827" s="2">
        <v>-2.1</v>
      </c>
      <c r="AZ827" s="2">
        <v>0.4</v>
      </c>
      <c r="BA827" s="2">
        <v>-0.2</v>
      </c>
      <c r="BB827" s="2">
        <v>1.3</v>
      </c>
      <c r="BC827" s="2">
        <v>-0.7</v>
      </c>
    </row>
    <row r="828" spans="1:55" x14ac:dyDescent="0.2">
      <c r="A828" s="12" t="s">
        <v>1329</v>
      </c>
      <c r="B828" s="12" t="s">
        <v>2849</v>
      </c>
      <c r="C828" t="s">
        <v>2848</v>
      </c>
      <c r="D828" t="s">
        <v>367</v>
      </c>
      <c r="E828" s="12" t="s">
        <v>170</v>
      </c>
      <c r="F828">
        <v>81</v>
      </c>
      <c r="G828">
        <v>3</v>
      </c>
      <c r="H828">
        <v>7</v>
      </c>
      <c r="I828" s="15">
        <f t="shared" si="120"/>
        <v>10</v>
      </c>
      <c r="J828">
        <v>3</v>
      </c>
      <c r="K828">
        <v>4</v>
      </c>
      <c r="L828" s="3">
        <v>4</v>
      </c>
      <c r="M828" s="3">
        <v>2</v>
      </c>
      <c r="N828" s="3">
        <v>4</v>
      </c>
      <c r="O828" s="14">
        <f t="shared" si="121"/>
        <v>3.8196286472156644</v>
      </c>
      <c r="P828">
        <v>18</v>
      </c>
      <c r="Q828">
        <v>8</v>
      </c>
      <c r="R828">
        <v>9</v>
      </c>
      <c r="S828" s="13">
        <f t="shared" si="122"/>
        <v>0.16666666666666666</v>
      </c>
      <c r="T828" s="13">
        <f t="shared" si="123"/>
        <v>8.5714285714285715E-2</v>
      </c>
      <c r="U828" s="15">
        <f t="shared" si="124"/>
        <v>25.5</v>
      </c>
      <c r="V828">
        <v>1</v>
      </c>
      <c r="W828">
        <v>1</v>
      </c>
      <c r="X828">
        <v>6</v>
      </c>
      <c r="Y828" s="2">
        <v>157.0833333333</v>
      </c>
      <c r="Z828" s="21">
        <v>1.9333333333</v>
      </c>
      <c r="AA828">
        <v>1.92</v>
      </c>
      <c r="AB828">
        <v>3.69</v>
      </c>
      <c r="AC828" s="32">
        <f t="shared" si="125"/>
        <v>0.34224598930481287</v>
      </c>
      <c r="AD828" s="13">
        <f t="shared" si="126"/>
        <v>0.2857142857142857</v>
      </c>
      <c r="AE828" s="13">
        <f t="shared" si="127"/>
        <v>0.5</v>
      </c>
      <c r="AF828" s="13">
        <f t="shared" si="128"/>
        <v>0.7857142857142857</v>
      </c>
      <c r="AG828">
        <v>71</v>
      </c>
      <c r="AH828">
        <v>48</v>
      </c>
      <c r="AI828" s="17">
        <f t="shared" si="129"/>
        <v>0.59663865546218486</v>
      </c>
      <c r="AJ828" s="35">
        <v>14</v>
      </c>
      <c r="AK828" s="35">
        <v>1</v>
      </c>
      <c r="AL828" s="35">
        <v>105</v>
      </c>
      <c r="AM828" s="35">
        <v>21</v>
      </c>
      <c r="AN828" s="35">
        <v>52</v>
      </c>
      <c r="AO828" s="35">
        <v>4</v>
      </c>
      <c r="AP828" s="35">
        <v>9</v>
      </c>
      <c r="AQ828" s="35">
        <v>64</v>
      </c>
      <c r="AR828">
        <v>0</v>
      </c>
      <c r="AS828">
        <v>0</v>
      </c>
      <c r="AT828">
        <v>76.97</v>
      </c>
      <c r="AU828">
        <v>-3.8</v>
      </c>
      <c r="AV828">
        <v>-79.61</v>
      </c>
      <c r="AW828">
        <v>1.6219999999999999</v>
      </c>
      <c r="AX828" s="2">
        <v>12.8</v>
      </c>
      <c r="AY828" s="2">
        <v>-1.4</v>
      </c>
      <c r="AZ828" s="2">
        <v>-0.1</v>
      </c>
      <c r="BA828" s="2">
        <v>-0.5</v>
      </c>
      <c r="BB828" s="2">
        <v>2</v>
      </c>
      <c r="BC828" s="2">
        <v>0</v>
      </c>
    </row>
    <row r="829" spans="1:55" x14ac:dyDescent="0.2">
      <c r="A829" s="12" t="s">
        <v>1329</v>
      </c>
      <c r="B829" s="12" t="s">
        <v>3430</v>
      </c>
      <c r="C829" t="s">
        <v>3429</v>
      </c>
      <c r="D829" t="s">
        <v>122</v>
      </c>
      <c r="E829" s="12" t="s">
        <v>123</v>
      </c>
      <c r="F829">
        <v>73</v>
      </c>
      <c r="G829">
        <v>2</v>
      </c>
      <c r="H829">
        <v>4</v>
      </c>
      <c r="I829" s="15">
        <f t="shared" si="120"/>
        <v>6</v>
      </c>
      <c r="J829">
        <v>2</v>
      </c>
      <c r="K829">
        <v>2</v>
      </c>
      <c r="L829" s="3">
        <v>2</v>
      </c>
      <c r="M829" s="3">
        <v>2</v>
      </c>
      <c r="N829" s="3">
        <v>2</v>
      </c>
      <c r="O829" s="14">
        <f t="shared" si="121"/>
        <v>2.1490398965272814</v>
      </c>
      <c r="P829">
        <v>30</v>
      </c>
      <c r="Q829">
        <v>15</v>
      </c>
      <c r="R829">
        <v>10</v>
      </c>
      <c r="S829" s="13">
        <f t="shared" si="122"/>
        <v>6.6666666666666666E-2</v>
      </c>
      <c r="T829" s="13">
        <f t="shared" si="123"/>
        <v>3.6363636363636362E-2</v>
      </c>
      <c r="U829" s="15">
        <f t="shared" si="124"/>
        <v>21.714285714285715</v>
      </c>
      <c r="V829">
        <v>0</v>
      </c>
      <c r="W829">
        <v>4</v>
      </c>
      <c r="X829">
        <v>8</v>
      </c>
      <c r="Y829" s="2">
        <v>167.51666666669999</v>
      </c>
      <c r="Z829" s="21">
        <v>2.2833333332999999</v>
      </c>
      <c r="AA829">
        <v>2.25</v>
      </c>
      <c r="AB829">
        <v>3.23</v>
      </c>
      <c r="AC829" s="32">
        <f t="shared" si="125"/>
        <v>0.41058394160583939</v>
      </c>
      <c r="AD829" s="13">
        <f t="shared" si="126"/>
        <v>0.14285714285714285</v>
      </c>
      <c r="AE829" s="13">
        <f t="shared" si="127"/>
        <v>0.2857142857142857</v>
      </c>
      <c r="AF829" s="13">
        <f t="shared" si="128"/>
        <v>0.42857142857142855</v>
      </c>
      <c r="AG829">
        <v>16</v>
      </c>
      <c r="AH829">
        <v>16</v>
      </c>
      <c r="AI829" s="17">
        <f t="shared" si="129"/>
        <v>0.5</v>
      </c>
      <c r="AJ829" s="35">
        <v>14</v>
      </c>
      <c r="AK829" s="35">
        <v>3</v>
      </c>
      <c r="AL829" s="35">
        <v>138</v>
      </c>
      <c r="AM829" s="35">
        <v>14</v>
      </c>
      <c r="AN829" s="35">
        <v>54</v>
      </c>
      <c r="AO829" s="35">
        <v>7</v>
      </c>
      <c r="AP829" s="35">
        <v>1</v>
      </c>
      <c r="AQ829" s="35">
        <v>44</v>
      </c>
      <c r="AR829">
        <v>2</v>
      </c>
      <c r="AS829">
        <v>1</v>
      </c>
      <c r="AT829">
        <v>82.03</v>
      </c>
      <c r="AU829">
        <v>-1.3</v>
      </c>
      <c r="AV829">
        <v>-84.366</v>
      </c>
      <c r="AW829">
        <v>-0.32700000000000001</v>
      </c>
      <c r="AX829" s="2">
        <v>15.7</v>
      </c>
      <c r="AY829" s="2">
        <v>0.8</v>
      </c>
      <c r="AZ829" s="2">
        <v>-0.1</v>
      </c>
      <c r="BA829" s="2">
        <v>-0.60000000000000009</v>
      </c>
      <c r="BB829" s="2">
        <v>1.1000000000000001</v>
      </c>
      <c r="BC829" s="2">
        <v>1.2</v>
      </c>
    </row>
    <row r="830" spans="1:55" x14ac:dyDescent="0.2">
      <c r="A830" s="12" t="s">
        <v>3686</v>
      </c>
      <c r="B830" s="12" t="s">
        <v>3687</v>
      </c>
      <c r="C830" t="s">
        <v>3685</v>
      </c>
      <c r="D830" t="s">
        <v>610</v>
      </c>
      <c r="E830" s="12" t="s">
        <v>170</v>
      </c>
      <c r="F830">
        <v>77</v>
      </c>
      <c r="G830">
        <v>0</v>
      </c>
      <c r="H830">
        <v>5</v>
      </c>
      <c r="I830" s="15">
        <f t="shared" si="120"/>
        <v>5</v>
      </c>
      <c r="J830">
        <v>3</v>
      </c>
      <c r="K830">
        <v>2</v>
      </c>
      <c r="L830" s="3">
        <v>0</v>
      </c>
      <c r="M830" s="3">
        <v>3</v>
      </c>
      <c r="N830" s="3">
        <v>2</v>
      </c>
      <c r="O830" s="14">
        <f t="shared" si="121"/>
        <v>3.1785272823602959</v>
      </c>
      <c r="P830">
        <v>13</v>
      </c>
      <c r="Q830">
        <v>9</v>
      </c>
      <c r="R830">
        <v>3</v>
      </c>
      <c r="S830" s="13">
        <f t="shared" si="122"/>
        <v>0</v>
      </c>
      <c r="T830" s="13">
        <f t="shared" si="123"/>
        <v>0</v>
      </c>
      <c r="U830" s="15">
        <f t="shared" si="124"/>
        <v>52.800000000000004</v>
      </c>
      <c r="V830">
        <v>0</v>
      </c>
      <c r="W830">
        <v>3</v>
      </c>
      <c r="X830">
        <v>5</v>
      </c>
      <c r="Y830" s="2">
        <v>94.383333333300001</v>
      </c>
      <c r="Z830" s="21">
        <v>1.2166666667000001</v>
      </c>
      <c r="AA830">
        <v>1.23</v>
      </c>
      <c r="AB830">
        <v>4.37</v>
      </c>
      <c r="AC830" s="32">
        <f t="shared" si="125"/>
        <v>0.21964285714285717</v>
      </c>
      <c r="AD830" s="13">
        <f t="shared" si="126"/>
        <v>0</v>
      </c>
      <c r="AE830" s="13">
        <f t="shared" si="127"/>
        <v>1</v>
      </c>
      <c r="AF830" s="13">
        <f t="shared" si="128"/>
        <v>1</v>
      </c>
      <c r="AG830">
        <v>2</v>
      </c>
      <c r="AH830">
        <v>5</v>
      </c>
      <c r="AI830" s="17">
        <f t="shared" si="129"/>
        <v>0.2857142857142857</v>
      </c>
      <c r="AJ830" s="35">
        <v>5</v>
      </c>
      <c r="AK830" s="35">
        <v>0</v>
      </c>
      <c r="AL830" s="35">
        <v>83</v>
      </c>
      <c r="AM830" s="35">
        <v>17</v>
      </c>
      <c r="AN830" s="35">
        <v>40</v>
      </c>
      <c r="AO830" s="35">
        <v>6</v>
      </c>
      <c r="AP830" s="35">
        <v>7</v>
      </c>
      <c r="AQ830" s="35">
        <v>37</v>
      </c>
      <c r="AR830">
        <v>1</v>
      </c>
      <c r="AS830">
        <v>1</v>
      </c>
      <c r="AT830">
        <v>85.82</v>
      </c>
      <c r="AU830">
        <v>-21.4</v>
      </c>
      <c r="AV830">
        <v>-77.156999999999996</v>
      </c>
      <c r="AW830">
        <v>-0.93300000000000005</v>
      </c>
      <c r="AX830" s="2">
        <v>8.9</v>
      </c>
      <c r="AY830" s="2">
        <v>-0.2</v>
      </c>
      <c r="AZ830" s="2">
        <v>0.60000000000000009</v>
      </c>
      <c r="BA830" s="2">
        <v>-0.2</v>
      </c>
      <c r="BB830" s="2">
        <v>-1.4</v>
      </c>
      <c r="BC830" s="2">
        <v>-1.2</v>
      </c>
    </row>
    <row r="831" spans="1:55" x14ac:dyDescent="0.2">
      <c r="A831" s="12" t="s">
        <v>2110</v>
      </c>
      <c r="B831" s="12" t="s">
        <v>2111</v>
      </c>
      <c r="C831" t="s">
        <v>2109</v>
      </c>
      <c r="D831" t="s">
        <v>338</v>
      </c>
      <c r="E831" s="12" t="s">
        <v>178</v>
      </c>
      <c r="F831">
        <v>79</v>
      </c>
      <c r="G831">
        <v>6</v>
      </c>
      <c r="H831">
        <v>13</v>
      </c>
      <c r="I831" s="15">
        <f t="shared" si="120"/>
        <v>19</v>
      </c>
      <c r="J831">
        <v>6</v>
      </c>
      <c r="K831">
        <v>7</v>
      </c>
      <c r="L831" s="3">
        <v>6</v>
      </c>
      <c r="M831" s="3">
        <v>6</v>
      </c>
      <c r="N831" s="3">
        <v>6</v>
      </c>
      <c r="O831" s="14">
        <f t="shared" si="121"/>
        <v>5.7368112052326197</v>
      </c>
      <c r="P831">
        <v>58</v>
      </c>
      <c r="Q831">
        <v>15</v>
      </c>
      <c r="R831">
        <v>44</v>
      </c>
      <c r="S831" s="13">
        <f t="shared" si="122"/>
        <v>0.10344827586206896</v>
      </c>
      <c r="T831" s="13">
        <f t="shared" si="123"/>
        <v>5.128205128205128E-2</v>
      </c>
      <c r="U831" s="15">
        <f t="shared" si="124"/>
        <v>48</v>
      </c>
      <c r="V831">
        <v>4</v>
      </c>
      <c r="W831">
        <v>1</v>
      </c>
      <c r="X831">
        <v>5</v>
      </c>
      <c r="Y831" s="2">
        <v>198.71666666670001</v>
      </c>
      <c r="Z831" s="21">
        <v>2.5</v>
      </c>
      <c r="AA831">
        <v>2.46</v>
      </c>
      <c r="AB831">
        <v>2.0299999999999998</v>
      </c>
      <c r="AC831" s="32">
        <f t="shared" si="125"/>
        <v>0.54788418708240527</v>
      </c>
      <c r="AD831" s="13">
        <f t="shared" si="126"/>
        <v>0.25</v>
      </c>
      <c r="AE831" s="13">
        <f t="shared" si="127"/>
        <v>0.54166666666666663</v>
      </c>
      <c r="AF831" s="13">
        <f t="shared" si="128"/>
        <v>0.79166666666666663</v>
      </c>
      <c r="AI831" s="17" t="str">
        <f t="shared" si="129"/>
        <v xml:space="preserve"> </v>
      </c>
      <c r="AJ831" s="35">
        <v>24</v>
      </c>
      <c r="AK831" s="35">
        <v>2</v>
      </c>
      <c r="AL831" s="35">
        <v>168</v>
      </c>
      <c r="AM831" s="35">
        <v>29</v>
      </c>
      <c r="AN831" s="35">
        <v>78</v>
      </c>
      <c r="AO831" s="35">
        <v>3</v>
      </c>
      <c r="AP831" s="35">
        <v>6</v>
      </c>
      <c r="AQ831" s="35">
        <v>105</v>
      </c>
      <c r="AR831">
        <v>0</v>
      </c>
      <c r="AS831">
        <v>4</v>
      </c>
      <c r="AT831">
        <v>103.44</v>
      </c>
      <c r="AU831">
        <v>23</v>
      </c>
      <c r="AV831">
        <v>-88.988</v>
      </c>
      <c r="AW831">
        <v>-3.65</v>
      </c>
      <c r="AX831" s="2">
        <v>21.8</v>
      </c>
      <c r="AY831" s="2">
        <v>3.3</v>
      </c>
      <c r="AZ831" s="2">
        <v>-0.9</v>
      </c>
      <c r="BA831" s="2">
        <v>-0.2</v>
      </c>
      <c r="BB831" s="2">
        <v>-1</v>
      </c>
      <c r="BC831" s="2">
        <v>1.2</v>
      </c>
    </row>
    <row r="832" spans="1:55" x14ac:dyDescent="0.2">
      <c r="A832" s="12" t="s">
        <v>2493</v>
      </c>
      <c r="B832" s="12" t="s">
        <v>2488</v>
      </c>
      <c r="C832" t="s">
        <v>2492</v>
      </c>
      <c r="D832" s="12" t="s">
        <v>139</v>
      </c>
      <c r="E832" s="12" t="s">
        <v>170</v>
      </c>
      <c r="F832">
        <v>67</v>
      </c>
      <c r="G832">
        <v>0</v>
      </c>
      <c r="H832">
        <v>0</v>
      </c>
      <c r="I832" s="15">
        <f t="shared" si="120"/>
        <v>0</v>
      </c>
      <c r="J832">
        <v>0</v>
      </c>
      <c r="K832">
        <v>0</v>
      </c>
      <c r="L832" s="3">
        <v>0</v>
      </c>
      <c r="M832" s="3">
        <v>0</v>
      </c>
      <c r="N832" s="3">
        <v>0</v>
      </c>
      <c r="O832" s="14">
        <f t="shared" si="121"/>
        <v>0</v>
      </c>
      <c r="P832">
        <v>0</v>
      </c>
      <c r="Q832">
        <v>0</v>
      </c>
      <c r="R832">
        <v>0</v>
      </c>
      <c r="S832" s="13">
        <f t="shared" si="122"/>
        <v>0</v>
      </c>
      <c r="T832" s="13">
        <f t="shared" si="123"/>
        <v>0</v>
      </c>
      <c r="U832" s="15">
        <f t="shared" si="124"/>
        <v>0</v>
      </c>
      <c r="V832">
        <v>0</v>
      </c>
      <c r="W832">
        <v>0</v>
      </c>
      <c r="X832">
        <v>0</v>
      </c>
      <c r="Y832" s="2">
        <v>1.9666666667000001</v>
      </c>
      <c r="Z832" s="21">
        <v>1.6666666699999999E-2</v>
      </c>
      <c r="AA832">
        <v>0.03</v>
      </c>
      <c r="AB832">
        <v>4.84</v>
      </c>
      <c r="AC832" s="32">
        <f t="shared" si="125"/>
        <v>6.1601642710472273E-3</v>
      </c>
      <c r="AD832" s="13">
        <f t="shared" si="126"/>
        <v>0</v>
      </c>
      <c r="AE832" s="13">
        <f t="shared" si="127"/>
        <v>0</v>
      </c>
      <c r="AF832" s="13">
        <f t="shared" si="128"/>
        <v>0</v>
      </c>
      <c r="AG832">
        <v>0</v>
      </c>
      <c r="AH832">
        <v>0</v>
      </c>
      <c r="AI832" s="17" t="str">
        <f t="shared" si="129"/>
        <v xml:space="preserve"> </v>
      </c>
      <c r="AJ832" s="35">
        <v>0</v>
      </c>
      <c r="AK832" s="35">
        <v>0</v>
      </c>
      <c r="AL832" s="35">
        <v>1</v>
      </c>
      <c r="AM832" s="35">
        <v>0</v>
      </c>
      <c r="AN832" s="35">
        <v>1</v>
      </c>
      <c r="AO832" s="35">
        <v>0</v>
      </c>
      <c r="AP832" s="35">
        <v>0</v>
      </c>
      <c r="AQ832" s="35">
        <v>1</v>
      </c>
      <c r="AR832">
        <v>0</v>
      </c>
      <c r="AS832">
        <v>0</v>
      </c>
      <c r="AT832">
        <v>91.53</v>
      </c>
      <c r="AU832">
        <v>10.8</v>
      </c>
      <c r="AV832">
        <v>-77.745000000000005</v>
      </c>
      <c r="AW832">
        <v>2.8340000000000001</v>
      </c>
      <c r="AX832" s="2">
        <v>0.1</v>
      </c>
      <c r="AY832" s="2">
        <v>-0.2</v>
      </c>
      <c r="AZ832" s="2">
        <v>0.1</v>
      </c>
      <c r="BA832" s="2">
        <v>0</v>
      </c>
      <c r="BB832" s="2">
        <v>0</v>
      </c>
      <c r="BC832" s="2">
        <v>-0.1</v>
      </c>
    </row>
    <row r="833" spans="1:55" x14ac:dyDescent="0.2">
      <c r="A833" s="12" t="s">
        <v>1681</v>
      </c>
      <c r="B833" s="12" t="s">
        <v>1682</v>
      </c>
      <c r="C833" t="s">
        <v>1680</v>
      </c>
      <c r="D833" t="s">
        <v>300</v>
      </c>
      <c r="E833" s="12" t="s">
        <v>178</v>
      </c>
      <c r="F833">
        <v>69</v>
      </c>
      <c r="G833">
        <v>2</v>
      </c>
      <c r="H833">
        <v>1</v>
      </c>
      <c r="I833" s="15">
        <f t="shared" si="120"/>
        <v>3</v>
      </c>
      <c r="J833">
        <v>1</v>
      </c>
      <c r="K833">
        <v>0</v>
      </c>
      <c r="L833" s="3">
        <v>2</v>
      </c>
      <c r="M833" s="3">
        <v>1</v>
      </c>
      <c r="N833" s="3">
        <v>0</v>
      </c>
      <c r="O833" s="14">
        <f t="shared" si="121"/>
        <v>2.0100502512562817</v>
      </c>
      <c r="P833">
        <v>21</v>
      </c>
      <c r="Q833">
        <v>10</v>
      </c>
      <c r="R833">
        <v>14</v>
      </c>
      <c r="S833" s="13">
        <f t="shared" si="122"/>
        <v>9.5238095238095233E-2</v>
      </c>
      <c r="T833" s="13">
        <f t="shared" si="123"/>
        <v>4.4444444444444446E-2</v>
      </c>
      <c r="U833" s="15">
        <f t="shared" si="124"/>
        <v>8.1111111111111107</v>
      </c>
      <c r="V833">
        <v>2</v>
      </c>
      <c r="W833">
        <v>3</v>
      </c>
      <c r="X833">
        <v>3</v>
      </c>
      <c r="Y833" s="2">
        <v>89.55</v>
      </c>
      <c r="Z833" s="21">
        <v>1.2833333332999999</v>
      </c>
      <c r="AA833">
        <v>1.27</v>
      </c>
      <c r="AB833">
        <v>3.72</v>
      </c>
      <c r="AC833" s="32">
        <f t="shared" si="125"/>
        <v>0.25450901803607212</v>
      </c>
      <c r="AD833" s="13">
        <f t="shared" si="126"/>
        <v>0.22222222222222221</v>
      </c>
      <c r="AE833" s="13">
        <f t="shared" si="127"/>
        <v>0.1111111111111111</v>
      </c>
      <c r="AF833" s="13">
        <f t="shared" si="128"/>
        <v>0.33333333333333331</v>
      </c>
      <c r="AI833" s="17" t="str">
        <f t="shared" si="129"/>
        <v xml:space="preserve"> </v>
      </c>
      <c r="AJ833" s="35">
        <v>9</v>
      </c>
      <c r="AK833" s="35">
        <v>2</v>
      </c>
      <c r="AL833" s="35">
        <v>64</v>
      </c>
      <c r="AM833" s="35">
        <v>12</v>
      </c>
      <c r="AN833" s="35">
        <v>25</v>
      </c>
      <c r="AO833" s="35">
        <v>3</v>
      </c>
      <c r="AP833" s="35">
        <v>3</v>
      </c>
      <c r="AQ833" s="35">
        <v>40</v>
      </c>
      <c r="AR833">
        <v>0</v>
      </c>
      <c r="AS833">
        <v>1</v>
      </c>
      <c r="AT833">
        <v>80.680000000000007</v>
      </c>
      <c r="AU833">
        <v>-5.0999999999999996</v>
      </c>
      <c r="AV833">
        <v>-88.075999999999993</v>
      </c>
      <c r="AW833">
        <v>-3.956</v>
      </c>
      <c r="AX833" s="2">
        <v>6.7</v>
      </c>
      <c r="AY833" s="2">
        <v>-0.8</v>
      </c>
      <c r="AZ833" s="2">
        <v>0.5</v>
      </c>
      <c r="BA833" s="2">
        <v>-0.5</v>
      </c>
      <c r="BB833" s="2">
        <v>0.4</v>
      </c>
      <c r="BC833" s="2">
        <v>-0.4</v>
      </c>
    </row>
    <row r="834" spans="1:55" x14ac:dyDescent="0.2">
      <c r="A834" s="12" t="s">
        <v>1681</v>
      </c>
      <c r="B834" s="12" t="s">
        <v>2502</v>
      </c>
      <c r="C834" t="s">
        <v>2501</v>
      </c>
      <c r="D834" t="s">
        <v>367</v>
      </c>
      <c r="E834" s="12" t="s">
        <v>156</v>
      </c>
      <c r="F834">
        <v>65</v>
      </c>
      <c r="G834">
        <v>0</v>
      </c>
      <c r="H834">
        <v>0</v>
      </c>
      <c r="I834" s="15">
        <f t="shared" ref="I834:I897" si="130">G834+H834</f>
        <v>0</v>
      </c>
      <c r="J834">
        <v>0</v>
      </c>
      <c r="K834">
        <v>0</v>
      </c>
      <c r="L834" s="3">
        <v>0</v>
      </c>
      <c r="M834" s="3">
        <v>0</v>
      </c>
      <c r="N834" s="3">
        <v>0</v>
      </c>
      <c r="O834" s="14">
        <f t="shared" ref="O834:O887" si="131">IF(Y834&gt;0,I834/Y834*60,0)</f>
        <v>0</v>
      </c>
      <c r="P834">
        <v>1</v>
      </c>
      <c r="Q834">
        <v>1</v>
      </c>
      <c r="R834">
        <v>1</v>
      </c>
      <c r="S834" s="13">
        <f t="shared" ref="S834:S887" si="132">IF(P834&gt;0,G834/P834,0)</f>
        <v>0</v>
      </c>
      <c r="T834" s="13">
        <f t="shared" ref="T834:T887" si="133">IF(SUM(P834:R834)&gt;0,G834/SUM(P834:R834),0)</f>
        <v>0</v>
      </c>
      <c r="U834" s="15">
        <f t="shared" ref="U834:U887" si="134">IF(AJ834&gt;0,J834/(AJ834/(AJ834+AL834)),0)</f>
        <v>0</v>
      </c>
      <c r="V834">
        <v>1</v>
      </c>
      <c r="W834">
        <v>0</v>
      </c>
      <c r="X834">
        <v>1</v>
      </c>
      <c r="Y834" s="2">
        <v>5.3333333332999997</v>
      </c>
      <c r="Z834" s="21">
        <v>6.6666666700000002E-2</v>
      </c>
      <c r="AA834">
        <v>0.08</v>
      </c>
      <c r="AB834">
        <v>5.78</v>
      </c>
      <c r="AC834" s="32">
        <f t="shared" ref="AC834:AC897" si="135">IF(AA834&gt;0,AA834/(AA834+AB834),0)</f>
        <v>1.3651877133105802E-2</v>
      </c>
      <c r="AD834" s="13">
        <f t="shared" ref="AD834:AD887" si="136">IF(AJ834&gt;0,L834/AJ834,0)</f>
        <v>0</v>
      </c>
      <c r="AE834" s="13">
        <f t="shared" ref="AE834:AE887" si="137">IF(AJ834&gt;0,(J834+K834)/AJ834,0)</f>
        <v>0</v>
      </c>
      <c r="AF834" s="13">
        <f t="shared" ref="AF834:AF897" si="138">AD834+AE834</f>
        <v>0</v>
      </c>
      <c r="AG834">
        <v>0</v>
      </c>
      <c r="AH834">
        <v>0</v>
      </c>
      <c r="AI834" s="17" t="str">
        <f t="shared" ref="AI834:AI897" si="139">IF((AG834+AH834)&gt;0,AG834/(AG834+AH834)," ")</f>
        <v xml:space="preserve"> </v>
      </c>
      <c r="AJ834" s="35">
        <v>0</v>
      </c>
      <c r="AK834" s="35">
        <v>0</v>
      </c>
      <c r="AL834" s="35">
        <v>4</v>
      </c>
      <c r="AM834" s="35">
        <v>3</v>
      </c>
      <c r="AN834" s="35">
        <v>2</v>
      </c>
      <c r="AO834" s="35">
        <v>0</v>
      </c>
      <c r="AP834" s="35">
        <v>1</v>
      </c>
      <c r="AQ834" s="35">
        <v>4</v>
      </c>
      <c r="AR834">
        <v>1</v>
      </c>
      <c r="AS834">
        <v>0</v>
      </c>
      <c r="AT834">
        <v>67.5</v>
      </c>
      <c r="AU834">
        <v>-15.8</v>
      </c>
      <c r="AV834">
        <v>-84.4</v>
      </c>
      <c r="AW834">
        <v>-5.0590000000000002</v>
      </c>
      <c r="AX834" s="2">
        <v>0.30000000000000004</v>
      </c>
      <c r="AY834" s="2">
        <v>-0.2</v>
      </c>
      <c r="AZ834" s="2">
        <v>0.1</v>
      </c>
      <c r="BA834" s="2">
        <v>0</v>
      </c>
      <c r="BB834" s="2">
        <v>0.1</v>
      </c>
      <c r="BC834" s="2">
        <v>0</v>
      </c>
    </row>
    <row r="835" spans="1:55" x14ac:dyDescent="0.2">
      <c r="A835" s="12" t="s">
        <v>1681</v>
      </c>
      <c r="B835" s="12" t="s">
        <v>2519</v>
      </c>
      <c r="C835" t="s">
        <v>2521</v>
      </c>
      <c r="D835" t="s">
        <v>393</v>
      </c>
      <c r="E835" s="12" t="s">
        <v>170</v>
      </c>
      <c r="F835">
        <v>4</v>
      </c>
      <c r="G835">
        <v>0</v>
      </c>
      <c r="H835">
        <v>0</v>
      </c>
      <c r="I835" s="15">
        <f t="shared" si="130"/>
        <v>0</v>
      </c>
      <c r="J835">
        <v>0</v>
      </c>
      <c r="K835">
        <v>0</v>
      </c>
      <c r="L835" s="3">
        <v>0</v>
      </c>
      <c r="M835" s="3">
        <v>0</v>
      </c>
      <c r="N835" s="3">
        <v>0</v>
      </c>
      <c r="O835" s="14">
        <f t="shared" si="131"/>
        <v>0</v>
      </c>
      <c r="P835">
        <v>0</v>
      </c>
      <c r="Q835">
        <v>0</v>
      </c>
      <c r="R835">
        <v>0</v>
      </c>
      <c r="S835" s="13">
        <f t="shared" si="132"/>
        <v>0</v>
      </c>
      <c r="T835" s="13">
        <f t="shared" si="133"/>
        <v>0</v>
      </c>
      <c r="U835" s="15">
        <f t="shared" si="134"/>
        <v>0</v>
      </c>
      <c r="V835">
        <v>0</v>
      </c>
      <c r="W835">
        <v>0</v>
      </c>
      <c r="X835">
        <v>0</v>
      </c>
      <c r="Y835" s="2">
        <v>0.61666666670000003</v>
      </c>
      <c r="Z835" s="21">
        <v>0.15</v>
      </c>
      <c r="AA835">
        <v>0.16</v>
      </c>
      <c r="AB835">
        <v>3.96</v>
      </c>
      <c r="AC835" s="32">
        <f t="shared" si="135"/>
        <v>3.8834951456310676E-2</v>
      </c>
      <c r="AD835" s="13">
        <f t="shared" si="136"/>
        <v>0</v>
      </c>
      <c r="AE835" s="13">
        <f t="shared" si="137"/>
        <v>0</v>
      </c>
      <c r="AF835" s="13">
        <f t="shared" si="138"/>
        <v>0</v>
      </c>
      <c r="AG835">
        <v>0</v>
      </c>
      <c r="AH835">
        <v>0</v>
      </c>
      <c r="AI835" s="17" t="str">
        <f t="shared" si="139"/>
        <v xml:space="preserve"> </v>
      </c>
      <c r="AJ835" s="35">
        <v>0</v>
      </c>
      <c r="AK835" s="35">
        <v>0</v>
      </c>
      <c r="AL835" s="35">
        <v>0</v>
      </c>
      <c r="AM835" s="35">
        <v>1</v>
      </c>
      <c r="AN835" s="35">
        <v>0</v>
      </c>
      <c r="AO835" s="35">
        <v>0</v>
      </c>
      <c r="AP835" s="35">
        <v>0</v>
      </c>
      <c r="AQ835" s="35">
        <v>0</v>
      </c>
      <c r="AR835">
        <v>0</v>
      </c>
      <c r="AS835">
        <v>0</v>
      </c>
      <c r="AT835">
        <v>-92.31</v>
      </c>
      <c r="AU835">
        <v>-149.1</v>
      </c>
      <c r="AV835">
        <v>-78.899000000000001</v>
      </c>
      <c r="AW835">
        <v>6.5730000000000004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</row>
    <row r="836" spans="1:55" x14ac:dyDescent="0.2">
      <c r="A836" s="12" t="s">
        <v>1681</v>
      </c>
      <c r="B836" s="12" t="s">
        <v>3723</v>
      </c>
      <c r="C836" t="s">
        <v>3722</v>
      </c>
      <c r="D836" t="s">
        <v>432</v>
      </c>
      <c r="E836" s="12" t="s">
        <v>170</v>
      </c>
      <c r="F836">
        <v>80</v>
      </c>
      <c r="G836">
        <v>3</v>
      </c>
      <c r="H836">
        <v>12</v>
      </c>
      <c r="I836" s="15">
        <f t="shared" si="130"/>
        <v>15</v>
      </c>
      <c r="J836">
        <v>6</v>
      </c>
      <c r="K836">
        <v>6</v>
      </c>
      <c r="L836" s="3">
        <v>2</v>
      </c>
      <c r="M836" s="3">
        <v>3</v>
      </c>
      <c r="N836" s="3">
        <v>6</v>
      </c>
      <c r="O836" s="14">
        <f t="shared" si="131"/>
        <v>4.4850498338862979</v>
      </c>
      <c r="P836">
        <v>26</v>
      </c>
      <c r="Q836">
        <v>10</v>
      </c>
      <c r="R836">
        <v>12</v>
      </c>
      <c r="S836" s="13">
        <f t="shared" si="132"/>
        <v>0.11538461538461539</v>
      </c>
      <c r="T836" s="13">
        <f t="shared" si="133"/>
        <v>6.25E-2</v>
      </c>
      <c r="U836" s="15">
        <f t="shared" si="134"/>
        <v>40.36363636363636</v>
      </c>
      <c r="V836">
        <v>1</v>
      </c>
      <c r="W836">
        <v>1</v>
      </c>
      <c r="X836">
        <v>6</v>
      </c>
      <c r="Y836" s="2">
        <v>200.6666666667</v>
      </c>
      <c r="Z836" s="21">
        <v>2.5</v>
      </c>
      <c r="AA836">
        <v>2.44</v>
      </c>
      <c r="AB836">
        <v>2.39</v>
      </c>
      <c r="AC836" s="32">
        <f t="shared" si="135"/>
        <v>0.50517598343685299</v>
      </c>
      <c r="AD836" s="13">
        <f t="shared" si="136"/>
        <v>9.0909090909090912E-2</v>
      </c>
      <c r="AE836" s="13">
        <f t="shared" si="137"/>
        <v>0.54545454545454541</v>
      </c>
      <c r="AF836" s="13">
        <f t="shared" si="138"/>
        <v>0.63636363636363635</v>
      </c>
      <c r="AG836">
        <v>94</v>
      </c>
      <c r="AH836">
        <v>88</v>
      </c>
      <c r="AI836" s="17">
        <f t="shared" si="139"/>
        <v>0.51648351648351654</v>
      </c>
      <c r="AJ836" s="35">
        <v>22</v>
      </c>
      <c r="AK836" s="35">
        <v>1</v>
      </c>
      <c r="AL836" s="35">
        <v>126</v>
      </c>
      <c r="AM836" s="35">
        <v>31</v>
      </c>
      <c r="AN836" s="35">
        <v>49</v>
      </c>
      <c r="AO836" s="35">
        <v>7</v>
      </c>
      <c r="AP836" s="35">
        <v>9</v>
      </c>
      <c r="AQ836" s="35">
        <v>65</v>
      </c>
      <c r="AR836">
        <v>1</v>
      </c>
      <c r="AS836">
        <v>0</v>
      </c>
      <c r="AT836">
        <v>65.900000000000006</v>
      </c>
      <c r="AU836">
        <v>8.4</v>
      </c>
      <c r="AV836">
        <v>-92.042000000000002</v>
      </c>
      <c r="AW836">
        <v>-3.6630000000000003</v>
      </c>
      <c r="AX836" s="2">
        <v>16.899999999999999</v>
      </c>
      <c r="AY836" s="2">
        <v>-2.1</v>
      </c>
      <c r="AZ836" s="2">
        <v>-0.7</v>
      </c>
      <c r="BA836" s="2">
        <v>-0.5</v>
      </c>
      <c r="BB836" s="2">
        <v>2.8</v>
      </c>
      <c r="BC836" s="2">
        <v>-0.5</v>
      </c>
    </row>
    <row r="837" spans="1:55" x14ac:dyDescent="0.2">
      <c r="A837" s="12" t="s">
        <v>1025</v>
      </c>
      <c r="B837" s="12" t="s">
        <v>1026</v>
      </c>
      <c r="C837" t="s">
        <v>1024</v>
      </c>
      <c r="D837" t="s">
        <v>393</v>
      </c>
      <c r="E837" s="12" t="s">
        <v>178</v>
      </c>
      <c r="F837">
        <v>67</v>
      </c>
      <c r="G837">
        <v>1</v>
      </c>
      <c r="H837">
        <v>3</v>
      </c>
      <c r="I837" s="15">
        <f t="shared" si="130"/>
        <v>4</v>
      </c>
      <c r="J837">
        <v>0</v>
      </c>
      <c r="K837">
        <v>2</v>
      </c>
      <c r="L837" s="3">
        <v>1</v>
      </c>
      <c r="M837" s="3">
        <v>0</v>
      </c>
      <c r="N837" s="3">
        <v>3</v>
      </c>
      <c r="O837" s="14">
        <f t="shared" si="131"/>
        <v>3.0315789473671448</v>
      </c>
      <c r="P837">
        <v>9</v>
      </c>
      <c r="Q837">
        <v>13</v>
      </c>
      <c r="R837">
        <v>3</v>
      </c>
      <c r="S837" s="13">
        <f t="shared" si="132"/>
        <v>0.1111111111111111</v>
      </c>
      <c r="T837" s="13">
        <f t="shared" si="133"/>
        <v>0.04</v>
      </c>
      <c r="U837" s="15">
        <f t="shared" si="134"/>
        <v>0</v>
      </c>
      <c r="V837">
        <v>2</v>
      </c>
      <c r="W837">
        <v>1</v>
      </c>
      <c r="X837">
        <v>2</v>
      </c>
      <c r="Y837" s="2">
        <v>79.166666666699996</v>
      </c>
      <c r="Z837" s="21">
        <v>1.1666666667000001</v>
      </c>
      <c r="AA837">
        <v>1.19</v>
      </c>
      <c r="AB837">
        <v>4.4400000000000004</v>
      </c>
      <c r="AC837" s="32">
        <f t="shared" si="135"/>
        <v>0.21136767317939606</v>
      </c>
      <c r="AD837" s="13">
        <f t="shared" si="136"/>
        <v>0.25</v>
      </c>
      <c r="AE837" s="13">
        <f t="shared" si="137"/>
        <v>0.5</v>
      </c>
      <c r="AF837" s="13">
        <f t="shared" si="138"/>
        <v>0.75</v>
      </c>
      <c r="AI837" s="17" t="str">
        <f t="shared" si="139"/>
        <v xml:space="preserve"> </v>
      </c>
      <c r="AJ837" s="35">
        <v>4</v>
      </c>
      <c r="AK837" s="35">
        <v>0</v>
      </c>
      <c r="AL837" s="35">
        <v>53</v>
      </c>
      <c r="AM837" s="35">
        <v>14</v>
      </c>
      <c r="AN837" s="35">
        <v>35</v>
      </c>
      <c r="AO837" s="35">
        <v>3</v>
      </c>
      <c r="AP837" s="35">
        <v>8</v>
      </c>
      <c r="AQ837" s="35">
        <v>31</v>
      </c>
      <c r="AR837">
        <v>0</v>
      </c>
      <c r="AS837">
        <v>0</v>
      </c>
      <c r="AT837">
        <v>73.98</v>
      </c>
      <c r="AU837">
        <v>-15.8</v>
      </c>
      <c r="AV837">
        <v>-64.856999999999999</v>
      </c>
      <c r="AW837">
        <v>44.905000000000001</v>
      </c>
      <c r="AX837" s="2">
        <v>5.9</v>
      </c>
      <c r="AY837" s="2">
        <v>-0.60000000000000009</v>
      </c>
      <c r="AZ837" s="2">
        <v>0.4</v>
      </c>
      <c r="BA837" s="2">
        <v>-0.1</v>
      </c>
      <c r="BB837" s="2">
        <v>-0.30000000000000004</v>
      </c>
      <c r="BC837" s="2">
        <v>-0.7</v>
      </c>
    </row>
    <row r="838" spans="1:55" x14ac:dyDescent="0.2">
      <c r="A838" s="12" t="s">
        <v>1025</v>
      </c>
      <c r="B838" s="12" t="s">
        <v>2253</v>
      </c>
      <c r="C838" t="s">
        <v>2252</v>
      </c>
      <c r="D838" t="s">
        <v>684</v>
      </c>
      <c r="E838" s="12" t="s">
        <v>170</v>
      </c>
      <c r="F838">
        <v>73</v>
      </c>
      <c r="G838">
        <v>0</v>
      </c>
      <c r="H838">
        <v>0</v>
      </c>
      <c r="I838" s="15">
        <f t="shared" si="130"/>
        <v>0</v>
      </c>
      <c r="J838">
        <v>0</v>
      </c>
      <c r="K838">
        <v>0</v>
      </c>
      <c r="L838" s="3">
        <v>0</v>
      </c>
      <c r="M838" s="3">
        <v>0</v>
      </c>
      <c r="N838" s="3">
        <v>0</v>
      </c>
      <c r="O838" s="14">
        <f t="shared" si="131"/>
        <v>0</v>
      </c>
      <c r="P838">
        <v>2</v>
      </c>
      <c r="Q838">
        <v>0</v>
      </c>
      <c r="R838">
        <v>0</v>
      </c>
      <c r="S838" s="13">
        <f t="shared" si="132"/>
        <v>0</v>
      </c>
      <c r="T838" s="13">
        <f t="shared" si="133"/>
        <v>0</v>
      </c>
      <c r="U838" s="15">
        <f t="shared" si="134"/>
        <v>0</v>
      </c>
      <c r="V838">
        <v>0</v>
      </c>
      <c r="W838">
        <v>0</v>
      </c>
      <c r="X838">
        <v>1</v>
      </c>
      <c r="Y838" s="2">
        <v>21.083333333300001</v>
      </c>
      <c r="Z838" s="21">
        <v>0.28333333329999999</v>
      </c>
      <c r="AA838">
        <v>0.28999999999999998</v>
      </c>
      <c r="AB838">
        <v>5.51</v>
      </c>
      <c r="AC838" s="32">
        <f t="shared" si="135"/>
        <v>4.9999999999999996E-2</v>
      </c>
      <c r="AD838" s="13">
        <f t="shared" si="136"/>
        <v>0</v>
      </c>
      <c r="AE838" s="13">
        <f t="shared" si="137"/>
        <v>0</v>
      </c>
      <c r="AF838" s="13">
        <f t="shared" si="138"/>
        <v>0</v>
      </c>
      <c r="AG838">
        <v>3</v>
      </c>
      <c r="AH838">
        <v>6</v>
      </c>
      <c r="AI838" s="17">
        <f t="shared" si="139"/>
        <v>0.33333333333333331</v>
      </c>
      <c r="AJ838" s="35">
        <v>1</v>
      </c>
      <c r="AK838" s="35">
        <v>0</v>
      </c>
      <c r="AL838" s="35">
        <v>11</v>
      </c>
      <c r="AM838" s="35">
        <v>3</v>
      </c>
      <c r="AN838" s="35">
        <v>3</v>
      </c>
      <c r="AO838" s="35">
        <v>1</v>
      </c>
      <c r="AP838" s="35">
        <v>0</v>
      </c>
      <c r="AQ838" s="35">
        <v>6</v>
      </c>
      <c r="AR838">
        <v>0</v>
      </c>
      <c r="AS838">
        <v>0</v>
      </c>
      <c r="AT838">
        <v>47.74</v>
      </c>
      <c r="AU838">
        <v>-44.7</v>
      </c>
      <c r="AV838">
        <v>-86.218999999999994</v>
      </c>
      <c r="AW838">
        <v>-6.8070000000000004</v>
      </c>
      <c r="AX838" s="2">
        <v>0.4</v>
      </c>
      <c r="AY838" s="2">
        <v>-1.5</v>
      </c>
      <c r="AZ838" s="2">
        <v>0.30000000000000004</v>
      </c>
      <c r="BA838" s="2">
        <v>0</v>
      </c>
      <c r="BB838" s="2">
        <v>0</v>
      </c>
      <c r="BC838" s="2">
        <v>-1.2</v>
      </c>
    </row>
    <row r="839" spans="1:55" x14ac:dyDescent="0.2">
      <c r="A839" s="12" t="s">
        <v>1025</v>
      </c>
      <c r="B839" s="12" t="s">
        <v>3218</v>
      </c>
      <c r="C839" t="s">
        <v>3227</v>
      </c>
      <c r="D839" t="s">
        <v>112</v>
      </c>
      <c r="E839" s="12" t="s">
        <v>140</v>
      </c>
      <c r="F839">
        <v>28</v>
      </c>
      <c r="G839">
        <v>0</v>
      </c>
      <c r="H839">
        <v>1</v>
      </c>
      <c r="I839" s="15">
        <f t="shared" si="130"/>
        <v>1</v>
      </c>
      <c r="J839">
        <v>1</v>
      </c>
      <c r="K839">
        <v>0</v>
      </c>
      <c r="L839" s="3">
        <v>0</v>
      </c>
      <c r="M839" s="3">
        <v>1</v>
      </c>
      <c r="N839" s="3">
        <v>0</v>
      </c>
      <c r="O839" s="14">
        <f t="shared" si="131"/>
        <v>5.3571428571428577</v>
      </c>
      <c r="P839">
        <v>0</v>
      </c>
      <c r="Q839">
        <v>0</v>
      </c>
      <c r="R839">
        <v>1</v>
      </c>
      <c r="S839" s="13">
        <f t="shared" si="132"/>
        <v>0</v>
      </c>
      <c r="T839" s="13">
        <f t="shared" si="133"/>
        <v>0</v>
      </c>
      <c r="U839" s="15">
        <f t="shared" si="134"/>
        <v>3</v>
      </c>
      <c r="V839">
        <v>0</v>
      </c>
      <c r="W839">
        <v>0</v>
      </c>
      <c r="X839">
        <v>2</v>
      </c>
      <c r="Y839" s="2">
        <v>11.2</v>
      </c>
      <c r="Z839" s="21">
        <v>0.4</v>
      </c>
      <c r="AA839">
        <v>0.4</v>
      </c>
      <c r="AB839">
        <v>4.6100000000000003</v>
      </c>
      <c r="AC839" s="32">
        <f t="shared" si="135"/>
        <v>7.9840319361277445E-2</v>
      </c>
      <c r="AD839" s="13">
        <f t="shared" si="136"/>
        <v>0</v>
      </c>
      <c r="AE839" s="13">
        <f t="shared" si="137"/>
        <v>0.5</v>
      </c>
      <c r="AF839" s="13">
        <f t="shared" si="138"/>
        <v>0.5</v>
      </c>
      <c r="AG839">
        <v>2</v>
      </c>
      <c r="AH839">
        <v>4</v>
      </c>
      <c r="AI839" s="17">
        <f t="shared" si="139"/>
        <v>0.33333333333333331</v>
      </c>
      <c r="AJ839" s="35">
        <v>2</v>
      </c>
      <c r="AK839" s="35">
        <v>0</v>
      </c>
      <c r="AL839" s="35">
        <v>4</v>
      </c>
      <c r="AM839" s="35">
        <v>4</v>
      </c>
      <c r="AN839" s="35">
        <v>1</v>
      </c>
      <c r="AO839" s="35">
        <v>0</v>
      </c>
      <c r="AP839" s="35">
        <v>1</v>
      </c>
      <c r="AQ839" s="35">
        <v>6</v>
      </c>
      <c r="AR839">
        <v>0</v>
      </c>
      <c r="AS839">
        <v>0</v>
      </c>
      <c r="AT839">
        <v>42.86</v>
      </c>
      <c r="AU839">
        <v>-40.299999999999997</v>
      </c>
      <c r="AV839">
        <v>-83.6</v>
      </c>
      <c r="AW839">
        <v>-3.6470000000000002</v>
      </c>
      <c r="AX839" s="2">
        <v>0.60000000000000009</v>
      </c>
      <c r="AY839" s="2">
        <v>-0.30000000000000004</v>
      </c>
      <c r="AZ839" s="2">
        <v>0.1</v>
      </c>
      <c r="BA839" s="2">
        <v>-0.1</v>
      </c>
      <c r="BB839" s="2">
        <v>0.1</v>
      </c>
      <c r="BC839" s="2">
        <v>-0.2</v>
      </c>
    </row>
    <row r="840" spans="1:55" x14ac:dyDescent="0.2">
      <c r="A840" s="12" t="s">
        <v>478</v>
      </c>
      <c r="B840" s="12" t="s">
        <v>479</v>
      </c>
      <c r="C840" t="s">
        <v>477</v>
      </c>
      <c r="D840" t="s">
        <v>112</v>
      </c>
      <c r="E840" s="12" t="s">
        <v>148</v>
      </c>
      <c r="F840">
        <v>47</v>
      </c>
      <c r="G840">
        <v>0</v>
      </c>
      <c r="H840">
        <v>0</v>
      </c>
      <c r="I840" s="15">
        <f t="shared" si="130"/>
        <v>0</v>
      </c>
      <c r="J840">
        <v>0</v>
      </c>
      <c r="K840">
        <v>0</v>
      </c>
      <c r="L840" s="3">
        <v>0</v>
      </c>
      <c r="M840" s="3">
        <v>0</v>
      </c>
      <c r="N840" s="3">
        <v>0</v>
      </c>
      <c r="O840" s="14">
        <f t="shared" si="131"/>
        <v>0</v>
      </c>
      <c r="P840">
        <v>0</v>
      </c>
      <c r="Q840">
        <v>0</v>
      </c>
      <c r="R840">
        <v>0</v>
      </c>
      <c r="S840" s="13">
        <f t="shared" si="132"/>
        <v>0</v>
      </c>
      <c r="T840" s="13">
        <f t="shared" si="133"/>
        <v>0</v>
      </c>
      <c r="U840" s="15">
        <f t="shared" si="134"/>
        <v>0</v>
      </c>
      <c r="V840">
        <v>0</v>
      </c>
      <c r="W840">
        <v>0</v>
      </c>
      <c r="X840">
        <v>0</v>
      </c>
      <c r="Y840" s="2">
        <v>0.81666666669999999</v>
      </c>
      <c r="Z840" s="21">
        <v>1.6666666699999999E-2</v>
      </c>
      <c r="AA840">
        <v>0.02</v>
      </c>
      <c r="AB840">
        <v>5.23</v>
      </c>
      <c r="AC840" s="32">
        <f t="shared" si="135"/>
        <v>3.8095238095238095E-3</v>
      </c>
      <c r="AD840" s="13">
        <f t="shared" si="136"/>
        <v>0</v>
      </c>
      <c r="AE840" s="13">
        <f t="shared" si="137"/>
        <v>0</v>
      </c>
      <c r="AF840" s="13">
        <f t="shared" si="138"/>
        <v>0</v>
      </c>
      <c r="AG840">
        <v>0</v>
      </c>
      <c r="AH840">
        <v>0</v>
      </c>
      <c r="AI840" s="17" t="str">
        <f t="shared" si="139"/>
        <v xml:space="preserve"> </v>
      </c>
      <c r="AJ840" s="35">
        <v>0</v>
      </c>
      <c r="AK840" s="35">
        <v>0</v>
      </c>
      <c r="AL840" s="35">
        <v>0</v>
      </c>
      <c r="AM840" s="35">
        <v>0</v>
      </c>
      <c r="AN840" s="35">
        <v>0</v>
      </c>
      <c r="AO840" s="35">
        <v>0</v>
      </c>
      <c r="AP840" s="35">
        <v>0</v>
      </c>
      <c r="AQ840" s="35">
        <v>0</v>
      </c>
      <c r="AR840">
        <v>0</v>
      </c>
      <c r="AS840">
        <v>0</v>
      </c>
      <c r="AT840">
        <v>0</v>
      </c>
      <c r="AU840">
        <v>-73.400000000000006</v>
      </c>
      <c r="AV840">
        <v>-76.528000000000006</v>
      </c>
      <c r="AW840">
        <v>1.4239999999999999</v>
      </c>
      <c r="AX840" s="2">
        <v>0</v>
      </c>
      <c r="AY840" s="2">
        <v>-0.1</v>
      </c>
      <c r="AZ840" s="2">
        <v>0.1</v>
      </c>
      <c r="BA840" s="2">
        <v>0</v>
      </c>
      <c r="BB840" s="2">
        <v>0</v>
      </c>
      <c r="BC840" s="2">
        <v>0</v>
      </c>
    </row>
    <row r="841" spans="1:55" x14ac:dyDescent="0.2">
      <c r="A841" s="12" t="s">
        <v>478</v>
      </c>
      <c r="B841" s="12" t="s">
        <v>673</v>
      </c>
      <c r="C841" t="s">
        <v>672</v>
      </c>
      <c r="D841" t="s">
        <v>210</v>
      </c>
      <c r="E841" s="12" t="s">
        <v>148</v>
      </c>
      <c r="F841">
        <v>82</v>
      </c>
      <c r="G841">
        <v>12</v>
      </c>
      <c r="H841">
        <v>9</v>
      </c>
      <c r="I841" s="15">
        <f t="shared" si="130"/>
        <v>21</v>
      </c>
      <c r="J841">
        <v>3</v>
      </c>
      <c r="K841">
        <v>6</v>
      </c>
      <c r="L841" s="3">
        <v>12</v>
      </c>
      <c r="M841" s="3">
        <v>3</v>
      </c>
      <c r="N841" s="3">
        <v>6</v>
      </c>
      <c r="O841" s="14">
        <f t="shared" si="131"/>
        <v>4.4826563889717734</v>
      </c>
      <c r="P841">
        <v>56</v>
      </c>
      <c r="Q841">
        <v>24</v>
      </c>
      <c r="R841">
        <v>13</v>
      </c>
      <c r="S841" s="13">
        <f t="shared" si="132"/>
        <v>0.21428571428571427</v>
      </c>
      <c r="T841" s="13">
        <f t="shared" si="133"/>
        <v>0.12903225806451613</v>
      </c>
      <c r="U841" s="15">
        <f t="shared" si="134"/>
        <v>18.52941176470588</v>
      </c>
      <c r="V841">
        <v>0</v>
      </c>
      <c r="W841">
        <v>17</v>
      </c>
      <c r="X841">
        <v>7</v>
      </c>
      <c r="Y841" s="2">
        <v>281.0833333333</v>
      </c>
      <c r="Z841" s="21">
        <v>3.4166666666999999</v>
      </c>
      <c r="AA841">
        <v>3.23</v>
      </c>
      <c r="AB841">
        <v>2.0299999999999998</v>
      </c>
      <c r="AC841" s="32">
        <f t="shared" si="135"/>
        <v>0.61406844106463876</v>
      </c>
      <c r="AD841" s="13">
        <f t="shared" si="136"/>
        <v>0.23529411764705882</v>
      </c>
      <c r="AE841" s="13">
        <f t="shared" si="137"/>
        <v>0.17647058823529413</v>
      </c>
      <c r="AF841" s="13">
        <f t="shared" si="138"/>
        <v>0.41176470588235292</v>
      </c>
      <c r="AG841">
        <v>97</v>
      </c>
      <c r="AH841">
        <v>88</v>
      </c>
      <c r="AI841" s="17">
        <f t="shared" si="139"/>
        <v>0.5243243243243243</v>
      </c>
      <c r="AJ841" s="35">
        <v>51</v>
      </c>
      <c r="AK841" s="35">
        <v>6</v>
      </c>
      <c r="AL841" s="35">
        <v>264</v>
      </c>
      <c r="AM841" s="35">
        <v>38</v>
      </c>
      <c r="AN841" s="35">
        <v>126</v>
      </c>
      <c r="AO841" s="35">
        <v>12</v>
      </c>
      <c r="AP841" s="35">
        <v>7</v>
      </c>
      <c r="AQ841" s="35">
        <v>109</v>
      </c>
      <c r="AR841">
        <v>4</v>
      </c>
      <c r="AS841">
        <v>0</v>
      </c>
      <c r="AT841">
        <v>110.23</v>
      </c>
      <c r="AU841">
        <v>43.4</v>
      </c>
      <c r="AV841">
        <v>-82.873999999999995</v>
      </c>
      <c r="AW841">
        <v>-4.0650000000000004</v>
      </c>
      <c r="AX841" s="2">
        <v>33.700000000000003</v>
      </c>
      <c r="AY841" s="2">
        <v>8.1999999999999993</v>
      </c>
      <c r="AZ841" s="2">
        <v>-1.5</v>
      </c>
      <c r="BA841" s="2">
        <v>0.2</v>
      </c>
      <c r="BB841" s="2">
        <v>-2.8</v>
      </c>
      <c r="BC841" s="2">
        <v>4.0999999999999996</v>
      </c>
    </row>
    <row r="842" spans="1:55" x14ac:dyDescent="0.2">
      <c r="A842" s="12" t="s">
        <v>3026</v>
      </c>
      <c r="B842" s="12" t="s">
        <v>3027</v>
      </c>
      <c r="C842" t="s">
        <v>3025</v>
      </c>
      <c r="D842" s="12" t="s">
        <v>432</v>
      </c>
      <c r="E842" s="12" t="s">
        <v>148</v>
      </c>
      <c r="F842">
        <v>76</v>
      </c>
      <c r="G842">
        <v>3</v>
      </c>
      <c r="H842">
        <v>0</v>
      </c>
      <c r="I842" s="15">
        <f t="shared" si="130"/>
        <v>3</v>
      </c>
      <c r="J842">
        <v>0</v>
      </c>
      <c r="K842">
        <v>0</v>
      </c>
      <c r="L842" s="3">
        <v>3</v>
      </c>
      <c r="M842" s="3">
        <v>0</v>
      </c>
      <c r="N842" s="3">
        <v>0</v>
      </c>
      <c r="O842" s="14">
        <f t="shared" si="131"/>
        <v>1.464009760065067</v>
      </c>
      <c r="P842">
        <v>23</v>
      </c>
      <c r="Q842">
        <v>7</v>
      </c>
      <c r="R842">
        <v>2</v>
      </c>
      <c r="S842" s="13">
        <f t="shared" si="132"/>
        <v>0.13043478260869565</v>
      </c>
      <c r="T842" s="13">
        <f t="shared" si="133"/>
        <v>9.375E-2</v>
      </c>
      <c r="U842" s="15">
        <f t="shared" si="134"/>
        <v>0</v>
      </c>
      <c r="V842">
        <v>0</v>
      </c>
      <c r="W842">
        <v>3</v>
      </c>
      <c r="X842">
        <v>7</v>
      </c>
      <c r="Y842" s="2">
        <v>122.95</v>
      </c>
      <c r="Z842" s="21">
        <v>1.6166666667</v>
      </c>
      <c r="AA842">
        <v>1.61</v>
      </c>
      <c r="AB842">
        <v>3.45</v>
      </c>
      <c r="AC842" s="32">
        <f t="shared" si="135"/>
        <v>0.31818181818181818</v>
      </c>
      <c r="AD842" s="13">
        <f t="shared" si="136"/>
        <v>0.33333333333333331</v>
      </c>
      <c r="AE842" s="13">
        <f t="shared" si="137"/>
        <v>0</v>
      </c>
      <c r="AF842" s="13">
        <f t="shared" si="138"/>
        <v>0.33333333333333331</v>
      </c>
      <c r="AG842">
        <v>2</v>
      </c>
      <c r="AH842">
        <v>5</v>
      </c>
      <c r="AI842" s="17">
        <f t="shared" si="139"/>
        <v>0.2857142857142857</v>
      </c>
      <c r="AJ842" s="35">
        <v>9</v>
      </c>
      <c r="AK842" s="35">
        <v>1</v>
      </c>
      <c r="AL842" s="35">
        <v>90</v>
      </c>
      <c r="AM842" s="35">
        <v>11</v>
      </c>
      <c r="AN842" s="35">
        <v>39</v>
      </c>
      <c r="AO842" s="35">
        <v>10</v>
      </c>
      <c r="AP842" s="35">
        <v>3</v>
      </c>
      <c r="AQ842" s="35">
        <v>49</v>
      </c>
      <c r="AR842">
        <v>2</v>
      </c>
      <c r="AS842">
        <v>3</v>
      </c>
      <c r="AT842">
        <v>79.56</v>
      </c>
      <c r="AU842">
        <v>-2.4</v>
      </c>
      <c r="AV842">
        <v>-81.069999999999993</v>
      </c>
      <c r="AW842">
        <v>-3.3529999999999998</v>
      </c>
      <c r="AX842" s="2">
        <v>10.199999999999999</v>
      </c>
      <c r="AY842" s="2">
        <v>-0.60000000000000009</v>
      </c>
      <c r="AZ842" s="2">
        <v>0.2</v>
      </c>
      <c r="BA842" s="2">
        <v>-0.1</v>
      </c>
      <c r="BB842" s="2">
        <v>1</v>
      </c>
      <c r="BC842" s="2">
        <v>0.4</v>
      </c>
    </row>
    <row r="843" spans="1:55" x14ac:dyDescent="0.2">
      <c r="A843" s="12" t="s">
        <v>2927</v>
      </c>
      <c r="B843" s="12" t="s">
        <v>2928</v>
      </c>
      <c r="C843" t="s">
        <v>2926</v>
      </c>
      <c r="D843" t="s">
        <v>265</v>
      </c>
      <c r="E843" s="12" t="s">
        <v>229</v>
      </c>
      <c r="F843">
        <v>2</v>
      </c>
      <c r="G843">
        <v>0</v>
      </c>
      <c r="H843">
        <v>0</v>
      </c>
      <c r="I843" s="15">
        <f t="shared" si="130"/>
        <v>0</v>
      </c>
      <c r="J843">
        <v>0</v>
      </c>
      <c r="K843">
        <v>0</v>
      </c>
      <c r="L843" s="3">
        <v>0</v>
      </c>
      <c r="M843" s="3">
        <v>0</v>
      </c>
      <c r="N843" s="3">
        <v>0</v>
      </c>
      <c r="O843" s="14">
        <f t="shared" si="131"/>
        <v>0</v>
      </c>
      <c r="P843">
        <v>1</v>
      </c>
      <c r="Q843">
        <v>0</v>
      </c>
      <c r="R843">
        <v>0</v>
      </c>
      <c r="S843" s="13">
        <f t="shared" si="132"/>
        <v>0</v>
      </c>
      <c r="T843" s="13">
        <f t="shared" si="133"/>
        <v>0</v>
      </c>
      <c r="U843" s="15">
        <f t="shared" si="134"/>
        <v>0</v>
      </c>
      <c r="V843">
        <v>0</v>
      </c>
      <c r="W843">
        <v>0</v>
      </c>
      <c r="X843">
        <v>1</v>
      </c>
      <c r="Y843" s="2">
        <v>4.75</v>
      </c>
      <c r="Z843" s="21">
        <v>2.3666666667</v>
      </c>
      <c r="AA843">
        <v>2.38</v>
      </c>
      <c r="AB843">
        <v>2.04</v>
      </c>
      <c r="AC843" s="32">
        <f t="shared" si="135"/>
        <v>0.53846153846153844</v>
      </c>
      <c r="AD843" s="13">
        <f t="shared" si="136"/>
        <v>0</v>
      </c>
      <c r="AE843" s="13">
        <f t="shared" si="137"/>
        <v>0</v>
      </c>
      <c r="AF843" s="13">
        <f t="shared" si="138"/>
        <v>0</v>
      </c>
      <c r="AG843">
        <v>0</v>
      </c>
      <c r="AH843">
        <v>0</v>
      </c>
      <c r="AI843" s="17" t="str">
        <f t="shared" si="139"/>
        <v xml:space="preserve"> </v>
      </c>
      <c r="AJ843" s="35">
        <v>0</v>
      </c>
      <c r="AK843" s="35">
        <v>0</v>
      </c>
      <c r="AL843" s="35">
        <v>2</v>
      </c>
      <c r="AM843" s="35">
        <v>0</v>
      </c>
      <c r="AN843" s="35">
        <v>0</v>
      </c>
      <c r="AO843" s="35">
        <v>0</v>
      </c>
      <c r="AP843" s="35">
        <v>0</v>
      </c>
      <c r="AQ843" s="35">
        <v>1</v>
      </c>
      <c r="AR843">
        <v>0</v>
      </c>
      <c r="AS843">
        <v>0</v>
      </c>
      <c r="AT843">
        <v>37.89</v>
      </c>
      <c r="AU843">
        <v>-35.6</v>
      </c>
      <c r="AV843">
        <v>-98.064999999999998</v>
      </c>
      <c r="AW843">
        <v>-6.35</v>
      </c>
      <c r="AX843" s="2">
        <v>0.30000000000000004</v>
      </c>
      <c r="AY843" s="2">
        <v>-0.1</v>
      </c>
      <c r="AZ843" s="2">
        <v>0</v>
      </c>
      <c r="BA843" s="2">
        <v>0</v>
      </c>
      <c r="BB843" s="2">
        <v>0</v>
      </c>
      <c r="BC843" s="2">
        <v>0</v>
      </c>
    </row>
    <row r="844" spans="1:55" x14ac:dyDescent="0.2">
      <c r="A844" s="12" t="s">
        <v>2397</v>
      </c>
      <c r="B844" s="12" t="s">
        <v>2395</v>
      </c>
      <c r="C844" t="s">
        <v>2396</v>
      </c>
      <c r="D844" t="s">
        <v>162</v>
      </c>
      <c r="E844" s="12" t="s">
        <v>156</v>
      </c>
      <c r="F844">
        <v>18</v>
      </c>
      <c r="G844">
        <v>0</v>
      </c>
      <c r="H844">
        <v>0</v>
      </c>
      <c r="I844" s="15">
        <f t="shared" si="130"/>
        <v>0</v>
      </c>
      <c r="J844">
        <v>0</v>
      </c>
      <c r="K844">
        <v>0</v>
      </c>
      <c r="L844" s="3">
        <v>0</v>
      </c>
      <c r="M844" s="3">
        <v>0</v>
      </c>
      <c r="N844" s="3">
        <v>0</v>
      </c>
      <c r="O844" s="14">
        <f t="shared" si="131"/>
        <v>0</v>
      </c>
      <c r="P844">
        <v>1</v>
      </c>
      <c r="Q844">
        <v>0</v>
      </c>
      <c r="R844">
        <v>0</v>
      </c>
      <c r="S844" s="13">
        <f t="shared" si="132"/>
        <v>0</v>
      </c>
      <c r="T844" s="13">
        <f t="shared" si="133"/>
        <v>0</v>
      </c>
      <c r="U844" s="15">
        <f t="shared" si="134"/>
        <v>0</v>
      </c>
      <c r="V844">
        <v>0</v>
      </c>
      <c r="W844">
        <v>0</v>
      </c>
      <c r="X844">
        <v>0</v>
      </c>
      <c r="Y844" s="2">
        <v>13.85</v>
      </c>
      <c r="Z844" s="21">
        <v>0.76666666670000005</v>
      </c>
      <c r="AA844">
        <v>0.77</v>
      </c>
      <c r="AB844">
        <v>4.12</v>
      </c>
      <c r="AC844" s="32">
        <f t="shared" si="135"/>
        <v>0.15746421267893659</v>
      </c>
      <c r="AD844" s="13">
        <f t="shared" si="136"/>
        <v>0</v>
      </c>
      <c r="AE844" s="13">
        <f t="shared" si="137"/>
        <v>0</v>
      </c>
      <c r="AF844" s="13">
        <f t="shared" si="138"/>
        <v>0</v>
      </c>
      <c r="AG844">
        <v>0</v>
      </c>
      <c r="AH844">
        <v>0</v>
      </c>
      <c r="AI844" s="17" t="str">
        <f t="shared" si="139"/>
        <v xml:space="preserve"> </v>
      </c>
      <c r="AJ844" s="35">
        <v>1</v>
      </c>
      <c r="AK844" s="35">
        <v>0</v>
      </c>
      <c r="AL844" s="35">
        <v>7</v>
      </c>
      <c r="AM844" s="35">
        <v>1</v>
      </c>
      <c r="AN844" s="35">
        <v>0</v>
      </c>
      <c r="AO844" s="35">
        <v>0</v>
      </c>
      <c r="AP844" s="35">
        <v>0</v>
      </c>
      <c r="AQ844" s="35">
        <v>10</v>
      </c>
      <c r="AR844">
        <v>0</v>
      </c>
      <c r="AS844">
        <v>0</v>
      </c>
      <c r="AT844">
        <v>73.650000000000006</v>
      </c>
      <c r="AU844">
        <v>-12.1</v>
      </c>
      <c r="AV844">
        <v>-80.600999999999999</v>
      </c>
      <c r="AW844">
        <v>-0.69</v>
      </c>
      <c r="AX844" s="2">
        <v>0.8</v>
      </c>
      <c r="AY844" s="2">
        <v>-0.5</v>
      </c>
      <c r="AZ844" s="2">
        <v>0.1</v>
      </c>
      <c r="BA844" s="2">
        <v>0</v>
      </c>
      <c r="BB844" s="2">
        <v>0.1</v>
      </c>
      <c r="BC844" s="2">
        <v>-0.2</v>
      </c>
    </row>
    <row r="845" spans="1:55" x14ac:dyDescent="0.2">
      <c r="A845" s="12" t="s">
        <v>614</v>
      </c>
      <c r="B845" s="12" t="s">
        <v>615</v>
      </c>
      <c r="C845" t="s">
        <v>613</v>
      </c>
      <c r="D845" t="s">
        <v>112</v>
      </c>
      <c r="E845" s="12" t="s">
        <v>170</v>
      </c>
      <c r="F845">
        <v>58</v>
      </c>
      <c r="G845">
        <v>5</v>
      </c>
      <c r="H845">
        <v>3</v>
      </c>
      <c r="I845" s="15">
        <f t="shared" si="130"/>
        <v>8</v>
      </c>
      <c r="J845">
        <v>1</v>
      </c>
      <c r="K845">
        <v>2</v>
      </c>
      <c r="L845" s="3">
        <v>4</v>
      </c>
      <c r="M845" s="3">
        <v>1</v>
      </c>
      <c r="N845" s="3">
        <v>2</v>
      </c>
      <c r="O845" s="14">
        <f t="shared" si="131"/>
        <v>3.0690537084398977</v>
      </c>
      <c r="P845">
        <v>21</v>
      </c>
      <c r="Q845">
        <v>13</v>
      </c>
      <c r="R845">
        <v>8</v>
      </c>
      <c r="S845" s="13">
        <f t="shared" si="132"/>
        <v>0.23809523809523808</v>
      </c>
      <c r="T845" s="13">
        <f t="shared" si="133"/>
        <v>0.11904761904761904</v>
      </c>
      <c r="U845" s="15">
        <f t="shared" si="134"/>
        <v>8.7647058823529402</v>
      </c>
      <c r="V845">
        <v>2</v>
      </c>
      <c r="W845">
        <v>2</v>
      </c>
      <c r="X845">
        <v>5</v>
      </c>
      <c r="Y845" s="2">
        <v>156.4</v>
      </c>
      <c r="Z845" s="21">
        <v>2.6833333333000002</v>
      </c>
      <c r="AA845">
        <v>2.6</v>
      </c>
      <c r="AB845">
        <v>2.4300000000000002</v>
      </c>
      <c r="AC845" s="32">
        <f t="shared" si="135"/>
        <v>0.51689860834990053</v>
      </c>
      <c r="AD845" s="13">
        <f t="shared" si="136"/>
        <v>0.23529411764705882</v>
      </c>
      <c r="AE845" s="13">
        <f t="shared" si="137"/>
        <v>0.17647058823529413</v>
      </c>
      <c r="AF845" s="13">
        <f t="shared" si="138"/>
        <v>0.41176470588235292</v>
      </c>
      <c r="AG845">
        <v>111</v>
      </c>
      <c r="AH845">
        <v>96</v>
      </c>
      <c r="AI845" s="17">
        <f t="shared" si="139"/>
        <v>0.53623188405797106</v>
      </c>
      <c r="AJ845" s="35">
        <v>17</v>
      </c>
      <c r="AK845" s="35">
        <v>7</v>
      </c>
      <c r="AL845" s="35">
        <v>132</v>
      </c>
      <c r="AM845" s="35">
        <v>22</v>
      </c>
      <c r="AN845" s="35">
        <v>46</v>
      </c>
      <c r="AO845" s="35">
        <v>7</v>
      </c>
      <c r="AP845" s="35">
        <v>8</v>
      </c>
      <c r="AQ845" s="35">
        <v>63</v>
      </c>
      <c r="AR845">
        <v>0</v>
      </c>
      <c r="AS845">
        <v>1</v>
      </c>
      <c r="AT845">
        <v>85.19</v>
      </c>
      <c r="AU845">
        <v>23.4</v>
      </c>
      <c r="AV845">
        <v>-75.921999999999997</v>
      </c>
      <c r="AW845">
        <v>-2.5169999999999999</v>
      </c>
      <c r="AX845" s="2">
        <v>14.4</v>
      </c>
      <c r="AY845" s="2">
        <v>0.4</v>
      </c>
      <c r="AZ845" s="2">
        <v>-0.5</v>
      </c>
      <c r="BA845" s="2">
        <v>0.30000000000000004</v>
      </c>
      <c r="BB845" s="2">
        <v>-0.5</v>
      </c>
      <c r="BC845" s="2">
        <v>-0.2</v>
      </c>
    </row>
    <row r="846" spans="1:55" x14ac:dyDescent="0.2">
      <c r="A846" s="12" t="s">
        <v>614</v>
      </c>
      <c r="B846" s="12" t="s">
        <v>1238</v>
      </c>
      <c r="C846" t="s">
        <v>1237</v>
      </c>
      <c r="D846" t="s">
        <v>139</v>
      </c>
      <c r="E846" s="12" t="s">
        <v>170</v>
      </c>
      <c r="F846">
        <v>80</v>
      </c>
      <c r="G846">
        <v>6</v>
      </c>
      <c r="H846">
        <v>10</v>
      </c>
      <c r="I846" s="15">
        <f t="shared" si="130"/>
        <v>16</v>
      </c>
      <c r="J846">
        <v>4</v>
      </c>
      <c r="K846">
        <v>5</v>
      </c>
      <c r="L846" s="3">
        <v>6</v>
      </c>
      <c r="M846" s="3">
        <v>5</v>
      </c>
      <c r="N846" s="3">
        <v>5</v>
      </c>
      <c r="O846" s="14">
        <f t="shared" si="131"/>
        <v>3.6847492323443816</v>
      </c>
      <c r="P846">
        <v>47</v>
      </c>
      <c r="Q846">
        <v>12</v>
      </c>
      <c r="R846">
        <v>13</v>
      </c>
      <c r="S846" s="13">
        <f t="shared" si="132"/>
        <v>0.1276595744680851</v>
      </c>
      <c r="T846" s="13">
        <f t="shared" si="133"/>
        <v>8.3333333333333329E-2</v>
      </c>
      <c r="U846" s="15">
        <f t="shared" si="134"/>
        <v>34.08</v>
      </c>
      <c r="V846">
        <v>0</v>
      </c>
      <c r="W846">
        <v>5</v>
      </c>
      <c r="X846">
        <v>12</v>
      </c>
      <c r="Y846" s="2">
        <v>260.53333333329999</v>
      </c>
      <c r="Z846" s="21">
        <v>3.25</v>
      </c>
      <c r="AA846">
        <v>3.12</v>
      </c>
      <c r="AB846">
        <v>2.0499999999999998</v>
      </c>
      <c r="AC846" s="32">
        <f t="shared" si="135"/>
        <v>0.60348162475822054</v>
      </c>
      <c r="AD846" s="13">
        <f t="shared" si="136"/>
        <v>0.24</v>
      </c>
      <c r="AE846" s="13">
        <f t="shared" si="137"/>
        <v>0.36</v>
      </c>
      <c r="AF846" s="13">
        <f t="shared" si="138"/>
        <v>0.6</v>
      </c>
      <c r="AG846">
        <v>26</v>
      </c>
      <c r="AH846">
        <v>36</v>
      </c>
      <c r="AI846" s="17">
        <f t="shared" si="139"/>
        <v>0.41935483870967744</v>
      </c>
      <c r="AJ846" s="35">
        <v>25</v>
      </c>
      <c r="AK846" s="35">
        <v>3</v>
      </c>
      <c r="AL846" s="35">
        <v>188</v>
      </c>
      <c r="AM846" s="35">
        <v>37</v>
      </c>
      <c r="AN846" s="35">
        <v>81</v>
      </c>
      <c r="AO846" s="35">
        <v>14</v>
      </c>
      <c r="AP846" s="35">
        <v>4</v>
      </c>
      <c r="AQ846" s="35">
        <v>90</v>
      </c>
      <c r="AR846">
        <v>3</v>
      </c>
      <c r="AS846">
        <v>0</v>
      </c>
      <c r="AT846">
        <v>78.489999999999995</v>
      </c>
      <c r="AU846">
        <v>9.4</v>
      </c>
      <c r="AV846">
        <v>-82.477000000000004</v>
      </c>
      <c r="AW846">
        <v>-3.2330000000000001</v>
      </c>
      <c r="AX846" s="2">
        <v>23.7</v>
      </c>
      <c r="AY846" s="2">
        <v>0.60000000000000009</v>
      </c>
      <c r="AZ846" s="2">
        <v>-0.9</v>
      </c>
      <c r="BA846" s="2">
        <v>0</v>
      </c>
      <c r="BB846" s="2">
        <v>-0.4</v>
      </c>
      <c r="BC846" s="2">
        <v>-0.7</v>
      </c>
    </row>
    <row r="847" spans="1:55" x14ac:dyDescent="0.2">
      <c r="A847" s="12" t="s">
        <v>614</v>
      </c>
      <c r="B847" s="12" t="s">
        <v>1909</v>
      </c>
      <c r="C847" t="s">
        <v>1919</v>
      </c>
      <c r="D847" t="s">
        <v>271</v>
      </c>
      <c r="E847" s="12" t="s">
        <v>170</v>
      </c>
      <c r="F847">
        <v>82</v>
      </c>
      <c r="G847">
        <v>5</v>
      </c>
      <c r="H847">
        <v>5</v>
      </c>
      <c r="I847" s="15">
        <f t="shared" si="130"/>
        <v>10</v>
      </c>
      <c r="J847">
        <v>1</v>
      </c>
      <c r="K847">
        <v>4</v>
      </c>
      <c r="L847" s="3">
        <v>5</v>
      </c>
      <c r="M847" s="3">
        <v>1</v>
      </c>
      <c r="N847" s="3">
        <v>4</v>
      </c>
      <c r="O847" s="14">
        <f t="shared" si="131"/>
        <v>2.9223151229802871</v>
      </c>
      <c r="P847">
        <v>22</v>
      </c>
      <c r="Q847">
        <v>8</v>
      </c>
      <c r="R847">
        <v>7</v>
      </c>
      <c r="S847" s="13">
        <f t="shared" si="132"/>
        <v>0.22727272727272727</v>
      </c>
      <c r="T847" s="13">
        <f t="shared" si="133"/>
        <v>0.13513513513513514</v>
      </c>
      <c r="U847" s="15">
        <f t="shared" si="134"/>
        <v>7.4705882352941169</v>
      </c>
      <c r="V847">
        <v>0</v>
      </c>
      <c r="W847">
        <v>3</v>
      </c>
      <c r="X847">
        <v>5</v>
      </c>
      <c r="Y847" s="2">
        <v>205.3166666667</v>
      </c>
      <c r="Z847" s="21">
        <v>2.5</v>
      </c>
      <c r="AA847">
        <v>2.41</v>
      </c>
      <c r="AB847">
        <v>2.86</v>
      </c>
      <c r="AC847" s="32">
        <f t="shared" si="135"/>
        <v>0.45730550284629989</v>
      </c>
      <c r="AD847" s="13">
        <f t="shared" si="136"/>
        <v>0.29411764705882354</v>
      </c>
      <c r="AE847" s="13">
        <f t="shared" si="137"/>
        <v>0.29411764705882354</v>
      </c>
      <c r="AF847" s="13">
        <f t="shared" si="138"/>
        <v>0.58823529411764708</v>
      </c>
      <c r="AG847">
        <v>59</v>
      </c>
      <c r="AH847">
        <v>59</v>
      </c>
      <c r="AI847" s="17">
        <f t="shared" si="139"/>
        <v>0.5</v>
      </c>
      <c r="AJ847" s="35">
        <v>17</v>
      </c>
      <c r="AK847" s="35">
        <v>2</v>
      </c>
      <c r="AL847" s="35">
        <v>110</v>
      </c>
      <c r="AM847" s="35">
        <v>24</v>
      </c>
      <c r="AN847" s="35">
        <v>57</v>
      </c>
      <c r="AO847" s="35">
        <v>6</v>
      </c>
      <c r="AP847" s="35">
        <v>10</v>
      </c>
      <c r="AQ847" s="35">
        <v>50</v>
      </c>
      <c r="AR847">
        <v>1</v>
      </c>
      <c r="AS847">
        <v>2</v>
      </c>
      <c r="AT847">
        <v>58.25</v>
      </c>
      <c r="AU847">
        <v>-13.8</v>
      </c>
      <c r="AV847">
        <v>-83.043000000000006</v>
      </c>
      <c r="AW847">
        <v>-1.54</v>
      </c>
      <c r="AX847" s="2">
        <v>14.9</v>
      </c>
      <c r="AY847" s="2">
        <v>-3.7</v>
      </c>
      <c r="AZ847" s="2">
        <v>0</v>
      </c>
      <c r="BA847" s="2">
        <v>-0.7</v>
      </c>
      <c r="BB847" s="2">
        <v>2</v>
      </c>
      <c r="BC847" s="2">
        <v>-2.4</v>
      </c>
    </row>
    <row r="848" spans="1:55" x14ac:dyDescent="0.2">
      <c r="A848" s="12" t="s">
        <v>614</v>
      </c>
      <c r="B848" s="12" t="s">
        <v>1997</v>
      </c>
      <c r="C848" t="s">
        <v>1999</v>
      </c>
      <c r="D848" t="s">
        <v>610</v>
      </c>
      <c r="E848" s="12" t="s">
        <v>355</v>
      </c>
      <c r="F848">
        <v>67</v>
      </c>
      <c r="G848">
        <v>0</v>
      </c>
      <c r="H848">
        <v>1</v>
      </c>
      <c r="I848" s="15">
        <f t="shared" si="130"/>
        <v>1</v>
      </c>
      <c r="J848">
        <v>0</v>
      </c>
      <c r="K848">
        <v>1</v>
      </c>
      <c r="L848" s="3">
        <v>0</v>
      </c>
      <c r="M848" s="3">
        <v>0</v>
      </c>
      <c r="N848" s="3">
        <v>1</v>
      </c>
      <c r="O848" s="14">
        <f t="shared" si="131"/>
        <v>1.8154311649016643</v>
      </c>
      <c r="P848">
        <v>5</v>
      </c>
      <c r="Q848">
        <v>3</v>
      </c>
      <c r="R848">
        <v>1</v>
      </c>
      <c r="S848" s="13">
        <f t="shared" si="132"/>
        <v>0</v>
      </c>
      <c r="T848" s="13">
        <f t="shared" si="133"/>
        <v>0</v>
      </c>
      <c r="U848" s="15">
        <f t="shared" si="134"/>
        <v>0</v>
      </c>
      <c r="V848">
        <v>0</v>
      </c>
      <c r="W848">
        <v>0</v>
      </c>
      <c r="X848">
        <v>2</v>
      </c>
      <c r="Y848" s="2">
        <v>33.049999999999997</v>
      </c>
      <c r="Z848" s="21">
        <v>0.4833333333</v>
      </c>
      <c r="AA848">
        <v>0.49</v>
      </c>
      <c r="AB848">
        <v>5.03</v>
      </c>
      <c r="AC848" s="32">
        <f t="shared" si="135"/>
        <v>8.8768115942028977E-2</v>
      </c>
      <c r="AD848" s="13">
        <f t="shared" si="136"/>
        <v>0</v>
      </c>
      <c r="AE848" s="13">
        <f t="shared" si="137"/>
        <v>0.5</v>
      </c>
      <c r="AF848" s="13">
        <f t="shared" si="138"/>
        <v>0.5</v>
      </c>
      <c r="AG848">
        <v>7</v>
      </c>
      <c r="AH848">
        <v>10</v>
      </c>
      <c r="AI848" s="17">
        <f t="shared" si="139"/>
        <v>0.41176470588235292</v>
      </c>
      <c r="AJ848" s="35">
        <v>2</v>
      </c>
      <c r="AK848" s="35">
        <v>0</v>
      </c>
      <c r="AL848" s="35">
        <v>32</v>
      </c>
      <c r="AM848" s="35">
        <v>9</v>
      </c>
      <c r="AN848" s="35">
        <v>14</v>
      </c>
      <c r="AO848" s="35">
        <v>1</v>
      </c>
      <c r="AP848" s="35">
        <v>5</v>
      </c>
      <c r="AQ848" s="35">
        <v>10</v>
      </c>
      <c r="AR848">
        <v>0</v>
      </c>
      <c r="AS848">
        <v>0</v>
      </c>
      <c r="AT848">
        <v>78.62</v>
      </c>
      <c r="AU848">
        <v>-32</v>
      </c>
      <c r="AV848">
        <v>-70.248000000000005</v>
      </c>
      <c r="AW848">
        <v>-7.3330000000000002</v>
      </c>
      <c r="AX848" s="2">
        <v>2.8</v>
      </c>
      <c r="AY848" s="2">
        <v>0</v>
      </c>
      <c r="AZ848" s="2">
        <v>0.5</v>
      </c>
      <c r="BA848" s="2">
        <v>0.30000000000000004</v>
      </c>
      <c r="BB848" s="2">
        <v>-0.4</v>
      </c>
      <c r="BC848" s="2">
        <v>0.4</v>
      </c>
    </row>
    <row r="849" spans="1:55" x14ac:dyDescent="0.2">
      <c r="A849" s="12" t="s">
        <v>614</v>
      </c>
      <c r="B849" s="12" t="s">
        <v>2566</v>
      </c>
      <c r="C849" t="s">
        <v>2565</v>
      </c>
      <c r="D849" t="s">
        <v>139</v>
      </c>
      <c r="E849" s="12" t="s">
        <v>178</v>
      </c>
      <c r="F849">
        <v>62</v>
      </c>
      <c r="G849">
        <v>3</v>
      </c>
      <c r="H849">
        <v>6</v>
      </c>
      <c r="I849" s="15">
        <f t="shared" si="130"/>
        <v>9</v>
      </c>
      <c r="J849">
        <v>3</v>
      </c>
      <c r="K849">
        <v>2</v>
      </c>
      <c r="L849" s="3">
        <v>3</v>
      </c>
      <c r="M849" s="3">
        <v>3</v>
      </c>
      <c r="N849" s="3">
        <v>3</v>
      </c>
      <c r="O849" s="14">
        <f t="shared" si="131"/>
        <v>3.4958998705214723</v>
      </c>
      <c r="P849">
        <v>25</v>
      </c>
      <c r="Q849">
        <v>14</v>
      </c>
      <c r="R849">
        <v>16</v>
      </c>
      <c r="S849" s="13">
        <f t="shared" si="132"/>
        <v>0.12</v>
      </c>
      <c r="T849" s="13">
        <f t="shared" si="133"/>
        <v>5.4545454545454543E-2</v>
      </c>
      <c r="U849" s="15">
        <f t="shared" si="134"/>
        <v>28.615384615384613</v>
      </c>
      <c r="V849">
        <v>0</v>
      </c>
      <c r="W849">
        <v>1</v>
      </c>
      <c r="X849">
        <v>4</v>
      </c>
      <c r="Y849" s="2">
        <v>154.46666666670001</v>
      </c>
      <c r="Z849" s="21">
        <v>2.4833333333000001</v>
      </c>
      <c r="AA849">
        <v>2.39</v>
      </c>
      <c r="AB849">
        <v>2.82</v>
      </c>
      <c r="AC849" s="32">
        <f t="shared" si="135"/>
        <v>0.45873320537428025</v>
      </c>
      <c r="AD849" s="13">
        <f t="shared" si="136"/>
        <v>0.23076923076923078</v>
      </c>
      <c r="AE849" s="13">
        <f t="shared" si="137"/>
        <v>0.38461538461538464</v>
      </c>
      <c r="AF849" s="13">
        <f t="shared" si="138"/>
        <v>0.61538461538461542</v>
      </c>
      <c r="AI849" s="17" t="str">
        <f t="shared" si="139"/>
        <v xml:space="preserve"> </v>
      </c>
      <c r="AJ849" s="35">
        <v>13</v>
      </c>
      <c r="AK849" s="35">
        <v>1</v>
      </c>
      <c r="AL849" s="35">
        <v>111</v>
      </c>
      <c r="AM849" s="35">
        <v>19</v>
      </c>
      <c r="AN849" s="35">
        <v>50</v>
      </c>
      <c r="AO849" s="35">
        <v>7</v>
      </c>
      <c r="AP849" s="35">
        <v>1</v>
      </c>
      <c r="AQ849" s="35">
        <v>51</v>
      </c>
      <c r="AR849">
        <v>2</v>
      </c>
      <c r="AS849">
        <v>1</v>
      </c>
      <c r="AT849">
        <v>79.83</v>
      </c>
      <c r="AU849">
        <v>7.4</v>
      </c>
      <c r="AV849">
        <v>-82.105999999999995</v>
      </c>
      <c r="AW849">
        <v>-5.6520000000000001</v>
      </c>
      <c r="AX849" s="2">
        <v>15.7</v>
      </c>
      <c r="AY849" s="2">
        <v>2.2000000000000002</v>
      </c>
      <c r="AZ849" s="2">
        <v>-0.2</v>
      </c>
      <c r="BA849" s="2">
        <v>-0.2</v>
      </c>
      <c r="BB849" s="2">
        <v>-0.1</v>
      </c>
      <c r="BC849" s="2">
        <v>1.6</v>
      </c>
    </row>
    <row r="850" spans="1:55" x14ac:dyDescent="0.2">
      <c r="A850" s="12" t="s">
        <v>614</v>
      </c>
      <c r="B850" s="12" t="s">
        <v>2846</v>
      </c>
      <c r="C850" t="s">
        <v>2845</v>
      </c>
      <c r="D850" t="s">
        <v>131</v>
      </c>
      <c r="E850" s="12" t="s">
        <v>546</v>
      </c>
      <c r="F850">
        <v>10</v>
      </c>
      <c r="G850">
        <v>0</v>
      </c>
      <c r="H850">
        <v>0</v>
      </c>
      <c r="I850" s="15">
        <f t="shared" si="130"/>
        <v>0</v>
      </c>
      <c r="J850">
        <v>0</v>
      </c>
      <c r="K850">
        <v>0</v>
      </c>
      <c r="L850" s="3">
        <v>0</v>
      </c>
      <c r="M850" s="3">
        <v>0</v>
      </c>
      <c r="N850" s="3">
        <v>0</v>
      </c>
      <c r="O850" s="14">
        <f t="shared" si="131"/>
        <v>0</v>
      </c>
      <c r="P850">
        <v>0</v>
      </c>
      <c r="Q850">
        <v>0</v>
      </c>
      <c r="R850">
        <v>0</v>
      </c>
      <c r="S850" s="13">
        <f t="shared" si="132"/>
        <v>0</v>
      </c>
      <c r="T850" s="13">
        <f t="shared" si="133"/>
        <v>0</v>
      </c>
      <c r="U850" s="15">
        <f t="shared" si="134"/>
        <v>0</v>
      </c>
      <c r="V850">
        <v>0</v>
      </c>
      <c r="W850">
        <v>0</v>
      </c>
      <c r="X850">
        <v>0</v>
      </c>
      <c r="Y850" s="2">
        <v>0.25</v>
      </c>
      <c r="Z850" s="21">
        <v>1.6666666699999999E-2</v>
      </c>
      <c r="AA850">
        <v>0.03</v>
      </c>
      <c r="AB850">
        <v>4.2699999999999996</v>
      </c>
      <c r="AC850" s="32">
        <f t="shared" si="135"/>
        <v>6.9767441860465115E-3</v>
      </c>
      <c r="AD850" s="13">
        <f t="shared" si="136"/>
        <v>0</v>
      </c>
      <c r="AE850" s="13">
        <f t="shared" si="137"/>
        <v>0</v>
      </c>
      <c r="AF850" s="13">
        <f t="shared" si="138"/>
        <v>0</v>
      </c>
      <c r="AG850">
        <v>0</v>
      </c>
      <c r="AH850">
        <v>0</v>
      </c>
      <c r="AI850" s="17" t="str">
        <f t="shared" si="139"/>
        <v xml:space="preserve"> </v>
      </c>
      <c r="AJ850" s="35">
        <v>0</v>
      </c>
      <c r="AK850" s="35">
        <v>0</v>
      </c>
      <c r="AL850" s="35">
        <v>1</v>
      </c>
      <c r="AM850" s="35">
        <v>0</v>
      </c>
      <c r="AN850" s="35">
        <v>0</v>
      </c>
      <c r="AO850" s="35">
        <v>0</v>
      </c>
      <c r="AP850" s="35">
        <v>0</v>
      </c>
      <c r="AQ850" s="35">
        <v>0</v>
      </c>
      <c r="AR850">
        <v>0</v>
      </c>
      <c r="AS850">
        <v>0</v>
      </c>
      <c r="AT850">
        <v>240</v>
      </c>
      <c r="AU850">
        <v>161.19999999999999</v>
      </c>
      <c r="AV850">
        <v>-76.188999999999993</v>
      </c>
      <c r="AW850">
        <v>9.6989999999999998</v>
      </c>
      <c r="AX850" s="2">
        <v>0.5</v>
      </c>
      <c r="AY850" s="2">
        <v>0.5</v>
      </c>
      <c r="AZ850" s="2">
        <v>0</v>
      </c>
      <c r="BA850" s="2">
        <v>-0.30000000000000004</v>
      </c>
      <c r="BB850" s="2">
        <v>0</v>
      </c>
      <c r="BC850" s="2">
        <v>0.2</v>
      </c>
    </row>
    <row r="851" spans="1:55" x14ac:dyDescent="0.2">
      <c r="A851" s="12" t="s">
        <v>614</v>
      </c>
      <c r="B851" s="12" t="s">
        <v>3130</v>
      </c>
      <c r="C851" t="s">
        <v>3129</v>
      </c>
      <c r="D851" t="s">
        <v>393</v>
      </c>
      <c r="E851" s="12" t="s">
        <v>170</v>
      </c>
      <c r="F851">
        <v>80</v>
      </c>
      <c r="G851">
        <v>11</v>
      </c>
      <c r="H851">
        <v>14</v>
      </c>
      <c r="I851" s="15">
        <f t="shared" si="130"/>
        <v>25</v>
      </c>
      <c r="J851">
        <v>9</v>
      </c>
      <c r="K851">
        <v>4</v>
      </c>
      <c r="L851" s="3">
        <v>10</v>
      </c>
      <c r="M851" s="3">
        <v>9</v>
      </c>
      <c r="N851" s="3">
        <v>5</v>
      </c>
      <c r="O851" s="14">
        <f t="shared" si="131"/>
        <v>4.9825610363726955</v>
      </c>
      <c r="P851">
        <v>85</v>
      </c>
      <c r="Q851">
        <v>49</v>
      </c>
      <c r="R851">
        <v>43</v>
      </c>
      <c r="S851" s="13">
        <f t="shared" si="132"/>
        <v>0.12941176470588237</v>
      </c>
      <c r="T851" s="13">
        <f t="shared" si="133"/>
        <v>6.2146892655367235E-2</v>
      </c>
      <c r="U851" s="15">
        <f t="shared" si="134"/>
        <v>79.090909090909093</v>
      </c>
      <c r="V851">
        <v>1</v>
      </c>
      <c r="W851">
        <v>1</v>
      </c>
      <c r="X851">
        <v>8</v>
      </c>
      <c r="Y851" s="2">
        <v>301.05</v>
      </c>
      <c r="Z851" s="21">
        <v>3.75</v>
      </c>
      <c r="AA851">
        <v>3.58</v>
      </c>
      <c r="AB851">
        <v>2.29</v>
      </c>
      <c r="AC851" s="32">
        <f t="shared" si="135"/>
        <v>0.60988074957410565</v>
      </c>
      <c r="AD851" s="13">
        <f t="shared" si="136"/>
        <v>0.30303030303030304</v>
      </c>
      <c r="AE851" s="13">
        <f t="shared" si="137"/>
        <v>0.39393939393939392</v>
      </c>
      <c r="AF851" s="13">
        <f t="shared" si="138"/>
        <v>0.69696969696969702</v>
      </c>
      <c r="AG851">
        <v>9</v>
      </c>
      <c r="AH851">
        <v>10</v>
      </c>
      <c r="AI851" s="17">
        <f t="shared" si="139"/>
        <v>0.47368421052631576</v>
      </c>
      <c r="AJ851" s="35">
        <v>33</v>
      </c>
      <c r="AK851" s="35">
        <v>5</v>
      </c>
      <c r="AL851" s="35">
        <v>257</v>
      </c>
      <c r="AM851" s="35">
        <v>47</v>
      </c>
      <c r="AN851" s="35">
        <v>135</v>
      </c>
      <c r="AO851" s="35">
        <v>19</v>
      </c>
      <c r="AP851" s="35">
        <v>13</v>
      </c>
      <c r="AQ851" s="35">
        <v>132</v>
      </c>
      <c r="AR851">
        <v>0</v>
      </c>
      <c r="AS851">
        <v>2</v>
      </c>
      <c r="AT851">
        <v>99.07</v>
      </c>
      <c r="AU851">
        <v>29.8</v>
      </c>
      <c r="AV851">
        <v>-84.238</v>
      </c>
      <c r="AW851">
        <v>-4.3040000000000003</v>
      </c>
      <c r="AX851" s="2">
        <v>33.799999999999997</v>
      </c>
      <c r="AY851" s="2">
        <v>6.6</v>
      </c>
      <c r="AZ851" s="2">
        <v>-1.2</v>
      </c>
      <c r="BA851" s="2">
        <v>-1</v>
      </c>
      <c r="BB851" s="2">
        <v>-2.7</v>
      </c>
      <c r="BC851" s="2">
        <v>1.7000000000000002</v>
      </c>
    </row>
    <row r="852" spans="1:55" x14ac:dyDescent="0.2">
      <c r="A852" s="12" t="s">
        <v>614</v>
      </c>
      <c r="B852" s="12" t="s">
        <v>3477</v>
      </c>
      <c r="C852" t="s">
        <v>3476</v>
      </c>
      <c r="D852" t="s">
        <v>684</v>
      </c>
      <c r="E852" s="12" t="s">
        <v>132</v>
      </c>
      <c r="F852">
        <v>62</v>
      </c>
      <c r="G852">
        <v>1</v>
      </c>
      <c r="H852">
        <v>3</v>
      </c>
      <c r="I852" s="15">
        <f t="shared" si="130"/>
        <v>4</v>
      </c>
      <c r="J852">
        <v>1</v>
      </c>
      <c r="K852">
        <v>2</v>
      </c>
      <c r="L852" s="3">
        <v>1</v>
      </c>
      <c r="M852" s="3">
        <v>1</v>
      </c>
      <c r="N852" s="3">
        <v>3</v>
      </c>
      <c r="O852" s="14">
        <f t="shared" si="131"/>
        <v>2.4539877300613497</v>
      </c>
      <c r="P852">
        <v>16</v>
      </c>
      <c r="Q852">
        <v>8</v>
      </c>
      <c r="R852">
        <v>6</v>
      </c>
      <c r="S852" s="13">
        <f t="shared" si="132"/>
        <v>6.25E-2</v>
      </c>
      <c r="T852" s="13">
        <f t="shared" si="133"/>
        <v>3.3333333333333333E-2</v>
      </c>
      <c r="U852" s="15">
        <f t="shared" si="134"/>
        <v>7.3000000000000007</v>
      </c>
      <c r="V852">
        <v>1</v>
      </c>
      <c r="W852">
        <v>1</v>
      </c>
      <c r="X852">
        <v>3</v>
      </c>
      <c r="Y852" s="2">
        <v>97.8</v>
      </c>
      <c r="Z852" s="21">
        <v>1.5666666667</v>
      </c>
      <c r="AA852">
        <v>1.57</v>
      </c>
      <c r="AB852">
        <v>4.05</v>
      </c>
      <c r="AC852" s="32">
        <f t="shared" si="135"/>
        <v>0.2793594306049822</v>
      </c>
      <c r="AD852" s="13">
        <f t="shared" si="136"/>
        <v>0.1</v>
      </c>
      <c r="AE852" s="13">
        <f t="shared" si="137"/>
        <v>0.3</v>
      </c>
      <c r="AF852" s="13">
        <f t="shared" si="138"/>
        <v>0.4</v>
      </c>
      <c r="AG852">
        <v>1</v>
      </c>
      <c r="AH852">
        <v>0</v>
      </c>
      <c r="AI852" s="17">
        <f t="shared" si="139"/>
        <v>1</v>
      </c>
      <c r="AJ852" s="35">
        <v>10</v>
      </c>
      <c r="AK852" s="35">
        <v>0</v>
      </c>
      <c r="AL852" s="35">
        <v>63</v>
      </c>
      <c r="AM852" s="35">
        <v>9</v>
      </c>
      <c r="AN852" s="35">
        <v>44</v>
      </c>
      <c r="AO852" s="35">
        <v>2</v>
      </c>
      <c r="AP852" s="35">
        <v>2</v>
      </c>
      <c r="AQ852" s="35">
        <v>47</v>
      </c>
      <c r="AR852">
        <v>1</v>
      </c>
      <c r="AS852">
        <v>0</v>
      </c>
      <c r="AT852">
        <v>93.1</v>
      </c>
      <c r="AU852">
        <v>4.3</v>
      </c>
      <c r="AV852">
        <v>-82.209000000000003</v>
      </c>
      <c r="AW852">
        <v>-1.4910000000000001</v>
      </c>
      <c r="AX852" s="2">
        <v>8.3000000000000007</v>
      </c>
      <c r="AY852" s="2">
        <v>-0.60000000000000009</v>
      </c>
      <c r="AZ852" s="2">
        <v>0</v>
      </c>
      <c r="BA852" s="2">
        <v>-0.1</v>
      </c>
      <c r="BB852" s="2">
        <v>0.2</v>
      </c>
      <c r="BC852" s="2">
        <v>-0.60000000000000009</v>
      </c>
    </row>
    <row r="853" spans="1:55" x14ac:dyDescent="0.2">
      <c r="A853" s="12" t="s">
        <v>614</v>
      </c>
      <c r="B853" s="12" t="s">
        <v>3697</v>
      </c>
      <c r="C853" t="s">
        <v>3696</v>
      </c>
      <c r="D853" t="s">
        <v>155</v>
      </c>
      <c r="E853" s="12" t="s">
        <v>178</v>
      </c>
      <c r="F853">
        <v>14</v>
      </c>
      <c r="G853">
        <v>0</v>
      </c>
      <c r="H853">
        <v>0</v>
      </c>
      <c r="I853" s="15">
        <f t="shared" si="130"/>
        <v>0</v>
      </c>
      <c r="J853">
        <v>0</v>
      </c>
      <c r="K853">
        <v>0</v>
      </c>
      <c r="L853" s="3">
        <v>0</v>
      </c>
      <c r="M853" s="3">
        <v>0</v>
      </c>
      <c r="N853" s="3">
        <v>0</v>
      </c>
      <c r="O853" s="14">
        <f t="shared" si="131"/>
        <v>0</v>
      </c>
      <c r="P853">
        <v>0</v>
      </c>
      <c r="Q853">
        <v>0</v>
      </c>
      <c r="R853">
        <v>0</v>
      </c>
      <c r="S853" s="13">
        <f t="shared" si="132"/>
        <v>0</v>
      </c>
      <c r="T853" s="13">
        <f t="shared" si="133"/>
        <v>0</v>
      </c>
      <c r="U853" s="15">
        <f t="shared" si="134"/>
        <v>0</v>
      </c>
      <c r="V853">
        <v>0</v>
      </c>
      <c r="W853">
        <v>0</v>
      </c>
      <c r="X853">
        <v>0</v>
      </c>
      <c r="Y853" s="2">
        <v>3.3333333300000004E-2</v>
      </c>
      <c r="Z853" s="21">
        <v>0</v>
      </c>
      <c r="AA853">
        <v>0</v>
      </c>
      <c r="AB853">
        <v>3.85</v>
      </c>
      <c r="AC853" s="32">
        <f t="shared" si="135"/>
        <v>0</v>
      </c>
      <c r="AD853" s="13">
        <f t="shared" si="136"/>
        <v>0</v>
      </c>
      <c r="AE853" s="13">
        <f t="shared" si="137"/>
        <v>0</v>
      </c>
      <c r="AF853" s="13">
        <f t="shared" si="138"/>
        <v>0</v>
      </c>
      <c r="AI853" s="17" t="str">
        <f t="shared" si="139"/>
        <v xml:space="preserve"> </v>
      </c>
      <c r="AJ853" s="35">
        <v>0</v>
      </c>
      <c r="AK853" s="35">
        <v>0</v>
      </c>
      <c r="AL853" s="35">
        <v>0</v>
      </c>
      <c r="AM853" s="35">
        <v>0</v>
      </c>
      <c r="AN853" s="35">
        <v>0</v>
      </c>
      <c r="AO853" s="35">
        <v>0</v>
      </c>
      <c r="AP853" s="35">
        <v>0</v>
      </c>
      <c r="AQ853" s="35">
        <v>0</v>
      </c>
      <c r="AR853">
        <v>0</v>
      </c>
      <c r="AS853">
        <v>0</v>
      </c>
      <c r="AT853">
        <v>0</v>
      </c>
      <c r="AU853">
        <v>-93.5</v>
      </c>
      <c r="AV853">
        <v>-83.491</v>
      </c>
      <c r="AW853">
        <v>2.1469999999999998</v>
      </c>
      <c r="AX853" s="2">
        <v>0</v>
      </c>
      <c r="AY853" s="2">
        <v>0</v>
      </c>
      <c r="AZ853" s="2">
        <v>0.1</v>
      </c>
      <c r="BA853" s="2">
        <v>0</v>
      </c>
      <c r="BB853" s="2">
        <v>0</v>
      </c>
      <c r="BC853" s="2">
        <v>0</v>
      </c>
    </row>
    <row r="854" spans="1:55" x14ac:dyDescent="0.2">
      <c r="A854" s="12" t="s">
        <v>328</v>
      </c>
      <c r="B854" s="12" t="s">
        <v>329</v>
      </c>
      <c r="C854" t="s">
        <v>327</v>
      </c>
      <c r="D854" t="s">
        <v>330</v>
      </c>
      <c r="E854" s="12" t="s">
        <v>178</v>
      </c>
      <c r="F854">
        <v>64</v>
      </c>
      <c r="G854">
        <v>4</v>
      </c>
      <c r="H854">
        <v>6</v>
      </c>
      <c r="I854" s="15">
        <f t="shared" si="130"/>
        <v>10</v>
      </c>
      <c r="J854">
        <v>1</v>
      </c>
      <c r="K854">
        <v>5</v>
      </c>
      <c r="L854" s="3">
        <v>2</v>
      </c>
      <c r="M854" s="3">
        <v>0</v>
      </c>
      <c r="N854" s="3">
        <v>5</v>
      </c>
      <c r="O854" s="14">
        <f t="shared" si="131"/>
        <v>3.3547665641599105</v>
      </c>
      <c r="P854">
        <v>26</v>
      </c>
      <c r="Q854">
        <v>7</v>
      </c>
      <c r="R854">
        <v>14</v>
      </c>
      <c r="S854" s="13">
        <f t="shared" si="132"/>
        <v>0.15384615384615385</v>
      </c>
      <c r="T854" s="13">
        <f t="shared" si="133"/>
        <v>8.5106382978723402E-2</v>
      </c>
      <c r="U854" s="15">
        <f t="shared" si="134"/>
        <v>7.4375</v>
      </c>
      <c r="V854">
        <v>1</v>
      </c>
      <c r="W854">
        <v>1</v>
      </c>
      <c r="X854">
        <v>7</v>
      </c>
      <c r="Y854" s="2">
        <v>178.85</v>
      </c>
      <c r="Z854" s="21">
        <v>2.7833333332999999</v>
      </c>
      <c r="AA854">
        <v>2.6</v>
      </c>
      <c r="AB854">
        <v>2.4900000000000002</v>
      </c>
      <c r="AC854" s="32">
        <f t="shared" si="135"/>
        <v>0.51080550098231825</v>
      </c>
      <c r="AD854" s="13">
        <f t="shared" si="136"/>
        <v>0.125</v>
      </c>
      <c r="AE854" s="13">
        <f t="shared" si="137"/>
        <v>0.375</v>
      </c>
      <c r="AF854" s="13">
        <f t="shared" si="138"/>
        <v>0.5</v>
      </c>
      <c r="AI854" s="17" t="str">
        <f t="shared" si="139"/>
        <v xml:space="preserve"> </v>
      </c>
      <c r="AJ854" s="35">
        <v>16</v>
      </c>
      <c r="AK854" s="35">
        <v>0</v>
      </c>
      <c r="AL854" s="35">
        <v>103</v>
      </c>
      <c r="AM854" s="35">
        <v>28</v>
      </c>
      <c r="AN854" s="35">
        <v>39</v>
      </c>
      <c r="AO854" s="35">
        <v>3</v>
      </c>
      <c r="AP854" s="35">
        <v>8</v>
      </c>
      <c r="AQ854" s="35">
        <v>40</v>
      </c>
      <c r="AR854">
        <v>2</v>
      </c>
      <c r="AS854">
        <v>1</v>
      </c>
      <c r="AT854">
        <v>57.25</v>
      </c>
      <c r="AU854">
        <v>-20</v>
      </c>
      <c r="AV854">
        <v>-83.298000000000002</v>
      </c>
      <c r="AW854">
        <v>-5.1829999999999998</v>
      </c>
      <c r="AX854" s="2">
        <v>12.2</v>
      </c>
      <c r="AY854" s="2">
        <v>-3.2</v>
      </c>
      <c r="AZ854" s="2">
        <v>-0.7</v>
      </c>
      <c r="BA854" s="2">
        <v>-0.1</v>
      </c>
      <c r="BB854" s="2">
        <v>-0.30000000000000004</v>
      </c>
      <c r="BC854" s="2">
        <v>-4.3</v>
      </c>
    </row>
    <row r="855" spans="1:55" x14ac:dyDescent="0.2">
      <c r="A855" s="12" t="s">
        <v>328</v>
      </c>
      <c r="B855" s="12" t="s">
        <v>3343</v>
      </c>
      <c r="C855" t="s">
        <v>3342</v>
      </c>
      <c r="D855" t="s">
        <v>210</v>
      </c>
      <c r="E855" s="12" t="s">
        <v>178</v>
      </c>
      <c r="F855">
        <v>18</v>
      </c>
      <c r="G855">
        <v>0</v>
      </c>
      <c r="H855">
        <v>0</v>
      </c>
      <c r="I855" s="15">
        <f t="shared" si="130"/>
        <v>0</v>
      </c>
      <c r="J855">
        <v>0</v>
      </c>
      <c r="K855">
        <v>0</v>
      </c>
      <c r="L855" s="3">
        <v>0</v>
      </c>
      <c r="M855" s="3">
        <v>0</v>
      </c>
      <c r="N855" s="3">
        <v>0</v>
      </c>
      <c r="O855" s="14">
        <f t="shared" si="131"/>
        <v>0</v>
      </c>
      <c r="P855">
        <v>0</v>
      </c>
      <c r="Q855">
        <v>0</v>
      </c>
      <c r="R855">
        <v>1</v>
      </c>
      <c r="S855" s="13">
        <f t="shared" si="132"/>
        <v>0</v>
      </c>
      <c r="T855" s="13">
        <f t="shared" si="133"/>
        <v>0</v>
      </c>
      <c r="U855" s="15">
        <f t="shared" si="134"/>
        <v>0</v>
      </c>
      <c r="V855">
        <v>0</v>
      </c>
      <c r="W855">
        <v>0</v>
      </c>
      <c r="X855">
        <v>0</v>
      </c>
      <c r="Y855" s="2">
        <v>3.0666666667000002</v>
      </c>
      <c r="Z855" s="21">
        <v>0.16666666669999999</v>
      </c>
      <c r="AA855">
        <v>0.17</v>
      </c>
      <c r="AB855">
        <v>4.96</v>
      </c>
      <c r="AC855" s="32">
        <f t="shared" si="135"/>
        <v>3.3138401559454196E-2</v>
      </c>
      <c r="AD855" s="13">
        <f t="shared" si="136"/>
        <v>0</v>
      </c>
      <c r="AE855" s="13">
        <f t="shared" si="137"/>
        <v>0</v>
      </c>
      <c r="AF855" s="13">
        <f t="shared" si="138"/>
        <v>0</v>
      </c>
      <c r="AI855" s="17" t="str">
        <f t="shared" si="139"/>
        <v xml:space="preserve"> </v>
      </c>
      <c r="AJ855" s="35">
        <v>0</v>
      </c>
      <c r="AK855" s="35">
        <v>0</v>
      </c>
      <c r="AL855" s="35">
        <v>1</v>
      </c>
      <c r="AM855" s="35">
        <v>1</v>
      </c>
      <c r="AN855" s="35">
        <v>1</v>
      </c>
      <c r="AO855" s="35">
        <v>0</v>
      </c>
      <c r="AP855" s="35">
        <v>0</v>
      </c>
      <c r="AQ855" s="35">
        <v>1</v>
      </c>
      <c r="AR855">
        <v>0</v>
      </c>
      <c r="AS855">
        <v>0</v>
      </c>
      <c r="AT855">
        <v>39.130000000000003</v>
      </c>
      <c r="AU855">
        <v>-43.5</v>
      </c>
      <c r="AV855">
        <v>-82.638999999999996</v>
      </c>
      <c r="AW855">
        <v>-1.296</v>
      </c>
      <c r="AX855" s="2">
        <v>0</v>
      </c>
      <c r="AY855" s="2">
        <v>-0.4</v>
      </c>
      <c r="AZ855" s="2">
        <v>0</v>
      </c>
      <c r="BA855" s="2">
        <v>0</v>
      </c>
      <c r="BB855" s="2">
        <v>0</v>
      </c>
      <c r="BC855" s="2">
        <v>-0.30000000000000004</v>
      </c>
    </row>
    <row r="856" spans="1:55" x14ac:dyDescent="0.2">
      <c r="A856" s="12" t="s">
        <v>2613</v>
      </c>
      <c r="B856" s="12" t="s">
        <v>2614</v>
      </c>
      <c r="C856" t="s">
        <v>2612</v>
      </c>
      <c r="D856" t="s">
        <v>393</v>
      </c>
      <c r="E856" s="12" t="s">
        <v>229</v>
      </c>
      <c r="F856">
        <v>79</v>
      </c>
      <c r="G856">
        <v>2</v>
      </c>
      <c r="H856">
        <v>1</v>
      </c>
      <c r="I856" s="15">
        <f t="shared" si="130"/>
        <v>3</v>
      </c>
      <c r="J856">
        <v>1</v>
      </c>
      <c r="K856">
        <v>0</v>
      </c>
      <c r="L856" s="3">
        <v>2</v>
      </c>
      <c r="M856" s="3">
        <v>1</v>
      </c>
      <c r="N856" s="3">
        <v>0</v>
      </c>
      <c r="O856" s="14">
        <f t="shared" si="131"/>
        <v>1.7271709579396364</v>
      </c>
      <c r="P856">
        <v>12</v>
      </c>
      <c r="Q856">
        <v>7</v>
      </c>
      <c r="R856">
        <v>1</v>
      </c>
      <c r="S856" s="13">
        <f t="shared" si="132"/>
        <v>0.16666666666666666</v>
      </c>
      <c r="T856" s="13">
        <f t="shared" si="133"/>
        <v>0.1</v>
      </c>
      <c r="U856" s="15">
        <f t="shared" si="134"/>
        <v>15.200000000000001</v>
      </c>
      <c r="V856">
        <v>0</v>
      </c>
      <c r="W856">
        <v>1</v>
      </c>
      <c r="X856">
        <v>9</v>
      </c>
      <c r="Y856" s="2">
        <v>104.21666666669999</v>
      </c>
      <c r="Z856" s="21">
        <v>1.3166666667</v>
      </c>
      <c r="AA856">
        <v>1.31</v>
      </c>
      <c r="AB856">
        <v>4.55</v>
      </c>
      <c r="AC856" s="32">
        <f t="shared" si="135"/>
        <v>0.22354948805460753</v>
      </c>
      <c r="AD856" s="13">
        <f t="shared" si="136"/>
        <v>0.4</v>
      </c>
      <c r="AE856" s="13">
        <f t="shared" si="137"/>
        <v>0.2</v>
      </c>
      <c r="AF856" s="13">
        <f t="shared" si="138"/>
        <v>0.60000000000000009</v>
      </c>
      <c r="AG856">
        <v>0</v>
      </c>
      <c r="AH856">
        <v>0</v>
      </c>
      <c r="AI856" s="17" t="str">
        <f t="shared" si="139"/>
        <v xml:space="preserve"> </v>
      </c>
      <c r="AJ856" s="35">
        <v>5</v>
      </c>
      <c r="AK856" s="35">
        <v>1</v>
      </c>
      <c r="AL856" s="35">
        <v>71</v>
      </c>
      <c r="AM856" s="35">
        <v>15</v>
      </c>
      <c r="AN856" s="35">
        <v>27</v>
      </c>
      <c r="AO856" s="35">
        <v>10</v>
      </c>
      <c r="AP856" s="35">
        <v>5</v>
      </c>
      <c r="AQ856" s="35">
        <v>33</v>
      </c>
      <c r="AR856">
        <v>0</v>
      </c>
      <c r="AS856">
        <v>0</v>
      </c>
      <c r="AT856">
        <v>60.84</v>
      </c>
      <c r="AU856">
        <v>-32.799999999999997</v>
      </c>
      <c r="AV856">
        <v>-82.793999999999997</v>
      </c>
      <c r="AW856">
        <v>-1.9950000000000001</v>
      </c>
      <c r="AX856" s="2">
        <v>8.1999999999999993</v>
      </c>
      <c r="AY856" s="2">
        <v>-0.60000000000000009</v>
      </c>
      <c r="AZ856" s="2">
        <v>0.8</v>
      </c>
      <c r="BA856" s="2">
        <v>-0.2</v>
      </c>
      <c r="BB856" s="2">
        <v>-0.30000000000000004</v>
      </c>
      <c r="BC856" s="2">
        <v>-0.30000000000000004</v>
      </c>
    </row>
    <row r="857" spans="1:55" x14ac:dyDescent="0.2">
      <c r="A857" s="12" t="s">
        <v>1315</v>
      </c>
      <c r="B857" s="12" t="s">
        <v>1316</v>
      </c>
      <c r="C857" t="s">
        <v>1314</v>
      </c>
      <c r="D857" t="s">
        <v>271</v>
      </c>
      <c r="E857" s="12" t="s">
        <v>170</v>
      </c>
      <c r="F857">
        <v>75</v>
      </c>
      <c r="G857">
        <v>6</v>
      </c>
      <c r="H857">
        <v>14</v>
      </c>
      <c r="I857" s="15">
        <f t="shared" si="130"/>
        <v>20</v>
      </c>
      <c r="J857">
        <v>10</v>
      </c>
      <c r="K857">
        <v>4</v>
      </c>
      <c r="L857" s="3">
        <v>5</v>
      </c>
      <c r="M857" s="3">
        <v>9</v>
      </c>
      <c r="N857" s="3">
        <v>3</v>
      </c>
      <c r="O857" s="14">
        <f t="shared" si="131"/>
        <v>4.7543581616481774</v>
      </c>
      <c r="P857">
        <v>24</v>
      </c>
      <c r="Q857">
        <v>12</v>
      </c>
      <c r="R857">
        <v>7</v>
      </c>
      <c r="S857" s="13">
        <f t="shared" si="132"/>
        <v>0.25</v>
      </c>
      <c r="T857" s="13">
        <f t="shared" si="133"/>
        <v>0.13953488372093023</v>
      </c>
      <c r="U857" s="15">
        <f t="shared" si="134"/>
        <v>55</v>
      </c>
      <c r="V857">
        <v>1</v>
      </c>
      <c r="W857">
        <v>3</v>
      </c>
      <c r="X857">
        <v>10</v>
      </c>
      <c r="Y857" s="2">
        <v>252.4</v>
      </c>
      <c r="Z857" s="21">
        <v>3.35</v>
      </c>
      <c r="AA857">
        <v>3.17</v>
      </c>
      <c r="AB857">
        <v>2.2200000000000002</v>
      </c>
      <c r="AC857" s="32">
        <f t="shared" si="135"/>
        <v>0.58812615955473091</v>
      </c>
      <c r="AD857" s="13">
        <f t="shared" si="136"/>
        <v>0.16666666666666666</v>
      </c>
      <c r="AE857" s="13">
        <f t="shared" si="137"/>
        <v>0.46666666666666667</v>
      </c>
      <c r="AF857" s="13">
        <f t="shared" si="138"/>
        <v>0.6333333333333333</v>
      </c>
      <c r="AG857">
        <v>116</v>
      </c>
      <c r="AH857">
        <v>84</v>
      </c>
      <c r="AI857" s="17">
        <f t="shared" si="139"/>
        <v>0.57999999999999996</v>
      </c>
      <c r="AJ857" s="35">
        <v>30</v>
      </c>
      <c r="AK857" s="35">
        <v>3</v>
      </c>
      <c r="AL857" s="35">
        <v>135</v>
      </c>
      <c r="AM857" s="35">
        <v>26</v>
      </c>
      <c r="AN857" s="35">
        <v>74</v>
      </c>
      <c r="AO857" s="35">
        <v>7</v>
      </c>
      <c r="AP857" s="35">
        <v>9</v>
      </c>
      <c r="AQ857" s="35">
        <v>71</v>
      </c>
      <c r="AR857">
        <v>3</v>
      </c>
      <c r="AS857">
        <v>1</v>
      </c>
      <c r="AT857">
        <v>66.97</v>
      </c>
      <c r="AU857">
        <v>-0.60000000000000009</v>
      </c>
      <c r="AV857">
        <v>-84.301000000000002</v>
      </c>
      <c r="AW857">
        <v>-1.3169999999999999</v>
      </c>
      <c r="AX857" s="2">
        <v>18.899999999999999</v>
      </c>
      <c r="AY857" s="2">
        <v>-2.8</v>
      </c>
      <c r="AZ857" s="2">
        <v>-0.60000000000000009</v>
      </c>
      <c r="BA857" s="2">
        <v>-0.4</v>
      </c>
      <c r="BB857" s="2">
        <v>1.9</v>
      </c>
      <c r="BC857" s="2">
        <v>-1.9</v>
      </c>
    </row>
    <row r="858" spans="1:55" x14ac:dyDescent="0.2">
      <c r="A858" s="12" t="s">
        <v>632</v>
      </c>
      <c r="B858" s="12" t="s">
        <v>1311</v>
      </c>
      <c r="C858" t="s">
        <v>1310</v>
      </c>
      <c r="D858" t="s">
        <v>393</v>
      </c>
      <c r="E858" s="12" t="s">
        <v>140</v>
      </c>
      <c r="F858">
        <v>76</v>
      </c>
      <c r="G858">
        <v>0</v>
      </c>
      <c r="H858">
        <v>1</v>
      </c>
      <c r="I858" s="15">
        <f t="shared" si="130"/>
        <v>1</v>
      </c>
      <c r="J858">
        <v>1</v>
      </c>
      <c r="K858">
        <v>0</v>
      </c>
      <c r="L858" s="3">
        <v>0</v>
      </c>
      <c r="M858" s="3">
        <v>1</v>
      </c>
      <c r="N858" s="3">
        <v>0</v>
      </c>
      <c r="O858" s="14">
        <f t="shared" si="131"/>
        <v>3.3771106941775288</v>
      </c>
      <c r="P858">
        <v>1</v>
      </c>
      <c r="Q858">
        <v>1</v>
      </c>
      <c r="R858">
        <v>1</v>
      </c>
      <c r="S858" s="13">
        <f t="shared" si="132"/>
        <v>0</v>
      </c>
      <c r="T858" s="13">
        <f t="shared" si="133"/>
        <v>0</v>
      </c>
      <c r="U858" s="15">
        <f t="shared" si="134"/>
        <v>9</v>
      </c>
      <c r="V858">
        <v>1</v>
      </c>
      <c r="W858">
        <v>0</v>
      </c>
      <c r="X858">
        <v>1</v>
      </c>
      <c r="Y858" s="2">
        <v>17.766666666700001</v>
      </c>
      <c r="Z858" s="21">
        <v>0.2333333333</v>
      </c>
      <c r="AA858">
        <v>0.25</v>
      </c>
      <c r="AB858">
        <v>5.44</v>
      </c>
      <c r="AC858" s="32">
        <f t="shared" si="135"/>
        <v>4.3936731107205619E-2</v>
      </c>
      <c r="AD858" s="13">
        <f t="shared" si="136"/>
        <v>0</v>
      </c>
      <c r="AE858" s="13">
        <f t="shared" si="137"/>
        <v>1</v>
      </c>
      <c r="AF858" s="13">
        <f t="shared" si="138"/>
        <v>1</v>
      </c>
      <c r="AG858">
        <v>12</v>
      </c>
      <c r="AH858">
        <v>12</v>
      </c>
      <c r="AI858" s="17">
        <f t="shared" si="139"/>
        <v>0.5</v>
      </c>
      <c r="AJ858" s="35">
        <v>1</v>
      </c>
      <c r="AK858" s="35">
        <v>0</v>
      </c>
      <c r="AL858" s="35">
        <v>8</v>
      </c>
      <c r="AM858" s="35">
        <v>3</v>
      </c>
      <c r="AN858" s="35">
        <v>3</v>
      </c>
      <c r="AO858" s="35">
        <v>0</v>
      </c>
      <c r="AP858" s="35">
        <v>1</v>
      </c>
      <c r="AQ858" s="35">
        <v>4</v>
      </c>
      <c r="AR858">
        <v>0</v>
      </c>
      <c r="AS858">
        <v>1</v>
      </c>
      <c r="AT858">
        <v>38.64</v>
      </c>
      <c r="AU858">
        <v>-50.7</v>
      </c>
      <c r="AV858">
        <v>-77.257999999999996</v>
      </c>
      <c r="AW858">
        <v>7.3959999999999999</v>
      </c>
      <c r="AX858" s="2">
        <v>0.9</v>
      </c>
      <c r="AY858" s="2">
        <v>-0.4</v>
      </c>
      <c r="AZ858" s="2">
        <v>0.5</v>
      </c>
      <c r="BA858" s="2">
        <v>0.1</v>
      </c>
      <c r="BB858" s="2">
        <v>-0.1</v>
      </c>
      <c r="BC858" s="2">
        <v>0.1</v>
      </c>
    </row>
    <row r="859" spans="1:55" x14ac:dyDescent="0.2">
      <c r="A859" s="12" t="s">
        <v>341</v>
      </c>
      <c r="B859" s="12" t="s">
        <v>342</v>
      </c>
      <c r="C859" t="s">
        <v>340</v>
      </c>
      <c r="D859" t="s">
        <v>343</v>
      </c>
      <c r="E859" s="12" t="s">
        <v>178</v>
      </c>
      <c r="F859">
        <v>50</v>
      </c>
      <c r="G859">
        <v>0</v>
      </c>
      <c r="H859">
        <v>0</v>
      </c>
      <c r="I859" s="15">
        <f t="shared" si="130"/>
        <v>0</v>
      </c>
      <c r="J859">
        <v>0</v>
      </c>
      <c r="K859">
        <v>0</v>
      </c>
      <c r="L859" s="3">
        <v>0</v>
      </c>
      <c r="M859" s="3">
        <v>0</v>
      </c>
      <c r="N859" s="3">
        <v>0</v>
      </c>
      <c r="O859" s="14">
        <f t="shared" si="131"/>
        <v>0</v>
      </c>
      <c r="P859">
        <v>0</v>
      </c>
      <c r="Q859">
        <v>0</v>
      </c>
      <c r="R859">
        <v>0</v>
      </c>
      <c r="S859" s="13">
        <f t="shared" si="132"/>
        <v>0</v>
      </c>
      <c r="T859" s="13">
        <f t="shared" si="133"/>
        <v>0</v>
      </c>
      <c r="U859" s="15">
        <f t="shared" si="134"/>
        <v>0</v>
      </c>
      <c r="V859">
        <v>0</v>
      </c>
      <c r="W859">
        <v>0</v>
      </c>
      <c r="X859">
        <v>0</v>
      </c>
      <c r="Y859" s="2">
        <v>3.2166666667000001</v>
      </c>
      <c r="Z859" s="21">
        <v>0.05</v>
      </c>
      <c r="AA859">
        <v>0.06</v>
      </c>
      <c r="AB859">
        <v>4.8</v>
      </c>
      <c r="AC859" s="32">
        <f t="shared" si="135"/>
        <v>1.234567901234568E-2</v>
      </c>
      <c r="AD859" s="13">
        <f t="shared" si="136"/>
        <v>0</v>
      </c>
      <c r="AE859" s="13">
        <f t="shared" si="137"/>
        <v>0</v>
      </c>
      <c r="AF859" s="13">
        <f t="shared" si="138"/>
        <v>0</v>
      </c>
      <c r="AI859" s="17" t="str">
        <f t="shared" si="139"/>
        <v xml:space="preserve"> </v>
      </c>
      <c r="AJ859" s="35">
        <v>0</v>
      </c>
      <c r="AK859" s="35">
        <v>0</v>
      </c>
      <c r="AL859" s="35">
        <v>2</v>
      </c>
      <c r="AM859" s="35">
        <v>1</v>
      </c>
      <c r="AN859" s="35">
        <v>0</v>
      </c>
      <c r="AO859" s="35">
        <v>0</v>
      </c>
      <c r="AP859" s="35">
        <v>0</v>
      </c>
      <c r="AQ859" s="35">
        <v>1</v>
      </c>
      <c r="AR859">
        <v>0</v>
      </c>
      <c r="AS859">
        <v>0</v>
      </c>
      <c r="AT859">
        <v>37.31</v>
      </c>
      <c r="AU859">
        <v>-31.4</v>
      </c>
      <c r="AV859">
        <v>-84.614999999999995</v>
      </c>
      <c r="AW859">
        <v>-2.2970000000000002</v>
      </c>
      <c r="AX859" s="2">
        <v>0.4</v>
      </c>
      <c r="AY859" s="2">
        <v>0.2</v>
      </c>
      <c r="AZ859" s="2">
        <v>0</v>
      </c>
      <c r="BA859" s="2">
        <v>0</v>
      </c>
      <c r="BB859" s="2">
        <v>0</v>
      </c>
      <c r="BC859" s="2">
        <v>0.2</v>
      </c>
    </row>
    <row r="860" spans="1:55" x14ac:dyDescent="0.2">
      <c r="A860" s="12" t="s">
        <v>341</v>
      </c>
      <c r="B860" s="12" t="s">
        <v>1744</v>
      </c>
      <c r="C860" t="s">
        <v>1743</v>
      </c>
      <c r="D860" t="s">
        <v>271</v>
      </c>
      <c r="E860" s="12" t="s">
        <v>178</v>
      </c>
      <c r="F860">
        <v>75</v>
      </c>
      <c r="G860">
        <v>3</v>
      </c>
      <c r="H860">
        <v>11</v>
      </c>
      <c r="I860" s="15">
        <f t="shared" si="130"/>
        <v>14</v>
      </c>
      <c r="J860">
        <v>4</v>
      </c>
      <c r="K860">
        <v>7</v>
      </c>
      <c r="L860" s="3">
        <v>2</v>
      </c>
      <c r="M860" s="3">
        <v>4</v>
      </c>
      <c r="N860" s="3">
        <v>7</v>
      </c>
      <c r="O860" s="14">
        <f t="shared" si="131"/>
        <v>4.5024120064312125</v>
      </c>
      <c r="P860">
        <v>29</v>
      </c>
      <c r="Q860">
        <v>10</v>
      </c>
      <c r="R860">
        <v>18</v>
      </c>
      <c r="S860" s="13">
        <f t="shared" si="132"/>
        <v>0.10344827586206896</v>
      </c>
      <c r="T860" s="13">
        <f t="shared" si="133"/>
        <v>5.2631578947368418E-2</v>
      </c>
      <c r="U860" s="15">
        <f t="shared" si="134"/>
        <v>24.761904761904759</v>
      </c>
      <c r="V860">
        <v>6</v>
      </c>
      <c r="W860">
        <v>0</v>
      </c>
      <c r="X860">
        <v>1</v>
      </c>
      <c r="Y860" s="2">
        <v>186.5666666667</v>
      </c>
      <c r="Z860" s="21">
        <v>2.4833333333000001</v>
      </c>
      <c r="AA860">
        <v>2.39</v>
      </c>
      <c r="AB860">
        <v>2.95</v>
      </c>
      <c r="AC860" s="32">
        <f t="shared" si="135"/>
        <v>0.44756554307116109</v>
      </c>
      <c r="AD860" s="13">
        <f t="shared" si="136"/>
        <v>9.5238095238095233E-2</v>
      </c>
      <c r="AE860" s="13">
        <f t="shared" si="137"/>
        <v>0.52380952380952384</v>
      </c>
      <c r="AF860" s="13">
        <f t="shared" si="138"/>
        <v>0.61904761904761907</v>
      </c>
      <c r="AI860" s="17" t="str">
        <f t="shared" si="139"/>
        <v xml:space="preserve"> </v>
      </c>
      <c r="AJ860" s="35">
        <v>21</v>
      </c>
      <c r="AK860" s="35">
        <v>2</v>
      </c>
      <c r="AL860" s="35">
        <v>109</v>
      </c>
      <c r="AM860" s="35">
        <v>20</v>
      </c>
      <c r="AN860" s="35">
        <v>56</v>
      </c>
      <c r="AO860" s="35">
        <v>6</v>
      </c>
      <c r="AP860" s="35">
        <v>8</v>
      </c>
      <c r="AQ860" s="35">
        <v>41</v>
      </c>
      <c r="AR860">
        <v>1</v>
      </c>
      <c r="AS860">
        <v>1</v>
      </c>
      <c r="AT860">
        <v>63.9</v>
      </c>
      <c r="AU860">
        <v>-3.6</v>
      </c>
      <c r="AV860">
        <v>-83.209000000000003</v>
      </c>
      <c r="AW860">
        <v>-0.16600000000000001</v>
      </c>
      <c r="AX860" s="2">
        <v>15.4</v>
      </c>
      <c r="AY860" s="2">
        <v>-1</v>
      </c>
      <c r="AZ860" s="2">
        <v>-0.1</v>
      </c>
      <c r="BA860" s="2">
        <v>-0.4</v>
      </c>
      <c r="BB860" s="2">
        <v>1.6</v>
      </c>
      <c r="BC860" s="2">
        <v>0.1</v>
      </c>
    </row>
    <row r="861" spans="1:55" x14ac:dyDescent="0.2">
      <c r="A861" s="12" t="s">
        <v>3290</v>
      </c>
      <c r="B861" s="12" t="s">
        <v>3291</v>
      </c>
      <c r="C861" t="s">
        <v>3289</v>
      </c>
      <c r="D861" t="s">
        <v>343</v>
      </c>
      <c r="E861" s="12" t="s">
        <v>156</v>
      </c>
      <c r="F861">
        <v>70</v>
      </c>
      <c r="G861">
        <v>0</v>
      </c>
      <c r="H861">
        <v>0</v>
      </c>
      <c r="I861" s="15">
        <f t="shared" si="130"/>
        <v>0</v>
      </c>
      <c r="J861">
        <v>0</v>
      </c>
      <c r="K861">
        <v>0</v>
      </c>
      <c r="L861" s="3">
        <v>0</v>
      </c>
      <c r="M861" s="3">
        <v>0</v>
      </c>
      <c r="N861" s="3">
        <v>0</v>
      </c>
      <c r="O861" s="14">
        <f t="shared" si="131"/>
        <v>0</v>
      </c>
      <c r="P861">
        <v>2</v>
      </c>
      <c r="Q861">
        <v>2</v>
      </c>
      <c r="R861">
        <v>0</v>
      </c>
      <c r="S861" s="13">
        <f t="shared" si="132"/>
        <v>0</v>
      </c>
      <c r="T861" s="13">
        <f t="shared" si="133"/>
        <v>0</v>
      </c>
      <c r="U861" s="15">
        <f t="shared" si="134"/>
        <v>0</v>
      </c>
      <c r="V861">
        <v>0</v>
      </c>
      <c r="W861">
        <v>0</v>
      </c>
      <c r="X861">
        <v>1</v>
      </c>
      <c r="Y861" s="2">
        <v>13.65</v>
      </c>
      <c r="Z861" s="21">
        <v>0.18333333330000001</v>
      </c>
      <c r="AA861">
        <v>0.2</v>
      </c>
      <c r="AB861">
        <v>4.59</v>
      </c>
      <c r="AC861" s="32">
        <f t="shared" si="135"/>
        <v>4.1753653444676408E-2</v>
      </c>
      <c r="AD861" s="13">
        <f t="shared" si="136"/>
        <v>0</v>
      </c>
      <c r="AE861" s="13">
        <f t="shared" si="137"/>
        <v>0</v>
      </c>
      <c r="AF861" s="13">
        <f t="shared" si="138"/>
        <v>0</v>
      </c>
      <c r="AG861">
        <v>0</v>
      </c>
      <c r="AH861">
        <v>0</v>
      </c>
      <c r="AI861" s="17" t="str">
        <f t="shared" si="139"/>
        <v xml:space="preserve"> </v>
      </c>
      <c r="AJ861" s="35">
        <v>0</v>
      </c>
      <c r="AK861" s="35">
        <v>0</v>
      </c>
      <c r="AL861" s="35">
        <v>7</v>
      </c>
      <c r="AM861" s="35">
        <v>2</v>
      </c>
      <c r="AN861" s="35">
        <v>4</v>
      </c>
      <c r="AO861" s="35">
        <v>1</v>
      </c>
      <c r="AP861" s="35">
        <v>0</v>
      </c>
      <c r="AQ861" s="35">
        <v>5</v>
      </c>
      <c r="AR861">
        <v>0</v>
      </c>
      <c r="AS861">
        <v>0</v>
      </c>
      <c r="AT861">
        <v>57.14</v>
      </c>
      <c r="AU861">
        <v>-15.1</v>
      </c>
      <c r="AV861">
        <v>-87.891000000000005</v>
      </c>
      <c r="AW861">
        <v>-3.6710000000000003</v>
      </c>
      <c r="AX861" s="2">
        <v>0.5</v>
      </c>
      <c r="AY861" s="2">
        <v>-0.8</v>
      </c>
      <c r="AZ861" s="2">
        <v>0</v>
      </c>
      <c r="BA861" s="2">
        <v>-0.1</v>
      </c>
      <c r="BB861" s="2">
        <v>0</v>
      </c>
      <c r="BC861" s="2">
        <v>-0.9</v>
      </c>
    </row>
    <row r="862" spans="1:55" x14ac:dyDescent="0.2">
      <c r="A862" s="12" t="s">
        <v>2219</v>
      </c>
      <c r="B862" s="12" t="s">
        <v>2220</v>
      </c>
      <c r="C862" t="s">
        <v>2218</v>
      </c>
      <c r="D862" t="s">
        <v>139</v>
      </c>
      <c r="E862" s="12" t="s">
        <v>156</v>
      </c>
      <c r="F862">
        <v>58</v>
      </c>
      <c r="G862">
        <v>0</v>
      </c>
      <c r="H862">
        <v>6</v>
      </c>
      <c r="I862" s="15">
        <f t="shared" si="130"/>
        <v>6</v>
      </c>
      <c r="J862">
        <v>3</v>
      </c>
      <c r="K862">
        <v>2</v>
      </c>
      <c r="L862" s="3">
        <v>0</v>
      </c>
      <c r="M862" s="3">
        <v>3</v>
      </c>
      <c r="N862" s="3">
        <v>3</v>
      </c>
      <c r="O862" s="14">
        <f t="shared" si="131"/>
        <v>3.4721105931533423</v>
      </c>
      <c r="P862">
        <v>8</v>
      </c>
      <c r="Q862">
        <v>3</v>
      </c>
      <c r="R862">
        <v>4</v>
      </c>
      <c r="S862" s="13">
        <f t="shared" si="132"/>
        <v>0</v>
      </c>
      <c r="T862" s="13">
        <f t="shared" si="133"/>
        <v>0</v>
      </c>
      <c r="U862" s="15">
        <f t="shared" si="134"/>
        <v>27</v>
      </c>
      <c r="V862">
        <v>1</v>
      </c>
      <c r="W862">
        <v>1</v>
      </c>
      <c r="X862">
        <v>5</v>
      </c>
      <c r="Y862" s="2">
        <v>103.6833333333</v>
      </c>
      <c r="Z862" s="21">
        <v>1.7833333332999999</v>
      </c>
      <c r="AA862">
        <v>1.76</v>
      </c>
      <c r="AB862">
        <v>3.5</v>
      </c>
      <c r="AC862" s="32">
        <f t="shared" si="135"/>
        <v>0.33460076045627379</v>
      </c>
      <c r="AD862" s="13">
        <f t="shared" si="136"/>
        <v>0</v>
      </c>
      <c r="AE862" s="13">
        <f t="shared" si="137"/>
        <v>0.625</v>
      </c>
      <c r="AF862" s="13">
        <f t="shared" si="138"/>
        <v>0.625</v>
      </c>
      <c r="AG862">
        <v>13</v>
      </c>
      <c r="AH862">
        <v>16</v>
      </c>
      <c r="AI862" s="17">
        <f t="shared" si="139"/>
        <v>0.44827586206896552</v>
      </c>
      <c r="AJ862" s="35">
        <v>8</v>
      </c>
      <c r="AK862" s="35">
        <v>0</v>
      </c>
      <c r="AL862" s="35">
        <v>64</v>
      </c>
      <c r="AM862" s="35">
        <v>15</v>
      </c>
      <c r="AN862" s="35">
        <v>30</v>
      </c>
      <c r="AO862" s="35">
        <v>1</v>
      </c>
      <c r="AP862" s="35">
        <v>3</v>
      </c>
      <c r="AQ862" s="35">
        <v>43</v>
      </c>
      <c r="AR862">
        <v>0</v>
      </c>
      <c r="AS862">
        <v>1</v>
      </c>
      <c r="AT862">
        <v>74.2</v>
      </c>
      <c r="AU862">
        <v>0.1</v>
      </c>
      <c r="AV862">
        <v>-79.525999999999996</v>
      </c>
      <c r="AW862">
        <v>3.3570000000000002</v>
      </c>
      <c r="AX862" s="2">
        <v>8.5</v>
      </c>
      <c r="AY862" s="2">
        <v>-0.8</v>
      </c>
      <c r="AZ862" s="2">
        <v>0.8</v>
      </c>
      <c r="BA862" s="2">
        <v>0.2</v>
      </c>
      <c r="BB862" s="2">
        <v>0.30000000000000004</v>
      </c>
      <c r="BC862" s="2">
        <v>0.5</v>
      </c>
    </row>
    <row r="863" spans="1:55" x14ac:dyDescent="0.2">
      <c r="A863" s="12" t="s">
        <v>2202</v>
      </c>
      <c r="B863" s="12" t="s">
        <v>2203</v>
      </c>
      <c r="C863" t="s">
        <v>2201</v>
      </c>
      <c r="D863" t="s">
        <v>162</v>
      </c>
      <c r="E863" s="12" t="s">
        <v>170</v>
      </c>
      <c r="F863">
        <v>69</v>
      </c>
      <c r="G863">
        <v>8</v>
      </c>
      <c r="H863">
        <v>5</v>
      </c>
      <c r="I863" s="15">
        <f t="shared" si="130"/>
        <v>13</v>
      </c>
      <c r="J863">
        <v>3</v>
      </c>
      <c r="K863">
        <v>2</v>
      </c>
      <c r="L863" s="3">
        <v>7</v>
      </c>
      <c r="M863" s="3">
        <v>3</v>
      </c>
      <c r="N863" s="3">
        <v>2</v>
      </c>
      <c r="O863" s="14">
        <f t="shared" si="131"/>
        <v>4.6085672082717872</v>
      </c>
      <c r="P863">
        <v>37</v>
      </c>
      <c r="Q863">
        <v>12</v>
      </c>
      <c r="R863">
        <v>20</v>
      </c>
      <c r="S863" s="13">
        <f t="shared" si="132"/>
        <v>0.21621621621621623</v>
      </c>
      <c r="T863" s="13">
        <f t="shared" si="133"/>
        <v>0.11594202898550725</v>
      </c>
      <c r="U863" s="15">
        <f t="shared" si="134"/>
        <v>26.076923076923077</v>
      </c>
      <c r="V863">
        <v>1</v>
      </c>
      <c r="W863">
        <v>6</v>
      </c>
      <c r="X863">
        <v>1</v>
      </c>
      <c r="Y863" s="2">
        <v>169.25</v>
      </c>
      <c r="Z863" s="21">
        <v>2.4500000000000002</v>
      </c>
      <c r="AA863">
        <v>2.21</v>
      </c>
      <c r="AB863">
        <v>3.34</v>
      </c>
      <c r="AC863" s="32">
        <f t="shared" si="135"/>
        <v>0.39819819819819818</v>
      </c>
      <c r="AD863" s="13">
        <f t="shared" si="136"/>
        <v>0.53846153846153844</v>
      </c>
      <c r="AE863" s="13">
        <f t="shared" si="137"/>
        <v>0.38461538461538464</v>
      </c>
      <c r="AF863" s="13">
        <f t="shared" si="138"/>
        <v>0.92307692307692313</v>
      </c>
      <c r="AG863">
        <v>46</v>
      </c>
      <c r="AH863">
        <v>52</v>
      </c>
      <c r="AI863" s="17">
        <f t="shared" si="139"/>
        <v>0.46938775510204084</v>
      </c>
      <c r="AJ863" s="35">
        <v>13</v>
      </c>
      <c r="AK863" s="35">
        <v>4</v>
      </c>
      <c r="AL863" s="35">
        <v>100</v>
      </c>
      <c r="AM863" s="35">
        <v>17</v>
      </c>
      <c r="AN863" s="35">
        <v>49</v>
      </c>
      <c r="AO863" s="35">
        <v>6</v>
      </c>
      <c r="AP863" s="35">
        <v>4</v>
      </c>
      <c r="AQ863" s="35">
        <v>53</v>
      </c>
      <c r="AR863">
        <v>0</v>
      </c>
      <c r="AS863">
        <v>0</v>
      </c>
      <c r="AT863">
        <v>72.39</v>
      </c>
      <c r="AU863">
        <v>-31.2</v>
      </c>
      <c r="AV863">
        <v>-82.846000000000004</v>
      </c>
      <c r="AW863">
        <v>-3.516</v>
      </c>
      <c r="AX863" s="2">
        <v>10.6</v>
      </c>
      <c r="AY863" s="2">
        <v>-3.6</v>
      </c>
      <c r="AZ863" s="2">
        <v>1</v>
      </c>
      <c r="BA863" s="2">
        <v>-0.9</v>
      </c>
      <c r="BB863" s="2">
        <v>1.1000000000000001</v>
      </c>
      <c r="BC863" s="2">
        <v>-2.4</v>
      </c>
    </row>
    <row r="864" spans="1:55" x14ac:dyDescent="0.2">
      <c r="A864" s="12" t="s">
        <v>2202</v>
      </c>
      <c r="B864" s="12" t="s">
        <v>3489</v>
      </c>
      <c r="C864" t="s">
        <v>3488</v>
      </c>
      <c r="D864" t="s">
        <v>317</v>
      </c>
      <c r="E864" s="12" t="s">
        <v>170</v>
      </c>
      <c r="F864">
        <v>20</v>
      </c>
      <c r="G864">
        <v>1</v>
      </c>
      <c r="H864">
        <v>0</v>
      </c>
      <c r="I864" s="15">
        <f t="shared" si="130"/>
        <v>1</v>
      </c>
      <c r="J864">
        <v>0</v>
      </c>
      <c r="K864">
        <v>0</v>
      </c>
      <c r="L864" s="3">
        <v>1</v>
      </c>
      <c r="M864" s="3">
        <v>0</v>
      </c>
      <c r="N864" s="3">
        <v>0</v>
      </c>
      <c r="O864" s="14">
        <f t="shared" si="131"/>
        <v>1.1737854581016149</v>
      </c>
      <c r="P864">
        <v>8</v>
      </c>
      <c r="Q864">
        <v>2</v>
      </c>
      <c r="R864">
        <v>4</v>
      </c>
      <c r="S864" s="13">
        <f t="shared" si="132"/>
        <v>0.125</v>
      </c>
      <c r="T864" s="13">
        <f t="shared" si="133"/>
        <v>7.1428571428571425E-2</v>
      </c>
      <c r="U864" s="15">
        <f t="shared" si="134"/>
        <v>0</v>
      </c>
      <c r="V864">
        <v>0</v>
      </c>
      <c r="W864">
        <v>0</v>
      </c>
      <c r="X864">
        <v>4</v>
      </c>
      <c r="Y864" s="2">
        <v>51.116666666699999</v>
      </c>
      <c r="Z864" s="21">
        <v>2.5499999999999998</v>
      </c>
      <c r="AA864">
        <v>2.5099999999999998</v>
      </c>
      <c r="AB864">
        <v>2.96</v>
      </c>
      <c r="AC864" s="32">
        <f t="shared" si="135"/>
        <v>0.4588665447897623</v>
      </c>
      <c r="AD864" s="13">
        <f t="shared" si="136"/>
        <v>0.25</v>
      </c>
      <c r="AE864" s="13">
        <f t="shared" si="137"/>
        <v>0</v>
      </c>
      <c r="AF864" s="13">
        <f t="shared" si="138"/>
        <v>0.25</v>
      </c>
      <c r="AG864">
        <v>19</v>
      </c>
      <c r="AH864">
        <v>8</v>
      </c>
      <c r="AI864" s="17">
        <f t="shared" si="139"/>
        <v>0.70370370370370372</v>
      </c>
      <c r="AJ864" s="35">
        <v>4</v>
      </c>
      <c r="AK864" s="35">
        <v>2</v>
      </c>
      <c r="AL864" s="35">
        <v>39</v>
      </c>
      <c r="AM864" s="35">
        <v>9</v>
      </c>
      <c r="AN864" s="35">
        <v>18</v>
      </c>
      <c r="AO864" s="35">
        <v>2</v>
      </c>
      <c r="AP864" s="35">
        <v>1</v>
      </c>
      <c r="AQ864" s="35">
        <v>25</v>
      </c>
      <c r="AR864">
        <v>0</v>
      </c>
      <c r="AS864">
        <v>0</v>
      </c>
      <c r="AT864">
        <v>86.2</v>
      </c>
      <c r="AU864">
        <v>17.2</v>
      </c>
      <c r="AV864">
        <v>-82.031000000000006</v>
      </c>
      <c r="AW864">
        <v>-3.0790000000000002</v>
      </c>
      <c r="AX864" s="2">
        <v>4.3</v>
      </c>
      <c r="AY864" s="2">
        <v>-0.5</v>
      </c>
      <c r="AZ864" s="2">
        <v>-0.30000000000000004</v>
      </c>
      <c r="BA864" s="2">
        <v>-0.1</v>
      </c>
      <c r="BB864" s="2">
        <v>0.8</v>
      </c>
      <c r="BC864" s="2">
        <v>-0.1</v>
      </c>
    </row>
    <row r="865" spans="1:55" x14ac:dyDescent="0.2">
      <c r="A865" s="12" t="s">
        <v>3246</v>
      </c>
      <c r="B865" s="12" t="s">
        <v>3247</v>
      </c>
      <c r="C865" t="s">
        <v>3245</v>
      </c>
      <c r="D865" t="s">
        <v>265</v>
      </c>
      <c r="E865" s="12" t="s">
        <v>123</v>
      </c>
      <c r="F865">
        <v>61</v>
      </c>
      <c r="G865">
        <v>1</v>
      </c>
      <c r="H865">
        <v>6</v>
      </c>
      <c r="I865" s="15">
        <f t="shared" si="130"/>
        <v>7</v>
      </c>
      <c r="J865">
        <v>3</v>
      </c>
      <c r="K865">
        <v>3</v>
      </c>
      <c r="L865" s="3">
        <v>1</v>
      </c>
      <c r="M865" s="3">
        <v>2</v>
      </c>
      <c r="N865" s="3">
        <v>2</v>
      </c>
      <c r="O865" s="14">
        <f t="shared" si="131"/>
        <v>4.2900919305413678</v>
      </c>
      <c r="P865">
        <v>10</v>
      </c>
      <c r="Q865">
        <v>8</v>
      </c>
      <c r="R865">
        <v>14</v>
      </c>
      <c r="S865" s="13">
        <f t="shared" si="132"/>
        <v>0.1</v>
      </c>
      <c r="T865" s="13">
        <f t="shared" si="133"/>
        <v>3.125E-2</v>
      </c>
      <c r="U865" s="15">
        <f t="shared" si="134"/>
        <v>18.272727272727273</v>
      </c>
      <c r="V865">
        <v>0</v>
      </c>
      <c r="W865">
        <v>2</v>
      </c>
      <c r="X865">
        <v>6</v>
      </c>
      <c r="Y865" s="2">
        <v>97.9</v>
      </c>
      <c r="Z865" s="21">
        <v>1.6</v>
      </c>
      <c r="AA865">
        <v>1.56</v>
      </c>
      <c r="AB865">
        <v>3.8</v>
      </c>
      <c r="AC865" s="32">
        <f t="shared" si="135"/>
        <v>0.29104477611940305</v>
      </c>
      <c r="AD865" s="13">
        <f t="shared" si="136"/>
        <v>9.0909090909090912E-2</v>
      </c>
      <c r="AE865" s="13">
        <f t="shared" si="137"/>
        <v>0.54545454545454541</v>
      </c>
      <c r="AF865" s="13">
        <f t="shared" si="138"/>
        <v>0.63636363636363635</v>
      </c>
      <c r="AG865">
        <v>52</v>
      </c>
      <c r="AH865">
        <v>33</v>
      </c>
      <c r="AI865" s="17">
        <f t="shared" si="139"/>
        <v>0.61176470588235299</v>
      </c>
      <c r="AJ865" s="35">
        <v>11</v>
      </c>
      <c r="AK865" s="35">
        <v>1</v>
      </c>
      <c r="AL865" s="35">
        <v>56</v>
      </c>
      <c r="AM865" s="35">
        <v>8</v>
      </c>
      <c r="AN865" s="35">
        <v>31</v>
      </c>
      <c r="AO865" s="35">
        <v>3</v>
      </c>
      <c r="AP865" s="35">
        <v>2</v>
      </c>
      <c r="AQ865" s="35">
        <v>59</v>
      </c>
      <c r="AR865">
        <v>0</v>
      </c>
      <c r="AS865">
        <v>1</v>
      </c>
      <c r="AT865">
        <v>90.19</v>
      </c>
      <c r="AU865">
        <v>2.2999999999999998</v>
      </c>
      <c r="AV865">
        <v>-83.891999999999996</v>
      </c>
      <c r="AW865">
        <v>-2.992</v>
      </c>
      <c r="AX865" s="2">
        <v>7.9</v>
      </c>
      <c r="AY865" s="2">
        <v>-0.8</v>
      </c>
      <c r="AZ865" s="2">
        <v>0.4</v>
      </c>
      <c r="BA865" s="2">
        <v>-0.1</v>
      </c>
      <c r="BB865" s="2">
        <v>0.8</v>
      </c>
      <c r="BC865" s="2">
        <v>0.30000000000000004</v>
      </c>
    </row>
    <row r="866" spans="1:55" x14ac:dyDescent="0.2">
      <c r="A866" s="12" t="s">
        <v>3246</v>
      </c>
      <c r="B866" s="12" t="s">
        <v>3426</v>
      </c>
      <c r="C866" t="s">
        <v>3425</v>
      </c>
      <c r="D866" t="s">
        <v>265</v>
      </c>
      <c r="E866" s="12" t="s">
        <v>148</v>
      </c>
      <c r="F866">
        <v>64</v>
      </c>
      <c r="G866">
        <v>5</v>
      </c>
      <c r="H866">
        <v>2</v>
      </c>
      <c r="I866" s="15">
        <f t="shared" si="130"/>
        <v>7</v>
      </c>
      <c r="J866">
        <v>1</v>
      </c>
      <c r="K866">
        <v>1</v>
      </c>
      <c r="L866" s="3">
        <v>5</v>
      </c>
      <c r="M866" s="3">
        <v>1</v>
      </c>
      <c r="N866" s="3">
        <v>1</v>
      </c>
      <c r="O866" s="14">
        <f t="shared" si="131"/>
        <v>3.905160390516039</v>
      </c>
      <c r="P866">
        <v>23</v>
      </c>
      <c r="Q866">
        <v>9</v>
      </c>
      <c r="R866">
        <v>7</v>
      </c>
      <c r="S866" s="13">
        <f t="shared" si="132"/>
        <v>0.21739130434782608</v>
      </c>
      <c r="T866" s="13">
        <f t="shared" si="133"/>
        <v>0.12820512820512819</v>
      </c>
      <c r="U866" s="15">
        <f t="shared" si="134"/>
        <v>6.916666666666667</v>
      </c>
      <c r="V866">
        <v>0</v>
      </c>
      <c r="W866">
        <v>1</v>
      </c>
      <c r="X866">
        <v>3</v>
      </c>
      <c r="Y866" s="2">
        <v>107.55</v>
      </c>
      <c r="Z866" s="21">
        <v>1.6666666667000001</v>
      </c>
      <c r="AA866">
        <v>1.6800000000000002</v>
      </c>
      <c r="AB866">
        <v>3.58</v>
      </c>
      <c r="AC866" s="32">
        <f t="shared" si="135"/>
        <v>0.31939163498098866</v>
      </c>
      <c r="AD866" s="13">
        <f t="shared" si="136"/>
        <v>0.41666666666666669</v>
      </c>
      <c r="AE866" s="13">
        <f t="shared" si="137"/>
        <v>0.16666666666666666</v>
      </c>
      <c r="AF866" s="13">
        <f t="shared" si="138"/>
        <v>0.58333333333333337</v>
      </c>
      <c r="AG866">
        <v>0</v>
      </c>
      <c r="AH866">
        <v>0</v>
      </c>
      <c r="AI866" s="17" t="str">
        <f t="shared" si="139"/>
        <v xml:space="preserve"> </v>
      </c>
      <c r="AJ866" s="35">
        <v>12</v>
      </c>
      <c r="AK866" s="35">
        <v>2</v>
      </c>
      <c r="AL866" s="35">
        <v>71</v>
      </c>
      <c r="AM866" s="35">
        <v>8</v>
      </c>
      <c r="AN866" s="35">
        <v>33</v>
      </c>
      <c r="AO866" s="35">
        <v>1</v>
      </c>
      <c r="AP866" s="35">
        <v>5</v>
      </c>
      <c r="AQ866" s="35">
        <v>51</v>
      </c>
      <c r="AR866">
        <v>1</v>
      </c>
      <c r="AS866">
        <v>0</v>
      </c>
      <c r="AT866">
        <v>84.14</v>
      </c>
      <c r="AU866">
        <v>-5.2</v>
      </c>
      <c r="AV866">
        <v>-82.331000000000003</v>
      </c>
      <c r="AW866">
        <v>-3.3490000000000002</v>
      </c>
      <c r="AX866" s="2">
        <v>8.4</v>
      </c>
      <c r="AY866" s="2">
        <v>-1.3</v>
      </c>
      <c r="AZ866" s="2">
        <v>0.2</v>
      </c>
      <c r="BA866" s="2">
        <v>-0.2</v>
      </c>
      <c r="BB866" s="2">
        <v>1.1000000000000001</v>
      </c>
      <c r="BC866" s="2">
        <v>-0.1</v>
      </c>
    </row>
    <row r="867" spans="1:55" x14ac:dyDescent="0.2">
      <c r="A867" s="12" t="s">
        <v>2571</v>
      </c>
      <c r="B867" s="12" t="s">
        <v>2572</v>
      </c>
      <c r="C867" t="s">
        <v>2570</v>
      </c>
      <c r="D867" t="s">
        <v>271</v>
      </c>
      <c r="E867" s="12" t="s">
        <v>170</v>
      </c>
      <c r="F867">
        <v>4</v>
      </c>
      <c r="G867">
        <v>0</v>
      </c>
      <c r="H867">
        <v>0</v>
      </c>
      <c r="I867" s="15">
        <f t="shared" si="130"/>
        <v>0</v>
      </c>
      <c r="J867">
        <v>0</v>
      </c>
      <c r="K867">
        <v>0</v>
      </c>
      <c r="L867" s="3">
        <v>0</v>
      </c>
      <c r="M867" s="3">
        <v>0</v>
      </c>
      <c r="N867" s="3">
        <v>0</v>
      </c>
      <c r="O867" s="14">
        <f t="shared" si="131"/>
        <v>0</v>
      </c>
      <c r="P867">
        <v>0</v>
      </c>
      <c r="Q867">
        <v>0</v>
      </c>
      <c r="R867">
        <v>0</v>
      </c>
      <c r="S867" s="13">
        <f t="shared" si="132"/>
        <v>0</v>
      </c>
      <c r="T867" s="13">
        <f t="shared" si="133"/>
        <v>0</v>
      </c>
      <c r="U867" s="15">
        <f t="shared" si="134"/>
        <v>0</v>
      </c>
      <c r="V867">
        <v>0</v>
      </c>
      <c r="W867">
        <v>0</v>
      </c>
      <c r="X867">
        <v>0</v>
      </c>
      <c r="Y867" s="2">
        <v>0</v>
      </c>
      <c r="Z867" s="21">
        <v>0</v>
      </c>
      <c r="AC867" s="32">
        <f t="shared" si="135"/>
        <v>0</v>
      </c>
      <c r="AD867" s="13">
        <f t="shared" si="136"/>
        <v>0</v>
      </c>
      <c r="AE867" s="13">
        <f t="shared" si="137"/>
        <v>0</v>
      </c>
      <c r="AF867" s="13">
        <f t="shared" si="138"/>
        <v>0</v>
      </c>
      <c r="AG867">
        <v>0</v>
      </c>
      <c r="AH867">
        <v>0</v>
      </c>
      <c r="AI867" s="17" t="str">
        <f t="shared" si="139"/>
        <v xml:space="preserve"> </v>
      </c>
      <c r="AJ867" s="35">
        <v>0</v>
      </c>
      <c r="AK867" s="35">
        <v>0</v>
      </c>
      <c r="AL867" s="35">
        <v>0</v>
      </c>
      <c r="AM867" s="35">
        <v>0</v>
      </c>
      <c r="AN867" s="35">
        <v>0</v>
      </c>
      <c r="AO867" s="35">
        <v>0</v>
      </c>
      <c r="AP867" s="35">
        <v>0</v>
      </c>
      <c r="AQ867" s="35">
        <v>0</v>
      </c>
      <c r="AR867">
        <v>0</v>
      </c>
      <c r="AS867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</row>
    <row r="868" spans="1:55" x14ac:dyDescent="0.2">
      <c r="A868" s="12" t="s">
        <v>3187</v>
      </c>
      <c r="B868" s="12" t="s">
        <v>3188</v>
      </c>
      <c r="C868" t="s">
        <v>3186</v>
      </c>
      <c r="D868" t="s">
        <v>162</v>
      </c>
      <c r="E868" s="12" t="s">
        <v>148</v>
      </c>
      <c r="F868">
        <v>82</v>
      </c>
      <c r="G868">
        <v>15</v>
      </c>
      <c r="H868">
        <v>9</v>
      </c>
      <c r="I868" s="15">
        <f t="shared" si="130"/>
        <v>24</v>
      </c>
      <c r="J868">
        <v>5</v>
      </c>
      <c r="K868">
        <v>4</v>
      </c>
      <c r="L868" s="3">
        <v>15</v>
      </c>
      <c r="M868" s="3">
        <v>5</v>
      </c>
      <c r="N868" s="3">
        <v>4</v>
      </c>
      <c r="O868" s="14">
        <f t="shared" si="131"/>
        <v>5.1668460710441337</v>
      </c>
      <c r="P868">
        <v>57</v>
      </c>
      <c r="Q868">
        <v>18</v>
      </c>
      <c r="R868">
        <v>5</v>
      </c>
      <c r="S868" s="13">
        <f t="shared" si="132"/>
        <v>0.26315789473684209</v>
      </c>
      <c r="T868" s="13">
        <f t="shared" si="133"/>
        <v>0.1875</v>
      </c>
      <c r="U868" s="15">
        <f t="shared" si="134"/>
        <v>33.139534883720934</v>
      </c>
      <c r="V868">
        <v>1</v>
      </c>
      <c r="W868">
        <v>7</v>
      </c>
      <c r="X868">
        <v>14</v>
      </c>
      <c r="Y868" s="2">
        <v>278.7</v>
      </c>
      <c r="Z868" s="21">
        <v>3.3833333333</v>
      </c>
      <c r="AA868">
        <v>3.26</v>
      </c>
      <c r="AB868">
        <v>2.4</v>
      </c>
      <c r="AC868" s="32">
        <f t="shared" si="135"/>
        <v>0.57597173144876324</v>
      </c>
      <c r="AD868" s="13">
        <f t="shared" si="136"/>
        <v>0.34883720930232559</v>
      </c>
      <c r="AE868" s="13">
        <f t="shared" si="137"/>
        <v>0.20930232558139536</v>
      </c>
      <c r="AF868" s="13">
        <f t="shared" si="138"/>
        <v>0.55813953488372092</v>
      </c>
      <c r="AG868">
        <v>1</v>
      </c>
      <c r="AH868">
        <v>0</v>
      </c>
      <c r="AI868" s="17">
        <f t="shared" si="139"/>
        <v>1</v>
      </c>
      <c r="AJ868" s="35">
        <v>43</v>
      </c>
      <c r="AK868" s="35">
        <v>8</v>
      </c>
      <c r="AL868" s="35">
        <v>242</v>
      </c>
      <c r="AM868" s="35">
        <v>38</v>
      </c>
      <c r="AN868" s="35">
        <v>119</v>
      </c>
      <c r="AO868" s="35">
        <v>17</v>
      </c>
      <c r="AP868" s="35">
        <v>19</v>
      </c>
      <c r="AQ868" s="35">
        <v>132</v>
      </c>
      <c r="AR868">
        <v>6</v>
      </c>
      <c r="AS868">
        <v>1</v>
      </c>
      <c r="AT868">
        <v>101.88</v>
      </c>
      <c r="AU868">
        <v>28.7</v>
      </c>
      <c r="AV868">
        <v>-82.287999999999997</v>
      </c>
      <c r="AW868">
        <v>-3.98</v>
      </c>
      <c r="AX868" s="2">
        <v>30.1</v>
      </c>
      <c r="AY868" s="2">
        <v>4</v>
      </c>
      <c r="AZ868" s="2">
        <v>-1.9</v>
      </c>
      <c r="BA868" s="2">
        <v>-1.6</v>
      </c>
      <c r="BB868" s="2">
        <v>-0.1</v>
      </c>
      <c r="BC868" s="2">
        <v>0.5</v>
      </c>
    </row>
    <row r="869" spans="1:55" x14ac:dyDescent="0.2">
      <c r="A869" s="12" t="s">
        <v>129</v>
      </c>
      <c r="B869" s="12" t="s">
        <v>130</v>
      </c>
      <c r="C869" t="s">
        <v>128</v>
      </c>
      <c r="D869" t="s">
        <v>131</v>
      </c>
      <c r="E869" s="12" t="s">
        <v>132</v>
      </c>
      <c r="F869">
        <v>30</v>
      </c>
      <c r="G869">
        <v>0</v>
      </c>
      <c r="H869">
        <v>0</v>
      </c>
      <c r="I869" s="15">
        <f t="shared" si="130"/>
        <v>0</v>
      </c>
      <c r="J869">
        <v>0</v>
      </c>
      <c r="K869">
        <v>0</v>
      </c>
      <c r="L869" s="3">
        <v>0</v>
      </c>
      <c r="M869" s="3">
        <v>0</v>
      </c>
      <c r="N869" s="3">
        <v>0</v>
      </c>
      <c r="O869" s="14">
        <f t="shared" si="131"/>
        <v>0</v>
      </c>
      <c r="P869">
        <v>0</v>
      </c>
      <c r="Q869">
        <v>0</v>
      </c>
      <c r="R869">
        <v>0</v>
      </c>
      <c r="S869" s="13">
        <f t="shared" si="132"/>
        <v>0</v>
      </c>
      <c r="T869" s="13">
        <f t="shared" si="133"/>
        <v>0</v>
      </c>
      <c r="U869" s="15">
        <f t="shared" si="134"/>
        <v>0</v>
      </c>
      <c r="V869">
        <v>0</v>
      </c>
      <c r="W869">
        <v>0</v>
      </c>
      <c r="X869">
        <v>0</v>
      </c>
      <c r="Y869" s="2">
        <v>1.2</v>
      </c>
      <c r="Z869" s="21">
        <v>3.3333333300000004E-2</v>
      </c>
      <c r="AA869">
        <v>0.04</v>
      </c>
      <c r="AB869">
        <v>5.3</v>
      </c>
      <c r="AC869" s="32">
        <f t="shared" si="135"/>
        <v>7.4906367041198503E-3</v>
      </c>
      <c r="AD869" s="13">
        <f t="shared" si="136"/>
        <v>0</v>
      </c>
      <c r="AE869" s="13">
        <f t="shared" si="137"/>
        <v>0</v>
      </c>
      <c r="AF869" s="13">
        <f t="shared" si="138"/>
        <v>0</v>
      </c>
      <c r="AG869">
        <v>0</v>
      </c>
      <c r="AH869">
        <v>1</v>
      </c>
      <c r="AI869" s="17">
        <f t="shared" si="139"/>
        <v>0</v>
      </c>
      <c r="AJ869" s="35">
        <v>0</v>
      </c>
      <c r="AK869" s="35">
        <v>0</v>
      </c>
      <c r="AL869" s="35">
        <v>0</v>
      </c>
      <c r="AM869" s="35">
        <v>0</v>
      </c>
      <c r="AN869" s="35">
        <v>0</v>
      </c>
      <c r="AO869" s="35">
        <v>0</v>
      </c>
      <c r="AP869" s="35">
        <v>0</v>
      </c>
      <c r="AQ869" s="35">
        <v>0</v>
      </c>
      <c r="AR869">
        <v>0</v>
      </c>
      <c r="AS869">
        <v>0</v>
      </c>
      <c r="AT869">
        <v>0</v>
      </c>
      <c r="AU869">
        <v>-83.4</v>
      </c>
      <c r="AV869">
        <v>-96.501000000000005</v>
      </c>
      <c r="AW869">
        <v>-8.5830000000000002</v>
      </c>
      <c r="AX869" s="2">
        <v>0</v>
      </c>
      <c r="AY869" s="2">
        <v>-0.1</v>
      </c>
      <c r="AZ869" s="2">
        <v>0</v>
      </c>
      <c r="BA869" s="2">
        <v>0</v>
      </c>
      <c r="BB869" s="2">
        <v>0</v>
      </c>
      <c r="BC869" s="2">
        <v>-0.1</v>
      </c>
    </row>
    <row r="870" spans="1:55" x14ac:dyDescent="0.2">
      <c r="A870" s="12" t="s">
        <v>2498</v>
      </c>
      <c r="B870" s="12" t="s">
        <v>2488</v>
      </c>
      <c r="C870" t="s">
        <v>2497</v>
      </c>
      <c r="D870" t="s">
        <v>684</v>
      </c>
      <c r="E870" s="12" t="s">
        <v>178</v>
      </c>
      <c r="F870">
        <v>76</v>
      </c>
      <c r="G870">
        <v>0</v>
      </c>
      <c r="H870">
        <v>2</v>
      </c>
      <c r="I870" s="15">
        <f t="shared" si="130"/>
        <v>2</v>
      </c>
      <c r="J870">
        <v>0</v>
      </c>
      <c r="K870">
        <v>1</v>
      </c>
      <c r="L870" s="3">
        <v>0</v>
      </c>
      <c r="M870" s="3">
        <v>0</v>
      </c>
      <c r="N870" s="3">
        <v>2</v>
      </c>
      <c r="O870" s="14">
        <f t="shared" si="131"/>
        <v>3.4449760765583211</v>
      </c>
      <c r="P870">
        <v>4</v>
      </c>
      <c r="Q870">
        <v>1</v>
      </c>
      <c r="R870">
        <v>2</v>
      </c>
      <c r="S870" s="13">
        <f t="shared" si="132"/>
        <v>0</v>
      </c>
      <c r="T870" s="13">
        <f t="shared" si="133"/>
        <v>0</v>
      </c>
      <c r="U870" s="15">
        <f t="shared" si="134"/>
        <v>0</v>
      </c>
      <c r="V870">
        <v>0</v>
      </c>
      <c r="W870">
        <v>0</v>
      </c>
      <c r="X870">
        <v>4</v>
      </c>
      <c r="Y870" s="2">
        <v>34.833333333299997</v>
      </c>
      <c r="Z870" s="21">
        <v>0.45</v>
      </c>
      <c r="AA870">
        <v>0.45</v>
      </c>
      <c r="AB870">
        <v>5.43</v>
      </c>
      <c r="AC870" s="32">
        <f t="shared" si="135"/>
        <v>7.6530612244897961E-2</v>
      </c>
      <c r="AD870" s="13">
        <f t="shared" si="136"/>
        <v>0</v>
      </c>
      <c r="AE870" s="13">
        <f t="shared" si="137"/>
        <v>0.16666666666666666</v>
      </c>
      <c r="AF870" s="13">
        <f t="shared" si="138"/>
        <v>0.16666666666666666</v>
      </c>
      <c r="AI870" s="17" t="str">
        <f t="shared" si="139"/>
        <v xml:space="preserve"> </v>
      </c>
      <c r="AJ870" s="35">
        <v>6</v>
      </c>
      <c r="AK870" s="35">
        <v>1</v>
      </c>
      <c r="AL870" s="35">
        <v>20</v>
      </c>
      <c r="AM870" s="35">
        <v>6</v>
      </c>
      <c r="AN870" s="35">
        <v>10</v>
      </c>
      <c r="AO870" s="35">
        <v>0</v>
      </c>
      <c r="AP870" s="35">
        <v>3</v>
      </c>
      <c r="AQ870" s="35">
        <v>11</v>
      </c>
      <c r="AR870">
        <v>0</v>
      </c>
      <c r="AS870">
        <v>0</v>
      </c>
      <c r="AT870">
        <v>64.41</v>
      </c>
      <c r="AU870">
        <v>-28.3</v>
      </c>
      <c r="AV870">
        <v>-81.504999999999995</v>
      </c>
      <c r="AW870">
        <v>1.8540000000000001</v>
      </c>
      <c r="AX870" s="2">
        <v>2.5</v>
      </c>
      <c r="AY870" s="2">
        <v>-0.60000000000000009</v>
      </c>
      <c r="AZ870" s="2">
        <v>0.5</v>
      </c>
      <c r="BA870" s="2">
        <v>0.1</v>
      </c>
      <c r="BB870" s="2">
        <v>0.1</v>
      </c>
      <c r="BC870" s="2">
        <v>0.1</v>
      </c>
    </row>
    <row r="871" spans="1:55" x14ac:dyDescent="0.2">
      <c r="A871" s="12" t="s">
        <v>2713</v>
      </c>
      <c r="B871" s="12" t="s">
        <v>2714</v>
      </c>
      <c r="C871" t="s">
        <v>2712</v>
      </c>
      <c r="D871" t="s">
        <v>122</v>
      </c>
      <c r="E871" s="12" t="s">
        <v>178</v>
      </c>
      <c r="F871">
        <v>4</v>
      </c>
      <c r="G871">
        <v>0</v>
      </c>
      <c r="H871">
        <v>0</v>
      </c>
      <c r="I871" s="15">
        <f t="shared" si="130"/>
        <v>0</v>
      </c>
      <c r="J871">
        <v>0</v>
      </c>
      <c r="K871">
        <v>0</v>
      </c>
      <c r="L871" s="3">
        <v>0</v>
      </c>
      <c r="M871" s="3">
        <v>0</v>
      </c>
      <c r="N871" s="3">
        <v>0</v>
      </c>
      <c r="O871" s="14">
        <f t="shared" si="131"/>
        <v>0</v>
      </c>
      <c r="P871">
        <v>0</v>
      </c>
      <c r="Q871">
        <v>0</v>
      </c>
      <c r="R871">
        <v>0</v>
      </c>
      <c r="S871" s="13">
        <f t="shared" si="132"/>
        <v>0</v>
      </c>
      <c r="T871" s="13">
        <f t="shared" si="133"/>
        <v>0</v>
      </c>
      <c r="U871" s="15">
        <f t="shared" si="134"/>
        <v>0</v>
      </c>
      <c r="V871">
        <v>0</v>
      </c>
      <c r="W871">
        <v>0</v>
      </c>
      <c r="X871">
        <v>0</v>
      </c>
      <c r="Y871" s="2">
        <v>0.35</v>
      </c>
      <c r="Z871" s="21">
        <v>8.3333333300000006E-2</v>
      </c>
      <c r="AA871">
        <v>0.09</v>
      </c>
      <c r="AB871">
        <v>5.3</v>
      </c>
      <c r="AC871" s="32">
        <f t="shared" si="135"/>
        <v>1.6697588126159554E-2</v>
      </c>
      <c r="AD871" s="13">
        <f t="shared" si="136"/>
        <v>0</v>
      </c>
      <c r="AE871" s="13">
        <f t="shared" si="137"/>
        <v>0</v>
      </c>
      <c r="AF871" s="13">
        <f t="shared" si="138"/>
        <v>0</v>
      </c>
      <c r="AI871" s="17" t="str">
        <f t="shared" si="139"/>
        <v xml:space="preserve"> </v>
      </c>
      <c r="AJ871" s="35">
        <v>0</v>
      </c>
      <c r="AK871" s="35">
        <v>0</v>
      </c>
      <c r="AL871" s="35">
        <v>0</v>
      </c>
      <c r="AM871" s="35">
        <v>0</v>
      </c>
      <c r="AN871" s="35">
        <v>0</v>
      </c>
      <c r="AO871" s="35">
        <v>0</v>
      </c>
      <c r="AP871" s="35">
        <v>0</v>
      </c>
      <c r="AQ871" s="35">
        <v>0</v>
      </c>
      <c r="AR871">
        <v>0</v>
      </c>
      <c r="AS871">
        <v>0</v>
      </c>
      <c r="AT871">
        <v>0</v>
      </c>
      <c r="AU871">
        <v>-90.6</v>
      </c>
      <c r="AV871">
        <v>-79.887</v>
      </c>
      <c r="AW871">
        <v>4.5019999999999998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</row>
    <row r="872" spans="1:55" x14ac:dyDescent="0.2">
      <c r="A872" s="12" t="s">
        <v>3061</v>
      </c>
      <c r="B872" s="12" t="s">
        <v>3062</v>
      </c>
      <c r="C872" t="s">
        <v>3060</v>
      </c>
      <c r="D872" t="s">
        <v>177</v>
      </c>
      <c r="E872" s="12" t="s">
        <v>178</v>
      </c>
      <c r="F872">
        <v>3</v>
      </c>
      <c r="G872">
        <v>0</v>
      </c>
      <c r="H872">
        <v>0</v>
      </c>
      <c r="I872" s="15">
        <f t="shared" si="130"/>
        <v>0</v>
      </c>
      <c r="J872">
        <v>0</v>
      </c>
      <c r="K872">
        <v>0</v>
      </c>
      <c r="L872" s="3">
        <v>0</v>
      </c>
      <c r="M872" s="3">
        <v>0</v>
      </c>
      <c r="N872" s="3">
        <v>0</v>
      </c>
      <c r="O872" s="14">
        <f t="shared" si="131"/>
        <v>0</v>
      </c>
      <c r="P872">
        <v>0</v>
      </c>
      <c r="Q872">
        <v>0</v>
      </c>
      <c r="R872">
        <v>0</v>
      </c>
      <c r="S872" s="13">
        <f t="shared" si="132"/>
        <v>0</v>
      </c>
      <c r="T872" s="13">
        <f t="shared" si="133"/>
        <v>0</v>
      </c>
      <c r="U872" s="15">
        <f t="shared" si="134"/>
        <v>0</v>
      </c>
      <c r="V872">
        <v>0</v>
      </c>
      <c r="W872">
        <v>0</v>
      </c>
      <c r="X872">
        <v>0</v>
      </c>
      <c r="Y872" s="2">
        <v>0</v>
      </c>
      <c r="Z872" s="21">
        <v>0</v>
      </c>
      <c r="AC872" s="32">
        <f t="shared" si="135"/>
        <v>0</v>
      </c>
      <c r="AD872" s="13">
        <f t="shared" si="136"/>
        <v>0</v>
      </c>
      <c r="AE872" s="13">
        <f t="shared" si="137"/>
        <v>0</v>
      </c>
      <c r="AF872" s="13">
        <f t="shared" si="138"/>
        <v>0</v>
      </c>
      <c r="AI872" s="17" t="str">
        <f t="shared" si="139"/>
        <v xml:space="preserve"> </v>
      </c>
      <c r="AJ872" s="35">
        <v>0</v>
      </c>
      <c r="AK872" s="35">
        <v>0</v>
      </c>
      <c r="AL872" s="35">
        <v>0</v>
      </c>
      <c r="AM872" s="35">
        <v>0</v>
      </c>
      <c r="AN872" s="35">
        <v>0</v>
      </c>
      <c r="AO872" s="35">
        <v>0</v>
      </c>
      <c r="AP872" s="35">
        <v>0</v>
      </c>
      <c r="AQ872" s="35">
        <v>0</v>
      </c>
      <c r="AR872">
        <v>0</v>
      </c>
      <c r="AS87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</row>
    <row r="873" spans="1:55" x14ac:dyDescent="0.2">
      <c r="A873" s="12" t="s">
        <v>3620</v>
      </c>
      <c r="B873" s="12" t="s">
        <v>3613</v>
      </c>
      <c r="C873" t="s">
        <v>3619</v>
      </c>
      <c r="D873" t="s">
        <v>177</v>
      </c>
      <c r="E873" s="12" t="s">
        <v>178</v>
      </c>
      <c r="F873">
        <v>49</v>
      </c>
      <c r="G873">
        <v>3</v>
      </c>
      <c r="H873">
        <v>2</v>
      </c>
      <c r="I873" s="15">
        <f t="shared" si="130"/>
        <v>5</v>
      </c>
      <c r="J873">
        <v>2</v>
      </c>
      <c r="K873">
        <v>0</v>
      </c>
      <c r="L873" s="3">
        <v>3</v>
      </c>
      <c r="M873" s="3">
        <v>2</v>
      </c>
      <c r="N873" s="3">
        <v>0</v>
      </c>
      <c r="O873" s="14">
        <f t="shared" si="131"/>
        <v>3.902862098870814</v>
      </c>
      <c r="P873">
        <v>21</v>
      </c>
      <c r="Q873">
        <v>13</v>
      </c>
      <c r="R873">
        <v>8</v>
      </c>
      <c r="S873" s="13">
        <f t="shared" si="132"/>
        <v>0.14285714285714285</v>
      </c>
      <c r="T873" s="13">
        <f t="shared" si="133"/>
        <v>7.1428571428571425E-2</v>
      </c>
      <c r="U873" s="15">
        <f t="shared" si="134"/>
        <v>18.285714285714285</v>
      </c>
      <c r="V873">
        <v>1</v>
      </c>
      <c r="W873">
        <v>1</v>
      </c>
      <c r="X873">
        <v>1</v>
      </c>
      <c r="Y873" s="2">
        <v>76.866666666699999</v>
      </c>
      <c r="Z873" s="21">
        <v>1.5666666667</v>
      </c>
      <c r="AA873">
        <v>1.52</v>
      </c>
      <c r="AB873">
        <v>3.67</v>
      </c>
      <c r="AC873" s="32">
        <f t="shared" si="135"/>
        <v>0.29287090558766865</v>
      </c>
      <c r="AD873" s="13">
        <f t="shared" si="136"/>
        <v>0.42857142857142855</v>
      </c>
      <c r="AE873" s="13">
        <f t="shared" si="137"/>
        <v>0.2857142857142857</v>
      </c>
      <c r="AF873" s="13">
        <f t="shared" si="138"/>
        <v>0.71428571428571419</v>
      </c>
      <c r="AI873" s="17" t="str">
        <f t="shared" si="139"/>
        <v xml:space="preserve"> </v>
      </c>
      <c r="AJ873" s="35">
        <v>7</v>
      </c>
      <c r="AK873" s="35">
        <v>2</v>
      </c>
      <c r="AL873" s="35">
        <v>57</v>
      </c>
      <c r="AM873" s="35">
        <v>9</v>
      </c>
      <c r="AN873" s="35">
        <v>29</v>
      </c>
      <c r="AO873" s="35">
        <v>4</v>
      </c>
      <c r="AP873" s="35">
        <v>3</v>
      </c>
      <c r="AQ873" s="35">
        <v>22</v>
      </c>
      <c r="AR873">
        <v>0</v>
      </c>
      <c r="AS873">
        <v>0</v>
      </c>
      <c r="AT873">
        <v>78.3</v>
      </c>
      <c r="AU873">
        <v>-18.8</v>
      </c>
      <c r="AV873">
        <v>-78.135999999999996</v>
      </c>
      <c r="AW873">
        <v>3.7640000000000002</v>
      </c>
      <c r="AX873" s="2">
        <v>6.3</v>
      </c>
      <c r="AY873" s="2">
        <v>-0.7</v>
      </c>
      <c r="AZ873" s="2">
        <v>0.2</v>
      </c>
      <c r="BA873" s="2">
        <v>0.2</v>
      </c>
      <c r="BB873" s="2">
        <v>-0.30000000000000004</v>
      </c>
      <c r="BC873" s="2">
        <v>-0.60000000000000009</v>
      </c>
    </row>
    <row r="874" spans="1:55" x14ac:dyDescent="0.2">
      <c r="A874" s="12" t="s">
        <v>1030</v>
      </c>
      <c r="B874" s="12" t="s">
        <v>1031</v>
      </c>
      <c r="C874" t="s">
        <v>1029</v>
      </c>
      <c r="D874" t="s">
        <v>177</v>
      </c>
      <c r="E874" s="12" t="s">
        <v>170</v>
      </c>
      <c r="F874">
        <v>55</v>
      </c>
      <c r="G874">
        <v>1</v>
      </c>
      <c r="H874">
        <v>0</v>
      </c>
      <c r="I874" s="15">
        <f t="shared" si="130"/>
        <v>1</v>
      </c>
      <c r="J874">
        <v>0</v>
      </c>
      <c r="K874">
        <v>0</v>
      </c>
      <c r="L874" s="3">
        <v>1</v>
      </c>
      <c r="M874" s="3">
        <v>0</v>
      </c>
      <c r="N874" s="3">
        <v>0</v>
      </c>
      <c r="O874" s="14">
        <f t="shared" si="131"/>
        <v>4.4665012407058722</v>
      </c>
      <c r="P874">
        <v>1</v>
      </c>
      <c r="Q874">
        <v>0</v>
      </c>
      <c r="R874">
        <v>2</v>
      </c>
      <c r="S874" s="13">
        <f t="shared" si="132"/>
        <v>1</v>
      </c>
      <c r="T874" s="13">
        <f t="shared" si="133"/>
        <v>0.33333333333333331</v>
      </c>
      <c r="U874" s="15">
        <f t="shared" si="134"/>
        <v>0</v>
      </c>
      <c r="V874">
        <v>0</v>
      </c>
      <c r="W874">
        <v>0</v>
      </c>
      <c r="X874">
        <v>0</v>
      </c>
      <c r="Y874" s="2">
        <v>13.4333333333</v>
      </c>
      <c r="Z874" s="21">
        <v>0.2333333333</v>
      </c>
      <c r="AA874">
        <v>0.24</v>
      </c>
      <c r="AB874">
        <v>4.8600000000000003</v>
      </c>
      <c r="AC874" s="32">
        <f t="shared" si="135"/>
        <v>4.7058823529411757E-2</v>
      </c>
      <c r="AD874" s="13">
        <f t="shared" si="136"/>
        <v>0.33333333333333331</v>
      </c>
      <c r="AE874" s="13">
        <f t="shared" si="137"/>
        <v>0</v>
      </c>
      <c r="AF874" s="13">
        <f t="shared" si="138"/>
        <v>0.33333333333333331</v>
      </c>
      <c r="AG874">
        <v>8</v>
      </c>
      <c r="AH874">
        <v>3</v>
      </c>
      <c r="AI874" s="17">
        <f t="shared" si="139"/>
        <v>0.72727272727272729</v>
      </c>
      <c r="AJ874" s="35">
        <v>3</v>
      </c>
      <c r="AK874" s="35">
        <v>0</v>
      </c>
      <c r="AL874" s="35">
        <v>9</v>
      </c>
      <c r="AM874" s="35">
        <v>2</v>
      </c>
      <c r="AN874" s="35">
        <v>4</v>
      </c>
      <c r="AO874" s="35">
        <v>0</v>
      </c>
      <c r="AP874" s="35">
        <v>0</v>
      </c>
      <c r="AQ874" s="35">
        <v>5</v>
      </c>
      <c r="AR874">
        <v>0</v>
      </c>
      <c r="AS874">
        <v>0</v>
      </c>
      <c r="AT874">
        <v>84.86</v>
      </c>
      <c r="AU874">
        <v>-11.2</v>
      </c>
      <c r="AV874">
        <v>-82.876999999999995</v>
      </c>
      <c r="AW874">
        <v>-4.1070000000000002</v>
      </c>
      <c r="AX874" s="2">
        <v>1.4</v>
      </c>
      <c r="AY874" s="2">
        <v>0.2</v>
      </c>
      <c r="AZ874" s="2">
        <v>0.2</v>
      </c>
      <c r="BA874" s="2">
        <v>-0.2</v>
      </c>
      <c r="BB874" s="2">
        <v>0.1</v>
      </c>
      <c r="BC874" s="2">
        <v>0.30000000000000004</v>
      </c>
    </row>
    <row r="875" spans="1:55" x14ac:dyDescent="0.2">
      <c r="A875" s="12" t="s">
        <v>1030</v>
      </c>
      <c r="B875" s="12" t="s">
        <v>2975</v>
      </c>
      <c r="C875" t="s">
        <v>2974</v>
      </c>
      <c r="D875" t="s">
        <v>162</v>
      </c>
      <c r="E875" s="12" t="s">
        <v>140</v>
      </c>
      <c r="F875">
        <v>67</v>
      </c>
      <c r="G875">
        <v>0</v>
      </c>
      <c r="H875">
        <v>0</v>
      </c>
      <c r="I875" s="15">
        <f t="shared" si="130"/>
        <v>0</v>
      </c>
      <c r="J875">
        <v>0</v>
      </c>
      <c r="K875">
        <v>0</v>
      </c>
      <c r="L875" s="3">
        <v>0</v>
      </c>
      <c r="M875" s="3">
        <v>0</v>
      </c>
      <c r="N875" s="3">
        <v>0</v>
      </c>
      <c r="O875" s="14">
        <f t="shared" si="131"/>
        <v>0</v>
      </c>
      <c r="P875">
        <v>0</v>
      </c>
      <c r="Q875">
        <v>0</v>
      </c>
      <c r="R875">
        <v>0</v>
      </c>
      <c r="S875" s="13">
        <f t="shared" si="132"/>
        <v>0</v>
      </c>
      <c r="T875" s="13">
        <f t="shared" si="133"/>
        <v>0</v>
      </c>
      <c r="U875" s="15">
        <f t="shared" si="134"/>
        <v>0</v>
      </c>
      <c r="V875">
        <v>0</v>
      </c>
      <c r="W875">
        <v>0</v>
      </c>
      <c r="X875">
        <v>0</v>
      </c>
      <c r="Y875" s="2">
        <v>3.1</v>
      </c>
      <c r="Z875" s="21">
        <v>3.3333333300000004E-2</v>
      </c>
      <c r="AA875">
        <v>0.04</v>
      </c>
      <c r="AB875">
        <v>5.79</v>
      </c>
      <c r="AC875" s="32">
        <f t="shared" si="135"/>
        <v>6.8610634648370496E-3</v>
      </c>
      <c r="AD875" s="13">
        <f t="shared" si="136"/>
        <v>0</v>
      </c>
      <c r="AE875" s="13">
        <f t="shared" si="137"/>
        <v>0</v>
      </c>
      <c r="AF875" s="13">
        <f t="shared" si="138"/>
        <v>0</v>
      </c>
      <c r="AG875">
        <v>0</v>
      </c>
      <c r="AH875">
        <v>0</v>
      </c>
      <c r="AI875" s="17" t="str">
        <f t="shared" si="139"/>
        <v xml:space="preserve"> </v>
      </c>
      <c r="AJ875" s="35">
        <v>0</v>
      </c>
      <c r="AK875" s="35">
        <v>0</v>
      </c>
      <c r="AL875" s="35">
        <v>0</v>
      </c>
      <c r="AM875" s="35">
        <v>0</v>
      </c>
      <c r="AN875" s="35">
        <v>0</v>
      </c>
      <c r="AO875" s="35">
        <v>0</v>
      </c>
      <c r="AP875" s="35">
        <v>0</v>
      </c>
      <c r="AQ875" s="35">
        <v>0</v>
      </c>
      <c r="AR875">
        <v>0</v>
      </c>
      <c r="AS875">
        <v>0</v>
      </c>
      <c r="AT875">
        <v>0</v>
      </c>
      <c r="AU875">
        <v>-90.4</v>
      </c>
      <c r="AV875">
        <v>-78.703999999999994</v>
      </c>
      <c r="AW875">
        <v>-0.72699999999999998</v>
      </c>
      <c r="AX875" s="2">
        <v>0.1</v>
      </c>
      <c r="AY875" s="2">
        <v>-0.2</v>
      </c>
      <c r="AZ875" s="2">
        <v>0</v>
      </c>
      <c r="BA875" s="2">
        <v>0</v>
      </c>
      <c r="BB875" s="2">
        <v>0</v>
      </c>
      <c r="BC875" s="2">
        <v>-0.1</v>
      </c>
    </row>
    <row r="876" spans="1:55" x14ac:dyDescent="0.2">
      <c r="A876" s="12" t="s">
        <v>490</v>
      </c>
      <c r="B876" s="12" t="s">
        <v>491</v>
      </c>
      <c r="C876" t="s">
        <v>489</v>
      </c>
      <c r="D876" t="s">
        <v>169</v>
      </c>
      <c r="E876" s="12" t="s">
        <v>178</v>
      </c>
      <c r="F876">
        <v>55</v>
      </c>
      <c r="G876">
        <v>0</v>
      </c>
      <c r="H876">
        <v>1</v>
      </c>
      <c r="I876" s="15">
        <f t="shared" si="130"/>
        <v>1</v>
      </c>
      <c r="J876">
        <v>1</v>
      </c>
      <c r="K876">
        <v>0</v>
      </c>
      <c r="L876" s="3">
        <v>0</v>
      </c>
      <c r="M876" s="3">
        <v>1</v>
      </c>
      <c r="N876" s="3">
        <v>1</v>
      </c>
      <c r="O876" s="14">
        <f t="shared" si="131"/>
        <v>0.67745577719206729</v>
      </c>
      <c r="P876">
        <v>21</v>
      </c>
      <c r="Q876">
        <v>7</v>
      </c>
      <c r="R876">
        <v>19</v>
      </c>
      <c r="S876" s="13">
        <f t="shared" si="132"/>
        <v>0</v>
      </c>
      <c r="T876" s="13">
        <f t="shared" si="133"/>
        <v>0</v>
      </c>
      <c r="U876" s="15">
        <f t="shared" si="134"/>
        <v>10.666666666666666</v>
      </c>
      <c r="V876">
        <v>1</v>
      </c>
      <c r="W876">
        <v>1</v>
      </c>
      <c r="X876">
        <v>1</v>
      </c>
      <c r="Y876" s="2">
        <v>88.566666666700002</v>
      </c>
      <c r="Z876" s="21">
        <v>1.6</v>
      </c>
      <c r="AA876">
        <v>1.61</v>
      </c>
      <c r="AB876">
        <v>3.59</v>
      </c>
      <c r="AC876" s="32">
        <f t="shared" si="135"/>
        <v>0.30961538461538463</v>
      </c>
      <c r="AD876" s="13">
        <f t="shared" si="136"/>
        <v>0</v>
      </c>
      <c r="AE876" s="13">
        <f t="shared" si="137"/>
        <v>0.16666666666666666</v>
      </c>
      <c r="AF876" s="13">
        <f t="shared" si="138"/>
        <v>0.16666666666666666</v>
      </c>
      <c r="AI876" s="17" t="str">
        <f t="shared" si="139"/>
        <v xml:space="preserve"> </v>
      </c>
      <c r="AJ876" s="35">
        <v>6</v>
      </c>
      <c r="AK876" s="35">
        <v>3</v>
      </c>
      <c r="AL876" s="35">
        <v>58</v>
      </c>
      <c r="AM876" s="35">
        <v>6</v>
      </c>
      <c r="AN876" s="35">
        <v>32</v>
      </c>
      <c r="AO876" s="35">
        <v>0</v>
      </c>
      <c r="AP876" s="35">
        <v>5</v>
      </c>
      <c r="AQ876" s="35">
        <v>43</v>
      </c>
      <c r="AR876">
        <v>1</v>
      </c>
      <c r="AS876">
        <v>1</v>
      </c>
      <c r="AT876">
        <v>84.7</v>
      </c>
      <c r="AU876">
        <v>-1.5</v>
      </c>
      <c r="AV876">
        <v>-83.281000000000006</v>
      </c>
      <c r="AW876">
        <v>0.88900000000000001</v>
      </c>
      <c r="AX876" s="2">
        <v>5</v>
      </c>
      <c r="AY876" s="2">
        <v>-3.6</v>
      </c>
      <c r="AZ876" s="2">
        <v>0.7</v>
      </c>
      <c r="BA876" s="2">
        <v>-0.2</v>
      </c>
      <c r="BB876" s="2">
        <v>1.9</v>
      </c>
      <c r="BC876" s="2">
        <v>-1.3</v>
      </c>
    </row>
    <row r="877" spans="1:55" x14ac:dyDescent="0.2">
      <c r="A877" s="12" t="s">
        <v>490</v>
      </c>
      <c r="B877" s="12" t="s">
        <v>591</v>
      </c>
      <c r="C877" t="s">
        <v>595</v>
      </c>
      <c r="D877" t="s">
        <v>382</v>
      </c>
      <c r="E877" s="12" t="s">
        <v>123</v>
      </c>
      <c r="F877">
        <v>11</v>
      </c>
      <c r="G877">
        <v>0</v>
      </c>
      <c r="H877">
        <v>0</v>
      </c>
      <c r="I877" s="15">
        <f t="shared" si="130"/>
        <v>0</v>
      </c>
      <c r="J877">
        <v>0</v>
      </c>
      <c r="K877">
        <v>0</v>
      </c>
      <c r="L877" s="3">
        <v>0</v>
      </c>
      <c r="M877" s="3">
        <v>0</v>
      </c>
      <c r="N877" s="3">
        <v>0</v>
      </c>
      <c r="O877" s="14">
        <f t="shared" si="131"/>
        <v>0</v>
      </c>
      <c r="P877">
        <v>1</v>
      </c>
      <c r="Q877">
        <v>0</v>
      </c>
      <c r="R877">
        <v>0</v>
      </c>
      <c r="S877" s="13">
        <f t="shared" si="132"/>
        <v>0</v>
      </c>
      <c r="T877" s="13">
        <f t="shared" si="133"/>
        <v>0</v>
      </c>
      <c r="U877" s="15">
        <f t="shared" si="134"/>
        <v>0</v>
      </c>
      <c r="V877">
        <v>0</v>
      </c>
      <c r="W877">
        <v>0</v>
      </c>
      <c r="X877">
        <v>1</v>
      </c>
      <c r="Y877" s="2">
        <v>10.0333333333</v>
      </c>
      <c r="Z877" s="21">
        <v>0.9</v>
      </c>
      <c r="AA877">
        <v>0.91</v>
      </c>
      <c r="AB877">
        <v>3.01</v>
      </c>
      <c r="AC877" s="32">
        <f t="shared" si="135"/>
        <v>0.23214285714285715</v>
      </c>
      <c r="AD877" s="13">
        <f t="shared" si="136"/>
        <v>0</v>
      </c>
      <c r="AE877" s="13">
        <f t="shared" si="137"/>
        <v>0</v>
      </c>
      <c r="AF877" s="13">
        <f t="shared" si="138"/>
        <v>0</v>
      </c>
      <c r="AG877">
        <v>0</v>
      </c>
      <c r="AH877">
        <v>1</v>
      </c>
      <c r="AI877" s="17">
        <f t="shared" si="139"/>
        <v>0</v>
      </c>
      <c r="AJ877" s="35">
        <v>0</v>
      </c>
      <c r="AK877" s="35">
        <v>0</v>
      </c>
      <c r="AL877" s="35">
        <v>8</v>
      </c>
      <c r="AM877" s="35">
        <v>1</v>
      </c>
      <c r="AN877" s="35">
        <v>2</v>
      </c>
      <c r="AO877" s="35">
        <v>0</v>
      </c>
      <c r="AP877" s="35">
        <v>0</v>
      </c>
      <c r="AQ877" s="35">
        <v>7</v>
      </c>
      <c r="AR877">
        <v>0</v>
      </c>
      <c r="AS877">
        <v>0</v>
      </c>
      <c r="AT877">
        <v>95.68</v>
      </c>
      <c r="AU877">
        <v>-2.2000000000000002</v>
      </c>
      <c r="AV877">
        <v>-80.894000000000005</v>
      </c>
      <c r="AW877">
        <v>-0.68</v>
      </c>
      <c r="AX877" s="2">
        <v>0.5</v>
      </c>
      <c r="AY877" s="2">
        <v>-0.4</v>
      </c>
      <c r="AZ877" s="2">
        <v>0.1</v>
      </c>
      <c r="BA877" s="2">
        <v>-0.1</v>
      </c>
      <c r="BB877" s="2">
        <v>0.1</v>
      </c>
      <c r="BC877" s="2">
        <v>-0.4</v>
      </c>
    </row>
    <row r="878" spans="1:55" x14ac:dyDescent="0.2">
      <c r="A878" s="12" t="s">
        <v>490</v>
      </c>
      <c r="B878" s="12" t="s">
        <v>2764</v>
      </c>
      <c r="C878" t="s">
        <v>2763</v>
      </c>
      <c r="D878" t="s">
        <v>305</v>
      </c>
      <c r="E878" s="12" t="s">
        <v>156</v>
      </c>
      <c r="F878">
        <v>67</v>
      </c>
      <c r="G878">
        <v>14</v>
      </c>
      <c r="H878">
        <v>6</v>
      </c>
      <c r="I878" s="15">
        <f t="shared" si="130"/>
        <v>20</v>
      </c>
      <c r="J878">
        <v>3</v>
      </c>
      <c r="K878">
        <v>3</v>
      </c>
      <c r="L878" s="3">
        <v>15</v>
      </c>
      <c r="M878" s="3">
        <v>4</v>
      </c>
      <c r="N878" s="3">
        <v>3</v>
      </c>
      <c r="O878" s="14">
        <f t="shared" si="131"/>
        <v>5.3964922800171786</v>
      </c>
      <c r="P878">
        <v>73</v>
      </c>
      <c r="Q878">
        <v>15</v>
      </c>
      <c r="R878">
        <v>10</v>
      </c>
      <c r="S878" s="13">
        <f t="shared" si="132"/>
        <v>0.19178082191780821</v>
      </c>
      <c r="T878" s="13">
        <f t="shared" si="133"/>
        <v>0.14285714285714285</v>
      </c>
      <c r="U878" s="15">
        <f t="shared" si="134"/>
        <v>22</v>
      </c>
      <c r="V878">
        <v>0</v>
      </c>
      <c r="W878">
        <v>2</v>
      </c>
      <c r="X878">
        <v>15</v>
      </c>
      <c r="Y878" s="2">
        <v>222.36666666670001</v>
      </c>
      <c r="Z878" s="21">
        <v>3.3166666666999998</v>
      </c>
      <c r="AA878">
        <v>3.12</v>
      </c>
      <c r="AB878">
        <v>1.9</v>
      </c>
      <c r="AC878" s="32">
        <f t="shared" si="135"/>
        <v>0.62151394422310768</v>
      </c>
      <c r="AD878" s="13">
        <f t="shared" si="136"/>
        <v>0.55555555555555558</v>
      </c>
      <c r="AE878" s="13">
        <f t="shared" si="137"/>
        <v>0.22222222222222221</v>
      </c>
      <c r="AF878" s="13">
        <f t="shared" si="138"/>
        <v>0.77777777777777779</v>
      </c>
      <c r="AG878">
        <v>0</v>
      </c>
      <c r="AH878">
        <v>1</v>
      </c>
      <c r="AI878" s="17">
        <f t="shared" si="139"/>
        <v>0</v>
      </c>
      <c r="AJ878" s="35">
        <v>27</v>
      </c>
      <c r="AK878" s="35">
        <v>3</v>
      </c>
      <c r="AL878" s="35">
        <v>171</v>
      </c>
      <c r="AM878" s="35">
        <v>27</v>
      </c>
      <c r="AN878" s="35">
        <v>74</v>
      </c>
      <c r="AO878" s="35">
        <v>7</v>
      </c>
      <c r="AP878" s="35">
        <v>10</v>
      </c>
      <c r="AQ878" s="35">
        <v>81</v>
      </c>
      <c r="AR878">
        <v>0</v>
      </c>
      <c r="AS878">
        <v>0</v>
      </c>
      <c r="AT878">
        <v>87.78</v>
      </c>
      <c r="AU878">
        <v>22.2</v>
      </c>
      <c r="AV878">
        <v>-81.897000000000006</v>
      </c>
      <c r="AW878">
        <v>-4.0449999999999999</v>
      </c>
      <c r="AX878" s="2">
        <v>25.1</v>
      </c>
      <c r="AY878" s="2">
        <v>4.7</v>
      </c>
      <c r="AZ878" s="2">
        <v>-1.3</v>
      </c>
      <c r="BA878" s="2">
        <v>0.30000000000000004</v>
      </c>
      <c r="BB878" s="2">
        <v>-2.7</v>
      </c>
      <c r="BC878" s="2">
        <v>1.1000000000000001</v>
      </c>
    </row>
    <row r="879" spans="1:55" x14ac:dyDescent="0.2">
      <c r="A879" s="12" t="s">
        <v>490</v>
      </c>
      <c r="B879" s="12" t="s">
        <v>2943</v>
      </c>
      <c r="C879" t="s">
        <v>2942</v>
      </c>
      <c r="D879" t="s">
        <v>169</v>
      </c>
      <c r="E879" s="12" t="s">
        <v>178</v>
      </c>
      <c r="F879">
        <v>10</v>
      </c>
      <c r="G879">
        <v>0</v>
      </c>
      <c r="H879">
        <v>0</v>
      </c>
      <c r="I879" s="15">
        <f t="shared" si="130"/>
        <v>0</v>
      </c>
      <c r="J879">
        <v>0</v>
      </c>
      <c r="K879">
        <v>0</v>
      </c>
      <c r="L879" s="3">
        <v>0</v>
      </c>
      <c r="M879" s="3">
        <v>0</v>
      </c>
      <c r="N879" s="3">
        <v>0</v>
      </c>
      <c r="O879" s="14">
        <f t="shared" si="131"/>
        <v>0</v>
      </c>
      <c r="P879">
        <v>0</v>
      </c>
      <c r="Q879">
        <v>0</v>
      </c>
      <c r="R879">
        <v>0</v>
      </c>
      <c r="S879" s="13">
        <f t="shared" si="132"/>
        <v>0</v>
      </c>
      <c r="T879" s="13">
        <f t="shared" si="133"/>
        <v>0</v>
      </c>
      <c r="U879" s="15">
        <f t="shared" si="134"/>
        <v>0</v>
      </c>
      <c r="V879">
        <v>0</v>
      </c>
      <c r="W879">
        <v>0</v>
      </c>
      <c r="X879">
        <v>0</v>
      </c>
      <c r="Y879" s="2">
        <v>6.8166666666999998</v>
      </c>
      <c r="Z879" s="21">
        <v>0.66666666670000008</v>
      </c>
      <c r="AA879">
        <v>0.68</v>
      </c>
      <c r="AB879">
        <v>3.48</v>
      </c>
      <c r="AC879" s="32">
        <f t="shared" si="135"/>
        <v>0.16346153846153846</v>
      </c>
      <c r="AD879" s="13">
        <f t="shared" si="136"/>
        <v>0</v>
      </c>
      <c r="AE879" s="13">
        <f t="shared" si="137"/>
        <v>0</v>
      </c>
      <c r="AF879" s="13">
        <f t="shared" si="138"/>
        <v>0</v>
      </c>
      <c r="AI879" s="17" t="str">
        <f t="shared" si="139"/>
        <v xml:space="preserve"> </v>
      </c>
      <c r="AJ879" s="35">
        <v>0</v>
      </c>
      <c r="AK879" s="35">
        <v>0</v>
      </c>
      <c r="AL879" s="35">
        <v>2</v>
      </c>
      <c r="AM879" s="35">
        <v>0</v>
      </c>
      <c r="AN879" s="35">
        <v>0</v>
      </c>
      <c r="AO879" s="35">
        <v>0</v>
      </c>
      <c r="AP879" s="35">
        <v>0</v>
      </c>
      <c r="AQ879" s="35">
        <v>4</v>
      </c>
      <c r="AR879">
        <v>0</v>
      </c>
      <c r="AS879">
        <v>0</v>
      </c>
      <c r="AT879">
        <v>52.81</v>
      </c>
      <c r="AU879">
        <v>-35.1</v>
      </c>
      <c r="AV879">
        <v>-83.697000000000003</v>
      </c>
      <c r="AW879">
        <v>-2.2480000000000002</v>
      </c>
      <c r="AX879" s="2">
        <v>0.1</v>
      </c>
      <c r="AY879" s="2">
        <v>-0.4</v>
      </c>
      <c r="AZ879" s="2">
        <v>0</v>
      </c>
      <c r="BA879" s="2">
        <v>-0.1</v>
      </c>
      <c r="BB879" s="2">
        <v>0.1</v>
      </c>
      <c r="BC879" s="2">
        <v>-0.30000000000000004</v>
      </c>
    </row>
    <row r="880" spans="1:55" x14ac:dyDescent="0.2">
      <c r="A880" s="12" t="s">
        <v>490</v>
      </c>
      <c r="B880" s="12" t="s">
        <v>3183</v>
      </c>
      <c r="C880" t="s">
        <v>3182</v>
      </c>
      <c r="D880" t="s">
        <v>147</v>
      </c>
      <c r="E880" s="12" t="s">
        <v>132</v>
      </c>
      <c r="F880">
        <v>20</v>
      </c>
      <c r="G880">
        <v>0</v>
      </c>
      <c r="H880">
        <v>0</v>
      </c>
      <c r="I880" s="15">
        <f t="shared" si="130"/>
        <v>0</v>
      </c>
      <c r="J880">
        <v>0</v>
      </c>
      <c r="K880">
        <v>0</v>
      </c>
      <c r="L880" s="3">
        <v>0</v>
      </c>
      <c r="M880" s="3">
        <v>0</v>
      </c>
      <c r="N880" s="3">
        <v>0</v>
      </c>
      <c r="O880" s="14">
        <f t="shared" si="131"/>
        <v>0</v>
      </c>
      <c r="P880">
        <v>0</v>
      </c>
      <c r="Q880">
        <v>0</v>
      </c>
      <c r="R880">
        <v>0</v>
      </c>
      <c r="S880" s="13">
        <f t="shared" si="132"/>
        <v>0</v>
      </c>
      <c r="T880" s="13">
        <f t="shared" si="133"/>
        <v>0</v>
      </c>
      <c r="U880" s="15">
        <f t="shared" si="134"/>
        <v>0</v>
      </c>
      <c r="V880">
        <v>0</v>
      </c>
      <c r="W880">
        <v>0</v>
      </c>
      <c r="X880">
        <v>0</v>
      </c>
      <c r="Y880" s="2">
        <v>1.9500000000000002</v>
      </c>
      <c r="Z880" s="21">
        <v>8.3333333300000006E-2</v>
      </c>
      <c r="AA880">
        <v>0.1</v>
      </c>
      <c r="AB880">
        <v>4.72</v>
      </c>
      <c r="AC880" s="32">
        <f t="shared" si="135"/>
        <v>2.0746887966804982E-2</v>
      </c>
      <c r="AD880" s="13">
        <f t="shared" si="136"/>
        <v>0</v>
      </c>
      <c r="AE880" s="13">
        <f t="shared" si="137"/>
        <v>0</v>
      </c>
      <c r="AF880" s="13">
        <f t="shared" si="138"/>
        <v>0</v>
      </c>
      <c r="AG880">
        <v>0</v>
      </c>
      <c r="AH880">
        <v>1</v>
      </c>
      <c r="AI880" s="17">
        <f t="shared" si="139"/>
        <v>0</v>
      </c>
      <c r="AJ880" s="35">
        <v>0</v>
      </c>
      <c r="AK880" s="35">
        <v>0</v>
      </c>
      <c r="AL880" s="35">
        <v>0</v>
      </c>
      <c r="AM880" s="35">
        <v>0</v>
      </c>
      <c r="AN880" s="35">
        <v>0</v>
      </c>
      <c r="AO880" s="35">
        <v>1</v>
      </c>
      <c r="AP880" s="35">
        <v>0</v>
      </c>
      <c r="AQ880" s="35">
        <v>0</v>
      </c>
      <c r="AR880">
        <v>0</v>
      </c>
      <c r="AS880">
        <v>0</v>
      </c>
      <c r="AT880">
        <v>-30.77</v>
      </c>
      <c r="AU880">
        <v>-116</v>
      </c>
      <c r="AV880">
        <v>-86.8</v>
      </c>
      <c r="AW880">
        <v>-3.1970000000000001</v>
      </c>
      <c r="AX880" s="2">
        <v>0</v>
      </c>
      <c r="AY880" s="2">
        <v>-0.2</v>
      </c>
      <c r="AZ880" s="2">
        <v>0.1</v>
      </c>
      <c r="BA880" s="2">
        <v>0</v>
      </c>
      <c r="BB880" s="2">
        <v>0</v>
      </c>
      <c r="BC880" s="2">
        <v>-0.1</v>
      </c>
    </row>
    <row r="881" spans="1:55" x14ac:dyDescent="0.2">
      <c r="A881" s="12" t="s">
        <v>490</v>
      </c>
      <c r="B881" s="12" t="s">
        <v>3494</v>
      </c>
      <c r="C881" t="s">
        <v>3493</v>
      </c>
      <c r="D881" t="s">
        <v>338</v>
      </c>
      <c r="E881" s="12" t="s">
        <v>178</v>
      </c>
      <c r="F881">
        <v>2</v>
      </c>
      <c r="G881">
        <v>0</v>
      </c>
      <c r="H881">
        <v>0</v>
      </c>
      <c r="I881" s="15">
        <f t="shared" si="130"/>
        <v>0</v>
      </c>
      <c r="J881">
        <v>0</v>
      </c>
      <c r="K881">
        <v>0</v>
      </c>
      <c r="L881" s="3">
        <v>0</v>
      </c>
      <c r="M881" s="3">
        <v>0</v>
      </c>
      <c r="N881" s="3">
        <v>0</v>
      </c>
      <c r="O881" s="14">
        <f t="shared" si="131"/>
        <v>0</v>
      </c>
      <c r="P881">
        <v>2</v>
      </c>
      <c r="Q881">
        <v>0</v>
      </c>
      <c r="R881">
        <v>0</v>
      </c>
      <c r="S881" s="13">
        <f t="shared" si="132"/>
        <v>0</v>
      </c>
      <c r="T881" s="13">
        <f t="shared" si="133"/>
        <v>0</v>
      </c>
      <c r="U881" s="15">
        <f t="shared" si="134"/>
        <v>0</v>
      </c>
      <c r="V881">
        <v>0</v>
      </c>
      <c r="W881">
        <v>0</v>
      </c>
      <c r="X881">
        <v>0</v>
      </c>
      <c r="Y881" s="2">
        <v>3.3333333333000001</v>
      </c>
      <c r="Z881" s="21">
        <v>1.6666666667000001</v>
      </c>
      <c r="AA881">
        <v>1.67</v>
      </c>
      <c r="AB881">
        <v>5.2</v>
      </c>
      <c r="AC881" s="32">
        <f t="shared" si="135"/>
        <v>0.24308588064046577</v>
      </c>
      <c r="AD881" s="13">
        <f t="shared" si="136"/>
        <v>0</v>
      </c>
      <c r="AE881" s="13">
        <f t="shared" si="137"/>
        <v>0</v>
      </c>
      <c r="AF881" s="13">
        <f t="shared" si="138"/>
        <v>0</v>
      </c>
      <c r="AI881" s="17" t="str">
        <f t="shared" si="139"/>
        <v xml:space="preserve"> </v>
      </c>
      <c r="AJ881" s="35">
        <v>0</v>
      </c>
      <c r="AK881" s="35">
        <v>0</v>
      </c>
      <c r="AL881" s="35">
        <v>2</v>
      </c>
      <c r="AM881" s="35">
        <v>0</v>
      </c>
      <c r="AN881" s="35">
        <v>2</v>
      </c>
      <c r="AO881" s="35">
        <v>0</v>
      </c>
      <c r="AP881" s="35">
        <v>0</v>
      </c>
      <c r="AQ881" s="35">
        <v>0</v>
      </c>
      <c r="AR881">
        <v>0</v>
      </c>
      <c r="AS881">
        <v>0</v>
      </c>
      <c r="AT881">
        <v>72</v>
      </c>
      <c r="AU881">
        <v>-31.8</v>
      </c>
      <c r="AV881">
        <v>-82.085999999999999</v>
      </c>
      <c r="AW881">
        <v>-2.5019999999999998</v>
      </c>
      <c r="AX881" s="2">
        <v>0.1</v>
      </c>
      <c r="AY881" s="2">
        <v>-0.2</v>
      </c>
      <c r="AZ881" s="2">
        <v>0</v>
      </c>
      <c r="BA881" s="2">
        <v>0</v>
      </c>
      <c r="BB881" s="2">
        <v>0</v>
      </c>
      <c r="BC881" s="2">
        <v>-0.2</v>
      </c>
    </row>
    <row r="882" spans="1:55" x14ac:dyDescent="0.2">
      <c r="A882" s="12" t="s">
        <v>1982</v>
      </c>
      <c r="B882" s="12" t="s">
        <v>1979</v>
      </c>
      <c r="C882" t="s">
        <v>1981</v>
      </c>
      <c r="D882" t="s">
        <v>177</v>
      </c>
      <c r="E882" s="12" t="s">
        <v>148</v>
      </c>
      <c r="F882">
        <v>73</v>
      </c>
      <c r="G882">
        <v>1</v>
      </c>
      <c r="H882">
        <v>0</v>
      </c>
      <c r="I882" s="15">
        <f t="shared" si="130"/>
        <v>1</v>
      </c>
      <c r="J882">
        <v>0</v>
      </c>
      <c r="K882">
        <v>0</v>
      </c>
      <c r="L882" s="3">
        <v>1</v>
      </c>
      <c r="M882" s="3">
        <v>0</v>
      </c>
      <c r="N882" s="3">
        <v>0</v>
      </c>
      <c r="O882" s="14">
        <f t="shared" si="131"/>
        <v>1.164294954722616</v>
      </c>
      <c r="P882">
        <v>2</v>
      </c>
      <c r="Q882">
        <v>1</v>
      </c>
      <c r="R882">
        <v>2</v>
      </c>
      <c r="S882" s="13">
        <f t="shared" si="132"/>
        <v>0.5</v>
      </c>
      <c r="T882" s="13">
        <f t="shared" si="133"/>
        <v>0.2</v>
      </c>
      <c r="U882" s="15">
        <f t="shared" si="134"/>
        <v>0</v>
      </c>
      <c r="V882">
        <v>0</v>
      </c>
      <c r="W882">
        <v>0</v>
      </c>
      <c r="X882">
        <v>1</v>
      </c>
      <c r="Y882" s="2">
        <v>51.5333333333</v>
      </c>
      <c r="Z882" s="21">
        <v>0.7</v>
      </c>
      <c r="AA882">
        <v>0.68</v>
      </c>
      <c r="AB882">
        <v>4.3899999999999997</v>
      </c>
      <c r="AC882" s="32">
        <f t="shared" si="135"/>
        <v>0.13412228796844183</v>
      </c>
      <c r="AD882" s="13">
        <f t="shared" si="136"/>
        <v>0.5</v>
      </c>
      <c r="AE882" s="13">
        <f t="shared" si="137"/>
        <v>0</v>
      </c>
      <c r="AF882" s="13">
        <f t="shared" si="138"/>
        <v>0.5</v>
      </c>
      <c r="AG882">
        <v>0</v>
      </c>
      <c r="AH882">
        <v>3</v>
      </c>
      <c r="AI882" s="17">
        <f t="shared" si="139"/>
        <v>0</v>
      </c>
      <c r="AJ882" s="35">
        <v>2</v>
      </c>
      <c r="AK882" s="35">
        <v>2</v>
      </c>
      <c r="AL882" s="35">
        <v>26</v>
      </c>
      <c r="AM882" s="35">
        <v>8</v>
      </c>
      <c r="AN882" s="35">
        <v>10</v>
      </c>
      <c r="AO882" s="35">
        <v>3</v>
      </c>
      <c r="AP882" s="35">
        <v>3</v>
      </c>
      <c r="AQ882" s="35">
        <v>13</v>
      </c>
      <c r="AR882">
        <v>0</v>
      </c>
      <c r="AS882">
        <v>0</v>
      </c>
      <c r="AT882">
        <v>42.18</v>
      </c>
      <c r="AU882">
        <v>-58.8</v>
      </c>
      <c r="AV882">
        <v>-83.370999999999995</v>
      </c>
      <c r="AW882">
        <v>-2.907</v>
      </c>
      <c r="AX882" s="2">
        <v>1.6</v>
      </c>
      <c r="AY882" s="2">
        <v>-2.9</v>
      </c>
      <c r="AZ882" s="2">
        <v>0.5</v>
      </c>
      <c r="BA882" s="2">
        <v>0.1</v>
      </c>
      <c r="BB882" s="2">
        <v>0</v>
      </c>
      <c r="BC882" s="2">
        <v>-2.2999999999999998</v>
      </c>
    </row>
    <row r="883" spans="1:55" x14ac:dyDescent="0.2">
      <c r="A883" s="12" t="s">
        <v>1982</v>
      </c>
      <c r="B883" s="12" t="s">
        <v>3218</v>
      </c>
      <c r="C883" t="s">
        <v>3230</v>
      </c>
      <c r="D883" t="s">
        <v>529</v>
      </c>
      <c r="E883" s="12" t="s">
        <v>170</v>
      </c>
      <c r="F883">
        <v>82</v>
      </c>
      <c r="G883">
        <v>0</v>
      </c>
      <c r="H883">
        <v>1</v>
      </c>
      <c r="I883" s="15">
        <f t="shared" si="130"/>
        <v>1</v>
      </c>
      <c r="J883">
        <v>0</v>
      </c>
      <c r="K883">
        <v>1</v>
      </c>
      <c r="L883" s="3">
        <v>0</v>
      </c>
      <c r="M883" s="3">
        <v>0</v>
      </c>
      <c r="N883" s="3">
        <v>1</v>
      </c>
      <c r="O883" s="14">
        <f t="shared" si="131"/>
        <v>2.2277227722799848</v>
      </c>
      <c r="P883">
        <v>1</v>
      </c>
      <c r="Q883">
        <v>2</v>
      </c>
      <c r="R883">
        <v>1</v>
      </c>
      <c r="S883" s="13">
        <f t="shared" si="132"/>
        <v>0</v>
      </c>
      <c r="T883" s="13">
        <f t="shared" si="133"/>
        <v>0</v>
      </c>
      <c r="U883" s="15">
        <f t="shared" si="134"/>
        <v>0</v>
      </c>
      <c r="V883">
        <v>0</v>
      </c>
      <c r="W883">
        <v>0</v>
      </c>
      <c r="X883">
        <v>1</v>
      </c>
      <c r="Y883" s="2">
        <v>26.933333333299998</v>
      </c>
      <c r="Z883" s="21">
        <v>0.31666666669999999</v>
      </c>
      <c r="AA883">
        <v>0.33</v>
      </c>
      <c r="AB883">
        <v>4.93</v>
      </c>
      <c r="AC883" s="32">
        <f t="shared" si="135"/>
        <v>6.273764258555134E-2</v>
      </c>
      <c r="AD883" s="13">
        <f t="shared" si="136"/>
        <v>0</v>
      </c>
      <c r="AE883" s="13">
        <f t="shared" si="137"/>
        <v>1</v>
      </c>
      <c r="AF883" s="13">
        <f t="shared" si="138"/>
        <v>1</v>
      </c>
      <c r="AG883">
        <v>24</v>
      </c>
      <c r="AH883">
        <v>19</v>
      </c>
      <c r="AI883" s="17">
        <f t="shared" si="139"/>
        <v>0.55813953488372092</v>
      </c>
      <c r="AJ883" s="35">
        <v>1</v>
      </c>
      <c r="AK883" s="35">
        <v>0</v>
      </c>
      <c r="AL883" s="35">
        <v>16</v>
      </c>
      <c r="AM883" s="35">
        <v>4</v>
      </c>
      <c r="AN883" s="35">
        <v>9</v>
      </c>
      <c r="AO883" s="35">
        <v>1</v>
      </c>
      <c r="AP883" s="35">
        <v>1</v>
      </c>
      <c r="AQ883" s="35">
        <v>9</v>
      </c>
      <c r="AR883">
        <v>3</v>
      </c>
      <c r="AS883">
        <v>1</v>
      </c>
      <c r="AT883">
        <v>64.25</v>
      </c>
      <c r="AU883">
        <v>-19.7</v>
      </c>
      <c r="AV883">
        <v>-77.930999999999997</v>
      </c>
      <c r="AW883">
        <v>-11.835000000000001</v>
      </c>
      <c r="AX883" s="2">
        <v>1.2</v>
      </c>
      <c r="AY883" s="2">
        <v>-1.4</v>
      </c>
      <c r="AZ883" s="2">
        <v>0.4</v>
      </c>
      <c r="BA883" s="2">
        <v>-0.1</v>
      </c>
      <c r="BB883" s="2">
        <v>0.4</v>
      </c>
      <c r="BC883" s="2">
        <v>-0.7</v>
      </c>
    </row>
    <row r="884" spans="1:55" x14ac:dyDescent="0.2">
      <c r="A884" s="12" t="s">
        <v>2467</v>
      </c>
      <c r="B884" s="12" t="s">
        <v>2464</v>
      </c>
      <c r="C884" t="s">
        <v>2466</v>
      </c>
      <c r="D884" t="s">
        <v>460</v>
      </c>
      <c r="E884" s="12" t="s">
        <v>178</v>
      </c>
      <c r="F884">
        <v>59</v>
      </c>
      <c r="G884">
        <v>0</v>
      </c>
      <c r="H884">
        <v>0</v>
      </c>
      <c r="I884" s="15">
        <f t="shared" si="130"/>
        <v>0</v>
      </c>
      <c r="J884">
        <v>0</v>
      </c>
      <c r="K884">
        <v>0</v>
      </c>
      <c r="L884" s="3">
        <v>0</v>
      </c>
      <c r="M884" s="3">
        <v>0</v>
      </c>
      <c r="N884" s="3">
        <v>0</v>
      </c>
      <c r="O884" s="14">
        <f t="shared" si="131"/>
        <v>0</v>
      </c>
      <c r="P884">
        <v>0</v>
      </c>
      <c r="Q884">
        <v>0</v>
      </c>
      <c r="R884">
        <v>0</v>
      </c>
      <c r="S884" s="13">
        <f t="shared" si="132"/>
        <v>0</v>
      </c>
      <c r="T884" s="13">
        <f t="shared" si="133"/>
        <v>0</v>
      </c>
      <c r="U884" s="15">
        <f t="shared" si="134"/>
        <v>0</v>
      </c>
      <c r="V884">
        <v>0</v>
      </c>
      <c r="W884">
        <v>0</v>
      </c>
      <c r="X884">
        <v>0</v>
      </c>
      <c r="Y884" s="2">
        <v>3.0833333333000001</v>
      </c>
      <c r="Z884" s="21">
        <v>0.05</v>
      </c>
      <c r="AA884">
        <v>0.05</v>
      </c>
      <c r="AB884">
        <v>5.35</v>
      </c>
      <c r="AC884" s="32">
        <f t="shared" si="135"/>
        <v>9.2592592592592605E-3</v>
      </c>
      <c r="AD884" s="13">
        <f t="shared" si="136"/>
        <v>0</v>
      </c>
      <c r="AE884" s="13">
        <f t="shared" si="137"/>
        <v>0</v>
      </c>
      <c r="AF884" s="13">
        <f t="shared" si="138"/>
        <v>0</v>
      </c>
      <c r="AI884" s="17" t="str">
        <f t="shared" si="139"/>
        <v xml:space="preserve"> </v>
      </c>
      <c r="AJ884" s="35">
        <v>0</v>
      </c>
      <c r="AK884" s="35">
        <v>0</v>
      </c>
      <c r="AL884" s="35">
        <v>0</v>
      </c>
      <c r="AM884" s="35">
        <v>2</v>
      </c>
      <c r="AN884" s="35">
        <v>1</v>
      </c>
      <c r="AO884" s="35">
        <v>0</v>
      </c>
      <c r="AP884" s="35">
        <v>0</v>
      </c>
      <c r="AQ884" s="35">
        <v>0</v>
      </c>
      <c r="AR884">
        <v>0</v>
      </c>
      <c r="AS884">
        <v>0</v>
      </c>
      <c r="AT884">
        <v>-19.46</v>
      </c>
      <c r="AU884">
        <v>-108.4</v>
      </c>
      <c r="AV884">
        <v>-83.513999999999996</v>
      </c>
      <c r="AW884">
        <v>-3.835</v>
      </c>
      <c r="AX884" s="2">
        <v>0.1</v>
      </c>
      <c r="AY884" s="2">
        <v>-0.1</v>
      </c>
      <c r="AZ884" s="2">
        <v>0.2</v>
      </c>
      <c r="BA884" s="2">
        <v>0</v>
      </c>
      <c r="BB884" s="2">
        <v>0</v>
      </c>
      <c r="BC884" s="2">
        <v>0.1</v>
      </c>
    </row>
    <row r="885" spans="1:55" x14ac:dyDescent="0.2">
      <c r="A885" s="12" t="s">
        <v>815</v>
      </c>
      <c r="B885" s="12" t="s">
        <v>816</v>
      </c>
      <c r="C885" t="s">
        <v>814</v>
      </c>
      <c r="D885" t="s">
        <v>338</v>
      </c>
      <c r="E885" s="12" t="s">
        <v>178</v>
      </c>
      <c r="F885">
        <v>77</v>
      </c>
      <c r="G885">
        <v>10</v>
      </c>
      <c r="H885">
        <v>5</v>
      </c>
      <c r="I885" s="15">
        <f t="shared" si="130"/>
        <v>15</v>
      </c>
      <c r="J885">
        <v>2</v>
      </c>
      <c r="K885">
        <v>3</v>
      </c>
      <c r="L885" s="3">
        <v>10</v>
      </c>
      <c r="M885" s="3">
        <v>2</v>
      </c>
      <c r="N885" s="3">
        <v>3</v>
      </c>
      <c r="O885" s="14">
        <f t="shared" si="131"/>
        <v>4.7991468183442594</v>
      </c>
      <c r="P885">
        <v>36</v>
      </c>
      <c r="Q885">
        <v>18</v>
      </c>
      <c r="R885">
        <v>11</v>
      </c>
      <c r="S885" s="13">
        <f t="shared" si="132"/>
        <v>0.27777777777777779</v>
      </c>
      <c r="T885" s="13">
        <f t="shared" si="133"/>
        <v>0.15384615384615385</v>
      </c>
      <c r="U885" s="15">
        <f t="shared" si="134"/>
        <v>13.384615384615383</v>
      </c>
      <c r="V885">
        <v>0</v>
      </c>
      <c r="W885">
        <v>5</v>
      </c>
      <c r="X885">
        <v>10</v>
      </c>
      <c r="Y885" s="2">
        <v>187.53333333329999</v>
      </c>
      <c r="Z885" s="21">
        <v>2.4333333333000002</v>
      </c>
      <c r="AA885">
        <v>2.33</v>
      </c>
      <c r="AB885">
        <v>1.96</v>
      </c>
      <c r="AC885" s="32">
        <f t="shared" si="135"/>
        <v>0.54312354312354316</v>
      </c>
      <c r="AD885" s="13">
        <f t="shared" si="136"/>
        <v>0.38461538461538464</v>
      </c>
      <c r="AE885" s="13">
        <f t="shared" si="137"/>
        <v>0.19230769230769232</v>
      </c>
      <c r="AF885" s="13">
        <f t="shared" si="138"/>
        <v>0.57692307692307698</v>
      </c>
      <c r="AI885" s="17" t="str">
        <f t="shared" si="139"/>
        <v xml:space="preserve"> </v>
      </c>
      <c r="AJ885" s="35">
        <v>26</v>
      </c>
      <c r="AK885" s="35">
        <v>3</v>
      </c>
      <c r="AL885" s="35">
        <v>148</v>
      </c>
      <c r="AM885" s="35">
        <v>28</v>
      </c>
      <c r="AN885" s="35">
        <v>80</v>
      </c>
      <c r="AO885" s="35">
        <v>6</v>
      </c>
      <c r="AP885" s="35">
        <v>5</v>
      </c>
      <c r="AQ885" s="35">
        <v>91</v>
      </c>
      <c r="AR885">
        <v>1</v>
      </c>
      <c r="AS885">
        <v>0</v>
      </c>
      <c r="AT885">
        <v>101.16</v>
      </c>
      <c r="AU885">
        <v>15.5</v>
      </c>
      <c r="AV885">
        <v>-82.763999999999996</v>
      </c>
      <c r="AW885">
        <v>-1.895</v>
      </c>
      <c r="AX885" s="2">
        <v>20.100000000000001</v>
      </c>
      <c r="AY885" s="2">
        <v>2.4</v>
      </c>
      <c r="AZ885" s="2">
        <v>-0.4</v>
      </c>
      <c r="BA885" s="2">
        <v>-0.30000000000000004</v>
      </c>
      <c r="BB885" s="2">
        <v>-1.4</v>
      </c>
      <c r="BC885" s="2">
        <v>0.30000000000000004</v>
      </c>
    </row>
    <row r="886" spans="1:55" x14ac:dyDescent="0.2">
      <c r="A886" s="12" t="s">
        <v>1496</v>
      </c>
      <c r="B886" s="12" t="s">
        <v>1497</v>
      </c>
      <c r="C886" t="s">
        <v>1495</v>
      </c>
      <c r="D886" t="s">
        <v>139</v>
      </c>
      <c r="E886" s="12" t="s">
        <v>140</v>
      </c>
      <c r="F886">
        <v>70</v>
      </c>
      <c r="G886">
        <v>0</v>
      </c>
      <c r="H886">
        <v>0</v>
      </c>
      <c r="I886" s="15">
        <f t="shared" si="130"/>
        <v>0</v>
      </c>
      <c r="J886">
        <v>0</v>
      </c>
      <c r="K886">
        <v>0</v>
      </c>
      <c r="L886" s="3">
        <v>0</v>
      </c>
      <c r="M886" s="3">
        <v>0</v>
      </c>
      <c r="N886" s="3">
        <v>0</v>
      </c>
      <c r="O886" s="14">
        <f t="shared" si="131"/>
        <v>0</v>
      </c>
      <c r="P886">
        <v>3</v>
      </c>
      <c r="Q886">
        <v>2</v>
      </c>
      <c r="R886">
        <v>1</v>
      </c>
      <c r="S886" s="13">
        <f t="shared" si="132"/>
        <v>0</v>
      </c>
      <c r="T886" s="13">
        <f t="shared" si="133"/>
        <v>0</v>
      </c>
      <c r="U886" s="15">
        <f t="shared" si="134"/>
        <v>0</v>
      </c>
      <c r="V886">
        <v>0</v>
      </c>
      <c r="W886">
        <v>2</v>
      </c>
      <c r="X886">
        <v>3</v>
      </c>
      <c r="Y886" s="2">
        <v>26.483333333299999</v>
      </c>
      <c r="Z886" s="21">
        <v>0.36666666670000003</v>
      </c>
      <c r="AA886">
        <v>0.38</v>
      </c>
      <c r="AB886">
        <v>4.8499999999999996</v>
      </c>
      <c r="AC886" s="32">
        <f t="shared" si="135"/>
        <v>7.2657743785850867E-2</v>
      </c>
      <c r="AD886" s="13">
        <f t="shared" si="136"/>
        <v>0</v>
      </c>
      <c r="AE886" s="13">
        <f t="shared" si="137"/>
        <v>0</v>
      </c>
      <c r="AF886" s="13">
        <f t="shared" si="138"/>
        <v>0</v>
      </c>
      <c r="AG886">
        <v>5</v>
      </c>
      <c r="AH886">
        <v>3</v>
      </c>
      <c r="AI886" s="17">
        <f t="shared" si="139"/>
        <v>0.625</v>
      </c>
      <c r="AJ886" s="35">
        <v>2</v>
      </c>
      <c r="AK886" s="35">
        <v>0</v>
      </c>
      <c r="AL886" s="35">
        <v>17</v>
      </c>
      <c r="AM886" s="35">
        <v>2</v>
      </c>
      <c r="AN886" s="35">
        <v>9</v>
      </c>
      <c r="AO886" s="35">
        <v>4</v>
      </c>
      <c r="AP886" s="35">
        <v>2</v>
      </c>
      <c r="AQ886" s="35">
        <v>8</v>
      </c>
      <c r="AR886">
        <v>0</v>
      </c>
      <c r="AS886">
        <v>0</v>
      </c>
      <c r="AT886">
        <v>63.16</v>
      </c>
      <c r="AU886">
        <v>-7.3</v>
      </c>
      <c r="AV886">
        <v>-83.698999999999998</v>
      </c>
      <c r="AW886">
        <v>-1.173</v>
      </c>
      <c r="AX886" s="2">
        <v>1.4</v>
      </c>
      <c r="AY886" s="2">
        <v>-1.1000000000000001</v>
      </c>
      <c r="AZ886" s="2">
        <v>0.4</v>
      </c>
      <c r="BA886" s="2">
        <v>0.1</v>
      </c>
      <c r="BB886" s="2">
        <v>0.2</v>
      </c>
      <c r="BC886" s="2">
        <v>-0.4</v>
      </c>
    </row>
    <row r="887" spans="1:55" x14ac:dyDescent="0.2">
      <c r="A887" s="12" t="s">
        <v>2068</v>
      </c>
      <c r="B887" s="12" t="s">
        <v>2069</v>
      </c>
      <c r="C887" t="s">
        <v>2067</v>
      </c>
      <c r="D887" s="12" t="s">
        <v>139</v>
      </c>
      <c r="E887" s="12" t="s">
        <v>170</v>
      </c>
      <c r="F887">
        <v>59</v>
      </c>
      <c r="G887">
        <v>0</v>
      </c>
      <c r="H887">
        <v>0</v>
      </c>
      <c r="I887" s="15">
        <f t="shared" si="130"/>
        <v>0</v>
      </c>
      <c r="J887">
        <v>0</v>
      </c>
      <c r="K887">
        <v>0</v>
      </c>
      <c r="L887" s="3">
        <v>0</v>
      </c>
      <c r="M887" s="3">
        <v>0</v>
      </c>
      <c r="N887" s="3">
        <v>0</v>
      </c>
      <c r="O887" s="14">
        <f t="shared" si="131"/>
        <v>0</v>
      </c>
      <c r="P887">
        <v>0</v>
      </c>
      <c r="Q887">
        <v>0</v>
      </c>
      <c r="R887">
        <v>0</v>
      </c>
      <c r="S887" s="13">
        <f t="shared" si="132"/>
        <v>0</v>
      </c>
      <c r="T887" s="13">
        <f t="shared" si="133"/>
        <v>0</v>
      </c>
      <c r="U887" s="15">
        <f t="shared" si="134"/>
        <v>0</v>
      </c>
      <c r="V887">
        <v>0</v>
      </c>
      <c r="W887">
        <v>0</v>
      </c>
      <c r="X887">
        <v>0</v>
      </c>
      <c r="Y887" s="2">
        <v>2.0666666667000002</v>
      </c>
      <c r="Z887" s="21">
        <v>3.3333333300000004E-2</v>
      </c>
      <c r="AA887">
        <v>0.04</v>
      </c>
      <c r="AB887">
        <v>5.27</v>
      </c>
      <c r="AC887" s="32">
        <f t="shared" si="135"/>
        <v>7.5329566854990589E-3</v>
      </c>
      <c r="AD887" s="13">
        <f t="shared" si="136"/>
        <v>0</v>
      </c>
      <c r="AE887" s="13">
        <f t="shared" si="137"/>
        <v>0</v>
      </c>
      <c r="AF887" s="13">
        <f t="shared" si="138"/>
        <v>0</v>
      </c>
      <c r="AG887">
        <v>4</v>
      </c>
      <c r="AH887">
        <v>4</v>
      </c>
      <c r="AI887" s="17">
        <f t="shared" si="139"/>
        <v>0.5</v>
      </c>
      <c r="AJ887" s="35">
        <v>0</v>
      </c>
      <c r="AK887" s="35">
        <v>0</v>
      </c>
      <c r="AL887" s="35">
        <v>2</v>
      </c>
      <c r="AM887" s="35">
        <v>0</v>
      </c>
      <c r="AN887" s="35">
        <v>2</v>
      </c>
      <c r="AO887" s="35">
        <v>0</v>
      </c>
      <c r="AP887" s="35">
        <v>0</v>
      </c>
      <c r="AQ887" s="35">
        <v>2</v>
      </c>
      <c r="AR887">
        <v>0</v>
      </c>
      <c r="AS887">
        <v>0</v>
      </c>
      <c r="AT887">
        <v>174.19</v>
      </c>
      <c r="AU887">
        <v>94.5</v>
      </c>
      <c r="AV887">
        <v>-84.242000000000004</v>
      </c>
      <c r="AW887">
        <v>-2.5339999999999998</v>
      </c>
      <c r="AX887" s="2">
        <v>0.2</v>
      </c>
      <c r="AY887" s="2">
        <v>0.1</v>
      </c>
      <c r="AZ887" s="2">
        <v>0</v>
      </c>
      <c r="BA887" s="2">
        <v>0</v>
      </c>
      <c r="BB887" s="2">
        <v>0</v>
      </c>
      <c r="BC887" s="2">
        <v>0.1</v>
      </c>
    </row>
    <row r="888" spans="1:55" x14ac:dyDescent="0.2">
      <c r="A888" s="27"/>
      <c r="B888" s="27"/>
      <c r="C888" s="25"/>
      <c r="D888" s="25"/>
    </row>
    <row r="889" spans="1:55" x14ac:dyDescent="0.2">
      <c r="A889" s="12"/>
      <c r="B889" s="12"/>
      <c r="C889" s="28"/>
      <c r="D889" s="28"/>
    </row>
    <row r="890" spans="1:55" x14ac:dyDescent="0.2">
      <c r="A890" s="12"/>
      <c r="B890" s="12"/>
      <c r="C890" s="28"/>
      <c r="D890" s="28"/>
    </row>
    <row r="891" spans="1:55" x14ac:dyDescent="0.2">
      <c r="A891" s="12"/>
      <c r="B891" s="12"/>
      <c r="C891" s="28"/>
      <c r="D891" s="28"/>
    </row>
    <row r="892" spans="1:55" x14ac:dyDescent="0.2">
      <c r="A892" s="12"/>
      <c r="B892" s="12"/>
      <c r="C892" s="28"/>
      <c r="D892" s="28"/>
    </row>
    <row r="893" spans="1:55" x14ac:dyDescent="0.2">
      <c r="A893" s="12"/>
      <c r="B893" s="12"/>
      <c r="C893" s="28"/>
      <c r="D893" s="28"/>
    </row>
    <row r="894" spans="1:55" x14ac:dyDescent="0.2">
      <c r="A894" s="12"/>
      <c r="B894" s="12"/>
      <c r="C894" s="28"/>
      <c r="D894" s="28"/>
    </row>
    <row r="895" spans="1:55" x14ac:dyDescent="0.2">
      <c r="A895" s="12"/>
      <c r="B895" s="12"/>
      <c r="C895" s="28"/>
      <c r="D895" s="28"/>
    </row>
    <row r="896" spans="1:55" x14ac:dyDescent="0.2">
      <c r="A896" s="12"/>
      <c r="B896" s="12"/>
      <c r="C896" s="28"/>
      <c r="D896" s="28"/>
    </row>
    <row r="897" spans="1:4" x14ac:dyDescent="0.2">
      <c r="A897" s="12"/>
      <c r="B897" s="12"/>
      <c r="C897" s="28"/>
      <c r="D897" s="28"/>
    </row>
    <row r="898" spans="1:4" x14ac:dyDescent="0.2">
      <c r="A898" s="12"/>
      <c r="B898" s="12"/>
      <c r="C898" s="28"/>
      <c r="D898" s="28"/>
    </row>
    <row r="899" spans="1:4" x14ac:dyDescent="0.2">
      <c r="A899" s="12"/>
      <c r="B899" s="12"/>
      <c r="C899" s="28"/>
      <c r="D899" s="28"/>
    </row>
    <row r="900" spans="1:4" x14ac:dyDescent="0.2">
      <c r="A900" s="12"/>
      <c r="B900" s="12"/>
      <c r="C900" s="28"/>
      <c r="D900" s="28"/>
    </row>
    <row r="901" spans="1:4" x14ac:dyDescent="0.2">
      <c r="A901" s="12"/>
      <c r="B901" s="12"/>
      <c r="C901" s="28"/>
      <c r="D901" s="28"/>
    </row>
    <row r="902" spans="1:4" x14ac:dyDescent="0.2">
      <c r="A902" s="12"/>
      <c r="B902" s="12"/>
      <c r="C902" s="28"/>
      <c r="D902" s="28"/>
    </row>
    <row r="903" spans="1:4" x14ac:dyDescent="0.2">
      <c r="A903" s="12"/>
      <c r="B903" s="12"/>
      <c r="C903" s="28"/>
      <c r="D903" s="28"/>
    </row>
    <row r="904" spans="1:4" x14ac:dyDescent="0.2">
      <c r="A904" s="12"/>
      <c r="B904" s="12"/>
      <c r="C904" s="28"/>
      <c r="D904" s="28"/>
    </row>
    <row r="905" spans="1:4" x14ac:dyDescent="0.2">
      <c r="A905" s="12"/>
      <c r="B905" s="12"/>
      <c r="C905" s="28"/>
      <c r="D905" s="28"/>
    </row>
    <row r="906" spans="1:4" x14ac:dyDescent="0.2">
      <c r="A906" s="12"/>
      <c r="B906" s="12"/>
      <c r="C906" s="28"/>
      <c r="D906" s="28"/>
    </row>
    <row r="907" spans="1:4" x14ac:dyDescent="0.2">
      <c r="A907" s="12"/>
      <c r="B907" s="12"/>
      <c r="C907" s="28"/>
      <c r="D907" s="28"/>
    </row>
    <row r="908" spans="1:4" x14ac:dyDescent="0.2">
      <c r="A908" s="12"/>
      <c r="B908" s="12"/>
      <c r="C908" s="28"/>
      <c r="D908" s="28"/>
    </row>
    <row r="909" spans="1:4" x14ac:dyDescent="0.2">
      <c r="A909" s="12"/>
      <c r="B909" s="12"/>
      <c r="C909" s="28"/>
      <c r="D909" s="28"/>
    </row>
    <row r="910" spans="1:4" x14ac:dyDescent="0.2">
      <c r="A910" s="12"/>
      <c r="B910" s="12"/>
      <c r="C910" s="28"/>
      <c r="D910" s="28"/>
    </row>
    <row r="911" spans="1:4" x14ac:dyDescent="0.2">
      <c r="A911" s="12"/>
      <c r="B911" s="12"/>
      <c r="C911" s="28"/>
      <c r="D911" s="28"/>
    </row>
    <row r="912" spans="1:4" x14ac:dyDescent="0.2">
      <c r="A912" s="12"/>
      <c r="B912" s="12"/>
      <c r="C912" s="28"/>
      <c r="D912" s="28"/>
    </row>
    <row r="913" spans="1:4" x14ac:dyDescent="0.2">
      <c r="A913" s="12"/>
      <c r="B913" s="12"/>
      <c r="C913" s="28"/>
      <c r="D913" s="28"/>
    </row>
    <row r="914" spans="1:4" x14ac:dyDescent="0.2">
      <c r="A914" s="12"/>
      <c r="B914" s="12"/>
      <c r="C914" s="28"/>
      <c r="D914" s="28"/>
    </row>
    <row r="915" spans="1:4" x14ac:dyDescent="0.2">
      <c r="A915" s="12"/>
      <c r="B915" s="12"/>
      <c r="C915" s="28"/>
      <c r="D915" s="28"/>
    </row>
    <row r="916" spans="1:4" x14ac:dyDescent="0.2">
      <c r="A916" s="12"/>
      <c r="B916" s="12"/>
      <c r="C916" s="28"/>
      <c r="D916" s="28"/>
    </row>
    <row r="917" spans="1:4" x14ac:dyDescent="0.2">
      <c r="A917" s="12"/>
      <c r="B917" s="12"/>
      <c r="C917" s="28"/>
      <c r="D917" s="28"/>
    </row>
    <row r="918" spans="1:4" x14ac:dyDescent="0.2">
      <c r="A918" s="12"/>
      <c r="B918" s="12"/>
      <c r="C918" s="28"/>
      <c r="D918" s="28"/>
    </row>
    <row r="919" spans="1:4" x14ac:dyDescent="0.2">
      <c r="A919" s="12"/>
      <c r="B919" s="12"/>
      <c r="C919" s="28"/>
      <c r="D919" s="28"/>
    </row>
    <row r="920" spans="1:4" x14ac:dyDescent="0.2">
      <c r="A920" s="12"/>
      <c r="B920" s="12"/>
      <c r="C920" s="28"/>
      <c r="D920" s="28"/>
    </row>
    <row r="921" spans="1:4" x14ac:dyDescent="0.2">
      <c r="A921" s="12"/>
      <c r="B921" s="12"/>
      <c r="C921" s="28"/>
      <c r="D921" s="28"/>
    </row>
    <row r="922" spans="1:4" x14ac:dyDescent="0.2">
      <c r="A922" s="12"/>
      <c r="B922" s="12"/>
      <c r="C922" s="28"/>
      <c r="D922" s="28"/>
    </row>
    <row r="923" spans="1:4" x14ac:dyDescent="0.2">
      <c r="A923" s="12"/>
      <c r="B923" s="12"/>
      <c r="C923" s="28"/>
      <c r="D923" s="28"/>
    </row>
    <row r="924" spans="1:4" x14ac:dyDescent="0.2">
      <c r="A924" s="12"/>
      <c r="B924" s="12"/>
      <c r="C924" s="28"/>
      <c r="D924" s="28"/>
    </row>
    <row r="925" spans="1:4" x14ac:dyDescent="0.2">
      <c r="A925" s="12"/>
      <c r="B925" s="12"/>
      <c r="C925" s="28"/>
      <c r="D925" s="28"/>
    </row>
    <row r="926" spans="1:4" x14ac:dyDescent="0.2">
      <c r="A926" s="12"/>
      <c r="B926" s="12"/>
      <c r="C926" s="28"/>
      <c r="D926" s="28"/>
    </row>
    <row r="927" spans="1:4" x14ac:dyDescent="0.2">
      <c r="A927" s="12"/>
      <c r="B927" s="12"/>
      <c r="C927" s="28"/>
      <c r="D927" s="28"/>
    </row>
    <row r="928" spans="1:4" x14ac:dyDescent="0.2">
      <c r="A928" s="12"/>
      <c r="B928" s="12"/>
      <c r="C928" s="28"/>
      <c r="D928" s="28"/>
    </row>
    <row r="929" spans="1:4" x14ac:dyDescent="0.2">
      <c r="A929" s="12"/>
      <c r="B929" s="12"/>
      <c r="C929" s="28"/>
      <c r="D929" s="28"/>
    </row>
    <row r="930" spans="1:4" x14ac:dyDescent="0.2">
      <c r="A930" s="12"/>
      <c r="B930" s="12"/>
      <c r="C930" s="28"/>
      <c r="D930" s="28"/>
    </row>
    <row r="931" spans="1:4" x14ac:dyDescent="0.2">
      <c r="A931" s="12"/>
      <c r="B931" s="12"/>
      <c r="C931" s="28"/>
      <c r="D931" s="28"/>
    </row>
    <row r="932" spans="1:4" x14ac:dyDescent="0.2">
      <c r="A932" s="12"/>
      <c r="B932" s="12"/>
      <c r="C932" s="28"/>
      <c r="D932" s="28"/>
    </row>
    <row r="933" spans="1:4" x14ac:dyDescent="0.2">
      <c r="A933" s="12"/>
      <c r="B933" s="12"/>
      <c r="C933" s="28"/>
      <c r="D933" s="28"/>
    </row>
    <row r="934" spans="1:4" x14ac:dyDescent="0.2">
      <c r="A934" s="12"/>
      <c r="B934" s="12"/>
      <c r="C934" s="28"/>
      <c r="D934" s="28"/>
    </row>
    <row r="935" spans="1:4" x14ac:dyDescent="0.2">
      <c r="A935" s="12"/>
      <c r="B935" s="12"/>
      <c r="C935" s="28"/>
      <c r="D935" s="28"/>
    </row>
    <row r="936" spans="1:4" x14ac:dyDescent="0.2">
      <c r="A936" s="12"/>
      <c r="B936" s="12"/>
      <c r="C936" s="28"/>
      <c r="D936" s="28"/>
    </row>
    <row r="937" spans="1:4" x14ac:dyDescent="0.2">
      <c r="A937" s="12"/>
      <c r="B937" s="12"/>
      <c r="C937" s="28"/>
      <c r="D937" s="28"/>
    </row>
    <row r="938" spans="1:4" x14ac:dyDescent="0.2">
      <c r="A938" s="12"/>
      <c r="B938" s="12"/>
      <c r="C938" s="28"/>
      <c r="D938" s="28"/>
    </row>
    <row r="939" spans="1:4" x14ac:dyDescent="0.2">
      <c r="A939" s="12"/>
      <c r="B939" s="12"/>
      <c r="C939" s="28"/>
      <c r="D939" s="28"/>
    </row>
    <row r="940" spans="1:4" x14ac:dyDescent="0.2">
      <c r="A940" s="12"/>
      <c r="B940" s="12"/>
      <c r="C940" s="28"/>
      <c r="D940" s="28"/>
    </row>
    <row r="941" spans="1:4" x14ac:dyDescent="0.2">
      <c r="A941" s="12"/>
      <c r="B941" s="12"/>
      <c r="C941" s="28"/>
      <c r="D941" s="28"/>
    </row>
    <row r="942" spans="1:4" x14ac:dyDescent="0.2">
      <c r="A942" s="12"/>
      <c r="B942" s="12"/>
      <c r="C942" s="28"/>
      <c r="D942" s="28"/>
    </row>
    <row r="943" spans="1:4" x14ac:dyDescent="0.2">
      <c r="A943" s="12"/>
      <c r="B943" s="12"/>
      <c r="C943" s="28"/>
      <c r="D943" s="28"/>
    </row>
    <row r="944" spans="1:4" x14ac:dyDescent="0.2">
      <c r="A944" s="12"/>
      <c r="B944" s="12"/>
      <c r="C944" s="28"/>
      <c r="D944" s="28"/>
    </row>
    <row r="945" spans="1:4" x14ac:dyDescent="0.2">
      <c r="A945" s="12"/>
      <c r="B945" s="12"/>
      <c r="C945" s="28"/>
      <c r="D945" s="28"/>
    </row>
    <row r="946" spans="1:4" x14ac:dyDescent="0.2">
      <c r="A946" s="12"/>
      <c r="B946" s="12"/>
      <c r="C946" s="28"/>
      <c r="D946" s="28"/>
    </row>
    <row r="947" spans="1:4" x14ac:dyDescent="0.2">
      <c r="A947" s="12"/>
      <c r="B947" s="12"/>
      <c r="C947" s="28"/>
      <c r="D947" s="28"/>
    </row>
    <row r="948" spans="1:4" x14ac:dyDescent="0.2">
      <c r="A948" s="12"/>
      <c r="B948" s="12"/>
      <c r="C948" s="28"/>
      <c r="D948" s="28"/>
    </row>
    <row r="949" spans="1:4" x14ac:dyDescent="0.2">
      <c r="A949" s="12"/>
      <c r="B949" s="12"/>
      <c r="C949" s="28"/>
      <c r="D949" s="28"/>
    </row>
    <row r="950" spans="1:4" x14ac:dyDescent="0.2">
      <c r="A950" s="12"/>
      <c r="B950" s="12"/>
      <c r="C950" s="28"/>
      <c r="D950" s="28"/>
    </row>
    <row r="951" spans="1:4" x14ac:dyDescent="0.2">
      <c r="A951" s="12"/>
      <c r="B951" s="12"/>
      <c r="C951" s="28"/>
      <c r="D951" s="28"/>
    </row>
    <row r="952" spans="1:4" x14ac:dyDescent="0.2">
      <c r="A952" s="12"/>
      <c r="B952" s="12"/>
      <c r="C952" s="28"/>
      <c r="D952" s="28"/>
    </row>
    <row r="953" spans="1:4" x14ac:dyDescent="0.2">
      <c r="A953" s="12"/>
      <c r="B953" s="12"/>
      <c r="C953" s="28"/>
      <c r="D953" s="28"/>
    </row>
    <row r="954" spans="1:4" x14ac:dyDescent="0.2">
      <c r="A954" s="12"/>
      <c r="B954" s="12"/>
      <c r="C954" s="28"/>
      <c r="D954" s="28"/>
    </row>
    <row r="955" spans="1:4" x14ac:dyDescent="0.2">
      <c r="A955" s="12"/>
      <c r="B955" s="12"/>
      <c r="C955" s="28"/>
      <c r="D955" s="28"/>
    </row>
    <row r="956" spans="1:4" x14ac:dyDescent="0.2">
      <c r="A956" s="12"/>
      <c r="B956" s="12"/>
      <c r="C956" s="28"/>
      <c r="D956" s="28"/>
    </row>
    <row r="957" spans="1:4" x14ac:dyDescent="0.2">
      <c r="A957" s="12"/>
      <c r="B957" s="12"/>
      <c r="C957" s="28"/>
      <c r="D957" s="28"/>
    </row>
    <row r="958" spans="1:4" x14ac:dyDescent="0.2">
      <c r="A958" s="12"/>
      <c r="B958" s="12"/>
      <c r="C958" s="28"/>
      <c r="D958" s="28"/>
    </row>
    <row r="959" spans="1:4" x14ac:dyDescent="0.2">
      <c r="A959" s="12"/>
      <c r="B959" s="12"/>
      <c r="C959" s="28"/>
      <c r="D959" s="28"/>
    </row>
    <row r="960" spans="1:4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774"/>
  <sheetViews>
    <sheetView workbookViewId="0">
      <selection activeCell="AW12" sqref="AW12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2.28515625" style="1" customWidth="1"/>
    <col min="6" max="6" width="4.140625" customWidth="1"/>
    <col min="7" max="9" width="4.5703125" customWidth="1"/>
    <col min="10" max="11" width="5" customWidth="1"/>
    <col min="12" max="12" width="5.7109375" customWidth="1"/>
    <col min="13" max="13" width="5.5703125" customWidth="1"/>
    <col min="14" max="14" width="5.42578125" customWidth="1"/>
    <col min="15" max="15" width="5.7109375" customWidth="1"/>
    <col min="16" max="16" width="5.5703125" customWidth="1"/>
    <col min="17" max="17" width="5.42578125" customWidth="1"/>
    <col min="18" max="18" width="6.85546875" customWidth="1"/>
    <col min="19" max="19" width="7.85546875" customWidth="1"/>
    <col min="20" max="20" width="6.85546875" customWidth="1"/>
    <col min="21" max="21" width="5.5703125" customWidth="1"/>
    <col min="22" max="22" width="5.42578125" customWidth="1"/>
    <col min="23" max="23" width="6.85546875" customWidth="1"/>
    <col min="24" max="24" width="6.140625" customWidth="1"/>
    <col min="25" max="25" width="5.85546875" style="21" customWidth="1"/>
    <col min="26" max="26" width="5.7109375" customWidth="1"/>
    <col min="27" max="27" width="5.85546875" customWidth="1"/>
    <col min="28" max="28" width="6.85546875" customWidth="1"/>
    <col min="29" max="29" width="5.5703125" customWidth="1"/>
    <col min="30" max="30" width="5.42578125" customWidth="1"/>
    <col min="31" max="31" width="6.85546875" customWidth="1"/>
    <col min="32" max="32" width="6" style="3" customWidth="1"/>
    <col min="33" max="33" width="6.140625" style="3" customWidth="1"/>
    <col min="34" max="34" width="6.5703125" style="3" customWidth="1"/>
    <col min="35" max="35" width="6.42578125" style="3" customWidth="1"/>
    <col min="36" max="36" width="6.140625" style="3" customWidth="1"/>
    <col min="37" max="37" width="6.28515625" style="3" customWidth="1"/>
    <col min="38" max="38" width="6" style="3" customWidth="1"/>
    <col min="39" max="39" width="6.140625" style="3" customWidth="1"/>
    <col min="40" max="41" width="5.85546875" customWidth="1"/>
    <col min="42" max="42" width="7.7109375" style="2" customWidth="1"/>
    <col min="43" max="43" width="6.7109375" style="2" customWidth="1"/>
    <col min="44" max="44" width="6.140625" style="2" customWidth="1"/>
    <col min="45" max="45" width="6.7109375" style="21" customWidth="1"/>
    <col min="46" max="46" width="6.42578125" style="2" customWidth="1"/>
    <col min="47" max="47" width="4.85546875" style="2" customWidth="1"/>
    <col min="48" max="50" width="6" style="2" customWidth="1"/>
    <col min="51" max="51" width="6.28515625" style="2" customWidth="1"/>
  </cols>
  <sheetData>
    <row r="1" spans="1:51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3931</v>
      </c>
      <c r="H1" s="4" t="s">
        <v>3932</v>
      </c>
      <c r="I1" s="4" t="s">
        <v>3933</v>
      </c>
      <c r="J1" s="6" t="s">
        <v>3934</v>
      </c>
      <c r="K1" s="6" t="s">
        <v>3935</v>
      </c>
      <c r="L1" s="6" t="s">
        <v>3936</v>
      </c>
      <c r="M1" s="6" t="s">
        <v>3937</v>
      </c>
      <c r="N1" s="6" t="s">
        <v>3938</v>
      </c>
      <c r="O1" s="4" t="s">
        <v>3939</v>
      </c>
      <c r="P1" s="4" t="s">
        <v>3940</v>
      </c>
      <c r="Q1" s="4" t="s">
        <v>3941</v>
      </c>
      <c r="R1" s="4" t="s">
        <v>3942</v>
      </c>
      <c r="S1" s="4" t="s">
        <v>3943</v>
      </c>
      <c r="T1" s="4" t="s">
        <v>3944</v>
      </c>
      <c r="U1" s="4" t="s">
        <v>3945</v>
      </c>
      <c r="V1" s="4" t="s">
        <v>3946</v>
      </c>
      <c r="W1" s="4" t="s">
        <v>3947</v>
      </c>
      <c r="X1" s="9" t="s">
        <v>3948</v>
      </c>
      <c r="Y1" s="29" t="s">
        <v>3949</v>
      </c>
      <c r="Z1" s="6" t="s">
        <v>3950</v>
      </c>
      <c r="AA1" s="6" t="s">
        <v>3951</v>
      </c>
      <c r="AB1" s="6" t="s">
        <v>3952</v>
      </c>
      <c r="AC1" s="4" t="s">
        <v>3953</v>
      </c>
      <c r="AD1" s="4" t="s">
        <v>3954</v>
      </c>
      <c r="AE1" s="4" t="s">
        <v>3955</v>
      </c>
      <c r="AF1" s="30" t="s">
        <v>3956</v>
      </c>
      <c r="AG1" s="30" t="s">
        <v>3957</v>
      </c>
      <c r="AH1" s="30" t="s">
        <v>3958</v>
      </c>
      <c r="AI1" s="30" t="s">
        <v>3959</v>
      </c>
      <c r="AJ1" s="30" t="s">
        <v>3960</v>
      </c>
      <c r="AK1" s="30" t="s">
        <v>3961</v>
      </c>
      <c r="AL1" s="30" t="s">
        <v>3962</v>
      </c>
      <c r="AM1" s="30" t="s">
        <v>3963</v>
      </c>
      <c r="AN1" s="6" t="s">
        <v>3964</v>
      </c>
      <c r="AO1" s="6" t="s">
        <v>3965</v>
      </c>
      <c r="AP1" s="41" t="s">
        <v>3966</v>
      </c>
      <c r="AQ1" s="41" t="s">
        <v>3967</v>
      </c>
      <c r="AR1" s="41" t="s">
        <v>3968</v>
      </c>
      <c r="AS1" s="42" t="s">
        <v>3969</v>
      </c>
      <c r="AT1" s="10" t="s">
        <v>3881</v>
      </c>
      <c r="AU1" s="10" t="s">
        <v>3882</v>
      </c>
      <c r="AV1" s="10" t="s">
        <v>3883</v>
      </c>
      <c r="AW1" s="10" t="s">
        <v>3884</v>
      </c>
      <c r="AX1" s="10" t="s">
        <v>3885</v>
      </c>
      <c r="AY1" s="10" t="s">
        <v>3886</v>
      </c>
    </row>
    <row r="2" spans="1:51" x14ac:dyDescent="0.2">
      <c r="A2" s="1" t="s">
        <v>2606</v>
      </c>
      <c r="B2" s="1" t="s">
        <v>2607</v>
      </c>
      <c r="C2" t="s">
        <v>2605</v>
      </c>
      <c r="D2" t="s">
        <v>300</v>
      </c>
      <c r="E2" s="23" t="s">
        <v>178</v>
      </c>
      <c r="F2">
        <v>20</v>
      </c>
      <c r="G2">
        <v>0</v>
      </c>
      <c r="H2">
        <v>0</v>
      </c>
      <c r="I2" s="31">
        <f t="shared" ref="I2:I65" si="0">G2+H2</f>
        <v>0</v>
      </c>
      <c r="J2">
        <v>0</v>
      </c>
      <c r="K2">
        <v>0</v>
      </c>
      <c r="L2" s="3">
        <v>0</v>
      </c>
      <c r="M2" s="3">
        <v>0</v>
      </c>
      <c r="N2" s="3">
        <v>0</v>
      </c>
      <c r="O2" s="15">
        <f t="shared" ref="O2:O65" si="1">IF(AF2&gt;0,J2/(AF2/(AF2+AH2)),0)</f>
        <v>0</v>
      </c>
      <c r="P2">
        <v>0</v>
      </c>
      <c r="Q2">
        <v>0</v>
      </c>
      <c r="R2">
        <v>0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>
        <v>1</v>
      </c>
      <c r="V2">
        <v>1</v>
      </c>
      <c r="W2">
        <v>1</v>
      </c>
      <c r="X2" s="2">
        <v>14.666666666699999</v>
      </c>
      <c r="Y2" s="21">
        <v>0.73333333330000006</v>
      </c>
      <c r="Z2">
        <v>0.73</v>
      </c>
      <c r="AA2">
        <v>3.8</v>
      </c>
      <c r="AB2" s="32">
        <f t="shared" ref="AB2:AB65" si="4">IF(Z2&gt;0,Z2/(Z2+AA2),0)</f>
        <v>0.16114790286975719</v>
      </c>
      <c r="AE2" s="17" t="str">
        <f t="shared" ref="AE2:AE65" si="5">IF((AC2+AD2)&gt;0,AC2/(AC2+AD2)," ")</f>
        <v xml:space="preserve"> </v>
      </c>
      <c r="AF2" s="35">
        <v>0</v>
      </c>
      <c r="AG2" s="35">
        <v>3</v>
      </c>
      <c r="AH2" s="35">
        <v>2</v>
      </c>
      <c r="AI2" s="35">
        <v>7</v>
      </c>
      <c r="AJ2" s="35">
        <v>0</v>
      </c>
      <c r="AK2" s="35">
        <v>2</v>
      </c>
      <c r="AL2" s="35">
        <v>4</v>
      </c>
      <c r="AM2" s="35">
        <v>0</v>
      </c>
      <c r="AN2">
        <v>1</v>
      </c>
      <c r="AO2">
        <v>0</v>
      </c>
      <c r="AP2" s="2">
        <v>-57.53</v>
      </c>
      <c r="AQ2" s="2">
        <v>25.4</v>
      </c>
      <c r="AR2" s="2">
        <v>83.179000000000002</v>
      </c>
      <c r="AS2" s="21">
        <v>1.724</v>
      </c>
      <c r="AT2" s="2">
        <v>-0.4</v>
      </c>
      <c r="AU2" s="2">
        <v>0.8</v>
      </c>
      <c r="AV2" s="2">
        <v>-0.1</v>
      </c>
      <c r="AW2" s="2">
        <v>0</v>
      </c>
      <c r="AX2" s="2">
        <v>-0.1</v>
      </c>
      <c r="AY2" s="2">
        <v>0.60000000000000009</v>
      </c>
    </row>
    <row r="3" spans="1:51" x14ac:dyDescent="0.2">
      <c r="A3" s="12" t="s">
        <v>2606</v>
      </c>
      <c r="B3" s="12" t="s">
        <v>2747</v>
      </c>
      <c r="C3" t="s">
        <v>2746</v>
      </c>
      <c r="D3" t="s">
        <v>382</v>
      </c>
      <c r="E3" s="12" t="s">
        <v>148</v>
      </c>
      <c r="F3">
        <v>2</v>
      </c>
      <c r="G3">
        <v>0</v>
      </c>
      <c r="H3">
        <v>0</v>
      </c>
      <c r="I3" s="31">
        <f t="shared" si="0"/>
        <v>0</v>
      </c>
      <c r="J3">
        <v>0</v>
      </c>
      <c r="K3">
        <v>0</v>
      </c>
      <c r="L3" s="3">
        <v>0</v>
      </c>
      <c r="M3" s="3">
        <v>0</v>
      </c>
      <c r="N3" s="3">
        <v>0</v>
      </c>
      <c r="O3" s="15">
        <f t="shared" si="1"/>
        <v>0</v>
      </c>
      <c r="P3">
        <v>0</v>
      </c>
      <c r="Q3">
        <v>0</v>
      </c>
      <c r="R3">
        <v>0</v>
      </c>
      <c r="S3" s="13">
        <f t="shared" si="2"/>
        <v>0</v>
      </c>
      <c r="T3" s="13">
        <f t="shared" si="3"/>
        <v>0</v>
      </c>
      <c r="U3">
        <v>0</v>
      </c>
      <c r="V3">
        <v>0</v>
      </c>
      <c r="W3">
        <v>0</v>
      </c>
      <c r="X3" s="2">
        <v>0.60000000000000009</v>
      </c>
      <c r="Y3" s="21">
        <v>0.30000000000000004</v>
      </c>
      <c r="Z3">
        <v>0.30000000000000004</v>
      </c>
      <c r="AA3">
        <v>2.66</v>
      </c>
      <c r="AB3" s="32">
        <f t="shared" si="4"/>
        <v>0.10135135135135137</v>
      </c>
      <c r="AC3">
        <v>0</v>
      </c>
      <c r="AD3">
        <v>0</v>
      </c>
      <c r="AE3" s="17" t="str">
        <f t="shared" si="5"/>
        <v xml:space="preserve"> </v>
      </c>
      <c r="AF3" s="35">
        <v>0</v>
      </c>
      <c r="AG3" s="35">
        <v>0</v>
      </c>
      <c r="AH3" s="35">
        <v>0</v>
      </c>
      <c r="AI3" s="35">
        <v>2</v>
      </c>
      <c r="AJ3" s="35">
        <v>0</v>
      </c>
      <c r="AK3" s="35">
        <v>0</v>
      </c>
      <c r="AL3" s="35">
        <v>0</v>
      </c>
      <c r="AM3" s="35">
        <v>0</v>
      </c>
      <c r="AN3">
        <v>0</v>
      </c>
      <c r="AO3">
        <v>0</v>
      </c>
      <c r="AP3" s="2">
        <v>-200</v>
      </c>
      <c r="AQ3" s="2">
        <v>-121</v>
      </c>
      <c r="AR3" s="2">
        <v>83.983999999999995</v>
      </c>
      <c r="AS3" s="21">
        <v>4.28</v>
      </c>
      <c r="AT3" s="2">
        <v>-0.1</v>
      </c>
      <c r="AU3" s="2">
        <v>-0.1</v>
      </c>
      <c r="AV3" s="2">
        <v>0</v>
      </c>
      <c r="AW3" s="2">
        <v>0</v>
      </c>
      <c r="AX3" s="2">
        <v>0</v>
      </c>
      <c r="AY3" s="2">
        <v>-0.1</v>
      </c>
    </row>
    <row r="4" spans="1:51" x14ac:dyDescent="0.2">
      <c r="A4" s="12" t="s">
        <v>2606</v>
      </c>
      <c r="B4" s="12" t="s">
        <v>2991</v>
      </c>
      <c r="C4" t="s">
        <v>2990</v>
      </c>
      <c r="D4" t="s">
        <v>393</v>
      </c>
      <c r="E4" s="12" t="s">
        <v>178</v>
      </c>
      <c r="F4">
        <v>25</v>
      </c>
      <c r="G4">
        <v>0</v>
      </c>
      <c r="H4">
        <v>0</v>
      </c>
      <c r="I4" s="31">
        <f t="shared" si="0"/>
        <v>0</v>
      </c>
      <c r="J4">
        <v>0</v>
      </c>
      <c r="K4">
        <v>0</v>
      </c>
      <c r="L4" s="3">
        <v>0</v>
      </c>
      <c r="M4" s="3">
        <v>0</v>
      </c>
      <c r="N4" s="3">
        <v>0</v>
      </c>
      <c r="O4" s="15">
        <f t="shared" si="1"/>
        <v>0</v>
      </c>
      <c r="P4">
        <v>0</v>
      </c>
      <c r="Q4">
        <v>0</v>
      </c>
      <c r="R4">
        <v>0</v>
      </c>
      <c r="S4" s="13">
        <f t="shared" si="2"/>
        <v>0</v>
      </c>
      <c r="T4" s="13">
        <f t="shared" si="3"/>
        <v>0</v>
      </c>
      <c r="U4">
        <v>4</v>
      </c>
      <c r="V4">
        <v>1</v>
      </c>
      <c r="W4">
        <v>0</v>
      </c>
      <c r="X4" s="2">
        <v>24.733333333299999</v>
      </c>
      <c r="Y4" s="21">
        <v>0.98333333330000006</v>
      </c>
      <c r="Z4">
        <v>0.93</v>
      </c>
      <c r="AA4">
        <v>3.3</v>
      </c>
      <c r="AB4" s="32">
        <f t="shared" si="4"/>
        <v>0.21985815602836883</v>
      </c>
      <c r="AE4" s="17" t="str">
        <f t="shared" si="5"/>
        <v xml:space="preserve"> </v>
      </c>
      <c r="AF4" s="35">
        <v>1</v>
      </c>
      <c r="AG4" s="35">
        <v>3</v>
      </c>
      <c r="AH4" s="35">
        <v>5</v>
      </c>
      <c r="AI4" s="35">
        <v>15</v>
      </c>
      <c r="AJ4" s="35">
        <v>0</v>
      </c>
      <c r="AK4" s="35">
        <v>10</v>
      </c>
      <c r="AL4" s="35">
        <v>12</v>
      </c>
      <c r="AM4" s="35">
        <v>1</v>
      </c>
      <c r="AN4">
        <v>0</v>
      </c>
      <c r="AO4">
        <v>0</v>
      </c>
      <c r="AP4" s="2">
        <v>-84.92</v>
      </c>
      <c r="AQ4" s="2">
        <v>-10</v>
      </c>
      <c r="AR4" s="2">
        <v>78.599999999999994</v>
      </c>
      <c r="AS4" s="21">
        <v>-8.9009999999999998</v>
      </c>
      <c r="AT4" s="2">
        <v>-1.8</v>
      </c>
      <c r="AU4" s="2">
        <v>0.30000000000000004</v>
      </c>
      <c r="AV4" s="2">
        <v>-0.4</v>
      </c>
      <c r="AW4" s="2">
        <v>0.1</v>
      </c>
      <c r="AX4" s="2">
        <v>0.1</v>
      </c>
      <c r="AY4" s="2">
        <v>0.1</v>
      </c>
    </row>
    <row r="5" spans="1:51" x14ac:dyDescent="0.2">
      <c r="A5" s="12" t="s">
        <v>2606</v>
      </c>
      <c r="B5" s="12" t="s">
        <v>3588</v>
      </c>
      <c r="C5" t="s">
        <v>3587</v>
      </c>
      <c r="D5" t="s">
        <v>210</v>
      </c>
      <c r="E5" s="12" t="s">
        <v>156</v>
      </c>
      <c r="F5">
        <v>41</v>
      </c>
      <c r="G5">
        <v>0</v>
      </c>
      <c r="H5">
        <v>0</v>
      </c>
      <c r="I5" s="31">
        <f t="shared" si="0"/>
        <v>0</v>
      </c>
      <c r="J5">
        <v>0</v>
      </c>
      <c r="K5">
        <v>0</v>
      </c>
      <c r="L5" s="3">
        <v>0</v>
      </c>
      <c r="M5" s="3">
        <v>0</v>
      </c>
      <c r="N5" s="3">
        <v>0</v>
      </c>
      <c r="O5" s="15">
        <f t="shared" si="1"/>
        <v>0</v>
      </c>
      <c r="P5">
        <v>0</v>
      </c>
      <c r="Q5">
        <v>0</v>
      </c>
      <c r="R5">
        <v>0</v>
      </c>
      <c r="S5" s="13">
        <f t="shared" si="2"/>
        <v>0</v>
      </c>
      <c r="T5" s="13">
        <f t="shared" si="3"/>
        <v>0</v>
      </c>
      <c r="U5">
        <v>0</v>
      </c>
      <c r="V5">
        <v>0</v>
      </c>
      <c r="W5">
        <v>0</v>
      </c>
      <c r="X5" s="2">
        <v>0.25</v>
      </c>
      <c r="Y5" s="21">
        <v>0</v>
      </c>
      <c r="Z5">
        <v>0.01</v>
      </c>
      <c r="AA5">
        <v>5.64</v>
      </c>
      <c r="AB5" s="32">
        <f t="shared" si="4"/>
        <v>1.769911504424779E-3</v>
      </c>
      <c r="AC5">
        <v>0</v>
      </c>
      <c r="AD5">
        <v>0</v>
      </c>
      <c r="AE5" s="17" t="str">
        <f t="shared" si="5"/>
        <v xml:space="preserve"> </v>
      </c>
      <c r="AF5" s="35">
        <v>0</v>
      </c>
      <c r="AG5" s="35">
        <v>0</v>
      </c>
      <c r="AH5" s="35">
        <v>0</v>
      </c>
      <c r="AI5" s="35">
        <v>0</v>
      </c>
      <c r="AJ5" s="35">
        <v>0</v>
      </c>
      <c r="AK5" s="35">
        <v>0</v>
      </c>
      <c r="AL5" s="35">
        <v>0</v>
      </c>
      <c r="AM5" s="35">
        <v>0</v>
      </c>
      <c r="AN5">
        <v>0</v>
      </c>
      <c r="AO5">
        <v>0</v>
      </c>
      <c r="AP5" s="2">
        <v>0</v>
      </c>
      <c r="AQ5" s="2">
        <v>100.7</v>
      </c>
      <c r="AR5" s="2">
        <v>78.605999999999995</v>
      </c>
      <c r="AS5" s="21">
        <v>-1.2190000000000001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</row>
    <row r="6" spans="1:51" x14ac:dyDescent="0.2">
      <c r="A6" s="12" t="s">
        <v>138</v>
      </c>
      <c r="B6" s="12" t="s">
        <v>203</v>
      </c>
      <c r="C6" t="s">
        <v>202</v>
      </c>
      <c r="D6" t="s">
        <v>122</v>
      </c>
      <c r="E6" s="12" t="s">
        <v>178</v>
      </c>
      <c r="F6">
        <v>2</v>
      </c>
      <c r="G6">
        <v>0</v>
      </c>
      <c r="H6">
        <v>0</v>
      </c>
      <c r="I6" s="31">
        <f t="shared" si="0"/>
        <v>0</v>
      </c>
      <c r="J6">
        <v>0</v>
      </c>
      <c r="K6">
        <v>0</v>
      </c>
      <c r="L6" s="3">
        <v>0</v>
      </c>
      <c r="M6" s="3">
        <v>0</v>
      </c>
      <c r="N6" s="3">
        <v>0</v>
      </c>
      <c r="O6" s="15">
        <f t="shared" si="1"/>
        <v>0</v>
      </c>
      <c r="P6">
        <v>0</v>
      </c>
      <c r="Q6">
        <v>0</v>
      </c>
      <c r="R6">
        <v>0</v>
      </c>
      <c r="S6" s="13">
        <f t="shared" si="2"/>
        <v>0</v>
      </c>
      <c r="T6" s="13">
        <f t="shared" si="3"/>
        <v>0</v>
      </c>
      <c r="U6">
        <v>0</v>
      </c>
      <c r="V6">
        <v>0</v>
      </c>
      <c r="W6">
        <v>0</v>
      </c>
      <c r="X6" s="2">
        <v>0.45</v>
      </c>
      <c r="Y6" s="21">
        <v>0.21666666670000001</v>
      </c>
      <c r="Z6">
        <v>0.22</v>
      </c>
      <c r="AA6">
        <v>6.78</v>
      </c>
      <c r="AB6" s="32">
        <f t="shared" si="4"/>
        <v>3.1428571428571431E-2</v>
      </c>
      <c r="AE6" s="17" t="str">
        <f t="shared" si="5"/>
        <v xml:space="preserve"> </v>
      </c>
      <c r="AF6" s="35">
        <v>0</v>
      </c>
      <c r="AG6" s="35">
        <v>0</v>
      </c>
      <c r="AH6" s="35">
        <v>0</v>
      </c>
      <c r="AI6" s="35">
        <v>1</v>
      </c>
      <c r="AJ6" s="35">
        <v>0</v>
      </c>
      <c r="AK6" s="35">
        <v>0</v>
      </c>
      <c r="AL6" s="35">
        <v>1</v>
      </c>
      <c r="AM6" s="35">
        <v>0</v>
      </c>
      <c r="AN6">
        <v>0</v>
      </c>
      <c r="AO6">
        <v>0</v>
      </c>
      <c r="AP6" s="2">
        <v>-266.67</v>
      </c>
      <c r="AQ6" s="2">
        <v>-187.1</v>
      </c>
      <c r="AR6" s="2">
        <v>81.010000000000005</v>
      </c>
      <c r="AS6" s="21">
        <v>0.61899999999999999</v>
      </c>
      <c r="AT6" s="2">
        <v>-0.2</v>
      </c>
      <c r="AU6" s="2">
        <v>-0.1</v>
      </c>
      <c r="AV6" s="2">
        <v>0</v>
      </c>
      <c r="AW6" s="2">
        <v>0</v>
      </c>
      <c r="AX6" s="2">
        <v>0</v>
      </c>
      <c r="AY6" s="2">
        <v>-0.1</v>
      </c>
    </row>
    <row r="7" spans="1:51" x14ac:dyDescent="0.2">
      <c r="A7" s="12" t="s">
        <v>138</v>
      </c>
      <c r="B7" s="12" t="s">
        <v>709</v>
      </c>
      <c r="C7" t="s">
        <v>708</v>
      </c>
      <c r="D7" t="s">
        <v>610</v>
      </c>
      <c r="E7" s="12" t="s">
        <v>148</v>
      </c>
      <c r="F7">
        <v>15</v>
      </c>
      <c r="G7">
        <v>0</v>
      </c>
      <c r="H7">
        <v>0</v>
      </c>
      <c r="I7" s="31">
        <f t="shared" si="0"/>
        <v>0</v>
      </c>
      <c r="J7">
        <v>0</v>
      </c>
      <c r="K7">
        <v>0</v>
      </c>
      <c r="L7" s="3">
        <v>0</v>
      </c>
      <c r="M7" s="3">
        <v>0</v>
      </c>
      <c r="N7" s="3">
        <v>0</v>
      </c>
      <c r="O7" s="15">
        <f t="shared" si="1"/>
        <v>0</v>
      </c>
      <c r="P7">
        <v>0</v>
      </c>
      <c r="Q7">
        <v>0</v>
      </c>
      <c r="R7">
        <v>0</v>
      </c>
      <c r="S7" s="13">
        <f t="shared" si="2"/>
        <v>0</v>
      </c>
      <c r="T7" s="13">
        <f t="shared" si="3"/>
        <v>0</v>
      </c>
      <c r="U7">
        <v>1</v>
      </c>
      <c r="V7">
        <v>0</v>
      </c>
      <c r="W7">
        <v>0</v>
      </c>
      <c r="X7" s="2">
        <v>16.866666666699999</v>
      </c>
      <c r="Y7" s="21">
        <v>1.1166666667</v>
      </c>
      <c r="Z7">
        <v>1.1200000000000001</v>
      </c>
      <c r="AA7">
        <v>3.51</v>
      </c>
      <c r="AB7" s="32">
        <f t="shared" si="4"/>
        <v>0.24190064794816418</v>
      </c>
      <c r="AC7">
        <v>6</v>
      </c>
      <c r="AD7">
        <v>2</v>
      </c>
      <c r="AE7" s="17">
        <f t="shared" si="5"/>
        <v>0.75</v>
      </c>
      <c r="AF7" s="35">
        <v>0</v>
      </c>
      <c r="AG7" s="35">
        <v>2</v>
      </c>
      <c r="AH7" s="35">
        <v>0</v>
      </c>
      <c r="AI7" s="35">
        <v>9</v>
      </c>
      <c r="AJ7" s="35">
        <v>0</v>
      </c>
      <c r="AK7" s="35">
        <v>9</v>
      </c>
      <c r="AL7" s="35">
        <v>14</v>
      </c>
      <c r="AM7" s="35">
        <v>0</v>
      </c>
      <c r="AN7">
        <v>0</v>
      </c>
      <c r="AO7">
        <v>1</v>
      </c>
      <c r="AP7" s="2">
        <v>-120.95</v>
      </c>
      <c r="AQ7" s="2">
        <v>-45.8</v>
      </c>
      <c r="AR7" s="2">
        <v>83.628</v>
      </c>
      <c r="AS7" s="21">
        <v>1.653</v>
      </c>
      <c r="AT7" s="2">
        <v>-1.2</v>
      </c>
      <c r="AU7" s="2">
        <v>0.30000000000000004</v>
      </c>
      <c r="AV7" s="2">
        <v>-0.2</v>
      </c>
      <c r="AW7" s="2">
        <v>0</v>
      </c>
      <c r="AX7" s="2">
        <v>-0.30000000000000004</v>
      </c>
      <c r="AY7" s="2">
        <v>-0.2</v>
      </c>
    </row>
    <row r="8" spans="1:51" x14ac:dyDescent="0.2">
      <c r="A8" s="12" t="s">
        <v>138</v>
      </c>
      <c r="B8" s="12" t="s">
        <v>977</v>
      </c>
      <c r="C8" t="s">
        <v>976</v>
      </c>
      <c r="D8" t="s">
        <v>265</v>
      </c>
      <c r="E8" s="12" t="s">
        <v>148</v>
      </c>
      <c r="F8">
        <v>19</v>
      </c>
      <c r="G8">
        <v>0</v>
      </c>
      <c r="H8">
        <v>0</v>
      </c>
      <c r="I8" s="31">
        <f t="shared" si="0"/>
        <v>0</v>
      </c>
      <c r="J8">
        <v>0</v>
      </c>
      <c r="K8">
        <v>0</v>
      </c>
      <c r="L8" s="3">
        <v>0</v>
      </c>
      <c r="M8" s="3">
        <v>0</v>
      </c>
      <c r="N8" s="3">
        <v>0</v>
      </c>
      <c r="O8" s="15">
        <f t="shared" si="1"/>
        <v>0</v>
      </c>
      <c r="P8">
        <v>0</v>
      </c>
      <c r="Q8">
        <v>0</v>
      </c>
      <c r="R8">
        <v>0</v>
      </c>
      <c r="S8" s="13">
        <f t="shared" si="2"/>
        <v>0</v>
      </c>
      <c r="T8" s="13">
        <f t="shared" si="3"/>
        <v>0</v>
      </c>
      <c r="U8">
        <v>0</v>
      </c>
      <c r="V8">
        <v>0</v>
      </c>
      <c r="W8">
        <v>0</v>
      </c>
      <c r="X8" s="2">
        <v>2.15</v>
      </c>
      <c r="Y8" s="21">
        <v>0.1</v>
      </c>
      <c r="Z8">
        <v>0.11</v>
      </c>
      <c r="AA8">
        <v>5.74</v>
      </c>
      <c r="AB8" s="32">
        <f t="shared" si="4"/>
        <v>1.8803418803418803E-2</v>
      </c>
      <c r="AC8">
        <v>0</v>
      </c>
      <c r="AD8">
        <v>0</v>
      </c>
      <c r="AE8" s="17" t="str">
        <f t="shared" si="5"/>
        <v xml:space="preserve"> </v>
      </c>
      <c r="AF8" s="35">
        <v>0</v>
      </c>
      <c r="AG8" s="35">
        <v>0</v>
      </c>
      <c r="AH8" s="35">
        <v>1</v>
      </c>
      <c r="AI8" s="35">
        <v>1</v>
      </c>
      <c r="AJ8" s="35">
        <v>0</v>
      </c>
      <c r="AK8" s="35">
        <v>2</v>
      </c>
      <c r="AL8" s="35">
        <v>2</v>
      </c>
      <c r="AM8" s="35">
        <v>0</v>
      </c>
      <c r="AN8">
        <v>0</v>
      </c>
      <c r="AO8">
        <v>0</v>
      </c>
      <c r="AP8" s="2">
        <v>-111.63</v>
      </c>
      <c r="AQ8" s="2">
        <v>-30.2</v>
      </c>
      <c r="AR8" s="2">
        <v>77.739999999999995</v>
      </c>
      <c r="AS8" s="21">
        <v>-5.75</v>
      </c>
      <c r="AT8" s="2">
        <v>-0.1</v>
      </c>
      <c r="AU8" s="2">
        <v>0.1</v>
      </c>
      <c r="AV8" s="2">
        <v>0</v>
      </c>
      <c r="AW8" s="2">
        <v>0</v>
      </c>
      <c r="AX8" s="2">
        <v>0</v>
      </c>
      <c r="AY8" s="2">
        <v>0.1</v>
      </c>
    </row>
    <row r="9" spans="1:51" x14ac:dyDescent="0.2">
      <c r="A9" s="12" t="s">
        <v>138</v>
      </c>
      <c r="B9" s="12" t="s">
        <v>1652</v>
      </c>
      <c r="C9" t="s">
        <v>1651</v>
      </c>
      <c r="D9" t="s">
        <v>162</v>
      </c>
      <c r="E9" s="12" t="s">
        <v>229</v>
      </c>
      <c r="F9">
        <v>80</v>
      </c>
      <c r="G9">
        <v>2</v>
      </c>
      <c r="H9">
        <v>0</v>
      </c>
      <c r="I9" s="31">
        <f t="shared" si="0"/>
        <v>2</v>
      </c>
      <c r="J9">
        <v>0</v>
      </c>
      <c r="K9">
        <v>0</v>
      </c>
      <c r="L9" s="3">
        <v>2</v>
      </c>
      <c r="M9" s="3">
        <v>0</v>
      </c>
      <c r="N9" s="3">
        <v>0</v>
      </c>
      <c r="O9" s="15">
        <f t="shared" si="1"/>
        <v>0</v>
      </c>
      <c r="P9">
        <v>10</v>
      </c>
      <c r="Q9">
        <v>2</v>
      </c>
      <c r="R9">
        <v>3</v>
      </c>
      <c r="S9" s="13">
        <f t="shared" si="2"/>
        <v>0.2</v>
      </c>
      <c r="T9" s="13">
        <f t="shared" si="3"/>
        <v>0.13333333333333333</v>
      </c>
      <c r="U9">
        <v>21</v>
      </c>
      <c r="V9">
        <v>5</v>
      </c>
      <c r="W9">
        <v>6</v>
      </c>
      <c r="X9" s="2">
        <v>238.21666666670001</v>
      </c>
      <c r="Y9" s="21">
        <v>2.9666666667000001</v>
      </c>
      <c r="Z9">
        <v>2.86</v>
      </c>
      <c r="AA9">
        <v>3.61</v>
      </c>
      <c r="AB9" s="32">
        <f t="shared" si="4"/>
        <v>0.4420401854714065</v>
      </c>
      <c r="AC9">
        <v>110</v>
      </c>
      <c r="AD9">
        <v>91</v>
      </c>
      <c r="AE9" s="17">
        <f t="shared" si="5"/>
        <v>0.54726368159203975</v>
      </c>
      <c r="AF9" s="35">
        <v>3</v>
      </c>
      <c r="AG9" s="35">
        <v>18</v>
      </c>
      <c r="AH9" s="35">
        <v>32</v>
      </c>
      <c r="AI9" s="35">
        <v>145</v>
      </c>
      <c r="AJ9" s="35">
        <v>9</v>
      </c>
      <c r="AK9" s="35">
        <v>60</v>
      </c>
      <c r="AL9" s="35">
        <v>94</v>
      </c>
      <c r="AM9" s="35">
        <v>8</v>
      </c>
      <c r="AN9">
        <v>1</v>
      </c>
      <c r="AO9">
        <v>1</v>
      </c>
      <c r="AP9" s="2">
        <v>-69.38</v>
      </c>
      <c r="AQ9" s="2">
        <v>-6.6</v>
      </c>
      <c r="AR9" s="2">
        <v>80.722999999999999</v>
      </c>
      <c r="AS9" s="21">
        <v>-2.3410000000000002</v>
      </c>
      <c r="AT9" s="2">
        <v>-17.899999999999999</v>
      </c>
      <c r="AU9" s="2">
        <v>3.2</v>
      </c>
      <c r="AV9" s="2">
        <v>0.30000000000000004</v>
      </c>
      <c r="AW9" s="2">
        <v>0</v>
      </c>
      <c r="AX9" s="2">
        <v>-3.9</v>
      </c>
      <c r="AY9" s="2">
        <v>-0.4</v>
      </c>
    </row>
    <row r="10" spans="1:51" x14ac:dyDescent="0.2">
      <c r="A10" s="12" t="s">
        <v>138</v>
      </c>
      <c r="B10" s="12" t="s">
        <v>1767</v>
      </c>
      <c r="C10" t="s">
        <v>1766</v>
      </c>
      <c r="D10" t="s">
        <v>432</v>
      </c>
      <c r="E10" s="12" t="s">
        <v>170</v>
      </c>
      <c r="F10">
        <v>77</v>
      </c>
      <c r="G10">
        <v>3</v>
      </c>
      <c r="H10">
        <v>2</v>
      </c>
      <c r="I10" s="31">
        <f t="shared" si="0"/>
        <v>5</v>
      </c>
      <c r="J10">
        <v>2</v>
      </c>
      <c r="K10">
        <v>0</v>
      </c>
      <c r="L10" s="3">
        <v>3</v>
      </c>
      <c r="M10" s="3">
        <v>2</v>
      </c>
      <c r="N10" s="3">
        <v>0</v>
      </c>
      <c r="O10" s="15">
        <f t="shared" si="1"/>
        <v>8</v>
      </c>
      <c r="P10">
        <v>14</v>
      </c>
      <c r="Q10">
        <v>4</v>
      </c>
      <c r="R10">
        <v>2</v>
      </c>
      <c r="S10" s="13">
        <f t="shared" si="2"/>
        <v>0.21428571428571427</v>
      </c>
      <c r="T10" s="13">
        <f t="shared" si="3"/>
        <v>0.15</v>
      </c>
      <c r="U10">
        <v>9</v>
      </c>
      <c r="V10">
        <v>3</v>
      </c>
      <c r="W10">
        <v>0</v>
      </c>
      <c r="X10" s="2">
        <v>169.4333333333</v>
      </c>
      <c r="Y10" s="21">
        <v>2.2000000000000002</v>
      </c>
      <c r="Z10">
        <v>2.13</v>
      </c>
      <c r="AA10">
        <v>3.42</v>
      </c>
      <c r="AB10" s="32">
        <f t="shared" si="4"/>
        <v>0.38378378378378375</v>
      </c>
      <c r="AC10">
        <v>51</v>
      </c>
      <c r="AD10">
        <v>55</v>
      </c>
      <c r="AE10" s="17">
        <f t="shared" si="5"/>
        <v>0.48113207547169812</v>
      </c>
      <c r="AF10" s="35">
        <v>7</v>
      </c>
      <c r="AG10" s="35">
        <v>12</v>
      </c>
      <c r="AH10" s="35">
        <v>21</v>
      </c>
      <c r="AI10" s="35">
        <v>105</v>
      </c>
      <c r="AJ10" s="35">
        <v>11</v>
      </c>
      <c r="AK10" s="35">
        <v>53</v>
      </c>
      <c r="AL10" s="35">
        <v>58</v>
      </c>
      <c r="AM10" s="35">
        <v>4</v>
      </c>
      <c r="AN10">
        <v>0</v>
      </c>
      <c r="AO10">
        <v>1</v>
      </c>
      <c r="AP10" s="2">
        <v>-67.569999999999993</v>
      </c>
      <c r="AQ10" s="2">
        <v>8.5</v>
      </c>
      <c r="AR10" s="2">
        <v>75.319999999999993</v>
      </c>
      <c r="AS10" s="21">
        <v>-6.6079999999999997</v>
      </c>
      <c r="AT10" s="2">
        <v>-13.5</v>
      </c>
      <c r="AU10" s="2">
        <v>2.2999999999999998</v>
      </c>
      <c r="AV10" s="2">
        <v>0.1</v>
      </c>
      <c r="AW10" s="2">
        <v>0.5</v>
      </c>
      <c r="AX10" s="2">
        <v>-0.30000000000000004</v>
      </c>
      <c r="AY10" s="2">
        <v>2.5</v>
      </c>
    </row>
    <row r="11" spans="1:51" x14ac:dyDescent="0.2">
      <c r="A11" s="12" t="s">
        <v>138</v>
      </c>
      <c r="B11" s="12" t="s">
        <v>2181</v>
      </c>
      <c r="C11" t="s">
        <v>2180</v>
      </c>
      <c r="D11" t="s">
        <v>432</v>
      </c>
      <c r="E11" s="12" t="s">
        <v>178</v>
      </c>
      <c r="F11">
        <v>26</v>
      </c>
      <c r="G11">
        <v>0</v>
      </c>
      <c r="H11">
        <v>0</v>
      </c>
      <c r="I11" s="31">
        <f t="shared" si="0"/>
        <v>0</v>
      </c>
      <c r="J11">
        <v>0</v>
      </c>
      <c r="K11">
        <v>0</v>
      </c>
      <c r="L11" s="3">
        <v>0</v>
      </c>
      <c r="M11" s="3">
        <v>0</v>
      </c>
      <c r="N11" s="3">
        <v>0</v>
      </c>
      <c r="O11" s="15">
        <f t="shared" si="1"/>
        <v>0</v>
      </c>
      <c r="P11">
        <v>0</v>
      </c>
      <c r="Q11">
        <v>0</v>
      </c>
      <c r="R11">
        <v>0</v>
      </c>
      <c r="S11" s="13">
        <f t="shared" si="2"/>
        <v>0</v>
      </c>
      <c r="T11" s="13">
        <f t="shared" si="3"/>
        <v>0</v>
      </c>
      <c r="U11">
        <v>4</v>
      </c>
      <c r="V11">
        <v>2</v>
      </c>
      <c r="W11">
        <v>0</v>
      </c>
      <c r="X11" s="2">
        <v>23.433333333299998</v>
      </c>
      <c r="Y11" s="21">
        <v>0.9</v>
      </c>
      <c r="Z11">
        <v>0.9</v>
      </c>
      <c r="AA11">
        <v>4.75</v>
      </c>
      <c r="AB11" s="32">
        <f t="shared" si="4"/>
        <v>0.15929203539823009</v>
      </c>
      <c r="AE11" s="17" t="str">
        <f t="shared" si="5"/>
        <v xml:space="preserve"> </v>
      </c>
      <c r="AF11" s="35">
        <v>1</v>
      </c>
      <c r="AG11" s="35">
        <v>0</v>
      </c>
      <c r="AH11" s="35">
        <v>2</v>
      </c>
      <c r="AI11" s="35">
        <v>17</v>
      </c>
      <c r="AJ11" s="35">
        <v>1</v>
      </c>
      <c r="AK11" s="35">
        <v>6</v>
      </c>
      <c r="AL11" s="35">
        <v>8</v>
      </c>
      <c r="AM11" s="35">
        <v>1</v>
      </c>
      <c r="AN11">
        <v>1</v>
      </c>
      <c r="AO11">
        <v>0</v>
      </c>
      <c r="AP11" s="2">
        <v>-66.569999999999993</v>
      </c>
      <c r="AQ11" s="2">
        <v>6.2</v>
      </c>
      <c r="AR11" s="2">
        <v>83.322999999999993</v>
      </c>
      <c r="AS11" s="21">
        <v>0.78300000000000003</v>
      </c>
      <c r="AT11" s="2">
        <v>-2.4</v>
      </c>
      <c r="AU11" s="2">
        <v>-0.60000000000000009</v>
      </c>
      <c r="AV11" s="2">
        <v>-0.30000000000000004</v>
      </c>
      <c r="AW11" s="2">
        <v>0</v>
      </c>
      <c r="AX11" s="2">
        <v>0</v>
      </c>
      <c r="AY11" s="2">
        <v>-0.9</v>
      </c>
    </row>
    <row r="12" spans="1:51" x14ac:dyDescent="0.2">
      <c r="A12" s="12" t="s">
        <v>138</v>
      </c>
      <c r="B12" s="12" t="s">
        <v>2433</v>
      </c>
      <c r="C12" t="s">
        <v>2432</v>
      </c>
      <c r="D12" t="s">
        <v>338</v>
      </c>
      <c r="E12" s="12" t="s">
        <v>178</v>
      </c>
      <c r="F12">
        <v>30</v>
      </c>
      <c r="G12">
        <v>0</v>
      </c>
      <c r="H12">
        <v>0</v>
      </c>
      <c r="I12" s="31">
        <f t="shared" si="0"/>
        <v>0</v>
      </c>
      <c r="J12">
        <v>0</v>
      </c>
      <c r="K12">
        <v>0</v>
      </c>
      <c r="L12" s="3">
        <v>0</v>
      </c>
      <c r="M12" s="3">
        <v>0</v>
      </c>
      <c r="N12" s="3">
        <v>0</v>
      </c>
      <c r="O12" s="15">
        <f t="shared" si="1"/>
        <v>0</v>
      </c>
      <c r="P12">
        <v>0</v>
      </c>
      <c r="Q12">
        <v>1</v>
      </c>
      <c r="R12">
        <v>0</v>
      </c>
      <c r="S12" s="13">
        <f t="shared" si="2"/>
        <v>0</v>
      </c>
      <c r="T12" s="13">
        <f t="shared" si="3"/>
        <v>0</v>
      </c>
      <c r="U12">
        <v>7</v>
      </c>
      <c r="V12">
        <v>1</v>
      </c>
      <c r="W12">
        <v>2</v>
      </c>
      <c r="X12" s="2">
        <v>54.383333333300001</v>
      </c>
      <c r="Y12" s="21">
        <v>1.8</v>
      </c>
      <c r="Z12">
        <v>1.77</v>
      </c>
      <c r="AA12">
        <v>3.35</v>
      </c>
      <c r="AB12" s="32">
        <f t="shared" si="4"/>
        <v>0.345703125</v>
      </c>
      <c r="AE12" s="17" t="str">
        <f t="shared" si="5"/>
        <v xml:space="preserve"> </v>
      </c>
      <c r="AF12" s="35">
        <v>0</v>
      </c>
      <c r="AG12" s="35">
        <v>7</v>
      </c>
      <c r="AH12" s="35">
        <v>12</v>
      </c>
      <c r="AI12" s="35">
        <v>33</v>
      </c>
      <c r="AJ12" s="35">
        <v>3</v>
      </c>
      <c r="AK12" s="35">
        <v>17</v>
      </c>
      <c r="AL12" s="35">
        <v>23</v>
      </c>
      <c r="AM12" s="35">
        <v>3</v>
      </c>
      <c r="AN12">
        <v>0</v>
      </c>
      <c r="AO12">
        <v>0</v>
      </c>
      <c r="AP12" s="2">
        <v>-69.989999999999995</v>
      </c>
      <c r="AQ12" s="2">
        <v>4.0999999999999996</v>
      </c>
      <c r="AR12" s="2">
        <v>84.430999999999997</v>
      </c>
      <c r="AS12" s="21">
        <v>5.774</v>
      </c>
      <c r="AT12" s="2">
        <v>-3.9</v>
      </c>
      <c r="AU12" s="2">
        <v>1.3</v>
      </c>
      <c r="AV12" s="2">
        <v>-0.2</v>
      </c>
      <c r="AW12" s="2">
        <v>-0.1</v>
      </c>
      <c r="AX12" s="2">
        <v>-0.4</v>
      </c>
      <c r="AY12" s="2">
        <v>0.5</v>
      </c>
    </row>
    <row r="13" spans="1:51" x14ac:dyDescent="0.2">
      <c r="A13" s="12" t="s">
        <v>138</v>
      </c>
      <c r="B13" s="12" t="s">
        <v>2758</v>
      </c>
      <c r="C13" t="s">
        <v>2757</v>
      </c>
      <c r="D13" t="s">
        <v>169</v>
      </c>
      <c r="E13" s="12" t="s">
        <v>178</v>
      </c>
      <c r="F13">
        <v>60</v>
      </c>
      <c r="G13">
        <v>0</v>
      </c>
      <c r="H13">
        <v>0</v>
      </c>
      <c r="I13" s="31">
        <f t="shared" si="0"/>
        <v>0</v>
      </c>
      <c r="J13">
        <v>0</v>
      </c>
      <c r="K13">
        <v>0</v>
      </c>
      <c r="L13" s="3">
        <v>0</v>
      </c>
      <c r="M13" s="3">
        <v>0</v>
      </c>
      <c r="N13" s="3">
        <v>0</v>
      </c>
      <c r="O13" s="15">
        <f t="shared" si="1"/>
        <v>0</v>
      </c>
      <c r="P13">
        <v>2</v>
      </c>
      <c r="Q13">
        <v>0</v>
      </c>
      <c r="R13">
        <v>0</v>
      </c>
      <c r="S13" s="13">
        <f t="shared" si="2"/>
        <v>0</v>
      </c>
      <c r="T13" s="13">
        <f t="shared" si="3"/>
        <v>0</v>
      </c>
      <c r="U13">
        <v>9</v>
      </c>
      <c r="V13">
        <v>2</v>
      </c>
      <c r="W13">
        <v>0</v>
      </c>
      <c r="X13" s="2">
        <v>60.55</v>
      </c>
      <c r="Y13" s="21">
        <v>1</v>
      </c>
      <c r="Z13">
        <v>0.92</v>
      </c>
      <c r="AA13">
        <v>4.63</v>
      </c>
      <c r="AB13" s="32">
        <f t="shared" si="4"/>
        <v>0.16576576576576577</v>
      </c>
      <c r="AE13" s="17" t="str">
        <f t="shared" si="5"/>
        <v xml:space="preserve"> </v>
      </c>
      <c r="AF13" s="35">
        <v>0</v>
      </c>
      <c r="AG13" s="35">
        <v>5</v>
      </c>
      <c r="AH13" s="35">
        <v>10</v>
      </c>
      <c r="AI13" s="35">
        <v>43</v>
      </c>
      <c r="AJ13" s="35">
        <v>5</v>
      </c>
      <c r="AK13" s="35">
        <v>17</v>
      </c>
      <c r="AL13" s="35">
        <v>20</v>
      </c>
      <c r="AM13" s="35">
        <v>3</v>
      </c>
      <c r="AN13">
        <v>0</v>
      </c>
      <c r="AO13">
        <v>0</v>
      </c>
      <c r="AP13" s="2">
        <v>-72.760000000000005</v>
      </c>
      <c r="AQ13" s="2">
        <v>9.8000000000000007</v>
      </c>
      <c r="AR13" s="2">
        <v>82.85</v>
      </c>
      <c r="AS13" s="21">
        <v>0.77600000000000002</v>
      </c>
      <c r="AT13" s="2">
        <v>-4.9000000000000004</v>
      </c>
      <c r="AU13" s="2">
        <v>0</v>
      </c>
      <c r="AV13" s="2">
        <v>-0.1</v>
      </c>
      <c r="AW13" s="2">
        <v>0.2</v>
      </c>
      <c r="AX13" s="2">
        <v>-0.60000000000000009</v>
      </c>
      <c r="AY13" s="2">
        <v>-0.60000000000000009</v>
      </c>
    </row>
    <row r="14" spans="1:51" x14ac:dyDescent="0.2">
      <c r="A14" s="12" t="s">
        <v>138</v>
      </c>
      <c r="B14" s="12" t="s">
        <v>2777</v>
      </c>
      <c r="C14" t="s">
        <v>2776</v>
      </c>
      <c r="D14" t="s">
        <v>147</v>
      </c>
      <c r="E14" s="12" t="s">
        <v>170</v>
      </c>
      <c r="F14">
        <v>2</v>
      </c>
      <c r="G14">
        <v>0</v>
      </c>
      <c r="H14">
        <v>0</v>
      </c>
      <c r="I14" s="31">
        <f t="shared" si="0"/>
        <v>0</v>
      </c>
      <c r="J14">
        <v>0</v>
      </c>
      <c r="K14">
        <v>0</v>
      </c>
      <c r="L14" s="3">
        <v>0</v>
      </c>
      <c r="M14" s="3">
        <v>0</v>
      </c>
      <c r="N14" s="3">
        <v>0</v>
      </c>
      <c r="O14" s="15">
        <f t="shared" si="1"/>
        <v>0</v>
      </c>
      <c r="P14">
        <v>0</v>
      </c>
      <c r="Q14">
        <v>0</v>
      </c>
      <c r="R14">
        <v>0</v>
      </c>
      <c r="S14" s="13">
        <f t="shared" si="2"/>
        <v>0</v>
      </c>
      <c r="T14" s="13">
        <f t="shared" si="3"/>
        <v>0</v>
      </c>
      <c r="U14">
        <v>0</v>
      </c>
      <c r="V14">
        <v>0</v>
      </c>
      <c r="W14">
        <v>0</v>
      </c>
      <c r="X14" s="2">
        <v>0</v>
      </c>
      <c r="Y14" s="21">
        <v>0</v>
      </c>
      <c r="AB14" s="32">
        <f t="shared" si="4"/>
        <v>0</v>
      </c>
      <c r="AC14">
        <v>0</v>
      </c>
      <c r="AD14">
        <v>0</v>
      </c>
      <c r="AE14" s="17" t="str">
        <f t="shared" si="5"/>
        <v xml:space="preserve"> 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</v>
      </c>
      <c r="AM14" s="35">
        <v>0</v>
      </c>
      <c r="AN14">
        <v>0</v>
      </c>
      <c r="AO14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</row>
    <row r="15" spans="1:51" x14ac:dyDescent="0.2">
      <c r="A15" s="12" t="s">
        <v>2357</v>
      </c>
      <c r="B15" s="12" t="s">
        <v>2358</v>
      </c>
      <c r="C15" t="s">
        <v>2356</v>
      </c>
      <c r="D15" t="s">
        <v>684</v>
      </c>
      <c r="E15" s="12" t="s">
        <v>178</v>
      </c>
      <c r="F15">
        <v>61</v>
      </c>
      <c r="G15">
        <v>0</v>
      </c>
      <c r="H15">
        <v>0</v>
      </c>
      <c r="I15" s="31">
        <f t="shared" si="0"/>
        <v>0</v>
      </c>
      <c r="J15">
        <v>0</v>
      </c>
      <c r="K15">
        <v>0</v>
      </c>
      <c r="L15" s="3">
        <v>0</v>
      </c>
      <c r="M15" s="3">
        <v>0</v>
      </c>
      <c r="N15" s="3">
        <v>0</v>
      </c>
      <c r="O15" s="15">
        <f t="shared" si="1"/>
        <v>0</v>
      </c>
      <c r="P15">
        <v>2</v>
      </c>
      <c r="Q15">
        <v>1</v>
      </c>
      <c r="R15">
        <v>1</v>
      </c>
      <c r="S15" s="13">
        <f t="shared" si="2"/>
        <v>0</v>
      </c>
      <c r="T15" s="13">
        <f t="shared" si="3"/>
        <v>0</v>
      </c>
      <c r="U15">
        <v>7</v>
      </c>
      <c r="V15">
        <v>8</v>
      </c>
      <c r="W15">
        <v>0</v>
      </c>
      <c r="X15" s="2">
        <v>25.483333333299999</v>
      </c>
      <c r="Y15" s="21">
        <v>0.41666666670000002</v>
      </c>
      <c r="Z15">
        <v>0.42</v>
      </c>
      <c r="AA15">
        <v>5.09</v>
      </c>
      <c r="AB15" s="32">
        <f t="shared" si="4"/>
        <v>7.6225045372050812E-2</v>
      </c>
      <c r="AE15" s="17" t="str">
        <f t="shared" si="5"/>
        <v xml:space="preserve"> </v>
      </c>
      <c r="AF15" s="35">
        <v>0</v>
      </c>
      <c r="AG15" s="35">
        <v>3</v>
      </c>
      <c r="AH15" s="35">
        <v>4</v>
      </c>
      <c r="AI15" s="35">
        <v>15</v>
      </c>
      <c r="AJ15" s="35">
        <v>5</v>
      </c>
      <c r="AK15" s="35">
        <v>13</v>
      </c>
      <c r="AL15" s="35">
        <v>12</v>
      </c>
      <c r="AM15" s="35">
        <v>4</v>
      </c>
      <c r="AN15">
        <v>0</v>
      </c>
      <c r="AO15">
        <v>0</v>
      </c>
      <c r="AP15" s="2">
        <v>-70.400000000000006</v>
      </c>
      <c r="AQ15" s="2">
        <v>13.6</v>
      </c>
      <c r="AR15" s="2">
        <v>81.373999999999995</v>
      </c>
      <c r="AS15" s="21">
        <v>1.7090000000000001</v>
      </c>
      <c r="AT15" s="2">
        <v>-2.2999999999999998</v>
      </c>
      <c r="AU15" s="2">
        <v>0.1</v>
      </c>
      <c r="AV15" s="2">
        <v>-0.2</v>
      </c>
      <c r="AW15" s="2">
        <v>0</v>
      </c>
      <c r="AX15" s="2">
        <v>-0.2</v>
      </c>
      <c r="AY15" s="2">
        <v>-0.30000000000000004</v>
      </c>
    </row>
    <row r="16" spans="1:51" x14ac:dyDescent="0.2">
      <c r="A16" s="12" t="s">
        <v>322</v>
      </c>
      <c r="B16" s="12" t="s">
        <v>323</v>
      </c>
      <c r="C16" t="s">
        <v>321</v>
      </c>
      <c r="D16" t="s">
        <v>317</v>
      </c>
      <c r="E16" s="12" t="s">
        <v>170</v>
      </c>
      <c r="F16">
        <v>54</v>
      </c>
      <c r="G16">
        <v>0</v>
      </c>
      <c r="H16">
        <v>0</v>
      </c>
      <c r="I16" s="31">
        <f t="shared" si="0"/>
        <v>0</v>
      </c>
      <c r="J16">
        <v>0</v>
      </c>
      <c r="K16">
        <v>0</v>
      </c>
      <c r="L16" s="3">
        <v>0</v>
      </c>
      <c r="M16" s="3">
        <v>0</v>
      </c>
      <c r="N16" s="3">
        <v>0</v>
      </c>
      <c r="O16" s="15">
        <f t="shared" si="1"/>
        <v>0</v>
      </c>
      <c r="P16">
        <v>0</v>
      </c>
      <c r="Q16">
        <v>0</v>
      </c>
      <c r="R16">
        <v>0</v>
      </c>
      <c r="S16" s="13">
        <f t="shared" si="2"/>
        <v>0</v>
      </c>
      <c r="T16" s="13">
        <f t="shared" si="3"/>
        <v>0</v>
      </c>
      <c r="U16">
        <v>0</v>
      </c>
      <c r="V16">
        <v>0</v>
      </c>
      <c r="W16">
        <v>1</v>
      </c>
      <c r="X16" s="2">
        <v>7.1166666666999996</v>
      </c>
      <c r="Y16" s="21">
        <v>0.1166666667</v>
      </c>
      <c r="Z16">
        <v>0.13</v>
      </c>
      <c r="AA16">
        <v>4.4800000000000004</v>
      </c>
      <c r="AB16" s="32">
        <f t="shared" si="4"/>
        <v>2.8199566160520606E-2</v>
      </c>
      <c r="AC16">
        <v>4</v>
      </c>
      <c r="AD16">
        <v>7</v>
      </c>
      <c r="AE16" s="17">
        <f t="shared" si="5"/>
        <v>0.36363636363636365</v>
      </c>
      <c r="AF16" s="35">
        <v>0</v>
      </c>
      <c r="AG16" s="35">
        <v>0</v>
      </c>
      <c r="AH16" s="35">
        <v>2</v>
      </c>
      <c r="AI16" s="35">
        <v>6</v>
      </c>
      <c r="AJ16" s="35">
        <v>0</v>
      </c>
      <c r="AK16" s="35">
        <v>1</v>
      </c>
      <c r="AL16" s="35">
        <v>1</v>
      </c>
      <c r="AM16" s="35">
        <v>0</v>
      </c>
      <c r="AN16">
        <v>1</v>
      </c>
      <c r="AO16">
        <v>0</v>
      </c>
      <c r="AP16" s="2">
        <v>-50.59</v>
      </c>
      <c r="AQ16" s="2">
        <v>26.8</v>
      </c>
      <c r="AR16" s="2">
        <v>83.421999999999997</v>
      </c>
      <c r="AS16" s="21">
        <v>2.5339999999999998</v>
      </c>
      <c r="AT16" s="2">
        <v>-0.5</v>
      </c>
      <c r="AU16" s="2">
        <v>0</v>
      </c>
      <c r="AV16" s="2">
        <v>-0.1</v>
      </c>
      <c r="AW16" s="2">
        <v>-0.1</v>
      </c>
      <c r="AX16" s="2">
        <v>0.1</v>
      </c>
      <c r="AY16" s="2">
        <v>-0.1</v>
      </c>
    </row>
    <row r="17" spans="1:51" x14ac:dyDescent="0.2">
      <c r="A17" s="12" t="s">
        <v>1757</v>
      </c>
      <c r="B17" s="12" t="s">
        <v>1758</v>
      </c>
      <c r="C17" t="s">
        <v>1756</v>
      </c>
      <c r="D17" s="12" t="s">
        <v>529</v>
      </c>
      <c r="E17" s="12" t="s">
        <v>148</v>
      </c>
      <c r="F17">
        <v>75</v>
      </c>
      <c r="G17">
        <v>0</v>
      </c>
      <c r="H17">
        <v>0</v>
      </c>
      <c r="I17" s="31">
        <f t="shared" si="0"/>
        <v>0</v>
      </c>
      <c r="J17">
        <v>0</v>
      </c>
      <c r="K17">
        <v>0</v>
      </c>
      <c r="L17" s="3">
        <v>0</v>
      </c>
      <c r="M17" s="3">
        <v>0</v>
      </c>
      <c r="N17" s="3">
        <v>0</v>
      </c>
      <c r="O17" s="15">
        <f t="shared" si="1"/>
        <v>0</v>
      </c>
      <c r="P17">
        <v>0</v>
      </c>
      <c r="Q17">
        <v>0</v>
      </c>
      <c r="R17">
        <v>0</v>
      </c>
      <c r="S17" s="13">
        <f t="shared" si="2"/>
        <v>0</v>
      </c>
      <c r="T17" s="13">
        <f t="shared" si="3"/>
        <v>0</v>
      </c>
      <c r="U17">
        <v>2</v>
      </c>
      <c r="V17">
        <v>1</v>
      </c>
      <c r="W17">
        <v>0</v>
      </c>
      <c r="X17" s="2">
        <v>12.95</v>
      </c>
      <c r="Y17" s="21">
        <v>0.16666666669999999</v>
      </c>
      <c r="Z17">
        <v>0.18</v>
      </c>
      <c r="AA17">
        <v>5.29</v>
      </c>
      <c r="AB17" s="32">
        <f t="shared" si="4"/>
        <v>3.2906764168190127E-2</v>
      </c>
      <c r="AC17">
        <v>0</v>
      </c>
      <c r="AD17">
        <v>1</v>
      </c>
      <c r="AE17" s="17">
        <f t="shared" si="5"/>
        <v>0</v>
      </c>
      <c r="AF17" s="35">
        <v>0</v>
      </c>
      <c r="AG17" s="35">
        <v>3</v>
      </c>
      <c r="AH17" s="35">
        <v>0</v>
      </c>
      <c r="AI17" s="35">
        <v>13</v>
      </c>
      <c r="AJ17" s="35">
        <v>0</v>
      </c>
      <c r="AK17" s="35">
        <v>4</v>
      </c>
      <c r="AL17" s="35">
        <v>3</v>
      </c>
      <c r="AM17" s="35">
        <v>0</v>
      </c>
      <c r="AN17">
        <v>0</v>
      </c>
      <c r="AO17">
        <v>0</v>
      </c>
      <c r="AP17" s="2">
        <v>-104.68</v>
      </c>
      <c r="AQ17" s="2">
        <v>-16.7</v>
      </c>
      <c r="AR17" s="2">
        <v>80.802999999999997</v>
      </c>
      <c r="AS17" s="21">
        <v>0.44500000000000001</v>
      </c>
      <c r="AT17" s="2">
        <v>-1.9</v>
      </c>
      <c r="AU17" s="2">
        <v>-0.8</v>
      </c>
      <c r="AV17" s="2">
        <v>-0.1</v>
      </c>
      <c r="AW17" s="2">
        <v>0.1</v>
      </c>
      <c r="AX17" s="2">
        <v>0.1</v>
      </c>
      <c r="AY17" s="2">
        <v>-0.8</v>
      </c>
    </row>
    <row r="18" spans="1:51" x14ac:dyDescent="0.2">
      <c r="A18" s="12" t="s">
        <v>823</v>
      </c>
      <c r="B18" s="12" t="s">
        <v>824</v>
      </c>
      <c r="C18" t="s">
        <v>822</v>
      </c>
      <c r="D18" t="s">
        <v>393</v>
      </c>
      <c r="E18" s="12" t="s">
        <v>148</v>
      </c>
      <c r="F18">
        <v>79</v>
      </c>
      <c r="G18">
        <v>0</v>
      </c>
      <c r="H18">
        <v>0</v>
      </c>
      <c r="I18" s="31">
        <f t="shared" si="0"/>
        <v>0</v>
      </c>
      <c r="J18">
        <v>0</v>
      </c>
      <c r="K18">
        <v>0</v>
      </c>
      <c r="L18" s="3">
        <v>0</v>
      </c>
      <c r="M18" s="3">
        <v>0</v>
      </c>
      <c r="N18" s="3">
        <v>0</v>
      </c>
      <c r="O18" s="15">
        <f t="shared" si="1"/>
        <v>0</v>
      </c>
      <c r="P18">
        <v>2</v>
      </c>
      <c r="Q18">
        <v>1</v>
      </c>
      <c r="R18">
        <v>0</v>
      </c>
      <c r="S18" s="13">
        <f t="shared" si="2"/>
        <v>0</v>
      </c>
      <c r="T18" s="13">
        <f t="shared" si="3"/>
        <v>0</v>
      </c>
      <c r="U18">
        <v>1</v>
      </c>
      <c r="V18">
        <v>0</v>
      </c>
      <c r="W18">
        <v>3</v>
      </c>
      <c r="X18" s="2">
        <v>43.9666666667</v>
      </c>
      <c r="Y18" s="21">
        <v>0.55000000000000004</v>
      </c>
      <c r="Z18">
        <v>0.55000000000000004</v>
      </c>
      <c r="AA18">
        <v>4.26</v>
      </c>
      <c r="AB18" s="32">
        <f t="shared" si="4"/>
        <v>0.11434511434511437</v>
      </c>
      <c r="AC18">
        <v>3</v>
      </c>
      <c r="AD18">
        <v>0</v>
      </c>
      <c r="AE18" s="17">
        <f t="shared" si="5"/>
        <v>1</v>
      </c>
      <c r="AF18" s="35">
        <v>0</v>
      </c>
      <c r="AG18" s="35">
        <v>7</v>
      </c>
      <c r="AH18" s="35">
        <v>4</v>
      </c>
      <c r="AI18" s="35">
        <v>34</v>
      </c>
      <c r="AJ18" s="35">
        <v>2</v>
      </c>
      <c r="AK18" s="35">
        <v>14</v>
      </c>
      <c r="AL18" s="35">
        <v>8</v>
      </c>
      <c r="AM18" s="35">
        <v>2</v>
      </c>
      <c r="AN18">
        <v>0</v>
      </c>
      <c r="AO18">
        <v>1</v>
      </c>
      <c r="AP18" s="2">
        <v>-75.86</v>
      </c>
      <c r="AQ18" s="2">
        <v>10.4</v>
      </c>
      <c r="AR18" s="2">
        <v>78.923000000000002</v>
      </c>
      <c r="AS18" s="21">
        <v>-0.86899999999999999</v>
      </c>
      <c r="AT18" s="2">
        <v>-4.9000000000000004</v>
      </c>
      <c r="AU18" s="2">
        <v>-1.1000000000000001</v>
      </c>
      <c r="AV18" s="2">
        <v>-0.1</v>
      </c>
      <c r="AW18" s="2">
        <v>0</v>
      </c>
      <c r="AX18" s="2">
        <v>0.2</v>
      </c>
      <c r="AY18" s="2">
        <v>-1.1000000000000001</v>
      </c>
    </row>
    <row r="19" spans="1:51" x14ac:dyDescent="0.2">
      <c r="A19" s="12" t="s">
        <v>823</v>
      </c>
      <c r="B19" s="12" t="s">
        <v>1407</v>
      </c>
      <c r="C19" t="s">
        <v>1406</v>
      </c>
      <c r="D19" t="s">
        <v>367</v>
      </c>
      <c r="E19" s="12" t="s">
        <v>170</v>
      </c>
      <c r="F19">
        <v>65</v>
      </c>
      <c r="G19">
        <v>0</v>
      </c>
      <c r="H19">
        <v>0</v>
      </c>
      <c r="I19" s="31">
        <f t="shared" si="0"/>
        <v>0</v>
      </c>
      <c r="J19">
        <v>0</v>
      </c>
      <c r="K19">
        <v>0</v>
      </c>
      <c r="L19" s="3">
        <v>0</v>
      </c>
      <c r="M19" s="3">
        <v>0</v>
      </c>
      <c r="N19" s="3">
        <v>0</v>
      </c>
      <c r="O19" s="15">
        <f t="shared" si="1"/>
        <v>0</v>
      </c>
      <c r="P19">
        <v>0</v>
      </c>
      <c r="Q19">
        <v>0</v>
      </c>
      <c r="R19">
        <v>0</v>
      </c>
      <c r="S19" s="13">
        <f t="shared" si="2"/>
        <v>0</v>
      </c>
      <c r="T19" s="13">
        <f t="shared" si="3"/>
        <v>0</v>
      </c>
      <c r="U19">
        <v>0</v>
      </c>
      <c r="V19">
        <v>0</v>
      </c>
      <c r="W19">
        <v>0</v>
      </c>
      <c r="X19" s="2">
        <v>1.2666666666999999</v>
      </c>
      <c r="Y19" s="21">
        <v>1.6666666699999999E-2</v>
      </c>
      <c r="Z19">
        <v>0.02</v>
      </c>
      <c r="AA19">
        <v>5.94</v>
      </c>
      <c r="AB19" s="32">
        <f t="shared" si="4"/>
        <v>3.3557046979865771E-3</v>
      </c>
      <c r="AC19">
        <v>0</v>
      </c>
      <c r="AD19">
        <v>0</v>
      </c>
      <c r="AE19" s="17" t="str">
        <f t="shared" si="5"/>
        <v xml:space="preserve"> </v>
      </c>
      <c r="AF19" s="35">
        <v>0</v>
      </c>
      <c r="AG19" s="35">
        <v>0</v>
      </c>
      <c r="AH19" s="35">
        <v>0</v>
      </c>
      <c r="AI19" s="35">
        <v>2</v>
      </c>
      <c r="AJ19" s="35">
        <v>0</v>
      </c>
      <c r="AK19" s="35">
        <v>1</v>
      </c>
      <c r="AL19" s="35">
        <v>2</v>
      </c>
      <c r="AM19" s="35">
        <v>0</v>
      </c>
      <c r="AN19">
        <v>0</v>
      </c>
      <c r="AO19">
        <v>0</v>
      </c>
      <c r="AP19" s="2">
        <v>-236.84</v>
      </c>
      <c r="AQ19" s="2">
        <v>-150.5</v>
      </c>
      <c r="AR19" s="2">
        <v>82.638999999999996</v>
      </c>
      <c r="AS19" s="21">
        <v>0.30599999999999999</v>
      </c>
      <c r="AT19" s="2">
        <v>-0.2</v>
      </c>
      <c r="AU19" s="2">
        <v>-0.1</v>
      </c>
      <c r="AV19" s="2">
        <v>0</v>
      </c>
      <c r="AW19" s="2">
        <v>0</v>
      </c>
      <c r="AX19" s="2">
        <v>0</v>
      </c>
      <c r="AY19" s="2">
        <v>-0.1</v>
      </c>
    </row>
    <row r="20" spans="1:51" x14ac:dyDescent="0.2">
      <c r="A20" s="12" t="s">
        <v>823</v>
      </c>
      <c r="B20" s="12" t="s">
        <v>1528</v>
      </c>
      <c r="C20" t="s">
        <v>1527</v>
      </c>
      <c r="D20" t="s">
        <v>393</v>
      </c>
      <c r="E20" s="12" t="s">
        <v>178</v>
      </c>
      <c r="F20">
        <v>81</v>
      </c>
      <c r="G20">
        <v>0</v>
      </c>
      <c r="H20">
        <v>0</v>
      </c>
      <c r="I20" s="31">
        <f t="shared" si="0"/>
        <v>0</v>
      </c>
      <c r="J20">
        <v>0</v>
      </c>
      <c r="K20">
        <v>0</v>
      </c>
      <c r="L20" s="3">
        <v>0</v>
      </c>
      <c r="M20" s="3">
        <v>0</v>
      </c>
      <c r="N20" s="3">
        <v>0</v>
      </c>
      <c r="O20" s="15">
        <f t="shared" si="1"/>
        <v>0</v>
      </c>
      <c r="P20">
        <v>4</v>
      </c>
      <c r="Q20">
        <v>0</v>
      </c>
      <c r="R20">
        <v>0</v>
      </c>
      <c r="S20" s="13">
        <f t="shared" si="2"/>
        <v>0</v>
      </c>
      <c r="T20" s="13">
        <f t="shared" si="3"/>
        <v>0</v>
      </c>
      <c r="U20">
        <v>34</v>
      </c>
      <c r="V20">
        <v>11</v>
      </c>
      <c r="W20">
        <v>3</v>
      </c>
      <c r="X20" s="2">
        <v>200.38333333329999</v>
      </c>
      <c r="Y20" s="21">
        <v>2.4666666667000001</v>
      </c>
      <c r="Z20">
        <v>2.36</v>
      </c>
      <c r="AA20">
        <v>2.46</v>
      </c>
      <c r="AB20" s="32">
        <f t="shared" si="4"/>
        <v>0.48962655601659744</v>
      </c>
      <c r="AE20" s="17" t="str">
        <f t="shared" si="5"/>
        <v xml:space="preserve"> </v>
      </c>
      <c r="AF20" s="35">
        <v>3</v>
      </c>
      <c r="AG20" s="35">
        <v>17</v>
      </c>
      <c r="AH20" s="35">
        <v>31</v>
      </c>
      <c r="AI20" s="35">
        <v>153</v>
      </c>
      <c r="AJ20" s="35">
        <v>7</v>
      </c>
      <c r="AK20" s="35">
        <v>81</v>
      </c>
      <c r="AL20" s="35">
        <v>82</v>
      </c>
      <c r="AM20" s="35">
        <v>9</v>
      </c>
      <c r="AN20">
        <v>1</v>
      </c>
      <c r="AO20">
        <v>2</v>
      </c>
      <c r="AP20" s="2">
        <v>-88.92</v>
      </c>
      <c r="AQ20" s="2">
        <v>-7.4</v>
      </c>
      <c r="AR20" s="2">
        <v>83.665000000000006</v>
      </c>
      <c r="AS20" s="21">
        <v>3.2389999999999999</v>
      </c>
      <c r="AT20" s="2">
        <v>-17</v>
      </c>
      <c r="AU20" s="2">
        <v>0.9</v>
      </c>
      <c r="AV20" s="2">
        <v>0.7</v>
      </c>
      <c r="AW20" s="2">
        <v>0.5</v>
      </c>
      <c r="AX20" s="2">
        <v>0.5</v>
      </c>
      <c r="AY20" s="2">
        <v>2.7</v>
      </c>
    </row>
    <row r="21" spans="1:51" x14ac:dyDescent="0.2">
      <c r="A21" s="12" t="s">
        <v>823</v>
      </c>
      <c r="B21" s="12" t="s">
        <v>857</v>
      </c>
      <c r="C21" t="s">
        <v>1581</v>
      </c>
      <c r="D21" t="s">
        <v>192</v>
      </c>
      <c r="E21" s="12" t="s">
        <v>178</v>
      </c>
      <c r="F21">
        <v>2</v>
      </c>
      <c r="G21">
        <v>0</v>
      </c>
      <c r="H21">
        <v>0</v>
      </c>
      <c r="I21" s="31">
        <f t="shared" si="0"/>
        <v>0</v>
      </c>
      <c r="J21">
        <v>0</v>
      </c>
      <c r="K21">
        <v>0</v>
      </c>
      <c r="L21" s="3">
        <v>0</v>
      </c>
      <c r="M21" s="3">
        <v>0</v>
      </c>
      <c r="N21" s="3">
        <v>0</v>
      </c>
      <c r="O21" s="15">
        <f t="shared" si="1"/>
        <v>0</v>
      </c>
      <c r="P21">
        <v>0</v>
      </c>
      <c r="Q21">
        <v>0</v>
      </c>
      <c r="R21">
        <v>0</v>
      </c>
      <c r="S21" s="13">
        <f t="shared" si="2"/>
        <v>0</v>
      </c>
      <c r="T21" s="13">
        <f t="shared" si="3"/>
        <v>0</v>
      </c>
      <c r="U21">
        <v>0</v>
      </c>
      <c r="V21">
        <v>0</v>
      </c>
      <c r="W21">
        <v>0</v>
      </c>
      <c r="X21" s="2">
        <v>1.6666666699999999E-2</v>
      </c>
      <c r="Y21" s="21">
        <v>0</v>
      </c>
      <c r="Z21">
        <v>0.08</v>
      </c>
      <c r="AA21">
        <v>4.3899999999999997</v>
      </c>
      <c r="AB21" s="32">
        <f t="shared" si="4"/>
        <v>1.7897091722595081E-2</v>
      </c>
      <c r="AE21" s="17" t="str">
        <f t="shared" si="5"/>
        <v xml:space="preserve"> </v>
      </c>
      <c r="AF21" s="35">
        <v>0</v>
      </c>
      <c r="AG21" s="35">
        <v>0</v>
      </c>
      <c r="AH21" s="35">
        <v>0</v>
      </c>
      <c r="AI21" s="35">
        <v>1</v>
      </c>
      <c r="AJ21" s="35">
        <v>0</v>
      </c>
      <c r="AK21" s="35">
        <v>0</v>
      </c>
      <c r="AL21" s="35">
        <v>0</v>
      </c>
      <c r="AM21" s="35">
        <v>0</v>
      </c>
      <c r="AN21">
        <v>0</v>
      </c>
      <c r="AO21">
        <v>0</v>
      </c>
      <c r="AP21" s="2">
        <v>-360</v>
      </c>
      <c r="AQ21" s="2">
        <v>-161.9</v>
      </c>
      <c r="AR21" s="2">
        <v>83.49</v>
      </c>
      <c r="AS21" s="21">
        <v>3.7669999999999999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</row>
    <row r="22" spans="1:51" x14ac:dyDescent="0.2">
      <c r="A22" s="12" t="s">
        <v>823</v>
      </c>
      <c r="B22" s="12" t="s">
        <v>2016</v>
      </c>
      <c r="C22" t="s">
        <v>2015</v>
      </c>
      <c r="D22" t="s">
        <v>271</v>
      </c>
      <c r="E22" s="12" t="s">
        <v>170</v>
      </c>
      <c r="F22">
        <v>82</v>
      </c>
      <c r="G22">
        <v>0</v>
      </c>
      <c r="H22">
        <v>0</v>
      </c>
      <c r="I22" s="31">
        <f t="shared" si="0"/>
        <v>0</v>
      </c>
      <c r="J22">
        <v>0</v>
      </c>
      <c r="K22">
        <v>0</v>
      </c>
      <c r="L22" s="3">
        <v>0</v>
      </c>
      <c r="M22" s="3">
        <v>0</v>
      </c>
      <c r="N22" s="3">
        <v>0</v>
      </c>
      <c r="O22" s="15">
        <f t="shared" si="1"/>
        <v>0</v>
      </c>
      <c r="P22">
        <v>0</v>
      </c>
      <c r="Q22">
        <v>0</v>
      </c>
      <c r="R22">
        <v>0</v>
      </c>
      <c r="S22" s="13">
        <f t="shared" si="2"/>
        <v>0</v>
      </c>
      <c r="T22" s="13">
        <f t="shared" si="3"/>
        <v>0</v>
      </c>
      <c r="U22">
        <v>0</v>
      </c>
      <c r="V22">
        <v>0</v>
      </c>
      <c r="W22">
        <v>0</v>
      </c>
      <c r="X22" s="2">
        <v>12.333333333300001</v>
      </c>
      <c r="Y22" s="21">
        <v>0.15</v>
      </c>
      <c r="Z22">
        <v>0.15</v>
      </c>
      <c r="AA22">
        <v>5.29</v>
      </c>
      <c r="AB22" s="32">
        <f t="shared" si="4"/>
        <v>2.7573529411764702E-2</v>
      </c>
      <c r="AC22">
        <v>0</v>
      </c>
      <c r="AD22">
        <v>4</v>
      </c>
      <c r="AE22" s="17">
        <f t="shared" si="5"/>
        <v>0</v>
      </c>
      <c r="AF22" s="35">
        <v>0</v>
      </c>
      <c r="AG22" s="35">
        <v>1</v>
      </c>
      <c r="AH22" s="35">
        <v>1</v>
      </c>
      <c r="AI22" s="35">
        <v>7</v>
      </c>
      <c r="AJ22" s="35">
        <v>0</v>
      </c>
      <c r="AK22" s="35">
        <v>7</v>
      </c>
      <c r="AL22" s="35">
        <v>3</v>
      </c>
      <c r="AM22" s="35">
        <v>1</v>
      </c>
      <c r="AN22">
        <v>0</v>
      </c>
      <c r="AO22">
        <v>0</v>
      </c>
      <c r="AP22" s="2">
        <v>-77.84</v>
      </c>
      <c r="AQ22" s="2">
        <v>13.1</v>
      </c>
      <c r="AR22" s="2">
        <v>82.935000000000002</v>
      </c>
      <c r="AS22" s="21">
        <v>3.532</v>
      </c>
      <c r="AT22" s="2">
        <v>-0.7</v>
      </c>
      <c r="AU22" s="2">
        <v>0.4</v>
      </c>
      <c r="AV22" s="2">
        <v>-0.2</v>
      </c>
      <c r="AW22" s="2">
        <v>0</v>
      </c>
      <c r="AX22" s="2">
        <v>0.1</v>
      </c>
      <c r="AY22" s="2">
        <v>0.30000000000000004</v>
      </c>
    </row>
    <row r="23" spans="1:51" x14ac:dyDescent="0.2">
      <c r="A23" s="12" t="s">
        <v>823</v>
      </c>
      <c r="B23" s="12" t="s">
        <v>2717</v>
      </c>
      <c r="C23" t="s">
        <v>2716</v>
      </c>
      <c r="D23" t="s">
        <v>210</v>
      </c>
      <c r="E23" s="12" t="s">
        <v>229</v>
      </c>
      <c r="F23">
        <v>78</v>
      </c>
      <c r="G23">
        <v>0</v>
      </c>
      <c r="H23">
        <v>1</v>
      </c>
      <c r="I23" s="31">
        <f t="shared" si="0"/>
        <v>1</v>
      </c>
      <c r="J23">
        <v>0</v>
      </c>
      <c r="K23">
        <v>0</v>
      </c>
      <c r="L23" s="3">
        <v>0</v>
      </c>
      <c r="M23" s="3">
        <v>1</v>
      </c>
      <c r="N23" s="3">
        <v>0</v>
      </c>
      <c r="O23" s="15">
        <f t="shared" si="1"/>
        <v>0</v>
      </c>
      <c r="P23">
        <v>0</v>
      </c>
      <c r="Q23">
        <v>0</v>
      </c>
      <c r="R23">
        <v>0</v>
      </c>
      <c r="S23" s="13">
        <f t="shared" si="2"/>
        <v>0</v>
      </c>
      <c r="T23" s="13">
        <f t="shared" si="3"/>
        <v>0</v>
      </c>
      <c r="U23">
        <v>0</v>
      </c>
      <c r="V23">
        <v>0</v>
      </c>
      <c r="W23">
        <v>0</v>
      </c>
      <c r="X23" s="2">
        <v>0.98333333330000006</v>
      </c>
      <c r="Y23" s="21">
        <v>0</v>
      </c>
      <c r="Z23">
        <v>0.01</v>
      </c>
      <c r="AA23">
        <v>5.34</v>
      </c>
      <c r="AB23" s="32">
        <f t="shared" si="4"/>
        <v>1.869158878504673E-3</v>
      </c>
      <c r="AC23">
        <v>1</v>
      </c>
      <c r="AD23">
        <v>0</v>
      </c>
      <c r="AE23" s="17">
        <f t="shared" si="5"/>
        <v>1</v>
      </c>
      <c r="AF23" s="35">
        <v>1</v>
      </c>
      <c r="AG23" s="35">
        <v>0</v>
      </c>
      <c r="AH23" s="35">
        <v>2</v>
      </c>
      <c r="AI23" s="35">
        <v>1</v>
      </c>
      <c r="AJ23" s="35">
        <v>0</v>
      </c>
      <c r="AK23" s="35">
        <v>0</v>
      </c>
      <c r="AL23" s="35">
        <v>1</v>
      </c>
      <c r="AM23" s="35">
        <v>0</v>
      </c>
      <c r="AN23">
        <v>0</v>
      </c>
      <c r="AO23">
        <v>0</v>
      </c>
      <c r="AP23" s="2">
        <v>61.02</v>
      </c>
      <c r="AQ23" s="2">
        <v>168.1</v>
      </c>
      <c r="AR23" s="2">
        <v>69.503</v>
      </c>
      <c r="AS23" s="21">
        <v>-23.6</v>
      </c>
      <c r="AT23" s="2">
        <v>-0.1</v>
      </c>
      <c r="AU23" s="2">
        <v>0</v>
      </c>
      <c r="AV23" s="2">
        <v>-0.2</v>
      </c>
      <c r="AW23" s="2">
        <v>0</v>
      </c>
      <c r="AX23" s="2">
        <v>0</v>
      </c>
      <c r="AY23" s="2">
        <v>-0.2</v>
      </c>
    </row>
    <row r="24" spans="1:51" x14ac:dyDescent="0.2">
      <c r="A24" s="12" t="s">
        <v>823</v>
      </c>
      <c r="B24" s="12" t="s">
        <v>2814</v>
      </c>
      <c r="C24" t="s">
        <v>2813</v>
      </c>
      <c r="D24" t="s">
        <v>317</v>
      </c>
      <c r="E24" s="12" t="s">
        <v>178</v>
      </c>
      <c r="F24">
        <v>7</v>
      </c>
      <c r="G24">
        <v>0</v>
      </c>
      <c r="H24">
        <v>0</v>
      </c>
      <c r="I24" s="31">
        <f t="shared" si="0"/>
        <v>0</v>
      </c>
      <c r="J24">
        <v>0</v>
      </c>
      <c r="K24">
        <v>0</v>
      </c>
      <c r="L24" s="3">
        <v>0</v>
      </c>
      <c r="M24" s="3">
        <v>0</v>
      </c>
      <c r="N24" s="3">
        <v>0</v>
      </c>
      <c r="O24" s="15">
        <f t="shared" si="1"/>
        <v>0</v>
      </c>
      <c r="P24">
        <v>0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>
        <v>0</v>
      </c>
      <c r="V24">
        <v>0</v>
      </c>
      <c r="W24">
        <v>1</v>
      </c>
      <c r="X24" s="2">
        <v>4.0333333332999999</v>
      </c>
      <c r="Y24" s="21">
        <v>0.56666666669999999</v>
      </c>
      <c r="Z24">
        <v>0.57999999999999996</v>
      </c>
      <c r="AA24">
        <v>3.96</v>
      </c>
      <c r="AB24" s="32">
        <f t="shared" si="4"/>
        <v>0.1277533039647577</v>
      </c>
      <c r="AE24" s="17" t="str">
        <f t="shared" si="5"/>
        <v xml:space="preserve"> </v>
      </c>
      <c r="AF24" s="35">
        <v>0</v>
      </c>
      <c r="AG24" s="35">
        <v>0</v>
      </c>
      <c r="AH24" s="35">
        <v>0</v>
      </c>
      <c r="AI24" s="35">
        <v>4</v>
      </c>
      <c r="AJ24" s="35">
        <v>0</v>
      </c>
      <c r="AK24" s="35">
        <v>0</v>
      </c>
      <c r="AL24" s="35">
        <v>3</v>
      </c>
      <c r="AM24" s="35">
        <v>0</v>
      </c>
      <c r="AN24">
        <v>0</v>
      </c>
      <c r="AO24">
        <v>0</v>
      </c>
      <c r="AP24" s="2">
        <v>-104.13</v>
      </c>
      <c r="AQ24" s="2">
        <v>-30.5</v>
      </c>
      <c r="AR24" s="2">
        <v>79.290999999999997</v>
      </c>
      <c r="AS24" s="21">
        <v>-6.7809999999999997</v>
      </c>
      <c r="AT24" s="2">
        <v>-0.4</v>
      </c>
      <c r="AU24" s="2">
        <v>-0.1</v>
      </c>
      <c r="AV24" s="2">
        <v>0</v>
      </c>
      <c r="AW24" s="2">
        <v>0</v>
      </c>
      <c r="AX24" s="2">
        <v>0.1</v>
      </c>
      <c r="AY24" s="2">
        <v>0.1</v>
      </c>
    </row>
    <row r="25" spans="1:51" x14ac:dyDescent="0.2">
      <c r="A25" s="12" t="s">
        <v>823</v>
      </c>
      <c r="B25" s="12" t="s">
        <v>2832</v>
      </c>
      <c r="C25" t="s">
        <v>2831</v>
      </c>
      <c r="D25" t="s">
        <v>265</v>
      </c>
      <c r="E25" s="12" t="s">
        <v>178</v>
      </c>
      <c r="F25">
        <v>81</v>
      </c>
      <c r="G25">
        <v>0</v>
      </c>
      <c r="H25">
        <v>1</v>
      </c>
      <c r="I25" s="31">
        <f t="shared" si="0"/>
        <v>1</v>
      </c>
      <c r="J25">
        <v>0</v>
      </c>
      <c r="K25">
        <v>1</v>
      </c>
      <c r="L25" s="3">
        <v>0</v>
      </c>
      <c r="M25" s="3">
        <v>0</v>
      </c>
      <c r="N25" s="3">
        <v>1</v>
      </c>
      <c r="O25" s="15">
        <f t="shared" si="1"/>
        <v>0</v>
      </c>
      <c r="P25">
        <v>6</v>
      </c>
      <c r="Q25">
        <v>1</v>
      </c>
      <c r="R25">
        <v>1</v>
      </c>
      <c r="S25" s="13">
        <f t="shared" si="2"/>
        <v>0</v>
      </c>
      <c r="T25" s="13">
        <f t="shared" si="3"/>
        <v>0</v>
      </c>
      <c r="U25">
        <v>46</v>
      </c>
      <c r="V25">
        <v>4</v>
      </c>
      <c r="W25">
        <v>5</v>
      </c>
      <c r="X25" s="2">
        <v>270.95</v>
      </c>
      <c r="Y25" s="21">
        <v>3.3333333333000001</v>
      </c>
      <c r="Z25">
        <v>3.19</v>
      </c>
      <c r="AA25">
        <v>2.6</v>
      </c>
      <c r="AB25" s="32">
        <f t="shared" si="4"/>
        <v>0.5509499136442142</v>
      </c>
      <c r="AE25" s="17" t="str">
        <f t="shared" si="5"/>
        <v xml:space="preserve"> </v>
      </c>
      <c r="AF25" s="35">
        <v>2</v>
      </c>
      <c r="AG25" s="35">
        <v>22</v>
      </c>
      <c r="AH25" s="35">
        <v>27</v>
      </c>
      <c r="AI25" s="35">
        <v>180</v>
      </c>
      <c r="AJ25" s="35">
        <v>11</v>
      </c>
      <c r="AK25" s="35">
        <v>87</v>
      </c>
      <c r="AL25" s="35">
        <v>95</v>
      </c>
      <c r="AM25" s="35">
        <v>6</v>
      </c>
      <c r="AN25">
        <v>0</v>
      </c>
      <c r="AO25">
        <v>0</v>
      </c>
      <c r="AP25" s="2">
        <v>-78.44</v>
      </c>
      <c r="AQ25" s="2">
        <v>-11.2</v>
      </c>
      <c r="AR25" s="2">
        <v>76.162000000000006</v>
      </c>
      <c r="AS25" s="21">
        <v>-1.32</v>
      </c>
      <c r="AT25" s="2">
        <v>-22</v>
      </c>
      <c r="AU25" s="2">
        <v>2.8</v>
      </c>
      <c r="AV25" s="2">
        <v>0.60000000000000009</v>
      </c>
      <c r="AW25" s="2">
        <v>1.2</v>
      </c>
      <c r="AX25" s="2">
        <v>-4.0999999999999996</v>
      </c>
      <c r="AY25" s="2">
        <v>0.4</v>
      </c>
    </row>
    <row r="26" spans="1:51" x14ac:dyDescent="0.2">
      <c r="A26" s="12" t="s">
        <v>823</v>
      </c>
      <c r="B26" s="12" t="s">
        <v>3419</v>
      </c>
      <c r="C26" t="s">
        <v>3418</v>
      </c>
      <c r="D26" t="s">
        <v>330</v>
      </c>
      <c r="E26" s="12" t="s">
        <v>156</v>
      </c>
      <c r="F26">
        <v>16</v>
      </c>
      <c r="G26">
        <v>1</v>
      </c>
      <c r="H26">
        <v>0</v>
      </c>
      <c r="I26" s="31">
        <f t="shared" si="0"/>
        <v>1</v>
      </c>
      <c r="J26">
        <v>0</v>
      </c>
      <c r="K26">
        <v>0</v>
      </c>
      <c r="L26" s="3">
        <v>1</v>
      </c>
      <c r="M26" s="3">
        <v>0</v>
      </c>
      <c r="N26" s="3">
        <v>0</v>
      </c>
      <c r="O26" s="15">
        <f t="shared" si="1"/>
        <v>0</v>
      </c>
      <c r="P26">
        <v>2</v>
      </c>
      <c r="Q26">
        <v>0</v>
      </c>
      <c r="R26">
        <v>0</v>
      </c>
      <c r="S26" s="13">
        <f t="shared" si="2"/>
        <v>0.5</v>
      </c>
      <c r="T26" s="13">
        <f t="shared" si="3"/>
        <v>0.5</v>
      </c>
      <c r="U26">
        <v>0</v>
      </c>
      <c r="V26">
        <v>1</v>
      </c>
      <c r="W26">
        <v>1</v>
      </c>
      <c r="X26" s="2">
        <v>12.733333333299999</v>
      </c>
      <c r="Y26" s="21">
        <v>0.78333333329999999</v>
      </c>
      <c r="Z26">
        <v>0.8</v>
      </c>
      <c r="AA26">
        <v>4.92</v>
      </c>
      <c r="AB26" s="32">
        <f t="shared" si="4"/>
        <v>0.13986013986013987</v>
      </c>
      <c r="AC26">
        <v>0</v>
      </c>
      <c r="AD26">
        <v>0</v>
      </c>
      <c r="AE26" s="17" t="str">
        <f t="shared" si="5"/>
        <v xml:space="preserve"> </v>
      </c>
      <c r="AF26" s="35">
        <v>1</v>
      </c>
      <c r="AG26" s="35">
        <v>0</v>
      </c>
      <c r="AH26" s="35">
        <v>1</v>
      </c>
      <c r="AI26" s="35">
        <v>7</v>
      </c>
      <c r="AJ26" s="35">
        <v>0</v>
      </c>
      <c r="AK26" s="35">
        <v>1</v>
      </c>
      <c r="AL26" s="35">
        <v>1</v>
      </c>
      <c r="AM26" s="35">
        <v>1</v>
      </c>
      <c r="AN26">
        <v>0</v>
      </c>
      <c r="AO26">
        <v>0</v>
      </c>
      <c r="AP26" s="2">
        <v>-28.27</v>
      </c>
      <c r="AQ26" s="2">
        <v>84.6</v>
      </c>
      <c r="AR26" s="2">
        <v>81.984999999999999</v>
      </c>
      <c r="AS26" s="21">
        <v>-1.827</v>
      </c>
      <c r="AT26" s="2">
        <v>-0.30000000000000004</v>
      </c>
      <c r="AU26" s="2">
        <v>0.5</v>
      </c>
      <c r="AV26" s="2">
        <v>-0.2</v>
      </c>
      <c r="AW26" s="2">
        <v>0</v>
      </c>
      <c r="AX26" s="2">
        <v>0.1</v>
      </c>
      <c r="AY26" s="2">
        <v>0.4</v>
      </c>
    </row>
    <row r="27" spans="1:51" x14ac:dyDescent="0.2">
      <c r="A27" s="12" t="s">
        <v>1178</v>
      </c>
      <c r="B27" s="12" t="s">
        <v>1179</v>
      </c>
      <c r="C27" t="s">
        <v>1177</v>
      </c>
      <c r="D27" t="s">
        <v>177</v>
      </c>
      <c r="E27" s="12" t="s">
        <v>178</v>
      </c>
      <c r="F27">
        <v>63</v>
      </c>
      <c r="G27">
        <v>0</v>
      </c>
      <c r="H27">
        <v>0</v>
      </c>
      <c r="I27" s="31">
        <f t="shared" si="0"/>
        <v>0</v>
      </c>
      <c r="J27">
        <v>0</v>
      </c>
      <c r="K27">
        <v>0</v>
      </c>
      <c r="L27" s="3">
        <v>0</v>
      </c>
      <c r="M27" s="3">
        <v>0</v>
      </c>
      <c r="N27" s="3">
        <v>0</v>
      </c>
      <c r="O27" s="15">
        <f t="shared" si="1"/>
        <v>0</v>
      </c>
      <c r="P27">
        <v>4</v>
      </c>
      <c r="Q27">
        <v>1</v>
      </c>
      <c r="R27">
        <v>0</v>
      </c>
      <c r="S27" s="13">
        <f t="shared" si="2"/>
        <v>0</v>
      </c>
      <c r="T27" s="13">
        <f t="shared" si="3"/>
        <v>0</v>
      </c>
      <c r="U27">
        <v>19</v>
      </c>
      <c r="V27">
        <v>9</v>
      </c>
      <c r="W27">
        <v>3</v>
      </c>
      <c r="X27" s="2">
        <v>138.44999999999999</v>
      </c>
      <c r="Y27" s="21">
        <v>2.1833333333000002</v>
      </c>
      <c r="Z27">
        <v>2.11</v>
      </c>
      <c r="AA27">
        <v>3.56</v>
      </c>
      <c r="AB27" s="32">
        <f t="shared" si="4"/>
        <v>0.37213403880070545</v>
      </c>
      <c r="AE27" s="17" t="str">
        <f t="shared" si="5"/>
        <v xml:space="preserve"> </v>
      </c>
      <c r="AF27" s="35">
        <v>0</v>
      </c>
      <c r="AG27" s="35">
        <v>15</v>
      </c>
      <c r="AH27" s="35">
        <v>23</v>
      </c>
      <c r="AI27" s="35">
        <v>72</v>
      </c>
      <c r="AJ27" s="35">
        <v>10</v>
      </c>
      <c r="AK27" s="35">
        <v>39</v>
      </c>
      <c r="AL27" s="35">
        <v>51</v>
      </c>
      <c r="AM27" s="35">
        <v>9</v>
      </c>
      <c r="AN27">
        <v>2</v>
      </c>
      <c r="AO27">
        <v>1</v>
      </c>
      <c r="AP27" s="2">
        <v>-60.96</v>
      </c>
      <c r="AQ27" s="2">
        <v>17.100000000000001</v>
      </c>
      <c r="AR27" s="2">
        <v>85.198999999999998</v>
      </c>
      <c r="AS27" s="21">
        <v>3.88</v>
      </c>
      <c r="AT27" s="2">
        <v>-8.6999999999999993</v>
      </c>
      <c r="AU27" s="2">
        <v>3.1</v>
      </c>
      <c r="AV27" s="2">
        <v>-0.5</v>
      </c>
      <c r="AW27" s="2">
        <v>0.5</v>
      </c>
      <c r="AX27" s="2">
        <v>-2.4</v>
      </c>
      <c r="AY27" s="2">
        <v>0.7</v>
      </c>
    </row>
    <row r="28" spans="1:51" x14ac:dyDescent="0.2">
      <c r="A28" s="12" t="s">
        <v>1178</v>
      </c>
      <c r="B28" s="12" t="s">
        <v>2013</v>
      </c>
      <c r="C28" t="s">
        <v>2012</v>
      </c>
      <c r="D28" t="s">
        <v>338</v>
      </c>
      <c r="E28" s="12" t="s">
        <v>170</v>
      </c>
      <c r="F28">
        <v>1</v>
      </c>
      <c r="G28">
        <v>0</v>
      </c>
      <c r="H28">
        <v>0</v>
      </c>
      <c r="I28" s="31">
        <f t="shared" si="0"/>
        <v>0</v>
      </c>
      <c r="J28">
        <v>0</v>
      </c>
      <c r="K28">
        <v>0</v>
      </c>
      <c r="L28" s="3">
        <v>0</v>
      </c>
      <c r="M28" s="3">
        <v>0</v>
      </c>
      <c r="N28" s="3">
        <v>0</v>
      </c>
      <c r="O28" s="15">
        <f t="shared" si="1"/>
        <v>0</v>
      </c>
      <c r="P28">
        <v>0</v>
      </c>
      <c r="Q28">
        <v>0</v>
      </c>
      <c r="R28">
        <v>0</v>
      </c>
      <c r="S28" s="13">
        <f t="shared" si="2"/>
        <v>0</v>
      </c>
      <c r="T28" s="13">
        <f t="shared" si="3"/>
        <v>0</v>
      </c>
      <c r="U28">
        <v>0</v>
      </c>
      <c r="V28">
        <v>0</v>
      </c>
      <c r="W28">
        <v>0</v>
      </c>
      <c r="X28" s="2">
        <v>0</v>
      </c>
      <c r="Y28" s="21">
        <v>0</v>
      </c>
      <c r="AB28" s="32">
        <f t="shared" si="4"/>
        <v>0</v>
      </c>
      <c r="AC28">
        <v>0</v>
      </c>
      <c r="AD28">
        <v>0</v>
      </c>
      <c r="AE28" s="17" t="str">
        <f t="shared" si="5"/>
        <v xml:space="preserve"> 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>
        <v>0</v>
      </c>
      <c r="AO28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</row>
    <row r="29" spans="1:51" x14ac:dyDescent="0.2">
      <c r="A29" s="12" t="s">
        <v>1178</v>
      </c>
      <c r="B29" s="12" t="s">
        <v>3147</v>
      </c>
      <c r="C29" t="s">
        <v>3146</v>
      </c>
      <c r="D29" t="s">
        <v>382</v>
      </c>
      <c r="E29" s="12" t="s">
        <v>229</v>
      </c>
      <c r="F29">
        <v>65</v>
      </c>
      <c r="G29">
        <v>1</v>
      </c>
      <c r="H29">
        <v>0</v>
      </c>
      <c r="I29" s="31">
        <f t="shared" si="0"/>
        <v>1</v>
      </c>
      <c r="J29">
        <v>0</v>
      </c>
      <c r="K29">
        <v>0</v>
      </c>
      <c r="L29" s="3">
        <v>1</v>
      </c>
      <c r="M29" s="3">
        <v>0</v>
      </c>
      <c r="N29" s="3">
        <v>0</v>
      </c>
      <c r="O29" s="15">
        <f t="shared" si="1"/>
        <v>0</v>
      </c>
      <c r="P29">
        <v>2</v>
      </c>
      <c r="Q29">
        <v>2</v>
      </c>
      <c r="R29">
        <v>3</v>
      </c>
      <c r="S29" s="13">
        <f t="shared" si="2"/>
        <v>0.5</v>
      </c>
      <c r="T29" s="13">
        <f t="shared" si="3"/>
        <v>0.14285714285714285</v>
      </c>
      <c r="U29">
        <v>2</v>
      </c>
      <c r="V29">
        <v>1</v>
      </c>
      <c r="W29">
        <v>1</v>
      </c>
      <c r="X29" s="2">
        <v>35.200000000000003</v>
      </c>
      <c r="Y29" s="21">
        <v>0.53333333329999999</v>
      </c>
      <c r="Z29">
        <v>0.54</v>
      </c>
      <c r="AA29">
        <v>3.92</v>
      </c>
      <c r="AB29" s="32">
        <f t="shared" si="4"/>
        <v>0.1210762331838565</v>
      </c>
      <c r="AC29">
        <v>1</v>
      </c>
      <c r="AD29">
        <v>3</v>
      </c>
      <c r="AE29" s="17">
        <f t="shared" si="5"/>
        <v>0.25</v>
      </c>
      <c r="AF29" s="35">
        <v>1</v>
      </c>
      <c r="AG29" s="35">
        <v>4</v>
      </c>
      <c r="AH29" s="35">
        <v>5</v>
      </c>
      <c r="AI29" s="35">
        <v>19</v>
      </c>
      <c r="AJ29" s="35">
        <v>3</v>
      </c>
      <c r="AK29" s="35">
        <v>8</v>
      </c>
      <c r="AL29" s="35">
        <v>7</v>
      </c>
      <c r="AM29" s="35">
        <v>3</v>
      </c>
      <c r="AN29">
        <v>1</v>
      </c>
      <c r="AO29">
        <v>1</v>
      </c>
      <c r="AP29" s="2">
        <v>-44.32</v>
      </c>
      <c r="AQ29" s="2">
        <v>32.4</v>
      </c>
      <c r="AR29" s="2">
        <v>79.834999999999994</v>
      </c>
      <c r="AS29" s="21">
        <v>-11.433999999999999</v>
      </c>
      <c r="AT29" s="2">
        <v>-2</v>
      </c>
      <c r="AU29" s="2">
        <v>0.9</v>
      </c>
      <c r="AV29" s="2">
        <v>-0.7</v>
      </c>
      <c r="AW29" s="2">
        <v>0.2</v>
      </c>
      <c r="AX29" s="2">
        <v>-0.2</v>
      </c>
      <c r="AY29" s="2">
        <v>0.2</v>
      </c>
    </row>
    <row r="30" spans="1:51" x14ac:dyDescent="0.2">
      <c r="A30" s="12" t="s">
        <v>1178</v>
      </c>
      <c r="B30" s="12" t="s">
        <v>3310</v>
      </c>
      <c r="C30" t="s">
        <v>3309</v>
      </c>
      <c r="D30" t="s">
        <v>265</v>
      </c>
      <c r="E30" s="12" t="s">
        <v>123</v>
      </c>
      <c r="F30">
        <v>68</v>
      </c>
      <c r="G30">
        <v>1</v>
      </c>
      <c r="H30">
        <v>2</v>
      </c>
      <c r="I30" s="31">
        <f t="shared" si="0"/>
        <v>3</v>
      </c>
      <c r="J30">
        <v>2</v>
      </c>
      <c r="K30">
        <v>0</v>
      </c>
      <c r="L30" s="3">
        <v>1</v>
      </c>
      <c r="M30" s="3">
        <v>2</v>
      </c>
      <c r="N30" s="3">
        <v>0</v>
      </c>
      <c r="O30" s="15">
        <f t="shared" si="1"/>
        <v>10</v>
      </c>
      <c r="P30">
        <v>8</v>
      </c>
      <c r="Q30">
        <v>4</v>
      </c>
      <c r="R30">
        <v>3</v>
      </c>
      <c r="S30" s="13">
        <f t="shared" si="2"/>
        <v>0.125</v>
      </c>
      <c r="T30" s="13">
        <f t="shared" si="3"/>
        <v>6.6666666666666666E-2</v>
      </c>
      <c r="U30">
        <v>6</v>
      </c>
      <c r="V30">
        <v>2</v>
      </c>
      <c r="W30">
        <v>3</v>
      </c>
      <c r="X30" s="2">
        <v>128.9166666667</v>
      </c>
      <c r="Y30" s="21">
        <v>1.8833333333</v>
      </c>
      <c r="Z30">
        <v>1.84</v>
      </c>
      <c r="AA30">
        <v>3.9</v>
      </c>
      <c r="AB30" s="32">
        <f t="shared" si="4"/>
        <v>0.32055749128919858</v>
      </c>
      <c r="AC30">
        <v>45</v>
      </c>
      <c r="AD30">
        <v>55</v>
      </c>
      <c r="AE30" s="17">
        <f t="shared" si="5"/>
        <v>0.45</v>
      </c>
      <c r="AF30" s="35">
        <v>4</v>
      </c>
      <c r="AG30" s="35">
        <v>7</v>
      </c>
      <c r="AH30" s="35">
        <v>16</v>
      </c>
      <c r="AI30" s="35">
        <v>82</v>
      </c>
      <c r="AJ30" s="35">
        <v>6</v>
      </c>
      <c r="AK30" s="35">
        <v>46</v>
      </c>
      <c r="AL30" s="35">
        <v>46</v>
      </c>
      <c r="AM30" s="35">
        <v>3</v>
      </c>
      <c r="AN30">
        <v>1</v>
      </c>
      <c r="AO30">
        <v>2</v>
      </c>
      <c r="AP30" s="2">
        <v>-72.94</v>
      </c>
      <c r="AQ30" s="2">
        <v>-2.1</v>
      </c>
      <c r="AR30" s="2">
        <v>83.132999999999996</v>
      </c>
      <c r="AS30" s="21">
        <v>2.141</v>
      </c>
      <c r="AT30" s="2">
        <v>-8.5</v>
      </c>
      <c r="AU30" s="2">
        <v>4</v>
      </c>
      <c r="AV30" s="2">
        <v>0.7</v>
      </c>
      <c r="AW30" s="2">
        <v>0.4</v>
      </c>
      <c r="AX30" s="2">
        <v>-2.1</v>
      </c>
      <c r="AY30" s="2">
        <v>3</v>
      </c>
    </row>
    <row r="31" spans="1:51" x14ac:dyDescent="0.2">
      <c r="A31" s="12" t="s">
        <v>1178</v>
      </c>
      <c r="B31" s="12" t="s">
        <v>3375</v>
      </c>
      <c r="C31" t="s">
        <v>3374</v>
      </c>
      <c r="D31" t="s">
        <v>139</v>
      </c>
      <c r="E31" s="12" t="s">
        <v>178</v>
      </c>
      <c r="F31">
        <v>25</v>
      </c>
      <c r="G31">
        <v>0</v>
      </c>
      <c r="H31">
        <v>1</v>
      </c>
      <c r="I31" s="31">
        <f t="shared" si="0"/>
        <v>1</v>
      </c>
      <c r="J31">
        <v>1</v>
      </c>
      <c r="K31">
        <v>0</v>
      </c>
      <c r="L31" s="3">
        <v>0</v>
      </c>
      <c r="M31" s="3">
        <v>1</v>
      </c>
      <c r="N31" s="3">
        <v>0</v>
      </c>
      <c r="O31" s="15">
        <f t="shared" si="1"/>
        <v>2.5</v>
      </c>
      <c r="P31">
        <v>1</v>
      </c>
      <c r="Q31">
        <v>0</v>
      </c>
      <c r="R31">
        <v>0</v>
      </c>
      <c r="S31" s="13">
        <f t="shared" si="2"/>
        <v>0</v>
      </c>
      <c r="T31" s="13">
        <f t="shared" si="3"/>
        <v>0</v>
      </c>
      <c r="U31">
        <v>3</v>
      </c>
      <c r="V31">
        <v>1</v>
      </c>
      <c r="W31">
        <v>1</v>
      </c>
      <c r="X31" s="2">
        <v>46.483333333300003</v>
      </c>
      <c r="Y31" s="21">
        <v>1.85</v>
      </c>
      <c r="Z31">
        <v>1.86</v>
      </c>
      <c r="AA31">
        <v>4.0999999999999996</v>
      </c>
      <c r="AB31" s="32">
        <f t="shared" si="4"/>
        <v>0.31208053691275167</v>
      </c>
      <c r="AE31" s="17" t="str">
        <f t="shared" si="5"/>
        <v xml:space="preserve"> </v>
      </c>
      <c r="AF31" s="35">
        <v>2</v>
      </c>
      <c r="AG31" s="35">
        <v>7</v>
      </c>
      <c r="AH31" s="35">
        <v>3</v>
      </c>
      <c r="AI31" s="35">
        <v>40</v>
      </c>
      <c r="AJ31" s="35">
        <v>1</v>
      </c>
      <c r="AK31" s="35">
        <v>17</v>
      </c>
      <c r="AL31" s="35">
        <v>13</v>
      </c>
      <c r="AM31" s="35">
        <v>0</v>
      </c>
      <c r="AN31">
        <v>0</v>
      </c>
      <c r="AO31">
        <v>0</v>
      </c>
      <c r="AP31" s="2">
        <v>-91.65</v>
      </c>
      <c r="AQ31" s="2">
        <v>2</v>
      </c>
      <c r="AR31" s="2">
        <v>81.007999999999996</v>
      </c>
      <c r="AS31" s="21">
        <v>-0.183</v>
      </c>
      <c r="AT31" s="2">
        <v>-5.2</v>
      </c>
      <c r="AU31" s="2">
        <v>-1.3</v>
      </c>
      <c r="AV31" s="2">
        <v>-0.1</v>
      </c>
      <c r="AW31" s="2">
        <v>0.1</v>
      </c>
      <c r="AX31" s="2">
        <v>0.8</v>
      </c>
      <c r="AY31" s="2">
        <v>-0.4</v>
      </c>
    </row>
    <row r="32" spans="1:51" x14ac:dyDescent="0.2">
      <c r="A32" s="12" t="s">
        <v>1178</v>
      </c>
      <c r="B32" s="12" t="s">
        <v>3522</v>
      </c>
      <c r="C32" t="s">
        <v>3521</v>
      </c>
      <c r="D32" t="s">
        <v>210</v>
      </c>
      <c r="E32" s="12" t="s">
        <v>178</v>
      </c>
      <c r="F32">
        <v>20</v>
      </c>
      <c r="G32">
        <v>0</v>
      </c>
      <c r="H32">
        <v>1</v>
      </c>
      <c r="I32" s="31">
        <f t="shared" si="0"/>
        <v>1</v>
      </c>
      <c r="J32">
        <v>1</v>
      </c>
      <c r="K32">
        <v>0</v>
      </c>
      <c r="L32" s="3">
        <v>0</v>
      </c>
      <c r="M32" s="3">
        <v>1</v>
      </c>
      <c r="N32" s="3">
        <v>0</v>
      </c>
      <c r="O32" s="15">
        <f t="shared" si="1"/>
        <v>3</v>
      </c>
      <c r="P32">
        <v>1</v>
      </c>
      <c r="Q32">
        <v>0</v>
      </c>
      <c r="R32">
        <v>0</v>
      </c>
      <c r="S32" s="13">
        <f t="shared" si="2"/>
        <v>0</v>
      </c>
      <c r="T32" s="13">
        <f t="shared" si="3"/>
        <v>0</v>
      </c>
      <c r="U32">
        <v>1</v>
      </c>
      <c r="V32">
        <v>4</v>
      </c>
      <c r="W32">
        <v>1</v>
      </c>
      <c r="X32" s="2">
        <v>38.4666666667</v>
      </c>
      <c r="Y32" s="21">
        <v>1.9166666667000001</v>
      </c>
      <c r="Z32">
        <v>1.91</v>
      </c>
      <c r="AA32">
        <v>4.34</v>
      </c>
      <c r="AB32" s="32">
        <f t="shared" si="4"/>
        <v>0.30559999999999998</v>
      </c>
      <c r="AE32" s="17" t="str">
        <f t="shared" si="5"/>
        <v xml:space="preserve"> </v>
      </c>
      <c r="AF32" s="35">
        <v>1</v>
      </c>
      <c r="AG32" s="35">
        <v>5</v>
      </c>
      <c r="AH32" s="35">
        <v>2</v>
      </c>
      <c r="AI32" s="35">
        <v>42</v>
      </c>
      <c r="AJ32" s="35">
        <v>0</v>
      </c>
      <c r="AK32" s="35">
        <v>7</v>
      </c>
      <c r="AL32" s="35">
        <v>12</v>
      </c>
      <c r="AM32" s="35">
        <v>2</v>
      </c>
      <c r="AN32">
        <v>0</v>
      </c>
      <c r="AO32">
        <v>0</v>
      </c>
      <c r="AP32" s="2">
        <v>-95.56</v>
      </c>
      <c r="AQ32" s="2">
        <v>8.8000000000000007</v>
      </c>
      <c r="AR32" s="2">
        <v>83.533000000000001</v>
      </c>
      <c r="AS32" s="21">
        <v>2.681</v>
      </c>
      <c r="AT32" s="2">
        <v>-6.1</v>
      </c>
      <c r="AU32" s="2">
        <v>-2.6</v>
      </c>
      <c r="AV32" s="2">
        <v>-0.5</v>
      </c>
      <c r="AW32" s="2">
        <v>0.30000000000000004</v>
      </c>
      <c r="AX32" s="2">
        <v>0.60000000000000009</v>
      </c>
      <c r="AY32" s="2">
        <v>-2.1</v>
      </c>
    </row>
    <row r="33" spans="1:51" x14ac:dyDescent="0.2">
      <c r="A33" s="12" t="s">
        <v>718</v>
      </c>
      <c r="B33" s="12" t="s">
        <v>719</v>
      </c>
      <c r="C33" t="s">
        <v>717</v>
      </c>
      <c r="D33" t="s">
        <v>177</v>
      </c>
      <c r="E33" s="12" t="s">
        <v>229</v>
      </c>
      <c r="F33">
        <v>49</v>
      </c>
      <c r="G33">
        <v>0</v>
      </c>
      <c r="H33">
        <v>1</v>
      </c>
      <c r="I33" s="31">
        <f t="shared" si="0"/>
        <v>1</v>
      </c>
      <c r="J33">
        <v>1</v>
      </c>
      <c r="K33">
        <v>0</v>
      </c>
      <c r="L33" s="3">
        <v>0</v>
      </c>
      <c r="M33" s="3">
        <v>1</v>
      </c>
      <c r="N33" s="3">
        <v>0</v>
      </c>
      <c r="O33" s="15">
        <f t="shared" si="1"/>
        <v>15</v>
      </c>
      <c r="P33">
        <v>4</v>
      </c>
      <c r="Q33">
        <v>1</v>
      </c>
      <c r="R33">
        <v>2</v>
      </c>
      <c r="S33" s="13">
        <f t="shared" si="2"/>
        <v>0</v>
      </c>
      <c r="T33" s="13">
        <f t="shared" si="3"/>
        <v>0</v>
      </c>
      <c r="U33">
        <v>13</v>
      </c>
      <c r="V33">
        <v>2</v>
      </c>
      <c r="W33">
        <v>1</v>
      </c>
      <c r="X33" s="2">
        <v>91.283333333300007</v>
      </c>
      <c r="Y33" s="21">
        <v>1.85</v>
      </c>
      <c r="Z33">
        <v>1.83</v>
      </c>
      <c r="AA33">
        <v>3.85</v>
      </c>
      <c r="AB33" s="32">
        <f t="shared" si="4"/>
        <v>0.32218309859154931</v>
      </c>
      <c r="AC33">
        <v>3</v>
      </c>
      <c r="AD33">
        <v>2</v>
      </c>
      <c r="AE33" s="17">
        <f t="shared" si="5"/>
        <v>0.6</v>
      </c>
      <c r="AF33" s="35">
        <v>1</v>
      </c>
      <c r="AG33" s="35">
        <v>7</v>
      </c>
      <c r="AH33" s="35">
        <v>14</v>
      </c>
      <c r="AI33" s="35">
        <v>64</v>
      </c>
      <c r="AJ33" s="35">
        <v>4</v>
      </c>
      <c r="AK33" s="35">
        <v>36</v>
      </c>
      <c r="AL33" s="35">
        <v>39</v>
      </c>
      <c r="AM33" s="35">
        <v>4</v>
      </c>
      <c r="AN33">
        <v>3</v>
      </c>
      <c r="AO33">
        <v>3</v>
      </c>
      <c r="AP33" s="2">
        <v>-82.3</v>
      </c>
      <c r="AQ33" s="2">
        <v>-14.9</v>
      </c>
      <c r="AR33" s="2">
        <v>82.542000000000002</v>
      </c>
      <c r="AS33" s="21">
        <v>0.66200000000000003</v>
      </c>
      <c r="AT33" s="2">
        <v>-7.2</v>
      </c>
      <c r="AU33" s="2">
        <v>0.7</v>
      </c>
      <c r="AV33" s="2">
        <v>0.4</v>
      </c>
      <c r="AW33" s="2">
        <v>0.4</v>
      </c>
      <c r="AX33" s="2">
        <v>-1.7000000000000002</v>
      </c>
      <c r="AY33" s="2">
        <v>-0.2</v>
      </c>
    </row>
    <row r="34" spans="1:51" x14ac:dyDescent="0.2">
      <c r="A34" s="12" t="s">
        <v>1225</v>
      </c>
      <c r="B34" s="12" t="s">
        <v>1226</v>
      </c>
      <c r="C34" t="s">
        <v>1224</v>
      </c>
      <c r="D34" t="s">
        <v>367</v>
      </c>
      <c r="E34" s="12" t="s">
        <v>178</v>
      </c>
      <c r="F34">
        <v>59</v>
      </c>
      <c r="G34">
        <v>0</v>
      </c>
      <c r="H34">
        <v>0</v>
      </c>
      <c r="I34" s="31">
        <f t="shared" si="0"/>
        <v>0</v>
      </c>
      <c r="J34">
        <v>0</v>
      </c>
      <c r="K34">
        <v>0</v>
      </c>
      <c r="L34" s="3">
        <v>0</v>
      </c>
      <c r="M34" s="3">
        <v>0</v>
      </c>
      <c r="N34" s="3">
        <v>0</v>
      </c>
      <c r="O34" s="15">
        <f t="shared" si="1"/>
        <v>0</v>
      </c>
      <c r="P34">
        <v>1</v>
      </c>
      <c r="Q34">
        <v>0</v>
      </c>
      <c r="R34">
        <v>0</v>
      </c>
      <c r="S34" s="13">
        <f t="shared" si="2"/>
        <v>0</v>
      </c>
      <c r="T34" s="13">
        <f t="shared" si="3"/>
        <v>0</v>
      </c>
      <c r="U34">
        <v>21</v>
      </c>
      <c r="V34">
        <v>15</v>
      </c>
      <c r="W34">
        <v>4</v>
      </c>
      <c r="X34" s="2">
        <v>102.15</v>
      </c>
      <c r="Y34" s="21">
        <v>1.7166666667000001</v>
      </c>
      <c r="Z34">
        <v>1.71</v>
      </c>
      <c r="AA34">
        <v>4.08</v>
      </c>
      <c r="AB34" s="32">
        <f t="shared" si="4"/>
        <v>0.29533678756476683</v>
      </c>
      <c r="AE34" s="17" t="str">
        <f t="shared" si="5"/>
        <v xml:space="preserve"> </v>
      </c>
      <c r="AF34" s="35">
        <v>0</v>
      </c>
      <c r="AG34" s="35">
        <v>14</v>
      </c>
      <c r="AH34" s="35">
        <v>9</v>
      </c>
      <c r="AI34" s="35">
        <v>88</v>
      </c>
      <c r="AJ34" s="35">
        <v>4</v>
      </c>
      <c r="AK34" s="35">
        <v>45</v>
      </c>
      <c r="AL34" s="35">
        <v>60</v>
      </c>
      <c r="AM34" s="35">
        <v>4</v>
      </c>
      <c r="AN34">
        <v>2</v>
      </c>
      <c r="AO34">
        <v>1</v>
      </c>
      <c r="AP34" s="2">
        <v>-112.85</v>
      </c>
      <c r="AQ34" s="2">
        <v>-39.299999999999997</v>
      </c>
      <c r="AR34" s="2">
        <v>81.793000000000006</v>
      </c>
      <c r="AS34" s="21">
        <v>3.1160000000000001</v>
      </c>
      <c r="AT34" s="2">
        <v>-11.7</v>
      </c>
      <c r="AU34" s="2">
        <v>-2.1</v>
      </c>
      <c r="AV34" s="2">
        <v>0.1</v>
      </c>
      <c r="AW34" s="2">
        <v>0.5</v>
      </c>
      <c r="AX34" s="2">
        <v>-1</v>
      </c>
      <c r="AY34" s="2">
        <v>-2.5</v>
      </c>
    </row>
    <row r="35" spans="1:51" x14ac:dyDescent="0.2">
      <c r="A35" s="12" t="s">
        <v>2335</v>
      </c>
      <c r="B35" s="12" t="s">
        <v>2336</v>
      </c>
      <c r="C35" t="s">
        <v>2334</v>
      </c>
      <c r="D35" t="s">
        <v>122</v>
      </c>
      <c r="E35" s="12" t="s">
        <v>178</v>
      </c>
      <c r="F35">
        <v>1</v>
      </c>
      <c r="G35">
        <v>0</v>
      </c>
      <c r="H35">
        <v>0</v>
      </c>
      <c r="I35" s="31">
        <f t="shared" si="0"/>
        <v>0</v>
      </c>
      <c r="J35">
        <v>0</v>
      </c>
      <c r="K35">
        <v>0</v>
      </c>
      <c r="L35" s="3">
        <v>0</v>
      </c>
      <c r="M35" s="3">
        <v>0</v>
      </c>
      <c r="N35" s="3">
        <v>0</v>
      </c>
      <c r="O35" s="15">
        <f t="shared" si="1"/>
        <v>0</v>
      </c>
      <c r="P35">
        <v>0</v>
      </c>
      <c r="Q35">
        <v>0</v>
      </c>
      <c r="R35">
        <v>0</v>
      </c>
      <c r="S35" s="13">
        <f t="shared" si="2"/>
        <v>0</v>
      </c>
      <c r="T35" s="13">
        <f t="shared" si="3"/>
        <v>0</v>
      </c>
      <c r="U35">
        <v>0</v>
      </c>
      <c r="V35">
        <v>0</v>
      </c>
      <c r="W35">
        <v>0</v>
      </c>
      <c r="X35" s="2">
        <v>0.95</v>
      </c>
      <c r="Y35" s="21">
        <v>0.95</v>
      </c>
      <c r="Z35">
        <v>0.95</v>
      </c>
      <c r="AA35">
        <v>9</v>
      </c>
      <c r="AB35" s="32">
        <f t="shared" si="4"/>
        <v>9.5477386934673364E-2</v>
      </c>
      <c r="AE35" s="17" t="str">
        <f t="shared" si="5"/>
        <v xml:space="preserve"> </v>
      </c>
      <c r="AF35" s="35">
        <v>0</v>
      </c>
      <c r="AG35" s="35">
        <v>0</v>
      </c>
      <c r="AH35" s="35">
        <v>0</v>
      </c>
      <c r="AI35" s="35">
        <v>1</v>
      </c>
      <c r="AJ35" s="35">
        <v>0</v>
      </c>
      <c r="AK35" s="35">
        <v>0</v>
      </c>
      <c r="AL35" s="35">
        <v>1</v>
      </c>
      <c r="AM35" s="35">
        <v>0</v>
      </c>
      <c r="AN35">
        <v>0</v>
      </c>
      <c r="AO35">
        <v>0</v>
      </c>
      <c r="AP35" s="2">
        <v>-126.32</v>
      </c>
      <c r="AQ35" s="2">
        <v>-39.6</v>
      </c>
      <c r="AR35" s="2">
        <v>80.433000000000007</v>
      </c>
      <c r="AS35" s="21">
        <v>2.0179999999999998</v>
      </c>
      <c r="AT35" s="2">
        <v>0</v>
      </c>
      <c r="AU35" s="2">
        <v>0.1</v>
      </c>
      <c r="AV35" s="2">
        <v>0</v>
      </c>
      <c r="AW35" s="2">
        <v>0</v>
      </c>
      <c r="AX35" s="2">
        <v>0</v>
      </c>
      <c r="AY35" s="2">
        <v>0.1</v>
      </c>
    </row>
    <row r="36" spans="1:51" x14ac:dyDescent="0.2">
      <c r="A36" s="12" t="s">
        <v>2211</v>
      </c>
      <c r="B36" s="12" t="s">
        <v>2212</v>
      </c>
      <c r="C36" t="s">
        <v>2210</v>
      </c>
      <c r="D36" t="s">
        <v>300</v>
      </c>
      <c r="E36" s="12" t="s">
        <v>170</v>
      </c>
      <c r="F36">
        <v>22</v>
      </c>
      <c r="G36">
        <v>0</v>
      </c>
      <c r="H36">
        <v>0</v>
      </c>
      <c r="I36" s="31">
        <f t="shared" si="0"/>
        <v>0</v>
      </c>
      <c r="J36">
        <v>0</v>
      </c>
      <c r="K36">
        <v>0</v>
      </c>
      <c r="L36" s="3">
        <v>0</v>
      </c>
      <c r="M36" s="3">
        <v>0</v>
      </c>
      <c r="N36" s="3">
        <v>0</v>
      </c>
      <c r="O36" s="15">
        <f t="shared" si="1"/>
        <v>0</v>
      </c>
      <c r="P36">
        <v>0</v>
      </c>
      <c r="Q36">
        <v>0</v>
      </c>
      <c r="R36">
        <v>0</v>
      </c>
      <c r="S36" s="13">
        <f t="shared" si="2"/>
        <v>0</v>
      </c>
      <c r="T36" s="13">
        <f t="shared" si="3"/>
        <v>0</v>
      </c>
      <c r="U36">
        <v>0</v>
      </c>
      <c r="V36">
        <v>0</v>
      </c>
      <c r="W36">
        <v>0</v>
      </c>
      <c r="X36" s="2">
        <v>0.88333333330000008</v>
      </c>
      <c r="Y36" s="21">
        <v>3.3333333300000004E-2</v>
      </c>
      <c r="Z36">
        <v>0.04</v>
      </c>
      <c r="AA36">
        <v>6.14</v>
      </c>
      <c r="AB36" s="32">
        <f t="shared" si="4"/>
        <v>6.4724919093851136E-3</v>
      </c>
      <c r="AC36">
        <v>1</v>
      </c>
      <c r="AD36">
        <v>1</v>
      </c>
      <c r="AE36" s="17">
        <f t="shared" si="5"/>
        <v>0.5</v>
      </c>
      <c r="AF36" s="35">
        <v>0</v>
      </c>
      <c r="AG36" s="35">
        <v>0</v>
      </c>
      <c r="AH36" s="35">
        <v>0</v>
      </c>
      <c r="AI36" s="35">
        <v>0</v>
      </c>
      <c r="AJ36" s="35">
        <v>0</v>
      </c>
      <c r="AK36" s="35">
        <v>0</v>
      </c>
      <c r="AL36" s="35">
        <v>0</v>
      </c>
      <c r="AM36" s="35">
        <v>0</v>
      </c>
      <c r="AN36">
        <v>0</v>
      </c>
      <c r="AO36">
        <v>0</v>
      </c>
      <c r="AP36" s="2">
        <v>0</v>
      </c>
      <c r="AQ36" s="2">
        <v>75.5</v>
      </c>
      <c r="AR36" s="2">
        <v>84.65</v>
      </c>
      <c r="AS36" s="21">
        <v>2.5310000000000001</v>
      </c>
      <c r="AT36" s="2">
        <v>0</v>
      </c>
      <c r="AU36" s="2">
        <v>0.1</v>
      </c>
      <c r="AV36" s="2">
        <v>-0.1</v>
      </c>
      <c r="AW36" s="2">
        <v>0</v>
      </c>
      <c r="AX36" s="2">
        <v>0</v>
      </c>
      <c r="AY36" s="2">
        <v>0</v>
      </c>
    </row>
    <row r="37" spans="1:51" x14ac:dyDescent="0.2">
      <c r="A37" s="12" t="s">
        <v>407</v>
      </c>
      <c r="B37" s="12" t="s">
        <v>408</v>
      </c>
      <c r="C37" t="s">
        <v>406</v>
      </c>
      <c r="D37" t="s">
        <v>330</v>
      </c>
      <c r="E37" s="12" t="s">
        <v>178</v>
      </c>
      <c r="F37">
        <v>79</v>
      </c>
      <c r="G37">
        <v>0</v>
      </c>
      <c r="H37">
        <v>1</v>
      </c>
      <c r="I37" s="31">
        <f t="shared" si="0"/>
        <v>1</v>
      </c>
      <c r="J37">
        <v>0</v>
      </c>
      <c r="K37">
        <v>1</v>
      </c>
      <c r="L37" s="3">
        <v>0</v>
      </c>
      <c r="M37" s="3">
        <v>0</v>
      </c>
      <c r="N37" s="3">
        <v>1</v>
      </c>
      <c r="O37" s="15">
        <f t="shared" si="1"/>
        <v>0</v>
      </c>
      <c r="P37">
        <v>1</v>
      </c>
      <c r="Q37">
        <v>1</v>
      </c>
      <c r="R37">
        <v>0</v>
      </c>
      <c r="S37" s="13">
        <f t="shared" si="2"/>
        <v>0</v>
      </c>
      <c r="T37" s="13">
        <f t="shared" si="3"/>
        <v>0</v>
      </c>
      <c r="U37">
        <v>14</v>
      </c>
      <c r="V37">
        <v>9</v>
      </c>
      <c r="W37">
        <v>2</v>
      </c>
      <c r="X37" s="2">
        <v>136.75</v>
      </c>
      <c r="Y37" s="21">
        <v>1.7166666667000001</v>
      </c>
      <c r="Z37">
        <v>1.6800000000000002</v>
      </c>
      <c r="AA37">
        <v>3.27</v>
      </c>
      <c r="AB37" s="32">
        <f t="shared" si="4"/>
        <v>0.33939393939393941</v>
      </c>
      <c r="AE37" s="17" t="str">
        <f t="shared" si="5"/>
        <v xml:space="preserve"> </v>
      </c>
      <c r="AF37" s="35">
        <v>1</v>
      </c>
      <c r="AG37" s="35">
        <v>18</v>
      </c>
      <c r="AH37" s="35">
        <v>14</v>
      </c>
      <c r="AI37" s="35">
        <v>109</v>
      </c>
      <c r="AJ37" s="35">
        <v>3</v>
      </c>
      <c r="AK37" s="35">
        <v>50</v>
      </c>
      <c r="AL37" s="35">
        <v>52</v>
      </c>
      <c r="AM37" s="35">
        <v>5</v>
      </c>
      <c r="AN37">
        <v>2</v>
      </c>
      <c r="AO37">
        <v>0</v>
      </c>
      <c r="AP37" s="2">
        <v>-92.9</v>
      </c>
      <c r="AQ37" s="2">
        <v>-2</v>
      </c>
      <c r="AR37" s="2">
        <v>80.677999999999997</v>
      </c>
      <c r="AS37" s="21">
        <v>-4.3159999999999998</v>
      </c>
      <c r="AT37" s="2">
        <v>-13.9</v>
      </c>
      <c r="AU37" s="2">
        <v>-2.1</v>
      </c>
      <c r="AV37" s="2">
        <v>-0.4</v>
      </c>
      <c r="AW37" s="2">
        <v>0.30000000000000004</v>
      </c>
      <c r="AX37" s="2">
        <v>0.9</v>
      </c>
      <c r="AY37" s="2">
        <v>-1.4</v>
      </c>
    </row>
    <row r="38" spans="1:51" x14ac:dyDescent="0.2">
      <c r="A38" s="12" t="s">
        <v>2276</v>
      </c>
      <c r="B38" s="12" t="s">
        <v>2277</v>
      </c>
      <c r="C38" t="s">
        <v>2275</v>
      </c>
      <c r="D38" s="12" t="s">
        <v>382</v>
      </c>
      <c r="E38" s="12" t="s">
        <v>170</v>
      </c>
      <c r="F38">
        <v>68</v>
      </c>
      <c r="G38">
        <v>0</v>
      </c>
      <c r="H38">
        <v>0</v>
      </c>
      <c r="I38" s="31">
        <f t="shared" si="0"/>
        <v>0</v>
      </c>
      <c r="J38">
        <v>0</v>
      </c>
      <c r="K38">
        <v>0</v>
      </c>
      <c r="L38" s="3">
        <v>0</v>
      </c>
      <c r="M38" s="3">
        <v>0</v>
      </c>
      <c r="N38" s="3">
        <v>0</v>
      </c>
      <c r="O38" s="15">
        <f t="shared" si="1"/>
        <v>0</v>
      </c>
      <c r="P38">
        <v>3</v>
      </c>
      <c r="Q38">
        <v>0</v>
      </c>
      <c r="R38">
        <v>0</v>
      </c>
      <c r="S38" s="13">
        <f t="shared" si="2"/>
        <v>0</v>
      </c>
      <c r="T38" s="13">
        <f t="shared" si="3"/>
        <v>0</v>
      </c>
      <c r="U38">
        <v>1</v>
      </c>
      <c r="V38">
        <v>0</v>
      </c>
      <c r="W38">
        <v>1</v>
      </c>
      <c r="X38" s="2">
        <v>24.983333333299999</v>
      </c>
      <c r="Y38" s="21">
        <v>0.36666666670000003</v>
      </c>
      <c r="Z38">
        <v>0.36</v>
      </c>
      <c r="AA38">
        <v>4.74</v>
      </c>
      <c r="AB38" s="32">
        <f t="shared" si="4"/>
        <v>7.0588235294117632E-2</v>
      </c>
      <c r="AC38">
        <v>0</v>
      </c>
      <c r="AD38">
        <v>4</v>
      </c>
      <c r="AE38" s="17">
        <f t="shared" si="5"/>
        <v>0</v>
      </c>
      <c r="AF38" s="35">
        <v>0</v>
      </c>
      <c r="AG38" s="35">
        <v>1</v>
      </c>
      <c r="AH38" s="35">
        <v>5</v>
      </c>
      <c r="AI38" s="35">
        <v>18</v>
      </c>
      <c r="AJ38" s="35">
        <v>1</v>
      </c>
      <c r="AK38" s="35">
        <v>3</v>
      </c>
      <c r="AL38" s="35">
        <v>8</v>
      </c>
      <c r="AM38" s="35">
        <v>0</v>
      </c>
      <c r="AN38">
        <v>0</v>
      </c>
      <c r="AO38">
        <v>0</v>
      </c>
      <c r="AP38" s="2">
        <v>-58.14</v>
      </c>
      <c r="AQ38" s="2">
        <v>14.8</v>
      </c>
      <c r="AR38" s="2">
        <v>65.661000000000001</v>
      </c>
      <c r="AS38" s="21">
        <v>-7.9409999999999998</v>
      </c>
      <c r="AT38" s="2">
        <v>-1.6</v>
      </c>
      <c r="AU38" s="2">
        <v>0.60000000000000009</v>
      </c>
      <c r="AV38" s="2">
        <v>-0.30000000000000004</v>
      </c>
      <c r="AW38" s="2">
        <v>-0.1</v>
      </c>
      <c r="AX38" s="2">
        <v>0</v>
      </c>
      <c r="AY38" s="2">
        <v>0.2</v>
      </c>
    </row>
    <row r="39" spans="1:51" x14ac:dyDescent="0.2">
      <c r="A39" s="12" t="s">
        <v>2276</v>
      </c>
      <c r="B39" s="12" t="s">
        <v>2341</v>
      </c>
      <c r="C39" t="s">
        <v>2340</v>
      </c>
      <c r="D39" t="s">
        <v>367</v>
      </c>
      <c r="E39" s="12" t="s">
        <v>178</v>
      </c>
      <c r="F39">
        <v>81</v>
      </c>
      <c r="G39">
        <v>1</v>
      </c>
      <c r="H39">
        <v>0</v>
      </c>
      <c r="I39" s="31">
        <f t="shared" si="0"/>
        <v>1</v>
      </c>
      <c r="J39">
        <v>0</v>
      </c>
      <c r="K39">
        <v>0</v>
      </c>
      <c r="L39" s="3">
        <v>1</v>
      </c>
      <c r="M39" s="3">
        <v>0</v>
      </c>
      <c r="N39" s="3">
        <v>0</v>
      </c>
      <c r="O39" s="15">
        <f t="shared" si="1"/>
        <v>0</v>
      </c>
      <c r="P39">
        <v>3</v>
      </c>
      <c r="Q39">
        <v>2</v>
      </c>
      <c r="R39">
        <v>0</v>
      </c>
      <c r="S39" s="13">
        <f t="shared" si="2"/>
        <v>0.33333333333333331</v>
      </c>
      <c r="T39" s="13">
        <f t="shared" si="3"/>
        <v>0.2</v>
      </c>
      <c r="U39">
        <v>30</v>
      </c>
      <c r="V39">
        <v>2</v>
      </c>
      <c r="W39">
        <v>3</v>
      </c>
      <c r="X39" s="2">
        <v>202.61666666670001</v>
      </c>
      <c r="Y39" s="21">
        <v>2.5</v>
      </c>
      <c r="Z39">
        <v>2.39</v>
      </c>
      <c r="AA39">
        <v>3.49</v>
      </c>
      <c r="AB39" s="32">
        <f t="shared" si="4"/>
        <v>0.40646258503401356</v>
      </c>
      <c r="AE39" s="17" t="str">
        <f t="shared" si="5"/>
        <v xml:space="preserve"> </v>
      </c>
      <c r="AF39" s="35">
        <v>4</v>
      </c>
      <c r="AG39" s="35">
        <v>20</v>
      </c>
      <c r="AH39" s="35">
        <v>35</v>
      </c>
      <c r="AI39" s="35">
        <v>157</v>
      </c>
      <c r="AJ39" s="35">
        <v>7</v>
      </c>
      <c r="AK39" s="35">
        <v>69</v>
      </c>
      <c r="AL39" s="35">
        <v>107</v>
      </c>
      <c r="AM39" s="35">
        <v>8</v>
      </c>
      <c r="AN39">
        <v>1</v>
      </c>
      <c r="AO39">
        <v>3</v>
      </c>
      <c r="AP39" s="2">
        <v>-92.53</v>
      </c>
      <c r="AQ39" s="2">
        <v>-14.4</v>
      </c>
      <c r="AR39" s="2">
        <v>85.111999999999995</v>
      </c>
      <c r="AS39" s="21">
        <v>-4.4999999999999998E-2</v>
      </c>
      <c r="AT39" s="2">
        <v>-17.3</v>
      </c>
      <c r="AU39" s="2">
        <v>1</v>
      </c>
      <c r="AV39" s="2">
        <v>-0.30000000000000004</v>
      </c>
      <c r="AW39" s="2">
        <v>0.7</v>
      </c>
      <c r="AX39" s="2">
        <v>-1.8</v>
      </c>
      <c r="AY39" s="2">
        <v>-0.4</v>
      </c>
    </row>
    <row r="40" spans="1:51" x14ac:dyDescent="0.2">
      <c r="A40" s="12" t="s">
        <v>2454</v>
      </c>
      <c r="B40" s="12" t="s">
        <v>2455</v>
      </c>
      <c r="C40" t="s">
        <v>2453</v>
      </c>
      <c r="D40" s="12" t="s">
        <v>338</v>
      </c>
      <c r="E40" s="12" t="s">
        <v>178</v>
      </c>
      <c r="F40">
        <v>52</v>
      </c>
      <c r="G40">
        <v>0</v>
      </c>
      <c r="H40">
        <v>0</v>
      </c>
      <c r="I40" s="31">
        <f t="shared" si="0"/>
        <v>0</v>
      </c>
      <c r="J40">
        <v>0</v>
      </c>
      <c r="K40">
        <v>0</v>
      </c>
      <c r="L40" s="3">
        <v>0</v>
      </c>
      <c r="M40" s="3">
        <v>0</v>
      </c>
      <c r="N40" s="3">
        <v>0</v>
      </c>
      <c r="O40" s="15">
        <f t="shared" si="1"/>
        <v>0</v>
      </c>
      <c r="P40">
        <v>0</v>
      </c>
      <c r="Q40">
        <v>1</v>
      </c>
      <c r="R40">
        <v>0</v>
      </c>
      <c r="S40" s="13">
        <f t="shared" si="2"/>
        <v>0</v>
      </c>
      <c r="T40" s="13">
        <f t="shared" si="3"/>
        <v>0</v>
      </c>
      <c r="U40">
        <v>1</v>
      </c>
      <c r="V40">
        <v>2</v>
      </c>
      <c r="W40">
        <v>2</v>
      </c>
      <c r="X40" s="2">
        <v>45.4666666667</v>
      </c>
      <c r="Y40" s="21">
        <v>0.86666666670000003</v>
      </c>
      <c r="Z40">
        <v>0.87</v>
      </c>
      <c r="AA40">
        <v>5.72</v>
      </c>
      <c r="AB40" s="32">
        <f t="shared" si="4"/>
        <v>0.13201820940819423</v>
      </c>
      <c r="AE40" s="17" t="str">
        <f t="shared" si="5"/>
        <v xml:space="preserve"> </v>
      </c>
      <c r="AF40" s="35">
        <v>1</v>
      </c>
      <c r="AG40" s="35">
        <v>4</v>
      </c>
      <c r="AH40" s="35">
        <v>10</v>
      </c>
      <c r="AI40" s="35">
        <v>40</v>
      </c>
      <c r="AJ40" s="35">
        <v>5</v>
      </c>
      <c r="AK40" s="35">
        <v>10</v>
      </c>
      <c r="AL40" s="35">
        <v>13</v>
      </c>
      <c r="AM40" s="35">
        <v>4</v>
      </c>
      <c r="AN40">
        <v>1</v>
      </c>
      <c r="AO40">
        <v>1</v>
      </c>
      <c r="AP40" s="2">
        <v>-62.02</v>
      </c>
      <c r="AQ40" s="2">
        <v>2.1</v>
      </c>
      <c r="AR40" s="2">
        <v>83.557000000000002</v>
      </c>
      <c r="AS40" s="21">
        <v>2.0920000000000001</v>
      </c>
      <c r="AT40" s="2">
        <v>-3.7</v>
      </c>
      <c r="AU40" s="2">
        <v>0.30000000000000004</v>
      </c>
      <c r="AV40" s="2">
        <v>-0.4</v>
      </c>
      <c r="AW40" s="2">
        <v>-0.30000000000000004</v>
      </c>
      <c r="AX40" s="2">
        <v>-0.60000000000000009</v>
      </c>
      <c r="AY40" s="2">
        <v>-1</v>
      </c>
    </row>
    <row r="41" spans="1:51" x14ac:dyDescent="0.2">
      <c r="A41" s="12" t="s">
        <v>2454</v>
      </c>
      <c r="B41" s="12" t="s">
        <v>3138</v>
      </c>
      <c r="C41" t="s">
        <v>3137</v>
      </c>
      <c r="D41" t="s">
        <v>382</v>
      </c>
      <c r="E41" s="12" t="s">
        <v>178</v>
      </c>
      <c r="F41">
        <v>74</v>
      </c>
      <c r="G41">
        <v>1</v>
      </c>
      <c r="H41">
        <v>0</v>
      </c>
      <c r="I41" s="31">
        <f t="shared" si="0"/>
        <v>1</v>
      </c>
      <c r="J41">
        <v>0</v>
      </c>
      <c r="K41">
        <v>0</v>
      </c>
      <c r="L41" s="3">
        <v>1</v>
      </c>
      <c r="M41" s="3">
        <v>0</v>
      </c>
      <c r="N41" s="3">
        <v>0</v>
      </c>
      <c r="O41" s="15">
        <f t="shared" si="1"/>
        <v>0</v>
      </c>
      <c r="P41">
        <v>3</v>
      </c>
      <c r="Q41">
        <v>4</v>
      </c>
      <c r="R41">
        <v>2</v>
      </c>
      <c r="S41" s="13">
        <f t="shared" si="2"/>
        <v>0.33333333333333331</v>
      </c>
      <c r="T41" s="13">
        <f t="shared" si="3"/>
        <v>0.1111111111111111</v>
      </c>
      <c r="U41">
        <v>18</v>
      </c>
      <c r="V41">
        <v>5</v>
      </c>
      <c r="W41">
        <v>6</v>
      </c>
      <c r="X41" s="2">
        <v>193.95</v>
      </c>
      <c r="Y41" s="21">
        <v>2.6166666667</v>
      </c>
      <c r="Z41">
        <v>2.5099999999999998</v>
      </c>
      <c r="AA41">
        <v>2.15</v>
      </c>
      <c r="AB41" s="32">
        <f t="shared" si="4"/>
        <v>0.53862660944205998</v>
      </c>
      <c r="AE41" s="17" t="str">
        <f t="shared" si="5"/>
        <v xml:space="preserve"> </v>
      </c>
      <c r="AF41" s="35">
        <v>5</v>
      </c>
      <c r="AG41" s="35">
        <v>21</v>
      </c>
      <c r="AH41" s="35">
        <v>17</v>
      </c>
      <c r="AI41" s="35">
        <v>145</v>
      </c>
      <c r="AJ41" s="35">
        <v>8</v>
      </c>
      <c r="AK41" s="35">
        <v>56</v>
      </c>
      <c r="AL41" s="35">
        <v>62</v>
      </c>
      <c r="AM41" s="35">
        <v>7</v>
      </c>
      <c r="AN41">
        <v>0</v>
      </c>
      <c r="AO41">
        <v>3</v>
      </c>
      <c r="AP41" s="2">
        <v>-79.680000000000007</v>
      </c>
      <c r="AQ41" s="2">
        <v>-18.899999999999999</v>
      </c>
      <c r="AR41" s="2">
        <v>69.155000000000001</v>
      </c>
      <c r="AS41" s="21">
        <v>3.1640000000000001</v>
      </c>
      <c r="AT41" s="2">
        <v>-19.100000000000001</v>
      </c>
      <c r="AU41" s="2">
        <v>-2.2999999999999998</v>
      </c>
      <c r="AV41" s="2">
        <v>0.5</v>
      </c>
      <c r="AW41" s="2">
        <v>1.2</v>
      </c>
      <c r="AX41" s="2">
        <v>-0.5</v>
      </c>
      <c r="AY41" s="2">
        <v>-1</v>
      </c>
    </row>
    <row r="42" spans="1:51" x14ac:dyDescent="0.2">
      <c r="A42" s="12" t="s">
        <v>2454</v>
      </c>
      <c r="B42" s="12" t="s">
        <v>3386</v>
      </c>
      <c r="C42" t="s">
        <v>3385</v>
      </c>
      <c r="D42" t="s">
        <v>271</v>
      </c>
      <c r="E42" s="12" t="s">
        <v>178</v>
      </c>
      <c r="F42">
        <v>43</v>
      </c>
      <c r="G42">
        <v>0</v>
      </c>
      <c r="H42">
        <v>2</v>
      </c>
      <c r="I42" s="31">
        <f t="shared" si="0"/>
        <v>2</v>
      </c>
      <c r="J42">
        <v>0</v>
      </c>
      <c r="K42">
        <v>2</v>
      </c>
      <c r="L42" s="3">
        <v>0</v>
      </c>
      <c r="M42" s="3">
        <v>0</v>
      </c>
      <c r="N42" s="3">
        <v>2</v>
      </c>
      <c r="O42" s="15">
        <f t="shared" si="1"/>
        <v>0</v>
      </c>
      <c r="P42">
        <v>0</v>
      </c>
      <c r="Q42">
        <v>0</v>
      </c>
      <c r="R42">
        <v>0</v>
      </c>
      <c r="S42" s="13">
        <f t="shared" si="2"/>
        <v>0</v>
      </c>
      <c r="T42" s="13">
        <f t="shared" si="3"/>
        <v>0</v>
      </c>
      <c r="U42">
        <v>4</v>
      </c>
      <c r="V42">
        <v>3</v>
      </c>
      <c r="W42">
        <v>0</v>
      </c>
      <c r="X42" s="2">
        <v>51.7833333333</v>
      </c>
      <c r="Y42" s="21">
        <v>1.2</v>
      </c>
      <c r="Z42">
        <v>1.2</v>
      </c>
      <c r="AA42">
        <v>4.5999999999999996</v>
      </c>
      <c r="AB42" s="32">
        <f t="shared" si="4"/>
        <v>0.20689655172413793</v>
      </c>
      <c r="AE42" s="17" t="str">
        <f t="shared" si="5"/>
        <v xml:space="preserve"> </v>
      </c>
      <c r="AF42" s="35">
        <v>3</v>
      </c>
      <c r="AG42" s="35">
        <v>4</v>
      </c>
      <c r="AH42" s="35">
        <v>3</v>
      </c>
      <c r="AI42" s="35">
        <v>39</v>
      </c>
      <c r="AJ42" s="35">
        <v>1</v>
      </c>
      <c r="AK42" s="35">
        <v>15</v>
      </c>
      <c r="AL42" s="35">
        <v>18</v>
      </c>
      <c r="AM42" s="35">
        <v>0</v>
      </c>
      <c r="AN42">
        <v>0</v>
      </c>
      <c r="AO42">
        <v>1</v>
      </c>
      <c r="AP42" s="2">
        <v>-79.95</v>
      </c>
      <c r="AQ42" s="2">
        <v>18.600000000000001</v>
      </c>
      <c r="AR42" s="2">
        <v>83.924999999999997</v>
      </c>
      <c r="AS42" s="21">
        <v>3.6429999999999998</v>
      </c>
      <c r="AT42" s="2">
        <v>-3.8</v>
      </c>
      <c r="AU42" s="2">
        <v>0.7</v>
      </c>
      <c r="AV42" s="2">
        <v>-0.30000000000000004</v>
      </c>
      <c r="AW42" s="2">
        <v>0</v>
      </c>
      <c r="AX42" s="2">
        <v>0.1</v>
      </c>
      <c r="AY42" s="2">
        <v>0.5</v>
      </c>
    </row>
    <row r="43" spans="1:51" x14ac:dyDescent="0.2">
      <c r="A43" s="12" t="s">
        <v>175</v>
      </c>
      <c r="B43" s="12" t="s">
        <v>176</v>
      </c>
      <c r="C43" t="s">
        <v>174</v>
      </c>
      <c r="D43" t="s">
        <v>177</v>
      </c>
      <c r="E43" s="12" t="s">
        <v>178</v>
      </c>
      <c r="F43">
        <v>10</v>
      </c>
      <c r="G43">
        <v>0</v>
      </c>
      <c r="H43">
        <v>0</v>
      </c>
      <c r="I43" s="31">
        <f t="shared" si="0"/>
        <v>0</v>
      </c>
      <c r="J43">
        <v>0</v>
      </c>
      <c r="K43">
        <v>0</v>
      </c>
      <c r="L43" s="3">
        <v>0</v>
      </c>
      <c r="M43" s="3">
        <v>0</v>
      </c>
      <c r="N43" s="3">
        <v>0</v>
      </c>
      <c r="O43" s="15">
        <f t="shared" si="1"/>
        <v>0</v>
      </c>
      <c r="P43">
        <v>0</v>
      </c>
      <c r="Q43">
        <v>0</v>
      </c>
      <c r="R43">
        <v>0</v>
      </c>
      <c r="S43" s="13">
        <f t="shared" si="2"/>
        <v>0</v>
      </c>
      <c r="T43" s="13">
        <f t="shared" si="3"/>
        <v>0</v>
      </c>
      <c r="U43">
        <v>0</v>
      </c>
      <c r="V43">
        <v>0</v>
      </c>
      <c r="W43">
        <v>0</v>
      </c>
      <c r="X43" s="2">
        <v>3.6</v>
      </c>
      <c r="Y43" s="21">
        <v>0.35</v>
      </c>
      <c r="Z43">
        <v>0.36</v>
      </c>
      <c r="AA43">
        <v>4.13</v>
      </c>
      <c r="AB43" s="32">
        <f t="shared" si="4"/>
        <v>8.0178173719376383E-2</v>
      </c>
      <c r="AE43" s="17" t="str">
        <f t="shared" si="5"/>
        <v xml:space="preserve"> 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1</v>
      </c>
      <c r="AL43" s="35">
        <v>2</v>
      </c>
      <c r="AM43" s="35">
        <v>0</v>
      </c>
      <c r="AN43">
        <v>0</v>
      </c>
      <c r="AO43">
        <v>0</v>
      </c>
      <c r="AP43" s="2">
        <v>-50</v>
      </c>
      <c r="AQ43" s="2">
        <v>16.8</v>
      </c>
      <c r="AR43" s="2">
        <v>83.521000000000001</v>
      </c>
      <c r="AS43" s="21">
        <v>2.4649999999999999</v>
      </c>
      <c r="AT43" s="2">
        <v>0</v>
      </c>
      <c r="AU43" s="2">
        <v>0.30000000000000004</v>
      </c>
      <c r="AV43" s="2">
        <v>0</v>
      </c>
      <c r="AW43" s="2">
        <v>0</v>
      </c>
      <c r="AX43" s="2">
        <v>-0.1</v>
      </c>
      <c r="AY43" s="2">
        <v>0.30000000000000004</v>
      </c>
    </row>
    <row r="44" spans="1:51" x14ac:dyDescent="0.2">
      <c r="A44" s="12" t="s">
        <v>175</v>
      </c>
      <c r="B44" s="12" t="s">
        <v>757</v>
      </c>
      <c r="C44" t="s">
        <v>756</v>
      </c>
      <c r="D44" t="s">
        <v>684</v>
      </c>
      <c r="E44" s="12" t="s">
        <v>178</v>
      </c>
      <c r="F44">
        <v>3</v>
      </c>
      <c r="G44">
        <v>0</v>
      </c>
      <c r="H44">
        <v>0</v>
      </c>
      <c r="I44" s="31">
        <f t="shared" si="0"/>
        <v>0</v>
      </c>
      <c r="J44">
        <v>0</v>
      </c>
      <c r="K44">
        <v>0</v>
      </c>
      <c r="L44" s="3">
        <v>0</v>
      </c>
      <c r="M44" s="3">
        <v>0</v>
      </c>
      <c r="N44" s="3">
        <v>0</v>
      </c>
      <c r="O44" s="15">
        <f t="shared" si="1"/>
        <v>0</v>
      </c>
      <c r="P44">
        <v>0</v>
      </c>
      <c r="Q44">
        <v>0</v>
      </c>
      <c r="R44">
        <v>0</v>
      </c>
      <c r="S44" s="13">
        <f t="shared" si="2"/>
        <v>0</v>
      </c>
      <c r="T44" s="13">
        <f t="shared" si="3"/>
        <v>0</v>
      </c>
      <c r="U44">
        <v>0</v>
      </c>
      <c r="V44">
        <v>0</v>
      </c>
      <c r="W44">
        <v>0</v>
      </c>
      <c r="X44" s="2">
        <v>1.4166666667000001</v>
      </c>
      <c r="Y44" s="21">
        <v>0.46666666670000001</v>
      </c>
      <c r="Z44">
        <v>0.47</v>
      </c>
      <c r="AA44">
        <v>2.06</v>
      </c>
      <c r="AB44" s="32">
        <f t="shared" si="4"/>
        <v>0.18577075098814227</v>
      </c>
      <c r="AE44" s="17" t="str">
        <f t="shared" si="5"/>
        <v xml:space="preserve"> </v>
      </c>
      <c r="AF44" s="35">
        <v>0</v>
      </c>
      <c r="AG44" s="35">
        <v>0</v>
      </c>
      <c r="AH44" s="35">
        <v>0</v>
      </c>
      <c r="AI44" s="35">
        <v>0</v>
      </c>
      <c r="AJ44" s="35">
        <v>2</v>
      </c>
      <c r="AK44" s="35">
        <v>0</v>
      </c>
      <c r="AL44" s="35">
        <v>0</v>
      </c>
      <c r="AM44" s="35">
        <v>0</v>
      </c>
      <c r="AN44">
        <v>0</v>
      </c>
      <c r="AO44">
        <v>0</v>
      </c>
      <c r="AP44" s="2">
        <v>84.71</v>
      </c>
      <c r="AQ44" s="2">
        <v>220.6</v>
      </c>
      <c r="AR44" s="2">
        <v>68.792000000000002</v>
      </c>
      <c r="AS44" s="21">
        <v>-5.0670000000000002</v>
      </c>
      <c r="AT44" s="2">
        <v>-0.1</v>
      </c>
      <c r="AU44" s="2">
        <v>0.1</v>
      </c>
      <c r="AV44" s="2">
        <v>0</v>
      </c>
      <c r="AW44" s="2">
        <v>0.1</v>
      </c>
      <c r="AX44" s="2">
        <v>0</v>
      </c>
      <c r="AY44" s="2">
        <v>0.2</v>
      </c>
    </row>
    <row r="45" spans="1:51" x14ac:dyDescent="0.2">
      <c r="A45" s="12" t="s">
        <v>175</v>
      </c>
      <c r="B45" s="12" t="s">
        <v>880</v>
      </c>
      <c r="C45" t="s">
        <v>879</v>
      </c>
      <c r="D45" t="s">
        <v>192</v>
      </c>
      <c r="E45" s="12" t="s">
        <v>170</v>
      </c>
      <c r="F45">
        <v>82</v>
      </c>
      <c r="G45">
        <v>3</v>
      </c>
      <c r="H45">
        <v>2</v>
      </c>
      <c r="I45" s="31">
        <f t="shared" si="0"/>
        <v>5</v>
      </c>
      <c r="J45">
        <v>1</v>
      </c>
      <c r="K45">
        <v>0</v>
      </c>
      <c r="L45" s="3">
        <v>3</v>
      </c>
      <c r="M45" s="3">
        <v>2</v>
      </c>
      <c r="N45" s="3">
        <v>0</v>
      </c>
      <c r="O45" s="15">
        <f t="shared" si="1"/>
        <v>3.8333333333333335</v>
      </c>
      <c r="P45">
        <v>12</v>
      </c>
      <c r="Q45">
        <v>6</v>
      </c>
      <c r="R45">
        <v>4</v>
      </c>
      <c r="S45" s="13">
        <f t="shared" si="2"/>
        <v>0.25</v>
      </c>
      <c r="T45" s="13">
        <f t="shared" si="3"/>
        <v>0.13636363636363635</v>
      </c>
      <c r="U45">
        <v>5</v>
      </c>
      <c r="V45">
        <v>5</v>
      </c>
      <c r="W45">
        <v>3</v>
      </c>
      <c r="X45" s="2">
        <v>130.6</v>
      </c>
      <c r="Y45" s="21">
        <v>1.5833333333000001</v>
      </c>
      <c r="Z45">
        <v>1.58</v>
      </c>
      <c r="AA45">
        <v>3.7</v>
      </c>
      <c r="AB45" s="32">
        <f t="shared" si="4"/>
        <v>0.29924242424242425</v>
      </c>
      <c r="AC45">
        <v>3</v>
      </c>
      <c r="AD45">
        <v>9</v>
      </c>
      <c r="AE45" s="17">
        <f t="shared" si="5"/>
        <v>0.25</v>
      </c>
      <c r="AF45" s="35">
        <v>6</v>
      </c>
      <c r="AG45" s="35">
        <v>18</v>
      </c>
      <c r="AH45" s="35">
        <v>17</v>
      </c>
      <c r="AI45" s="35">
        <v>79</v>
      </c>
      <c r="AJ45" s="35">
        <v>9</v>
      </c>
      <c r="AK45" s="35">
        <v>39</v>
      </c>
      <c r="AL45" s="35">
        <v>60</v>
      </c>
      <c r="AM45" s="35">
        <v>7</v>
      </c>
      <c r="AN45">
        <v>2</v>
      </c>
      <c r="AO45">
        <v>2</v>
      </c>
      <c r="AP45" s="2">
        <v>-72.650000000000006</v>
      </c>
      <c r="AQ45" s="2">
        <v>28</v>
      </c>
      <c r="AR45" s="2">
        <v>80.325999999999993</v>
      </c>
      <c r="AS45" s="21">
        <v>-2.0259999999999998</v>
      </c>
      <c r="AT45" s="2">
        <v>-9.1</v>
      </c>
      <c r="AU45" s="2">
        <v>1.9</v>
      </c>
      <c r="AV45" s="2">
        <v>-1.1000000000000001</v>
      </c>
      <c r="AW45" s="2">
        <v>0.1</v>
      </c>
      <c r="AX45" s="2">
        <v>-1.1000000000000001</v>
      </c>
      <c r="AY45" s="2">
        <v>-0.2</v>
      </c>
    </row>
    <row r="46" spans="1:51" x14ac:dyDescent="0.2">
      <c r="A46" s="12" t="s">
        <v>175</v>
      </c>
      <c r="B46" s="12" t="s">
        <v>1068</v>
      </c>
      <c r="C46" t="s">
        <v>1067</v>
      </c>
      <c r="D46" t="s">
        <v>610</v>
      </c>
      <c r="E46" s="12" t="s">
        <v>170</v>
      </c>
      <c r="F46">
        <v>81</v>
      </c>
      <c r="G46">
        <v>0</v>
      </c>
      <c r="H46">
        <v>0</v>
      </c>
      <c r="I46" s="31">
        <f t="shared" si="0"/>
        <v>0</v>
      </c>
      <c r="J46">
        <v>0</v>
      </c>
      <c r="K46">
        <v>0</v>
      </c>
      <c r="L46" s="3">
        <v>0</v>
      </c>
      <c r="M46" s="3">
        <v>0</v>
      </c>
      <c r="N46" s="3">
        <v>0</v>
      </c>
      <c r="O46" s="15">
        <f t="shared" si="1"/>
        <v>0</v>
      </c>
      <c r="P46">
        <v>7</v>
      </c>
      <c r="Q46">
        <v>2</v>
      </c>
      <c r="R46">
        <v>3</v>
      </c>
      <c r="S46" s="13">
        <f t="shared" si="2"/>
        <v>0</v>
      </c>
      <c r="T46" s="13">
        <f t="shared" si="3"/>
        <v>0</v>
      </c>
      <c r="U46">
        <v>9</v>
      </c>
      <c r="V46">
        <v>1</v>
      </c>
      <c r="W46">
        <v>2</v>
      </c>
      <c r="X46" s="2">
        <v>98</v>
      </c>
      <c r="Y46" s="21">
        <v>1.2</v>
      </c>
      <c r="Z46">
        <v>1.21</v>
      </c>
      <c r="AA46">
        <v>3.16</v>
      </c>
      <c r="AB46" s="32">
        <f t="shared" si="4"/>
        <v>0.27688787185354691</v>
      </c>
      <c r="AC46">
        <v>17</v>
      </c>
      <c r="AD46">
        <v>21</v>
      </c>
      <c r="AE46" s="17">
        <f t="shared" si="5"/>
        <v>0.44736842105263158</v>
      </c>
      <c r="AF46" s="35">
        <v>0</v>
      </c>
      <c r="AG46" s="35">
        <v>5</v>
      </c>
      <c r="AH46" s="35">
        <v>16</v>
      </c>
      <c r="AI46" s="35">
        <v>51</v>
      </c>
      <c r="AJ46" s="35">
        <v>2</v>
      </c>
      <c r="AK46" s="35">
        <v>35</v>
      </c>
      <c r="AL46" s="35">
        <v>55</v>
      </c>
      <c r="AM46" s="35">
        <v>6</v>
      </c>
      <c r="AN46">
        <v>0</v>
      </c>
      <c r="AO46">
        <v>1</v>
      </c>
      <c r="AP46" s="2">
        <v>-74.69</v>
      </c>
      <c r="AQ46" s="2">
        <v>8.1999999999999993</v>
      </c>
      <c r="AR46" s="2">
        <v>82.009</v>
      </c>
      <c r="AS46" s="21">
        <v>1.9159999999999999</v>
      </c>
      <c r="AT46" s="2">
        <v>-5.5</v>
      </c>
      <c r="AU46" s="2">
        <v>3.3</v>
      </c>
      <c r="AV46" s="2">
        <v>-0.7</v>
      </c>
      <c r="AW46" s="2">
        <v>0</v>
      </c>
      <c r="AX46" s="2">
        <v>-1.5</v>
      </c>
      <c r="AY46" s="2">
        <v>1.2</v>
      </c>
    </row>
    <row r="47" spans="1:51" x14ac:dyDescent="0.2">
      <c r="A47" s="12" t="s">
        <v>175</v>
      </c>
      <c r="B47" s="12" t="s">
        <v>1170</v>
      </c>
      <c r="C47" t="s">
        <v>1169</v>
      </c>
      <c r="D47" t="s">
        <v>147</v>
      </c>
      <c r="E47" s="12" t="s">
        <v>170</v>
      </c>
      <c r="F47">
        <v>9</v>
      </c>
      <c r="G47">
        <v>0</v>
      </c>
      <c r="H47">
        <v>0</v>
      </c>
      <c r="I47" s="31">
        <f t="shared" si="0"/>
        <v>0</v>
      </c>
      <c r="J47">
        <v>0</v>
      </c>
      <c r="K47">
        <v>0</v>
      </c>
      <c r="L47" s="3">
        <v>0</v>
      </c>
      <c r="M47" s="3">
        <v>0</v>
      </c>
      <c r="N47" s="3">
        <v>0</v>
      </c>
      <c r="O47" s="15">
        <f t="shared" si="1"/>
        <v>0</v>
      </c>
      <c r="P47">
        <v>0</v>
      </c>
      <c r="Q47">
        <v>0</v>
      </c>
      <c r="R47">
        <v>0</v>
      </c>
      <c r="S47" s="13">
        <f t="shared" si="2"/>
        <v>0</v>
      </c>
      <c r="T47" s="13">
        <f t="shared" si="3"/>
        <v>0</v>
      </c>
      <c r="U47">
        <v>1</v>
      </c>
      <c r="V47">
        <v>0</v>
      </c>
      <c r="W47">
        <v>0</v>
      </c>
      <c r="X47" s="2">
        <v>4.4333333333000002</v>
      </c>
      <c r="Y47" s="21">
        <v>0.4833333333</v>
      </c>
      <c r="Z47">
        <v>0.49</v>
      </c>
      <c r="AA47">
        <v>4.88</v>
      </c>
      <c r="AB47" s="32">
        <f t="shared" si="4"/>
        <v>9.1247672253258846E-2</v>
      </c>
      <c r="AC47">
        <v>0</v>
      </c>
      <c r="AD47">
        <v>0</v>
      </c>
      <c r="AE47" s="17" t="str">
        <f t="shared" si="5"/>
        <v xml:space="preserve"> </v>
      </c>
      <c r="AF47" s="35">
        <v>0</v>
      </c>
      <c r="AG47" s="35">
        <v>0</v>
      </c>
      <c r="AH47" s="35">
        <v>0</v>
      </c>
      <c r="AI47" s="35">
        <v>7</v>
      </c>
      <c r="AJ47" s="35">
        <v>0</v>
      </c>
      <c r="AK47" s="35">
        <v>3</v>
      </c>
      <c r="AL47" s="35">
        <v>2</v>
      </c>
      <c r="AM47" s="35">
        <v>0</v>
      </c>
      <c r="AN47">
        <v>0</v>
      </c>
      <c r="AO47">
        <v>0</v>
      </c>
      <c r="AP47" s="2">
        <v>-162.41</v>
      </c>
      <c r="AQ47" s="2">
        <v>-72.2</v>
      </c>
      <c r="AR47" s="2">
        <v>84.248000000000005</v>
      </c>
      <c r="AS47" s="21">
        <v>4.2249999999999996</v>
      </c>
      <c r="AT47" s="2">
        <v>-0.9</v>
      </c>
      <c r="AU47" s="2">
        <v>-0.60000000000000009</v>
      </c>
      <c r="AV47" s="2">
        <v>0</v>
      </c>
      <c r="AW47" s="2">
        <v>0.1</v>
      </c>
      <c r="AX47" s="2">
        <v>0.1</v>
      </c>
      <c r="AY47" s="2">
        <v>-0.5</v>
      </c>
    </row>
    <row r="48" spans="1:51" x14ac:dyDescent="0.2">
      <c r="A48" s="12" t="s">
        <v>175</v>
      </c>
      <c r="B48" s="12" t="s">
        <v>1301</v>
      </c>
      <c r="C48" t="s">
        <v>1300</v>
      </c>
      <c r="D48" t="s">
        <v>131</v>
      </c>
      <c r="E48" s="12" t="s">
        <v>178</v>
      </c>
      <c r="F48">
        <v>71</v>
      </c>
      <c r="G48">
        <v>0</v>
      </c>
      <c r="H48">
        <v>0</v>
      </c>
      <c r="I48" s="31">
        <f t="shared" si="0"/>
        <v>0</v>
      </c>
      <c r="J48">
        <v>0</v>
      </c>
      <c r="K48">
        <v>0</v>
      </c>
      <c r="L48" s="3">
        <v>0</v>
      </c>
      <c r="M48" s="3">
        <v>0</v>
      </c>
      <c r="N48" s="3">
        <v>0</v>
      </c>
      <c r="O48" s="15">
        <f t="shared" si="1"/>
        <v>0</v>
      </c>
      <c r="P48">
        <v>0</v>
      </c>
      <c r="Q48">
        <v>0</v>
      </c>
      <c r="R48">
        <v>1</v>
      </c>
      <c r="S48" s="13">
        <f t="shared" si="2"/>
        <v>0</v>
      </c>
      <c r="T48" s="13">
        <f t="shared" si="3"/>
        <v>0</v>
      </c>
      <c r="U48">
        <v>22</v>
      </c>
      <c r="V48">
        <v>14</v>
      </c>
      <c r="W48">
        <v>2</v>
      </c>
      <c r="X48" s="2">
        <v>204.3333333333</v>
      </c>
      <c r="Y48" s="21">
        <v>2.8666666667</v>
      </c>
      <c r="Z48">
        <v>2.7</v>
      </c>
      <c r="AA48">
        <v>2.58</v>
      </c>
      <c r="AB48" s="32">
        <f t="shared" si="4"/>
        <v>0.51136363636363635</v>
      </c>
      <c r="AE48" s="17" t="str">
        <f t="shared" si="5"/>
        <v xml:space="preserve"> </v>
      </c>
      <c r="AF48" s="35">
        <v>0</v>
      </c>
      <c r="AG48" s="35">
        <v>21</v>
      </c>
      <c r="AH48" s="35">
        <v>12</v>
      </c>
      <c r="AI48" s="35">
        <v>166</v>
      </c>
      <c r="AJ48" s="35">
        <v>8</v>
      </c>
      <c r="AK48" s="35">
        <v>90</v>
      </c>
      <c r="AL48" s="35">
        <v>88</v>
      </c>
      <c r="AM48" s="35">
        <v>6</v>
      </c>
      <c r="AN48">
        <v>3</v>
      </c>
      <c r="AO48">
        <v>2</v>
      </c>
      <c r="AP48" s="2">
        <v>-106.12</v>
      </c>
      <c r="AQ48" s="2">
        <v>-19.100000000000001</v>
      </c>
      <c r="AR48" s="2">
        <v>92.545000000000002</v>
      </c>
      <c r="AS48" s="21">
        <v>8.7449999999999992</v>
      </c>
      <c r="AT48" s="2">
        <v>-21.2</v>
      </c>
      <c r="AU48" s="2">
        <v>-2.7</v>
      </c>
      <c r="AV48" s="2">
        <v>0.60000000000000009</v>
      </c>
      <c r="AW48" s="2">
        <v>0.5</v>
      </c>
      <c r="AX48" s="2">
        <v>0.8</v>
      </c>
      <c r="AY48" s="2">
        <v>-0.8</v>
      </c>
    </row>
    <row r="49" spans="1:51" x14ac:dyDescent="0.2">
      <c r="A49" s="12" t="s">
        <v>175</v>
      </c>
      <c r="B49" s="12" t="s">
        <v>2146</v>
      </c>
      <c r="C49" t="s">
        <v>2145</v>
      </c>
      <c r="D49" t="s">
        <v>169</v>
      </c>
      <c r="E49" s="12" t="s">
        <v>156</v>
      </c>
      <c r="F49">
        <v>78</v>
      </c>
      <c r="G49">
        <v>0</v>
      </c>
      <c r="H49">
        <v>2</v>
      </c>
      <c r="I49" s="31">
        <f t="shared" si="0"/>
        <v>2</v>
      </c>
      <c r="J49">
        <v>2</v>
      </c>
      <c r="K49">
        <v>0</v>
      </c>
      <c r="L49" s="3">
        <v>0</v>
      </c>
      <c r="M49" s="3">
        <v>2</v>
      </c>
      <c r="N49" s="3">
        <v>0</v>
      </c>
      <c r="O49" s="15">
        <f t="shared" si="1"/>
        <v>12</v>
      </c>
      <c r="P49">
        <v>7</v>
      </c>
      <c r="Q49">
        <v>4</v>
      </c>
      <c r="R49">
        <v>6</v>
      </c>
      <c r="S49" s="13">
        <f t="shared" si="2"/>
        <v>0</v>
      </c>
      <c r="T49" s="13">
        <f t="shared" si="3"/>
        <v>0</v>
      </c>
      <c r="U49">
        <v>13</v>
      </c>
      <c r="V49">
        <v>11</v>
      </c>
      <c r="W49">
        <v>3</v>
      </c>
      <c r="X49" s="2">
        <v>160.69999999999999</v>
      </c>
      <c r="Y49" s="21">
        <v>2.0499999999999998</v>
      </c>
      <c r="Z49">
        <v>2.06</v>
      </c>
      <c r="AA49">
        <v>3.42</v>
      </c>
      <c r="AB49" s="32">
        <f t="shared" si="4"/>
        <v>0.37591240875912407</v>
      </c>
      <c r="AC49">
        <v>2</v>
      </c>
      <c r="AD49">
        <v>4</v>
      </c>
      <c r="AE49" s="17">
        <f t="shared" si="5"/>
        <v>0.33333333333333331</v>
      </c>
      <c r="AF49" s="35">
        <v>3</v>
      </c>
      <c r="AG49" s="35">
        <v>18</v>
      </c>
      <c r="AH49" s="35">
        <v>15</v>
      </c>
      <c r="AI49" s="35">
        <v>106</v>
      </c>
      <c r="AJ49" s="35">
        <v>7</v>
      </c>
      <c r="AK49" s="35">
        <v>68</v>
      </c>
      <c r="AL49" s="35">
        <v>65</v>
      </c>
      <c r="AM49" s="35">
        <v>15</v>
      </c>
      <c r="AN49">
        <v>0</v>
      </c>
      <c r="AO49">
        <v>4</v>
      </c>
      <c r="AP49" s="2">
        <v>-81.209999999999994</v>
      </c>
      <c r="AQ49" s="2">
        <v>-3.7</v>
      </c>
      <c r="AR49" s="2">
        <v>83.082999999999998</v>
      </c>
      <c r="AS49" s="21">
        <v>3.42</v>
      </c>
      <c r="AT49" s="2">
        <v>-12.7</v>
      </c>
      <c r="AU49" s="2">
        <v>2.7</v>
      </c>
      <c r="AV49" s="2">
        <v>0.8</v>
      </c>
      <c r="AW49" s="2">
        <v>0.60000000000000009</v>
      </c>
      <c r="AX49" s="2">
        <v>-2.2000000000000002</v>
      </c>
      <c r="AY49" s="2">
        <v>1.9</v>
      </c>
    </row>
    <row r="50" spans="1:51" x14ac:dyDescent="0.2">
      <c r="A50" s="12" t="s">
        <v>175</v>
      </c>
      <c r="B50" s="12" t="s">
        <v>2307</v>
      </c>
      <c r="C50" t="s">
        <v>2306</v>
      </c>
      <c r="D50" s="12" t="s">
        <v>162</v>
      </c>
      <c r="E50" s="12" t="s">
        <v>178</v>
      </c>
      <c r="F50">
        <v>82</v>
      </c>
      <c r="G50">
        <v>0</v>
      </c>
      <c r="H50">
        <v>1</v>
      </c>
      <c r="I50" s="31">
        <f t="shared" si="0"/>
        <v>1</v>
      </c>
      <c r="J50">
        <v>1</v>
      </c>
      <c r="K50">
        <v>0</v>
      </c>
      <c r="L50" s="3">
        <v>0</v>
      </c>
      <c r="M50" s="3">
        <v>1</v>
      </c>
      <c r="N50" s="3">
        <v>0</v>
      </c>
      <c r="O50" s="15">
        <f t="shared" si="1"/>
        <v>7</v>
      </c>
      <c r="P50">
        <v>5</v>
      </c>
      <c r="Q50">
        <v>0</v>
      </c>
      <c r="R50">
        <v>0</v>
      </c>
      <c r="S50" s="13">
        <f t="shared" si="2"/>
        <v>0</v>
      </c>
      <c r="T50" s="13">
        <f t="shared" si="3"/>
        <v>0</v>
      </c>
      <c r="U50">
        <v>30</v>
      </c>
      <c r="V50">
        <v>8</v>
      </c>
      <c r="W50">
        <v>3</v>
      </c>
      <c r="X50" s="2">
        <v>194.46666666670001</v>
      </c>
      <c r="Y50" s="21">
        <v>2.3666666667</v>
      </c>
      <c r="Z50">
        <v>2.2999999999999998</v>
      </c>
      <c r="AA50">
        <v>2.84</v>
      </c>
      <c r="AB50" s="32">
        <f t="shared" si="4"/>
        <v>0.44747081712062259</v>
      </c>
      <c r="AE50" s="17" t="str">
        <f t="shared" si="5"/>
        <v xml:space="preserve"> </v>
      </c>
      <c r="AF50" s="35">
        <v>4</v>
      </c>
      <c r="AG50" s="35">
        <v>29</v>
      </c>
      <c r="AH50" s="35">
        <v>24</v>
      </c>
      <c r="AI50" s="35">
        <v>136</v>
      </c>
      <c r="AJ50" s="35">
        <v>15</v>
      </c>
      <c r="AK50" s="35">
        <v>70</v>
      </c>
      <c r="AL50" s="35">
        <v>91</v>
      </c>
      <c r="AM50" s="35">
        <v>6</v>
      </c>
      <c r="AN50">
        <v>0</v>
      </c>
      <c r="AO50">
        <v>1</v>
      </c>
      <c r="AP50" s="2">
        <v>-88.21</v>
      </c>
      <c r="AQ50" s="2">
        <v>-21.8</v>
      </c>
      <c r="AR50" s="2">
        <v>80.341999999999999</v>
      </c>
      <c r="AS50" s="21">
        <v>-8.4000000000000005E-2</v>
      </c>
      <c r="AT50" s="2">
        <v>-16.8</v>
      </c>
      <c r="AU50" s="2">
        <v>0.7</v>
      </c>
      <c r="AV50" s="2">
        <v>0.8</v>
      </c>
      <c r="AW50" s="2">
        <v>1</v>
      </c>
      <c r="AX50" s="2">
        <v>-2.5</v>
      </c>
      <c r="AY50" s="2">
        <v>-0.1</v>
      </c>
    </row>
    <row r="51" spans="1:51" x14ac:dyDescent="0.2">
      <c r="A51" s="12" t="s">
        <v>175</v>
      </c>
      <c r="B51" s="12" t="s">
        <v>3167</v>
      </c>
      <c r="C51" t="s">
        <v>3166</v>
      </c>
      <c r="D51" t="s">
        <v>442</v>
      </c>
      <c r="E51" s="12" t="s">
        <v>170</v>
      </c>
      <c r="F51">
        <v>80</v>
      </c>
      <c r="G51">
        <v>0</v>
      </c>
      <c r="H51">
        <v>0</v>
      </c>
      <c r="I51" s="31">
        <f t="shared" si="0"/>
        <v>0</v>
      </c>
      <c r="J51">
        <v>0</v>
      </c>
      <c r="K51">
        <v>0</v>
      </c>
      <c r="L51" s="3">
        <v>0</v>
      </c>
      <c r="M51" s="3">
        <v>0</v>
      </c>
      <c r="N51" s="3">
        <v>0</v>
      </c>
      <c r="O51" s="15">
        <f t="shared" si="1"/>
        <v>0</v>
      </c>
      <c r="P51">
        <v>0</v>
      </c>
      <c r="Q51">
        <v>0</v>
      </c>
      <c r="R51">
        <v>1</v>
      </c>
      <c r="S51" s="13">
        <f t="shared" si="2"/>
        <v>0</v>
      </c>
      <c r="T51" s="13">
        <f t="shared" si="3"/>
        <v>0</v>
      </c>
      <c r="U51">
        <v>0</v>
      </c>
      <c r="V51">
        <v>0</v>
      </c>
      <c r="W51">
        <v>2</v>
      </c>
      <c r="X51" s="2">
        <v>20.149999999999999</v>
      </c>
      <c r="Y51" s="21">
        <v>0.25</v>
      </c>
      <c r="Z51">
        <v>0.25</v>
      </c>
      <c r="AA51">
        <v>4.54</v>
      </c>
      <c r="AB51" s="32">
        <f t="shared" si="4"/>
        <v>5.2192066805845511E-2</v>
      </c>
      <c r="AC51">
        <v>3</v>
      </c>
      <c r="AD51">
        <v>6</v>
      </c>
      <c r="AE51" s="17">
        <f t="shared" si="5"/>
        <v>0.33333333333333331</v>
      </c>
      <c r="AF51" s="35">
        <v>1</v>
      </c>
      <c r="AG51" s="35">
        <v>3</v>
      </c>
      <c r="AH51" s="35">
        <v>0</v>
      </c>
      <c r="AI51" s="35">
        <v>10</v>
      </c>
      <c r="AJ51" s="35">
        <v>1</v>
      </c>
      <c r="AK51" s="35">
        <v>6</v>
      </c>
      <c r="AL51" s="35">
        <v>5</v>
      </c>
      <c r="AM51" s="35">
        <v>1</v>
      </c>
      <c r="AN51">
        <v>1</v>
      </c>
      <c r="AO51">
        <v>3</v>
      </c>
      <c r="AP51" s="2">
        <v>-63.69</v>
      </c>
      <c r="AQ51" s="2">
        <v>20.100000000000001</v>
      </c>
      <c r="AR51" s="2">
        <v>83.572000000000003</v>
      </c>
      <c r="AS51" s="21">
        <v>4.1689999999999996</v>
      </c>
      <c r="AT51" s="2">
        <v>-1.5</v>
      </c>
      <c r="AU51" s="2">
        <v>0.1</v>
      </c>
      <c r="AV51" s="2">
        <v>-0.1</v>
      </c>
      <c r="AW51" s="2">
        <v>0.1</v>
      </c>
      <c r="AX51" s="2">
        <v>-0.1</v>
      </c>
      <c r="AY51" s="2">
        <v>0</v>
      </c>
    </row>
    <row r="52" spans="1:51" x14ac:dyDescent="0.2">
      <c r="A52" s="12" t="s">
        <v>1595</v>
      </c>
      <c r="B52" s="12" t="s">
        <v>1596</v>
      </c>
      <c r="C52" t="s">
        <v>1594</v>
      </c>
      <c r="D52" t="s">
        <v>432</v>
      </c>
      <c r="E52" s="12" t="s">
        <v>178</v>
      </c>
      <c r="F52">
        <v>82</v>
      </c>
      <c r="G52">
        <v>0</v>
      </c>
      <c r="H52">
        <v>2</v>
      </c>
      <c r="I52" s="31">
        <f t="shared" si="0"/>
        <v>2</v>
      </c>
      <c r="J52">
        <v>0</v>
      </c>
      <c r="K52">
        <v>1</v>
      </c>
      <c r="L52" s="3">
        <v>0</v>
      </c>
      <c r="M52" s="3">
        <v>0</v>
      </c>
      <c r="N52" s="3">
        <v>2</v>
      </c>
      <c r="O52" s="15">
        <f t="shared" si="1"/>
        <v>0</v>
      </c>
      <c r="P52">
        <v>4</v>
      </c>
      <c r="Q52">
        <v>1</v>
      </c>
      <c r="R52">
        <v>1</v>
      </c>
      <c r="S52" s="13">
        <f t="shared" si="2"/>
        <v>0</v>
      </c>
      <c r="T52" s="13">
        <f t="shared" si="3"/>
        <v>0</v>
      </c>
      <c r="U52">
        <v>35</v>
      </c>
      <c r="V52">
        <v>10</v>
      </c>
      <c r="W52">
        <v>10</v>
      </c>
      <c r="X52" s="2">
        <v>292.05</v>
      </c>
      <c r="Y52" s="21">
        <v>3.55</v>
      </c>
      <c r="Z52">
        <v>3.47</v>
      </c>
      <c r="AA52">
        <v>2.04</v>
      </c>
      <c r="AB52" s="32">
        <f t="shared" si="4"/>
        <v>0.62976406533575324</v>
      </c>
      <c r="AE52" s="17" t="str">
        <f t="shared" si="5"/>
        <v xml:space="preserve"> </v>
      </c>
      <c r="AF52" s="35">
        <v>8</v>
      </c>
      <c r="AG52" s="35">
        <v>24</v>
      </c>
      <c r="AH52" s="35">
        <v>36</v>
      </c>
      <c r="AI52" s="35">
        <v>191</v>
      </c>
      <c r="AJ52" s="35">
        <v>8</v>
      </c>
      <c r="AK52" s="35">
        <v>80</v>
      </c>
      <c r="AL52" s="35">
        <v>94</v>
      </c>
      <c r="AM52" s="35">
        <v>8</v>
      </c>
      <c r="AN52">
        <v>0</v>
      </c>
      <c r="AO52">
        <v>0</v>
      </c>
      <c r="AP52" s="2">
        <v>-69.349999999999994</v>
      </c>
      <c r="AQ52" s="2">
        <v>8.1999999999999993</v>
      </c>
      <c r="AR52" s="2">
        <v>82.222999999999999</v>
      </c>
      <c r="AS52" s="21">
        <v>0.42599999999999999</v>
      </c>
      <c r="AT52" s="2">
        <v>-25.2</v>
      </c>
      <c r="AU52" s="2">
        <v>2</v>
      </c>
      <c r="AV52" s="2">
        <v>0.2</v>
      </c>
      <c r="AW52" s="2">
        <v>0.60000000000000009</v>
      </c>
      <c r="AX52" s="2">
        <v>-0.60000000000000009</v>
      </c>
      <c r="AY52" s="2">
        <v>2.2000000000000002</v>
      </c>
    </row>
    <row r="53" spans="1:51" x14ac:dyDescent="0.2">
      <c r="A53" s="12" t="s">
        <v>1595</v>
      </c>
      <c r="B53" s="12" t="s">
        <v>2471</v>
      </c>
      <c r="C53" t="s">
        <v>2470</v>
      </c>
      <c r="D53" t="s">
        <v>460</v>
      </c>
      <c r="E53" s="12" t="s">
        <v>170</v>
      </c>
      <c r="F53">
        <v>7</v>
      </c>
      <c r="G53">
        <v>0</v>
      </c>
      <c r="H53">
        <v>0</v>
      </c>
      <c r="I53" s="31">
        <f t="shared" si="0"/>
        <v>0</v>
      </c>
      <c r="J53">
        <v>0</v>
      </c>
      <c r="K53">
        <v>0</v>
      </c>
      <c r="L53" s="3">
        <v>0</v>
      </c>
      <c r="M53" s="3">
        <v>0</v>
      </c>
      <c r="N53" s="3">
        <v>0</v>
      </c>
      <c r="O53" s="15">
        <f t="shared" si="1"/>
        <v>0</v>
      </c>
      <c r="P53">
        <v>0</v>
      </c>
      <c r="Q53">
        <v>0</v>
      </c>
      <c r="R53">
        <v>0</v>
      </c>
      <c r="S53" s="13">
        <f t="shared" si="2"/>
        <v>0</v>
      </c>
      <c r="T53" s="13">
        <f t="shared" si="3"/>
        <v>0</v>
      </c>
      <c r="U53">
        <v>0</v>
      </c>
      <c r="V53">
        <v>0</v>
      </c>
      <c r="W53">
        <v>0</v>
      </c>
      <c r="X53" s="2">
        <v>0</v>
      </c>
      <c r="Y53" s="21">
        <v>0</v>
      </c>
      <c r="AB53" s="32">
        <f t="shared" si="4"/>
        <v>0</v>
      </c>
      <c r="AC53">
        <v>0</v>
      </c>
      <c r="AD53">
        <v>0</v>
      </c>
      <c r="AE53" s="17" t="str">
        <f t="shared" si="5"/>
        <v xml:space="preserve"> 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>
        <v>0</v>
      </c>
      <c r="AO53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</row>
    <row r="54" spans="1:51" x14ac:dyDescent="0.2">
      <c r="A54" s="12" t="s">
        <v>2790</v>
      </c>
      <c r="B54" s="12" t="s">
        <v>2791</v>
      </c>
      <c r="C54" t="s">
        <v>2789</v>
      </c>
      <c r="D54" t="s">
        <v>169</v>
      </c>
      <c r="E54" s="12" t="s">
        <v>148</v>
      </c>
      <c r="F54">
        <v>53</v>
      </c>
      <c r="G54">
        <v>0</v>
      </c>
      <c r="H54">
        <v>0</v>
      </c>
      <c r="I54" s="31">
        <f t="shared" si="0"/>
        <v>0</v>
      </c>
      <c r="J54">
        <v>0</v>
      </c>
      <c r="K54">
        <v>0</v>
      </c>
      <c r="L54" s="3">
        <v>0</v>
      </c>
      <c r="M54" s="3">
        <v>0</v>
      </c>
      <c r="N54" s="3">
        <v>0</v>
      </c>
      <c r="O54" s="15">
        <f t="shared" si="1"/>
        <v>0</v>
      </c>
      <c r="P54">
        <v>0</v>
      </c>
      <c r="Q54">
        <v>0</v>
      </c>
      <c r="R54">
        <v>0</v>
      </c>
      <c r="S54" s="13">
        <f t="shared" si="2"/>
        <v>0</v>
      </c>
      <c r="T54" s="13">
        <f t="shared" si="3"/>
        <v>0</v>
      </c>
      <c r="U54">
        <v>0</v>
      </c>
      <c r="V54">
        <v>0</v>
      </c>
      <c r="W54">
        <v>0</v>
      </c>
      <c r="X54" s="2">
        <v>0</v>
      </c>
      <c r="Y54" s="21">
        <v>0</v>
      </c>
      <c r="AB54" s="32">
        <f t="shared" si="4"/>
        <v>0</v>
      </c>
      <c r="AC54">
        <v>0</v>
      </c>
      <c r="AD54">
        <v>0</v>
      </c>
      <c r="AE54" s="17" t="str">
        <f t="shared" si="5"/>
        <v xml:space="preserve"> </v>
      </c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>
        <v>0</v>
      </c>
      <c r="AO54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</row>
    <row r="55" spans="1:51" x14ac:dyDescent="0.2">
      <c r="A55" s="12" t="s">
        <v>2999</v>
      </c>
      <c r="B55" s="12" t="s">
        <v>3000</v>
      </c>
      <c r="C55" t="s">
        <v>2998</v>
      </c>
      <c r="D55" t="s">
        <v>393</v>
      </c>
      <c r="E55" s="12" t="s">
        <v>156</v>
      </c>
      <c r="F55">
        <v>81</v>
      </c>
      <c r="G55">
        <v>0</v>
      </c>
      <c r="H55">
        <v>2</v>
      </c>
      <c r="I55" s="31">
        <f t="shared" si="0"/>
        <v>2</v>
      </c>
      <c r="J55">
        <v>1</v>
      </c>
      <c r="K55">
        <v>1</v>
      </c>
      <c r="L55" s="3">
        <v>0</v>
      </c>
      <c r="M55" s="3">
        <v>1</v>
      </c>
      <c r="N55" s="3">
        <v>1</v>
      </c>
      <c r="O55" s="15">
        <f t="shared" si="1"/>
        <v>8</v>
      </c>
      <c r="P55">
        <v>3</v>
      </c>
      <c r="Q55">
        <v>1</v>
      </c>
      <c r="R55">
        <v>1</v>
      </c>
      <c r="S55" s="13">
        <f t="shared" si="2"/>
        <v>0</v>
      </c>
      <c r="T55" s="13">
        <f t="shared" si="3"/>
        <v>0</v>
      </c>
      <c r="U55">
        <v>13</v>
      </c>
      <c r="V55">
        <v>4</v>
      </c>
      <c r="W55">
        <v>7</v>
      </c>
      <c r="X55" s="2">
        <v>135.71666666670001</v>
      </c>
      <c r="Y55" s="21">
        <v>1.6666666667000001</v>
      </c>
      <c r="Z55">
        <v>1.6800000000000002</v>
      </c>
      <c r="AA55">
        <v>3.15</v>
      </c>
      <c r="AB55" s="32">
        <f t="shared" si="4"/>
        <v>0.34782608695652178</v>
      </c>
      <c r="AC55">
        <v>3</v>
      </c>
      <c r="AD55">
        <v>5</v>
      </c>
      <c r="AE55" s="17">
        <f t="shared" si="5"/>
        <v>0.375</v>
      </c>
      <c r="AF55" s="35">
        <v>2</v>
      </c>
      <c r="AG55" s="35">
        <v>15</v>
      </c>
      <c r="AH55" s="35">
        <v>14</v>
      </c>
      <c r="AI55" s="35">
        <v>123</v>
      </c>
      <c r="AJ55" s="35">
        <v>4</v>
      </c>
      <c r="AK55" s="35">
        <v>62</v>
      </c>
      <c r="AL55" s="35">
        <v>67</v>
      </c>
      <c r="AM55" s="35">
        <v>3</v>
      </c>
      <c r="AN55">
        <v>6</v>
      </c>
      <c r="AO55">
        <v>3</v>
      </c>
      <c r="AP55" s="2">
        <v>-107.86</v>
      </c>
      <c r="AQ55" s="2">
        <v>-33.700000000000003</v>
      </c>
      <c r="AR55" s="2">
        <v>81.695999999999998</v>
      </c>
      <c r="AS55" s="21">
        <v>0.745</v>
      </c>
      <c r="AT55" s="2">
        <v>-15.9</v>
      </c>
      <c r="AU55" s="2">
        <v>-3</v>
      </c>
      <c r="AV55" s="2">
        <v>1.2</v>
      </c>
      <c r="AW55" s="2">
        <v>0.7</v>
      </c>
      <c r="AX55" s="2">
        <v>0.5</v>
      </c>
      <c r="AY55" s="2">
        <v>-0.60000000000000009</v>
      </c>
    </row>
    <row r="56" spans="1:51" x14ac:dyDescent="0.2">
      <c r="A56" s="12" t="s">
        <v>2999</v>
      </c>
      <c r="B56" s="12" t="s">
        <v>3560</v>
      </c>
      <c r="C56" t="s">
        <v>3559</v>
      </c>
      <c r="D56" t="s">
        <v>460</v>
      </c>
      <c r="E56" s="12" t="s">
        <v>170</v>
      </c>
      <c r="F56">
        <v>82</v>
      </c>
      <c r="G56">
        <v>3</v>
      </c>
      <c r="H56">
        <v>0</v>
      </c>
      <c r="I56" s="31">
        <f t="shared" si="0"/>
        <v>3</v>
      </c>
      <c r="J56">
        <v>0</v>
      </c>
      <c r="K56">
        <v>0</v>
      </c>
      <c r="L56" s="3">
        <v>3</v>
      </c>
      <c r="M56" s="3">
        <v>0</v>
      </c>
      <c r="N56" s="3">
        <v>0</v>
      </c>
      <c r="O56" s="15">
        <f t="shared" si="1"/>
        <v>0</v>
      </c>
      <c r="P56">
        <v>17</v>
      </c>
      <c r="Q56">
        <v>0</v>
      </c>
      <c r="R56">
        <v>3</v>
      </c>
      <c r="S56" s="13">
        <f t="shared" si="2"/>
        <v>0.17647058823529413</v>
      </c>
      <c r="T56" s="13">
        <f t="shared" si="3"/>
        <v>0.15</v>
      </c>
      <c r="U56">
        <v>20</v>
      </c>
      <c r="V56">
        <v>3</v>
      </c>
      <c r="W56">
        <v>5</v>
      </c>
      <c r="X56" s="2">
        <v>182.8333333333</v>
      </c>
      <c r="Y56" s="21">
        <v>2.2166666667000001</v>
      </c>
      <c r="Z56">
        <v>2.0699999999999998</v>
      </c>
      <c r="AA56">
        <v>2.96</v>
      </c>
      <c r="AB56" s="32">
        <f t="shared" si="4"/>
        <v>0.41153081510934397</v>
      </c>
      <c r="AC56">
        <v>144</v>
      </c>
      <c r="AD56">
        <v>109</v>
      </c>
      <c r="AE56" s="17">
        <f t="shared" si="5"/>
        <v>0.56916996047430835</v>
      </c>
      <c r="AF56" s="35">
        <v>3</v>
      </c>
      <c r="AG56" s="35">
        <v>22</v>
      </c>
      <c r="AH56" s="35">
        <v>29</v>
      </c>
      <c r="AI56" s="35">
        <v>164</v>
      </c>
      <c r="AJ56" s="35">
        <v>3</v>
      </c>
      <c r="AK56" s="35">
        <v>54</v>
      </c>
      <c r="AL56" s="35">
        <v>75</v>
      </c>
      <c r="AM56" s="35">
        <v>5</v>
      </c>
      <c r="AN56">
        <v>0</v>
      </c>
      <c r="AO56">
        <v>4</v>
      </c>
      <c r="AP56" s="2">
        <v>-97</v>
      </c>
      <c r="AQ56" s="2">
        <v>-8.4</v>
      </c>
      <c r="AR56" s="2">
        <v>84.242999999999995</v>
      </c>
      <c r="AS56" s="21">
        <v>3.3450000000000002</v>
      </c>
      <c r="AT56" s="2">
        <v>-21.5</v>
      </c>
      <c r="AU56" s="2">
        <v>-5.4</v>
      </c>
      <c r="AV56" s="2">
        <v>0.1</v>
      </c>
      <c r="AW56" s="2">
        <v>0.60000000000000009</v>
      </c>
      <c r="AX56" s="2">
        <v>1.3</v>
      </c>
      <c r="AY56" s="2">
        <v>-3.4</v>
      </c>
    </row>
    <row r="57" spans="1:51" x14ac:dyDescent="0.2">
      <c r="A57" s="12" t="s">
        <v>386</v>
      </c>
      <c r="B57" s="12" t="s">
        <v>387</v>
      </c>
      <c r="C57" t="s">
        <v>385</v>
      </c>
      <c r="D57" t="s">
        <v>131</v>
      </c>
      <c r="E57" s="12" t="s">
        <v>178</v>
      </c>
      <c r="F57">
        <v>57</v>
      </c>
      <c r="G57">
        <v>0</v>
      </c>
      <c r="H57">
        <v>0</v>
      </c>
      <c r="I57" s="31">
        <f t="shared" si="0"/>
        <v>0</v>
      </c>
      <c r="J57">
        <v>0</v>
      </c>
      <c r="K57">
        <v>0</v>
      </c>
      <c r="L57" s="3">
        <v>0</v>
      </c>
      <c r="M57" s="3">
        <v>0</v>
      </c>
      <c r="N57" s="3">
        <v>0</v>
      </c>
      <c r="O57" s="15">
        <f t="shared" si="1"/>
        <v>0</v>
      </c>
      <c r="P57">
        <v>1</v>
      </c>
      <c r="Q57">
        <v>0</v>
      </c>
      <c r="R57">
        <v>0</v>
      </c>
      <c r="S57" s="13">
        <f t="shared" si="2"/>
        <v>0</v>
      </c>
      <c r="T57" s="13">
        <f t="shared" si="3"/>
        <v>0</v>
      </c>
      <c r="U57">
        <v>2</v>
      </c>
      <c r="V57">
        <v>7</v>
      </c>
      <c r="W57">
        <v>0</v>
      </c>
      <c r="X57" s="2">
        <v>27.5333333333</v>
      </c>
      <c r="Y57" s="21">
        <v>0.46666666670000001</v>
      </c>
      <c r="Z57">
        <v>0.47</v>
      </c>
      <c r="AA57">
        <v>4.93</v>
      </c>
      <c r="AB57" s="32">
        <f t="shared" si="4"/>
        <v>8.7037037037037038E-2</v>
      </c>
      <c r="AE57" s="17" t="str">
        <f t="shared" si="5"/>
        <v xml:space="preserve"> </v>
      </c>
      <c r="AF57" s="35">
        <v>0</v>
      </c>
      <c r="AG57" s="35">
        <v>3</v>
      </c>
      <c r="AH57" s="35">
        <v>6</v>
      </c>
      <c r="AI57" s="35">
        <v>22</v>
      </c>
      <c r="AJ57" s="35">
        <v>2</v>
      </c>
      <c r="AK57" s="35">
        <v>10</v>
      </c>
      <c r="AL57" s="35">
        <v>5</v>
      </c>
      <c r="AM57" s="35">
        <v>2</v>
      </c>
      <c r="AN57">
        <v>0</v>
      </c>
      <c r="AO57">
        <v>1</v>
      </c>
      <c r="AP57" s="2">
        <v>-66.540000000000006</v>
      </c>
      <c r="AQ57" s="2">
        <v>38.6</v>
      </c>
      <c r="AR57" s="2">
        <v>82.807000000000002</v>
      </c>
      <c r="AS57" s="21">
        <v>3.802</v>
      </c>
      <c r="AT57" s="2">
        <v>-3.4</v>
      </c>
      <c r="AU57" s="2">
        <v>-0.9</v>
      </c>
      <c r="AV57" s="2">
        <v>-0.2</v>
      </c>
      <c r="AW57" s="2">
        <v>0</v>
      </c>
      <c r="AX57" s="2">
        <v>0.1</v>
      </c>
      <c r="AY57" s="2">
        <v>-1</v>
      </c>
    </row>
    <row r="58" spans="1:51" x14ac:dyDescent="0.2">
      <c r="A58" s="12" t="s">
        <v>386</v>
      </c>
      <c r="B58" s="12" t="s">
        <v>2163</v>
      </c>
      <c r="C58" t="s">
        <v>2162</v>
      </c>
      <c r="D58" t="s">
        <v>131</v>
      </c>
      <c r="E58" s="12" t="s">
        <v>140</v>
      </c>
      <c r="F58">
        <v>27</v>
      </c>
      <c r="G58">
        <v>0</v>
      </c>
      <c r="H58">
        <v>0</v>
      </c>
      <c r="I58" s="31">
        <f t="shared" si="0"/>
        <v>0</v>
      </c>
      <c r="J58">
        <v>0</v>
      </c>
      <c r="K58">
        <v>0</v>
      </c>
      <c r="L58" s="3">
        <v>0</v>
      </c>
      <c r="M58" s="3">
        <v>0</v>
      </c>
      <c r="N58" s="3">
        <v>0</v>
      </c>
      <c r="O58" s="15">
        <f t="shared" si="1"/>
        <v>0</v>
      </c>
      <c r="P58">
        <v>1</v>
      </c>
      <c r="Q58">
        <v>1</v>
      </c>
      <c r="R58">
        <v>0</v>
      </c>
      <c r="S58" s="13">
        <f t="shared" si="2"/>
        <v>0</v>
      </c>
      <c r="T58" s="13">
        <f t="shared" si="3"/>
        <v>0</v>
      </c>
      <c r="U58">
        <v>2</v>
      </c>
      <c r="V58">
        <v>3</v>
      </c>
      <c r="W58">
        <v>0</v>
      </c>
      <c r="X58" s="2">
        <v>51.3</v>
      </c>
      <c r="Y58" s="21">
        <v>1.9</v>
      </c>
      <c r="Z58">
        <v>1.9</v>
      </c>
      <c r="AA58">
        <v>3.54</v>
      </c>
      <c r="AB58" s="32">
        <f t="shared" si="4"/>
        <v>0.34926470588235298</v>
      </c>
      <c r="AC58">
        <v>7</v>
      </c>
      <c r="AD58">
        <v>16</v>
      </c>
      <c r="AE58" s="17">
        <f t="shared" si="5"/>
        <v>0.30434782608695654</v>
      </c>
      <c r="AF58" s="35">
        <v>0</v>
      </c>
      <c r="AG58" s="35">
        <v>5</v>
      </c>
      <c r="AH58" s="35">
        <v>7</v>
      </c>
      <c r="AI58" s="35">
        <v>43</v>
      </c>
      <c r="AJ58" s="35">
        <v>2</v>
      </c>
      <c r="AK58" s="35">
        <v>13</v>
      </c>
      <c r="AL58" s="35">
        <v>24</v>
      </c>
      <c r="AM58" s="35">
        <v>1</v>
      </c>
      <c r="AN58">
        <v>0</v>
      </c>
      <c r="AO58">
        <v>0</v>
      </c>
      <c r="AP58" s="2">
        <v>-87.72</v>
      </c>
      <c r="AQ58" s="2">
        <v>2</v>
      </c>
      <c r="AR58" s="2">
        <v>82.578999999999994</v>
      </c>
      <c r="AS58" s="21">
        <v>-1.7370000000000001</v>
      </c>
      <c r="AT58" s="2">
        <v>-5.2</v>
      </c>
      <c r="AU58" s="2">
        <v>-0.2</v>
      </c>
      <c r="AV58" s="2">
        <v>-0.1</v>
      </c>
      <c r="AW58" s="2">
        <v>0.30000000000000004</v>
      </c>
      <c r="AX58" s="2">
        <v>0.30000000000000004</v>
      </c>
      <c r="AY58" s="2">
        <v>0.2</v>
      </c>
    </row>
    <row r="59" spans="1:51" x14ac:dyDescent="0.2">
      <c r="A59" s="12" t="s">
        <v>386</v>
      </c>
      <c r="B59" s="12" t="s">
        <v>3351</v>
      </c>
      <c r="C59" t="s">
        <v>3350</v>
      </c>
      <c r="D59" t="s">
        <v>199</v>
      </c>
      <c r="E59" s="12" t="s">
        <v>178</v>
      </c>
      <c r="F59">
        <v>81</v>
      </c>
      <c r="G59">
        <v>0</v>
      </c>
      <c r="H59">
        <v>0</v>
      </c>
      <c r="I59" s="31">
        <f t="shared" si="0"/>
        <v>0</v>
      </c>
      <c r="J59">
        <v>0</v>
      </c>
      <c r="K59">
        <v>0</v>
      </c>
      <c r="L59" s="3">
        <v>0</v>
      </c>
      <c r="M59" s="3">
        <v>0</v>
      </c>
      <c r="N59" s="3">
        <v>0</v>
      </c>
      <c r="O59" s="15">
        <f t="shared" si="1"/>
        <v>0</v>
      </c>
      <c r="P59">
        <v>1</v>
      </c>
      <c r="Q59">
        <v>1</v>
      </c>
      <c r="R59">
        <v>0</v>
      </c>
      <c r="S59" s="13">
        <f t="shared" si="2"/>
        <v>0</v>
      </c>
      <c r="T59" s="13">
        <f t="shared" si="3"/>
        <v>0</v>
      </c>
      <c r="U59">
        <v>11</v>
      </c>
      <c r="V59">
        <v>5</v>
      </c>
      <c r="W59">
        <v>0</v>
      </c>
      <c r="X59" s="2">
        <v>131.3166666667</v>
      </c>
      <c r="Y59" s="21">
        <v>1.6166666667</v>
      </c>
      <c r="Z59">
        <v>1.61</v>
      </c>
      <c r="AA59">
        <v>2.94</v>
      </c>
      <c r="AB59" s="32">
        <f t="shared" si="4"/>
        <v>0.35384615384615387</v>
      </c>
      <c r="AE59" s="17" t="str">
        <f t="shared" si="5"/>
        <v xml:space="preserve"> </v>
      </c>
      <c r="AF59" s="35">
        <v>3</v>
      </c>
      <c r="AG59" s="35">
        <v>10</v>
      </c>
      <c r="AH59" s="35">
        <v>18</v>
      </c>
      <c r="AI59" s="35">
        <v>100</v>
      </c>
      <c r="AJ59" s="35">
        <v>9</v>
      </c>
      <c r="AK59" s="35">
        <v>24</v>
      </c>
      <c r="AL59" s="35">
        <v>38</v>
      </c>
      <c r="AM59" s="35">
        <v>2</v>
      </c>
      <c r="AN59">
        <v>0</v>
      </c>
      <c r="AO59">
        <v>1</v>
      </c>
      <c r="AP59" s="2">
        <v>-64.349999999999994</v>
      </c>
      <c r="AQ59" s="2">
        <v>16.7</v>
      </c>
      <c r="AR59" s="2">
        <v>85.102999999999994</v>
      </c>
      <c r="AS59" s="21">
        <v>2.2040000000000002</v>
      </c>
      <c r="AT59" s="2">
        <v>-11.7</v>
      </c>
      <c r="AU59" s="2">
        <v>-0.5</v>
      </c>
      <c r="AV59" s="2">
        <v>-0.2</v>
      </c>
      <c r="AW59" s="2">
        <v>0</v>
      </c>
      <c r="AX59" s="2">
        <v>-0.30000000000000004</v>
      </c>
      <c r="AY59" s="2">
        <v>-1.1000000000000001</v>
      </c>
    </row>
    <row r="60" spans="1:51" x14ac:dyDescent="0.2">
      <c r="A60" s="12" t="s">
        <v>386</v>
      </c>
      <c r="B60" s="12" t="s">
        <v>3583</v>
      </c>
      <c r="C60" t="s">
        <v>3582</v>
      </c>
      <c r="D60" t="s">
        <v>432</v>
      </c>
      <c r="E60" s="12" t="s">
        <v>178</v>
      </c>
      <c r="F60">
        <v>56</v>
      </c>
      <c r="G60">
        <v>0</v>
      </c>
      <c r="H60">
        <v>1</v>
      </c>
      <c r="I60" s="31">
        <f t="shared" si="0"/>
        <v>1</v>
      </c>
      <c r="J60">
        <v>0</v>
      </c>
      <c r="K60">
        <v>1</v>
      </c>
      <c r="L60" s="3">
        <v>0</v>
      </c>
      <c r="M60" s="3">
        <v>0</v>
      </c>
      <c r="N60" s="3">
        <v>1</v>
      </c>
      <c r="O60" s="15">
        <f t="shared" si="1"/>
        <v>0</v>
      </c>
      <c r="P60">
        <v>1</v>
      </c>
      <c r="Q60">
        <v>1</v>
      </c>
      <c r="R60">
        <v>1</v>
      </c>
      <c r="S60" s="13">
        <f t="shared" si="2"/>
        <v>0</v>
      </c>
      <c r="T60" s="13">
        <f t="shared" si="3"/>
        <v>0</v>
      </c>
      <c r="U60">
        <v>48</v>
      </c>
      <c r="V60">
        <v>24</v>
      </c>
      <c r="W60">
        <v>2</v>
      </c>
      <c r="X60" s="2">
        <v>208.96666666670001</v>
      </c>
      <c r="Y60" s="21">
        <v>3.7166666667000001</v>
      </c>
      <c r="Z60">
        <v>3.62</v>
      </c>
      <c r="AA60">
        <v>2.08</v>
      </c>
      <c r="AB60" s="32">
        <f t="shared" si="4"/>
        <v>0.63508771929824559</v>
      </c>
      <c r="AE60" s="17" t="str">
        <f t="shared" si="5"/>
        <v xml:space="preserve"> </v>
      </c>
      <c r="AF60" s="35">
        <v>1</v>
      </c>
      <c r="AG60" s="35">
        <v>16</v>
      </c>
      <c r="AH60" s="35">
        <v>23</v>
      </c>
      <c r="AI60" s="35">
        <v>133</v>
      </c>
      <c r="AJ60" s="35">
        <v>7</v>
      </c>
      <c r="AK60" s="35">
        <v>73</v>
      </c>
      <c r="AL60" s="35">
        <v>89</v>
      </c>
      <c r="AM60" s="35">
        <v>6</v>
      </c>
      <c r="AN60">
        <v>1</v>
      </c>
      <c r="AO60">
        <v>0</v>
      </c>
      <c r="AP60" s="2">
        <v>-81.010000000000005</v>
      </c>
      <c r="AQ60" s="2">
        <v>-24.3</v>
      </c>
      <c r="AR60" s="2">
        <v>59.581000000000003</v>
      </c>
      <c r="AS60" s="21">
        <v>-12.657999999999999</v>
      </c>
      <c r="AT60" s="2">
        <v>-19.8</v>
      </c>
      <c r="AU60" s="2">
        <v>-0.1</v>
      </c>
      <c r="AV60" s="2">
        <v>0.5</v>
      </c>
      <c r="AW60" s="2">
        <v>0.7</v>
      </c>
      <c r="AX60" s="2">
        <v>-0.7</v>
      </c>
      <c r="AY60" s="2">
        <v>0.4</v>
      </c>
    </row>
    <row r="61" spans="1:51" x14ac:dyDescent="0.2">
      <c r="A61" s="12" t="s">
        <v>2080</v>
      </c>
      <c r="B61" s="12" t="s">
        <v>2081</v>
      </c>
      <c r="C61" t="s">
        <v>2079</v>
      </c>
      <c r="D61" t="s">
        <v>684</v>
      </c>
      <c r="E61" s="12" t="s">
        <v>170</v>
      </c>
      <c r="F61">
        <v>82</v>
      </c>
      <c r="G61">
        <v>0</v>
      </c>
      <c r="H61">
        <v>0</v>
      </c>
      <c r="I61" s="31">
        <f t="shared" si="0"/>
        <v>0</v>
      </c>
      <c r="J61">
        <v>0</v>
      </c>
      <c r="K61">
        <v>0</v>
      </c>
      <c r="L61" s="3">
        <v>0</v>
      </c>
      <c r="M61" s="3">
        <v>0</v>
      </c>
      <c r="N61" s="3">
        <v>0</v>
      </c>
      <c r="O61" s="15">
        <f t="shared" si="1"/>
        <v>0</v>
      </c>
      <c r="P61">
        <v>5</v>
      </c>
      <c r="Q61">
        <v>3</v>
      </c>
      <c r="R61">
        <v>0</v>
      </c>
      <c r="S61" s="13">
        <f t="shared" si="2"/>
        <v>0</v>
      </c>
      <c r="T61" s="13">
        <f t="shared" si="3"/>
        <v>0</v>
      </c>
      <c r="U61">
        <v>9</v>
      </c>
      <c r="V61">
        <v>6</v>
      </c>
      <c r="W61">
        <v>10</v>
      </c>
      <c r="X61" s="2">
        <v>164.88333333329999</v>
      </c>
      <c r="Y61" s="21">
        <v>2</v>
      </c>
      <c r="Z61">
        <v>1.92</v>
      </c>
      <c r="AA61">
        <v>3.85</v>
      </c>
      <c r="AB61" s="32">
        <f t="shared" si="4"/>
        <v>0.33275563258232238</v>
      </c>
      <c r="AC61">
        <v>73</v>
      </c>
      <c r="AD61">
        <v>86</v>
      </c>
      <c r="AE61" s="17">
        <f t="shared" si="5"/>
        <v>0.45911949685534592</v>
      </c>
      <c r="AF61" s="35">
        <v>0</v>
      </c>
      <c r="AG61" s="35">
        <v>24</v>
      </c>
      <c r="AH61" s="35">
        <v>19</v>
      </c>
      <c r="AI61" s="35">
        <v>128</v>
      </c>
      <c r="AJ61" s="35">
        <v>9</v>
      </c>
      <c r="AK61" s="35">
        <v>64</v>
      </c>
      <c r="AL61" s="35">
        <v>50</v>
      </c>
      <c r="AM61" s="35">
        <v>2</v>
      </c>
      <c r="AN61">
        <v>0</v>
      </c>
      <c r="AO61">
        <v>2</v>
      </c>
      <c r="AP61" s="2">
        <v>-89.72</v>
      </c>
      <c r="AQ61" s="2">
        <v>-11.1</v>
      </c>
      <c r="AR61" s="2">
        <v>81.498999999999995</v>
      </c>
      <c r="AS61" s="21">
        <v>-2.2090000000000001</v>
      </c>
      <c r="AT61" s="2">
        <v>-18.3</v>
      </c>
      <c r="AU61" s="2">
        <v>-3.5</v>
      </c>
      <c r="AV61" s="2">
        <v>0.2</v>
      </c>
      <c r="AW61" s="2">
        <v>0.4</v>
      </c>
      <c r="AX61" s="2">
        <v>-0.60000000000000009</v>
      </c>
      <c r="AY61" s="2">
        <v>-3.4</v>
      </c>
    </row>
    <row r="62" spans="1:51" x14ac:dyDescent="0.2">
      <c r="A62" s="12" t="s">
        <v>247</v>
      </c>
      <c r="B62" s="12" t="s">
        <v>248</v>
      </c>
      <c r="C62" t="s">
        <v>246</v>
      </c>
      <c r="D62" t="s">
        <v>199</v>
      </c>
      <c r="E62" s="12" t="s">
        <v>148</v>
      </c>
      <c r="F62">
        <v>6</v>
      </c>
      <c r="G62">
        <v>0</v>
      </c>
      <c r="H62">
        <v>0</v>
      </c>
      <c r="I62" s="31">
        <f t="shared" si="0"/>
        <v>0</v>
      </c>
      <c r="J62">
        <v>0</v>
      </c>
      <c r="K62">
        <v>0</v>
      </c>
      <c r="L62" s="3">
        <v>0</v>
      </c>
      <c r="M62" s="3">
        <v>0</v>
      </c>
      <c r="N62" s="3">
        <v>0</v>
      </c>
      <c r="O62" s="15">
        <f t="shared" si="1"/>
        <v>0</v>
      </c>
      <c r="P62">
        <v>0</v>
      </c>
      <c r="Q62">
        <v>0</v>
      </c>
      <c r="R62">
        <v>0</v>
      </c>
      <c r="S62" s="13">
        <f t="shared" si="2"/>
        <v>0</v>
      </c>
      <c r="T62" s="13">
        <f t="shared" si="3"/>
        <v>0</v>
      </c>
      <c r="U62">
        <v>0</v>
      </c>
      <c r="V62">
        <v>0</v>
      </c>
      <c r="W62">
        <v>0</v>
      </c>
      <c r="X62" s="2">
        <v>0.51666666670000005</v>
      </c>
      <c r="Y62" s="21">
        <v>8.3333333300000006E-2</v>
      </c>
      <c r="AB62" s="32">
        <f t="shared" si="4"/>
        <v>0</v>
      </c>
      <c r="AC62">
        <v>0</v>
      </c>
      <c r="AD62">
        <v>0</v>
      </c>
      <c r="AE62" s="17" t="str">
        <f t="shared" si="5"/>
        <v xml:space="preserve"> </v>
      </c>
      <c r="AF62" s="35">
        <v>0</v>
      </c>
      <c r="AG62" s="35">
        <v>0</v>
      </c>
      <c r="AH62" s="35">
        <v>0</v>
      </c>
      <c r="AI62" s="35">
        <v>0</v>
      </c>
      <c r="AJ62" s="35">
        <v>0</v>
      </c>
      <c r="AK62" s="35">
        <v>0</v>
      </c>
      <c r="AL62" s="35">
        <v>0</v>
      </c>
      <c r="AM62" s="35">
        <v>0</v>
      </c>
      <c r="AN62">
        <v>0</v>
      </c>
      <c r="AO6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</row>
    <row r="63" spans="1:51" x14ac:dyDescent="0.2">
      <c r="A63" s="12" t="s">
        <v>221</v>
      </c>
      <c r="B63" s="12" t="s">
        <v>222</v>
      </c>
      <c r="C63" t="s">
        <v>220</v>
      </c>
      <c r="D63" t="s">
        <v>223</v>
      </c>
      <c r="E63" s="12" t="s">
        <v>170</v>
      </c>
      <c r="F63">
        <v>81</v>
      </c>
      <c r="G63">
        <v>2</v>
      </c>
      <c r="H63">
        <v>0</v>
      </c>
      <c r="I63" s="31">
        <f t="shared" si="0"/>
        <v>2</v>
      </c>
      <c r="J63">
        <v>0</v>
      </c>
      <c r="K63">
        <v>0</v>
      </c>
      <c r="L63" s="3">
        <v>2</v>
      </c>
      <c r="M63" s="3">
        <v>0</v>
      </c>
      <c r="N63" s="3">
        <v>0</v>
      </c>
      <c r="O63" s="15">
        <f t="shared" si="1"/>
        <v>0</v>
      </c>
      <c r="P63">
        <v>7</v>
      </c>
      <c r="Q63">
        <v>4</v>
      </c>
      <c r="R63">
        <v>2</v>
      </c>
      <c r="S63" s="13">
        <f t="shared" si="2"/>
        <v>0.2857142857142857</v>
      </c>
      <c r="T63" s="13">
        <f t="shared" si="3"/>
        <v>0.15384615384615385</v>
      </c>
      <c r="U63">
        <v>13</v>
      </c>
      <c r="V63">
        <v>3</v>
      </c>
      <c r="W63">
        <v>3</v>
      </c>
      <c r="X63" s="2">
        <v>169.61666666670001</v>
      </c>
      <c r="Y63" s="21">
        <v>2.0833333333000001</v>
      </c>
      <c r="Z63">
        <v>2.0499999999999998</v>
      </c>
      <c r="AA63">
        <v>3.57</v>
      </c>
      <c r="AB63" s="32">
        <f t="shared" si="4"/>
        <v>0.3647686832740214</v>
      </c>
      <c r="AC63">
        <v>26</v>
      </c>
      <c r="AD63">
        <v>42</v>
      </c>
      <c r="AE63" s="17">
        <f t="shared" si="5"/>
        <v>0.38235294117647056</v>
      </c>
      <c r="AF63" s="35">
        <v>2</v>
      </c>
      <c r="AG63" s="35">
        <v>24</v>
      </c>
      <c r="AH63" s="35">
        <v>25</v>
      </c>
      <c r="AI63" s="35">
        <v>156</v>
      </c>
      <c r="AJ63" s="35">
        <v>7</v>
      </c>
      <c r="AK63" s="35">
        <v>47</v>
      </c>
      <c r="AL63" s="35">
        <v>60</v>
      </c>
      <c r="AM63" s="35">
        <v>4</v>
      </c>
      <c r="AN63">
        <v>1</v>
      </c>
      <c r="AO63">
        <v>1</v>
      </c>
      <c r="AP63" s="2">
        <v>-90.11</v>
      </c>
      <c r="AQ63" s="2">
        <v>-11</v>
      </c>
      <c r="AR63" s="2">
        <v>82.846000000000004</v>
      </c>
      <c r="AS63" s="21">
        <v>-0.28800000000000003</v>
      </c>
      <c r="AT63" s="2">
        <v>-20.100000000000001</v>
      </c>
      <c r="AU63" s="2">
        <v>-4.0999999999999996</v>
      </c>
      <c r="AV63" s="2">
        <v>0.30000000000000004</v>
      </c>
      <c r="AW63" s="2">
        <v>0.60000000000000009</v>
      </c>
      <c r="AX63" s="2">
        <v>-0.2</v>
      </c>
      <c r="AY63" s="2">
        <v>-3.4</v>
      </c>
    </row>
    <row r="64" spans="1:51" x14ac:dyDescent="0.2">
      <c r="A64" s="12" t="s">
        <v>985</v>
      </c>
      <c r="B64" s="12" t="s">
        <v>986</v>
      </c>
      <c r="C64" t="s">
        <v>984</v>
      </c>
      <c r="D64" t="s">
        <v>271</v>
      </c>
      <c r="E64" s="12" t="s">
        <v>148</v>
      </c>
      <c r="F64">
        <v>55</v>
      </c>
      <c r="G64">
        <v>0</v>
      </c>
      <c r="H64">
        <v>1</v>
      </c>
      <c r="I64" s="31">
        <f t="shared" si="0"/>
        <v>1</v>
      </c>
      <c r="J64">
        <v>1</v>
      </c>
      <c r="K64">
        <v>0</v>
      </c>
      <c r="L64" s="3">
        <v>0</v>
      </c>
      <c r="M64" s="3">
        <v>1</v>
      </c>
      <c r="N64" s="3">
        <v>0</v>
      </c>
      <c r="O64" s="15">
        <f t="shared" si="1"/>
        <v>5</v>
      </c>
      <c r="P64">
        <v>1</v>
      </c>
      <c r="Q64">
        <v>1</v>
      </c>
      <c r="R64">
        <v>1</v>
      </c>
      <c r="S64" s="13">
        <f t="shared" si="2"/>
        <v>0</v>
      </c>
      <c r="T64" s="13">
        <f t="shared" si="3"/>
        <v>0</v>
      </c>
      <c r="U64">
        <v>5</v>
      </c>
      <c r="V64">
        <v>2</v>
      </c>
      <c r="W64">
        <v>3</v>
      </c>
      <c r="X64" s="2">
        <v>82.05</v>
      </c>
      <c r="Y64" s="21">
        <v>1.4833333333000001</v>
      </c>
      <c r="Z64">
        <v>1.46</v>
      </c>
      <c r="AA64">
        <v>4.03</v>
      </c>
      <c r="AB64" s="32">
        <f t="shared" si="4"/>
        <v>0.26593806921675772</v>
      </c>
      <c r="AC64">
        <v>0</v>
      </c>
      <c r="AD64">
        <v>0</v>
      </c>
      <c r="AE64" s="17" t="str">
        <f t="shared" si="5"/>
        <v xml:space="preserve"> </v>
      </c>
      <c r="AF64" s="35">
        <v>1</v>
      </c>
      <c r="AG64" s="35">
        <v>11</v>
      </c>
      <c r="AH64" s="35">
        <v>4</v>
      </c>
      <c r="AI64" s="35">
        <v>60</v>
      </c>
      <c r="AJ64" s="35">
        <v>2</v>
      </c>
      <c r="AK64" s="35">
        <v>30</v>
      </c>
      <c r="AL64" s="35">
        <v>37</v>
      </c>
      <c r="AM64" s="35">
        <v>2</v>
      </c>
      <c r="AN64">
        <v>2</v>
      </c>
      <c r="AO64">
        <v>0</v>
      </c>
      <c r="AP64" s="2">
        <v>-96.13</v>
      </c>
      <c r="AQ64" s="2">
        <v>-6.3</v>
      </c>
      <c r="AR64" s="2">
        <v>81.733999999999995</v>
      </c>
      <c r="AS64" s="21">
        <v>-3.5000000000000003E-2</v>
      </c>
      <c r="AT64" s="2">
        <v>-8.6</v>
      </c>
      <c r="AU64" s="2">
        <v>-1.3</v>
      </c>
      <c r="AV64" s="2">
        <v>-0.1</v>
      </c>
      <c r="AW64" s="2">
        <v>0.1</v>
      </c>
      <c r="AX64" s="2">
        <v>0.5</v>
      </c>
      <c r="AY64" s="2">
        <v>-0.8</v>
      </c>
    </row>
    <row r="65" spans="1:51" x14ac:dyDescent="0.2">
      <c r="A65" s="12" t="s">
        <v>1862</v>
      </c>
      <c r="B65" s="12" t="s">
        <v>1863</v>
      </c>
      <c r="C65" t="s">
        <v>1861</v>
      </c>
      <c r="D65" t="s">
        <v>265</v>
      </c>
      <c r="E65" s="12" t="s">
        <v>178</v>
      </c>
      <c r="F65">
        <v>79</v>
      </c>
      <c r="G65">
        <v>0</v>
      </c>
      <c r="H65">
        <v>0</v>
      </c>
      <c r="I65" s="31">
        <f t="shared" si="0"/>
        <v>0</v>
      </c>
      <c r="J65">
        <v>0</v>
      </c>
      <c r="K65">
        <v>0</v>
      </c>
      <c r="L65" s="3">
        <v>0</v>
      </c>
      <c r="M65" s="3">
        <v>0</v>
      </c>
      <c r="N65" s="3">
        <v>0</v>
      </c>
      <c r="O65" s="15">
        <f t="shared" si="1"/>
        <v>0</v>
      </c>
      <c r="P65">
        <v>6</v>
      </c>
      <c r="Q65">
        <v>1</v>
      </c>
      <c r="R65">
        <v>0</v>
      </c>
      <c r="S65" s="13">
        <f t="shared" si="2"/>
        <v>0</v>
      </c>
      <c r="T65" s="13">
        <f t="shared" si="3"/>
        <v>0</v>
      </c>
      <c r="U65">
        <v>28</v>
      </c>
      <c r="V65">
        <v>14</v>
      </c>
      <c r="W65">
        <v>3</v>
      </c>
      <c r="X65" s="2">
        <v>181.05</v>
      </c>
      <c r="Y65" s="21">
        <v>2.2833333332999999</v>
      </c>
      <c r="Z65">
        <v>2.2599999999999998</v>
      </c>
      <c r="AA65">
        <v>3.6</v>
      </c>
      <c r="AB65" s="32">
        <f t="shared" si="4"/>
        <v>0.38566552901023893</v>
      </c>
      <c r="AE65" s="17" t="str">
        <f t="shared" si="5"/>
        <v xml:space="preserve"> </v>
      </c>
      <c r="AF65" s="35">
        <v>4</v>
      </c>
      <c r="AG65" s="35">
        <v>19</v>
      </c>
      <c r="AH65" s="35">
        <v>29</v>
      </c>
      <c r="AI65" s="35">
        <v>109</v>
      </c>
      <c r="AJ65" s="35">
        <v>8</v>
      </c>
      <c r="AK65" s="35">
        <v>54</v>
      </c>
      <c r="AL65" s="35">
        <v>72</v>
      </c>
      <c r="AM65" s="35">
        <v>7</v>
      </c>
      <c r="AN65">
        <v>3</v>
      </c>
      <c r="AO65">
        <v>3</v>
      </c>
      <c r="AP65" s="2">
        <v>-69.28</v>
      </c>
      <c r="AQ65" s="2">
        <v>6.4</v>
      </c>
      <c r="AR65" s="2">
        <v>69.561000000000007</v>
      </c>
      <c r="AS65" s="21">
        <v>5.6580000000000004</v>
      </c>
      <c r="AT65" s="2">
        <v>-13.8</v>
      </c>
      <c r="AU65" s="2">
        <v>2.7</v>
      </c>
      <c r="AV65" s="2">
        <v>-0.5</v>
      </c>
      <c r="AW65" s="2">
        <v>0.30000000000000004</v>
      </c>
      <c r="AX65" s="2">
        <v>-2.5</v>
      </c>
      <c r="AY65" s="2">
        <v>0.1</v>
      </c>
    </row>
    <row r="66" spans="1:51" x14ac:dyDescent="0.2">
      <c r="A66" s="12" t="s">
        <v>401</v>
      </c>
      <c r="B66" s="12" t="s">
        <v>402</v>
      </c>
      <c r="C66" t="s">
        <v>400</v>
      </c>
      <c r="D66" t="s">
        <v>147</v>
      </c>
      <c r="E66" s="12" t="s">
        <v>148</v>
      </c>
      <c r="F66">
        <v>21</v>
      </c>
      <c r="G66">
        <v>0</v>
      </c>
      <c r="H66">
        <v>0</v>
      </c>
      <c r="I66" s="31">
        <f t="shared" ref="I66:I129" si="6">G66+H66</f>
        <v>0</v>
      </c>
      <c r="J66">
        <v>0</v>
      </c>
      <c r="K66">
        <v>0</v>
      </c>
      <c r="L66" s="3">
        <v>0</v>
      </c>
      <c r="M66" s="3">
        <v>0</v>
      </c>
      <c r="N66" s="3">
        <v>0</v>
      </c>
      <c r="O66" s="15">
        <f t="shared" ref="O66:O129" si="7">IF(AF66&gt;0,J66/(AF66/(AF66+AH66)),0)</f>
        <v>0</v>
      </c>
      <c r="P66">
        <v>0</v>
      </c>
      <c r="Q66">
        <v>0</v>
      </c>
      <c r="R66">
        <v>0</v>
      </c>
      <c r="S66" s="13">
        <f t="shared" ref="S66:S129" si="8">IF(P66&gt;0,G66/P66,0)</f>
        <v>0</v>
      </c>
      <c r="T66" s="13">
        <f t="shared" ref="T66:T129" si="9">IF(SUM(P66:R66)&gt;0,G66/SUM(P66:R66),0)</f>
        <v>0</v>
      </c>
      <c r="U66">
        <v>0</v>
      </c>
      <c r="V66">
        <v>0</v>
      </c>
      <c r="W66">
        <v>0</v>
      </c>
      <c r="X66" s="2">
        <v>3.3333333300000004E-2</v>
      </c>
      <c r="Y66" s="21">
        <v>0</v>
      </c>
      <c r="Z66">
        <v>0</v>
      </c>
      <c r="AA66">
        <v>4.9000000000000004</v>
      </c>
      <c r="AB66" s="32">
        <f t="shared" ref="AB66:AB129" si="10">IF(Z66&gt;0,Z66/(Z66+AA66),0)</f>
        <v>0</v>
      </c>
      <c r="AC66">
        <v>0</v>
      </c>
      <c r="AD66">
        <v>0</v>
      </c>
      <c r="AE66" s="17" t="str">
        <f t="shared" ref="AE66:AE129" si="11">IF((AC66+AD66)&gt;0,AC66/(AC66+AD66)," ")</f>
        <v xml:space="preserve"> </v>
      </c>
      <c r="AF66" s="35">
        <v>0</v>
      </c>
      <c r="AG66" s="35">
        <v>0</v>
      </c>
      <c r="AH66" s="35">
        <v>0</v>
      </c>
      <c r="AI66" s="35">
        <v>0</v>
      </c>
      <c r="AJ66" s="35">
        <v>0</v>
      </c>
      <c r="AK66" s="35">
        <v>0</v>
      </c>
      <c r="AL66" s="35">
        <v>0</v>
      </c>
      <c r="AM66" s="35">
        <v>0</v>
      </c>
      <c r="AN66">
        <v>0</v>
      </c>
      <c r="AO66">
        <v>0</v>
      </c>
      <c r="AP66" s="2">
        <v>0</v>
      </c>
      <c r="AQ66" s="2">
        <v>91.6</v>
      </c>
      <c r="AR66" s="2">
        <v>76.927999999999997</v>
      </c>
      <c r="AS66" s="21">
        <v>-3.4260000000000002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</row>
    <row r="67" spans="1:51" x14ac:dyDescent="0.2">
      <c r="A67" s="12" t="s">
        <v>819</v>
      </c>
      <c r="B67" s="12" t="s">
        <v>820</v>
      </c>
      <c r="C67" t="s">
        <v>818</v>
      </c>
      <c r="D67" t="s">
        <v>169</v>
      </c>
      <c r="E67" s="12" t="s">
        <v>178</v>
      </c>
      <c r="F67">
        <v>1</v>
      </c>
      <c r="G67">
        <v>0</v>
      </c>
      <c r="H67">
        <v>0</v>
      </c>
      <c r="I67" s="31">
        <f t="shared" si="6"/>
        <v>0</v>
      </c>
      <c r="J67">
        <v>0</v>
      </c>
      <c r="K67">
        <v>0</v>
      </c>
      <c r="L67" s="3">
        <v>0</v>
      </c>
      <c r="M67" s="3">
        <v>0</v>
      </c>
      <c r="N67" s="3">
        <v>0</v>
      </c>
      <c r="O67" s="15">
        <f t="shared" si="7"/>
        <v>0</v>
      </c>
      <c r="P67">
        <v>0</v>
      </c>
      <c r="Q67">
        <v>0</v>
      </c>
      <c r="R67">
        <v>0</v>
      </c>
      <c r="S67" s="13">
        <f t="shared" si="8"/>
        <v>0</v>
      </c>
      <c r="T67" s="13">
        <f t="shared" si="9"/>
        <v>0</v>
      </c>
      <c r="U67">
        <v>0</v>
      </c>
      <c r="V67">
        <v>0</v>
      </c>
      <c r="W67">
        <v>0</v>
      </c>
      <c r="X67" s="2">
        <v>0</v>
      </c>
      <c r="Y67" s="21">
        <v>0</v>
      </c>
      <c r="AB67" s="32">
        <f t="shared" si="10"/>
        <v>0</v>
      </c>
      <c r="AE67" s="17" t="str">
        <f t="shared" si="11"/>
        <v xml:space="preserve"> 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  <c r="AN67">
        <v>0</v>
      </c>
      <c r="AO67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</row>
    <row r="68" spans="1:51" x14ac:dyDescent="0.2">
      <c r="A68" s="12" t="s">
        <v>819</v>
      </c>
      <c r="B68" s="12" t="s">
        <v>1161</v>
      </c>
      <c r="C68" t="s">
        <v>1160</v>
      </c>
      <c r="D68" t="s">
        <v>131</v>
      </c>
      <c r="E68" s="12" t="s">
        <v>156</v>
      </c>
      <c r="F68">
        <v>7</v>
      </c>
      <c r="G68">
        <v>0</v>
      </c>
      <c r="H68">
        <v>0</v>
      </c>
      <c r="I68" s="31">
        <f t="shared" si="6"/>
        <v>0</v>
      </c>
      <c r="J68">
        <v>0</v>
      </c>
      <c r="K68">
        <v>0</v>
      </c>
      <c r="L68" s="3">
        <v>0</v>
      </c>
      <c r="M68" s="3">
        <v>0</v>
      </c>
      <c r="N68" s="3">
        <v>0</v>
      </c>
      <c r="O68" s="15">
        <f t="shared" si="7"/>
        <v>0</v>
      </c>
      <c r="P68">
        <v>0</v>
      </c>
      <c r="Q68">
        <v>0</v>
      </c>
      <c r="R68">
        <v>0</v>
      </c>
      <c r="S68" s="13">
        <f t="shared" si="8"/>
        <v>0</v>
      </c>
      <c r="T68" s="13">
        <f t="shared" si="9"/>
        <v>0</v>
      </c>
      <c r="U68">
        <v>0</v>
      </c>
      <c r="V68">
        <v>0</v>
      </c>
      <c r="W68">
        <v>0</v>
      </c>
      <c r="X68" s="2">
        <v>0</v>
      </c>
      <c r="Y68" s="21">
        <v>0</v>
      </c>
      <c r="AB68" s="32">
        <f t="shared" si="10"/>
        <v>0</v>
      </c>
      <c r="AC68">
        <v>0</v>
      </c>
      <c r="AD68">
        <v>0</v>
      </c>
      <c r="AE68" s="17" t="str">
        <f t="shared" si="11"/>
        <v xml:space="preserve"> 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>
        <v>0</v>
      </c>
      <c r="AO68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</row>
    <row r="69" spans="1:51" x14ac:dyDescent="0.2">
      <c r="A69" s="12" t="s">
        <v>819</v>
      </c>
      <c r="B69" s="12" t="s">
        <v>1695</v>
      </c>
      <c r="C69" t="s">
        <v>1694</v>
      </c>
      <c r="D69" t="s">
        <v>155</v>
      </c>
      <c r="E69" s="12" t="s">
        <v>229</v>
      </c>
      <c r="F69">
        <v>11</v>
      </c>
      <c r="G69">
        <v>0</v>
      </c>
      <c r="H69">
        <v>0</v>
      </c>
      <c r="I69" s="31">
        <f t="shared" si="6"/>
        <v>0</v>
      </c>
      <c r="J69">
        <v>0</v>
      </c>
      <c r="K69">
        <v>0</v>
      </c>
      <c r="L69" s="3">
        <v>0</v>
      </c>
      <c r="M69" s="3">
        <v>0</v>
      </c>
      <c r="N69" s="3">
        <v>0</v>
      </c>
      <c r="O69" s="15">
        <f t="shared" si="7"/>
        <v>0</v>
      </c>
      <c r="P69">
        <v>0</v>
      </c>
      <c r="Q69">
        <v>0</v>
      </c>
      <c r="R69">
        <v>0</v>
      </c>
      <c r="S69" s="13">
        <f t="shared" si="8"/>
        <v>0</v>
      </c>
      <c r="T69" s="13">
        <f t="shared" si="9"/>
        <v>0</v>
      </c>
      <c r="U69">
        <v>0</v>
      </c>
      <c r="V69">
        <v>0</v>
      </c>
      <c r="W69">
        <v>0</v>
      </c>
      <c r="X69" s="2">
        <v>0.16666666669999999</v>
      </c>
      <c r="Y69" s="21">
        <v>0</v>
      </c>
      <c r="Z69">
        <v>0.02</v>
      </c>
      <c r="AA69">
        <v>4.67</v>
      </c>
      <c r="AB69" s="32">
        <f t="shared" si="10"/>
        <v>4.2643923240938174E-3</v>
      </c>
      <c r="AC69">
        <v>0</v>
      </c>
      <c r="AD69">
        <v>0</v>
      </c>
      <c r="AE69" s="17" t="str">
        <f t="shared" si="11"/>
        <v xml:space="preserve"> </v>
      </c>
      <c r="AF69" s="35">
        <v>0</v>
      </c>
      <c r="AG69" s="35">
        <v>0</v>
      </c>
      <c r="AH69" s="35">
        <v>0</v>
      </c>
      <c r="AI69" s="35">
        <v>0</v>
      </c>
      <c r="AJ69" s="35">
        <v>0</v>
      </c>
      <c r="AK69" s="35">
        <v>1</v>
      </c>
      <c r="AL69" s="35">
        <v>0</v>
      </c>
      <c r="AM69" s="35">
        <v>0</v>
      </c>
      <c r="AN69">
        <v>0</v>
      </c>
      <c r="AO69">
        <v>0</v>
      </c>
      <c r="AP69" s="2">
        <v>-360</v>
      </c>
      <c r="AQ69" s="2">
        <v>-280.60000000000002</v>
      </c>
      <c r="AR69" s="2">
        <v>80.117000000000004</v>
      </c>
      <c r="AS69" s="21">
        <v>-9.7759999999999998</v>
      </c>
      <c r="AT69" s="2">
        <v>0</v>
      </c>
      <c r="AU69" s="2">
        <v>0.1</v>
      </c>
      <c r="AV69" s="2">
        <v>0</v>
      </c>
      <c r="AW69" s="2">
        <v>0</v>
      </c>
      <c r="AX69" s="2">
        <v>0</v>
      </c>
      <c r="AY69" s="2">
        <v>0.1</v>
      </c>
    </row>
    <row r="70" spans="1:51" x14ac:dyDescent="0.2">
      <c r="A70" s="12" t="s">
        <v>819</v>
      </c>
      <c r="B70" s="12" t="s">
        <v>2280</v>
      </c>
      <c r="C70" t="s">
        <v>2279</v>
      </c>
      <c r="D70" t="s">
        <v>192</v>
      </c>
      <c r="E70" s="12" t="s">
        <v>178</v>
      </c>
      <c r="F70">
        <v>78</v>
      </c>
      <c r="G70">
        <v>0</v>
      </c>
      <c r="H70">
        <v>0</v>
      </c>
      <c r="I70" s="31">
        <f t="shared" si="6"/>
        <v>0</v>
      </c>
      <c r="J70">
        <v>0</v>
      </c>
      <c r="K70">
        <v>0</v>
      </c>
      <c r="L70" s="3">
        <v>0</v>
      </c>
      <c r="M70" s="3">
        <v>0</v>
      </c>
      <c r="N70" s="3">
        <v>0</v>
      </c>
      <c r="O70" s="15">
        <f t="shared" si="7"/>
        <v>0</v>
      </c>
      <c r="P70">
        <v>3</v>
      </c>
      <c r="Q70">
        <v>0</v>
      </c>
      <c r="R70">
        <v>0</v>
      </c>
      <c r="S70" s="13">
        <f t="shared" si="8"/>
        <v>0</v>
      </c>
      <c r="T70" s="13">
        <f t="shared" si="9"/>
        <v>0</v>
      </c>
      <c r="U70">
        <v>30</v>
      </c>
      <c r="V70">
        <v>9</v>
      </c>
      <c r="W70">
        <v>5</v>
      </c>
      <c r="X70" s="2">
        <v>154.9166666667</v>
      </c>
      <c r="Y70" s="21">
        <v>1.9833333333000001</v>
      </c>
      <c r="Z70">
        <v>1.9500000000000002</v>
      </c>
      <c r="AA70">
        <v>3.33</v>
      </c>
      <c r="AB70" s="32">
        <f t="shared" si="10"/>
        <v>0.36931818181818182</v>
      </c>
      <c r="AE70" s="17" t="str">
        <f t="shared" si="11"/>
        <v xml:space="preserve"> </v>
      </c>
      <c r="AF70" s="35">
        <v>2</v>
      </c>
      <c r="AG70" s="35">
        <v>9</v>
      </c>
      <c r="AH70" s="35">
        <v>22</v>
      </c>
      <c r="AI70" s="35">
        <v>110</v>
      </c>
      <c r="AJ70" s="35">
        <v>7</v>
      </c>
      <c r="AK70" s="35">
        <v>55</v>
      </c>
      <c r="AL70" s="35">
        <v>74</v>
      </c>
      <c r="AM70" s="35">
        <v>1</v>
      </c>
      <c r="AN70">
        <v>1</v>
      </c>
      <c r="AO70">
        <v>0</v>
      </c>
      <c r="AP70" s="2">
        <v>-85.08</v>
      </c>
      <c r="AQ70" s="2">
        <v>8.8000000000000007</v>
      </c>
      <c r="AR70" s="2">
        <v>76.649000000000001</v>
      </c>
      <c r="AS70" s="21">
        <v>-6.8689999999999998</v>
      </c>
      <c r="AT70" s="2">
        <v>-11.6</v>
      </c>
      <c r="AU70" s="2">
        <v>2.7</v>
      </c>
      <c r="AV70" s="2">
        <v>0.2</v>
      </c>
      <c r="AW70" s="2">
        <v>0.1</v>
      </c>
      <c r="AX70" s="2">
        <v>-1.6</v>
      </c>
      <c r="AY70" s="2">
        <v>1.3</v>
      </c>
    </row>
    <row r="71" spans="1:51" x14ac:dyDescent="0.2">
      <c r="A71" s="12" t="s">
        <v>819</v>
      </c>
      <c r="B71" s="12" t="s">
        <v>3218</v>
      </c>
      <c r="C71" t="s">
        <v>3217</v>
      </c>
      <c r="D71" t="s">
        <v>442</v>
      </c>
      <c r="E71" s="12" t="s">
        <v>148</v>
      </c>
      <c r="F71">
        <v>75</v>
      </c>
      <c r="G71">
        <v>0</v>
      </c>
      <c r="H71">
        <v>0</v>
      </c>
      <c r="I71" s="31">
        <f t="shared" si="6"/>
        <v>0</v>
      </c>
      <c r="J71">
        <v>0</v>
      </c>
      <c r="K71">
        <v>0</v>
      </c>
      <c r="L71" s="3">
        <v>0</v>
      </c>
      <c r="M71" s="3">
        <v>0</v>
      </c>
      <c r="N71" s="3">
        <v>0</v>
      </c>
      <c r="O71" s="15">
        <f t="shared" si="7"/>
        <v>0</v>
      </c>
      <c r="P71">
        <v>4</v>
      </c>
      <c r="Q71">
        <v>1</v>
      </c>
      <c r="R71">
        <v>2</v>
      </c>
      <c r="S71" s="13">
        <f t="shared" si="8"/>
        <v>0</v>
      </c>
      <c r="T71" s="13">
        <f t="shared" si="9"/>
        <v>0</v>
      </c>
      <c r="U71">
        <v>8</v>
      </c>
      <c r="V71">
        <v>2</v>
      </c>
      <c r="W71">
        <v>4</v>
      </c>
      <c r="X71" s="2">
        <v>95.766666666700004</v>
      </c>
      <c r="Y71" s="21">
        <v>1.2666666666999999</v>
      </c>
      <c r="Z71">
        <v>1.28</v>
      </c>
      <c r="AA71">
        <v>3.48</v>
      </c>
      <c r="AB71" s="32">
        <f t="shared" si="10"/>
        <v>0.26890756302521013</v>
      </c>
      <c r="AC71">
        <v>18</v>
      </c>
      <c r="AD71">
        <v>33</v>
      </c>
      <c r="AE71" s="17">
        <f t="shared" si="11"/>
        <v>0.35294117647058826</v>
      </c>
      <c r="AF71" s="35">
        <v>0</v>
      </c>
      <c r="AG71" s="35">
        <v>9</v>
      </c>
      <c r="AH71" s="35">
        <v>12</v>
      </c>
      <c r="AI71" s="35">
        <v>68</v>
      </c>
      <c r="AJ71" s="35">
        <v>3</v>
      </c>
      <c r="AK71" s="35">
        <v>31</v>
      </c>
      <c r="AL71" s="35">
        <v>29</v>
      </c>
      <c r="AM71" s="35">
        <v>5</v>
      </c>
      <c r="AN71">
        <v>0</v>
      </c>
      <c r="AO71">
        <v>1</v>
      </c>
      <c r="AP71" s="2">
        <v>-73.33</v>
      </c>
      <c r="AQ71" s="2">
        <v>11.6</v>
      </c>
      <c r="AR71" s="2">
        <v>82.599000000000004</v>
      </c>
      <c r="AS71" s="21">
        <v>-4.9429999999999996</v>
      </c>
      <c r="AT71" s="2">
        <v>-8.4</v>
      </c>
      <c r="AU71" s="2">
        <v>0.30000000000000004</v>
      </c>
      <c r="AV71" s="2">
        <v>0.1</v>
      </c>
      <c r="AW71" s="2">
        <v>0.5</v>
      </c>
      <c r="AX71" s="2">
        <v>-0.8</v>
      </c>
      <c r="AY71" s="2">
        <v>0.2</v>
      </c>
    </row>
    <row r="72" spans="1:51" x14ac:dyDescent="0.2">
      <c r="A72" s="12" t="s">
        <v>819</v>
      </c>
      <c r="B72" s="12" t="s">
        <v>3355</v>
      </c>
      <c r="C72" t="s">
        <v>3354</v>
      </c>
      <c r="D72" t="s">
        <v>155</v>
      </c>
      <c r="E72" s="12" t="s">
        <v>170</v>
      </c>
      <c r="F72">
        <v>13</v>
      </c>
      <c r="G72">
        <v>0</v>
      </c>
      <c r="H72">
        <v>0</v>
      </c>
      <c r="I72" s="31">
        <f t="shared" si="6"/>
        <v>0</v>
      </c>
      <c r="J72">
        <v>0</v>
      </c>
      <c r="K72">
        <v>0</v>
      </c>
      <c r="L72" s="3">
        <v>0</v>
      </c>
      <c r="M72" s="3">
        <v>0</v>
      </c>
      <c r="N72" s="3">
        <v>0</v>
      </c>
      <c r="O72" s="15">
        <f t="shared" si="7"/>
        <v>0</v>
      </c>
      <c r="P72">
        <v>0</v>
      </c>
      <c r="Q72">
        <v>0</v>
      </c>
      <c r="R72">
        <v>1</v>
      </c>
      <c r="S72" s="13">
        <f t="shared" si="8"/>
        <v>0</v>
      </c>
      <c r="T72" s="13">
        <f t="shared" si="9"/>
        <v>0</v>
      </c>
      <c r="U72">
        <v>2</v>
      </c>
      <c r="V72">
        <v>1</v>
      </c>
      <c r="W72">
        <v>0</v>
      </c>
      <c r="X72" s="2">
        <v>14.9666666667</v>
      </c>
      <c r="Y72" s="21">
        <v>1.1499999999999999</v>
      </c>
      <c r="Z72">
        <v>1.1499999999999999</v>
      </c>
      <c r="AA72">
        <v>3.66</v>
      </c>
      <c r="AB72" s="32">
        <f t="shared" si="10"/>
        <v>0.23908523908523904</v>
      </c>
      <c r="AC72">
        <v>5</v>
      </c>
      <c r="AD72">
        <v>17</v>
      </c>
      <c r="AE72" s="17">
        <f t="shared" si="11"/>
        <v>0.22727272727272727</v>
      </c>
      <c r="AF72" s="35">
        <v>0</v>
      </c>
      <c r="AG72" s="35">
        <v>4</v>
      </c>
      <c r="AH72" s="35">
        <v>1</v>
      </c>
      <c r="AI72" s="35">
        <v>10</v>
      </c>
      <c r="AJ72" s="35">
        <v>0</v>
      </c>
      <c r="AK72" s="35">
        <v>6</v>
      </c>
      <c r="AL72" s="35">
        <v>8</v>
      </c>
      <c r="AM72" s="35">
        <v>2</v>
      </c>
      <c r="AN72">
        <v>0</v>
      </c>
      <c r="AO72">
        <v>0</v>
      </c>
      <c r="AP72" s="2">
        <v>-100.22</v>
      </c>
      <c r="AQ72" s="2">
        <v>-18.3</v>
      </c>
      <c r="AR72" s="2">
        <v>82.62</v>
      </c>
      <c r="AS72" s="21">
        <v>2.782</v>
      </c>
      <c r="AT72" s="2">
        <v>-1.5</v>
      </c>
      <c r="AU72" s="2">
        <v>-0.1</v>
      </c>
      <c r="AV72" s="2">
        <v>0.1</v>
      </c>
      <c r="AW72" s="2">
        <v>0.1</v>
      </c>
      <c r="AX72" s="2">
        <v>-0.1</v>
      </c>
      <c r="AY72" s="2">
        <v>0.1</v>
      </c>
    </row>
    <row r="73" spans="1:51" x14ac:dyDescent="0.2">
      <c r="A73" s="12" t="s">
        <v>392</v>
      </c>
      <c r="B73" s="12" t="s">
        <v>1308</v>
      </c>
      <c r="C73" t="s">
        <v>1307</v>
      </c>
      <c r="D73" t="s">
        <v>177</v>
      </c>
      <c r="E73" s="12" t="s">
        <v>546</v>
      </c>
      <c r="F73">
        <v>2</v>
      </c>
      <c r="G73">
        <v>0</v>
      </c>
      <c r="H73">
        <v>0</v>
      </c>
      <c r="I73" s="31">
        <f t="shared" si="6"/>
        <v>0</v>
      </c>
      <c r="J73">
        <v>0</v>
      </c>
      <c r="K73">
        <v>0</v>
      </c>
      <c r="L73" s="3">
        <v>0</v>
      </c>
      <c r="M73" s="3">
        <v>0</v>
      </c>
      <c r="N73" s="3">
        <v>0</v>
      </c>
      <c r="O73" s="15">
        <f t="shared" si="7"/>
        <v>0</v>
      </c>
      <c r="P73">
        <v>0</v>
      </c>
      <c r="Q73">
        <v>0</v>
      </c>
      <c r="R73">
        <v>0</v>
      </c>
      <c r="S73" s="13">
        <f t="shared" si="8"/>
        <v>0</v>
      </c>
      <c r="T73" s="13">
        <f t="shared" si="9"/>
        <v>0</v>
      </c>
      <c r="U73">
        <v>0</v>
      </c>
      <c r="V73">
        <v>0</v>
      </c>
      <c r="W73">
        <v>0</v>
      </c>
      <c r="X73" s="2">
        <v>0</v>
      </c>
      <c r="Y73" s="21">
        <v>0</v>
      </c>
      <c r="AB73" s="32">
        <f t="shared" si="10"/>
        <v>0</v>
      </c>
      <c r="AC73">
        <v>0</v>
      </c>
      <c r="AD73">
        <v>0</v>
      </c>
      <c r="AE73" s="17" t="str">
        <f t="shared" si="11"/>
        <v xml:space="preserve"> 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>
        <v>0</v>
      </c>
      <c r="AO73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</row>
    <row r="74" spans="1:51" x14ac:dyDescent="0.2">
      <c r="A74" s="12" t="s">
        <v>408</v>
      </c>
      <c r="B74" s="12" t="s">
        <v>2872</v>
      </c>
      <c r="C74" t="s">
        <v>2871</v>
      </c>
      <c r="D74" t="s">
        <v>199</v>
      </c>
      <c r="E74" s="12" t="s">
        <v>123</v>
      </c>
      <c r="F74">
        <v>80</v>
      </c>
      <c r="G74">
        <v>0</v>
      </c>
      <c r="H74">
        <v>0</v>
      </c>
      <c r="I74" s="31">
        <f t="shared" si="6"/>
        <v>0</v>
      </c>
      <c r="J74">
        <v>0</v>
      </c>
      <c r="K74">
        <v>0</v>
      </c>
      <c r="L74" s="3">
        <v>0</v>
      </c>
      <c r="M74" s="3">
        <v>0</v>
      </c>
      <c r="N74" s="3">
        <v>0</v>
      </c>
      <c r="O74" s="15">
        <f t="shared" si="7"/>
        <v>0</v>
      </c>
      <c r="P74">
        <v>0</v>
      </c>
      <c r="Q74">
        <v>0</v>
      </c>
      <c r="R74">
        <v>0</v>
      </c>
      <c r="S74" s="13">
        <f t="shared" si="8"/>
        <v>0</v>
      </c>
      <c r="T74" s="13">
        <f t="shared" si="9"/>
        <v>0</v>
      </c>
      <c r="U74">
        <v>0</v>
      </c>
      <c r="V74">
        <v>0</v>
      </c>
      <c r="W74">
        <v>0</v>
      </c>
      <c r="X74" s="2">
        <v>0.53333333329999999</v>
      </c>
      <c r="Y74" s="21">
        <v>0</v>
      </c>
      <c r="Z74">
        <v>0.01</v>
      </c>
      <c r="AA74">
        <v>4.57</v>
      </c>
      <c r="AB74" s="32">
        <f t="shared" si="10"/>
        <v>2.1834061135371178E-3</v>
      </c>
      <c r="AC74">
        <v>0</v>
      </c>
      <c r="AD74">
        <v>0</v>
      </c>
      <c r="AE74" s="17" t="str">
        <f t="shared" si="11"/>
        <v xml:space="preserve"> </v>
      </c>
      <c r="AF74" s="35">
        <v>0</v>
      </c>
      <c r="AG74" s="35">
        <v>0</v>
      </c>
      <c r="AH74" s="35">
        <v>1</v>
      </c>
      <c r="AI74" s="35">
        <v>0</v>
      </c>
      <c r="AJ74" s="35">
        <v>0</v>
      </c>
      <c r="AK74" s="35">
        <v>0</v>
      </c>
      <c r="AL74" s="35">
        <v>0</v>
      </c>
      <c r="AM74" s="35">
        <v>0</v>
      </c>
      <c r="AN74">
        <v>1</v>
      </c>
      <c r="AO74">
        <v>0</v>
      </c>
      <c r="AP74" s="2">
        <v>102.86</v>
      </c>
      <c r="AQ74" s="2">
        <v>178.6</v>
      </c>
      <c r="AR74" s="2">
        <v>64.662999999999997</v>
      </c>
      <c r="AS74" s="21">
        <v>-29.198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</row>
    <row r="75" spans="1:51" x14ac:dyDescent="0.2">
      <c r="A75" s="12" t="s">
        <v>241</v>
      </c>
      <c r="B75" s="12" t="s">
        <v>242</v>
      </c>
      <c r="C75" t="s">
        <v>240</v>
      </c>
      <c r="D75" t="s">
        <v>155</v>
      </c>
      <c r="E75" s="12" t="s">
        <v>170</v>
      </c>
      <c r="F75">
        <v>1</v>
      </c>
      <c r="G75">
        <v>0</v>
      </c>
      <c r="H75">
        <v>0</v>
      </c>
      <c r="I75" s="31">
        <f t="shared" si="6"/>
        <v>0</v>
      </c>
      <c r="J75">
        <v>0</v>
      </c>
      <c r="K75">
        <v>0</v>
      </c>
      <c r="L75" s="3">
        <v>0</v>
      </c>
      <c r="M75" s="3">
        <v>0</v>
      </c>
      <c r="N75" s="3">
        <v>0</v>
      </c>
      <c r="O75" s="15">
        <f t="shared" si="7"/>
        <v>0</v>
      </c>
      <c r="P75">
        <v>0</v>
      </c>
      <c r="Q75">
        <v>0</v>
      </c>
      <c r="R75">
        <v>0</v>
      </c>
      <c r="S75" s="13">
        <f t="shared" si="8"/>
        <v>0</v>
      </c>
      <c r="T75" s="13">
        <f t="shared" si="9"/>
        <v>0</v>
      </c>
      <c r="U75">
        <v>0</v>
      </c>
      <c r="V75">
        <v>0</v>
      </c>
      <c r="W75">
        <v>0</v>
      </c>
      <c r="X75" s="2">
        <v>0</v>
      </c>
      <c r="Y75" s="21">
        <v>0</v>
      </c>
      <c r="AB75" s="32">
        <f t="shared" si="10"/>
        <v>0</v>
      </c>
      <c r="AC75">
        <v>0</v>
      </c>
      <c r="AD75">
        <v>0</v>
      </c>
      <c r="AE75" s="17" t="str">
        <f t="shared" si="11"/>
        <v xml:space="preserve"> </v>
      </c>
      <c r="AF75" s="35">
        <v>0</v>
      </c>
      <c r="AG75" s="35">
        <v>0</v>
      </c>
      <c r="AH75" s="35">
        <v>0</v>
      </c>
      <c r="AI75" s="35">
        <v>0</v>
      </c>
      <c r="AJ75" s="35">
        <v>0</v>
      </c>
      <c r="AK75" s="35">
        <v>0</v>
      </c>
      <c r="AL75" s="35">
        <v>0</v>
      </c>
      <c r="AM75" s="35">
        <v>0</v>
      </c>
      <c r="AN75">
        <v>0</v>
      </c>
      <c r="AO75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</row>
    <row r="76" spans="1:51" x14ac:dyDescent="0.2">
      <c r="A76" s="12" t="s">
        <v>1932</v>
      </c>
      <c r="B76" s="12" t="s">
        <v>1933</v>
      </c>
      <c r="C76" t="s">
        <v>1931</v>
      </c>
      <c r="D76" t="s">
        <v>155</v>
      </c>
      <c r="E76" s="12" t="s">
        <v>170</v>
      </c>
      <c r="F76">
        <v>14</v>
      </c>
      <c r="G76">
        <v>1</v>
      </c>
      <c r="H76">
        <v>0</v>
      </c>
      <c r="I76" s="31">
        <f t="shared" si="6"/>
        <v>1</v>
      </c>
      <c r="J76">
        <v>0</v>
      </c>
      <c r="K76">
        <v>0</v>
      </c>
      <c r="L76" s="3">
        <v>1</v>
      </c>
      <c r="M76" s="3">
        <v>0</v>
      </c>
      <c r="N76" s="3">
        <v>0</v>
      </c>
      <c r="O76" s="15">
        <f t="shared" si="7"/>
        <v>0</v>
      </c>
      <c r="P76">
        <v>1</v>
      </c>
      <c r="Q76">
        <v>2</v>
      </c>
      <c r="R76">
        <v>1</v>
      </c>
      <c r="S76" s="13">
        <f t="shared" si="8"/>
        <v>1</v>
      </c>
      <c r="T76" s="13">
        <f t="shared" si="9"/>
        <v>0.25</v>
      </c>
      <c r="U76">
        <v>2</v>
      </c>
      <c r="V76">
        <v>0</v>
      </c>
      <c r="W76">
        <v>0</v>
      </c>
      <c r="X76" s="2">
        <v>15.3</v>
      </c>
      <c r="Y76" s="21">
        <v>1.0833333332999999</v>
      </c>
      <c r="Z76">
        <v>1.0900000000000001</v>
      </c>
      <c r="AA76">
        <v>4.4000000000000004</v>
      </c>
      <c r="AB76" s="32">
        <f t="shared" si="10"/>
        <v>0.19854280510018216</v>
      </c>
      <c r="AC76">
        <v>2</v>
      </c>
      <c r="AD76">
        <v>7</v>
      </c>
      <c r="AE76" s="17">
        <f t="shared" si="11"/>
        <v>0.22222222222222221</v>
      </c>
      <c r="AF76" s="35">
        <v>1</v>
      </c>
      <c r="AG76" s="35">
        <v>2</v>
      </c>
      <c r="AH76" s="35">
        <v>0</v>
      </c>
      <c r="AI76" s="35">
        <v>5</v>
      </c>
      <c r="AJ76" s="35">
        <v>2</v>
      </c>
      <c r="AK76" s="35">
        <v>7</v>
      </c>
      <c r="AL76" s="35">
        <v>6</v>
      </c>
      <c r="AM76" s="35">
        <v>1</v>
      </c>
      <c r="AN76">
        <v>0</v>
      </c>
      <c r="AO76">
        <v>0</v>
      </c>
      <c r="AP76" s="2">
        <v>-62.75</v>
      </c>
      <c r="AQ76" s="2">
        <v>17.100000000000001</v>
      </c>
      <c r="AR76" s="2">
        <v>82.120999999999995</v>
      </c>
      <c r="AS76" s="21">
        <v>-9.1890000000000001</v>
      </c>
      <c r="AT76" s="2">
        <v>-1.1000000000000001</v>
      </c>
      <c r="AU76" s="2">
        <v>0.2</v>
      </c>
      <c r="AV76" s="2">
        <v>0</v>
      </c>
      <c r="AW76" s="2">
        <v>-0.1</v>
      </c>
      <c r="AX76" s="2">
        <v>0</v>
      </c>
      <c r="AY76" s="2">
        <v>0.1</v>
      </c>
    </row>
    <row r="77" spans="1:51" x14ac:dyDescent="0.2">
      <c r="A77" s="12" t="s">
        <v>905</v>
      </c>
      <c r="B77" s="12" t="s">
        <v>906</v>
      </c>
      <c r="C77" t="s">
        <v>904</v>
      </c>
      <c r="D77" t="s">
        <v>223</v>
      </c>
      <c r="E77" s="12" t="s">
        <v>113</v>
      </c>
      <c r="F77">
        <v>61</v>
      </c>
      <c r="G77">
        <v>0</v>
      </c>
      <c r="H77">
        <v>0</v>
      </c>
      <c r="I77" s="31">
        <f t="shared" si="6"/>
        <v>0</v>
      </c>
      <c r="J77">
        <v>0</v>
      </c>
      <c r="K77">
        <v>0</v>
      </c>
      <c r="L77" s="3">
        <v>0</v>
      </c>
      <c r="M77" s="3">
        <v>0</v>
      </c>
      <c r="N77" s="3">
        <v>0</v>
      </c>
      <c r="O77" s="15">
        <f t="shared" si="7"/>
        <v>0</v>
      </c>
      <c r="P77">
        <v>1</v>
      </c>
      <c r="Q77">
        <v>0</v>
      </c>
      <c r="R77">
        <v>1</v>
      </c>
      <c r="S77" s="13">
        <f t="shared" si="8"/>
        <v>0</v>
      </c>
      <c r="T77" s="13">
        <f t="shared" si="9"/>
        <v>0</v>
      </c>
      <c r="U77">
        <v>0</v>
      </c>
      <c r="V77">
        <v>3</v>
      </c>
      <c r="W77">
        <v>0</v>
      </c>
      <c r="X77" s="2">
        <v>24.733333333299999</v>
      </c>
      <c r="Y77" s="21">
        <v>0.4</v>
      </c>
      <c r="Z77">
        <v>0.41</v>
      </c>
      <c r="AA77">
        <v>5.19</v>
      </c>
      <c r="AB77" s="32">
        <f t="shared" si="10"/>
        <v>7.3214285714285704E-2</v>
      </c>
      <c r="AC77">
        <v>0</v>
      </c>
      <c r="AD77">
        <v>0</v>
      </c>
      <c r="AE77" s="17" t="str">
        <f t="shared" si="11"/>
        <v xml:space="preserve"> </v>
      </c>
      <c r="AF77" s="35">
        <v>0</v>
      </c>
      <c r="AG77" s="35">
        <v>2</v>
      </c>
      <c r="AH77" s="35">
        <v>4</v>
      </c>
      <c r="AI77" s="35">
        <v>15</v>
      </c>
      <c r="AJ77" s="35">
        <v>0</v>
      </c>
      <c r="AK77" s="35">
        <v>9</v>
      </c>
      <c r="AL77" s="35">
        <v>6</v>
      </c>
      <c r="AM77" s="35">
        <v>3</v>
      </c>
      <c r="AN77">
        <v>0</v>
      </c>
      <c r="AO77">
        <v>2</v>
      </c>
      <c r="AP77" s="2">
        <v>-60.65</v>
      </c>
      <c r="AQ77" s="2">
        <v>23.6</v>
      </c>
      <c r="AR77" s="2">
        <v>82.989000000000004</v>
      </c>
      <c r="AS77" s="21">
        <v>-0.754</v>
      </c>
      <c r="AT77" s="2">
        <v>-2.2000000000000002</v>
      </c>
      <c r="AU77" s="2">
        <v>-0.1</v>
      </c>
      <c r="AV77" s="2">
        <v>-0.4</v>
      </c>
      <c r="AW77" s="2">
        <v>0</v>
      </c>
      <c r="AX77" s="2">
        <v>0</v>
      </c>
      <c r="AY77" s="2">
        <v>-0.5</v>
      </c>
    </row>
    <row r="78" spans="1:51" x14ac:dyDescent="0.2">
      <c r="A78" s="12" t="s">
        <v>905</v>
      </c>
      <c r="B78" s="12" t="s">
        <v>3645</v>
      </c>
      <c r="C78" t="s">
        <v>3644</v>
      </c>
      <c r="D78" t="s">
        <v>169</v>
      </c>
      <c r="E78" s="12" t="s">
        <v>148</v>
      </c>
      <c r="F78">
        <v>82</v>
      </c>
      <c r="G78">
        <v>0</v>
      </c>
      <c r="H78">
        <v>0</v>
      </c>
      <c r="I78" s="31">
        <f t="shared" si="6"/>
        <v>0</v>
      </c>
      <c r="J78">
        <v>0</v>
      </c>
      <c r="K78">
        <v>0</v>
      </c>
      <c r="L78" s="3">
        <v>0</v>
      </c>
      <c r="M78" s="3">
        <v>0</v>
      </c>
      <c r="N78" s="3">
        <v>0</v>
      </c>
      <c r="O78" s="15">
        <f t="shared" si="7"/>
        <v>0</v>
      </c>
      <c r="P78">
        <v>1</v>
      </c>
      <c r="Q78">
        <v>2</v>
      </c>
      <c r="R78">
        <v>1</v>
      </c>
      <c r="S78" s="13">
        <f t="shared" si="8"/>
        <v>0</v>
      </c>
      <c r="T78" s="13">
        <f t="shared" si="9"/>
        <v>0</v>
      </c>
      <c r="U78">
        <v>5</v>
      </c>
      <c r="V78">
        <v>3</v>
      </c>
      <c r="W78">
        <v>3</v>
      </c>
      <c r="X78" s="2">
        <v>70.25</v>
      </c>
      <c r="Y78" s="21">
        <v>0.85</v>
      </c>
      <c r="Z78">
        <v>0.85</v>
      </c>
      <c r="AA78">
        <v>4.6399999999999997</v>
      </c>
      <c r="AB78" s="32">
        <f t="shared" si="10"/>
        <v>0.15482695810564664</v>
      </c>
      <c r="AC78">
        <v>3</v>
      </c>
      <c r="AD78">
        <v>6</v>
      </c>
      <c r="AE78" s="17">
        <f t="shared" si="11"/>
        <v>0.33333333333333331</v>
      </c>
      <c r="AF78" s="35">
        <v>0</v>
      </c>
      <c r="AG78" s="35">
        <v>7</v>
      </c>
      <c r="AH78" s="35">
        <v>11</v>
      </c>
      <c r="AI78" s="35">
        <v>44</v>
      </c>
      <c r="AJ78" s="35">
        <v>3</v>
      </c>
      <c r="AK78" s="35">
        <v>19</v>
      </c>
      <c r="AL78" s="35">
        <v>21</v>
      </c>
      <c r="AM78" s="35">
        <v>4</v>
      </c>
      <c r="AN78">
        <v>1</v>
      </c>
      <c r="AO78">
        <v>4</v>
      </c>
      <c r="AP78" s="2">
        <v>-62.75</v>
      </c>
      <c r="AQ78" s="2">
        <v>19.5</v>
      </c>
      <c r="AR78" s="2">
        <v>80.531999999999996</v>
      </c>
      <c r="AS78" s="21">
        <v>1.1339999999999999</v>
      </c>
      <c r="AT78" s="2">
        <v>-5.0999999999999996</v>
      </c>
      <c r="AU78" s="2">
        <v>1.1000000000000001</v>
      </c>
      <c r="AV78" s="2">
        <v>-0.9</v>
      </c>
      <c r="AW78" s="2">
        <v>0.30000000000000004</v>
      </c>
      <c r="AX78" s="2">
        <v>-0.7</v>
      </c>
      <c r="AY78" s="2">
        <v>-0.1</v>
      </c>
    </row>
    <row r="79" spans="1:51" x14ac:dyDescent="0.2">
      <c r="A79" s="12" t="s">
        <v>724</v>
      </c>
      <c r="B79" s="12" t="s">
        <v>725</v>
      </c>
      <c r="C79" t="s">
        <v>723</v>
      </c>
      <c r="D79" t="s">
        <v>317</v>
      </c>
      <c r="E79" s="12" t="s">
        <v>148</v>
      </c>
      <c r="F79">
        <v>2</v>
      </c>
      <c r="G79">
        <v>0</v>
      </c>
      <c r="H79">
        <v>0</v>
      </c>
      <c r="I79" s="31">
        <f t="shared" si="6"/>
        <v>0</v>
      </c>
      <c r="J79">
        <v>0</v>
      </c>
      <c r="K79">
        <v>0</v>
      </c>
      <c r="L79" s="3">
        <v>0</v>
      </c>
      <c r="M79" s="3">
        <v>0</v>
      </c>
      <c r="N79" s="3">
        <v>0</v>
      </c>
      <c r="O79" s="15">
        <f t="shared" si="7"/>
        <v>0</v>
      </c>
      <c r="P79">
        <v>0</v>
      </c>
      <c r="Q79">
        <v>0</v>
      </c>
      <c r="R79">
        <v>0</v>
      </c>
      <c r="S79" s="13">
        <f t="shared" si="8"/>
        <v>0</v>
      </c>
      <c r="T79" s="13">
        <f t="shared" si="9"/>
        <v>0</v>
      </c>
      <c r="U79">
        <v>0</v>
      </c>
      <c r="V79">
        <v>0</v>
      </c>
      <c r="W79">
        <v>0</v>
      </c>
      <c r="X79" s="2">
        <v>0</v>
      </c>
      <c r="Y79" s="21">
        <v>0</v>
      </c>
      <c r="AB79" s="32">
        <f t="shared" si="10"/>
        <v>0</v>
      </c>
      <c r="AC79">
        <v>0</v>
      </c>
      <c r="AD79">
        <v>0</v>
      </c>
      <c r="AE79" s="17" t="str">
        <f t="shared" si="11"/>
        <v xml:space="preserve"> 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>
        <v>0</v>
      </c>
      <c r="AO79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</row>
    <row r="80" spans="1:51" x14ac:dyDescent="0.2">
      <c r="A80" s="12" t="s">
        <v>724</v>
      </c>
      <c r="B80" s="12" t="s">
        <v>743</v>
      </c>
      <c r="C80" t="s">
        <v>3030</v>
      </c>
      <c r="D80" t="s">
        <v>529</v>
      </c>
      <c r="E80" s="12" t="s">
        <v>148</v>
      </c>
      <c r="F80">
        <v>70</v>
      </c>
      <c r="G80">
        <v>0</v>
      </c>
      <c r="H80">
        <v>0</v>
      </c>
      <c r="I80" s="31">
        <f t="shared" si="6"/>
        <v>0</v>
      </c>
      <c r="J80">
        <v>0</v>
      </c>
      <c r="K80">
        <v>0</v>
      </c>
      <c r="L80" s="3">
        <v>0</v>
      </c>
      <c r="M80" s="3">
        <v>0</v>
      </c>
      <c r="N80" s="3">
        <v>0</v>
      </c>
      <c r="O80" s="15">
        <f t="shared" si="7"/>
        <v>0</v>
      </c>
      <c r="P80">
        <v>0</v>
      </c>
      <c r="Q80">
        <v>0</v>
      </c>
      <c r="R80">
        <v>0</v>
      </c>
      <c r="S80" s="13">
        <f t="shared" si="8"/>
        <v>0</v>
      </c>
      <c r="T80" s="13">
        <f t="shared" si="9"/>
        <v>0</v>
      </c>
      <c r="U80">
        <v>0</v>
      </c>
      <c r="V80">
        <v>0</v>
      </c>
      <c r="W80">
        <v>0</v>
      </c>
      <c r="X80" s="2">
        <v>14.766666666700001</v>
      </c>
      <c r="Y80" s="21">
        <v>0.2</v>
      </c>
      <c r="Z80">
        <v>0.21</v>
      </c>
      <c r="AA80">
        <v>5.79</v>
      </c>
      <c r="AB80" s="32">
        <f t="shared" si="10"/>
        <v>3.4999999999999996E-2</v>
      </c>
      <c r="AC80">
        <v>0</v>
      </c>
      <c r="AD80">
        <v>1</v>
      </c>
      <c r="AE80" s="17">
        <f t="shared" si="11"/>
        <v>0</v>
      </c>
      <c r="AF80" s="35">
        <v>0</v>
      </c>
      <c r="AG80" s="35">
        <v>0</v>
      </c>
      <c r="AH80" s="35">
        <v>0</v>
      </c>
      <c r="AI80" s="35">
        <v>14</v>
      </c>
      <c r="AJ80" s="35">
        <v>1</v>
      </c>
      <c r="AK80" s="35">
        <v>7</v>
      </c>
      <c r="AL80" s="35">
        <v>2</v>
      </c>
      <c r="AM80" s="35">
        <v>0</v>
      </c>
      <c r="AN80">
        <v>0</v>
      </c>
      <c r="AO80">
        <v>0</v>
      </c>
      <c r="AP80" s="2">
        <v>-90.93</v>
      </c>
      <c r="AQ80" s="2">
        <v>-19.3</v>
      </c>
      <c r="AR80" s="2">
        <v>85.522000000000006</v>
      </c>
      <c r="AS80" s="21">
        <v>4.6959999999999997</v>
      </c>
      <c r="AT80" s="2">
        <v>-1.5</v>
      </c>
      <c r="AU80" s="2">
        <v>-0.2</v>
      </c>
      <c r="AV80" s="2">
        <v>-0.2</v>
      </c>
      <c r="AW80" s="2">
        <v>0</v>
      </c>
      <c r="AX80" s="2">
        <v>-0.1</v>
      </c>
      <c r="AY80" s="2">
        <v>-0.5</v>
      </c>
    </row>
    <row r="81" spans="1:51" x14ac:dyDescent="0.2">
      <c r="A81" s="12" t="s">
        <v>1891</v>
      </c>
      <c r="B81" s="12" t="s">
        <v>1892</v>
      </c>
      <c r="C81" t="s">
        <v>1890</v>
      </c>
      <c r="D81" t="s">
        <v>223</v>
      </c>
      <c r="E81" s="12" t="s">
        <v>170</v>
      </c>
      <c r="F81">
        <v>72</v>
      </c>
      <c r="G81">
        <v>0</v>
      </c>
      <c r="H81">
        <v>0</v>
      </c>
      <c r="I81" s="31">
        <f t="shared" si="6"/>
        <v>0</v>
      </c>
      <c r="J81">
        <v>0</v>
      </c>
      <c r="K81">
        <v>0</v>
      </c>
      <c r="L81" s="3">
        <v>0</v>
      </c>
      <c r="M81" s="3">
        <v>0</v>
      </c>
      <c r="N81" s="3">
        <v>0</v>
      </c>
      <c r="O81" s="15">
        <f t="shared" si="7"/>
        <v>0</v>
      </c>
      <c r="P81">
        <v>0</v>
      </c>
      <c r="Q81">
        <v>0</v>
      </c>
      <c r="R81">
        <v>0</v>
      </c>
      <c r="S81" s="13">
        <f t="shared" si="8"/>
        <v>0</v>
      </c>
      <c r="T81" s="13">
        <f t="shared" si="9"/>
        <v>0</v>
      </c>
      <c r="U81">
        <v>0</v>
      </c>
      <c r="V81">
        <v>1</v>
      </c>
      <c r="W81">
        <v>0</v>
      </c>
      <c r="X81" s="2">
        <v>1.3166666667</v>
      </c>
      <c r="Y81" s="21">
        <v>1.6666666699999999E-2</v>
      </c>
      <c r="Z81">
        <v>0.02</v>
      </c>
      <c r="AA81">
        <v>5.62</v>
      </c>
      <c r="AB81" s="32">
        <f t="shared" si="10"/>
        <v>3.5460992907801422E-3</v>
      </c>
      <c r="AC81">
        <v>0</v>
      </c>
      <c r="AD81">
        <v>0</v>
      </c>
      <c r="AE81" s="17" t="str">
        <f t="shared" si="11"/>
        <v xml:space="preserve"> </v>
      </c>
      <c r="AF81" s="35">
        <v>0</v>
      </c>
      <c r="AG81" s="35">
        <v>0</v>
      </c>
      <c r="AH81" s="35">
        <v>1</v>
      </c>
      <c r="AI81" s="35">
        <v>0</v>
      </c>
      <c r="AJ81" s="35">
        <v>0</v>
      </c>
      <c r="AK81" s="35">
        <v>0</v>
      </c>
      <c r="AL81" s="35">
        <v>0</v>
      </c>
      <c r="AM81" s="35">
        <v>0</v>
      </c>
      <c r="AN81">
        <v>0</v>
      </c>
      <c r="AO81">
        <v>0</v>
      </c>
      <c r="AP81" s="2">
        <v>45.57</v>
      </c>
      <c r="AQ81" s="2">
        <v>127.9</v>
      </c>
      <c r="AR81" s="2">
        <v>84.238</v>
      </c>
      <c r="AS81" s="21">
        <v>2.86</v>
      </c>
      <c r="AT81" s="2">
        <v>-0.1</v>
      </c>
      <c r="AU81" s="2">
        <v>0</v>
      </c>
      <c r="AV81" s="2">
        <v>0</v>
      </c>
      <c r="AW81" s="2">
        <v>0</v>
      </c>
      <c r="AX81" s="2">
        <v>0</v>
      </c>
      <c r="AY81" s="2">
        <v>0.1</v>
      </c>
    </row>
    <row r="82" spans="1:51" x14ac:dyDescent="0.2">
      <c r="A82" s="12" t="s">
        <v>1544</v>
      </c>
      <c r="B82" s="12" t="s">
        <v>1545</v>
      </c>
      <c r="C82" t="s">
        <v>1543</v>
      </c>
      <c r="D82" t="s">
        <v>131</v>
      </c>
      <c r="E82" s="12" t="s">
        <v>170</v>
      </c>
      <c r="F82">
        <v>74</v>
      </c>
      <c r="G82">
        <v>1</v>
      </c>
      <c r="H82">
        <v>1</v>
      </c>
      <c r="I82" s="31">
        <f t="shared" si="6"/>
        <v>2</v>
      </c>
      <c r="J82">
        <v>1</v>
      </c>
      <c r="K82">
        <v>0</v>
      </c>
      <c r="L82" s="3">
        <v>0</v>
      </c>
      <c r="M82" s="3">
        <v>1</v>
      </c>
      <c r="N82" s="3">
        <v>0</v>
      </c>
      <c r="O82" s="15">
        <f t="shared" si="7"/>
        <v>11</v>
      </c>
      <c r="P82">
        <v>5</v>
      </c>
      <c r="Q82">
        <v>0</v>
      </c>
      <c r="R82">
        <v>1</v>
      </c>
      <c r="S82" s="13">
        <f t="shared" si="8"/>
        <v>0.2</v>
      </c>
      <c r="T82" s="13">
        <f t="shared" si="9"/>
        <v>0.16666666666666666</v>
      </c>
      <c r="U82">
        <v>20</v>
      </c>
      <c r="V82">
        <v>1</v>
      </c>
      <c r="W82">
        <v>0</v>
      </c>
      <c r="X82" s="2">
        <v>206</v>
      </c>
      <c r="Y82" s="21">
        <v>2.7833333332999999</v>
      </c>
      <c r="Z82">
        <v>2.61</v>
      </c>
      <c r="AA82">
        <v>2.89</v>
      </c>
      <c r="AB82" s="32">
        <f t="shared" si="10"/>
        <v>0.47454545454545455</v>
      </c>
      <c r="AC82">
        <v>152</v>
      </c>
      <c r="AD82">
        <v>184</v>
      </c>
      <c r="AE82" s="17">
        <f t="shared" si="11"/>
        <v>0.45238095238095238</v>
      </c>
      <c r="AF82" s="35">
        <v>1</v>
      </c>
      <c r="AG82" s="35">
        <v>20</v>
      </c>
      <c r="AH82" s="35">
        <v>10</v>
      </c>
      <c r="AI82" s="35">
        <v>161</v>
      </c>
      <c r="AJ82" s="35">
        <v>4</v>
      </c>
      <c r="AK82" s="35">
        <v>96</v>
      </c>
      <c r="AL82" s="35">
        <v>95</v>
      </c>
      <c r="AM82" s="35">
        <v>4</v>
      </c>
      <c r="AN82">
        <v>0</v>
      </c>
      <c r="AO82">
        <v>2</v>
      </c>
      <c r="AP82" s="2">
        <v>-109.63</v>
      </c>
      <c r="AQ82" s="2">
        <v>-27.6</v>
      </c>
      <c r="AR82" s="2">
        <v>78.89</v>
      </c>
      <c r="AS82" s="21">
        <v>-1.748</v>
      </c>
      <c r="AT82" s="2">
        <v>-18.7</v>
      </c>
      <c r="AU82" s="2">
        <v>0.9</v>
      </c>
      <c r="AV82" s="2">
        <v>1.6</v>
      </c>
      <c r="AW82" s="2">
        <v>0.9</v>
      </c>
      <c r="AX82" s="2">
        <v>0.5</v>
      </c>
      <c r="AY82" s="2">
        <v>3.9</v>
      </c>
    </row>
    <row r="83" spans="1:51" x14ac:dyDescent="0.2">
      <c r="A83" s="12" t="s">
        <v>1986</v>
      </c>
      <c r="B83" s="12" t="s">
        <v>1987</v>
      </c>
      <c r="C83" t="s">
        <v>1985</v>
      </c>
      <c r="D83" t="s">
        <v>610</v>
      </c>
      <c r="E83" s="12" t="s">
        <v>123</v>
      </c>
      <c r="F83">
        <v>25</v>
      </c>
      <c r="G83">
        <v>0</v>
      </c>
      <c r="H83">
        <v>0</v>
      </c>
      <c r="I83" s="31">
        <f t="shared" si="6"/>
        <v>0</v>
      </c>
      <c r="J83">
        <v>0</v>
      </c>
      <c r="K83">
        <v>0</v>
      </c>
      <c r="L83" s="3">
        <v>0</v>
      </c>
      <c r="M83" s="3">
        <v>0</v>
      </c>
      <c r="N83" s="3">
        <v>0</v>
      </c>
      <c r="O83" s="15">
        <f t="shared" si="7"/>
        <v>0</v>
      </c>
      <c r="P83">
        <v>0</v>
      </c>
      <c r="Q83">
        <v>0</v>
      </c>
      <c r="R83">
        <v>0</v>
      </c>
      <c r="S83" s="13">
        <f t="shared" si="8"/>
        <v>0</v>
      </c>
      <c r="T83" s="13">
        <f t="shared" si="9"/>
        <v>0</v>
      </c>
      <c r="U83">
        <v>2</v>
      </c>
      <c r="V83">
        <v>0</v>
      </c>
      <c r="W83">
        <v>0</v>
      </c>
      <c r="X83" s="2">
        <v>14.35</v>
      </c>
      <c r="Y83" s="21">
        <v>0.56666666669999999</v>
      </c>
      <c r="Z83">
        <v>0.57000000000000006</v>
      </c>
      <c r="AA83">
        <v>3.49</v>
      </c>
      <c r="AB83" s="32">
        <f t="shared" si="10"/>
        <v>0.14039408866995073</v>
      </c>
      <c r="AC83">
        <v>0</v>
      </c>
      <c r="AD83">
        <v>2</v>
      </c>
      <c r="AE83" s="17">
        <f t="shared" si="11"/>
        <v>0</v>
      </c>
      <c r="AF83" s="35">
        <v>0</v>
      </c>
      <c r="AG83" s="35">
        <v>0</v>
      </c>
      <c r="AH83" s="35">
        <v>0</v>
      </c>
      <c r="AI83" s="35">
        <v>6</v>
      </c>
      <c r="AJ83" s="35">
        <v>0</v>
      </c>
      <c r="AK83" s="35">
        <v>5</v>
      </c>
      <c r="AL83" s="35">
        <v>8</v>
      </c>
      <c r="AM83" s="35">
        <v>1</v>
      </c>
      <c r="AN83">
        <v>0</v>
      </c>
      <c r="AO83">
        <v>0</v>
      </c>
      <c r="AP83" s="2">
        <v>-75.260000000000005</v>
      </c>
      <c r="AQ83" s="2">
        <v>-1.7000000000000002</v>
      </c>
      <c r="AR83" s="2">
        <v>80.915000000000006</v>
      </c>
      <c r="AS83" s="21">
        <v>5.9370000000000003</v>
      </c>
      <c r="AT83" s="2">
        <v>-1.1000000000000001</v>
      </c>
      <c r="AU83" s="2">
        <v>0.2</v>
      </c>
      <c r="AV83" s="2">
        <v>-0.2</v>
      </c>
      <c r="AW83" s="2">
        <v>-0.2</v>
      </c>
      <c r="AX83" s="2">
        <v>-0.30000000000000004</v>
      </c>
      <c r="AY83" s="2">
        <v>-0.4</v>
      </c>
    </row>
    <row r="84" spans="1:51" x14ac:dyDescent="0.2">
      <c r="A84" s="12" t="s">
        <v>599</v>
      </c>
      <c r="B84" s="12" t="s">
        <v>600</v>
      </c>
      <c r="C84" t="s">
        <v>598</v>
      </c>
      <c r="D84" t="s">
        <v>317</v>
      </c>
      <c r="E84" s="12" t="s">
        <v>148</v>
      </c>
      <c r="F84">
        <v>78</v>
      </c>
      <c r="G84">
        <v>1</v>
      </c>
      <c r="H84">
        <v>0</v>
      </c>
      <c r="I84" s="31">
        <f t="shared" si="6"/>
        <v>1</v>
      </c>
      <c r="J84">
        <v>0</v>
      </c>
      <c r="K84">
        <v>0</v>
      </c>
      <c r="L84" s="3">
        <v>1</v>
      </c>
      <c r="M84" s="3">
        <v>0</v>
      </c>
      <c r="N84" s="3">
        <v>0</v>
      </c>
      <c r="O84" s="15">
        <f t="shared" si="7"/>
        <v>0</v>
      </c>
      <c r="P84">
        <v>3</v>
      </c>
      <c r="Q84">
        <v>1</v>
      </c>
      <c r="R84">
        <v>1</v>
      </c>
      <c r="S84" s="13">
        <f t="shared" si="8"/>
        <v>0.33333333333333331</v>
      </c>
      <c r="T84" s="13">
        <f t="shared" si="9"/>
        <v>0.2</v>
      </c>
      <c r="U84">
        <v>3</v>
      </c>
      <c r="V84">
        <v>1</v>
      </c>
      <c r="W84">
        <v>0</v>
      </c>
      <c r="X84" s="2">
        <v>23.833333333300001</v>
      </c>
      <c r="Y84" s="21">
        <v>0.30000000000000004</v>
      </c>
      <c r="Z84">
        <v>0.31</v>
      </c>
      <c r="AA84">
        <v>4.5600000000000005</v>
      </c>
      <c r="AB84" s="32">
        <f t="shared" si="10"/>
        <v>6.3655030800821355E-2</v>
      </c>
      <c r="AC84">
        <v>1</v>
      </c>
      <c r="AD84">
        <v>1</v>
      </c>
      <c r="AE84" s="17">
        <f t="shared" si="11"/>
        <v>0.5</v>
      </c>
      <c r="AF84" s="35">
        <v>2</v>
      </c>
      <c r="AG84" s="35">
        <v>6</v>
      </c>
      <c r="AH84" s="35">
        <v>5</v>
      </c>
      <c r="AI84" s="35">
        <v>23</v>
      </c>
      <c r="AJ84" s="35">
        <v>1</v>
      </c>
      <c r="AK84" s="35">
        <v>8</v>
      </c>
      <c r="AL84" s="35">
        <v>8</v>
      </c>
      <c r="AM84" s="35">
        <v>2</v>
      </c>
      <c r="AN84">
        <v>0</v>
      </c>
      <c r="AO84">
        <v>0</v>
      </c>
      <c r="AP84" s="2">
        <v>-88.11</v>
      </c>
      <c r="AQ84" s="2">
        <v>-4.0999999999999996</v>
      </c>
      <c r="AR84" s="2">
        <v>83.789000000000001</v>
      </c>
      <c r="AS84" s="21">
        <v>2.089</v>
      </c>
      <c r="AT84" s="2">
        <v>-3.2</v>
      </c>
      <c r="AU84" s="2">
        <v>-1.1000000000000001</v>
      </c>
      <c r="AV84" s="2">
        <v>-0.1</v>
      </c>
      <c r="AW84" s="2">
        <v>0.1</v>
      </c>
      <c r="AX84" s="2">
        <v>0.4</v>
      </c>
      <c r="AY84" s="2">
        <v>-0.7</v>
      </c>
    </row>
    <row r="85" spans="1:51" x14ac:dyDescent="0.2">
      <c r="A85" s="12" t="s">
        <v>599</v>
      </c>
      <c r="B85" s="12" t="s">
        <v>1846</v>
      </c>
      <c r="C85" t="s">
        <v>1845</v>
      </c>
      <c r="D85" t="s">
        <v>131</v>
      </c>
      <c r="E85" s="12" t="s">
        <v>178</v>
      </c>
      <c r="F85">
        <v>3</v>
      </c>
      <c r="G85">
        <v>0</v>
      </c>
      <c r="H85">
        <v>0</v>
      </c>
      <c r="I85" s="31">
        <f t="shared" si="6"/>
        <v>0</v>
      </c>
      <c r="J85">
        <v>0</v>
      </c>
      <c r="K85">
        <v>0</v>
      </c>
      <c r="L85" s="3">
        <v>0</v>
      </c>
      <c r="M85" s="3">
        <v>0</v>
      </c>
      <c r="N85" s="3">
        <v>0</v>
      </c>
      <c r="O85" s="15">
        <f t="shared" si="7"/>
        <v>0</v>
      </c>
      <c r="P85">
        <v>0</v>
      </c>
      <c r="Q85">
        <v>0</v>
      </c>
      <c r="R85">
        <v>0</v>
      </c>
      <c r="S85" s="13">
        <f t="shared" si="8"/>
        <v>0</v>
      </c>
      <c r="T85" s="13">
        <f t="shared" si="9"/>
        <v>0</v>
      </c>
      <c r="U85">
        <v>0</v>
      </c>
      <c r="V85">
        <v>0</v>
      </c>
      <c r="W85">
        <v>0</v>
      </c>
      <c r="X85" s="2">
        <v>0</v>
      </c>
      <c r="Y85" s="21">
        <v>0</v>
      </c>
      <c r="AB85" s="32">
        <f t="shared" si="10"/>
        <v>0</v>
      </c>
      <c r="AE85" s="17" t="str">
        <f t="shared" si="11"/>
        <v xml:space="preserve"> </v>
      </c>
      <c r="AF85" s="35">
        <v>0</v>
      </c>
      <c r="AG85" s="35">
        <v>0</v>
      </c>
      <c r="AH85" s="35">
        <v>0</v>
      </c>
      <c r="AI85" s="35">
        <v>0</v>
      </c>
      <c r="AJ85" s="35">
        <v>0</v>
      </c>
      <c r="AK85" s="35">
        <v>0</v>
      </c>
      <c r="AL85" s="35">
        <v>0</v>
      </c>
      <c r="AM85" s="35">
        <v>0</v>
      </c>
      <c r="AN85">
        <v>0</v>
      </c>
      <c r="AO85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</row>
    <row r="86" spans="1:51" x14ac:dyDescent="0.2">
      <c r="A86" s="12" t="s">
        <v>599</v>
      </c>
      <c r="B86" s="12" t="s">
        <v>2327</v>
      </c>
      <c r="C86" t="s">
        <v>2326</v>
      </c>
      <c r="D86" t="s">
        <v>330</v>
      </c>
      <c r="E86" s="12" t="s">
        <v>170</v>
      </c>
      <c r="F86">
        <v>32</v>
      </c>
      <c r="G86">
        <v>0</v>
      </c>
      <c r="H86">
        <v>0</v>
      </c>
      <c r="I86" s="31">
        <f t="shared" si="6"/>
        <v>0</v>
      </c>
      <c r="J86">
        <v>0</v>
      </c>
      <c r="K86">
        <v>0</v>
      </c>
      <c r="L86" s="3">
        <v>0</v>
      </c>
      <c r="M86" s="3">
        <v>0</v>
      </c>
      <c r="N86" s="3">
        <v>0</v>
      </c>
      <c r="O86" s="15">
        <f t="shared" si="7"/>
        <v>0</v>
      </c>
      <c r="P86">
        <v>0</v>
      </c>
      <c r="Q86">
        <v>0</v>
      </c>
      <c r="R86">
        <v>0</v>
      </c>
      <c r="S86" s="13">
        <f t="shared" si="8"/>
        <v>0</v>
      </c>
      <c r="T86" s="13">
        <f t="shared" si="9"/>
        <v>0</v>
      </c>
      <c r="U86">
        <v>0</v>
      </c>
      <c r="V86">
        <v>0</v>
      </c>
      <c r="W86">
        <v>0</v>
      </c>
      <c r="X86" s="2">
        <v>0</v>
      </c>
      <c r="Y86" s="21">
        <v>0</v>
      </c>
      <c r="AB86" s="32">
        <f t="shared" si="10"/>
        <v>0</v>
      </c>
      <c r="AC86">
        <v>0</v>
      </c>
      <c r="AD86">
        <v>0</v>
      </c>
      <c r="AE86" s="17" t="str">
        <f t="shared" si="11"/>
        <v xml:space="preserve"> </v>
      </c>
      <c r="AF86" s="35">
        <v>0</v>
      </c>
      <c r="AG86" s="35">
        <v>0</v>
      </c>
      <c r="AH86" s="35">
        <v>0</v>
      </c>
      <c r="AI86" s="35">
        <v>0</v>
      </c>
      <c r="AJ86" s="35">
        <v>0</v>
      </c>
      <c r="AK86" s="35">
        <v>0</v>
      </c>
      <c r="AL86" s="35">
        <v>0</v>
      </c>
      <c r="AM86" s="35">
        <v>0</v>
      </c>
      <c r="AN86">
        <v>0</v>
      </c>
      <c r="AO86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</row>
    <row r="87" spans="1:51" x14ac:dyDescent="0.2">
      <c r="A87" s="12" t="s">
        <v>599</v>
      </c>
      <c r="B87" s="12" t="s">
        <v>2332</v>
      </c>
      <c r="C87" t="s">
        <v>2331</v>
      </c>
      <c r="D87" t="s">
        <v>338</v>
      </c>
      <c r="E87" s="12" t="s">
        <v>123</v>
      </c>
      <c r="F87">
        <v>82</v>
      </c>
      <c r="G87">
        <v>5</v>
      </c>
      <c r="H87">
        <v>0</v>
      </c>
      <c r="I87" s="31">
        <f t="shared" si="6"/>
        <v>5</v>
      </c>
      <c r="J87">
        <v>0</v>
      </c>
      <c r="K87">
        <v>0</v>
      </c>
      <c r="L87" s="3">
        <v>5</v>
      </c>
      <c r="M87" s="3">
        <v>0</v>
      </c>
      <c r="N87" s="3">
        <v>0</v>
      </c>
      <c r="O87" s="15">
        <f t="shared" si="7"/>
        <v>0</v>
      </c>
      <c r="P87">
        <v>13</v>
      </c>
      <c r="Q87">
        <v>0</v>
      </c>
      <c r="R87">
        <v>1</v>
      </c>
      <c r="S87" s="13">
        <f t="shared" si="8"/>
        <v>0.38461538461538464</v>
      </c>
      <c r="T87" s="13">
        <f t="shared" si="9"/>
        <v>0.35714285714285715</v>
      </c>
      <c r="U87">
        <v>6</v>
      </c>
      <c r="V87">
        <v>6</v>
      </c>
      <c r="W87">
        <v>9</v>
      </c>
      <c r="X87" s="2">
        <v>127.1333333333</v>
      </c>
      <c r="Y87" s="21">
        <v>1.55</v>
      </c>
      <c r="Z87">
        <v>1.55</v>
      </c>
      <c r="AA87">
        <v>3.58</v>
      </c>
      <c r="AB87" s="32">
        <f t="shared" si="10"/>
        <v>0.3021442495126706</v>
      </c>
      <c r="AC87">
        <v>0</v>
      </c>
      <c r="AD87">
        <v>1</v>
      </c>
      <c r="AE87" s="17">
        <f t="shared" si="11"/>
        <v>0</v>
      </c>
      <c r="AF87" s="35">
        <v>5</v>
      </c>
      <c r="AG87" s="35">
        <v>15</v>
      </c>
      <c r="AH87" s="35">
        <v>17</v>
      </c>
      <c r="AI87" s="35">
        <v>92</v>
      </c>
      <c r="AJ87" s="35">
        <v>7</v>
      </c>
      <c r="AK87" s="35">
        <v>31</v>
      </c>
      <c r="AL87" s="35">
        <v>55</v>
      </c>
      <c r="AM87" s="35">
        <v>4</v>
      </c>
      <c r="AN87">
        <v>0</v>
      </c>
      <c r="AO87">
        <v>1</v>
      </c>
      <c r="AP87" s="2">
        <v>-75.650000000000006</v>
      </c>
      <c r="AQ87" s="2">
        <v>0.4</v>
      </c>
      <c r="AR87" s="2">
        <v>80.378</v>
      </c>
      <c r="AS87" s="21">
        <v>-0.72299999999999998</v>
      </c>
      <c r="AT87" s="2">
        <v>-10.5</v>
      </c>
      <c r="AU87" s="2">
        <v>1.9</v>
      </c>
      <c r="AV87" s="2">
        <v>0.30000000000000004</v>
      </c>
      <c r="AW87" s="2">
        <v>0.2</v>
      </c>
      <c r="AX87" s="2">
        <v>-1.3</v>
      </c>
      <c r="AY87" s="2">
        <v>1.1000000000000001</v>
      </c>
    </row>
    <row r="88" spans="1:51" x14ac:dyDescent="0.2">
      <c r="A88" s="12" t="s">
        <v>599</v>
      </c>
      <c r="B88" s="12" t="s">
        <v>2486</v>
      </c>
      <c r="C88" t="s">
        <v>2485</v>
      </c>
      <c r="D88" t="s">
        <v>442</v>
      </c>
      <c r="E88" s="12" t="s">
        <v>170</v>
      </c>
      <c r="F88">
        <v>3</v>
      </c>
      <c r="G88">
        <v>0</v>
      </c>
      <c r="H88">
        <v>0</v>
      </c>
      <c r="I88" s="31">
        <f t="shared" si="6"/>
        <v>0</v>
      </c>
      <c r="J88">
        <v>0</v>
      </c>
      <c r="K88">
        <v>0</v>
      </c>
      <c r="L88" s="3">
        <v>0</v>
      </c>
      <c r="M88" s="3">
        <v>0</v>
      </c>
      <c r="N88" s="3">
        <v>0</v>
      </c>
      <c r="O88" s="15">
        <f t="shared" si="7"/>
        <v>0</v>
      </c>
      <c r="P88">
        <v>0</v>
      </c>
      <c r="Q88">
        <v>0</v>
      </c>
      <c r="R88">
        <v>0</v>
      </c>
      <c r="S88" s="13">
        <f t="shared" si="8"/>
        <v>0</v>
      </c>
      <c r="T88" s="13">
        <f t="shared" si="9"/>
        <v>0</v>
      </c>
      <c r="U88">
        <v>0</v>
      </c>
      <c r="V88">
        <v>0</v>
      </c>
      <c r="W88">
        <v>0</v>
      </c>
      <c r="X88" s="2">
        <v>4.0333333332999999</v>
      </c>
      <c r="Y88" s="21">
        <v>1.3333333333000001</v>
      </c>
      <c r="Z88">
        <v>1.34</v>
      </c>
      <c r="AA88">
        <v>2.48</v>
      </c>
      <c r="AB88" s="32">
        <f t="shared" si="10"/>
        <v>0.35078534031413611</v>
      </c>
      <c r="AC88">
        <v>2</v>
      </c>
      <c r="AD88">
        <v>1</v>
      </c>
      <c r="AE88" s="17">
        <f t="shared" si="11"/>
        <v>0.66666666666666663</v>
      </c>
      <c r="AF88" s="35">
        <v>0</v>
      </c>
      <c r="AG88" s="35">
        <v>1</v>
      </c>
      <c r="AH88" s="35">
        <v>1</v>
      </c>
      <c r="AI88" s="35">
        <v>3</v>
      </c>
      <c r="AJ88" s="35">
        <v>0</v>
      </c>
      <c r="AK88" s="35">
        <v>3</v>
      </c>
      <c r="AL88" s="35">
        <v>3</v>
      </c>
      <c r="AM88" s="35">
        <v>0</v>
      </c>
      <c r="AN88">
        <v>0</v>
      </c>
      <c r="AO88">
        <v>0</v>
      </c>
      <c r="AP88" s="2">
        <v>-133.88</v>
      </c>
      <c r="AQ88" s="2">
        <v>-53.3</v>
      </c>
      <c r="AR88" s="2">
        <v>84.427999999999997</v>
      </c>
      <c r="AS88" s="21">
        <v>0.44600000000000001</v>
      </c>
      <c r="AT88" s="2">
        <v>-0.9</v>
      </c>
      <c r="AU88" s="2">
        <v>-0.5</v>
      </c>
      <c r="AV88" s="2">
        <v>0</v>
      </c>
      <c r="AW88" s="2">
        <v>0.1</v>
      </c>
      <c r="AX88" s="2">
        <v>0</v>
      </c>
      <c r="AY88" s="2">
        <v>-0.60000000000000009</v>
      </c>
    </row>
    <row r="89" spans="1:51" x14ac:dyDescent="0.2">
      <c r="A89" s="12" t="s">
        <v>599</v>
      </c>
      <c r="B89" s="12" t="s">
        <v>2963</v>
      </c>
      <c r="C89" t="s">
        <v>2962</v>
      </c>
      <c r="D89" t="s">
        <v>199</v>
      </c>
      <c r="E89" s="12" t="s">
        <v>170</v>
      </c>
      <c r="F89">
        <v>82</v>
      </c>
      <c r="G89">
        <v>0</v>
      </c>
      <c r="H89">
        <v>0</v>
      </c>
      <c r="I89" s="31">
        <f t="shared" si="6"/>
        <v>0</v>
      </c>
      <c r="J89">
        <v>0</v>
      </c>
      <c r="K89">
        <v>0</v>
      </c>
      <c r="L89" s="3">
        <v>0</v>
      </c>
      <c r="M89" s="3">
        <v>0</v>
      </c>
      <c r="N89" s="3">
        <v>0</v>
      </c>
      <c r="O89" s="15">
        <f t="shared" si="7"/>
        <v>0</v>
      </c>
      <c r="P89">
        <v>0</v>
      </c>
      <c r="Q89">
        <v>0</v>
      </c>
      <c r="R89">
        <v>0</v>
      </c>
      <c r="S89" s="13">
        <f t="shared" si="8"/>
        <v>0</v>
      </c>
      <c r="T89" s="13">
        <f t="shared" si="9"/>
        <v>0</v>
      </c>
      <c r="U89">
        <v>0</v>
      </c>
      <c r="V89">
        <v>0</v>
      </c>
      <c r="W89">
        <v>0</v>
      </c>
      <c r="X89" s="2">
        <v>2.1666666666999999</v>
      </c>
      <c r="Y89" s="21">
        <v>1.6666666699999999E-2</v>
      </c>
      <c r="Z89">
        <v>0.04</v>
      </c>
      <c r="AA89">
        <v>4.5</v>
      </c>
      <c r="AB89" s="32">
        <f t="shared" si="10"/>
        <v>8.8105726872246704E-3</v>
      </c>
      <c r="AC89">
        <v>1</v>
      </c>
      <c r="AD89">
        <v>4</v>
      </c>
      <c r="AE89" s="17">
        <f t="shared" si="11"/>
        <v>0.2</v>
      </c>
      <c r="AF89" s="35">
        <v>0</v>
      </c>
      <c r="AG89" s="35">
        <v>0</v>
      </c>
      <c r="AH89" s="35">
        <v>0</v>
      </c>
      <c r="AI89" s="35">
        <v>1</v>
      </c>
      <c r="AJ89" s="35">
        <v>2</v>
      </c>
      <c r="AK89" s="35">
        <v>1</v>
      </c>
      <c r="AL89" s="35">
        <v>0</v>
      </c>
      <c r="AM89" s="35">
        <v>0</v>
      </c>
      <c r="AN89">
        <v>0</v>
      </c>
      <c r="AO89">
        <v>0</v>
      </c>
      <c r="AP89" s="2">
        <v>0</v>
      </c>
      <c r="AQ89" s="2">
        <v>75.7</v>
      </c>
      <c r="AR89" s="2">
        <v>80.819999999999993</v>
      </c>
      <c r="AS89" s="21">
        <v>-0.73599999999999999</v>
      </c>
      <c r="AT89" s="2">
        <v>0</v>
      </c>
      <c r="AU89" s="2">
        <v>0.2</v>
      </c>
      <c r="AV89" s="2">
        <v>-0.1</v>
      </c>
      <c r="AW89" s="2">
        <v>0.1</v>
      </c>
      <c r="AX89" s="2">
        <v>0</v>
      </c>
      <c r="AY89" s="2">
        <v>0.2</v>
      </c>
    </row>
    <row r="90" spans="1:51" x14ac:dyDescent="0.2">
      <c r="A90" s="12" t="s">
        <v>599</v>
      </c>
      <c r="B90" s="12" t="s">
        <v>2968</v>
      </c>
      <c r="C90" t="s">
        <v>2967</v>
      </c>
      <c r="D90" t="s">
        <v>177</v>
      </c>
      <c r="E90" s="12" t="s">
        <v>148</v>
      </c>
      <c r="F90">
        <v>73</v>
      </c>
      <c r="G90">
        <v>2</v>
      </c>
      <c r="H90">
        <v>1</v>
      </c>
      <c r="I90" s="31">
        <f t="shared" si="6"/>
        <v>3</v>
      </c>
      <c r="J90">
        <v>0</v>
      </c>
      <c r="K90">
        <v>1</v>
      </c>
      <c r="L90" s="3">
        <v>2</v>
      </c>
      <c r="M90" s="3">
        <v>0</v>
      </c>
      <c r="N90" s="3">
        <v>1</v>
      </c>
      <c r="O90" s="15">
        <f t="shared" si="7"/>
        <v>0</v>
      </c>
      <c r="P90">
        <v>6</v>
      </c>
      <c r="Q90">
        <v>3</v>
      </c>
      <c r="R90">
        <v>2</v>
      </c>
      <c r="S90" s="13">
        <f t="shared" si="8"/>
        <v>0.33333333333333331</v>
      </c>
      <c r="T90" s="13">
        <f t="shared" si="9"/>
        <v>0.18181818181818182</v>
      </c>
      <c r="U90">
        <v>5</v>
      </c>
      <c r="V90">
        <v>4</v>
      </c>
      <c r="W90">
        <v>2</v>
      </c>
      <c r="X90" s="2">
        <v>149.5833333333</v>
      </c>
      <c r="Y90" s="21">
        <v>2.0333333332999999</v>
      </c>
      <c r="Z90">
        <v>1.98</v>
      </c>
      <c r="AA90">
        <v>3.29</v>
      </c>
      <c r="AB90" s="32">
        <f t="shared" si="10"/>
        <v>0.37571157495256169</v>
      </c>
      <c r="AC90">
        <v>68</v>
      </c>
      <c r="AD90">
        <v>78</v>
      </c>
      <c r="AE90" s="17">
        <f t="shared" si="11"/>
        <v>0.46575342465753422</v>
      </c>
      <c r="AF90" s="35">
        <v>4</v>
      </c>
      <c r="AG90" s="35">
        <v>8</v>
      </c>
      <c r="AH90" s="35">
        <v>12</v>
      </c>
      <c r="AI90" s="35">
        <v>89</v>
      </c>
      <c r="AJ90" s="35">
        <v>6</v>
      </c>
      <c r="AK90" s="35">
        <v>51</v>
      </c>
      <c r="AL90" s="35">
        <v>42</v>
      </c>
      <c r="AM90" s="35">
        <v>5</v>
      </c>
      <c r="AN90">
        <v>1</v>
      </c>
      <c r="AO90">
        <v>2</v>
      </c>
      <c r="AP90" s="2">
        <v>-67.77</v>
      </c>
      <c r="AQ90" s="2">
        <v>-0.5</v>
      </c>
      <c r="AR90" s="2">
        <v>80.259</v>
      </c>
      <c r="AS90" s="21">
        <v>1.042</v>
      </c>
      <c r="AT90" s="2">
        <v>-11.5</v>
      </c>
      <c r="AU90" s="2">
        <v>2.6</v>
      </c>
      <c r="AV90" s="2">
        <v>0.8</v>
      </c>
      <c r="AW90" s="2">
        <v>0.5</v>
      </c>
      <c r="AX90" s="2">
        <v>-2.8</v>
      </c>
      <c r="AY90" s="2">
        <v>1.1000000000000001</v>
      </c>
    </row>
    <row r="91" spans="1:51" x14ac:dyDescent="0.2">
      <c r="A91" s="12" t="s">
        <v>599</v>
      </c>
      <c r="B91" s="12" t="s">
        <v>3365</v>
      </c>
      <c r="C91" t="s">
        <v>3364</v>
      </c>
      <c r="D91" t="s">
        <v>610</v>
      </c>
      <c r="E91" s="12" t="s">
        <v>178</v>
      </c>
      <c r="F91">
        <v>61</v>
      </c>
      <c r="G91">
        <v>0</v>
      </c>
      <c r="H91">
        <v>0</v>
      </c>
      <c r="I91" s="31">
        <f t="shared" si="6"/>
        <v>0</v>
      </c>
      <c r="J91">
        <v>0</v>
      </c>
      <c r="K91">
        <v>0</v>
      </c>
      <c r="L91" s="3">
        <v>0</v>
      </c>
      <c r="M91" s="3">
        <v>0</v>
      </c>
      <c r="N91" s="3">
        <v>0</v>
      </c>
      <c r="O91" s="15">
        <f t="shared" si="7"/>
        <v>0</v>
      </c>
      <c r="P91">
        <v>1</v>
      </c>
      <c r="Q91">
        <v>1</v>
      </c>
      <c r="R91">
        <v>0</v>
      </c>
      <c r="S91" s="13">
        <f t="shared" si="8"/>
        <v>0</v>
      </c>
      <c r="T91" s="13">
        <f t="shared" si="9"/>
        <v>0</v>
      </c>
      <c r="U91">
        <v>17</v>
      </c>
      <c r="V91">
        <v>17</v>
      </c>
      <c r="W91">
        <v>3</v>
      </c>
      <c r="X91" s="2">
        <v>123.6</v>
      </c>
      <c r="Y91" s="21">
        <v>2.0166666666999999</v>
      </c>
      <c r="Z91">
        <v>1.97</v>
      </c>
      <c r="AA91">
        <v>2.29</v>
      </c>
      <c r="AB91" s="32">
        <f t="shared" si="10"/>
        <v>0.46244131455399062</v>
      </c>
      <c r="AE91" s="17" t="str">
        <f t="shared" si="11"/>
        <v xml:space="preserve"> </v>
      </c>
      <c r="AF91" s="35">
        <v>1</v>
      </c>
      <c r="AG91" s="35">
        <v>13</v>
      </c>
      <c r="AH91" s="35">
        <v>15</v>
      </c>
      <c r="AI91" s="35">
        <v>78</v>
      </c>
      <c r="AJ91" s="35">
        <v>4</v>
      </c>
      <c r="AK91" s="35">
        <v>45</v>
      </c>
      <c r="AL91" s="35">
        <v>70</v>
      </c>
      <c r="AM91" s="35">
        <v>7</v>
      </c>
      <c r="AN91">
        <v>0</v>
      </c>
      <c r="AO91">
        <v>0</v>
      </c>
      <c r="AP91" s="2">
        <v>-89.29</v>
      </c>
      <c r="AQ91" s="2">
        <v>-15.5</v>
      </c>
      <c r="AR91" s="2">
        <v>82.052000000000007</v>
      </c>
      <c r="AS91" s="21">
        <v>1.742</v>
      </c>
      <c r="AT91" s="2">
        <v>-10</v>
      </c>
      <c r="AU91" s="2">
        <v>1.3</v>
      </c>
      <c r="AV91" s="2">
        <v>0</v>
      </c>
      <c r="AW91" s="2">
        <v>0.4</v>
      </c>
      <c r="AX91" s="2">
        <v>-1.8</v>
      </c>
      <c r="AY91" s="2">
        <v>-0.1</v>
      </c>
    </row>
    <row r="92" spans="1:51" x14ac:dyDescent="0.2">
      <c r="A92" s="12" t="s">
        <v>510</v>
      </c>
      <c r="B92" s="12" t="s">
        <v>511</v>
      </c>
      <c r="C92" t="s">
        <v>509</v>
      </c>
      <c r="D92" t="s">
        <v>442</v>
      </c>
      <c r="E92" s="12" t="s">
        <v>113</v>
      </c>
      <c r="F92">
        <v>82</v>
      </c>
      <c r="G92">
        <v>0</v>
      </c>
      <c r="H92">
        <v>0</v>
      </c>
      <c r="I92" s="31">
        <f t="shared" si="6"/>
        <v>0</v>
      </c>
      <c r="J92">
        <v>0</v>
      </c>
      <c r="K92">
        <v>0</v>
      </c>
      <c r="L92" s="3">
        <v>0</v>
      </c>
      <c r="M92" s="3">
        <v>0</v>
      </c>
      <c r="N92" s="3">
        <v>0</v>
      </c>
      <c r="O92" s="15">
        <f t="shared" si="7"/>
        <v>0</v>
      </c>
      <c r="P92">
        <v>0</v>
      </c>
      <c r="Q92">
        <v>0</v>
      </c>
      <c r="R92">
        <v>1</v>
      </c>
      <c r="S92" s="13">
        <f t="shared" si="8"/>
        <v>0</v>
      </c>
      <c r="T92" s="13">
        <f t="shared" si="9"/>
        <v>0</v>
      </c>
      <c r="U92">
        <v>0</v>
      </c>
      <c r="V92">
        <v>0</v>
      </c>
      <c r="W92">
        <v>0</v>
      </c>
      <c r="X92" s="2">
        <v>18.233333333299999</v>
      </c>
      <c r="Y92" s="21">
        <v>0.21666666670000001</v>
      </c>
      <c r="Z92">
        <v>0.22</v>
      </c>
      <c r="AA92">
        <v>4.51</v>
      </c>
      <c r="AB92" s="32">
        <f t="shared" si="10"/>
        <v>4.651162790697675E-2</v>
      </c>
      <c r="AC92">
        <v>1</v>
      </c>
      <c r="AD92">
        <v>0</v>
      </c>
      <c r="AE92" s="17">
        <f t="shared" si="11"/>
        <v>1</v>
      </c>
      <c r="AF92" s="35">
        <v>0</v>
      </c>
      <c r="AG92" s="35">
        <v>1</v>
      </c>
      <c r="AH92" s="35">
        <v>1</v>
      </c>
      <c r="AI92" s="35">
        <v>14</v>
      </c>
      <c r="AJ92" s="35">
        <v>0</v>
      </c>
      <c r="AK92" s="35">
        <v>6</v>
      </c>
      <c r="AL92" s="35">
        <v>6</v>
      </c>
      <c r="AM92" s="35">
        <v>1</v>
      </c>
      <c r="AN92">
        <v>4</v>
      </c>
      <c r="AO92">
        <v>1</v>
      </c>
      <c r="AP92" s="2">
        <v>-82.42</v>
      </c>
      <c r="AQ92" s="2">
        <v>0.5</v>
      </c>
      <c r="AR92" s="2">
        <v>82.899000000000001</v>
      </c>
      <c r="AS92" s="21">
        <v>1.3009999999999999</v>
      </c>
      <c r="AT92" s="2">
        <v>-2</v>
      </c>
      <c r="AU92" s="2">
        <v>-0.30000000000000004</v>
      </c>
      <c r="AV92" s="2">
        <v>-0.1</v>
      </c>
      <c r="AW92" s="2">
        <v>0.2</v>
      </c>
      <c r="AX92" s="2">
        <v>-0.1</v>
      </c>
      <c r="AY92" s="2">
        <v>-0.4</v>
      </c>
    </row>
    <row r="93" spans="1:51" x14ac:dyDescent="0.2">
      <c r="A93" s="12" t="s">
        <v>510</v>
      </c>
      <c r="B93" s="12" t="s">
        <v>1125</v>
      </c>
      <c r="C93" t="s">
        <v>1124</v>
      </c>
      <c r="D93" t="s">
        <v>223</v>
      </c>
      <c r="E93" s="12" t="s">
        <v>170</v>
      </c>
      <c r="F93">
        <v>76</v>
      </c>
      <c r="G93">
        <v>2</v>
      </c>
      <c r="H93">
        <v>2</v>
      </c>
      <c r="I93" s="31">
        <f t="shared" si="6"/>
        <v>4</v>
      </c>
      <c r="J93">
        <v>2</v>
      </c>
      <c r="K93">
        <v>0</v>
      </c>
      <c r="L93" s="3">
        <v>1</v>
      </c>
      <c r="M93" s="3">
        <v>2</v>
      </c>
      <c r="N93" s="3">
        <v>0</v>
      </c>
      <c r="O93" s="15">
        <f t="shared" si="7"/>
        <v>23.333333333333332</v>
      </c>
      <c r="P93">
        <v>21</v>
      </c>
      <c r="Q93">
        <v>4</v>
      </c>
      <c r="R93">
        <v>2</v>
      </c>
      <c r="S93" s="13">
        <f t="shared" si="8"/>
        <v>9.5238095238095233E-2</v>
      </c>
      <c r="T93" s="13">
        <f t="shared" si="9"/>
        <v>7.407407407407407E-2</v>
      </c>
      <c r="U93">
        <v>11</v>
      </c>
      <c r="V93">
        <v>4</v>
      </c>
      <c r="W93">
        <v>6</v>
      </c>
      <c r="X93" s="2">
        <v>163.5666666667</v>
      </c>
      <c r="Y93" s="21">
        <v>2.15</v>
      </c>
      <c r="Z93">
        <v>2.0699999999999998</v>
      </c>
      <c r="AA93">
        <v>3.46</v>
      </c>
      <c r="AB93" s="32">
        <f t="shared" si="10"/>
        <v>0.37432188065099459</v>
      </c>
      <c r="AC93">
        <v>55</v>
      </c>
      <c r="AD93">
        <v>67</v>
      </c>
      <c r="AE93" s="17">
        <f t="shared" si="11"/>
        <v>0.45081967213114754</v>
      </c>
      <c r="AF93" s="35">
        <v>3</v>
      </c>
      <c r="AG93" s="35">
        <v>18</v>
      </c>
      <c r="AH93" s="35">
        <v>32</v>
      </c>
      <c r="AI93" s="35">
        <v>118</v>
      </c>
      <c r="AJ93" s="35">
        <v>8</v>
      </c>
      <c r="AK93" s="35">
        <v>57</v>
      </c>
      <c r="AL93" s="35">
        <v>60</v>
      </c>
      <c r="AM93" s="35">
        <v>6</v>
      </c>
      <c r="AN93">
        <v>2</v>
      </c>
      <c r="AO93">
        <v>2</v>
      </c>
      <c r="AP93" s="2">
        <v>-77.75</v>
      </c>
      <c r="AQ93" s="2">
        <v>9.6999999999999993</v>
      </c>
      <c r="AR93" s="2">
        <v>72.400000000000006</v>
      </c>
      <c r="AS93" s="21">
        <v>-13.603999999999999</v>
      </c>
      <c r="AT93" s="2">
        <v>-12.8</v>
      </c>
      <c r="AU93" s="2">
        <v>1.7000000000000002</v>
      </c>
      <c r="AV93" s="2">
        <v>0.4</v>
      </c>
      <c r="AW93" s="2">
        <v>0.4</v>
      </c>
      <c r="AX93" s="2">
        <v>0.5</v>
      </c>
      <c r="AY93" s="2">
        <v>3.1</v>
      </c>
    </row>
    <row r="94" spans="1:51" x14ac:dyDescent="0.2">
      <c r="A94" s="12" t="s">
        <v>510</v>
      </c>
      <c r="B94" s="12" t="s">
        <v>1554</v>
      </c>
      <c r="C94" t="s">
        <v>1553</v>
      </c>
      <c r="D94" t="s">
        <v>460</v>
      </c>
      <c r="E94" s="12" t="s">
        <v>178</v>
      </c>
      <c r="F94">
        <v>5</v>
      </c>
      <c r="G94">
        <v>0</v>
      </c>
      <c r="H94">
        <v>0</v>
      </c>
      <c r="I94" s="31">
        <f t="shared" si="6"/>
        <v>0</v>
      </c>
      <c r="J94">
        <v>0</v>
      </c>
      <c r="K94">
        <v>0</v>
      </c>
      <c r="L94" s="3">
        <v>0</v>
      </c>
      <c r="M94" s="3">
        <v>0</v>
      </c>
      <c r="N94" s="3">
        <v>0</v>
      </c>
      <c r="O94" s="15">
        <f t="shared" si="7"/>
        <v>0</v>
      </c>
      <c r="P94">
        <v>0</v>
      </c>
      <c r="Q94">
        <v>0</v>
      </c>
      <c r="R94">
        <v>0</v>
      </c>
      <c r="S94" s="13">
        <f t="shared" si="8"/>
        <v>0</v>
      </c>
      <c r="T94" s="13">
        <f t="shared" si="9"/>
        <v>0</v>
      </c>
      <c r="U94">
        <v>2</v>
      </c>
      <c r="V94">
        <v>0</v>
      </c>
      <c r="W94">
        <v>0</v>
      </c>
      <c r="X94" s="2">
        <v>2.3833333333</v>
      </c>
      <c r="Y94" s="21">
        <v>0.46666666670000001</v>
      </c>
      <c r="Z94">
        <v>0.53</v>
      </c>
      <c r="AA94">
        <v>3.54</v>
      </c>
      <c r="AB94" s="32">
        <f t="shared" si="10"/>
        <v>0.13022113022113022</v>
      </c>
      <c r="AE94" s="17" t="str">
        <f t="shared" si="11"/>
        <v xml:space="preserve"> </v>
      </c>
      <c r="AF94" s="35">
        <v>0</v>
      </c>
      <c r="AG94" s="35">
        <v>2</v>
      </c>
      <c r="AH94" s="35">
        <v>0</v>
      </c>
      <c r="AI94" s="35">
        <v>3</v>
      </c>
      <c r="AJ94" s="35">
        <v>0</v>
      </c>
      <c r="AK94" s="35">
        <v>0</v>
      </c>
      <c r="AL94" s="35">
        <v>3</v>
      </c>
      <c r="AM94" s="35">
        <v>0</v>
      </c>
      <c r="AN94">
        <v>0</v>
      </c>
      <c r="AO94">
        <v>0</v>
      </c>
      <c r="AP94" s="2">
        <v>-180</v>
      </c>
      <c r="AQ94" s="2">
        <v>-81.8</v>
      </c>
      <c r="AR94" s="2">
        <v>81.908000000000001</v>
      </c>
      <c r="AS94" s="21">
        <v>0.30099999999999999</v>
      </c>
      <c r="AT94" s="2">
        <v>-0.8</v>
      </c>
      <c r="AU94" s="2">
        <v>-0.5</v>
      </c>
      <c r="AV94" s="2">
        <v>0</v>
      </c>
      <c r="AW94" s="2">
        <v>0.1</v>
      </c>
      <c r="AX94" s="2">
        <v>0</v>
      </c>
      <c r="AY94" s="2">
        <v>-0.4</v>
      </c>
    </row>
    <row r="95" spans="1:51" x14ac:dyDescent="0.2">
      <c r="A95" s="12" t="s">
        <v>510</v>
      </c>
      <c r="B95" s="12" t="s">
        <v>2362</v>
      </c>
      <c r="C95" t="s">
        <v>2361</v>
      </c>
      <c r="D95" t="s">
        <v>199</v>
      </c>
      <c r="E95" s="12" t="s">
        <v>156</v>
      </c>
      <c r="F95">
        <v>6</v>
      </c>
      <c r="G95">
        <v>0</v>
      </c>
      <c r="H95">
        <v>0</v>
      </c>
      <c r="I95" s="31">
        <f t="shared" si="6"/>
        <v>0</v>
      </c>
      <c r="J95">
        <v>0</v>
      </c>
      <c r="K95">
        <v>0</v>
      </c>
      <c r="L95" s="3">
        <v>0</v>
      </c>
      <c r="M95" s="3">
        <v>0</v>
      </c>
      <c r="N95" s="3">
        <v>0</v>
      </c>
      <c r="O95" s="15">
        <f t="shared" si="7"/>
        <v>0</v>
      </c>
      <c r="P95">
        <v>0</v>
      </c>
      <c r="Q95">
        <v>0</v>
      </c>
      <c r="R95">
        <v>0</v>
      </c>
      <c r="S95" s="13">
        <f t="shared" si="8"/>
        <v>0</v>
      </c>
      <c r="T95" s="13">
        <f t="shared" si="9"/>
        <v>0</v>
      </c>
      <c r="U95">
        <v>0</v>
      </c>
      <c r="V95">
        <v>0</v>
      </c>
      <c r="W95">
        <v>0</v>
      </c>
      <c r="X95" s="2">
        <v>0</v>
      </c>
      <c r="Y95" s="21">
        <v>0</v>
      </c>
      <c r="AB95" s="32">
        <f t="shared" si="10"/>
        <v>0</v>
      </c>
      <c r="AC95">
        <v>0</v>
      </c>
      <c r="AD95">
        <v>0</v>
      </c>
      <c r="AE95" s="17" t="str">
        <f t="shared" si="11"/>
        <v xml:space="preserve"> </v>
      </c>
      <c r="AF95" s="35">
        <v>0</v>
      </c>
      <c r="AG95" s="35">
        <v>0</v>
      </c>
      <c r="AH95" s="35">
        <v>0</v>
      </c>
      <c r="AI95" s="35">
        <v>0</v>
      </c>
      <c r="AJ95" s="35">
        <v>0</v>
      </c>
      <c r="AK95" s="35">
        <v>0</v>
      </c>
      <c r="AL95" s="35">
        <v>0</v>
      </c>
      <c r="AM95" s="35">
        <v>0</v>
      </c>
      <c r="AN95">
        <v>0</v>
      </c>
      <c r="AO95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</row>
    <row r="96" spans="1:51" x14ac:dyDescent="0.2">
      <c r="A96" s="12" t="s">
        <v>510</v>
      </c>
      <c r="B96" s="12" t="s">
        <v>2421</v>
      </c>
      <c r="C96" t="s">
        <v>2420</v>
      </c>
      <c r="D96" t="s">
        <v>460</v>
      </c>
      <c r="E96" s="12" t="s">
        <v>140</v>
      </c>
      <c r="F96">
        <v>22</v>
      </c>
      <c r="G96">
        <v>0</v>
      </c>
      <c r="H96">
        <v>0</v>
      </c>
      <c r="I96" s="31">
        <f t="shared" si="6"/>
        <v>0</v>
      </c>
      <c r="J96">
        <v>0</v>
      </c>
      <c r="K96">
        <v>0</v>
      </c>
      <c r="L96" s="3">
        <v>0</v>
      </c>
      <c r="M96" s="3">
        <v>0</v>
      </c>
      <c r="N96" s="3">
        <v>0</v>
      </c>
      <c r="O96" s="15">
        <f t="shared" si="7"/>
        <v>0</v>
      </c>
      <c r="P96">
        <v>1</v>
      </c>
      <c r="Q96">
        <v>0</v>
      </c>
      <c r="R96">
        <v>0</v>
      </c>
      <c r="S96" s="13">
        <f t="shared" si="8"/>
        <v>0</v>
      </c>
      <c r="T96" s="13">
        <f t="shared" si="9"/>
        <v>0</v>
      </c>
      <c r="U96">
        <v>0</v>
      </c>
      <c r="V96">
        <v>1</v>
      </c>
      <c r="W96">
        <v>0</v>
      </c>
      <c r="X96" s="2">
        <v>16.766666666700001</v>
      </c>
      <c r="Y96" s="21">
        <v>0.75</v>
      </c>
      <c r="Z96">
        <v>0.76</v>
      </c>
      <c r="AA96">
        <v>3.35</v>
      </c>
      <c r="AB96" s="32">
        <f t="shared" si="10"/>
        <v>0.18491484184914841</v>
      </c>
      <c r="AC96">
        <v>0</v>
      </c>
      <c r="AD96">
        <v>0</v>
      </c>
      <c r="AE96" s="17" t="str">
        <f t="shared" si="11"/>
        <v xml:space="preserve"> </v>
      </c>
      <c r="AF96" s="35">
        <v>0</v>
      </c>
      <c r="AG96" s="35">
        <v>2</v>
      </c>
      <c r="AH96" s="35">
        <v>2</v>
      </c>
      <c r="AI96" s="35">
        <v>12</v>
      </c>
      <c r="AJ96" s="35">
        <v>0</v>
      </c>
      <c r="AK96" s="35">
        <v>8</v>
      </c>
      <c r="AL96" s="35">
        <v>6</v>
      </c>
      <c r="AM96" s="35">
        <v>0</v>
      </c>
      <c r="AN96">
        <v>0</v>
      </c>
      <c r="AO96">
        <v>1</v>
      </c>
      <c r="AP96" s="2">
        <v>-93.04</v>
      </c>
      <c r="AQ96" s="2">
        <v>-3.6</v>
      </c>
      <c r="AR96" s="2">
        <v>83.552999999999997</v>
      </c>
      <c r="AS96" s="21">
        <v>1.6640000000000001</v>
      </c>
      <c r="AT96" s="2">
        <v>-2</v>
      </c>
      <c r="AU96" s="2">
        <v>-0.30000000000000004</v>
      </c>
      <c r="AV96" s="2">
        <v>-0.2</v>
      </c>
      <c r="AW96" s="2">
        <v>0.1</v>
      </c>
      <c r="AX96" s="2">
        <v>0.2</v>
      </c>
      <c r="AY96" s="2">
        <v>-0.1</v>
      </c>
    </row>
    <row r="97" spans="1:51" x14ac:dyDescent="0.2">
      <c r="A97" s="12" t="s">
        <v>510</v>
      </c>
      <c r="B97" s="12" t="s">
        <v>2839</v>
      </c>
      <c r="C97" t="s">
        <v>2838</v>
      </c>
      <c r="D97" s="12" t="s">
        <v>317</v>
      </c>
      <c r="E97" s="12" t="s">
        <v>170</v>
      </c>
      <c r="F97">
        <v>49</v>
      </c>
      <c r="G97">
        <v>0</v>
      </c>
      <c r="H97">
        <v>0</v>
      </c>
      <c r="I97" s="31">
        <f t="shared" si="6"/>
        <v>0</v>
      </c>
      <c r="J97">
        <v>0</v>
      </c>
      <c r="K97">
        <v>0</v>
      </c>
      <c r="L97" s="3">
        <v>0</v>
      </c>
      <c r="M97" s="3">
        <v>0</v>
      </c>
      <c r="N97" s="3">
        <v>0</v>
      </c>
      <c r="O97" s="15">
        <f t="shared" si="7"/>
        <v>0</v>
      </c>
      <c r="P97">
        <v>0</v>
      </c>
      <c r="Q97">
        <v>0</v>
      </c>
      <c r="R97">
        <v>0</v>
      </c>
      <c r="S97" s="13">
        <f t="shared" si="8"/>
        <v>0</v>
      </c>
      <c r="T97" s="13">
        <f t="shared" si="9"/>
        <v>0</v>
      </c>
      <c r="U97">
        <v>0</v>
      </c>
      <c r="V97">
        <v>0</v>
      </c>
      <c r="W97">
        <v>0</v>
      </c>
      <c r="X97" s="2">
        <v>0</v>
      </c>
      <c r="Y97" s="21">
        <v>0</v>
      </c>
      <c r="AB97" s="32">
        <f t="shared" si="10"/>
        <v>0</v>
      </c>
      <c r="AC97">
        <v>0</v>
      </c>
      <c r="AD97">
        <v>0</v>
      </c>
      <c r="AE97" s="17" t="str">
        <f t="shared" si="11"/>
        <v xml:space="preserve"> 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>
        <v>0</v>
      </c>
      <c r="AO97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</row>
    <row r="98" spans="1:51" x14ac:dyDescent="0.2">
      <c r="A98" s="12" t="s">
        <v>510</v>
      </c>
      <c r="B98" s="12" t="s">
        <v>2889</v>
      </c>
      <c r="C98" t="s">
        <v>2888</v>
      </c>
      <c r="D98" t="s">
        <v>367</v>
      </c>
      <c r="E98" s="12" t="s">
        <v>123</v>
      </c>
      <c r="F98">
        <v>52</v>
      </c>
      <c r="G98">
        <v>0</v>
      </c>
      <c r="H98">
        <v>1</v>
      </c>
      <c r="I98" s="31">
        <f t="shared" si="6"/>
        <v>1</v>
      </c>
      <c r="J98">
        <v>0</v>
      </c>
      <c r="K98">
        <v>0</v>
      </c>
      <c r="L98" s="3">
        <v>0</v>
      </c>
      <c r="M98" s="3">
        <v>1</v>
      </c>
      <c r="N98" s="3">
        <v>0</v>
      </c>
      <c r="O98" s="15">
        <f t="shared" si="7"/>
        <v>0</v>
      </c>
      <c r="P98">
        <v>4</v>
      </c>
      <c r="Q98">
        <v>2</v>
      </c>
      <c r="R98">
        <v>0</v>
      </c>
      <c r="S98" s="13">
        <f t="shared" si="8"/>
        <v>0</v>
      </c>
      <c r="T98" s="13">
        <f t="shared" si="9"/>
        <v>0</v>
      </c>
      <c r="U98">
        <v>9</v>
      </c>
      <c r="V98">
        <v>9</v>
      </c>
      <c r="W98">
        <v>4</v>
      </c>
      <c r="X98" s="2">
        <v>91.5</v>
      </c>
      <c r="Y98" s="21">
        <v>1.75</v>
      </c>
      <c r="Z98">
        <v>1.67</v>
      </c>
      <c r="AA98">
        <v>3.86</v>
      </c>
      <c r="AB98" s="32">
        <f t="shared" si="10"/>
        <v>0.30198915009041594</v>
      </c>
      <c r="AC98">
        <v>10</v>
      </c>
      <c r="AD98">
        <v>6</v>
      </c>
      <c r="AE98" s="17">
        <f t="shared" si="11"/>
        <v>0.625</v>
      </c>
      <c r="AF98" s="35">
        <v>2</v>
      </c>
      <c r="AG98" s="35">
        <v>4</v>
      </c>
      <c r="AH98" s="35">
        <v>9</v>
      </c>
      <c r="AI98" s="35">
        <v>69</v>
      </c>
      <c r="AJ98" s="35">
        <v>5</v>
      </c>
      <c r="AK98" s="35">
        <v>34</v>
      </c>
      <c r="AL98" s="35">
        <v>46</v>
      </c>
      <c r="AM98" s="35">
        <v>3</v>
      </c>
      <c r="AN98">
        <v>3</v>
      </c>
      <c r="AO98">
        <v>1</v>
      </c>
      <c r="AP98" s="2">
        <v>-92.43</v>
      </c>
      <c r="AQ98" s="2">
        <v>-16.100000000000001</v>
      </c>
      <c r="AR98" s="2">
        <v>81.152000000000001</v>
      </c>
      <c r="AS98" s="21">
        <v>-6.6630000000000003</v>
      </c>
      <c r="AT98" s="2">
        <v>-8.3000000000000007</v>
      </c>
      <c r="AU98" s="2">
        <v>-0.2</v>
      </c>
      <c r="AV98" s="2">
        <v>-0.30000000000000004</v>
      </c>
      <c r="AW98" s="2">
        <v>0.30000000000000004</v>
      </c>
      <c r="AX98" s="2">
        <v>-0.9</v>
      </c>
      <c r="AY98" s="2">
        <v>-1.1000000000000001</v>
      </c>
    </row>
    <row r="99" spans="1:51" x14ac:dyDescent="0.2">
      <c r="A99" s="12" t="s">
        <v>510</v>
      </c>
      <c r="B99" s="12" t="s">
        <v>3036</v>
      </c>
      <c r="C99" t="s">
        <v>3035</v>
      </c>
      <c r="D99" t="s">
        <v>442</v>
      </c>
      <c r="E99" s="12" t="s">
        <v>156</v>
      </c>
      <c r="F99">
        <v>78</v>
      </c>
      <c r="G99">
        <v>0</v>
      </c>
      <c r="H99">
        <v>2</v>
      </c>
      <c r="I99" s="31">
        <f t="shared" si="6"/>
        <v>2</v>
      </c>
      <c r="J99">
        <v>1</v>
      </c>
      <c r="K99">
        <v>1</v>
      </c>
      <c r="L99" s="3">
        <v>0</v>
      </c>
      <c r="M99" s="3">
        <v>1</v>
      </c>
      <c r="N99" s="3">
        <v>1</v>
      </c>
      <c r="O99" s="15">
        <f t="shared" si="7"/>
        <v>5</v>
      </c>
      <c r="P99">
        <v>5</v>
      </c>
      <c r="Q99">
        <v>2</v>
      </c>
      <c r="R99">
        <v>0</v>
      </c>
      <c r="S99" s="13">
        <f t="shared" si="8"/>
        <v>0</v>
      </c>
      <c r="T99" s="13">
        <f t="shared" si="9"/>
        <v>0</v>
      </c>
      <c r="U99">
        <v>3</v>
      </c>
      <c r="V99">
        <v>0</v>
      </c>
      <c r="W99">
        <v>2</v>
      </c>
      <c r="X99" s="2">
        <v>55.65</v>
      </c>
      <c r="Y99" s="21">
        <v>0.7</v>
      </c>
      <c r="Z99">
        <v>0.71</v>
      </c>
      <c r="AA99">
        <v>3.92</v>
      </c>
      <c r="AB99" s="32">
        <f t="shared" si="10"/>
        <v>0.15334773218142547</v>
      </c>
      <c r="AC99">
        <v>1</v>
      </c>
      <c r="AD99">
        <v>2</v>
      </c>
      <c r="AE99" s="17">
        <f t="shared" si="11"/>
        <v>0.33333333333333331</v>
      </c>
      <c r="AF99" s="35">
        <v>2</v>
      </c>
      <c r="AG99" s="35">
        <v>6</v>
      </c>
      <c r="AH99" s="35">
        <v>8</v>
      </c>
      <c r="AI99" s="35">
        <v>27</v>
      </c>
      <c r="AJ99" s="35">
        <v>3</v>
      </c>
      <c r="AK99" s="35">
        <v>14</v>
      </c>
      <c r="AL99" s="35">
        <v>20</v>
      </c>
      <c r="AM99" s="35">
        <v>2</v>
      </c>
      <c r="AN99">
        <v>0</v>
      </c>
      <c r="AO99">
        <v>3</v>
      </c>
      <c r="AP99" s="2">
        <v>-56.06</v>
      </c>
      <c r="AQ99" s="2">
        <v>32.5</v>
      </c>
      <c r="AR99" s="2">
        <v>75.754999999999995</v>
      </c>
      <c r="AS99" s="21">
        <v>-6.9879999999999995</v>
      </c>
      <c r="AT99" s="2">
        <v>-3.3</v>
      </c>
      <c r="AU99" s="2">
        <v>1.6</v>
      </c>
      <c r="AV99" s="2">
        <v>-0.4</v>
      </c>
      <c r="AW99" s="2">
        <v>0.2</v>
      </c>
      <c r="AX99" s="2">
        <v>-0.30000000000000004</v>
      </c>
      <c r="AY99" s="2">
        <v>1</v>
      </c>
    </row>
    <row r="100" spans="1:51" x14ac:dyDescent="0.2">
      <c r="A100" s="12" t="s">
        <v>510</v>
      </c>
      <c r="B100" s="12" t="s">
        <v>3393</v>
      </c>
      <c r="C100" t="s">
        <v>3392</v>
      </c>
      <c r="D100" t="s">
        <v>147</v>
      </c>
      <c r="E100" s="12" t="s">
        <v>170</v>
      </c>
      <c r="F100">
        <v>81</v>
      </c>
      <c r="G100">
        <v>3</v>
      </c>
      <c r="H100">
        <v>0</v>
      </c>
      <c r="I100" s="31">
        <f t="shared" si="6"/>
        <v>3</v>
      </c>
      <c r="J100">
        <v>0</v>
      </c>
      <c r="K100">
        <v>0</v>
      </c>
      <c r="L100" s="3">
        <v>3</v>
      </c>
      <c r="M100" s="3">
        <v>0</v>
      </c>
      <c r="N100" s="3">
        <v>0</v>
      </c>
      <c r="O100" s="15">
        <f t="shared" si="7"/>
        <v>0</v>
      </c>
      <c r="P100">
        <v>8</v>
      </c>
      <c r="Q100">
        <v>2</v>
      </c>
      <c r="R100">
        <v>0</v>
      </c>
      <c r="S100" s="13">
        <f t="shared" si="8"/>
        <v>0.375</v>
      </c>
      <c r="T100" s="13">
        <f t="shared" si="9"/>
        <v>0.3</v>
      </c>
      <c r="U100">
        <v>11</v>
      </c>
      <c r="V100">
        <v>3</v>
      </c>
      <c r="W100">
        <v>2</v>
      </c>
      <c r="X100" s="2">
        <v>187.26666666669999</v>
      </c>
      <c r="Y100" s="21">
        <v>2.2999999999999998</v>
      </c>
      <c r="Z100">
        <v>2.21</v>
      </c>
      <c r="AA100">
        <v>2.79</v>
      </c>
      <c r="AB100" s="32">
        <f t="shared" si="10"/>
        <v>0.442</v>
      </c>
      <c r="AC100">
        <v>82</v>
      </c>
      <c r="AD100">
        <v>128</v>
      </c>
      <c r="AE100" s="17">
        <f t="shared" si="11"/>
        <v>0.39047619047619048</v>
      </c>
      <c r="AF100" s="35">
        <v>3</v>
      </c>
      <c r="AG100" s="35">
        <v>15</v>
      </c>
      <c r="AH100" s="35">
        <v>13</v>
      </c>
      <c r="AI100" s="35">
        <v>157</v>
      </c>
      <c r="AJ100" s="35">
        <v>4</v>
      </c>
      <c r="AK100" s="35">
        <v>55</v>
      </c>
      <c r="AL100" s="35">
        <v>75</v>
      </c>
      <c r="AM100" s="35">
        <v>1</v>
      </c>
      <c r="AN100">
        <v>0</v>
      </c>
      <c r="AO100">
        <v>1</v>
      </c>
      <c r="AP100" s="2">
        <v>-94.16</v>
      </c>
      <c r="AQ100" s="2">
        <v>-0.60000000000000009</v>
      </c>
      <c r="AR100" s="2">
        <v>85.099000000000004</v>
      </c>
      <c r="AS100" s="21">
        <v>4.617</v>
      </c>
      <c r="AT100" s="2">
        <v>-18.8</v>
      </c>
      <c r="AU100" s="2">
        <v>-1.5</v>
      </c>
      <c r="AV100" s="2">
        <v>1.1000000000000001</v>
      </c>
      <c r="AW100" s="2">
        <v>0.9</v>
      </c>
      <c r="AX100" s="2">
        <v>2.2000000000000002</v>
      </c>
      <c r="AY100" s="2">
        <v>2.7</v>
      </c>
    </row>
    <row r="101" spans="1:51" x14ac:dyDescent="0.2">
      <c r="A101" s="12" t="s">
        <v>510</v>
      </c>
      <c r="B101" s="12" t="s">
        <v>3713</v>
      </c>
      <c r="C101" t="s">
        <v>3712</v>
      </c>
      <c r="D101" t="s">
        <v>460</v>
      </c>
      <c r="E101" s="12" t="s">
        <v>148</v>
      </c>
      <c r="F101">
        <v>2</v>
      </c>
      <c r="G101">
        <v>0</v>
      </c>
      <c r="H101">
        <v>0</v>
      </c>
      <c r="I101" s="31">
        <f t="shared" si="6"/>
        <v>0</v>
      </c>
      <c r="J101">
        <v>0</v>
      </c>
      <c r="K101">
        <v>0</v>
      </c>
      <c r="L101" s="3">
        <v>0</v>
      </c>
      <c r="M101" s="3">
        <v>0</v>
      </c>
      <c r="N101" s="3">
        <v>0</v>
      </c>
      <c r="O101" s="15">
        <f t="shared" si="7"/>
        <v>0</v>
      </c>
      <c r="P101">
        <v>0</v>
      </c>
      <c r="Q101">
        <v>0</v>
      </c>
      <c r="R101">
        <v>0</v>
      </c>
      <c r="S101" s="13">
        <f t="shared" si="8"/>
        <v>0</v>
      </c>
      <c r="T101" s="13">
        <f t="shared" si="9"/>
        <v>0</v>
      </c>
      <c r="U101">
        <v>0</v>
      </c>
      <c r="V101">
        <v>0</v>
      </c>
      <c r="W101">
        <v>0</v>
      </c>
      <c r="X101" s="2">
        <v>0</v>
      </c>
      <c r="Y101" s="21">
        <v>0</v>
      </c>
      <c r="AB101" s="32">
        <f t="shared" si="10"/>
        <v>0</v>
      </c>
      <c r="AC101">
        <v>0</v>
      </c>
      <c r="AD101">
        <v>0</v>
      </c>
      <c r="AE101" s="17" t="str">
        <f t="shared" si="11"/>
        <v xml:space="preserve"> </v>
      </c>
      <c r="AF101" s="35">
        <v>0</v>
      </c>
      <c r="AG101" s="35">
        <v>0</v>
      </c>
      <c r="AH101" s="35">
        <v>0</v>
      </c>
      <c r="AI101" s="35">
        <v>0</v>
      </c>
      <c r="AJ101" s="35">
        <v>0</v>
      </c>
      <c r="AK101" s="35">
        <v>0</v>
      </c>
      <c r="AL101" s="35">
        <v>0</v>
      </c>
      <c r="AM101" s="35">
        <v>0</v>
      </c>
      <c r="AN101">
        <v>0</v>
      </c>
      <c r="AO101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</row>
    <row r="102" spans="1:51" x14ac:dyDescent="0.2">
      <c r="A102" s="12" t="s">
        <v>2428</v>
      </c>
      <c r="B102" s="12" t="s">
        <v>2429</v>
      </c>
      <c r="C102" t="s">
        <v>2427</v>
      </c>
      <c r="D102" t="s">
        <v>139</v>
      </c>
      <c r="E102" s="12" t="s">
        <v>178</v>
      </c>
      <c r="F102">
        <v>12</v>
      </c>
      <c r="G102">
        <v>0</v>
      </c>
      <c r="H102">
        <v>0</v>
      </c>
      <c r="I102" s="31">
        <f t="shared" si="6"/>
        <v>0</v>
      </c>
      <c r="J102">
        <v>0</v>
      </c>
      <c r="K102">
        <v>0</v>
      </c>
      <c r="L102" s="3">
        <v>0</v>
      </c>
      <c r="M102" s="3">
        <v>0</v>
      </c>
      <c r="N102" s="3">
        <v>0</v>
      </c>
      <c r="O102" s="15">
        <f t="shared" si="7"/>
        <v>0</v>
      </c>
      <c r="P102">
        <v>0</v>
      </c>
      <c r="Q102">
        <v>0</v>
      </c>
      <c r="R102">
        <v>0</v>
      </c>
      <c r="S102" s="13">
        <f t="shared" si="8"/>
        <v>0</v>
      </c>
      <c r="T102" s="13">
        <f t="shared" si="9"/>
        <v>0</v>
      </c>
      <c r="U102">
        <v>0</v>
      </c>
      <c r="V102">
        <v>2</v>
      </c>
      <c r="W102">
        <v>0</v>
      </c>
      <c r="X102" s="2">
        <v>11.833333333300001</v>
      </c>
      <c r="Y102" s="21">
        <v>0.98333333330000006</v>
      </c>
      <c r="Z102">
        <v>0.99</v>
      </c>
      <c r="AA102">
        <v>4.5199999999999996</v>
      </c>
      <c r="AB102" s="32">
        <f t="shared" si="10"/>
        <v>0.17967332123411978</v>
      </c>
      <c r="AE102" s="17" t="str">
        <f t="shared" si="11"/>
        <v xml:space="preserve"> </v>
      </c>
      <c r="AF102" s="35">
        <v>0</v>
      </c>
      <c r="AG102" s="35">
        <v>0</v>
      </c>
      <c r="AH102" s="35">
        <v>0</v>
      </c>
      <c r="AI102" s="35">
        <v>6</v>
      </c>
      <c r="AJ102" s="35">
        <v>0</v>
      </c>
      <c r="AK102" s="35">
        <v>1</v>
      </c>
      <c r="AL102" s="35">
        <v>3</v>
      </c>
      <c r="AM102" s="35">
        <v>0</v>
      </c>
      <c r="AN102">
        <v>0</v>
      </c>
      <c r="AO102">
        <v>0</v>
      </c>
      <c r="AP102" s="2">
        <v>-50.7</v>
      </c>
      <c r="AQ102" s="2">
        <v>51.1</v>
      </c>
      <c r="AR102" s="2">
        <v>83.623000000000005</v>
      </c>
      <c r="AS102" s="21">
        <v>2.7770000000000001</v>
      </c>
      <c r="AT102" s="2">
        <v>-0.7</v>
      </c>
      <c r="AU102" s="2">
        <v>0.4</v>
      </c>
      <c r="AV102" s="2">
        <v>-0.30000000000000004</v>
      </c>
      <c r="AW102" s="2">
        <v>-0.1</v>
      </c>
      <c r="AX102" s="2">
        <v>0.2</v>
      </c>
      <c r="AY102" s="2">
        <v>0.2</v>
      </c>
    </row>
    <row r="103" spans="1:51" x14ac:dyDescent="0.2">
      <c r="A103" s="12" t="s">
        <v>2428</v>
      </c>
      <c r="B103" s="12" t="s">
        <v>3084</v>
      </c>
      <c r="C103" t="s">
        <v>3083</v>
      </c>
      <c r="D103" t="s">
        <v>162</v>
      </c>
      <c r="E103" s="12" t="s">
        <v>170</v>
      </c>
      <c r="F103">
        <v>82</v>
      </c>
      <c r="G103">
        <v>0</v>
      </c>
      <c r="H103">
        <v>0</v>
      </c>
      <c r="I103" s="31">
        <f t="shared" si="6"/>
        <v>0</v>
      </c>
      <c r="J103">
        <v>0</v>
      </c>
      <c r="K103">
        <v>0</v>
      </c>
      <c r="L103" s="3">
        <v>0</v>
      </c>
      <c r="M103" s="3">
        <v>0</v>
      </c>
      <c r="N103" s="3">
        <v>0</v>
      </c>
      <c r="O103" s="15">
        <f t="shared" si="7"/>
        <v>0</v>
      </c>
      <c r="P103">
        <v>3</v>
      </c>
      <c r="Q103">
        <v>1</v>
      </c>
      <c r="R103">
        <v>0</v>
      </c>
      <c r="S103" s="13">
        <f t="shared" si="8"/>
        <v>0</v>
      </c>
      <c r="T103" s="13">
        <f t="shared" si="9"/>
        <v>0</v>
      </c>
      <c r="U103">
        <v>1</v>
      </c>
      <c r="V103">
        <v>0</v>
      </c>
      <c r="W103">
        <v>0</v>
      </c>
      <c r="X103" s="2">
        <v>12.8666666667</v>
      </c>
      <c r="Y103" s="21">
        <v>0.15</v>
      </c>
      <c r="Z103">
        <v>0.16</v>
      </c>
      <c r="AA103">
        <v>6.27</v>
      </c>
      <c r="AB103" s="32">
        <f t="shared" si="10"/>
        <v>2.4883359253499222E-2</v>
      </c>
      <c r="AC103">
        <v>8</v>
      </c>
      <c r="AD103">
        <v>5</v>
      </c>
      <c r="AE103" s="17">
        <f t="shared" si="11"/>
        <v>0.61538461538461542</v>
      </c>
      <c r="AF103" s="35">
        <v>0</v>
      </c>
      <c r="AG103" s="35">
        <v>0</v>
      </c>
      <c r="AH103" s="35">
        <v>4</v>
      </c>
      <c r="AI103" s="35">
        <v>12</v>
      </c>
      <c r="AJ103" s="35">
        <v>1</v>
      </c>
      <c r="AK103" s="35">
        <v>2</v>
      </c>
      <c r="AL103" s="35">
        <v>3</v>
      </c>
      <c r="AM103" s="35">
        <v>1</v>
      </c>
      <c r="AN103">
        <v>0</v>
      </c>
      <c r="AO103">
        <v>0</v>
      </c>
      <c r="AP103" s="2">
        <v>-51.3</v>
      </c>
      <c r="AQ103" s="2">
        <v>15.2</v>
      </c>
      <c r="AR103" s="2">
        <v>78.313000000000002</v>
      </c>
      <c r="AS103" s="21">
        <v>-6.1150000000000002</v>
      </c>
      <c r="AT103" s="2">
        <v>-1</v>
      </c>
      <c r="AU103" s="2">
        <v>0.30000000000000004</v>
      </c>
      <c r="AV103" s="2">
        <v>-0.4</v>
      </c>
      <c r="AW103" s="2">
        <v>-0.1</v>
      </c>
      <c r="AX103" s="2">
        <v>-0.1</v>
      </c>
      <c r="AY103" s="2">
        <v>-0.4</v>
      </c>
    </row>
    <row r="104" spans="1:51" x14ac:dyDescent="0.2">
      <c r="A104" s="12" t="s">
        <v>876</v>
      </c>
      <c r="B104" s="12" t="s">
        <v>877</v>
      </c>
      <c r="C104" t="s">
        <v>875</v>
      </c>
      <c r="D104" t="s">
        <v>162</v>
      </c>
      <c r="E104" s="12" t="s">
        <v>178</v>
      </c>
      <c r="F104">
        <v>82</v>
      </c>
      <c r="G104">
        <v>1</v>
      </c>
      <c r="H104">
        <v>0</v>
      </c>
      <c r="I104" s="31">
        <f t="shared" si="6"/>
        <v>1</v>
      </c>
      <c r="J104">
        <v>0</v>
      </c>
      <c r="K104">
        <v>0</v>
      </c>
      <c r="L104" s="3">
        <v>1</v>
      </c>
      <c r="M104" s="3">
        <v>0</v>
      </c>
      <c r="N104" s="3">
        <v>0</v>
      </c>
      <c r="O104" s="15">
        <f t="shared" si="7"/>
        <v>0</v>
      </c>
      <c r="P104">
        <v>10</v>
      </c>
      <c r="Q104">
        <v>2</v>
      </c>
      <c r="R104">
        <v>2</v>
      </c>
      <c r="S104" s="13">
        <f t="shared" si="8"/>
        <v>0.1</v>
      </c>
      <c r="T104" s="13">
        <f t="shared" si="9"/>
        <v>7.1428571428571425E-2</v>
      </c>
      <c r="U104">
        <v>43</v>
      </c>
      <c r="V104">
        <v>10</v>
      </c>
      <c r="W104">
        <v>9</v>
      </c>
      <c r="X104" s="2">
        <v>327.35000000000002</v>
      </c>
      <c r="Y104" s="21">
        <v>3.9833333333000001</v>
      </c>
      <c r="Z104">
        <v>3.83</v>
      </c>
      <c r="AA104">
        <v>2.59</v>
      </c>
      <c r="AB104" s="32">
        <f t="shared" si="10"/>
        <v>0.59657320872274144</v>
      </c>
      <c r="AE104" s="17" t="str">
        <f t="shared" si="11"/>
        <v xml:space="preserve"> </v>
      </c>
      <c r="AF104" s="35">
        <v>6</v>
      </c>
      <c r="AG104" s="35">
        <v>29</v>
      </c>
      <c r="AH104" s="35">
        <v>52</v>
      </c>
      <c r="AI104" s="35">
        <v>208</v>
      </c>
      <c r="AJ104" s="35">
        <v>14</v>
      </c>
      <c r="AK104" s="35">
        <v>105</v>
      </c>
      <c r="AL104" s="35">
        <v>120</v>
      </c>
      <c r="AM104" s="35">
        <v>12</v>
      </c>
      <c r="AN104">
        <v>3</v>
      </c>
      <c r="AO104">
        <v>0</v>
      </c>
      <c r="AP104" s="2">
        <v>-72.14</v>
      </c>
      <c r="AQ104" s="2">
        <v>-14.8</v>
      </c>
      <c r="AR104" s="2">
        <v>86.397000000000006</v>
      </c>
      <c r="AS104" s="21">
        <v>3.5140000000000002</v>
      </c>
      <c r="AT104" s="2">
        <v>-23.5</v>
      </c>
      <c r="AU104" s="2">
        <v>6.4</v>
      </c>
      <c r="AV104" s="2">
        <v>1.5</v>
      </c>
      <c r="AW104" s="2">
        <v>0.8</v>
      </c>
      <c r="AX104" s="2">
        <v>-5.4</v>
      </c>
      <c r="AY104" s="2">
        <v>3.2</v>
      </c>
    </row>
    <row r="105" spans="1:51" x14ac:dyDescent="0.2">
      <c r="A105" s="12" t="s">
        <v>1415</v>
      </c>
      <c r="B105" s="12" t="s">
        <v>1416</v>
      </c>
      <c r="C105" t="s">
        <v>1414</v>
      </c>
      <c r="D105" t="s">
        <v>367</v>
      </c>
      <c r="E105" s="12" t="s">
        <v>148</v>
      </c>
      <c r="F105">
        <v>81</v>
      </c>
      <c r="G105">
        <v>0</v>
      </c>
      <c r="H105">
        <v>0</v>
      </c>
      <c r="I105" s="31">
        <f t="shared" si="6"/>
        <v>0</v>
      </c>
      <c r="J105">
        <v>0</v>
      </c>
      <c r="K105">
        <v>0</v>
      </c>
      <c r="L105" s="3">
        <v>0</v>
      </c>
      <c r="M105" s="3">
        <v>0</v>
      </c>
      <c r="N105" s="3">
        <v>0</v>
      </c>
      <c r="O105" s="15">
        <f t="shared" si="7"/>
        <v>0</v>
      </c>
      <c r="P105">
        <v>0</v>
      </c>
      <c r="Q105">
        <v>0</v>
      </c>
      <c r="R105">
        <v>1</v>
      </c>
      <c r="S105" s="13">
        <f t="shared" si="8"/>
        <v>0</v>
      </c>
      <c r="T105" s="13">
        <f t="shared" si="9"/>
        <v>0</v>
      </c>
      <c r="U105">
        <v>0</v>
      </c>
      <c r="V105">
        <v>0</v>
      </c>
      <c r="W105">
        <v>1</v>
      </c>
      <c r="X105" s="2">
        <v>6.5</v>
      </c>
      <c r="Y105" s="21">
        <v>6.6666666700000002E-2</v>
      </c>
      <c r="Z105">
        <v>0.08</v>
      </c>
      <c r="AA105">
        <v>5.79</v>
      </c>
      <c r="AB105" s="32">
        <f t="shared" si="10"/>
        <v>1.3628620102214651E-2</v>
      </c>
      <c r="AC105">
        <v>1</v>
      </c>
      <c r="AD105">
        <v>0</v>
      </c>
      <c r="AE105" s="17">
        <f t="shared" si="11"/>
        <v>1</v>
      </c>
      <c r="AF105" s="35">
        <v>1</v>
      </c>
      <c r="AG105" s="35">
        <v>0</v>
      </c>
      <c r="AH105" s="35">
        <v>0</v>
      </c>
      <c r="AI105" s="35">
        <v>5</v>
      </c>
      <c r="AJ105" s="35">
        <v>0</v>
      </c>
      <c r="AK105" s="35">
        <v>2</v>
      </c>
      <c r="AL105" s="35">
        <v>3</v>
      </c>
      <c r="AM105" s="35">
        <v>1</v>
      </c>
      <c r="AN105">
        <v>0</v>
      </c>
      <c r="AO105">
        <v>0</v>
      </c>
      <c r="AP105" s="2">
        <v>-73.849999999999994</v>
      </c>
      <c r="AQ105" s="2">
        <v>10.3</v>
      </c>
      <c r="AR105" s="2">
        <v>83.343999999999994</v>
      </c>
      <c r="AS105" s="21">
        <v>0.20700000000000002</v>
      </c>
      <c r="AT105" s="2">
        <v>-0.5</v>
      </c>
      <c r="AU105" s="2">
        <v>0</v>
      </c>
      <c r="AV105" s="2">
        <v>-0.2</v>
      </c>
      <c r="AW105" s="2">
        <v>0.1</v>
      </c>
      <c r="AX105" s="2">
        <v>-0.1</v>
      </c>
      <c r="AY105" s="2">
        <v>-0.2</v>
      </c>
    </row>
    <row r="106" spans="1:51" x14ac:dyDescent="0.2">
      <c r="A106" s="12" t="s">
        <v>1415</v>
      </c>
      <c r="B106" s="12" t="s">
        <v>3218</v>
      </c>
      <c r="C106" t="s">
        <v>3219</v>
      </c>
      <c r="D106" t="s">
        <v>122</v>
      </c>
      <c r="E106" s="12" t="s">
        <v>178</v>
      </c>
      <c r="F106">
        <v>71</v>
      </c>
      <c r="G106">
        <v>0</v>
      </c>
      <c r="H106">
        <v>0</v>
      </c>
      <c r="I106" s="31">
        <f t="shared" si="6"/>
        <v>0</v>
      </c>
      <c r="J106">
        <v>0</v>
      </c>
      <c r="K106">
        <v>0</v>
      </c>
      <c r="L106" s="3">
        <v>0</v>
      </c>
      <c r="M106" s="3">
        <v>0</v>
      </c>
      <c r="N106" s="3">
        <v>0</v>
      </c>
      <c r="O106" s="15">
        <f t="shared" si="7"/>
        <v>0</v>
      </c>
      <c r="P106">
        <v>0</v>
      </c>
      <c r="Q106">
        <v>0</v>
      </c>
      <c r="R106">
        <v>0</v>
      </c>
      <c r="S106" s="13">
        <f t="shared" si="8"/>
        <v>0</v>
      </c>
      <c r="T106" s="13">
        <f t="shared" si="9"/>
        <v>0</v>
      </c>
      <c r="U106">
        <v>7</v>
      </c>
      <c r="V106">
        <v>0</v>
      </c>
      <c r="W106">
        <v>0</v>
      </c>
      <c r="X106" s="2">
        <v>57.333333333299997</v>
      </c>
      <c r="Y106" s="21">
        <v>0.8</v>
      </c>
      <c r="Z106">
        <v>0.79</v>
      </c>
      <c r="AA106">
        <v>4.72</v>
      </c>
      <c r="AB106" s="32">
        <f t="shared" si="10"/>
        <v>0.14337568058076225</v>
      </c>
      <c r="AE106" s="17" t="str">
        <f t="shared" si="11"/>
        <v xml:space="preserve"> </v>
      </c>
      <c r="AF106" s="35">
        <v>0</v>
      </c>
      <c r="AG106" s="35">
        <v>7</v>
      </c>
      <c r="AH106" s="35">
        <v>7</v>
      </c>
      <c r="AI106" s="35">
        <v>34</v>
      </c>
      <c r="AJ106" s="35">
        <v>1</v>
      </c>
      <c r="AK106" s="35">
        <v>16</v>
      </c>
      <c r="AL106" s="35">
        <v>24</v>
      </c>
      <c r="AM106" s="35">
        <v>2</v>
      </c>
      <c r="AN106">
        <v>0</v>
      </c>
      <c r="AO106">
        <v>3</v>
      </c>
      <c r="AP106" s="2">
        <v>-75.87</v>
      </c>
      <c r="AQ106" s="2">
        <v>7.9</v>
      </c>
      <c r="AR106" s="2">
        <v>84.6</v>
      </c>
      <c r="AS106" s="21">
        <v>3.9830000000000001</v>
      </c>
      <c r="AT106" s="2">
        <v>-3.9</v>
      </c>
      <c r="AU106" s="2">
        <v>1</v>
      </c>
      <c r="AV106" s="2">
        <v>-0.1</v>
      </c>
      <c r="AW106" s="2">
        <v>0</v>
      </c>
      <c r="AX106" s="2">
        <v>-0.5</v>
      </c>
      <c r="AY106" s="2">
        <v>0.4</v>
      </c>
    </row>
    <row r="107" spans="1:51" x14ac:dyDescent="0.2">
      <c r="A107" s="12" t="s">
        <v>1089</v>
      </c>
      <c r="B107" s="12" t="s">
        <v>1090</v>
      </c>
      <c r="C107" t="s">
        <v>1088</v>
      </c>
      <c r="D107" t="s">
        <v>393</v>
      </c>
      <c r="E107" s="12" t="s">
        <v>178</v>
      </c>
      <c r="F107">
        <v>80</v>
      </c>
      <c r="G107">
        <v>2</v>
      </c>
      <c r="H107">
        <v>0</v>
      </c>
      <c r="I107" s="31">
        <f t="shared" si="6"/>
        <v>2</v>
      </c>
      <c r="J107">
        <v>0</v>
      </c>
      <c r="K107">
        <v>0</v>
      </c>
      <c r="L107" s="3">
        <v>2</v>
      </c>
      <c r="M107" s="3">
        <v>0</v>
      </c>
      <c r="N107" s="3">
        <v>0</v>
      </c>
      <c r="O107" s="15">
        <f t="shared" si="7"/>
        <v>0</v>
      </c>
      <c r="P107">
        <v>5</v>
      </c>
      <c r="Q107">
        <v>0</v>
      </c>
      <c r="R107">
        <v>3</v>
      </c>
      <c r="S107" s="13">
        <f t="shared" si="8"/>
        <v>0.4</v>
      </c>
      <c r="T107" s="13">
        <f t="shared" si="9"/>
        <v>0.25</v>
      </c>
      <c r="U107">
        <v>21</v>
      </c>
      <c r="V107">
        <v>24</v>
      </c>
      <c r="W107">
        <v>1</v>
      </c>
      <c r="X107" s="2">
        <v>191.1666666667</v>
      </c>
      <c r="Y107" s="21">
        <v>2.3833333333</v>
      </c>
      <c r="Z107">
        <v>2.2800000000000002</v>
      </c>
      <c r="AA107">
        <v>2.5</v>
      </c>
      <c r="AB107" s="32">
        <f t="shared" si="10"/>
        <v>0.47698744769874479</v>
      </c>
      <c r="AE107" s="17" t="str">
        <f t="shared" si="11"/>
        <v xml:space="preserve"> </v>
      </c>
      <c r="AF107" s="35">
        <v>5</v>
      </c>
      <c r="AG107" s="35">
        <v>19</v>
      </c>
      <c r="AH107" s="35">
        <v>25</v>
      </c>
      <c r="AI107" s="35">
        <v>150</v>
      </c>
      <c r="AJ107" s="35">
        <v>10</v>
      </c>
      <c r="AK107" s="35">
        <v>65</v>
      </c>
      <c r="AL107" s="35">
        <v>73</v>
      </c>
      <c r="AM107" s="35">
        <v>12</v>
      </c>
      <c r="AN107">
        <v>5</v>
      </c>
      <c r="AO107">
        <v>1</v>
      </c>
      <c r="AP107" s="2">
        <v>-83.94</v>
      </c>
      <c r="AQ107" s="2">
        <v>5.2</v>
      </c>
      <c r="AR107" s="2">
        <v>82.379000000000005</v>
      </c>
      <c r="AS107" s="21">
        <v>1.7050000000000001</v>
      </c>
      <c r="AT107" s="2">
        <v>-18.2</v>
      </c>
      <c r="AU107" s="2">
        <v>-1.3</v>
      </c>
      <c r="AV107" s="2">
        <v>0.5</v>
      </c>
      <c r="AW107" s="2">
        <v>0.60000000000000009</v>
      </c>
      <c r="AX107" s="2">
        <v>0.9</v>
      </c>
      <c r="AY107" s="2">
        <v>0.8</v>
      </c>
    </row>
    <row r="108" spans="1:51" x14ac:dyDescent="0.2">
      <c r="A108" s="12" t="s">
        <v>1089</v>
      </c>
      <c r="B108" s="12" t="s">
        <v>2528</v>
      </c>
      <c r="C108" t="s">
        <v>2527</v>
      </c>
      <c r="D108" t="s">
        <v>265</v>
      </c>
      <c r="E108" s="12" t="s">
        <v>156</v>
      </c>
      <c r="F108">
        <v>71</v>
      </c>
      <c r="G108">
        <v>0</v>
      </c>
      <c r="H108">
        <v>0</v>
      </c>
      <c r="I108" s="31">
        <f t="shared" si="6"/>
        <v>0</v>
      </c>
      <c r="J108">
        <v>0</v>
      </c>
      <c r="K108">
        <v>0</v>
      </c>
      <c r="L108" s="3">
        <v>0</v>
      </c>
      <c r="M108" s="3">
        <v>0</v>
      </c>
      <c r="N108" s="3">
        <v>0</v>
      </c>
      <c r="O108" s="15">
        <f t="shared" si="7"/>
        <v>0</v>
      </c>
      <c r="P108">
        <v>1</v>
      </c>
      <c r="Q108">
        <v>0</v>
      </c>
      <c r="R108">
        <v>0</v>
      </c>
      <c r="S108" s="13">
        <f t="shared" si="8"/>
        <v>0</v>
      </c>
      <c r="T108" s="13">
        <f t="shared" si="9"/>
        <v>0</v>
      </c>
      <c r="U108">
        <v>1</v>
      </c>
      <c r="V108">
        <v>0</v>
      </c>
      <c r="W108">
        <v>0</v>
      </c>
      <c r="X108" s="2">
        <v>3.8833333333</v>
      </c>
      <c r="Y108" s="21">
        <v>0.05</v>
      </c>
      <c r="Z108">
        <v>0.05</v>
      </c>
      <c r="AA108">
        <v>5.75</v>
      </c>
      <c r="AB108" s="32">
        <f t="shared" si="10"/>
        <v>8.6206896551724137E-3</v>
      </c>
      <c r="AC108">
        <v>0</v>
      </c>
      <c r="AD108">
        <v>0</v>
      </c>
      <c r="AE108" s="17" t="str">
        <f t="shared" si="11"/>
        <v xml:space="preserve"> </v>
      </c>
      <c r="AF108" s="35">
        <v>0</v>
      </c>
      <c r="AG108" s="35">
        <v>1</v>
      </c>
      <c r="AH108" s="35">
        <v>0</v>
      </c>
      <c r="AI108" s="35">
        <v>2</v>
      </c>
      <c r="AJ108" s="35">
        <v>0</v>
      </c>
      <c r="AK108" s="35">
        <v>2</v>
      </c>
      <c r="AL108" s="35">
        <v>1</v>
      </c>
      <c r="AM108" s="35">
        <v>0</v>
      </c>
      <c r="AN108">
        <v>0</v>
      </c>
      <c r="AO108">
        <v>1</v>
      </c>
      <c r="AP108" s="2">
        <v>-92.7</v>
      </c>
      <c r="AQ108" s="2">
        <v>-19.100000000000001</v>
      </c>
      <c r="AR108" s="2">
        <v>85.744</v>
      </c>
      <c r="AS108" s="21">
        <v>3.4689999999999999</v>
      </c>
      <c r="AT108" s="2">
        <v>-0.30000000000000004</v>
      </c>
      <c r="AU108" s="2">
        <v>0.1</v>
      </c>
      <c r="AV108" s="2">
        <v>-0.2</v>
      </c>
      <c r="AW108" s="2">
        <v>0</v>
      </c>
      <c r="AX108" s="2">
        <v>-0.1</v>
      </c>
      <c r="AY108" s="2">
        <v>-0.1</v>
      </c>
    </row>
    <row r="109" spans="1:51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0</v>
      </c>
      <c r="H109">
        <v>0</v>
      </c>
      <c r="I109" s="31">
        <f t="shared" si="6"/>
        <v>0</v>
      </c>
      <c r="J109">
        <v>0</v>
      </c>
      <c r="K109">
        <v>0</v>
      </c>
      <c r="L109" s="3">
        <v>0</v>
      </c>
      <c r="M109" s="3">
        <v>0</v>
      </c>
      <c r="N109" s="3">
        <v>0</v>
      </c>
      <c r="O109" s="15">
        <f t="shared" si="7"/>
        <v>0</v>
      </c>
      <c r="P109">
        <v>0</v>
      </c>
      <c r="Q109">
        <v>1</v>
      </c>
      <c r="R109">
        <v>0</v>
      </c>
      <c r="S109" s="13">
        <f t="shared" si="8"/>
        <v>0</v>
      </c>
      <c r="T109" s="13">
        <f t="shared" si="9"/>
        <v>0</v>
      </c>
      <c r="U109">
        <v>0</v>
      </c>
      <c r="V109">
        <v>0</v>
      </c>
      <c r="W109">
        <v>0</v>
      </c>
      <c r="X109" s="2">
        <v>3.8333333333000001</v>
      </c>
      <c r="Y109" s="21">
        <v>0.05</v>
      </c>
      <c r="Z109">
        <v>0.06</v>
      </c>
      <c r="AA109">
        <v>4.3600000000000003</v>
      </c>
      <c r="AB109" s="32">
        <f t="shared" si="10"/>
        <v>1.3574660633484163E-2</v>
      </c>
      <c r="AC109">
        <v>0</v>
      </c>
      <c r="AD109">
        <v>0</v>
      </c>
      <c r="AE109" s="17" t="str">
        <f t="shared" si="11"/>
        <v xml:space="preserve"> </v>
      </c>
      <c r="AF109" s="35">
        <v>0</v>
      </c>
      <c r="AG109" s="35">
        <v>0</v>
      </c>
      <c r="AH109" s="35">
        <v>0</v>
      </c>
      <c r="AI109" s="35">
        <v>1</v>
      </c>
      <c r="AJ109" s="35">
        <v>2</v>
      </c>
      <c r="AK109" s="35">
        <v>1</v>
      </c>
      <c r="AL109" s="35">
        <v>2</v>
      </c>
      <c r="AM109" s="35">
        <v>0</v>
      </c>
      <c r="AN109">
        <v>1</v>
      </c>
      <c r="AO109">
        <v>0</v>
      </c>
      <c r="AP109" s="2">
        <v>-31.3</v>
      </c>
      <c r="AQ109" s="2">
        <v>46.7</v>
      </c>
      <c r="AR109" s="2">
        <v>84.753</v>
      </c>
      <c r="AS109" s="21">
        <v>2.254</v>
      </c>
      <c r="AT109" s="2">
        <v>-0.1</v>
      </c>
      <c r="AU109" s="2">
        <v>0.2</v>
      </c>
      <c r="AV109" s="2">
        <v>-0.1</v>
      </c>
      <c r="AW109" s="2">
        <v>0.1</v>
      </c>
      <c r="AX109" s="2">
        <v>0</v>
      </c>
      <c r="AY109" s="2">
        <v>0.1</v>
      </c>
    </row>
    <row r="110" spans="1:51" x14ac:dyDescent="0.2">
      <c r="A110" s="12" t="s">
        <v>712</v>
      </c>
      <c r="B110" s="12" t="s">
        <v>3121</v>
      </c>
      <c r="C110" t="s">
        <v>3120</v>
      </c>
      <c r="D110" t="s">
        <v>442</v>
      </c>
      <c r="E110" s="12" t="s">
        <v>178</v>
      </c>
      <c r="F110">
        <v>82</v>
      </c>
      <c r="G110">
        <v>1</v>
      </c>
      <c r="H110">
        <v>0</v>
      </c>
      <c r="I110" s="31">
        <f t="shared" si="6"/>
        <v>1</v>
      </c>
      <c r="J110">
        <v>0</v>
      </c>
      <c r="K110">
        <v>0</v>
      </c>
      <c r="L110" s="3">
        <v>1</v>
      </c>
      <c r="M110" s="3">
        <v>0</v>
      </c>
      <c r="N110" s="3">
        <v>0</v>
      </c>
      <c r="O110" s="15">
        <f t="shared" si="7"/>
        <v>0</v>
      </c>
      <c r="P110">
        <v>3</v>
      </c>
      <c r="Q110">
        <v>2</v>
      </c>
      <c r="R110">
        <v>1</v>
      </c>
      <c r="S110" s="13">
        <f t="shared" si="8"/>
        <v>0.33333333333333331</v>
      </c>
      <c r="T110" s="13">
        <f t="shared" si="9"/>
        <v>0.16666666666666666</v>
      </c>
      <c r="U110">
        <v>16</v>
      </c>
      <c r="V110">
        <v>12</v>
      </c>
      <c r="W110">
        <v>5</v>
      </c>
      <c r="X110" s="2">
        <v>163.1</v>
      </c>
      <c r="Y110" s="21">
        <v>1.9833333333000001</v>
      </c>
      <c r="Z110">
        <v>1.94</v>
      </c>
      <c r="AA110">
        <v>2.8</v>
      </c>
      <c r="AB110" s="32">
        <f t="shared" si="10"/>
        <v>0.40928270042194093</v>
      </c>
      <c r="AE110" s="17" t="str">
        <f t="shared" si="11"/>
        <v xml:space="preserve"> </v>
      </c>
      <c r="AF110" s="35">
        <v>4</v>
      </c>
      <c r="AG110" s="35">
        <v>14</v>
      </c>
      <c r="AH110" s="35">
        <v>21</v>
      </c>
      <c r="AI110" s="35">
        <v>113</v>
      </c>
      <c r="AJ110" s="35">
        <v>7</v>
      </c>
      <c r="AK110" s="35">
        <v>51</v>
      </c>
      <c r="AL110" s="35">
        <v>53</v>
      </c>
      <c r="AM110" s="35">
        <v>6</v>
      </c>
      <c r="AN110">
        <v>1</v>
      </c>
      <c r="AO110">
        <v>3</v>
      </c>
      <c r="AP110" s="2">
        <v>-72.94</v>
      </c>
      <c r="AQ110" s="2">
        <v>16.899999999999999</v>
      </c>
      <c r="AR110" s="2">
        <v>85.682000000000002</v>
      </c>
      <c r="AS110" s="21">
        <v>3.56</v>
      </c>
      <c r="AT110" s="2">
        <v>-12.7</v>
      </c>
      <c r="AU110" s="2">
        <v>2.4</v>
      </c>
      <c r="AV110" s="2">
        <v>-0.7</v>
      </c>
      <c r="AW110" s="2">
        <v>0.8</v>
      </c>
      <c r="AX110" s="2">
        <v>-1</v>
      </c>
      <c r="AY110" s="2">
        <v>1.4</v>
      </c>
    </row>
    <row r="111" spans="1:51" x14ac:dyDescent="0.2">
      <c r="A111" s="12" t="s">
        <v>380</v>
      </c>
      <c r="B111" s="12" t="s">
        <v>381</v>
      </c>
      <c r="C111" t="s">
        <v>379</v>
      </c>
      <c r="D111" t="s">
        <v>382</v>
      </c>
      <c r="E111" s="12" t="s">
        <v>178</v>
      </c>
      <c r="F111">
        <v>64</v>
      </c>
      <c r="G111">
        <v>0</v>
      </c>
      <c r="H111">
        <v>0</v>
      </c>
      <c r="I111" s="31">
        <f t="shared" si="6"/>
        <v>0</v>
      </c>
      <c r="J111">
        <v>0</v>
      </c>
      <c r="K111">
        <v>0</v>
      </c>
      <c r="L111" s="3">
        <v>0</v>
      </c>
      <c r="M111" s="3">
        <v>0</v>
      </c>
      <c r="N111" s="3">
        <v>0</v>
      </c>
      <c r="O111" s="15">
        <f t="shared" si="7"/>
        <v>0</v>
      </c>
      <c r="P111">
        <v>1</v>
      </c>
      <c r="Q111">
        <v>0</v>
      </c>
      <c r="R111">
        <v>1</v>
      </c>
      <c r="S111" s="13">
        <f t="shared" si="8"/>
        <v>0</v>
      </c>
      <c r="T111" s="13">
        <f t="shared" si="9"/>
        <v>0</v>
      </c>
      <c r="U111">
        <v>17</v>
      </c>
      <c r="V111">
        <v>13</v>
      </c>
      <c r="W111">
        <v>2</v>
      </c>
      <c r="X111" s="2">
        <v>128.5666666667</v>
      </c>
      <c r="Y111" s="21">
        <v>2</v>
      </c>
      <c r="Z111">
        <v>1.9</v>
      </c>
      <c r="AA111">
        <v>2.72</v>
      </c>
      <c r="AB111" s="32">
        <f t="shared" si="10"/>
        <v>0.41125541125541121</v>
      </c>
      <c r="AE111" s="17" t="str">
        <f t="shared" si="11"/>
        <v xml:space="preserve"> </v>
      </c>
      <c r="AF111" s="35">
        <v>5</v>
      </c>
      <c r="AG111" s="35">
        <v>10</v>
      </c>
      <c r="AH111" s="35">
        <v>20</v>
      </c>
      <c r="AI111" s="35">
        <v>70</v>
      </c>
      <c r="AJ111" s="35">
        <v>3</v>
      </c>
      <c r="AK111" s="35">
        <v>49</v>
      </c>
      <c r="AL111" s="35">
        <v>30</v>
      </c>
      <c r="AM111" s="35">
        <v>7</v>
      </c>
      <c r="AN111">
        <v>1</v>
      </c>
      <c r="AO111">
        <v>0</v>
      </c>
      <c r="AP111" s="2">
        <v>-61.34</v>
      </c>
      <c r="AQ111" s="2">
        <v>24.1</v>
      </c>
      <c r="AR111" s="2">
        <v>83.402000000000001</v>
      </c>
      <c r="AS111" s="21">
        <v>2.13</v>
      </c>
      <c r="AT111" s="2">
        <v>-6.1</v>
      </c>
      <c r="AU111" s="2">
        <v>4.8</v>
      </c>
      <c r="AV111" s="2">
        <v>-0.2</v>
      </c>
      <c r="AW111" s="2">
        <v>0.4</v>
      </c>
      <c r="AX111" s="2">
        <v>-1</v>
      </c>
      <c r="AY111" s="2">
        <v>3.9</v>
      </c>
    </row>
    <row r="112" spans="1:51" x14ac:dyDescent="0.2">
      <c r="A112" s="12" t="s">
        <v>380</v>
      </c>
      <c r="B112" s="12" t="s">
        <v>704</v>
      </c>
      <c r="C112" t="s">
        <v>703</v>
      </c>
      <c r="D112" t="s">
        <v>305</v>
      </c>
      <c r="E112" s="12" t="s">
        <v>229</v>
      </c>
      <c r="F112">
        <v>5</v>
      </c>
      <c r="G112">
        <v>0</v>
      </c>
      <c r="H112">
        <v>0</v>
      </c>
      <c r="I112" s="31">
        <f t="shared" si="6"/>
        <v>0</v>
      </c>
      <c r="J112">
        <v>0</v>
      </c>
      <c r="K112">
        <v>0</v>
      </c>
      <c r="L112" s="3">
        <v>0</v>
      </c>
      <c r="M112" s="3">
        <v>0</v>
      </c>
      <c r="N112" s="3">
        <v>0</v>
      </c>
      <c r="O112" s="15">
        <f t="shared" si="7"/>
        <v>0</v>
      </c>
      <c r="P112">
        <v>0</v>
      </c>
      <c r="Q112">
        <v>0</v>
      </c>
      <c r="R112">
        <v>0</v>
      </c>
      <c r="S112" s="13">
        <f t="shared" si="8"/>
        <v>0</v>
      </c>
      <c r="T112" s="13">
        <f t="shared" si="9"/>
        <v>0</v>
      </c>
      <c r="U112">
        <v>0</v>
      </c>
      <c r="V112">
        <v>0</v>
      </c>
      <c r="W112">
        <v>0</v>
      </c>
      <c r="X112" s="2">
        <v>0</v>
      </c>
      <c r="Y112" s="21">
        <v>0</v>
      </c>
      <c r="AB112" s="32">
        <f t="shared" si="10"/>
        <v>0</v>
      </c>
      <c r="AC112">
        <v>0</v>
      </c>
      <c r="AD112">
        <v>0</v>
      </c>
      <c r="AE112" s="17" t="str">
        <f t="shared" si="11"/>
        <v xml:space="preserve"> </v>
      </c>
      <c r="AF112" s="35">
        <v>0</v>
      </c>
      <c r="AG112" s="35">
        <v>0</v>
      </c>
      <c r="AH112" s="35">
        <v>0</v>
      </c>
      <c r="AI112" s="35">
        <v>0</v>
      </c>
      <c r="AJ112" s="35">
        <v>0</v>
      </c>
      <c r="AK112" s="35">
        <v>0</v>
      </c>
      <c r="AL112" s="35">
        <v>0</v>
      </c>
      <c r="AM112" s="35">
        <v>0</v>
      </c>
      <c r="AN112">
        <v>0</v>
      </c>
      <c r="AO11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</row>
    <row r="113" spans="1:51" x14ac:dyDescent="0.2">
      <c r="A113" s="12" t="s">
        <v>380</v>
      </c>
      <c r="B113" s="12" t="s">
        <v>927</v>
      </c>
      <c r="C113" t="s">
        <v>926</v>
      </c>
      <c r="D113" t="s">
        <v>271</v>
      </c>
      <c r="E113" s="12" t="s">
        <v>546</v>
      </c>
      <c r="F113">
        <v>11</v>
      </c>
      <c r="G113">
        <v>0</v>
      </c>
      <c r="H113">
        <v>0</v>
      </c>
      <c r="I113" s="31">
        <f t="shared" si="6"/>
        <v>0</v>
      </c>
      <c r="J113">
        <v>0</v>
      </c>
      <c r="K113">
        <v>0</v>
      </c>
      <c r="L113" s="3">
        <v>0</v>
      </c>
      <c r="M113" s="3">
        <v>0</v>
      </c>
      <c r="N113" s="3">
        <v>0</v>
      </c>
      <c r="O113" s="15">
        <f t="shared" si="7"/>
        <v>0</v>
      </c>
      <c r="P113">
        <v>0</v>
      </c>
      <c r="Q113">
        <v>0</v>
      </c>
      <c r="R113">
        <v>0</v>
      </c>
      <c r="S113" s="13">
        <f t="shared" si="8"/>
        <v>0</v>
      </c>
      <c r="T113" s="13">
        <f t="shared" si="9"/>
        <v>0</v>
      </c>
      <c r="U113">
        <v>0</v>
      </c>
      <c r="V113">
        <v>0</v>
      </c>
      <c r="W113">
        <v>0</v>
      </c>
      <c r="X113" s="2">
        <v>0</v>
      </c>
      <c r="Y113" s="21">
        <v>0</v>
      </c>
      <c r="AB113" s="32">
        <f t="shared" si="10"/>
        <v>0</v>
      </c>
      <c r="AC113">
        <v>0</v>
      </c>
      <c r="AD113">
        <v>0</v>
      </c>
      <c r="AE113" s="17" t="str">
        <f t="shared" si="11"/>
        <v xml:space="preserve"> 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>
        <v>0</v>
      </c>
      <c r="AO113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</row>
    <row r="114" spans="1:51" x14ac:dyDescent="0.2">
      <c r="A114" s="12" t="s">
        <v>380</v>
      </c>
      <c r="B114" s="12" t="s">
        <v>1421</v>
      </c>
      <c r="C114" t="s">
        <v>1420</v>
      </c>
      <c r="D114" t="s">
        <v>300</v>
      </c>
      <c r="E114" s="12" t="s">
        <v>156</v>
      </c>
      <c r="F114">
        <v>4</v>
      </c>
      <c r="G114">
        <v>0</v>
      </c>
      <c r="H114">
        <v>0</v>
      </c>
      <c r="I114" s="31">
        <f t="shared" si="6"/>
        <v>0</v>
      </c>
      <c r="J114">
        <v>0</v>
      </c>
      <c r="K114">
        <v>0</v>
      </c>
      <c r="L114" s="3">
        <v>0</v>
      </c>
      <c r="M114" s="3">
        <v>0</v>
      </c>
      <c r="N114" s="3">
        <v>0</v>
      </c>
      <c r="O114" s="15">
        <f t="shared" si="7"/>
        <v>0</v>
      </c>
      <c r="P114">
        <v>0</v>
      </c>
      <c r="Q114">
        <v>0</v>
      </c>
      <c r="R114">
        <v>0</v>
      </c>
      <c r="S114" s="13">
        <f t="shared" si="8"/>
        <v>0</v>
      </c>
      <c r="T114" s="13">
        <f t="shared" si="9"/>
        <v>0</v>
      </c>
      <c r="U114">
        <v>0</v>
      </c>
      <c r="V114">
        <v>0</v>
      </c>
      <c r="W114">
        <v>0</v>
      </c>
      <c r="X114" s="2">
        <v>0</v>
      </c>
      <c r="Y114" s="21">
        <v>0</v>
      </c>
      <c r="AB114" s="32">
        <f t="shared" si="10"/>
        <v>0</v>
      </c>
      <c r="AC114">
        <v>0</v>
      </c>
      <c r="AD114">
        <v>0</v>
      </c>
      <c r="AE114" s="17" t="str">
        <f t="shared" si="11"/>
        <v xml:space="preserve"> </v>
      </c>
      <c r="AF114" s="35">
        <v>0</v>
      </c>
      <c r="AG114" s="35">
        <v>0</v>
      </c>
      <c r="AH114" s="35">
        <v>0</v>
      </c>
      <c r="AI114" s="35">
        <v>0</v>
      </c>
      <c r="AJ114" s="35">
        <v>0</v>
      </c>
      <c r="AK114" s="35">
        <v>0</v>
      </c>
      <c r="AL114" s="35">
        <v>0</v>
      </c>
      <c r="AM114" s="35">
        <v>0</v>
      </c>
      <c r="AN114">
        <v>0</v>
      </c>
      <c r="AO114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</row>
    <row r="115" spans="1:51" x14ac:dyDescent="0.2">
      <c r="A115" s="12" t="s">
        <v>380</v>
      </c>
      <c r="B115" s="12" t="s">
        <v>3393</v>
      </c>
      <c r="C115" t="s">
        <v>3396</v>
      </c>
      <c r="D115" t="s">
        <v>382</v>
      </c>
      <c r="E115" s="12" t="s">
        <v>140</v>
      </c>
      <c r="F115">
        <v>17</v>
      </c>
      <c r="G115">
        <v>0</v>
      </c>
      <c r="H115">
        <v>0</v>
      </c>
      <c r="I115" s="31">
        <f t="shared" si="6"/>
        <v>0</v>
      </c>
      <c r="J115">
        <v>0</v>
      </c>
      <c r="K115">
        <v>0</v>
      </c>
      <c r="L115" s="3">
        <v>0</v>
      </c>
      <c r="M115" s="3">
        <v>0</v>
      </c>
      <c r="N115" s="3">
        <v>0</v>
      </c>
      <c r="O115" s="15">
        <f t="shared" si="7"/>
        <v>0</v>
      </c>
      <c r="P115">
        <v>1</v>
      </c>
      <c r="Q115">
        <v>0</v>
      </c>
      <c r="R115">
        <v>0</v>
      </c>
      <c r="S115" s="13">
        <f t="shared" si="8"/>
        <v>0</v>
      </c>
      <c r="T115" s="13">
        <f t="shared" si="9"/>
        <v>0</v>
      </c>
      <c r="U115">
        <v>0</v>
      </c>
      <c r="V115">
        <v>0</v>
      </c>
      <c r="W115">
        <v>0</v>
      </c>
      <c r="X115" s="2">
        <v>6.55</v>
      </c>
      <c r="Y115" s="21">
        <v>0.38333333330000002</v>
      </c>
      <c r="Z115">
        <v>0.39</v>
      </c>
      <c r="AA115">
        <v>3.67</v>
      </c>
      <c r="AB115" s="32">
        <f t="shared" si="10"/>
        <v>9.6059113300492618E-2</v>
      </c>
      <c r="AC115">
        <v>1</v>
      </c>
      <c r="AD115">
        <v>2</v>
      </c>
      <c r="AE115" s="17">
        <f t="shared" si="11"/>
        <v>0.33333333333333331</v>
      </c>
      <c r="AF115" s="35">
        <v>0</v>
      </c>
      <c r="AG115" s="35">
        <v>0</v>
      </c>
      <c r="AH115" s="35">
        <v>1</v>
      </c>
      <c r="AI115" s="35">
        <v>4</v>
      </c>
      <c r="AJ115" s="35">
        <v>0</v>
      </c>
      <c r="AK115" s="35">
        <v>6</v>
      </c>
      <c r="AL115" s="35">
        <v>3</v>
      </c>
      <c r="AM115" s="35">
        <v>0</v>
      </c>
      <c r="AN115">
        <v>0</v>
      </c>
      <c r="AO115">
        <v>1</v>
      </c>
      <c r="AP115" s="2">
        <v>-109.92</v>
      </c>
      <c r="AQ115" s="2">
        <v>-36</v>
      </c>
      <c r="AR115" s="2">
        <v>84.123000000000005</v>
      </c>
      <c r="AS115" s="21">
        <v>2.456</v>
      </c>
      <c r="AT115" s="2">
        <v>-0.4</v>
      </c>
      <c r="AU115" s="2">
        <v>0.2</v>
      </c>
      <c r="AV115" s="2">
        <v>0</v>
      </c>
      <c r="AW115" s="2">
        <v>0</v>
      </c>
      <c r="AX115" s="2">
        <v>-0.1</v>
      </c>
      <c r="AY115" s="2">
        <v>0.2</v>
      </c>
    </row>
    <row r="116" spans="1:51" x14ac:dyDescent="0.2">
      <c r="A116" s="12" t="s">
        <v>605</v>
      </c>
      <c r="B116" s="12" t="s">
        <v>606</v>
      </c>
      <c r="C116" t="s">
        <v>604</v>
      </c>
      <c r="D116" t="s">
        <v>199</v>
      </c>
      <c r="E116" s="12" t="s">
        <v>170</v>
      </c>
      <c r="F116">
        <v>82</v>
      </c>
      <c r="G116">
        <v>0</v>
      </c>
      <c r="H116">
        <v>2</v>
      </c>
      <c r="I116" s="31">
        <f t="shared" si="6"/>
        <v>2</v>
      </c>
      <c r="J116">
        <v>1</v>
      </c>
      <c r="K116">
        <v>1</v>
      </c>
      <c r="L116" s="3">
        <v>0</v>
      </c>
      <c r="M116" s="3">
        <v>1</v>
      </c>
      <c r="N116" s="3">
        <v>1</v>
      </c>
      <c r="O116" s="15">
        <f t="shared" si="7"/>
        <v>7</v>
      </c>
      <c r="P116">
        <v>10</v>
      </c>
      <c r="Q116">
        <v>2</v>
      </c>
      <c r="R116">
        <v>3</v>
      </c>
      <c r="S116" s="13">
        <f t="shared" si="8"/>
        <v>0</v>
      </c>
      <c r="T116" s="13">
        <f t="shared" si="9"/>
        <v>0</v>
      </c>
      <c r="U116">
        <v>17</v>
      </c>
      <c r="V116">
        <v>5</v>
      </c>
      <c r="W116">
        <v>3</v>
      </c>
      <c r="X116" s="2">
        <v>169.98333333330001</v>
      </c>
      <c r="Y116" s="21">
        <v>2.0666666667000002</v>
      </c>
      <c r="Z116">
        <v>1.96</v>
      </c>
      <c r="AA116">
        <v>2.58</v>
      </c>
      <c r="AB116" s="32">
        <f t="shared" si="10"/>
        <v>0.43171806167400878</v>
      </c>
      <c r="AC116">
        <v>91</v>
      </c>
      <c r="AD116">
        <v>103</v>
      </c>
      <c r="AE116" s="17">
        <f t="shared" si="11"/>
        <v>0.46907216494845361</v>
      </c>
      <c r="AF116" s="35">
        <v>3</v>
      </c>
      <c r="AG116" s="35">
        <v>15</v>
      </c>
      <c r="AH116" s="35">
        <v>18</v>
      </c>
      <c r="AI116" s="35">
        <v>127</v>
      </c>
      <c r="AJ116" s="35">
        <v>6</v>
      </c>
      <c r="AK116" s="35">
        <v>51</v>
      </c>
      <c r="AL116" s="35">
        <v>71</v>
      </c>
      <c r="AM116" s="35">
        <v>6</v>
      </c>
      <c r="AN116">
        <v>2</v>
      </c>
      <c r="AO116">
        <v>2</v>
      </c>
      <c r="AP116" s="2">
        <v>-86.36</v>
      </c>
      <c r="AQ116" s="2">
        <v>-19.8</v>
      </c>
      <c r="AR116" s="2">
        <v>80.02</v>
      </c>
      <c r="AS116" s="21">
        <v>-2.0830000000000002</v>
      </c>
      <c r="AT116" s="2">
        <v>-13.6</v>
      </c>
      <c r="AU116" s="2">
        <v>2.2999999999999998</v>
      </c>
      <c r="AV116" s="2">
        <v>1.5</v>
      </c>
      <c r="AW116" s="2">
        <v>0.5</v>
      </c>
      <c r="AX116" s="2">
        <v>-1.2</v>
      </c>
      <c r="AY116" s="2">
        <v>3</v>
      </c>
    </row>
    <row r="117" spans="1:51" x14ac:dyDescent="0.2">
      <c r="A117" s="12" t="s">
        <v>605</v>
      </c>
      <c r="B117" s="12" t="s">
        <v>757</v>
      </c>
      <c r="C117" t="s">
        <v>759</v>
      </c>
      <c r="D117" t="s">
        <v>317</v>
      </c>
      <c r="E117" s="12" t="s">
        <v>178</v>
      </c>
      <c r="F117">
        <v>82</v>
      </c>
      <c r="G117">
        <v>0</v>
      </c>
      <c r="H117">
        <v>2</v>
      </c>
      <c r="I117" s="31">
        <f t="shared" si="6"/>
        <v>2</v>
      </c>
      <c r="J117">
        <v>2</v>
      </c>
      <c r="K117">
        <v>0</v>
      </c>
      <c r="L117" s="3">
        <v>0</v>
      </c>
      <c r="M117" s="3">
        <v>2</v>
      </c>
      <c r="N117" s="3">
        <v>0</v>
      </c>
      <c r="O117" s="15">
        <f t="shared" si="7"/>
        <v>12</v>
      </c>
      <c r="P117">
        <v>1</v>
      </c>
      <c r="Q117">
        <v>0</v>
      </c>
      <c r="R117">
        <v>1</v>
      </c>
      <c r="S117" s="13">
        <f t="shared" si="8"/>
        <v>0</v>
      </c>
      <c r="T117" s="13">
        <f t="shared" si="9"/>
        <v>0</v>
      </c>
      <c r="U117">
        <v>10</v>
      </c>
      <c r="V117">
        <v>8</v>
      </c>
      <c r="W117">
        <v>2</v>
      </c>
      <c r="X117" s="2">
        <v>159.6833333333</v>
      </c>
      <c r="Y117" s="21">
        <v>1.9333333333</v>
      </c>
      <c r="Z117">
        <v>1.87</v>
      </c>
      <c r="AA117">
        <v>3.05</v>
      </c>
      <c r="AB117" s="32">
        <f t="shared" si="10"/>
        <v>0.38008130081300817</v>
      </c>
      <c r="AE117" s="17" t="str">
        <f t="shared" si="11"/>
        <v xml:space="preserve"> </v>
      </c>
      <c r="AF117" s="35">
        <v>4</v>
      </c>
      <c r="AG117" s="35">
        <v>16</v>
      </c>
      <c r="AH117" s="35">
        <v>20</v>
      </c>
      <c r="AI117" s="35">
        <v>126</v>
      </c>
      <c r="AJ117" s="35">
        <v>6</v>
      </c>
      <c r="AK117" s="35">
        <v>53</v>
      </c>
      <c r="AL117" s="35">
        <v>42</v>
      </c>
      <c r="AM117" s="35">
        <v>4</v>
      </c>
      <c r="AN117">
        <v>1</v>
      </c>
      <c r="AO117">
        <v>2</v>
      </c>
      <c r="AP117" s="2">
        <v>-79.37</v>
      </c>
      <c r="AQ117" s="2">
        <v>6.4</v>
      </c>
      <c r="AR117" s="2">
        <v>79.617000000000004</v>
      </c>
      <c r="AS117" s="21">
        <v>-2.5409999999999999</v>
      </c>
      <c r="AT117" s="2">
        <v>-14.9</v>
      </c>
      <c r="AU117" s="2">
        <v>-1.1000000000000001</v>
      </c>
      <c r="AV117" s="2">
        <v>-0.2</v>
      </c>
      <c r="AW117" s="2">
        <v>0.5</v>
      </c>
      <c r="AX117" s="2">
        <v>2.4</v>
      </c>
      <c r="AY117" s="2">
        <v>1.7000000000000002</v>
      </c>
    </row>
    <row r="118" spans="1:51" x14ac:dyDescent="0.2">
      <c r="A118" s="12" t="s">
        <v>605</v>
      </c>
      <c r="B118" s="12" t="s">
        <v>1142</v>
      </c>
      <c r="C118" t="s">
        <v>1141</v>
      </c>
      <c r="D118" t="s">
        <v>147</v>
      </c>
      <c r="E118" s="12" t="s">
        <v>178</v>
      </c>
      <c r="F118">
        <v>6</v>
      </c>
      <c r="G118">
        <v>0</v>
      </c>
      <c r="H118">
        <v>0</v>
      </c>
      <c r="I118" s="31">
        <f t="shared" si="6"/>
        <v>0</v>
      </c>
      <c r="J118">
        <v>0</v>
      </c>
      <c r="K118">
        <v>0</v>
      </c>
      <c r="L118" s="3">
        <v>0</v>
      </c>
      <c r="M118" s="3">
        <v>0</v>
      </c>
      <c r="N118" s="3">
        <v>0</v>
      </c>
      <c r="O118" s="15">
        <f t="shared" si="7"/>
        <v>0</v>
      </c>
      <c r="P118">
        <v>0</v>
      </c>
      <c r="Q118">
        <v>0</v>
      </c>
      <c r="R118">
        <v>0</v>
      </c>
      <c r="S118" s="13">
        <f t="shared" si="8"/>
        <v>0</v>
      </c>
      <c r="T118" s="13">
        <f t="shared" si="9"/>
        <v>0</v>
      </c>
      <c r="U118">
        <v>0</v>
      </c>
      <c r="V118">
        <v>0</v>
      </c>
      <c r="W118">
        <v>1</v>
      </c>
      <c r="X118" s="2">
        <v>7.6666666667000003</v>
      </c>
      <c r="Y118" s="21">
        <v>1.2666666666999999</v>
      </c>
      <c r="Z118">
        <v>1.28</v>
      </c>
      <c r="AA118">
        <v>5.13</v>
      </c>
      <c r="AB118" s="32">
        <f t="shared" si="10"/>
        <v>0.19968798751950079</v>
      </c>
      <c r="AE118" s="17" t="str">
        <f t="shared" si="11"/>
        <v xml:space="preserve"> </v>
      </c>
      <c r="AF118" s="35">
        <v>0</v>
      </c>
      <c r="AG118" s="35">
        <v>2</v>
      </c>
      <c r="AH118" s="35">
        <v>1</v>
      </c>
      <c r="AI118" s="35">
        <v>2</v>
      </c>
      <c r="AJ118" s="35">
        <v>1</v>
      </c>
      <c r="AK118" s="35">
        <v>2</v>
      </c>
      <c r="AL118" s="35">
        <v>2</v>
      </c>
      <c r="AM118" s="35">
        <v>0</v>
      </c>
      <c r="AN118">
        <v>0</v>
      </c>
      <c r="AO118">
        <v>0</v>
      </c>
      <c r="AP118" s="2">
        <v>-46.96</v>
      </c>
      <c r="AQ118" s="2">
        <v>44.7</v>
      </c>
      <c r="AR118" s="2">
        <v>83.274000000000001</v>
      </c>
      <c r="AS118" s="21">
        <v>-1.46</v>
      </c>
      <c r="AT118" s="2">
        <v>-0.1</v>
      </c>
      <c r="AU118" s="2">
        <v>0.60000000000000009</v>
      </c>
      <c r="AV118" s="2">
        <v>-0.1</v>
      </c>
      <c r="AW118" s="2">
        <v>0.2</v>
      </c>
      <c r="AX118" s="2">
        <v>0</v>
      </c>
      <c r="AY118" s="2">
        <v>0.7</v>
      </c>
    </row>
    <row r="119" spans="1:51" x14ac:dyDescent="0.2">
      <c r="A119" s="12" t="s">
        <v>605</v>
      </c>
      <c r="B119" s="12" t="s">
        <v>1338</v>
      </c>
      <c r="C119" t="s">
        <v>1337</v>
      </c>
      <c r="D119" t="s">
        <v>139</v>
      </c>
      <c r="E119" s="12" t="s">
        <v>170</v>
      </c>
      <c r="F119">
        <v>79</v>
      </c>
      <c r="G119">
        <v>1</v>
      </c>
      <c r="H119">
        <v>0</v>
      </c>
      <c r="I119" s="31">
        <f t="shared" si="6"/>
        <v>1</v>
      </c>
      <c r="J119">
        <v>0</v>
      </c>
      <c r="K119">
        <v>0</v>
      </c>
      <c r="L119" s="3">
        <v>1</v>
      </c>
      <c r="M119" s="3">
        <v>0</v>
      </c>
      <c r="N119" s="3">
        <v>0</v>
      </c>
      <c r="O119" s="15">
        <f t="shared" si="7"/>
        <v>0</v>
      </c>
      <c r="P119">
        <v>8</v>
      </c>
      <c r="Q119">
        <v>1</v>
      </c>
      <c r="R119">
        <v>1</v>
      </c>
      <c r="S119" s="13">
        <f t="shared" si="8"/>
        <v>0.125</v>
      </c>
      <c r="T119" s="13">
        <f t="shared" si="9"/>
        <v>0.1</v>
      </c>
      <c r="U119">
        <v>18</v>
      </c>
      <c r="V119">
        <v>1</v>
      </c>
      <c r="W119">
        <v>4</v>
      </c>
      <c r="X119" s="2">
        <v>183.5833333333</v>
      </c>
      <c r="Y119" s="21">
        <v>2.3166666666999998</v>
      </c>
      <c r="Z119">
        <v>2.2599999999999998</v>
      </c>
      <c r="AA119">
        <v>3.38</v>
      </c>
      <c r="AB119" s="32">
        <f t="shared" si="10"/>
        <v>0.400709219858156</v>
      </c>
      <c r="AC119">
        <v>30</v>
      </c>
      <c r="AD119">
        <v>40</v>
      </c>
      <c r="AE119" s="17">
        <f t="shared" si="11"/>
        <v>0.42857142857142855</v>
      </c>
      <c r="AF119" s="35">
        <v>2</v>
      </c>
      <c r="AG119" s="35">
        <v>15</v>
      </c>
      <c r="AH119" s="35">
        <v>20</v>
      </c>
      <c r="AI119" s="35">
        <v>165</v>
      </c>
      <c r="AJ119" s="35">
        <v>6</v>
      </c>
      <c r="AK119" s="35">
        <v>59</v>
      </c>
      <c r="AL119" s="35">
        <v>74</v>
      </c>
      <c r="AM119" s="35">
        <v>4</v>
      </c>
      <c r="AN119">
        <v>0</v>
      </c>
      <c r="AO119">
        <v>1</v>
      </c>
      <c r="AP119" s="2">
        <v>-94.44</v>
      </c>
      <c r="AQ119" s="2">
        <v>-6.2</v>
      </c>
      <c r="AR119" s="2">
        <v>83.66</v>
      </c>
      <c r="AS119" s="21">
        <v>3.1869999999999998</v>
      </c>
      <c r="AT119" s="2">
        <v>-20.2</v>
      </c>
      <c r="AU119" s="2">
        <v>-3.9</v>
      </c>
      <c r="AV119" s="2">
        <v>0.5</v>
      </c>
      <c r="AW119" s="2">
        <v>-0.2</v>
      </c>
      <c r="AX119" s="2">
        <v>3.4</v>
      </c>
      <c r="AY119" s="2">
        <v>-0.1</v>
      </c>
    </row>
    <row r="120" spans="1:51" x14ac:dyDescent="0.2">
      <c r="A120" s="12" t="s">
        <v>605</v>
      </c>
      <c r="B120" s="12" t="s">
        <v>1464</v>
      </c>
      <c r="C120" t="s">
        <v>1463</v>
      </c>
      <c r="D120" t="s">
        <v>147</v>
      </c>
      <c r="E120" s="12" t="s">
        <v>170</v>
      </c>
      <c r="F120">
        <v>41</v>
      </c>
      <c r="G120">
        <v>0</v>
      </c>
      <c r="H120">
        <v>1</v>
      </c>
      <c r="I120" s="31">
        <f t="shared" si="6"/>
        <v>1</v>
      </c>
      <c r="J120">
        <v>1</v>
      </c>
      <c r="K120">
        <v>0</v>
      </c>
      <c r="L120" s="3">
        <v>0</v>
      </c>
      <c r="M120" s="3">
        <v>1</v>
      </c>
      <c r="N120" s="3">
        <v>0</v>
      </c>
      <c r="O120" s="15">
        <f t="shared" si="7"/>
        <v>6</v>
      </c>
      <c r="P120">
        <v>0</v>
      </c>
      <c r="Q120">
        <v>0</v>
      </c>
      <c r="R120">
        <v>0</v>
      </c>
      <c r="S120" s="13">
        <f t="shared" si="8"/>
        <v>0</v>
      </c>
      <c r="T120" s="13">
        <f t="shared" si="9"/>
        <v>0</v>
      </c>
      <c r="U120">
        <v>1</v>
      </c>
      <c r="V120">
        <v>1</v>
      </c>
      <c r="W120">
        <v>0</v>
      </c>
      <c r="X120" s="2">
        <v>26.65</v>
      </c>
      <c r="Y120" s="21">
        <v>0.65</v>
      </c>
      <c r="Z120">
        <v>0.65</v>
      </c>
      <c r="AA120">
        <v>4.5600000000000005</v>
      </c>
      <c r="AB120" s="32">
        <f t="shared" si="10"/>
        <v>0.12476007677543184</v>
      </c>
      <c r="AC120">
        <v>0</v>
      </c>
      <c r="AD120">
        <v>2</v>
      </c>
      <c r="AE120" s="17">
        <f t="shared" si="11"/>
        <v>0</v>
      </c>
      <c r="AF120" s="35">
        <v>1</v>
      </c>
      <c r="AG120" s="35">
        <v>3</v>
      </c>
      <c r="AH120" s="35">
        <v>5</v>
      </c>
      <c r="AI120" s="35">
        <v>21</v>
      </c>
      <c r="AJ120" s="35">
        <v>2</v>
      </c>
      <c r="AK120" s="35">
        <v>10</v>
      </c>
      <c r="AL120" s="35">
        <v>7</v>
      </c>
      <c r="AM120" s="35">
        <v>0</v>
      </c>
      <c r="AN120">
        <v>1</v>
      </c>
      <c r="AO120">
        <v>0</v>
      </c>
      <c r="AP120" s="2">
        <v>-74.3</v>
      </c>
      <c r="AQ120" s="2">
        <v>25.5</v>
      </c>
      <c r="AR120" s="2">
        <v>81.084000000000003</v>
      </c>
      <c r="AS120" s="21">
        <v>0.30099999999999999</v>
      </c>
      <c r="AT120" s="2">
        <v>-1.7000000000000002</v>
      </c>
      <c r="AU120" s="2">
        <v>0.4</v>
      </c>
      <c r="AV120" s="2">
        <v>-0.2</v>
      </c>
      <c r="AW120" s="2">
        <v>0.1</v>
      </c>
      <c r="AX120" s="2">
        <v>0.30000000000000004</v>
      </c>
      <c r="AY120" s="2">
        <v>0.60000000000000009</v>
      </c>
    </row>
    <row r="121" spans="1:51" x14ac:dyDescent="0.2">
      <c r="A121" s="12" t="s">
        <v>605</v>
      </c>
      <c r="B121" s="12" t="s">
        <v>1481</v>
      </c>
      <c r="C121" t="s">
        <v>1480</v>
      </c>
      <c r="D121" t="s">
        <v>367</v>
      </c>
      <c r="E121" s="12" t="s">
        <v>148</v>
      </c>
      <c r="F121">
        <v>81</v>
      </c>
      <c r="G121">
        <v>0</v>
      </c>
      <c r="H121">
        <v>1</v>
      </c>
      <c r="I121" s="31">
        <f t="shared" si="6"/>
        <v>1</v>
      </c>
      <c r="J121">
        <v>1</v>
      </c>
      <c r="K121">
        <v>0</v>
      </c>
      <c r="L121" s="3">
        <v>0</v>
      </c>
      <c r="M121" s="3">
        <v>1</v>
      </c>
      <c r="N121" s="3">
        <v>0</v>
      </c>
      <c r="O121" s="15">
        <f t="shared" si="7"/>
        <v>24</v>
      </c>
      <c r="P121">
        <v>7</v>
      </c>
      <c r="Q121">
        <v>1</v>
      </c>
      <c r="R121">
        <v>1</v>
      </c>
      <c r="S121" s="13">
        <f t="shared" si="8"/>
        <v>0</v>
      </c>
      <c r="T121" s="13">
        <f t="shared" si="9"/>
        <v>0</v>
      </c>
      <c r="U121">
        <v>13</v>
      </c>
      <c r="V121">
        <v>3</v>
      </c>
      <c r="W121">
        <v>6</v>
      </c>
      <c r="X121" s="2">
        <v>130.03333333329999</v>
      </c>
      <c r="Y121" s="21">
        <v>1.6</v>
      </c>
      <c r="Z121">
        <v>1.58</v>
      </c>
      <c r="AA121">
        <v>4.2699999999999996</v>
      </c>
      <c r="AB121" s="32">
        <f t="shared" si="10"/>
        <v>0.27008547008547013</v>
      </c>
      <c r="AC121">
        <v>4</v>
      </c>
      <c r="AD121">
        <v>4</v>
      </c>
      <c r="AE121" s="17">
        <f t="shared" si="11"/>
        <v>0.5</v>
      </c>
      <c r="AF121" s="35">
        <v>1</v>
      </c>
      <c r="AG121" s="35">
        <v>8</v>
      </c>
      <c r="AH121" s="35">
        <v>23</v>
      </c>
      <c r="AI121" s="35">
        <v>97</v>
      </c>
      <c r="AJ121" s="35">
        <v>4</v>
      </c>
      <c r="AK121" s="35">
        <v>37</v>
      </c>
      <c r="AL121" s="35">
        <v>70</v>
      </c>
      <c r="AM121" s="35">
        <v>8</v>
      </c>
      <c r="AN121">
        <v>2</v>
      </c>
      <c r="AO121">
        <v>0</v>
      </c>
      <c r="AP121" s="2">
        <v>-82.26</v>
      </c>
      <c r="AQ121" s="2">
        <v>1.1000000000000001</v>
      </c>
      <c r="AR121" s="2">
        <v>79.894999999999996</v>
      </c>
      <c r="AS121" s="21">
        <v>-3.8719999999999999</v>
      </c>
      <c r="AT121" s="2">
        <v>-11.7</v>
      </c>
      <c r="AU121" s="2">
        <v>0</v>
      </c>
      <c r="AV121" s="2">
        <v>0.30000000000000004</v>
      </c>
      <c r="AW121" s="2">
        <v>0.7</v>
      </c>
      <c r="AX121" s="2">
        <v>-1.3</v>
      </c>
      <c r="AY121" s="2">
        <v>-0.4</v>
      </c>
    </row>
    <row r="122" spans="1:51" x14ac:dyDescent="0.2">
      <c r="A122" s="12" t="s">
        <v>605</v>
      </c>
      <c r="B122" s="12" t="s">
        <v>2188</v>
      </c>
      <c r="C122" t="s">
        <v>2187</v>
      </c>
      <c r="D122" t="s">
        <v>122</v>
      </c>
      <c r="E122" s="12" t="s">
        <v>178</v>
      </c>
      <c r="F122">
        <v>75</v>
      </c>
      <c r="G122">
        <v>0</v>
      </c>
      <c r="H122">
        <v>0</v>
      </c>
      <c r="I122" s="31">
        <f t="shared" si="6"/>
        <v>0</v>
      </c>
      <c r="J122">
        <v>0</v>
      </c>
      <c r="K122">
        <v>0</v>
      </c>
      <c r="L122" s="3">
        <v>0</v>
      </c>
      <c r="M122" s="3">
        <v>0</v>
      </c>
      <c r="N122" s="3">
        <v>0</v>
      </c>
      <c r="O122" s="15">
        <f t="shared" si="7"/>
        <v>0</v>
      </c>
      <c r="P122">
        <v>0</v>
      </c>
      <c r="Q122">
        <v>0</v>
      </c>
      <c r="R122">
        <v>0</v>
      </c>
      <c r="S122" s="13">
        <f t="shared" si="8"/>
        <v>0</v>
      </c>
      <c r="T122" s="13">
        <f t="shared" si="9"/>
        <v>0</v>
      </c>
      <c r="U122">
        <v>38</v>
      </c>
      <c r="V122">
        <v>7</v>
      </c>
      <c r="W122">
        <v>3</v>
      </c>
      <c r="X122" s="2">
        <v>176.3</v>
      </c>
      <c r="Y122" s="21">
        <v>2.35</v>
      </c>
      <c r="Z122">
        <v>2.27</v>
      </c>
      <c r="AA122">
        <v>3.39</v>
      </c>
      <c r="AB122" s="32">
        <f t="shared" si="10"/>
        <v>0.40106007067137811</v>
      </c>
      <c r="AE122" s="17" t="str">
        <f t="shared" si="11"/>
        <v xml:space="preserve"> </v>
      </c>
      <c r="AF122" s="35">
        <v>0</v>
      </c>
      <c r="AG122" s="35">
        <v>18</v>
      </c>
      <c r="AH122" s="35">
        <v>24</v>
      </c>
      <c r="AI122" s="35">
        <v>117</v>
      </c>
      <c r="AJ122" s="35">
        <v>4</v>
      </c>
      <c r="AK122" s="35">
        <v>55</v>
      </c>
      <c r="AL122" s="35">
        <v>83</v>
      </c>
      <c r="AM122" s="35">
        <v>3</v>
      </c>
      <c r="AN122">
        <v>1</v>
      </c>
      <c r="AO122">
        <v>4</v>
      </c>
      <c r="AP122" s="2">
        <v>-85.28</v>
      </c>
      <c r="AQ122" s="2">
        <v>-4</v>
      </c>
      <c r="AR122" s="2">
        <v>76.349999999999994</v>
      </c>
      <c r="AS122" s="21">
        <v>-3.3450000000000002</v>
      </c>
      <c r="AT122" s="2">
        <v>-14.9</v>
      </c>
      <c r="AU122" s="2">
        <v>1.2</v>
      </c>
      <c r="AV122" s="2">
        <v>0.4</v>
      </c>
      <c r="AW122" s="2">
        <v>0.2</v>
      </c>
      <c r="AX122" s="2">
        <v>-1.1000000000000001</v>
      </c>
      <c r="AY122" s="2">
        <v>0.8</v>
      </c>
    </row>
    <row r="123" spans="1:51" x14ac:dyDescent="0.2">
      <c r="A123" s="12" t="s">
        <v>605</v>
      </c>
      <c r="B123" s="12" t="s">
        <v>2400</v>
      </c>
      <c r="C123" t="s">
        <v>2399</v>
      </c>
      <c r="D123" t="s">
        <v>155</v>
      </c>
      <c r="E123" s="12" t="s">
        <v>148</v>
      </c>
      <c r="F123">
        <v>76</v>
      </c>
      <c r="G123">
        <v>0</v>
      </c>
      <c r="H123">
        <v>0</v>
      </c>
      <c r="I123" s="31">
        <f t="shared" si="6"/>
        <v>0</v>
      </c>
      <c r="J123">
        <v>0</v>
      </c>
      <c r="K123">
        <v>0</v>
      </c>
      <c r="L123" s="3">
        <v>0</v>
      </c>
      <c r="M123" s="3">
        <v>0</v>
      </c>
      <c r="N123" s="3">
        <v>0</v>
      </c>
      <c r="O123" s="15">
        <f t="shared" si="7"/>
        <v>0</v>
      </c>
      <c r="P123">
        <v>0</v>
      </c>
      <c r="Q123">
        <v>0</v>
      </c>
      <c r="R123">
        <v>0</v>
      </c>
      <c r="S123" s="13">
        <f t="shared" si="8"/>
        <v>0</v>
      </c>
      <c r="T123" s="13">
        <f t="shared" si="9"/>
        <v>0</v>
      </c>
      <c r="U123">
        <v>0</v>
      </c>
      <c r="V123">
        <v>0</v>
      </c>
      <c r="W123">
        <v>0</v>
      </c>
      <c r="X123" s="2">
        <v>0.9</v>
      </c>
      <c r="Y123" s="21">
        <v>0</v>
      </c>
      <c r="Z123">
        <v>0.01</v>
      </c>
      <c r="AA123">
        <v>4.8</v>
      </c>
      <c r="AB123" s="32">
        <f t="shared" si="10"/>
        <v>2.0790020790020791E-3</v>
      </c>
      <c r="AC123">
        <v>0</v>
      </c>
      <c r="AD123">
        <v>0</v>
      </c>
      <c r="AE123" s="17" t="str">
        <f t="shared" si="11"/>
        <v xml:space="preserve"> </v>
      </c>
      <c r="AF123" s="35">
        <v>0</v>
      </c>
      <c r="AG123" s="35">
        <v>0</v>
      </c>
      <c r="AH123" s="35">
        <v>0</v>
      </c>
      <c r="AI123" s="35">
        <v>2</v>
      </c>
      <c r="AJ123" s="35">
        <v>0</v>
      </c>
      <c r="AK123" s="35">
        <v>1</v>
      </c>
      <c r="AL123" s="35">
        <v>2</v>
      </c>
      <c r="AM123" s="35">
        <v>0</v>
      </c>
      <c r="AN123">
        <v>0</v>
      </c>
      <c r="AO123">
        <v>0</v>
      </c>
      <c r="AP123" s="2">
        <v>-333.33</v>
      </c>
      <c r="AQ123" s="2">
        <v>-254.6</v>
      </c>
      <c r="AR123" s="2">
        <v>90.272000000000006</v>
      </c>
      <c r="AS123" s="21">
        <v>2.2690000000000001</v>
      </c>
      <c r="AT123" s="2">
        <v>-0.2</v>
      </c>
      <c r="AU123" s="2">
        <v>-0.1</v>
      </c>
      <c r="AV123" s="2">
        <v>0</v>
      </c>
      <c r="AW123" s="2">
        <v>0</v>
      </c>
      <c r="AX123" s="2">
        <v>0</v>
      </c>
      <c r="AY123" s="2">
        <v>-0.1</v>
      </c>
    </row>
    <row r="124" spans="1:51" x14ac:dyDescent="0.2">
      <c r="A124" s="12" t="s">
        <v>605</v>
      </c>
      <c r="B124" s="12" t="s">
        <v>3346</v>
      </c>
      <c r="C124" t="s">
        <v>3345</v>
      </c>
      <c r="D124" t="s">
        <v>300</v>
      </c>
      <c r="E124" s="12" t="s">
        <v>178</v>
      </c>
      <c r="F124">
        <v>47</v>
      </c>
      <c r="G124">
        <v>0</v>
      </c>
      <c r="H124">
        <v>1</v>
      </c>
      <c r="I124" s="31">
        <f t="shared" si="6"/>
        <v>1</v>
      </c>
      <c r="J124">
        <v>0</v>
      </c>
      <c r="K124">
        <v>1</v>
      </c>
      <c r="L124" s="3">
        <v>0</v>
      </c>
      <c r="M124" s="3">
        <v>0</v>
      </c>
      <c r="N124" s="3">
        <v>1</v>
      </c>
      <c r="O124" s="15">
        <f t="shared" si="7"/>
        <v>0</v>
      </c>
      <c r="P124">
        <v>0</v>
      </c>
      <c r="Q124">
        <v>0</v>
      </c>
      <c r="R124">
        <v>1</v>
      </c>
      <c r="S124" s="13">
        <f t="shared" si="8"/>
        <v>0</v>
      </c>
      <c r="T124" s="13">
        <f t="shared" si="9"/>
        <v>0</v>
      </c>
      <c r="U124">
        <v>14</v>
      </c>
      <c r="V124">
        <v>1</v>
      </c>
      <c r="W124">
        <v>0</v>
      </c>
      <c r="X124" s="2">
        <v>124.21666666669999</v>
      </c>
      <c r="Y124" s="21">
        <v>2.6333333333</v>
      </c>
      <c r="Z124">
        <v>2.5300000000000002</v>
      </c>
      <c r="AA124">
        <v>2.66</v>
      </c>
      <c r="AB124" s="32">
        <f t="shared" si="10"/>
        <v>0.48747591522157996</v>
      </c>
      <c r="AE124" s="17" t="str">
        <f t="shared" si="11"/>
        <v xml:space="preserve"> </v>
      </c>
      <c r="AF124" s="35">
        <v>4</v>
      </c>
      <c r="AG124" s="35">
        <v>10</v>
      </c>
      <c r="AH124" s="35">
        <v>13</v>
      </c>
      <c r="AI124" s="35">
        <v>68</v>
      </c>
      <c r="AJ124" s="35">
        <v>12</v>
      </c>
      <c r="AK124" s="35">
        <v>45</v>
      </c>
      <c r="AL124" s="35">
        <v>55</v>
      </c>
      <c r="AM124" s="35">
        <v>5</v>
      </c>
      <c r="AN124">
        <v>0</v>
      </c>
      <c r="AO124">
        <v>1</v>
      </c>
      <c r="AP124" s="2">
        <v>-72.55</v>
      </c>
      <c r="AQ124" s="2">
        <v>2.8</v>
      </c>
      <c r="AR124" s="2">
        <v>82.256</v>
      </c>
      <c r="AS124" s="21">
        <v>0.41600000000000004</v>
      </c>
      <c r="AT124" s="2">
        <v>-7.8</v>
      </c>
      <c r="AU124" s="2">
        <v>3.2</v>
      </c>
      <c r="AV124" s="2">
        <v>0.60000000000000009</v>
      </c>
      <c r="AW124" s="2">
        <v>0.30000000000000004</v>
      </c>
      <c r="AX124" s="2">
        <v>-1.3</v>
      </c>
      <c r="AY124" s="2">
        <v>2.8</v>
      </c>
    </row>
    <row r="125" spans="1:51" x14ac:dyDescent="0.2">
      <c r="A125" s="12" t="s">
        <v>2599</v>
      </c>
      <c r="B125" s="12" t="s">
        <v>2600</v>
      </c>
      <c r="C125" t="s">
        <v>2598</v>
      </c>
      <c r="D125" t="s">
        <v>300</v>
      </c>
      <c r="E125" s="12" t="s">
        <v>170</v>
      </c>
      <c r="F125">
        <v>72</v>
      </c>
      <c r="G125">
        <v>0</v>
      </c>
      <c r="H125">
        <v>0</v>
      </c>
      <c r="I125" s="31">
        <f t="shared" si="6"/>
        <v>0</v>
      </c>
      <c r="J125">
        <v>0</v>
      </c>
      <c r="K125">
        <v>0</v>
      </c>
      <c r="L125" s="3">
        <v>0</v>
      </c>
      <c r="M125" s="3">
        <v>0</v>
      </c>
      <c r="N125" s="3">
        <v>0</v>
      </c>
      <c r="O125" s="15">
        <f t="shared" si="7"/>
        <v>0</v>
      </c>
      <c r="P125">
        <v>2</v>
      </c>
      <c r="Q125">
        <v>2</v>
      </c>
      <c r="R125">
        <v>2</v>
      </c>
      <c r="S125" s="13">
        <f t="shared" si="8"/>
        <v>0</v>
      </c>
      <c r="T125" s="13">
        <f t="shared" si="9"/>
        <v>0</v>
      </c>
      <c r="U125">
        <v>8</v>
      </c>
      <c r="V125">
        <v>0</v>
      </c>
      <c r="W125">
        <v>2</v>
      </c>
      <c r="X125" s="2">
        <v>60.75</v>
      </c>
      <c r="Y125" s="21">
        <v>0.83333333330000003</v>
      </c>
      <c r="Z125">
        <v>0.84</v>
      </c>
      <c r="AA125">
        <v>4.28</v>
      </c>
      <c r="AB125" s="32">
        <f t="shared" si="10"/>
        <v>0.1640625</v>
      </c>
      <c r="AC125">
        <v>10</v>
      </c>
      <c r="AD125">
        <v>15</v>
      </c>
      <c r="AE125" s="17">
        <f t="shared" si="11"/>
        <v>0.4</v>
      </c>
      <c r="AF125" s="35">
        <v>0</v>
      </c>
      <c r="AG125" s="35">
        <v>7</v>
      </c>
      <c r="AH125" s="35">
        <v>7</v>
      </c>
      <c r="AI125" s="35">
        <v>41</v>
      </c>
      <c r="AJ125" s="35">
        <v>2</v>
      </c>
      <c r="AK125" s="35">
        <v>20</v>
      </c>
      <c r="AL125" s="35">
        <v>27</v>
      </c>
      <c r="AM125" s="35">
        <v>2</v>
      </c>
      <c r="AN125">
        <v>1</v>
      </c>
      <c r="AO125">
        <v>2</v>
      </c>
      <c r="AP125" s="2">
        <v>-82.96</v>
      </c>
      <c r="AQ125" s="2">
        <v>-8.4</v>
      </c>
      <c r="AR125" s="2">
        <v>86.036000000000001</v>
      </c>
      <c r="AS125" s="21">
        <v>3.012</v>
      </c>
      <c r="AT125" s="2">
        <v>-5</v>
      </c>
      <c r="AU125" s="2">
        <v>0.60000000000000009</v>
      </c>
      <c r="AV125" s="2">
        <v>0.1</v>
      </c>
      <c r="AW125" s="2">
        <v>0.1</v>
      </c>
      <c r="AX125" s="2">
        <v>-0.60000000000000009</v>
      </c>
      <c r="AY125" s="2">
        <v>0.2</v>
      </c>
    </row>
    <row r="126" spans="1:51" x14ac:dyDescent="0.2">
      <c r="A126" s="12" t="s">
        <v>2151</v>
      </c>
      <c r="B126" s="12" t="s">
        <v>2152</v>
      </c>
      <c r="C126" t="s">
        <v>2150</v>
      </c>
      <c r="D126" t="s">
        <v>210</v>
      </c>
      <c r="E126" s="12" t="s">
        <v>170</v>
      </c>
      <c r="F126">
        <v>51</v>
      </c>
      <c r="G126">
        <v>1</v>
      </c>
      <c r="H126">
        <v>1</v>
      </c>
      <c r="I126" s="31">
        <f t="shared" si="6"/>
        <v>2</v>
      </c>
      <c r="J126">
        <v>0</v>
      </c>
      <c r="K126">
        <v>1</v>
      </c>
      <c r="L126" s="3">
        <v>1</v>
      </c>
      <c r="M126" s="3">
        <v>0</v>
      </c>
      <c r="N126" s="3">
        <v>1</v>
      </c>
      <c r="O126" s="15">
        <f t="shared" si="7"/>
        <v>0</v>
      </c>
      <c r="P126">
        <v>4</v>
      </c>
      <c r="Q126">
        <v>1</v>
      </c>
      <c r="R126">
        <v>2</v>
      </c>
      <c r="S126" s="13">
        <f t="shared" si="8"/>
        <v>0.25</v>
      </c>
      <c r="T126" s="13">
        <f t="shared" si="9"/>
        <v>0.14285714285714285</v>
      </c>
      <c r="U126">
        <v>15</v>
      </c>
      <c r="V126">
        <v>1</v>
      </c>
      <c r="W126">
        <v>5</v>
      </c>
      <c r="X126" s="2">
        <v>146.28333333329999</v>
      </c>
      <c r="Y126" s="21">
        <v>2.8666666667</v>
      </c>
      <c r="Z126">
        <v>2.65</v>
      </c>
      <c r="AA126">
        <v>3.32</v>
      </c>
      <c r="AB126" s="32">
        <f t="shared" si="10"/>
        <v>0.44388609715242883</v>
      </c>
      <c r="AC126">
        <v>61</v>
      </c>
      <c r="AD126">
        <v>82</v>
      </c>
      <c r="AE126" s="17">
        <f t="shared" si="11"/>
        <v>0.42657342657342656</v>
      </c>
      <c r="AF126" s="35">
        <v>1</v>
      </c>
      <c r="AG126" s="35">
        <v>13</v>
      </c>
      <c r="AH126" s="35">
        <v>8</v>
      </c>
      <c r="AI126" s="35">
        <v>138</v>
      </c>
      <c r="AJ126" s="35">
        <v>2</v>
      </c>
      <c r="AK126" s="35">
        <v>60</v>
      </c>
      <c r="AL126" s="35">
        <v>62</v>
      </c>
      <c r="AM126" s="35">
        <v>4</v>
      </c>
      <c r="AN126">
        <v>2</v>
      </c>
      <c r="AO126">
        <v>1</v>
      </c>
      <c r="AP126" s="2">
        <v>-114.69</v>
      </c>
      <c r="AQ126" s="2">
        <v>-24.3</v>
      </c>
      <c r="AR126" s="2">
        <v>83.626000000000005</v>
      </c>
      <c r="AS126" s="21">
        <v>-0.66300000000000003</v>
      </c>
      <c r="AT126" s="2">
        <v>-15.2</v>
      </c>
      <c r="AU126" s="2">
        <v>-1.9</v>
      </c>
      <c r="AV126" s="2">
        <v>0.9</v>
      </c>
      <c r="AW126" s="2">
        <v>0.5</v>
      </c>
      <c r="AX126" s="2">
        <v>1.3</v>
      </c>
      <c r="AY126" s="2">
        <v>0.9</v>
      </c>
    </row>
    <row r="127" spans="1:51" x14ac:dyDescent="0.2">
      <c r="A127" s="12" t="s">
        <v>2151</v>
      </c>
      <c r="B127" s="12" t="s">
        <v>2695</v>
      </c>
      <c r="C127" t="s">
        <v>2694</v>
      </c>
      <c r="D127" t="s">
        <v>147</v>
      </c>
      <c r="E127" s="12" t="s">
        <v>178</v>
      </c>
      <c r="F127">
        <v>72</v>
      </c>
      <c r="G127">
        <v>0</v>
      </c>
      <c r="H127">
        <v>0</v>
      </c>
      <c r="I127" s="31">
        <f t="shared" si="6"/>
        <v>0</v>
      </c>
      <c r="J127">
        <v>0</v>
      </c>
      <c r="K127">
        <v>0</v>
      </c>
      <c r="L127" s="3">
        <v>0</v>
      </c>
      <c r="M127" s="3">
        <v>0</v>
      </c>
      <c r="N127" s="3">
        <v>0</v>
      </c>
      <c r="O127" s="15">
        <f t="shared" si="7"/>
        <v>0</v>
      </c>
      <c r="P127">
        <v>2</v>
      </c>
      <c r="Q127">
        <v>0</v>
      </c>
      <c r="R127">
        <v>0</v>
      </c>
      <c r="S127" s="13">
        <f t="shared" si="8"/>
        <v>0</v>
      </c>
      <c r="T127" s="13">
        <f t="shared" si="9"/>
        <v>0</v>
      </c>
      <c r="U127">
        <v>32</v>
      </c>
      <c r="V127">
        <v>18</v>
      </c>
      <c r="W127">
        <v>3</v>
      </c>
      <c r="X127" s="2">
        <v>212.05</v>
      </c>
      <c r="Y127" s="21">
        <v>2.9333333333000002</v>
      </c>
      <c r="Z127">
        <v>2.85</v>
      </c>
      <c r="AA127">
        <v>2.13</v>
      </c>
      <c r="AB127" s="32">
        <f t="shared" si="10"/>
        <v>0.57228915662650603</v>
      </c>
      <c r="AE127" s="17" t="str">
        <f t="shared" si="11"/>
        <v xml:space="preserve"> </v>
      </c>
      <c r="AF127" s="35">
        <v>1</v>
      </c>
      <c r="AG127" s="35">
        <v>17</v>
      </c>
      <c r="AH127" s="35">
        <v>7</v>
      </c>
      <c r="AI127" s="35">
        <v>185</v>
      </c>
      <c r="AJ127" s="35">
        <v>1</v>
      </c>
      <c r="AK127" s="35">
        <v>70</v>
      </c>
      <c r="AL127" s="35">
        <v>87</v>
      </c>
      <c r="AM127" s="35">
        <v>0</v>
      </c>
      <c r="AN127">
        <v>0</v>
      </c>
      <c r="AO127">
        <v>0</v>
      </c>
      <c r="AP127" s="2">
        <v>-102.22</v>
      </c>
      <c r="AQ127" s="2">
        <v>-14</v>
      </c>
      <c r="AR127" s="2">
        <v>83.113</v>
      </c>
      <c r="AS127" s="21">
        <v>1.2090000000000001</v>
      </c>
      <c r="AT127" s="2">
        <v>-24</v>
      </c>
      <c r="AU127" s="2">
        <v>-4.7</v>
      </c>
      <c r="AV127" s="2">
        <v>0.8</v>
      </c>
      <c r="AW127" s="2">
        <v>1</v>
      </c>
      <c r="AX127" s="2">
        <v>2.4</v>
      </c>
      <c r="AY127" s="2">
        <v>-0.4</v>
      </c>
    </row>
    <row r="128" spans="1:51" x14ac:dyDescent="0.2">
      <c r="A128" s="12" t="s">
        <v>190</v>
      </c>
      <c r="B128" s="12" t="s">
        <v>191</v>
      </c>
      <c r="C128" t="s">
        <v>189</v>
      </c>
      <c r="D128" t="s">
        <v>192</v>
      </c>
      <c r="E128" s="12" t="s">
        <v>178</v>
      </c>
      <c r="F128">
        <v>68</v>
      </c>
      <c r="G128">
        <v>0</v>
      </c>
      <c r="H128">
        <v>1</v>
      </c>
      <c r="I128" s="31">
        <f t="shared" si="6"/>
        <v>1</v>
      </c>
      <c r="J128">
        <v>0</v>
      </c>
      <c r="K128">
        <v>1</v>
      </c>
      <c r="L128" s="3">
        <v>0</v>
      </c>
      <c r="M128" s="3">
        <v>0</v>
      </c>
      <c r="N128" s="3">
        <v>1</v>
      </c>
      <c r="O128" s="15">
        <f t="shared" si="7"/>
        <v>0</v>
      </c>
      <c r="P128">
        <v>4</v>
      </c>
      <c r="Q128">
        <v>1</v>
      </c>
      <c r="R128">
        <v>0</v>
      </c>
      <c r="S128" s="13">
        <f t="shared" si="8"/>
        <v>0</v>
      </c>
      <c r="T128" s="13">
        <f t="shared" si="9"/>
        <v>0</v>
      </c>
      <c r="U128">
        <v>33</v>
      </c>
      <c r="V128">
        <v>12</v>
      </c>
      <c r="W128">
        <v>5</v>
      </c>
      <c r="X128" s="2">
        <v>154.26666666669999</v>
      </c>
      <c r="Y128" s="21">
        <v>2.2666666666999999</v>
      </c>
      <c r="Z128">
        <v>2.2200000000000002</v>
      </c>
      <c r="AA128">
        <v>3.08</v>
      </c>
      <c r="AB128" s="32">
        <f t="shared" si="10"/>
        <v>0.41886792452830185</v>
      </c>
      <c r="AE128" s="17" t="str">
        <f t="shared" si="11"/>
        <v xml:space="preserve"> </v>
      </c>
      <c r="AF128" s="35">
        <v>4</v>
      </c>
      <c r="AG128" s="35">
        <v>22</v>
      </c>
      <c r="AH128" s="35">
        <v>23</v>
      </c>
      <c r="AI128" s="35">
        <v>101</v>
      </c>
      <c r="AJ128" s="35">
        <v>10</v>
      </c>
      <c r="AK128" s="35">
        <v>57</v>
      </c>
      <c r="AL128" s="35">
        <v>81</v>
      </c>
      <c r="AM128" s="35">
        <v>7</v>
      </c>
      <c r="AN128">
        <v>0</v>
      </c>
      <c r="AO128">
        <v>0</v>
      </c>
      <c r="AP128" s="2">
        <v>-86.17</v>
      </c>
      <c r="AQ128" s="2">
        <v>8</v>
      </c>
      <c r="AR128" s="2">
        <v>83.912999999999997</v>
      </c>
      <c r="AS128" s="21">
        <v>1.3000000000000001E-2</v>
      </c>
      <c r="AT128" s="2">
        <v>-12</v>
      </c>
      <c r="AU128" s="2">
        <v>1.9</v>
      </c>
      <c r="AV128" s="2">
        <v>-0.30000000000000004</v>
      </c>
      <c r="AW128" s="2">
        <v>0.4</v>
      </c>
      <c r="AX128" s="2">
        <v>-1.7000000000000002</v>
      </c>
      <c r="AY128" s="2">
        <v>0.2</v>
      </c>
    </row>
    <row r="129" spans="1:51" x14ac:dyDescent="0.2">
      <c r="A129" s="12" t="s">
        <v>190</v>
      </c>
      <c r="B129" s="12" t="s">
        <v>441</v>
      </c>
      <c r="C129" t="s">
        <v>440</v>
      </c>
      <c r="D129" t="s">
        <v>442</v>
      </c>
      <c r="E129" s="12" t="s">
        <v>156</v>
      </c>
      <c r="F129">
        <v>59</v>
      </c>
      <c r="G129">
        <v>0</v>
      </c>
      <c r="H129">
        <v>0</v>
      </c>
      <c r="I129" s="31">
        <f t="shared" si="6"/>
        <v>0</v>
      </c>
      <c r="J129">
        <v>0</v>
      </c>
      <c r="K129">
        <v>0</v>
      </c>
      <c r="L129" s="3">
        <v>0</v>
      </c>
      <c r="M129" s="3">
        <v>0</v>
      </c>
      <c r="N129" s="3">
        <v>0</v>
      </c>
      <c r="O129" s="15">
        <f t="shared" si="7"/>
        <v>0</v>
      </c>
      <c r="P129">
        <v>0</v>
      </c>
      <c r="Q129">
        <v>0</v>
      </c>
      <c r="R129">
        <v>0</v>
      </c>
      <c r="S129" s="13">
        <f t="shared" si="8"/>
        <v>0</v>
      </c>
      <c r="T129" s="13">
        <f t="shared" si="9"/>
        <v>0</v>
      </c>
      <c r="U129">
        <v>0</v>
      </c>
      <c r="V129">
        <v>0</v>
      </c>
      <c r="W129">
        <v>0</v>
      </c>
      <c r="X129" s="2">
        <v>0</v>
      </c>
      <c r="Y129" s="21">
        <v>0</v>
      </c>
      <c r="AB129" s="32">
        <f t="shared" si="10"/>
        <v>0</v>
      </c>
      <c r="AC129">
        <v>0</v>
      </c>
      <c r="AD129">
        <v>0</v>
      </c>
      <c r="AE129" s="17" t="str">
        <f t="shared" si="11"/>
        <v xml:space="preserve"> </v>
      </c>
      <c r="AF129" s="35">
        <v>0</v>
      </c>
      <c r="AG129" s="35">
        <v>0</v>
      </c>
      <c r="AH129" s="35">
        <v>0</v>
      </c>
      <c r="AI129" s="35">
        <v>0</v>
      </c>
      <c r="AJ129" s="35">
        <v>0</v>
      </c>
      <c r="AK129" s="35">
        <v>0</v>
      </c>
      <c r="AL129" s="35">
        <v>0</v>
      </c>
      <c r="AM129" s="35">
        <v>0</v>
      </c>
      <c r="AN129">
        <v>0</v>
      </c>
      <c r="AO129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</row>
    <row r="130" spans="1:51" x14ac:dyDescent="0.2">
      <c r="A130" s="12" t="s">
        <v>190</v>
      </c>
      <c r="B130" s="12" t="s">
        <v>2272</v>
      </c>
      <c r="C130" t="s">
        <v>2271</v>
      </c>
      <c r="D130" t="s">
        <v>169</v>
      </c>
      <c r="E130" s="12" t="s">
        <v>132</v>
      </c>
      <c r="F130">
        <v>82</v>
      </c>
      <c r="G130">
        <v>2</v>
      </c>
      <c r="H130">
        <v>2</v>
      </c>
      <c r="I130" s="31">
        <f t="shared" ref="I130:I193" si="12">G130+H130</f>
        <v>4</v>
      </c>
      <c r="J130">
        <v>2</v>
      </c>
      <c r="K130">
        <v>0</v>
      </c>
      <c r="L130" s="3">
        <v>2</v>
      </c>
      <c r="M130" s="3">
        <v>2</v>
      </c>
      <c r="N130" s="3">
        <v>0</v>
      </c>
      <c r="O130" s="15">
        <f t="shared" ref="O130:O193" si="13">IF(AF130&gt;0,J130/(AF130/(AF130+AH130)),0)</f>
        <v>11.5</v>
      </c>
      <c r="P130">
        <v>9</v>
      </c>
      <c r="Q130">
        <v>2</v>
      </c>
      <c r="R130">
        <v>6</v>
      </c>
      <c r="S130" s="13">
        <f t="shared" ref="S130:S193" si="14">IF(P130&gt;0,G130/P130,0)</f>
        <v>0.22222222222222221</v>
      </c>
      <c r="T130" s="13">
        <f t="shared" ref="T130:T193" si="15">IF(SUM(P130:R130)&gt;0,G130/SUM(P130:R130),0)</f>
        <v>0.11764705882352941</v>
      </c>
      <c r="U130">
        <v>8</v>
      </c>
      <c r="V130">
        <v>3</v>
      </c>
      <c r="W130">
        <v>3</v>
      </c>
      <c r="X130" s="2">
        <v>184.28333333329999</v>
      </c>
      <c r="Y130" s="21">
        <v>2.2333333333000001</v>
      </c>
      <c r="Z130">
        <v>2.14</v>
      </c>
      <c r="AA130">
        <v>3.35</v>
      </c>
      <c r="AB130" s="32">
        <f t="shared" ref="AB130:AB193" si="16">IF(Z130&gt;0,Z130/(Z130+AA130),0)</f>
        <v>0.38979963570127507</v>
      </c>
      <c r="AC130">
        <v>120</v>
      </c>
      <c r="AD130">
        <v>144</v>
      </c>
      <c r="AE130" s="17">
        <f t="shared" ref="AE130:AE193" si="17">IF((AC130+AD130)&gt;0,AC130/(AC130+AD130)," ")</f>
        <v>0.45454545454545453</v>
      </c>
      <c r="AF130" s="35">
        <v>4</v>
      </c>
      <c r="AG130" s="35">
        <v>17</v>
      </c>
      <c r="AH130" s="35">
        <v>19</v>
      </c>
      <c r="AI130" s="35">
        <v>122</v>
      </c>
      <c r="AJ130" s="35">
        <v>8</v>
      </c>
      <c r="AK130" s="35">
        <v>75</v>
      </c>
      <c r="AL130" s="35">
        <v>82</v>
      </c>
      <c r="AM130" s="35">
        <v>13</v>
      </c>
      <c r="AN130">
        <v>1</v>
      </c>
      <c r="AO130">
        <v>2</v>
      </c>
      <c r="AP130" s="2">
        <v>-86.1</v>
      </c>
      <c r="AQ130" s="2">
        <v>-11.3</v>
      </c>
      <c r="AR130" s="2">
        <v>80.099000000000004</v>
      </c>
      <c r="AS130" s="21">
        <v>1.782</v>
      </c>
      <c r="AT130" s="2">
        <v>-14.4</v>
      </c>
      <c r="AU130" s="2">
        <v>2.9</v>
      </c>
      <c r="AV130" s="2">
        <v>0.9</v>
      </c>
      <c r="AW130" s="2">
        <v>0.8</v>
      </c>
      <c r="AX130" s="2">
        <v>-2.4</v>
      </c>
      <c r="AY130" s="2">
        <v>2.2000000000000002</v>
      </c>
    </row>
    <row r="131" spans="1:51" x14ac:dyDescent="0.2">
      <c r="A131" s="12" t="s">
        <v>3044</v>
      </c>
      <c r="B131" s="12" t="s">
        <v>3045</v>
      </c>
      <c r="C131" t="s">
        <v>3043</v>
      </c>
      <c r="D131" t="s">
        <v>432</v>
      </c>
      <c r="E131" s="12" t="s">
        <v>178</v>
      </c>
      <c r="F131">
        <v>40</v>
      </c>
      <c r="G131">
        <v>0</v>
      </c>
      <c r="H131">
        <v>0</v>
      </c>
      <c r="I131" s="31">
        <f t="shared" si="12"/>
        <v>0</v>
      </c>
      <c r="J131">
        <v>0</v>
      </c>
      <c r="K131">
        <v>0</v>
      </c>
      <c r="L131" s="3">
        <v>0</v>
      </c>
      <c r="M131" s="3">
        <v>0</v>
      </c>
      <c r="N131" s="3">
        <v>0</v>
      </c>
      <c r="O131" s="15">
        <f t="shared" si="13"/>
        <v>0</v>
      </c>
      <c r="P131">
        <v>0</v>
      </c>
      <c r="Q131">
        <v>0</v>
      </c>
      <c r="R131">
        <v>0</v>
      </c>
      <c r="S131" s="13">
        <f t="shared" si="14"/>
        <v>0</v>
      </c>
      <c r="T131" s="13">
        <f t="shared" si="15"/>
        <v>0</v>
      </c>
      <c r="U131">
        <v>20</v>
      </c>
      <c r="V131">
        <v>10</v>
      </c>
      <c r="W131">
        <v>4</v>
      </c>
      <c r="X131" s="2">
        <v>158.78333333329999</v>
      </c>
      <c r="Y131" s="21">
        <v>3.9666666667000001</v>
      </c>
      <c r="Z131">
        <v>3.87</v>
      </c>
      <c r="AA131">
        <v>1.75</v>
      </c>
      <c r="AB131" s="32">
        <f t="shared" si="16"/>
        <v>0.68861209964412817</v>
      </c>
      <c r="AE131" s="17" t="str">
        <f t="shared" si="17"/>
        <v xml:space="preserve"> </v>
      </c>
      <c r="AF131" s="35">
        <v>3</v>
      </c>
      <c r="AG131" s="35">
        <v>9</v>
      </c>
      <c r="AH131" s="35">
        <v>12</v>
      </c>
      <c r="AI131" s="35">
        <v>115</v>
      </c>
      <c r="AJ131" s="35">
        <v>6</v>
      </c>
      <c r="AK131" s="35">
        <v>57</v>
      </c>
      <c r="AL131" s="35">
        <v>72</v>
      </c>
      <c r="AM131" s="35">
        <v>4</v>
      </c>
      <c r="AN131">
        <v>0</v>
      </c>
      <c r="AO131">
        <v>0</v>
      </c>
      <c r="AP131" s="2">
        <v>-88.29</v>
      </c>
      <c r="AQ131" s="2">
        <v>-41.2</v>
      </c>
      <c r="AR131" s="2">
        <v>81.792000000000002</v>
      </c>
      <c r="AS131" s="21">
        <v>2.3340000000000001</v>
      </c>
      <c r="AT131" s="2">
        <v>-16.5</v>
      </c>
      <c r="AU131" s="2">
        <v>-1.4</v>
      </c>
      <c r="AV131" s="2">
        <v>0.7</v>
      </c>
      <c r="AW131" s="2">
        <v>0.8</v>
      </c>
      <c r="AX131" s="2">
        <v>-0.5</v>
      </c>
      <c r="AY131" s="2">
        <v>-0.4</v>
      </c>
    </row>
    <row r="132" spans="1:51" x14ac:dyDescent="0.2">
      <c r="A132" s="12" t="s">
        <v>3044</v>
      </c>
      <c r="B132" s="12" t="s">
        <v>3526</v>
      </c>
      <c r="C132" t="s">
        <v>3525</v>
      </c>
      <c r="D132" t="s">
        <v>155</v>
      </c>
      <c r="E132" s="12" t="s">
        <v>156</v>
      </c>
      <c r="F132">
        <v>6</v>
      </c>
      <c r="G132">
        <v>0</v>
      </c>
      <c r="H132">
        <v>0</v>
      </c>
      <c r="I132" s="31">
        <f t="shared" si="12"/>
        <v>0</v>
      </c>
      <c r="J132">
        <v>0</v>
      </c>
      <c r="K132">
        <v>0</v>
      </c>
      <c r="L132" s="3">
        <v>0</v>
      </c>
      <c r="M132" s="3">
        <v>0</v>
      </c>
      <c r="N132" s="3">
        <v>0</v>
      </c>
      <c r="O132" s="15">
        <f t="shared" si="13"/>
        <v>0</v>
      </c>
      <c r="P132">
        <v>0</v>
      </c>
      <c r="Q132">
        <v>0</v>
      </c>
      <c r="R132">
        <v>0</v>
      </c>
      <c r="S132" s="13">
        <f t="shared" si="14"/>
        <v>0</v>
      </c>
      <c r="T132" s="13">
        <f t="shared" si="15"/>
        <v>0</v>
      </c>
      <c r="U132">
        <v>0</v>
      </c>
      <c r="V132">
        <v>0</v>
      </c>
      <c r="W132">
        <v>0</v>
      </c>
      <c r="X132" s="2">
        <v>0</v>
      </c>
      <c r="Y132" s="21">
        <v>0</v>
      </c>
      <c r="AB132" s="32">
        <f t="shared" si="16"/>
        <v>0</v>
      </c>
      <c r="AC132">
        <v>0</v>
      </c>
      <c r="AD132">
        <v>0</v>
      </c>
      <c r="AE132" s="17" t="str">
        <f t="shared" si="17"/>
        <v xml:space="preserve"> </v>
      </c>
      <c r="AF132" s="35">
        <v>0</v>
      </c>
      <c r="AG132" s="35">
        <v>0</v>
      </c>
      <c r="AH132" s="35">
        <v>0</v>
      </c>
      <c r="AI132" s="35">
        <v>0</v>
      </c>
      <c r="AJ132" s="35">
        <v>0</v>
      </c>
      <c r="AK132" s="35">
        <v>0</v>
      </c>
      <c r="AL132" s="35">
        <v>0</v>
      </c>
      <c r="AM132" s="35">
        <v>0</v>
      </c>
      <c r="AN132">
        <v>0</v>
      </c>
      <c r="AO13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</row>
    <row r="133" spans="1:51" x14ac:dyDescent="0.2">
      <c r="A133" s="12" t="s">
        <v>870</v>
      </c>
      <c r="B133" s="12" t="s">
        <v>871</v>
      </c>
      <c r="C133" t="s">
        <v>869</v>
      </c>
      <c r="D133" t="s">
        <v>300</v>
      </c>
      <c r="E133" s="12" t="s">
        <v>148</v>
      </c>
      <c r="F133">
        <v>73</v>
      </c>
      <c r="G133">
        <v>3</v>
      </c>
      <c r="H133">
        <v>1</v>
      </c>
      <c r="I133" s="31">
        <f t="shared" si="12"/>
        <v>4</v>
      </c>
      <c r="J133">
        <v>1</v>
      </c>
      <c r="K133">
        <v>0</v>
      </c>
      <c r="L133" s="3">
        <v>2</v>
      </c>
      <c r="M133" s="3">
        <v>1</v>
      </c>
      <c r="N133" s="3">
        <v>0</v>
      </c>
      <c r="O133" s="15">
        <f t="shared" si="13"/>
        <v>8.3333333333333339</v>
      </c>
      <c r="P133">
        <v>14</v>
      </c>
      <c r="Q133">
        <v>10</v>
      </c>
      <c r="R133">
        <v>3</v>
      </c>
      <c r="S133" s="13">
        <f t="shared" si="14"/>
        <v>0.21428571428571427</v>
      </c>
      <c r="T133" s="13">
        <f t="shared" si="15"/>
        <v>0.1111111111111111</v>
      </c>
      <c r="U133">
        <v>5</v>
      </c>
      <c r="V133">
        <v>9</v>
      </c>
      <c r="W133">
        <v>1</v>
      </c>
      <c r="X133" s="2">
        <v>129.6833333333</v>
      </c>
      <c r="Y133" s="21">
        <v>1.7666666666999999</v>
      </c>
      <c r="Z133">
        <v>1.78</v>
      </c>
      <c r="AA133">
        <v>3.45</v>
      </c>
      <c r="AB133" s="32">
        <f t="shared" si="16"/>
        <v>0.34034416826003822</v>
      </c>
      <c r="AC133">
        <v>0</v>
      </c>
      <c r="AD133">
        <v>2</v>
      </c>
      <c r="AE133" s="17">
        <f t="shared" si="17"/>
        <v>0</v>
      </c>
      <c r="AF133" s="35">
        <v>3</v>
      </c>
      <c r="AG133" s="35">
        <v>16</v>
      </c>
      <c r="AH133" s="35">
        <v>22</v>
      </c>
      <c r="AI133" s="35">
        <v>107</v>
      </c>
      <c r="AJ133" s="35">
        <v>12</v>
      </c>
      <c r="AK133" s="35">
        <v>40</v>
      </c>
      <c r="AL133" s="35">
        <v>58</v>
      </c>
      <c r="AM133" s="35">
        <v>5</v>
      </c>
      <c r="AN133">
        <v>0</v>
      </c>
      <c r="AO133">
        <v>3</v>
      </c>
      <c r="AP133" s="2">
        <v>-82.82</v>
      </c>
      <c r="AQ133" s="2">
        <v>-5.7</v>
      </c>
      <c r="AR133" s="2">
        <v>84.744</v>
      </c>
      <c r="AS133" s="21">
        <v>2.63</v>
      </c>
      <c r="AT133" s="2">
        <v>-13.6</v>
      </c>
      <c r="AU133" s="2">
        <v>-1.1000000000000001</v>
      </c>
      <c r="AV133" s="2">
        <v>0.30000000000000004</v>
      </c>
      <c r="AW133" s="2">
        <v>1.1000000000000001</v>
      </c>
      <c r="AX133" s="2">
        <v>-1.5</v>
      </c>
      <c r="AY133" s="2">
        <v>-1.2</v>
      </c>
    </row>
    <row r="134" spans="1:51" x14ac:dyDescent="0.2">
      <c r="A134" s="12" t="s">
        <v>1877</v>
      </c>
      <c r="B134" s="12" t="s">
        <v>1878</v>
      </c>
      <c r="C134" t="s">
        <v>1876</v>
      </c>
      <c r="D134" t="s">
        <v>343</v>
      </c>
      <c r="E134" s="12" t="s">
        <v>170</v>
      </c>
      <c r="F134">
        <v>12</v>
      </c>
      <c r="G134">
        <v>0</v>
      </c>
      <c r="H134">
        <v>0</v>
      </c>
      <c r="I134" s="31">
        <f t="shared" si="12"/>
        <v>0</v>
      </c>
      <c r="J134">
        <v>0</v>
      </c>
      <c r="K134">
        <v>0</v>
      </c>
      <c r="L134" s="3">
        <v>0</v>
      </c>
      <c r="M134" s="3">
        <v>0</v>
      </c>
      <c r="N134" s="3">
        <v>0</v>
      </c>
      <c r="O134" s="15">
        <f t="shared" si="13"/>
        <v>0</v>
      </c>
      <c r="P134">
        <v>0</v>
      </c>
      <c r="Q134">
        <v>0</v>
      </c>
      <c r="R134">
        <v>0</v>
      </c>
      <c r="S134" s="13">
        <f t="shared" si="14"/>
        <v>0</v>
      </c>
      <c r="T134" s="13">
        <f t="shared" si="15"/>
        <v>0</v>
      </c>
      <c r="U134">
        <v>0</v>
      </c>
      <c r="V134">
        <v>0</v>
      </c>
      <c r="W134">
        <v>0</v>
      </c>
      <c r="X134" s="2">
        <v>1.1333333333</v>
      </c>
      <c r="Y134" s="21">
        <v>8.3333333300000006E-2</v>
      </c>
      <c r="Z134">
        <v>0.09</v>
      </c>
      <c r="AA134">
        <v>3.56</v>
      </c>
      <c r="AB134" s="32">
        <f t="shared" si="16"/>
        <v>2.4657534246575342E-2</v>
      </c>
      <c r="AC134">
        <v>0</v>
      </c>
      <c r="AD134">
        <v>0</v>
      </c>
      <c r="AE134" s="17" t="str">
        <f t="shared" si="17"/>
        <v xml:space="preserve"> </v>
      </c>
      <c r="AF134" s="35">
        <v>0</v>
      </c>
      <c r="AG134" s="35">
        <v>0</v>
      </c>
      <c r="AH134" s="35">
        <v>0</v>
      </c>
      <c r="AI134" s="35">
        <v>1</v>
      </c>
      <c r="AJ134" s="35">
        <v>0</v>
      </c>
      <c r="AK134" s="35">
        <v>0</v>
      </c>
      <c r="AL134" s="35">
        <v>0</v>
      </c>
      <c r="AM134" s="35">
        <v>0</v>
      </c>
      <c r="AN134">
        <v>0</v>
      </c>
      <c r="AO134">
        <v>0</v>
      </c>
      <c r="AP134" s="2">
        <v>-52.94</v>
      </c>
      <c r="AQ134" s="2">
        <v>35.6</v>
      </c>
      <c r="AR134" s="2">
        <v>83.043999999999997</v>
      </c>
      <c r="AS134" s="21">
        <v>1.4470000000000001</v>
      </c>
      <c r="AT134" s="2">
        <v>-0.2</v>
      </c>
      <c r="AU134" s="2">
        <v>-0.2</v>
      </c>
      <c r="AV134" s="2">
        <v>0</v>
      </c>
      <c r="AW134" s="2">
        <v>0</v>
      </c>
      <c r="AX134" s="2">
        <v>0</v>
      </c>
      <c r="AY134" s="2">
        <v>-0.2</v>
      </c>
    </row>
    <row r="135" spans="1:51" x14ac:dyDescent="0.2">
      <c r="A135" s="12" t="s">
        <v>1040</v>
      </c>
      <c r="B135" s="12" t="s">
        <v>1041</v>
      </c>
      <c r="C135" t="s">
        <v>1039</v>
      </c>
      <c r="D135" t="s">
        <v>300</v>
      </c>
      <c r="E135" s="12" t="s">
        <v>178</v>
      </c>
      <c r="F135">
        <v>51</v>
      </c>
      <c r="G135">
        <v>0</v>
      </c>
      <c r="H135">
        <v>0</v>
      </c>
      <c r="I135" s="31">
        <f t="shared" si="12"/>
        <v>0</v>
      </c>
      <c r="J135">
        <v>0</v>
      </c>
      <c r="K135">
        <v>0</v>
      </c>
      <c r="L135" s="3">
        <v>0</v>
      </c>
      <c r="M135" s="3">
        <v>0</v>
      </c>
      <c r="N135" s="3">
        <v>0</v>
      </c>
      <c r="O135" s="15">
        <f t="shared" si="13"/>
        <v>0</v>
      </c>
      <c r="P135">
        <v>1</v>
      </c>
      <c r="Q135">
        <v>0</v>
      </c>
      <c r="R135">
        <v>0</v>
      </c>
      <c r="S135" s="13">
        <f t="shared" si="14"/>
        <v>0</v>
      </c>
      <c r="T135" s="13">
        <f t="shared" si="15"/>
        <v>0</v>
      </c>
      <c r="U135">
        <v>13</v>
      </c>
      <c r="V135">
        <v>10</v>
      </c>
      <c r="W135">
        <v>1</v>
      </c>
      <c r="X135" s="2">
        <v>83.916666666699996</v>
      </c>
      <c r="Y135" s="21">
        <v>1.6333333333</v>
      </c>
      <c r="Z135">
        <v>1.6</v>
      </c>
      <c r="AA135">
        <v>3.76</v>
      </c>
      <c r="AB135" s="32">
        <f t="shared" si="16"/>
        <v>0.29850746268656719</v>
      </c>
      <c r="AE135" s="17" t="str">
        <f t="shared" si="17"/>
        <v xml:space="preserve"> </v>
      </c>
      <c r="AF135" s="35">
        <v>0</v>
      </c>
      <c r="AG135" s="35">
        <v>12</v>
      </c>
      <c r="AH135" s="35">
        <v>16</v>
      </c>
      <c r="AI135" s="35">
        <v>70</v>
      </c>
      <c r="AJ135" s="35">
        <v>4</v>
      </c>
      <c r="AK135" s="35">
        <v>31</v>
      </c>
      <c r="AL135" s="35">
        <v>26</v>
      </c>
      <c r="AM135" s="35">
        <v>5</v>
      </c>
      <c r="AN135">
        <v>0</v>
      </c>
      <c r="AO135">
        <v>0</v>
      </c>
      <c r="AP135" s="2">
        <v>-83.81</v>
      </c>
      <c r="AQ135" s="2">
        <v>-11.8</v>
      </c>
      <c r="AR135" s="2">
        <v>76.069999999999993</v>
      </c>
      <c r="AS135" s="21">
        <v>0.56200000000000006</v>
      </c>
      <c r="AT135" s="2">
        <v>-9.9</v>
      </c>
      <c r="AU135" s="2">
        <v>-1.8</v>
      </c>
      <c r="AV135" s="2">
        <v>-0.1</v>
      </c>
      <c r="AW135" s="2">
        <v>0.60000000000000009</v>
      </c>
      <c r="AX135" s="2">
        <v>-0.9</v>
      </c>
      <c r="AY135" s="2">
        <v>-2.2999999999999998</v>
      </c>
    </row>
    <row r="136" spans="1:51" x14ac:dyDescent="0.2">
      <c r="A136" s="12" t="s">
        <v>258</v>
      </c>
      <c r="B136" s="12" t="s">
        <v>259</v>
      </c>
      <c r="C136" t="s">
        <v>257</v>
      </c>
      <c r="D136" t="s">
        <v>223</v>
      </c>
      <c r="E136" s="12" t="s">
        <v>148</v>
      </c>
      <c r="F136">
        <v>79</v>
      </c>
      <c r="G136">
        <v>1</v>
      </c>
      <c r="H136">
        <v>0</v>
      </c>
      <c r="I136" s="31">
        <f t="shared" si="12"/>
        <v>1</v>
      </c>
      <c r="J136">
        <v>0</v>
      </c>
      <c r="K136">
        <v>0</v>
      </c>
      <c r="L136" s="3">
        <v>1</v>
      </c>
      <c r="M136" s="3">
        <v>0</v>
      </c>
      <c r="N136" s="3">
        <v>0</v>
      </c>
      <c r="O136" s="15">
        <f t="shared" si="13"/>
        <v>0</v>
      </c>
      <c r="P136">
        <v>2</v>
      </c>
      <c r="Q136">
        <v>0</v>
      </c>
      <c r="R136">
        <v>1</v>
      </c>
      <c r="S136" s="13">
        <f t="shared" si="14"/>
        <v>0.5</v>
      </c>
      <c r="T136" s="13">
        <f t="shared" si="15"/>
        <v>0.33333333333333331</v>
      </c>
      <c r="U136">
        <v>0</v>
      </c>
      <c r="V136">
        <v>1</v>
      </c>
      <c r="W136">
        <v>0</v>
      </c>
      <c r="X136" s="2">
        <v>14.0666666667</v>
      </c>
      <c r="Y136" s="21">
        <v>0.16666666669999999</v>
      </c>
      <c r="Z136">
        <v>0.18</v>
      </c>
      <c r="AA136">
        <v>5.38</v>
      </c>
      <c r="AB136" s="32">
        <f t="shared" si="16"/>
        <v>3.237410071942446E-2</v>
      </c>
      <c r="AC136">
        <v>0</v>
      </c>
      <c r="AD136">
        <v>0</v>
      </c>
      <c r="AE136" s="17" t="str">
        <f t="shared" si="17"/>
        <v xml:space="preserve"> </v>
      </c>
      <c r="AF136" s="35">
        <v>1</v>
      </c>
      <c r="AG136" s="35">
        <v>1</v>
      </c>
      <c r="AH136" s="35">
        <v>2</v>
      </c>
      <c r="AI136" s="35">
        <v>8</v>
      </c>
      <c r="AJ136" s="35">
        <v>0</v>
      </c>
      <c r="AK136" s="35">
        <v>3</v>
      </c>
      <c r="AL136" s="35">
        <v>5</v>
      </c>
      <c r="AM136" s="35">
        <v>2</v>
      </c>
      <c r="AN136">
        <v>0</v>
      </c>
      <c r="AO136">
        <v>1</v>
      </c>
      <c r="AP136" s="2">
        <v>-51.18</v>
      </c>
      <c r="AQ136" s="2">
        <v>31.5</v>
      </c>
      <c r="AR136" s="2">
        <v>78.623999999999995</v>
      </c>
      <c r="AS136" s="21">
        <v>-10.169</v>
      </c>
      <c r="AT136" s="2">
        <v>-1.2</v>
      </c>
      <c r="AU136" s="2">
        <v>0.1</v>
      </c>
      <c r="AV136" s="2">
        <v>-0.2</v>
      </c>
      <c r="AW136" s="2">
        <v>0</v>
      </c>
      <c r="AX136" s="2">
        <v>0</v>
      </c>
      <c r="AY136" s="2">
        <v>-0.1</v>
      </c>
    </row>
    <row r="137" spans="1:51" x14ac:dyDescent="0.2">
      <c r="A137" s="12" t="s">
        <v>258</v>
      </c>
      <c r="B137" s="12" t="s">
        <v>1367</v>
      </c>
      <c r="C137" t="s">
        <v>1366</v>
      </c>
      <c r="D137" t="s">
        <v>192</v>
      </c>
      <c r="E137" s="12" t="s">
        <v>178</v>
      </c>
      <c r="F137">
        <v>70</v>
      </c>
      <c r="G137">
        <v>1</v>
      </c>
      <c r="H137">
        <v>0</v>
      </c>
      <c r="I137" s="31">
        <f t="shared" si="12"/>
        <v>1</v>
      </c>
      <c r="J137">
        <v>0</v>
      </c>
      <c r="K137">
        <v>0</v>
      </c>
      <c r="L137" s="3">
        <v>1</v>
      </c>
      <c r="M137" s="3">
        <v>0</v>
      </c>
      <c r="N137" s="3">
        <v>0</v>
      </c>
      <c r="O137" s="15">
        <f t="shared" si="13"/>
        <v>0</v>
      </c>
      <c r="P137">
        <v>1</v>
      </c>
      <c r="Q137">
        <v>0</v>
      </c>
      <c r="R137">
        <v>0</v>
      </c>
      <c r="S137" s="13">
        <f t="shared" si="14"/>
        <v>1</v>
      </c>
      <c r="T137" s="13">
        <f t="shared" si="15"/>
        <v>1</v>
      </c>
      <c r="U137">
        <v>29</v>
      </c>
      <c r="V137">
        <v>8</v>
      </c>
      <c r="W137">
        <v>3</v>
      </c>
      <c r="X137" s="2">
        <v>188.26666666669999</v>
      </c>
      <c r="Y137" s="21">
        <v>2.6833333333000002</v>
      </c>
      <c r="Z137">
        <v>2.65</v>
      </c>
      <c r="AA137">
        <v>2.84</v>
      </c>
      <c r="AB137" s="32">
        <f t="shared" si="16"/>
        <v>0.48269581056466299</v>
      </c>
      <c r="AE137" s="17" t="str">
        <f t="shared" si="17"/>
        <v xml:space="preserve"> </v>
      </c>
      <c r="AF137" s="35">
        <v>3</v>
      </c>
      <c r="AG137" s="35">
        <v>20</v>
      </c>
      <c r="AH137" s="35">
        <v>23</v>
      </c>
      <c r="AI137" s="35">
        <v>162</v>
      </c>
      <c r="AJ137" s="35">
        <v>8</v>
      </c>
      <c r="AK137" s="35">
        <v>78</v>
      </c>
      <c r="AL137" s="35">
        <v>106</v>
      </c>
      <c r="AM137" s="35">
        <v>2</v>
      </c>
      <c r="AN137">
        <v>1</v>
      </c>
      <c r="AO137">
        <v>1</v>
      </c>
      <c r="AP137" s="2">
        <v>-106.57</v>
      </c>
      <c r="AQ137" s="2">
        <v>-27.1</v>
      </c>
      <c r="AR137" s="2">
        <v>83.116</v>
      </c>
      <c r="AS137" s="21">
        <v>3.39</v>
      </c>
      <c r="AT137" s="2">
        <v>-18.3</v>
      </c>
      <c r="AU137" s="2">
        <v>0.1</v>
      </c>
      <c r="AV137" s="2">
        <v>1.3</v>
      </c>
      <c r="AW137" s="2">
        <v>0.9</v>
      </c>
      <c r="AX137" s="2">
        <v>-2.2999999999999998</v>
      </c>
      <c r="AY137" s="2">
        <v>0.1</v>
      </c>
    </row>
    <row r="138" spans="1:51" x14ac:dyDescent="0.2">
      <c r="A138" s="12" t="s">
        <v>258</v>
      </c>
      <c r="B138" s="12" t="s">
        <v>1874</v>
      </c>
      <c r="C138" t="s">
        <v>1873</v>
      </c>
      <c r="D138" t="s">
        <v>432</v>
      </c>
      <c r="E138" s="12" t="s">
        <v>148</v>
      </c>
      <c r="F138">
        <v>24</v>
      </c>
      <c r="G138">
        <v>0</v>
      </c>
      <c r="H138">
        <v>0</v>
      </c>
      <c r="I138" s="31">
        <f t="shared" si="12"/>
        <v>0</v>
      </c>
      <c r="J138">
        <v>0</v>
      </c>
      <c r="K138">
        <v>0</v>
      </c>
      <c r="L138" s="3">
        <v>0</v>
      </c>
      <c r="M138" s="3">
        <v>0</v>
      </c>
      <c r="N138" s="3">
        <v>0</v>
      </c>
      <c r="O138" s="15">
        <f t="shared" si="13"/>
        <v>0</v>
      </c>
      <c r="P138">
        <v>0</v>
      </c>
      <c r="Q138">
        <v>0</v>
      </c>
      <c r="R138">
        <v>0</v>
      </c>
      <c r="S138" s="13">
        <f t="shared" si="14"/>
        <v>0</v>
      </c>
      <c r="T138" s="13">
        <f t="shared" si="15"/>
        <v>0</v>
      </c>
      <c r="U138">
        <v>0</v>
      </c>
      <c r="V138">
        <v>0</v>
      </c>
      <c r="W138">
        <v>0</v>
      </c>
      <c r="X138" s="2">
        <v>0</v>
      </c>
      <c r="Y138" s="21">
        <v>0</v>
      </c>
      <c r="AB138" s="32">
        <f t="shared" si="16"/>
        <v>0</v>
      </c>
      <c r="AC138">
        <v>0</v>
      </c>
      <c r="AD138">
        <v>0</v>
      </c>
      <c r="AE138" s="17" t="str">
        <f t="shared" si="17"/>
        <v xml:space="preserve"> 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>
        <v>0</v>
      </c>
      <c r="AO138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</row>
    <row r="139" spans="1:51" x14ac:dyDescent="0.2">
      <c r="A139" s="12" t="s">
        <v>1439</v>
      </c>
      <c r="B139" s="12" t="s">
        <v>1440</v>
      </c>
      <c r="C139" t="s">
        <v>1438</v>
      </c>
      <c r="D139" t="s">
        <v>393</v>
      </c>
      <c r="E139" s="12" t="s">
        <v>178</v>
      </c>
      <c r="F139">
        <v>9</v>
      </c>
      <c r="G139">
        <v>0</v>
      </c>
      <c r="H139">
        <v>0</v>
      </c>
      <c r="I139" s="31">
        <f t="shared" si="12"/>
        <v>0</v>
      </c>
      <c r="J139">
        <v>0</v>
      </c>
      <c r="K139">
        <v>0</v>
      </c>
      <c r="L139" s="3">
        <v>0</v>
      </c>
      <c r="M139" s="3">
        <v>0</v>
      </c>
      <c r="N139" s="3">
        <v>0</v>
      </c>
      <c r="O139" s="15">
        <f t="shared" si="13"/>
        <v>0</v>
      </c>
      <c r="P139">
        <v>0</v>
      </c>
      <c r="Q139">
        <v>0</v>
      </c>
      <c r="R139">
        <v>0</v>
      </c>
      <c r="S139" s="13">
        <f t="shared" si="14"/>
        <v>0</v>
      </c>
      <c r="T139" s="13">
        <f t="shared" si="15"/>
        <v>0</v>
      </c>
      <c r="U139">
        <v>0</v>
      </c>
      <c r="V139">
        <v>0</v>
      </c>
      <c r="W139">
        <v>0</v>
      </c>
      <c r="X139" s="2">
        <v>9.3666666667000005</v>
      </c>
      <c r="Y139" s="21">
        <v>1.0333333333000001</v>
      </c>
      <c r="Z139">
        <v>1.04</v>
      </c>
      <c r="AA139">
        <v>3.85</v>
      </c>
      <c r="AB139" s="32">
        <f t="shared" si="16"/>
        <v>0.21267893660531695</v>
      </c>
      <c r="AE139" s="17" t="str">
        <f t="shared" si="17"/>
        <v xml:space="preserve"> </v>
      </c>
      <c r="AF139" s="35">
        <v>0</v>
      </c>
      <c r="AG139" s="35">
        <v>0</v>
      </c>
      <c r="AH139" s="35">
        <v>1</v>
      </c>
      <c r="AI139" s="35">
        <v>6</v>
      </c>
      <c r="AJ139" s="35">
        <v>0</v>
      </c>
      <c r="AK139" s="35">
        <v>1</v>
      </c>
      <c r="AL139" s="35">
        <v>2</v>
      </c>
      <c r="AM139" s="35">
        <v>0</v>
      </c>
      <c r="AN139">
        <v>0</v>
      </c>
      <c r="AO139">
        <v>0</v>
      </c>
      <c r="AP139" s="2">
        <v>-51.25</v>
      </c>
      <c r="AQ139" s="2">
        <v>59.5</v>
      </c>
      <c r="AR139" s="2">
        <v>78.430000000000007</v>
      </c>
      <c r="AS139" s="21">
        <v>-6.9950000000000001</v>
      </c>
      <c r="AT139" s="2">
        <v>-0.9</v>
      </c>
      <c r="AU139" s="2">
        <v>-0.1</v>
      </c>
      <c r="AV139" s="2">
        <v>-0.1</v>
      </c>
      <c r="AW139" s="2">
        <v>0.1</v>
      </c>
      <c r="AX139" s="2">
        <v>0.1</v>
      </c>
      <c r="AY139" s="2">
        <v>0</v>
      </c>
    </row>
    <row r="140" spans="1:51" x14ac:dyDescent="0.2">
      <c r="A140" s="12" t="s">
        <v>1439</v>
      </c>
      <c r="B140" s="12" t="s">
        <v>3090</v>
      </c>
      <c r="C140" t="s">
        <v>3089</v>
      </c>
      <c r="D140" t="s">
        <v>210</v>
      </c>
      <c r="E140" s="12" t="s">
        <v>178</v>
      </c>
      <c r="F140">
        <v>1</v>
      </c>
      <c r="G140">
        <v>0</v>
      </c>
      <c r="H140">
        <v>0</v>
      </c>
      <c r="I140" s="31">
        <f t="shared" si="12"/>
        <v>0</v>
      </c>
      <c r="J140">
        <v>0</v>
      </c>
      <c r="K140">
        <v>0</v>
      </c>
      <c r="L140" s="3">
        <v>0</v>
      </c>
      <c r="M140" s="3">
        <v>0</v>
      </c>
      <c r="N140" s="3">
        <v>0</v>
      </c>
      <c r="O140" s="15">
        <f t="shared" si="13"/>
        <v>0</v>
      </c>
      <c r="P140">
        <v>0</v>
      </c>
      <c r="Q140">
        <v>0</v>
      </c>
      <c r="R140">
        <v>0</v>
      </c>
      <c r="S140" s="13">
        <f t="shared" si="14"/>
        <v>0</v>
      </c>
      <c r="T140" s="13">
        <f t="shared" si="15"/>
        <v>0</v>
      </c>
      <c r="U140">
        <v>0</v>
      </c>
      <c r="V140">
        <v>0</v>
      </c>
      <c r="W140">
        <v>0</v>
      </c>
      <c r="X140" s="2">
        <v>0</v>
      </c>
      <c r="Y140" s="21">
        <v>0</v>
      </c>
      <c r="AB140" s="32">
        <f t="shared" si="16"/>
        <v>0</v>
      </c>
      <c r="AE140" s="17" t="str">
        <f t="shared" si="17"/>
        <v xml:space="preserve"> </v>
      </c>
      <c r="AF140" s="35">
        <v>0</v>
      </c>
      <c r="AG140" s="35">
        <v>0</v>
      </c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0</v>
      </c>
      <c r="AN140">
        <v>0</v>
      </c>
      <c r="AO140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</row>
    <row r="141" spans="1:51" x14ac:dyDescent="0.2">
      <c r="A141" s="12" t="s">
        <v>1631</v>
      </c>
      <c r="B141" s="12" t="s">
        <v>1632</v>
      </c>
      <c r="C141" t="s">
        <v>1630</v>
      </c>
      <c r="D141" t="s">
        <v>112</v>
      </c>
      <c r="E141" s="12" t="s">
        <v>178</v>
      </c>
      <c r="F141">
        <v>80</v>
      </c>
      <c r="G141">
        <v>0</v>
      </c>
      <c r="H141">
        <v>0</v>
      </c>
      <c r="I141" s="31">
        <f t="shared" si="12"/>
        <v>0</v>
      </c>
      <c r="J141">
        <v>0</v>
      </c>
      <c r="K141">
        <v>0</v>
      </c>
      <c r="L141" s="3">
        <v>0</v>
      </c>
      <c r="M141" s="3">
        <v>0</v>
      </c>
      <c r="N141" s="3">
        <v>0</v>
      </c>
      <c r="O141" s="15">
        <f t="shared" si="13"/>
        <v>0</v>
      </c>
      <c r="P141">
        <v>1</v>
      </c>
      <c r="Q141">
        <v>0</v>
      </c>
      <c r="R141">
        <v>0</v>
      </c>
      <c r="S141" s="13">
        <f t="shared" si="14"/>
        <v>0</v>
      </c>
      <c r="T141" s="13">
        <f t="shared" si="15"/>
        <v>0</v>
      </c>
      <c r="U141">
        <v>35</v>
      </c>
      <c r="V141">
        <v>16</v>
      </c>
      <c r="W141">
        <v>7</v>
      </c>
      <c r="X141" s="2">
        <v>235.0833333333</v>
      </c>
      <c r="Y141" s="21">
        <v>2.9333333333000002</v>
      </c>
      <c r="Z141">
        <v>2.8</v>
      </c>
      <c r="AA141">
        <v>2.4500000000000002</v>
      </c>
      <c r="AB141" s="32">
        <f t="shared" si="16"/>
        <v>0.53333333333333333</v>
      </c>
      <c r="AE141" s="17" t="str">
        <f t="shared" si="17"/>
        <v xml:space="preserve"> </v>
      </c>
      <c r="AF141" s="35">
        <v>3</v>
      </c>
      <c r="AG141" s="35">
        <v>22</v>
      </c>
      <c r="AH141" s="35">
        <v>17</v>
      </c>
      <c r="AI141" s="35">
        <v>195</v>
      </c>
      <c r="AJ141" s="35">
        <v>2</v>
      </c>
      <c r="AK141" s="35">
        <v>91</v>
      </c>
      <c r="AL141" s="35">
        <v>91</v>
      </c>
      <c r="AM141" s="35">
        <v>5</v>
      </c>
      <c r="AN141">
        <v>1</v>
      </c>
      <c r="AO141">
        <v>1</v>
      </c>
      <c r="AP141" s="2">
        <v>-99.61</v>
      </c>
      <c r="AQ141" s="2">
        <v>-4.9000000000000004</v>
      </c>
      <c r="AR141" s="2">
        <v>84.048000000000002</v>
      </c>
      <c r="AS141" s="21">
        <v>0.21099999999999999</v>
      </c>
      <c r="AT141" s="2">
        <v>-23.5</v>
      </c>
      <c r="AU141" s="2">
        <v>-2.5</v>
      </c>
      <c r="AV141" s="2">
        <v>0.60000000000000009</v>
      </c>
      <c r="AW141" s="2">
        <v>0.9</v>
      </c>
      <c r="AX141" s="2">
        <v>2.4</v>
      </c>
      <c r="AY141" s="2">
        <v>1.3</v>
      </c>
    </row>
    <row r="142" spans="1:51" x14ac:dyDescent="0.2">
      <c r="A142" s="12" t="s">
        <v>1631</v>
      </c>
      <c r="B142" s="12" t="s">
        <v>1640</v>
      </c>
      <c r="C142" t="s">
        <v>1639</v>
      </c>
      <c r="D142" t="s">
        <v>199</v>
      </c>
      <c r="E142" s="12" t="s">
        <v>156</v>
      </c>
      <c r="F142">
        <v>72</v>
      </c>
      <c r="G142">
        <v>1</v>
      </c>
      <c r="H142">
        <v>0</v>
      </c>
      <c r="I142" s="31">
        <f t="shared" si="12"/>
        <v>1</v>
      </c>
      <c r="J142">
        <v>0</v>
      </c>
      <c r="K142">
        <v>0</v>
      </c>
      <c r="L142" s="3">
        <v>1</v>
      </c>
      <c r="M142" s="3">
        <v>0</v>
      </c>
      <c r="N142" s="3">
        <v>0</v>
      </c>
      <c r="O142" s="15">
        <f t="shared" si="13"/>
        <v>0</v>
      </c>
      <c r="P142">
        <v>4</v>
      </c>
      <c r="Q142">
        <v>2</v>
      </c>
      <c r="R142">
        <v>3</v>
      </c>
      <c r="S142" s="13">
        <f t="shared" si="14"/>
        <v>0.25</v>
      </c>
      <c r="T142" s="13">
        <f t="shared" si="15"/>
        <v>0.1111111111111111</v>
      </c>
      <c r="U142">
        <v>11</v>
      </c>
      <c r="V142">
        <v>4</v>
      </c>
      <c r="W142">
        <v>1</v>
      </c>
      <c r="X142" s="2">
        <v>120.46666666669999</v>
      </c>
      <c r="Y142" s="21">
        <v>1.6666666667000001</v>
      </c>
      <c r="Z142">
        <v>1.6800000000000002</v>
      </c>
      <c r="AA142">
        <v>2.64</v>
      </c>
      <c r="AB142" s="32">
        <f t="shared" si="16"/>
        <v>0.3888888888888889</v>
      </c>
      <c r="AC142">
        <v>0</v>
      </c>
      <c r="AD142">
        <v>2</v>
      </c>
      <c r="AE142" s="17">
        <f t="shared" si="17"/>
        <v>0</v>
      </c>
      <c r="AF142" s="35">
        <v>1</v>
      </c>
      <c r="AG142" s="35">
        <v>8</v>
      </c>
      <c r="AH142" s="35">
        <v>13</v>
      </c>
      <c r="AI142" s="35">
        <v>99</v>
      </c>
      <c r="AJ142" s="35">
        <v>4</v>
      </c>
      <c r="AK142" s="35">
        <v>30</v>
      </c>
      <c r="AL142" s="35">
        <v>44</v>
      </c>
      <c r="AM142" s="35">
        <v>5</v>
      </c>
      <c r="AN142">
        <v>2</v>
      </c>
      <c r="AO142">
        <v>2</v>
      </c>
      <c r="AP142" s="2">
        <v>-78.430000000000007</v>
      </c>
      <c r="AQ142" s="2">
        <v>-9.4</v>
      </c>
      <c r="AR142" s="2">
        <v>82.813999999999993</v>
      </c>
      <c r="AS142" s="21">
        <v>-3.7570000000000001</v>
      </c>
      <c r="AT142" s="2">
        <v>-10.1</v>
      </c>
      <c r="AU142" s="2">
        <v>1.2</v>
      </c>
      <c r="AV142" s="2">
        <v>0.4</v>
      </c>
      <c r="AW142" s="2">
        <v>0.60000000000000009</v>
      </c>
      <c r="AX142" s="2">
        <v>-1.1000000000000001</v>
      </c>
      <c r="AY142" s="2">
        <v>1</v>
      </c>
    </row>
    <row r="143" spans="1:51" x14ac:dyDescent="0.2">
      <c r="A143" s="12" t="s">
        <v>1631</v>
      </c>
      <c r="B143" s="12" t="s">
        <v>2041</v>
      </c>
      <c r="C143" t="s">
        <v>2040</v>
      </c>
      <c r="D143" t="s">
        <v>169</v>
      </c>
      <c r="E143" s="12" t="s">
        <v>156</v>
      </c>
      <c r="F143">
        <v>3</v>
      </c>
      <c r="G143">
        <v>0</v>
      </c>
      <c r="H143">
        <v>0</v>
      </c>
      <c r="I143" s="31">
        <f t="shared" si="12"/>
        <v>0</v>
      </c>
      <c r="J143">
        <v>0</v>
      </c>
      <c r="K143">
        <v>0</v>
      </c>
      <c r="L143" s="3">
        <v>0</v>
      </c>
      <c r="M143" s="3">
        <v>0</v>
      </c>
      <c r="N143" s="3">
        <v>0</v>
      </c>
      <c r="O143" s="15">
        <f t="shared" si="13"/>
        <v>0</v>
      </c>
      <c r="P143">
        <v>0</v>
      </c>
      <c r="Q143">
        <v>0</v>
      </c>
      <c r="R143">
        <v>0</v>
      </c>
      <c r="S143" s="13">
        <f t="shared" si="14"/>
        <v>0</v>
      </c>
      <c r="T143" s="13">
        <f t="shared" si="15"/>
        <v>0</v>
      </c>
      <c r="U143">
        <v>0</v>
      </c>
      <c r="V143">
        <v>0</v>
      </c>
      <c r="W143">
        <v>0</v>
      </c>
      <c r="X143" s="2">
        <v>0</v>
      </c>
      <c r="Y143" s="21">
        <v>0</v>
      </c>
      <c r="AB143" s="32">
        <f t="shared" si="16"/>
        <v>0</v>
      </c>
      <c r="AC143">
        <v>0</v>
      </c>
      <c r="AD143">
        <v>0</v>
      </c>
      <c r="AE143" s="17" t="str">
        <f t="shared" si="17"/>
        <v xml:space="preserve"> 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>
        <v>0</v>
      </c>
      <c r="AO143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</row>
    <row r="144" spans="1:51" x14ac:dyDescent="0.2">
      <c r="A144" s="12" t="s">
        <v>1631</v>
      </c>
      <c r="B144" s="12" t="s">
        <v>3251</v>
      </c>
      <c r="C144" t="s">
        <v>3250</v>
      </c>
      <c r="D144" t="s">
        <v>338</v>
      </c>
      <c r="E144" s="12" t="s">
        <v>170</v>
      </c>
      <c r="F144">
        <v>73</v>
      </c>
      <c r="G144">
        <v>0</v>
      </c>
      <c r="H144">
        <v>0</v>
      </c>
      <c r="I144" s="31">
        <f t="shared" si="12"/>
        <v>0</v>
      </c>
      <c r="J144">
        <v>0</v>
      </c>
      <c r="K144">
        <v>0</v>
      </c>
      <c r="L144" s="3">
        <v>0</v>
      </c>
      <c r="M144" s="3">
        <v>0</v>
      </c>
      <c r="N144" s="3">
        <v>0</v>
      </c>
      <c r="O144" s="15">
        <f t="shared" si="13"/>
        <v>0</v>
      </c>
      <c r="P144">
        <v>0</v>
      </c>
      <c r="Q144">
        <v>0</v>
      </c>
      <c r="R144">
        <v>0</v>
      </c>
      <c r="S144" s="13">
        <f t="shared" si="14"/>
        <v>0</v>
      </c>
      <c r="T144" s="13">
        <f t="shared" si="15"/>
        <v>0</v>
      </c>
      <c r="U144">
        <v>0</v>
      </c>
      <c r="V144">
        <v>0</v>
      </c>
      <c r="W144">
        <v>1</v>
      </c>
      <c r="X144" s="2">
        <v>0.7</v>
      </c>
      <c r="Y144" s="21">
        <v>0</v>
      </c>
      <c r="Z144">
        <v>0.01</v>
      </c>
      <c r="AA144">
        <v>5.26</v>
      </c>
      <c r="AB144" s="32">
        <f t="shared" si="16"/>
        <v>1.8975332068311198E-3</v>
      </c>
      <c r="AC144">
        <v>0</v>
      </c>
      <c r="AD144">
        <v>1</v>
      </c>
      <c r="AE144" s="17">
        <f t="shared" si="17"/>
        <v>0</v>
      </c>
      <c r="AF144" s="35">
        <v>0</v>
      </c>
      <c r="AG144" s="35">
        <v>0</v>
      </c>
      <c r="AH144" s="35">
        <v>0</v>
      </c>
      <c r="AI144" s="35">
        <v>0</v>
      </c>
      <c r="AJ144" s="35">
        <v>0</v>
      </c>
      <c r="AK144" s="35">
        <v>0</v>
      </c>
      <c r="AL144" s="35">
        <v>0</v>
      </c>
      <c r="AM144" s="35">
        <v>0</v>
      </c>
      <c r="AN144">
        <v>0</v>
      </c>
      <c r="AO144">
        <v>0</v>
      </c>
      <c r="AP144" s="2">
        <v>0</v>
      </c>
      <c r="AQ144" s="2">
        <v>76</v>
      </c>
      <c r="AR144" s="2">
        <v>81.069999999999993</v>
      </c>
      <c r="AS144" s="21">
        <v>0.28899999999999998</v>
      </c>
      <c r="AT144" s="2">
        <v>0</v>
      </c>
      <c r="AU144" s="2">
        <v>0.1</v>
      </c>
      <c r="AV144" s="2">
        <v>-0.1</v>
      </c>
      <c r="AW144" s="2">
        <v>0</v>
      </c>
      <c r="AX144" s="2">
        <v>0</v>
      </c>
      <c r="AY144" s="2">
        <v>0</v>
      </c>
    </row>
    <row r="145" spans="1:51" x14ac:dyDescent="0.2">
      <c r="A145" s="12" t="s">
        <v>883</v>
      </c>
      <c r="B145" s="12" t="s">
        <v>884</v>
      </c>
      <c r="C145" t="s">
        <v>882</v>
      </c>
      <c r="D145" t="s">
        <v>265</v>
      </c>
      <c r="E145" s="12" t="s">
        <v>178</v>
      </c>
      <c r="F145">
        <v>25</v>
      </c>
      <c r="G145">
        <v>0</v>
      </c>
      <c r="H145">
        <v>0</v>
      </c>
      <c r="I145" s="31">
        <f t="shared" si="12"/>
        <v>0</v>
      </c>
      <c r="J145">
        <v>0</v>
      </c>
      <c r="K145">
        <v>0</v>
      </c>
      <c r="L145" s="3">
        <v>0</v>
      </c>
      <c r="M145" s="3">
        <v>0</v>
      </c>
      <c r="N145" s="3">
        <v>0</v>
      </c>
      <c r="O145" s="15">
        <f t="shared" si="13"/>
        <v>0</v>
      </c>
      <c r="P145">
        <v>0</v>
      </c>
      <c r="Q145">
        <v>0</v>
      </c>
      <c r="R145">
        <v>0</v>
      </c>
      <c r="S145" s="13">
        <f t="shared" si="14"/>
        <v>0</v>
      </c>
      <c r="T145" s="13">
        <f t="shared" si="15"/>
        <v>0</v>
      </c>
      <c r="U145">
        <v>0</v>
      </c>
      <c r="V145">
        <v>0</v>
      </c>
      <c r="W145">
        <v>0</v>
      </c>
      <c r="X145" s="2">
        <v>0.4</v>
      </c>
      <c r="Y145" s="21">
        <v>0</v>
      </c>
      <c r="Z145">
        <v>0.02</v>
      </c>
      <c r="AA145">
        <v>5.89</v>
      </c>
      <c r="AB145" s="32">
        <f t="shared" si="16"/>
        <v>3.3840947546531306E-3</v>
      </c>
      <c r="AE145" s="17" t="str">
        <f t="shared" si="17"/>
        <v xml:space="preserve"> </v>
      </c>
      <c r="AF145" s="35">
        <v>0</v>
      </c>
      <c r="AG145" s="35">
        <v>0</v>
      </c>
      <c r="AH145" s="35">
        <v>0</v>
      </c>
      <c r="AI145" s="35">
        <v>0</v>
      </c>
      <c r="AJ145" s="35">
        <v>0</v>
      </c>
      <c r="AK145" s="35">
        <v>0</v>
      </c>
      <c r="AL145" s="35">
        <v>0</v>
      </c>
      <c r="AM145" s="35">
        <v>0</v>
      </c>
      <c r="AN145">
        <v>0</v>
      </c>
      <c r="AO145">
        <v>0</v>
      </c>
      <c r="AP145" s="2">
        <v>0</v>
      </c>
      <c r="AQ145" s="2">
        <v>72.2</v>
      </c>
      <c r="AR145" s="2">
        <v>73.483000000000004</v>
      </c>
      <c r="AS145" s="21">
        <v>-4.7240000000000002</v>
      </c>
      <c r="AT145" s="2">
        <v>0</v>
      </c>
      <c r="AU145" s="2">
        <v>0</v>
      </c>
      <c r="AV145" s="2">
        <v>-0.1</v>
      </c>
      <c r="AW145" s="2">
        <v>0</v>
      </c>
      <c r="AX145" s="2">
        <v>0</v>
      </c>
      <c r="AY145" s="2">
        <v>0</v>
      </c>
    </row>
    <row r="146" spans="1:51" x14ac:dyDescent="0.2">
      <c r="A146" s="12" t="s">
        <v>2424</v>
      </c>
      <c r="B146" s="12" t="s">
        <v>2421</v>
      </c>
      <c r="C146" t="s">
        <v>2423</v>
      </c>
      <c r="D146" t="s">
        <v>305</v>
      </c>
      <c r="E146" s="12" t="s">
        <v>148</v>
      </c>
      <c r="F146">
        <v>1</v>
      </c>
      <c r="G146">
        <v>0</v>
      </c>
      <c r="H146">
        <v>0</v>
      </c>
      <c r="I146" s="31">
        <f t="shared" si="12"/>
        <v>0</v>
      </c>
      <c r="J146">
        <v>0</v>
      </c>
      <c r="K146">
        <v>0</v>
      </c>
      <c r="L146" s="3">
        <v>0</v>
      </c>
      <c r="M146" s="3">
        <v>0</v>
      </c>
      <c r="N146" s="3">
        <v>0</v>
      </c>
      <c r="O146" s="15">
        <f t="shared" si="13"/>
        <v>0</v>
      </c>
      <c r="P146">
        <v>0</v>
      </c>
      <c r="Q146">
        <v>0</v>
      </c>
      <c r="R146">
        <v>0</v>
      </c>
      <c r="S146" s="13">
        <f t="shared" si="14"/>
        <v>0</v>
      </c>
      <c r="T146" s="13">
        <f t="shared" si="15"/>
        <v>0</v>
      </c>
      <c r="U146">
        <v>0</v>
      </c>
      <c r="V146">
        <v>0</v>
      </c>
      <c r="W146">
        <v>0</v>
      </c>
      <c r="X146" s="2">
        <v>0.96666666670000001</v>
      </c>
      <c r="Y146" s="21">
        <v>0.96666666670000001</v>
      </c>
      <c r="Z146">
        <v>0.97</v>
      </c>
      <c r="AA146">
        <v>5.03</v>
      </c>
      <c r="AB146" s="32">
        <f t="shared" si="16"/>
        <v>0.16166666666666665</v>
      </c>
      <c r="AC146">
        <v>0</v>
      </c>
      <c r="AD146">
        <v>0</v>
      </c>
      <c r="AE146" s="17" t="str">
        <f t="shared" si="17"/>
        <v xml:space="preserve"> </v>
      </c>
      <c r="AF146" s="35">
        <v>0</v>
      </c>
      <c r="AG146" s="35">
        <v>0</v>
      </c>
      <c r="AH146" s="35">
        <v>0</v>
      </c>
      <c r="AI146" s="35">
        <v>0</v>
      </c>
      <c r="AJ146" s="35">
        <v>0</v>
      </c>
      <c r="AK146" s="35">
        <v>1</v>
      </c>
      <c r="AL146" s="35">
        <v>1</v>
      </c>
      <c r="AM146" s="35">
        <v>0</v>
      </c>
      <c r="AN146">
        <v>0</v>
      </c>
      <c r="AO146">
        <v>0</v>
      </c>
      <c r="AP146" s="2">
        <v>-124.14</v>
      </c>
      <c r="AQ146" s="2">
        <v>-76.5</v>
      </c>
      <c r="AR146" s="2">
        <v>81.906000000000006</v>
      </c>
      <c r="AS146" s="21">
        <v>0.88400000000000001</v>
      </c>
      <c r="AT146" s="2">
        <v>0</v>
      </c>
      <c r="AU146" s="2">
        <v>0.1</v>
      </c>
      <c r="AV146" s="2">
        <v>0</v>
      </c>
      <c r="AW146" s="2">
        <v>-0.1</v>
      </c>
      <c r="AX146" s="2">
        <v>0</v>
      </c>
      <c r="AY146" s="2">
        <v>0.1</v>
      </c>
    </row>
    <row r="147" spans="1:51" x14ac:dyDescent="0.2">
      <c r="A147" s="12" t="s">
        <v>252</v>
      </c>
      <c r="B147" s="12" t="s">
        <v>253</v>
      </c>
      <c r="C147" t="s">
        <v>251</v>
      </c>
      <c r="D147" t="s">
        <v>112</v>
      </c>
      <c r="E147" s="12" t="s">
        <v>229</v>
      </c>
      <c r="F147">
        <v>32</v>
      </c>
      <c r="G147">
        <v>0</v>
      </c>
      <c r="H147">
        <v>0</v>
      </c>
      <c r="I147" s="31">
        <f t="shared" si="12"/>
        <v>0</v>
      </c>
      <c r="J147">
        <v>0</v>
      </c>
      <c r="K147">
        <v>0</v>
      </c>
      <c r="L147" s="3">
        <v>0</v>
      </c>
      <c r="M147" s="3">
        <v>0</v>
      </c>
      <c r="N147" s="3">
        <v>0</v>
      </c>
      <c r="O147" s="15">
        <f t="shared" si="13"/>
        <v>0</v>
      </c>
      <c r="P147">
        <v>1</v>
      </c>
      <c r="Q147">
        <v>0</v>
      </c>
      <c r="R147">
        <v>0</v>
      </c>
      <c r="S147" s="13">
        <f t="shared" si="14"/>
        <v>0</v>
      </c>
      <c r="T147" s="13">
        <f t="shared" si="15"/>
        <v>0</v>
      </c>
      <c r="U147">
        <v>0</v>
      </c>
      <c r="V147">
        <v>1</v>
      </c>
      <c r="W147">
        <v>1</v>
      </c>
      <c r="X147" s="2">
        <v>3</v>
      </c>
      <c r="Y147" s="21">
        <v>8.3333333300000006E-2</v>
      </c>
      <c r="Z147">
        <v>0.09</v>
      </c>
      <c r="AA147">
        <v>6.19</v>
      </c>
      <c r="AB147" s="32">
        <f t="shared" si="16"/>
        <v>1.4331210191082801E-2</v>
      </c>
      <c r="AC147">
        <v>0</v>
      </c>
      <c r="AD147">
        <v>0</v>
      </c>
      <c r="AE147" s="17" t="str">
        <f t="shared" si="17"/>
        <v xml:space="preserve"> </v>
      </c>
      <c r="AF147" s="35">
        <v>0</v>
      </c>
      <c r="AG147" s="35">
        <v>0</v>
      </c>
      <c r="AH147" s="35">
        <v>1</v>
      </c>
      <c r="AI147" s="35">
        <v>3</v>
      </c>
      <c r="AJ147" s="35">
        <v>0</v>
      </c>
      <c r="AK147" s="35">
        <v>1</v>
      </c>
      <c r="AL147" s="35">
        <v>0</v>
      </c>
      <c r="AM147" s="35">
        <v>0</v>
      </c>
      <c r="AN147">
        <v>0</v>
      </c>
      <c r="AO147">
        <v>1</v>
      </c>
      <c r="AP147" s="2">
        <v>-60</v>
      </c>
      <c r="AQ147" s="2">
        <v>43.6</v>
      </c>
      <c r="AR147" s="2">
        <v>80.475999999999999</v>
      </c>
      <c r="AS147" s="21">
        <v>-4.6020000000000003</v>
      </c>
      <c r="AT147" s="2">
        <v>-0.2</v>
      </c>
      <c r="AU147" s="2">
        <v>0.1</v>
      </c>
      <c r="AV147" s="2">
        <v>-0.1</v>
      </c>
      <c r="AW147" s="2">
        <v>0</v>
      </c>
      <c r="AX147" s="2">
        <v>0</v>
      </c>
      <c r="AY147" s="2">
        <v>0</v>
      </c>
    </row>
    <row r="148" spans="1:51" x14ac:dyDescent="0.2">
      <c r="A148" s="12" t="s">
        <v>833</v>
      </c>
      <c r="B148" s="12" t="s">
        <v>834</v>
      </c>
      <c r="C148" t="s">
        <v>832</v>
      </c>
      <c r="D148" t="s">
        <v>300</v>
      </c>
      <c r="E148" s="12" t="s">
        <v>170</v>
      </c>
      <c r="F148">
        <v>80</v>
      </c>
      <c r="G148">
        <v>0</v>
      </c>
      <c r="H148">
        <v>2</v>
      </c>
      <c r="I148" s="31">
        <f t="shared" si="12"/>
        <v>2</v>
      </c>
      <c r="J148">
        <v>1</v>
      </c>
      <c r="K148">
        <v>1</v>
      </c>
      <c r="L148" s="3">
        <v>0</v>
      </c>
      <c r="M148" s="3">
        <v>1</v>
      </c>
      <c r="N148" s="3">
        <v>1</v>
      </c>
      <c r="O148" s="15">
        <f t="shared" si="13"/>
        <v>8.75</v>
      </c>
      <c r="P148">
        <v>8</v>
      </c>
      <c r="Q148">
        <v>0</v>
      </c>
      <c r="R148">
        <v>2</v>
      </c>
      <c r="S148" s="13">
        <f t="shared" si="14"/>
        <v>0</v>
      </c>
      <c r="T148" s="13">
        <f t="shared" si="15"/>
        <v>0</v>
      </c>
      <c r="U148">
        <v>20</v>
      </c>
      <c r="V148">
        <v>3</v>
      </c>
      <c r="W148">
        <v>5</v>
      </c>
      <c r="X148" s="2">
        <v>194.61666666670001</v>
      </c>
      <c r="Y148" s="21">
        <v>2.4166666666999999</v>
      </c>
      <c r="Z148">
        <v>2.34</v>
      </c>
      <c r="AA148">
        <v>2.88</v>
      </c>
      <c r="AB148" s="32">
        <f t="shared" si="16"/>
        <v>0.44827586206896552</v>
      </c>
      <c r="AC148">
        <v>76</v>
      </c>
      <c r="AD148">
        <v>130</v>
      </c>
      <c r="AE148" s="17">
        <f t="shared" si="17"/>
        <v>0.36893203883495146</v>
      </c>
      <c r="AF148" s="35">
        <v>4</v>
      </c>
      <c r="AG148" s="35">
        <v>22</v>
      </c>
      <c r="AH148" s="35">
        <v>31</v>
      </c>
      <c r="AI148" s="35">
        <v>134</v>
      </c>
      <c r="AJ148" s="35">
        <v>7</v>
      </c>
      <c r="AK148" s="35">
        <v>79</v>
      </c>
      <c r="AL148" s="35">
        <v>86</v>
      </c>
      <c r="AM148" s="35">
        <v>7</v>
      </c>
      <c r="AN148">
        <v>0</v>
      </c>
      <c r="AO148">
        <v>2</v>
      </c>
      <c r="AP148" s="2">
        <v>-87.17</v>
      </c>
      <c r="AQ148" s="2">
        <v>-17.3</v>
      </c>
      <c r="AR148" s="2">
        <v>73.662000000000006</v>
      </c>
      <c r="AS148" s="21">
        <v>-16.277999999999999</v>
      </c>
      <c r="AT148" s="2">
        <v>-14.8</v>
      </c>
      <c r="AU148" s="2">
        <v>1.9</v>
      </c>
      <c r="AV148" s="2">
        <v>0.9</v>
      </c>
      <c r="AW148" s="2">
        <v>1</v>
      </c>
      <c r="AX148" s="2">
        <v>-2.1</v>
      </c>
      <c r="AY148" s="2">
        <v>1.7000000000000002</v>
      </c>
    </row>
    <row r="149" spans="1:51" x14ac:dyDescent="0.2">
      <c r="A149" s="12" t="s">
        <v>833</v>
      </c>
      <c r="B149" s="12" t="s">
        <v>3630</v>
      </c>
      <c r="C149" t="s">
        <v>3629</v>
      </c>
      <c r="D149" t="s">
        <v>210</v>
      </c>
      <c r="E149" s="12" t="s">
        <v>170</v>
      </c>
      <c r="F149">
        <v>13</v>
      </c>
      <c r="G149">
        <v>0</v>
      </c>
      <c r="H149">
        <v>0</v>
      </c>
      <c r="I149" s="31">
        <f t="shared" si="12"/>
        <v>0</v>
      </c>
      <c r="J149">
        <v>0</v>
      </c>
      <c r="K149">
        <v>0</v>
      </c>
      <c r="L149" s="3">
        <v>0</v>
      </c>
      <c r="M149" s="3">
        <v>0</v>
      </c>
      <c r="N149" s="3">
        <v>0</v>
      </c>
      <c r="O149" s="15">
        <f t="shared" si="13"/>
        <v>0</v>
      </c>
      <c r="P149">
        <v>0</v>
      </c>
      <c r="Q149">
        <v>0</v>
      </c>
      <c r="R149">
        <v>0</v>
      </c>
      <c r="S149" s="13">
        <f t="shared" si="14"/>
        <v>0</v>
      </c>
      <c r="T149" s="13">
        <f t="shared" si="15"/>
        <v>0</v>
      </c>
      <c r="U149">
        <v>0</v>
      </c>
      <c r="V149">
        <v>0</v>
      </c>
      <c r="W149">
        <v>0</v>
      </c>
      <c r="X149" s="2">
        <v>0.05</v>
      </c>
      <c r="Y149" s="21">
        <v>0</v>
      </c>
      <c r="Z149">
        <v>0</v>
      </c>
      <c r="AA149">
        <v>5.86</v>
      </c>
      <c r="AB149" s="32">
        <f t="shared" si="16"/>
        <v>0</v>
      </c>
      <c r="AC149">
        <v>0</v>
      </c>
      <c r="AD149">
        <v>0</v>
      </c>
      <c r="AE149" s="17" t="str">
        <f t="shared" si="17"/>
        <v xml:space="preserve"> </v>
      </c>
      <c r="AF149" s="35">
        <v>0</v>
      </c>
      <c r="AG149" s="35">
        <v>0</v>
      </c>
      <c r="AH149" s="35">
        <v>0</v>
      </c>
      <c r="AI149" s="35">
        <v>0</v>
      </c>
      <c r="AJ149" s="35">
        <v>0</v>
      </c>
      <c r="AK149" s="35">
        <v>0</v>
      </c>
      <c r="AL149" s="35">
        <v>0</v>
      </c>
      <c r="AM149" s="35">
        <v>0</v>
      </c>
      <c r="AN149">
        <v>0</v>
      </c>
      <c r="AO149">
        <v>0</v>
      </c>
      <c r="AP149" s="2">
        <v>0</v>
      </c>
      <c r="AQ149" s="2">
        <v>107.2</v>
      </c>
      <c r="AR149" s="2">
        <v>80.376000000000005</v>
      </c>
      <c r="AS149" s="21">
        <v>-3.1480000000000001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</row>
    <row r="150" spans="1:51" x14ac:dyDescent="0.2">
      <c r="A150" s="12" t="s">
        <v>2753</v>
      </c>
      <c r="B150" s="12" t="s">
        <v>2754</v>
      </c>
      <c r="C150" t="s">
        <v>2752</v>
      </c>
      <c r="D150" t="s">
        <v>271</v>
      </c>
      <c r="E150" s="12" t="s">
        <v>170</v>
      </c>
      <c r="F150">
        <v>2</v>
      </c>
      <c r="G150">
        <v>0</v>
      </c>
      <c r="H150">
        <v>0</v>
      </c>
      <c r="I150" s="31">
        <f t="shared" si="12"/>
        <v>0</v>
      </c>
      <c r="J150">
        <v>0</v>
      </c>
      <c r="K150">
        <v>0</v>
      </c>
      <c r="L150" s="3">
        <v>0</v>
      </c>
      <c r="M150" s="3">
        <v>0</v>
      </c>
      <c r="N150" s="3">
        <v>0</v>
      </c>
      <c r="O150" s="15">
        <f t="shared" si="13"/>
        <v>0</v>
      </c>
      <c r="P150">
        <v>0</v>
      </c>
      <c r="Q150">
        <v>0</v>
      </c>
      <c r="R150">
        <v>0</v>
      </c>
      <c r="S150" s="13">
        <f t="shared" si="14"/>
        <v>0</v>
      </c>
      <c r="T150" s="13">
        <f t="shared" si="15"/>
        <v>0</v>
      </c>
      <c r="U150">
        <v>0</v>
      </c>
      <c r="V150">
        <v>0</v>
      </c>
      <c r="W150">
        <v>0</v>
      </c>
      <c r="X150" s="2">
        <v>0.71666666670000001</v>
      </c>
      <c r="Y150" s="21">
        <v>0.35</v>
      </c>
      <c r="Z150">
        <v>0.36</v>
      </c>
      <c r="AA150">
        <v>3.09</v>
      </c>
      <c r="AB150" s="32">
        <f t="shared" si="16"/>
        <v>0.10434782608695653</v>
      </c>
      <c r="AC150">
        <v>1</v>
      </c>
      <c r="AD150">
        <v>0</v>
      </c>
      <c r="AE150" s="17">
        <f t="shared" si="17"/>
        <v>1</v>
      </c>
      <c r="AF150" s="35">
        <v>0</v>
      </c>
      <c r="AG150" s="35">
        <v>0</v>
      </c>
      <c r="AH150" s="35">
        <v>0</v>
      </c>
      <c r="AI150" s="35">
        <v>2</v>
      </c>
      <c r="AJ150" s="35">
        <v>0</v>
      </c>
      <c r="AK150" s="35">
        <v>0</v>
      </c>
      <c r="AL150" s="35">
        <v>0</v>
      </c>
      <c r="AM150" s="35">
        <v>0</v>
      </c>
      <c r="AN150">
        <v>0</v>
      </c>
      <c r="AO150">
        <v>0</v>
      </c>
      <c r="AP150" s="2">
        <v>-167.44</v>
      </c>
      <c r="AQ150" s="2">
        <v>-31.6</v>
      </c>
      <c r="AR150" s="2">
        <v>79.572999999999993</v>
      </c>
      <c r="AS150" s="21">
        <v>-2.6950000000000003</v>
      </c>
      <c r="AT150" s="2">
        <v>-0.2</v>
      </c>
      <c r="AU150" s="2">
        <v>-0.1</v>
      </c>
      <c r="AV150" s="2">
        <v>0</v>
      </c>
      <c r="AW150" s="2">
        <v>0</v>
      </c>
      <c r="AX150" s="2">
        <v>0</v>
      </c>
      <c r="AY150" s="2">
        <v>-0.1</v>
      </c>
    </row>
    <row r="151" spans="1:51" x14ac:dyDescent="0.2">
      <c r="A151" s="12" t="s">
        <v>453</v>
      </c>
      <c r="B151" s="12" t="s">
        <v>454</v>
      </c>
      <c r="C151" t="s">
        <v>452</v>
      </c>
      <c r="D151" t="s">
        <v>155</v>
      </c>
      <c r="E151" s="12" t="s">
        <v>178</v>
      </c>
      <c r="F151">
        <v>10</v>
      </c>
      <c r="G151">
        <v>0</v>
      </c>
      <c r="H151">
        <v>0</v>
      </c>
      <c r="I151" s="31">
        <f t="shared" si="12"/>
        <v>0</v>
      </c>
      <c r="J151">
        <v>0</v>
      </c>
      <c r="K151">
        <v>0</v>
      </c>
      <c r="L151" s="3">
        <v>0</v>
      </c>
      <c r="M151" s="3">
        <v>0</v>
      </c>
      <c r="N151" s="3">
        <v>0</v>
      </c>
      <c r="O151" s="15">
        <f t="shared" si="13"/>
        <v>0</v>
      </c>
      <c r="P151">
        <v>0</v>
      </c>
      <c r="Q151">
        <v>0</v>
      </c>
      <c r="R151">
        <v>0</v>
      </c>
      <c r="S151" s="13">
        <f t="shared" si="14"/>
        <v>0</v>
      </c>
      <c r="T151" s="13">
        <f t="shared" si="15"/>
        <v>0</v>
      </c>
      <c r="U151">
        <v>0</v>
      </c>
      <c r="V151">
        <v>0</v>
      </c>
      <c r="W151">
        <v>0</v>
      </c>
      <c r="X151" s="2">
        <v>0</v>
      </c>
      <c r="Y151" s="21">
        <v>0</v>
      </c>
      <c r="AB151" s="32">
        <f t="shared" si="16"/>
        <v>0</v>
      </c>
      <c r="AE151" s="17" t="str">
        <f t="shared" si="17"/>
        <v xml:space="preserve"> </v>
      </c>
      <c r="AF151" s="35">
        <v>0</v>
      </c>
      <c r="AG151" s="35">
        <v>0</v>
      </c>
      <c r="AH151" s="35">
        <v>0</v>
      </c>
      <c r="AI151" s="35">
        <v>0</v>
      </c>
      <c r="AJ151" s="35">
        <v>0</v>
      </c>
      <c r="AK151" s="35">
        <v>0</v>
      </c>
      <c r="AL151" s="35">
        <v>0</v>
      </c>
      <c r="AM151" s="35">
        <v>0</v>
      </c>
      <c r="AN151">
        <v>0</v>
      </c>
      <c r="AO151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</row>
    <row r="152" spans="1:51" x14ac:dyDescent="0.2">
      <c r="A152" s="12" t="s">
        <v>453</v>
      </c>
      <c r="B152" s="12" t="s">
        <v>3012</v>
      </c>
      <c r="C152" t="s">
        <v>3011</v>
      </c>
      <c r="D152" t="s">
        <v>139</v>
      </c>
      <c r="E152" s="12" t="s">
        <v>178</v>
      </c>
      <c r="F152">
        <v>21</v>
      </c>
      <c r="G152">
        <v>0</v>
      </c>
      <c r="H152">
        <v>0</v>
      </c>
      <c r="I152" s="31">
        <f t="shared" si="12"/>
        <v>0</v>
      </c>
      <c r="J152">
        <v>0</v>
      </c>
      <c r="K152">
        <v>0</v>
      </c>
      <c r="L152" s="3">
        <v>0</v>
      </c>
      <c r="M152" s="3">
        <v>0</v>
      </c>
      <c r="N152" s="3">
        <v>0</v>
      </c>
      <c r="O152" s="15">
        <f t="shared" si="13"/>
        <v>0</v>
      </c>
      <c r="P152">
        <v>0</v>
      </c>
      <c r="Q152">
        <v>0</v>
      </c>
      <c r="R152">
        <v>0</v>
      </c>
      <c r="S152" s="13">
        <f t="shared" si="14"/>
        <v>0</v>
      </c>
      <c r="T152" s="13">
        <f t="shared" si="15"/>
        <v>0</v>
      </c>
      <c r="U152">
        <v>2</v>
      </c>
      <c r="V152">
        <v>2</v>
      </c>
      <c r="W152">
        <v>0</v>
      </c>
      <c r="X152" s="2">
        <v>24.7166666667</v>
      </c>
      <c r="Y152" s="21">
        <v>1.1666666667000001</v>
      </c>
      <c r="Z152">
        <v>1.18</v>
      </c>
      <c r="AA152">
        <v>4</v>
      </c>
      <c r="AB152" s="32">
        <f t="shared" si="16"/>
        <v>0.22779922779922779</v>
      </c>
      <c r="AE152" s="17" t="str">
        <f t="shared" si="17"/>
        <v xml:space="preserve"> </v>
      </c>
      <c r="AF152" s="35">
        <v>0</v>
      </c>
      <c r="AG152" s="35">
        <v>5</v>
      </c>
      <c r="AH152" s="35">
        <v>4</v>
      </c>
      <c r="AI152" s="35">
        <v>17</v>
      </c>
      <c r="AJ152" s="35">
        <v>1</v>
      </c>
      <c r="AK152" s="35">
        <v>4</v>
      </c>
      <c r="AL152" s="35">
        <v>8</v>
      </c>
      <c r="AM152" s="35">
        <v>0</v>
      </c>
      <c r="AN152">
        <v>0</v>
      </c>
      <c r="AO152">
        <v>0</v>
      </c>
      <c r="AP152" s="2">
        <v>-70.400000000000006</v>
      </c>
      <c r="AQ152" s="2">
        <v>1.8</v>
      </c>
      <c r="AR152" s="2">
        <v>78.361999999999995</v>
      </c>
      <c r="AS152" s="21">
        <v>-2.7810000000000001</v>
      </c>
      <c r="AT152" s="2">
        <v>-2.4</v>
      </c>
      <c r="AU152" s="2">
        <v>0.1</v>
      </c>
      <c r="AV152" s="2">
        <v>-0.2</v>
      </c>
      <c r="AW152" s="2">
        <v>-0.1</v>
      </c>
      <c r="AX152" s="2">
        <v>0.4</v>
      </c>
      <c r="AY152" s="2">
        <v>0.30000000000000004</v>
      </c>
    </row>
    <row r="153" spans="1:51" x14ac:dyDescent="0.2">
      <c r="A153" s="12" t="s">
        <v>968</v>
      </c>
      <c r="B153" s="12" t="s">
        <v>969</v>
      </c>
      <c r="C153" t="s">
        <v>967</v>
      </c>
      <c r="D153" t="s">
        <v>305</v>
      </c>
      <c r="E153" s="12" t="s">
        <v>132</v>
      </c>
      <c r="F153">
        <v>70</v>
      </c>
      <c r="G153">
        <v>0</v>
      </c>
      <c r="H153">
        <v>0</v>
      </c>
      <c r="I153" s="31">
        <f t="shared" si="12"/>
        <v>0</v>
      </c>
      <c r="J153">
        <v>0</v>
      </c>
      <c r="K153">
        <v>0</v>
      </c>
      <c r="L153" s="3">
        <v>0</v>
      </c>
      <c r="M153" s="3">
        <v>0</v>
      </c>
      <c r="N153" s="3">
        <v>0</v>
      </c>
      <c r="O153" s="15">
        <f t="shared" si="13"/>
        <v>0</v>
      </c>
      <c r="P153">
        <v>0</v>
      </c>
      <c r="Q153">
        <v>0</v>
      </c>
      <c r="R153">
        <v>0</v>
      </c>
      <c r="S153" s="13">
        <f t="shared" si="14"/>
        <v>0</v>
      </c>
      <c r="T153" s="13">
        <f t="shared" si="15"/>
        <v>0</v>
      </c>
      <c r="U153">
        <v>0</v>
      </c>
      <c r="V153">
        <v>0</v>
      </c>
      <c r="W153">
        <v>0</v>
      </c>
      <c r="X153" s="2">
        <v>10.35</v>
      </c>
      <c r="Y153" s="21">
        <v>0.1333333333</v>
      </c>
      <c r="Z153">
        <v>0.15</v>
      </c>
      <c r="AA153">
        <v>4.7</v>
      </c>
      <c r="AB153" s="32">
        <f t="shared" si="16"/>
        <v>3.0927835051546386E-2</v>
      </c>
      <c r="AC153">
        <v>3</v>
      </c>
      <c r="AD153">
        <v>5</v>
      </c>
      <c r="AE153" s="17">
        <f t="shared" si="17"/>
        <v>0.375</v>
      </c>
      <c r="AF153" s="35">
        <v>0</v>
      </c>
      <c r="AG153" s="35">
        <v>4</v>
      </c>
      <c r="AH153" s="35">
        <v>0</v>
      </c>
      <c r="AI153" s="35">
        <v>7</v>
      </c>
      <c r="AJ153" s="35">
        <v>0</v>
      </c>
      <c r="AK153" s="35">
        <v>2</v>
      </c>
      <c r="AL153" s="35">
        <v>3</v>
      </c>
      <c r="AM153" s="35">
        <v>1</v>
      </c>
      <c r="AN153">
        <v>0</v>
      </c>
      <c r="AO153">
        <v>1</v>
      </c>
      <c r="AP153" s="2">
        <v>-83.72</v>
      </c>
      <c r="AQ153" s="2">
        <v>-3.5</v>
      </c>
      <c r="AR153" s="2">
        <v>75.623999999999995</v>
      </c>
      <c r="AS153" s="21">
        <v>1.71</v>
      </c>
      <c r="AT153" s="2">
        <v>-1.4</v>
      </c>
      <c r="AU153" s="2">
        <v>-0.5</v>
      </c>
      <c r="AV153" s="2">
        <v>-0.1</v>
      </c>
      <c r="AW153" s="2">
        <v>0</v>
      </c>
      <c r="AX153" s="2">
        <v>0.1</v>
      </c>
      <c r="AY153" s="2">
        <v>-0.5</v>
      </c>
    </row>
    <row r="154" spans="1:51" x14ac:dyDescent="0.2">
      <c r="A154" s="12" t="s">
        <v>678</v>
      </c>
      <c r="B154" s="12" t="s">
        <v>679</v>
      </c>
      <c r="C154" t="s">
        <v>677</v>
      </c>
      <c r="D154" s="12" t="s">
        <v>210</v>
      </c>
      <c r="E154" s="12" t="s">
        <v>170</v>
      </c>
      <c r="F154">
        <v>12</v>
      </c>
      <c r="G154">
        <v>0</v>
      </c>
      <c r="H154">
        <v>0</v>
      </c>
      <c r="I154" s="31">
        <f t="shared" si="12"/>
        <v>0</v>
      </c>
      <c r="J154">
        <v>0</v>
      </c>
      <c r="K154">
        <v>0</v>
      </c>
      <c r="L154" s="3">
        <v>0</v>
      </c>
      <c r="M154" s="3">
        <v>0</v>
      </c>
      <c r="N154" s="3">
        <v>0</v>
      </c>
      <c r="O154" s="15">
        <f t="shared" si="13"/>
        <v>0</v>
      </c>
      <c r="P154">
        <v>0</v>
      </c>
      <c r="Q154">
        <v>0</v>
      </c>
      <c r="R154">
        <v>0</v>
      </c>
      <c r="S154" s="13">
        <f t="shared" si="14"/>
        <v>0</v>
      </c>
      <c r="T154" s="13">
        <f t="shared" si="15"/>
        <v>0</v>
      </c>
      <c r="U154">
        <v>0</v>
      </c>
      <c r="V154">
        <v>0</v>
      </c>
      <c r="W154">
        <v>0</v>
      </c>
      <c r="X154" s="2">
        <v>0</v>
      </c>
      <c r="Y154" s="21">
        <v>0</v>
      </c>
      <c r="AB154" s="32">
        <f t="shared" si="16"/>
        <v>0</v>
      </c>
      <c r="AC154">
        <v>0</v>
      </c>
      <c r="AD154">
        <v>0</v>
      </c>
      <c r="AE154" s="17" t="str">
        <f t="shared" si="17"/>
        <v xml:space="preserve"> </v>
      </c>
      <c r="AF154" s="35">
        <v>0</v>
      </c>
      <c r="AG154" s="35">
        <v>0</v>
      </c>
      <c r="AH154" s="35">
        <v>0</v>
      </c>
      <c r="AI154" s="35">
        <v>0</v>
      </c>
      <c r="AJ154" s="35">
        <v>0</v>
      </c>
      <c r="AK154" s="35">
        <v>0</v>
      </c>
      <c r="AL154" s="35">
        <v>0</v>
      </c>
      <c r="AM154" s="35">
        <v>0</v>
      </c>
      <c r="AN154">
        <v>0</v>
      </c>
      <c r="AO154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</row>
    <row r="155" spans="1:51" x14ac:dyDescent="0.2">
      <c r="A155" s="12" t="s">
        <v>678</v>
      </c>
      <c r="B155" s="12" t="s">
        <v>725</v>
      </c>
      <c r="C155" t="s">
        <v>728</v>
      </c>
      <c r="D155" t="s">
        <v>155</v>
      </c>
      <c r="E155" s="12" t="s">
        <v>178</v>
      </c>
      <c r="F155">
        <v>82</v>
      </c>
      <c r="G155">
        <v>0</v>
      </c>
      <c r="H155">
        <v>1</v>
      </c>
      <c r="I155" s="31">
        <f t="shared" si="12"/>
        <v>1</v>
      </c>
      <c r="J155">
        <v>1</v>
      </c>
      <c r="K155">
        <v>0</v>
      </c>
      <c r="L155" s="3">
        <v>0</v>
      </c>
      <c r="M155" s="3">
        <v>1</v>
      </c>
      <c r="N155" s="3">
        <v>0</v>
      </c>
      <c r="O155" s="15">
        <f t="shared" si="13"/>
        <v>9.6666666666666661</v>
      </c>
      <c r="P155">
        <v>4</v>
      </c>
      <c r="Q155">
        <v>1</v>
      </c>
      <c r="R155">
        <v>0</v>
      </c>
      <c r="S155" s="13">
        <f t="shared" si="14"/>
        <v>0</v>
      </c>
      <c r="T155" s="13">
        <f t="shared" si="15"/>
        <v>0</v>
      </c>
      <c r="U155">
        <v>24</v>
      </c>
      <c r="V155">
        <v>10</v>
      </c>
      <c r="W155">
        <v>8</v>
      </c>
      <c r="X155" s="2">
        <v>220.78333333329999</v>
      </c>
      <c r="Y155" s="21">
        <v>2.6833333333000002</v>
      </c>
      <c r="Z155">
        <v>2.61</v>
      </c>
      <c r="AA155">
        <v>2.08</v>
      </c>
      <c r="AB155" s="32">
        <f t="shared" si="16"/>
        <v>0.55650319829424311</v>
      </c>
      <c r="AE155" s="17" t="str">
        <f t="shared" si="17"/>
        <v xml:space="preserve"> </v>
      </c>
      <c r="AF155" s="35">
        <v>3</v>
      </c>
      <c r="AG155" s="35">
        <v>21</v>
      </c>
      <c r="AH155" s="35">
        <v>26</v>
      </c>
      <c r="AI155" s="35">
        <v>149</v>
      </c>
      <c r="AJ155" s="35">
        <v>9</v>
      </c>
      <c r="AK155" s="35">
        <v>64</v>
      </c>
      <c r="AL155" s="35">
        <v>95</v>
      </c>
      <c r="AM155" s="35">
        <v>4</v>
      </c>
      <c r="AN155">
        <v>0</v>
      </c>
      <c r="AO155">
        <v>3</v>
      </c>
      <c r="AP155" s="2">
        <v>-80.540000000000006</v>
      </c>
      <c r="AQ155" s="2">
        <v>-2.2000000000000002</v>
      </c>
      <c r="AR155" s="2">
        <v>81.960999999999999</v>
      </c>
      <c r="AS155" s="21">
        <v>2.085</v>
      </c>
      <c r="AT155" s="2">
        <v>-19.8</v>
      </c>
      <c r="AU155" s="2">
        <v>0.30000000000000004</v>
      </c>
      <c r="AV155" s="2">
        <v>1.3</v>
      </c>
      <c r="AW155" s="2">
        <v>0.30000000000000004</v>
      </c>
      <c r="AX155" s="2">
        <v>-1.3</v>
      </c>
      <c r="AY155" s="2">
        <v>0.7</v>
      </c>
    </row>
    <row r="156" spans="1:51" x14ac:dyDescent="0.2">
      <c r="A156" s="12" t="s">
        <v>678</v>
      </c>
      <c r="B156" s="12" t="s">
        <v>923</v>
      </c>
      <c r="C156" t="s">
        <v>922</v>
      </c>
      <c r="D156" t="s">
        <v>147</v>
      </c>
      <c r="E156" s="12" t="s">
        <v>148</v>
      </c>
      <c r="F156">
        <v>19</v>
      </c>
      <c r="G156">
        <v>0</v>
      </c>
      <c r="H156">
        <v>0</v>
      </c>
      <c r="I156" s="31">
        <f t="shared" si="12"/>
        <v>0</v>
      </c>
      <c r="J156">
        <v>0</v>
      </c>
      <c r="K156">
        <v>0</v>
      </c>
      <c r="L156" s="3">
        <v>0</v>
      </c>
      <c r="M156" s="3">
        <v>0</v>
      </c>
      <c r="N156" s="3">
        <v>0</v>
      </c>
      <c r="O156" s="15">
        <f t="shared" si="13"/>
        <v>0</v>
      </c>
      <c r="P156">
        <v>0</v>
      </c>
      <c r="Q156">
        <v>0</v>
      </c>
      <c r="R156">
        <v>0</v>
      </c>
      <c r="S156" s="13">
        <f t="shared" si="14"/>
        <v>0</v>
      </c>
      <c r="T156" s="13">
        <f t="shared" si="15"/>
        <v>0</v>
      </c>
      <c r="U156">
        <v>0</v>
      </c>
      <c r="V156">
        <v>0</v>
      </c>
      <c r="W156">
        <v>0</v>
      </c>
      <c r="X156" s="2">
        <v>0</v>
      </c>
      <c r="Y156" s="21">
        <v>0</v>
      </c>
      <c r="AB156" s="32">
        <f t="shared" si="16"/>
        <v>0</v>
      </c>
      <c r="AC156">
        <v>0</v>
      </c>
      <c r="AD156">
        <v>0</v>
      </c>
      <c r="AE156" s="17" t="str">
        <f t="shared" si="17"/>
        <v xml:space="preserve"> </v>
      </c>
      <c r="AF156" s="35">
        <v>0</v>
      </c>
      <c r="AG156" s="35">
        <v>0</v>
      </c>
      <c r="AH156" s="35">
        <v>0</v>
      </c>
      <c r="AI156" s="35">
        <v>0</v>
      </c>
      <c r="AJ156" s="35">
        <v>0</v>
      </c>
      <c r="AK156" s="35">
        <v>0</v>
      </c>
      <c r="AL156" s="35">
        <v>0</v>
      </c>
      <c r="AM156" s="35">
        <v>0</v>
      </c>
      <c r="AN156">
        <v>0</v>
      </c>
      <c r="AO156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</row>
    <row r="157" spans="1:51" x14ac:dyDescent="0.2">
      <c r="A157" s="12" t="s">
        <v>678</v>
      </c>
      <c r="B157" s="12" t="s">
        <v>1779</v>
      </c>
      <c r="C157" t="s">
        <v>1778</v>
      </c>
      <c r="D157" t="s">
        <v>177</v>
      </c>
      <c r="E157" s="12" t="s">
        <v>156</v>
      </c>
      <c r="F157">
        <v>78</v>
      </c>
      <c r="G157">
        <v>0</v>
      </c>
      <c r="H157">
        <v>1</v>
      </c>
      <c r="I157" s="31">
        <f t="shared" si="12"/>
        <v>1</v>
      </c>
      <c r="J157">
        <v>1</v>
      </c>
      <c r="K157">
        <v>0</v>
      </c>
      <c r="L157" s="3">
        <v>0</v>
      </c>
      <c r="M157" s="3">
        <v>1</v>
      </c>
      <c r="N157" s="3">
        <v>0</v>
      </c>
      <c r="O157" s="15">
        <f t="shared" si="13"/>
        <v>9</v>
      </c>
      <c r="P157">
        <v>6</v>
      </c>
      <c r="Q157">
        <v>2</v>
      </c>
      <c r="R157">
        <v>3</v>
      </c>
      <c r="S157" s="13">
        <f t="shared" si="14"/>
        <v>0</v>
      </c>
      <c r="T157" s="13">
        <f t="shared" si="15"/>
        <v>0</v>
      </c>
      <c r="U157">
        <v>10</v>
      </c>
      <c r="V157">
        <v>2</v>
      </c>
      <c r="W157">
        <v>3</v>
      </c>
      <c r="X157" s="2">
        <v>163.5833333333</v>
      </c>
      <c r="Y157" s="21">
        <v>2.0833333333000001</v>
      </c>
      <c r="Z157">
        <v>2.06</v>
      </c>
      <c r="AA157">
        <v>3.34</v>
      </c>
      <c r="AB157" s="32">
        <f t="shared" si="16"/>
        <v>0.38148148148148148</v>
      </c>
      <c r="AC157">
        <v>3</v>
      </c>
      <c r="AD157">
        <v>3</v>
      </c>
      <c r="AE157" s="17">
        <f t="shared" si="17"/>
        <v>0.5</v>
      </c>
      <c r="AF157" s="35">
        <v>2</v>
      </c>
      <c r="AG157" s="35">
        <v>15</v>
      </c>
      <c r="AH157" s="35">
        <v>16</v>
      </c>
      <c r="AI157" s="35">
        <v>73</v>
      </c>
      <c r="AJ157" s="35">
        <v>5</v>
      </c>
      <c r="AK157" s="35">
        <v>52</v>
      </c>
      <c r="AL157" s="35">
        <v>75</v>
      </c>
      <c r="AM157" s="35">
        <v>7</v>
      </c>
      <c r="AN157">
        <v>0</v>
      </c>
      <c r="AO157">
        <v>1</v>
      </c>
      <c r="AP157" s="2">
        <v>-69.209999999999994</v>
      </c>
      <c r="AQ157" s="2">
        <v>0.9</v>
      </c>
      <c r="AR157" s="2">
        <v>81.42</v>
      </c>
      <c r="AS157" s="21">
        <v>-5.3479999999999999</v>
      </c>
      <c r="AT157" s="2">
        <v>-9.3000000000000007</v>
      </c>
      <c r="AU157" s="2">
        <v>5.7</v>
      </c>
      <c r="AV157" s="2">
        <v>-0.2</v>
      </c>
      <c r="AW157" s="2">
        <v>0.8</v>
      </c>
      <c r="AX157" s="2">
        <v>-3.7</v>
      </c>
      <c r="AY157" s="2">
        <v>2.6</v>
      </c>
    </row>
    <row r="158" spans="1:51" x14ac:dyDescent="0.2">
      <c r="A158" s="12" t="s">
        <v>678</v>
      </c>
      <c r="B158" s="12" t="s">
        <v>1993</v>
      </c>
      <c r="C158" t="s">
        <v>1992</v>
      </c>
      <c r="D158" t="s">
        <v>338</v>
      </c>
      <c r="E158" s="12" t="s">
        <v>170</v>
      </c>
      <c r="F158">
        <v>57</v>
      </c>
      <c r="G158">
        <v>1</v>
      </c>
      <c r="H158">
        <v>0</v>
      </c>
      <c r="I158" s="31">
        <f t="shared" si="12"/>
        <v>1</v>
      </c>
      <c r="J158">
        <v>0</v>
      </c>
      <c r="K158">
        <v>0</v>
      </c>
      <c r="L158" s="3">
        <v>0</v>
      </c>
      <c r="M158" s="3">
        <v>0</v>
      </c>
      <c r="N158" s="3">
        <v>0</v>
      </c>
      <c r="O158" s="15">
        <f t="shared" si="13"/>
        <v>0</v>
      </c>
      <c r="P158">
        <v>6</v>
      </c>
      <c r="Q158">
        <v>2</v>
      </c>
      <c r="R158">
        <v>0</v>
      </c>
      <c r="S158" s="13">
        <f t="shared" si="14"/>
        <v>0.16666666666666666</v>
      </c>
      <c r="T158" s="13">
        <f t="shared" si="15"/>
        <v>0.125</v>
      </c>
      <c r="U158">
        <v>7</v>
      </c>
      <c r="V158">
        <v>2</v>
      </c>
      <c r="W158">
        <v>2</v>
      </c>
      <c r="X158" s="2">
        <v>105.6666666667</v>
      </c>
      <c r="Y158" s="21">
        <v>1.85</v>
      </c>
      <c r="Z158">
        <v>1.78</v>
      </c>
      <c r="AA158">
        <v>3.37</v>
      </c>
      <c r="AB158" s="32">
        <f t="shared" si="16"/>
        <v>0.34563106796116505</v>
      </c>
      <c r="AC158">
        <v>51</v>
      </c>
      <c r="AD158">
        <v>62</v>
      </c>
      <c r="AE158" s="17">
        <f t="shared" si="17"/>
        <v>0.45132743362831856</v>
      </c>
      <c r="AF158" s="35">
        <v>0</v>
      </c>
      <c r="AG158" s="35">
        <v>11</v>
      </c>
      <c r="AH158" s="35">
        <v>18</v>
      </c>
      <c r="AI158" s="35">
        <v>66</v>
      </c>
      <c r="AJ158" s="35">
        <v>4</v>
      </c>
      <c r="AK158" s="35">
        <v>34</v>
      </c>
      <c r="AL158" s="35">
        <v>35</v>
      </c>
      <c r="AM158" s="35">
        <v>5</v>
      </c>
      <c r="AN158">
        <v>0</v>
      </c>
      <c r="AO158">
        <v>3</v>
      </c>
      <c r="AP158" s="2">
        <v>-70.430000000000007</v>
      </c>
      <c r="AQ158" s="2">
        <v>5.0999999999999996</v>
      </c>
      <c r="AR158" s="2">
        <v>77.522000000000006</v>
      </c>
      <c r="AS158" s="21">
        <v>0.23300000000000001</v>
      </c>
      <c r="AT158" s="2">
        <v>-9.5</v>
      </c>
      <c r="AU158" s="2">
        <v>0.9</v>
      </c>
      <c r="AV158" s="2">
        <v>0.1</v>
      </c>
      <c r="AW158" s="2">
        <v>0.1</v>
      </c>
      <c r="AX158" s="2">
        <v>-0.60000000000000009</v>
      </c>
      <c r="AY158" s="2">
        <v>0.5</v>
      </c>
    </row>
    <row r="159" spans="1:51" x14ac:dyDescent="0.2">
      <c r="A159" s="12" t="s">
        <v>678</v>
      </c>
      <c r="B159" s="12" t="s">
        <v>2100</v>
      </c>
      <c r="C159" t="s">
        <v>2099</v>
      </c>
      <c r="D159" t="s">
        <v>199</v>
      </c>
      <c r="E159" s="12" t="s">
        <v>123</v>
      </c>
      <c r="F159">
        <v>66</v>
      </c>
      <c r="G159">
        <v>0</v>
      </c>
      <c r="H159">
        <v>0</v>
      </c>
      <c r="I159" s="31">
        <f t="shared" si="12"/>
        <v>0</v>
      </c>
      <c r="J159">
        <v>0</v>
      </c>
      <c r="K159">
        <v>0</v>
      </c>
      <c r="L159" s="3">
        <v>0</v>
      </c>
      <c r="M159" s="3">
        <v>0</v>
      </c>
      <c r="N159" s="3">
        <v>0</v>
      </c>
      <c r="O159" s="15">
        <f t="shared" si="13"/>
        <v>0</v>
      </c>
      <c r="P159">
        <v>0</v>
      </c>
      <c r="Q159">
        <v>0</v>
      </c>
      <c r="R159">
        <v>0</v>
      </c>
      <c r="S159" s="13">
        <f t="shared" si="14"/>
        <v>0</v>
      </c>
      <c r="T159" s="13">
        <f t="shared" si="15"/>
        <v>0</v>
      </c>
      <c r="U159">
        <v>0</v>
      </c>
      <c r="V159">
        <v>0</v>
      </c>
      <c r="W159">
        <v>0</v>
      </c>
      <c r="X159" s="2">
        <v>1.7000000000000002</v>
      </c>
      <c r="Y159" s="21">
        <v>1.6666666699999999E-2</v>
      </c>
      <c r="Z159">
        <v>0.03</v>
      </c>
      <c r="AA159">
        <v>4.5</v>
      </c>
      <c r="AB159" s="32">
        <f t="shared" si="16"/>
        <v>6.6225165562913899E-3</v>
      </c>
      <c r="AC159">
        <v>0</v>
      </c>
      <c r="AD159">
        <v>1</v>
      </c>
      <c r="AE159" s="17">
        <f t="shared" si="17"/>
        <v>0</v>
      </c>
      <c r="AF159" s="35">
        <v>0</v>
      </c>
      <c r="AG159" s="35">
        <v>0</v>
      </c>
      <c r="AH159" s="35">
        <v>0</v>
      </c>
      <c r="AI159" s="35">
        <v>1</v>
      </c>
      <c r="AJ159" s="35">
        <v>0</v>
      </c>
      <c r="AK159" s="35">
        <v>0</v>
      </c>
      <c r="AL159" s="35">
        <v>0</v>
      </c>
      <c r="AM159" s="35">
        <v>0</v>
      </c>
      <c r="AN159">
        <v>0</v>
      </c>
      <c r="AO159">
        <v>1</v>
      </c>
      <c r="AP159" s="2">
        <v>-35.29</v>
      </c>
      <c r="AQ159" s="2">
        <v>39.299999999999997</v>
      </c>
      <c r="AR159" s="2">
        <v>79.912000000000006</v>
      </c>
      <c r="AS159" s="21">
        <v>-4.1689999999999996</v>
      </c>
      <c r="AT159" s="2">
        <v>-0.1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</row>
    <row r="160" spans="1:51" x14ac:dyDescent="0.2">
      <c r="A160" s="12" t="s">
        <v>678</v>
      </c>
      <c r="B160" s="12" t="s">
        <v>2129</v>
      </c>
      <c r="C160" t="s">
        <v>2128</v>
      </c>
      <c r="D160" t="s">
        <v>147</v>
      </c>
      <c r="E160" s="12" t="s">
        <v>156</v>
      </c>
      <c r="F160">
        <v>78</v>
      </c>
      <c r="G160">
        <v>0</v>
      </c>
      <c r="H160">
        <v>0</v>
      </c>
      <c r="I160" s="31">
        <f t="shared" si="12"/>
        <v>0</v>
      </c>
      <c r="J160">
        <v>0</v>
      </c>
      <c r="K160">
        <v>0</v>
      </c>
      <c r="L160" s="3">
        <v>0</v>
      </c>
      <c r="M160" s="3">
        <v>0</v>
      </c>
      <c r="N160" s="3">
        <v>0</v>
      </c>
      <c r="O160" s="15">
        <f t="shared" si="13"/>
        <v>0</v>
      </c>
      <c r="P160">
        <v>1</v>
      </c>
      <c r="Q160">
        <v>2</v>
      </c>
      <c r="R160">
        <v>0</v>
      </c>
      <c r="S160" s="13">
        <f t="shared" si="14"/>
        <v>0</v>
      </c>
      <c r="T160" s="13">
        <f t="shared" si="15"/>
        <v>0</v>
      </c>
      <c r="U160">
        <v>2</v>
      </c>
      <c r="V160">
        <v>1</v>
      </c>
      <c r="W160">
        <v>0</v>
      </c>
      <c r="X160" s="2">
        <v>13.95</v>
      </c>
      <c r="Y160" s="21">
        <v>0.16666666669999999</v>
      </c>
      <c r="Z160">
        <v>0.18</v>
      </c>
      <c r="AA160">
        <v>4.8499999999999996</v>
      </c>
      <c r="AB160" s="32">
        <f t="shared" si="16"/>
        <v>3.5785288270377739E-2</v>
      </c>
      <c r="AC160">
        <v>1</v>
      </c>
      <c r="AD160">
        <v>0</v>
      </c>
      <c r="AE160" s="17">
        <f t="shared" si="17"/>
        <v>1</v>
      </c>
      <c r="AF160" s="35">
        <v>0</v>
      </c>
      <c r="AG160" s="35">
        <v>0</v>
      </c>
      <c r="AH160" s="35">
        <v>4</v>
      </c>
      <c r="AI160" s="35">
        <v>2</v>
      </c>
      <c r="AJ160" s="35">
        <v>2</v>
      </c>
      <c r="AK160" s="35">
        <v>2</v>
      </c>
      <c r="AL160" s="35">
        <v>10</v>
      </c>
      <c r="AM160" s="35">
        <v>0</v>
      </c>
      <c r="AN160">
        <v>6</v>
      </c>
      <c r="AO160">
        <v>0</v>
      </c>
      <c r="AP160" s="2">
        <v>-34.409999999999997</v>
      </c>
      <c r="AQ160" s="2">
        <v>61.7</v>
      </c>
      <c r="AR160" s="2">
        <v>78.671000000000006</v>
      </c>
      <c r="AS160" s="21">
        <v>0.14599999999999999</v>
      </c>
      <c r="AT160" s="2">
        <v>0.2</v>
      </c>
      <c r="AU160" s="2">
        <v>1.4</v>
      </c>
      <c r="AV160" s="2">
        <v>-0.4</v>
      </c>
      <c r="AW160" s="2">
        <v>0</v>
      </c>
      <c r="AX160" s="2">
        <v>0.1</v>
      </c>
      <c r="AY160" s="2">
        <v>1.1000000000000001</v>
      </c>
    </row>
    <row r="161" spans="1:51" x14ac:dyDescent="0.2">
      <c r="A161" s="12" t="s">
        <v>678</v>
      </c>
      <c r="B161" s="12" t="s">
        <v>2547</v>
      </c>
      <c r="C161" t="s">
        <v>2546</v>
      </c>
      <c r="D161" t="s">
        <v>393</v>
      </c>
      <c r="E161" s="12" t="s">
        <v>170</v>
      </c>
      <c r="F161">
        <v>9</v>
      </c>
      <c r="G161">
        <v>0</v>
      </c>
      <c r="H161">
        <v>0</v>
      </c>
      <c r="I161" s="31">
        <f t="shared" si="12"/>
        <v>0</v>
      </c>
      <c r="J161">
        <v>0</v>
      </c>
      <c r="K161">
        <v>0</v>
      </c>
      <c r="L161" s="3">
        <v>0</v>
      </c>
      <c r="M161" s="3">
        <v>0</v>
      </c>
      <c r="N161" s="3">
        <v>0</v>
      </c>
      <c r="O161" s="15">
        <f t="shared" si="13"/>
        <v>0</v>
      </c>
      <c r="P161">
        <v>0</v>
      </c>
      <c r="Q161">
        <v>0</v>
      </c>
      <c r="R161">
        <v>0</v>
      </c>
      <c r="S161" s="13">
        <f t="shared" si="14"/>
        <v>0</v>
      </c>
      <c r="T161" s="13">
        <f t="shared" si="15"/>
        <v>0</v>
      </c>
      <c r="U161">
        <v>0</v>
      </c>
      <c r="V161">
        <v>0</v>
      </c>
      <c r="W161">
        <v>0</v>
      </c>
      <c r="X161" s="2">
        <v>1.6666666667000001</v>
      </c>
      <c r="Y161" s="21">
        <v>0.18333333330000001</v>
      </c>
      <c r="Z161">
        <v>0.19</v>
      </c>
      <c r="AA161">
        <v>5.37</v>
      </c>
      <c r="AB161" s="32">
        <f t="shared" si="16"/>
        <v>3.4172661870503593E-2</v>
      </c>
      <c r="AC161">
        <v>0</v>
      </c>
      <c r="AD161">
        <v>1</v>
      </c>
      <c r="AE161" s="17">
        <f t="shared" si="17"/>
        <v>0</v>
      </c>
      <c r="AF161" s="35">
        <v>0</v>
      </c>
      <c r="AG161" s="35">
        <v>1</v>
      </c>
      <c r="AH161" s="35">
        <v>0</v>
      </c>
      <c r="AI161" s="35">
        <v>1</v>
      </c>
      <c r="AJ161" s="35">
        <v>0</v>
      </c>
      <c r="AK161" s="35">
        <v>0</v>
      </c>
      <c r="AL161" s="35">
        <v>0</v>
      </c>
      <c r="AM161" s="35">
        <v>0</v>
      </c>
      <c r="AN161">
        <v>0</v>
      </c>
      <c r="AO161">
        <v>0</v>
      </c>
      <c r="AP161" s="2">
        <v>-72</v>
      </c>
      <c r="AQ161" s="2">
        <v>-3.7</v>
      </c>
      <c r="AR161" s="2">
        <v>82.323999999999998</v>
      </c>
      <c r="AS161" s="21">
        <v>-2.5409999999999999</v>
      </c>
      <c r="AT161" s="2">
        <v>-0.30000000000000004</v>
      </c>
      <c r="AU161" s="2">
        <v>-0.1</v>
      </c>
      <c r="AV161" s="2">
        <v>0</v>
      </c>
      <c r="AW161" s="2">
        <v>0</v>
      </c>
      <c r="AX161" s="2">
        <v>0</v>
      </c>
      <c r="AY161" s="2">
        <v>-0.1</v>
      </c>
    </row>
    <row r="162" spans="1:51" x14ac:dyDescent="0.2">
      <c r="A162" s="12" t="s">
        <v>678</v>
      </c>
      <c r="B162" s="12" t="s">
        <v>2595</v>
      </c>
      <c r="C162" t="s">
        <v>2594</v>
      </c>
      <c r="D162" t="s">
        <v>529</v>
      </c>
      <c r="E162" s="12" t="s">
        <v>148</v>
      </c>
      <c r="F162">
        <v>76</v>
      </c>
      <c r="G162">
        <v>0</v>
      </c>
      <c r="H162">
        <v>0</v>
      </c>
      <c r="I162" s="31">
        <f t="shared" si="12"/>
        <v>0</v>
      </c>
      <c r="J162">
        <v>0</v>
      </c>
      <c r="K162">
        <v>0</v>
      </c>
      <c r="L162" s="3">
        <v>0</v>
      </c>
      <c r="M162" s="3">
        <v>0</v>
      </c>
      <c r="N162" s="3">
        <v>0</v>
      </c>
      <c r="O162" s="15">
        <f t="shared" si="13"/>
        <v>0</v>
      </c>
      <c r="P162">
        <v>2</v>
      </c>
      <c r="Q162">
        <v>0</v>
      </c>
      <c r="R162">
        <v>0</v>
      </c>
      <c r="S162" s="13">
        <f t="shared" si="14"/>
        <v>0</v>
      </c>
      <c r="T162" s="13">
        <f t="shared" si="15"/>
        <v>0</v>
      </c>
      <c r="U162">
        <v>0</v>
      </c>
      <c r="V162">
        <v>0</v>
      </c>
      <c r="W162">
        <v>0</v>
      </c>
      <c r="X162" s="2">
        <v>1.5333333332999999</v>
      </c>
      <c r="Y162" s="21">
        <v>1.6666666699999999E-2</v>
      </c>
      <c r="Z162">
        <v>0.02</v>
      </c>
      <c r="AA162">
        <v>6.18</v>
      </c>
      <c r="AB162" s="32">
        <f t="shared" si="16"/>
        <v>3.2258064516129037E-3</v>
      </c>
      <c r="AC162">
        <v>0</v>
      </c>
      <c r="AD162">
        <v>0</v>
      </c>
      <c r="AE162" s="17" t="str">
        <f t="shared" si="17"/>
        <v xml:space="preserve"> </v>
      </c>
      <c r="AF162" s="35">
        <v>0</v>
      </c>
      <c r="AG162" s="35">
        <v>1</v>
      </c>
      <c r="AH162" s="35">
        <v>1</v>
      </c>
      <c r="AI162" s="35">
        <v>0</v>
      </c>
      <c r="AJ162" s="35">
        <v>0</v>
      </c>
      <c r="AK162" s="35">
        <v>2</v>
      </c>
      <c r="AL162" s="35">
        <v>1</v>
      </c>
      <c r="AM162" s="35">
        <v>0</v>
      </c>
      <c r="AN162">
        <v>5</v>
      </c>
      <c r="AO162">
        <v>1</v>
      </c>
      <c r="AP162" s="2">
        <v>-117.39</v>
      </c>
      <c r="AQ162" s="2">
        <v>-47.2</v>
      </c>
      <c r="AR162" s="2">
        <v>79.459999999999994</v>
      </c>
      <c r="AS162" s="21">
        <v>-3.7069999999999999</v>
      </c>
      <c r="AT162" s="2">
        <v>-0.30000000000000004</v>
      </c>
      <c r="AU162" s="2">
        <v>-0.2</v>
      </c>
      <c r="AV162" s="2">
        <v>0</v>
      </c>
      <c r="AW162" s="2">
        <v>0</v>
      </c>
      <c r="AX162" s="2">
        <v>0</v>
      </c>
      <c r="AY162" s="2">
        <v>-0.2</v>
      </c>
    </row>
    <row r="163" spans="1:51" x14ac:dyDescent="0.2">
      <c r="A163" s="12" t="s">
        <v>678</v>
      </c>
      <c r="B163" s="12" t="s">
        <v>2828</v>
      </c>
      <c r="C163" t="s">
        <v>2827</v>
      </c>
      <c r="D163" t="s">
        <v>529</v>
      </c>
      <c r="E163" s="12" t="s">
        <v>178</v>
      </c>
      <c r="F163">
        <v>70</v>
      </c>
      <c r="G163">
        <v>0</v>
      </c>
      <c r="H163">
        <v>0</v>
      </c>
      <c r="I163" s="31">
        <f t="shared" si="12"/>
        <v>0</v>
      </c>
      <c r="J163">
        <v>0</v>
      </c>
      <c r="K163">
        <v>0</v>
      </c>
      <c r="L163" s="3">
        <v>0</v>
      </c>
      <c r="M163" s="3">
        <v>0</v>
      </c>
      <c r="N163" s="3">
        <v>0</v>
      </c>
      <c r="O163" s="15">
        <f t="shared" si="13"/>
        <v>0</v>
      </c>
      <c r="P163">
        <v>3</v>
      </c>
      <c r="Q163">
        <v>0</v>
      </c>
      <c r="R163">
        <v>0</v>
      </c>
      <c r="S163" s="13">
        <f t="shared" si="14"/>
        <v>0</v>
      </c>
      <c r="T163" s="13">
        <f t="shared" si="15"/>
        <v>0</v>
      </c>
      <c r="U163">
        <v>23</v>
      </c>
      <c r="V163">
        <v>27</v>
      </c>
      <c r="W163">
        <v>5</v>
      </c>
      <c r="X163" s="2">
        <v>216.26666666669999</v>
      </c>
      <c r="Y163" s="21">
        <v>3.0833333333000001</v>
      </c>
      <c r="Z163">
        <v>2.85</v>
      </c>
      <c r="AA163">
        <v>3.04</v>
      </c>
      <c r="AB163" s="32">
        <f t="shared" si="16"/>
        <v>0.48387096774193544</v>
      </c>
      <c r="AE163" s="17" t="str">
        <f t="shared" si="17"/>
        <v xml:space="preserve"> </v>
      </c>
      <c r="AF163" s="35">
        <v>1</v>
      </c>
      <c r="AG163" s="35">
        <v>24</v>
      </c>
      <c r="AH163" s="35">
        <v>31</v>
      </c>
      <c r="AI163" s="35">
        <v>134</v>
      </c>
      <c r="AJ163" s="35">
        <v>10</v>
      </c>
      <c r="AK163" s="35">
        <v>73</v>
      </c>
      <c r="AL163" s="35">
        <v>66</v>
      </c>
      <c r="AM163" s="35">
        <v>12</v>
      </c>
      <c r="AN163">
        <v>0</v>
      </c>
      <c r="AO163">
        <v>2</v>
      </c>
      <c r="AP163" s="2">
        <v>-73.05</v>
      </c>
      <c r="AQ163" s="2">
        <v>-7.4</v>
      </c>
      <c r="AR163" s="2">
        <v>75.722999999999999</v>
      </c>
      <c r="AS163" s="21">
        <v>-12.96</v>
      </c>
      <c r="AT163" s="2">
        <v>-16</v>
      </c>
      <c r="AU163" s="2">
        <v>2.8</v>
      </c>
      <c r="AV163" s="2">
        <v>0.60000000000000009</v>
      </c>
      <c r="AW163" s="2">
        <v>0.5</v>
      </c>
      <c r="AX163" s="2">
        <v>-1.4</v>
      </c>
      <c r="AY163" s="2">
        <v>2.4</v>
      </c>
    </row>
    <row r="164" spans="1:51" x14ac:dyDescent="0.2">
      <c r="A164" s="12" t="s">
        <v>678</v>
      </c>
      <c r="B164" s="12" t="s">
        <v>2859</v>
      </c>
      <c r="C164" t="s">
        <v>2858</v>
      </c>
      <c r="D164" t="s">
        <v>265</v>
      </c>
      <c r="E164" s="12" t="s">
        <v>123</v>
      </c>
      <c r="F164">
        <v>22</v>
      </c>
      <c r="G164">
        <v>0</v>
      </c>
      <c r="H164">
        <v>0</v>
      </c>
      <c r="I164" s="31">
        <f t="shared" si="12"/>
        <v>0</v>
      </c>
      <c r="J164">
        <v>0</v>
      </c>
      <c r="K164">
        <v>0</v>
      </c>
      <c r="L164" s="3">
        <v>0</v>
      </c>
      <c r="M164" s="3">
        <v>0</v>
      </c>
      <c r="N164" s="3">
        <v>0</v>
      </c>
      <c r="O164" s="15">
        <f t="shared" si="13"/>
        <v>0</v>
      </c>
      <c r="P164">
        <v>0</v>
      </c>
      <c r="Q164">
        <v>0</v>
      </c>
      <c r="R164">
        <v>0</v>
      </c>
      <c r="S164" s="13">
        <f t="shared" si="14"/>
        <v>0</v>
      </c>
      <c r="T164" s="13">
        <f t="shared" si="15"/>
        <v>0</v>
      </c>
      <c r="U164">
        <v>0</v>
      </c>
      <c r="V164">
        <v>1</v>
      </c>
      <c r="W164">
        <v>0</v>
      </c>
      <c r="X164" s="2">
        <v>10.199999999999999</v>
      </c>
      <c r="Y164" s="21">
        <v>0.45</v>
      </c>
      <c r="Z164">
        <v>0.46</v>
      </c>
      <c r="AA164">
        <v>5.65</v>
      </c>
      <c r="AB164" s="32">
        <f t="shared" si="16"/>
        <v>7.5286415711947621E-2</v>
      </c>
      <c r="AC164">
        <v>0</v>
      </c>
      <c r="AD164">
        <v>1</v>
      </c>
      <c r="AE164" s="17">
        <f t="shared" si="17"/>
        <v>0</v>
      </c>
      <c r="AF164" s="35">
        <v>0</v>
      </c>
      <c r="AG164" s="35">
        <v>1</v>
      </c>
      <c r="AH164" s="35">
        <v>0</v>
      </c>
      <c r="AI164" s="35">
        <v>7</v>
      </c>
      <c r="AJ164" s="35">
        <v>1</v>
      </c>
      <c r="AK164" s="35">
        <v>0</v>
      </c>
      <c r="AL164" s="35">
        <v>2</v>
      </c>
      <c r="AM164" s="35">
        <v>1</v>
      </c>
      <c r="AN164">
        <v>0</v>
      </c>
      <c r="AO164">
        <v>0</v>
      </c>
      <c r="AP164" s="2">
        <v>-47.06</v>
      </c>
      <c r="AQ164" s="2">
        <v>23.5</v>
      </c>
      <c r="AR164" s="2">
        <v>70.347999999999999</v>
      </c>
      <c r="AS164" s="21">
        <v>-17.585000000000001</v>
      </c>
      <c r="AT164" s="2">
        <v>-1.1000000000000001</v>
      </c>
      <c r="AU164" s="2">
        <v>-0.30000000000000004</v>
      </c>
      <c r="AV164" s="2">
        <v>-0.2</v>
      </c>
      <c r="AW164" s="2">
        <v>0</v>
      </c>
      <c r="AX164" s="2">
        <v>-0.1</v>
      </c>
      <c r="AY164" s="2">
        <v>-0.60000000000000009</v>
      </c>
    </row>
    <row r="165" spans="1:51" x14ac:dyDescent="0.2">
      <c r="A165" s="12" t="s">
        <v>678</v>
      </c>
      <c r="B165" s="12" t="s">
        <v>3319</v>
      </c>
      <c r="C165" t="s">
        <v>3318</v>
      </c>
      <c r="D165" s="12" t="s">
        <v>139</v>
      </c>
      <c r="E165" s="12" t="s">
        <v>148</v>
      </c>
      <c r="F165">
        <v>63</v>
      </c>
      <c r="G165">
        <v>0</v>
      </c>
      <c r="H165">
        <v>0</v>
      </c>
      <c r="I165" s="31">
        <f t="shared" si="12"/>
        <v>0</v>
      </c>
      <c r="J165">
        <v>0</v>
      </c>
      <c r="K165">
        <v>0</v>
      </c>
      <c r="L165" s="3">
        <v>0</v>
      </c>
      <c r="M165" s="3">
        <v>0</v>
      </c>
      <c r="N165" s="3">
        <v>0</v>
      </c>
      <c r="O165" s="15">
        <f t="shared" si="13"/>
        <v>0</v>
      </c>
      <c r="P165">
        <v>1</v>
      </c>
      <c r="Q165">
        <v>0</v>
      </c>
      <c r="R165">
        <v>0</v>
      </c>
      <c r="S165" s="13">
        <f t="shared" si="14"/>
        <v>0</v>
      </c>
      <c r="T165" s="13">
        <f t="shared" si="15"/>
        <v>0</v>
      </c>
      <c r="U165">
        <v>0</v>
      </c>
      <c r="V165">
        <v>0</v>
      </c>
      <c r="W165">
        <v>0</v>
      </c>
      <c r="X165" s="2">
        <v>2.4333333333000002</v>
      </c>
      <c r="Y165" s="21">
        <v>3.3333333300000004E-2</v>
      </c>
      <c r="Z165">
        <v>0.04</v>
      </c>
      <c r="AA165">
        <v>5.91</v>
      </c>
      <c r="AB165" s="32">
        <f t="shared" si="16"/>
        <v>6.7226890756302516E-3</v>
      </c>
      <c r="AC165">
        <v>0</v>
      </c>
      <c r="AD165">
        <v>0</v>
      </c>
      <c r="AE165" s="17" t="str">
        <f t="shared" si="17"/>
        <v xml:space="preserve"> </v>
      </c>
      <c r="AF165" s="35">
        <v>0</v>
      </c>
      <c r="AG165" s="35">
        <v>0</v>
      </c>
      <c r="AH165" s="35">
        <v>2</v>
      </c>
      <c r="AI165" s="35">
        <v>1</v>
      </c>
      <c r="AJ165" s="35">
        <v>0</v>
      </c>
      <c r="AK165" s="35">
        <v>0</v>
      </c>
      <c r="AL165" s="35">
        <v>3</v>
      </c>
      <c r="AM165" s="35">
        <v>0</v>
      </c>
      <c r="AN165">
        <v>1</v>
      </c>
      <c r="AO165">
        <v>1</v>
      </c>
      <c r="AP165" s="2">
        <v>-49.32</v>
      </c>
      <c r="AQ165" s="2">
        <v>32.5</v>
      </c>
      <c r="AR165" s="2">
        <v>86.4</v>
      </c>
      <c r="AS165" s="21">
        <v>3.9689999999999999</v>
      </c>
      <c r="AT165" s="2">
        <v>0.2</v>
      </c>
      <c r="AU165" s="2">
        <v>0.4</v>
      </c>
      <c r="AV165" s="2">
        <v>0</v>
      </c>
      <c r="AW165" s="2">
        <v>0</v>
      </c>
      <c r="AX165" s="2">
        <v>0</v>
      </c>
      <c r="AY165" s="2">
        <v>0.4</v>
      </c>
    </row>
    <row r="166" spans="1:51" x14ac:dyDescent="0.2">
      <c r="A166" s="12" t="s">
        <v>678</v>
      </c>
      <c r="B166" s="12" t="s">
        <v>3379</v>
      </c>
      <c r="C166" t="s">
        <v>3378</v>
      </c>
      <c r="D166" t="s">
        <v>460</v>
      </c>
      <c r="E166" s="12" t="s">
        <v>178</v>
      </c>
      <c r="F166">
        <v>18</v>
      </c>
      <c r="G166">
        <v>0</v>
      </c>
      <c r="H166">
        <v>0</v>
      </c>
      <c r="I166" s="31">
        <f t="shared" si="12"/>
        <v>0</v>
      </c>
      <c r="J166">
        <v>0</v>
      </c>
      <c r="K166">
        <v>0</v>
      </c>
      <c r="L166" s="3">
        <v>0</v>
      </c>
      <c r="M166" s="3">
        <v>0</v>
      </c>
      <c r="N166" s="3">
        <v>0</v>
      </c>
      <c r="O166" s="15">
        <f t="shared" si="13"/>
        <v>0</v>
      </c>
      <c r="P166">
        <v>0</v>
      </c>
      <c r="Q166">
        <v>0</v>
      </c>
      <c r="R166">
        <v>0</v>
      </c>
      <c r="S166" s="13">
        <f t="shared" si="14"/>
        <v>0</v>
      </c>
      <c r="T166" s="13">
        <f t="shared" si="15"/>
        <v>0</v>
      </c>
      <c r="U166">
        <v>6</v>
      </c>
      <c r="V166">
        <v>0</v>
      </c>
      <c r="W166">
        <v>2</v>
      </c>
      <c r="X166" s="2">
        <v>32.15</v>
      </c>
      <c r="Y166" s="21">
        <v>1.7833333332999999</v>
      </c>
      <c r="Z166">
        <v>1.79</v>
      </c>
      <c r="AA166">
        <v>2.2999999999999998</v>
      </c>
      <c r="AB166" s="32">
        <f t="shared" si="16"/>
        <v>0.43765281173594134</v>
      </c>
      <c r="AE166" s="17" t="str">
        <f t="shared" si="17"/>
        <v xml:space="preserve"> </v>
      </c>
      <c r="AF166" s="35">
        <v>0</v>
      </c>
      <c r="AG166" s="35">
        <v>5</v>
      </c>
      <c r="AH166" s="35">
        <v>1</v>
      </c>
      <c r="AI166" s="35">
        <v>30</v>
      </c>
      <c r="AJ166" s="35">
        <v>0</v>
      </c>
      <c r="AK166" s="35">
        <v>11</v>
      </c>
      <c r="AL166" s="35">
        <v>19</v>
      </c>
      <c r="AM166" s="35">
        <v>1</v>
      </c>
      <c r="AN166">
        <v>0</v>
      </c>
      <c r="AO166">
        <v>0</v>
      </c>
      <c r="AP166" s="2">
        <v>-117.57</v>
      </c>
      <c r="AQ166" s="2">
        <v>-40.700000000000003</v>
      </c>
      <c r="AR166" s="2">
        <v>85.59</v>
      </c>
      <c r="AS166" s="21">
        <v>5.3330000000000002</v>
      </c>
      <c r="AT166" s="2">
        <v>-4.5</v>
      </c>
      <c r="AU166" s="2">
        <v>-1.3</v>
      </c>
      <c r="AV166" s="2">
        <v>0</v>
      </c>
      <c r="AW166" s="2">
        <v>0.30000000000000004</v>
      </c>
      <c r="AX166" s="2">
        <v>0.2</v>
      </c>
      <c r="AY166" s="2">
        <v>-0.8</v>
      </c>
    </row>
    <row r="167" spans="1:51" x14ac:dyDescent="0.2">
      <c r="A167" s="12" t="s">
        <v>678</v>
      </c>
      <c r="B167" s="12" t="s">
        <v>3443</v>
      </c>
      <c r="C167" t="s">
        <v>3442</v>
      </c>
      <c r="D167" t="s">
        <v>382</v>
      </c>
      <c r="E167" s="12" t="s">
        <v>156</v>
      </c>
      <c r="F167">
        <v>10</v>
      </c>
      <c r="G167">
        <v>0</v>
      </c>
      <c r="H167">
        <v>0</v>
      </c>
      <c r="I167" s="31">
        <f t="shared" si="12"/>
        <v>0</v>
      </c>
      <c r="J167">
        <v>0</v>
      </c>
      <c r="K167">
        <v>0</v>
      </c>
      <c r="L167" s="3">
        <v>0</v>
      </c>
      <c r="M167" s="3">
        <v>0</v>
      </c>
      <c r="N167" s="3">
        <v>0</v>
      </c>
      <c r="O167" s="15">
        <f t="shared" si="13"/>
        <v>0</v>
      </c>
      <c r="P167">
        <v>0</v>
      </c>
      <c r="Q167">
        <v>0</v>
      </c>
      <c r="R167">
        <v>0</v>
      </c>
      <c r="S167" s="13">
        <f t="shared" si="14"/>
        <v>0</v>
      </c>
      <c r="T167" s="13">
        <f t="shared" si="15"/>
        <v>0</v>
      </c>
      <c r="U167">
        <v>0</v>
      </c>
      <c r="V167">
        <v>0</v>
      </c>
      <c r="W167">
        <v>0</v>
      </c>
      <c r="X167" s="2">
        <v>0</v>
      </c>
      <c r="Y167" s="21">
        <v>0</v>
      </c>
      <c r="AB167" s="32">
        <f t="shared" si="16"/>
        <v>0</v>
      </c>
      <c r="AC167">
        <v>0</v>
      </c>
      <c r="AD167">
        <v>0</v>
      </c>
      <c r="AE167" s="17" t="str">
        <f t="shared" si="17"/>
        <v xml:space="preserve"> </v>
      </c>
      <c r="AF167" s="35">
        <v>0</v>
      </c>
      <c r="AG167" s="35">
        <v>0</v>
      </c>
      <c r="AH167" s="35">
        <v>0</v>
      </c>
      <c r="AI167" s="35">
        <v>0</v>
      </c>
      <c r="AJ167" s="35">
        <v>0</v>
      </c>
      <c r="AK167" s="35">
        <v>0</v>
      </c>
      <c r="AL167" s="35">
        <v>0</v>
      </c>
      <c r="AM167" s="35">
        <v>0</v>
      </c>
      <c r="AN167">
        <v>0</v>
      </c>
      <c r="AO167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</row>
    <row r="168" spans="1:51" x14ac:dyDescent="0.2">
      <c r="A168" s="12" t="s">
        <v>678</v>
      </c>
      <c r="B168" s="12" t="s">
        <v>3451</v>
      </c>
      <c r="C168" t="s">
        <v>3450</v>
      </c>
      <c r="D168" t="s">
        <v>169</v>
      </c>
      <c r="E168" s="12" t="s">
        <v>546</v>
      </c>
      <c r="F168">
        <v>55</v>
      </c>
      <c r="G168">
        <v>0</v>
      </c>
      <c r="H168">
        <v>0</v>
      </c>
      <c r="I168" s="31">
        <f t="shared" si="12"/>
        <v>0</v>
      </c>
      <c r="J168">
        <v>0</v>
      </c>
      <c r="K168">
        <v>0</v>
      </c>
      <c r="L168" s="3">
        <v>0</v>
      </c>
      <c r="M168" s="3">
        <v>0</v>
      </c>
      <c r="N168" s="3">
        <v>0</v>
      </c>
      <c r="O168" s="15">
        <f t="shared" si="13"/>
        <v>0</v>
      </c>
      <c r="P168">
        <v>0</v>
      </c>
      <c r="Q168">
        <v>0</v>
      </c>
      <c r="R168">
        <v>0</v>
      </c>
      <c r="S168" s="13">
        <f t="shared" si="14"/>
        <v>0</v>
      </c>
      <c r="T168" s="13">
        <f t="shared" si="15"/>
        <v>0</v>
      </c>
      <c r="U168">
        <v>0</v>
      </c>
      <c r="V168">
        <v>1</v>
      </c>
      <c r="W168">
        <v>0</v>
      </c>
      <c r="X168" s="2">
        <v>4</v>
      </c>
      <c r="Y168" s="21">
        <v>6.6666666700000002E-2</v>
      </c>
      <c r="Z168">
        <v>7.0000000000000007E-2</v>
      </c>
      <c r="AA168">
        <v>5.47</v>
      </c>
      <c r="AB168" s="32">
        <f t="shared" si="16"/>
        <v>1.2635379061371842E-2</v>
      </c>
      <c r="AC168">
        <v>0</v>
      </c>
      <c r="AD168">
        <v>0</v>
      </c>
      <c r="AE168" s="17" t="str">
        <f t="shared" si="17"/>
        <v xml:space="preserve"> </v>
      </c>
      <c r="AF168" s="35">
        <v>0</v>
      </c>
      <c r="AG168" s="35">
        <v>0</v>
      </c>
      <c r="AH168" s="35">
        <v>0</v>
      </c>
      <c r="AI168" s="35">
        <v>6</v>
      </c>
      <c r="AJ168" s="35">
        <v>0</v>
      </c>
      <c r="AK168" s="35">
        <v>2</v>
      </c>
      <c r="AL168" s="35">
        <v>1</v>
      </c>
      <c r="AM168" s="35">
        <v>0</v>
      </c>
      <c r="AN168">
        <v>1</v>
      </c>
      <c r="AO168">
        <v>0</v>
      </c>
      <c r="AP168" s="2">
        <v>-135</v>
      </c>
      <c r="AQ168" s="2">
        <v>-49.9</v>
      </c>
      <c r="AR168" s="2">
        <v>81.787999999999997</v>
      </c>
      <c r="AS168" s="21">
        <v>2.8000000000000001E-2</v>
      </c>
      <c r="AT168" s="2">
        <v>-0.60000000000000009</v>
      </c>
      <c r="AU168" s="2">
        <v>-0.2</v>
      </c>
      <c r="AV168" s="2">
        <v>0</v>
      </c>
      <c r="AW168" s="2">
        <v>0</v>
      </c>
      <c r="AX168" s="2">
        <v>-0.1</v>
      </c>
      <c r="AY168" s="2">
        <v>-0.30000000000000004</v>
      </c>
    </row>
    <row r="169" spans="1:51" x14ac:dyDescent="0.2">
      <c r="A169" s="12" t="s">
        <v>678</v>
      </c>
      <c r="B169" s="12" t="s">
        <v>3541</v>
      </c>
      <c r="C169" t="s">
        <v>3540</v>
      </c>
      <c r="D169" t="s">
        <v>162</v>
      </c>
      <c r="E169" s="12" t="s">
        <v>170</v>
      </c>
      <c r="F169">
        <v>18</v>
      </c>
      <c r="G169">
        <v>0</v>
      </c>
      <c r="H169">
        <v>0</v>
      </c>
      <c r="I169" s="31">
        <f t="shared" si="12"/>
        <v>0</v>
      </c>
      <c r="J169">
        <v>0</v>
      </c>
      <c r="K169">
        <v>0</v>
      </c>
      <c r="L169" s="3">
        <v>0</v>
      </c>
      <c r="M169" s="3">
        <v>0</v>
      </c>
      <c r="N169" s="3">
        <v>0</v>
      </c>
      <c r="O169" s="15">
        <f t="shared" si="13"/>
        <v>0</v>
      </c>
      <c r="P169">
        <v>1</v>
      </c>
      <c r="Q169">
        <v>0</v>
      </c>
      <c r="R169">
        <v>0</v>
      </c>
      <c r="S169" s="13">
        <f t="shared" si="14"/>
        <v>0</v>
      </c>
      <c r="T169" s="13">
        <f t="shared" si="15"/>
        <v>0</v>
      </c>
      <c r="U169">
        <v>0</v>
      </c>
      <c r="V169">
        <v>2</v>
      </c>
      <c r="W169">
        <v>0</v>
      </c>
      <c r="X169" s="2">
        <v>28.7833333333</v>
      </c>
      <c r="Y169" s="21">
        <v>1.5833333333000001</v>
      </c>
      <c r="Z169">
        <v>1.53</v>
      </c>
      <c r="AA169">
        <v>4.8100000000000005</v>
      </c>
      <c r="AB169" s="32">
        <f t="shared" si="16"/>
        <v>0.24132492113564666</v>
      </c>
      <c r="AC169">
        <v>0</v>
      </c>
      <c r="AD169">
        <v>4</v>
      </c>
      <c r="AE169" s="17">
        <f t="shared" si="17"/>
        <v>0</v>
      </c>
      <c r="AF169" s="35">
        <v>0</v>
      </c>
      <c r="AG169" s="35">
        <v>1</v>
      </c>
      <c r="AH169" s="35">
        <v>3</v>
      </c>
      <c r="AI169" s="35">
        <v>13</v>
      </c>
      <c r="AJ169" s="35">
        <v>2</v>
      </c>
      <c r="AK169" s="35">
        <v>4</v>
      </c>
      <c r="AL169" s="35">
        <v>11</v>
      </c>
      <c r="AM169" s="35">
        <v>0</v>
      </c>
      <c r="AN169">
        <v>0</v>
      </c>
      <c r="AO169">
        <v>0</v>
      </c>
      <c r="AP169" s="2">
        <v>-52.4</v>
      </c>
      <c r="AQ169" s="2">
        <v>12.8</v>
      </c>
      <c r="AR169" s="2">
        <v>83.248000000000005</v>
      </c>
      <c r="AS169" s="21">
        <v>1.9460000000000002</v>
      </c>
      <c r="AT169" s="2">
        <v>-1.2</v>
      </c>
      <c r="AU169" s="2">
        <v>1.5</v>
      </c>
      <c r="AV169" s="2">
        <v>-0.1</v>
      </c>
      <c r="AW169" s="2">
        <v>0.1</v>
      </c>
      <c r="AX169" s="2">
        <v>-0.4</v>
      </c>
      <c r="AY169" s="2">
        <v>1</v>
      </c>
    </row>
    <row r="170" spans="1:51" x14ac:dyDescent="0.2">
      <c r="A170" s="12" t="s">
        <v>1184</v>
      </c>
      <c r="B170" s="12" t="s">
        <v>1185</v>
      </c>
      <c r="C170" t="s">
        <v>1183</v>
      </c>
      <c r="D170" t="s">
        <v>139</v>
      </c>
      <c r="E170" s="12" t="s">
        <v>178</v>
      </c>
      <c r="F170">
        <v>79</v>
      </c>
      <c r="G170">
        <v>1</v>
      </c>
      <c r="H170">
        <v>2</v>
      </c>
      <c r="I170" s="31">
        <f t="shared" si="12"/>
        <v>3</v>
      </c>
      <c r="J170">
        <v>0</v>
      </c>
      <c r="K170">
        <v>2</v>
      </c>
      <c r="L170" s="3">
        <v>1</v>
      </c>
      <c r="M170" s="3">
        <v>0</v>
      </c>
      <c r="N170" s="3">
        <v>2</v>
      </c>
      <c r="O170" s="15">
        <f t="shared" si="13"/>
        <v>0</v>
      </c>
      <c r="P170">
        <v>4</v>
      </c>
      <c r="Q170">
        <v>0</v>
      </c>
      <c r="R170">
        <v>1</v>
      </c>
      <c r="S170" s="13">
        <f t="shared" si="14"/>
        <v>0.25</v>
      </c>
      <c r="T170" s="13">
        <f t="shared" si="15"/>
        <v>0.2</v>
      </c>
      <c r="U170">
        <v>23</v>
      </c>
      <c r="V170">
        <v>9</v>
      </c>
      <c r="W170">
        <v>3</v>
      </c>
      <c r="X170" s="2">
        <v>204.8166666667</v>
      </c>
      <c r="Y170" s="21">
        <v>2.5833333333000001</v>
      </c>
      <c r="Z170">
        <v>2.4900000000000002</v>
      </c>
      <c r="AA170">
        <v>3.24</v>
      </c>
      <c r="AB170" s="32">
        <f t="shared" si="16"/>
        <v>0.43455497382198954</v>
      </c>
      <c r="AE170" s="17" t="str">
        <f t="shared" si="17"/>
        <v xml:space="preserve"> </v>
      </c>
      <c r="AF170" s="35">
        <v>3</v>
      </c>
      <c r="AG170" s="35">
        <v>21</v>
      </c>
      <c r="AH170" s="35">
        <v>16</v>
      </c>
      <c r="AI170" s="35">
        <v>169</v>
      </c>
      <c r="AJ170" s="35">
        <v>3</v>
      </c>
      <c r="AK170" s="35">
        <v>75</v>
      </c>
      <c r="AL170" s="35">
        <v>78</v>
      </c>
      <c r="AM170" s="35">
        <v>7</v>
      </c>
      <c r="AN170">
        <v>0</v>
      </c>
      <c r="AO170">
        <v>3</v>
      </c>
      <c r="AP170" s="2">
        <v>-95.93</v>
      </c>
      <c r="AQ170" s="2">
        <v>-8.6999999999999993</v>
      </c>
      <c r="AR170" s="2">
        <v>81.975999999999999</v>
      </c>
      <c r="AS170" s="21">
        <v>2.931</v>
      </c>
      <c r="AT170" s="2">
        <v>-24.1</v>
      </c>
      <c r="AU170" s="2">
        <v>-5.8</v>
      </c>
      <c r="AV170" s="2">
        <v>0.7</v>
      </c>
      <c r="AW170" s="2">
        <v>0.4</v>
      </c>
      <c r="AX170" s="2">
        <v>4.2</v>
      </c>
      <c r="AY170" s="2">
        <v>-0.5</v>
      </c>
    </row>
    <row r="171" spans="1:51" x14ac:dyDescent="0.2">
      <c r="A171" s="12" t="s">
        <v>1184</v>
      </c>
      <c r="B171" s="12" t="s">
        <v>1350</v>
      </c>
      <c r="C171" t="s">
        <v>1349</v>
      </c>
      <c r="D171" t="s">
        <v>305</v>
      </c>
      <c r="E171" s="12" t="s">
        <v>178</v>
      </c>
      <c r="F171">
        <v>1</v>
      </c>
      <c r="G171">
        <v>0</v>
      </c>
      <c r="H171">
        <v>0</v>
      </c>
      <c r="I171" s="31">
        <f t="shared" si="12"/>
        <v>0</v>
      </c>
      <c r="J171">
        <v>0</v>
      </c>
      <c r="K171">
        <v>0</v>
      </c>
      <c r="L171" s="3">
        <v>0</v>
      </c>
      <c r="M171" s="3">
        <v>0</v>
      </c>
      <c r="N171" s="3">
        <v>0</v>
      </c>
      <c r="O171" s="15">
        <f t="shared" si="13"/>
        <v>0</v>
      </c>
      <c r="P171">
        <v>0</v>
      </c>
      <c r="Q171">
        <v>0</v>
      </c>
      <c r="R171">
        <v>0</v>
      </c>
      <c r="S171" s="13">
        <f t="shared" si="14"/>
        <v>0</v>
      </c>
      <c r="T171" s="13">
        <f t="shared" si="15"/>
        <v>0</v>
      </c>
      <c r="U171">
        <v>0</v>
      </c>
      <c r="V171">
        <v>0</v>
      </c>
      <c r="W171">
        <v>0</v>
      </c>
      <c r="X171" s="2">
        <v>2.6333333333</v>
      </c>
      <c r="Y171" s="21">
        <v>2.6333333333</v>
      </c>
      <c r="Z171">
        <v>2.63</v>
      </c>
      <c r="AA171">
        <v>5.63</v>
      </c>
      <c r="AB171" s="32">
        <f t="shared" si="16"/>
        <v>0.31840193704600483</v>
      </c>
      <c r="AE171" s="17" t="str">
        <f t="shared" si="17"/>
        <v xml:space="preserve"> </v>
      </c>
      <c r="AF171" s="35">
        <v>1</v>
      </c>
      <c r="AG171" s="35">
        <v>0</v>
      </c>
      <c r="AH171" s="35">
        <v>1</v>
      </c>
      <c r="AI171" s="35">
        <v>3</v>
      </c>
      <c r="AJ171" s="35">
        <v>0</v>
      </c>
      <c r="AK171" s="35">
        <v>0</v>
      </c>
      <c r="AL171" s="35">
        <v>0</v>
      </c>
      <c r="AM171" s="35">
        <v>0</v>
      </c>
      <c r="AN171">
        <v>0</v>
      </c>
      <c r="AO171">
        <v>0</v>
      </c>
      <c r="AP171" s="2">
        <v>-22.78</v>
      </c>
      <c r="AQ171" s="2">
        <v>19.8</v>
      </c>
      <c r="AR171" s="2">
        <v>83.119</v>
      </c>
      <c r="AS171" s="21">
        <v>-0.85599999999999998</v>
      </c>
      <c r="AT171" s="2">
        <v>0.1</v>
      </c>
      <c r="AU171" s="2">
        <v>0.30000000000000004</v>
      </c>
      <c r="AV171" s="2">
        <v>0</v>
      </c>
      <c r="AW171" s="2">
        <v>0</v>
      </c>
      <c r="AX171" s="2">
        <v>0</v>
      </c>
      <c r="AY171" s="2">
        <v>0.30000000000000004</v>
      </c>
    </row>
    <row r="172" spans="1:51" x14ac:dyDescent="0.2">
      <c r="A172" s="12" t="s">
        <v>1184</v>
      </c>
      <c r="B172" s="12" t="s">
        <v>1774</v>
      </c>
      <c r="C172" t="s">
        <v>3445</v>
      </c>
      <c r="D172" t="s">
        <v>367</v>
      </c>
      <c r="E172" s="12" t="s">
        <v>113</v>
      </c>
      <c r="F172">
        <v>2</v>
      </c>
      <c r="G172">
        <v>0</v>
      </c>
      <c r="H172">
        <v>0</v>
      </c>
      <c r="I172" s="31">
        <f t="shared" si="12"/>
        <v>0</v>
      </c>
      <c r="J172">
        <v>0</v>
      </c>
      <c r="K172">
        <v>0</v>
      </c>
      <c r="L172" s="3">
        <v>0</v>
      </c>
      <c r="M172" s="3">
        <v>0</v>
      </c>
      <c r="N172" s="3">
        <v>0</v>
      </c>
      <c r="O172" s="15">
        <f t="shared" si="13"/>
        <v>0</v>
      </c>
      <c r="P172">
        <v>0</v>
      </c>
      <c r="Q172">
        <v>0</v>
      </c>
      <c r="R172">
        <v>0</v>
      </c>
      <c r="S172" s="13">
        <f t="shared" si="14"/>
        <v>0</v>
      </c>
      <c r="T172" s="13">
        <f t="shared" si="15"/>
        <v>0</v>
      </c>
      <c r="U172">
        <v>0</v>
      </c>
      <c r="V172">
        <v>0</v>
      </c>
      <c r="W172">
        <v>0</v>
      </c>
      <c r="X172" s="2">
        <v>0</v>
      </c>
      <c r="Y172" s="21">
        <v>0</v>
      </c>
      <c r="AB172" s="32">
        <f t="shared" si="16"/>
        <v>0</v>
      </c>
      <c r="AC172">
        <v>0</v>
      </c>
      <c r="AD172">
        <v>0</v>
      </c>
      <c r="AE172" s="17" t="str">
        <f t="shared" si="17"/>
        <v xml:space="preserve"> </v>
      </c>
      <c r="AF172" s="35">
        <v>0</v>
      </c>
      <c r="AG172" s="35">
        <v>0</v>
      </c>
      <c r="AH172" s="35">
        <v>0</v>
      </c>
      <c r="AI172" s="35">
        <v>0</v>
      </c>
      <c r="AJ172" s="35">
        <v>0</v>
      </c>
      <c r="AK172" s="35">
        <v>0</v>
      </c>
      <c r="AL172" s="35">
        <v>0</v>
      </c>
      <c r="AM172" s="35">
        <v>0</v>
      </c>
      <c r="AN172">
        <v>0</v>
      </c>
      <c r="AO17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</row>
    <row r="173" spans="1:51" x14ac:dyDescent="0.2">
      <c r="A173" s="12" t="s">
        <v>628</v>
      </c>
      <c r="B173" s="12" t="s">
        <v>629</v>
      </c>
      <c r="C173" t="s">
        <v>627</v>
      </c>
      <c r="D173" t="s">
        <v>155</v>
      </c>
      <c r="E173" s="12" t="s">
        <v>178</v>
      </c>
      <c r="F173">
        <v>9</v>
      </c>
      <c r="G173">
        <v>0</v>
      </c>
      <c r="H173">
        <v>0</v>
      </c>
      <c r="I173" s="31">
        <f t="shared" si="12"/>
        <v>0</v>
      </c>
      <c r="J173">
        <v>0</v>
      </c>
      <c r="K173">
        <v>0</v>
      </c>
      <c r="L173" s="3">
        <v>0</v>
      </c>
      <c r="M173" s="3">
        <v>0</v>
      </c>
      <c r="N173" s="3">
        <v>0</v>
      </c>
      <c r="O173" s="15">
        <f t="shared" si="13"/>
        <v>0</v>
      </c>
      <c r="P173">
        <v>0</v>
      </c>
      <c r="Q173">
        <v>0</v>
      </c>
      <c r="R173">
        <v>0</v>
      </c>
      <c r="S173" s="13">
        <f t="shared" si="14"/>
        <v>0</v>
      </c>
      <c r="T173" s="13">
        <f t="shared" si="15"/>
        <v>0</v>
      </c>
      <c r="U173">
        <v>0</v>
      </c>
      <c r="V173">
        <v>0</v>
      </c>
      <c r="W173">
        <v>0</v>
      </c>
      <c r="X173" s="2">
        <v>4</v>
      </c>
      <c r="Y173" s="21">
        <v>0.43333333330000001</v>
      </c>
      <c r="Z173">
        <v>0.44</v>
      </c>
      <c r="AA173">
        <v>5.14</v>
      </c>
      <c r="AB173" s="32">
        <f t="shared" si="16"/>
        <v>7.8853046594982074E-2</v>
      </c>
      <c r="AE173" s="17" t="str">
        <f t="shared" si="17"/>
        <v xml:space="preserve"> </v>
      </c>
      <c r="AF173" s="35">
        <v>0</v>
      </c>
      <c r="AG173" s="35">
        <v>0</v>
      </c>
      <c r="AH173" s="35">
        <v>1</v>
      </c>
      <c r="AI173" s="35">
        <v>1</v>
      </c>
      <c r="AJ173" s="35">
        <v>0</v>
      </c>
      <c r="AK173" s="35">
        <v>1</v>
      </c>
      <c r="AL173" s="35">
        <v>0</v>
      </c>
      <c r="AM173" s="35">
        <v>0</v>
      </c>
      <c r="AN173">
        <v>0</v>
      </c>
      <c r="AO173">
        <v>0</v>
      </c>
      <c r="AP173" s="2">
        <v>-15</v>
      </c>
      <c r="AQ173" s="2">
        <v>61.6</v>
      </c>
      <c r="AR173" s="2">
        <v>76.53</v>
      </c>
      <c r="AS173" s="21">
        <v>-9.93</v>
      </c>
      <c r="AT173" s="2">
        <v>0</v>
      </c>
      <c r="AU173" s="2">
        <v>0.30000000000000004</v>
      </c>
      <c r="AV173" s="2">
        <v>0</v>
      </c>
      <c r="AW173" s="2">
        <v>0</v>
      </c>
      <c r="AX173" s="2">
        <v>0</v>
      </c>
      <c r="AY173" s="2">
        <v>0.30000000000000004</v>
      </c>
    </row>
    <row r="174" spans="1:51" x14ac:dyDescent="0.2">
      <c r="A174" s="12" t="s">
        <v>628</v>
      </c>
      <c r="B174" s="12" t="s">
        <v>3410</v>
      </c>
      <c r="C174" t="s">
        <v>3409</v>
      </c>
      <c r="D174" t="s">
        <v>177</v>
      </c>
      <c r="E174" s="12" t="s">
        <v>178</v>
      </c>
      <c r="F174">
        <v>64</v>
      </c>
      <c r="G174">
        <v>1</v>
      </c>
      <c r="H174">
        <v>0</v>
      </c>
      <c r="I174" s="31">
        <f t="shared" si="12"/>
        <v>1</v>
      </c>
      <c r="J174">
        <v>0</v>
      </c>
      <c r="K174">
        <v>0</v>
      </c>
      <c r="L174" s="3">
        <v>1</v>
      </c>
      <c r="M174" s="3">
        <v>0</v>
      </c>
      <c r="N174" s="3">
        <v>0</v>
      </c>
      <c r="O174" s="15">
        <f t="shared" si="13"/>
        <v>0</v>
      </c>
      <c r="P174">
        <v>4</v>
      </c>
      <c r="Q174">
        <v>0</v>
      </c>
      <c r="R174">
        <v>0</v>
      </c>
      <c r="S174" s="13">
        <f t="shared" si="14"/>
        <v>0.25</v>
      </c>
      <c r="T174" s="13">
        <f t="shared" si="15"/>
        <v>0.25</v>
      </c>
      <c r="U174">
        <v>29</v>
      </c>
      <c r="V174">
        <v>3</v>
      </c>
      <c r="W174">
        <v>3</v>
      </c>
      <c r="X174" s="2">
        <v>192.51666666669999</v>
      </c>
      <c r="Y174" s="21">
        <v>3</v>
      </c>
      <c r="Z174">
        <v>2.83</v>
      </c>
      <c r="AA174">
        <v>2.72</v>
      </c>
      <c r="AB174" s="32">
        <f t="shared" si="16"/>
        <v>0.50990990990990981</v>
      </c>
      <c r="AE174" s="17" t="str">
        <f t="shared" si="17"/>
        <v xml:space="preserve"> </v>
      </c>
      <c r="AF174" s="35">
        <v>5</v>
      </c>
      <c r="AG174" s="35">
        <v>15</v>
      </c>
      <c r="AH174" s="35">
        <v>19</v>
      </c>
      <c r="AI174" s="35">
        <v>107</v>
      </c>
      <c r="AJ174" s="35">
        <v>5</v>
      </c>
      <c r="AK174" s="35">
        <v>63</v>
      </c>
      <c r="AL174" s="35">
        <v>69</v>
      </c>
      <c r="AM174" s="35">
        <v>8</v>
      </c>
      <c r="AN174">
        <v>0</v>
      </c>
      <c r="AO174">
        <v>0</v>
      </c>
      <c r="AP174" s="2">
        <v>-71.97</v>
      </c>
      <c r="AQ174" s="2">
        <v>1.5</v>
      </c>
      <c r="AR174" s="2">
        <v>80.734999999999999</v>
      </c>
      <c r="AS174" s="21">
        <v>-0.90900000000000003</v>
      </c>
      <c r="AT174" s="2">
        <v>-13.2</v>
      </c>
      <c r="AU174" s="2">
        <v>3.6</v>
      </c>
      <c r="AV174" s="2">
        <v>0.5</v>
      </c>
      <c r="AW174" s="2">
        <v>1.1000000000000001</v>
      </c>
      <c r="AX174" s="2">
        <v>-3.9</v>
      </c>
      <c r="AY174" s="2">
        <v>1.2</v>
      </c>
    </row>
    <row r="175" spans="1:51" x14ac:dyDescent="0.2">
      <c r="A175" s="12" t="s">
        <v>2051</v>
      </c>
      <c r="B175" s="12" t="s">
        <v>2052</v>
      </c>
      <c r="C175" t="s">
        <v>2050</v>
      </c>
      <c r="D175" t="s">
        <v>147</v>
      </c>
      <c r="E175" s="12" t="s">
        <v>148</v>
      </c>
      <c r="F175">
        <v>33</v>
      </c>
      <c r="G175">
        <v>0</v>
      </c>
      <c r="H175">
        <v>0</v>
      </c>
      <c r="I175" s="31">
        <f t="shared" si="12"/>
        <v>0</v>
      </c>
      <c r="J175">
        <v>0</v>
      </c>
      <c r="K175">
        <v>0</v>
      </c>
      <c r="L175" s="3">
        <v>0</v>
      </c>
      <c r="M175" s="3">
        <v>0</v>
      </c>
      <c r="N175" s="3">
        <v>0</v>
      </c>
      <c r="O175" s="15">
        <f t="shared" si="13"/>
        <v>0</v>
      </c>
      <c r="P175">
        <v>1</v>
      </c>
      <c r="Q175">
        <v>0</v>
      </c>
      <c r="R175">
        <v>0</v>
      </c>
      <c r="S175" s="13">
        <f t="shared" si="14"/>
        <v>0</v>
      </c>
      <c r="T175" s="13">
        <f t="shared" si="15"/>
        <v>0</v>
      </c>
      <c r="U175">
        <v>1</v>
      </c>
      <c r="V175">
        <v>1</v>
      </c>
      <c r="W175">
        <v>0</v>
      </c>
      <c r="X175" s="2">
        <v>16.083333333300001</v>
      </c>
      <c r="Y175" s="21">
        <v>0.4833333333</v>
      </c>
      <c r="Z175">
        <v>0.49</v>
      </c>
      <c r="AA175">
        <v>4.72</v>
      </c>
      <c r="AB175" s="32">
        <f t="shared" si="16"/>
        <v>9.4049904030710174E-2</v>
      </c>
      <c r="AC175">
        <v>0</v>
      </c>
      <c r="AD175">
        <v>0</v>
      </c>
      <c r="AE175" s="17" t="str">
        <f t="shared" si="17"/>
        <v xml:space="preserve"> </v>
      </c>
      <c r="AF175" s="35">
        <v>0</v>
      </c>
      <c r="AG175" s="35">
        <v>3</v>
      </c>
      <c r="AH175" s="35">
        <v>1</v>
      </c>
      <c r="AI175" s="35">
        <v>25</v>
      </c>
      <c r="AJ175" s="35">
        <v>0</v>
      </c>
      <c r="AK175" s="35">
        <v>5</v>
      </c>
      <c r="AL175" s="35">
        <v>2</v>
      </c>
      <c r="AM175" s="35">
        <v>0</v>
      </c>
      <c r="AN175">
        <v>0</v>
      </c>
      <c r="AO175">
        <v>0</v>
      </c>
      <c r="AP175" s="2">
        <v>-126.84</v>
      </c>
      <c r="AQ175" s="2">
        <v>-35.5</v>
      </c>
      <c r="AR175" s="2">
        <v>88.162999999999997</v>
      </c>
      <c r="AS175" s="21">
        <v>2.8359999999999999</v>
      </c>
      <c r="AT175" s="2">
        <v>-3.5</v>
      </c>
      <c r="AU175" s="2">
        <v>-2.1</v>
      </c>
      <c r="AV175" s="2">
        <v>-0.2</v>
      </c>
      <c r="AW175" s="2">
        <v>0</v>
      </c>
      <c r="AX175" s="2">
        <v>0.2</v>
      </c>
      <c r="AY175" s="2">
        <v>-2</v>
      </c>
    </row>
    <row r="176" spans="1:51" x14ac:dyDescent="0.2">
      <c r="A176" s="12" t="s">
        <v>2297</v>
      </c>
      <c r="B176" s="12" t="s">
        <v>2298</v>
      </c>
      <c r="C176" t="s">
        <v>2296</v>
      </c>
      <c r="D176" t="s">
        <v>529</v>
      </c>
      <c r="E176" s="12" t="s">
        <v>156</v>
      </c>
      <c r="F176">
        <v>79</v>
      </c>
      <c r="G176">
        <v>1</v>
      </c>
      <c r="H176">
        <v>2</v>
      </c>
      <c r="I176" s="31">
        <f t="shared" si="12"/>
        <v>3</v>
      </c>
      <c r="J176">
        <v>2</v>
      </c>
      <c r="K176">
        <v>0</v>
      </c>
      <c r="L176" s="3">
        <v>1</v>
      </c>
      <c r="M176" s="3">
        <v>2</v>
      </c>
      <c r="N176" s="3">
        <v>0</v>
      </c>
      <c r="O176" s="15">
        <f t="shared" si="13"/>
        <v>16</v>
      </c>
      <c r="P176">
        <v>8</v>
      </c>
      <c r="Q176">
        <v>0</v>
      </c>
      <c r="R176">
        <v>2</v>
      </c>
      <c r="S176" s="13">
        <f t="shared" si="14"/>
        <v>0.125</v>
      </c>
      <c r="T176" s="13">
        <f t="shared" si="15"/>
        <v>0.1</v>
      </c>
      <c r="U176">
        <v>2</v>
      </c>
      <c r="V176">
        <v>9</v>
      </c>
      <c r="W176">
        <v>4</v>
      </c>
      <c r="X176" s="2">
        <v>115.7666666667</v>
      </c>
      <c r="Y176" s="21">
        <v>1.45</v>
      </c>
      <c r="Z176">
        <v>1.46</v>
      </c>
      <c r="AA176">
        <v>4.4400000000000004</v>
      </c>
      <c r="AB176" s="32">
        <f t="shared" si="16"/>
        <v>0.24745762711864405</v>
      </c>
      <c r="AC176">
        <v>3</v>
      </c>
      <c r="AD176">
        <v>2</v>
      </c>
      <c r="AE176" s="17">
        <f t="shared" si="17"/>
        <v>0.6</v>
      </c>
      <c r="AF176" s="35">
        <v>3</v>
      </c>
      <c r="AG176" s="35">
        <v>15</v>
      </c>
      <c r="AH176" s="35">
        <v>21</v>
      </c>
      <c r="AI176" s="35">
        <v>100</v>
      </c>
      <c r="AJ176" s="35">
        <v>4</v>
      </c>
      <c r="AK176" s="35">
        <v>31</v>
      </c>
      <c r="AL176" s="35">
        <v>34</v>
      </c>
      <c r="AM176" s="35">
        <v>7</v>
      </c>
      <c r="AN176">
        <v>1</v>
      </c>
      <c r="AO176">
        <v>1</v>
      </c>
      <c r="AP176" s="2">
        <v>-75.31</v>
      </c>
      <c r="AQ176" s="2">
        <v>-7.7</v>
      </c>
      <c r="AR176" s="2">
        <v>81.39</v>
      </c>
      <c r="AS176" s="21">
        <v>3.7450000000000001</v>
      </c>
      <c r="AT176" s="2">
        <v>-11.6</v>
      </c>
      <c r="AU176" s="2">
        <v>-0.9</v>
      </c>
      <c r="AV176" s="2">
        <v>-0.1</v>
      </c>
      <c r="AW176" s="2">
        <v>0.30000000000000004</v>
      </c>
      <c r="AX176" s="2">
        <v>-0.8</v>
      </c>
      <c r="AY176" s="2">
        <v>-1.4</v>
      </c>
    </row>
    <row r="177" spans="1:51" x14ac:dyDescent="0.2">
      <c r="A177" s="12" t="s">
        <v>1502</v>
      </c>
      <c r="B177" s="12" t="s">
        <v>1503</v>
      </c>
      <c r="C177" t="s">
        <v>1501</v>
      </c>
      <c r="D177" t="s">
        <v>162</v>
      </c>
      <c r="E177" s="12" t="s">
        <v>132</v>
      </c>
      <c r="F177">
        <v>82</v>
      </c>
      <c r="G177">
        <v>0</v>
      </c>
      <c r="H177">
        <v>0</v>
      </c>
      <c r="I177" s="31">
        <f t="shared" si="12"/>
        <v>0</v>
      </c>
      <c r="J177">
        <v>0</v>
      </c>
      <c r="K177">
        <v>0</v>
      </c>
      <c r="L177" s="3">
        <v>0</v>
      </c>
      <c r="M177" s="3">
        <v>0</v>
      </c>
      <c r="N177" s="3">
        <v>0</v>
      </c>
      <c r="O177" s="15">
        <f t="shared" si="13"/>
        <v>0</v>
      </c>
      <c r="P177">
        <v>5</v>
      </c>
      <c r="Q177">
        <v>3</v>
      </c>
      <c r="R177">
        <v>3</v>
      </c>
      <c r="S177" s="13">
        <f t="shared" si="14"/>
        <v>0</v>
      </c>
      <c r="T177" s="13">
        <f t="shared" si="15"/>
        <v>0</v>
      </c>
      <c r="U177">
        <v>2</v>
      </c>
      <c r="V177">
        <v>3</v>
      </c>
      <c r="W177">
        <v>3</v>
      </c>
      <c r="X177" s="2">
        <v>77.383333333300001</v>
      </c>
      <c r="Y177" s="21">
        <v>0.93333333330000001</v>
      </c>
      <c r="Z177">
        <v>0.93</v>
      </c>
      <c r="AA177">
        <v>5.49</v>
      </c>
      <c r="AB177" s="32">
        <f t="shared" si="16"/>
        <v>0.14485981308411217</v>
      </c>
      <c r="AC177">
        <v>61</v>
      </c>
      <c r="AD177">
        <v>56</v>
      </c>
      <c r="AE177" s="17">
        <f t="shared" si="17"/>
        <v>0.5213675213675214</v>
      </c>
      <c r="AF177" s="35">
        <v>1</v>
      </c>
      <c r="AG177" s="35">
        <v>10</v>
      </c>
      <c r="AH177" s="35">
        <v>16</v>
      </c>
      <c r="AI177" s="35">
        <v>39</v>
      </c>
      <c r="AJ177" s="35">
        <v>8</v>
      </c>
      <c r="AK177" s="35">
        <v>23</v>
      </c>
      <c r="AL177" s="35">
        <v>24</v>
      </c>
      <c r="AM177" s="35">
        <v>8</v>
      </c>
      <c r="AN177">
        <v>1</v>
      </c>
      <c r="AO177">
        <v>3</v>
      </c>
      <c r="AP177" s="2">
        <v>-49.38</v>
      </c>
      <c r="AQ177" s="2">
        <v>19.600000000000001</v>
      </c>
      <c r="AR177" s="2">
        <v>81.304000000000002</v>
      </c>
      <c r="AS177" s="21">
        <v>0.46200000000000002</v>
      </c>
      <c r="AT177" s="2">
        <v>-5.4</v>
      </c>
      <c r="AU177" s="2">
        <v>1.4</v>
      </c>
      <c r="AV177" s="2">
        <v>0.4</v>
      </c>
      <c r="AW177" s="2">
        <v>-0.1</v>
      </c>
      <c r="AX177" s="2">
        <v>-1.2</v>
      </c>
      <c r="AY177" s="2">
        <v>0.60000000000000009</v>
      </c>
    </row>
    <row r="178" spans="1:51" x14ac:dyDescent="0.2">
      <c r="A178" s="12" t="s">
        <v>3337</v>
      </c>
      <c r="B178" s="12" t="s">
        <v>3338</v>
      </c>
      <c r="C178" t="s">
        <v>3336</v>
      </c>
      <c r="D178" t="s">
        <v>305</v>
      </c>
      <c r="E178" s="12" t="s">
        <v>178</v>
      </c>
      <c r="F178">
        <v>63</v>
      </c>
      <c r="G178">
        <v>0</v>
      </c>
      <c r="H178">
        <v>0</v>
      </c>
      <c r="I178" s="31">
        <f t="shared" si="12"/>
        <v>0</v>
      </c>
      <c r="J178">
        <v>0</v>
      </c>
      <c r="K178">
        <v>0</v>
      </c>
      <c r="L178" s="3">
        <v>0</v>
      </c>
      <c r="M178" s="3">
        <v>0</v>
      </c>
      <c r="N178" s="3">
        <v>0</v>
      </c>
      <c r="O178" s="15">
        <f t="shared" si="13"/>
        <v>0</v>
      </c>
      <c r="P178">
        <v>2</v>
      </c>
      <c r="Q178">
        <v>0</v>
      </c>
      <c r="R178">
        <v>1</v>
      </c>
      <c r="S178" s="13">
        <f t="shared" si="14"/>
        <v>0</v>
      </c>
      <c r="T178" s="13">
        <f t="shared" si="15"/>
        <v>0</v>
      </c>
      <c r="U178">
        <v>7</v>
      </c>
      <c r="V178">
        <v>12</v>
      </c>
      <c r="W178">
        <v>1</v>
      </c>
      <c r="X178" s="2">
        <v>81.233333333299996</v>
      </c>
      <c r="Y178" s="21">
        <v>1.2833333332999999</v>
      </c>
      <c r="Z178">
        <v>1.29</v>
      </c>
      <c r="AA178">
        <v>3.98</v>
      </c>
      <c r="AB178" s="32">
        <f t="shared" si="16"/>
        <v>0.24478178368121445</v>
      </c>
      <c r="AE178" s="17" t="str">
        <f t="shared" si="17"/>
        <v xml:space="preserve"> </v>
      </c>
      <c r="AF178" s="35">
        <v>0</v>
      </c>
      <c r="AG178" s="35">
        <v>12</v>
      </c>
      <c r="AH178" s="35">
        <v>7</v>
      </c>
      <c r="AI178" s="35">
        <v>44</v>
      </c>
      <c r="AJ178" s="35">
        <v>1</v>
      </c>
      <c r="AK178" s="35">
        <v>22</v>
      </c>
      <c r="AL178" s="35">
        <v>28</v>
      </c>
      <c r="AM178" s="35">
        <v>6</v>
      </c>
      <c r="AN178">
        <v>0</v>
      </c>
      <c r="AO178">
        <v>0</v>
      </c>
      <c r="AP178" s="2">
        <v>-67.95</v>
      </c>
      <c r="AQ178" s="2">
        <v>15.5</v>
      </c>
      <c r="AR178" s="2">
        <v>83.477999999999994</v>
      </c>
      <c r="AS178" s="21">
        <v>3.681</v>
      </c>
      <c r="AT178" s="2">
        <v>-7.1</v>
      </c>
      <c r="AU178" s="2">
        <v>0.8</v>
      </c>
      <c r="AV178" s="2">
        <v>-0.2</v>
      </c>
      <c r="AW178" s="2">
        <v>-0.1</v>
      </c>
      <c r="AX178" s="2">
        <v>0.60000000000000009</v>
      </c>
      <c r="AY178" s="2">
        <v>1.2</v>
      </c>
    </row>
    <row r="179" spans="1:51" x14ac:dyDescent="0.2">
      <c r="A179" s="12" t="s">
        <v>347</v>
      </c>
      <c r="B179" s="12" t="s">
        <v>348</v>
      </c>
      <c r="C179" t="s">
        <v>346</v>
      </c>
      <c r="D179" t="s">
        <v>223</v>
      </c>
      <c r="E179" s="12" t="s">
        <v>170</v>
      </c>
      <c r="F179">
        <v>1</v>
      </c>
      <c r="G179">
        <v>0</v>
      </c>
      <c r="H179">
        <v>0</v>
      </c>
      <c r="I179" s="31">
        <f t="shared" si="12"/>
        <v>0</v>
      </c>
      <c r="J179">
        <v>0</v>
      </c>
      <c r="K179">
        <v>0</v>
      </c>
      <c r="L179" s="3">
        <v>0</v>
      </c>
      <c r="M179" s="3">
        <v>0</v>
      </c>
      <c r="N179" s="3">
        <v>0</v>
      </c>
      <c r="O179" s="15">
        <f t="shared" si="13"/>
        <v>0</v>
      </c>
      <c r="P179">
        <v>0</v>
      </c>
      <c r="Q179">
        <v>0</v>
      </c>
      <c r="R179">
        <v>0</v>
      </c>
      <c r="S179" s="13">
        <f t="shared" si="14"/>
        <v>0</v>
      </c>
      <c r="T179" s="13">
        <f t="shared" si="15"/>
        <v>0</v>
      </c>
      <c r="U179">
        <v>0</v>
      </c>
      <c r="V179">
        <v>0</v>
      </c>
      <c r="W179">
        <v>0</v>
      </c>
      <c r="X179" s="2">
        <v>0</v>
      </c>
      <c r="Y179" s="21">
        <v>0</v>
      </c>
      <c r="AB179" s="32">
        <f t="shared" si="16"/>
        <v>0</v>
      </c>
      <c r="AC179">
        <v>0</v>
      </c>
      <c r="AD179">
        <v>0</v>
      </c>
      <c r="AE179" s="17" t="str">
        <f t="shared" si="17"/>
        <v xml:space="preserve"> </v>
      </c>
      <c r="AF179" s="35">
        <v>0</v>
      </c>
      <c r="AG179" s="35">
        <v>0</v>
      </c>
      <c r="AH179" s="35">
        <v>0</v>
      </c>
      <c r="AI179" s="35">
        <v>0</v>
      </c>
      <c r="AJ179" s="35">
        <v>0</v>
      </c>
      <c r="AK179" s="35">
        <v>0</v>
      </c>
      <c r="AL179" s="35">
        <v>0</v>
      </c>
      <c r="AM179" s="35">
        <v>0</v>
      </c>
      <c r="AN179">
        <v>0</v>
      </c>
      <c r="AO179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</row>
    <row r="180" spans="1:51" x14ac:dyDescent="0.2">
      <c r="A180" s="12" t="s">
        <v>347</v>
      </c>
      <c r="B180" s="12" t="s">
        <v>806</v>
      </c>
      <c r="C180" t="s">
        <v>805</v>
      </c>
      <c r="D180" t="s">
        <v>529</v>
      </c>
      <c r="E180" s="12" t="s">
        <v>178</v>
      </c>
      <c r="F180">
        <v>49</v>
      </c>
      <c r="G180">
        <v>0</v>
      </c>
      <c r="H180">
        <v>0</v>
      </c>
      <c r="I180" s="31">
        <f t="shared" si="12"/>
        <v>0</v>
      </c>
      <c r="J180">
        <v>0</v>
      </c>
      <c r="K180">
        <v>0</v>
      </c>
      <c r="L180" s="3">
        <v>0</v>
      </c>
      <c r="M180" s="3">
        <v>0</v>
      </c>
      <c r="N180" s="3">
        <v>0</v>
      </c>
      <c r="O180" s="15">
        <f t="shared" si="13"/>
        <v>0</v>
      </c>
      <c r="P180">
        <v>2</v>
      </c>
      <c r="Q180">
        <v>0</v>
      </c>
      <c r="R180">
        <v>0</v>
      </c>
      <c r="S180" s="13">
        <f t="shared" si="14"/>
        <v>0</v>
      </c>
      <c r="T180" s="13">
        <f t="shared" si="15"/>
        <v>0</v>
      </c>
      <c r="U180">
        <v>8</v>
      </c>
      <c r="V180">
        <v>3</v>
      </c>
      <c r="W180">
        <v>3</v>
      </c>
      <c r="X180" s="2">
        <v>85.8</v>
      </c>
      <c r="Y180" s="21">
        <v>1.75</v>
      </c>
      <c r="Z180">
        <v>1.71</v>
      </c>
      <c r="AA180">
        <v>4.18</v>
      </c>
      <c r="AB180" s="32">
        <f t="shared" si="16"/>
        <v>0.29032258064516131</v>
      </c>
      <c r="AE180" s="17" t="str">
        <f t="shared" si="17"/>
        <v xml:space="preserve"> </v>
      </c>
      <c r="AF180" s="35">
        <v>1</v>
      </c>
      <c r="AG180" s="35">
        <v>6</v>
      </c>
      <c r="AH180" s="35">
        <v>17</v>
      </c>
      <c r="AI180" s="35">
        <v>60</v>
      </c>
      <c r="AJ180" s="35">
        <v>6</v>
      </c>
      <c r="AK180" s="35">
        <v>29</v>
      </c>
      <c r="AL180" s="35">
        <v>26</v>
      </c>
      <c r="AM180" s="35">
        <v>5</v>
      </c>
      <c r="AN180">
        <v>0</v>
      </c>
      <c r="AO180">
        <v>0</v>
      </c>
      <c r="AP180" s="2">
        <v>-65.84</v>
      </c>
      <c r="AQ180" s="2">
        <v>3.9</v>
      </c>
      <c r="AR180" s="2">
        <v>75.141000000000005</v>
      </c>
      <c r="AS180" s="21">
        <v>-0.625</v>
      </c>
      <c r="AT180" s="2">
        <v>-5.9</v>
      </c>
      <c r="AU180" s="2">
        <v>1.4</v>
      </c>
      <c r="AV180" s="2">
        <v>-0.2</v>
      </c>
      <c r="AW180" s="2">
        <v>-0.5</v>
      </c>
      <c r="AX180" s="2">
        <v>-0.8</v>
      </c>
      <c r="AY180" s="2">
        <v>-0.1</v>
      </c>
    </row>
    <row r="181" spans="1:51" x14ac:dyDescent="0.2">
      <c r="A181" s="12" t="s">
        <v>347</v>
      </c>
      <c r="B181" s="12" t="s">
        <v>1164</v>
      </c>
      <c r="C181" t="s">
        <v>1163</v>
      </c>
      <c r="D181" t="s">
        <v>393</v>
      </c>
      <c r="E181" s="12" t="s">
        <v>170</v>
      </c>
      <c r="F181">
        <v>81</v>
      </c>
      <c r="G181">
        <v>1</v>
      </c>
      <c r="H181">
        <v>0</v>
      </c>
      <c r="I181" s="31">
        <f t="shared" si="12"/>
        <v>1</v>
      </c>
      <c r="J181">
        <v>0</v>
      </c>
      <c r="K181">
        <v>0</v>
      </c>
      <c r="L181" s="3">
        <v>1</v>
      </c>
      <c r="M181" s="3">
        <v>0</v>
      </c>
      <c r="N181" s="3">
        <v>0</v>
      </c>
      <c r="O181" s="15">
        <f t="shared" si="13"/>
        <v>0</v>
      </c>
      <c r="P181">
        <v>11</v>
      </c>
      <c r="Q181">
        <v>4</v>
      </c>
      <c r="R181">
        <v>3</v>
      </c>
      <c r="S181" s="13">
        <f t="shared" si="14"/>
        <v>9.0909090909090912E-2</v>
      </c>
      <c r="T181" s="13">
        <f t="shared" si="15"/>
        <v>5.5555555555555552E-2</v>
      </c>
      <c r="U181">
        <v>4</v>
      </c>
      <c r="V181">
        <v>3</v>
      </c>
      <c r="W181">
        <v>4</v>
      </c>
      <c r="X181" s="2">
        <v>127.6666666667</v>
      </c>
      <c r="Y181" s="21">
        <v>1.5666666667</v>
      </c>
      <c r="Z181">
        <v>1.48</v>
      </c>
      <c r="AA181">
        <v>3.37</v>
      </c>
      <c r="AB181" s="32">
        <f t="shared" si="16"/>
        <v>0.30515463917525776</v>
      </c>
      <c r="AC181">
        <v>59</v>
      </c>
      <c r="AD181">
        <v>59</v>
      </c>
      <c r="AE181" s="17">
        <f t="shared" si="17"/>
        <v>0.5</v>
      </c>
      <c r="AF181" s="35">
        <v>2</v>
      </c>
      <c r="AG181" s="35">
        <v>14</v>
      </c>
      <c r="AH181" s="35">
        <v>25</v>
      </c>
      <c r="AI181" s="35">
        <v>99</v>
      </c>
      <c r="AJ181" s="35">
        <v>8</v>
      </c>
      <c r="AK181" s="35">
        <v>46</v>
      </c>
      <c r="AL181" s="35">
        <v>41</v>
      </c>
      <c r="AM181" s="35">
        <v>7</v>
      </c>
      <c r="AN181">
        <v>3</v>
      </c>
      <c r="AO181">
        <v>1</v>
      </c>
      <c r="AP181" s="2">
        <v>-78.819999999999993</v>
      </c>
      <c r="AQ181" s="2">
        <v>9.4</v>
      </c>
      <c r="AR181" s="2">
        <v>82.938000000000002</v>
      </c>
      <c r="AS181" s="21">
        <v>3.1429999999999998</v>
      </c>
      <c r="AT181" s="2">
        <v>-10.3</v>
      </c>
      <c r="AU181" s="2">
        <v>0.4</v>
      </c>
      <c r="AV181" s="2">
        <v>-0.2</v>
      </c>
      <c r="AW181" s="2">
        <v>0.4</v>
      </c>
      <c r="AX181" s="2">
        <v>0.4</v>
      </c>
      <c r="AY181" s="2">
        <v>1</v>
      </c>
    </row>
    <row r="182" spans="1:51" x14ac:dyDescent="0.2">
      <c r="A182" s="12" t="s">
        <v>347</v>
      </c>
      <c r="B182" s="12" t="s">
        <v>1371</v>
      </c>
      <c r="C182" t="s">
        <v>1370</v>
      </c>
      <c r="D182" t="s">
        <v>112</v>
      </c>
      <c r="E182" s="12" t="s">
        <v>178</v>
      </c>
      <c r="F182">
        <v>79</v>
      </c>
      <c r="G182">
        <v>0</v>
      </c>
      <c r="H182">
        <v>0</v>
      </c>
      <c r="I182" s="31">
        <f t="shared" si="12"/>
        <v>0</v>
      </c>
      <c r="J182">
        <v>0</v>
      </c>
      <c r="K182">
        <v>0</v>
      </c>
      <c r="L182" s="3">
        <v>0</v>
      </c>
      <c r="M182" s="3">
        <v>0</v>
      </c>
      <c r="N182" s="3">
        <v>0</v>
      </c>
      <c r="O182" s="15">
        <f t="shared" si="13"/>
        <v>0</v>
      </c>
      <c r="P182">
        <v>2</v>
      </c>
      <c r="Q182">
        <v>0</v>
      </c>
      <c r="R182">
        <v>0</v>
      </c>
      <c r="S182" s="13">
        <f t="shared" si="14"/>
        <v>0</v>
      </c>
      <c r="T182" s="13">
        <f t="shared" si="15"/>
        <v>0</v>
      </c>
      <c r="U182">
        <v>17</v>
      </c>
      <c r="V182">
        <v>23</v>
      </c>
      <c r="W182">
        <v>1</v>
      </c>
      <c r="X182" s="2">
        <v>129.65</v>
      </c>
      <c r="Y182" s="21">
        <v>1.6333333333</v>
      </c>
      <c r="Z182">
        <v>1.6</v>
      </c>
      <c r="AA182">
        <v>3.61</v>
      </c>
      <c r="AB182" s="32">
        <f t="shared" si="16"/>
        <v>0.30710172744721692</v>
      </c>
      <c r="AE182" s="17" t="str">
        <f t="shared" si="17"/>
        <v xml:space="preserve"> </v>
      </c>
      <c r="AF182" s="35">
        <v>2</v>
      </c>
      <c r="AG182" s="35">
        <v>16</v>
      </c>
      <c r="AH182" s="35">
        <v>11</v>
      </c>
      <c r="AI182" s="35">
        <v>112</v>
      </c>
      <c r="AJ182" s="35">
        <v>2</v>
      </c>
      <c r="AK182" s="35">
        <v>48</v>
      </c>
      <c r="AL182" s="35">
        <v>45</v>
      </c>
      <c r="AM182" s="35">
        <v>5</v>
      </c>
      <c r="AN182">
        <v>0</v>
      </c>
      <c r="AO182">
        <v>1</v>
      </c>
      <c r="AP182" s="2">
        <v>-95.32</v>
      </c>
      <c r="AQ182" s="2">
        <v>3.3</v>
      </c>
      <c r="AR182" s="2">
        <v>77.406000000000006</v>
      </c>
      <c r="AS182" s="21">
        <v>-3.5230000000000001</v>
      </c>
      <c r="AT182" s="2">
        <v>-14.4</v>
      </c>
      <c r="AU182" s="2">
        <v>-2.2999999999999998</v>
      </c>
      <c r="AV182" s="2">
        <v>0.30000000000000004</v>
      </c>
      <c r="AW182" s="2">
        <v>0.1</v>
      </c>
      <c r="AX182" s="2">
        <v>1.3</v>
      </c>
      <c r="AY182" s="2">
        <v>-0.5</v>
      </c>
    </row>
    <row r="183" spans="1:51" x14ac:dyDescent="0.2">
      <c r="A183" s="12" t="s">
        <v>347</v>
      </c>
      <c r="B183" s="12" t="s">
        <v>1531</v>
      </c>
      <c r="C183" t="s">
        <v>1530</v>
      </c>
      <c r="D183" t="s">
        <v>223</v>
      </c>
      <c r="E183" s="12" t="s">
        <v>178</v>
      </c>
      <c r="F183">
        <v>5</v>
      </c>
      <c r="G183">
        <v>0</v>
      </c>
      <c r="H183">
        <v>0</v>
      </c>
      <c r="I183" s="31">
        <f t="shared" si="12"/>
        <v>0</v>
      </c>
      <c r="J183">
        <v>0</v>
      </c>
      <c r="K183">
        <v>0</v>
      </c>
      <c r="L183" s="3">
        <v>0</v>
      </c>
      <c r="M183" s="3">
        <v>0</v>
      </c>
      <c r="N183" s="3">
        <v>0</v>
      </c>
      <c r="O183" s="15">
        <f t="shared" si="13"/>
        <v>0</v>
      </c>
      <c r="P183">
        <v>0</v>
      </c>
      <c r="Q183">
        <v>0</v>
      </c>
      <c r="R183">
        <v>0</v>
      </c>
      <c r="S183" s="13">
        <f t="shared" si="14"/>
        <v>0</v>
      </c>
      <c r="T183" s="13">
        <f t="shared" si="15"/>
        <v>0</v>
      </c>
      <c r="U183">
        <v>0</v>
      </c>
      <c r="V183">
        <v>0</v>
      </c>
      <c r="W183">
        <v>0</v>
      </c>
      <c r="X183" s="2">
        <v>0.1333333333</v>
      </c>
      <c r="Y183" s="21">
        <v>1.6666666699999999E-2</v>
      </c>
      <c r="Z183">
        <v>0.03</v>
      </c>
      <c r="AA183">
        <v>5.71</v>
      </c>
      <c r="AB183" s="32">
        <f t="shared" si="16"/>
        <v>5.2264808362369334E-3</v>
      </c>
      <c r="AE183" s="17" t="str">
        <f t="shared" si="17"/>
        <v xml:space="preserve"> 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>
        <v>0</v>
      </c>
      <c r="AO183">
        <v>0</v>
      </c>
      <c r="AP183" s="2">
        <v>0</v>
      </c>
      <c r="AQ183" s="2">
        <v>111.4</v>
      </c>
      <c r="AR183" s="2">
        <v>83.72</v>
      </c>
      <c r="AS183" s="21">
        <v>4.085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</row>
    <row r="184" spans="1:51" x14ac:dyDescent="0.2">
      <c r="A184" s="12" t="s">
        <v>347</v>
      </c>
      <c r="B184" s="12" t="s">
        <v>1793</v>
      </c>
      <c r="C184" t="s">
        <v>1792</v>
      </c>
      <c r="D184" t="s">
        <v>139</v>
      </c>
      <c r="E184" s="12" t="s">
        <v>170</v>
      </c>
      <c r="F184">
        <v>72</v>
      </c>
      <c r="G184">
        <v>0</v>
      </c>
      <c r="H184">
        <v>0</v>
      </c>
      <c r="I184" s="31">
        <f t="shared" si="12"/>
        <v>0</v>
      </c>
      <c r="J184">
        <v>0</v>
      </c>
      <c r="K184">
        <v>0</v>
      </c>
      <c r="L184" s="3">
        <v>0</v>
      </c>
      <c r="M184" s="3">
        <v>0</v>
      </c>
      <c r="N184" s="3">
        <v>0</v>
      </c>
      <c r="O184" s="15">
        <f t="shared" si="13"/>
        <v>0</v>
      </c>
      <c r="P184">
        <v>3</v>
      </c>
      <c r="Q184">
        <v>1</v>
      </c>
      <c r="R184">
        <v>0</v>
      </c>
      <c r="S184" s="13">
        <f t="shared" si="14"/>
        <v>0</v>
      </c>
      <c r="T184" s="13">
        <f t="shared" si="15"/>
        <v>0</v>
      </c>
      <c r="U184">
        <v>1</v>
      </c>
      <c r="V184">
        <v>0</v>
      </c>
      <c r="W184">
        <v>1</v>
      </c>
      <c r="X184" s="2">
        <v>33.983333333300003</v>
      </c>
      <c r="Y184" s="21">
        <v>0.46666666670000001</v>
      </c>
      <c r="Z184">
        <v>0.49</v>
      </c>
      <c r="AA184">
        <v>5.09</v>
      </c>
      <c r="AB184" s="32">
        <f t="shared" si="16"/>
        <v>8.7813620071684584E-2</v>
      </c>
      <c r="AC184">
        <v>20</v>
      </c>
      <c r="AD184">
        <v>21</v>
      </c>
      <c r="AE184" s="17">
        <f t="shared" si="17"/>
        <v>0.48780487804878048</v>
      </c>
      <c r="AF184" s="35">
        <v>0</v>
      </c>
      <c r="AG184" s="35">
        <v>5</v>
      </c>
      <c r="AH184" s="35">
        <v>6</v>
      </c>
      <c r="AI184" s="35">
        <v>28</v>
      </c>
      <c r="AJ184" s="35">
        <v>1</v>
      </c>
      <c r="AK184" s="35">
        <v>9</v>
      </c>
      <c r="AL184" s="35">
        <v>12</v>
      </c>
      <c r="AM184" s="35">
        <v>2</v>
      </c>
      <c r="AN184">
        <v>0</v>
      </c>
      <c r="AO184">
        <v>0</v>
      </c>
      <c r="AP184" s="2">
        <v>-76.63</v>
      </c>
      <c r="AQ184" s="2">
        <v>15.9</v>
      </c>
      <c r="AR184" s="2">
        <v>88.558000000000007</v>
      </c>
      <c r="AS184" s="21">
        <v>-10.071999999999999</v>
      </c>
      <c r="AT184" s="2">
        <v>-3.5</v>
      </c>
      <c r="AU184" s="2">
        <v>0.1</v>
      </c>
      <c r="AV184" s="2">
        <v>-0.2</v>
      </c>
      <c r="AW184" s="2">
        <v>-0.1</v>
      </c>
      <c r="AX184" s="2">
        <v>0.9</v>
      </c>
      <c r="AY184" s="2">
        <v>0.60000000000000009</v>
      </c>
    </row>
    <row r="185" spans="1:51" x14ac:dyDescent="0.2">
      <c r="A185" s="12" t="s">
        <v>347</v>
      </c>
      <c r="B185" s="12" t="s">
        <v>2133</v>
      </c>
      <c r="C185" t="s">
        <v>2132</v>
      </c>
      <c r="D185" t="s">
        <v>271</v>
      </c>
      <c r="E185" s="12" t="s">
        <v>2134</v>
      </c>
      <c r="F185">
        <v>1</v>
      </c>
      <c r="G185">
        <v>0</v>
      </c>
      <c r="H185">
        <v>0</v>
      </c>
      <c r="I185" s="31">
        <f t="shared" si="12"/>
        <v>0</v>
      </c>
      <c r="J185">
        <v>0</v>
      </c>
      <c r="K185">
        <v>0</v>
      </c>
      <c r="L185" s="3">
        <v>0</v>
      </c>
      <c r="M185" s="3">
        <v>0</v>
      </c>
      <c r="N185" s="3">
        <v>0</v>
      </c>
      <c r="O185" s="15">
        <f t="shared" si="13"/>
        <v>0</v>
      </c>
      <c r="P185">
        <v>0</v>
      </c>
      <c r="Q185">
        <v>0</v>
      </c>
      <c r="R185">
        <v>0</v>
      </c>
      <c r="S185" s="13">
        <f t="shared" si="14"/>
        <v>0</v>
      </c>
      <c r="T185" s="13">
        <f t="shared" si="15"/>
        <v>0</v>
      </c>
      <c r="U185">
        <v>0</v>
      </c>
      <c r="V185">
        <v>0</v>
      </c>
      <c r="W185">
        <v>0</v>
      </c>
      <c r="X185" s="2">
        <v>0</v>
      </c>
      <c r="Y185" s="21">
        <v>0</v>
      </c>
      <c r="AB185" s="32">
        <f t="shared" si="16"/>
        <v>0</v>
      </c>
      <c r="AC185">
        <v>0</v>
      </c>
      <c r="AD185">
        <v>0</v>
      </c>
      <c r="AE185" s="17" t="str">
        <f t="shared" si="17"/>
        <v xml:space="preserve"> </v>
      </c>
      <c r="AF185" s="35">
        <v>0</v>
      </c>
      <c r="AG185" s="35">
        <v>0</v>
      </c>
      <c r="AH185" s="35">
        <v>0</v>
      </c>
      <c r="AI185" s="35">
        <v>0</v>
      </c>
      <c r="AJ185" s="35">
        <v>0</v>
      </c>
      <c r="AK185" s="35">
        <v>0</v>
      </c>
      <c r="AL185" s="35">
        <v>0</v>
      </c>
      <c r="AM185" s="35">
        <v>0</v>
      </c>
      <c r="AN185">
        <v>0</v>
      </c>
      <c r="AO185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</row>
    <row r="186" spans="1:51" x14ac:dyDescent="0.2">
      <c r="A186" s="12" t="s">
        <v>347</v>
      </c>
      <c r="B186" s="12" t="s">
        <v>2383</v>
      </c>
      <c r="C186" t="s">
        <v>2382</v>
      </c>
      <c r="D186" s="12" t="s">
        <v>305</v>
      </c>
      <c r="E186" s="12" t="s">
        <v>132</v>
      </c>
      <c r="F186">
        <v>43</v>
      </c>
      <c r="G186">
        <v>0</v>
      </c>
      <c r="H186">
        <v>0</v>
      </c>
      <c r="I186" s="31">
        <f t="shared" si="12"/>
        <v>0</v>
      </c>
      <c r="J186">
        <v>0</v>
      </c>
      <c r="K186">
        <v>0</v>
      </c>
      <c r="L186" s="3">
        <v>0</v>
      </c>
      <c r="M186" s="3">
        <v>0</v>
      </c>
      <c r="N186" s="3">
        <v>0</v>
      </c>
      <c r="O186" s="15">
        <f t="shared" si="13"/>
        <v>0</v>
      </c>
      <c r="P186">
        <v>3</v>
      </c>
      <c r="Q186">
        <v>0</v>
      </c>
      <c r="R186">
        <v>0</v>
      </c>
      <c r="S186" s="13">
        <f t="shared" si="14"/>
        <v>0</v>
      </c>
      <c r="T186" s="13">
        <f t="shared" si="15"/>
        <v>0</v>
      </c>
      <c r="U186">
        <v>3</v>
      </c>
      <c r="V186">
        <v>3</v>
      </c>
      <c r="W186">
        <v>0</v>
      </c>
      <c r="X186" s="2">
        <v>56.816666666700002</v>
      </c>
      <c r="Y186" s="21">
        <v>1.3166666667</v>
      </c>
      <c r="Z186">
        <v>1.32</v>
      </c>
      <c r="AA186">
        <v>4.59</v>
      </c>
      <c r="AB186" s="32">
        <f t="shared" si="16"/>
        <v>0.2233502538071066</v>
      </c>
      <c r="AC186">
        <v>12</v>
      </c>
      <c r="AD186">
        <v>17</v>
      </c>
      <c r="AE186" s="17">
        <f t="shared" si="17"/>
        <v>0.41379310344827586</v>
      </c>
      <c r="AF186" s="35">
        <v>0</v>
      </c>
      <c r="AG186" s="35">
        <v>4</v>
      </c>
      <c r="AH186" s="35">
        <v>4</v>
      </c>
      <c r="AI186" s="35">
        <v>50</v>
      </c>
      <c r="AJ186" s="35">
        <v>1</v>
      </c>
      <c r="AK186" s="35">
        <v>20</v>
      </c>
      <c r="AL186" s="35">
        <v>28</v>
      </c>
      <c r="AM186" s="35">
        <v>4</v>
      </c>
      <c r="AN186">
        <v>2</v>
      </c>
      <c r="AO186">
        <v>0</v>
      </c>
      <c r="AP186" s="2">
        <v>-98.21</v>
      </c>
      <c r="AQ186" s="2">
        <v>-6.4</v>
      </c>
      <c r="AR186" s="2">
        <v>69.524000000000001</v>
      </c>
      <c r="AS186" s="21">
        <v>-6.7869999999999999</v>
      </c>
      <c r="AT186" s="2">
        <v>-7.6</v>
      </c>
      <c r="AU186" s="2">
        <v>-2.6</v>
      </c>
      <c r="AV186" s="2">
        <v>-0.4</v>
      </c>
      <c r="AW186" s="2">
        <v>0.30000000000000004</v>
      </c>
      <c r="AX186" s="2">
        <v>0.8</v>
      </c>
      <c r="AY186" s="2">
        <v>-1.9</v>
      </c>
    </row>
    <row r="187" spans="1:51" x14ac:dyDescent="0.2">
      <c r="A187" s="12" t="s">
        <v>347</v>
      </c>
      <c r="B187" s="12" t="s">
        <v>2418</v>
      </c>
      <c r="C187" t="s">
        <v>2417</v>
      </c>
      <c r="D187" t="s">
        <v>330</v>
      </c>
      <c r="E187" s="12" t="s">
        <v>156</v>
      </c>
      <c r="F187">
        <v>71</v>
      </c>
      <c r="G187">
        <v>1</v>
      </c>
      <c r="H187">
        <v>0</v>
      </c>
      <c r="I187" s="31">
        <f t="shared" si="12"/>
        <v>1</v>
      </c>
      <c r="J187">
        <v>0</v>
      </c>
      <c r="K187">
        <v>0</v>
      </c>
      <c r="L187" s="3">
        <v>1</v>
      </c>
      <c r="M187" s="3">
        <v>0</v>
      </c>
      <c r="N187" s="3">
        <v>0</v>
      </c>
      <c r="O187" s="15">
        <f t="shared" si="13"/>
        <v>0</v>
      </c>
      <c r="P187">
        <v>3</v>
      </c>
      <c r="Q187">
        <v>0</v>
      </c>
      <c r="R187">
        <v>1</v>
      </c>
      <c r="S187" s="13">
        <f t="shared" si="14"/>
        <v>0.33333333333333331</v>
      </c>
      <c r="T187" s="13">
        <f t="shared" si="15"/>
        <v>0.25</v>
      </c>
      <c r="U187">
        <v>10</v>
      </c>
      <c r="V187">
        <v>0</v>
      </c>
      <c r="W187">
        <v>2</v>
      </c>
      <c r="X187" s="2">
        <v>106.8666666667</v>
      </c>
      <c r="Y187" s="21">
        <v>1.5</v>
      </c>
      <c r="Z187">
        <v>1.51</v>
      </c>
      <c r="AA187">
        <v>3.37</v>
      </c>
      <c r="AB187" s="32">
        <f t="shared" si="16"/>
        <v>0.3094262295081967</v>
      </c>
      <c r="AC187">
        <v>0</v>
      </c>
      <c r="AD187">
        <v>2</v>
      </c>
      <c r="AE187" s="17">
        <f t="shared" si="17"/>
        <v>0</v>
      </c>
      <c r="AF187" s="35">
        <v>1</v>
      </c>
      <c r="AG187" s="35">
        <v>11</v>
      </c>
      <c r="AH187" s="35">
        <v>7</v>
      </c>
      <c r="AI187" s="35">
        <v>95</v>
      </c>
      <c r="AJ187" s="35">
        <v>2</v>
      </c>
      <c r="AK187" s="35">
        <v>37</v>
      </c>
      <c r="AL187" s="35">
        <v>43</v>
      </c>
      <c r="AM187" s="35">
        <v>1</v>
      </c>
      <c r="AN187">
        <v>0</v>
      </c>
      <c r="AO187">
        <v>1</v>
      </c>
      <c r="AP187" s="2">
        <v>-98.05</v>
      </c>
      <c r="AQ187" s="2">
        <v>-11.1</v>
      </c>
      <c r="AR187" s="2">
        <v>82.991</v>
      </c>
      <c r="AS187" s="21">
        <v>-6.4020000000000001</v>
      </c>
      <c r="AT187" s="2">
        <v>-13</v>
      </c>
      <c r="AU187" s="2">
        <v>-3.5</v>
      </c>
      <c r="AV187" s="2">
        <v>-0.2</v>
      </c>
      <c r="AW187" s="2">
        <v>0.2</v>
      </c>
      <c r="AX187" s="2">
        <v>0.60000000000000009</v>
      </c>
      <c r="AY187" s="2">
        <v>-2.9</v>
      </c>
    </row>
    <row r="188" spans="1:51" x14ac:dyDescent="0.2">
      <c r="A188" s="12" t="s">
        <v>2984</v>
      </c>
      <c r="B188" s="12" t="s">
        <v>2985</v>
      </c>
      <c r="C188" t="s">
        <v>2983</v>
      </c>
      <c r="D188" t="s">
        <v>317</v>
      </c>
      <c r="E188" s="12" t="s">
        <v>178</v>
      </c>
      <c r="F188">
        <v>16</v>
      </c>
      <c r="G188">
        <v>0</v>
      </c>
      <c r="H188">
        <v>1</v>
      </c>
      <c r="I188" s="31">
        <f t="shared" si="12"/>
        <v>1</v>
      </c>
      <c r="J188">
        <v>0</v>
      </c>
      <c r="K188">
        <v>1</v>
      </c>
      <c r="L188" s="3">
        <v>0</v>
      </c>
      <c r="M188" s="3">
        <v>0</v>
      </c>
      <c r="N188" s="3">
        <v>1</v>
      </c>
      <c r="O188" s="15">
        <f t="shared" si="13"/>
        <v>0</v>
      </c>
      <c r="P188">
        <v>0</v>
      </c>
      <c r="Q188">
        <v>0</v>
      </c>
      <c r="R188">
        <v>0</v>
      </c>
      <c r="S188" s="13">
        <f t="shared" si="14"/>
        <v>0</v>
      </c>
      <c r="T188" s="13">
        <f t="shared" si="15"/>
        <v>0</v>
      </c>
      <c r="U188">
        <v>8</v>
      </c>
      <c r="V188">
        <v>1</v>
      </c>
      <c r="W188">
        <v>3</v>
      </c>
      <c r="X188" s="2">
        <v>36.549999999999997</v>
      </c>
      <c r="Y188" s="21">
        <v>2.2833333332999999</v>
      </c>
      <c r="Z188">
        <v>2.2800000000000002</v>
      </c>
      <c r="AA188">
        <v>3.47</v>
      </c>
      <c r="AB188" s="32">
        <f t="shared" si="16"/>
        <v>0.39652173913043481</v>
      </c>
      <c r="AE188" s="17" t="str">
        <f t="shared" si="17"/>
        <v xml:space="preserve"> </v>
      </c>
      <c r="AF188" s="35">
        <v>2</v>
      </c>
      <c r="AG188" s="35">
        <v>5</v>
      </c>
      <c r="AH188" s="35">
        <v>6</v>
      </c>
      <c r="AI188" s="35">
        <v>36</v>
      </c>
      <c r="AJ188" s="35">
        <v>0</v>
      </c>
      <c r="AK188" s="35">
        <v>13</v>
      </c>
      <c r="AL188" s="35">
        <v>15</v>
      </c>
      <c r="AM188" s="35">
        <v>2</v>
      </c>
      <c r="AN188">
        <v>0</v>
      </c>
      <c r="AO188">
        <v>0</v>
      </c>
      <c r="AP188" s="2">
        <v>-96.85</v>
      </c>
      <c r="AQ188" s="2">
        <v>-10.4</v>
      </c>
      <c r="AR188" s="2">
        <v>74.882000000000005</v>
      </c>
      <c r="AS188" s="21">
        <v>-1.8820000000000001</v>
      </c>
      <c r="AT188" s="2">
        <v>-3.7</v>
      </c>
      <c r="AU188" s="2">
        <v>0.1</v>
      </c>
      <c r="AV188" s="2">
        <v>0</v>
      </c>
      <c r="AW188" s="2">
        <v>0.2</v>
      </c>
      <c r="AX188" s="2">
        <v>0.5</v>
      </c>
      <c r="AY188" s="2">
        <v>0.7</v>
      </c>
    </row>
    <row r="189" spans="1:51" x14ac:dyDescent="0.2">
      <c r="A189" s="12" t="s">
        <v>1380</v>
      </c>
      <c r="B189" s="12" t="s">
        <v>1381</v>
      </c>
      <c r="C189" t="s">
        <v>1379</v>
      </c>
      <c r="D189" t="s">
        <v>684</v>
      </c>
      <c r="E189" s="12" t="s">
        <v>170</v>
      </c>
      <c r="F189">
        <v>33</v>
      </c>
      <c r="G189">
        <v>0</v>
      </c>
      <c r="H189">
        <v>0</v>
      </c>
      <c r="I189" s="31">
        <f t="shared" si="12"/>
        <v>0</v>
      </c>
      <c r="J189">
        <v>0</v>
      </c>
      <c r="K189">
        <v>0</v>
      </c>
      <c r="L189" s="3">
        <v>0</v>
      </c>
      <c r="M189" s="3">
        <v>0</v>
      </c>
      <c r="N189" s="3">
        <v>0</v>
      </c>
      <c r="O189" s="15">
        <f t="shared" si="13"/>
        <v>0</v>
      </c>
      <c r="P189">
        <v>1</v>
      </c>
      <c r="Q189">
        <v>0</v>
      </c>
      <c r="R189">
        <v>0</v>
      </c>
      <c r="S189" s="13">
        <f t="shared" si="14"/>
        <v>0</v>
      </c>
      <c r="T189" s="13">
        <f t="shared" si="15"/>
        <v>0</v>
      </c>
      <c r="U189">
        <v>5</v>
      </c>
      <c r="V189">
        <v>1</v>
      </c>
      <c r="W189">
        <v>0</v>
      </c>
      <c r="X189" s="2">
        <v>20.316666666700002</v>
      </c>
      <c r="Y189" s="21">
        <v>0.60000000000000009</v>
      </c>
      <c r="Z189">
        <v>0.62</v>
      </c>
      <c r="AA189">
        <v>5.56</v>
      </c>
      <c r="AB189" s="32">
        <f t="shared" si="16"/>
        <v>0.10032362459546926</v>
      </c>
      <c r="AC189">
        <v>2</v>
      </c>
      <c r="AD189">
        <v>3</v>
      </c>
      <c r="AE189" s="17">
        <f t="shared" si="17"/>
        <v>0.4</v>
      </c>
      <c r="AF189" s="35">
        <v>0</v>
      </c>
      <c r="AG189" s="35">
        <v>0</v>
      </c>
      <c r="AH189" s="35">
        <v>1</v>
      </c>
      <c r="AI189" s="35">
        <v>11</v>
      </c>
      <c r="AJ189" s="35">
        <v>0</v>
      </c>
      <c r="AK189" s="35">
        <v>7</v>
      </c>
      <c r="AL189" s="35">
        <v>9</v>
      </c>
      <c r="AM189" s="35">
        <v>0</v>
      </c>
      <c r="AN189">
        <v>0</v>
      </c>
      <c r="AO189">
        <v>0</v>
      </c>
      <c r="AP189" s="2">
        <v>-76.78</v>
      </c>
      <c r="AQ189" s="2">
        <v>2.7</v>
      </c>
      <c r="AR189" s="2">
        <v>85.16</v>
      </c>
      <c r="AS189" s="21">
        <v>1.0629999999999999</v>
      </c>
      <c r="AT189" s="2">
        <v>-1.1000000000000001</v>
      </c>
      <c r="AU189" s="2">
        <v>0.60000000000000009</v>
      </c>
      <c r="AV189" s="2">
        <v>-0.2</v>
      </c>
      <c r="AW189" s="2">
        <v>0.1</v>
      </c>
      <c r="AX189" s="2">
        <v>-0.1</v>
      </c>
      <c r="AY189" s="2">
        <v>0.30000000000000004</v>
      </c>
    </row>
    <row r="190" spans="1:51" x14ac:dyDescent="0.2">
      <c r="A190" s="12" t="s">
        <v>1380</v>
      </c>
      <c r="B190" s="12" t="s">
        <v>1601</v>
      </c>
      <c r="C190" t="s">
        <v>1600</v>
      </c>
      <c r="D190" t="s">
        <v>529</v>
      </c>
      <c r="E190" s="12" t="s">
        <v>123</v>
      </c>
      <c r="F190">
        <v>76</v>
      </c>
      <c r="G190">
        <v>0</v>
      </c>
      <c r="H190">
        <v>0</v>
      </c>
      <c r="I190" s="31">
        <f t="shared" si="12"/>
        <v>0</v>
      </c>
      <c r="J190">
        <v>0</v>
      </c>
      <c r="K190">
        <v>0</v>
      </c>
      <c r="L190" s="3">
        <v>0</v>
      </c>
      <c r="M190" s="3">
        <v>0</v>
      </c>
      <c r="N190" s="3">
        <v>0</v>
      </c>
      <c r="O190" s="15">
        <f t="shared" si="13"/>
        <v>0</v>
      </c>
      <c r="P190">
        <v>4</v>
      </c>
      <c r="Q190">
        <v>1</v>
      </c>
      <c r="R190">
        <v>2</v>
      </c>
      <c r="S190" s="13">
        <f t="shared" si="14"/>
        <v>0</v>
      </c>
      <c r="T190" s="13">
        <f t="shared" si="15"/>
        <v>0</v>
      </c>
      <c r="U190">
        <v>7</v>
      </c>
      <c r="V190">
        <v>12</v>
      </c>
      <c r="W190">
        <v>5</v>
      </c>
      <c r="X190" s="2">
        <v>91.6</v>
      </c>
      <c r="Y190" s="21">
        <v>1.2</v>
      </c>
      <c r="Z190">
        <v>1.2</v>
      </c>
      <c r="AA190">
        <v>4.8100000000000005</v>
      </c>
      <c r="AB190" s="32">
        <f t="shared" si="16"/>
        <v>0.1996672212978369</v>
      </c>
      <c r="AC190">
        <v>9</v>
      </c>
      <c r="AD190">
        <v>18</v>
      </c>
      <c r="AE190" s="17">
        <f t="shared" si="17"/>
        <v>0.33333333333333331</v>
      </c>
      <c r="AF190" s="35">
        <v>0</v>
      </c>
      <c r="AG190" s="35">
        <v>10</v>
      </c>
      <c r="AH190" s="35">
        <v>12</v>
      </c>
      <c r="AI190" s="35">
        <v>61</v>
      </c>
      <c r="AJ190" s="35">
        <v>2</v>
      </c>
      <c r="AK190" s="35">
        <v>28</v>
      </c>
      <c r="AL190" s="35">
        <v>28</v>
      </c>
      <c r="AM190" s="35">
        <v>6</v>
      </c>
      <c r="AN190">
        <v>2</v>
      </c>
      <c r="AO190">
        <v>0</v>
      </c>
      <c r="AP190" s="2">
        <v>-70.680000000000007</v>
      </c>
      <c r="AQ190" s="2">
        <v>0.9</v>
      </c>
      <c r="AR190" s="2">
        <v>86.114999999999995</v>
      </c>
      <c r="AS190" s="21">
        <v>5.242</v>
      </c>
      <c r="AT190" s="2">
        <v>-6.3</v>
      </c>
      <c r="AU190" s="2">
        <v>1.7000000000000002</v>
      </c>
      <c r="AV190" s="2">
        <v>-0.8</v>
      </c>
      <c r="AW190" s="2">
        <v>0</v>
      </c>
      <c r="AX190" s="2">
        <v>-0.7</v>
      </c>
      <c r="AY190" s="2">
        <v>0.1</v>
      </c>
    </row>
    <row r="191" spans="1:51" x14ac:dyDescent="0.2">
      <c r="A191" s="12" t="s">
        <v>1380</v>
      </c>
      <c r="B191" s="12" t="s">
        <v>2391</v>
      </c>
      <c r="C191" t="s">
        <v>2390</v>
      </c>
      <c r="D191" t="s">
        <v>300</v>
      </c>
      <c r="E191" s="12" t="s">
        <v>148</v>
      </c>
      <c r="F191">
        <v>70</v>
      </c>
      <c r="G191">
        <v>0</v>
      </c>
      <c r="H191">
        <v>0</v>
      </c>
      <c r="I191" s="31">
        <f t="shared" si="12"/>
        <v>0</v>
      </c>
      <c r="J191">
        <v>0</v>
      </c>
      <c r="K191">
        <v>0</v>
      </c>
      <c r="L191" s="3">
        <v>0</v>
      </c>
      <c r="M191" s="3">
        <v>0</v>
      </c>
      <c r="N191" s="3">
        <v>0</v>
      </c>
      <c r="O191" s="15">
        <f t="shared" si="13"/>
        <v>0</v>
      </c>
      <c r="P191">
        <v>0</v>
      </c>
      <c r="Q191">
        <v>0</v>
      </c>
      <c r="R191">
        <v>0</v>
      </c>
      <c r="S191" s="13">
        <f t="shared" si="14"/>
        <v>0</v>
      </c>
      <c r="T191" s="13">
        <f t="shared" si="15"/>
        <v>0</v>
      </c>
      <c r="U191">
        <v>1</v>
      </c>
      <c r="V191">
        <v>0</v>
      </c>
      <c r="W191">
        <v>1</v>
      </c>
      <c r="X191" s="2">
        <v>16.95</v>
      </c>
      <c r="Y191" s="21">
        <v>0.2333333333</v>
      </c>
      <c r="Z191">
        <v>0.24</v>
      </c>
      <c r="AA191">
        <v>4.9000000000000004</v>
      </c>
      <c r="AB191" s="32">
        <f t="shared" si="16"/>
        <v>4.6692607003891044E-2</v>
      </c>
      <c r="AC191">
        <v>0</v>
      </c>
      <c r="AD191">
        <v>0</v>
      </c>
      <c r="AE191" s="17" t="str">
        <f t="shared" si="17"/>
        <v xml:space="preserve"> </v>
      </c>
      <c r="AF191" s="35">
        <v>0</v>
      </c>
      <c r="AG191" s="35">
        <v>3</v>
      </c>
      <c r="AH191" s="35">
        <v>1</v>
      </c>
      <c r="AI191" s="35">
        <v>9</v>
      </c>
      <c r="AJ191" s="35">
        <v>4</v>
      </c>
      <c r="AK191" s="35">
        <v>10</v>
      </c>
      <c r="AL191" s="35">
        <v>7</v>
      </c>
      <c r="AM191" s="35">
        <v>0</v>
      </c>
      <c r="AN191">
        <v>0</v>
      </c>
      <c r="AO191">
        <v>1</v>
      </c>
      <c r="AP191" s="2">
        <v>-84.13</v>
      </c>
      <c r="AQ191" s="2">
        <v>-8.4</v>
      </c>
      <c r="AR191" s="2">
        <v>80.597999999999999</v>
      </c>
      <c r="AS191" s="21">
        <v>-1.395</v>
      </c>
      <c r="AT191" s="2">
        <v>-1</v>
      </c>
      <c r="AU191" s="2">
        <v>0.60000000000000009</v>
      </c>
      <c r="AV191" s="2">
        <v>-0.1</v>
      </c>
      <c r="AW191" s="2">
        <v>0.1</v>
      </c>
      <c r="AX191" s="2">
        <v>-0.2</v>
      </c>
      <c r="AY191" s="2">
        <v>0.4</v>
      </c>
    </row>
    <row r="192" spans="1:51" x14ac:dyDescent="0.2">
      <c r="A192" s="12" t="s">
        <v>1380</v>
      </c>
      <c r="B192" s="12" t="s">
        <v>3672</v>
      </c>
      <c r="C192" t="s">
        <v>3671</v>
      </c>
      <c r="D192" t="s">
        <v>343</v>
      </c>
      <c r="E192" s="12" t="s">
        <v>170</v>
      </c>
      <c r="F192">
        <v>81</v>
      </c>
      <c r="G192">
        <v>0</v>
      </c>
      <c r="H192">
        <v>0</v>
      </c>
      <c r="I192" s="31">
        <f t="shared" si="12"/>
        <v>0</v>
      </c>
      <c r="J192">
        <v>0</v>
      </c>
      <c r="K192">
        <v>0</v>
      </c>
      <c r="L192" s="3">
        <v>0</v>
      </c>
      <c r="M192" s="3">
        <v>0</v>
      </c>
      <c r="N192" s="3">
        <v>0</v>
      </c>
      <c r="O192" s="15">
        <f t="shared" si="13"/>
        <v>0</v>
      </c>
      <c r="P192">
        <v>0</v>
      </c>
      <c r="Q192">
        <v>0</v>
      </c>
      <c r="R192">
        <v>0</v>
      </c>
      <c r="S192" s="13">
        <f t="shared" si="14"/>
        <v>0</v>
      </c>
      <c r="T192" s="13">
        <f t="shared" si="15"/>
        <v>0</v>
      </c>
      <c r="U192">
        <v>0</v>
      </c>
      <c r="V192">
        <v>0</v>
      </c>
      <c r="W192">
        <v>0</v>
      </c>
      <c r="X192" s="2">
        <v>0.4833333333</v>
      </c>
      <c r="Y192" s="21">
        <v>0</v>
      </c>
      <c r="Z192">
        <v>0.01</v>
      </c>
      <c r="AA192">
        <v>4.76</v>
      </c>
      <c r="AB192" s="32">
        <f t="shared" si="16"/>
        <v>2.0964360587002098E-3</v>
      </c>
      <c r="AC192">
        <v>0</v>
      </c>
      <c r="AD192">
        <v>1</v>
      </c>
      <c r="AE192" s="17">
        <f t="shared" si="17"/>
        <v>0</v>
      </c>
      <c r="AF192" s="35">
        <v>0</v>
      </c>
      <c r="AG192" s="35">
        <v>0</v>
      </c>
      <c r="AH192" s="35">
        <v>0</v>
      </c>
      <c r="AI192" s="35">
        <v>3</v>
      </c>
      <c r="AJ192" s="35">
        <v>0</v>
      </c>
      <c r="AK192" s="35">
        <v>2</v>
      </c>
      <c r="AL192" s="35">
        <v>0</v>
      </c>
      <c r="AM192" s="35">
        <v>0</v>
      </c>
      <c r="AN192">
        <v>0</v>
      </c>
      <c r="AO192">
        <v>0</v>
      </c>
      <c r="AP192" s="2">
        <v>-372.41</v>
      </c>
      <c r="AQ192" s="2">
        <v>-284</v>
      </c>
      <c r="AR192" s="2">
        <v>83.394000000000005</v>
      </c>
      <c r="AS192" s="21">
        <v>3.4380000000000002</v>
      </c>
      <c r="AT192" s="2">
        <v>-0.2</v>
      </c>
      <c r="AU192" s="2">
        <v>-0.2</v>
      </c>
      <c r="AV192" s="2">
        <v>0</v>
      </c>
      <c r="AW192" s="2">
        <v>0</v>
      </c>
      <c r="AX192" s="2">
        <v>0</v>
      </c>
      <c r="AY192" s="2">
        <v>-0.1</v>
      </c>
    </row>
    <row r="193" spans="1:51" x14ac:dyDescent="0.2">
      <c r="A193" s="12" t="s">
        <v>2699</v>
      </c>
      <c r="B193" s="12" t="s">
        <v>2700</v>
      </c>
      <c r="C193" t="s">
        <v>2698</v>
      </c>
      <c r="D193" t="s">
        <v>112</v>
      </c>
      <c r="E193" s="12" t="s">
        <v>148</v>
      </c>
      <c r="F193">
        <v>54</v>
      </c>
      <c r="G193">
        <v>0</v>
      </c>
      <c r="H193">
        <v>0</v>
      </c>
      <c r="I193" s="31">
        <f t="shared" si="12"/>
        <v>0</v>
      </c>
      <c r="J193">
        <v>0</v>
      </c>
      <c r="K193">
        <v>0</v>
      </c>
      <c r="L193" s="3">
        <v>0</v>
      </c>
      <c r="M193" s="3">
        <v>0</v>
      </c>
      <c r="N193" s="3">
        <v>0</v>
      </c>
      <c r="O193" s="15">
        <f t="shared" si="13"/>
        <v>0</v>
      </c>
      <c r="P193">
        <v>0</v>
      </c>
      <c r="Q193">
        <v>0</v>
      </c>
      <c r="R193">
        <v>0</v>
      </c>
      <c r="S193" s="13">
        <f t="shared" si="14"/>
        <v>0</v>
      </c>
      <c r="T193" s="13">
        <f t="shared" si="15"/>
        <v>0</v>
      </c>
      <c r="U193">
        <v>0</v>
      </c>
      <c r="V193">
        <v>0</v>
      </c>
      <c r="W193">
        <v>0</v>
      </c>
      <c r="X193" s="2">
        <v>0.7</v>
      </c>
      <c r="Y193" s="21">
        <v>0</v>
      </c>
      <c r="Z193">
        <v>0.01</v>
      </c>
      <c r="AA193">
        <v>5.58</v>
      </c>
      <c r="AB193" s="32">
        <f t="shared" si="16"/>
        <v>1.7889087656529517E-3</v>
      </c>
      <c r="AC193">
        <v>0</v>
      </c>
      <c r="AD193">
        <v>0</v>
      </c>
      <c r="AE193" s="17" t="str">
        <f t="shared" si="17"/>
        <v xml:space="preserve"> </v>
      </c>
      <c r="AF193" s="35">
        <v>0</v>
      </c>
      <c r="AG193" s="35">
        <v>0</v>
      </c>
      <c r="AH193" s="35">
        <v>0</v>
      </c>
      <c r="AI193" s="35">
        <v>1</v>
      </c>
      <c r="AJ193" s="35">
        <v>0</v>
      </c>
      <c r="AK193" s="35">
        <v>0</v>
      </c>
      <c r="AL193" s="35">
        <v>0</v>
      </c>
      <c r="AM193" s="35">
        <v>0</v>
      </c>
      <c r="AN193">
        <v>0</v>
      </c>
      <c r="AO193">
        <v>2</v>
      </c>
      <c r="AP193" s="2">
        <v>-85.71</v>
      </c>
      <c r="AQ193" s="2">
        <v>11.1</v>
      </c>
      <c r="AR193" s="2">
        <v>79.248999999999995</v>
      </c>
      <c r="AS193" s="21">
        <v>-5.5640000000000001</v>
      </c>
      <c r="AT193" s="2">
        <v>-0.1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</row>
    <row r="194" spans="1:51" x14ac:dyDescent="0.2">
      <c r="A194" s="12" t="s">
        <v>2699</v>
      </c>
      <c r="B194" s="12" t="s">
        <v>3078</v>
      </c>
      <c r="C194" t="s">
        <v>3077</v>
      </c>
      <c r="D194" t="s">
        <v>393</v>
      </c>
      <c r="E194" s="12" t="s">
        <v>132</v>
      </c>
      <c r="F194">
        <v>26</v>
      </c>
      <c r="G194">
        <v>0</v>
      </c>
      <c r="H194">
        <v>0</v>
      </c>
      <c r="I194" s="31">
        <f t="shared" ref="I194:I257" si="18">G194+H194</f>
        <v>0</v>
      </c>
      <c r="J194">
        <v>0</v>
      </c>
      <c r="K194">
        <v>0</v>
      </c>
      <c r="L194" s="3">
        <v>0</v>
      </c>
      <c r="M194" s="3">
        <v>0</v>
      </c>
      <c r="N194" s="3">
        <v>0</v>
      </c>
      <c r="O194" s="15">
        <f t="shared" ref="O194:O257" si="19">IF(AF194&gt;0,J194/(AF194/(AF194+AH194)),0)</f>
        <v>0</v>
      </c>
      <c r="P194">
        <v>0</v>
      </c>
      <c r="Q194">
        <v>0</v>
      </c>
      <c r="R194">
        <v>0</v>
      </c>
      <c r="S194" s="13">
        <f t="shared" ref="S194:S257" si="20">IF(P194&gt;0,G194/P194,0)</f>
        <v>0</v>
      </c>
      <c r="T194" s="13">
        <f t="shared" ref="T194:T257" si="21">IF(SUM(P194:R194)&gt;0,G194/SUM(P194:R194),0)</f>
        <v>0</v>
      </c>
      <c r="U194">
        <v>0</v>
      </c>
      <c r="V194">
        <v>1</v>
      </c>
      <c r="W194">
        <v>0</v>
      </c>
      <c r="X194" s="2">
        <v>9.6</v>
      </c>
      <c r="Y194" s="21">
        <v>0.36666666670000003</v>
      </c>
      <c r="Z194">
        <v>0.37</v>
      </c>
      <c r="AA194">
        <v>4.59</v>
      </c>
      <c r="AB194" s="32">
        <f t="shared" ref="AB194:AB257" si="22">IF(Z194&gt;0,Z194/(Z194+AA194),0)</f>
        <v>7.459677419354839E-2</v>
      </c>
      <c r="AC194">
        <v>0</v>
      </c>
      <c r="AD194">
        <v>2</v>
      </c>
      <c r="AE194" s="17">
        <f t="shared" ref="AE194:AE257" si="23">IF((AC194+AD194)&gt;0,AC194/(AC194+AD194)," ")</f>
        <v>0</v>
      </c>
      <c r="AF194" s="35">
        <v>0</v>
      </c>
      <c r="AG194" s="35">
        <v>1</v>
      </c>
      <c r="AH194" s="35">
        <v>1</v>
      </c>
      <c r="AI194" s="35">
        <v>7</v>
      </c>
      <c r="AJ194" s="35">
        <v>0</v>
      </c>
      <c r="AK194" s="35">
        <v>3</v>
      </c>
      <c r="AL194" s="35">
        <v>0</v>
      </c>
      <c r="AM194" s="35">
        <v>0</v>
      </c>
      <c r="AN194">
        <v>0</v>
      </c>
      <c r="AO194">
        <v>0</v>
      </c>
      <c r="AP194" s="2">
        <v>-62.5</v>
      </c>
      <c r="AQ194" s="2">
        <v>21.9</v>
      </c>
      <c r="AR194" s="2">
        <v>79.831000000000003</v>
      </c>
      <c r="AS194" s="21">
        <v>-2.2149999999999999</v>
      </c>
      <c r="AT194" s="2">
        <v>-0.60000000000000009</v>
      </c>
      <c r="AU194" s="2">
        <v>-0.1</v>
      </c>
      <c r="AV194" s="2">
        <v>-0.1</v>
      </c>
      <c r="AW194" s="2">
        <v>0.1</v>
      </c>
      <c r="AX194" s="2">
        <v>0.1</v>
      </c>
      <c r="AY194" s="2">
        <v>-0.1</v>
      </c>
    </row>
    <row r="195" spans="1:51" x14ac:dyDescent="0.2">
      <c r="A195" s="12" t="s">
        <v>2699</v>
      </c>
      <c r="B195" s="12" t="s">
        <v>3195</v>
      </c>
      <c r="C195" t="s">
        <v>3194</v>
      </c>
      <c r="D195" t="s">
        <v>343</v>
      </c>
      <c r="E195" s="12" t="s">
        <v>132</v>
      </c>
      <c r="F195">
        <v>17</v>
      </c>
      <c r="G195">
        <v>0</v>
      </c>
      <c r="H195">
        <v>0</v>
      </c>
      <c r="I195" s="31">
        <f t="shared" si="18"/>
        <v>0</v>
      </c>
      <c r="J195">
        <v>0</v>
      </c>
      <c r="K195">
        <v>0</v>
      </c>
      <c r="L195" s="3">
        <v>0</v>
      </c>
      <c r="M195" s="3">
        <v>0</v>
      </c>
      <c r="N195" s="3">
        <v>0</v>
      </c>
      <c r="O195" s="15">
        <f t="shared" si="19"/>
        <v>0</v>
      </c>
      <c r="P195">
        <v>1</v>
      </c>
      <c r="Q195">
        <v>0</v>
      </c>
      <c r="R195">
        <v>0</v>
      </c>
      <c r="S195" s="13">
        <f t="shared" si="20"/>
        <v>0</v>
      </c>
      <c r="T195" s="13">
        <f t="shared" si="21"/>
        <v>0</v>
      </c>
      <c r="U195">
        <v>1</v>
      </c>
      <c r="V195">
        <v>0</v>
      </c>
      <c r="W195">
        <v>0</v>
      </c>
      <c r="X195" s="2">
        <v>11.916666666699999</v>
      </c>
      <c r="Y195" s="21">
        <v>0.7</v>
      </c>
      <c r="Z195">
        <v>0.7</v>
      </c>
      <c r="AA195">
        <v>3.09</v>
      </c>
      <c r="AB195" s="32">
        <f t="shared" si="22"/>
        <v>0.18469656992084432</v>
      </c>
      <c r="AC195">
        <v>2</v>
      </c>
      <c r="AD195">
        <v>6</v>
      </c>
      <c r="AE195" s="17">
        <f t="shared" si="23"/>
        <v>0.25</v>
      </c>
      <c r="AF195" s="35">
        <v>0</v>
      </c>
      <c r="AG195" s="35">
        <v>0</v>
      </c>
      <c r="AH195" s="35">
        <v>3</v>
      </c>
      <c r="AI195" s="35">
        <v>7</v>
      </c>
      <c r="AJ195" s="35">
        <v>0</v>
      </c>
      <c r="AK195" s="35">
        <v>2</v>
      </c>
      <c r="AL195" s="35">
        <v>3</v>
      </c>
      <c r="AM195" s="35">
        <v>0</v>
      </c>
      <c r="AN195">
        <v>0</v>
      </c>
      <c r="AO195">
        <v>0</v>
      </c>
      <c r="AP195" s="2">
        <v>-45.31</v>
      </c>
      <c r="AQ195" s="2">
        <v>52.9</v>
      </c>
      <c r="AR195" s="2">
        <v>84.504999999999995</v>
      </c>
      <c r="AS195" s="21">
        <v>4.9080000000000004</v>
      </c>
      <c r="AT195" s="2">
        <v>-0.7</v>
      </c>
      <c r="AU195" s="2">
        <v>0.5</v>
      </c>
      <c r="AV195" s="2">
        <v>-0.1</v>
      </c>
      <c r="AW195" s="2">
        <v>0</v>
      </c>
      <c r="AX195" s="2">
        <v>0.1</v>
      </c>
      <c r="AY195" s="2">
        <v>0.5</v>
      </c>
    </row>
    <row r="196" spans="1:51" x14ac:dyDescent="0.2">
      <c r="A196" s="12" t="s">
        <v>796</v>
      </c>
      <c r="B196" s="12" t="s">
        <v>797</v>
      </c>
      <c r="C196" t="s">
        <v>795</v>
      </c>
      <c r="D196" t="s">
        <v>210</v>
      </c>
      <c r="E196" s="12" t="s">
        <v>178</v>
      </c>
      <c r="F196">
        <v>34</v>
      </c>
      <c r="G196">
        <v>0</v>
      </c>
      <c r="H196">
        <v>0</v>
      </c>
      <c r="I196" s="31">
        <f t="shared" si="18"/>
        <v>0</v>
      </c>
      <c r="J196">
        <v>0</v>
      </c>
      <c r="K196">
        <v>0</v>
      </c>
      <c r="L196" s="3">
        <v>0</v>
      </c>
      <c r="M196" s="3">
        <v>0</v>
      </c>
      <c r="N196" s="3">
        <v>0</v>
      </c>
      <c r="O196" s="15">
        <f t="shared" si="19"/>
        <v>0</v>
      </c>
      <c r="P196">
        <v>3</v>
      </c>
      <c r="Q196">
        <v>0</v>
      </c>
      <c r="R196">
        <v>0</v>
      </c>
      <c r="S196" s="13">
        <f t="shared" si="20"/>
        <v>0</v>
      </c>
      <c r="T196" s="13">
        <f t="shared" si="21"/>
        <v>0</v>
      </c>
      <c r="U196">
        <v>8</v>
      </c>
      <c r="V196">
        <v>1</v>
      </c>
      <c r="W196">
        <v>4</v>
      </c>
      <c r="X196" s="2">
        <v>40.5</v>
      </c>
      <c r="Y196" s="21">
        <v>1.1833333333</v>
      </c>
      <c r="Z196">
        <v>1.1499999999999999</v>
      </c>
      <c r="AA196">
        <v>4.05</v>
      </c>
      <c r="AB196" s="32">
        <f t="shared" si="22"/>
        <v>0.22115384615384617</v>
      </c>
      <c r="AE196" s="17" t="str">
        <f t="shared" si="23"/>
        <v xml:space="preserve"> </v>
      </c>
      <c r="AF196" s="35">
        <v>0</v>
      </c>
      <c r="AG196" s="35">
        <v>6</v>
      </c>
      <c r="AH196" s="35">
        <v>5</v>
      </c>
      <c r="AI196" s="35">
        <v>34</v>
      </c>
      <c r="AJ196" s="35">
        <v>2</v>
      </c>
      <c r="AK196" s="35">
        <v>20</v>
      </c>
      <c r="AL196" s="35">
        <v>17</v>
      </c>
      <c r="AM196" s="35">
        <v>0</v>
      </c>
      <c r="AN196">
        <v>1</v>
      </c>
      <c r="AO196">
        <v>0</v>
      </c>
      <c r="AP196" s="2">
        <v>-106.96</v>
      </c>
      <c r="AQ196" s="2">
        <v>-5.9</v>
      </c>
      <c r="AR196" s="2">
        <v>83.504999999999995</v>
      </c>
      <c r="AS196" s="21">
        <v>4.742</v>
      </c>
      <c r="AT196" s="2">
        <v>-4.2</v>
      </c>
      <c r="AU196" s="2">
        <v>-0.60000000000000009</v>
      </c>
      <c r="AV196" s="2">
        <v>-0.1</v>
      </c>
      <c r="AW196" s="2">
        <v>-0.1</v>
      </c>
      <c r="AX196" s="2">
        <v>0.60000000000000009</v>
      </c>
      <c r="AY196" s="2">
        <v>-0.30000000000000004</v>
      </c>
    </row>
    <row r="197" spans="1:51" x14ac:dyDescent="0.2">
      <c r="A197" s="12" t="s">
        <v>796</v>
      </c>
      <c r="B197" s="12" t="s">
        <v>2549</v>
      </c>
      <c r="C197" t="s">
        <v>2548</v>
      </c>
      <c r="D197" t="s">
        <v>460</v>
      </c>
      <c r="E197" s="12" t="s">
        <v>178</v>
      </c>
      <c r="F197">
        <v>30</v>
      </c>
      <c r="G197">
        <v>0</v>
      </c>
      <c r="H197">
        <v>0</v>
      </c>
      <c r="I197" s="31">
        <f t="shared" si="18"/>
        <v>0</v>
      </c>
      <c r="J197">
        <v>0</v>
      </c>
      <c r="K197">
        <v>0</v>
      </c>
      <c r="L197" s="3">
        <v>0</v>
      </c>
      <c r="M197" s="3">
        <v>0</v>
      </c>
      <c r="N197" s="3">
        <v>0</v>
      </c>
      <c r="O197" s="15">
        <f t="shared" si="19"/>
        <v>0</v>
      </c>
      <c r="P197">
        <v>0</v>
      </c>
      <c r="Q197">
        <v>0</v>
      </c>
      <c r="R197">
        <v>0</v>
      </c>
      <c r="S197" s="13">
        <f t="shared" si="20"/>
        <v>0</v>
      </c>
      <c r="T197" s="13">
        <f t="shared" si="21"/>
        <v>0</v>
      </c>
      <c r="U197">
        <v>6</v>
      </c>
      <c r="V197">
        <v>5</v>
      </c>
      <c r="W197">
        <v>2</v>
      </c>
      <c r="X197" s="2">
        <v>54.55</v>
      </c>
      <c r="Y197" s="21">
        <v>1.8166666667</v>
      </c>
      <c r="Z197">
        <v>1.75</v>
      </c>
      <c r="AA197">
        <v>3.22</v>
      </c>
      <c r="AB197" s="32">
        <f t="shared" si="22"/>
        <v>0.352112676056338</v>
      </c>
      <c r="AE197" s="17" t="str">
        <f t="shared" si="23"/>
        <v xml:space="preserve"> </v>
      </c>
      <c r="AF197" s="35">
        <v>0</v>
      </c>
      <c r="AG197" s="35">
        <v>6</v>
      </c>
      <c r="AH197" s="35">
        <v>10</v>
      </c>
      <c r="AI197" s="35">
        <v>48</v>
      </c>
      <c r="AJ197" s="35">
        <v>2</v>
      </c>
      <c r="AK197" s="35">
        <v>18</v>
      </c>
      <c r="AL197" s="35">
        <v>18</v>
      </c>
      <c r="AM197" s="35">
        <v>4</v>
      </c>
      <c r="AN197">
        <v>0</v>
      </c>
      <c r="AO197">
        <v>2</v>
      </c>
      <c r="AP197" s="2">
        <v>-84.41</v>
      </c>
      <c r="AQ197" s="2">
        <v>10</v>
      </c>
      <c r="AR197" s="2">
        <v>73.177000000000007</v>
      </c>
      <c r="AS197" s="21">
        <v>-4.2869999999999999</v>
      </c>
      <c r="AT197" s="2">
        <v>-5.5</v>
      </c>
      <c r="AU197" s="2">
        <v>-0.7</v>
      </c>
      <c r="AV197" s="2">
        <v>0.2</v>
      </c>
      <c r="AW197" s="2">
        <v>-0.2</v>
      </c>
      <c r="AX197" s="2">
        <v>0.60000000000000009</v>
      </c>
      <c r="AY197" s="2">
        <v>-0.2</v>
      </c>
    </row>
    <row r="198" spans="1:51" x14ac:dyDescent="0.2">
      <c r="A198" s="12" t="s">
        <v>198</v>
      </c>
      <c r="B198" s="12" t="s">
        <v>191</v>
      </c>
      <c r="C198" t="s">
        <v>197</v>
      </c>
      <c r="D198" t="s">
        <v>199</v>
      </c>
      <c r="E198" s="12" t="s">
        <v>178</v>
      </c>
      <c r="F198">
        <v>3</v>
      </c>
      <c r="G198">
        <v>0</v>
      </c>
      <c r="H198">
        <v>0</v>
      </c>
      <c r="I198" s="31">
        <f t="shared" si="18"/>
        <v>0</v>
      </c>
      <c r="J198">
        <v>0</v>
      </c>
      <c r="K198">
        <v>0</v>
      </c>
      <c r="L198" s="3">
        <v>0</v>
      </c>
      <c r="M198" s="3">
        <v>0</v>
      </c>
      <c r="N198" s="3">
        <v>0</v>
      </c>
      <c r="O198" s="15">
        <f t="shared" si="19"/>
        <v>0</v>
      </c>
      <c r="P198">
        <v>0</v>
      </c>
      <c r="Q198">
        <v>0</v>
      </c>
      <c r="R198">
        <v>0</v>
      </c>
      <c r="S198" s="13">
        <f t="shared" si="20"/>
        <v>0</v>
      </c>
      <c r="T198" s="13">
        <f t="shared" si="21"/>
        <v>0</v>
      </c>
      <c r="U198">
        <v>0</v>
      </c>
      <c r="V198">
        <v>0</v>
      </c>
      <c r="W198">
        <v>0</v>
      </c>
      <c r="X198" s="2">
        <v>0</v>
      </c>
      <c r="Y198" s="21">
        <v>0</v>
      </c>
      <c r="AB198" s="32">
        <f t="shared" si="22"/>
        <v>0</v>
      </c>
      <c r="AE198" s="17" t="str">
        <f t="shared" si="23"/>
        <v xml:space="preserve"> 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>
        <v>0</v>
      </c>
      <c r="AO198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</row>
    <row r="199" spans="1:51" x14ac:dyDescent="0.2">
      <c r="A199" s="12" t="s">
        <v>2048</v>
      </c>
      <c r="B199" s="12" t="s">
        <v>2049</v>
      </c>
      <c r="C199" t="s">
        <v>2047</v>
      </c>
      <c r="D199" t="s">
        <v>155</v>
      </c>
      <c r="E199" s="12" t="s">
        <v>170</v>
      </c>
      <c r="F199">
        <v>7</v>
      </c>
      <c r="G199">
        <v>0</v>
      </c>
      <c r="H199">
        <v>0</v>
      </c>
      <c r="I199" s="31">
        <f t="shared" si="18"/>
        <v>0</v>
      </c>
      <c r="J199">
        <v>0</v>
      </c>
      <c r="K199">
        <v>0</v>
      </c>
      <c r="L199" s="3">
        <v>0</v>
      </c>
      <c r="M199" s="3">
        <v>0</v>
      </c>
      <c r="N199" s="3">
        <v>0</v>
      </c>
      <c r="O199" s="15">
        <f t="shared" si="19"/>
        <v>0</v>
      </c>
      <c r="P199">
        <v>0</v>
      </c>
      <c r="Q199">
        <v>0</v>
      </c>
      <c r="R199">
        <v>0</v>
      </c>
      <c r="S199" s="13">
        <f t="shared" si="20"/>
        <v>0</v>
      </c>
      <c r="T199" s="13">
        <f t="shared" si="21"/>
        <v>0</v>
      </c>
      <c r="U199">
        <v>0</v>
      </c>
      <c r="V199">
        <v>0</v>
      </c>
      <c r="W199">
        <v>0</v>
      </c>
      <c r="X199" s="2">
        <v>0</v>
      </c>
      <c r="Y199" s="21">
        <v>0</v>
      </c>
      <c r="AB199" s="32">
        <f t="shared" si="22"/>
        <v>0</v>
      </c>
      <c r="AC199">
        <v>0</v>
      </c>
      <c r="AD199">
        <v>0</v>
      </c>
      <c r="AE199" s="17" t="str">
        <f t="shared" si="23"/>
        <v xml:space="preserve"> </v>
      </c>
      <c r="AF199" s="35">
        <v>0</v>
      </c>
      <c r="AG199" s="35">
        <v>0</v>
      </c>
      <c r="AH199" s="35">
        <v>0</v>
      </c>
      <c r="AI199" s="35">
        <v>0</v>
      </c>
      <c r="AJ199" s="35">
        <v>0</v>
      </c>
      <c r="AK199" s="35">
        <v>0</v>
      </c>
      <c r="AL199" s="35">
        <v>0</v>
      </c>
      <c r="AM199" s="35">
        <v>0</v>
      </c>
      <c r="AN199">
        <v>0</v>
      </c>
      <c r="AO199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</row>
    <row r="200" spans="1:51" x14ac:dyDescent="0.2">
      <c r="A200" s="12" t="s">
        <v>2807</v>
      </c>
      <c r="B200" s="12" t="s">
        <v>2808</v>
      </c>
      <c r="C200" t="s">
        <v>2806</v>
      </c>
      <c r="D200" t="s">
        <v>192</v>
      </c>
      <c r="E200" s="12" t="s">
        <v>148</v>
      </c>
      <c r="F200">
        <v>81</v>
      </c>
      <c r="G200">
        <v>0</v>
      </c>
      <c r="H200">
        <v>0</v>
      </c>
      <c r="I200" s="31">
        <f t="shared" si="18"/>
        <v>0</v>
      </c>
      <c r="J200">
        <v>0</v>
      </c>
      <c r="K200">
        <v>0</v>
      </c>
      <c r="L200" s="3">
        <v>1</v>
      </c>
      <c r="M200" s="3">
        <v>0</v>
      </c>
      <c r="N200" s="3">
        <v>0</v>
      </c>
      <c r="O200" s="15">
        <f t="shared" si="19"/>
        <v>0</v>
      </c>
      <c r="P200">
        <v>8</v>
      </c>
      <c r="Q200">
        <v>0</v>
      </c>
      <c r="R200">
        <v>0</v>
      </c>
      <c r="S200" s="13">
        <f t="shared" si="20"/>
        <v>0</v>
      </c>
      <c r="T200" s="13">
        <f t="shared" si="21"/>
        <v>0</v>
      </c>
      <c r="U200">
        <v>4</v>
      </c>
      <c r="V200">
        <v>1</v>
      </c>
      <c r="W200">
        <v>1</v>
      </c>
      <c r="X200" s="2">
        <v>44.85</v>
      </c>
      <c r="Y200" s="21">
        <v>0.55000000000000004</v>
      </c>
      <c r="Z200">
        <v>0.55000000000000004</v>
      </c>
      <c r="AA200">
        <v>4.7699999999999996</v>
      </c>
      <c r="AB200" s="32">
        <f t="shared" si="22"/>
        <v>0.10338345864661656</v>
      </c>
      <c r="AC200">
        <v>1</v>
      </c>
      <c r="AD200">
        <v>1</v>
      </c>
      <c r="AE200" s="17">
        <f t="shared" si="23"/>
        <v>0.5</v>
      </c>
      <c r="AF200" s="35">
        <v>1</v>
      </c>
      <c r="AG200" s="35">
        <v>6</v>
      </c>
      <c r="AH200" s="35">
        <v>11</v>
      </c>
      <c r="AI200" s="35">
        <v>28</v>
      </c>
      <c r="AJ200" s="35">
        <v>1</v>
      </c>
      <c r="AK200" s="35">
        <v>17</v>
      </c>
      <c r="AL200" s="35">
        <v>17</v>
      </c>
      <c r="AM200" s="35">
        <v>1</v>
      </c>
      <c r="AN200">
        <v>3</v>
      </c>
      <c r="AO200">
        <v>1</v>
      </c>
      <c r="AP200" s="2">
        <v>-72.16</v>
      </c>
      <c r="AQ200" s="2">
        <v>23.1</v>
      </c>
      <c r="AR200" s="2">
        <v>84.141999999999996</v>
      </c>
      <c r="AS200" s="21">
        <v>5.2919999999999998</v>
      </c>
      <c r="AT200" s="2">
        <v>-3.4</v>
      </c>
      <c r="AU200" s="2">
        <v>0.60000000000000009</v>
      </c>
      <c r="AV200" s="2">
        <v>-0.4</v>
      </c>
      <c r="AW200" s="2">
        <v>-0.1</v>
      </c>
      <c r="AX200" s="2">
        <v>-0.60000000000000009</v>
      </c>
      <c r="AY200" s="2">
        <v>-0.5</v>
      </c>
    </row>
    <row r="201" spans="1:51" x14ac:dyDescent="0.2">
      <c r="A201" s="12" t="s">
        <v>2807</v>
      </c>
      <c r="B201" s="12" t="s">
        <v>2868</v>
      </c>
      <c r="C201" t="s">
        <v>2867</v>
      </c>
      <c r="D201" s="12" t="s">
        <v>338</v>
      </c>
      <c r="E201" s="12" t="s">
        <v>178</v>
      </c>
      <c r="F201">
        <v>19</v>
      </c>
      <c r="G201">
        <v>0</v>
      </c>
      <c r="H201">
        <v>0</v>
      </c>
      <c r="I201" s="31">
        <f t="shared" si="18"/>
        <v>0</v>
      </c>
      <c r="J201">
        <v>0</v>
      </c>
      <c r="K201">
        <v>0</v>
      </c>
      <c r="L201" s="3">
        <v>0</v>
      </c>
      <c r="M201" s="3">
        <v>0</v>
      </c>
      <c r="N201" s="3">
        <v>0</v>
      </c>
      <c r="O201" s="15">
        <f t="shared" si="19"/>
        <v>0</v>
      </c>
      <c r="P201">
        <v>0</v>
      </c>
      <c r="Q201">
        <v>0</v>
      </c>
      <c r="R201">
        <v>0</v>
      </c>
      <c r="S201" s="13">
        <f t="shared" si="20"/>
        <v>0</v>
      </c>
      <c r="T201" s="13">
        <f t="shared" si="21"/>
        <v>0</v>
      </c>
      <c r="U201">
        <v>2</v>
      </c>
      <c r="V201">
        <v>3</v>
      </c>
      <c r="W201">
        <v>0</v>
      </c>
      <c r="X201" s="2">
        <v>23.05</v>
      </c>
      <c r="Y201" s="21">
        <v>1.2</v>
      </c>
      <c r="Z201">
        <v>1.2</v>
      </c>
      <c r="AA201">
        <v>3.89</v>
      </c>
      <c r="AB201" s="32">
        <f t="shared" si="22"/>
        <v>0.23575638506876229</v>
      </c>
      <c r="AE201" s="17" t="str">
        <f t="shared" si="23"/>
        <v xml:space="preserve"> </v>
      </c>
      <c r="AF201" s="35">
        <v>1</v>
      </c>
      <c r="AG201" s="35">
        <v>1</v>
      </c>
      <c r="AH201" s="35">
        <v>1</v>
      </c>
      <c r="AI201" s="35">
        <v>17</v>
      </c>
      <c r="AJ201" s="35">
        <v>2</v>
      </c>
      <c r="AK201" s="35">
        <v>15</v>
      </c>
      <c r="AL201" s="35">
        <v>4</v>
      </c>
      <c r="AM201" s="35">
        <v>0</v>
      </c>
      <c r="AN201">
        <v>2</v>
      </c>
      <c r="AO201">
        <v>4</v>
      </c>
      <c r="AP201" s="2">
        <v>-86.84</v>
      </c>
      <c r="AQ201" s="2">
        <v>7.4</v>
      </c>
      <c r="AR201" s="2">
        <v>85.472999999999999</v>
      </c>
      <c r="AS201" s="21">
        <v>-3.6720000000000002</v>
      </c>
      <c r="AT201" s="2">
        <v>-1.7000000000000002</v>
      </c>
      <c r="AU201" s="2">
        <v>0.60000000000000009</v>
      </c>
      <c r="AV201" s="2">
        <v>-0.2</v>
      </c>
      <c r="AW201" s="2">
        <v>-0.1</v>
      </c>
      <c r="AX201" s="2">
        <v>0.2</v>
      </c>
      <c r="AY201" s="2">
        <v>0.4</v>
      </c>
    </row>
    <row r="202" spans="1:51" x14ac:dyDescent="0.2">
      <c r="A202" s="12" t="s">
        <v>2807</v>
      </c>
      <c r="B202" s="12" t="s">
        <v>3491</v>
      </c>
      <c r="C202" t="s">
        <v>3490</v>
      </c>
      <c r="D202" s="12" t="s">
        <v>223</v>
      </c>
      <c r="E202" s="12" t="s">
        <v>148</v>
      </c>
      <c r="F202">
        <v>53</v>
      </c>
      <c r="G202">
        <v>0</v>
      </c>
      <c r="H202">
        <v>0</v>
      </c>
      <c r="I202" s="31">
        <f t="shared" si="18"/>
        <v>0</v>
      </c>
      <c r="J202">
        <v>0</v>
      </c>
      <c r="K202">
        <v>0</v>
      </c>
      <c r="L202" s="3">
        <v>0</v>
      </c>
      <c r="M202" s="3">
        <v>0</v>
      </c>
      <c r="N202" s="3">
        <v>0</v>
      </c>
      <c r="O202" s="15">
        <f t="shared" si="19"/>
        <v>0</v>
      </c>
      <c r="P202">
        <v>0</v>
      </c>
      <c r="Q202">
        <v>0</v>
      </c>
      <c r="R202">
        <v>0</v>
      </c>
      <c r="S202" s="13">
        <f t="shared" si="20"/>
        <v>0</v>
      </c>
      <c r="T202" s="13">
        <f t="shared" si="21"/>
        <v>0</v>
      </c>
      <c r="U202">
        <v>0</v>
      </c>
      <c r="V202">
        <v>0</v>
      </c>
      <c r="W202">
        <v>1</v>
      </c>
      <c r="X202" s="2">
        <v>4.6666666667000003</v>
      </c>
      <c r="Y202" s="21">
        <v>8.3333333300000006E-2</v>
      </c>
      <c r="Z202">
        <v>0.09</v>
      </c>
      <c r="AA202">
        <v>5.69</v>
      </c>
      <c r="AB202" s="32">
        <f t="shared" si="22"/>
        <v>1.5570934256055362E-2</v>
      </c>
      <c r="AC202">
        <v>0</v>
      </c>
      <c r="AD202">
        <v>0</v>
      </c>
      <c r="AE202" s="17" t="str">
        <f t="shared" si="23"/>
        <v xml:space="preserve"> </v>
      </c>
      <c r="AF202" s="35">
        <v>0</v>
      </c>
      <c r="AG202" s="35">
        <v>0</v>
      </c>
      <c r="AH202" s="35">
        <v>0</v>
      </c>
      <c r="AI202" s="35">
        <v>1</v>
      </c>
      <c r="AJ202" s="35">
        <v>0</v>
      </c>
      <c r="AK202" s="35">
        <v>3</v>
      </c>
      <c r="AL202" s="35">
        <v>1</v>
      </c>
      <c r="AM202" s="35">
        <v>0</v>
      </c>
      <c r="AN202">
        <v>0</v>
      </c>
      <c r="AO202">
        <v>0</v>
      </c>
      <c r="AP202" s="2">
        <v>-64.290000000000006</v>
      </c>
      <c r="AQ202" s="2">
        <v>20.7</v>
      </c>
      <c r="AR202" s="2">
        <v>72.644000000000005</v>
      </c>
      <c r="AS202" s="21">
        <v>-4.3959999999999999</v>
      </c>
      <c r="AT202" s="2">
        <v>-0.1</v>
      </c>
      <c r="AU202" s="2">
        <v>0.2</v>
      </c>
      <c r="AV202" s="2">
        <v>0</v>
      </c>
      <c r="AW202" s="2">
        <v>0</v>
      </c>
      <c r="AX202" s="2">
        <v>0.1</v>
      </c>
      <c r="AY202" s="2">
        <v>0.30000000000000004</v>
      </c>
    </row>
    <row r="203" spans="1:51" x14ac:dyDescent="0.2">
      <c r="A203" s="12" t="s">
        <v>910</v>
      </c>
      <c r="B203" s="12" t="s">
        <v>911</v>
      </c>
      <c r="C203" t="s">
        <v>909</v>
      </c>
      <c r="D203" s="12" t="s">
        <v>139</v>
      </c>
      <c r="E203" s="12" t="s">
        <v>140</v>
      </c>
      <c r="F203">
        <v>79</v>
      </c>
      <c r="G203">
        <v>0</v>
      </c>
      <c r="H203">
        <v>0</v>
      </c>
      <c r="I203" s="31">
        <f t="shared" si="18"/>
        <v>0</v>
      </c>
      <c r="J203">
        <v>0</v>
      </c>
      <c r="K203">
        <v>0</v>
      </c>
      <c r="L203" s="3">
        <v>0</v>
      </c>
      <c r="M203" s="3">
        <v>0</v>
      </c>
      <c r="N203" s="3">
        <v>0</v>
      </c>
      <c r="O203" s="15">
        <f t="shared" si="19"/>
        <v>0</v>
      </c>
      <c r="P203">
        <v>0</v>
      </c>
      <c r="Q203">
        <v>0</v>
      </c>
      <c r="R203">
        <v>1</v>
      </c>
      <c r="S203" s="13">
        <f t="shared" si="20"/>
        <v>0</v>
      </c>
      <c r="T203" s="13">
        <f t="shared" si="21"/>
        <v>0</v>
      </c>
      <c r="U203">
        <v>0</v>
      </c>
      <c r="V203">
        <v>0</v>
      </c>
      <c r="W203">
        <v>0</v>
      </c>
      <c r="X203" s="2">
        <v>0.65</v>
      </c>
      <c r="Y203" s="21">
        <v>0</v>
      </c>
      <c r="Z203">
        <v>0.01</v>
      </c>
      <c r="AA203">
        <v>5.7</v>
      </c>
      <c r="AB203" s="32">
        <f t="shared" si="22"/>
        <v>1.7513134851138354E-3</v>
      </c>
      <c r="AC203">
        <v>0</v>
      </c>
      <c r="AD203">
        <v>0</v>
      </c>
      <c r="AE203" s="17" t="str">
        <f t="shared" si="23"/>
        <v xml:space="preserve"> </v>
      </c>
      <c r="AF203" s="35">
        <v>0</v>
      </c>
      <c r="AG203" s="35">
        <v>0</v>
      </c>
      <c r="AH203" s="35">
        <v>0</v>
      </c>
      <c r="AI203" s="35">
        <v>1</v>
      </c>
      <c r="AJ203" s="35">
        <v>1</v>
      </c>
      <c r="AK203" s="35">
        <v>0</v>
      </c>
      <c r="AL203" s="35">
        <v>0</v>
      </c>
      <c r="AM203" s="35">
        <v>1</v>
      </c>
      <c r="AN203">
        <v>1</v>
      </c>
      <c r="AO203">
        <v>0</v>
      </c>
      <c r="AP203" s="2">
        <v>92.31</v>
      </c>
      <c r="AQ203" s="2">
        <v>168.1</v>
      </c>
      <c r="AR203" s="2">
        <v>81.694000000000003</v>
      </c>
      <c r="AS203" s="21">
        <v>-0.61099999999999999</v>
      </c>
      <c r="AT203" s="2">
        <v>-0.5</v>
      </c>
      <c r="AU203" s="2">
        <v>-0.5</v>
      </c>
      <c r="AV203" s="2">
        <v>0</v>
      </c>
      <c r="AW203" s="2">
        <v>0.1</v>
      </c>
      <c r="AX203" s="2">
        <v>0</v>
      </c>
      <c r="AY203" s="2">
        <v>-0.30000000000000004</v>
      </c>
    </row>
    <row r="204" spans="1:51" x14ac:dyDescent="0.2">
      <c r="A204" s="12" t="s">
        <v>910</v>
      </c>
      <c r="B204" s="12" t="s">
        <v>1230</v>
      </c>
      <c r="C204" t="s">
        <v>1229</v>
      </c>
      <c r="D204" t="s">
        <v>122</v>
      </c>
      <c r="E204" s="12" t="s">
        <v>170</v>
      </c>
      <c r="F204">
        <v>18</v>
      </c>
      <c r="G204">
        <v>0</v>
      </c>
      <c r="H204">
        <v>0</v>
      </c>
      <c r="I204" s="31">
        <f t="shared" si="18"/>
        <v>0</v>
      </c>
      <c r="J204">
        <v>0</v>
      </c>
      <c r="K204">
        <v>0</v>
      </c>
      <c r="L204" s="3">
        <v>0</v>
      </c>
      <c r="M204" s="3">
        <v>0</v>
      </c>
      <c r="N204" s="3">
        <v>0</v>
      </c>
      <c r="O204" s="15">
        <f t="shared" si="19"/>
        <v>0</v>
      </c>
      <c r="P204">
        <v>2</v>
      </c>
      <c r="Q204">
        <v>0</v>
      </c>
      <c r="R204">
        <v>0</v>
      </c>
      <c r="S204" s="13">
        <f t="shared" si="20"/>
        <v>0</v>
      </c>
      <c r="T204" s="13">
        <f t="shared" si="21"/>
        <v>0</v>
      </c>
      <c r="U204">
        <v>1</v>
      </c>
      <c r="V204">
        <v>0</v>
      </c>
      <c r="W204">
        <v>0</v>
      </c>
      <c r="X204" s="2">
        <v>25.8</v>
      </c>
      <c r="Y204" s="21">
        <v>1.4333333333</v>
      </c>
      <c r="Z204">
        <v>1.43</v>
      </c>
      <c r="AA204">
        <v>4.0999999999999996</v>
      </c>
      <c r="AB204" s="32">
        <f t="shared" si="22"/>
        <v>0.25858951175406875</v>
      </c>
      <c r="AC204">
        <v>7</v>
      </c>
      <c r="AD204">
        <v>4</v>
      </c>
      <c r="AE204" s="17">
        <f t="shared" si="23"/>
        <v>0.63636363636363635</v>
      </c>
      <c r="AF204" s="35">
        <v>0</v>
      </c>
      <c r="AG204" s="35">
        <v>2</v>
      </c>
      <c r="AH204" s="35">
        <v>6</v>
      </c>
      <c r="AI204" s="35">
        <v>21</v>
      </c>
      <c r="AJ204" s="35">
        <v>0</v>
      </c>
      <c r="AK204" s="35">
        <v>4</v>
      </c>
      <c r="AL204" s="35">
        <v>10</v>
      </c>
      <c r="AM204" s="35">
        <v>1</v>
      </c>
      <c r="AN204">
        <v>1</v>
      </c>
      <c r="AO204">
        <v>1</v>
      </c>
      <c r="AP204" s="2">
        <v>-69.77</v>
      </c>
      <c r="AQ204" s="2">
        <v>10</v>
      </c>
      <c r="AR204" s="2">
        <v>82.808000000000007</v>
      </c>
      <c r="AS204" s="21">
        <v>3.3279999999999998</v>
      </c>
      <c r="AT204" s="2">
        <v>-2</v>
      </c>
      <c r="AU204" s="2">
        <v>0.1</v>
      </c>
      <c r="AV204" s="2">
        <v>-0.2</v>
      </c>
      <c r="AW204" s="2">
        <v>0.2</v>
      </c>
      <c r="AX204" s="2">
        <v>-0.1</v>
      </c>
      <c r="AY204" s="2">
        <v>-0.1</v>
      </c>
    </row>
    <row r="205" spans="1:51" x14ac:dyDescent="0.2">
      <c r="A205" s="12" t="s">
        <v>910</v>
      </c>
      <c r="B205" s="12" t="s">
        <v>3058</v>
      </c>
      <c r="C205" t="s">
        <v>3057</v>
      </c>
      <c r="D205" t="s">
        <v>330</v>
      </c>
      <c r="E205" s="12" t="s">
        <v>178</v>
      </c>
      <c r="F205">
        <v>54</v>
      </c>
      <c r="G205">
        <v>0</v>
      </c>
      <c r="H205">
        <v>0</v>
      </c>
      <c r="I205" s="31">
        <f t="shared" si="18"/>
        <v>0</v>
      </c>
      <c r="J205">
        <v>0</v>
      </c>
      <c r="K205">
        <v>0</v>
      </c>
      <c r="L205" s="3">
        <v>0</v>
      </c>
      <c r="M205" s="3">
        <v>0</v>
      </c>
      <c r="N205" s="3">
        <v>0</v>
      </c>
      <c r="O205" s="15">
        <f t="shared" si="19"/>
        <v>0</v>
      </c>
      <c r="P205">
        <v>1</v>
      </c>
      <c r="Q205">
        <v>0</v>
      </c>
      <c r="R205">
        <v>1</v>
      </c>
      <c r="S205" s="13">
        <f t="shared" si="20"/>
        <v>0</v>
      </c>
      <c r="T205" s="13">
        <f t="shared" si="21"/>
        <v>0</v>
      </c>
      <c r="U205">
        <v>14</v>
      </c>
      <c r="V205">
        <v>8</v>
      </c>
      <c r="W205">
        <v>2</v>
      </c>
      <c r="X205" s="2">
        <v>92.766666666700004</v>
      </c>
      <c r="Y205" s="21">
        <v>1.7166666667000001</v>
      </c>
      <c r="Z205">
        <v>1.66</v>
      </c>
      <c r="AA205">
        <v>3.05</v>
      </c>
      <c r="AB205" s="32">
        <f t="shared" si="22"/>
        <v>0.35244161358811038</v>
      </c>
      <c r="AE205" s="17" t="str">
        <f t="shared" si="23"/>
        <v xml:space="preserve"> </v>
      </c>
      <c r="AF205" s="35">
        <v>0</v>
      </c>
      <c r="AG205" s="35">
        <v>12</v>
      </c>
      <c r="AH205" s="35">
        <v>14</v>
      </c>
      <c r="AI205" s="35">
        <v>70</v>
      </c>
      <c r="AJ205" s="35">
        <v>0</v>
      </c>
      <c r="AK205" s="35">
        <v>26</v>
      </c>
      <c r="AL205" s="35">
        <v>40</v>
      </c>
      <c r="AM205" s="35">
        <v>6</v>
      </c>
      <c r="AN205">
        <v>0</v>
      </c>
      <c r="AO205">
        <v>0</v>
      </c>
      <c r="AP205" s="2">
        <v>-85.49</v>
      </c>
      <c r="AQ205" s="2">
        <v>7.3</v>
      </c>
      <c r="AR205" s="2">
        <v>81.382000000000005</v>
      </c>
      <c r="AS205" s="21">
        <v>-3.536</v>
      </c>
      <c r="AT205" s="2">
        <v>-9.3000000000000007</v>
      </c>
      <c r="AU205" s="2">
        <v>-0.5</v>
      </c>
      <c r="AV205" s="2">
        <v>-0.2</v>
      </c>
      <c r="AW205" s="2">
        <v>0.2</v>
      </c>
      <c r="AX205" s="2">
        <v>0.7</v>
      </c>
      <c r="AY205" s="2">
        <v>0.30000000000000004</v>
      </c>
    </row>
    <row r="206" spans="1:51" x14ac:dyDescent="0.2">
      <c r="A206" s="12" t="s">
        <v>145</v>
      </c>
      <c r="B206" s="12" t="s">
        <v>146</v>
      </c>
      <c r="C206" t="s">
        <v>144</v>
      </c>
      <c r="D206" t="s">
        <v>147</v>
      </c>
      <c r="E206" s="12" t="s">
        <v>148</v>
      </c>
      <c r="F206">
        <v>82</v>
      </c>
      <c r="G206">
        <v>0</v>
      </c>
      <c r="H206">
        <v>0</v>
      </c>
      <c r="I206" s="31">
        <f t="shared" si="18"/>
        <v>0</v>
      </c>
      <c r="J206">
        <v>0</v>
      </c>
      <c r="K206">
        <v>0</v>
      </c>
      <c r="L206" s="3">
        <v>0</v>
      </c>
      <c r="M206" s="3">
        <v>0</v>
      </c>
      <c r="N206" s="3">
        <v>0</v>
      </c>
      <c r="O206" s="15">
        <f t="shared" si="19"/>
        <v>0</v>
      </c>
      <c r="P206">
        <v>2</v>
      </c>
      <c r="Q206">
        <v>4</v>
      </c>
      <c r="R206">
        <v>0</v>
      </c>
      <c r="S206" s="13">
        <f t="shared" si="20"/>
        <v>0</v>
      </c>
      <c r="T206" s="13">
        <f t="shared" si="21"/>
        <v>0</v>
      </c>
      <c r="U206">
        <v>28</v>
      </c>
      <c r="V206">
        <v>13</v>
      </c>
      <c r="W206">
        <v>0</v>
      </c>
      <c r="X206" s="2">
        <v>249.76666666669999</v>
      </c>
      <c r="Y206" s="21">
        <v>3.0333333332999999</v>
      </c>
      <c r="Z206">
        <v>2.93</v>
      </c>
      <c r="AA206">
        <v>2.11</v>
      </c>
      <c r="AB206" s="32">
        <f t="shared" si="22"/>
        <v>0.58134920634920639</v>
      </c>
      <c r="AC206">
        <v>13</v>
      </c>
      <c r="AD206">
        <v>18</v>
      </c>
      <c r="AE206" s="17">
        <f t="shared" si="23"/>
        <v>0.41935483870967744</v>
      </c>
      <c r="AF206" s="35">
        <v>2</v>
      </c>
      <c r="AG206" s="35">
        <v>22</v>
      </c>
      <c r="AH206" s="35">
        <v>9</v>
      </c>
      <c r="AI206" s="35">
        <v>206</v>
      </c>
      <c r="AJ206" s="35">
        <v>6</v>
      </c>
      <c r="AK206" s="35">
        <v>79</v>
      </c>
      <c r="AL206" s="35">
        <v>101</v>
      </c>
      <c r="AM206" s="35">
        <v>0</v>
      </c>
      <c r="AN206">
        <v>2</v>
      </c>
      <c r="AO206">
        <v>4</v>
      </c>
      <c r="AP206" s="2">
        <v>-97.68</v>
      </c>
      <c r="AQ206" s="2">
        <v>-6.9</v>
      </c>
      <c r="AR206" s="2">
        <v>84.753</v>
      </c>
      <c r="AS206" s="21">
        <v>-1.2230000000000001</v>
      </c>
      <c r="AT206" s="2">
        <v>-28.3</v>
      </c>
      <c r="AU206" s="2">
        <v>-5.5</v>
      </c>
      <c r="AV206" s="2">
        <v>1.1000000000000001</v>
      </c>
      <c r="AW206" s="2">
        <v>0.5</v>
      </c>
      <c r="AX206" s="2">
        <v>2.4</v>
      </c>
      <c r="AY206" s="2">
        <v>-1.5</v>
      </c>
    </row>
    <row r="207" spans="1:51" x14ac:dyDescent="0.2">
      <c r="A207" s="12" t="s">
        <v>145</v>
      </c>
      <c r="B207" s="12" t="s">
        <v>1003</v>
      </c>
      <c r="C207" t="s">
        <v>1002</v>
      </c>
      <c r="D207" t="s">
        <v>338</v>
      </c>
      <c r="E207" s="12" t="s">
        <v>229</v>
      </c>
      <c r="F207">
        <v>2</v>
      </c>
      <c r="G207">
        <v>0</v>
      </c>
      <c r="H207">
        <v>0</v>
      </c>
      <c r="I207" s="31">
        <f t="shared" si="18"/>
        <v>0</v>
      </c>
      <c r="J207">
        <v>0</v>
      </c>
      <c r="K207">
        <v>0</v>
      </c>
      <c r="L207" s="3">
        <v>0</v>
      </c>
      <c r="M207" s="3">
        <v>0</v>
      </c>
      <c r="N207" s="3">
        <v>0</v>
      </c>
      <c r="O207" s="15">
        <f t="shared" si="19"/>
        <v>0</v>
      </c>
      <c r="P207">
        <v>0</v>
      </c>
      <c r="Q207">
        <v>0</v>
      </c>
      <c r="R207">
        <v>0</v>
      </c>
      <c r="S207" s="13">
        <f t="shared" si="20"/>
        <v>0</v>
      </c>
      <c r="T207" s="13">
        <f t="shared" si="21"/>
        <v>0</v>
      </c>
      <c r="U207">
        <v>0</v>
      </c>
      <c r="V207">
        <v>0</v>
      </c>
      <c r="W207">
        <v>0</v>
      </c>
      <c r="X207" s="2">
        <v>0.58333333330000003</v>
      </c>
      <c r="Y207" s="21">
        <v>0.28333333329999999</v>
      </c>
      <c r="Z207">
        <v>0.28999999999999998</v>
      </c>
      <c r="AA207">
        <v>3.9</v>
      </c>
      <c r="AB207" s="32">
        <f t="shared" si="22"/>
        <v>6.9212410501193325E-2</v>
      </c>
      <c r="AC207">
        <v>1</v>
      </c>
      <c r="AD207">
        <v>0</v>
      </c>
      <c r="AE207" s="17">
        <f t="shared" si="23"/>
        <v>1</v>
      </c>
      <c r="AF207" s="35">
        <v>0</v>
      </c>
      <c r="AG207" s="35">
        <v>1</v>
      </c>
      <c r="AH207" s="35">
        <v>0</v>
      </c>
      <c r="AI207" s="35">
        <v>1</v>
      </c>
      <c r="AJ207" s="35">
        <v>0</v>
      </c>
      <c r="AK207" s="35">
        <v>0</v>
      </c>
      <c r="AL207" s="35">
        <v>0</v>
      </c>
      <c r="AM207" s="35">
        <v>0</v>
      </c>
      <c r="AN207">
        <v>0</v>
      </c>
      <c r="AO207">
        <v>0</v>
      </c>
      <c r="AP207" s="2">
        <v>-205.71</v>
      </c>
      <c r="AQ207" s="2">
        <v>-144.19999999999999</v>
      </c>
      <c r="AR207" s="2">
        <v>80.162000000000006</v>
      </c>
      <c r="AS207" s="21">
        <v>1.341</v>
      </c>
      <c r="AT207" s="2">
        <v>-0.30000000000000004</v>
      </c>
      <c r="AU207" s="2">
        <v>-0.30000000000000004</v>
      </c>
      <c r="AV207" s="2">
        <v>0</v>
      </c>
      <c r="AW207" s="2">
        <v>0</v>
      </c>
      <c r="AX207" s="2">
        <v>0</v>
      </c>
      <c r="AY207" s="2">
        <v>-0.30000000000000004</v>
      </c>
    </row>
    <row r="208" spans="1:51" x14ac:dyDescent="0.2">
      <c r="A208" s="12" t="s">
        <v>145</v>
      </c>
      <c r="B208" s="12" t="s">
        <v>3218</v>
      </c>
      <c r="C208" t="s">
        <v>3221</v>
      </c>
      <c r="D208" t="s">
        <v>343</v>
      </c>
      <c r="E208" s="12" t="s">
        <v>170</v>
      </c>
      <c r="F208">
        <v>79</v>
      </c>
      <c r="G208">
        <v>0</v>
      </c>
      <c r="H208">
        <v>0</v>
      </c>
      <c r="I208" s="31">
        <f t="shared" si="18"/>
        <v>0</v>
      </c>
      <c r="J208">
        <v>0</v>
      </c>
      <c r="K208">
        <v>0</v>
      </c>
      <c r="L208" s="3">
        <v>0</v>
      </c>
      <c r="M208" s="3">
        <v>0</v>
      </c>
      <c r="N208" s="3">
        <v>0</v>
      </c>
      <c r="O208" s="15">
        <f t="shared" si="19"/>
        <v>0</v>
      </c>
      <c r="P208">
        <v>0</v>
      </c>
      <c r="Q208">
        <v>0</v>
      </c>
      <c r="R208">
        <v>0</v>
      </c>
      <c r="S208" s="13">
        <f t="shared" si="20"/>
        <v>0</v>
      </c>
      <c r="T208" s="13">
        <f t="shared" si="21"/>
        <v>0</v>
      </c>
      <c r="U208">
        <v>0</v>
      </c>
      <c r="V208">
        <v>0</v>
      </c>
      <c r="W208">
        <v>0</v>
      </c>
      <c r="X208" s="2">
        <v>1.7000000000000002</v>
      </c>
      <c r="Y208" s="21">
        <v>1.6666666699999999E-2</v>
      </c>
      <c r="Z208">
        <v>0.02</v>
      </c>
      <c r="AA208">
        <v>4.74</v>
      </c>
      <c r="AB208" s="32">
        <f t="shared" si="22"/>
        <v>4.2016806722689082E-3</v>
      </c>
      <c r="AC208">
        <v>0</v>
      </c>
      <c r="AD208">
        <v>0</v>
      </c>
      <c r="AE208" s="17" t="str">
        <f t="shared" si="23"/>
        <v xml:space="preserve"> 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>
        <v>0</v>
      </c>
      <c r="AO208">
        <v>0</v>
      </c>
      <c r="AP208" s="2">
        <v>0</v>
      </c>
      <c r="AQ208" s="2">
        <v>87.2</v>
      </c>
      <c r="AR208" s="2">
        <v>73.438999999999993</v>
      </c>
      <c r="AS208" s="21">
        <v>1.2709999999999999</v>
      </c>
      <c r="AT208" s="2">
        <v>0</v>
      </c>
      <c r="AU208" s="2">
        <v>0.1</v>
      </c>
      <c r="AV208" s="2">
        <v>0</v>
      </c>
      <c r="AW208" s="2">
        <v>0</v>
      </c>
      <c r="AX208" s="2">
        <v>0</v>
      </c>
      <c r="AY208" s="2">
        <v>0.1</v>
      </c>
    </row>
    <row r="209" spans="1:51" x14ac:dyDescent="0.2">
      <c r="A209" s="12" t="s">
        <v>1515</v>
      </c>
      <c r="B209" s="12" t="s">
        <v>1516</v>
      </c>
      <c r="C209" t="s">
        <v>1514</v>
      </c>
      <c r="D209" t="s">
        <v>155</v>
      </c>
      <c r="E209" s="12" t="s">
        <v>113</v>
      </c>
      <c r="F209">
        <v>38</v>
      </c>
      <c r="G209">
        <v>0</v>
      </c>
      <c r="H209">
        <v>0</v>
      </c>
      <c r="I209" s="31">
        <f t="shared" si="18"/>
        <v>0</v>
      </c>
      <c r="J209">
        <v>0</v>
      </c>
      <c r="K209">
        <v>0</v>
      </c>
      <c r="L209" s="3">
        <v>0</v>
      </c>
      <c r="M209" s="3">
        <v>0</v>
      </c>
      <c r="N209" s="3">
        <v>0</v>
      </c>
      <c r="O209" s="15">
        <f t="shared" si="19"/>
        <v>0</v>
      </c>
      <c r="P209">
        <v>1</v>
      </c>
      <c r="Q209">
        <v>0</v>
      </c>
      <c r="R209">
        <v>0</v>
      </c>
      <c r="S209" s="13">
        <f t="shared" si="20"/>
        <v>0</v>
      </c>
      <c r="T209" s="13">
        <f t="shared" si="21"/>
        <v>0</v>
      </c>
      <c r="U209">
        <v>2</v>
      </c>
      <c r="V209">
        <v>0</v>
      </c>
      <c r="W209">
        <v>0</v>
      </c>
      <c r="X209" s="2">
        <v>15.15</v>
      </c>
      <c r="Y209" s="21">
        <v>0.38333333330000002</v>
      </c>
      <c r="Z209">
        <v>0.4</v>
      </c>
      <c r="AA209">
        <v>3.93</v>
      </c>
      <c r="AB209" s="32">
        <f t="shared" si="22"/>
        <v>9.237875288683603E-2</v>
      </c>
      <c r="AC209">
        <v>1</v>
      </c>
      <c r="AD209">
        <v>2</v>
      </c>
      <c r="AE209" s="17">
        <f t="shared" si="23"/>
        <v>0.33333333333333331</v>
      </c>
      <c r="AF209" s="35">
        <v>0</v>
      </c>
      <c r="AG209" s="35">
        <v>4</v>
      </c>
      <c r="AH209" s="35">
        <v>1</v>
      </c>
      <c r="AI209" s="35">
        <v>9</v>
      </c>
      <c r="AJ209" s="35">
        <v>2</v>
      </c>
      <c r="AK209" s="35">
        <v>2</v>
      </c>
      <c r="AL209" s="35">
        <v>8</v>
      </c>
      <c r="AM209" s="35">
        <v>1</v>
      </c>
      <c r="AN209">
        <v>0</v>
      </c>
      <c r="AO209">
        <v>0</v>
      </c>
      <c r="AP209" s="2">
        <v>-75.25</v>
      </c>
      <c r="AQ209" s="2">
        <v>7.5</v>
      </c>
      <c r="AR209" s="2">
        <v>83.631</v>
      </c>
      <c r="AS209" s="21">
        <v>3.419</v>
      </c>
      <c r="AT209" s="2">
        <v>-1.5</v>
      </c>
      <c r="AU209" s="2">
        <v>-0.1</v>
      </c>
      <c r="AV209" s="2">
        <v>-0.1</v>
      </c>
      <c r="AW209" s="2">
        <v>0</v>
      </c>
      <c r="AX209" s="2">
        <v>-0.1</v>
      </c>
      <c r="AY209" s="2">
        <v>-0.4</v>
      </c>
    </row>
    <row r="210" spans="1:51" x14ac:dyDescent="0.2">
      <c r="A210" s="12" t="s">
        <v>3750</v>
      </c>
      <c r="B210" s="12" t="s">
        <v>3751</v>
      </c>
      <c r="C210" t="s">
        <v>3749</v>
      </c>
      <c r="D210" t="s">
        <v>432</v>
      </c>
      <c r="E210" s="12" t="s">
        <v>546</v>
      </c>
      <c r="F210">
        <v>82</v>
      </c>
      <c r="G210">
        <v>0</v>
      </c>
      <c r="H210">
        <v>0</v>
      </c>
      <c r="I210" s="31">
        <f t="shared" si="18"/>
        <v>0</v>
      </c>
      <c r="J210">
        <v>0</v>
      </c>
      <c r="K210">
        <v>0</v>
      </c>
      <c r="L210" s="3">
        <v>0</v>
      </c>
      <c r="M210" s="3">
        <v>0</v>
      </c>
      <c r="N210" s="3">
        <v>0</v>
      </c>
      <c r="O210" s="15">
        <f t="shared" si="19"/>
        <v>0</v>
      </c>
      <c r="P210">
        <v>7</v>
      </c>
      <c r="Q210">
        <v>0</v>
      </c>
      <c r="R210">
        <v>1</v>
      </c>
      <c r="S210" s="13">
        <f t="shared" si="20"/>
        <v>0</v>
      </c>
      <c r="T210" s="13">
        <f t="shared" si="21"/>
        <v>0</v>
      </c>
      <c r="U210">
        <v>10</v>
      </c>
      <c r="V210">
        <v>7</v>
      </c>
      <c r="W210">
        <v>2</v>
      </c>
      <c r="X210" s="2">
        <v>177.28333333329999</v>
      </c>
      <c r="Y210" s="21">
        <v>2.15</v>
      </c>
      <c r="Z210">
        <v>2.16</v>
      </c>
      <c r="AA210">
        <v>3.35</v>
      </c>
      <c r="AB210" s="32">
        <f t="shared" si="22"/>
        <v>0.39201451905626139</v>
      </c>
      <c r="AC210">
        <v>45</v>
      </c>
      <c r="AD210">
        <v>41</v>
      </c>
      <c r="AE210" s="17">
        <f t="shared" si="23"/>
        <v>0.52325581395348841</v>
      </c>
      <c r="AF210" s="35">
        <v>0</v>
      </c>
      <c r="AG210" s="35">
        <v>11</v>
      </c>
      <c r="AH210" s="35">
        <v>16</v>
      </c>
      <c r="AI210" s="35">
        <v>137</v>
      </c>
      <c r="AJ210" s="35">
        <v>2</v>
      </c>
      <c r="AK210" s="35">
        <v>55</v>
      </c>
      <c r="AL210" s="35">
        <v>58</v>
      </c>
      <c r="AM210" s="35">
        <v>5</v>
      </c>
      <c r="AN210">
        <v>0</v>
      </c>
      <c r="AO210">
        <v>0</v>
      </c>
      <c r="AP210" s="2">
        <v>-80.66</v>
      </c>
      <c r="AQ210" s="2">
        <v>-13.6</v>
      </c>
      <c r="AR210" s="2">
        <v>85.116</v>
      </c>
      <c r="AS210" s="21">
        <v>6.2469999999999999</v>
      </c>
      <c r="AT210" s="2">
        <v>-18.5</v>
      </c>
      <c r="AU210" s="2">
        <v>-1.8</v>
      </c>
      <c r="AV210" s="2">
        <v>0.30000000000000004</v>
      </c>
      <c r="AW210" s="2">
        <v>0.60000000000000009</v>
      </c>
      <c r="AX210" s="2">
        <v>-0.2</v>
      </c>
      <c r="AY210" s="2">
        <v>-1.2</v>
      </c>
    </row>
    <row r="211" spans="1:51" x14ac:dyDescent="0.2">
      <c r="A211" s="12" t="s">
        <v>3622</v>
      </c>
      <c r="B211" s="12" t="s">
        <v>3623</v>
      </c>
      <c r="C211" t="s">
        <v>3621</v>
      </c>
      <c r="D211" s="12" t="s">
        <v>367</v>
      </c>
      <c r="E211" s="12" t="s">
        <v>546</v>
      </c>
      <c r="F211">
        <v>61</v>
      </c>
      <c r="G211">
        <v>0</v>
      </c>
      <c r="H211">
        <v>0</v>
      </c>
      <c r="I211" s="31">
        <f t="shared" si="18"/>
        <v>0</v>
      </c>
      <c r="J211">
        <v>0</v>
      </c>
      <c r="K211">
        <v>0</v>
      </c>
      <c r="L211" s="3">
        <v>0</v>
      </c>
      <c r="M211" s="3">
        <v>0</v>
      </c>
      <c r="N211" s="3">
        <v>0</v>
      </c>
      <c r="O211" s="15">
        <f t="shared" si="19"/>
        <v>0</v>
      </c>
      <c r="P211">
        <v>0</v>
      </c>
      <c r="Q211">
        <v>0</v>
      </c>
      <c r="R211">
        <v>0</v>
      </c>
      <c r="S211" s="13">
        <f t="shared" si="20"/>
        <v>0</v>
      </c>
      <c r="T211" s="13">
        <f t="shared" si="21"/>
        <v>0</v>
      </c>
      <c r="U211">
        <v>1</v>
      </c>
      <c r="V211">
        <v>1</v>
      </c>
      <c r="W211">
        <v>0</v>
      </c>
      <c r="X211" s="2">
        <v>8</v>
      </c>
      <c r="Y211" s="21">
        <v>0.1166666667</v>
      </c>
      <c r="Z211">
        <v>0.13</v>
      </c>
      <c r="AA211">
        <v>5.43</v>
      </c>
      <c r="AB211" s="32">
        <f t="shared" si="22"/>
        <v>2.3381294964028781E-2</v>
      </c>
      <c r="AC211">
        <v>0</v>
      </c>
      <c r="AD211">
        <v>0</v>
      </c>
      <c r="AE211" s="17" t="str">
        <f t="shared" si="23"/>
        <v xml:space="preserve"> </v>
      </c>
      <c r="AF211" s="35">
        <v>0</v>
      </c>
      <c r="AG211" s="35">
        <v>2</v>
      </c>
      <c r="AH211" s="35">
        <v>0</v>
      </c>
      <c r="AI211" s="35">
        <v>4</v>
      </c>
      <c r="AJ211" s="35">
        <v>0</v>
      </c>
      <c r="AK211" s="35">
        <v>2</v>
      </c>
      <c r="AL211" s="35">
        <v>3</v>
      </c>
      <c r="AM211" s="35">
        <v>1</v>
      </c>
      <c r="AN211">
        <v>0</v>
      </c>
      <c r="AO211">
        <v>0</v>
      </c>
      <c r="AP211" s="2">
        <v>-75</v>
      </c>
      <c r="AQ211" s="2">
        <v>5.5</v>
      </c>
      <c r="AR211" s="2">
        <v>82.92</v>
      </c>
      <c r="AS211" s="21">
        <v>1.3740000000000001</v>
      </c>
      <c r="AT211" s="2">
        <v>-0.8</v>
      </c>
      <c r="AU211" s="2">
        <v>-0.1</v>
      </c>
      <c r="AV211" s="2">
        <v>-0.2</v>
      </c>
      <c r="AW211" s="2">
        <v>0</v>
      </c>
      <c r="AX211" s="2">
        <v>-0.1</v>
      </c>
      <c r="AY211" s="2">
        <v>-0.4</v>
      </c>
    </row>
    <row r="212" spans="1:51" x14ac:dyDescent="0.2">
      <c r="A212" s="12" t="s">
        <v>2884</v>
      </c>
      <c r="B212" s="12" t="s">
        <v>2885</v>
      </c>
      <c r="C212" t="s">
        <v>2883</v>
      </c>
      <c r="D212" t="s">
        <v>223</v>
      </c>
      <c r="E212" s="12" t="s">
        <v>178</v>
      </c>
      <c r="F212">
        <v>49</v>
      </c>
      <c r="G212">
        <v>0</v>
      </c>
      <c r="H212">
        <v>0</v>
      </c>
      <c r="I212" s="31">
        <f t="shared" si="18"/>
        <v>0</v>
      </c>
      <c r="J212">
        <v>0</v>
      </c>
      <c r="K212">
        <v>0</v>
      </c>
      <c r="L212" s="3">
        <v>0</v>
      </c>
      <c r="M212" s="3">
        <v>0</v>
      </c>
      <c r="N212" s="3">
        <v>0</v>
      </c>
      <c r="O212" s="15">
        <f t="shared" si="19"/>
        <v>0</v>
      </c>
      <c r="P212">
        <v>1</v>
      </c>
      <c r="Q212">
        <v>0</v>
      </c>
      <c r="R212">
        <v>0</v>
      </c>
      <c r="S212" s="13">
        <f t="shared" si="20"/>
        <v>0</v>
      </c>
      <c r="T212" s="13">
        <f t="shared" si="21"/>
        <v>0</v>
      </c>
      <c r="U212">
        <v>8</v>
      </c>
      <c r="V212">
        <v>8</v>
      </c>
      <c r="W212">
        <v>1</v>
      </c>
      <c r="X212" s="2">
        <v>77.95</v>
      </c>
      <c r="Y212" s="21">
        <v>1.5833333333000001</v>
      </c>
      <c r="Z212">
        <v>1.56</v>
      </c>
      <c r="AA212">
        <v>3.76</v>
      </c>
      <c r="AB212" s="32">
        <f t="shared" si="22"/>
        <v>0.2932330827067669</v>
      </c>
      <c r="AE212" s="17" t="str">
        <f t="shared" si="23"/>
        <v xml:space="preserve"> </v>
      </c>
      <c r="AF212" s="35">
        <v>0</v>
      </c>
      <c r="AG212" s="35">
        <v>10</v>
      </c>
      <c r="AH212" s="35">
        <v>10</v>
      </c>
      <c r="AI212" s="35">
        <v>56</v>
      </c>
      <c r="AJ212" s="35">
        <v>0</v>
      </c>
      <c r="AK212" s="35">
        <v>21</v>
      </c>
      <c r="AL212" s="35">
        <v>21</v>
      </c>
      <c r="AM212" s="35">
        <v>2</v>
      </c>
      <c r="AN212">
        <v>0</v>
      </c>
      <c r="AO212">
        <v>0</v>
      </c>
      <c r="AP212" s="2">
        <v>-75.209999999999994</v>
      </c>
      <c r="AQ212" s="2">
        <v>4.2</v>
      </c>
      <c r="AR212" s="2">
        <v>85.643000000000001</v>
      </c>
      <c r="AS212" s="21">
        <v>2.9290000000000003</v>
      </c>
      <c r="AT212" s="2">
        <v>-8.5</v>
      </c>
      <c r="AU212" s="2">
        <v>-1.2</v>
      </c>
      <c r="AV212" s="2">
        <v>0.2</v>
      </c>
      <c r="AW212" s="2">
        <v>0.1</v>
      </c>
      <c r="AX212" s="2">
        <v>0.30000000000000004</v>
      </c>
      <c r="AY212" s="2">
        <v>-0.60000000000000009</v>
      </c>
    </row>
    <row r="213" spans="1:51" x14ac:dyDescent="0.2">
      <c r="A213" s="12" t="s">
        <v>698</v>
      </c>
      <c r="B213" s="12" t="s">
        <v>699</v>
      </c>
      <c r="C213" t="s">
        <v>697</v>
      </c>
      <c r="D213" t="s">
        <v>432</v>
      </c>
      <c r="E213" s="12" t="s">
        <v>546</v>
      </c>
      <c r="F213">
        <v>60</v>
      </c>
      <c r="G213">
        <v>0</v>
      </c>
      <c r="H213">
        <v>1</v>
      </c>
      <c r="I213" s="31">
        <f t="shared" si="18"/>
        <v>1</v>
      </c>
      <c r="J213">
        <v>0</v>
      </c>
      <c r="K213">
        <v>0</v>
      </c>
      <c r="L213" s="3">
        <v>0</v>
      </c>
      <c r="M213" s="3">
        <v>1</v>
      </c>
      <c r="N213" s="3">
        <v>0</v>
      </c>
      <c r="O213" s="15">
        <f t="shared" si="19"/>
        <v>0</v>
      </c>
      <c r="P213">
        <v>0</v>
      </c>
      <c r="Q213">
        <v>0</v>
      </c>
      <c r="R213">
        <v>0</v>
      </c>
      <c r="S213" s="13">
        <f t="shared" si="20"/>
        <v>0</v>
      </c>
      <c r="T213" s="13">
        <f t="shared" si="21"/>
        <v>0</v>
      </c>
      <c r="U213">
        <v>0</v>
      </c>
      <c r="V213">
        <v>0</v>
      </c>
      <c r="W213">
        <v>0</v>
      </c>
      <c r="X213" s="2">
        <v>0.98333333330000006</v>
      </c>
      <c r="Y213" s="21">
        <v>0</v>
      </c>
      <c r="Z213">
        <v>0.02</v>
      </c>
      <c r="AA213">
        <v>5.41</v>
      </c>
      <c r="AB213" s="32">
        <f t="shared" si="22"/>
        <v>3.6832412523020259E-3</v>
      </c>
      <c r="AC213">
        <v>0</v>
      </c>
      <c r="AD213">
        <v>0</v>
      </c>
      <c r="AE213" s="17" t="str">
        <f t="shared" si="23"/>
        <v xml:space="preserve"> </v>
      </c>
      <c r="AF213" s="35">
        <v>1</v>
      </c>
      <c r="AG213" s="35">
        <v>0</v>
      </c>
      <c r="AH213" s="35">
        <v>0</v>
      </c>
      <c r="AI213" s="35">
        <v>1</v>
      </c>
      <c r="AJ213" s="35">
        <v>1</v>
      </c>
      <c r="AK213" s="35">
        <v>0</v>
      </c>
      <c r="AL213" s="35">
        <v>1</v>
      </c>
      <c r="AM213" s="35">
        <v>0</v>
      </c>
      <c r="AN213">
        <v>0</v>
      </c>
      <c r="AO213">
        <v>0</v>
      </c>
      <c r="AP213" s="2">
        <v>0</v>
      </c>
      <c r="AQ213" s="2">
        <v>72.099999999999994</v>
      </c>
      <c r="AR213" s="2">
        <v>79.701999999999998</v>
      </c>
      <c r="AS213" s="21">
        <v>-1.788</v>
      </c>
      <c r="AT213" s="2">
        <v>-0.1</v>
      </c>
      <c r="AU213" s="2">
        <v>-0.1</v>
      </c>
      <c r="AV213" s="2">
        <v>0</v>
      </c>
      <c r="AW213" s="2">
        <v>0</v>
      </c>
      <c r="AX213" s="2">
        <v>0</v>
      </c>
      <c r="AY213" s="2">
        <v>-0.1</v>
      </c>
    </row>
    <row r="214" spans="1:51" x14ac:dyDescent="0.2">
      <c r="A214" s="12" t="s">
        <v>609</v>
      </c>
      <c r="B214" s="12" t="s">
        <v>606</v>
      </c>
      <c r="C214" t="s">
        <v>608</v>
      </c>
      <c r="D214" t="s">
        <v>610</v>
      </c>
      <c r="E214" s="12" t="s">
        <v>178</v>
      </c>
      <c r="F214">
        <v>75</v>
      </c>
      <c r="G214">
        <v>0</v>
      </c>
      <c r="H214">
        <v>0</v>
      </c>
      <c r="I214" s="31">
        <f t="shared" si="18"/>
        <v>0</v>
      </c>
      <c r="J214">
        <v>0</v>
      </c>
      <c r="K214">
        <v>0</v>
      </c>
      <c r="L214" s="3">
        <v>0</v>
      </c>
      <c r="M214" s="3">
        <v>0</v>
      </c>
      <c r="N214" s="3">
        <v>0</v>
      </c>
      <c r="O214" s="15">
        <f t="shared" si="19"/>
        <v>0</v>
      </c>
      <c r="P214">
        <v>0</v>
      </c>
      <c r="Q214">
        <v>0</v>
      </c>
      <c r="R214">
        <v>0</v>
      </c>
      <c r="S214" s="13">
        <f t="shared" si="20"/>
        <v>0</v>
      </c>
      <c r="T214" s="13">
        <f t="shared" si="21"/>
        <v>0</v>
      </c>
      <c r="U214">
        <v>2</v>
      </c>
      <c r="V214">
        <v>0</v>
      </c>
      <c r="W214">
        <v>0</v>
      </c>
      <c r="X214" s="2">
        <v>19.899999999999999</v>
      </c>
      <c r="Y214" s="21">
        <v>0.25</v>
      </c>
      <c r="Z214">
        <v>0.26</v>
      </c>
      <c r="AA214">
        <v>4.03</v>
      </c>
      <c r="AB214" s="32">
        <f t="shared" si="22"/>
        <v>6.0606060606060608E-2</v>
      </c>
      <c r="AE214" s="17" t="str">
        <f t="shared" si="23"/>
        <v xml:space="preserve"> </v>
      </c>
      <c r="AF214" s="35">
        <v>0</v>
      </c>
      <c r="AG214" s="35">
        <v>0</v>
      </c>
      <c r="AH214" s="35">
        <v>3</v>
      </c>
      <c r="AI214" s="35">
        <v>9</v>
      </c>
      <c r="AJ214" s="35">
        <v>1</v>
      </c>
      <c r="AK214" s="35">
        <v>3</v>
      </c>
      <c r="AL214" s="35">
        <v>10</v>
      </c>
      <c r="AM214" s="35">
        <v>0</v>
      </c>
      <c r="AN214">
        <v>0</v>
      </c>
      <c r="AO214">
        <v>0</v>
      </c>
      <c r="AP214" s="2">
        <v>-55.38</v>
      </c>
      <c r="AQ214" s="2">
        <v>26.4</v>
      </c>
      <c r="AR214" s="2">
        <v>82.123000000000005</v>
      </c>
      <c r="AS214" s="21">
        <v>1.2850000000000001</v>
      </c>
      <c r="AT214" s="2">
        <v>-0.7</v>
      </c>
      <c r="AU214" s="2">
        <v>0.7</v>
      </c>
      <c r="AV214" s="2">
        <v>-0.1</v>
      </c>
      <c r="AW214" s="2">
        <v>0</v>
      </c>
      <c r="AX214" s="2">
        <v>-0.30000000000000004</v>
      </c>
      <c r="AY214" s="2">
        <v>0.30000000000000004</v>
      </c>
    </row>
    <row r="215" spans="1:51" x14ac:dyDescent="0.2">
      <c r="A215" s="12" t="s">
        <v>609</v>
      </c>
      <c r="B215" s="12" t="s">
        <v>1491</v>
      </c>
      <c r="C215" t="s">
        <v>1490</v>
      </c>
      <c r="D215" t="s">
        <v>199</v>
      </c>
      <c r="E215" s="12" t="s">
        <v>178</v>
      </c>
      <c r="F215">
        <v>81</v>
      </c>
      <c r="G215">
        <v>0</v>
      </c>
      <c r="H215">
        <v>2</v>
      </c>
      <c r="I215" s="31">
        <f t="shared" si="18"/>
        <v>2</v>
      </c>
      <c r="J215">
        <v>0</v>
      </c>
      <c r="K215">
        <v>2</v>
      </c>
      <c r="L215" s="3">
        <v>0</v>
      </c>
      <c r="M215" s="3">
        <v>0</v>
      </c>
      <c r="N215" s="3">
        <v>2</v>
      </c>
      <c r="O215" s="15">
        <f t="shared" si="19"/>
        <v>0</v>
      </c>
      <c r="P215">
        <v>2</v>
      </c>
      <c r="Q215">
        <v>0</v>
      </c>
      <c r="R215">
        <v>0</v>
      </c>
      <c r="S215" s="13">
        <f t="shared" si="20"/>
        <v>0</v>
      </c>
      <c r="T215" s="13">
        <f t="shared" si="21"/>
        <v>0</v>
      </c>
      <c r="U215">
        <v>33</v>
      </c>
      <c r="V215">
        <v>20</v>
      </c>
      <c r="W215">
        <v>3</v>
      </c>
      <c r="X215" s="2">
        <v>227.5666666667</v>
      </c>
      <c r="Y215" s="21">
        <v>2.8</v>
      </c>
      <c r="Z215">
        <v>2.68</v>
      </c>
      <c r="AA215">
        <v>1.82</v>
      </c>
      <c r="AB215" s="32">
        <f t="shared" si="22"/>
        <v>0.59555555555555562</v>
      </c>
      <c r="AE215" s="17" t="str">
        <f t="shared" si="23"/>
        <v xml:space="preserve"> </v>
      </c>
      <c r="AF215" s="35">
        <v>6</v>
      </c>
      <c r="AG215" s="35">
        <v>17</v>
      </c>
      <c r="AH215" s="35">
        <v>25</v>
      </c>
      <c r="AI215" s="35">
        <v>168</v>
      </c>
      <c r="AJ215" s="35">
        <v>7</v>
      </c>
      <c r="AK215" s="35">
        <v>66</v>
      </c>
      <c r="AL215" s="35">
        <v>105</v>
      </c>
      <c r="AM215" s="35">
        <v>12</v>
      </c>
      <c r="AN215">
        <v>1</v>
      </c>
      <c r="AO215">
        <v>3</v>
      </c>
      <c r="AP215" s="2">
        <v>-84.56</v>
      </c>
      <c r="AQ215" s="2">
        <v>-21.3</v>
      </c>
      <c r="AR215" s="2">
        <v>82.195999999999998</v>
      </c>
      <c r="AS215" s="21">
        <v>2.133</v>
      </c>
      <c r="AT215" s="2">
        <v>-18.5</v>
      </c>
      <c r="AU215" s="2">
        <v>2.2999999999999998</v>
      </c>
      <c r="AV215" s="2">
        <v>0.7</v>
      </c>
      <c r="AW215" s="2">
        <v>0.5</v>
      </c>
      <c r="AX215" s="2">
        <v>-1.7000000000000002</v>
      </c>
      <c r="AY215" s="2">
        <v>1.9</v>
      </c>
    </row>
    <row r="216" spans="1:51" x14ac:dyDescent="0.2">
      <c r="A216" s="12" t="s">
        <v>609</v>
      </c>
      <c r="B216" s="12" t="s">
        <v>1667</v>
      </c>
      <c r="C216" t="s">
        <v>1666</v>
      </c>
      <c r="D216" t="s">
        <v>177</v>
      </c>
      <c r="E216" s="12" t="s">
        <v>178</v>
      </c>
      <c r="F216">
        <v>79</v>
      </c>
      <c r="G216">
        <v>0</v>
      </c>
      <c r="H216">
        <v>0</v>
      </c>
      <c r="I216" s="31">
        <f t="shared" si="18"/>
        <v>0</v>
      </c>
      <c r="J216">
        <v>0</v>
      </c>
      <c r="K216">
        <v>0</v>
      </c>
      <c r="L216" s="3">
        <v>0</v>
      </c>
      <c r="M216" s="3">
        <v>0</v>
      </c>
      <c r="N216" s="3">
        <v>0</v>
      </c>
      <c r="O216" s="15">
        <f t="shared" si="19"/>
        <v>0</v>
      </c>
      <c r="P216">
        <v>2</v>
      </c>
      <c r="Q216">
        <v>1</v>
      </c>
      <c r="R216">
        <v>0</v>
      </c>
      <c r="S216" s="13">
        <f t="shared" si="20"/>
        <v>0</v>
      </c>
      <c r="T216" s="13">
        <f t="shared" si="21"/>
        <v>0</v>
      </c>
      <c r="U216">
        <v>23</v>
      </c>
      <c r="V216">
        <v>10</v>
      </c>
      <c r="W216">
        <v>8</v>
      </c>
      <c r="X216" s="2">
        <v>245.96666666670001</v>
      </c>
      <c r="Y216" s="21">
        <v>3.1</v>
      </c>
      <c r="Z216">
        <v>2.91</v>
      </c>
      <c r="AA216">
        <v>2.54</v>
      </c>
      <c r="AB216" s="32">
        <f t="shared" si="22"/>
        <v>0.53394495412844034</v>
      </c>
      <c r="AE216" s="17" t="str">
        <f t="shared" si="23"/>
        <v xml:space="preserve"> </v>
      </c>
      <c r="AF216" s="35">
        <v>3</v>
      </c>
      <c r="AG216" s="35">
        <v>22</v>
      </c>
      <c r="AH216" s="35">
        <v>22</v>
      </c>
      <c r="AI216" s="35">
        <v>133</v>
      </c>
      <c r="AJ216" s="35">
        <v>7</v>
      </c>
      <c r="AK216" s="35">
        <v>92</v>
      </c>
      <c r="AL216" s="35">
        <v>76</v>
      </c>
      <c r="AM216" s="35">
        <v>10</v>
      </c>
      <c r="AN216">
        <v>1</v>
      </c>
      <c r="AO216">
        <v>2</v>
      </c>
      <c r="AP216" s="2">
        <v>-73.3</v>
      </c>
      <c r="AQ216" s="2">
        <v>-6.4</v>
      </c>
      <c r="AR216" s="2">
        <v>72.835999999999999</v>
      </c>
      <c r="AS216" s="21">
        <v>-15.275</v>
      </c>
      <c r="AT216" s="2">
        <v>-17</v>
      </c>
      <c r="AU216" s="2">
        <v>4.7</v>
      </c>
      <c r="AV216" s="2">
        <v>0.8</v>
      </c>
      <c r="AW216" s="2">
        <v>1.3</v>
      </c>
      <c r="AX216" s="2">
        <v>-5</v>
      </c>
      <c r="AY216" s="2">
        <v>1.9</v>
      </c>
    </row>
    <row r="217" spans="1:51" x14ac:dyDescent="0.2">
      <c r="A217" s="12" t="s">
        <v>3503</v>
      </c>
      <c r="B217" s="12" t="s">
        <v>3504</v>
      </c>
      <c r="C217" t="s">
        <v>3502</v>
      </c>
      <c r="D217" t="s">
        <v>271</v>
      </c>
      <c r="E217" s="12" t="s">
        <v>170</v>
      </c>
      <c r="F217">
        <v>7</v>
      </c>
      <c r="G217">
        <v>0</v>
      </c>
      <c r="H217">
        <v>0</v>
      </c>
      <c r="I217" s="31">
        <f t="shared" si="18"/>
        <v>0</v>
      </c>
      <c r="J217">
        <v>0</v>
      </c>
      <c r="K217">
        <v>0</v>
      </c>
      <c r="L217" s="3">
        <v>0</v>
      </c>
      <c r="M217" s="3">
        <v>0</v>
      </c>
      <c r="N217" s="3">
        <v>0</v>
      </c>
      <c r="O217" s="15">
        <f t="shared" si="19"/>
        <v>0</v>
      </c>
      <c r="P217">
        <v>0</v>
      </c>
      <c r="Q217">
        <v>0</v>
      </c>
      <c r="R217">
        <v>0</v>
      </c>
      <c r="S217" s="13">
        <f t="shared" si="20"/>
        <v>0</v>
      </c>
      <c r="T217" s="13">
        <f t="shared" si="21"/>
        <v>0</v>
      </c>
      <c r="U217">
        <v>0</v>
      </c>
      <c r="V217">
        <v>1</v>
      </c>
      <c r="W217">
        <v>0</v>
      </c>
      <c r="X217" s="2">
        <v>8.4</v>
      </c>
      <c r="Y217" s="21">
        <v>1.2</v>
      </c>
      <c r="Z217">
        <v>1.2</v>
      </c>
      <c r="AA217">
        <v>4.0599999999999996</v>
      </c>
      <c r="AB217" s="32">
        <f t="shared" si="22"/>
        <v>0.22813688212927757</v>
      </c>
      <c r="AC217">
        <v>0</v>
      </c>
      <c r="AD217">
        <v>0</v>
      </c>
      <c r="AE217" s="17" t="str">
        <f t="shared" si="23"/>
        <v xml:space="preserve"> </v>
      </c>
      <c r="AF217" s="35">
        <v>0</v>
      </c>
      <c r="AG217" s="35">
        <v>0</v>
      </c>
      <c r="AH217" s="35">
        <v>0</v>
      </c>
      <c r="AI217" s="35">
        <v>5</v>
      </c>
      <c r="AJ217" s="35">
        <v>1</v>
      </c>
      <c r="AK217" s="35">
        <v>6</v>
      </c>
      <c r="AL217" s="35">
        <v>0</v>
      </c>
      <c r="AM217" s="35">
        <v>0</v>
      </c>
      <c r="AN217">
        <v>0</v>
      </c>
      <c r="AO217">
        <v>0</v>
      </c>
      <c r="AP217" s="2">
        <v>-71.430000000000007</v>
      </c>
      <c r="AQ217" s="2">
        <v>36.1</v>
      </c>
      <c r="AR217" s="2">
        <v>80.784000000000006</v>
      </c>
      <c r="AS217" s="21">
        <v>1.0069999999999999</v>
      </c>
      <c r="AT217" s="2">
        <v>-0.7</v>
      </c>
      <c r="AU217" s="2">
        <v>0.1</v>
      </c>
      <c r="AV217" s="2">
        <v>0</v>
      </c>
      <c r="AW217" s="2">
        <v>0</v>
      </c>
      <c r="AX217" s="2">
        <v>0</v>
      </c>
      <c r="AY217" s="2">
        <v>0.1</v>
      </c>
    </row>
    <row r="218" spans="1:51" x14ac:dyDescent="0.2">
      <c r="A218" s="12" t="s">
        <v>184</v>
      </c>
      <c r="B218" s="12" t="s">
        <v>185</v>
      </c>
      <c r="C218" t="s">
        <v>183</v>
      </c>
      <c r="D218" t="s">
        <v>122</v>
      </c>
      <c r="E218" s="12" t="s">
        <v>148</v>
      </c>
      <c r="F218">
        <v>68</v>
      </c>
      <c r="G218">
        <v>0</v>
      </c>
      <c r="H218">
        <v>0</v>
      </c>
      <c r="I218" s="31">
        <f t="shared" si="18"/>
        <v>0</v>
      </c>
      <c r="J218">
        <v>0</v>
      </c>
      <c r="K218">
        <v>0</v>
      </c>
      <c r="L218" s="3">
        <v>0</v>
      </c>
      <c r="M218" s="3">
        <v>0</v>
      </c>
      <c r="N218" s="3">
        <v>0</v>
      </c>
      <c r="O218" s="15">
        <f t="shared" si="19"/>
        <v>0</v>
      </c>
      <c r="P218">
        <v>0</v>
      </c>
      <c r="Q218">
        <v>1</v>
      </c>
      <c r="R218">
        <v>0</v>
      </c>
      <c r="S218" s="13">
        <f t="shared" si="20"/>
        <v>0</v>
      </c>
      <c r="T218" s="13">
        <f t="shared" si="21"/>
        <v>0</v>
      </c>
      <c r="U218">
        <v>1</v>
      </c>
      <c r="V218">
        <v>0</v>
      </c>
      <c r="W218">
        <v>0</v>
      </c>
      <c r="X218" s="2">
        <v>11.75</v>
      </c>
      <c r="Y218" s="21">
        <v>0.16666666669999999</v>
      </c>
      <c r="Z218">
        <v>0.17</v>
      </c>
      <c r="AA218">
        <v>5.21</v>
      </c>
      <c r="AB218" s="32">
        <f t="shared" si="22"/>
        <v>3.1598513011152421E-2</v>
      </c>
      <c r="AC218">
        <v>0</v>
      </c>
      <c r="AD218">
        <v>0</v>
      </c>
      <c r="AE218" s="17" t="str">
        <f t="shared" si="23"/>
        <v xml:space="preserve"> </v>
      </c>
      <c r="AF218" s="35">
        <v>0</v>
      </c>
      <c r="AG218" s="35">
        <v>0</v>
      </c>
      <c r="AH218" s="35">
        <v>2</v>
      </c>
      <c r="AI218" s="35">
        <v>2</v>
      </c>
      <c r="AJ218" s="35">
        <v>2</v>
      </c>
      <c r="AK218" s="35">
        <v>2</v>
      </c>
      <c r="AL218" s="35">
        <v>8</v>
      </c>
      <c r="AM218" s="35">
        <v>0</v>
      </c>
      <c r="AN218">
        <v>0</v>
      </c>
      <c r="AO218">
        <v>0</v>
      </c>
      <c r="AP218" s="2">
        <v>-40.85</v>
      </c>
      <c r="AQ218" s="2">
        <v>43.2</v>
      </c>
      <c r="AR218" s="2">
        <v>83.296999999999997</v>
      </c>
      <c r="AS218" s="21">
        <v>3.802</v>
      </c>
      <c r="AT218" s="2">
        <v>0.1</v>
      </c>
      <c r="AU218" s="2">
        <v>1.1000000000000001</v>
      </c>
      <c r="AV218" s="2">
        <v>-0.1</v>
      </c>
      <c r="AW218" s="2">
        <v>-0.1</v>
      </c>
      <c r="AX218" s="2">
        <v>-0.2</v>
      </c>
      <c r="AY218" s="2">
        <v>0.7</v>
      </c>
    </row>
    <row r="219" spans="1:51" x14ac:dyDescent="0.2">
      <c r="A219" s="12" t="s">
        <v>184</v>
      </c>
      <c r="B219" s="12" t="s">
        <v>639</v>
      </c>
      <c r="C219" t="s">
        <v>638</v>
      </c>
      <c r="D219" t="s">
        <v>367</v>
      </c>
      <c r="E219" s="12" t="s">
        <v>132</v>
      </c>
      <c r="F219">
        <v>69</v>
      </c>
      <c r="G219">
        <v>0</v>
      </c>
      <c r="H219">
        <v>0</v>
      </c>
      <c r="I219" s="31">
        <f t="shared" si="18"/>
        <v>0</v>
      </c>
      <c r="J219">
        <v>0</v>
      </c>
      <c r="K219">
        <v>0</v>
      </c>
      <c r="L219" s="3">
        <v>0</v>
      </c>
      <c r="M219" s="3">
        <v>0</v>
      </c>
      <c r="N219" s="3">
        <v>0</v>
      </c>
      <c r="O219" s="15">
        <f t="shared" si="19"/>
        <v>0</v>
      </c>
      <c r="P219">
        <v>0</v>
      </c>
      <c r="Q219">
        <v>0</v>
      </c>
      <c r="R219">
        <v>0</v>
      </c>
      <c r="S219" s="13">
        <f t="shared" si="20"/>
        <v>0</v>
      </c>
      <c r="T219" s="13">
        <f t="shared" si="21"/>
        <v>0</v>
      </c>
      <c r="U219">
        <v>0</v>
      </c>
      <c r="V219">
        <v>0</v>
      </c>
      <c r="W219">
        <v>0</v>
      </c>
      <c r="X219" s="2">
        <v>1.1000000000000001</v>
      </c>
      <c r="Y219" s="21">
        <v>0</v>
      </c>
      <c r="Z219">
        <v>0.02</v>
      </c>
      <c r="AA219">
        <v>5.82</v>
      </c>
      <c r="AB219" s="32">
        <f t="shared" si="22"/>
        <v>3.4246575342465756E-3</v>
      </c>
      <c r="AC219">
        <v>0</v>
      </c>
      <c r="AD219">
        <v>0</v>
      </c>
      <c r="AE219" s="17" t="str">
        <f t="shared" si="23"/>
        <v xml:space="preserve"> </v>
      </c>
      <c r="AF219" s="35">
        <v>0</v>
      </c>
      <c r="AG219" s="35">
        <v>0</v>
      </c>
      <c r="AH219" s="35">
        <v>0</v>
      </c>
      <c r="AI219" s="35">
        <v>1</v>
      </c>
      <c r="AJ219" s="35">
        <v>0</v>
      </c>
      <c r="AK219" s="35">
        <v>0</v>
      </c>
      <c r="AL219" s="35">
        <v>0</v>
      </c>
      <c r="AM219" s="35">
        <v>0</v>
      </c>
      <c r="AN219">
        <v>0</v>
      </c>
      <c r="AO219">
        <v>0</v>
      </c>
      <c r="AP219" s="2">
        <v>-54.55</v>
      </c>
      <c r="AQ219" s="2">
        <v>30.6</v>
      </c>
      <c r="AR219" s="2">
        <v>78.459000000000003</v>
      </c>
      <c r="AS219" s="21">
        <v>-12.007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</row>
    <row r="220" spans="1:51" x14ac:dyDescent="0.2">
      <c r="A220" s="12" t="s">
        <v>184</v>
      </c>
      <c r="B220" s="12" t="s">
        <v>767</v>
      </c>
      <c r="C220" t="s">
        <v>766</v>
      </c>
      <c r="D220" s="12" t="s">
        <v>199</v>
      </c>
      <c r="E220" s="12" t="s">
        <v>156</v>
      </c>
      <c r="F220">
        <v>57</v>
      </c>
      <c r="G220">
        <v>0</v>
      </c>
      <c r="H220">
        <v>0</v>
      </c>
      <c r="I220" s="31">
        <f t="shared" si="18"/>
        <v>0</v>
      </c>
      <c r="J220">
        <v>0</v>
      </c>
      <c r="K220">
        <v>0</v>
      </c>
      <c r="L220" s="3">
        <v>0</v>
      </c>
      <c r="M220" s="3">
        <v>0</v>
      </c>
      <c r="N220" s="3">
        <v>0</v>
      </c>
      <c r="O220" s="15">
        <f t="shared" si="19"/>
        <v>0</v>
      </c>
      <c r="P220">
        <v>0</v>
      </c>
      <c r="Q220">
        <v>0</v>
      </c>
      <c r="R220">
        <v>0</v>
      </c>
      <c r="S220" s="13">
        <f t="shared" si="20"/>
        <v>0</v>
      </c>
      <c r="T220" s="13">
        <f t="shared" si="21"/>
        <v>0</v>
      </c>
      <c r="U220">
        <v>0</v>
      </c>
      <c r="V220">
        <v>0</v>
      </c>
      <c r="W220">
        <v>0</v>
      </c>
      <c r="X220" s="2">
        <v>0.16666666669999999</v>
      </c>
      <c r="Y220" s="21">
        <v>0</v>
      </c>
      <c r="Z220">
        <v>0</v>
      </c>
      <c r="AA220">
        <v>5.17</v>
      </c>
      <c r="AB220" s="32">
        <f t="shared" si="22"/>
        <v>0</v>
      </c>
      <c r="AC220">
        <v>0</v>
      </c>
      <c r="AD220">
        <v>0</v>
      </c>
      <c r="AE220" s="17" t="str">
        <f t="shared" si="23"/>
        <v xml:space="preserve"> </v>
      </c>
      <c r="AF220" s="35">
        <v>0</v>
      </c>
      <c r="AG220" s="35">
        <v>0</v>
      </c>
      <c r="AH220" s="35">
        <v>0</v>
      </c>
      <c r="AI220" s="35">
        <v>0</v>
      </c>
      <c r="AJ220" s="35">
        <v>0</v>
      </c>
      <c r="AK220" s="35">
        <v>0</v>
      </c>
      <c r="AL220" s="35">
        <v>0</v>
      </c>
      <c r="AM220" s="35">
        <v>0</v>
      </c>
      <c r="AN220">
        <v>0</v>
      </c>
      <c r="AO220">
        <v>0</v>
      </c>
      <c r="AP220" s="2">
        <v>-360</v>
      </c>
      <c r="AQ220" s="2">
        <v>-284.2</v>
      </c>
      <c r="AR220" s="2">
        <v>78.147000000000006</v>
      </c>
      <c r="AS220" s="21">
        <v>-2.806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</row>
    <row r="221" spans="1:51" x14ac:dyDescent="0.2">
      <c r="A221" s="12" t="s">
        <v>184</v>
      </c>
      <c r="B221" s="12" t="s">
        <v>843</v>
      </c>
      <c r="C221" t="s">
        <v>842</v>
      </c>
      <c r="D221" t="s">
        <v>122</v>
      </c>
      <c r="E221" s="12" t="s">
        <v>148</v>
      </c>
      <c r="F221">
        <v>52</v>
      </c>
      <c r="G221">
        <v>0</v>
      </c>
      <c r="H221">
        <v>1</v>
      </c>
      <c r="I221" s="31">
        <f t="shared" si="18"/>
        <v>1</v>
      </c>
      <c r="J221">
        <v>1</v>
      </c>
      <c r="K221">
        <v>0</v>
      </c>
      <c r="L221" s="3">
        <v>0</v>
      </c>
      <c r="M221" s="3">
        <v>1</v>
      </c>
      <c r="N221" s="3">
        <v>0</v>
      </c>
      <c r="O221" s="15">
        <f t="shared" si="19"/>
        <v>6</v>
      </c>
      <c r="P221">
        <v>3</v>
      </c>
      <c r="Q221">
        <v>0</v>
      </c>
      <c r="R221">
        <v>0</v>
      </c>
      <c r="S221" s="13">
        <f t="shared" si="20"/>
        <v>0</v>
      </c>
      <c r="T221" s="13">
        <f t="shared" si="21"/>
        <v>0</v>
      </c>
      <c r="U221">
        <v>3</v>
      </c>
      <c r="V221">
        <v>3</v>
      </c>
      <c r="W221">
        <v>4</v>
      </c>
      <c r="X221" s="2">
        <v>80.55</v>
      </c>
      <c r="Y221" s="21">
        <v>1.5333333332999999</v>
      </c>
      <c r="Z221">
        <v>1.55</v>
      </c>
      <c r="AA221">
        <v>4.41</v>
      </c>
      <c r="AB221" s="32">
        <f t="shared" si="22"/>
        <v>0.26006711409395972</v>
      </c>
      <c r="AC221">
        <v>1</v>
      </c>
      <c r="AD221">
        <v>1</v>
      </c>
      <c r="AE221" s="17">
        <f t="shared" si="23"/>
        <v>0.5</v>
      </c>
      <c r="AF221" s="35">
        <v>2</v>
      </c>
      <c r="AG221" s="35">
        <v>7</v>
      </c>
      <c r="AH221" s="35">
        <v>10</v>
      </c>
      <c r="AI221" s="35">
        <v>59</v>
      </c>
      <c r="AJ221" s="35">
        <v>0</v>
      </c>
      <c r="AK221" s="35">
        <v>24</v>
      </c>
      <c r="AL221" s="35">
        <v>37</v>
      </c>
      <c r="AM221" s="35">
        <v>1</v>
      </c>
      <c r="AN221">
        <v>1</v>
      </c>
      <c r="AO221">
        <v>1</v>
      </c>
      <c r="AP221" s="2">
        <v>-85</v>
      </c>
      <c r="AQ221" s="2">
        <v>0.8</v>
      </c>
      <c r="AR221" s="2">
        <v>80.846999999999994</v>
      </c>
      <c r="AS221" s="21">
        <v>7.6609999999999996</v>
      </c>
      <c r="AT221" s="2">
        <v>-6.4</v>
      </c>
      <c r="AU221" s="2">
        <v>0.7</v>
      </c>
      <c r="AV221" s="2">
        <v>-0.30000000000000004</v>
      </c>
      <c r="AW221" s="2">
        <v>0</v>
      </c>
      <c r="AX221" s="2">
        <v>-0.4</v>
      </c>
      <c r="AY221" s="2">
        <v>0</v>
      </c>
    </row>
    <row r="222" spans="1:51" x14ac:dyDescent="0.2">
      <c r="A222" s="12" t="s">
        <v>184</v>
      </c>
      <c r="B222" s="12" t="s">
        <v>2735</v>
      </c>
      <c r="C222" t="s">
        <v>2734</v>
      </c>
      <c r="D222" t="s">
        <v>338</v>
      </c>
      <c r="E222" s="12" t="s">
        <v>156</v>
      </c>
      <c r="F222">
        <v>72</v>
      </c>
      <c r="G222">
        <v>1</v>
      </c>
      <c r="H222">
        <v>0</v>
      </c>
      <c r="I222" s="31">
        <f t="shared" si="18"/>
        <v>1</v>
      </c>
      <c r="J222">
        <v>0</v>
      </c>
      <c r="K222">
        <v>0</v>
      </c>
      <c r="L222" s="3">
        <v>1</v>
      </c>
      <c r="M222" s="3">
        <v>0</v>
      </c>
      <c r="N222" s="3">
        <v>0</v>
      </c>
      <c r="O222" s="15">
        <f t="shared" si="19"/>
        <v>0</v>
      </c>
      <c r="P222">
        <v>10</v>
      </c>
      <c r="Q222">
        <v>3</v>
      </c>
      <c r="R222">
        <v>3</v>
      </c>
      <c r="S222" s="13">
        <f t="shared" si="20"/>
        <v>0.1</v>
      </c>
      <c r="T222" s="13">
        <f t="shared" si="21"/>
        <v>6.25E-2</v>
      </c>
      <c r="U222">
        <v>8</v>
      </c>
      <c r="V222">
        <v>3</v>
      </c>
      <c r="W222">
        <v>5</v>
      </c>
      <c r="X222" s="2">
        <v>106.3833333333</v>
      </c>
      <c r="Y222" s="21">
        <v>1.4666666667000001</v>
      </c>
      <c r="Z222">
        <v>1.48</v>
      </c>
      <c r="AA222">
        <v>3.66</v>
      </c>
      <c r="AB222" s="32">
        <f t="shared" si="22"/>
        <v>0.28793774319066145</v>
      </c>
      <c r="AC222">
        <v>0</v>
      </c>
      <c r="AD222">
        <v>0</v>
      </c>
      <c r="AE222" s="17" t="str">
        <f t="shared" si="23"/>
        <v xml:space="preserve"> </v>
      </c>
      <c r="AF222" s="35">
        <v>1</v>
      </c>
      <c r="AG222" s="35">
        <v>12</v>
      </c>
      <c r="AH222" s="35">
        <v>18</v>
      </c>
      <c r="AI222" s="35">
        <v>68</v>
      </c>
      <c r="AJ222" s="35">
        <v>7</v>
      </c>
      <c r="AK222" s="35">
        <v>32</v>
      </c>
      <c r="AL222" s="35">
        <v>48</v>
      </c>
      <c r="AM222" s="35">
        <v>5</v>
      </c>
      <c r="AN222">
        <v>0</v>
      </c>
      <c r="AO222">
        <v>3</v>
      </c>
      <c r="AP222" s="2">
        <v>-72.760000000000005</v>
      </c>
      <c r="AQ222" s="2">
        <v>3.3</v>
      </c>
      <c r="AR222" s="2">
        <v>83.635999999999996</v>
      </c>
      <c r="AS222" s="21">
        <v>3.1190000000000002</v>
      </c>
      <c r="AT222" s="2">
        <v>-7.3</v>
      </c>
      <c r="AU222" s="2">
        <v>2</v>
      </c>
      <c r="AV222" s="2">
        <v>-0.7</v>
      </c>
      <c r="AW222" s="2">
        <v>0</v>
      </c>
      <c r="AX222" s="2">
        <v>-0.60000000000000009</v>
      </c>
      <c r="AY222" s="2">
        <v>0.7</v>
      </c>
    </row>
    <row r="223" spans="1:51" x14ac:dyDescent="0.2">
      <c r="A223" s="12" t="s">
        <v>184</v>
      </c>
      <c r="B223" s="12" t="s">
        <v>3123</v>
      </c>
      <c r="C223" t="s">
        <v>3122</v>
      </c>
      <c r="D223" t="s">
        <v>177</v>
      </c>
      <c r="E223" s="12" t="s">
        <v>156</v>
      </c>
      <c r="F223">
        <v>73</v>
      </c>
      <c r="G223">
        <v>0</v>
      </c>
      <c r="H223">
        <v>0</v>
      </c>
      <c r="I223" s="31">
        <f t="shared" si="18"/>
        <v>0</v>
      </c>
      <c r="J223">
        <v>0</v>
      </c>
      <c r="K223">
        <v>0</v>
      </c>
      <c r="L223" s="3">
        <v>0</v>
      </c>
      <c r="M223" s="3">
        <v>0</v>
      </c>
      <c r="N223" s="3">
        <v>0</v>
      </c>
      <c r="O223" s="15">
        <f t="shared" si="19"/>
        <v>0</v>
      </c>
      <c r="P223">
        <v>5</v>
      </c>
      <c r="Q223">
        <v>2</v>
      </c>
      <c r="R223">
        <v>2</v>
      </c>
      <c r="S223" s="13">
        <f t="shared" si="20"/>
        <v>0</v>
      </c>
      <c r="T223" s="13">
        <f t="shared" si="21"/>
        <v>0</v>
      </c>
      <c r="U223">
        <v>2</v>
      </c>
      <c r="V223">
        <v>1</v>
      </c>
      <c r="W223">
        <v>1</v>
      </c>
      <c r="X223" s="2">
        <v>68.366666666699999</v>
      </c>
      <c r="Y223" s="21">
        <v>0.93333333330000001</v>
      </c>
      <c r="Z223">
        <v>0.93</v>
      </c>
      <c r="AA223">
        <v>4.21</v>
      </c>
      <c r="AB223" s="32">
        <f t="shared" si="22"/>
        <v>0.18093385214007784</v>
      </c>
      <c r="AC223">
        <v>0</v>
      </c>
      <c r="AD223">
        <v>1</v>
      </c>
      <c r="AE223" s="17">
        <f t="shared" si="23"/>
        <v>0</v>
      </c>
      <c r="AF223" s="35">
        <v>0</v>
      </c>
      <c r="AG223" s="35">
        <v>5</v>
      </c>
      <c r="AH223" s="35">
        <v>12</v>
      </c>
      <c r="AI223" s="35">
        <v>41</v>
      </c>
      <c r="AJ223" s="35">
        <v>4</v>
      </c>
      <c r="AK223" s="35">
        <v>28</v>
      </c>
      <c r="AL223" s="35">
        <v>21</v>
      </c>
      <c r="AM223" s="35">
        <v>5</v>
      </c>
      <c r="AN223">
        <v>2</v>
      </c>
      <c r="AO223">
        <v>1</v>
      </c>
      <c r="AP223" s="2">
        <v>-65.290000000000006</v>
      </c>
      <c r="AQ223" s="2">
        <v>2.7</v>
      </c>
      <c r="AR223" s="2">
        <v>82.376000000000005</v>
      </c>
      <c r="AS223" s="21">
        <v>1.3280000000000001</v>
      </c>
      <c r="AT223" s="2">
        <v>-3.6</v>
      </c>
      <c r="AU223" s="2">
        <v>2.2000000000000002</v>
      </c>
      <c r="AV223" s="2">
        <v>-0.30000000000000004</v>
      </c>
      <c r="AW223" s="2">
        <v>0.30000000000000004</v>
      </c>
      <c r="AX223" s="2">
        <v>-1.1000000000000001</v>
      </c>
      <c r="AY223" s="2">
        <v>1</v>
      </c>
    </row>
    <row r="224" spans="1:51" x14ac:dyDescent="0.2">
      <c r="A224" s="12" t="s">
        <v>184</v>
      </c>
      <c r="B224" s="12" t="s">
        <v>3690</v>
      </c>
      <c r="C224" t="s">
        <v>3689</v>
      </c>
      <c r="D224" t="s">
        <v>192</v>
      </c>
      <c r="E224" s="12" t="s">
        <v>140</v>
      </c>
      <c r="F224">
        <v>76</v>
      </c>
      <c r="G224">
        <v>2</v>
      </c>
      <c r="H224">
        <v>2</v>
      </c>
      <c r="I224" s="31">
        <f t="shared" si="18"/>
        <v>4</v>
      </c>
      <c r="J224">
        <v>2</v>
      </c>
      <c r="K224">
        <v>0</v>
      </c>
      <c r="L224" s="3">
        <v>2</v>
      </c>
      <c r="M224" s="3">
        <v>2</v>
      </c>
      <c r="N224" s="3">
        <v>0</v>
      </c>
      <c r="O224" s="15">
        <f t="shared" si="19"/>
        <v>14.666666666666668</v>
      </c>
      <c r="P224">
        <v>4</v>
      </c>
      <c r="Q224">
        <v>3</v>
      </c>
      <c r="R224">
        <v>1</v>
      </c>
      <c r="S224" s="13">
        <f t="shared" si="20"/>
        <v>0.5</v>
      </c>
      <c r="T224" s="13">
        <f t="shared" si="21"/>
        <v>0.25</v>
      </c>
      <c r="U224">
        <v>22</v>
      </c>
      <c r="V224">
        <v>0</v>
      </c>
      <c r="W224">
        <v>9</v>
      </c>
      <c r="X224" s="2">
        <v>191.46666666670001</v>
      </c>
      <c r="Y224" s="21">
        <v>2.5166666666999999</v>
      </c>
      <c r="Z224">
        <v>2.4</v>
      </c>
      <c r="AA224">
        <v>2.87</v>
      </c>
      <c r="AB224" s="32">
        <f t="shared" si="22"/>
        <v>0.45540796963946872</v>
      </c>
      <c r="AC224">
        <v>9</v>
      </c>
      <c r="AD224">
        <v>20</v>
      </c>
      <c r="AE224" s="17">
        <f t="shared" si="23"/>
        <v>0.31034482758620691</v>
      </c>
      <c r="AF224" s="35">
        <v>3</v>
      </c>
      <c r="AG224" s="35">
        <v>13</v>
      </c>
      <c r="AH224" s="35">
        <v>19</v>
      </c>
      <c r="AI224" s="35">
        <v>151</v>
      </c>
      <c r="AJ224" s="35">
        <v>6</v>
      </c>
      <c r="AK224" s="35">
        <v>77</v>
      </c>
      <c r="AL224" s="35">
        <v>110</v>
      </c>
      <c r="AM224" s="35">
        <v>4</v>
      </c>
      <c r="AN224">
        <v>0</v>
      </c>
      <c r="AO224">
        <v>2</v>
      </c>
      <c r="AP224" s="2">
        <v>-104.81</v>
      </c>
      <c r="AQ224" s="2">
        <v>-21.2</v>
      </c>
      <c r="AR224" s="2">
        <v>81.957999999999998</v>
      </c>
      <c r="AS224" s="21">
        <v>0.88100000000000001</v>
      </c>
      <c r="AT224" s="2">
        <v>-17.8</v>
      </c>
      <c r="AU224" s="2">
        <v>0.1</v>
      </c>
      <c r="AV224" s="2">
        <v>1.4</v>
      </c>
      <c r="AW224" s="2">
        <v>1.3</v>
      </c>
      <c r="AX224" s="2">
        <v>-2.2999999999999998</v>
      </c>
      <c r="AY224" s="2">
        <v>0.5</v>
      </c>
    </row>
    <row r="225" spans="1:51" x14ac:dyDescent="0.2">
      <c r="A225" s="12" t="s">
        <v>1044</v>
      </c>
      <c r="B225" s="12" t="s">
        <v>1045</v>
      </c>
      <c r="C225" t="s">
        <v>1043</v>
      </c>
      <c r="D225" t="s">
        <v>122</v>
      </c>
      <c r="E225" s="12" t="s">
        <v>178</v>
      </c>
      <c r="F225">
        <v>65</v>
      </c>
      <c r="G225">
        <v>1</v>
      </c>
      <c r="H225">
        <v>0</v>
      </c>
      <c r="I225" s="31">
        <f t="shared" si="18"/>
        <v>1</v>
      </c>
      <c r="J225">
        <v>0</v>
      </c>
      <c r="K225">
        <v>0</v>
      </c>
      <c r="L225" s="3">
        <v>1</v>
      </c>
      <c r="M225" s="3">
        <v>0</v>
      </c>
      <c r="N225" s="3">
        <v>0</v>
      </c>
      <c r="O225" s="15">
        <f t="shared" si="19"/>
        <v>0</v>
      </c>
      <c r="P225">
        <v>1</v>
      </c>
      <c r="Q225">
        <v>0</v>
      </c>
      <c r="R225">
        <v>0</v>
      </c>
      <c r="S225" s="13">
        <f t="shared" si="20"/>
        <v>1</v>
      </c>
      <c r="T225" s="13">
        <f t="shared" si="21"/>
        <v>1</v>
      </c>
      <c r="U225">
        <v>21</v>
      </c>
      <c r="V225">
        <v>5</v>
      </c>
      <c r="W225">
        <v>3</v>
      </c>
      <c r="X225" s="2">
        <v>145.03333333329999</v>
      </c>
      <c r="Y225" s="21">
        <v>2.2166666667000001</v>
      </c>
      <c r="Z225">
        <v>2.14</v>
      </c>
      <c r="AA225">
        <v>3.52</v>
      </c>
      <c r="AB225" s="32">
        <f t="shared" si="22"/>
        <v>0.37809187279151946</v>
      </c>
      <c r="AE225" s="17" t="str">
        <f t="shared" si="23"/>
        <v xml:space="preserve"> </v>
      </c>
      <c r="AF225" s="35">
        <v>2</v>
      </c>
      <c r="AG225" s="35">
        <v>15</v>
      </c>
      <c r="AH225" s="35">
        <v>15</v>
      </c>
      <c r="AI225" s="35">
        <v>99</v>
      </c>
      <c r="AJ225" s="35">
        <v>3</v>
      </c>
      <c r="AK225" s="35">
        <v>38</v>
      </c>
      <c r="AL225" s="35">
        <v>72</v>
      </c>
      <c r="AM225" s="35">
        <v>4</v>
      </c>
      <c r="AN225">
        <v>0</v>
      </c>
      <c r="AO225">
        <v>1</v>
      </c>
      <c r="AP225" s="2">
        <v>-86.34</v>
      </c>
      <c r="AQ225" s="2">
        <v>-4</v>
      </c>
      <c r="AR225" s="2">
        <v>84.259</v>
      </c>
      <c r="AS225" s="21">
        <v>3.3929999999999998</v>
      </c>
      <c r="AT225" s="2">
        <v>-14</v>
      </c>
      <c r="AU225" s="2">
        <v>-1.5</v>
      </c>
      <c r="AV225" s="2">
        <v>-0.1</v>
      </c>
      <c r="AW225" s="2">
        <v>0.7</v>
      </c>
      <c r="AX225" s="2">
        <v>-0.5</v>
      </c>
      <c r="AY225" s="2">
        <v>-1.4</v>
      </c>
    </row>
    <row r="226" spans="1:51" x14ac:dyDescent="0.2">
      <c r="A226" s="12" t="s">
        <v>1739</v>
      </c>
      <c r="B226" s="12" t="s">
        <v>1740</v>
      </c>
      <c r="C226" t="s">
        <v>1738</v>
      </c>
      <c r="D226" t="s">
        <v>305</v>
      </c>
      <c r="E226" s="12" t="s">
        <v>113</v>
      </c>
      <c r="F226">
        <v>76</v>
      </c>
      <c r="G226">
        <v>0</v>
      </c>
      <c r="H226">
        <v>0</v>
      </c>
      <c r="I226" s="31">
        <f t="shared" si="18"/>
        <v>0</v>
      </c>
      <c r="J226">
        <v>0</v>
      </c>
      <c r="K226">
        <v>0</v>
      </c>
      <c r="L226" s="3">
        <v>0</v>
      </c>
      <c r="M226" s="3">
        <v>0</v>
      </c>
      <c r="N226" s="3">
        <v>0</v>
      </c>
      <c r="O226" s="15">
        <f t="shared" si="19"/>
        <v>0</v>
      </c>
      <c r="P226">
        <v>0</v>
      </c>
      <c r="Q226">
        <v>0</v>
      </c>
      <c r="R226">
        <v>0</v>
      </c>
      <c r="S226" s="13">
        <f t="shared" si="20"/>
        <v>0</v>
      </c>
      <c r="T226" s="13">
        <f t="shared" si="21"/>
        <v>0</v>
      </c>
      <c r="U226">
        <v>0</v>
      </c>
      <c r="V226">
        <v>0</v>
      </c>
      <c r="W226">
        <v>0</v>
      </c>
      <c r="X226" s="2">
        <v>0.61666666670000003</v>
      </c>
      <c r="Y226" s="21">
        <v>0</v>
      </c>
      <c r="Z226">
        <v>0.01</v>
      </c>
      <c r="AA226">
        <v>5.0999999999999996</v>
      </c>
      <c r="AB226" s="32">
        <f t="shared" si="22"/>
        <v>1.9569471624266148E-3</v>
      </c>
      <c r="AC226">
        <v>0</v>
      </c>
      <c r="AD226">
        <v>0</v>
      </c>
      <c r="AE226" s="17" t="str">
        <f t="shared" si="23"/>
        <v xml:space="preserve"> </v>
      </c>
      <c r="AF226" s="35">
        <v>0</v>
      </c>
      <c r="AG226" s="35">
        <v>0</v>
      </c>
      <c r="AH226" s="35">
        <v>0</v>
      </c>
      <c r="AI226" s="35">
        <v>0</v>
      </c>
      <c r="AJ226" s="35">
        <v>0</v>
      </c>
      <c r="AK226" s="35">
        <v>1</v>
      </c>
      <c r="AL226" s="35">
        <v>0</v>
      </c>
      <c r="AM226" s="35">
        <v>0</v>
      </c>
      <c r="AN226">
        <v>0</v>
      </c>
      <c r="AO226">
        <v>2</v>
      </c>
      <c r="AP226" s="2">
        <v>-59.02</v>
      </c>
      <c r="AQ226" s="2">
        <v>17.8</v>
      </c>
      <c r="AR226" s="2">
        <v>85.748999999999995</v>
      </c>
      <c r="AS226" s="21">
        <v>-5.431</v>
      </c>
      <c r="AT226" s="2">
        <v>0</v>
      </c>
      <c r="AU226" s="2">
        <v>0.1</v>
      </c>
      <c r="AV226" s="2">
        <v>0</v>
      </c>
      <c r="AW226" s="2">
        <v>0</v>
      </c>
      <c r="AX226" s="2">
        <v>0</v>
      </c>
      <c r="AY226" s="2">
        <v>0.1</v>
      </c>
    </row>
    <row r="227" spans="1:51" x14ac:dyDescent="0.2">
      <c r="A227" s="12" t="s">
        <v>227</v>
      </c>
      <c r="B227" s="12" t="s">
        <v>228</v>
      </c>
      <c r="C227" t="s">
        <v>226</v>
      </c>
      <c r="D227" t="s">
        <v>177</v>
      </c>
      <c r="E227" s="12" t="s">
        <v>229</v>
      </c>
      <c r="F227">
        <v>16</v>
      </c>
      <c r="G227">
        <v>0</v>
      </c>
      <c r="H227">
        <v>0</v>
      </c>
      <c r="I227" s="31">
        <f t="shared" si="18"/>
        <v>0</v>
      </c>
      <c r="J227">
        <v>0</v>
      </c>
      <c r="K227">
        <v>0</v>
      </c>
      <c r="L227" s="3">
        <v>0</v>
      </c>
      <c r="M227" s="3">
        <v>0</v>
      </c>
      <c r="N227" s="3">
        <v>0</v>
      </c>
      <c r="O227" s="15">
        <f t="shared" si="19"/>
        <v>0</v>
      </c>
      <c r="P227">
        <v>0</v>
      </c>
      <c r="Q227">
        <v>0</v>
      </c>
      <c r="R227">
        <v>0</v>
      </c>
      <c r="S227" s="13">
        <f t="shared" si="20"/>
        <v>0</v>
      </c>
      <c r="T227" s="13">
        <f t="shared" si="21"/>
        <v>0</v>
      </c>
      <c r="U227">
        <v>0</v>
      </c>
      <c r="V227">
        <v>0</v>
      </c>
      <c r="W227">
        <v>0</v>
      </c>
      <c r="X227" s="2">
        <v>0.2666666667</v>
      </c>
      <c r="Y227" s="21">
        <v>1.6666666699999999E-2</v>
      </c>
      <c r="Z227">
        <v>0.02</v>
      </c>
      <c r="AA227">
        <v>6.53</v>
      </c>
      <c r="AB227" s="32">
        <f t="shared" si="22"/>
        <v>3.0534351145038168E-3</v>
      </c>
      <c r="AC227">
        <v>0</v>
      </c>
      <c r="AD227">
        <v>0</v>
      </c>
      <c r="AE227" s="17" t="str">
        <f t="shared" si="23"/>
        <v xml:space="preserve"> </v>
      </c>
      <c r="AF227" s="35">
        <v>0</v>
      </c>
      <c r="AG227" s="35">
        <v>0</v>
      </c>
      <c r="AH227" s="35">
        <v>0</v>
      </c>
      <c r="AI227" s="35">
        <v>0</v>
      </c>
      <c r="AJ227" s="35">
        <v>0</v>
      </c>
      <c r="AK227" s="35">
        <v>0</v>
      </c>
      <c r="AL227" s="35">
        <v>0</v>
      </c>
      <c r="AM227" s="35">
        <v>0</v>
      </c>
      <c r="AN227">
        <v>0</v>
      </c>
      <c r="AO227">
        <v>0</v>
      </c>
      <c r="AP227" s="2">
        <v>0</v>
      </c>
      <c r="AQ227" s="2">
        <v>74.099999999999994</v>
      </c>
      <c r="AR227" s="2">
        <v>81.319999999999993</v>
      </c>
      <c r="AS227" s="21">
        <v>0.83200000000000007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</row>
    <row r="228" spans="1:51" x14ac:dyDescent="0.2">
      <c r="A228" s="12" t="s">
        <v>227</v>
      </c>
      <c r="B228" s="12" t="s">
        <v>1752</v>
      </c>
      <c r="C228" t="s">
        <v>1751</v>
      </c>
      <c r="D228" t="s">
        <v>122</v>
      </c>
      <c r="E228" s="12" t="s">
        <v>170</v>
      </c>
      <c r="F228">
        <v>42</v>
      </c>
      <c r="G228">
        <v>2</v>
      </c>
      <c r="H228">
        <v>0</v>
      </c>
      <c r="I228" s="31">
        <f t="shared" si="18"/>
        <v>2</v>
      </c>
      <c r="J228">
        <v>0</v>
      </c>
      <c r="K228">
        <v>0</v>
      </c>
      <c r="L228" s="3">
        <v>2</v>
      </c>
      <c r="M228" s="3">
        <v>0</v>
      </c>
      <c r="N228" s="3">
        <v>0</v>
      </c>
      <c r="O228" s="15">
        <f t="shared" si="19"/>
        <v>0</v>
      </c>
      <c r="P228">
        <v>14</v>
      </c>
      <c r="Q228">
        <v>1</v>
      </c>
      <c r="R228">
        <v>4</v>
      </c>
      <c r="S228" s="13">
        <f t="shared" si="20"/>
        <v>0.14285714285714285</v>
      </c>
      <c r="T228" s="13">
        <f t="shared" si="21"/>
        <v>0.10526315789473684</v>
      </c>
      <c r="U228">
        <v>2</v>
      </c>
      <c r="V228">
        <v>3</v>
      </c>
      <c r="W228">
        <v>5</v>
      </c>
      <c r="X228" s="2">
        <v>91.2</v>
      </c>
      <c r="Y228" s="21">
        <v>2.1666666666999999</v>
      </c>
      <c r="Z228">
        <v>2.17</v>
      </c>
      <c r="AA228">
        <v>3.46</v>
      </c>
      <c r="AB228" s="32">
        <f t="shared" si="22"/>
        <v>0.38543516873889877</v>
      </c>
      <c r="AC228">
        <v>38</v>
      </c>
      <c r="AD228">
        <v>41</v>
      </c>
      <c r="AE228" s="17">
        <f t="shared" si="23"/>
        <v>0.48101265822784811</v>
      </c>
      <c r="AF228" s="35">
        <v>2</v>
      </c>
      <c r="AG228" s="35">
        <v>7</v>
      </c>
      <c r="AH228" s="35">
        <v>18</v>
      </c>
      <c r="AI228" s="35">
        <v>62</v>
      </c>
      <c r="AJ228" s="35">
        <v>2</v>
      </c>
      <c r="AK228" s="35">
        <v>21</v>
      </c>
      <c r="AL228" s="35">
        <v>32</v>
      </c>
      <c r="AM228" s="35">
        <v>5</v>
      </c>
      <c r="AN228">
        <v>0</v>
      </c>
      <c r="AO228">
        <v>3</v>
      </c>
      <c r="AP228" s="2">
        <v>-62.5</v>
      </c>
      <c r="AQ228" s="2">
        <v>33.200000000000003</v>
      </c>
      <c r="AR228" s="2">
        <v>81.62</v>
      </c>
      <c r="AS228" s="21">
        <v>1.823</v>
      </c>
      <c r="AT228" s="2">
        <v>-6.4</v>
      </c>
      <c r="AU228" s="2">
        <v>2.4</v>
      </c>
      <c r="AV228" s="2">
        <v>0.1</v>
      </c>
      <c r="AW228" s="2">
        <v>0.2</v>
      </c>
      <c r="AX228" s="2">
        <v>-0.5</v>
      </c>
      <c r="AY228" s="2">
        <v>2.2000000000000002</v>
      </c>
    </row>
    <row r="229" spans="1:51" x14ac:dyDescent="0.2">
      <c r="A229" s="12" t="s">
        <v>2875</v>
      </c>
      <c r="B229" s="12" t="s">
        <v>2876</v>
      </c>
      <c r="C229" t="s">
        <v>2874</v>
      </c>
      <c r="D229" t="s">
        <v>199</v>
      </c>
      <c r="E229" s="12" t="s">
        <v>170</v>
      </c>
      <c r="F229">
        <v>1</v>
      </c>
      <c r="G229">
        <v>0</v>
      </c>
      <c r="H229">
        <v>0</v>
      </c>
      <c r="I229" s="31">
        <f t="shared" si="18"/>
        <v>0</v>
      </c>
      <c r="J229">
        <v>0</v>
      </c>
      <c r="K229">
        <v>0</v>
      </c>
      <c r="L229" s="3">
        <v>0</v>
      </c>
      <c r="M229" s="3">
        <v>0</v>
      </c>
      <c r="N229" s="3">
        <v>0</v>
      </c>
      <c r="O229" s="15">
        <f t="shared" si="19"/>
        <v>0</v>
      </c>
      <c r="P229">
        <v>0</v>
      </c>
      <c r="Q229">
        <v>0</v>
      </c>
      <c r="R229">
        <v>0</v>
      </c>
      <c r="S229" s="13">
        <f t="shared" si="20"/>
        <v>0</v>
      </c>
      <c r="T229" s="13">
        <f t="shared" si="21"/>
        <v>0</v>
      </c>
      <c r="U229">
        <v>0</v>
      </c>
      <c r="V229">
        <v>0</v>
      </c>
      <c r="W229">
        <v>0</v>
      </c>
      <c r="X229" s="2">
        <v>1.0166666666999999</v>
      </c>
      <c r="Y229" s="21">
        <v>1.0166666666999999</v>
      </c>
      <c r="Z229">
        <v>1.02</v>
      </c>
      <c r="AA229">
        <v>3.88</v>
      </c>
      <c r="AB229" s="32">
        <f t="shared" si="22"/>
        <v>0.20816326530612245</v>
      </c>
      <c r="AC229">
        <v>0</v>
      </c>
      <c r="AD229">
        <v>0</v>
      </c>
      <c r="AE229" s="17" t="str">
        <f t="shared" si="23"/>
        <v xml:space="preserve"> </v>
      </c>
      <c r="AF229" s="35">
        <v>0</v>
      </c>
      <c r="AG229" s="35">
        <v>0</v>
      </c>
      <c r="AH229" s="35">
        <v>0</v>
      </c>
      <c r="AI229" s="35">
        <v>0</v>
      </c>
      <c r="AJ229" s="35">
        <v>0</v>
      </c>
      <c r="AK229" s="35">
        <v>0</v>
      </c>
      <c r="AL229" s="35">
        <v>0</v>
      </c>
      <c r="AM229" s="35">
        <v>0</v>
      </c>
      <c r="AN229">
        <v>0</v>
      </c>
      <c r="AO229">
        <v>0</v>
      </c>
      <c r="AP229" s="2">
        <v>0</v>
      </c>
      <c r="AQ229" s="2">
        <v>0</v>
      </c>
      <c r="AR229" s="2">
        <v>83.5</v>
      </c>
      <c r="AS229" s="21">
        <v>4.4550000000000001</v>
      </c>
      <c r="AT229" s="2">
        <v>-0.1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</row>
    <row r="230" spans="1:51" x14ac:dyDescent="0.2">
      <c r="A230" s="12" t="s">
        <v>503</v>
      </c>
      <c r="B230" s="12" t="s">
        <v>504</v>
      </c>
      <c r="C230" t="s">
        <v>502</v>
      </c>
      <c r="D230" t="s">
        <v>112</v>
      </c>
      <c r="E230" s="12" t="s">
        <v>170</v>
      </c>
      <c r="F230">
        <v>23</v>
      </c>
      <c r="G230">
        <v>1</v>
      </c>
      <c r="H230">
        <v>0</v>
      </c>
      <c r="I230" s="31">
        <f t="shared" si="18"/>
        <v>1</v>
      </c>
      <c r="J230">
        <v>0</v>
      </c>
      <c r="K230">
        <v>0</v>
      </c>
      <c r="L230" s="3">
        <v>1</v>
      </c>
      <c r="M230" s="3">
        <v>0</v>
      </c>
      <c r="N230" s="3">
        <v>0</v>
      </c>
      <c r="O230" s="15">
        <f t="shared" si="19"/>
        <v>0</v>
      </c>
      <c r="P230">
        <v>2</v>
      </c>
      <c r="Q230">
        <v>0</v>
      </c>
      <c r="R230">
        <v>0</v>
      </c>
      <c r="S230" s="13">
        <f t="shared" si="20"/>
        <v>0.5</v>
      </c>
      <c r="T230" s="13">
        <f t="shared" si="21"/>
        <v>0.5</v>
      </c>
      <c r="U230">
        <v>1</v>
      </c>
      <c r="V230">
        <v>2</v>
      </c>
      <c r="W230">
        <v>0</v>
      </c>
      <c r="X230" s="2">
        <v>27.366666666699999</v>
      </c>
      <c r="Y230" s="21">
        <v>1.1833333333</v>
      </c>
      <c r="Z230">
        <v>1.1599999999999999</v>
      </c>
      <c r="AA230">
        <v>4.4800000000000004</v>
      </c>
      <c r="AB230" s="32">
        <f t="shared" si="22"/>
        <v>0.20567375886524819</v>
      </c>
      <c r="AC230">
        <v>5</v>
      </c>
      <c r="AD230">
        <v>7</v>
      </c>
      <c r="AE230" s="17">
        <f t="shared" si="23"/>
        <v>0.41666666666666669</v>
      </c>
      <c r="AF230" s="35">
        <v>2</v>
      </c>
      <c r="AG230" s="35">
        <v>4</v>
      </c>
      <c r="AH230" s="35">
        <v>2</v>
      </c>
      <c r="AI230" s="35">
        <v>23</v>
      </c>
      <c r="AJ230" s="35">
        <v>0</v>
      </c>
      <c r="AK230" s="35">
        <v>6</v>
      </c>
      <c r="AL230" s="35">
        <v>6</v>
      </c>
      <c r="AM230" s="35">
        <v>2</v>
      </c>
      <c r="AN230">
        <v>0</v>
      </c>
      <c r="AO230">
        <v>0</v>
      </c>
      <c r="AP230" s="2">
        <v>-73.97</v>
      </c>
      <c r="AQ230" s="2">
        <v>15.8</v>
      </c>
      <c r="AR230" s="2">
        <v>80.649000000000001</v>
      </c>
      <c r="AS230" s="21">
        <v>-1.0720000000000001</v>
      </c>
      <c r="AT230" s="2">
        <v>-3.1</v>
      </c>
      <c r="AU230" s="2">
        <v>-0.60000000000000009</v>
      </c>
      <c r="AV230" s="2">
        <v>0.1</v>
      </c>
      <c r="AW230" s="2">
        <v>0.1</v>
      </c>
      <c r="AX230" s="2">
        <v>0.30000000000000004</v>
      </c>
      <c r="AY230" s="2">
        <v>-0.1</v>
      </c>
    </row>
    <row r="231" spans="1:51" x14ac:dyDescent="0.2">
      <c r="A231" s="12" t="s">
        <v>275</v>
      </c>
      <c r="B231" s="12" t="s">
        <v>276</v>
      </c>
      <c r="C231" t="s">
        <v>274</v>
      </c>
      <c r="D231" t="s">
        <v>265</v>
      </c>
      <c r="E231" s="12" t="s">
        <v>132</v>
      </c>
      <c r="F231">
        <v>74</v>
      </c>
      <c r="G231">
        <v>0</v>
      </c>
      <c r="H231">
        <v>0</v>
      </c>
      <c r="I231" s="31">
        <f t="shared" si="18"/>
        <v>0</v>
      </c>
      <c r="J231">
        <v>0</v>
      </c>
      <c r="K231">
        <v>0</v>
      </c>
      <c r="L231" s="3">
        <v>0</v>
      </c>
      <c r="M231" s="3">
        <v>0</v>
      </c>
      <c r="N231" s="3">
        <v>0</v>
      </c>
      <c r="O231" s="15">
        <f t="shared" si="19"/>
        <v>0</v>
      </c>
      <c r="P231">
        <v>2</v>
      </c>
      <c r="Q231">
        <v>2</v>
      </c>
      <c r="R231">
        <v>1</v>
      </c>
      <c r="S231" s="13">
        <f t="shared" si="20"/>
        <v>0</v>
      </c>
      <c r="T231" s="13">
        <f t="shared" si="21"/>
        <v>0</v>
      </c>
      <c r="U231">
        <v>15</v>
      </c>
      <c r="V231">
        <v>11</v>
      </c>
      <c r="W231">
        <v>2</v>
      </c>
      <c r="X231" s="2">
        <v>141.4166666667</v>
      </c>
      <c r="Y231" s="21">
        <v>1.9</v>
      </c>
      <c r="Z231">
        <v>1.84</v>
      </c>
      <c r="AA231">
        <v>3.82</v>
      </c>
      <c r="AB231" s="32">
        <f t="shared" si="22"/>
        <v>0.32508833922261482</v>
      </c>
      <c r="AC231">
        <v>85</v>
      </c>
      <c r="AD231">
        <v>67</v>
      </c>
      <c r="AE231" s="17">
        <f t="shared" si="23"/>
        <v>0.55921052631578949</v>
      </c>
      <c r="AF231" s="35">
        <v>0</v>
      </c>
      <c r="AG231" s="35">
        <v>11</v>
      </c>
      <c r="AH231" s="35">
        <v>15</v>
      </c>
      <c r="AI231" s="35">
        <v>80</v>
      </c>
      <c r="AJ231" s="35">
        <v>6</v>
      </c>
      <c r="AK231" s="35">
        <v>49</v>
      </c>
      <c r="AL231" s="35">
        <v>55</v>
      </c>
      <c r="AM231" s="35">
        <v>5</v>
      </c>
      <c r="AN231">
        <v>4</v>
      </c>
      <c r="AO231">
        <v>3</v>
      </c>
      <c r="AP231" s="2">
        <v>-74.540000000000006</v>
      </c>
      <c r="AQ231" s="2">
        <v>-2.6</v>
      </c>
      <c r="AR231" s="2">
        <v>81.301000000000002</v>
      </c>
      <c r="AS231" s="21">
        <v>0.182</v>
      </c>
      <c r="AT231" s="2">
        <v>-9.6999999999999993</v>
      </c>
      <c r="AU231" s="2">
        <v>3.5</v>
      </c>
      <c r="AV231" s="2">
        <v>0.60000000000000009</v>
      </c>
      <c r="AW231" s="2">
        <v>0.30000000000000004</v>
      </c>
      <c r="AX231" s="2">
        <v>-2.4</v>
      </c>
      <c r="AY231" s="2">
        <v>2</v>
      </c>
    </row>
    <row r="232" spans="1:51" x14ac:dyDescent="0.2">
      <c r="A232" s="12" t="s">
        <v>275</v>
      </c>
      <c r="B232" s="12" t="s">
        <v>520</v>
      </c>
      <c r="C232" t="s">
        <v>519</v>
      </c>
      <c r="D232" t="s">
        <v>177</v>
      </c>
      <c r="E232" s="12" t="s">
        <v>156</v>
      </c>
      <c r="F232">
        <v>66</v>
      </c>
      <c r="G232">
        <v>0</v>
      </c>
      <c r="H232">
        <v>0</v>
      </c>
      <c r="I232" s="31">
        <f t="shared" si="18"/>
        <v>0</v>
      </c>
      <c r="J232">
        <v>0</v>
      </c>
      <c r="K232">
        <v>0</v>
      </c>
      <c r="L232" s="3">
        <v>0</v>
      </c>
      <c r="M232" s="3">
        <v>0</v>
      </c>
      <c r="N232" s="3">
        <v>0</v>
      </c>
      <c r="O232" s="15">
        <f t="shared" si="19"/>
        <v>0</v>
      </c>
      <c r="P232">
        <v>0</v>
      </c>
      <c r="Q232">
        <v>0</v>
      </c>
      <c r="R232">
        <v>0</v>
      </c>
      <c r="S232" s="13">
        <f t="shared" si="20"/>
        <v>0</v>
      </c>
      <c r="T232" s="13">
        <f t="shared" si="21"/>
        <v>0</v>
      </c>
      <c r="U232">
        <v>0</v>
      </c>
      <c r="V232">
        <v>0</v>
      </c>
      <c r="W232">
        <v>0</v>
      </c>
      <c r="X232" s="2">
        <v>3.5333333332999999</v>
      </c>
      <c r="Y232" s="21">
        <v>0.05</v>
      </c>
      <c r="Z232">
        <v>0.05</v>
      </c>
      <c r="AA232">
        <v>5.2</v>
      </c>
      <c r="AB232" s="32">
        <f t="shared" si="22"/>
        <v>9.5238095238095247E-3</v>
      </c>
      <c r="AC232">
        <v>0</v>
      </c>
      <c r="AD232">
        <v>0</v>
      </c>
      <c r="AE232" s="17" t="str">
        <f t="shared" si="23"/>
        <v xml:space="preserve"> </v>
      </c>
      <c r="AF232" s="35">
        <v>0</v>
      </c>
      <c r="AG232" s="35">
        <v>1</v>
      </c>
      <c r="AH232" s="35">
        <v>0</v>
      </c>
      <c r="AI232" s="35">
        <v>0</v>
      </c>
      <c r="AJ232" s="35">
        <v>0</v>
      </c>
      <c r="AK232" s="35">
        <v>3</v>
      </c>
      <c r="AL232" s="35">
        <v>4</v>
      </c>
      <c r="AM232" s="35">
        <v>0</v>
      </c>
      <c r="AN232">
        <v>0</v>
      </c>
      <c r="AO232">
        <v>0</v>
      </c>
      <c r="AP232" s="2">
        <v>-135.85</v>
      </c>
      <c r="AQ232" s="2">
        <v>-67.5</v>
      </c>
      <c r="AR232" s="2">
        <v>83.239000000000004</v>
      </c>
      <c r="AS232" s="21">
        <v>0.96399999999999997</v>
      </c>
      <c r="AT232" s="2">
        <v>0</v>
      </c>
      <c r="AU232" s="2">
        <v>0.30000000000000004</v>
      </c>
      <c r="AV232" s="2">
        <v>-0.1</v>
      </c>
      <c r="AW232" s="2">
        <v>0</v>
      </c>
      <c r="AX232" s="2">
        <v>-0.1</v>
      </c>
      <c r="AY232" s="2">
        <v>0.1</v>
      </c>
    </row>
    <row r="233" spans="1:51" x14ac:dyDescent="0.2">
      <c r="A233" s="12" t="s">
        <v>275</v>
      </c>
      <c r="B233" s="12" t="s">
        <v>659</v>
      </c>
      <c r="C233" t="s">
        <v>658</v>
      </c>
      <c r="D233" t="s">
        <v>112</v>
      </c>
      <c r="E233" s="12" t="s">
        <v>156</v>
      </c>
      <c r="F233">
        <v>5</v>
      </c>
      <c r="G233">
        <v>0</v>
      </c>
      <c r="H233">
        <v>0</v>
      </c>
      <c r="I233" s="31">
        <f t="shared" si="18"/>
        <v>0</v>
      </c>
      <c r="J233">
        <v>0</v>
      </c>
      <c r="K233">
        <v>0</v>
      </c>
      <c r="L233" s="3">
        <v>0</v>
      </c>
      <c r="M233" s="3">
        <v>0</v>
      </c>
      <c r="N233" s="3">
        <v>0</v>
      </c>
      <c r="O233" s="15">
        <f t="shared" si="19"/>
        <v>0</v>
      </c>
      <c r="P233">
        <v>0</v>
      </c>
      <c r="Q233">
        <v>0</v>
      </c>
      <c r="R233">
        <v>0</v>
      </c>
      <c r="S233" s="13">
        <f t="shared" si="20"/>
        <v>0</v>
      </c>
      <c r="T233" s="13">
        <f t="shared" si="21"/>
        <v>0</v>
      </c>
      <c r="U233">
        <v>0</v>
      </c>
      <c r="V233">
        <v>0</v>
      </c>
      <c r="W233">
        <v>0</v>
      </c>
      <c r="X233" s="2">
        <v>0</v>
      </c>
      <c r="Y233" s="21">
        <v>0</v>
      </c>
      <c r="AB233" s="32">
        <f t="shared" si="22"/>
        <v>0</v>
      </c>
      <c r="AC233">
        <v>0</v>
      </c>
      <c r="AD233">
        <v>0</v>
      </c>
      <c r="AE233" s="17" t="str">
        <f t="shared" si="23"/>
        <v xml:space="preserve"> 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>
        <v>0</v>
      </c>
      <c r="AO233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</row>
    <row r="234" spans="1:51" x14ac:dyDescent="0.2">
      <c r="A234" s="12" t="s">
        <v>275</v>
      </c>
      <c r="B234" s="12" t="s">
        <v>838</v>
      </c>
      <c r="C234" t="s">
        <v>837</v>
      </c>
      <c r="D234" t="s">
        <v>112</v>
      </c>
      <c r="E234" s="12" t="s">
        <v>148</v>
      </c>
      <c r="F234">
        <v>60</v>
      </c>
      <c r="G234">
        <v>0</v>
      </c>
      <c r="H234">
        <v>0</v>
      </c>
      <c r="I234" s="31">
        <f t="shared" si="18"/>
        <v>0</v>
      </c>
      <c r="J234">
        <v>0</v>
      </c>
      <c r="K234">
        <v>0</v>
      </c>
      <c r="L234" s="3">
        <v>0</v>
      </c>
      <c r="M234" s="3">
        <v>0</v>
      </c>
      <c r="N234" s="3">
        <v>0</v>
      </c>
      <c r="O234" s="15">
        <f t="shared" si="19"/>
        <v>0</v>
      </c>
      <c r="P234">
        <v>0</v>
      </c>
      <c r="Q234">
        <v>0</v>
      </c>
      <c r="R234">
        <v>0</v>
      </c>
      <c r="S234" s="13">
        <f t="shared" si="20"/>
        <v>0</v>
      </c>
      <c r="T234" s="13">
        <f t="shared" si="21"/>
        <v>0</v>
      </c>
      <c r="U234">
        <v>0</v>
      </c>
      <c r="V234">
        <v>0</v>
      </c>
      <c r="W234">
        <v>0</v>
      </c>
      <c r="X234" s="2">
        <v>0.35</v>
      </c>
      <c r="Y234" s="21">
        <v>0</v>
      </c>
      <c r="Z234">
        <v>0.01</v>
      </c>
      <c r="AA234">
        <v>5.19</v>
      </c>
      <c r="AB234" s="32">
        <f t="shared" si="22"/>
        <v>1.923076923076923E-3</v>
      </c>
      <c r="AC234">
        <v>0</v>
      </c>
      <c r="AD234">
        <v>0</v>
      </c>
      <c r="AE234" s="17" t="str">
        <f t="shared" si="23"/>
        <v xml:space="preserve"> </v>
      </c>
      <c r="AF234" s="35">
        <v>0</v>
      </c>
      <c r="AG234" s="35">
        <v>2</v>
      </c>
      <c r="AH234" s="35">
        <v>0</v>
      </c>
      <c r="AI234" s="35">
        <v>0</v>
      </c>
      <c r="AJ234" s="35">
        <v>0</v>
      </c>
      <c r="AK234" s="35">
        <v>0</v>
      </c>
      <c r="AL234" s="35">
        <v>0</v>
      </c>
      <c r="AM234" s="35">
        <v>0</v>
      </c>
      <c r="AN234">
        <v>1</v>
      </c>
      <c r="AO234">
        <v>0</v>
      </c>
      <c r="AP234" s="2">
        <v>-171.43</v>
      </c>
      <c r="AQ234" s="2">
        <v>-73.5</v>
      </c>
      <c r="AR234" s="2">
        <v>81.385999999999996</v>
      </c>
      <c r="AS234" s="21">
        <v>1.4969999999999999</v>
      </c>
      <c r="AT234" s="2">
        <v>-0.1</v>
      </c>
      <c r="AU234" s="2">
        <v>-0.1</v>
      </c>
      <c r="AV234" s="2">
        <v>0</v>
      </c>
      <c r="AW234" s="2">
        <v>0</v>
      </c>
      <c r="AX234" s="2">
        <v>0</v>
      </c>
      <c r="AY234" s="2">
        <v>-0.1</v>
      </c>
    </row>
    <row r="235" spans="1:51" x14ac:dyDescent="0.2">
      <c r="A235" s="12" t="s">
        <v>275</v>
      </c>
      <c r="B235" s="12" t="s">
        <v>1064</v>
      </c>
      <c r="C235" t="s">
        <v>1063</v>
      </c>
      <c r="D235" t="s">
        <v>367</v>
      </c>
      <c r="E235" s="12" t="s">
        <v>170</v>
      </c>
      <c r="F235">
        <v>79</v>
      </c>
      <c r="G235">
        <v>0</v>
      </c>
      <c r="H235">
        <v>0</v>
      </c>
      <c r="I235" s="31">
        <f t="shared" si="18"/>
        <v>0</v>
      </c>
      <c r="J235">
        <v>0</v>
      </c>
      <c r="K235">
        <v>0</v>
      </c>
      <c r="L235" s="3">
        <v>0</v>
      </c>
      <c r="M235" s="3">
        <v>0</v>
      </c>
      <c r="N235" s="3">
        <v>0</v>
      </c>
      <c r="O235" s="15">
        <f t="shared" si="19"/>
        <v>0</v>
      </c>
      <c r="P235">
        <v>0</v>
      </c>
      <c r="Q235">
        <v>0</v>
      </c>
      <c r="R235">
        <v>0</v>
      </c>
      <c r="S235" s="13">
        <f t="shared" si="20"/>
        <v>0</v>
      </c>
      <c r="T235" s="13">
        <f t="shared" si="21"/>
        <v>0</v>
      </c>
      <c r="U235">
        <v>0</v>
      </c>
      <c r="V235">
        <v>0</v>
      </c>
      <c r="W235">
        <v>0</v>
      </c>
      <c r="X235" s="2">
        <v>10.416666666699999</v>
      </c>
      <c r="Y235" s="21">
        <v>0.1166666667</v>
      </c>
      <c r="Z235">
        <v>0.13</v>
      </c>
      <c r="AA235">
        <v>5.69</v>
      </c>
      <c r="AB235" s="32">
        <f t="shared" si="22"/>
        <v>2.2336769759450172E-2</v>
      </c>
      <c r="AC235">
        <v>7</v>
      </c>
      <c r="AD235">
        <v>16</v>
      </c>
      <c r="AE235" s="17">
        <f t="shared" si="23"/>
        <v>0.30434782608695654</v>
      </c>
      <c r="AF235" s="35">
        <v>0</v>
      </c>
      <c r="AG235" s="35">
        <v>1</v>
      </c>
      <c r="AH235" s="35">
        <v>0</v>
      </c>
      <c r="AI235" s="35">
        <v>5</v>
      </c>
      <c r="AJ235" s="35">
        <v>0</v>
      </c>
      <c r="AK235" s="35">
        <v>1</v>
      </c>
      <c r="AL235" s="35">
        <v>2</v>
      </c>
      <c r="AM235" s="35">
        <v>0</v>
      </c>
      <c r="AN235">
        <v>0</v>
      </c>
      <c r="AO235">
        <v>0</v>
      </c>
      <c r="AP235" s="2">
        <v>-51.1</v>
      </c>
      <c r="AQ235" s="2">
        <v>35.4</v>
      </c>
      <c r="AR235" s="2">
        <v>82.417000000000002</v>
      </c>
      <c r="AS235" s="21">
        <v>3.5510000000000002</v>
      </c>
      <c r="AT235" s="2">
        <v>-0.4</v>
      </c>
      <c r="AU235" s="2">
        <v>0.60000000000000009</v>
      </c>
      <c r="AV235" s="2">
        <v>-0.4</v>
      </c>
      <c r="AW235" s="2">
        <v>0</v>
      </c>
      <c r="AX235" s="2">
        <v>-0.2</v>
      </c>
      <c r="AY235" s="2">
        <v>0.1</v>
      </c>
    </row>
    <row r="236" spans="1:51" x14ac:dyDescent="0.2">
      <c r="A236" s="12" t="s">
        <v>275</v>
      </c>
      <c r="B236" s="12" t="s">
        <v>1933</v>
      </c>
      <c r="C236" t="s">
        <v>1936</v>
      </c>
      <c r="D236" t="s">
        <v>155</v>
      </c>
      <c r="E236" s="12" t="s">
        <v>229</v>
      </c>
      <c r="F236">
        <v>48</v>
      </c>
      <c r="G236">
        <v>0</v>
      </c>
      <c r="H236">
        <v>0</v>
      </c>
      <c r="I236" s="31">
        <f t="shared" si="18"/>
        <v>0</v>
      </c>
      <c r="J236">
        <v>0</v>
      </c>
      <c r="K236">
        <v>0</v>
      </c>
      <c r="L236" s="3">
        <v>0</v>
      </c>
      <c r="M236" s="3">
        <v>0</v>
      </c>
      <c r="N236" s="3">
        <v>0</v>
      </c>
      <c r="O236" s="15">
        <f t="shared" si="19"/>
        <v>0</v>
      </c>
      <c r="P236">
        <v>0</v>
      </c>
      <c r="Q236">
        <v>0</v>
      </c>
      <c r="R236">
        <v>1</v>
      </c>
      <c r="S236" s="13">
        <f t="shared" si="20"/>
        <v>0</v>
      </c>
      <c r="T236" s="13">
        <f t="shared" si="21"/>
        <v>0</v>
      </c>
      <c r="U236">
        <v>2</v>
      </c>
      <c r="V236">
        <v>0</v>
      </c>
      <c r="W236">
        <v>0</v>
      </c>
      <c r="X236" s="2">
        <v>5.4666666667000001</v>
      </c>
      <c r="Y236" s="21">
        <v>0.1</v>
      </c>
      <c r="Z236">
        <v>0.11</v>
      </c>
      <c r="AA236">
        <v>4.5199999999999996</v>
      </c>
      <c r="AB236" s="32">
        <f t="shared" si="22"/>
        <v>2.3758099352051837E-2</v>
      </c>
      <c r="AC236">
        <v>1</v>
      </c>
      <c r="AD236">
        <v>0</v>
      </c>
      <c r="AE236" s="17">
        <f t="shared" si="23"/>
        <v>1</v>
      </c>
      <c r="AF236" s="35">
        <v>0</v>
      </c>
      <c r="AG236" s="35">
        <v>1</v>
      </c>
      <c r="AH236" s="35">
        <v>1</v>
      </c>
      <c r="AI236" s="35">
        <v>3</v>
      </c>
      <c r="AJ236" s="35">
        <v>0</v>
      </c>
      <c r="AK236" s="35">
        <v>0</v>
      </c>
      <c r="AL236" s="35">
        <v>2</v>
      </c>
      <c r="AM236" s="35">
        <v>1</v>
      </c>
      <c r="AN236">
        <v>0</v>
      </c>
      <c r="AO236">
        <v>0</v>
      </c>
      <c r="AP236" s="2">
        <v>-43.9</v>
      </c>
      <c r="AQ236" s="2">
        <v>37.1</v>
      </c>
      <c r="AR236" s="2">
        <v>85.902000000000001</v>
      </c>
      <c r="AS236" s="21">
        <v>5.391</v>
      </c>
      <c r="AT236" s="2">
        <v>-0.30000000000000004</v>
      </c>
      <c r="AU236" s="2">
        <v>0.2</v>
      </c>
      <c r="AV236" s="2">
        <v>0</v>
      </c>
      <c r="AW236" s="2">
        <v>0</v>
      </c>
      <c r="AX236" s="2">
        <v>0</v>
      </c>
      <c r="AY236" s="2">
        <v>0.1</v>
      </c>
    </row>
    <row r="237" spans="1:51" x14ac:dyDescent="0.2">
      <c r="A237" s="12" t="s">
        <v>275</v>
      </c>
      <c r="B237" s="12" t="s">
        <v>2104</v>
      </c>
      <c r="C237" t="s">
        <v>2103</v>
      </c>
      <c r="D237" t="s">
        <v>338</v>
      </c>
      <c r="E237" s="12" t="s">
        <v>170</v>
      </c>
      <c r="F237">
        <v>80</v>
      </c>
      <c r="G237">
        <v>0</v>
      </c>
      <c r="H237">
        <v>0</v>
      </c>
      <c r="I237" s="31">
        <f t="shared" si="18"/>
        <v>0</v>
      </c>
      <c r="J237">
        <v>0</v>
      </c>
      <c r="K237">
        <v>0</v>
      </c>
      <c r="L237" s="3">
        <v>0</v>
      </c>
      <c r="M237" s="3">
        <v>0</v>
      </c>
      <c r="N237" s="3">
        <v>0</v>
      </c>
      <c r="O237" s="15">
        <f t="shared" si="19"/>
        <v>0</v>
      </c>
      <c r="P237">
        <v>1</v>
      </c>
      <c r="Q237">
        <v>1</v>
      </c>
      <c r="R237">
        <v>0</v>
      </c>
      <c r="S237" s="13">
        <f t="shared" si="20"/>
        <v>0</v>
      </c>
      <c r="T237" s="13">
        <f t="shared" si="21"/>
        <v>0</v>
      </c>
      <c r="U237">
        <v>5</v>
      </c>
      <c r="V237">
        <v>4</v>
      </c>
      <c r="W237">
        <v>1</v>
      </c>
      <c r="X237" s="2">
        <v>51.766666666699997</v>
      </c>
      <c r="Y237" s="21">
        <v>0.63333333329999997</v>
      </c>
      <c r="Z237">
        <v>0.61</v>
      </c>
      <c r="AA237">
        <v>4.59</v>
      </c>
      <c r="AB237" s="32">
        <f t="shared" si="22"/>
        <v>0.11730769230769231</v>
      </c>
      <c r="AC237">
        <v>25</v>
      </c>
      <c r="AD237">
        <v>31</v>
      </c>
      <c r="AE237" s="17">
        <f t="shared" si="23"/>
        <v>0.44642857142857145</v>
      </c>
      <c r="AF237" s="35">
        <v>0</v>
      </c>
      <c r="AG237" s="35">
        <v>2</v>
      </c>
      <c r="AH237" s="35">
        <v>11</v>
      </c>
      <c r="AI237" s="35">
        <v>45</v>
      </c>
      <c r="AJ237" s="35">
        <v>1</v>
      </c>
      <c r="AK237" s="35">
        <v>12</v>
      </c>
      <c r="AL237" s="35">
        <v>25</v>
      </c>
      <c r="AM237" s="35">
        <v>1</v>
      </c>
      <c r="AN237">
        <v>2</v>
      </c>
      <c r="AO237">
        <v>0</v>
      </c>
      <c r="AP237" s="2">
        <v>-86.79</v>
      </c>
      <c r="AQ237" s="2">
        <v>-11.9</v>
      </c>
      <c r="AR237" s="2">
        <v>88.906000000000006</v>
      </c>
      <c r="AS237" s="21">
        <v>6.1689999999999996</v>
      </c>
      <c r="AT237" s="2">
        <v>-4.2</v>
      </c>
      <c r="AU237" s="2">
        <v>0.30000000000000004</v>
      </c>
      <c r="AV237" s="2">
        <v>-0.1</v>
      </c>
      <c r="AW237" s="2">
        <v>-0.2</v>
      </c>
      <c r="AX237" s="2">
        <v>-0.30000000000000004</v>
      </c>
      <c r="AY237" s="2">
        <v>-0.2</v>
      </c>
    </row>
    <row r="238" spans="1:51" x14ac:dyDescent="0.2">
      <c r="A238" s="12" t="s">
        <v>275</v>
      </c>
      <c r="B238" s="12" t="s">
        <v>2215</v>
      </c>
      <c r="C238" t="s">
        <v>2214</v>
      </c>
      <c r="D238" s="12" t="s">
        <v>122</v>
      </c>
      <c r="E238" s="12" t="s">
        <v>170</v>
      </c>
      <c r="F238">
        <v>83</v>
      </c>
      <c r="G238">
        <v>0</v>
      </c>
      <c r="H238">
        <v>0</v>
      </c>
      <c r="I238" s="31">
        <f t="shared" si="18"/>
        <v>0</v>
      </c>
      <c r="J238">
        <v>0</v>
      </c>
      <c r="K238">
        <v>0</v>
      </c>
      <c r="L238" s="3">
        <v>0</v>
      </c>
      <c r="M238" s="3">
        <v>0</v>
      </c>
      <c r="N238" s="3">
        <v>0</v>
      </c>
      <c r="O238" s="15">
        <f t="shared" si="19"/>
        <v>0</v>
      </c>
      <c r="P238">
        <v>0</v>
      </c>
      <c r="Q238">
        <v>0</v>
      </c>
      <c r="R238">
        <v>0</v>
      </c>
      <c r="S238" s="13">
        <f t="shared" si="20"/>
        <v>0</v>
      </c>
      <c r="T238" s="13">
        <f t="shared" si="21"/>
        <v>0</v>
      </c>
      <c r="U238">
        <v>0</v>
      </c>
      <c r="V238">
        <v>0</v>
      </c>
      <c r="W238">
        <v>0</v>
      </c>
      <c r="X238" s="2">
        <v>10.2166666667</v>
      </c>
      <c r="Y238" s="21">
        <v>0.1166666667</v>
      </c>
      <c r="Z238">
        <v>0.12</v>
      </c>
      <c r="AA238">
        <v>4.93</v>
      </c>
      <c r="AB238" s="32">
        <f t="shared" si="22"/>
        <v>2.3762376237623763E-2</v>
      </c>
      <c r="AC238">
        <v>5</v>
      </c>
      <c r="AD238">
        <v>7</v>
      </c>
      <c r="AE238" s="17">
        <f t="shared" si="23"/>
        <v>0.41666666666666669</v>
      </c>
      <c r="AF238" s="35">
        <v>0</v>
      </c>
      <c r="AG238" s="35">
        <v>1</v>
      </c>
      <c r="AH238" s="35">
        <v>0</v>
      </c>
      <c r="AI238" s="35">
        <v>6</v>
      </c>
      <c r="AJ238" s="35">
        <v>1</v>
      </c>
      <c r="AK238" s="35">
        <v>3</v>
      </c>
      <c r="AL238" s="35">
        <v>6</v>
      </c>
      <c r="AM238" s="35">
        <v>0</v>
      </c>
      <c r="AN238">
        <v>0</v>
      </c>
      <c r="AO238">
        <v>1</v>
      </c>
      <c r="AP238" s="2">
        <v>-88.09</v>
      </c>
      <c r="AQ238" s="2">
        <v>-4.9000000000000004</v>
      </c>
      <c r="AR238" s="2">
        <v>76.114000000000004</v>
      </c>
      <c r="AS238" s="21">
        <v>4.3410000000000002</v>
      </c>
      <c r="AT238" s="2">
        <v>-1.3</v>
      </c>
      <c r="AU238" s="2">
        <v>-0.5</v>
      </c>
      <c r="AV238" s="2">
        <v>-0.1</v>
      </c>
      <c r="AW238" s="2">
        <v>0</v>
      </c>
      <c r="AX238" s="2">
        <v>0.1</v>
      </c>
      <c r="AY238" s="2">
        <v>-0.5</v>
      </c>
    </row>
    <row r="239" spans="1:51" x14ac:dyDescent="0.2">
      <c r="A239" s="12" t="s">
        <v>275</v>
      </c>
      <c r="B239" s="12" t="s">
        <v>2534</v>
      </c>
      <c r="C239" t="s">
        <v>2533</v>
      </c>
      <c r="D239" t="s">
        <v>460</v>
      </c>
      <c r="E239" s="12" t="s">
        <v>229</v>
      </c>
      <c r="F239">
        <v>79</v>
      </c>
      <c r="G239">
        <v>0</v>
      </c>
      <c r="H239">
        <v>0</v>
      </c>
      <c r="I239" s="31">
        <f t="shared" si="18"/>
        <v>0</v>
      </c>
      <c r="J239">
        <v>0</v>
      </c>
      <c r="K239">
        <v>0</v>
      </c>
      <c r="L239" s="3">
        <v>0</v>
      </c>
      <c r="M239" s="3">
        <v>0</v>
      </c>
      <c r="N239" s="3">
        <v>0</v>
      </c>
      <c r="O239" s="15">
        <f t="shared" si="19"/>
        <v>0</v>
      </c>
      <c r="P239">
        <v>7</v>
      </c>
      <c r="Q239">
        <v>2</v>
      </c>
      <c r="R239">
        <v>3</v>
      </c>
      <c r="S239" s="13">
        <f t="shared" si="20"/>
        <v>0</v>
      </c>
      <c r="T239" s="13">
        <f t="shared" si="21"/>
        <v>0</v>
      </c>
      <c r="U239">
        <v>21</v>
      </c>
      <c r="V239">
        <v>4</v>
      </c>
      <c r="W239">
        <v>1</v>
      </c>
      <c r="X239" s="2">
        <v>170.45</v>
      </c>
      <c r="Y239" s="21">
        <v>2.15</v>
      </c>
      <c r="Z239">
        <v>2.15</v>
      </c>
      <c r="AA239">
        <v>2.95</v>
      </c>
      <c r="AB239" s="32">
        <f t="shared" si="22"/>
        <v>0.42156862745098039</v>
      </c>
      <c r="AC239">
        <v>4</v>
      </c>
      <c r="AD239">
        <v>10</v>
      </c>
      <c r="AE239" s="17">
        <f t="shared" si="23"/>
        <v>0.2857142857142857</v>
      </c>
      <c r="AF239" s="35">
        <v>0</v>
      </c>
      <c r="AG239" s="35">
        <v>22</v>
      </c>
      <c r="AH239" s="35">
        <v>19</v>
      </c>
      <c r="AI239" s="35">
        <v>149</v>
      </c>
      <c r="AJ239" s="35">
        <v>6</v>
      </c>
      <c r="AK239" s="35">
        <v>62</v>
      </c>
      <c r="AL239" s="35">
        <v>77</v>
      </c>
      <c r="AM239" s="35">
        <v>8</v>
      </c>
      <c r="AN239">
        <v>0</v>
      </c>
      <c r="AO239">
        <v>3</v>
      </c>
      <c r="AP239" s="2">
        <v>-97.91</v>
      </c>
      <c r="AQ239" s="2">
        <v>-9.8000000000000007</v>
      </c>
      <c r="AR239" s="2">
        <v>85.911000000000001</v>
      </c>
      <c r="AS239" s="21">
        <v>3.6890000000000001</v>
      </c>
      <c r="AT239" s="2">
        <v>-19.5</v>
      </c>
      <c r="AU239" s="2">
        <v>-3.6</v>
      </c>
      <c r="AV239" s="2">
        <v>0.4</v>
      </c>
      <c r="AW239" s="2">
        <v>0.60000000000000009</v>
      </c>
      <c r="AX239" s="2">
        <v>1.7000000000000002</v>
      </c>
      <c r="AY239" s="2">
        <v>-0.8</v>
      </c>
    </row>
    <row r="240" spans="1:51" x14ac:dyDescent="0.2">
      <c r="A240" s="12" t="s">
        <v>275</v>
      </c>
      <c r="B240" s="12" t="s">
        <v>2804</v>
      </c>
      <c r="C240" t="s">
        <v>2803</v>
      </c>
      <c r="D240" t="s">
        <v>131</v>
      </c>
      <c r="E240" s="12" t="s">
        <v>113</v>
      </c>
      <c r="F240">
        <v>78</v>
      </c>
      <c r="G240">
        <v>1</v>
      </c>
      <c r="H240">
        <v>0</v>
      </c>
      <c r="I240" s="31">
        <f t="shared" si="18"/>
        <v>1</v>
      </c>
      <c r="J240">
        <v>0</v>
      </c>
      <c r="K240">
        <v>0</v>
      </c>
      <c r="L240" s="3">
        <v>1</v>
      </c>
      <c r="M240" s="3">
        <v>0</v>
      </c>
      <c r="N240" s="3">
        <v>0</v>
      </c>
      <c r="O240" s="15">
        <f t="shared" si="19"/>
        <v>0</v>
      </c>
      <c r="P240">
        <v>1</v>
      </c>
      <c r="Q240">
        <v>1</v>
      </c>
      <c r="R240">
        <v>0</v>
      </c>
      <c r="S240" s="13">
        <f t="shared" si="20"/>
        <v>1</v>
      </c>
      <c r="T240" s="13">
        <f t="shared" si="21"/>
        <v>0.5</v>
      </c>
      <c r="U240">
        <v>1</v>
      </c>
      <c r="V240">
        <v>0</v>
      </c>
      <c r="W240">
        <v>0</v>
      </c>
      <c r="X240" s="2">
        <v>36.983333333300003</v>
      </c>
      <c r="Y240" s="21">
        <v>0.46666666670000001</v>
      </c>
      <c r="Z240">
        <v>0.47</v>
      </c>
      <c r="AA240">
        <v>5</v>
      </c>
      <c r="AB240" s="32">
        <f t="shared" si="22"/>
        <v>8.5923217550274225E-2</v>
      </c>
      <c r="AC240">
        <v>1</v>
      </c>
      <c r="AD240">
        <v>1</v>
      </c>
      <c r="AE240" s="17">
        <f t="shared" si="23"/>
        <v>0.5</v>
      </c>
      <c r="AF240" s="35">
        <v>1</v>
      </c>
      <c r="AG240" s="35">
        <v>2</v>
      </c>
      <c r="AH240" s="35">
        <v>4</v>
      </c>
      <c r="AI240" s="35">
        <v>24</v>
      </c>
      <c r="AJ240" s="35">
        <v>2</v>
      </c>
      <c r="AK240" s="35">
        <v>19</v>
      </c>
      <c r="AL240" s="35">
        <v>9</v>
      </c>
      <c r="AM240" s="35">
        <v>1</v>
      </c>
      <c r="AN240">
        <v>1</v>
      </c>
      <c r="AO240">
        <v>0</v>
      </c>
      <c r="AP240" s="2">
        <v>-74.63</v>
      </c>
      <c r="AQ240" s="2">
        <v>24.4</v>
      </c>
      <c r="AR240" s="2">
        <v>81.802999999999997</v>
      </c>
      <c r="AS240" s="21">
        <v>2.4359999999999999</v>
      </c>
      <c r="AT240" s="2">
        <v>-2.9</v>
      </c>
      <c r="AU240" s="2">
        <v>0</v>
      </c>
      <c r="AV240" s="2">
        <v>-0.30000000000000004</v>
      </c>
      <c r="AW240" s="2">
        <v>-0.2</v>
      </c>
      <c r="AX240" s="2">
        <v>0.2</v>
      </c>
      <c r="AY240" s="2">
        <v>-0.30000000000000004</v>
      </c>
    </row>
    <row r="241" spans="1:51" x14ac:dyDescent="0.2">
      <c r="A241" s="12" t="s">
        <v>275</v>
      </c>
      <c r="B241" s="12" t="s">
        <v>3016</v>
      </c>
      <c r="C241" t="s">
        <v>3015</v>
      </c>
      <c r="D241" s="12" t="s">
        <v>442</v>
      </c>
      <c r="E241" s="12" t="s">
        <v>178</v>
      </c>
      <c r="F241">
        <v>17</v>
      </c>
      <c r="G241">
        <v>0</v>
      </c>
      <c r="H241">
        <v>0</v>
      </c>
      <c r="I241" s="31">
        <f t="shared" si="18"/>
        <v>0</v>
      </c>
      <c r="J241">
        <v>0</v>
      </c>
      <c r="K241">
        <v>0</v>
      </c>
      <c r="L241" s="3">
        <v>0</v>
      </c>
      <c r="M241" s="3">
        <v>0</v>
      </c>
      <c r="N241" s="3">
        <v>0</v>
      </c>
      <c r="O241" s="15">
        <f t="shared" si="19"/>
        <v>0</v>
      </c>
      <c r="P241">
        <v>0</v>
      </c>
      <c r="Q241">
        <v>0</v>
      </c>
      <c r="R241">
        <v>0</v>
      </c>
      <c r="S241" s="13">
        <f t="shared" si="20"/>
        <v>0</v>
      </c>
      <c r="T241" s="13">
        <f t="shared" si="21"/>
        <v>0</v>
      </c>
      <c r="U241">
        <v>0</v>
      </c>
      <c r="V241">
        <v>0</v>
      </c>
      <c r="W241">
        <v>0</v>
      </c>
      <c r="X241" s="2">
        <v>0.60000000000000009</v>
      </c>
      <c r="Y241" s="21">
        <v>3.3333333300000004E-2</v>
      </c>
      <c r="Z241">
        <v>0.04</v>
      </c>
      <c r="AA241">
        <v>5.29</v>
      </c>
      <c r="AB241" s="32">
        <f t="shared" si="22"/>
        <v>7.5046904315196998E-3</v>
      </c>
      <c r="AE241" s="17" t="str">
        <f t="shared" si="23"/>
        <v xml:space="preserve"> </v>
      </c>
      <c r="AF241" s="35">
        <v>0</v>
      </c>
      <c r="AG241" s="35">
        <v>0</v>
      </c>
      <c r="AH241" s="35">
        <v>0</v>
      </c>
      <c r="AI241" s="35">
        <v>0</v>
      </c>
      <c r="AJ241" s="35">
        <v>0</v>
      </c>
      <c r="AK241" s="35">
        <v>1</v>
      </c>
      <c r="AL241" s="35">
        <v>0</v>
      </c>
      <c r="AM241" s="35">
        <v>0</v>
      </c>
      <c r="AN241">
        <v>0</v>
      </c>
      <c r="AO241">
        <v>0</v>
      </c>
      <c r="AP241" s="2">
        <v>-100</v>
      </c>
      <c r="AQ241" s="2">
        <v>-12.7</v>
      </c>
      <c r="AR241" s="2">
        <v>86.108000000000004</v>
      </c>
      <c r="AS241" s="21">
        <v>-2.27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0.1</v>
      </c>
    </row>
    <row r="242" spans="1:51" x14ac:dyDescent="0.2">
      <c r="A242" s="12" t="s">
        <v>275</v>
      </c>
      <c r="B242" s="12" t="s">
        <v>3066</v>
      </c>
      <c r="C242" t="s">
        <v>3065</v>
      </c>
      <c r="D242" t="s">
        <v>223</v>
      </c>
      <c r="E242" s="12" t="s">
        <v>178</v>
      </c>
      <c r="F242">
        <v>70</v>
      </c>
      <c r="G242">
        <v>0</v>
      </c>
      <c r="H242">
        <v>0</v>
      </c>
      <c r="I242" s="31">
        <f t="shared" si="18"/>
        <v>0</v>
      </c>
      <c r="J242">
        <v>0</v>
      </c>
      <c r="K242">
        <v>0</v>
      </c>
      <c r="L242" s="3">
        <v>0</v>
      </c>
      <c r="M242" s="3">
        <v>0</v>
      </c>
      <c r="N242" s="3">
        <v>0</v>
      </c>
      <c r="O242" s="15">
        <f t="shared" si="19"/>
        <v>0</v>
      </c>
      <c r="P242">
        <v>0</v>
      </c>
      <c r="Q242">
        <v>0</v>
      </c>
      <c r="R242">
        <v>0</v>
      </c>
      <c r="S242" s="13">
        <f t="shared" si="20"/>
        <v>0</v>
      </c>
      <c r="T242" s="13">
        <f t="shared" si="21"/>
        <v>0</v>
      </c>
      <c r="U242">
        <v>12</v>
      </c>
      <c r="V242">
        <v>11</v>
      </c>
      <c r="W242">
        <v>4</v>
      </c>
      <c r="X242" s="2">
        <v>94.116666666699999</v>
      </c>
      <c r="Y242" s="21">
        <v>1.3333333333000001</v>
      </c>
      <c r="Z242">
        <v>1.34</v>
      </c>
      <c r="AA242">
        <v>4.12</v>
      </c>
      <c r="AB242" s="32">
        <f t="shared" si="22"/>
        <v>0.24542124542124544</v>
      </c>
      <c r="AE242" s="17" t="str">
        <f t="shared" si="23"/>
        <v xml:space="preserve"> </v>
      </c>
      <c r="AF242" s="35">
        <v>1</v>
      </c>
      <c r="AG242" s="35">
        <v>7</v>
      </c>
      <c r="AH242" s="35">
        <v>8</v>
      </c>
      <c r="AI242" s="35">
        <v>86</v>
      </c>
      <c r="AJ242" s="35">
        <v>4</v>
      </c>
      <c r="AK242" s="35">
        <v>24</v>
      </c>
      <c r="AL242" s="35">
        <v>37</v>
      </c>
      <c r="AM242" s="35">
        <v>4</v>
      </c>
      <c r="AN242">
        <v>1</v>
      </c>
      <c r="AO242">
        <v>1</v>
      </c>
      <c r="AP242" s="2">
        <v>-87.35</v>
      </c>
      <c r="AQ242" s="2">
        <v>-3.4</v>
      </c>
      <c r="AR242" s="2">
        <v>83.397999999999996</v>
      </c>
      <c r="AS242" s="21">
        <v>3.0840000000000001</v>
      </c>
      <c r="AT242" s="2">
        <v>-9.9</v>
      </c>
      <c r="AU242" s="2">
        <v>-1.1000000000000001</v>
      </c>
      <c r="AV242" s="2">
        <v>-0.1</v>
      </c>
      <c r="AW242" s="2">
        <v>0.1</v>
      </c>
      <c r="AX242" s="2">
        <v>0.30000000000000004</v>
      </c>
      <c r="AY242" s="2">
        <v>-0.9</v>
      </c>
    </row>
    <row r="243" spans="1:51" x14ac:dyDescent="0.2">
      <c r="A243" s="12" t="s">
        <v>275</v>
      </c>
      <c r="B243" s="12" t="s">
        <v>3093</v>
      </c>
      <c r="C243" t="s">
        <v>3092</v>
      </c>
      <c r="D243" t="s">
        <v>460</v>
      </c>
      <c r="E243" s="12" t="s">
        <v>178</v>
      </c>
      <c r="F243">
        <v>48</v>
      </c>
      <c r="G243">
        <v>0</v>
      </c>
      <c r="H243">
        <v>0</v>
      </c>
      <c r="I243" s="31">
        <f t="shared" si="18"/>
        <v>0</v>
      </c>
      <c r="J243">
        <v>0</v>
      </c>
      <c r="K243">
        <v>0</v>
      </c>
      <c r="L243" s="3">
        <v>0</v>
      </c>
      <c r="M243" s="3">
        <v>0</v>
      </c>
      <c r="N243" s="3">
        <v>0</v>
      </c>
      <c r="O243" s="15">
        <f t="shared" si="19"/>
        <v>0</v>
      </c>
      <c r="P243">
        <v>2</v>
      </c>
      <c r="Q243">
        <v>0</v>
      </c>
      <c r="R243">
        <v>0</v>
      </c>
      <c r="S243" s="13">
        <f t="shared" si="20"/>
        <v>0</v>
      </c>
      <c r="T243" s="13">
        <f t="shared" si="21"/>
        <v>0</v>
      </c>
      <c r="U243">
        <v>21</v>
      </c>
      <c r="V243">
        <v>4</v>
      </c>
      <c r="W243">
        <v>1</v>
      </c>
      <c r="X243" s="2">
        <v>91.483333333299996</v>
      </c>
      <c r="Y243" s="21">
        <v>1.9</v>
      </c>
      <c r="Z243">
        <v>1.79</v>
      </c>
      <c r="AA243">
        <v>3.55</v>
      </c>
      <c r="AB243" s="32">
        <f t="shared" si="22"/>
        <v>0.33520599250936334</v>
      </c>
      <c r="AE243" s="17" t="str">
        <f t="shared" si="23"/>
        <v xml:space="preserve"> </v>
      </c>
      <c r="AF243" s="35">
        <v>2</v>
      </c>
      <c r="AG243" s="35">
        <v>11</v>
      </c>
      <c r="AH243" s="35">
        <v>12</v>
      </c>
      <c r="AI243" s="35">
        <v>73</v>
      </c>
      <c r="AJ243" s="35">
        <v>2</v>
      </c>
      <c r="AK243" s="35">
        <v>30</v>
      </c>
      <c r="AL243" s="35">
        <v>37</v>
      </c>
      <c r="AM243" s="35">
        <v>4</v>
      </c>
      <c r="AN243">
        <v>0</v>
      </c>
      <c r="AO243">
        <v>1</v>
      </c>
      <c r="AP243" s="2">
        <v>-91.72</v>
      </c>
      <c r="AQ243" s="2">
        <v>3.4</v>
      </c>
      <c r="AR243" s="2">
        <v>71.268000000000001</v>
      </c>
      <c r="AS243" s="21">
        <v>-8.0820000000000007</v>
      </c>
      <c r="AT243" s="2">
        <v>-9.4</v>
      </c>
      <c r="AU243" s="2">
        <v>-1.5</v>
      </c>
      <c r="AV243" s="2">
        <v>0</v>
      </c>
      <c r="AW243" s="2">
        <v>0</v>
      </c>
      <c r="AX243" s="2">
        <v>0.8</v>
      </c>
      <c r="AY243" s="2">
        <v>-0.7</v>
      </c>
    </row>
    <row r="244" spans="1:51" x14ac:dyDescent="0.2">
      <c r="A244" s="12" t="s">
        <v>275</v>
      </c>
      <c r="B244" s="12" t="s">
        <v>3307</v>
      </c>
      <c r="C244" t="s">
        <v>3306</v>
      </c>
      <c r="D244" t="s">
        <v>192</v>
      </c>
      <c r="E244" s="12" t="s">
        <v>170</v>
      </c>
      <c r="F244">
        <v>6</v>
      </c>
      <c r="G244">
        <v>0</v>
      </c>
      <c r="H244">
        <v>0</v>
      </c>
      <c r="I244" s="31">
        <f t="shared" si="18"/>
        <v>0</v>
      </c>
      <c r="J244">
        <v>0</v>
      </c>
      <c r="K244">
        <v>0</v>
      </c>
      <c r="L244" s="3">
        <v>0</v>
      </c>
      <c r="M244" s="3">
        <v>0</v>
      </c>
      <c r="N244" s="3">
        <v>0</v>
      </c>
      <c r="O244" s="15">
        <f t="shared" si="19"/>
        <v>0</v>
      </c>
      <c r="P244">
        <v>0</v>
      </c>
      <c r="Q244">
        <v>0</v>
      </c>
      <c r="R244">
        <v>0</v>
      </c>
      <c r="S244" s="13">
        <f t="shared" si="20"/>
        <v>0</v>
      </c>
      <c r="T244" s="13">
        <f t="shared" si="21"/>
        <v>0</v>
      </c>
      <c r="U244">
        <v>1</v>
      </c>
      <c r="V244">
        <v>0</v>
      </c>
      <c r="W244">
        <v>0</v>
      </c>
      <c r="X244" s="2">
        <v>5.45</v>
      </c>
      <c r="Y244" s="21">
        <v>0.9</v>
      </c>
      <c r="Z244">
        <v>0.68</v>
      </c>
      <c r="AA244">
        <v>5.03</v>
      </c>
      <c r="AB244" s="32">
        <f t="shared" si="22"/>
        <v>0.11908931698774082</v>
      </c>
      <c r="AC244">
        <v>6</v>
      </c>
      <c r="AD244">
        <v>4</v>
      </c>
      <c r="AE244" s="17">
        <f t="shared" si="23"/>
        <v>0.6</v>
      </c>
      <c r="AF244" s="35">
        <v>0</v>
      </c>
      <c r="AG244" s="35">
        <v>0</v>
      </c>
      <c r="AH244" s="35">
        <v>0</v>
      </c>
      <c r="AI244" s="35">
        <v>5</v>
      </c>
      <c r="AJ244" s="35">
        <v>0</v>
      </c>
      <c r="AK244" s="35">
        <v>2</v>
      </c>
      <c r="AL244" s="35">
        <v>5</v>
      </c>
      <c r="AM244" s="35">
        <v>0</v>
      </c>
      <c r="AN244">
        <v>0</v>
      </c>
      <c r="AO244">
        <v>0</v>
      </c>
      <c r="AP244" s="2">
        <v>-177.78</v>
      </c>
      <c r="AQ244" s="2">
        <v>-108.2</v>
      </c>
      <c r="AR244" s="2">
        <v>86.213999999999999</v>
      </c>
      <c r="AS244" s="21">
        <v>1.0029999999999999</v>
      </c>
      <c r="AT244" s="2">
        <v>-0.5</v>
      </c>
      <c r="AU244" s="2">
        <v>0</v>
      </c>
      <c r="AV244" s="2">
        <v>0</v>
      </c>
      <c r="AW244" s="2">
        <v>-0.1</v>
      </c>
      <c r="AX244" s="2">
        <v>-0.1</v>
      </c>
      <c r="AY244" s="2">
        <v>-0.2</v>
      </c>
    </row>
    <row r="245" spans="1:51" x14ac:dyDescent="0.2">
      <c r="A245" s="12" t="s">
        <v>275</v>
      </c>
      <c r="B245" s="12" t="s">
        <v>3529</v>
      </c>
      <c r="C245" t="s">
        <v>3528</v>
      </c>
      <c r="D245" t="s">
        <v>330</v>
      </c>
      <c r="E245" s="12" t="s">
        <v>113</v>
      </c>
      <c r="F245">
        <v>2</v>
      </c>
      <c r="G245">
        <v>0</v>
      </c>
      <c r="H245">
        <v>0</v>
      </c>
      <c r="I245" s="31">
        <f t="shared" si="18"/>
        <v>0</v>
      </c>
      <c r="J245">
        <v>0</v>
      </c>
      <c r="K245">
        <v>0</v>
      </c>
      <c r="L245" s="3">
        <v>0</v>
      </c>
      <c r="M245" s="3">
        <v>0</v>
      </c>
      <c r="N245" s="3">
        <v>0</v>
      </c>
      <c r="O245" s="15">
        <f t="shared" si="19"/>
        <v>0</v>
      </c>
      <c r="P245">
        <v>0</v>
      </c>
      <c r="Q245">
        <v>0</v>
      </c>
      <c r="R245">
        <v>0</v>
      </c>
      <c r="S245" s="13">
        <f t="shared" si="20"/>
        <v>0</v>
      </c>
      <c r="T245" s="13">
        <f t="shared" si="21"/>
        <v>0</v>
      </c>
      <c r="U245">
        <v>0</v>
      </c>
      <c r="V245">
        <v>0</v>
      </c>
      <c r="W245">
        <v>0</v>
      </c>
      <c r="X245" s="2">
        <v>0</v>
      </c>
      <c r="Y245" s="21">
        <v>0</v>
      </c>
      <c r="AB245" s="32">
        <f t="shared" si="22"/>
        <v>0</v>
      </c>
      <c r="AC245">
        <v>0</v>
      </c>
      <c r="AD245">
        <v>0</v>
      </c>
      <c r="AE245" s="17" t="str">
        <f t="shared" si="23"/>
        <v xml:space="preserve"> </v>
      </c>
      <c r="AF245" s="35">
        <v>0</v>
      </c>
      <c r="AG245" s="35">
        <v>0</v>
      </c>
      <c r="AH245" s="35">
        <v>0</v>
      </c>
      <c r="AI245" s="35">
        <v>0</v>
      </c>
      <c r="AJ245" s="35">
        <v>0</v>
      </c>
      <c r="AK245" s="35">
        <v>0</v>
      </c>
      <c r="AL245" s="35">
        <v>0</v>
      </c>
      <c r="AM245" s="35">
        <v>0</v>
      </c>
      <c r="AN245">
        <v>0</v>
      </c>
      <c r="AO245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</row>
    <row r="246" spans="1:51" x14ac:dyDescent="0.2">
      <c r="A246" s="12" t="s">
        <v>275</v>
      </c>
      <c r="B246" s="12" t="s">
        <v>3606</v>
      </c>
      <c r="C246" t="s">
        <v>3605</v>
      </c>
      <c r="D246" t="s">
        <v>338</v>
      </c>
      <c r="E246" s="12" t="s">
        <v>178</v>
      </c>
      <c r="F246">
        <v>6</v>
      </c>
      <c r="G246">
        <v>0</v>
      </c>
      <c r="H246">
        <v>0</v>
      </c>
      <c r="I246" s="31">
        <f t="shared" si="18"/>
        <v>0</v>
      </c>
      <c r="J246">
        <v>0</v>
      </c>
      <c r="K246">
        <v>0</v>
      </c>
      <c r="L246" s="3">
        <v>0</v>
      </c>
      <c r="M246" s="3">
        <v>0</v>
      </c>
      <c r="N246" s="3">
        <v>0</v>
      </c>
      <c r="O246" s="15">
        <f t="shared" si="19"/>
        <v>0</v>
      </c>
      <c r="P246">
        <v>0</v>
      </c>
      <c r="Q246">
        <v>0</v>
      </c>
      <c r="R246">
        <v>0</v>
      </c>
      <c r="S246" s="13">
        <f t="shared" si="20"/>
        <v>0</v>
      </c>
      <c r="T246" s="13">
        <f t="shared" si="21"/>
        <v>0</v>
      </c>
      <c r="U246">
        <v>0</v>
      </c>
      <c r="V246">
        <v>0</v>
      </c>
      <c r="W246">
        <v>0</v>
      </c>
      <c r="X246" s="2">
        <v>0.4</v>
      </c>
      <c r="Y246" s="21">
        <v>6.6666666700000002E-2</v>
      </c>
      <c r="Z246">
        <v>7.0000000000000007E-2</v>
      </c>
      <c r="AA246">
        <v>4.66</v>
      </c>
      <c r="AB246" s="32">
        <f t="shared" si="22"/>
        <v>1.4799154334038054E-2</v>
      </c>
      <c r="AE246" s="17" t="str">
        <f t="shared" si="23"/>
        <v xml:space="preserve"> </v>
      </c>
      <c r="AF246" s="35">
        <v>0</v>
      </c>
      <c r="AG246" s="35">
        <v>0</v>
      </c>
      <c r="AH246" s="35">
        <v>0</v>
      </c>
      <c r="AI246" s="35">
        <v>1</v>
      </c>
      <c r="AJ246" s="35">
        <v>0</v>
      </c>
      <c r="AK246" s="35">
        <v>0</v>
      </c>
      <c r="AL246" s="35">
        <v>0</v>
      </c>
      <c r="AM246" s="35">
        <v>0</v>
      </c>
      <c r="AN246">
        <v>0</v>
      </c>
      <c r="AO246">
        <v>0</v>
      </c>
      <c r="AP246" s="2">
        <v>-150</v>
      </c>
      <c r="AQ246" s="2">
        <v>-77</v>
      </c>
      <c r="AR246" s="2">
        <v>82.575999999999993</v>
      </c>
      <c r="AS246" s="21">
        <v>2.859</v>
      </c>
      <c r="AT246" s="2">
        <v>-0.1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</row>
    <row r="247" spans="1:51" x14ac:dyDescent="0.2">
      <c r="A247" s="12" t="s">
        <v>1586</v>
      </c>
      <c r="B247" s="12" t="s">
        <v>1587</v>
      </c>
      <c r="C247" t="s">
        <v>1585</v>
      </c>
      <c r="D247" t="s">
        <v>131</v>
      </c>
      <c r="E247" s="12" t="s">
        <v>178</v>
      </c>
      <c r="F247">
        <v>7</v>
      </c>
      <c r="G247">
        <v>0</v>
      </c>
      <c r="H247">
        <v>0</v>
      </c>
      <c r="I247" s="31">
        <f t="shared" si="18"/>
        <v>0</v>
      </c>
      <c r="J247">
        <v>0</v>
      </c>
      <c r="K247">
        <v>0</v>
      </c>
      <c r="L247" s="3">
        <v>0</v>
      </c>
      <c r="M247" s="3">
        <v>0</v>
      </c>
      <c r="N247" s="3">
        <v>0</v>
      </c>
      <c r="O247" s="15">
        <f t="shared" si="19"/>
        <v>0</v>
      </c>
      <c r="P247">
        <v>0</v>
      </c>
      <c r="Q247">
        <v>0</v>
      </c>
      <c r="R247">
        <v>0</v>
      </c>
      <c r="S247" s="13">
        <f t="shared" si="20"/>
        <v>0</v>
      </c>
      <c r="T247" s="13">
        <f t="shared" si="21"/>
        <v>0</v>
      </c>
      <c r="U247">
        <v>0</v>
      </c>
      <c r="V247">
        <v>0</v>
      </c>
      <c r="W247">
        <v>0</v>
      </c>
      <c r="X247" s="2">
        <v>0.33333333330000003</v>
      </c>
      <c r="Y247" s="21">
        <v>3.3333333300000004E-2</v>
      </c>
      <c r="Z247">
        <v>0.05</v>
      </c>
      <c r="AA247">
        <v>5.36</v>
      </c>
      <c r="AB247" s="32">
        <f t="shared" si="22"/>
        <v>9.242144177449169E-3</v>
      </c>
      <c r="AE247" s="17" t="str">
        <f t="shared" si="23"/>
        <v xml:space="preserve"> </v>
      </c>
      <c r="AF247" s="35">
        <v>0</v>
      </c>
      <c r="AG247" s="35">
        <v>0</v>
      </c>
      <c r="AH247" s="35">
        <v>0</v>
      </c>
      <c r="AI247" s="35">
        <v>0</v>
      </c>
      <c r="AJ247" s="35">
        <v>0</v>
      </c>
      <c r="AK247" s="35">
        <v>0</v>
      </c>
      <c r="AL247" s="35">
        <v>0</v>
      </c>
      <c r="AM247" s="35">
        <v>0</v>
      </c>
      <c r="AN247">
        <v>0</v>
      </c>
      <c r="AO247">
        <v>0</v>
      </c>
      <c r="AP247" s="2">
        <v>0</v>
      </c>
      <c r="AQ247" s="2">
        <v>119.9</v>
      </c>
      <c r="AR247" s="2">
        <v>81.963999999999999</v>
      </c>
      <c r="AS247" s="21">
        <v>1.6539999999999999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</row>
    <row r="248" spans="1:51" x14ac:dyDescent="0.2">
      <c r="A248" s="12" t="s">
        <v>3134</v>
      </c>
      <c r="B248" s="12" t="s">
        <v>3135</v>
      </c>
      <c r="C248" t="s">
        <v>3133</v>
      </c>
      <c r="D248" t="s">
        <v>338</v>
      </c>
      <c r="E248" s="12" t="s">
        <v>178</v>
      </c>
      <c r="F248">
        <v>34</v>
      </c>
      <c r="G248">
        <v>0</v>
      </c>
      <c r="H248">
        <v>0</v>
      </c>
      <c r="I248" s="31">
        <f t="shared" si="18"/>
        <v>0</v>
      </c>
      <c r="J248">
        <v>0</v>
      </c>
      <c r="K248">
        <v>0</v>
      </c>
      <c r="L248" s="3">
        <v>0</v>
      </c>
      <c r="M248" s="3">
        <v>0</v>
      </c>
      <c r="N248" s="3">
        <v>0</v>
      </c>
      <c r="O248" s="15">
        <f t="shared" si="19"/>
        <v>0</v>
      </c>
      <c r="P248">
        <v>3</v>
      </c>
      <c r="Q248">
        <v>0</v>
      </c>
      <c r="R248">
        <v>0</v>
      </c>
      <c r="S248" s="13">
        <f t="shared" si="20"/>
        <v>0</v>
      </c>
      <c r="T248" s="13">
        <f t="shared" si="21"/>
        <v>0</v>
      </c>
      <c r="U248">
        <v>13</v>
      </c>
      <c r="V248">
        <v>10</v>
      </c>
      <c r="W248">
        <v>4</v>
      </c>
      <c r="X248" s="2">
        <v>81.666666666699996</v>
      </c>
      <c r="Y248" s="21">
        <v>2.4</v>
      </c>
      <c r="Z248">
        <v>2.21</v>
      </c>
      <c r="AA248">
        <v>3.11</v>
      </c>
      <c r="AB248" s="32">
        <f t="shared" si="22"/>
        <v>0.41541353383458646</v>
      </c>
      <c r="AE248" s="17" t="str">
        <f t="shared" si="23"/>
        <v xml:space="preserve"> </v>
      </c>
      <c r="AF248" s="35">
        <v>1</v>
      </c>
      <c r="AG248" s="35">
        <v>4</v>
      </c>
      <c r="AH248" s="35">
        <v>8</v>
      </c>
      <c r="AI248" s="35">
        <v>57</v>
      </c>
      <c r="AJ248" s="35">
        <v>5</v>
      </c>
      <c r="AK248" s="35">
        <v>21</v>
      </c>
      <c r="AL248" s="35">
        <v>29</v>
      </c>
      <c r="AM248" s="35">
        <v>6</v>
      </c>
      <c r="AN248">
        <v>0</v>
      </c>
      <c r="AO248">
        <v>0</v>
      </c>
      <c r="AP248" s="2">
        <v>-72.510000000000005</v>
      </c>
      <c r="AQ248" s="2">
        <v>-1.5</v>
      </c>
      <c r="AR248" s="2">
        <v>83.512</v>
      </c>
      <c r="AS248" s="21">
        <v>-16.202999999999999</v>
      </c>
      <c r="AT248" s="2">
        <v>-6.3</v>
      </c>
      <c r="AU248" s="2">
        <v>0.9</v>
      </c>
      <c r="AV248" s="2">
        <v>-0.4</v>
      </c>
      <c r="AW248" s="2">
        <v>0</v>
      </c>
      <c r="AX248" s="2">
        <v>-0.5</v>
      </c>
      <c r="AY248" s="2">
        <v>0.1</v>
      </c>
    </row>
    <row r="249" spans="1:51" x14ac:dyDescent="0.2">
      <c r="A249" s="12" t="s">
        <v>3134</v>
      </c>
      <c r="B249" s="12" t="s">
        <v>3660</v>
      </c>
      <c r="C249" t="s">
        <v>3659</v>
      </c>
      <c r="D249" t="s">
        <v>155</v>
      </c>
      <c r="E249" s="12" t="s">
        <v>178</v>
      </c>
      <c r="F249">
        <v>46</v>
      </c>
      <c r="G249">
        <v>0</v>
      </c>
      <c r="H249">
        <v>1</v>
      </c>
      <c r="I249" s="31">
        <f t="shared" si="18"/>
        <v>1</v>
      </c>
      <c r="J249">
        <v>0</v>
      </c>
      <c r="K249">
        <v>1</v>
      </c>
      <c r="L249" s="3">
        <v>0</v>
      </c>
      <c r="M249" s="3">
        <v>0</v>
      </c>
      <c r="N249" s="3">
        <v>1</v>
      </c>
      <c r="O249" s="15">
        <f t="shared" si="19"/>
        <v>0</v>
      </c>
      <c r="P249">
        <v>1</v>
      </c>
      <c r="Q249">
        <v>2</v>
      </c>
      <c r="R249">
        <v>0</v>
      </c>
      <c r="S249" s="13">
        <f t="shared" si="20"/>
        <v>0</v>
      </c>
      <c r="T249" s="13">
        <f t="shared" si="21"/>
        <v>0</v>
      </c>
      <c r="U249">
        <v>8</v>
      </c>
      <c r="V249">
        <v>7</v>
      </c>
      <c r="W249">
        <v>0</v>
      </c>
      <c r="X249" s="2">
        <v>60.566666666700002</v>
      </c>
      <c r="Y249" s="21">
        <v>1.3166666667</v>
      </c>
      <c r="Z249">
        <v>1.26</v>
      </c>
      <c r="AA249">
        <v>3.37</v>
      </c>
      <c r="AB249" s="32">
        <f t="shared" si="22"/>
        <v>0.27213822894168466</v>
      </c>
      <c r="AE249" s="17" t="str">
        <f t="shared" si="23"/>
        <v xml:space="preserve"> </v>
      </c>
      <c r="AF249" s="35">
        <v>2</v>
      </c>
      <c r="AG249" s="35">
        <v>9</v>
      </c>
      <c r="AH249" s="35">
        <v>11</v>
      </c>
      <c r="AI249" s="35">
        <v>46</v>
      </c>
      <c r="AJ249" s="35">
        <v>2</v>
      </c>
      <c r="AK249" s="35">
        <v>21</v>
      </c>
      <c r="AL249" s="35">
        <v>32</v>
      </c>
      <c r="AM249" s="35">
        <v>4</v>
      </c>
      <c r="AN249">
        <v>0</v>
      </c>
      <c r="AO249">
        <v>1</v>
      </c>
      <c r="AP249" s="2">
        <v>-91.94</v>
      </c>
      <c r="AQ249" s="2">
        <v>-12.7</v>
      </c>
      <c r="AR249" s="2">
        <v>83.888999999999996</v>
      </c>
      <c r="AS249" s="21">
        <v>0.43</v>
      </c>
      <c r="AT249" s="2">
        <v>-5.6</v>
      </c>
      <c r="AU249" s="2">
        <v>-0.1</v>
      </c>
      <c r="AV249" s="2">
        <v>0.1</v>
      </c>
      <c r="AW249" s="2">
        <v>0.30000000000000004</v>
      </c>
      <c r="AX249" s="2">
        <v>-0.5</v>
      </c>
      <c r="AY249" s="2">
        <v>-0.1</v>
      </c>
    </row>
    <row r="250" spans="1:51" x14ac:dyDescent="0.2">
      <c r="A250" s="12" t="s">
        <v>1104</v>
      </c>
      <c r="B250" s="12" t="s">
        <v>1105</v>
      </c>
      <c r="C250" t="s">
        <v>1103</v>
      </c>
      <c r="D250" t="s">
        <v>199</v>
      </c>
      <c r="E250" s="12" t="s">
        <v>148</v>
      </c>
      <c r="F250">
        <v>51</v>
      </c>
      <c r="G250">
        <v>0</v>
      </c>
      <c r="H250">
        <v>0</v>
      </c>
      <c r="I250" s="31">
        <f t="shared" si="18"/>
        <v>0</v>
      </c>
      <c r="J250">
        <v>0</v>
      </c>
      <c r="K250">
        <v>0</v>
      </c>
      <c r="L250" s="3">
        <v>0</v>
      </c>
      <c r="M250" s="3">
        <v>0</v>
      </c>
      <c r="N250" s="3">
        <v>0</v>
      </c>
      <c r="O250" s="15">
        <f t="shared" si="19"/>
        <v>0</v>
      </c>
      <c r="P250">
        <v>1</v>
      </c>
      <c r="Q250">
        <v>0</v>
      </c>
      <c r="R250">
        <v>1</v>
      </c>
      <c r="S250" s="13">
        <f t="shared" si="20"/>
        <v>0</v>
      </c>
      <c r="T250" s="13">
        <f t="shared" si="21"/>
        <v>0</v>
      </c>
      <c r="U250">
        <v>6</v>
      </c>
      <c r="V250">
        <v>0</v>
      </c>
      <c r="W250">
        <v>0</v>
      </c>
      <c r="X250" s="2">
        <v>38.766666666699997</v>
      </c>
      <c r="Y250" s="21">
        <v>0.75</v>
      </c>
      <c r="Z250">
        <v>0.76</v>
      </c>
      <c r="AA250">
        <v>4.21</v>
      </c>
      <c r="AB250" s="32">
        <f t="shared" si="22"/>
        <v>0.15291750503018109</v>
      </c>
      <c r="AC250">
        <v>0</v>
      </c>
      <c r="AD250">
        <v>1</v>
      </c>
      <c r="AE250" s="17">
        <f t="shared" si="23"/>
        <v>0</v>
      </c>
      <c r="AF250" s="35">
        <v>0</v>
      </c>
      <c r="AG250" s="35">
        <v>4</v>
      </c>
      <c r="AH250" s="35">
        <v>3</v>
      </c>
      <c r="AI250" s="35">
        <v>27</v>
      </c>
      <c r="AJ250" s="35">
        <v>1</v>
      </c>
      <c r="AK250" s="35">
        <v>7</v>
      </c>
      <c r="AL250" s="35">
        <v>15</v>
      </c>
      <c r="AM250" s="35">
        <v>2</v>
      </c>
      <c r="AN250">
        <v>2</v>
      </c>
      <c r="AO250">
        <v>0</v>
      </c>
      <c r="AP250" s="2">
        <v>-72.739999999999995</v>
      </c>
      <c r="AQ250" s="2">
        <v>2.2000000000000002</v>
      </c>
      <c r="AR250" s="2">
        <v>84.260999999999996</v>
      </c>
      <c r="AS250" s="21">
        <v>3.01</v>
      </c>
      <c r="AT250" s="2">
        <v>-4.5</v>
      </c>
      <c r="AU250" s="2">
        <v>-0.8</v>
      </c>
      <c r="AV250" s="2">
        <v>-0.30000000000000004</v>
      </c>
      <c r="AW250" s="2">
        <v>-0.1</v>
      </c>
      <c r="AX250" s="2">
        <v>-0.1</v>
      </c>
      <c r="AY250" s="2">
        <v>-1.3</v>
      </c>
    </row>
    <row r="251" spans="1:51" x14ac:dyDescent="0.2">
      <c r="A251" s="12" t="s">
        <v>1104</v>
      </c>
      <c r="B251" s="12" t="s">
        <v>857</v>
      </c>
      <c r="C251" t="s">
        <v>1583</v>
      </c>
      <c r="D251" t="s">
        <v>529</v>
      </c>
      <c r="E251" s="12" t="s">
        <v>170</v>
      </c>
      <c r="F251">
        <v>20</v>
      </c>
      <c r="G251">
        <v>0</v>
      </c>
      <c r="H251">
        <v>0</v>
      </c>
      <c r="I251" s="31">
        <f t="shared" si="18"/>
        <v>0</v>
      </c>
      <c r="J251">
        <v>0</v>
      </c>
      <c r="K251">
        <v>0</v>
      </c>
      <c r="L251" s="3">
        <v>0</v>
      </c>
      <c r="M251" s="3">
        <v>0</v>
      </c>
      <c r="N251" s="3">
        <v>0</v>
      </c>
      <c r="O251" s="15">
        <f t="shared" si="19"/>
        <v>0</v>
      </c>
      <c r="P251">
        <v>4</v>
      </c>
      <c r="Q251">
        <v>1</v>
      </c>
      <c r="R251">
        <v>5</v>
      </c>
      <c r="S251" s="13">
        <f t="shared" si="20"/>
        <v>0</v>
      </c>
      <c r="T251" s="13">
        <f t="shared" si="21"/>
        <v>0</v>
      </c>
      <c r="U251">
        <v>3</v>
      </c>
      <c r="V251">
        <v>1</v>
      </c>
      <c r="W251">
        <v>1</v>
      </c>
      <c r="X251" s="2">
        <v>44.866666666699999</v>
      </c>
      <c r="Y251" s="21">
        <v>2.2333333333000001</v>
      </c>
      <c r="Z251">
        <v>1.94</v>
      </c>
      <c r="AA251">
        <v>3.57</v>
      </c>
      <c r="AB251" s="32">
        <f t="shared" si="22"/>
        <v>0.35208711433756806</v>
      </c>
      <c r="AC251">
        <v>20</v>
      </c>
      <c r="AD251">
        <v>26</v>
      </c>
      <c r="AE251" s="17">
        <f t="shared" si="23"/>
        <v>0.43478260869565216</v>
      </c>
      <c r="AF251" s="35">
        <v>0</v>
      </c>
      <c r="AG251" s="35">
        <v>9</v>
      </c>
      <c r="AH251" s="35">
        <v>6</v>
      </c>
      <c r="AI251" s="35">
        <v>25</v>
      </c>
      <c r="AJ251" s="35">
        <v>2</v>
      </c>
      <c r="AK251" s="35">
        <v>16</v>
      </c>
      <c r="AL251" s="35">
        <v>10</v>
      </c>
      <c r="AM251" s="35">
        <v>5</v>
      </c>
      <c r="AN251">
        <v>0</v>
      </c>
      <c r="AO251">
        <v>1</v>
      </c>
      <c r="AP251" s="2">
        <v>-72.739999999999995</v>
      </c>
      <c r="AQ251" s="2">
        <v>-24</v>
      </c>
      <c r="AR251" s="2">
        <v>80.099999999999994</v>
      </c>
      <c r="AS251" s="21">
        <v>1.615</v>
      </c>
      <c r="AT251" s="2">
        <v>-3.8</v>
      </c>
      <c r="AU251" s="2">
        <v>0.1</v>
      </c>
      <c r="AV251" s="2">
        <v>-0.30000000000000004</v>
      </c>
      <c r="AW251" s="2">
        <v>0.30000000000000004</v>
      </c>
      <c r="AX251" s="2">
        <v>-0.4</v>
      </c>
      <c r="AY251" s="2">
        <v>-0.30000000000000004</v>
      </c>
    </row>
    <row r="252" spans="1:51" x14ac:dyDescent="0.2">
      <c r="A252" s="12" t="s">
        <v>1104</v>
      </c>
      <c r="B252" s="12" t="s">
        <v>2310</v>
      </c>
      <c r="C252" t="s">
        <v>2309</v>
      </c>
      <c r="D252" t="s">
        <v>223</v>
      </c>
      <c r="E252" s="12" t="s">
        <v>170</v>
      </c>
      <c r="F252">
        <v>71</v>
      </c>
      <c r="G252">
        <v>2</v>
      </c>
      <c r="H252">
        <v>1</v>
      </c>
      <c r="I252" s="31">
        <f t="shared" si="18"/>
        <v>3</v>
      </c>
      <c r="J252">
        <v>1</v>
      </c>
      <c r="K252">
        <v>0</v>
      </c>
      <c r="L252" s="3">
        <v>2</v>
      </c>
      <c r="M252" s="3">
        <v>1</v>
      </c>
      <c r="N252" s="3">
        <v>0</v>
      </c>
      <c r="O252" s="15">
        <f t="shared" si="19"/>
        <v>6.666666666666667</v>
      </c>
      <c r="P252">
        <v>6</v>
      </c>
      <c r="Q252">
        <v>1</v>
      </c>
      <c r="R252">
        <v>1</v>
      </c>
      <c r="S252" s="13">
        <f t="shared" si="20"/>
        <v>0.33333333333333331</v>
      </c>
      <c r="T252" s="13">
        <f t="shared" si="21"/>
        <v>0.25</v>
      </c>
      <c r="U252">
        <v>12</v>
      </c>
      <c r="V252">
        <v>7</v>
      </c>
      <c r="W252">
        <v>2</v>
      </c>
      <c r="X252" s="2">
        <v>131.86666666670001</v>
      </c>
      <c r="Y252" s="21">
        <v>1.85</v>
      </c>
      <c r="Z252">
        <v>1.83</v>
      </c>
      <c r="AA252">
        <v>3.56</v>
      </c>
      <c r="AB252" s="32">
        <f t="shared" si="22"/>
        <v>0.33951762523191092</v>
      </c>
      <c r="AC252">
        <v>41</v>
      </c>
      <c r="AD252">
        <v>65</v>
      </c>
      <c r="AE252" s="17">
        <f t="shared" si="23"/>
        <v>0.3867924528301887</v>
      </c>
      <c r="AF252" s="35">
        <v>3</v>
      </c>
      <c r="AG252" s="35">
        <v>10</v>
      </c>
      <c r="AH252" s="35">
        <v>17</v>
      </c>
      <c r="AI252" s="35">
        <v>118</v>
      </c>
      <c r="AJ252" s="35">
        <v>4</v>
      </c>
      <c r="AK252" s="35">
        <v>45</v>
      </c>
      <c r="AL252" s="35">
        <v>43</v>
      </c>
      <c r="AM252" s="35">
        <v>2</v>
      </c>
      <c r="AN252">
        <v>1</v>
      </c>
      <c r="AO252">
        <v>4</v>
      </c>
      <c r="AP252" s="2">
        <v>-87.93</v>
      </c>
      <c r="AQ252" s="2">
        <v>-4.4000000000000004</v>
      </c>
      <c r="AR252" s="2">
        <v>81.619</v>
      </c>
      <c r="AS252" s="21">
        <v>-2.9380000000000002</v>
      </c>
      <c r="AT252" s="2">
        <v>-13.8</v>
      </c>
      <c r="AU252" s="2">
        <v>-1.4</v>
      </c>
      <c r="AV252" s="2">
        <v>0.9</v>
      </c>
      <c r="AW252" s="2">
        <v>0.5</v>
      </c>
      <c r="AX252" s="2">
        <v>0.30000000000000004</v>
      </c>
      <c r="AY252" s="2">
        <v>0.30000000000000004</v>
      </c>
    </row>
    <row r="253" spans="1:51" x14ac:dyDescent="0.2">
      <c r="A253" s="12" t="s">
        <v>1104</v>
      </c>
      <c r="B253" s="12" t="s">
        <v>2524</v>
      </c>
      <c r="C253" t="s">
        <v>2523</v>
      </c>
      <c r="D253" t="s">
        <v>460</v>
      </c>
      <c r="E253" s="12" t="s">
        <v>178</v>
      </c>
      <c r="F253">
        <v>63</v>
      </c>
      <c r="G253">
        <v>0</v>
      </c>
      <c r="H253">
        <v>0</v>
      </c>
      <c r="I253" s="31">
        <f t="shared" si="18"/>
        <v>0</v>
      </c>
      <c r="J253">
        <v>0</v>
      </c>
      <c r="K253">
        <v>0</v>
      </c>
      <c r="L253" s="3">
        <v>0</v>
      </c>
      <c r="M253" s="3">
        <v>0</v>
      </c>
      <c r="N253" s="3">
        <v>0</v>
      </c>
      <c r="O253" s="15">
        <f t="shared" si="19"/>
        <v>0</v>
      </c>
      <c r="P253">
        <v>4</v>
      </c>
      <c r="Q253">
        <v>0</v>
      </c>
      <c r="R253">
        <v>1</v>
      </c>
      <c r="S253" s="13">
        <f t="shared" si="20"/>
        <v>0</v>
      </c>
      <c r="T253" s="13">
        <f t="shared" si="21"/>
        <v>0</v>
      </c>
      <c r="U253">
        <v>10</v>
      </c>
      <c r="V253">
        <v>9</v>
      </c>
      <c r="W253">
        <v>0</v>
      </c>
      <c r="X253" s="2">
        <v>110.9166666667</v>
      </c>
      <c r="Y253" s="21">
        <v>1.75</v>
      </c>
      <c r="Z253">
        <v>1.71</v>
      </c>
      <c r="AA253">
        <v>3.41</v>
      </c>
      <c r="AB253" s="32">
        <f t="shared" si="22"/>
        <v>0.333984375</v>
      </c>
      <c r="AE253" s="17" t="str">
        <f t="shared" si="23"/>
        <v xml:space="preserve"> </v>
      </c>
      <c r="AF253" s="35">
        <v>2</v>
      </c>
      <c r="AG253" s="35">
        <v>15</v>
      </c>
      <c r="AH253" s="35">
        <v>18</v>
      </c>
      <c r="AI253" s="35">
        <v>90</v>
      </c>
      <c r="AJ253" s="35">
        <v>1</v>
      </c>
      <c r="AK253" s="35">
        <v>45</v>
      </c>
      <c r="AL253" s="35">
        <v>38</v>
      </c>
      <c r="AM253" s="35">
        <v>4</v>
      </c>
      <c r="AN253">
        <v>1</v>
      </c>
      <c r="AO253">
        <v>1</v>
      </c>
      <c r="AP253" s="2">
        <v>-90.57</v>
      </c>
      <c r="AQ253" s="2">
        <v>2.8</v>
      </c>
      <c r="AR253" s="2">
        <v>84.424000000000007</v>
      </c>
      <c r="AS253" s="21">
        <v>1.788</v>
      </c>
      <c r="AT253" s="2">
        <v>-10.6</v>
      </c>
      <c r="AU253" s="2">
        <v>-0.4</v>
      </c>
      <c r="AV253" s="2">
        <v>-0.30000000000000004</v>
      </c>
      <c r="AW253" s="2">
        <v>0.1</v>
      </c>
      <c r="AX253" s="2">
        <v>1.2</v>
      </c>
      <c r="AY253" s="2">
        <v>0.5</v>
      </c>
    </row>
    <row r="254" spans="1:51" x14ac:dyDescent="0.2">
      <c r="A254" s="12" t="s">
        <v>1104</v>
      </c>
      <c r="B254" s="12" t="s">
        <v>3003</v>
      </c>
      <c r="C254" t="s">
        <v>3002</v>
      </c>
      <c r="D254" t="s">
        <v>265</v>
      </c>
      <c r="E254" s="12" t="s">
        <v>170</v>
      </c>
      <c r="F254">
        <v>75</v>
      </c>
      <c r="G254">
        <v>0</v>
      </c>
      <c r="H254">
        <v>0</v>
      </c>
      <c r="I254" s="31">
        <f t="shared" si="18"/>
        <v>0</v>
      </c>
      <c r="J254">
        <v>0</v>
      </c>
      <c r="K254">
        <v>0</v>
      </c>
      <c r="L254" s="3">
        <v>0</v>
      </c>
      <c r="M254" s="3">
        <v>0</v>
      </c>
      <c r="N254" s="3">
        <v>0</v>
      </c>
      <c r="O254" s="15">
        <f t="shared" si="19"/>
        <v>0</v>
      </c>
      <c r="P254">
        <v>1</v>
      </c>
      <c r="Q254">
        <v>0</v>
      </c>
      <c r="R254">
        <v>1</v>
      </c>
      <c r="S254" s="13">
        <f t="shared" si="20"/>
        <v>0</v>
      </c>
      <c r="T254" s="13">
        <f t="shared" si="21"/>
        <v>0</v>
      </c>
      <c r="U254">
        <v>0</v>
      </c>
      <c r="V254">
        <v>0</v>
      </c>
      <c r="W254">
        <v>0</v>
      </c>
      <c r="X254" s="2">
        <v>11.6833333333</v>
      </c>
      <c r="Y254" s="21">
        <v>0.15</v>
      </c>
      <c r="Z254">
        <v>0.16</v>
      </c>
      <c r="AA254">
        <v>5.59</v>
      </c>
      <c r="AB254" s="32">
        <f t="shared" si="22"/>
        <v>2.782608695652174E-2</v>
      </c>
      <c r="AC254">
        <v>3</v>
      </c>
      <c r="AD254">
        <v>6</v>
      </c>
      <c r="AE254" s="17">
        <f t="shared" si="23"/>
        <v>0.33333333333333331</v>
      </c>
      <c r="AF254" s="35">
        <v>0</v>
      </c>
      <c r="AG254" s="35">
        <v>0</v>
      </c>
      <c r="AH254" s="35">
        <v>3</v>
      </c>
      <c r="AI254" s="35">
        <v>8</v>
      </c>
      <c r="AJ254" s="35">
        <v>0</v>
      </c>
      <c r="AK254" s="35">
        <v>3</v>
      </c>
      <c r="AL254" s="35">
        <v>3</v>
      </c>
      <c r="AM254" s="35">
        <v>1</v>
      </c>
      <c r="AN254">
        <v>0</v>
      </c>
      <c r="AO254">
        <v>1</v>
      </c>
      <c r="AP254" s="2">
        <v>-51.36</v>
      </c>
      <c r="AQ254" s="2">
        <v>25.3</v>
      </c>
      <c r="AR254" s="2">
        <v>86.71</v>
      </c>
      <c r="AS254" s="21">
        <v>3.919</v>
      </c>
      <c r="AT254" s="2">
        <v>-0.5</v>
      </c>
      <c r="AU254" s="2">
        <v>0.60000000000000009</v>
      </c>
      <c r="AV254" s="2">
        <v>-0.30000000000000004</v>
      </c>
      <c r="AW254" s="2">
        <v>-0.1</v>
      </c>
      <c r="AX254" s="2">
        <v>-0.1</v>
      </c>
      <c r="AY254" s="2">
        <v>0.1</v>
      </c>
    </row>
    <row r="255" spans="1:51" x14ac:dyDescent="0.2">
      <c r="A255" s="12" t="s">
        <v>1104</v>
      </c>
      <c r="B255" s="12" t="s">
        <v>3218</v>
      </c>
      <c r="C255" t="s">
        <v>3223</v>
      </c>
      <c r="D255" t="s">
        <v>155</v>
      </c>
      <c r="E255" s="12" t="s">
        <v>178</v>
      </c>
      <c r="F255">
        <v>14</v>
      </c>
      <c r="G255">
        <v>0</v>
      </c>
      <c r="H255">
        <v>0</v>
      </c>
      <c r="I255" s="31">
        <f t="shared" si="18"/>
        <v>0</v>
      </c>
      <c r="J255">
        <v>0</v>
      </c>
      <c r="K255">
        <v>0</v>
      </c>
      <c r="L255" s="3">
        <v>0</v>
      </c>
      <c r="M255" s="3">
        <v>0</v>
      </c>
      <c r="N255" s="3">
        <v>0</v>
      </c>
      <c r="O255" s="15">
        <f t="shared" si="19"/>
        <v>0</v>
      </c>
      <c r="P255">
        <v>0</v>
      </c>
      <c r="Q255">
        <v>0</v>
      </c>
      <c r="R255">
        <v>0</v>
      </c>
      <c r="S255" s="13">
        <f t="shared" si="20"/>
        <v>0</v>
      </c>
      <c r="T255" s="13">
        <f t="shared" si="21"/>
        <v>0</v>
      </c>
      <c r="U255">
        <v>0</v>
      </c>
      <c r="V255">
        <v>0</v>
      </c>
      <c r="W255">
        <v>0</v>
      </c>
      <c r="X255" s="2">
        <v>0.73333333330000006</v>
      </c>
      <c r="Y255" s="21">
        <v>0.05</v>
      </c>
      <c r="Z255">
        <v>0.05</v>
      </c>
      <c r="AA255">
        <v>4.2300000000000004</v>
      </c>
      <c r="AB255" s="32">
        <f t="shared" si="22"/>
        <v>1.1682242990654205E-2</v>
      </c>
      <c r="AE255" s="17" t="str">
        <f t="shared" si="23"/>
        <v xml:space="preserve"> </v>
      </c>
      <c r="AF255" s="35">
        <v>0</v>
      </c>
      <c r="AG255" s="35">
        <v>0</v>
      </c>
      <c r="AH255" s="35">
        <v>0</v>
      </c>
      <c r="AI255" s="35">
        <v>0</v>
      </c>
      <c r="AJ255" s="35">
        <v>0</v>
      </c>
      <c r="AK255" s="35">
        <v>2</v>
      </c>
      <c r="AL255" s="35">
        <v>0</v>
      </c>
      <c r="AM255" s="35">
        <v>0</v>
      </c>
      <c r="AN255">
        <v>0</v>
      </c>
      <c r="AO255">
        <v>0</v>
      </c>
      <c r="AP255" s="2">
        <v>-163.63999999999999</v>
      </c>
      <c r="AQ255" s="2">
        <v>-69.5</v>
      </c>
      <c r="AR255" s="2">
        <v>81.887</v>
      </c>
      <c r="AS255" s="21">
        <v>-7.2329999999999997</v>
      </c>
      <c r="AT255" s="2">
        <v>0</v>
      </c>
      <c r="AU255" s="2">
        <v>0.1</v>
      </c>
      <c r="AV255" s="2">
        <v>0</v>
      </c>
      <c r="AW255" s="2">
        <v>0</v>
      </c>
      <c r="AX255" s="2">
        <v>0</v>
      </c>
      <c r="AY255" s="2">
        <v>0.1</v>
      </c>
    </row>
    <row r="256" spans="1:51" x14ac:dyDescent="0.2">
      <c r="A256" s="12" t="s">
        <v>1104</v>
      </c>
      <c r="B256" s="12" t="s">
        <v>3316</v>
      </c>
      <c r="C256" t="s">
        <v>3315</v>
      </c>
      <c r="D256" t="s">
        <v>199</v>
      </c>
      <c r="E256" s="12" t="s">
        <v>170</v>
      </c>
      <c r="F256">
        <v>82</v>
      </c>
      <c r="G256">
        <v>0</v>
      </c>
      <c r="H256">
        <v>3</v>
      </c>
      <c r="I256" s="31">
        <f t="shared" si="18"/>
        <v>3</v>
      </c>
      <c r="J256">
        <v>3</v>
      </c>
      <c r="K256">
        <v>0</v>
      </c>
      <c r="L256" s="3">
        <v>0</v>
      </c>
      <c r="M256" s="3">
        <v>3</v>
      </c>
      <c r="N256" s="3">
        <v>0</v>
      </c>
      <c r="O256" s="15">
        <f t="shared" si="19"/>
        <v>13.200000000000001</v>
      </c>
      <c r="P256">
        <v>9</v>
      </c>
      <c r="Q256">
        <v>1</v>
      </c>
      <c r="R256">
        <v>2</v>
      </c>
      <c r="S256" s="13">
        <f t="shared" si="20"/>
        <v>0</v>
      </c>
      <c r="T256" s="13">
        <f t="shared" si="21"/>
        <v>0</v>
      </c>
      <c r="U256">
        <v>4</v>
      </c>
      <c r="V256">
        <v>0</v>
      </c>
      <c r="W256">
        <v>0</v>
      </c>
      <c r="X256" s="2">
        <v>95.766666666700004</v>
      </c>
      <c r="Y256" s="21">
        <v>1.1666666667000001</v>
      </c>
      <c r="Z256">
        <v>1.1499999999999999</v>
      </c>
      <c r="AA256">
        <v>3.39</v>
      </c>
      <c r="AB256" s="32">
        <f t="shared" si="22"/>
        <v>0.25330396475770922</v>
      </c>
      <c r="AC256">
        <v>43</v>
      </c>
      <c r="AD256">
        <v>59</v>
      </c>
      <c r="AE256" s="17">
        <f t="shared" si="23"/>
        <v>0.42156862745098039</v>
      </c>
      <c r="AF256" s="35">
        <v>5</v>
      </c>
      <c r="AG256" s="35">
        <v>8</v>
      </c>
      <c r="AH256" s="35">
        <v>17</v>
      </c>
      <c r="AI256" s="35">
        <v>62</v>
      </c>
      <c r="AJ256" s="35">
        <v>6</v>
      </c>
      <c r="AK256" s="35">
        <v>21</v>
      </c>
      <c r="AL256" s="35">
        <v>33</v>
      </c>
      <c r="AM256" s="35">
        <v>3</v>
      </c>
      <c r="AN256">
        <v>0</v>
      </c>
      <c r="AO256">
        <v>3</v>
      </c>
      <c r="AP256" s="2">
        <v>-59.14</v>
      </c>
      <c r="AQ256" s="2">
        <v>21.3</v>
      </c>
      <c r="AR256" s="2">
        <v>83.846999999999994</v>
      </c>
      <c r="AS256" s="21">
        <v>-1.8130000000000002</v>
      </c>
      <c r="AT256" s="2">
        <v>-6.9</v>
      </c>
      <c r="AU256" s="2">
        <v>1.5</v>
      </c>
      <c r="AV256" s="2">
        <v>0.2</v>
      </c>
      <c r="AW256" s="2">
        <v>0</v>
      </c>
      <c r="AX256" s="2">
        <v>-0.4</v>
      </c>
      <c r="AY256" s="2">
        <v>1.4</v>
      </c>
    </row>
    <row r="257" spans="1:51" x14ac:dyDescent="0.2">
      <c r="A257" s="12" t="s">
        <v>620</v>
      </c>
      <c r="B257" s="12" t="s">
        <v>621</v>
      </c>
      <c r="C257" t="s">
        <v>619</v>
      </c>
      <c r="D257" t="s">
        <v>199</v>
      </c>
      <c r="E257" s="12" t="s">
        <v>170</v>
      </c>
      <c r="F257">
        <v>81</v>
      </c>
      <c r="G257">
        <v>0</v>
      </c>
      <c r="H257">
        <v>0</v>
      </c>
      <c r="I257" s="31">
        <f t="shared" si="18"/>
        <v>0</v>
      </c>
      <c r="J257">
        <v>0</v>
      </c>
      <c r="K257">
        <v>0</v>
      </c>
      <c r="L257" s="3">
        <v>0</v>
      </c>
      <c r="M257" s="3">
        <v>0</v>
      </c>
      <c r="N257" s="3">
        <v>0</v>
      </c>
      <c r="O257" s="15">
        <f t="shared" si="19"/>
        <v>0</v>
      </c>
      <c r="P257">
        <v>0</v>
      </c>
      <c r="Q257">
        <v>0</v>
      </c>
      <c r="R257">
        <v>0</v>
      </c>
      <c r="S257" s="13">
        <f t="shared" si="20"/>
        <v>0</v>
      </c>
      <c r="T257" s="13">
        <f t="shared" si="21"/>
        <v>0</v>
      </c>
      <c r="U257">
        <v>0</v>
      </c>
      <c r="V257">
        <v>0</v>
      </c>
      <c r="W257">
        <v>0</v>
      </c>
      <c r="X257" s="2">
        <v>2.2833333332999999</v>
      </c>
      <c r="Y257" s="21">
        <v>1.6666666699999999E-2</v>
      </c>
      <c r="Z257">
        <v>0.04</v>
      </c>
      <c r="AA257">
        <v>4.54</v>
      </c>
      <c r="AB257" s="32">
        <f t="shared" si="22"/>
        <v>8.7336244541484712E-3</v>
      </c>
      <c r="AC257">
        <v>0</v>
      </c>
      <c r="AD257">
        <v>2</v>
      </c>
      <c r="AE257" s="17">
        <f t="shared" si="23"/>
        <v>0</v>
      </c>
      <c r="AF257" s="35">
        <v>0</v>
      </c>
      <c r="AG257" s="35">
        <v>0</v>
      </c>
      <c r="AH257" s="35">
        <v>0</v>
      </c>
      <c r="AI257" s="35">
        <v>2</v>
      </c>
      <c r="AJ257" s="35">
        <v>0</v>
      </c>
      <c r="AK257" s="35">
        <v>0</v>
      </c>
      <c r="AL257" s="35">
        <v>1</v>
      </c>
      <c r="AM257" s="35">
        <v>0</v>
      </c>
      <c r="AN257">
        <v>2</v>
      </c>
      <c r="AO257">
        <v>0</v>
      </c>
      <c r="AP257" s="2">
        <v>-63.16</v>
      </c>
      <c r="AQ257" s="2">
        <v>11.9</v>
      </c>
      <c r="AR257" s="2">
        <v>81.861999999999995</v>
      </c>
      <c r="AS257" s="21">
        <v>0.93200000000000005</v>
      </c>
      <c r="AT257" s="2">
        <v>-0.1</v>
      </c>
      <c r="AU257" s="2">
        <v>0</v>
      </c>
      <c r="AV257" s="2">
        <v>-0.1</v>
      </c>
      <c r="AW257" s="2">
        <v>0</v>
      </c>
      <c r="AX257" s="2">
        <v>0</v>
      </c>
      <c r="AY257" s="2">
        <v>-0.1</v>
      </c>
    </row>
    <row r="258" spans="1:51" x14ac:dyDescent="0.2">
      <c r="A258" s="12" t="s">
        <v>1234</v>
      </c>
      <c r="B258" s="12" t="s">
        <v>1235</v>
      </c>
      <c r="C258" t="s">
        <v>1233</v>
      </c>
      <c r="D258" t="s">
        <v>147</v>
      </c>
      <c r="E258" s="12" t="s">
        <v>178</v>
      </c>
      <c r="F258">
        <v>56</v>
      </c>
      <c r="G258">
        <v>0</v>
      </c>
      <c r="H258">
        <v>0</v>
      </c>
      <c r="I258" s="31">
        <f t="shared" ref="I258:I321" si="24">G258+H258</f>
        <v>0</v>
      </c>
      <c r="J258">
        <v>0</v>
      </c>
      <c r="K258">
        <v>0</v>
      </c>
      <c r="L258" s="3">
        <v>0</v>
      </c>
      <c r="M258" s="3">
        <v>0</v>
      </c>
      <c r="N258" s="3">
        <v>0</v>
      </c>
      <c r="O258" s="15">
        <f t="shared" ref="O258:O321" si="25">IF(AF258&gt;0,J258/(AF258/(AF258+AH258)),0)</f>
        <v>0</v>
      </c>
      <c r="P258">
        <v>1</v>
      </c>
      <c r="Q258">
        <v>0</v>
      </c>
      <c r="R258">
        <v>0</v>
      </c>
      <c r="S258" s="13">
        <f t="shared" ref="S258:S321" si="26">IF(P258&gt;0,G258/P258,0)</f>
        <v>0</v>
      </c>
      <c r="T258" s="13">
        <f t="shared" ref="T258:T321" si="27">IF(SUM(P258:R258)&gt;0,G258/SUM(P258:R258),0)</f>
        <v>0</v>
      </c>
      <c r="U258">
        <v>4</v>
      </c>
      <c r="V258">
        <v>6</v>
      </c>
      <c r="W258">
        <v>0</v>
      </c>
      <c r="X258" s="2">
        <v>52.333333333299997</v>
      </c>
      <c r="Y258" s="21">
        <v>0.93333333330000001</v>
      </c>
      <c r="Z258">
        <v>0.93</v>
      </c>
      <c r="AA258">
        <v>3.95</v>
      </c>
      <c r="AB258" s="32">
        <f t="shared" ref="AB258:AB321" si="28">IF(Z258&gt;0,Z258/(Z258+AA258),0)</f>
        <v>0.1905737704918033</v>
      </c>
      <c r="AE258" s="17" t="str">
        <f t="shared" ref="AE258:AE321" si="29">IF((AC258+AD258)&gt;0,AC258/(AC258+AD258)," ")</f>
        <v xml:space="preserve"> </v>
      </c>
      <c r="AF258" s="35">
        <v>0</v>
      </c>
      <c r="AG258" s="35">
        <v>4</v>
      </c>
      <c r="AH258" s="35">
        <v>2</v>
      </c>
      <c r="AI258" s="35">
        <v>50</v>
      </c>
      <c r="AJ258" s="35">
        <v>3</v>
      </c>
      <c r="AK258" s="35">
        <v>15</v>
      </c>
      <c r="AL258" s="35">
        <v>20</v>
      </c>
      <c r="AM258" s="35">
        <v>0</v>
      </c>
      <c r="AN258">
        <v>0</v>
      </c>
      <c r="AO258">
        <v>0</v>
      </c>
      <c r="AP258" s="2">
        <v>-96.31</v>
      </c>
      <c r="AQ258" s="2">
        <v>-3.8</v>
      </c>
      <c r="AR258" s="2">
        <v>84.718000000000004</v>
      </c>
      <c r="AS258" s="21">
        <v>5.0949999999999998</v>
      </c>
      <c r="AT258" s="2">
        <v>-6.9</v>
      </c>
      <c r="AU258" s="2">
        <v>-2.5</v>
      </c>
      <c r="AV258" s="2">
        <v>-0.1</v>
      </c>
      <c r="AW258" s="2">
        <v>0.2</v>
      </c>
      <c r="AX258" s="2">
        <v>0.60000000000000009</v>
      </c>
      <c r="AY258" s="2">
        <v>-1.7000000000000002</v>
      </c>
    </row>
    <row r="259" spans="1:51" x14ac:dyDescent="0.2">
      <c r="A259" s="12" t="s">
        <v>3233</v>
      </c>
      <c r="B259" s="12" t="s">
        <v>3234</v>
      </c>
      <c r="C259" t="s">
        <v>3232</v>
      </c>
      <c r="D259" t="s">
        <v>192</v>
      </c>
      <c r="E259" s="12" t="s">
        <v>546</v>
      </c>
      <c r="F259">
        <v>19</v>
      </c>
      <c r="G259">
        <v>0</v>
      </c>
      <c r="H259">
        <v>0</v>
      </c>
      <c r="I259" s="31">
        <f t="shared" si="24"/>
        <v>0</v>
      </c>
      <c r="J259">
        <v>0</v>
      </c>
      <c r="K259">
        <v>0</v>
      </c>
      <c r="L259" s="3">
        <v>0</v>
      </c>
      <c r="M259" s="3">
        <v>0</v>
      </c>
      <c r="N259" s="3">
        <v>0</v>
      </c>
      <c r="O259" s="15">
        <f t="shared" si="25"/>
        <v>0</v>
      </c>
      <c r="P259">
        <v>1</v>
      </c>
      <c r="Q259">
        <v>0</v>
      </c>
      <c r="R259">
        <v>0</v>
      </c>
      <c r="S259" s="13">
        <f t="shared" si="26"/>
        <v>0</v>
      </c>
      <c r="T259" s="13">
        <f t="shared" si="27"/>
        <v>0</v>
      </c>
      <c r="U259">
        <v>0</v>
      </c>
      <c r="V259">
        <v>0</v>
      </c>
      <c r="W259">
        <v>0</v>
      </c>
      <c r="X259" s="2">
        <v>4.0333333332999999</v>
      </c>
      <c r="Y259" s="21">
        <v>0.2</v>
      </c>
      <c r="Z259">
        <v>0.21</v>
      </c>
      <c r="AA259">
        <v>4.43</v>
      </c>
      <c r="AB259" s="32">
        <f t="shared" si="28"/>
        <v>4.5258620689655173E-2</v>
      </c>
      <c r="AC259">
        <v>0</v>
      </c>
      <c r="AD259">
        <v>0</v>
      </c>
      <c r="AE259" s="17" t="str">
        <f t="shared" si="29"/>
        <v xml:space="preserve"> </v>
      </c>
      <c r="AF259" s="35">
        <v>0</v>
      </c>
      <c r="AG259" s="35">
        <v>1</v>
      </c>
      <c r="AH259" s="35">
        <v>1</v>
      </c>
      <c r="AI259" s="35">
        <v>2</v>
      </c>
      <c r="AJ259" s="35">
        <v>0</v>
      </c>
      <c r="AK259" s="35">
        <v>1</v>
      </c>
      <c r="AL259" s="35">
        <v>0</v>
      </c>
      <c r="AM259" s="35">
        <v>0</v>
      </c>
      <c r="AN259">
        <v>0</v>
      </c>
      <c r="AO259">
        <v>0</v>
      </c>
      <c r="AP259" s="2">
        <v>-44.63</v>
      </c>
      <c r="AQ259" s="2">
        <v>56</v>
      </c>
      <c r="AR259" s="2">
        <v>81.296000000000006</v>
      </c>
      <c r="AS259" s="21">
        <v>0.13600000000000001</v>
      </c>
      <c r="AT259" s="2">
        <v>-0.5</v>
      </c>
      <c r="AU259" s="2">
        <v>-0.2</v>
      </c>
      <c r="AV259" s="2">
        <v>-0.1</v>
      </c>
      <c r="AW259" s="2">
        <v>-0.1</v>
      </c>
      <c r="AX259" s="2">
        <v>0</v>
      </c>
      <c r="AY259" s="2">
        <v>-0.4</v>
      </c>
    </row>
    <row r="260" spans="1:51" x14ac:dyDescent="0.2">
      <c r="A260" s="12" t="s">
        <v>3156</v>
      </c>
      <c r="B260" s="12" t="s">
        <v>3157</v>
      </c>
      <c r="C260" t="s">
        <v>3155</v>
      </c>
      <c r="D260" t="s">
        <v>169</v>
      </c>
      <c r="E260" s="12" t="s">
        <v>148</v>
      </c>
      <c r="F260">
        <v>75</v>
      </c>
      <c r="G260">
        <v>0</v>
      </c>
      <c r="H260">
        <v>0</v>
      </c>
      <c r="I260" s="31">
        <f t="shared" si="24"/>
        <v>0</v>
      </c>
      <c r="J260">
        <v>0</v>
      </c>
      <c r="K260">
        <v>0</v>
      </c>
      <c r="L260" s="3">
        <v>0</v>
      </c>
      <c r="M260" s="3">
        <v>0</v>
      </c>
      <c r="N260" s="3">
        <v>0</v>
      </c>
      <c r="O260" s="15">
        <f t="shared" si="25"/>
        <v>0</v>
      </c>
      <c r="P260">
        <v>0</v>
      </c>
      <c r="Q260">
        <v>0</v>
      </c>
      <c r="R260">
        <v>0</v>
      </c>
      <c r="S260" s="13">
        <f t="shared" si="26"/>
        <v>0</v>
      </c>
      <c r="T260" s="13">
        <f t="shared" si="27"/>
        <v>0</v>
      </c>
      <c r="U260">
        <v>0</v>
      </c>
      <c r="V260">
        <v>0</v>
      </c>
      <c r="W260">
        <v>0</v>
      </c>
      <c r="X260" s="2">
        <v>0.85</v>
      </c>
      <c r="Y260" s="21">
        <v>0</v>
      </c>
      <c r="Z260">
        <v>0.01</v>
      </c>
      <c r="AA260">
        <v>5.6</v>
      </c>
      <c r="AB260" s="32">
        <f t="shared" si="28"/>
        <v>1.7825311942959003E-3</v>
      </c>
      <c r="AC260">
        <v>0</v>
      </c>
      <c r="AD260">
        <v>1</v>
      </c>
      <c r="AE260" s="17">
        <f t="shared" si="29"/>
        <v>0</v>
      </c>
      <c r="AF260" s="35">
        <v>0</v>
      </c>
      <c r="AG260" s="35">
        <v>0</v>
      </c>
      <c r="AH260" s="35">
        <v>1</v>
      </c>
      <c r="AI260" s="35">
        <v>1</v>
      </c>
      <c r="AJ260" s="35">
        <v>0</v>
      </c>
      <c r="AK260" s="35">
        <v>0</v>
      </c>
      <c r="AL260" s="35">
        <v>0</v>
      </c>
      <c r="AM260" s="35">
        <v>0</v>
      </c>
      <c r="AN260">
        <v>0</v>
      </c>
      <c r="AO260">
        <v>0</v>
      </c>
      <c r="AP260" s="2">
        <v>0</v>
      </c>
      <c r="AQ260" s="2">
        <v>79.400000000000006</v>
      </c>
      <c r="AR260" s="2">
        <v>87.197000000000003</v>
      </c>
      <c r="AS260" s="21">
        <v>3.327</v>
      </c>
      <c r="AT260" s="2">
        <v>-0.2</v>
      </c>
      <c r="AU260" s="2">
        <v>-0.2</v>
      </c>
      <c r="AV260" s="2">
        <v>0</v>
      </c>
      <c r="AW260" s="2">
        <v>0</v>
      </c>
      <c r="AX260" s="2">
        <v>0</v>
      </c>
      <c r="AY260" s="2">
        <v>-0.2</v>
      </c>
    </row>
    <row r="261" spans="1:51" x14ac:dyDescent="0.2">
      <c r="A261" s="12" t="s">
        <v>2824</v>
      </c>
      <c r="B261" s="12" t="s">
        <v>2825</v>
      </c>
      <c r="C261" t="s">
        <v>2823</v>
      </c>
      <c r="D261" t="s">
        <v>112</v>
      </c>
      <c r="E261" s="12" t="s">
        <v>178</v>
      </c>
      <c r="F261">
        <v>80</v>
      </c>
      <c r="G261">
        <v>0</v>
      </c>
      <c r="H261">
        <v>1</v>
      </c>
      <c r="I261" s="31">
        <f t="shared" si="24"/>
        <v>1</v>
      </c>
      <c r="J261">
        <v>1</v>
      </c>
      <c r="K261">
        <v>0</v>
      </c>
      <c r="L261" s="3">
        <v>0</v>
      </c>
      <c r="M261" s="3">
        <v>1</v>
      </c>
      <c r="N261" s="3">
        <v>0</v>
      </c>
      <c r="O261" s="15">
        <f t="shared" si="25"/>
        <v>4.5</v>
      </c>
      <c r="P261">
        <v>1</v>
      </c>
      <c r="Q261">
        <v>2</v>
      </c>
      <c r="R261">
        <v>1</v>
      </c>
      <c r="S261" s="13">
        <f t="shared" si="26"/>
        <v>0</v>
      </c>
      <c r="T261" s="13">
        <f t="shared" si="27"/>
        <v>0</v>
      </c>
      <c r="U261">
        <v>26</v>
      </c>
      <c r="V261">
        <v>13</v>
      </c>
      <c r="W261">
        <v>2</v>
      </c>
      <c r="X261" s="2">
        <v>226.36666666670001</v>
      </c>
      <c r="Y261" s="21">
        <v>2.8166666666999998</v>
      </c>
      <c r="Z261">
        <v>2.73</v>
      </c>
      <c r="AA261">
        <v>2.5099999999999998</v>
      </c>
      <c r="AB261" s="32">
        <f t="shared" si="28"/>
        <v>0.52099236641221369</v>
      </c>
      <c r="AE261" s="17" t="str">
        <f t="shared" si="29"/>
        <v xml:space="preserve"> </v>
      </c>
      <c r="AF261" s="35">
        <v>4</v>
      </c>
      <c r="AG261" s="35">
        <v>27</v>
      </c>
      <c r="AH261" s="35">
        <v>14</v>
      </c>
      <c r="AI261" s="35">
        <v>207</v>
      </c>
      <c r="AJ261" s="35">
        <v>2</v>
      </c>
      <c r="AK261" s="35">
        <v>92</v>
      </c>
      <c r="AL261" s="35">
        <v>90</v>
      </c>
      <c r="AM261" s="35">
        <v>5</v>
      </c>
      <c r="AN261">
        <v>1</v>
      </c>
      <c r="AO261">
        <v>1</v>
      </c>
      <c r="AP261" s="2">
        <v>-107.5</v>
      </c>
      <c r="AQ261" s="2">
        <v>-20.6</v>
      </c>
      <c r="AR261" s="2">
        <v>80.95</v>
      </c>
      <c r="AS261" s="21">
        <v>-1.7909999999999999</v>
      </c>
      <c r="AT261" s="2">
        <v>-26.8</v>
      </c>
      <c r="AU261" s="2">
        <v>-5.9</v>
      </c>
      <c r="AV261" s="2">
        <v>1.5</v>
      </c>
      <c r="AW261" s="2">
        <v>1</v>
      </c>
      <c r="AX261" s="2">
        <v>1.7000000000000002</v>
      </c>
      <c r="AY261" s="2">
        <v>-1.7000000000000002</v>
      </c>
    </row>
    <row r="262" spans="1:51" x14ac:dyDescent="0.2">
      <c r="A262" s="12" t="s">
        <v>1882</v>
      </c>
      <c r="B262" s="12" t="s">
        <v>1883</v>
      </c>
      <c r="C262" t="s">
        <v>1881</v>
      </c>
      <c r="D262" t="s">
        <v>265</v>
      </c>
      <c r="E262" s="12" t="s">
        <v>148</v>
      </c>
      <c r="F262">
        <v>18</v>
      </c>
      <c r="G262">
        <v>0</v>
      </c>
      <c r="H262">
        <v>0</v>
      </c>
      <c r="I262" s="31">
        <f t="shared" si="24"/>
        <v>0</v>
      </c>
      <c r="J262">
        <v>0</v>
      </c>
      <c r="K262">
        <v>0</v>
      </c>
      <c r="L262" s="3">
        <v>0</v>
      </c>
      <c r="M262" s="3">
        <v>0</v>
      </c>
      <c r="N262" s="3">
        <v>0</v>
      </c>
      <c r="O262" s="15">
        <f t="shared" si="25"/>
        <v>0</v>
      </c>
      <c r="P262">
        <v>0</v>
      </c>
      <c r="Q262">
        <v>0</v>
      </c>
      <c r="R262">
        <v>0</v>
      </c>
      <c r="S262" s="13">
        <f t="shared" si="26"/>
        <v>0</v>
      </c>
      <c r="T262" s="13">
        <f t="shared" si="27"/>
        <v>0</v>
      </c>
      <c r="U262">
        <v>0</v>
      </c>
      <c r="V262">
        <v>0</v>
      </c>
      <c r="W262">
        <v>0</v>
      </c>
      <c r="X262" s="2">
        <v>1.55</v>
      </c>
      <c r="Y262" s="21">
        <v>8.3333333300000006E-2</v>
      </c>
      <c r="Z262">
        <v>0.09</v>
      </c>
      <c r="AA262">
        <v>6.11</v>
      </c>
      <c r="AB262" s="32">
        <f t="shared" si="28"/>
        <v>1.4516129032258063E-2</v>
      </c>
      <c r="AC262">
        <v>0</v>
      </c>
      <c r="AD262">
        <v>0</v>
      </c>
      <c r="AE262" s="17" t="str">
        <f t="shared" si="29"/>
        <v xml:space="preserve"> </v>
      </c>
      <c r="AF262" s="35">
        <v>0</v>
      </c>
      <c r="AG262" s="35">
        <v>0</v>
      </c>
      <c r="AH262" s="35">
        <v>0</v>
      </c>
      <c r="AI262" s="35">
        <v>1</v>
      </c>
      <c r="AJ262" s="35">
        <v>0</v>
      </c>
      <c r="AK262" s="35">
        <v>0</v>
      </c>
      <c r="AL262" s="35">
        <v>1</v>
      </c>
      <c r="AM262" s="35">
        <v>0</v>
      </c>
      <c r="AN262">
        <v>0</v>
      </c>
      <c r="AO262">
        <v>0</v>
      </c>
      <c r="AP262" s="2">
        <v>-77.42</v>
      </c>
      <c r="AQ262" s="2">
        <v>-9.8000000000000007</v>
      </c>
      <c r="AR262" s="2">
        <v>78.186000000000007</v>
      </c>
      <c r="AS262" s="21">
        <v>-5.5120000000000005</v>
      </c>
      <c r="AT262" s="2">
        <v>-0.2</v>
      </c>
      <c r="AU262" s="2">
        <v>-0.1</v>
      </c>
      <c r="AV262" s="2">
        <v>0</v>
      </c>
      <c r="AW262" s="2">
        <v>0</v>
      </c>
      <c r="AX262" s="2">
        <v>0</v>
      </c>
      <c r="AY262" s="2">
        <v>-0.1</v>
      </c>
    </row>
    <row r="263" spans="1:51" x14ac:dyDescent="0.2">
      <c r="A263" s="12" t="s">
        <v>2086</v>
      </c>
      <c r="B263" s="12" t="s">
        <v>2087</v>
      </c>
      <c r="C263" t="s">
        <v>2085</v>
      </c>
      <c r="D263" t="s">
        <v>271</v>
      </c>
      <c r="E263" s="12" t="s">
        <v>178</v>
      </c>
      <c r="F263">
        <v>3</v>
      </c>
      <c r="G263">
        <v>0</v>
      </c>
      <c r="H263">
        <v>0</v>
      </c>
      <c r="I263" s="31">
        <f t="shared" si="24"/>
        <v>0</v>
      </c>
      <c r="J263">
        <v>0</v>
      </c>
      <c r="K263">
        <v>0</v>
      </c>
      <c r="L263" s="3">
        <v>0</v>
      </c>
      <c r="M263" s="3">
        <v>0</v>
      </c>
      <c r="N263" s="3">
        <v>0</v>
      </c>
      <c r="O263" s="15">
        <f t="shared" si="25"/>
        <v>0</v>
      </c>
      <c r="P263">
        <v>0</v>
      </c>
      <c r="Q263">
        <v>0</v>
      </c>
      <c r="R263">
        <v>0</v>
      </c>
      <c r="S263" s="13">
        <f t="shared" si="26"/>
        <v>0</v>
      </c>
      <c r="T263" s="13">
        <f t="shared" si="27"/>
        <v>0</v>
      </c>
      <c r="U263">
        <v>0</v>
      </c>
      <c r="V263">
        <v>0</v>
      </c>
      <c r="W263">
        <v>0</v>
      </c>
      <c r="X263" s="2">
        <v>0.53333333329999999</v>
      </c>
      <c r="Y263" s="21">
        <v>0.16666666669999999</v>
      </c>
      <c r="Z263">
        <v>0.18</v>
      </c>
      <c r="AA263">
        <v>5.89</v>
      </c>
      <c r="AB263" s="32">
        <f t="shared" si="28"/>
        <v>2.9654036243822079E-2</v>
      </c>
      <c r="AE263" s="17" t="str">
        <f t="shared" si="29"/>
        <v xml:space="preserve"> 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>
        <v>0</v>
      </c>
      <c r="AO263">
        <v>0</v>
      </c>
      <c r="AP263" s="2">
        <v>0</v>
      </c>
      <c r="AQ263" s="2">
        <v>91.7</v>
      </c>
      <c r="AR263" s="2">
        <v>80.370999999999995</v>
      </c>
      <c r="AS263" s="21">
        <v>0.74099999999999999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</row>
    <row r="264" spans="1:51" x14ac:dyDescent="0.2">
      <c r="A264" s="12" t="s">
        <v>2086</v>
      </c>
      <c r="B264" s="12" t="s">
        <v>2126</v>
      </c>
      <c r="C264" t="s">
        <v>2125</v>
      </c>
      <c r="D264" t="s">
        <v>317</v>
      </c>
      <c r="E264" s="12" t="s">
        <v>178</v>
      </c>
      <c r="F264">
        <v>81</v>
      </c>
      <c r="G264">
        <v>1</v>
      </c>
      <c r="H264">
        <v>0</v>
      </c>
      <c r="I264" s="31">
        <f t="shared" si="24"/>
        <v>1</v>
      </c>
      <c r="J264">
        <v>0</v>
      </c>
      <c r="K264">
        <v>0</v>
      </c>
      <c r="L264" s="3">
        <v>1</v>
      </c>
      <c r="M264" s="3">
        <v>0</v>
      </c>
      <c r="N264" s="3">
        <v>0</v>
      </c>
      <c r="O264" s="15">
        <f t="shared" si="25"/>
        <v>0</v>
      </c>
      <c r="P264">
        <v>4</v>
      </c>
      <c r="Q264">
        <v>1</v>
      </c>
      <c r="R264">
        <v>0</v>
      </c>
      <c r="S264" s="13">
        <f t="shared" si="26"/>
        <v>0.25</v>
      </c>
      <c r="T264" s="13">
        <f t="shared" si="27"/>
        <v>0.2</v>
      </c>
      <c r="U264">
        <v>12</v>
      </c>
      <c r="V264">
        <v>5</v>
      </c>
      <c r="W264">
        <v>4</v>
      </c>
      <c r="X264" s="2">
        <v>146.4333333333</v>
      </c>
      <c r="Y264" s="21">
        <v>1.8</v>
      </c>
      <c r="Z264">
        <v>1.75</v>
      </c>
      <c r="AA264">
        <v>3.08</v>
      </c>
      <c r="AB264" s="32">
        <f t="shared" si="28"/>
        <v>0.36231884057971014</v>
      </c>
      <c r="AE264" s="17" t="str">
        <f t="shared" si="29"/>
        <v xml:space="preserve"> </v>
      </c>
      <c r="AF264" s="35">
        <v>4</v>
      </c>
      <c r="AG264" s="35">
        <v>19</v>
      </c>
      <c r="AH264" s="35">
        <v>17</v>
      </c>
      <c r="AI264" s="35">
        <v>135</v>
      </c>
      <c r="AJ264" s="35">
        <v>5</v>
      </c>
      <c r="AK264" s="35">
        <v>44</v>
      </c>
      <c r="AL264" s="35">
        <v>44</v>
      </c>
      <c r="AM264" s="35">
        <v>3</v>
      </c>
      <c r="AN264">
        <v>1</v>
      </c>
      <c r="AO264">
        <v>0</v>
      </c>
      <c r="AP264" s="2">
        <v>-89.92</v>
      </c>
      <c r="AQ264" s="2">
        <v>-10.8</v>
      </c>
      <c r="AR264" s="2">
        <v>83.194000000000003</v>
      </c>
      <c r="AS264" s="21">
        <v>-14.435</v>
      </c>
      <c r="AT264" s="2">
        <v>-17.8</v>
      </c>
      <c r="AU264" s="2">
        <v>-4</v>
      </c>
      <c r="AV264" s="2">
        <v>0.4</v>
      </c>
      <c r="AW264" s="2">
        <v>0.7</v>
      </c>
      <c r="AX264" s="2">
        <v>1.8</v>
      </c>
      <c r="AY264" s="2">
        <v>-1.2</v>
      </c>
    </row>
    <row r="265" spans="1:51" x14ac:dyDescent="0.2">
      <c r="A265" s="12" t="s">
        <v>2086</v>
      </c>
      <c r="B265" s="12" t="s">
        <v>2691</v>
      </c>
      <c r="C265" t="s">
        <v>2690</v>
      </c>
      <c r="D265" t="s">
        <v>210</v>
      </c>
      <c r="E265" s="12" t="s">
        <v>178</v>
      </c>
      <c r="F265">
        <v>54</v>
      </c>
      <c r="G265">
        <v>0</v>
      </c>
      <c r="H265">
        <v>0</v>
      </c>
      <c r="I265" s="31">
        <f t="shared" si="24"/>
        <v>0</v>
      </c>
      <c r="J265">
        <v>0</v>
      </c>
      <c r="K265">
        <v>0</v>
      </c>
      <c r="L265" s="3">
        <v>0</v>
      </c>
      <c r="M265" s="3">
        <v>0</v>
      </c>
      <c r="N265" s="3">
        <v>0</v>
      </c>
      <c r="O265" s="15">
        <f t="shared" si="25"/>
        <v>0</v>
      </c>
      <c r="P265">
        <v>0</v>
      </c>
      <c r="Q265">
        <v>0</v>
      </c>
      <c r="R265">
        <v>0</v>
      </c>
      <c r="S265" s="13">
        <f t="shared" si="26"/>
        <v>0</v>
      </c>
      <c r="T265" s="13">
        <f t="shared" si="27"/>
        <v>0</v>
      </c>
      <c r="U265">
        <v>0</v>
      </c>
      <c r="V265">
        <v>1</v>
      </c>
      <c r="W265">
        <v>0</v>
      </c>
      <c r="X265" s="2">
        <v>19.899999999999999</v>
      </c>
      <c r="Y265" s="21">
        <v>0.36666666670000003</v>
      </c>
      <c r="Z265">
        <v>0.38</v>
      </c>
      <c r="AA265">
        <v>4.99</v>
      </c>
      <c r="AB265" s="32">
        <f t="shared" si="28"/>
        <v>7.0763500931098691E-2</v>
      </c>
      <c r="AE265" s="17" t="str">
        <f t="shared" si="29"/>
        <v xml:space="preserve"> </v>
      </c>
      <c r="AF265" s="35">
        <v>1</v>
      </c>
      <c r="AG265" s="35">
        <v>1</v>
      </c>
      <c r="AH265" s="35">
        <v>7</v>
      </c>
      <c r="AI265" s="35">
        <v>11</v>
      </c>
      <c r="AJ265" s="35">
        <v>2</v>
      </c>
      <c r="AK265" s="35">
        <v>5</v>
      </c>
      <c r="AL265" s="35">
        <v>3</v>
      </c>
      <c r="AM265" s="35">
        <v>1</v>
      </c>
      <c r="AN265">
        <v>0</v>
      </c>
      <c r="AO265">
        <v>0</v>
      </c>
      <c r="AP265" s="2">
        <v>-26.21</v>
      </c>
      <c r="AQ265" s="2">
        <v>87.8</v>
      </c>
      <c r="AR265" s="2">
        <v>79.680000000000007</v>
      </c>
      <c r="AS265" s="21">
        <v>-2.556</v>
      </c>
      <c r="AT265" s="2">
        <v>-1.4</v>
      </c>
      <c r="AU265" s="2">
        <v>0.5</v>
      </c>
      <c r="AV265" s="2">
        <v>-0.30000000000000004</v>
      </c>
      <c r="AW265" s="2">
        <v>0</v>
      </c>
      <c r="AX265" s="2">
        <v>0.30000000000000004</v>
      </c>
      <c r="AY265" s="2">
        <v>0.60000000000000009</v>
      </c>
    </row>
    <row r="266" spans="1:51" x14ac:dyDescent="0.2">
      <c r="A266" s="12" t="s">
        <v>2510</v>
      </c>
      <c r="B266" s="12" t="s">
        <v>2511</v>
      </c>
      <c r="C266" t="s">
        <v>2509</v>
      </c>
      <c r="D266" t="s">
        <v>199</v>
      </c>
      <c r="E266" s="12" t="s">
        <v>170</v>
      </c>
      <c r="F266">
        <v>73</v>
      </c>
      <c r="G266">
        <v>1</v>
      </c>
      <c r="H266">
        <v>2</v>
      </c>
      <c r="I266" s="31">
        <f t="shared" si="24"/>
        <v>3</v>
      </c>
      <c r="J266">
        <v>2</v>
      </c>
      <c r="K266">
        <v>0</v>
      </c>
      <c r="L266" s="3">
        <v>1</v>
      </c>
      <c r="M266" s="3">
        <v>2</v>
      </c>
      <c r="N266" s="3">
        <v>0</v>
      </c>
      <c r="O266" s="15">
        <f t="shared" si="25"/>
        <v>10</v>
      </c>
      <c r="P266">
        <v>9</v>
      </c>
      <c r="Q266">
        <v>1</v>
      </c>
      <c r="R266">
        <v>2</v>
      </c>
      <c r="S266" s="13">
        <f t="shared" si="26"/>
        <v>0.1111111111111111</v>
      </c>
      <c r="T266" s="13">
        <f t="shared" si="27"/>
        <v>8.3333333333333329E-2</v>
      </c>
      <c r="U266">
        <v>9</v>
      </c>
      <c r="V266">
        <v>3</v>
      </c>
      <c r="W266">
        <v>5</v>
      </c>
      <c r="X266" s="2">
        <v>122.25</v>
      </c>
      <c r="Y266" s="21">
        <v>1.6666666667000001</v>
      </c>
      <c r="Z266">
        <v>1.6</v>
      </c>
      <c r="AA266">
        <v>2.96</v>
      </c>
      <c r="AB266" s="32">
        <f t="shared" si="28"/>
        <v>0.35087719298245612</v>
      </c>
      <c r="AC266">
        <v>30</v>
      </c>
      <c r="AD266">
        <v>41</v>
      </c>
      <c r="AE266" s="17">
        <f t="shared" si="29"/>
        <v>0.42253521126760563</v>
      </c>
      <c r="AF266" s="35">
        <v>4</v>
      </c>
      <c r="AG266" s="35">
        <v>9</v>
      </c>
      <c r="AH266" s="35">
        <v>16</v>
      </c>
      <c r="AI266" s="35">
        <v>87</v>
      </c>
      <c r="AJ266" s="35">
        <v>4</v>
      </c>
      <c r="AK266" s="35">
        <v>32</v>
      </c>
      <c r="AL266" s="35">
        <v>51</v>
      </c>
      <c r="AM266" s="35">
        <v>5</v>
      </c>
      <c r="AN266">
        <v>1</v>
      </c>
      <c r="AO266">
        <v>0</v>
      </c>
      <c r="AP266" s="2">
        <v>-76.930000000000007</v>
      </c>
      <c r="AQ266" s="2">
        <v>-5</v>
      </c>
      <c r="AR266" s="2">
        <v>83.186000000000007</v>
      </c>
      <c r="AS266" s="21">
        <v>0.88200000000000001</v>
      </c>
      <c r="AT266" s="2">
        <v>-10.4</v>
      </c>
      <c r="AU266" s="2">
        <v>0.30000000000000004</v>
      </c>
      <c r="AV266" s="2">
        <v>-0.1</v>
      </c>
      <c r="AW266" s="2">
        <v>0.2</v>
      </c>
      <c r="AX266" s="2">
        <v>-0.4</v>
      </c>
      <c r="AY266" s="2">
        <v>0</v>
      </c>
    </row>
    <row r="267" spans="1:51" x14ac:dyDescent="0.2">
      <c r="A267" s="12" t="s">
        <v>1670</v>
      </c>
      <c r="B267" s="12" t="s">
        <v>104</v>
      </c>
      <c r="C267" t="s">
        <v>1669</v>
      </c>
      <c r="D267" t="s">
        <v>338</v>
      </c>
      <c r="E267" s="12" t="s">
        <v>178</v>
      </c>
      <c r="F267">
        <v>64</v>
      </c>
      <c r="G267">
        <v>0</v>
      </c>
      <c r="H267">
        <v>0</v>
      </c>
      <c r="I267" s="31">
        <f t="shared" si="24"/>
        <v>0</v>
      </c>
      <c r="J267">
        <v>0</v>
      </c>
      <c r="K267">
        <v>0</v>
      </c>
      <c r="L267" s="3">
        <v>0</v>
      </c>
      <c r="M267" s="3">
        <v>0</v>
      </c>
      <c r="N267" s="3">
        <v>0</v>
      </c>
      <c r="O267" s="15">
        <f t="shared" si="25"/>
        <v>0</v>
      </c>
      <c r="P267">
        <v>0</v>
      </c>
      <c r="Q267">
        <v>0</v>
      </c>
      <c r="R267">
        <v>0</v>
      </c>
      <c r="S267" s="13">
        <f t="shared" si="26"/>
        <v>0</v>
      </c>
      <c r="T267" s="13">
        <f t="shared" si="27"/>
        <v>0</v>
      </c>
      <c r="U267">
        <v>2</v>
      </c>
      <c r="V267">
        <v>3</v>
      </c>
      <c r="W267">
        <v>0</v>
      </c>
      <c r="X267" s="2">
        <v>41.983333333300003</v>
      </c>
      <c r="Y267" s="21">
        <v>0.65</v>
      </c>
      <c r="Z267">
        <v>0.66</v>
      </c>
      <c r="AA267">
        <v>4.4400000000000004</v>
      </c>
      <c r="AB267" s="32">
        <f t="shared" si="28"/>
        <v>0.12941176470588234</v>
      </c>
      <c r="AE267" s="17" t="str">
        <f t="shared" si="29"/>
        <v xml:space="preserve"> </v>
      </c>
      <c r="AF267" s="35">
        <v>1</v>
      </c>
      <c r="AG267" s="35">
        <v>1</v>
      </c>
      <c r="AH267" s="35">
        <v>3</v>
      </c>
      <c r="AI267" s="35">
        <v>29</v>
      </c>
      <c r="AJ267" s="35">
        <v>3</v>
      </c>
      <c r="AK267" s="35">
        <v>15</v>
      </c>
      <c r="AL267" s="35">
        <v>16</v>
      </c>
      <c r="AM267" s="35">
        <v>3</v>
      </c>
      <c r="AN267">
        <v>0</v>
      </c>
      <c r="AO267">
        <v>0</v>
      </c>
      <c r="AP267" s="2">
        <v>-72.89</v>
      </c>
      <c r="AQ267" s="2">
        <v>1.9</v>
      </c>
      <c r="AR267" s="2">
        <v>86.233999999999995</v>
      </c>
      <c r="AS267" s="21">
        <v>5.3659999999999997</v>
      </c>
      <c r="AT267" s="2">
        <v>-3.2</v>
      </c>
      <c r="AU267" s="2">
        <v>0.8</v>
      </c>
      <c r="AV267" s="2">
        <v>-0.4</v>
      </c>
      <c r="AW267" s="2">
        <v>-0.1</v>
      </c>
      <c r="AX267" s="2">
        <v>-0.30000000000000004</v>
      </c>
      <c r="AY267" s="2">
        <v>0</v>
      </c>
    </row>
    <row r="268" spans="1:51" x14ac:dyDescent="0.2">
      <c r="A268" s="12" t="s">
        <v>2556</v>
      </c>
      <c r="B268" s="12" t="s">
        <v>2557</v>
      </c>
      <c r="C268" t="s">
        <v>2555</v>
      </c>
      <c r="D268" t="s">
        <v>367</v>
      </c>
      <c r="E268" s="12" t="s">
        <v>178</v>
      </c>
      <c r="F268">
        <v>53</v>
      </c>
      <c r="G268">
        <v>0</v>
      </c>
      <c r="H268">
        <v>0</v>
      </c>
      <c r="I268" s="31">
        <f t="shared" si="24"/>
        <v>0</v>
      </c>
      <c r="J268">
        <v>0</v>
      </c>
      <c r="K268">
        <v>0</v>
      </c>
      <c r="L268" s="3">
        <v>0</v>
      </c>
      <c r="M268" s="3">
        <v>0</v>
      </c>
      <c r="N268" s="3">
        <v>0</v>
      </c>
      <c r="O268" s="15">
        <f t="shared" si="25"/>
        <v>0</v>
      </c>
      <c r="P268">
        <v>0</v>
      </c>
      <c r="Q268">
        <v>0</v>
      </c>
      <c r="R268">
        <v>0</v>
      </c>
      <c r="S268" s="13">
        <f t="shared" si="26"/>
        <v>0</v>
      </c>
      <c r="T268" s="13">
        <f t="shared" si="27"/>
        <v>0</v>
      </c>
      <c r="U268">
        <v>25</v>
      </c>
      <c r="V268">
        <v>10</v>
      </c>
      <c r="W268">
        <v>1</v>
      </c>
      <c r="X268" s="2">
        <v>151.35</v>
      </c>
      <c r="Y268" s="21">
        <v>2.85</v>
      </c>
      <c r="Z268">
        <v>2.8</v>
      </c>
      <c r="AA268">
        <v>3.02</v>
      </c>
      <c r="AB268" s="32">
        <f t="shared" si="28"/>
        <v>0.48109965635738827</v>
      </c>
      <c r="AE268" s="17" t="str">
        <f t="shared" si="29"/>
        <v xml:space="preserve"> </v>
      </c>
      <c r="AF268" s="35">
        <v>0</v>
      </c>
      <c r="AG268" s="35">
        <v>12</v>
      </c>
      <c r="AH268" s="35">
        <v>21</v>
      </c>
      <c r="AI268" s="35">
        <v>99</v>
      </c>
      <c r="AJ268" s="35">
        <v>5</v>
      </c>
      <c r="AK268" s="35">
        <v>55</v>
      </c>
      <c r="AL268" s="35">
        <v>77</v>
      </c>
      <c r="AM268" s="35">
        <v>6</v>
      </c>
      <c r="AN268">
        <v>1</v>
      </c>
      <c r="AO268">
        <v>0</v>
      </c>
      <c r="AP268" s="2">
        <v>-85.2</v>
      </c>
      <c r="AQ268" s="2">
        <v>-11.8</v>
      </c>
      <c r="AR268" s="2">
        <v>82.450999999999993</v>
      </c>
      <c r="AS268" s="21">
        <v>3.6080000000000001</v>
      </c>
      <c r="AT268" s="2">
        <v>-11</v>
      </c>
      <c r="AU268" s="2">
        <v>3.1</v>
      </c>
      <c r="AV268" s="2">
        <v>-0.1</v>
      </c>
      <c r="AW268" s="2">
        <v>0.60000000000000009</v>
      </c>
      <c r="AX268" s="2">
        <v>-1.7000000000000002</v>
      </c>
      <c r="AY268" s="2">
        <v>2</v>
      </c>
    </row>
    <row r="269" spans="1:51" x14ac:dyDescent="0.2">
      <c r="A269" s="12" t="s">
        <v>585</v>
      </c>
      <c r="B269" s="12" t="s">
        <v>586</v>
      </c>
      <c r="C269" t="s">
        <v>584</v>
      </c>
      <c r="D269" t="s">
        <v>382</v>
      </c>
      <c r="E269" s="12" t="s">
        <v>123</v>
      </c>
      <c r="F269">
        <v>70</v>
      </c>
      <c r="G269">
        <v>0</v>
      </c>
      <c r="H269">
        <v>0</v>
      </c>
      <c r="I269" s="31">
        <f t="shared" si="24"/>
        <v>0</v>
      </c>
      <c r="J269">
        <v>0</v>
      </c>
      <c r="K269">
        <v>0</v>
      </c>
      <c r="L269" s="3">
        <v>0</v>
      </c>
      <c r="M269" s="3">
        <v>0</v>
      </c>
      <c r="N269" s="3">
        <v>0</v>
      </c>
      <c r="O269" s="15">
        <f t="shared" si="25"/>
        <v>0</v>
      </c>
      <c r="P269">
        <v>2</v>
      </c>
      <c r="Q269">
        <v>0</v>
      </c>
      <c r="R269">
        <v>0</v>
      </c>
      <c r="S269" s="13">
        <f t="shared" si="26"/>
        <v>0</v>
      </c>
      <c r="T269" s="13">
        <f t="shared" si="27"/>
        <v>0</v>
      </c>
      <c r="U269">
        <v>2</v>
      </c>
      <c r="V269">
        <v>0</v>
      </c>
      <c r="W269">
        <v>2</v>
      </c>
      <c r="X269" s="2">
        <v>24.366666666699999</v>
      </c>
      <c r="Y269" s="21">
        <v>0.33333333330000003</v>
      </c>
      <c r="Z269">
        <v>0.35</v>
      </c>
      <c r="AA269">
        <v>4.2</v>
      </c>
      <c r="AB269" s="32">
        <f t="shared" si="28"/>
        <v>7.6923076923076927E-2</v>
      </c>
      <c r="AC269">
        <v>0</v>
      </c>
      <c r="AD269">
        <v>1</v>
      </c>
      <c r="AE269" s="17">
        <f t="shared" si="29"/>
        <v>0</v>
      </c>
      <c r="AF269" s="35">
        <v>0</v>
      </c>
      <c r="AG269" s="35">
        <v>1</v>
      </c>
      <c r="AH269" s="35">
        <v>3</v>
      </c>
      <c r="AI269" s="35">
        <v>19</v>
      </c>
      <c r="AJ269" s="35">
        <v>2</v>
      </c>
      <c r="AK269" s="35">
        <v>9</v>
      </c>
      <c r="AL269" s="35">
        <v>8</v>
      </c>
      <c r="AM269" s="35">
        <v>2</v>
      </c>
      <c r="AN269">
        <v>1</v>
      </c>
      <c r="AO269">
        <v>0</v>
      </c>
      <c r="AP269" s="2">
        <v>-73.87</v>
      </c>
      <c r="AQ269" s="2">
        <v>2.2999999999999998</v>
      </c>
      <c r="AR269" s="2">
        <v>81.546000000000006</v>
      </c>
      <c r="AS269" s="21">
        <v>-2.4369999999999998</v>
      </c>
      <c r="AT269" s="2">
        <v>-1.6</v>
      </c>
      <c r="AU269" s="2">
        <v>0.60000000000000009</v>
      </c>
      <c r="AV269" s="2">
        <v>-0.1</v>
      </c>
      <c r="AW269" s="2">
        <v>0</v>
      </c>
      <c r="AX269" s="2">
        <v>-0.1</v>
      </c>
      <c r="AY269" s="2">
        <v>0.4</v>
      </c>
    </row>
    <row r="270" spans="1:51" x14ac:dyDescent="0.2">
      <c r="A270" s="12" t="s">
        <v>1109</v>
      </c>
      <c r="B270" s="12" t="s">
        <v>1110</v>
      </c>
      <c r="C270" t="s">
        <v>1108</v>
      </c>
      <c r="D270" t="s">
        <v>684</v>
      </c>
      <c r="E270" s="12" t="s">
        <v>178</v>
      </c>
      <c r="F270">
        <v>78</v>
      </c>
      <c r="G270">
        <v>0</v>
      </c>
      <c r="H270">
        <v>1</v>
      </c>
      <c r="I270" s="31">
        <f t="shared" si="24"/>
        <v>1</v>
      </c>
      <c r="J270">
        <v>1</v>
      </c>
      <c r="K270">
        <v>0</v>
      </c>
      <c r="L270" s="3">
        <v>0</v>
      </c>
      <c r="M270" s="3">
        <v>1</v>
      </c>
      <c r="N270" s="3">
        <v>0</v>
      </c>
      <c r="O270" s="15">
        <f t="shared" si="25"/>
        <v>7</v>
      </c>
      <c r="P270">
        <v>6</v>
      </c>
      <c r="Q270">
        <v>0</v>
      </c>
      <c r="R270">
        <v>0</v>
      </c>
      <c r="S270" s="13">
        <f t="shared" si="26"/>
        <v>0</v>
      </c>
      <c r="T270" s="13">
        <f t="shared" si="27"/>
        <v>0</v>
      </c>
      <c r="U270">
        <v>20</v>
      </c>
      <c r="V270">
        <v>20</v>
      </c>
      <c r="W270">
        <v>5</v>
      </c>
      <c r="X270" s="2">
        <v>202.73333333330001</v>
      </c>
      <c r="Y270" s="21">
        <v>2.5833333333000001</v>
      </c>
      <c r="Z270">
        <v>2.4900000000000002</v>
      </c>
      <c r="AA270">
        <v>3.38</v>
      </c>
      <c r="AB270" s="32">
        <f t="shared" si="28"/>
        <v>0.42419080068143106</v>
      </c>
      <c r="AE270" s="17" t="str">
        <f t="shared" si="29"/>
        <v xml:space="preserve"> </v>
      </c>
      <c r="AF270" s="35">
        <v>3</v>
      </c>
      <c r="AG270" s="35">
        <v>18</v>
      </c>
      <c r="AH270" s="35">
        <v>18</v>
      </c>
      <c r="AI270" s="35">
        <v>138</v>
      </c>
      <c r="AJ270" s="35">
        <v>6</v>
      </c>
      <c r="AK270" s="35">
        <v>71</v>
      </c>
      <c r="AL270" s="35">
        <v>62</v>
      </c>
      <c r="AM270" s="35">
        <v>6</v>
      </c>
      <c r="AN270">
        <v>3</v>
      </c>
      <c r="AO270">
        <v>1</v>
      </c>
      <c r="AP270" s="2">
        <v>-79.16</v>
      </c>
      <c r="AQ270" s="2">
        <v>5.0999999999999996</v>
      </c>
      <c r="AR270" s="2">
        <v>82.483000000000004</v>
      </c>
      <c r="AS270" s="21">
        <v>1.7389999999999999</v>
      </c>
      <c r="AT270" s="2">
        <v>-16.7</v>
      </c>
      <c r="AU270" s="2">
        <v>0.8</v>
      </c>
      <c r="AV270" s="2">
        <v>0.30000000000000004</v>
      </c>
      <c r="AW270" s="2">
        <v>0.8</v>
      </c>
      <c r="AX270" s="2">
        <v>-1</v>
      </c>
      <c r="AY270" s="2">
        <v>0.9</v>
      </c>
    </row>
    <row r="271" spans="1:51" x14ac:dyDescent="0.2">
      <c r="A271" s="12" t="s">
        <v>1109</v>
      </c>
      <c r="B271" s="12" t="s">
        <v>2475</v>
      </c>
      <c r="C271" t="s">
        <v>2474</v>
      </c>
      <c r="D271" t="s">
        <v>122</v>
      </c>
      <c r="E271" s="12" t="s">
        <v>156</v>
      </c>
      <c r="F271">
        <v>82</v>
      </c>
      <c r="G271">
        <v>0</v>
      </c>
      <c r="H271">
        <v>0</v>
      </c>
      <c r="I271" s="31">
        <f t="shared" si="24"/>
        <v>0</v>
      </c>
      <c r="J271">
        <v>0</v>
      </c>
      <c r="K271">
        <v>0</v>
      </c>
      <c r="L271" s="3">
        <v>0</v>
      </c>
      <c r="M271" s="3">
        <v>0</v>
      </c>
      <c r="N271" s="3">
        <v>0</v>
      </c>
      <c r="O271" s="15">
        <f t="shared" si="25"/>
        <v>0</v>
      </c>
      <c r="P271">
        <v>4</v>
      </c>
      <c r="Q271">
        <v>0</v>
      </c>
      <c r="R271">
        <v>1</v>
      </c>
      <c r="S271" s="13">
        <f t="shared" si="26"/>
        <v>0</v>
      </c>
      <c r="T271" s="13">
        <f t="shared" si="27"/>
        <v>0</v>
      </c>
      <c r="U271">
        <v>27</v>
      </c>
      <c r="V271">
        <v>0</v>
      </c>
      <c r="W271">
        <v>4</v>
      </c>
      <c r="X271" s="2">
        <v>246.9</v>
      </c>
      <c r="Y271" s="21">
        <v>3</v>
      </c>
      <c r="Z271">
        <v>2.98</v>
      </c>
      <c r="AA271">
        <v>2.67</v>
      </c>
      <c r="AB271" s="32">
        <f t="shared" si="28"/>
        <v>0.52743362831858398</v>
      </c>
      <c r="AC271">
        <v>4</v>
      </c>
      <c r="AD271">
        <v>9</v>
      </c>
      <c r="AE271" s="17">
        <f t="shared" si="29"/>
        <v>0.30769230769230771</v>
      </c>
      <c r="AF271" s="35">
        <v>0</v>
      </c>
      <c r="AG271" s="35">
        <v>27</v>
      </c>
      <c r="AH271" s="35">
        <v>16</v>
      </c>
      <c r="AI271" s="35">
        <v>181</v>
      </c>
      <c r="AJ271" s="35">
        <v>4</v>
      </c>
      <c r="AK271" s="35">
        <v>61</v>
      </c>
      <c r="AL271" s="35">
        <v>122</v>
      </c>
      <c r="AM271" s="35">
        <v>6</v>
      </c>
      <c r="AN271">
        <v>0</v>
      </c>
      <c r="AO271">
        <v>2</v>
      </c>
      <c r="AP271" s="2">
        <v>-89.49</v>
      </c>
      <c r="AQ271" s="2">
        <v>-13.6</v>
      </c>
      <c r="AR271" s="2">
        <v>83.531000000000006</v>
      </c>
      <c r="AS271" s="21">
        <v>1.988</v>
      </c>
      <c r="AT271" s="2">
        <v>-26.4</v>
      </c>
      <c r="AU271" s="2">
        <v>-3.6</v>
      </c>
      <c r="AV271" s="2">
        <v>0.60000000000000009</v>
      </c>
      <c r="AW271" s="2">
        <v>0.9</v>
      </c>
      <c r="AX271" s="2">
        <v>-0.4</v>
      </c>
      <c r="AY271" s="2">
        <v>-2.5</v>
      </c>
    </row>
    <row r="272" spans="1:51" x14ac:dyDescent="0.2">
      <c r="A272" s="12" t="s">
        <v>1109</v>
      </c>
      <c r="B272" s="12" t="s">
        <v>3176</v>
      </c>
      <c r="C272" t="s">
        <v>3175</v>
      </c>
      <c r="D272" t="s">
        <v>317</v>
      </c>
      <c r="E272" s="12" t="s">
        <v>170</v>
      </c>
      <c r="F272">
        <v>24</v>
      </c>
      <c r="G272">
        <v>1</v>
      </c>
      <c r="H272">
        <v>0</v>
      </c>
      <c r="I272" s="31">
        <f t="shared" si="24"/>
        <v>1</v>
      </c>
      <c r="J272">
        <v>0</v>
      </c>
      <c r="K272">
        <v>0</v>
      </c>
      <c r="L272" s="3">
        <v>1</v>
      </c>
      <c r="M272" s="3">
        <v>0</v>
      </c>
      <c r="N272" s="3">
        <v>0</v>
      </c>
      <c r="O272" s="15">
        <f t="shared" si="25"/>
        <v>0</v>
      </c>
      <c r="P272">
        <v>2</v>
      </c>
      <c r="Q272">
        <v>0</v>
      </c>
      <c r="R272">
        <v>1</v>
      </c>
      <c r="S272" s="13">
        <f t="shared" si="26"/>
        <v>0.5</v>
      </c>
      <c r="T272" s="13">
        <f t="shared" si="27"/>
        <v>0.33333333333333331</v>
      </c>
      <c r="U272">
        <v>2</v>
      </c>
      <c r="V272">
        <v>0</v>
      </c>
      <c r="W272">
        <v>3</v>
      </c>
      <c r="X272" s="2">
        <v>45.1</v>
      </c>
      <c r="Y272" s="21">
        <v>1.8666666667</v>
      </c>
      <c r="Z272">
        <v>1.83</v>
      </c>
      <c r="AA272">
        <v>3.82</v>
      </c>
      <c r="AB272" s="32">
        <f t="shared" si="28"/>
        <v>0.32389380530973449</v>
      </c>
      <c r="AC272">
        <v>9</v>
      </c>
      <c r="AD272">
        <v>17</v>
      </c>
      <c r="AE272" s="17">
        <f t="shared" si="29"/>
        <v>0.34615384615384615</v>
      </c>
      <c r="AF272" s="35">
        <v>1</v>
      </c>
      <c r="AG272" s="35">
        <v>3</v>
      </c>
      <c r="AH272" s="35">
        <v>2</v>
      </c>
      <c r="AI272" s="35">
        <v>38</v>
      </c>
      <c r="AJ272" s="35">
        <v>2</v>
      </c>
      <c r="AK272" s="35">
        <v>12</v>
      </c>
      <c r="AL272" s="35">
        <v>17</v>
      </c>
      <c r="AM272" s="35">
        <v>2</v>
      </c>
      <c r="AN272">
        <v>0</v>
      </c>
      <c r="AO272">
        <v>0</v>
      </c>
      <c r="AP272" s="2">
        <v>-86.27</v>
      </c>
      <c r="AQ272" s="2">
        <v>-13.6</v>
      </c>
      <c r="AR272" s="2">
        <v>82.837999999999994</v>
      </c>
      <c r="AS272" s="21">
        <v>0.89800000000000002</v>
      </c>
      <c r="AT272" s="2">
        <v>-4.9000000000000004</v>
      </c>
      <c r="AU272" s="2">
        <v>-0.8</v>
      </c>
      <c r="AV272" s="2">
        <v>-0.2</v>
      </c>
      <c r="AW272" s="2">
        <v>0.30000000000000004</v>
      </c>
      <c r="AX272" s="2">
        <v>0.7</v>
      </c>
      <c r="AY272" s="2">
        <v>0</v>
      </c>
    </row>
    <row r="273" spans="1:51" x14ac:dyDescent="0.2">
      <c r="A273" s="12" t="s">
        <v>1109</v>
      </c>
      <c r="B273" s="12" t="s">
        <v>3283</v>
      </c>
      <c r="C273" t="s">
        <v>3282</v>
      </c>
      <c r="D273" t="s">
        <v>139</v>
      </c>
      <c r="E273" s="12" t="s">
        <v>148</v>
      </c>
      <c r="F273">
        <v>70</v>
      </c>
      <c r="G273">
        <v>1</v>
      </c>
      <c r="H273">
        <v>0</v>
      </c>
      <c r="I273" s="31">
        <f t="shared" si="24"/>
        <v>1</v>
      </c>
      <c r="J273">
        <v>0</v>
      </c>
      <c r="K273">
        <v>0</v>
      </c>
      <c r="L273" s="3">
        <v>1</v>
      </c>
      <c r="M273" s="3">
        <v>0</v>
      </c>
      <c r="N273" s="3">
        <v>0</v>
      </c>
      <c r="O273" s="15">
        <f t="shared" si="25"/>
        <v>0</v>
      </c>
      <c r="P273">
        <v>4</v>
      </c>
      <c r="Q273">
        <v>1</v>
      </c>
      <c r="R273">
        <v>0</v>
      </c>
      <c r="S273" s="13">
        <f t="shared" si="26"/>
        <v>0.25</v>
      </c>
      <c r="T273" s="13">
        <f t="shared" si="27"/>
        <v>0.2</v>
      </c>
      <c r="U273">
        <v>4</v>
      </c>
      <c r="V273">
        <v>3</v>
      </c>
      <c r="W273">
        <v>1</v>
      </c>
      <c r="X273" s="2">
        <v>105.4833333333</v>
      </c>
      <c r="Y273" s="21">
        <v>1.5</v>
      </c>
      <c r="Z273">
        <v>1.53</v>
      </c>
      <c r="AA273">
        <v>4</v>
      </c>
      <c r="AB273" s="32">
        <f t="shared" si="28"/>
        <v>0.27667269439421338</v>
      </c>
      <c r="AC273">
        <v>8</v>
      </c>
      <c r="AD273">
        <v>12</v>
      </c>
      <c r="AE273" s="17">
        <f t="shared" si="29"/>
        <v>0.4</v>
      </c>
      <c r="AF273" s="35">
        <v>1</v>
      </c>
      <c r="AG273" s="35">
        <v>13</v>
      </c>
      <c r="AH273" s="35">
        <v>6</v>
      </c>
      <c r="AI273" s="35">
        <v>108</v>
      </c>
      <c r="AJ273" s="35">
        <v>2</v>
      </c>
      <c r="AK273" s="35">
        <v>27</v>
      </c>
      <c r="AL273" s="35">
        <v>39</v>
      </c>
      <c r="AM273" s="35">
        <v>1</v>
      </c>
      <c r="AN273">
        <v>1</v>
      </c>
      <c r="AO273">
        <v>0</v>
      </c>
      <c r="AP273" s="2">
        <v>-99.14</v>
      </c>
      <c r="AQ273" s="2">
        <v>-7.1</v>
      </c>
      <c r="AR273" s="2">
        <v>77.45</v>
      </c>
      <c r="AS273" s="21">
        <v>-6.4870000000000001</v>
      </c>
      <c r="AT273" s="2">
        <v>-15.8</v>
      </c>
      <c r="AU273" s="2">
        <v>-6</v>
      </c>
      <c r="AV273" s="2">
        <v>-0.1</v>
      </c>
      <c r="AW273" s="2">
        <v>0.30000000000000004</v>
      </c>
      <c r="AX273" s="2">
        <v>2.1</v>
      </c>
      <c r="AY273" s="2">
        <v>-3.7</v>
      </c>
    </row>
    <row r="274" spans="1:51" x14ac:dyDescent="0.2">
      <c r="A274" s="12" t="s">
        <v>1990</v>
      </c>
      <c r="B274" s="12" t="s">
        <v>263</v>
      </c>
      <c r="C274" t="s">
        <v>1989</v>
      </c>
      <c r="D274" t="s">
        <v>442</v>
      </c>
      <c r="E274" s="12" t="s">
        <v>178</v>
      </c>
      <c r="F274">
        <v>79</v>
      </c>
      <c r="G274">
        <v>0</v>
      </c>
      <c r="H274">
        <v>1</v>
      </c>
      <c r="I274" s="31">
        <f t="shared" si="24"/>
        <v>1</v>
      </c>
      <c r="J274">
        <v>0</v>
      </c>
      <c r="K274">
        <v>1</v>
      </c>
      <c r="L274" s="3">
        <v>0</v>
      </c>
      <c r="M274" s="3">
        <v>0</v>
      </c>
      <c r="N274" s="3">
        <v>1</v>
      </c>
      <c r="O274" s="15">
        <f t="shared" si="25"/>
        <v>0</v>
      </c>
      <c r="P274">
        <v>4</v>
      </c>
      <c r="Q274">
        <v>0</v>
      </c>
      <c r="R274">
        <v>1</v>
      </c>
      <c r="S274" s="13">
        <f t="shared" si="26"/>
        <v>0</v>
      </c>
      <c r="T274" s="13">
        <f t="shared" si="27"/>
        <v>0</v>
      </c>
      <c r="U274">
        <v>12</v>
      </c>
      <c r="V274">
        <v>2</v>
      </c>
      <c r="W274">
        <v>2</v>
      </c>
      <c r="X274" s="2">
        <v>188.28333333329999</v>
      </c>
      <c r="Y274" s="21">
        <v>2.3833333333</v>
      </c>
      <c r="Z274">
        <v>2.3199999999999998</v>
      </c>
      <c r="AA274">
        <v>2.41</v>
      </c>
      <c r="AB274" s="32">
        <f t="shared" si="28"/>
        <v>0.49048625792811834</v>
      </c>
      <c r="AE274" s="17" t="str">
        <f t="shared" si="29"/>
        <v xml:space="preserve"> </v>
      </c>
      <c r="AF274" s="35">
        <v>6</v>
      </c>
      <c r="AG274" s="35">
        <v>14</v>
      </c>
      <c r="AH274" s="35">
        <v>20</v>
      </c>
      <c r="AI274" s="35">
        <v>151</v>
      </c>
      <c r="AJ274" s="35">
        <v>4</v>
      </c>
      <c r="AK274" s="35">
        <v>58</v>
      </c>
      <c r="AL274" s="35">
        <v>78</v>
      </c>
      <c r="AM274" s="35">
        <v>7</v>
      </c>
      <c r="AN274">
        <v>0</v>
      </c>
      <c r="AO274">
        <v>1</v>
      </c>
      <c r="AP274" s="2">
        <v>-86.38</v>
      </c>
      <c r="AQ274" s="2">
        <v>-8.1999999999999993</v>
      </c>
      <c r="AR274" s="2">
        <v>83.840999999999994</v>
      </c>
      <c r="AS274" s="21">
        <v>0.81500000000000006</v>
      </c>
      <c r="AT274" s="2">
        <v>-16.8</v>
      </c>
      <c r="AU274" s="2">
        <v>0.30000000000000004</v>
      </c>
      <c r="AV274" s="2">
        <v>0.4</v>
      </c>
      <c r="AW274" s="2">
        <v>0.9</v>
      </c>
      <c r="AX274" s="2">
        <v>-1.8</v>
      </c>
      <c r="AY274" s="2">
        <v>-0.2</v>
      </c>
    </row>
    <row r="275" spans="1:51" x14ac:dyDescent="0.2">
      <c r="A275" s="12" t="s">
        <v>683</v>
      </c>
      <c r="B275" s="12" t="s">
        <v>679</v>
      </c>
      <c r="C275" t="s">
        <v>682</v>
      </c>
      <c r="D275" t="s">
        <v>684</v>
      </c>
      <c r="E275" s="12" t="s">
        <v>229</v>
      </c>
      <c r="F275">
        <v>79</v>
      </c>
      <c r="G275">
        <v>0</v>
      </c>
      <c r="H275">
        <v>0</v>
      </c>
      <c r="I275" s="31">
        <f t="shared" si="24"/>
        <v>0</v>
      </c>
      <c r="J275">
        <v>1</v>
      </c>
      <c r="K275">
        <v>0</v>
      </c>
      <c r="L275" s="3">
        <v>0</v>
      </c>
      <c r="M275" s="3">
        <v>1</v>
      </c>
      <c r="N275" s="3">
        <v>0</v>
      </c>
      <c r="O275" s="15">
        <f t="shared" si="25"/>
        <v>6</v>
      </c>
      <c r="P275">
        <v>1</v>
      </c>
      <c r="Q275">
        <v>3</v>
      </c>
      <c r="R275">
        <v>0</v>
      </c>
      <c r="S275" s="13">
        <f t="shared" si="26"/>
        <v>0</v>
      </c>
      <c r="T275" s="13">
        <f t="shared" si="27"/>
        <v>0</v>
      </c>
      <c r="U275">
        <v>1</v>
      </c>
      <c r="V275">
        <v>10</v>
      </c>
      <c r="W275">
        <v>0</v>
      </c>
      <c r="X275" s="2">
        <v>38.733333333300003</v>
      </c>
      <c r="Y275" s="21">
        <v>0.4833333333</v>
      </c>
      <c r="Z275">
        <v>0.49</v>
      </c>
      <c r="AA275">
        <v>5.26</v>
      </c>
      <c r="AB275" s="32">
        <f t="shared" si="28"/>
        <v>8.5217391304347828E-2</v>
      </c>
      <c r="AC275">
        <v>0</v>
      </c>
      <c r="AD275">
        <v>1</v>
      </c>
      <c r="AE275" s="17">
        <f t="shared" si="29"/>
        <v>0</v>
      </c>
      <c r="AF275" s="35">
        <v>1</v>
      </c>
      <c r="AG275" s="35">
        <v>6</v>
      </c>
      <c r="AH275" s="35">
        <v>5</v>
      </c>
      <c r="AI275" s="35">
        <v>34</v>
      </c>
      <c r="AJ275" s="35">
        <v>3</v>
      </c>
      <c r="AK275" s="35">
        <v>20</v>
      </c>
      <c r="AL275" s="35">
        <v>14</v>
      </c>
      <c r="AM275" s="35">
        <v>0</v>
      </c>
      <c r="AN275">
        <v>2</v>
      </c>
      <c r="AO275">
        <v>0</v>
      </c>
      <c r="AP275" s="2">
        <v>-100.17</v>
      </c>
      <c r="AQ275" s="2">
        <v>-19.600000000000001</v>
      </c>
      <c r="AR275" s="2">
        <v>83.677000000000007</v>
      </c>
      <c r="AS275" s="21">
        <v>-0.54500000000000004</v>
      </c>
      <c r="AT275" s="2">
        <v>-5.4</v>
      </c>
      <c r="AU275" s="2">
        <v>-1.9</v>
      </c>
      <c r="AV275" s="2">
        <v>-0.2</v>
      </c>
      <c r="AW275" s="2">
        <v>0.2</v>
      </c>
      <c r="AX275" s="2">
        <v>-0.1</v>
      </c>
      <c r="AY275" s="2">
        <v>-2</v>
      </c>
    </row>
    <row r="276" spans="1:51" x14ac:dyDescent="0.2">
      <c r="A276" s="12" t="s">
        <v>683</v>
      </c>
      <c r="B276" s="12" t="s">
        <v>731</v>
      </c>
      <c r="C276" t="s">
        <v>730</v>
      </c>
      <c r="D276" t="s">
        <v>169</v>
      </c>
      <c r="E276" s="12" t="s">
        <v>178</v>
      </c>
      <c r="F276">
        <v>78</v>
      </c>
      <c r="G276">
        <v>0</v>
      </c>
      <c r="H276">
        <v>0</v>
      </c>
      <c r="I276" s="31">
        <f t="shared" si="24"/>
        <v>0</v>
      </c>
      <c r="J276">
        <v>0</v>
      </c>
      <c r="K276">
        <v>0</v>
      </c>
      <c r="L276" s="3">
        <v>0</v>
      </c>
      <c r="M276" s="3">
        <v>0</v>
      </c>
      <c r="N276" s="3">
        <v>0</v>
      </c>
      <c r="O276" s="15">
        <f t="shared" si="25"/>
        <v>0</v>
      </c>
      <c r="P276">
        <v>4</v>
      </c>
      <c r="Q276">
        <v>3</v>
      </c>
      <c r="R276">
        <v>1</v>
      </c>
      <c r="S276" s="13">
        <f t="shared" si="26"/>
        <v>0</v>
      </c>
      <c r="T276" s="13">
        <f t="shared" si="27"/>
        <v>0</v>
      </c>
      <c r="U276">
        <v>16</v>
      </c>
      <c r="V276">
        <v>8</v>
      </c>
      <c r="W276">
        <v>1</v>
      </c>
      <c r="X276" s="2">
        <v>127.15</v>
      </c>
      <c r="Y276" s="21">
        <v>1.6166666667</v>
      </c>
      <c r="Z276">
        <v>1.59</v>
      </c>
      <c r="AA276">
        <v>3.93</v>
      </c>
      <c r="AB276" s="32">
        <f t="shared" si="28"/>
        <v>0.28804347826086957</v>
      </c>
      <c r="AE276" s="17" t="str">
        <f t="shared" si="29"/>
        <v xml:space="preserve"> </v>
      </c>
      <c r="AF276" s="35">
        <v>2</v>
      </c>
      <c r="AG276" s="35">
        <v>15</v>
      </c>
      <c r="AH276" s="35">
        <v>23</v>
      </c>
      <c r="AI276" s="35">
        <v>86</v>
      </c>
      <c r="AJ276" s="35">
        <v>11</v>
      </c>
      <c r="AK276" s="35">
        <v>43</v>
      </c>
      <c r="AL276" s="35">
        <v>48</v>
      </c>
      <c r="AM276" s="35">
        <v>7</v>
      </c>
      <c r="AN276">
        <v>0</v>
      </c>
      <c r="AO276">
        <v>3</v>
      </c>
      <c r="AP276" s="2">
        <v>-72</v>
      </c>
      <c r="AQ276" s="2">
        <v>10.1</v>
      </c>
      <c r="AR276" s="2">
        <v>84.412000000000006</v>
      </c>
      <c r="AS276" s="21">
        <v>5.2640000000000002</v>
      </c>
      <c r="AT276" s="2">
        <v>-11.1</v>
      </c>
      <c r="AU276" s="2">
        <v>0.9</v>
      </c>
      <c r="AV276" s="2">
        <v>0.7</v>
      </c>
      <c r="AW276" s="2">
        <v>0.2</v>
      </c>
      <c r="AX276" s="2">
        <v>-1.3</v>
      </c>
      <c r="AY276" s="2">
        <v>0.60000000000000009</v>
      </c>
    </row>
    <row r="277" spans="1:51" x14ac:dyDescent="0.2">
      <c r="A277" s="12" t="s">
        <v>683</v>
      </c>
      <c r="B277" s="12" t="s">
        <v>1887</v>
      </c>
      <c r="C277" t="s">
        <v>1886</v>
      </c>
      <c r="D277" s="12" t="s">
        <v>393</v>
      </c>
      <c r="E277" s="12" t="s">
        <v>170</v>
      </c>
      <c r="F277">
        <v>34</v>
      </c>
      <c r="G277">
        <v>0</v>
      </c>
      <c r="H277">
        <v>0</v>
      </c>
      <c r="I277" s="31">
        <f t="shared" si="24"/>
        <v>0</v>
      </c>
      <c r="J277">
        <v>0</v>
      </c>
      <c r="K277">
        <v>0</v>
      </c>
      <c r="L277" s="3">
        <v>0</v>
      </c>
      <c r="M277" s="3">
        <v>0</v>
      </c>
      <c r="N277" s="3">
        <v>0</v>
      </c>
      <c r="O277" s="15">
        <f t="shared" si="25"/>
        <v>0</v>
      </c>
      <c r="P277">
        <v>2</v>
      </c>
      <c r="Q277">
        <v>0</v>
      </c>
      <c r="R277">
        <v>0</v>
      </c>
      <c r="S277" s="13">
        <f t="shared" si="26"/>
        <v>0</v>
      </c>
      <c r="T277" s="13">
        <f t="shared" si="27"/>
        <v>0</v>
      </c>
      <c r="U277">
        <v>0</v>
      </c>
      <c r="V277">
        <v>0</v>
      </c>
      <c r="W277">
        <v>0</v>
      </c>
      <c r="X277" s="2">
        <v>4.9000000000000004</v>
      </c>
      <c r="Y277" s="21">
        <v>0.1333333333</v>
      </c>
      <c r="Z277">
        <v>0.14000000000000001</v>
      </c>
      <c r="AA277">
        <v>4.28</v>
      </c>
      <c r="AB277" s="32">
        <f t="shared" si="28"/>
        <v>3.1674208144796386E-2</v>
      </c>
      <c r="AC277">
        <v>2</v>
      </c>
      <c r="AD277">
        <v>2</v>
      </c>
      <c r="AE277" s="17">
        <f t="shared" si="29"/>
        <v>0.5</v>
      </c>
      <c r="AF277" s="35">
        <v>0</v>
      </c>
      <c r="AG277" s="35">
        <v>0</v>
      </c>
      <c r="AH277" s="35">
        <v>2</v>
      </c>
      <c r="AI277" s="35">
        <v>2</v>
      </c>
      <c r="AJ277" s="35">
        <v>0</v>
      </c>
      <c r="AK277" s="35">
        <v>3</v>
      </c>
      <c r="AL277" s="35">
        <v>0</v>
      </c>
      <c r="AM277" s="35">
        <v>0</v>
      </c>
      <c r="AN277">
        <v>0</v>
      </c>
      <c r="AO277">
        <v>0</v>
      </c>
      <c r="AP277" s="2">
        <v>-37.630000000000003</v>
      </c>
      <c r="AQ277" s="2">
        <v>48.5</v>
      </c>
      <c r="AR277" s="2">
        <v>83.063999999999993</v>
      </c>
      <c r="AS277" s="21">
        <v>-1.385</v>
      </c>
      <c r="AT277" s="2">
        <v>0.2</v>
      </c>
      <c r="AU277" s="2">
        <v>0.60000000000000009</v>
      </c>
      <c r="AV277" s="2">
        <v>-0.2</v>
      </c>
      <c r="AW277" s="2">
        <v>0</v>
      </c>
      <c r="AX277" s="2">
        <v>0</v>
      </c>
      <c r="AY277" s="2">
        <v>0.4</v>
      </c>
    </row>
    <row r="278" spans="1:51" x14ac:dyDescent="0.2">
      <c r="A278" s="12" t="s">
        <v>683</v>
      </c>
      <c r="B278" s="12" t="s">
        <v>2794</v>
      </c>
      <c r="C278" t="s">
        <v>2793</v>
      </c>
      <c r="D278" s="12" t="s">
        <v>210</v>
      </c>
      <c r="E278" s="12" t="s">
        <v>229</v>
      </c>
      <c r="F278">
        <v>67</v>
      </c>
      <c r="G278">
        <v>0</v>
      </c>
      <c r="H278">
        <v>0</v>
      </c>
      <c r="I278" s="31">
        <f t="shared" si="24"/>
        <v>0</v>
      </c>
      <c r="J278">
        <v>0</v>
      </c>
      <c r="K278">
        <v>0</v>
      </c>
      <c r="L278" s="3">
        <v>0</v>
      </c>
      <c r="M278" s="3">
        <v>0</v>
      </c>
      <c r="N278" s="3">
        <v>0</v>
      </c>
      <c r="O278" s="15">
        <f t="shared" si="25"/>
        <v>0</v>
      </c>
      <c r="P278">
        <v>0</v>
      </c>
      <c r="Q278">
        <v>0</v>
      </c>
      <c r="R278">
        <v>0</v>
      </c>
      <c r="S278" s="13">
        <f t="shared" si="26"/>
        <v>0</v>
      </c>
      <c r="T278" s="13">
        <f t="shared" si="27"/>
        <v>0</v>
      </c>
      <c r="U278">
        <v>0</v>
      </c>
      <c r="V278">
        <v>0</v>
      </c>
      <c r="W278">
        <v>0</v>
      </c>
      <c r="X278" s="2">
        <v>1.1333333333</v>
      </c>
      <c r="Y278" s="21">
        <v>1.6666666699999999E-2</v>
      </c>
      <c r="Z278">
        <v>0.02</v>
      </c>
      <c r="AA278">
        <v>5.36</v>
      </c>
      <c r="AB278" s="32">
        <f t="shared" si="28"/>
        <v>3.7174721189591081E-3</v>
      </c>
      <c r="AC278">
        <v>0</v>
      </c>
      <c r="AD278">
        <v>0</v>
      </c>
      <c r="AE278" s="17" t="str">
        <f t="shared" si="29"/>
        <v xml:space="preserve"> </v>
      </c>
      <c r="AF278" s="35">
        <v>1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1</v>
      </c>
      <c r="AM278" s="35">
        <v>0</v>
      </c>
      <c r="AN278">
        <v>0</v>
      </c>
      <c r="AO278">
        <v>0</v>
      </c>
      <c r="AP278" s="2">
        <v>0</v>
      </c>
      <c r="AQ278" s="2">
        <v>97</v>
      </c>
      <c r="AR278" s="2">
        <v>80.055999999999997</v>
      </c>
      <c r="AS278" s="21">
        <v>-2.4620000000000002</v>
      </c>
      <c r="AT278" s="2">
        <v>0.30000000000000004</v>
      </c>
      <c r="AU278" s="2">
        <v>0.30000000000000004</v>
      </c>
      <c r="AV278" s="2">
        <v>0</v>
      </c>
      <c r="AW278" s="2">
        <v>0</v>
      </c>
      <c r="AX278" s="2">
        <v>0</v>
      </c>
      <c r="AY278" s="2">
        <v>0.30000000000000004</v>
      </c>
    </row>
    <row r="279" spans="1:51" x14ac:dyDescent="0.2">
      <c r="A279" s="12" t="s">
        <v>2023</v>
      </c>
      <c r="B279" s="12" t="s">
        <v>2024</v>
      </c>
      <c r="C279" t="s">
        <v>2022</v>
      </c>
      <c r="D279" t="s">
        <v>684</v>
      </c>
      <c r="E279" s="12" t="s">
        <v>156</v>
      </c>
      <c r="F279">
        <v>77</v>
      </c>
      <c r="G279">
        <v>2</v>
      </c>
      <c r="H279">
        <v>0</v>
      </c>
      <c r="I279" s="31">
        <f t="shared" si="24"/>
        <v>2</v>
      </c>
      <c r="J279">
        <v>0</v>
      </c>
      <c r="K279">
        <v>0</v>
      </c>
      <c r="L279" s="3">
        <v>3</v>
      </c>
      <c r="M279" s="3">
        <v>0</v>
      </c>
      <c r="N279" s="3">
        <v>0</v>
      </c>
      <c r="O279" s="15">
        <f t="shared" si="25"/>
        <v>0</v>
      </c>
      <c r="P279">
        <v>6</v>
      </c>
      <c r="Q279">
        <v>1</v>
      </c>
      <c r="R279">
        <v>1</v>
      </c>
      <c r="S279" s="13">
        <f t="shared" si="26"/>
        <v>0.33333333333333331</v>
      </c>
      <c r="T279" s="13">
        <f t="shared" si="27"/>
        <v>0.25</v>
      </c>
      <c r="U279">
        <v>6</v>
      </c>
      <c r="V279">
        <v>2</v>
      </c>
      <c r="W279">
        <v>1</v>
      </c>
      <c r="X279" s="2">
        <v>98.583333333300004</v>
      </c>
      <c r="Y279" s="21">
        <v>1.2666666666999999</v>
      </c>
      <c r="Z279">
        <v>1.28</v>
      </c>
      <c r="AA279">
        <v>4.5199999999999996</v>
      </c>
      <c r="AB279" s="32">
        <f t="shared" si="28"/>
        <v>0.22068965517241382</v>
      </c>
      <c r="AC279">
        <v>1</v>
      </c>
      <c r="AD279">
        <v>2</v>
      </c>
      <c r="AE279" s="17">
        <f t="shared" si="29"/>
        <v>0.33333333333333331</v>
      </c>
      <c r="AF279" s="35">
        <v>3</v>
      </c>
      <c r="AG279" s="35">
        <v>10</v>
      </c>
      <c r="AH279" s="35">
        <v>16</v>
      </c>
      <c r="AI279" s="35">
        <v>75</v>
      </c>
      <c r="AJ279" s="35">
        <v>3</v>
      </c>
      <c r="AK279" s="35">
        <v>33</v>
      </c>
      <c r="AL279" s="35">
        <v>37</v>
      </c>
      <c r="AM279" s="35">
        <v>1</v>
      </c>
      <c r="AN279">
        <v>0</v>
      </c>
      <c r="AO279">
        <v>1</v>
      </c>
      <c r="AP279" s="2">
        <v>-80.180000000000007</v>
      </c>
      <c r="AQ279" s="2">
        <v>1.7000000000000002</v>
      </c>
      <c r="AR279" s="2">
        <v>79.894999999999996</v>
      </c>
      <c r="AS279" s="21">
        <v>-2.7909999999999999</v>
      </c>
      <c r="AT279" s="2">
        <v>-7.8</v>
      </c>
      <c r="AU279" s="2">
        <v>2.1</v>
      </c>
      <c r="AV279" s="2">
        <v>-0.30000000000000004</v>
      </c>
      <c r="AW279" s="2">
        <v>0.1</v>
      </c>
      <c r="AX279" s="2">
        <v>-0.5</v>
      </c>
      <c r="AY279" s="2">
        <v>1.4</v>
      </c>
    </row>
    <row r="280" spans="1:51" x14ac:dyDescent="0.2">
      <c r="A280" s="12" t="s">
        <v>2404</v>
      </c>
      <c r="B280" s="12" t="s">
        <v>2405</v>
      </c>
      <c r="C280" t="s">
        <v>2403</v>
      </c>
      <c r="D280" t="s">
        <v>199</v>
      </c>
      <c r="E280" s="12" t="s">
        <v>178</v>
      </c>
      <c r="F280">
        <v>2</v>
      </c>
      <c r="G280">
        <v>0</v>
      </c>
      <c r="H280">
        <v>0</v>
      </c>
      <c r="I280" s="31">
        <f t="shared" si="24"/>
        <v>0</v>
      </c>
      <c r="J280">
        <v>0</v>
      </c>
      <c r="K280">
        <v>0</v>
      </c>
      <c r="L280" s="3">
        <v>0</v>
      </c>
      <c r="M280" s="3">
        <v>0</v>
      </c>
      <c r="N280" s="3">
        <v>0</v>
      </c>
      <c r="O280" s="15">
        <f t="shared" si="25"/>
        <v>0</v>
      </c>
      <c r="P280">
        <v>0</v>
      </c>
      <c r="Q280">
        <v>0</v>
      </c>
      <c r="R280">
        <v>0</v>
      </c>
      <c r="S280" s="13">
        <f t="shared" si="26"/>
        <v>0</v>
      </c>
      <c r="T280" s="13">
        <f t="shared" si="27"/>
        <v>0</v>
      </c>
      <c r="U280">
        <v>0</v>
      </c>
      <c r="V280">
        <v>0</v>
      </c>
      <c r="W280">
        <v>0</v>
      </c>
      <c r="X280" s="2">
        <v>0</v>
      </c>
      <c r="Y280" s="21">
        <v>0</v>
      </c>
      <c r="AB280" s="32">
        <f t="shared" si="28"/>
        <v>0</v>
      </c>
      <c r="AE280" s="17" t="str">
        <f t="shared" si="29"/>
        <v xml:space="preserve"> </v>
      </c>
      <c r="AF280" s="35">
        <v>0</v>
      </c>
      <c r="AG280" s="35">
        <v>0</v>
      </c>
      <c r="AH280" s="35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0</v>
      </c>
      <c r="AN280">
        <v>0</v>
      </c>
      <c r="AO280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</row>
    <row r="281" spans="1:51" x14ac:dyDescent="0.2">
      <c r="A281" s="12" t="s">
        <v>2404</v>
      </c>
      <c r="B281" s="12" t="s">
        <v>2682</v>
      </c>
      <c r="C281" t="s">
        <v>2681</v>
      </c>
      <c r="D281" t="s">
        <v>317</v>
      </c>
      <c r="E281" s="12" t="s">
        <v>178</v>
      </c>
      <c r="F281">
        <v>44</v>
      </c>
      <c r="G281">
        <v>0</v>
      </c>
      <c r="H281">
        <v>0</v>
      </c>
      <c r="I281" s="31">
        <f t="shared" si="24"/>
        <v>0</v>
      </c>
      <c r="J281">
        <v>0</v>
      </c>
      <c r="K281">
        <v>0</v>
      </c>
      <c r="L281" s="3">
        <v>0</v>
      </c>
      <c r="M281" s="3">
        <v>0</v>
      </c>
      <c r="N281" s="3">
        <v>0</v>
      </c>
      <c r="O281" s="15">
        <f t="shared" si="25"/>
        <v>0</v>
      </c>
      <c r="P281">
        <v>1</v>
      </c>
      <c r="Q281">
        <v>0</v>
      </c>
      <c r="R281">
        <v>0</v>
      </c>
      <c r="S281" s="13">
        <f t="shared" si="26"/>
        <v>0</v>
      </c>
      <c r="T281" s="13">
        <f t="shared" si="27"/>
        <v>0</v>
      </c>
      <c r="U281">
        <v>12</v>
      </c>
      <c r="V281">
        <v>14</v>
      </c>
      <c r="W281">
        <v>1</v>
      </c>
      <c r="X281" s="2">
        <v>63.866666666699999</v>
      </c>
      <c r="Y281" s="21">
        <v>1.45</v>
      </c>
      <c r="Z281">
        <v>1.42</v>
      </c>
      <c r="AA281">
        <v>3.91</v>
      </c>
      <c r="AB281" s="32">
        <f t="shared" si="28"/>
        <v>0.26641651031894931</v>
      </c>
      <c r="AE281" s="17" t="str">
        <f t="shared" si="29"/>
        <v xml:space="preserve"> </v>
      </c>
      <c r="AF281" s="35">
        <v>1</v>
      </c>
      <c r="AG281" s="35">
        <v>17</v>
      </c>
      <c r="AH281" s="35">
        <v>9</v>
      </c>
      <c r="AI281" s="35">
        <v>45</v>
      </c>
      <c r="AJ281" s="35">
        <v>4</v>
      </c>
      <c r="AK281" s="35">
        <v>15</v>
      </c>
      <c r="AL281" s="35">
        <v>24</v>
      </c>
      <c r="AM281" s="35">
        <v>5</v>
      </c>
      <c r="AN281">
        <v>0</v>
      </c>
      <c r="AO281">
        <v>0</v>
      </c>
      <c r="AP281" s="2">
        <v>-78.87</v>
      </c>
      <c r="AQ281" s="2">
        <v>13.9</v>
      </c>
      <c r="AR281" s="2">
        <v>80.650000000000006</v>
      </c>
      <c r="AS281" s="21">
        <v>-3.55</v>
      </c>
      <c r="AT281" s="2">
        <v>-7.4</v>
      </c>
      <c r="AU281" s="2">
        <v>-1.5</v>
      </c>
      <c r="AV281" s="2">
        <v>0</v>
      </c>
      <c r="AW281" s="2">
        <v>0</v>
      </c>
      <c r="AX281" s="2">
        <v>1</v>
      </c>
      <c r="AY281" s="2">
        <v>-0.4</v>
      </c>
    </row>
    <row r="282" spans="1:51" x14ac:dyDescent="0.2">
      <c r="A282" s="12" t="s">
        <v>1953</v>
      </c>
      <c r="B282" s="12" t="s">
        <v>1954</v>
      </c>
      <c r="C282" t="s">
        <v>1952</v>
      </c>
      <c r="D282" t="s">
        <v>317</v>
      </c>
      <c r="E282" s="12" t="s">
        <v>178</v>
      </c>
      <c r="F282">
        <v>37</v>
      </c>
      <c r="G282">
        <v>0</v>
      </c>
      <c r="H282">
        <v>1</v>
      </c>
      <c r="I282" s="31">
        <f t="shared" si="24"/>
        <v>1</v>
      </c>
      <c r="J282">
        <v>0</v>
      </c>
      <c r="K282">
        <v>1</v>
      </c>
      <c r="L282" s="3">
        <v>0</v>
      </c>
      <c r="M282" s="3">
        <v>0</v>
      </c>
      <c r="N282" s="3">
        <v>1</v>
      </c>
      <c r="O282" s="15">
        <f t="shared" si="25"/>
        <v>0</v>
      </c>
      <c r="P282">
        <v>2</v>
      </c>
      <c r="Q282">
        <v>0</v>
      </c>
      <c r="R282">
        <v>0</v>
      </c>
      <c r="S282" s="13">
        <f t="shared" si="26"/>
        <v>0</v>
      </c>
      <c r="T282" s="13">
        <f t="shared" si="27"/>
        <v>0</v>
      </c>
      <c r="U282">
        <v>5</v>
      </c>
      <c r="V282">
        <v>6</v>
      </c>
      <c r="W282">
        <v>1</v>
      </c>
      <c r="X282" s="2">
        <v>71.716666666699993</v>
      </c>
      <c r="Y282" s="21">
        <v>1.9333333333</v>
      </c>
      <c r="Z282">
        <v>1.89</v>
      </c>
      <c r="AA282">
        <v>3.35</v>
      </c>
      <c r="AB282" s="32">
        <f t="shared" si="28"/>
        <v>0.36068702290076332</v>
      </c>
      <c r="AE282" s="17" t="str">
        <f t="shared" si="29"/>
        <v xml:space="preserve"> </v>
      </c>
      <c r="AF282" s="35">
        <v>2</v>
      </c>
      <c r="AG282" s="35">
        <v>7</v>
      </c>
      <c r="AH282" s="35">
        <v>10</v>
      </c>
      <c r="AI282" s="35">
        <v>63</v>
      </c>
      <c r="AJ282" s="35">
        <v>2</v>
      </c>
      <c r="AK282" s="35">
        <v>29</v>
      </c>
      <c r="AL282" s="35">
        <v>23</v>
      </c>
      <c r="AM282" s="35">
        <v>2</v>
      </c>
      <c r="AN282">
        <v>0</v>
      </c>
      <c r="AO282">
        <v>0</v>
      </c>
      <c r="AP282" s="2">
        <v>-90.84</v>
      </c>
      <c r="AQ282" s="2">
        <v>-8</v>
      </c>
      <c r="AR282" s="2">
        <v>82.225999999999999</v>
      </c>
      <c r="AS282" s="21">
        <v>1.611</v>
      </c>
      <c r="AT282" s="2">
        <v>-9.1</v>
      </c>
      <c r="AU282" s="2">
        <v>-2.9</v>
      </c>
      <c r="AV282" s="2">
        <v>-0.1</v>
      </c>
      <c r="AW282" s="2">
        <v>0.5</v>
      </c>
      <c r="AX282" s="2">
        <v>0.9</v>
      </c>
      <c r="AY282" s="2">
        <v>-1.7000000000000002</v>
      </c>
    </row>
    <row r="283" spans="1:51" x14ac:dyDescent="0.2">
      <c r="A283" s="12" t="s">
        <v>1200</v>
      </c>
      <c r="B283" s="12" t="s">
        <v>2264</v>
      </c>
      <c r="C283" t="s">
        <v>2263</v>
      </c>
      <c r="D283" t="s">
        <v>382</v>
      </c>
      <c r="E283" s="12" t="s">
        <v>170</v>
      </c>
      <c r="F283">
        <v>58</v>
      </c>
      <c r="G283">
        <v>0</v>
      </c>
      <c r="H283">
        <v>0</v>
      </c>
      <c r="I283" s="31">
        <f t="shared" si="24"/>
        <v>0</v>
      </c>
      <c r="J283">
        <v>0</v>
      </c>
      <c r="K283">
        <v>0</v>
      </c>
      <c r="L283" s="3">
        <v>0</v>
      </c>
      <c r="M283" s="3">
        <v>0</v>
      </c>
      <c r="N283" s="3">
        <v>0</v>
      </c>
      <c r="O283" s="15">
        <f t="shared" si="25"/>
        <v>0</v>
      </c>
      <c r="P283">
        <v>0</v>
      </c>
      <c r="Q283">
        <v>0</v>
      </c>
      <c r="R283">
        <v>1</v>
      </c>
      <c r="S283" s="13">
        <f t="shared" si="26"/>
        <v>0</v>
      </c>
      <c r="T283" s="13">
        <f t="shared" si="27"/>
        <v>0</v>
      </c>
      <c r="U283">
        <v>0</v>
      </c>
      <c r="V283">
        <v>0</v>
      </c>
      <c r="W283">
        <v>0</v>
      </c>
      <c r="X283" s="2">
        <v>3.1666666666999999</v>
      </c>
      <c r="Y283" s="21">
        <v>0.05</v>
      </c>
      <c r="Z283">
        <v>0.05</v>
      </c>
      <c r="AA283">
        <v>4.21</v>
      </c>
      <c r="AB283" s="32">
        <f t="shared" si="28"/>
        <v>1.1737089201877935E-2</v>
      </c>
      <c r="AC283">
        <v>0</v>
      </c>
      <c r="AD283">
        <v>4</v>
      </c>
      <c r="AE283" s="17">
        <f t="shared" si="29"/>
        <v>0</v>
      </c>
      <c r="AF283" s="35">
        <v>0</v>
      </c>
      <c r="AG283" s="35">
        <v>0</v>
      </c>
      <c r="AH283" s="35">
        <v>0</v>
      </c>
      <c r="AI283" s="35">
        <v>5</v>
      </c>
      <c r="AJ283" s="35">
        <v>0</v>
      </c>
      <c r="AK283" s="35">
        <v>1</v>
      </c>
      <c r="AL283" s="35">
        <v>0</v>
      </c>
      <c r="AM283" s="35">
        <v>1</v>
      </c>
      <c r="AN283">
        <v>0</v>
      </c>
      <c r="AO283">
        <v>0</v>
      </c>
      <c r="AP283" s="2">
        <v>-94.74</v>
      </c>
      <c r="AQ283" s="2">
        <v>-23.4</v>
      </c>
      <c r="AR283" s="2">
        <v>84.037000000000006</v>
      </c>
      <c r="AS283" s="21">
        <v>2.3570000000000002</v>
      </c>
      <c r="AT283" s="2">
        <v>-0.4</v>
      </c>
      <c r="AU283" s="2">
        <v>-0.1</v>
      </c>
      <c r="AV283" s="2">
        <v>-0.2</v>
      </c>
      <c r="AW283" s="2">
        <v>-0.1</v>
      </c>
      <c r="AX283" s="2">
        <v>0</v>
      </c>
      <c r="AY283" s="2">
        <v>-0.4</v>
      </c>
    </row>
    <row r="284" spans="1:51" x14ac:dyDescent="0.2">
      <c r="A284" s="12" t="s">
        <v>1271</v>
      </c>
      <c r="B284" s="12" t="s">
        <v>1272</v>
      </c>
      <c r="C284" t="s">
        <v>1270</v>
      </c>
      <c r="D284" t="s">
        <v>192</v>
      </c>
      <c r="E284" s="12" t="s">
        <v>1273</v>
      </c>
      <c r="F284">
        <v>29</v>
      </c>
      <c r="G284">
        <v>1</v>
      </c>
      <c r="H284">
        <v>0</v>
      </c>
      <c r="I284" s="31">
        <f t="shared" si="24"/>
        <v>1</v>
      </c>
      <c r="J284">
        <v>0</v>
      </c>
      <c r="K284">
        <v>0</v>
      </c>
      <c r="L284" s="3">
        <v>1</v>
      </c>
      <c r="M284" s="3">
        <v>0</v>
      </c>
      <c r="N284" s="3">
        <v>0</v>
      </c>
      <c r="O284" s="15">
        <f t="shared" si="25"/>
        <v>0</v>
      </c>
      <c r="P284">
        <v>2</v>
      </c>
      <c r="Q284">
        <v>2</v>
      </c>
      <c r="R284">
        <v>1</v>
      </c>
      <c r="S284" s="13">
        <f t="shared" si="26"/>
        <v>0.5</v>
      </c>
      <c r="T284" s="13">
        <f t="shared" si="27"/>
        <v>0.2</v>
      </c>
      <c r="U284">
        <v>3</v>
      </c>
      <c r="V284">
        <v>0</v>
      </c>
      <c r="W284">
        <v>2</v>
      </c>
      <c r="X284" s="2">
        <v>29.0333333333</v>
      </c>
      <c r="Y284" s="21">
        <v>1</v>
      </c>
      <c r="Z284">
        <v>1</v>
      </c>
      <c r="AA284">
        <v>4.26</v>
      </c>
      <c r="AB284" s="32">
        <f t="shared" si="28"/>
        <v>0.19011406844106465</v>
      </c>
      <c r="AC284">
        <v>0</v>
      </c>
      <c r="AD284">
        <v>0</v>
      </c>
      <c r="AE284" s="17" t="str">
        <f t="shared" si="29"/>
        <v xml:space="preserve"> </v>
      </c>
      <c r="AF284" s="35">
        <v>1</v>
      </c>
      <c r="AG284" s="35">
        <v>4</v>
      </c>
      <c r="AH284" s="35">
        <v>7</v>
      </c>
      <c r="AI284" s="35">
        <v>28</v>
      </c>
      <c r="AJ284" s="35">
        <v>4</v>
      </c>
      <c r="AK284" s="35">
        <v>7</v>
      </c>
      <c r="AL284" s="35">
        <v>11</v>
      </c>
      <c r="AM284" s="35">
        <v>2</v>
      </c>
      <c r="AN284">
        <v>0</v>
      </c>
      <c r="AO284">
        <v>1</v>
      </c>
      <c r="AP284" s="2">
        <v>-74.400000000000006</v>
      </c>
      <c r="AQ284" s="2">
        <v>16.399999999999999</v>
      </c>
      <c r="AR284" s="2">
        <v>68.822000000000003</v>
      </c>
      <c r="AS284" s="21">
        <v>-5.5380000000000003</v>
      </c>
      <c r="AT284" s="2">
        <v>-3</v>
      </c>
      <c r="AU284" s="2">
        <v>-0.5</v>
      </c>
      <c r="AV284" s="2">
        <v>-0.30000000000000004</v>
      </c>
      <c r="AW284" s="2">
        <v>0</v>
      </c>
      <c r="AX284" s="2">
        <v>-0.30000000000000004</v>
      </c>
      <c r="AY284" s="2">
        <v>-1</v>
      </c>
    </row>
    <row r="285" spans="1:51" x14ac:dyDescent="0.2">
      <c r="A285" s="12" t="s">
        <v>1731</v>
      </c>
      <c r="B285" s="12" t="s">
        <v>1732</v>
      </c>
      <c r="C285" t="s">
        <v>1730</v>
      </c>
      <c r="D285" t="s">
        <v>610</v>
      </c>
      <c r="E285" s="12" t="s">
        <v>148</v>
      </c>
      <c r="F285">
        <v>15</v>
      </c>
      <c r="G285">
        <v>0</v>
      </c>
      <c r="H285">
        <v>0</v>
      </c>
      <c r="I285" s="31">
        <f t="shared" si="24"/>
        <v>0</v>
      </c>
      <c r="J285">
        <v>0</v>
      </c>
      <c r="K285">
        <v>0</v>
      </c>
      <c r="L285" s="3">
        <v>0</v>
      </c>
      <c r="M285" s="3">
        <v>0</v>
      </c>
      <c r="N285" s="3">
        <v>0</v>
      </c>
      <c r="O285" s="15">
        <f t="shared" si="25"/>
        <v>0</v>
      </c>
      <c r="P285">
        <v>0</v>
      </c>
      <c r="Q285">
        <v>0</v>
      </c>
      <c r="R285">
        <v>0</v>
      </c>
      <c r="S285" s="13">
        <f t="shared" si="26"/>
        <v>0</v>
      </c>
      <c r="T285" s="13">
        <f t="shared" si="27"/>
        <v>0</v>
      </c>
      <c r="U285">
        <v>0</v>
      </c>
      <c r="V285">
        <v>0</v>
      </c>
      <c r="W285">
        <v>0</v>
      </c>
      <c r="X285" s="2">
        <v>0</v>
      </c>
      <c r="Y285" s="21">
        <v>0</v>
      </c>
      <c r="AB285" s="32">
        <f t="shared" si="28"/>
        <v>0</v>
      </c>
      <c r="AC285">
        <v>0</v>
      </c>
      <c r="AD285">
        <v>0</v>
      </c>
      <c r="AE285" s="17" t="str">
        <f t="shared" si="29"/>
        <v xml:space="preserve"> </v>
      </c>
      <c r="AF285" s="35">
        <v>0</v>
      </c>
      <c r="AG285" s="35">
        <v>0</v>
      </c>
      <c r="AH285" s="35">
        <v>0</v>
      </c>
      <c r="AI285" s="35">
        <v>0</v>
      </c>
      <c r="AJ285" s="35">
        <v>0</v>
      </c>
      <c r="AK285" s="35">
        <v>0</v>
      </c>
      <c r="AL285" s="35">
        <v>0</v>
      </c>
      <c r="AM285" s="35">
        <v>0</v>
      </c>
      <c r="AN285">
        <v>0</v>
      </c>
      <c r="AO285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</row>
    <row r="286" spans="1:51" x14ac:dyDescent="0.2">
      <c r="A286" s="12" t="s">
        <v>556</v>
      </c>
      <c r="B286" s="12" t="s">
        <v>557</v>
      </c>
      <c r="C286" t="s">
        <v>555</v>
      </c>
      <c r="D286" t="s">
        <v>300</v>
      </c>
      <c r="E286" s="12" t="s">
        <v>156</v>
      </c>
      <c r="F286">
        <v>23</v>
      </c>
      <c r="G286">
        <v>0</v>
      </c>
      <c r="H286">
        <v>0</v>
      </c>
      <c r="I286" s="31">
        <f t="shared" si="24"/>
        <v>0</v>
      </c>
      <c r="J286">
        <v>0</v>
      </c>
      <c r="K286">
        <v>0</v>
      </c>
      <c r="L286" s="3">
        <v>0</v>
      </c>
      <c r="M286" s="3">
        <v>0</v>
      </c>
      <c r="N286" s="3">
        <v>0</v>
      </c>
      <c r="O286" s="15">
        <f t="shared" si="25"/>
        <v>0</v>
      </c>
      <c r="P286">
        <v>0</v>
      </c>
      <c r="Q286">
        <v>0</v>
      </c>
      <c r="R286">
        <v>0</v>
      </c>
      <c r="S286" s="13">
        <f t="shared" si="26"/>
        <v>0</v>
      </c>
      <c r="T286" s="13">
        <f t="shared" si="27"/>
        <v>0</v>
      </c>
      <c r="U286">
        <v>0</v>
      </c>
      <c r="V286">
        <v>0</v>
      </c>
      <c r="W286">
        <v>0</v>
      </c>
      <c r="X286" s="2">
        <v>0.85</v>
      </c>
      <c r="Y286" s="21">
        <v>3.3333333300000004E-2</v>
      </c>
      <c r="Z286">
        <v>0.04</v>
      </c>
      <c r="AA286">
        <v>6.28</v>
      </c>
      <c r="AB286" s="32">
        <f t="shared" si="28"/>
        <v>6.3291139240506328E-3</v>
      </c>
      <c r="AC286">
        <v>0</v>
      </c>
      <c r="AD286">
        <v>0</v>
      </c>
      <c r="AE286" s="17" t="str">
        <f t="shared" si="29"/>
        <v xml:space="preserve"> </v>
      </c>
      <c r="AF286" s="35">
        <v>0</v>
      </c>
      <c r="AG286" s="35">
        <v>0</v>
      </c>
      <c r="AH286" s="35">
        <v>0</v>
      </c>
      <c r="AI286" s="35">
        <v>0</v>
      </c>
      <c r="AJ286" s="35">
        <v>0</v>
      </c>
      <c r="AK286" s="35">
        <v>2</v>
      </c>
      <c r="AL286" s="35">
        <v>0</v>
      </c>
      <c r="AM286" s="35">
        <v>0</v>
      </c>
      <c r="AN286">
        <v>0</v>
      </c>
      <c r="AO286">
        <v>1</v>
      </c>
      <c r="AP286" s="2">
        <v>-141.18</v>
      </c>
      <c r="AQ286" s="2">
        <v>-71.400000000000006</v>
      </c>
      <c r="AR286" s="2">
        <v>75.691000000000003</v>
      </c>
      <c r="AS286" s="21">
        <v>-5.7869999999999999</v>
      </c>
      <c r="AT286" s="2">
        <v>0</v>
      </c>
      <c r="AU286" s="2">
        <v>0.1</v>
      </c>
      <c r="AV286" s="2">
        <v>0</v>
      </c>
      <c r="AW286" s="2">
        <v>0</v>
      </c>
      <c r="AX286" s="2">
        <v>0</v>
      </c>
      <c r="AY286" s="2">
        <v>0.1</v>
      </c>
    </row>
    <row r="287" spans="1:51" x14ac:dyDescent="0.2">
      <c r="A287" s="12" t="s">
        <v>556</v>
      </c>
      <c r="B287" s="12" t="s">
        <v>634</v>
      </c>
      <c r="C287" t="s">
        <v>633</v>
      </c>
      <c r="D287" t="s">
        <v>271</v>
      </c>
      <c r="E287" s="12" t="s">
        <v>178</v>
      </c>
      <c r="F287">
        <v>77</v>
      </c>
      <c r="G287">
        <v>0</v>
      </c>
      <c r="H287">
        <v>2</v>
      </c>
      <c r="I287" s="31">
        <f t="shared" si="24"/>
        <v>2</v>
      </c>
      <c r="J287">
        <v>0</v>
      </c>
      <c r="K287">
        <v>2</v>
      </c>
      <c r="L287" s="3">
        <v>0</v>
      </c>
      <c r="M287" s="3">
        <v>0</v>
      </c>
      <c r="N287" s="3">
        <v>2</v>
      </c>
      <c r="O287" s="15">
        <f t="shared" si="25"/>
        <v>0</v>
      </c>
      <c r="P287">
        <v>1</v>
      </c>
      <c r="Q287">
        <v>0</v>
      </c>
      <c r="R287">
        <v>0</v>
      </c>
      <c r="S287" s="13">
        <f t="shared" si="26"/>
        <v>0</v>
      </c>
      <c r="T287" s="13">
        <f t="shared" si="27"/>
        <v>0</v>
      </c>
      <c r="U287">
        <v>22</v>
      </c>
      <c r="V287">
        <v>12</v>
      </c>
      <c r="W287">
        <v>6</v>
      </c>
      <c r="X287" s="2">
        <v>177.61666666670001</v>
      </c>
      <c r="Y287" s="21">
        <v>2.2999999999999998</v>
      </c>
      <c r="Z287">
        <v>2.2800000000000002</v>
      </c>
      <c r="AA287">
        <v>3.2</v>
      </c>
      <c r="AB287" s="32">
        <f t="shared" si="28"/>
        <v>0.41605839416058393</v>
      </c>
      <c r="AE287" s="17" t="str">
        <f t="shared" si="29"/>
        <v xml:space="preserve"> </v>
      </c>
      <c r="AF287" s="35">
        <v>5</v>
      </c>
      <c r="AG287" s="35">
        <v>19</v>
      </c>
      <c r="AH287" s="35">
        <v>14</v>
      </c>
      <c r="AI287" s="35">
        <v>135</v>
      </c>
      <c r="AJ287" s="35">
        <v>5</v>
      </c>
      <c r="AK287" s="35">
        <v>71</v>
      </c>
      <c r="AL287" s="35">
        <v>63</v>
      </c>
      <c r="AM287" s="35">
        <v>3</v>
      </c>
      <c r="AN287">
        <v>0</v>
      </c>
      <c r="AO287">
        <v>2</v>
      </c>
      <c r="AP287" s="2">
        <v>-89.17</v>
      </c>
      <c r="AQ287" s="2">
        <v>2.6</v>
      </c>
      <c r="AR287" s="2">
        <v>81.438000000000002</v>
      </c>
      <c r="AS287" s="21">
        <v>1.095</v>
      </c>
      <c r="AT287" s="2">
        <v>-15.1</v>
      </c>
      <c r="AU287" s="2">
        <v>1.1000000000000001</v>
      </c>
      <c r="AV287" s="2">
        <v>0.1</v>
      </c>
      <c r="AW287" s="2">
        <v>0.5</v>
      </c>
      <c r="AX287" s="2">
        <v>0.60000000000000009</v>
      </c>
      <c r="AY287" s="2">
        <v>2.4</v>
      </c>
    </row>
    <row r="288" spans="1:51" x14ac:dyDescent="0.2">
      <c r="A288" s="12" t="s">
        <v>556</v>
      </c>
      <c r="B288" s="12" t="s">
        <v>1298</v>
      </c>
      <c r="C288" t="s">
        <v>1297</v>
      </c>
      <c r="D288" t="s">
        <v>210</v>
      </c>
      <c r="E288" s="12" t="s">
        <v>148</v>
      </c>
      <c r="F288">
        <v>73</v>
      </c>
      <c r="G288">
        <v>0</v>
      </c>
      <c r="H288">
        <v>1</v>
      </c>
      <c r="I288" s="31">
        <f t="shared" si="24"/>
        <v>1</v>
      </c>
      <c r="J288">
        <v>0</v>
      </c>
      <c r="K288">
        <v>0</v>
      </c>
      <c r="L288" s="3">
        <v>0</v>
      </c>
      <c r="M288" s="3">
        <v>0</v>
      </c>
      <c r="N288" s="3">
        <v>1</v>
      </c>
      <c r="O288" s="15">
        <f t="shared" si="25"/>
        <v>0</v>
      </c>
      <c r="P288">
        <v>4</v>
      </c>
      <c r="Q288">
        <v>1</v>
      </c>
      <c r="R288">
        <v>2</v>
      </c>
      <c r="S288" s="13">
        <f t="shared" si="26"/>
        <v>0</v>
      </c>
      <c r="T288" s="13">
        <f t="shared" si="27"/>
        <v>0</v>
      </c>
      <c r="U288">
        <v>4</v>
      </c>
      <c r="V288">
        <v>4</v>
      </c>
      <c r="W288">
        <v>2</v>
      </c>
      <c r="X288" s="2">
        <v>73.283333333300007</v>
      </c>
      <c r="Y288" s="21">
        <v>1</v>
      </c>
      <c r="Z288">
        <v>0.99</v>
      </c>
      <c r="AA288">
        <v>4.41</v>
      </c>
      <c r="AB288" s="32">
        <f t="shared" si="28"/>
        <v>0.18333333333333332</v>
      </c>
      <c r="AC288">
        <v>5</v>
      </c>
      <c r="AD288">
        <v>4</v>
      </c>
      <c r="AE288" s="17">
        <f t="shared" si="29"/>
        <v>0.55555555555555558</v>
      </c>
      <c r="AF288" s="35">
        <v>1</v>
      </c>
      <c r="AG288" s="35">
        <v>9</v>
      </c>
      <c r="AH288" s="35">
        <v>20</v>
      </c>
      <c r="AI288" s="35">
        <v>71</v>
      </c>
      <c r="AJ288" s="35">
        <v>2</v>
      </c>
      <c r="AK288" s="35">
        <v>34</v>
      </c>
      <c r="AL288" s="35">
        <v>31</v>
      </c>
      <c r="AM288" s="35">
        <v>5</v>
      </c>
      <c r="AN288">
        <v>1</v>
      </c>
      <c r="AO288">
        <v>1</v>
      </c>
      <c r="AP288" s="2">
        <v>-97.07</v>
      </c>
      <c r="AQ288" s="2">
        <v>9.5</v>
      </c>
      <c r="AR288" s="2">
        <v>83.992000000000004</v>
      </c>
      <c r="AS288" s="21">
        <v>3.629</v>
      </c>
      <c r="AT288" s="2">
        <v>-7.8</v>
      </c>
      <c r="AU288" s="2">
        <v>-0.9</v>
      </c>
      <c r="AV288" s="2">
        <v>-0.4</v>
      </c>
      <c r="AW288" s="2">
        <v>-0.1</v>
      </c>
      <c r="AX288" s="2">
        <v>0.9</v>
      </c>
      <c r="AY288" s="2">
        <v>-0.5</v>
      </c>
    </row>
    <row r="289" spans="1:51" x14ac:dyDescent="0.2">
      <c r="A289" s="12" t="s">
        <v>556</v>
      </c>
      <c r="B289" s="12" t="s">
        <v>1453</v>
      </c>
      <c r="C289" t="s">
        <v>1452</v>
      </c>
      <c r="D289" t="s">
        <v>432</v>
      </c>
      <c r="E289" s="12" t="s">
        <v>178</v>
      </c>
      <c r="F289">
        <v>60</v>
      </c>
      <c r="G289">
        <v>0</v>
      </c>
      <c r="H289">
        <v>0</v>
      </c>
      <c r="I289" s="31">
        <f t="shared" si="24"/>
        <v>0</v>
      </c>
      <c r="J289">
        <v>0</v>
      </c>
      <c r="K289">
        <v>0</v>
      </c>
      <c r="L289" s="3">
        <v>0</v>
      </c>
      <c r="M289" s="3">
        <v>0</v>
      </c>
      <c r="N289" s="3">
        <v>0</v>
      </c>
      <c r="O289" s="15">
        <f t="shared" si="25"/>
        <v>0</v>
      </c>
      <c r="P289">
        <v>0</v>
      </c>
      <c r="Q289">
        <v>1</v>
      </c>
      <c r="R289">
        <v>0</v>
      </c>
      <c r="S289" s="13">
        <f t="shared" si="26"/>
        <v>0</v>
      </c>
      <c r="T289" s="13">
        <f t="shared" si="27"/>
        <v>0</v>
      </c>
      <c r="U289">
        <v>0</v>
      </c>
      <c r="V289">
        <v>0</v>
      </c>
      <c r="W289">
        <v>0</v>
      </c>
      <c r="X289" s="2">
        <v>5.85</v>
      </c>
      <c r="Y289" s="21">
        <v>8.3333333300000006E-2</v>
      </c>
      <c r="Z289">
        <v>0.1</v>
      </c>
      <c r="AA289">
        <v>5.38</v>
      </c>
      <c r="AB289" s="32">
        <f t="shared" si="28"/>
        <v>1.8248175182481754E-2</v>
      </c>
      <c r="AE289" s="17" t="str">
        <f t="shared" si="29"/>
        <v xml:space="preserve"> </v>
      </c>
      <c r="AF289" s="35">
        <v>0</v>
      </c>
      <c r="AG289" s="35">
        <v>1</v>
      </c>
      <c r="AH289" s="35">
        <v>2</v>
      </c>
      <c r="AI289" s="35">
        <v>0</v>
      </c>
      <c r="AJ289" s="35">
        <v>2</v>
      </c>
      <c r="AK289" s="35">
        <v>1</v>
      </c>
      <c r="AL289" s="35">
        <v>0</v>
      </c>
      <c r="AM289" s="35">
        <v>0</v>
      </c>
      <c r="AN289">
        <v>0</v>
      </c>
      <c r="AO289">
        <v>0</v>
      </c>
      <c r="AP289" s="2">
        <v>20.51</v>
      </c>
      <c r="AQ289" s="2">
        <v>94.1</v>
      </c>
      <c r="AR289" s="2">
        <v>79.477999999999994</v>
      </c>
      <c r="AS289" s="21">
        <v>3.0110000000000001</v>
      </c>
      <c r="AT289" s="2">
        <v>-0.1</v>
      </c>
      <c r="AU289" s="2">
        <v>0.1</v>
      </c>
      <c r="AV289" s="2">
        <v>-0.1</v>
      </c>
      <c r="AW289" s="2">
        <v>0</v>
      </c>
      <c r="AX289" s="2">
        <v>0</v>
      </c>
      <c r="AY289" s="2">
        <v>0</v>
      </c>
    </row>
    <row r="290" spans="1:51" x14ac:dyDescent="0.2">
      <c r="A290" s="12" t="s">
        <v>556</v>
      </c>
      <c r="B290" s="12" t="s">
        <v>1613</v>
      </c>
      <c r="C290" t="s">
        <v>1612</v>
      </c>
      <c r="D290" t="s">
        <v>529</v>
      </c>
      <c r="E290" s="12" t="s">
        <v>178</v>
      </c>
      <c r="F290">
        <v>57</v>
      </c>
      <c r="G290">
        <v>0</v>
      </c>
      <c r="H290">
        <v>1</v>
      </c>
      <c r="I290" s="31">
        <f t="shared" si="24"/>
        <v>1</v>
      </c>
      <c r="J290">
        <v>0</v>
      </c>
      <c r="K290">
        <v>1</v>
      </c>
      <c r="L290" s="3">
        <v>0</v>
      </c>
      <c r="M290" s="3">
        <v>0</v>
      </c>
      <c r="N290" s="3">
        <v>1</v>
      </c>
      <c r="O290" s="15">
        <f t="shared" si="25"/>
        <v>0</v>
      </c>
      <c r="P290">
        <v>2</v>
      </c>
      <c r="Q290">
        <v>0</v>
      </c>
      <c r="R290">
        <v>1</v>
      </c>
      <c r="S290" s="13">
        <f t="shared" si="26"/>
        <v>0</v>
      </c>
      <c r="T290" s="13">
        <f t="shared" si="27"/>
        <v>0</v>
      </c>
      <c r="U290">
        <v>13</v>
      </c>
      <c r="V290">
        <v>24</v>
      </c>
      <c r="W290">
        <v>6</v>
      </c>
      <c r="X290" s="2">
        <v>171.9166666667</v>
      </c>
      <c r="Y290" s="21">
        <v>3</v>
      </c>
      <c r="Z290">
        <v>2.81</v>
      </c>
      <c r="AA290">
        <v>3.35</v>
      </c>
      <c r="AB290" s="32">
        <f t="shared" si="28"/>
        <v>0.45616883116883117</v>
      </c>
      <c r="AE290" s="17" t="str">
        <f t="shared" si="29"/>
        <v xml:space="preserve"> </v>
      </c>
      <c r="AF290" s="35">
        <v>3</v>
      </c>
      <c r="AG290" s="35">
        <v>16</v>
      </c>
      <c r="AH290" s="35">
        <v>25</v>
      </c>
      <c r="AI290" s="35">
        <v>122</v>
      </c>
      <c r="AJ290" s="35">
        <v>6</v>
      </c>
      <c r="AK290" s="35">
        <v>55</v>
      </c>
      <c r="AL290" s="35">
        <v>46</v>
      </c>
      <c r="AM290" s="35">
        <v>8</v>
      </c>
      <c r="AN290">
        <v>5</v>
      </c>
      <c r="AO290">
        <v>3</v>
      </c>
      <c r="AP290" s="2">
        <v>-73.680000000000007</v>
      </c>
      <c r="AQ290" s="2">
        <v>-4.5999999999999996</v>
      </c>
      <c r="AR290" s="2">
        <v>78.004999999999995</v>
      </c>
      <c r="AS290" s="21">
        <v>-1.927</v>
      </c>
      <c r="AT290" s="2">
        <v>-12.5</v>
      </c>
      <c r="AU290" s="2">
        <v>2.6</v>
      </c>
      <c r="AV290" s="2">
        <v>0.2</v>
      </c>
      <c r="AW290" s="2">
        <v>0.8</v>
      </c>
      <c r="AX290" s="2">
        <v>-1.4</v>
      </c>
      <c r="AY290" s="2">
        <v>2.2000000000000002</v>
      </c>
    </row>
    <row r="291" spans="1:51" x14ac:dyDescent="0.2">
      <c r="A291" s="12" t="s">
        <v>556</v>
      </c>
      <c r="B291" s="12" t="s">
        <v>2652</v>
      </c>
      <c r="C291" t="s">
        <v>2651</v>
      </c>
      <c r="D291" t="s">
        <v>343</v>
      </c>
      <c r="E291" s="12" t="s">
        <v>113</v>
      </c>
      <c r="F291">
        <v>79</v>
      </c>
      <c r="G291">
        <v>1</v>
      </c>
      <c r="H291">
        <v>0</v>
      </c>
      <c r="I291" s="31">
        <f t="shared" si="24"/>
        <v>1</v>
      </c>
      <c r="J291">
        <v>0</v>
      </c>
      <c r="K291">
        <v>0</v>
      </c>
      <c r="L291" s="3">
        <v>1</v>
      </c>
      <c r="M291" s="3">
        <v>0</v>
      </c>
      <c r="N291" s="3">
        <v>0</v>
      </c>
      <c r="O291" s="15">
        <f t="shared" si="25"/>
        <v>0</v>
      </c>
      <c r="P291">
        <v>2</v>
      </c>
      <c r="Q291">
        <v>1</v>
      </c>
      <c r="R291">
        <v>1</v>
      </c>
      <c r="S291" s="13">
        <f t="shared" si="26"/>
        <v>0.5</v>
      </c>
      <c r="T291" s="13">
        <f t="shared" si="27"/>
        <v>0.25</v>
      </c>
      <c r="U291">
        <v>10</v>
      </c>
      <c r="V291">
        <v>2</v>
      </c>
      <c r="W291">
        <v>3</v>
      </c>
      <c r="X291" s="2">
        <v>145.3333333333</v>
      </c>
      <c r="Y291" s="21">
        <v>1.8333333333000001</v>
      </c>
      <c r="Z291">
        <v>1.81</v>
      </c>
      <c r="AA291">
        <v>2.96</v>
      </c>
      <c r="AB291" s="32">
        <f t="shared" si="28"/>
        <v>0.37945492662473801</v>
      </c>
      <c r="AC291">
        <v>1</v>
      </c>
      <c r="AD291">
        <v>0</v>
      </c>
      <c r="AE291" s="17">
        <f t="shared" si="29"/>
        <v>1</v>
      </c>
      <c r="AF291" s="35">
        <v>1</v>
      </c>
      <c r="AG291" s="35">
        <v>20</v>
      </c>
      <c r="AH291" s="35">
        <v>11</v>
      </c>
      <c r="AI291" s="35">
        <v>102</v>
      </c>
      <c r="AJ291" s="35">
        <v>4</v>
      </c>
      <c r="AK291" s="35">
        <v>45</v>
      </c>
      <c r="AL291" s="35">
        <v>63</v>
      </c>
      <c r="AM291" s="35">
        <v>3</v>
      </c>
      <c r="AN291">
        <v>1</v>
      </c>
      <c r="AO291">
        <v>4</v>
      </c>
      <c r="AP291" s="2">
        <v>-88.31</v>
      </c>
      <c r="AQ291" s="2">
        <v>-1.1000000000000001</v>
      </c>
      <c r="AR291" s="2">
        <v>76.921999999999997</v>
      </c>
      <c r="AS291" s="21">
        <v>-4.8070000000000004</v>
      </c>
      <c r="AT291" s="2">
        <v>-16.8</v>
      </c>
      <c r="AU291" s="2">
        <v>-3.8</v>
      </c>
      <c r="AV291" s="2">
        <v>-0.2</v>
      </c>
      <c r="AW291" s="2">
        <v>0.2</v>
      </c>
      <c r="AX291" s="2">
        <v>0.7</v>
      </c>
      <c r="AY291" s="2">
        <v>-3.1</v>
      </c>
    </row>
    <row r="292" spans="1:51" x14ac:dyDescent="0.2">
      <c r="A292" s="12" t="s">
        <v>556</v>
      </c>
      <c r="B292" s="12" t="s">
        <v>2659</v>
      </c>
      <c r="C292" t="s">
        <v>2658</v>
      </c>
      <c r="D292" t="s">
        <v>169</v>
      </c>
      <c r="E292" s="12" t="s">
        <v>170</v>
      </c>
      <c r="F292">
        <v>30</v>
      </c>
      <c r="G292">
        <v>0</v>
      </c>
      <c r="H292">
        <v>0</v>
      </c>
      <c r="I292" s="31">
        <f t="shared" si="24"/>
        <v>0</v>
      </c>
      <c r="J292">
        <v>0</v>
      </c>
      <c r="K292">
        <v>0</v>
      </c>
      <c r="L292" s="3">
        <v>0</v>
      </c>
      <c r="M292" s="3">
        <v>0</v>
      </c>
      <c r="N292" s="3">
        <v>0</v>
      </c>
      <c r="O292" s="15">
        <f t="shared" si="25"/>
        <v>0</v>
      </c>
      <c r="P292">
        <v>0</v>
      </c>
      <c r="Q292">
        <v>0</v>
      </c>
      <c r="R292">
        <v>0</v>
      </c>
      <c r="S292" s="13">
        <f t="shared" si="26"/>
        <v>0</v>
      </c>
      <c r="T292" s="13">
        <f t="shared" si="27"/>
        <v>0</v>
      </c>
      <c r="U292">
        <v>0</v>
      </c>
      <c r="V292">
        <v>0</v>
      </c>
      <c r="W292">
        <v>0</v>
      </c>
      <c r="X292" s="2">
        <v>8.3333333300000006E-2</v>
      </c>
      <c r="Y292" s="21">
        <v>0</v>
      </c>
      <c r="Z292">
        <v>0</v>
      </c>
      <c r="AA292">
        <v>5.5</v>
      </c>
      <c r="AB292" s="32">
        <f t="shared" si="28"/>
        <v>0</v>
      </c>
      <c r="AC292">
        <v>0</v>
      </c>
      <c r="AD292">
        <v>0</v>
      </c>
      <c r="AE292" s="17" t="str">
        <f t="shared" si="29"/>
        <v xml:space="preserve"> </v>
      </c>
      <c r="AF292" s="35">
        <v>0</v>
      </c>
      <c r="AG292" s="35">
        <v>0</v>
      </c>
      <c r="AH292" s="35">
        <v>0</v>
      </c>
      <c r="AI292" s="35">
        <v>0</v>
      </c>
      <c r="AJ292" s="35">
        <v>0</v>
      </c>
      <c r="AK292" s="35">
        <v>0</v>
      </c>
      <c r="AL292" s="35">
        <v>0</v>
      </c>
      <c r="AM292" s="35">
        <v>0</v>
      </c>
      <c r="AN292">
        <v>0</v>
      </c>
      <c r="AO292">
        <v>0</v>
      </c>
      <c r="AP292" s="2">
        <v>0</v>
      </c>
      <c r="AQ292" s="2">
        <v>80.400000000000006</v>
      </c>
      <c r="AR292" s="2">
        <v>82.19</v>
      </c>
      <c r="AS292" s="21">
        <v>-1.3519999999999999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</row>
    <row r="293" spans="1:51" x14ac:dyDescent="0.2">
      <c r="A293" s="12" t="s">
        <v>556</v>
      </c>
      <c r="B293" s="12" t="s">
        <v>3278</v>
      </c>
      <c r="C293" t="s">
        <v>3277</v>
      </c>
      <c r="D293" t="s">
        <v>382</v>
      </c>
      <c r="E293" s="12" t="s">
        <v>170</v>
      </c>
      <c r="F293">
        <v>79</v>
      </c>
      <c r="G293">
        <v>2</v>
      </c>
      <c r="H293">
        <v>2</v>
      </c>
      <c r="I293" s="31">
        <f t="shared" si="24"/>
        <v>4</v>
      </c>
      <c r="J293">
        <v>2</v>
      </c>
      <c r="K293">
        <v>0</v>
      </c>
      <c r="L293" s="3">
        <v>2</v>
      </c>
      <c r="M293" s="3">
        <v>2</v>
      </c>
      <c r="N293" s="3">
        <v>0</v>
      </c>
      <c r="O293" s="15">
        <f t="shared" si="25"/>
        <v>6</v>
      </c>
      <c r="P293">
        <v>7</v>
      </c>
      <c r="Q293">
        <v>2</v>
      </c>
      <c r="R293">
        <v>1</v>
      </c>
      <c r="S293" s="13">
        <f t="shared" si="26"/>
        <v>0.2857142857142857</v>
      </c>
      <c r="T293" s="13">
        <f t="shared" si="27"/>
        <v>0.2</v>
      </c>
      <c r="U293">
        <v>1</v>
      </c>
      <c r="V293">
        <v>0</v>
      </c>
      <c r="W293">
        <v>1</v>
      </c>
      <c r="X293" s="2">
        <v>69.383333333300001</v>
      </c>
      <c r="Y293" s="21">
        <v>0.86666666670000003</v>
      </c>
      <c r="Z293">
        <v>0.82</v>
      </c>
      <c r="AA293">
        <v>3.75</v>
      </c>
      <c r="AB293" s="32">
        <f t="shared" si="28"/>
        <v>0.17943107221006563</v>
      </c>
      <c r="AC293">
        <v>31</v>
      </c>
      <c r="AD293">
        <v>29</v>
      </c>
      <c r="AE293" s="17">
        <f t="shared" si="29"/>
        <v>0.51666666666666672</v>
      </c>
      <c r="AF293" s="35">
        <v>4</v>
      </c>
      <c r="AG293" s="35">
        <v>6</v>
      </c>
      <c r="AH293" s="35">
        <v>8</v>
      </c>
      <c r="AI293" s="35">
        <v>47</v>
      </c>
      <c r="AJ293" s="35">
        <v>5</v>
      </c>
      <c r="AK293" s="35">
        <v>14</v>
      </c>
      <c r="AL293" s="35">
        <v>18</v>
      </c>
      <c r="AM293" s="35">
        <v>8</v>
      </c>
      <c r="AN293">
        <v>0</v>
      </c>
      <c r="AO293">
        <v>2</v>
      </c>
      <c r="AP293" s="2">
        <v>-55.41</v>
      </c>
      <c r="AQ293" s="2">
        <v>22.6</v>
      </c>
      <c r="AR293" s="2">
        <v>79.063000000000002</v>
      </c>
      <c r="AS293" s="21">
        <v>-3.41</v>
      </c>
      <c r="AT293" s="2">
        <v>-5.3</v>
      </c>
      <c r="AU293" s="2">
        <v>0.60000000000000009</v>
      </c>
      <c r="AV293" s="2">
        <v>-0.60000000000000009</v>
      </c>
      <c r="AW293" s="2">
        <v>0.30000000000000004</v>
      </c>
      <c r="AX293" s="2">
        <v>-0.30000000000000004</v>
      </c>
      <c r="AY293" s="2">
        <v>0</v>
      </c>
    </row>
    <row r="294" spans="1:51" x14ac:dyDescent="0.2">
      <c r="A294" s="12" t="s">
        <v>556</v>
      </c>
      <c r="B294" s="12" t="s">
        <v>3415</v>
      </c>
      <c r="C294" t="s">
        <v>3414</v>
      </c>
      <c r="D294" t="s">
        <v>169</v>
      </c>
      <c r="E294" s="12" t="s">
        <v>123</v>
      </c>
      <c r="F294">
        <v>55</v>
      </c>
      <c r="G294">
        <v>0</v>
      </c>
      <c r="H294">
        <v>0</v>
      </c>
      <c r="I294" s="31">
        <f t="shared" si="24"/>
        <v>0</v>
      </c>
      <c r="J294">
        <v>0</v>
      </c>
      <c r="K294">
        <v>0</v>
      </c>
      <c r="L294" s="3">
        <v>0</v>
      </c>
      <c r="M294" s="3">
        <v>0</v>
      </c>
      <c r="N294" s="3">
        <v>0</v>
      </c>
      <c r="O294" s="15">
        <f t="shared" si="25"/>
        <v>0</v>
      </c>
      <c r="P294">
        <v>0</v>
      </c>
      <c r="Q294">
        <v>0</v>
      </c>
      <c r="R294">
        <v>0</v>
      </c>
      <c r="S294" s="13">
        <f t="shared" si="26"/>
        <v>0</v>
      </c>
      <c r="T294" s="13">
        <f t="shared" si="27"/>
        <v>0</v>
      </c>
      <c r="U294">
        <v>0</v>
      </c>
      <c r="V294">
        <v>0</v>
      </c>
      <c r="W294">
        <v>0</v>
      </c>
      <c r="X294" s="2">
        <v>0.4</v>
      </c>
      <c r="Y294" s="21">
        <v>0</v>
      </c>
      <c r="Z294">
        <v>0.01</v>
      </c>
      <c r="AA294">
        <v>5.3</v>
      </c>
      <c r="AB294" s="32">
        <f t="shared" si="28"/>
        <v>1.8832391713747647E-3</v>
      </c>
      <c r="AC294">
        <v>0</v>
      </c>
      <c r="AD294">
        <v>0</v>
      </c>
      <c r="AE294" s="17" t="str">
        <f t="shared" si="29"/>
        <v xml:space="preserve"> </v>
      </c>
      <c r="AF294" s="35">
        <v>0</v>
      </c>
      <c r="AG294" s="35">
        <v>0</v>
      </c>
      <c r="AH294" s="35">
        <v>0</v>
      </c>
      <c r="AI294" s="35">
        <v>1</v>
      </c>
      <c r="AJ294" s="35">
        <v>0</v>
      </c>
      <c r="AK294" s="35">
        <v>0</v>
      </c>
      <c r="AL294" s="35">
        <v>0</v>
      </c>
      <c r="AM294" s="35">
        <v>0</v>
      </c>
      <c r="AN294">
        <v>0</v>
      </c>
      <c r="AO294">
        <v>0</v>
      </c>
      <c r="AP294" s="2">
        <v>-150</v>
      </c>
      <c r="AQ294" s="2">
        <v>-69.7</v>
      </c>
      <c r="AR294" s="2">
        <v>82.832999999999998</v>
      </c>
      <c r="AS294" s="21">
        <v>1.3480000000000001</v>
      </c>
      <c r="AT294" s="2">
        <v>-0.1</v>
      </c>
      <c r="AU294" s="2">
        <v>-0.1</v>
      </c>
      <c r="AV294" s="2">
        <v>0</v>
      </c>
      <c r="AW294" s="2">
        <v>0</v>
      </c>
      <c r="AX294" s="2">
        <v>0</v>
      </c>
      <c r="AY294" s="2">
        <v>-0.1</v>
      </c>
    </row>
    <row r="295" spans="1:51" x14ac:dyDescent="0.2">
      <c r="A295" s="12" t="s">
        <v>891</v>
      </c>
      <c r="B295" s="12" t="s">
        <v>892</v>
      </c>
      <c r="C295" t="s">
        <v>890</v>
      </c>
      <c r="D295" t="s">
        <v>393</v>
      </c>
      <c r="E295" s="12" t="s">
        <v>113</v>
      </c>
      <c r="F295">
        <v>75</v>
      </c>
      <c r="G295">
        <v>0</v>
      </c>
      <c r="H295">
        <v>0</v>
      </c>
      <c r="I295" s="31">
        <f t="shared" si="24"/>
        <v>0</v>
      </c>
      <c r="J295">
        <v>0</v>
      </c>
      <c r="K295">
        <v>0</v>
      </c>
      <c r="L295" s="3">
        <v>0</v>
      </c>
      <c r="M295" s="3">
        <v>0</v>
      </c>
      <c r="N295" s="3">
        <v>0</v>
      </c>
      <c r="O295" s="15">
        <f t="shared" si="25"/>
        <v>0</v>
      </c>
      <c r="P295">
        <v>1</v>
      </c>
      <c r="Q295">
        <v>0</v>
      </c>
      <c r="R295">
        <v>0</v>
      </c>
      <c r="S295" s="13">
        <f t="shared" si="26"/>
        <v>0</v>
      </c>
      <c r="T295" s="13">
        <f t="shared" si="27"/>
        <v>0</v>
      </c>
      <c r="U295">
        <v>0</v>
      </c>
      <c r="V295">
        <v>0</v>
      </c>
      <c r="W295">
        <v>1</v>
      </c>
      <c r="X295" s="2">
        <v>6.1333333333000004</v>
      </c>
      <c r="Y295" s="21">
        <v>6.6666666700000002E-2</v>
      </c>
      <c r="Z295">
        <v>0.08</v>
      </c>
      <c r="AA295">
        <v>4.76</v>
      </c>
      <c r="AB295" s="32">
        <f t="shared" si="28"/>
        <v>1.6528925619834711E-2</v>
      </c>
      <c r="AC295">
        <v>1</v>
      </c>
      <c r="AD295">
        <v>1</v>
      </c>
      <c r="AE295" s="17">
        <f t="shared" si="29"/>
        <v>0.5</v>
      </c>
      <c r="AF295" s="35">
        <v>0</v>
      </c>
      <c r="AG295" s="35">
        <v>2</v>
      </c>
      <c r="AH295" s="35">
        <v>2</v>
      </c>
      <c r="AI295" s="35">
        <v>2</v>
      </c>
      <c r="AJ295" s="35">
        <v>0</v>
      </c>
      <c r="AK295" s="35">
        <v>0</v>
      </c>
      <c r="AL295" s="35">
        <v>1</v>
      </c>
      <c r="AM295" s="35">
        <v>0</v>
      </c>
      <c r="AN295">
        <v>0</v>
      </c>
      <c r="AO295">
        <v>0</v>
      </c>
      <c r="AP295" s="2">
        <v>-29.35</v>
      </c>
      <c r="AQ295" s="2">
        <v>56.7</v>
      </c>
      <c r="AR295" s="2">
        <v>82.355999999999995</v>
      </c>
      <c r="AS295" s="21">
        <v>0.93100000000000005</v>
      </c>
      <c r="AT295" s="2">
        <v>-0.5</v>
      </c>
      <c r="AU295" s="2">
        <v>-0.1</v>
      </c>
      <c r="AV295" s="2">
        <v>-0.2</v>
      </c>
      <c r="AW295" s="2">
        <v>-0.1</v>
      </c>
      <c r="AX295" s="2">
        <v>0</v>
      </c>
      <c r="AY295" s="2">
        <v>-0.30000000000000004</v>
      </c>
    </row>
    <row r="296" spans="1:51" x14ac:dyDescent="0.2">
      <c r="A296" s="12" t="s">
        <v>891</v>
      </c>
      <c r="B296" s="12" t="s">
        <v>915</v>
      </c>
      <c r="C296" t="s">
        <v>914</v>
      </c>
      <c r="D296" t="s">
        <v>529</v>
      </c>
      <c r="E296" s="12" t="s">
        <v>148</v>
      </c>
      <c r="F296">
        <v>76</v>
      </c>
      <c r="G296">
        <v>1</v>
      </c>
      <c r="H296">
        <v>1</v>
      </c>
      <c r="I296" s="31">
        <f t="shared" si="24"/>
        <v>2</v>
      </c>
      <c r="J296">
        <v>1</v>
      </c>
      <c r="K296">
        <v>0</v>
      </c>
      <c r="L296" s="3">
        <v>1</v>
      </c>
      <c r="M296" s="3">
        <v>1</v>
      </c>
      <c r="N296" s="3">
        <v>0</v>
      </c>
      <c r="O296" s="15">
        <f t="shared" si="25"/>
        <v>14.5</v>
      </c>
      <c r="P296">
        <v>11</v>
      </c>
      <c r="Q296">
        <v>6</v>
      </c>
      <c r="R296">
        <v>4</v>
      </c>
      <c r="S296" s="13">
        <f t="shared" si="26"/>
        <v>9.0909090909090912E-2</v>
      </c>
      <c r="T296" s="13">
        <f t="shared" si="27"/>
        <v>4.7619047619047616E-2</v>
      </c>
      <c r="U296">
        <v>22</v>
      </c>
      <c r="V296">
        <v>4</v>
      </c>
      <c r="W296">
        <v>6</v>
      </c>
      <c r="X296" s="2">
        <v>182.03333333329999</v>
      </c>
      <c r="Y296" s="21">
        <v>2.3833333333</v>
      </c>
      <c r="Z296">
        <v>2.29</v>
      </c>
      <c r="AA296">
        <v>3.64</v>
      </c>
      <c r="AB296" s="32">
        <f t="shared" si="28"/>
        <v>0.38617200674536256</v>
      </c>
      <c r="AC296">
        <v>1</v>
      </c>
      <c r="AD296">
        <v>14</v>
      </c>
      <c r="AE296" s="17">
        <f t="shared" si="29"/>
        <v>6.6666666666666666E-2</v>
      </c>
      <c r="AF296" s="35">
        <v>2</v>
      </c>
      <c r="AG296" s="35">
        <v>19</v>
      </c>
      <c r="AH296" s="35">
        <v>27</v>
      </c>
      <c r="AI296" s="35">
        <v>125</v>
      </c>
      <c r="AJ296" s="35">
        <v>12</v>
      </c>
      <c r="AK296" s="35">
        <v>57</v>
      </c>
      <c r="AL296" s="35">
        <v>56</v>
      </c>
      <c r="AM296" s="35">
        <v>7</v>
      </c>
      <c r="AN296">
        <v>0</v>
      </c>
      <c r="AO296">
        <v>2</v>
      </c>
      <c r="AP296" s="2">
        <v>-72.040000000000006</v>
      </c>
      <c r="AQ296" s="2">
        <v>-1.9</v>
      </c>
      <c r="AR296" s="2">
        <v>84.29</v>
      </c>
      <c r="AS296" s="21">
        <v>2.5710000000000002</v>
      </c>
      <c r="AT296" s="2">
        <v>-14.1</v>
      </c>
      <c r="AU296" s="2">
        <v>2.5</v>
      </c>
      <c r="AV296" s="2">
        <v>0.60000000000000009</v>
      </c>
      <c r="AW296" s="2">
        <v>0.60000000000000009</v>
      </c>
      <c r="AX296" s="2">
        <v>-1.9</v>
      </c>
      <c r="AY296" s="2">
        <v>1.8</v>
      </c>
    </row>
    <row r="297" spans="1:51" x14ac:dyDescent="0.2">
      <c r="A297" s="12" t="s">
        <v>891</v>
      </c>
      <c r="B297" s="12" t="s">
        <v>1621</v>
      </c>
      <c r="C297" t="s">
        <v>1620</v>
      </c>
      <c r="D297" t="s">
        <v>317</v>
      </c>
      <c r="E297" s="12" t="s">
        <v>178</v>
      </c>
      <c r="F297">
        <v>65</v>
      </c>
      <c r="G297">
        <v>0</v>
      </c>
      <c r="H297">
        <v>0</v>
      </c>
      <c r="I297" s="31">
        <f t="shared" si="24"/>
        <v>0</v>
      </c>
      <c r="J297">
        <v>0</v>
      </c>
      <c r="K297">
        <v>0</v>
      </c>
      <c r="L297" s="3">
        <v>0</v>
      </c>
      <c r="M297" s="3">
        <v>0</v>
      </c>
      <c r="N297" s="3">
        <v>0</v>
      </c>
      <c r="O297" s="15">
        <f t="shared" si="25"/>
        <v>0</v>
      </c>
      <c r="P297">
        <v>0</v>
      </c>
      <c r="Q297">
        <v>0</v>
      </c>
      <c r="R297">
        <v>0</v>
      </c>
      <c r="S297" s="13">
        <f t="shared" si="26"/>
        <v>0</v>
      </c>
      <c r="T297" s="13">
        <f t="shared" si="27"/>
        <v>0</v>
      </c>
      <c r="U297">
        <v>13</v>
      </c>
      <c r="V297">
        <v>9</v>
      </c>
      <c r="W297">
        <v>4</v>
      </c>
      <c r="X297" s="2">
        <v>126.25</v>
      </c>
      <c r="Y297" s="21">
        <v>1.9333333333</v>
      </c>
      <c r="Z297">
        <v>1.84</v>
      </c>
      <c r="AA297">
        <v>3.09</v>
      </c>
      <c r="AB297" s="32">
        <f t="shared" si="28"/>
        <v>0.37322515212981749</v>
      </c>
      <c r="AE297" s="17" t="str">
        <f t="shared" si="29"/>
        <v xml:space="preserve"> </v>
      </c>
      <c r="AF297" s="35">
        <v>2</v>
      </c>
      <c r="AG297" s="35">
        <v>21</v>
      </c>
      <c r="AH297" s="35">
        <v>18</v>
      </c>
      <c r="AI297" s="35">
        <v>89</v>
      </c>
      <c r="AJ297" s="35">
        <v>4</v>
      </c>
      <c r="AK297" s="35">
        <v>35</v>
      </c>
      <c r="AL297" s="35">
        <v>38</v>
      </c>
      <c r="AM297" s="35">
        <v>4</v>
      </c>
      <c r="AN297">
        <v>6</v>
      </c>
      <c r="AO297">
        <v>3</v>
      </c>
      <c r="AP297" s="2">
        <v>-77.8</v>
      </c>
      <c r="AQ297" s="2">
        <v>3.3</v>
      </c>
      <c r="AR297" s="2">
        <v>78.096999999999994</v>
      </c>
      <c r="AS297" s="21">
        <v>0.62</v>
      </c>
      <c r="AT297" s="2">
        <v>-13.7</v>
      </c>
      <c r="AU297" s="2">
        <v>-2.5</v>
      </c>
      <c r="AV297" s="2">
        <v>0</v>
      </c>
      <c r="AW297" s="2">
        <v>0.4</v>
      </c>
      <c r="AX297" s="2">
        <v>2.1</v>
      </c>
      <c r="AY297" s="2">
        <v>0</v>
      </c>
    </row>
    <row r="298" spans="1:51" x14ac:dyDescent="0.2">
      <c r="A298" s="12" t="s">
        <v>891</v>
      </c>
      <c r="B298" s="12" t="s">
        <v>1636</v>
      </c>
      <c r="C298" t="s">
        <v>1635</v>
      </c>
      <c r="D298" t="s">
        <v>162</v>
      </c>
      <c r="E298" s="12" t="s">
        <v>178</v>
      </c>
      <c r="F298">
        <v>31</v>
      </c>
      <c r="G298">
        <v>0</v>
      </c>
      <c r="H298">
        <v>0</v>
      </c>
      <c r="I298" s="31">
        <f t="shared" si="24"/>
        <v>0</v>
      </c>
      <c r="J298">
        <v>0</v>
      </c>
      <c r="K298">
        <v>0</v>
      </c>
      <c r="L298" s="3">
        <v>0</v>
      </c>
      <c r="M298" s="3">
        <v>0</v>
      </c>
      <c r="N298" s="3">
        <v>0</v>
      </c>
      <c r="O298" s="15">
        <f t="shared" si="25"/>
        <v>0</v>
      </c>
      <c r="P298">
        <v>1</v>
      </c>
      <c r="Q298">
        <v>0</v>
      </c>
      <c r="R298">
        <v>0</v>
      </c>
      <c r="S298" s="13">
        <f t="shared" si="26"/>
        <v>0</v>
      </c>
      <c r="T298" s="13">
        <f t="shared" si="27"/>
        <v>0</v>
      </c>
      <c r="U298">
        <v>2</v>
      </c>
      <c r="V298">
        <v>1</v>
      </c>
      <c r="W298">
        <v>0</v>
      </c>
      <c r="X298" s="2">
        <v>22.516666666700001</v>
      </c>
      <c r="Y298" s="21">
        <v>0.71666666670000001</v>
      </c>
      <c r="Z298">
        <v>0.73</v>
      </c>
      <c r="AA298">
        <v>4.8600000000000003</v>
      </c>
      <c r="AB298" s="32">
        <f t="shared" si="28"/>
        <v>0.13059033989266547</v>
      </c>
      <c r="AE298" s="17" t="str">
        <f t="shared" si="29"/>
        <v xml:space="preserve"> </v>
      </c>
      <c r="AF298" s="35">
        <v>0</v>
      </c>
      <c r="AG298" s="35">
        <v>0</v>
      </c>
      <c r="AH298" s="35">
        <v>5</v>
      </c>
      <c r="AI298" s="35">
        <v>13</v>
      </c>
      <c r="AJ298" s="35">
        <v>0</v>
      </c>
      <c r="AK298" s="35">
        <v>5</v>
      </c>
      <c r="AL298" s="35">
        <v>10</v>
      </c>
      <c r="AM298" s="35">
        <v>0</v>
      </c>
      <c r="AN298">
        <v>0</v>
      </c>
      <c r="AO298">
        <v>0</v>
      </c>
      <c r="AP298" s="2">
        <v>-61.29</v>
      </c>
      <c r="AQ298" s="2">
        <v>16.3</v>
      </c>
      <c r="AR298" s="2">
        <v>81.792000000000002</v>
      </c>
      <c r="AS298" s="21">
        <v>2.694</v>
      </c>
      <c r="AT298" s="2">
        <v>-1.1000000000000001</v>
      </c>
      <c r="AU298" s="2">
        <v>0.60000000000000009</v>
      </c>
      <c r="AV298" s="2">
        <v>-0.2</v>
      </c>
      <c r="AW298" s="2">
        <v>0.2</v>
      </c>
      <c r="AX298" s="2">
        <v>-0.30000000000000004</v>
      </c>
      <c r="AY298" s="2">
        <v>0.30000000000000004</v>
      </c>
    </row>
    <row r="299" spans="1:51" x14ac:dyDescent="0.2">
      <c r="A299" s="12" t="s">
        <v>891</v>
      </c>
      <c r="B299" s="12" t="s">
        <v>1721</v>
      </c>
      <c r="C299" t="s">
        <v>1720</v>
      </c>
      <c r="D299" t="s">
        <v>305</v>
      </c>
      <c r="E299" s="12" t="s">
        <v>140</v>
      </c>
      <c r="F299">
        <v>46</v>
      </c>
      <c r="G299">
        <v>1</v>
      </c>
      <c r="H299">
        <v>0</v>
      </c>
      <c r="I299" s="31">
        <f t="shared" si="24"/>
        <v>1</v>
      </c>
      <c r="J299">
        <v>0</v>
      </c>
      <c r="K299">
        <v>0</v>
      </c>
      <c r="L299" s="3">
        <v>1</v>
      </c>
      <c r="M299" s="3">
        <v>0</v>
      </c>
      <c r="N299" s="3">
        <v>0</v>
      </c>
      <c r="O299" s="15">
        <f t="shared" si="25"/>
        <v>0</v>
      </c>
      <c r="P299">
        <v>5</v>
      </c>
      <c r="Q299">
        <v>1</v>
      </c>
      <c r="R299">
        <v>3</v>
      </c>
      <c r="S299" s="13">
        <f t="shared" si="26"/>
        <v>0.2</v>
      </c>
      <c r="T299" s="13">
        <f t="shared" si="27"/>
        <v>0.1111111111111111</v>
      </c>
      <c r="U299">
        <v>1</v>
      </c>
      <c r="V299">
        <v>1</v>
      </c>
      <c r="W299">
        <v>1</v>
      </c>
      <c r="X299" s="2">
        <v>51.0333333333</v>
      </c>
      <c r="Y299" s="21">
        <v>1.1000000000000001</v>
      </c>
      <c r="Z299">
        <v>1.0900000000000001</v>
      </c>
      <c r="AA299">
        <v>3.61</v>
      </c>
      <c r="AB299" s="32">
        <f t="shared" si="28"/>
        <v>0.23191489361702128</v>
      </c>
      <c r="AC299">
        <v>15</v>
      </c>
      <c r="AD299">
        <v>28</v>
      </c>
      <c r="AE299" s="17">
        <f t="shared" si="29"/>
        <v>0.34883720930232559</v>
      </c>
      <c r="AF299" s="35">
        <v>2</v>
      </c>
      <c r="AG299" s="35">
        <v>4</v>
      </c>
      <c r="AH299" s="35">
        <v>7</v>
      </c>
      <c r="AI299" s="35">
        <v>30</v>
      </c>
      <c r="AJ299" s="35">
        <v>2</v>
      </c>
      <c r="AK299" s="35">
        <v>7</v>
      </c>
      <c r="AL299" s="35">
        <v>17</v>
      </c>
      <c r="AM299" s="35">
        <v>3</v>
      </c>
      <c r="AN299">
        <v>0</v>
      </c>
      <c r="AO299">
        <v>0</v>
      </c>
      <c r="AP299" s="2">
        <v>-52.59</v>
      </c>
      <c r="AQ299" s="2">
        <v>26.5</v>
      </c>
      <c r="AR299" s="2">
        <v>81.63</v>
      </c>
      <c r="AS299" s="21">
        <v>1.863</v>
      </c>
      <c r="AT299" s="2">
        <v>-3.5</v>
      </c>
      <c r="AU299" s="2">
        <v>1</v>
      </c>
      <c r="AV299" s="2">
        <v>-0.1</v>
      </c>
      <c r="AW299" s="2">
        <v>0.1</v>
      </c>
      <c r="AX299" s="2">
        <v>0.5</v>
      </c>
      <c r="AY299" s="2">
        <v>1.4</v>
      </c>
    </row>
    <row r="300" spans="1:51" x14ac:dyDescent="0.2">
      <c r="A300" s="12" t="s">
        <v>891</v>
      </c>
      <c r="B300" s="12" t="s">
        <v>1909</v>
      </c>
      <c r="C300" t="s">
        <v>1908</v>
      </c>
      <c r="D300" t="s">
        <v>330</v>
      </c>
      <c r="E300" s="12" t="s">
        <v>178</v>
      </c>
      <c r="F300">
        <v>80</v>
      </c>
      <c r="G300">
        <v>0</v>
      </c>
      <c r="H300">
        <v>0</v>
      </c>
      <c r="I300" s="31">
        <f t="shared" si="24"/>
        <v>0</v>
      </c>
      <c r="J300">
        <v>0</v>
      </c>
      <c r="K300">
        <v>0</v>
      </c>
      <c r="L300" s="3">
        <v>0</v>
      </c>
      <c r="M300" s="3">
        <v>0</v>
      </c>
      <c r="N300" s="3">
        <v>0</v>
      </c>
      <c r="O300" s="15">
        <f t="shared" si="25"/>
        <v>0</v>
      </c>
      <c r="P300">
        <v>1</v>
      </c>
      <c r="Q300">
        <v>0</v>
      </c>
      <c r="R300">
        <v>1</v>
      </c>
      <c r="S300" s="13">
        <f t="shared" si="26"/>
        <v>0</v>
      </c>
      <c r="T300" s="13">
        <f t="shared" si="27"/>
        <v>0</v>
      </c>
      <c r="U300">
        <v>8</v>
      </c>
      <c r="V300">
        <v>3</v>
      </c>
      <c r="W300">
        <v>1</v>
      </c>
      <c r="X300" s="2">
        <v>80.466666666699993</v>
      </c>
      <c r="Y300" s="21">
        <v>1</v>
      </c>
      <c r="Z300">
        <v>1</v>
      </c>
      <c r="AA300">
        <v>3.94</v>
      </c>
      <c r="AB300" s="32">
        <f t="shared" si="28"/>
        <v>0.20242914979757087</v>
      </c>
      <c r="AE300" s="17" t="str">
        <f t="shared" si="29"/>
        <v xml:space="preserve"> </v>
      </c>
      <c r="AF300" s="35">
        <v>0</v>
      </c>
      <c r="AG300" s="35">
        <v>5</v>
      </c>
      <c r="AH300" s="35">
        <v>10</v>
      </c>
      <c r="AI300" s="35">
        <v>60</v>
      </c>
      <c r="AJ300" s="35">
        <v>1</v>
      </c>
      <c r="AK300" s="35">
        <v>26</v>
      </c>
      <c r="AL300" s="35">
        <v>21</v>
      </c>
      <c r="AM300" s="35">
        <v>6</v>
      </c>
      <c r="AN300">
        <v>1</v>
      </c>
      <c r="AO300">
        <v>1</v>
      </c>
      <c r="AP300" s="2">
        <v>-71.069999999999993</v>
      </c>
      <c r="AQ300" s="2">
        <v>24.9</v>
      </c>
      <c r="AR300" s="2">
        <v>83.363</v>
      </c>
      <c r="AS300" s="21">
        <v>2.589</v>
      </c>
      <c r="AT300" s="2">
        <v>-5.8</v>
      </c>
      <c r="AU300" s="2">
        <v>1.3</v>
      </c>
      <c r="AV300" s="2">
        <v>-0.4</v>
      </c>
      <c r="AW300" s="2">
        <v>-0.2</v>
      </c>
      <c r="AX300" s="2">
        <v>0.60000000000000009</v>
      </c>
      <c r="AY300" s="2">
        <v>1.3</v>
      </c>
    </row>
    <row r="301" spans="1:51" x14ac:dyDescent="0.2">
      <c r="A301" s="12" t="s">
        <v>891</v>
      </c>
      <c r="B301" s="12" t="s">
        <v>1976</v>
      </c>
      <c r="C301" t="s">
        <v>1975</v>
      </c>
      <c r="D301" t="s">
        <v>529</v>
      </c>
      <c r="E301" s="12" t="s">
        <v>178</v>
      </c>
      <c r="F301">
        <v>82</v>
      </c>
      <c r="G301">
        <v>0</v>
      </c>
      <c r="H301">
        <v>0</v>
      </c>
      <c r="I301" s="31">
        <f t="shared" si="24"/>
        <v>0</v>
      </c>
      <c r="J301">
        <v>0</v>
      </c>
      <c r="K301">
        <v>0</v>
      </c>
      <c r="L301" s="3">
        <v>0</v>
      </c>
      <c r="M301" s="3">
        <v>0</v>
      </c>
      <c r="N301" s="3">
        <v>0</v>
      </c>
      <c r="O301" s="15">
        <f t="shared" si="25"/>
        <v>0</v>
      </c>
      <c r="P301">
        <v>5</v>
      </c>
      <c r="Q301">
        <v>2</v>
      </c>
      <c r="R301">
        <v>0</v>
      </c>
      <c r="S301" s="13">
        <f t="shared" si="26"/>
        <v>0</v>
      </c>
      <c r="T301" s="13">
        <f t="shared" si="27"/>
        <v>0</v>
      </c>
      <c r="U301">
        <v>9</v>
      </c>
      <c r="V301">
        <v>12</v>
      </c>
      <c r="W301">
        <v>3</v>
      </c>
      <c r="X301" s="2">
        <v>123.6</v>
      </c>
      <c r="Y301" s="21">
        <v>1.5</v>
      </c>
      <c r="Z301">
        <v>1.43</v>
      </c>
      <c r="AA301">
        <v>4.5</v>
      </c>
      <c r="AB301" s="32">
        <f t="shared" si="28"/>
        <v>0.24114671163575041</v>
      </c>
      <c r="AE301" s="17" t="str">
        <f t="shared" si="29"/>
        <v xml:space="preserve"> </v>
      </c>
      <c r="AF301" s="35">
        <v>0</v>
      </c>
      <c r="AG301" s="35">
        <v>20</v>
      </c>
      <c r="AH301" s="35">
        <v>22</v>
      </c>
      <c r="AI301" s="35">
        <v>73</v>
      </c>
      <c r="AJ301" s="35">
        <v>7</v>
      </c>
      <c r="AK301" s="35">
        <v>23</v>
      </c>
      <c r="AL301" s="35">
        <v>24</v>
      </c>
      <c r="AM301" s="35">
        <v>6</v>
      </c>
      <c r="AN301">
        <v>2</v>
      </c>
      <c r="AO301">
        <v>3</v>
      </c>
      <c r="AP301" s="2">
        <v>-53.64</v>
      </c>
      <c r="AQ301" s="2">
        <v>21.4</v>
      </c>
      <c r="AR301" s="2">
        <v>91.563999999999993</v>
      </c>
      <c r="AS301" s="21">
        <v>-0.90100000000000002</v>
      </c>
      <c r="AT301" s="2">
        <v>-9.5</v>
      </c>
      <c r="AU301" s="2">
        <v>0.9</v>
      </c>
      <c r="AV301" s="2">
        <v>-0.8</v>
      </c>
      <c r="AW301" s="2">
        <v>-0.30000000000000004</v>
      </c>
      <c r="AX301" s="2">
        <v>-0.8</v>
      </c>
      <c r="AY301" s="2">
        <v>-1</v>
      </c>
    </row>
    <row r="302" spans="1:51" x14ac:dyDescent="0.2">
      <c r="A302" s="12" t="s">
        <v>1968</v>
      </c>
      <c r="B302" s="12" t="s">
        <v>1969</v>
      </c>
      <c r="C302" t="s">
        <v>1967</v>
      </c>
      <c r="D302" t="s">
        <v>169</v>
      </c>
      <c r="E302" s="12" t="s">
        <v>123</v>
      </c>
      <c r="F302">
        <v>63</v>
      </c>
      <c r="G302">
        <v>2</v>
      </c>
      <c r="H302">
        <v>0</v>
      </c>
      <c r="I302" s="31">
        <f t="shared" si="24"/>
        <v>2</v>
      </c>
      <c r="J302">
        <v>0</v>
      </c>
      <c r="K302">
        <v>0</v>
      </c>
      <c r="L302" s="3">
        <v>2</v>
      </c>
      <c r="M302" s="3">
        <v>0</v>
      </c>
      <c r="N302" s="3">
        <v>0</v>
      </c>
      <c r="O302" s="15">
        <f t="shared" si="25"/>
        <v>0</v>
      </c>
      <c r="P302">
        <v>12</v>
      </c>
      <c r="Q302">
        <v>5</v>
      </c>
      <c r="R302">
        <v>5</v>
      </c>
      <c r="S302" s="13">
        <f t="shared" si="26"/>
        <v>0.16666666666666666</v>
      </c>
      <c r="T302" s="13">
        <f t="shared" si="27"/>
        <v>9.0909090909090912E-2</v>
      </c>
      <c r="U302">
        <v>5</v>
      </c>
      <c r="V302">
        <v>7</v>
      </c>
      <c r="W302">
        <v>2</v>
      </c>
      <c r="X302" s="2">
        <v>116</v>
      </c>
      <c r="Y302" s="21">
        <v>1.8333333333000001</v>
      </c>
      <c r="Z302">
        <v>1.82</v>
      </c>
      <c r="AA302">
        <v>3.75</v>
      </c>
      <c r="AB302" s="32">
        <f t="shared" si="28"/>
        <v>0.32675044883303411</v>
      </c>
      <c r="AC302">
        <v>6</v>
      </c>
      <c r="AD302">
        <v>5</v>
      </c>
      <c r="AE302" s="17">
        <f t="shared" si="29"/>
        <v>0.54545454545454541</v>
      </c>
      <c r="AF302" s="35">
        <v>2</v>
      </c>
      <c r="AG302" s="35">
        <v>14</v>
      </c>
      <c r="AH302" s="35">
        <v>17</v>
      </c>
      <c r="AI302" s="35">
        <v>91</v>
      </c>
      <c r="AJ302" s="35">
        <v>7</v>
      </c>
      <c r="AK302" s="35">
        <v>36</v>
      </c>
      <c r="AL302" s="35">
        <v>38</v>
      </c>
      <c r="AM302" s="35">
        <v>9</v>
      </c>
      <c r="AN302">
        <v>1</v>
      </c>
      <c r="AO302">
        <v>1</v>
      </c>
      <c r="AP302" s="2">
        <v>-75.27</v>
      </c>
      <c r="AQ302" s="2">
        <v>2.2000000000000002</v>
      </c>
      <c r="AR302" s="2">
        <v>86.194000000000003</v>
      </c>
      <c r="AS302" s="21">
        <v>5.84</v>
      </c>
      <c r="AT302" s="2">
        <v>-10.3</v>
      </c>
      <c r="AU302" s="2">
        <v>0.2</v>
      </c>
      <c r="AV302" s="2">
        <v>-0.2</v>
      </c>
      <c r="AW302" s="2">
        <v>0.8</v>
      </c>
      <c r="AX302" s="2">
        <v>-1.1000000000000001</v>
      </c>
      <c r="AY302" s="2">
        <v>-0.30000000000000004</v>
      </c>
    </row>
    <row r="303" spans="1:51" x14ac:dyDescent="0.2">
      <c r="A303" s="12" t="s">
        <v>2321</v>
      </c>
      <c r="B303" s="12" t="s">
        <v>2322</v>
      </c>
      <c r="C303" t="s">
        <v>2320</v>
      </c>
      <c r="D303" t="s">
        <v>147</v>
      </c>
      <c r="E303" s="12" t="s">
        <v>170</v>
      </c>
      <c r="F303">
        <v>60</v>
      </c>
      <c r="G303">
        <v>0</v>
      </c>
      <c r="H303">
        <v>0</v>
      </c>
      <c r="I303" s="31">
        <f t="shared" si="24"/>
        <v>0</v>
      </c>
      <c r="J303">
        <v>0</v>
      </c>
      <c r="K303">
        <v>0</v>
      </c>
      <c r="L303" s="3">
        <v>0</v>
      </c>
      <c r="M303" s="3">
        <v>0</v>
      </c>
      <c r="N303" s="3">
        <v>0</v>
      </c>
      <c r="O303" s="15">
        <f t="shared" si="25"/>
        <v>0</v>
      </c>
      <c r="P303">
        <v>0</v>
      </c>
      <c r="Q303">
        <v>0</v>
      </c>
      <c r="R303">
        <v>0</v>
      </c>
      <c r="S303" s="13">
        <f t="shared" si="26"/>
        <v>0</v>
      </c>
      <c r="T303" s="13">
        <f t="shared" si="27"/>
        <v>0</v>
      </c>
      <c r="U303">
        <v>0</v>
      </c>
      <c r="V303">
        <v>0</v>
      </c>
      <c r="W303">
        <v>0</v>
      </c>
      <c r="X303" s="2">
        <v>1.5666666667</v>
      </c>
      <c r="Y303" s="21">
        <v>1.6666666699999999E-2</v>
      </c>
      <c r="Z303">
        <v>0.03</v>
      </c>
      <c r="AA303">
        <v>4.93</v>
      </c>
      <c r="AB303" s="32">
        <f t="shared" si="28"/>
        <v>6.0483870967741934E-3</v>
      </c>
      <c r="AC303">
        <v>2</v>
      </c>
      <c r="AD303">
        <v>0</v>
      </c>
      <c r="AE303" s="17">
        <f t="shared" si="29"/>
        <v>1</v>
      </c>
      <c r="AF303" s="35">
        <v>0</v>
      </c>
      <c r="AG303" s="35">
        <v>1</v>
      </c>
      <c r="AH303" s="35">
        <v>0</v>
      </c>
      <c r="AI303" s="35">
        <v>1</v>
      </c>
      <c r="AJ303" s="35">
        <v>0</v>
      </c>
      <c r="AK303" s="35">
        <v>2</v>
      </c>
      <c r="AL303" s="35">
        <v>1</v>
      </c>
      <c r="AM303" s="35">
        <v>0</v>
      </c>
      <c r="AN303">
        <v>1</v>
      </c>
      <c r="AO303">
        <v>1</v>
      </c>
      <c r="AP303" s="2">
        <v>-187.5</v>
      </c>
      <c r="AQ303" s="2">
        <v>-95.6</v>
      </c>
      <c r="AR303" s="2">
        <v>84.257999999999996</v>
      </c>
      <c r="AS303" s="21">
        <v>2.7869999999999999</v>
      </c>
      <c r="AT303" s="2">
        <v>-0.4</v>
      </c>
      <c r="AU303" s="2">
        <v>-0.1</v>
      </c>
      <c r="AV303" s="2">
        <v>-0.1</v>
      </c>
      <c r="AW303" s="2">
        <v>0</v>
      </c>
      <c r="AX303" s="2">
        <v>0</v>
      </c>
      <c r="AY303" s="2">
        <v>-0.2</v>
      </c>
    </row>
    <row r="304" spans="1:51" x14ac:dyDescent="0.2">
      <c r="A304" s="12" t="s">
        <v>2137</v>
      </c>
      <c r="B304" s="12" t="s">
        <v>2138</v>
      </c>
      <c r="C304" t="s">
        <v>2136</v>
      </c>
      <c r="D304" t="s">
        <v>210</v>
      </c>
      <c r="E304" s="12" t="s">
        <v>170</v>
      </c>
      <c r="F304">
        <v>17</v>
      </c>
      <c r="G304">
        <v>1</v>
      </c>
      <c r="H304">
        <v>0</v>
      </c>
      <c r="I304" s="31">
        <f t="shared" si="24"/>
        <v>1</v>
      </c>
      <c r="J304">
        <v>0</v>
      </c>
      <c r="K304">
        <v>0</v>
      </c>
      <c r="L304" s="3">
        <v>1</v>
      </c>
      <c r="M304" s="3">
        <v>0</v>
      </c>
      <c r="N304" s="3">
        <v>0</v>
      </c>
      <c r="O304" s="15">
        <f t="shared" si="25"/>
        <v>0</v>
      </c>
      <c r="P304">
        <v>0</v>
      </c>
      <c r="Q304">
        <v>0</v>
      </c>
      <c r="R304">
        <v>0</v>
      </c>
      <c r="S304" s="13">
        <f t="shared" si="26"/>
        <v>0</v>
      </c>
      <c r="T304" s="13">
        <f t="shared" si="27"/>
        <v>0</v>
      </c>
      <c r="U304">
        <v>0</v>
      </c>
      <c r="V304">
        <v>0</v>
      </c>
      <c r="W304">
        <v>0</v>
      </c>
      <c r="X304" s="2">
        <v>0.35</v>
      </c>
      <c r="Y304" s="21">
        <v>1.6666666699999999E-2</v>
      </c>
      <c r="Z304">
        <v>0.02</v>
      </c>
      <c r="AA304">
        <v>4.8499999999999996</v>
      </c>
      <c r="AB304" s="32">
        <f t="shared" si="28"/>
        <v>4.106776180698153E-3</v>
      </c>
      <c r="AC304">
        <v>0</v>
      </c>
      <c r="AD304">
        <v>0</v>
      </c>
      <c r="AE304" s="17" t="str">
        <f t="shared" si="29"/>
        <v xml:space="preserve"> </v>
      </c>
      <c r="AF304" s="35">
        <v>1</v>
      </c>
      <c r="AG304" s="35">
        <v>0</v>
      </c>
      <c r="AH304" s="35">
        <v>2</v>
      </c>
      <c r="AI304" s="35">
        <v>0</v>
      </c>
      <c r="AJ304" s="35">
        <v>0</v>
      </c>
      <c r="AK304" s="35">
        <v>0</v>
      </c>
      <c r="AL304" s="35">
        <v>0</v>
      </c>
      <c r="AM304" s="35">
        <v>0</v>
      </c>
      <c r="AN304">
        <v>0</v>
      </c>
      <c r="AO304">
        <v>0</v>
      </c>
      <c r="AP304" s="2">
        <v>514.29</v>
      </c>
      <c r="AQ304" s="2">
        <v>643.9</v>
      </c>
      <c r="AR304" s="2">
        <v>81.697000000000003</v>
      </c>
      <c r="AS304" s="21">
        <v>-0.69300000000000006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</row>
    <row r="305" spans="1:51" x14ac:dyDescent="0.2">
      <c r="A305" s="12" t="s">
        <v>3508</v>
      </c>
      <c r="B305" s="12" t="s">
        <v>3509</v>
      </c>
      <c r="C305" t="s">
        <v>3507</v>
      </c>
      <c r="D305" t="s">
        <v>223</v>
      </c>
      <c r="E305" s="12" t="s">
        <v>178</v>
      </c>
      <c r="F305">
        <v>69</v>
      </c>
      <c r="G305">
        <v>0</v>
      </c>
      <c r="H305">
        <v>2</v>
      </c>
      <c r="I305" s="31">
        <f t="shared" si="24"/>
        <v>2</v>
      </c>
      <c r="J305">
        <v>0</v>
      </c>
      <c r="K305">
        <v>2</v>
      </c>
      <c r="L305" s="3">
        <v>0</v>
      </c>
      <c r="M305" s="3">
        <v>0</v>
      </c>
      <c r="N305" s="3">
        <v>2</v>
      </c>
      <c r="O305" s="15">
        <f t="shared" si="25"/>
        <v>0</v>
      </c>
      <c r="P305">
        <v>1</v>
      </c>
      <c r="Q305">
        <v>1</v>
      </c>
      <c r="R305">
        <v>3</v>
      </c>
      <c r="S305" s="13">
        <f t="shared" si="26"/>
        <v>0</v>
      </c>
      <c r="T305" s="13">
        <f t="shared" si="27"/>
        <v>0</v>
      </c>
      <c r="U305">
        <v>22</v>
      </c>
      <c r="V305">
        <v>16</v>
      </c>
      <c r="W305">
        <v>9</v>
      </c>
      <c r="X305" s="2">
        <v>190.76666666669999</v>
      </c>
      <c r="Y305" s="21">
        <v>2.75</v>
      </c>
      <c r="Z305">
        <v>2.7</v>
      </c>
      <c r="AA305">
        <v>3.06</v>
      </c>
      <c r="AB305" s="32">
        <f t="shared" si="28"/>
        <v>0.46875000000000006</v>
      </c>
      <c r="AE305" s="17" t="str">
        <f t="shared" si="29"/>
        <v xml:space="preserve"> </v>
      </c>
      <c r="AF305" s="35">
        <v>4</v>
      </c>
      <c r="AG305" s="35">
        <v>14</v>
      </c>
      <c r="AH305" s="35">
        <v>23</v>
      </c>
      <c r="AI305" s="35">
        <v>176</v>
      </c>
      <c r="AJ305" s="35">
        <v>5</v>
      </c>
      <c r="AK305" s="35">
        <v>71</v>
      </c>
      <c r="AL305" s="35">
        <v>73</v>
      </c>
      <c r="AM305" s="35">
        <v>11</v>
      </c>
      <c r="AN305">
        <v>1</v>
      </c>
      <c r="AO305">
        <v>1</v>
      </c>
      <c r="AP305" s="2">
        <v>-93.62</v>
      </c>
      <c r="AQ305" s="2">
        <v>-24.1</v>
      </c>
      <c r="AR305" s="2">
        <v>83.742000000000004</v>
      </c>
      <c r="AS305" s="21">
        <v>2.37</v>
      </c>
      <c r="AT305" s="2">
        <v>-19</v>
      </c>
      <c r="AU305" s="2">
        <v>-1.5</v>
      </c>
      <c r="AV305" s="2">
        <v>0.7</v>
      </c>
      <c r="AW305" s="2">
        <v>0.8</v>
      </c>
      <c r="AX305" s="2">
        <v>0.5</v>
      </c>
      <c r="AY305" s="2">
        <v>0.4</v>
      </c>
    </row>
    <row r="306" spans="1:51" x14ac:dyDescent="0.2">
      <c r="A306" s="12" t="s">
        <v>1358</v>
      </c>
      <c r="B306" s="12" t="s">
        <v>1359</v>
      </c>
      <c r="C306" t="s">
        <v>1357</v>
      </c>
      <c r="D306" t="s">
        <v>343</v>
      </c>
      <c r="E306" s="12" t="s">
        <v>132</v>
      </c>
      <c r="F306">
        <v>13</v>
      </c>
      <c r="G306">
        <v>0</v>
      </c>
      <c r="H306">
        <v>0</v>
      </c>
      <c r="I306" s="31">
        <f t="shared" si="24"/>
        <v>0</v>
      </c>
      <c r="J306">
        <v>0</v>
      </c>
      <c r="K306">
        <v>0</v>
      </c>
      <c r="L306" s="3">
        <v>0</v>
      </c>
      <c r="M306" s="3">
        <v>0</v>
      </c>
      <c r="N306" s="3">
        <v>0</v>
      </c>
      <c r="O306" s="15">
        <f t="shared" si="25"/>
        <v>0</v>
      </c>
      <c r="P306">
        <v>0</v>
      </c>
      <c r="Q306">
        <v>0</v>
      </c>
      <c r="R306">
        <v>0</v>
      </c>
      <c r="S306" s="13">
        <f t="shared" si="26"/>
        <v>0</v>
      </c>
      <c r="T306" s="13">
        <f t="shared" si="27"/>
        <v>0</v>
      </c>
      <c r="U306">
        <v>0</v>
      </c>
      <c r="V306">
        <v>0</v>
      </c>
      <c r="W306">
        <v>0</v>
      </c>
      <c r="X306" s="2">
        <v>0</v>
      </c>
      <c r="Y306" s="21">
        <v>0</v>
      </c>
      <c r="AB306" s="32">
        <f t="shared" si="28"/>
        <v>0</v>
      </c>
      <c r="AC306">
        <v>0</v>
      </c>
      <c r="AD306">
        <v>0</v>
      </c>
      <c r="AE306" s="17" t="str">
        <f t="shared" si="29"/>
        <v xml:space="preserve"> </v>
      </c>
      <c r="AF306" s="35">
        <v>0</v>
      </c>
      <c r="AG306" s="35">
        <v>0</v>
      </c>
      <c r="AH306" s="35">
        <v>0</v>
      </c>
      <c r="AI306" s="35">
        <v>0</v>
      </c>
      <c r="AJ306" s="35">
        <v>0</v>
      </c>
      <c r="AK306" s="35">
        <v>0</v>
      </c>
      <c r="AL306" s="35">
        <v>0</v>
      </c>
      <c r="AM306" s="35">
        <v>0</v>
      </c>
      <c r="AN306">
        <v>0</v>
      </c>
      <c r="AO306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</row>
    <row r="307" spans="1:51" x14ac:dyDescent="0.2">
      <c r="A307" s="12" t="s">
        <v>550</v>
      </c>
      <c r="B307" s="12" t="s">
        <v>551</v>
      </c>
      <c r="C307" t="s">
        <v>549</v>
      </c>
      <c r="D307" t="s">
        <v>367</v>
      </c>
      <c r="E307" s="12" t="s">
        <v>178</v>
      </c>
      <c r="F307">
        <v>52</v>
      </c>
      <c r="G307">
        <v>0</v>
      </c>
      <c r="H307">
        <v>0</v>
      </c>
      <c r="I307" s="31">
        <f t="shared" si="24"/>
        <v>0</v>
      </c>
      <c r="J307">
        <v>0</v>
      </c>
      <c r="K307">
        <v>0</v>
      </c>
      <c r="L307" s="3">
        <v>0</v>
      </c>
      <c r="M307" s="3">
        <v>0</v>
      </c>
      <c r="N307" s="3">
        <v>0</v>
      </c>
      <c r="O307" s="15">
        <f t="shared" si="25"/>
        <v>0</v>
      </c>
      <c r="P307">
        <v>0</v>
      </c>
      <c r="Q307">
        <v>0</v>
      </c>
      <c r="R307">
        <v>0</v>
      </c>
      <c r="S307" s="13">
        <f t="shared" si="26"/>
        <v>0</v>
      </c>
      <c r="T307" s="13">
        <f t="shared" si="27"/>
        <v>0</v>
      </c>
      <c r="U307">
        <v>2</v>
      </c>
      <c r="V307">
        <v>1</v>
      </c>
      <c r="W307">
        <v>1</v>
      </c>
      <c r="X307" s="2">
        <v>26.116666666699999</v>
      </c>
      <c r="Y307" s="21">
        <v>0.5</v>
      </c>
      <c r="Z307">
        <v>0.5</v>
      </c>
      <c r="AA307">
        <v>5.32</v>
      </c>
      <c r="AB307" s="32">
        <f t="shared" si="28"/>
        <v>8.5910652920962199E-2</v>
      </c>
      <c r="AE307" s="17" t="str">
        <f t="shared" si="29"/>
        <v xml:space="preserve"> </v>
      </c>
      <c r="AF307" s="35">
        <v>1</v>
      </c>
      <c r="AG307" s="35">
        <v>1</v>
      </c>
      <c r="AH307" s="35">
        <v>12</v>
      </c>
      <c r="AI307" s="35">
        <v>10</v>
      </c>
      <c r="AJ307" s="35">
        <v>1</v>
      </c>
      <c r="AK307" s="35">
        <v>6</v>
      </c>
      <c r="AL307" s="35">
        <v>8</v>
      </c>
      <c r="AM307" s="35">
        <v>0</v>
      </c>
      <c r="AN307">
        <v>0</v>
      </c>
      <c r="AO307">
        <v>0</v>
      </c>
      <c r="AP307" s="2">
        <v>-25.27</v>
      </c>
      <c r="AQ307" s="2">
        <v>68.7</v>
      </c>
      <c r="AR307" s="2">
        <v>83.736999999999995</v>
      </c>
      <c r="AS307" s="21">
        <v>1.754</v>
      </c>
      <c r="AT307" s="2">
        <v>-0.1</v>
      </c>
      <c r="AU307" s="2">
        <v>2.1</v>
      </c>
      <c r="AV307" s="2">
        <v>-0.4</v>
      </c>
      <c r="AW307" s="2">
        <v>0</v>
      </c>
      <c r="AX307" s="2">
        <v>-0.2</v>
      </c>
      <c r="AY307" s="2">
        <v>1.5</v>
      </c>
    </row>
    <row r="308" spans="1:51" x14ac:dyDescent="0.2">
      <c r="A308" s="12" t="s">
        <v>360</v>
      </c>
      <c r="B308" s="12" t="s">
        <v>361</v>
      </c>
      <c r="C308" t="s">
        <v>359</v>
      </c>
      <c r="D308" t="s">
        <v>192</v>
      </c>
      <c r="E308" s="12" t="s">
        <v>178</v>
      </c>
      <c r="F308">
        <v>70</v>
      </c>
      <c r="G308">
        <v>0</v>
      </c>
      <c r="H308">
        <v>1</v>
      </c>
      <c r="I308" s="31">
        <f t="shared" si="24"/>
        <v>1</v>
      </c>
      <c r="J308">
        <v>0</v>
      </c>
      <c r="K308">
        <v>1</v>
      </c>
      <c r="L308" s="3">
        <v>0</v>
      </c>
      <c r="M308" s="3">
        <v>0</v>
      </c>
      <c r="N308" s="3">
        <v>1</v>
      </c>
      <c r="O308" s="15">
        <f t="shared" si="25"/>
        <v>0</v>
      </c>
      <c r="P308">
        <v>4</v>
      </c>
      <c r="Q308">
        <v>0</v>
      </c>
      <c r="R308">
        <v>0</v>
      </c>
      <c r="S308" s="13">
        <f t="shared" si="26"/>
        <v>0</v>
      </c>
      <c r="T308" s="13">
        <f t="shared" si="27"/>
        <v>0</v>
      </c>
      <c r="U308">
        <v>37</v>
      </c>
      <c r="V308">
        <v>9</v>
      </c>
      <c r="W308">
        <v>3</v>
      </c>
      <c r="X308" s="2">
        <v>223.01666666669999</v>
      </c>
      <c r="Y308" s="21">
        <v>3.1833333333000002</v>
      </c>
      <c r="Z308">
        <v>3.11</v>
      </c>
      <c r="AA308">
        <v>2.16</v>
      </c>
      <c r="AB308" s="32">
        <f t="shared" si="28"/>
        <v>0.59013282732447825</v>
      </c>
      <c r="AE308" s="17" t="str">
        <f t="shared" si="29"/>
        <v xml:space="preserve"> </v>
      </c>
      <c r="AF308" s="35">
        <v>7</v>
      </c>
      <c r="AG308" s="35">
        <v>31</v>
      </c>
      <c r="AH308" s="35">
        <v>19</v>
      </c>
      <c r="AI308" s="35">
        <v>155</v>
      </c>
      <c r="AJ308" s="35">
        <v>11</v>
      </c>
      <c r="AK308" s="35">
        <v>84</v>
      </c>
      <c r="AL308" s="35">
        <v>118</v>
      </c>
      <c r="AM308" s="35">
        <v>8</v>
      </c>
      <c r="AN308">
        <v>2</v>
      </c>
      <c r="AO308">
        <v>1</v>
      </c>
      <c r="AP308" s="2">
        <v>-94.67</v>
      </c>
      <c r="AQ308" s="2">
        <v>-10.7</v>
      </c>
      <c r="AR308" s="2">
        <v>77.081000000000003</v>
      </c>
      <c r="AS308" s="21">
        <v>-13.058</v>
      </c>
      <c r="AT308" s="2">
        <v>-19.899999999999999</v>
      </c>
      <c r="AU308" s="2">
        <v>0.8</v>
      </c>
      <c r="AV308" s="2">
        <v>0.5</v>
      </c>
      <c r="AW308" s="2">
        <v>0.8</v>
      </c>
      <c r="AX308" s="2">
        <v>-2.8</v>
      </c>
      <c r="AY308" s="2">
        <v>-0.7</v>
      </c>
    </row>
    <row r="309" spans="1:51" x14ac:dyDescent="0.2">
      <c r="A309" s="12" t="s">
        <v>939</v>
      </c>
      <c r="B309" s="12" t="s">
        <v>940</v>
      </c>
      <c r="C309" t="s">
        <v>938</v>
      </c>
      <c r="D309" t="s">
        <v>177</v>
      </c>
      <c r="E309" s="12" t="s">
        <v>178</v>
      </c>
      <c r="F309">
        <v>15</v>
      </c>
      <c r="G309">
        <v>0</v>
      </c>
      <c r="H309">
        <v>0</v>
      </c>
      <c r="I309" s="31">
        <f t="shared" si="24"/>
        <v>0</v>
      </c>
      <c r="J309">
        <v>0</v>
      </c>
      <c r="K309">
        <v>0</v>
      </c>
      <c r="L309" s="3">
        <v>0</v>
      </c>
      <c r="M309" s="3">
        <v>0</v>
      </c>
      <c r="N309" s="3">
        <v>0</v>
      </c>
      <c r="O309" s="15">
        <f t="shared" si="25"/>
        <v>0</v>
      </c>
      <c r="P309">
        <v>0</v>
      </c>
      <c r="Q309">
        <v>0</v>
      </c>
      <c r="R309">
        <v>0</v>
      </c>
      <c r="S309" s="13">
        <f t="shared" si="26"/>
        <v>0</v>
      </c>
      <c r="T309" s="13">
        <f t="shared" si="27"/>
        <v>0</v>
      </c>
      <c r="U309">
        <v>0</v>
      </c>
      <c r="V309">
        <v>0</v>
      </c>
      <c r="W309">
        <v>0</v>
      </c>
      <c r="X309" s="2">
        <v>3.9333333333000002</v>
      </c>
      <c r="Y309" s="21">
        <v>0.25</v>
      </c>
      <c r="Z309">
        <v>0.26</v>
      </c>
      <c r="AA309">
        <v>4.01</v>
      </c>
      <c r="AB309" s="32">
        <f t="shared" si="28"/>
        <v>6.0889929742388764E-2</v>
      </c>
      <c r="AE309" s="17" t="str">
        <f t="shared" si="29"/>
        <v xml:space="preserve"> </v>
      </c>
      <c r="AF309" s="35">
        <v>0</v>
      </c>
      <c r="AG309" s="35">
        <v>2</v>
      </c>
      <c r="AH309" s="35">
        <v>0</v>
      </c>
      <c r="AI309" s="35">
        <v>1</v>
      </c>
      <c r="AJ309" s="35">
        <v>1</v>
      </c>
      <c r="AK309" s="35">
        <v>2</v>
      </c>
      <c r="AL309" s="35">
        <v>0</v>
      </c>
      <c r="AM309" s="35">
        <v>0</v>
      </c>
      <c r="AN309">
        <v>0</v>
      </c>
      <c r="AO309">
        <v>0</v>
      </c>
      <c r="AP309" s="2">
        <v>-61.02</v>
      </c>
      <c r="AQ309" s="2">
        <v>7.7</v>
      </c>
      <c r="AR309" s="2">
        <v>67.287999999999997</v>
      </c>
      <c r="AS309" s="21">
        <v>7.5999999999999998E-2</v>
      </c>
      <c r="AT309" s="2">
        <v>-0.4</v>
      </c>
      <c r="AU309" s="2">
        <v>-0.1</v>
      </c>
      <c r="AV309" s="2">
        <v>0</v>
      </c>
      <c r="AW309" s="2">
        <v>0</v>
      </c>
      <c r="AX309" s="2">
        <v>0</v>
      </c>
      <c r="AY309" s="2">
        <v>-0.1</v>
      </c>
    </row>
    <row r="310" spans="1:51" x14ac:dyDescent="0.2">
      <c r="A310" s="12" t="s">
        <v>2622</v>
      </c>
      <c r="B310" s="12" t="s">
        <v>2623</v>
      </c>
      <c r="C310" t="s">
        <v>2621</v>
      </c>
      <c r="D310" t="s">
        <v>300</v>
      </c>
      <c r="E310" s="12" t="s">
        <v>170</v>
      </c>
      <c r="F310">
        <v>80</v>
      </c>
      <c r="G310">
        <v>2</v>
      </c>
      <c r="H310">
        <v>1</v>
      </c>
      <c r="I310" s="31">
        <f t="shared" si="24"/>
        <v>3</v>
      </c>
      <c r="J310">
        <v>1</v>
      </c>
      <c r="K310">
        <v>0</v>
      </c>
      <c r="L310" s="3">
        <v>2</v>
      </c>
      <c r="M310" s="3">
        <v>1</v>
      </c>
      <c r="N310" s="3">
        <v>0</v>
      </c>
      <c r="O310" s="15">
        <f t="shared" si="25"/>
        <v>12</v>
      </c>
      <c r="P310">
        <v>7</v>
      </c>
      <c r="Q310">
        <v>3</v>
      </c>
      <c r="R310">
        <v>2</v>
      </c>
      <c r="S310" s="13">
        <f t="shared" si="26"/>
        <v>0.2857142857142857</v>
      </c>
      <c r="T310" s="13">
        <f t="shared" si="27"/>
        <v>0.16666666666666666</v>
      </c>
      <c r="U310">
        <v>8</v>
      </c>
      <c r="V310">
        <v>3</v>
      </c>
      <c r="W310">
        <v>3</v>
      </c>
      <c r="X310" s="2">
        <v>172.75</v>
      </c>
      <c r="Y310" s="21">
        <v>2.15</v>
      </c>
      <c r="Z310">
        <v>2.12</v>
      </c>
      <c r="AA310">
        <v>2.96</v>
      </c>
      <c r="AB310" s="32">
        <f t="shared" si="28"/>
        <v>0.41732283464566933</v>
      </c>
      <c r="AC310">
        <v>75</v>
      </c>
      <c r="AD310">
        <v>109</v>
      </c>
      <c r="AE310" s="17">
        <f t="shared" si="29"/>
        <v>0.40760869565217389</v>
      </c>
      <c r="AF310" s="35">
        <v>3</v>
      </c>
      <c r="AG310" s="35">
        <v>27</v>
      </c>
      <c r="AH310" s="35">
        <v>33</v>
      </c>
      <c r="AI310" s="35">
        <v>110</v>
      </c>
      <c r="AJ310" s="35">
        <v>19</v>
      </c>
      <c r="AK310" s="35">
        <v>57</v>
      </c>
      <c r="AL310" s="35">
        <v>63</v>
      </c>
      <c r="AM310" s="35">
        <v>7</v>
      </c>
      <c r="AN310">
        <v>1</v>
      </c>
      <c r="AO310">
        <v>4</v>
      </c>
      <c r="AP310" s="2">
        <v>-69.11</v>
      </c>
      <c r="AQ310" s="2">
        <v>14.9</v>
      </c>
      <c r="AR310" s="2">
        <v>83.730999999999995</v>
      </c>
      <c r="AS310" s="21">
        <v>2.3980000000000001</v>
      </c>
      <c r="AT310" s="2">
        <v>-15.1</v>
      </c>
      <c r="AU310" s="2">
        <v>1.5</v>
      </c>
      <c r="AV310" s="2">
        <v>0.4</v>
      </c>
      <c r="AW310" s="2">
        <v>1.2</v>
      </c>
      <c r="AX310" s="2">
        <v>-1.7000000000000002</v>
      </c>
      <c r="AY310" s="2">
        <v>1.4</v>
      </c>
    </row>
    <row r="311" spans="1:51" x14ac:dyDescent="0.2">
      <c r="A311" s="12" t="s">
        <v>2412</v>
      </c>
      <c r="B311" s="12" t="s">
        <v>2413</v>
      </c>
      <c r="C311" t="s">
        <v>2411</v>
      </c>
      <c r="D311" t="s">
        <v>112</v>
      </c>
      <c r="E311" s="12" t="s">
        <v>156</v>
      </c>
      <c r="F311">
        <v>27</v>
      </c>
      <c r="G311">
        <v>0</v>
      </c>
      <c r="H311">
        <v>0</v>
      </c>
      <c r="I311" s="31">
        <f t="shared" si="24"/>
        <v>0</v>
      </c>
      <c r="J311">
        <v>0</v>
      </c>
      <c r="K311">
        <v>0</v>
      </c>
      <c r="L311" s="3">
        <v>0</v>
      </c>
      <c r="M311" s="3">
        <v>0</v>
      </c>
      <c r="N311" s="3">
        <v>0</v>
      </c>
      <c r="O311" s="15">
        <f t="shared" si="25"/>
        <v>0</v>
      </c>
      <c r="P311">
        <v>0</v>
      </c>
      <c r="Q311">
        <v>0</v>
      </c>
      <c r="R311">
        <v>0</v>
      </c>
      <c r="S311" s="13">
        <f t="shared" si="26"/>
        <v>0</v>
      </c>
      <c r="T311" s="13">
        <f t="shared" si="27"/>
        <v>0</v>
      </c>
      <c r="U311">
        <v>0</v>
      </c>
      <c r="V311">
        <v>0</v>
      </c>
      <c r="W311">
        <v>0</v>
      </c>
      <c r="X311" s="2">
        <v>0.1166666667</v>
      </c>
      <c r="Y311" s="21">
        <v>0</v>
      </c>
      <c r="Z311">
        <v>0</v>
      </c>
      <c r="AA311">
        <v>5.17</v>
      </c>
      <c r="AB311" s="32">
        <f t="shared" si="28"/>
        <v>0</v>
      </c>
      <c r="AC311">
        <v>0</v>
      </c>
      <c r="AD311">
        <v>0</v>
      </c>
      <c r="AE311" s="17" t="str">
        <f t="shared" si="29"/>
        <v xml:space="preserve"> </v>
      </c>
      <c r="AF311" s="35">
        <v>0</v>
      </c>
      <c r="AG311" s="35">
        <v>0</v>
      </c>
      <c r="AH311" s="35">
        <v>0</v>
      </c>
      <c r="AI311" s="35">
        <v>0</v>
      </c>
      <c r="AJ311" s="35">
        <v>0</v>
      </c>
      <c r="AK311" s="35">
        <v>0</v>
      </c>
      <c r="AL311" s="35">
        <v>0</v>
      </c>
      <c r="AM311" s="35">
        <v>0</v>
      </c>
      <c r="AN311">
        <v>0</v>
      </c>
      <c r="AO311">
        <v>0</v>
      </c>
      <c r="AP311" s="2">
        <v>-514.29</v>
      </c>
      <c r="AQ311" s="2">
        <v>-408.9</v>
      </c>
      <c r="AR311" s="2">
        <v>73.822999999999993</v>
      </c>
      <c r="AS311" s="21">
        <v>1.6870000000000001</v>
      </c>
      <c r="AT311" s="2">
        <v>-0.1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</row>
    <row r="312" spans="1:51" x14ac:dyDescent="0.2">
      <c r="A312" s="12" t="s">
        <v>1674</v>
      </c>
      <c r="B312" s="12" t="s">
        <v>104</v>
      </c>
      <c r="C312" t="s">
        <v>1673</v>
      </c>
      <c r="D312" t="s">
        <v>610</v>
      </c>
      <c r="E312" s="12" t="s">
        <v>170</v>
      </c>
      <c r="F312">
        <v>11</v>
      </c>
      <c r="G312">
        <v>0</v>
      </c>
      <c r="H312">
        <v>0</v>
      </c>
      <c r="I312" s="31">
        <f t="shared" si="24"/>
        <v>0</v>
      </c>
      <c r="J312">
        <v>0</v>
      </c>
      <c r="K312">
        <v>0</v>
      </c>
      <c r="L312" s="3">
        <v>0</v>
      </c>
      <c r="M312" s="3">
        <v>0</v>
      </c>
      <c r="N312" s="3">
        <v>0</v>
      </c>
      <c r="O312" s="15">
        <f t="shared" si="25"/>
        <v>0</v>
      </c>
      <c r="P312">
        <v>0</v>
      </c>
      <c r="Q312">
        <v>0</v>
      </c>
      <c r="R312">
        <v>0</v>
      </c>
      <c r="S312" s="13">
        <f t="shared" si="26"/>
        <v>0</v>
      </c>
      <c r="T312" s="13">
        <f t="shared" si="27"/>
        <v>0</v>
      </c>
      <c r="U312">
        <v>0</v>
      </c>
      <c r="V312">
        <v>0</v>
      </c>
      <c r="W312">
        <v>0</v>
      </c>
      <c r="X312" s="2">
        <v>0.61666666670000003</v>
      </c>
      <c r="Y312" s="21">
        <v>0.05</v>
      </c>
      <c r="Z312">
        <v>0.06</v>
      </c>
      <c r="AA312">
        <v>3.79</v>
      </c>
      <c r="AB312" s="32">
        <f t="shared" si="28"/>
        <v>1.5584415584415583E-2</v>
      </c>
      <c r="AC312">
        <v>0</v>
      </c>
      <c r="AD312">
        <v>1</v>
      </c>
      <c r="AE312" s="17">
        <f t="shared" si="29"/>
        <v>0</v>
      </c>
      <c r="AF312" s="35">
        <v>0</v>
      </c>
      <c r="AG312" s="35">
        <v>0</v>
      </c>
      <c r="AH312" s="35">
        <v>0</v>
      </c>
      <c r="AI312" s="35">
        <v>0</v>
      </c>
      <c r="AJ312" s="35">
        <v>0</v>
      </c>
      <c r="AK312" s="35">
        <v>1</v>
      </c>
      <c r="AL312" s="35">
        <v>0</v>
      </c>
      <c r="AM312" s="35">
        <v>0</v>
      </c>
      <c r="AN312">
        <v>0</v>
      </c>
      <c r="AO312">
        <v>0</v>
      </c>
      <c r="AP312" s="2">
        <v>-97.3</v>
      </c>
      <c r="AQ312" s="2">
        <v>-34</v>
      </c>
      <c r="AR312" s="2">
        <v>80.481999999999999</v>
      </c>
      <c r="AS312" s="21">
        <v>-0.152</v>
      </c>
      <c r="AT312" s="2">
        <v>0</v>
      </c>
      <c r="AU312" s="2">
        <v>0.1</v>
      </c>
      <c r="AV312" s="2">
        <v>0</v>
      </c>
      <c r="AW312" s="2">
        <v>0</v>
      </c>
      <c r="AX312" s="2">
        <v>0</v>
      </c>
      <c r="AY312" s="2">
        <v>0</v>
      </c>
    </row>
    <row r="313" spans="1:51" x14ac:dyDescent="0.2">
      <c r="A313" s="12" t="s">
        <v>572</v>
      </c>
      <c r="B313" s="12" t="s">
        <v>573</v>
      </c>
      <c r="C313" t="s">
        <v>571</v>
      </c>
      <c r="D313" t="s">
        <v>343</v>
      </c>
      <c r="E313" s="12" t="s">
        <v>156</v>
      </c>
      <c r="F313">
        <v>74</v>
      </c>
      <c r="G313">
        <v>0</v>
      </c>
      <c r="H313">
        <v>0</v>
      </c>
      <c r="I313" s="31">
        <f t="shared" si="24"/>
        <v>0</v>
      </c>
      <c r="J313">
        <v>0</v>
      </c>
      <c r="K313">
        <v>0</v>
      </c>
      <c r="L313" s="3">
        <v>0</v>
      </c>
      <c r="M313" s="3">
        <v>0</v>
      </c>
      <c r="N313" s="3">
        <v>0</v>
      </c>
      <c r="O313" s="15">
        <f t="shared" si="25"/>
        <v>0</v>
      </c>
      <c r="P313">
        <v>2</v>
      </c>
      <c r="Q313">
        <v>1</v>
      </c>
      <c r="R313">
        <v>2</v>
      </c>
      <c r="S313" s="13">
        <f t="shared" si="26"/>
        <v>0</v>
      </c>
      <c r="T313" s="13">
        <f t="shared" si="27"/>
        <v>0</v>
      </c>
      <c r="U313">
        <v>5</v>
      </c>
      <c r="V313">
        <v>1</v>
      </c>
      <c r="W313">
        <v>0</v>
      </c>
      <c r="X313" s="2">
        <v>60.016666666699997</v>
      </c>
      <c r="Y313" s="21">
        <v>0.8</v>
      </c>
      <c r="Z313">
        <v>0.81</v>
      </c>
      <c r="AA313">
        <v>3.92</v>
      </c>
      <c r="AB313" s="32">
        <f t="shared" si="28"/>
        <v>0.17124735729386892</v>
      </c>
      <c r="AC313">
        <v>0</v>
      </c>
      <c r="AD313">
        <v>0</v>
      </c>
      <c r="AE313" s="17" t="str">
        <f t="shared" si="29"/>
        <v xml:space="preserve"> </v>
      </c>
      <c r="AF313" s="35">
        <v>0</v>
      </c>
      <c r="AG313" s="35">
        <v>7</v>
      </c>
      <c r="AH313" s="35">
        <v>6</v>
      </c>
      <c r="AI313" s="35">
        <v>26</v>
      </c>
      <c r="AJ313" s="35">
        <v>2</v>
      </c>
      <c r="AK313" s="35">
        <v>17</v>
      </c>
      <c r="AL313" s="35">
        <v>24</v>
      </c>
      <c r="AM313" s="35">
        <v>3</v>
      </c>
      <c r="AN313">
        <v>0</v>
      </c>
      <c r="AO313">
        <v>0</v>
      </c>
      <c r="AP313" s="2">
        <v>-62.98</v>
      </c>
      <c r="AQ313" s="2">
        <v>30.2</v>
      </c>
      <c r="AR313" s="2">
        <v>82</v>
      </c>
      <c r="AS313" s="21">
        <v>0.50900000000000001</v>
      </c>
      <c r="AT313" s="2">
        <v>-5</v>
      </c>
      <c r="AU313" s="2">
        <v>0.30000000000000004</v>
      </c>
      <c r="AV313" s="2">
        <v>-0.4</v>
      </c>
      <c r="AW313" s="2">
        <v>0.1</v>
      </c>
      <c r="AX313" s="2">
        <v>0.4</v>
      </c>
      <c r="AY313" s="2">
        <v>0.30000000000000004</v>
      </c>
    </row>
    <row r="314" spans="1:51" x14ac:dyDescent="0.2">
      <c r="A314" s="12" t="s">
        <v>572</v>
      </c>
      <c r="B314" s="12" t="s">
        <v>1137</v>
      </c>
      <c r="C314" t="s">
        <v>1136</v>
      </c>
      <c r="D314" t="s">
        <v>367</v>
      </c>
      <c r="E314" s="12" t="s">
        <v>170</v>
      </c>
      <c r="F314">
        <v>2</v>
      </c>
      <c r="G314">
        <v>0</v>
      </c>
      <c r="H314">
        <v>0</v>
      </c>
      <c r="I314" s="31">
        <f t="shared" si="24"/>
        <v>0</v>
      </c>
      <c r="J314">
        <v>0</v>
      </c>
      <c r="K314">
        <v>0</v>
      </c>
      <c r="L314" s="3">
        <v>0</v>
      </c>
      <c r="M314" s="3">
        <v>0</v>
      </c>
      <c r="N314" s="3">
        <v>0</v>
      </c>
      <c r="O314" s="15">
        <f t="shared" si="25"/>
        <v>0</v>
      </c>
      <c r="P314">
        <v>0</v>
      </c>
      <c r="Q314">
        <v>0</v>
      </c>
      <c r="R314">
        <v>0</v>
      </c>
      <c r="S314" s="13">
        <f t="shared" si="26"/>
        <v>0</v>
      </c>
      <c r="T314" s="13">
        <f t="shared" si="27"/>
        <v>0</v>
      </c>
      <c r="U314">
        <v>0</v>
      </c>
      <c r="V314">
        <v>0</v>
      </c>
      <c r="W314">
        <v>0</v>
      </c>
      <c r="X314" s="2">
        <v>0.56666666669999999</v>
      </c>
      <c r="Y314" s="21">
        <v>0.28333333329999999</v>
      </c>
      <c r="Z314">
        <v>0.28000000000000003</v>
      </c>
      <c r="AA314">
        <v>5.46</v>
      </c>
      <c r="AB314" s="32">
        <f t="shared" si="28"/>
        <v>4.878048780487805E-2</v>
      </c>
      <c r="AC314">
        <v>0</v>
      </c>
      <c r="AD314">
        <v>0</v>
      </c>
      <c r="AE314" s="17" t="str">
        <f t="shared" si="29"/>
        <v xml:space="preserve"> </v>
      </c>
      <c r="AF314" s="35">
        <v>0</v>
      </c>
      <c r="AG314" s="35">
        <v>0</v>
      </c>
      <c r="AH314" s="35">
        <v>0</v>
      </c>
      <c r="AI314" s="35">
        <v>1</v>
      </c>
      <c r="AJ314" s="35">
        <v>0</v>
      </c>
      <c r="AK314" s="35">
        <v>0</v>
      </c>
      <c r="AL314" s="35">
        <v>1</v>
      </c>
      <c r="AM314" s="35">
        <v>0</v>
      </c>
      <c r="AN314">
        <v>0</v>
      </c>
      <c r="AO314">
        <v>0</v>
      </c>
      <c r="AP314" s="2">
        <v>-211.76</v>
      </c>
      <c r="AQ314" s="2">
        <v>-129.30000000000001</v>
      </c>
      <c r="AR314" s="2">
        <v>81.866</v>
      </c>
      <c r="AS314" s="21">
        <v>1.0549999999999999</v>
      </c>
      <c r="AT314" s="2">
        <v>-0.1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</row>
    <row r="315" spans="1:51" x14ac:dyDescent="0.2">
      <c r="A315" s="12" t="s">
        <v>572</v>
      </c>
      <c r="B315" s="12" t="s">
        <v>2166</v>
      </c>
      <c r="C315" t="s">
        <v>2165</v>
      </c>
      <c r="D315" t="s">
        <v>330</v>
      </c>
      <c r="E315" s="12" t="s">
        <v>156</v>
      </c>
      <c r="F315">
        <v>81</v>
      </c>
      <c r="G315">
        <v>0</v>
      </c>
      <c r="H315">
        <v>0</v>
      </c>
      <c r="I315" s="31">
        <f t="shared" si="24"/>
        <v>0</v>
      </c>
      <c r="J315">
        <v>0</v>
      </c>
      <c r="K315">
        <v>0</v>
      </c>
      <c r="L315" s="3">
        <v>0</v>
      </c>
      <c r="M315" s="3">
        <v>0</v>
      </c>
      <c r="N315" s="3">
        <v>0</v>
      </c>
      <c r="O315" s="15">
        <f t="shared" si="25"/>
        <v>0</v>
      </c>
      <c r="P315">
        <v>0</v>
      </c>
      <c r="Q315">
        <v>0</v>
      </c>
      <c r="R315">
        <v>1</v>
      </c>
      <c r="S315" s="13">
        <f t="shared" si="26"/>
        <v>0</v>
      </c>
      <c r="T315" s="13">
        <f t="shared" si="27"/>
        <v>0</v>
      </c>
      <c r="U315">
        <v>0</v>
      </c>
      <c r="V315">
        <v>1</v>
      </c>
      <c r="W315">
        <v>2</v>
      </c>
      <c r="X315" s="2">
        <v>17.016666666700001</v>
      </c>
      <c r="Y315" s="21">
        <v>0.2</v>
      </c>
      <c r="Z315">
        <v>0.21</v>
      </c>
      <c r="AA315">
        <v>4.76</v>
      </c>
      <c r="AB315" s="32">
        <f t="shared" si="28"/>
        <v>4.2253521126760563E-2</v>
      </c>
      <c r="AC315">
        <v>0</v>
      </c>
      <c r="AD315">
        <v>1</v>
      </c>
      <c r="AE315" s="17">
        <f t="shared" si="29"/>
        <v>0</v>
      </c>
      <c r="AF315" s="35">
        <v>0</v>
      </c>
      <c r="AG315" s="35">
        <v>0</v>
      </c>
      <c r="AH315" s="35">
        <v>1</v>
      </c>
      <c r="AI315" s="35">
        <v>12</v>
      </c>
      <c r="AJ315" s="35">
        <v>1</v>
      </c>
      <c r="AK315" s="35">
        <v>9</v>
      </c>
      <c r="AL315" s="35">
        <v>8</v>
      </c>
      <c r="AM315" s="35">
        <v>4</v>
      </c>
      <c r="AN315">
        <v>0</v>
      </c>
      <c r="AO315">
        <v>0</v>
      </c>
      <c r="AP315" s="2">
        <v>-79.39</v>
      </c>
      <c r="AQ315" s="2">
        <v>12.3</v>
      </c>
      <c r="AR315" s="2">
        <v>79.558999999999997</v>
      </c>
      <c r="AS315" s="21">
        <v>1.498</v>
      </c>
      <c r="AT315" s="2">
        <v>-1.2</v>
      </c>
      <c r="AU315" s="2">
        <v>0.30000000000000004</v>
      </c>
      <c r="AV315" s="2">
        <v>-0.5</v>
      </c>
      <c r="AW315" s="2">
        <v>0</v>
      </c>
      <c r="AX315" s="2">
        <v>0.1</v>
      </c>
      <c r="AY315" s="2">
        <v>0</v>
      </c>
    </row>
    <row r="316" spans="1:51" x14ac:dyDescent="0.2">
      <c r="A316" s="12" t="s">
        <v>3675</v>
      </c>
      <c r="B316" s="12" t="s">
        <v>3672</v>
      </c>
      <c r="C316" t="s">
        <v>3674</v>
      </c>
      <c r="D316" t="s">
        <v>317</v>
      </c>
      <c r="E316" s="12" t="s">
        <v>156</v>
      </c>
      <c r="F316">
        <v>3</v>
      </c>
      <c r="G316">
        <v>0</v>
      </c>
      <c r="H316">
        <v>0</v>
      </c>
      <c r="I316" s="31">
        <f t="shared" si="24"/>
        <v>0</v>
      </c>
      <c r="J316">
        <v>0</v>
      </c>
      <c r="K316">
        <v>0</v>
      </c>
      <c r="L316" s="3">
        <v>0</v>
      </c>
      <c r="M316" s="3">
        <v>0</v>
      </c>
      <c r="N316" s="3">
        <v>0</v>
      </c>
      <c r="O316" s="15">
        <f t="shared" si="25"/>
        <v>0</v>
      </c>
      <c r="P316">
        <v>0</v>
      </c>
      <c r="Q316">
        <v>0</v>
      </c>
      <c r="R316">
        <v>0</v>
      </c>
      <c r="S316" s="13">
        <f t="shared" si="26"/>
        <v>0</v>
      </c>
      <c r="T316" s="13">
        <f t="shared" si="27"/>
        <v>0</v>
      </c>
      <c r="U316">
        <v>0</v>
      </c>
      <c r="V316">
        <v>0</v>
      </c>
      <c r="W316">
        <v>0</v>
      </c>
      <c r="X316" s="2">
        <v>0</v>
      </c>
      <c r="Y316" s="21">
        <v>0</v>
      </c>
      <c r="AB316" s="32">
        <f t="shared" si="28"/>
        <v>0</v>
      </c>
      <c r="AC316">
        <v>0</v>
      </c>
      <c r="AD316">
        <v>0</v>
      </c>
      <c r="AE316" s="17" t="str">
        <f t="shared" si="29"/>
        <v xml:space="preserve"> </v>
      </c>
      <c r="AF316" s="35">
        <v>0</v>
      </c>
      <c r="AG316" s="35">
        <v>0</v>
      </c>
      <c r="AH316" s="35">
        <v>0</v>
      </c>
      <c r="AI316" s="35">
        <v>0</v>
      </c>
      <c r="AJ316" s="35">
        <v>0</v>
      </c>
      <c r="AK316" s="35">
        <v>0</v>
      </c>
      <c r="AL316" s="35">
        <v>0</v>
      </c>
      <c r="AM316" s="35">
        <v>0</v>
      </c>
      <c r="AN316">
        <v>0</v>
      </c>
      <c r="AO316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</row>
    <row r="317" spans="1:51" x14ac:dyDescent="0.2">
      <c r="A317" s="12" t="s">
        <v>2768</v>
      </c>
      <c r="B317" s="12" t="s">
        <v>2769</v>
      </c>
      <c r="C317" t="s">
        <v>2767</v>
      </c>
      <c r="D317" t="s">
        <v>367</v>
      </c>
      <c r="E317" s="12" t="s">
        <v>148</v>
      </c>
      <c r="F317">
        <v>22</v>
      </c>
      <c r="G317">
        <v>0</v>
      </c>
      <c r="H317">
        <v>0</v>
      </c>
      <c r="I317" s="31">
        <f t="shared" si="24"/>
        <v>0</v>
      </c>
      <c r="J317">
        <v>0</v>
      </c>
      <c r="K317">
        <v>0</v>
      </c>
      <c r="L317" s="3">
        <v>0</v>
      </c>
      <c r="M317" s="3">
        <v>0</v>
      </c>
      <c r="N317" s="3">
        <v>0</v>
      </c>
      <c r="O317" s="15">
        <f t="shared" si="25"/>
        <v>0</v>
      </c>
      <c r="P317">
        <v>0</v>
      </c>
      <c r="Q317">
        <v>0</v>
      </c>
      <c r="R317">
        <v>0</v>
      </c>
      <c r="S317" s="13">
        <f t="shared" si="26"/>
        <v>0</v>
      </c>
      <c r="T317" s="13">
        <f t="shared" si="27"/>
        <v>0</v>
      </c>
      <c r="U317">
        <v>0</v>
      </c>
      <c r="V317">
        <v>0</v>
      </c>
      <c r="W317">
        <v>0</v>
      </c>
      <c r="X317" s="2">
        <v>0</v>
      </c>
      <c r="Y317" s="21">
        <v>0</v>
      </c>
      <c r="AB317" s="32">
        <f t="shared" si="28"/>
        <v>0</v>
      </c>
      <c r="AC317">
        <v>0</v>
      </c>
      <c r="AD317">
        <v>0</v>
      </c>
      <c r="AE317" s="17" t="str">
        <f t="shared" si="29"/>
        <v xml:space="preserve"> </v>
      </c>
      <c r="AF317" s="35">
        <v>0</v>
      </c>
      <c r="AG317" s="35">
        <v>0</v>
      </c>
      <c r="AH317" s="35">
        <v>0</v>
      </c>
      <c r="AI317" s="35">
        <v>0</v>
      </c>
      <c r="AJ317" s="35">
        <v>0</v>
      </c>
      <c r="AK317" s="35">
        <v>0</v>
      </c>
      <c r="AL317" s="35">
        <v>0</v>
      </c>
      <c r="AM317" s="35">
        <v>0</v>
      </c>
      <c r="AN317">
        <v>0</v>
      </c>
      <c r="AO317">
        <v>2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</row>
    <row r="318" spans="1:51" x14ac:dyDescent="0.2">
      <c r="A318" s="12" t="s">
        <v>694</v>
      </c>
      <c r="B318" s="12" t="s">
        <v>695</v>
      </c>
      <c r="C318" t="s">
        <v>693</v>
      </c>
      <c r="D318" t="s">
        <v>460</v>
      </c>
      <c r="E318" s="12" t="s">
        <v>170</v>
      </c>
      <c r="F318">
        <v>3</v>
      </c>
      <c r="G318">
        <v>0</v>
      </c>
      <c r="H318">
        <v>0</v>
      </c>
      <c r="I318" s="31">
        <f t="shared" si="24"/>
        <v>0</v>
      </c>
      <c r="J318">
        <v>0</v>
      </c>
      <c r="K318">
        <v>0</v>
      </c>
      <c r="L318" s="3">
        <v>0</v>
      </c>
      <c r="M318" s="3">
        <v>0</v>
      </c>
      <c r="N318" s="3">
        <v>0</v>
      </c>
      <c r="O318" s="15">
        <f t="shared" si="25"/>
        <v>0</v>
      </c>
      <c r="P318">
        <v>0</v>
      </c>
      <c r="Q318">
        <v>0</v>
      </c>
      <c r="R318">
        <v>0</v>
      </c>
      <c r="S318" s="13">
        <f t="shared" si="26"/>
        <v>0</v>
      </c>
      <c r="T318" s="13">
        <f t="shared" si="27"/>
        <v>0</v>
      </c>
      <c r="U318">
        <v>0</v>
      </c>
      <c r="V318">
        <v>0</v>
      </c>
      <c r="W318">
        <v>0</v>
      </c>
      <c r="X318" s="2">
        <v>0</v>
      </c>
      <c r="Y318" s="21">
        <v>0</v>
      </c>
      <c r="AB318" s="32">
        <f t="shared" si="28"/>
        <v>0</v>
      </c>
      <c r="AC318">
        <v>0</v>
      </c>
      <c r="AD318">
        <v>0</v>
      </c>
      <c r="AE318" s="17" t="str">
        <f t="shared" si="29"/>
        <v xml:space="preserve"> 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>
        <v>0</v>
      </c>
      <c r="AO318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</row>
    <row r="319" spans="1:51" x14ac:dyDescent="0.2">
      <c r="A319" s="12" t="s">
        <v>857</v>
      </c>
      <c r="B319" s="12" t="s">
        <v>858</v>
      </c>
      <c r="C319" t="s">
        <v>856</v>
      </c>
      <c r="D319" t="s">
        <v>169</v>
      </c>
      <c r="E319" s="12" t="s">
        <v>178</v>
      </c>
      <c r="F319">
        <v>32</v>
      </c>
      <c r="G319">
        <v>0</v>
      </c>
      <c r="H319">
        <v>0</v>
      </c>
      <c r="I319" s="31">
        <f t="shared" si="24"/>
        <v>0</v>
      </c>
      <c r="J319">
        <v>0</v>
      </c>
      <c r="K319">
        <v>0</v>
      </c>
      <c r="L319" s="3">
        <v>0</v>
      </c>
      <c r="M319" s="3">
        <v>0</v>
      </c>
      <c r="N319" s="3">
        <v>0</v>
      </c>
      <c r="O319" s="15">
        <f t="shared" si="25"/>
        <v>0</v>
      </c>
      <c r="P319">
        <v>2</v>
      </c>
      <c r="Q319">
        <v>0</v>
      </c>
      <c r="R319">
        <v>0</v>
      </c>
      <c r="S319" s="13">
        <f t="shared" si="26"/>
        <v>0</v>
      </c>
      <c r="T319" s="13">
        <f t="shared" si="27"/>
        <v>0</v>
      </c>
      <c r="U319">
        <v>2</v>
      </c>
      <c r="V319">
        <v>3</v>
      </c>
      <c r="W319">
        <v>1</v>
      </c>
      <c r="X319" s="2">
        <v>48.983333333300003</v>
      </c>
      <c r="Y319" s="21">
        <v>1.5166666666999999</v>
      </c>
      <c r="Z319">
        <v>1.44</v>
      </c>
      <c r="AA319">
        <v>3.69</v>
      </c>
      <c r="AB319" s="32">
        <f t="shared" si="28"/>
        <v>0.2807017543859649</v>
      </c>
      <c r="AE319" s="17" t="str">
        <f t="shared" si="29"/>
        <v xml:space="preserve"> </v>
      </c>
      <c r="AF319" s="35">
        <v>1</v>
      </c>
      <c r="AG319" s="35">
        <v>5</v>
      </c>
      <c r="AH319" s="35">
        <v>11</v>
      </c>
      <c r="AI319" s="35">
        <v>39</v>
      </c>
      <c r="AJ319" s="35">
        <v>8</v>
      </c>
      <c r="AK319" s="35">
        <v>16</v>
      </c>
      <c r="AL319" s="35">
        <v>10</v>
      </c>
      <c r="AM319" s="35">
        <v>4</v>
      </c>
      <c r="AN319">
        <v>0</v>
      </c>
      <c r="AO319">
        <v>0</v>
      </c>
      <c r="AP319" s="2">
        <v>-59.74</v>
      </c>
      <c r="AQ319" s="2">
        <v>27.2</v>
      </c>
      <c r="AR319" s="2">
        <v>83.061999999999998</v>
      </c>
      <c r="AS319" s="21">
        <v>3.26</v>
      </c>
      <c r="AT319" s="2">
        <v>-3.9</v>
      </c>
      <c r="AU319" s="2">
        <v>0.2</v>
      </c>
      <c r="AV319" s="2">
        <v>0.1</v>
      </c>
      <c r="AW319" s="2">
        <v>0.4</v>
      </c>
      <c r="AX319" s="2">
        <v>-0.4</v>
      </c>
      <c r="AY319" s="2">
        <v>0.4</v>
      </c>
    </row>
    <row r="320" spans="1:51" x14ac:dyDescent="0.2">
      <c r="A320" s="12" t="s">
        <v>2408</v>
      </c>
      <c r="B320" s="12" t="s">
        <v>2409</v>
      </c>
      <c r="C320" t="s">
        <v>2407</v>
      </c>
      <c r="D320" t="s">
        <v>112</v>
      </c>
      <c r="E320" s="12" t="s">
        <v>170</v>
      </c>
      <c r="F320">
        <v>1</v>
      </c>
      <c r="G320">
        <v>0</v>
      </c>
      <c r="H320">
        <v>0</v>
      </c>
      <c r="I320" s="31">
        <f t="shared" si="24"/>
        <v>0</v>
      </c>
      <c r="J320">
        <v>0</v>
      </c>
      <c r="K320">
        <v>0</v>
      </c>
      <c r="L320" s="3">
        <v>0</v>
      </c>
      <c r="M320" s="3">
        <v>0</v>
      </c>
      <c r="N320" s="3">
        <v>0</v>
      </c>
      <c r="O320" s="15">
        <f t="shared" si="25"/>
        <v>0</v>
      </c>
      <c r="P320">
        <v>0</v>
      </c>
      <c r="Q320">
        <v>0</v>
      </c>
      <c r="R320">
        <v>0</v>
      </c>
      <c r="S320" s="13">
        <f t="shared" si="26"/>
        <v>0</v>
      </c>
      <c r="T320" s="13">
        <f t="shared" si="27"/>
        <v>0</v>
      </c>
      <c r="U320">
        <v>0</v>
      </c>
      <c r="V320">
        <v>0</v>
      </c>
      <c r="W320">
        <v>0</v>
      </c>
      <c r="X320" s="2">
        <v>0</v>
      </c>
      <c r="Y320" s="21">
        <v>0</v>
      </c>
      <c r="AB320" s="32">
        <f t="shared" si="28"/>
        <v>0</v>
      </c>
      <c r="AC320">
        <v>0</v>
      </c>
      <c r="AD320">
        <v>0</v>
      </c>
      <c r="AE320" s="17" t="str">
        <f t="shared" si="29"/>
        <v xml:space="preserve"> </v>
      </c>
      <c r="AF320" s="35">
        <v>0</v>
      </c>
      <c r="AG320" s="35">
        <v>0</v>
      </c>
      <c r="AH320" s="35">
        <v>0</v>
      </c>
      <c r="AI320" s="35">
        <v>0</v>
      </c>
      <c r="AJ320" s="35">
        <v>0</v>
      </c>
      <c r="AK320" s="35">
        <v>0</v>
      </c>
      <c r="AL320" s="35">
        <v>0</v>
      </c>
      <c r="AM320" s="35">
        <v>0</v>
      </c>
      <c r="AN320">
        <v>0</v>
      </c>
      <c r="AO320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</row>
    <row r="321" spans="1:51" x14ac:dyDescent="0.2">
      <c r="A321" s="12" t="s">
        <v>763</v>
      </c>
      <c r="B321" s="12" t="s">
        <v>757</v>
      </c>
      <c r="C321" t="s">
        <v>762</v>
      </c>
      <c r="D321" t="s">
        <v>338</v>
      </c>
      <c r="E321" s="12" t="s">
        <v>140</v>
      </c>
      <c r="F321">
        <v>82</v>
      </c>
      <c r="G321">
        <v>1</v>
      </c>
      <c r="H321">
        <v>1</v>
      </c>
      <c r="I321" s="31">
        <f t="shared" si="24"/>
        <v>2</v>
      </c>
      <c r="J321">
        <v>1</v>
      </c>
      <c r="K321">
        <v>0</v>
      </c>
      <c r="L321" s="3">
        <v>1</v>
      </c>
      <c r="M321" s="3">
        <v>1</v>
      </c>
      <c r="N321" s="3">
        <v>0</v>
      </c>
      <c r="O321" s="15">
        <f t="shared" si="25"/>
        <v>11</v>
      </c>
      <c r="P321">
        <v>5</v>
      </c>
      <c r="Q321">
        <v>2</v>
      </c>
      <c r="R321">
        <v>3</v>
      </c>
      <c r="S321" s="13">
        <f t="shared" si="26"/>
        <v>0.2</v>
      </c>
      <c r="T321" s="13">
        <f t="shared" si="27"/>
        <v>0.1</v>
      </c>
      <c r="U321">
        <v>16</v>
      </c>
      <c r="V321">
        <v>1</v>
      </c>
      <c r="W321">
        <v>0</v>
      </c>
      <c r="X321" s="2">
        <v>152.38333333329999</v>
      </c>
      <c r="Y321" s="21">
        <v>1.85</v>
      </c>
      <c r="Z321">
        <v>1.83</v>
      </c>
      <c r="AA321">
        <v>3.29</v>
      </c>
      <c r="AB321" s="32">
        <f t="shared" si="28"/>
        <v>0.357421875</v>
      </c>
      <c r="AC321">
        <v>52</v>
      </c>
      <c r="AD321">
        <v>52</v>
      </c>
      <c r="AE321" s="17">
        <f t="shared" si="29"/>
        <v>0.5</v>
      </c>
      <c r="AF321" s="35">
        <v>2</v>
      </c>
      <c r="AG321" s="35">
        <v>14</v>
      </c>
      <c r="AH321" s="35">
        <v>20</v>
      </c>
      <c r="AI321" s="35">
        <v>114</v>
      </c>
      <c r="AJ321" s="35">
        <v>8</v>
      </c>
      <c r="AK321" s="35">
        <v>50</v>
      </c>
      <c r="AL321" s="35">
        <v>77</v>
      </c>
      <c r="AM321" s="35">
        <v>6</v>
      </c>
      <c r="AN321">
        <v>4</v>
      </c>
      <c r="AO321">
        <v>2</v>
      </c>
      <c r="AP321" s="2">
        <v>-87.42</v>
      </c>
      <c r="AQ321" s="2">
        <v>-17.8</v>
      </c>
      <c r="AR321" s="2">
        <v>78.108000000000004</v>
      </c>
      <c r="AS321" s="21">
        <v>-1.5190000000000001</v>
      </c>
      <c r="AT321" s="2">
        <v>-13.5</v>
      </c>
      <c r="AU321" s="2">
        <v>0.5</v>
      </c>
      <c r="AV321" s="2">
        <v>-0.1</v>
      </c>
      <c r="AW321" s="2">
        <v>0.1</v>
      </c>
      <c r="AX321" s="2">
        <v>-1.1000000000000001</v>
      </c>
      <c r="AY321" s="2">
        <v>-0.60000000000000009</v>
      </c>
    </row>
    <row r="322" spans="1:51" x14ac:dyDescent="0.2">
      <c r="A322" s="12" t="s">
        <v>2647</v>
      </c>
      <c r="B322" s="12" t="s">
        <v>2648</v>
      </c>
      <c r="C322" t="s">
        <v>2646</v>
      </c>
      <c r="D322" t="s">
        <v>122</v>
      </c>
      <c r="E322" s="12" t="s">
        <v>546</v>
      </c>
      <c r="F322">
        <v>57</v>
      </c>
      <c r="G322">
        <v>0</v>
      </c>
      <c r="H322">
        <v>0</v>
      </c>
      <c r="I322" s="31">
        <f t="shared" ref="I322:I385" si="30">G322+H322</f>
        <v>0</v>
      </c>
      <c r="J322">
        <v>0</v>
      </c>
      <c r="K322">
        <v>0</v>
      </c>
      <c r="L322" s="3">
        <v>0</v>
      </c>
      <c r="M322" s="3">
        <v>0</v>
      </c>
      <c r="N322" s="3">
        <v>0</v>
      </c>
      <c r="O322" s="15">
        <f t="shared" ref="O322:O385" si="31">IF(AF322&gt;0,J322/(AF322/(AF322+AH322)),0)</f>
        <v>0</v>
      </c>
      <c r="P322">
        <v>0</v>
      </c>
      <c r="Q322">
        <v>0</v>
      </c>
      <c r="R322">
        <v>0</v>
      </c>
      <c r="S322" s="13">
        <f t="shared" ref="S322:S385" si="32">IF(P322&gt;0,G322/P322,0)</f>
        <v>0</v>
      </c>
      <c r="T322" s="13">
        <f t="shared" ref="T322:T385" si="33">IF(SUM(P322:R322)&gt;0,G322/SUM(P322:R322),0)</f>
        <v>0</v>
      </c>
      <c r="U322">
        <v>0</v>
      </c>
      <c r="V322">
        <v>0</v>
      </c>
      <c r="W322">
        <v>0</v>
      </c>
      <c r="X322" s="2">
        <v>0.41666666670000002</v>
      </c>
      <c r="Y322" s="21">
        <v>0</v>
      </c>
      <c r="Z322">
        <v>0.01</v>
      </c>
      <c r="AA322">
        <v>5.47</v>
      </c>
      <c r="AB322" s="32">
        <f t="shared" ref="AB322:AB385" si="34">IF(Z322&gt;0,Z322/(Z322+AA322),0)</f>
        <v>1.8248175182481753E-3</v>
      </c>
      <c r="AC322">
        <v>0</v>
      </c>
      <c r="AD322">
        <v>0</v>
      </c>
      <c r="AE322" s="17" t="str">
        <f t="shared" ref="AE322:AE385" si="35">IF((AC322+AD322)&gt;0,AC322/(AC322+AD322)," ")</f>
        <v xml:space="preserve"> </v>
      </c>
      <c r="AF322" s="35">
        <v>0</v>
      </c>
      <c r="AG322" s="35">
        <v>0</v>
      </c>
      <c r="AH322" s="35">
        <v>1</v>
      </c>
      <c r="AI322" s="35">
        <v>1</v>
      </c>
      <c r="AJ322" s="35">
        <v>0</v>
      </c>
      <c r="AK322" s="35">
        <v>0</v>
      </c>
      <c r="AL322" s="35">
        <v>0</v>
      </c>
      <c r="AM322" s="35">
        <v>0</v>
      </c>
      <c r="AN322">
        <v>0</v>
      </c>
      <c r="AO322">
        <v>0</v>
      </c>
      <c r="AP322" s="2">
        <v>0</v>
      </c>
      <c r="AQ322" s="2">
        <v>82.7</v>
      </c>
      <c r="AR322" s="2">
        <v>81.488</v>
      </c>
      <c r="AS322" s="21">
        <v>1.0029999999999999</v>
      </c>
      <c r="AT322" s="2">
        <v>0</v>
      </c>
      <c r="AU322" s="2">
        <v>0.1</v>
      </c>
      <c r="AV322" s="2">
        <v>0</v>
      </c>
      <c r="AW322" s="2">
        <v>0</v>
      </c>
      <c r="AX322" s="2">
        <v>0</v>
      </c>
      <c r="AY322" s="2">
        <v>0.1</v>
      </c>
    </row>
    <row r="323" spans="1:51" x14ac:dyDescent="0.2">
      <c r="A323" s="12" t="s">
        <v>1473</v>
      </c>
      <c r="B323" s="12" t="s">
        <v>1474</v>
      </c>
      <c r="C323" t="s">
        <v>1472</v>
      </c>
      <c r="D323" t="s">
        <v>162</v>
      </c>
      <c r="E323" s="12" t="s">
        <v>178</v>
      </c>
      <c r="F323">
        <v>6</v>
      </c>
      <c r="G323">
        <v>0</v>
      </c>
      <c r="H323">
        <v>0</v>
      </c>
      <c r="I323" s="31">
        <f t="shared" si="30"/>
        <v>0</v>
      </c>
      <c r="J323">
        <v>0</v>
      </c>
      <c r="K323">
        <v>0</v>
      </c>
      <c r="L323" s="3">
        <v>0</v>
      </c>
      <c r="M323" s="3">
        <v>0</v>
      </c>
      <c r="N323" s="3">
        <v>0</v>
      </c>
      <c r="O323" s="15">
        <f t="shared" si="31"/>
        <v>0</v>
      </c>
      <c r="P323">
        <v>0</v>
      </c>
      <c r="Q323">
        <v>0</v>
      </c>
      <c r="R323">
        <v>0</v>
      </c>
      <c r="S323" s="13">
        <f t="shared" si="32"/>
        <v>0</v>
      </c>
      <c r="T323" s="13">
        <f t="shared" si="33"/>
        <v>0</v>
      </c>
      <c r="U323">
        <v>0</v>
      </c>
      <c r="V323">
        <v>0</v>
      </c>
      <c r="W323">
        <v>0</v>
      </c>
      <c r="X323" s="2">
        <v>8.6333333332999995</v>
      </c>
      <c r="Y323" s="21">
        <v>1.4333333333</v>
      </c>
      <c r="Z323">
        <v>1.44</v>
      </c>
      <c r="AA323">
        <v>4.7699999999999996</v>
      </c>
      <c r="AB323" s="32">
        <f t="shared" si="34"/>
        <v>0.23188405797101452</v>
      </c>
      <c r="AE323" s="17" t="str">
        <f t="shared" si="35"/>
        <v xml:space="preserve"> </v>
      </c>
      <c r="AF323" s="35">
        <v>0</v>
      </c>
      <c r="AG323" s="35">
        <v>0</v>
      </c>
      <c r="AH323" s="35">
        <v>1</v>
      </c>
      <c r="AI323" s="35">
        <v>6</v>
      </c>
      <c r="AJ323" s="35">
        <v>0</v>
      </c>
      <c r="AK323" s="35">
        <v>1</v>
      </c>
      <c r="AL323" s="35">
        <v>5</v>
      </c>
      <c r="AM323" s="35">
        <v>0</v>
      </c>
      <c r="AN323">
        <v>0</v>
      </c>
      <c r="AO323">
        <v>0</v>
      </c>
      <c r="AP323" s="2">
        <v>-76.45</v>
      </c>
      <c r="AQ323" s="2">
        <v>3.2</v>
      </c>
      <c r="AR323" s="2">
        <v>84.192999999999998</v>
      </c>
      <c r="AS323" s="21">
        <v>2.9430000000000001</v>
      </c>
      <c r="AT323" s="2">
        <v>-0.8</v>
      </c>
      <c r="AU323" s="2">
        <v>0.1</v>
      </c>
      <c r="AV323" s="2">
        <v>-0.1</v>
      </c>
      <c r="AW323" s="2">
        <v>0</v>
      </c>
      <c r="AX323" s="2">
        <v>-0.1</v>
      </c>
      <c r="AY323" s="2">
        <v>-0.1</v>
      </c>
    </row>
    <row r="324" spans="1:51" x14ac:dyDescent="0.2">
      <c r="A324" s="12" t="s">
        <v>2269</v>
      </c>
      <c r="B324" s="12" t="s">
        <v>2264</v>
      </c>
      <c r="C324" t="s">
        <v>2268</v>
      </c>
      <c r="D324" t="s">
        <v>192</v>
      </c>
      <c r="E324" s="12" t="s">
        <v>178</v>
      </c>
      <c r="F324">
        <v>78</v>
      </c>
      <c r="G324">
        <v>0</v>
      </c>
      <c r="H324">
        <v>0</v>
      </c>
      <c r="I324" s="31">
        <f t="shared" si="30"/>
        <v>0</v>
      </c>
      <c r="J324">
        <v>0</v>
      </c>
      <c r="K324">
        <v>0</v>
      </c>
      <c r="L324" s="3">
        <v>0</v>
      </c>
      <c r="M324" s="3">
        <v>0</v>
      </c>
      <c r="N324" s="3">
        <v>0</v>
      </c>
      <c r="O324" s="15">
        <f t="shared" si="31"/>
        <v>0</v>
      </c>
      <c r="P324">
        <v>1</v>
      </c>
      <c r="Q324">
        <v>0</v>
      </c>
      <c r="R324">
        <v>0</v>
      </c>
      <c r="S324" s="13">
        <f t="shared" si="32"/>
        <v>0</v>
      </c>
      <c r="T324" s="13">
        <f t="shared" si="33"/>
        <v>0</v>
      </c>
      <c r="U324">
        <v>1</v>
      </c>
      <c r="V324">
        <v>0</v>
      </c>
      <c r="W324">
        <v>0</v>
      </c>
      <c r="X324" s="2">
        <v>31.666666666699999</v>
      </c>
      <c r="Y324" s="21">
        <v>0.4</v>
      </c>
      <c r="Z324">
        <v>0.41</v>
      </c>
      <c r="AA324">
        <v>4.91</v>
      </c>
      <c r="AB324" s="32">
        <f t="shared" si="34"/>
        <v>7.7067669172932327E-2</v>
      </c>
      <c r="AE324" s="17" t="str">
        <f t="shared" si="35"/>
        <v xml:space="preserve"> </v>
      </c>
      <c r="AF324" s="35">
        <v>2</v>
      </c>
      <c r="AG324" s="35">
        <v>2</v>
      </c>
      <c r="AH324" s="35">
        <v>6</v>
      </c>
      <c r="AI324" s="35">
        <v>20</v>
      </c>
      <c r="AJ324" s="35">
        <v>0</v>
      </c>
      <c r="AK324" s="35">
        <v>13</v>
      </c>
      <c r="AL324" s="35">
        <v>14</v>
      </c>
      <c r="AM324" s="35">
        <v>0</v>
      </c>
      <c r="AN324">
        <v>1</v>
      </c>
      <c r="AO324">
        <v>0</v>
      </c>
      <c r="AP324" s="2">
        <v>-76.599999999999994</v>
      </c>
      <c r="AQ324" s="2">
        <v>17.100000000000001</v>
      </c>
      <c r="AR324" s="2">
        <v>85.031000000000006</v>
      </c>
      <c r="AS324" s="21">
        <v>0.871</v>
      </c>
      <c r="AT324" s="2">
        <v>-1.8</v>
      </c>
      <c r="AU324" s="2">
        <v>1.1000000000000001</v>
      </c>
      <c r="AV324" s="2">
        <v>-0.4</v>
      </c>
      <c r="AW324" s="2">
        <v>-0.1</v>
      </c>
      <c r="AX324" s="2">
        <v>-0.30000000000000004</v>
      </c>
      <c r="AY324" s="2">
        <v>0.30000000000000004</v>
      </c>
    </row>
    <row r="325" spans="1:51" x14ac:dyDescent="0.2">
      <c r="A325" s="12" t="s">
        <v>3744</v>
      </c>
      <c r="B325" s="12" t="s">
        <v>3745</v>
      </c>
      <c r="C325" t="s">
        <v>3743</v>
      </c>
      <c r="D325" t="s">
        <v>147</v>
      </c>
      <c r="E325" s="12" t="s">
        <v>156</v>
      </c>
      <c r="F325">
        <v>13</v>
      </c>
      <c r="G325">
        <v>0</v>
      </c>
      <c r="H325">
        <v>0</v>
      </c>
      <c r="I325" s="31">
        <f t="shared" si="30"/>
        <v>0</v>
      </c>
      <c r="J325">
        <v>0</v>
      </c>
      <c r="K325">
        <v>0</v>
      </c>
      <c r="L325" s="3">
        <v>0</v>
      </c>
      <c r="M325" s="3">
        <v>0</v>
      </c>
      <c r="N325" s="3">
        <v>0</v>
      </c>
      <c r="O325" s="15">
        <f t="shared" si="31"/>
        <v>0</v>
      </c>
      <c r="P325">
        <v>0</v>
      </c>
      <c r="Q325">
        <v>0</v>
      </c>
      <c r="R325">
        <v>0</v>
      </c>
      <c r="S325" s="13">
        <f t="shared" si="32"/>
        <v>0</v>
      </c>
      <c r="T325" s="13">
        <f t="shared" si="33"/>
        <v>0</v>
      </c>
      <c r="U325">
        <v>0</v>
      </c>
      <c r="V325">
        <v>0</v>
      </c>
      <c r="W325">
        <v>0</v>
      </c>
      <c r="X325" s="2">
        <v>0</v>
      </c>
      <c r="Y325" s="21">
        <v>0</v>
      </c>
      <c r="AB325" s="32">
        <f t="shared" si="34"/>
        <v>0</v>
      </c>
      <c r="AC325">
        <v>0</v>
      </c>
      <c r="AD325">
        <v>0</v>
      </c>
      <c r="AE325" s="17" t="str">
        <f t="shared" si="35"/>
        <v xml:space="preserve"> </v>
      </c>
      <c r="AF325" s="35">
        <v>0</v>
      </c>
      <c r="AG325" s="35">
        <v>0</v>
      </c>
      <c r="AH325" s="35">
        <v>0</v>
      </c>
      <c r="AI325" s="35">
        <v>0</v>
      </c>
      <c r="AJ325" s="35">
        <v>0</v>
      </c>
      <c r="AK325" s="35">
        <v>0</v>
      </c>
      <c r="AL325" s="35">
        <v>0</v>
      </c>
      <c r="AM325" s="35">
        <v>0</v>
      </c>
      <c r="AN325">
        <v>0</v>
      </c>
      <c r="AO325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</row>
    <row r="326" spans="1:51" x14ac:dyDescent="0.2">
      <c r="A326" s="12" t="s">
        <v>3126</v>
      </c>
      <c r="B326" s="12" t="s">
        <v>3123</v>
      </c>
      <c r="C326" t="s">
        <v>3125</v>
      </c>
      <c r="D326" t="s">
        <v>177</v>
      </c>
      <c r="E326" s="12" t="s">
        <v>170</v>
      </c>
      <c r="F326">
        <v>70</v>
      </c>
      <c r="G326">
        <v>0</v>
      </c>
      <c r="H326">
        <v>0</v>
      </c>
      <c r="I326" s="31">
        <f t="shared" si="30"/>
        <v>0</v>
      </c>
      <c r="J326">
        <v>0</v>
      </c>
      <c r="K326">
        <v>0</v>
      </c>
      <c r="L326" s="3">
        <v>0</v>
      </c>
      <c r="M326" s="3">
        <v>0</v>
      </c>
      <c r="N326" s="3">
        <v>0</v>
      </c>
      <c r="O326" s="15">
        <f t="shared" si="31"/>
        <v>0</v>
      </c>
      <c r="P326">
        <v>3</v>
      </c>
      <c r="Q326">
        <v>1</v>
      </c>
      <c r="R326">
        <v>1</v>
      </c>
      <c r="S326" s="13">
        <f t="shared" si="32"/>
        <v>0</v>
      </c>
      <c r="T326" s="13">
        <f t="shared" si="33"/>
        <v>0</v>
      </c>
      <c r="U326">
        <v>4</v>
      </c>
      <c r="V326">
        <v>1</v>
      </c>
      <c r="W326">
        <v>3</v>
      </c>
      <c r="X326" s="2">
        <v>69.066666666700002</v>
      </c>
      <c r="Y326" s="21">
        <v>0.98333333330000006</v>
      </c>
      <c r="Z326">
        <v>0.98</v>
      </c>
      <c r="AA326">
        <v>4.32</v>
      </c>
      <c r="AB326" s="32">
        <f t="shared" si="34"/>
        <v>0.18490566037735845</v>
      </c>
      <c r="AC326">
        <v>16</v>
      </c>
      <c r="AD326">
        <v>22</v>
      </c>
      <c r="AE326" s="17">
        <f t="shared" si="35"/>
        <v>0.42105263157894735</v>
      </c>
      <c r="AF326" s="35">
        <v>0</v>
      </c>
      <c r="AG326" s="35">
        <v>8</v>
      </c>
      <c r="AH326" s="35">
        <v>10</v>
      </c>
      <c r="AI326" s="35">
        <v>43</v>
      </c>
      <c r="AJ326" s="35">
        <v>5</v>
      </c>
      <c r="AK326" s="35">
        <v>22</v>
      </c>
      <c r="AL326" s="35">
        <v>23</v>
      </c>
      <c r="AM326" s="35">
        <v>10</v>
      </c>
      <c r="AN326">
        <v>0</v>
      </c>
      <c r="AO326">
        <v>1</v>
      </c>
      <c r="AP326" s="2">
        <v>-62.01</v>
      </c>
      <c r="AQ326" s="2">
        <v>12.4</v>
      </c>
      <c r="AR326" s="2">
        <v>81.265000000000001</v>
      </c>
      <c r="AS326" s="21">
        <v>-9.5109999999999992</v>
      </c>
      <c r="AT326" s="2">
        <v>-5</v>
      </c>
      <c r="AU326" s="2">
        <v>0.9</v>
      </c>
      <c r="AV326" s="2">
        <v>-0.5</v>
      </c>
      <c r="AW326" s="2">
        <v>0.30000000000000004</v>
      </c>
      <c r="AX326" s="2">
        <v>-1.3</v>
      </c>
      <c r="AY326" s="2">
        <v>-0.7</v>
      </c>
    </row>
    <row r="327" spans="1:51" x14ac:dyDescent="0.2">
      <c r="A327" s="12" t="s">
        <v>3126</v>
      </c>
      <c r="B327" s="12" t="s">
        <v>3406</v>
      </c>
      <c r="C327" t="s">
        <v>3405</v>
      </c>
      <c r="D327" t="s">
        <v>139</v>
      </c>
      <c r="E327" s="12" t="s">
        <v>178</v>
      </c>
      <c r="F327">
        <v>64</v>
      </c>
      <c r="G327">
        <v>0</v>
      </c>
      <c r="H327">
        <v>0</v>
      </c>
      <c r="I327" s="31">
        <f t="shared" si="30"/>
        <v>0</v>
      </c>
      <c r="J327">
        <v>0</v>
      </c>
      <c r="K327">
        <v>0</v>
      </c>
      <c r="L327" s="3">
        <v>0</v>
      </c>
      <c r="M327" s="3">
        <v>0</v>
      </c>
      <c r="N327" s="3">
        <v>0</v>
      </c>
      <c r="O327" s="15">
        <f t="shared" si="31"/>
        <v>0</v>
      </c>
      <c r="P327">
        <v>0</v>
      </c>
      <c r="Q327">
        <v>0</v>
      </c>
      <c r="R327">
        <v>0</v>
      </c>
      <c r="S327" s="13">
        <f t="shared" si="32"/>
        <v>0</v>
      </c>
      <c r="T327" s="13">
        <f t="shared" si="33"/>
        <v>0</v>
      </c>
      <c r="U327">
        <v>15</v>
      </c>
      <c r="V327">
        <v>2</v>
      </c>
      <c r="W327">
        <v>3</v>
      </c>
      <c r="X327" s="2">
        <v>144.1833333333</v>
      </c>
      <c r="Y327" s="21">
        <v>2.25</v>
      </c>
      <c r="Z327">
        <v>2.21</v>
      </c>
      <c r="AA327">
        <v>3.31</v>
      </c>
      <c r="AB327" s="32">
        <f t="shared" si="34"/>
        <v>0.40036231884057971</v>
      </c>
      <c r="AE327" s="17" t="str">
        <f t="shared" si="35"/>
        <v xml:space="preserve"> </v>
      </c>
      <c r="AF327" s="35">
        <v>2</v>
      </c>
      <c r="AG327" s="35">
        <v>13</v>
      </c>
      <c r="AH327" s="35">
        <v>18</v>
      </c>
      <c r="AI327" s="35">
        <v>130</v>
      </c>
      <c r="AJ327" s="35">
        <v>7</v>
      </c>
      <c r="AK327" s="35">
        <v>41</v>
      </c>
      <c r="AL327" s="35">
        <v>51</v>
      </c>
      <c r="AM327" s="35">
        <v>4</v>
      </c>
      <c r="AN327">
        <v>0</v>
      </c>
      <c r="AO327">
        <v>0</v>
      </c>
      <c r="AP327" s="2">
        <v>-86.49</v>
      </c>
      <c r="AQ327" s="2">
        <v>9.3000000000000007</v>
      </c>
      <c r="AR327" s="2">
        <v>80.894000000000005</v>
      </c>
      <c r="AS327" s="21">
        <v>-9.9819999999999993</v>
      </c>
      <c r="AT327" s="2">
        <v>-16.600000000000001</v>
      </c>
      <c r="AU327" s="2">
        <v>-3.4</v>
      </c>
      <c r="AV327" s="2">
        <v>-0.2</v>
      </c>
      <c r="AW327" s="2">
        <v>0.30000000000000004</v>
      </c>
      <c r="AX327" s="2">
        <v>3.1</v>
      </c>
      <c r="AY327" s="2">
        <v>-0.2</v>
      </c>
    </row>
    <row r="328" spans="1:51" x14ac:dyDescent="0.2">
      <c r="A328" s="12" t="s">
        <v>3126</v>
      </c>
      <c r="B328" s="12" t="s">
        <v>3731</v>
      </c>
      <c r="C328" t="s">
        <v>3730</v>
      </c>
      <c r="D328" t="s">
        <v>122</v>
      </c>
      <c r="E328" s="12" t="s">
        <v>123</v>
      </c>
      <c r="F328">
        <v>45</v>
      </c>
      <c r="G328">
        <v>0</v>
      </c>
      <c r="H328">
        <v>0</v>
      </c>
      <c r="I328" s="31">
        <f t="shared" si="30"/>
        <v>0</v>
      </c>
      <c r="J328">
        <v>0</v>
      </c>
      <c r="K328">
        <v>0</v>
      </c>
      <c r="L328" s="3">
        <v>0</v>
      </c>
      <c r="M328" s="3">
        <v>0</v>
      </c>
      <c r="N328" s="3">
        <v>0</v>
      </c>
      <c r="O328" s="15">
        <f t="shared" si="31"/>
        <v>0</v>
      </c>
      <c r="P328">
        <v>1</v>
      </c>
      <c r="Q328">
        <v>1</v>
      </c>
      <c r="R328">
        <v>1</v>
      </c>
      <c r="S328" s="13">
        <f t="shared" si="32"/>
        <v>0</v>
      </c>
      <c r="T328" s="13">
        <f t="shared" si="33"/>
        <v>0</v>
      </c>
      <c r="U328">
        <v>2</v>
      </c>
      <c r="V328">
        <v>3</v>
      </c>
      <c r="W328">
        <v>1</v>
      </c>
      <c r="X328" s="2">
        <v>24.5</v>
      </c>
      <c r="Y328" s="21">
        <v>0.53333333329999999</v>
      </c>
      <c r="Z328">
        <v>0.43</v>
      </c>
      <c r="AA328">
        <v>5.71</v>
      </c>
      <c r="AB328" s="32">
        <f t="shared" si="34"/>
        <v>7.0032573289902283E-2</v>
      </c>
      <c r="AC328">
        <v>9</v>
      </c>
      <c r="AD328">
        <v>7</v>
      </c>
      <c r="AE328" s="17">
        <f t="shared" si="35"/>
        <v>0.5625</v>
      </c>
      <c r="AF328" s="35">
        <v>0</v>
      </c>
      <c r="AG328" s="35">
        <v>7</v>
      </c>
      <c r="AH328" s="35">
        <v>7</v>
      </c>
      <c r="AI328" s="35">
        <v>12</v>
      </c>
      <c r="AJ328" s="35">
        <v>1</v>
      </c>
      <c r="AK328" s="35">
        <v>7</v>
      </c>
      <c r="AL328" s="35">
        <v>5</v>
      </c>
      <c r="AM328" s="35">
        <v>1</v>
      </c>
      <c r="AN328">
        <v>0</v>
      </c>
      <c r="AO328">
        <v>0</v>
      </c>
      <c r="AP328" s="2">
        <v>-68.16</v>
      </c>
      <c r="AQ328" s="2">
        <v>22</v>
      </c>
      <c r="AR328" s="2">
        <v>78.625</v>
      </c>
      <c r="AS328" s="21">
        <v>-2.8010000000000002</v>
      </c>
      <c r="AT328" s="2">
        <v>-1</v>
      </c>
      <c r="AU328" s="2">
        <v>0.7</v>
      </c>
      <c r="AV328" s="2">
        <v>-0.1</v>
      </c>
      <c r="AW328" s="2">
        <v>0.1</v>
      </c>
      <c r="AX328" s="2">
        <v>-0.1</v>
      </c>
      <c r="AY328" s="2">
        <v>0.5</v>
      </c>
    </row>
    <row r="329" spans="1:51" x14ac:dyDescent="0.2">
      <c r="A329" s="12" t="s">
        <v>896</v>
      </c>
      <c r="B329" s="12" t="s">
        <v>892</v>
      </c>
      <c r="C329" t="s">
        <v>895</v>
      </c>
      <c r="D329" t="s">
        <v>265</v>
      </c>
      <c r="E329" s="12" t="s">
        <v>178</v>
      </c>
      <c r="F329">
        <v>46</v>
      </c>
      <c r="G329">
        <v>0</v>
      </c>
      <c r="H329">
        <v>0</v>
      </c>
      <c r="I329" s="31">
        <f t="shared" si="30"/>
        <v>0</v>
      </c>
      <c r="J329">
        <v>0</v>
      </c>
      <c r="K329">
        <v>0</v>
      </c>
      <c r="L329" s="3">
        <v>0</v>
      </c>
      <c r="M329" s="3">
        <v>0</v>
      </c>
      <c r="N329" s="3">
        <v>0</v>
      </c>
      <c r="O329" s="15">
        <f t="shared" si="31"/>
        <v>0</v>
      </c>
      <c r="P329">
        <v>0</v>
      </c>
      <c r="Q329">
        <v>0</v>
      </c>
      <c r="R329">
        <v>0</v>
      </c>
      <c r="S329" s="13">
        <f t="shared" si="32"/>
        <v>0</v>
      </c>
      <c r="T329" s="13">
        <f t="shared" si="33"/>
        <v>0</v>
      </c>
      <c r="U329">
        <v>3</v>
      </c>
      <c r="V329">
        <v>0</v>
      </c>
      <c r="W329">
        <v>1</v>
      </c>
      <c r="X329" s="2">
        <v>29.45</v>
      </c>
      <c r="Y329" s="21">
        <v>0.63333333329999997</v>
      </c>
      <c r="Z329">
        <v>0.62</v>
      </c>
      <c r="AA329">
        <v>4.7300000000000004</v>
      </c>
      <c r="AB329" s="32">
        <f t="shared" si="34"/>
        <v>0.11588785046728971</v>
      </c>
      <c r="AE329" s="17" t="str">
        <f t="shared" si="35"/>
        <v xml:space="preserve"> </v>
      </c>
      <c r="AF329" s="35">
        <v>0</v>
      </c>
      <c r="AG329" s="35">
        <v>1</v>
      </c>
      <c r="AH329" s="35">
        <v>3</v>
      </c>
      <c r="AI329" s="35">
        <v>22</v>
      </c>
      <c r="AJ329" s="35">
        <v>1</v>
      </c>
      <c r="AK329" s="35">
        <v>16</v>
      </c>
      <c r="AL329" s="35">
        <v>11</v>
      </c>
      <c r="AM329" s="35">
        <v>2</v>
      </c>
      <c r="AN329">
        <v>0</v>
      </c>
      <c r="AO329">
        <v>1</v>
      </c>
      <c r="AP329" s="2">
        <v>-92.69</v>
      </c>
      <c r="AQ329" s="2">
        <v>-14.1</v>
      </c>
      <c r="AR329" s="2">
        <v>69.637</v>
      </c>
      <c r="AS329" s="21">
        <v>4.0140000000000002</v>
      </c>
      <c r="AT329" s="2">
        <v>-2.8</v>
      </c>
      <c r="AU329" s="2">
        <v>-0.30000000000000004</v>
      </c>
      <c r="AV329" s="2">
        <v>-0.1</v>
      </c>
      <c r="AW329" s="2">
        <v>0</v>
      </c>
      <c r="AX329" s="2">
        <v>-0.30000000000000004</v>
      </c>
      <c r="AY329" s="2">
        <v>-0.60000000000000009</v>
      </c>
    </row>
    <row r="330" spans="1:51" x14ac:dyDescent="0.2">
      <c r="A330" s="12" t="s">
        <v>689</v>
      </c>
      <c r="B330" s="12" t="s">
        <v>679</v>
      </c>
      <c r="C330" t="s">
        <v>688</v>
      </c>
      <c r="D330" t="s">
        <v>271</v>
      </c>
      <c r="E330" s="12" t="s">
        <v>229</v>
      </c>
      <c r="F330">
        <v>63</v>
      </c>
      <c r="G330">
        <v>0</v>
      </c>
      <c r="H330">
        <v>1</v>
      </c>
      <c r="I330" s="31">
        <f t="shared" si="30"/>
        <v>1</v>
      </c>
      <c r="J330">
        <v>0</v>
      </c>
      <c r="K330">
        <v>1</v>
      </c>
      <c r="L330" s="3">
        <v>0</v>
      </c>
      <c r="M330" s="3">
        <v>0</v>
      </c>
      <c r="N330" s="3">
        <v>1</v>
      </c>
      <c r="O330" s="15">
        <f t="shared" si="31"/>
        <v>0</v>
      </c>
      <c r="P330">
        <v>2</v>
      </c>
      <c r="Q330">
        <v>1</v>
      </c>
      <c r="R330">
        <v>1</v>
      </c>
      <c r="S330" s="13">
        <f t="shared" si="32"/>
        <v>0</v>
      </c>
      <c r="T330" s="13">
        <f t="shared" si="33"/>
        <v>0</v>
      </c>
      <c r="U330">
        <v>4</v>
      </c>
      <c r="V330">
        <v>2</v>
      </c>
      <c r="W330">
        <v>1</v>
      </c>
      <c r="X330" s="2">
        <v>60.433333333299998</v>
      </c>
      <c r="Y330" s="21">
        <v>0.95</v>
      </c>
      <c r="Z330">
        <v>0.96</v>
      </c>
      <c r="AA330">
        <v>4.28</v>
      </c>
      <c r="AB330" s="32">
        <f t="shared" si="34"/>
        <v>0.18320610687022898</v>
      </c>
      <c r="AC330">
        <v>0</v>
      </c>
      <c r="AD330">
        <v>0</v>
      </c>
      <c r="AE330" s="17" t="str">
        <f t="shared" si="35"/>
        <v xml:space="preserve"> </v>
      </c>
      <c r="AF330" s="35">
        <v>1</v>
      </c>
      <c r="AG330" s="35">
        <v>10</v>
      </c>
      <c r="AH330" s="35">
        <v>6</v>
      </c>
      <c r="AI330" s="35">
        <v>60</v>
      </c>
      <c r="AJ330" s="35">
        <v>2</v>
      </c>
      <c r="AK330" s="35">
        <v>17</v>
      </c>
      <c r="AL330" s="35">
        <v>23</v>
      </c>
      <c r="AM330" s="35">
        <v>1</v>
      </c>
      <c r="AN330">
        <v>0</v>
      </c>
      <c r="AO330">
        <v>0</v>
      </c>
      <c r="AP330" s="2">
        <v>-99.28</v>
      </c>
      <c r="AQ330" s="2">
        <v>-12.6</v>
      </c>
      <c r="AR330" s="2">
        <v>83.289000000000001</v>
      </c>
      <c r="AS330" s="21">
        <v>-1.1559999999999999</v>
      </c>
      <c r="AT330" s="2">
        <v>-8</v>
      </c>
      <c r="AU330" s="2">
        <v>-2.7</v>
      </c>
      <c r="AV330" s="2">
        <v>0.1</v>
      </c>
      <c r="AW330" s="2">
        <v>0.30000000000000004</v>
      </c>
      <c r="AX330" s="2">
        <v>0.30000000000000004</v>
      </c>
      <c r="AY330" s="2">
        <v>-2</v>
      </c>
    </row>
    <row r="331" spans="1:51" x14ac:dyDescent="0.2">
      <c r="A331" s="12" t="s">
        <v>689</v>
      </c>
      <c r="B331" s="12" t="s">
        <v>2475</v>
      </c>
      <c r="C331" t="s">
        <v>2478</v>
      </c>
      <c r="D331" t="s">
        <v>199</v>
      </c>
      <c r="E331" s="12" t="s">
        <v>140</v>
      </c>
      <c r="F331">
        <v>30</v>
      </c>
      <c r="G331">
        <v>0</v>
      </c>
      <c r="H331">
        <v>0</v>
      </c>
      <c r="I331" s="31">
        <f t="shared" si="30"/>
        <v>0</v>
      </c>
      <c r="J331">
        <v>0</v>
      </c>
      <c r="K331">
        <v>0</v>
      </c>
      <c r="L331" s="3">
        <v>0</v>
      </c>
      <c r="M331" s="3">
        <v>0</v>
      </c>
      <c r="N331" s="3">
        <v>0</v>
      </c>
      <c r="O331" s="15">
        <f t="shared" si="31"/>
        <v>0</v>
      </c>
      <c r="P331">
        <v>0</v>
      </c>
      <c r="Q331">
        <v>0</v>
      </c>
      <c r="R331">
        <v>0</v>
      </c>
      <c r="S331" s="13">
        <f t="shared" si="32"/>
        <v>0</v>
      </c>
      <c r="T331" s="13">
        <f t="shared" si="33"/>
        <v>0</v>
      </c>
      <c r="U331">
        <v>0</v>
      </c>
      <c r="V331">
        <v>0</v>
      </c>
      <c r="W331">
        <v>0</v>
      </c>
      <c r="X331" s="2">
        <v>0.1166666667</v>
      </c>
      <c r="Y331" s="21">
        <v>0</v>
      </c>
      <c r="Z331">
        <v>0.01</v>
      </c>
      <c r="AA331">
        <v>4.96</v>
      </c>
      <c r="AB331" s="32">
        <f t="shared" si="34"/>
        <v>2.012072434607646E-3</v>
      </c>
      <c r="AC331">
        <v>0</v>
      </c>
      <c r="AD331">
        <v>0</v>
      </c>
      <c r="AE331" s="17" t="str">
        <f t="shared" si="35"/>
        <v xml:space="preserve"> </v>
      </c>
      <c r="AF331" s="35">
        <v>0</v>
      </c>
      <c r="AG331" s="35">
        <v>0</v>
      </c>
      <c r="AH331" s="35">
        <v>2</v>
      </c>
      <c r="AI331" s="35">
        <v>0</v>
      </c>
      <c r="AJ331" s="35">
        <v>0</v>
      </c>
      <c r="AK331" s="35">
        <v>0</v>
      </c>
      <c r="AL331" s="35">
        <v>0</v>
      </c>
      <c r="AM331" s="35">
        <v>0</v>
      </c>
      <c r="AN331">
        <v>0</v>
      </c>
      <c r="AO331">
        <v>0</v>
      </c>
      <c r="AP331" s="2">
        <v>360</v>
      </c>
      <c r="AQ331" s="2">
        <v>442.6</v>
      </c>
      <c r="AR331" s="2">
        <v>77.614999999999995</v>
      </c>
      <c r="AS331" s="21">
        <v>-1.4370000000000001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</row>
    <row r="332" spans="1:51" x14ac:dyDescent="0.2">
      <c r="A332" s="12" t="s">
        <v>1783</v>
      </c>
      <c r="B332" s="12" t="s">
        <v>1784</v>
      </c>
      <c r="C332" t="s">
        <v>1782</v>
      </c>
      <c r="D332" t="s">
        <v>210</v>
      </c>
      <c r="E332" s="12" t="s">
        <v>178</v>
      </c>
      <c r="F332">
        <v>13</v>
      </c>
      <c r="G332">
        <v>0</v>
      </c>
      <c r="H332">
        <v>0</v>
      </c>
      <c r="I332" s="31">
        <f t="shared" si="30"/>
        <v>0</v>
      </c>
      <c r="J332">
        <v>0</v>
      </c>
      <c r="K332">
        <v>0</v>
      </c>
      <c r="L332" s="3">
        <v>0</v>
      </c>
      <c r="M332" s="3">
        <v>0</v>
      </c>
      <c r="N332" s="3">
        <v>0</v>
      </c>
      <c r="O332" s="15">
        <f t="shared" si="31"/>
        <v>0</v>
      </c>
      <c r="P332">
        <v>0</v>
      </c>
      <c r="Q332">
        <v>0</v>
      </c>
      <c r="R332">
        <v>0</v>
      </c>
      <c r="S332" s="13">
        <f t="shared" si="32"/>
        <v>0</v>
      </c>
      <c r="T332" s="13">
        <f t="shared" si="33"/>
        <v>0</v>
      </c>
      <c r="U332">
        <v>0</v>
      </c>
      <c r="V332">
        <v>0</v>
      </c>
      <c r="W332">
        <v>1</v>
      </c>
      <c r="X332" s="2">
        <v>18.7833333333</v>
      </c>
      <c r="Y332" s="21">
        <v>1.4333333333</v>
      </c>
      <c r="Z332">
        <v>1.43</v>
      </c>
      <c r="AA332">
        <v>3.56</v>
      </c>
      <c r="AB332" s="32">
        <f t="shared" si="34"/>
        <v>0.28657314629258512</v>
      </c>
      <c r="AE332" s="17" t="str">
        <f t="shared" si="35"/>
        <v xml:space="preserve"> </v>
      </c>
      <c r="AF332" s="35">
        <v>0</v>
      </c>
      <c r="AG332" s="35">
        <v>1</v>
      </c>
      <c r="AH332" s="35">
        <v>1</v>
      </c>
      <c r="AI332" s="35">
        <v>22</v>
      </c>
      <c r="AJ332" s="35">
        <v>0</v>
      </c>
      <c r="AK332" s="35">
        <v>13</v>
      </c>
      <c r="AL332" s="35">
        <v>5</v>
      </c>
      <c r="AM332" s="35">
        <v>0</v>
      </c>
      <c r="AN332">
        <v>0</v>
      </c>
      <c r="AO332">
        <v>0</v>
      </c>
      <c r="AP332" s="2">
        <v>-129.5</v>
      </c>
      <c r="AQ332" s="2">
        <v>-10.1</v>
      </c>
      <c r="AR332" s="2">
        <v>78.525000000000006</v>
      </c>
      <c r="AS332" s="21">
        <v>-1.823</v>
      </c>
      <c r="AT332" s="2">
        <v>-2.5</v>
      </c>
      <c r="AU332" s="2">
        <v>-0.8</v>
      </c>
      <c r="AV332" s="2">
        <v>-0.1</v>
      </c>
      <c r="AW332" s="2">
        <v>0.1</v>
      </c>
      <c r="AX332" s="2">
        <v>0.4</v>
      </c>
      <c r="AY332" s="2">
        <v>-0.4</v>
      </c>
    </row>
    <row r="333" spans="1:51" x14ac:dyDescent="0.2">
      <c r="A333" s="12" t="s">
        <v>1783</v>
      </c>
      <c r="B333" s="12" t="s">
        <v>1909</v>
      </c>
      <c r="C333" t="s">
        <v>1913</v>
      </c>
      <c r="D333" t="s">
        <v>223</v>
      </c>
      <c r="E333" s="12" t="s">
        <v>178</v>
      </c>
      <c r="F333">
        <v>82</v>
      </c>
      <c r="G333">
        <v>0</v>
      </c>
      <c r="H333">
        <v>0</v>
      </c>
      <c r="I333" s="31">
        <f t="shared" si="30"/>
        <v>0</v>
      </c>
      <c r="J333">
        <v>0</v>
      </c>
      <c r="K333">
        <v>0</v>
      </c>
      <c r="L333" s="3">
        <v>0</v>
      </c>
      <c r="M333" s="3">
        <v>0</v>
      </c>
      <c r="N333" s="3">
        <v>0</v>
      </c>
      <c r="O333" s="15">
        <f t="shared" si="31"/>
        <v>0</v>
      </c>
      <c r="P333">
        <v>0</v>
      </c>
      <c r="Q333">
        <v>0</v>
      </c>
      <c r="R333">
        <v>0</v>
      </c>
      <c r="S333" s="13">
        <f t="shared" si="32"/>
        <v>0</v>
      </c>
      <c r="T333" s="13">
        <f t="shared" si="33"/>
        <v>0</v>
      </c>
      <c r="U333">
        <v>32</v>
      </c>
      <c r="V333">
        <v>18</v>
      </c>
      <c r="W333">
        <v>5</v>
      </c>
      <c r="X333" s="2">
        <v>243.8166666667</v>
      </c>
      <c r="Y333" s="21">
        <v>2.9666666667000001</v>
      </c>
      <c r="Z333">
        <v>2.91</v>
      </c>
      <c r="AA333">
        <v>2.67</v>
      </c>
      <c r="AB333" s="32">
        <f t="shared" si="34"/>
        <v>0.521505376344086</v>
      </c>
      <c r="AE333" s="17" t="str">
        <f t="shared" si="35"/>
        <v xml:space="preserve"> </v>
      </c>
      <c r="AF333" s="35">
        <v>4</v>
      </c>
      <c r="AG333" s="35">
        <v>24</v>
      </c>
      <c r="AH333" s="35">
        <v>33</v>
      </c>
      <c r="AI333" s="35">
        <v>223</v>
      </c>
      <c r="AJ333" s="35">
        <v>5</v>
      </c>
      <c r="AK333" s="35">
        <v>90</v>
      </c>
      <c r="AL333" s="35">
        <v>92</v>
      </c>
      <c r="AM333" s="35">
        <v>12</v>
      </c>
      <c r="AN333">
        <v>2</v>
      </c>
      <c r="AO333">
        <v>1</v>
      </c>
      <c r="AP333" s="2">
        <v>-94.19</v>
      </c>
      <c r="AQ333" s="2">
        <v>-23.5</v>
      </c>
      <c r="AR333" s="2">
        <v>78.078999999999994</v>
      </c>
      <c r="AS333" s="21">
        <v>-0.17500000000000002</v>
      </c>
      <c r="AT333" s="2">
        <v>-26.6</v>
      </c>
      <c r="AU333" s="2">
        <v>-4.5</v>
      </c>
      <c r="AV333" s="2">
        <v>1</v>
      </c>
      <c r="AW333" s="2">
        <v>0.9</v>
      </c>
      <c r="AX333" s="2">
        <v>0.4</v>
      </c>
      <c r="AY333" s="2">
        <v>-2.2000000000000002</v>
      </c>
    </row>
    <row r="334" spans="1:51" x14ac:dyDescent="0.2">
      <c r="A334" s="12" t="s">
        <v>1783</v>
      </c>
      <c r="B334" s="12" t="s">
        <v>3198</v>
      </c>
      <c r="C334" t="s">
        <v>3197</v>
      </c>
      <c r="D334" t="s">
        <v>223</v>
      </c>
      <c r="E334" s="12" t="s">
        <v>229</v>
      </c>
      <c r="F334">
        <v>16</v>
      </c>
      <c r="G334">
        <v>0</v>
      </c>
      <c r="H334">
        <v>0</v>
      </c>
      <c r="I334" s="31">
        <f t="shared" si="30"/>
        <v>0</v>
      </c>
      <c r="J334">
        <v>0</v>
      </c>
      <c r="K334">
        <v>0</v>
      </c>
      <c r="L334" s="3">
        <v>0</v>
      </c>
      <c r="M334" s="3">
        <v>0</v>
      </c>
      <c r="N334" s="3">
        <v>0</v>
      </c>
      <c r="O334" s="15">
        <f t="shared" si="31"/>
        <v>0</v>
      </c>
      <c r="P334">
        <v>0</v>
      </c>
      <c r="Q334">
        <v>0</v>
      </c>
      <c r="R334">
        <v>0</v>
      </c>
      <c r="S334" s="13">
        <f t="shared" si="32"/>
        <v>0</v>
      </c>
      <c r="T334" s="13">
        <f t="shared" si="33"/>
        <v>0</v>
      </c>
      <c r="U334">
        <v>0</v>
      </c>
      <c r="V334">
        <v>0</v>
      </c>
      <c r="W334">
        <v>0</v>
      </c>
      <c r="X334" s="2">
        <v>0</v>
      </c>
      <c r="Y334" s="21">
        <v>0</v>
      </c>
      <c r="AB334" s="32">
        <f t="shared" si="34"/>
        <v>0</v>
      </c>
      <c r="AC334">
        <v>0</v>
      </c>
      <c r="AD334">
        <v>0</v>
      </c>
      <c r="AE334" s="17" t="str">
        <f t="shared" si="35"/>
        <v xml:space="preserve"> </v>
      </c>
      <c r="AF334" s="35">
        <v>0</v>
      </c>
      <c r="AG334" s="35">
        <v>0</v>
      </c>
      <c r="AH334" s="35">
        <v>0</v>
      </c>
      <c r="AI334" s="35">
        <v>0</v>
      </c>
      <c r="AJ334" s="35">
        <v>0</v>
      </c>
      <c r="AK334" s="35">
        <v>0</v>
      </c>
      <c r="AL334" s="35">
        <v>0</v>
      </c>
      <c r="AM334" s="35">
        <v>0</v>
      </c>
      <c r="AN334">
        <v>0</v>
      </c>
      <c r="AO334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</row>
    <row r="335" spans="1:51" x14ac:dyDescent="0.2">
      <c r="A335" s="12" t="s">
        <v>1946</v>
      </c>
      <c r="B335" s="12" t="s">
        <v>1947</v>
      </c>
      <c r="C335" t="s">
        <v>1945</v>
      </c>
      <c r="D335" t="s">
        <v>432</v>
      </c>
      <c r="E335" s="12" t="s">
        <v>170</v>
      </c>
      <c r="F335">
        <v>27</v>
      </c>
      <c r="G335">
        <v>1</v>
      </c>
      <c r="H335">
        <v>0</v>
      </c>
      <c r="I335" s="31">
        <f t="shared" si="30"/>
        <v>1</v>
      </c>
      <c r="J335">
        <v>0</v>
      </c>
      <c r="K335">
        <v>0</v>
      </c>
      <c r="L335" s="3">
        <v>1</v>
      </c>
      <c r="M335" s="3">
        <v>0</v>
      </c>
      <c r="N335" s="3">
        <v>0</v>
      </c>
      <c r="O335" s="15">
        <f t="shared" si="31"/>
        <v>0</v>
      </c>
      <c r="P335">
        <v>1</v>
      </c>
      <c r="Q335">
        <v>1</v>
      </c>
      <c r="R335">
        <v>0</v>
      </c>
      <c r="S335" s="13">
        <f t="shared" si="32"/>
        <v>1</v>
      </c>
      <c r="T335" s="13">
        <f t="shared" si="33"/>
        <v>0.5</v>
      </c>
      <c r="U335">
        <v>1</v>
      </c>
      <c r="V335">
        <v>0</v>
      </c>
      <c r="W335">
        <v>2</v>
      </c>
      <c r="X335" s="2">
        <v>33.2166666667</v>
      </c>
      <c r="Y335" s="21">
        <v>1.2166666667000001</v>
      </c>
      <c r="Z335">
        <v>1.22</v>
      </c>
      <c r="AA335">
        <v>4.5199999999999996</v>
      </c>
      <c r="AB335" s="32">
        <f t="shared" si="34"/>
        <v>0.21254355400696867</v>
      </c>
      <c r="AC335">
        <v>7</v>
      </c>
      <c r="AD335">
        <v>8</v>
      </c>
      <c r="AE335" s="17">
        <f t="shared" si="35"/>
        <v>0.46666666666666667</v>
      </c>
      <c r="AF335" s="35">
        <v>1</v>
      </c>
      <c r="AG335" s="35">
        <v>2</v>
      </c>
      <c r="AH335" s="35">
        <v>3</v>
      </c>
      <c r="AI335" s="35">
        <v>19</v>
      </c>
      <c r="AJ335" s="35">
        <v>2</v>
      </c>
      <c r="AK335" s="35">
        <v>5</v>
      </c>
      <c r="AL335" s="35">
        <v>12</v>
      </c>
      <c r="AM335" s="35">
        <v>1</v>
      </c>
      <c r="AN335">
        <v>0</v>
      </c>
      <c r="AO335">
        <v>0</v>
      </c>
      <c r="AP335" s="2">
        <v>-56.31</v>
      </c>
      <c r="AQ335" s="2">
        <v>6.6</v>
      </c>
      <c r="AR335" s="2">
        <v>82.691000000000003</v>
      </c>
      <c r="AS335" s="21">
        <v>0.65600000000000003</v>
      </c>
      <c r="AT335" s="2">
        <v>-3.1</v>
      </c>
      <c r="AU335" s="2">
        <v>-0.2</v>
      </c>
      <c r="AV335" s="2">
        <v>-0.1</v>
      </c>
      <c r="AW335" s="2">
        <v>0.1</v>
      </c>
      <c r="AX335" s="2">
        <v>-0.1</v>
      </c>
      <c r="AY335" s="2">
        <v>-0.30000000000000004</v>
      </c>
    </row>
    <row r="336" spans="1:51" x14ac:dyDescent="0.2">
      <c r="A336" s="12" t="s">
        <v>1946</v>
      </c>
      <c r="B336" s="12" t="s">
        <v>3497</v>
      </c>
      <c r="C336" t="s">
        <v>3496</v>
      </c>
      <c r="D336" t="s">
        <v>169</v>
      </c>
      <c r="E336" s="12" t="s">
        <v>178</v>
      </c>
      <c r="F336">
        <v>65</v>
      </c>
      <c r="G336">
        <v>1</v>
      </c>
      <c r="H336">
        <v>0</v>
      </c>
      <c r="I336" s="31">
        <f t="shared" si="30"/>
        <v>1</v>
      </c>
      <c r="J336">
        <v>0</v>
      </c>
      <c r="K336">
        <v>0</v>
      </c>
      <c r="L336" s="3">
        <v>1</v>
      </c>
      <c r="M336" s="3">
        <v>0</v>
      </c>
      <c r="N336" s="3">
        <v>0</v>
      </c>
      <c r="O336" s="15">
        <f t="shared" si="31"/>
        <v>0</v>
      </c>
      <c r="P336">
        <v>3</v>
      </c>
      <c r="Q336">
        <v>1</v>
      </c>
      <c r="R336">
        <v>2</v>
      </c>
      <c r="S336" s="13">
        <f t="shared" si="32"/>
        <v>0.33333333333333331</v>
      </c>
      <c r="T336" s="13">
        <f t="shared" si="33"/>
        <v>0.16666666666666666</v>
      </c>
      <c r="U336">
        <v>37</v>
      </c>
      <c r="V336">
        <v>11</v>
      </c>
      <c r="W336">
        <v>6</v>
      </c>
      <c r="X336" s="2">
        <v>190.4</v>
      </c>
      <c r="Y336" s="21">
        <v>2.9166666667000003</v>
      </c>
      <c r="Z336">
        <v>2.8</v>
      </c>
      <c r="AA336">
        <v>2.82</v>
      </c>
      <c r="AB336" s="32">
        <f t="shared" si="34"/>
        <v>0.49822064056939508</v>
      </c>
      <c r="AE336" s="17" t="str">
        <f t="shared" si="35"/>
        <v xml:space="preserve"> </v>
      </c>
      <c r="AF336" s="35">
        <v>3</v>
      </c>
      <c r="AG336" s="35">
        <v>21</v>
      </c>
      <c r="AH336" s="35">
        <v>19</v>
      </c>
      <c r="AI336" s="35">
        <v>126</v>
      </c>
      <c r="AJ336" s="35">
        <v>6</v>
      </c>
      <c r="AK336" s="35">
        <v>63</v>
      </c>
      <c r="AL336" s="35">
        <v>97</v>
      </c>
      <c r="AM336" s="35">
        <v>12</v>
      </c>
      <c r="AN336">
        <v>0</v>
      </c>
      <c r="AO336">
        <v>2</v>
      </c>
      <c r="AP336" s="2">
        <v>-87.92</v>
      </c>
      <c r="AQ336" s="2">
        <v>-20.3</v>
      </c>
      <c r="AR336" s="2">
        <v>81.113</v>
      </c>
      <c r="AS336" s="21">
        <v>2.0139999999999998</v>
      </c>
      <c r="AT336" s="2">
        <v>-15.4</v>
      </c>
      <c r="AU336" s="2">
        <v>2</v>
      </c>
      <c r="AV336" s="2">
        <v>0.1</v>
      </c>
      <c r="AW336" s="2">
        <v>0.7</v>
      </c>
      <c r="AX336" s="2">
        <v>-1.9</v>
      </c>
      <c r="AY336" s="2">
        <v>0.9</v>
      </c>
    </row>
    <row r="337" spans="1:51" x14ac:dyDescent="0.2">
      <c r="A337" s="12" t="s">
        <v>3112</v>
      </c>
      <c r="B337" s="12" t="s">
        <v>3113</v>
      </c>
      <c r="C337" t="s">
        <v>3111</v>
      </c>
      <c r="D337" t="s">
        <v>265</v>
      </c>
      <c r="E337" s="12" t="s">
        <v>123</v>
      </c>
      <c r="F337">
        <v>80</v>
      </c>
      <c r="G337">
        <v>3</v>
      </c>
      <c r="H337">
        <v>0</v>
      </c>
      <c r="I337" s="31">
        <f t="shared" si="30"/>
        <v>3</v>
      </c>
      <c r="J337">
        <v>0</v>
      </c>
      <c r="K337">
        <v>0</v>
      </c>
      <c r="L337" s="3">
        <v>3</v>
      </c>
      <c r="M337" s="3">
        <v>0</v>
      </c>
      <c r="N337" s="3">
        <v>0</v>
      </c>
      <c r="O337" s="15">
        <f t="shared" si="31"/>
        <v>0</v>
      </c>
      <c r="P337">
        <v>17</v>
      </c>
      <c r="Q337">
        <v>4</v>
      </c>
      <c r="R337">
        <v>0</v>
      </c>
      <c r="S337" s="13">
        <f t="shared" si="32"/>
        <v>0.17647058823529413</v>
      </c>
      <c r="T337" s="13">
        <f t="shared" si="33"/>
        <v>0.14285714285714285</v>
      </c>
      <c r="U337">
        <v>4</v>
      </c>
      <c r="V337">
        <v>2</v>
      </c>
      <c r="W337">
        <v>1</v>
      </c>
      <c r="X337" s="2">
        <v>122.6833333333</v>
      </c>
      <c r="Y337" s="21">
        <v>1.5333333332999999</v>
      </c>
      <c r="Z337">
        <v>1.52</v>
      </c>
      <c r="AA337">
        <v>4.32</v>
      </c>
      <c r="AB337" s="32">
        <f t="shared" si="34"/>
        <v>0.26027397260273971</v>
      </c>
      <c r="AC337">
        <v>8</v>
      </c>
      <c r="AD337">
        <v>3</v>
      </c>
      <c r="AE337" s="17">
        <f t="shared" si="35"/>
        <v>0.72727272727272729</v>
      </c>
      <c r="AF337" s="35">
        <v>3</v>
      </c>
      <c r="AG337" s="35">
        <v>12</v>
      </c>
      <c r="AH337" s="35">
        <v>25</v>
      </c>
      <c r="AI337" s="35">
        <v>71</v>
      </c>
      <c r="AJ337" s="35">
        <v>10</v>
      </c>
      <c r="AK337" s="35">
        <v>45</v>
      </c>
      <c r="AL337" s="35">
        <v>40</v>
      </c>
      <c r="AM337" s="35">
        <v>4</v>
      </c>
      <c r="AN337">
        <v>1</v>
      </c>
      <c r="AO337">
        <v>0</v>
      </c>
      <c r="AP337" s="2">
        <v>-62.13</v>
      </c>
      <c r="AQ337" s="2">
        <v>15.2</v>
      </c>
      <c r="AR337" s="2">
        <v>82.025000000000006</v>
      </c>
      <c r="AS337" s="21">
        <v>-1.6160000000000001</v>
      </c>
      <c r="AT337" s="2">
        <v>-8</v>
      </c>
      <c r="AU337" s="2">
        <v>3.7</v>
      </c>
      <c r="AV337" s="2">
        <v>-1.1000000000000001</v>
      </c>
      <c r="AW337" s="2">
        <v>0.30000000000000004</v>
      </c>
      <c r="AX337" s="2">
        <v>-1.7000000000000002</v>
      </c>
      <c r="AY337" s="2">
        <v>1.2</v>
      </c>
    </row>
    <row r="338" spans="1:51" x14ac:dyDescent="0.2">
      <c r="A338" s="12" t="s">
        <v>1114</v>
      </c>
      <c r="B338" s="12" t="s">
        <v>1115</v>
      </c>
      <c r="C338" t="s">
        <v>1113</v>
      </c>
      <c r="D338" t="s">
        <v>305</v>
      </c>
      <c r="E338" s="12" t="s">
        <v>170</v>
      </c>
      <c r="F338">
        <v>1</v>
      </c>
      <c r="G338">
        <v>0</v>
      </c>
      <c r="H338">
        <v>0</v>
      </c>
      <c r="I338" s="31">
        <f t="shared" si="30"/>
        <v>0</v>
      </c>
      <c r="J338">
        <v>0</v>
      </c>
      <c r="K338">
        <v>0</v>
      </c>
      <c r="L338" s="3">
        <v>0</v>
      </c>
      <c r="M338" s="3">
        <v>0</v>
      </c>
      <c r="N338" s="3">
        <v>0</v>
      </c>
      <c r="O338" s="15">
        <f t="shared" si="31"/>
        <v>0</v>
      </c>
      <c r="P338">
        <v>0</v>
      </c>
      <c r="Q338">
        <v>0</v>
      </c>
      <c r="R338">
        <v>0</v>
      </c>
      <c r="S338" s="13">
        <f t="shared" si="32"/>
        <v>0</v>
      </c>
      <c r="T338" s="13">
        <f t="shared" si="33"/>
        <v>0</v>
      </c>
      <c r="U338">
        <v>0</v>
      </c>
      <c r="V338">
        <v>0</v>
      </c>
      <c r="W338">
        <v>0</v>
      </c>
      <c r="X338" s="2">
        <v>0.96666666670000001</v>
      </c>
      <c r="Y338" s="21">
        <v>0.96666666670000001</v>
      </c>
      <c r="Z338">
        <v>0.97</v>
      </c>
      <c r="AA338">
        <v>1.03</v>
      </c>
      <c r="AB338" s="32">
        <f t="shared" si="34"/>
        <v>0.48499999999999999</v>
      </c>
      <c r="AC338">
        <v>0</v>
      </c>
      <c r="AD338">
        <v>0</v>
      </c>
      <c r="AE338" s="17" t="str">
        <f t="shared" si="35"/>
        <v xml:space="preserve"> 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1</v>
      </c>
      <c r="AL338" s="35">
        <v>0</v>
      </c>
      <c r="AM338" s="35">
        <v>0</v>
      </c>
      <c r="AN338">
        <v>0</v>
      </c>
      <c r="AO338">
        <v>0</v>
      </c>
      <c r="AP338" s="2">
        <v>-62.07</v>
      </c>
      <c r="AQ338" s="2">
        <v>-62.1</v>
      </c>
      <c r="AR338" s="2">
        <v>83.561000000000007</v>
      </c>
      <c r="AS338" s="21">
        <v>-0.93700000000000006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</row>
    <row r="339" spans="1:51" x14ac:dyDescent="0.2">
      <c r="A339" s="12" t="s">
        <v>1114</v>
      </c>
      <c r="B339" s="12" t="s">
        <v>1428</v>
      </c>
      <c r="C339" t="s">
        <v>1427</v>
      </c>
      <c r="D339" t="s">
        <v>112</v>
      </c>
      <c r="E339" s="12" t="s">
        <v>178</v>
      </c>
      <c r="F339">
        <v>80</v>
      </c>
      <c r="G339">
        <v>1</v>
      </c>
      <c r="H339">
        <v>0</v>
      </c>
      <c r="I339" s="31">
        <f t="shared" si="30"/>
        <v>1</v>
      </c>
      <c r="J339">
        <v>0</v>
      </c>
      <c r="K339">
        <v>0</v>
      </c>
      <c r="L339" s="3">
        <v>1</v>
      </c>
      <c r="M339" s="3">
        <v>0</v>
      </c>
      <c r="N339" s="3">
        <v>0</v>
      </c>
      <c r="O339" s="15">
        <f t="shared" si="31"/>
        <v>0</v>
      </c>
      <c r="P339">
        <v>1</v>
      </c>
      <c r="Q339">
        <v>0</v>
      </c>
      <c r="R339">
        <v>0</v>
      </c>
      <c r="S339" s="13">
        <f t="shared" si="32"/>
        <v>1</v>
      </c>
      <c r="T339" s="13">
        <f t="shared" si="33"/>
        <v>1</v>
      </c>
      <c r="U339">
        <v>1</v>
      </c>
      <c r="V339">
        <v>1</v>
      </c>
      <c r="W339">
        <v>0</v>
      </c>
      <c r="X339" s="2">
        <v>49.366666666699999</v>
      </c>
      <c r="Y339" s="21">
        <v>0.61666666670000003</v>
      </c>
      <c r="Z339">
        <v>0.60000000000000009</v>
      </c>
      <c r="AA339">
        <v>4.57</v>
      </c>
      <c r="AB339" s="32">
        <f t="shared" si="34"/>
        <v>0.11605415860735012</v>
      </c>
      <c r="AE339" s="17" t="str">
        <f t="shared" si="35"/>
        <v xml:space="preserve"> </v>
      </c>
      <c r="AF339" s="35">
        <v>1</v>
      </c>
      <c r="AG339" s="35">
        <v>4</v>
      </c>
      <c r="AH339" s="35">
        <v>7</v>
      </c>
      <c r="AI339" s="35">
        <v>42</v>
      </c>
      <c r="AJ339" s="35">
        <v>2</v>
      </c>
      <c r="AK339" s="35">
        <v>13</v>
      </c>
      <c r="AL339" s="35">
        <v>14</v>
      </c>
      <c r="AM339" s="35">
        <v>2</v>
      </c>
      <c r="AN339">
        <v>0</v>
      </c>
      <c r="AO339">
        <v>0</v>
      </c>
      <c r="AP339" s="2">
        <v>-76.12</v>
      </c>
      <c r="AQ339" s="2">
        <v>24.7</v>
      </c>
      <c r="AR339" s="2">
        <v>78.650000000000006</v>
      </c>
      <c r="AS339" s="21">
        <v>-3.7999999999999999E-2</v>
      </c>
      <c r="AT339" s="2">
        <v>-4.3</v>
      </c>
      <c r="AU339" s="2">
        <v>-0.1</v>
      </c>
      <c r="AV339" s="2">
        <v>-0.4</v>
      </c>
      <c r="AW339" s="2">
        <v>0.1</v>
      </c>
      <c r="AX339" s="2">
        <v>0.5</v>
      </c>
      <c r="AY339" s="2">
        <v>0.2</v>
      </c>
    </row>
    <row r="340" spans="1:51" x14ac:dyDescent="0.2">
      <c r="A340" s="12" t="s">
        <v>1114</v>
      </c>
      <c r="B340" s="12" t="s">
        <v>2374</v>
      </c>
      <c r="C340" t="s">
        <v>2373</v>
      </c>
      <c r="D340" t="s">
        <v>139</v>
      </c>
      <c r="E340" s="12" t="s">
        <v>178</v>
      </c>
      <c r="F340">
        <v>7</v>
      </c>
      <c r="G340">
        <v>0</v>
      </c>
      <c r="H340">
        <v>0</v>
      </c>
      <c r="I340" s="31">
        <f t="shared" si="30"/>
        <v>0</v>
      </c>
      <c r="J340">
        <v>0</v>
      </c>
      <c r="K340">
        <v>0</v>
      </c>
      <c r="L340" s="3">
        <v>0</v>
      </c>
      <c r="M340" s="3">
        <v>0</v>
      </c>
      <c r="N340" s="3">
        <v>0</v>
      </c>
      <c r="O340" s="15">
        <f t="shared" si="31"/>
        <v>0</v>
      </c>
      <c r="P340">
        <v>0</v>
      </c>
      <c r="Q340">
        <v>0</v>
      </c>
      <c r="R340">
        <v>0</v>
      </c>
      <c r="S340" s="13">
        <f t="shared" si="32"/>
        <v>0</v>
      </c>
      <c r="T340" s="13">
        <f t="shared" si="33"/>
        <v>0</v>
      </c>
      <c r="U340">
        <v>0</v>
      </c>
      <c r="V340">
        <v>0</v>
      </c>
      <c r="W340">
        <v>0</v>
      </c>
      <c r="X340" s="2">
        <v>6.0833333332999997</v>
      </c>
      <c r="Y340" s="21">
        <v>0.86666666670000003</v>
      </c>
      <c r="Z340">
        <v>0.87</v>
      </c>
      <c r="AA340">
        <v>5.23</v>
      </c>
      <c r="AB340" s="32">
        <f t="shared" si="34"/>
        <v>0.14262295081967211</v>
      </c>
      <c r="AE340" s="17" t="str">
        <f t="shared" si="35"/>
        <v xml:space="preserve"> </v>
      </c>
      <c r="AF340" s="35">
        <v>0</v>
      </c>
      <c r="AG340" s="35">
        <v>0</v>
      </c>
      <c r="AH340" s="35">
        <v>1</v>
      </c>
      <c r="AI340" s="35">
        <v>8</v>
      </c>
      <c r="AJ340" s="35">
        <v>0</v>
      </c>
      <c r="AK340" s="35">
        <v>5</v>
      </c>
      <c r="AL340" s="35">
        <v>2</v>
      </c>
      <c r="AM340" s="35">
        <v>0</v>
      </c>
      <c r="AN340">
        <v>0</v>
      </c>
      <c r="AO340">
        <v>0</v>
      </c>
      <c r="AP340" s="2">
        <v>-138.08000000000001</v>
      </c>
      <c r="AQ340" s="2">
        <v>-57.7</v>
      </c>
      <c r="AR340" s="2">
        <v>85.394999999999996</v>
      </c>
      <c r="AS340" s="21">
        <v>4.9320000000000004</v>
      </c>
      <c r="AT340" s="2">
        <v>-0.8</v>
      </c>
      <c r="AU340" s="2">
        <v>-0.30000000000000004</v>
      </c>
      <c r="AV340" s="2">
        <v>0.1</v>
      </c>
      <c r="AW340" s="2">
        <v>0</v>
      </c>
      <c r="AX340" s="2">
        <v>0.1</v>
      </c>
      <c r="AY340" s="2">
        <v>-0.1</v>
      </c>
    </row>
    <row r="341" spans="1:51" x14ac:dyDescent="0.2">
      <c r="A341" s="12" t="s">
        <v>1114</v>
      </c>
      <c r="B341" s="12" t="s">
        <v>2563</v>
      </c>
      <c r="C341" t="s">
        <v>2562</v>
      </c>
      <c r="D341" t="s">
        <v>684</v>
      </c>
      <c r="E341" s="12" t="s">
        <v>178</v>
      </c>
      <c r="F341">
        <v>76</v>
      </c>
      <c r="G341">
        <v>0</v>
      </c>
      <c r="H341">
        <v>0</v>
      </c>
      <c r="I341" s="31">
        <f t="shared" si="30"/>
        <v>0</v>
      </c>
      <c r="J341">
        <v>0</v>
      </c>
      <c r="K341">
        <v>1</v>
      </c>
      <c r="L341" s="3">
        <v>0</v>
      </c>
      <c r="M341" s="3">
        <v>0</v>
      </c>
      <c r="N341" s="3">
        <v>1</v>
      </c>
      <c r="O341" s="15">
        <f t="shared" si="31"/>
        <v>0</v>
      </c>
      <c r="P341">
        <v>0</v>
      </c>
      <c r="Q341">
        <v>0</v>
      </c>
      <c r="R341">
        <v>0</v>
      </c>
      <c r="S341" s="13">
        <f t="shared" si="32"/>
        <v>0</v>
      </c>
      <c r="T341" s="13">
        <f t="shared" si="33"/>
        <v>0</v>
      </c>
      <c r="U341">
        <v>2</v>
      </c>
      <c r="V341">
        <v>5</v>
      </c>
      <c r="W341">
        <v>3</v>
      </c>
      <c r="X341" s="2">
        <v>33.916666666700003</v>
      </c>
      <c r="Y341" s="21">
        <v>0.43333333330000001</v>
      </c>
      <c r="Z341">
        <v>0.44</v>
      </c>
      <c r="AA341">
        <v>5.31</v>
      </c>
      <c r="AB341" s="32">
        <f t="shared" si="34"/>
        <v>7.6521739130434779E-2</v>
      </c>
      <c r="AE341" s="17" t="str">
        <f t="shared" si="35"/>
        <v xml:space="preserve"> </v>
      </c>
      <c r="AF341" s="35">
        <v>1</v>
      </c>
      <c r="AG341" s="35">
        <v>1</v>
      </c>
      <c r="AH341" s="35">
        <v>5</v>
      </c>
      <c r="AI341" s="35">
        <v>19</v>
      </c>
      <c r="AJ341" s="35">
        <v>0</v>
      </c>
      <c r="AK341" s="35">
        <v>11</v>
      </c>
      <c r="AL341" s="35">
        <v>10</v>
      </c>
      <c r="AM341" s="35">
        <v>0</v>
      </c>
      <c r="AN341">
        <v>1</v>
      </c>
      <c r="AO341">
        <v>1</v>
      </c>
      <c r="AP341" s="2">
        <v>-63.41</v>
      </c>
      <c r="AQ341" s="2">
        <v>20.8</v>
      </c>
      <c r="AR341" s="2">
        <v>80.174999999999997</v>
      </c>
      <c r="AS341" s="21">
        <v>-1.653</v>
      </c>
      <c r="AT341" s="2">
        <v>-1.1000000000000001</v>
      </c>
      <c r="AU341" s="2">
        <v>2</v>
      </c>
      <c r="AV341" s="2">
        <v>-0.30000000000000004</v>
      </c>
      <c r="AW341" s="2">
        <v>-0.1</v>
      </c>
      <c r="AX341" s="2">
        <v>-0.2</v>
      </c>
      <c r="AY341" s="2">
        <v>1.3</v>
      </c>
    </row>
    <row r="342" spans="1:51" x14ac:dyDescent="0.2">
      <c r="A342" s="12" t="s">
        <v>3179</v>
      </c>
      <c r="B342" s="12" t="s">
        <v>3180</v>
      </c>
      <c r="C342" t="s">
        <v>3178</v>
      </c>
      <c r="D342" t="s">
        <v>192</v>
      </c>
      <c r="E342" s="12" t="s">
        <v>148</v>
      </c>
      <c r="F342">
        <v>52</v>
      </c>
      <c r="G342">
        <v>2</v>
      </c>
      <c r="H342">
        <v>0</v>
      </c>
      <c r="I342" s="31">
        <f t="shared" si="30"/>
        <v>2</v>
      </c>
      <c r="J342">
        <v>0</v>
      </c>
      <c r="K342">
        <v>0</v>
      </c>
      <c r="L342" s="3">
        <v>2</v>
      </c>
      <c r="M342" s="3">
        <v>0</v>
      </c>
      <c r="N342" s="3">
        <v>0</v>
      </c>
      <c r="O342" s="15">
        <f t="shared" si="31"/>
        <v>0</v>
      </c>
      <c r="P342">
        <v>4</v>
      </c>
      <c r="Q342">
        <v>3</v>
      </c>
      <c r="R342">
        <v>0</v>
      </c>
      <c r="S342" s="13">
        <f t="shared" si="32"/>
        <v>0.5</v>
      </c>
      <c r="T342" s="13">
        <f t="shared" si="33"/>
        <v>0.2857142857142857</v>
      </c>
      <c r="U342">
        <v>5</v>
      </c>
      <c r="V342">
        <v>0</v>
      </c>
      <c r="W342">
        <v>1</v>
      </c>
      <c r="X342" s="2">
        <v>54.15</v>
      </c>
      <c r="Y342" s="21">
        <v>1.0333333333000001</v>
      </c>
      <c r="Z342">
        <v>1.04</v>
      </c>
      <c r="AA342">
        <v>4.37</v>
      </c>
      <c r="AB342" s="32">
        <f t="shared" si="34"/>
        <v>0.19223659889094269</v>
      </c>
      <c r="AC342">
        <v>0</v>
      </c>
      <c r="AD342">
        <v>4</v>
      </c>
      <c r="AE342" s="17">
        <f t="shared" si="35"/>
        <v>0</v>
      </c>
      <c r="AF342" s="35">
        <v>2</v>
      </c>
      <c r="AG342" s="35">
        <v>5</v>
      </c>
      <c r="AH342" s="35">
        <v>9</v>
      </c>
      <c r="AI342" s="35">
        <v>25</v>
      </c>
      <c r="AJ342" s="35">
        <v>4</v>
      </c>
      <c r="AK342" s="35">
        <v>22</v>
      </c>
      <c r="AL342" s="35">
        <v>35</v>
      </c>
      <c r="AM342" s="35">
        <v>1</v>
      </c>
      <c r="AN342">
        <v>0</v>
      </c>
      <c r="AO342">
        <v>1</v>
      </c>
      <c r="AP342" s="2">
        <v>-78.45</v>
      </c>
      <c r="AQ342" s="2">
        <v>16.2</v>
      </c>
      <c r="AR342" s="2">
        <v>74.846999999999994</v>
      </c>
      <c r="AS342" s="21">
        <v>-11.388999999999999</v>
      </c>
      <c r="AT342" s="2">
        <v>-1.8</v>
      </c>
      <c r="AU342" s="2">
        <v>3.2</v>
      </c>
      <c r="AV342" s="2">
        <v>-0.4</v>
      </c>
      <c r="AW342" s="2">
        <v>-0.1</v>
      </c>
      <c r="AX342" s="2">
        <v>-0.7</v>
      </c>
      <c r="AY342" s="2">
        <v>2.1</v>
      </c>
    </row>
    <row r="343" spans="1:51" x14ac:dyDescent="0.2">
      <c r="A343" s="12" t="s">
        <v>2019</v>
      </c>
      <c r="B343" s="12" t="s">
        <v>2020</v>
      </c>
      <c r="C343" t="s">
        <v>2018</v>
      </c>
      <c r="D343" t="s">
        <v>122</v>
      </c>
      <c r="E343" s="12" t="s">
        <v>178</v>
      </c>
      <c r="F343">
        <v>66</v>
      </c>
      <c r="G343">
        <v>0</v>
      </c>
      <c r="H343">
        <v>0</v>
      </c>
      <c r="I343" s="31">
        <f t="shared" si="30"/>
        <v>0</v>
      </c>
      <c r="J343">
        <v>0</v>
      </c>
      <c r="K343">
        <v>0</v>
      </c>
      <c r="L343" s="3">
        <v>0</v>
      </c>
      <c r="M343" s="3">
        <v>0</v>
      </c>
      <c r="N343" s="3">
        <v>0</v>
      </c>
      <c r="O343" s="15">
        <f t="shared" si="31"/>
        <v>0</v>
      </c>
      <c r="P343">
        <v>0</v>
      </c>
      <c r="Q343">
        <v>0</v>
      </c>
      <c r="R343">
        <v>0</v>
      </c>
      <c r="S343" s="13">
        <f t="shared" si="32"/>
        <v>0</v>
      </c>
      <c r="T343" s="13">
        <f t="shared" si="33"/>
        <v>0</v>
      </c>
      <c r="U343">
        <v>0</v>
      </c>
      <c r="V343">
        <v>0</v>
      </c>
      <c r="W343">
        <v>0</v>
      </c>
      <c r="X343" s="2">
        <v>6.1666666667000003</v>
      </c>
      <c r="Y343" s="21">
        <v>8.3333333300000006E-2</v>
      </c>
      <c r="Z343">
        <v>0.09</v>
      </c>
      <c r="AA343">
        <v>5.76</v>
      </c>
      <c r="AB343" s="32">
        <f t="shared" si="34"/>
        <v>1.5384615384615385E-2</v>
      </c>
      <c r="AE343" s="17" t="str">
        <f t="shared" si="35"/>
        <v xml:space="preserve"> </v>
      </c>
      <c r="AF343" s="35">
        <v>0</v>
      </c>
      <c r="AG343" s="35">
        <v>1</v>
      </c>
      <c r="AH343" s="35">
        <v>1</v>
      </c>
      <c r="AI343" s="35">
        <v>2</v>
      </c>
      <c r="AJ343" s="35">
        <v>0</v>
      </c>
      <c r="AK343" s="35">
        <v>1</v>
      </c>
      <c r="AL343" s="35">
        <v>2</v>
      </c>
      <c r="AM343" s="35">
        <v>0</v>
      </c>
      <c r="AN343">
        <v>0</v>
      </c>
      <c r="AO343">
        <v>0</v>
      </c>
      <c r="AP343" s="2">
        <v>-48.65</v>
      </c>
      <c r="AQ343" s="2">
        <v>36.6</v>
      </c>
      <c r="AR343" s="2">
        <v>85.052000000000007</v>
      </c>
      <c r="AS343" s="21">
        <v>1.948</v>
      </c>
      <c r="AT343" s="2">
        <v>-0.1</v>
      </c>
      <c r="AU343" s="2">
        <v>0.5</v>
      </c>
      <c r="AV343" s="2">
        <v>-0.2</v>
      </c>
      <c r="AW343" s="2">
        <v>-0.1</v>
      </c>
      <c r="AX343" s="2">
        <v>-0.1</v>
      </c>
      <c r="AY343" s="2">
        <v>0.1</v>
      </c>
    </row>
    <row r="344" spans="1:51" x14ac:dyDescent="0.2">
      <c r="A344" s="12" t="s">
        <v>2019</v>
      </c>
      <c r="B344" s="12" t="s">
        <v>3591</v>
      </c>
      <c r="C344" t="s">
        <v>3590</v>
      </c>
      <c r="D344" t="s">
        <v>162</v>
      </c>
      <c r="E344" s="12" t="s">
        <v>148</v>
      </c>
      <c r="F344">
        <v>82</v>
      </c>
      <c r="G344">
        <v>0</v>
      </c>
      <c r="H344">
        <v>0</v>
      </c>
      <c r="I344" s="31">
        <f t="shared" si="30"/>
        <v>0</v>
      </c>
      <c r="J344">
        <v>0</v>
      </c>
      <c r="K344">
        <v>0</v>
      </c>
      <c r="L344" s="3">
        <v>0</v>
      </c>
      <c r="M344" s="3">
        <v>0</v>
      </c>
      <c r="N344" s="3">
        <v>0</v>
      </c>
      <c r="O344" s="15">
        <f t="shared" si="31"/>
        <v>0</v>
      </c>
      <c r="P344">
        <v>0</v>
      </c>
      <c r="Q344">
        <v>0</v>
      </c>
      <c r="R344">
        <v>0</v>
      </c>
      <c r="S344" s="13">
        <f t="shared" si="32"/>
        <v>0</v>
      </c>
      <c r="T344" s="13">
        <f t="shared" si="33"/>
        <v>0</v>
      </c>
      <c r="U344">
        <v>0</v>
      </c>
      <c r="V344">
        <v>0</v>
      </c>
      <c r="W344">
        <v>0</v>
      </c>
      <c r="X344" s="2">
        <v>4</v>
      </c>
      <c r="Y344" s="21">
        <v>3.3333333300000004E-2</v>
      </c>
      <c r="Z344">
        <v>0.05</v>
      </c>
      <c r="AA344">
        <v>6.38</v>
      </c>
      <c r="AB344" s="32">
        <f t="shared" si="34"/>
        <v>7.7760497667185074E-3</v>
      </c>
      <c r="AC344">
        <v>0</v>
      </c>
      <c r="AD344">
        <v>0</v>
      </c>
      <c r="AE344" s="17" t="str">
        <f t="shared" si="35"/>
        <v xml:space="preserve"> </v>
      </c>
      <c r="AF344" s="35">
        <v>0</v>
      </c>
      <c r="AG344" s="35">
        <v>1</v>
      </c>
      <c r="AH344" s="35">
        <v>0</v>
      </c>
      <c r="AI344" s="35">
        <v>4</v>
      </c>
      <c r="AJ344" s="35">
        <v>0</v>
      </c>
      <c r="AK344" s="35">
        <v>0</v>
      </c>
      <c r="AL344" s="35">
        <v>1</v>
      </c>
      <c r="AM344" s="35">
        <v>1</v>
      </c>
      <c r="AN344">
        <v>0</v>
      </c>
      <c r="AO344">
        <v>0</v>
      </c>
      <c r="AP344" s="2">
        <v>-75</v>
      </c>
      <c r="AQ344" s="2">
        <v>-8.9</v>
      </c>
      <c r="AR344" s="2">
        <v>80.805999999999997</v>
      </c>
      <c r="AS344" s="21">
        <v>0.38500000000000001</v>
      </c>
      <c r="AT344" s="2">
        <v>-0.60000000000000009</v>
      </c>
      <c r="AU344" s="2">
        <v>-0.30000000000000004</v>
      </c>
      <c r="AV344" s="2">
        <v>-0.1</v>
      </c>
      <c r="AW344" s="2">
        <v>0</v>
      </c>
      <c r="AX344" s="2">
        <v>0</v>
      </c>
      <c r="AY344" s="2">
        <v>-0.4</v>
      </c>
    </row>
    <row r="345" spans="1:51" x14ac:dyDescent="0.2">
      <c r="A345" s="12" t="s">
        <v>2589</v>
      </c>
      <c r="B345" s="12" t="s">
        <v>2590</v>
      </c>
      <c r="C345" t="s">
        <v>2588</v>
      </c>
      <c r="D345" t="s">
        <v>147</v>
      </c>
      <c r="E345" s="12" t="s">
        <v>229</v>
      </c>
      <c r="F345">
        <v>59</v>
      </c>
      <c r="G345">
        <v>0</v>
      </c>
      <c r="H345">
        <v>0</v>
      </c>
      <c r="I345" s="31">
        <f t="shared" si="30"/>
        <v>0</v>
      </c>
      <c r="J345">
        <v>0</v>
      </c>
      <c r="K345">
        <v>0</v>
      </c>
      <c r="L345" s="3">
        <v>0</v>
      </c>
      <c r="M345" s="3">
        <v>0</v>
      </c>
      <c r="N345" s="3">
        <v>0</v>
      </c>
      <c r="O345" s="15">
        <f t="shared" si="31"/>
        <v>0</v>
      </c>
      <c r="P345">
        <v>0</v>
      </c>
      <c r="Q345">
        <v>0</v>
      </c>
      <c r="R345">
        <v>0</v>
      </c>
      <c r="S345" s="13">
        <f t="shared" si="32"/>
        <v>0</v>
      </c>
      <c r="T345" s="13">
        <f t="shared" si="33"/>
        <v>0</v>
      </c>
      <c r="U345">
        <v>0</v>
      </c>
      <c r="V345">
        <v>0</v>
      </c>
      <c r="W345">
        <v>0</v>
      </c>
      <c r="X345" s="2">
        <v>1.1833333333</v>
      </c>
      <c r="Y345" s="21">
        <v>1.6666666699999999E-2</v>
      </c>
      <c r="Z345">
        <v>0.02</v>
      </c>
      <c r="AA345">
        <v>5.07</v>
      </c>
      <c r="AB345" s="32">
        <f t="shared" si="34"/>
        <v>3.9292730844793719E-3</v>
      </c>
      <c r="AC345">
        <v>1</v>
      </c>
      <c r="AD345">
        <v>0</v>
      </c>
      <c r="AE345" s="17">
        <f t="shared" si="35"/>
        <v>1</v>
      </c>
      <c r="AF345" s="35">
        <v>0</v>
      </c>
      <c r="AG345" s="35">
        <v>0</v>
      </c>
      <c r="AH345" s="35">
        <v>0</v>
      </c>
      <c r="AI345" s="35">
        <v>0</v>
      </c>
      <c r="AJ345" s="35">
        <v>0</v>
      </c>
      <c r="AK345" s="35">
        <v>0</v>
      </c>
      <c r="AL345" s="35">
        <v>0</v>
      </c>
      <c r="AM345" s="35">
        <v>0</v>
      </c>
      <c r="AN345">
        <v>3</v>
      </c>
      <c r="AO345">
        <v>0</v>
      </c>
      <c r="AP345" s="2">
        <v>0</v>
      </c>
      <c r="AQ345" s="2">
        <v>93.1</v>
      </c>
      <c r="AR345" s="2">
        <v>85.686000000000007</v>
      </c>
      <c r="AS345" s="21">
        <v>0.70599999999999996</v>
      </c>
      <c r="AT345" s="2">
        <v>-0.1</v>
      </c>
      <c r="AU345" s="2">
        <v>0.1</v>
      </c>
      <c r="AV345" s="2">
        <v>0</v>
      </c>
      <c r="AW345" s="2">
        <v>0</v>
      </c>
      <c r="AX345" s="2">
        <v>0</v>
      </c>
      <c r="AY345" s="2">
        <v>0.1</v>
      </c>
    </row>
    <row r="346" spans="1:51" x14ac:dyDescent="0.2">
      <c r="A346" s="12" t="s">
        <v>2589</v>
      </c>
      <c r="B346" s="12" t="s">
        <v>3173</v>
      </c>
      <c r="C346" t="s">
        <v>3172</v>
      </c>
      <c r="D346" t="s">
        <v>610</v>
      </c>
      <c r="E346" s="12" t="s">
        <v>123</v>
      </c>
      <c r="F346">
        <v>67</v>
      </c>
      <c r="G346">
        <v>0</v>
      </c>
      <c r="H346">
        <v>0</v>
      </c>
      <c r="I346" s="31">
        <f t="shared" si="30"/>
        <v>0</v>
      </c>
      <c r="J346">
        <v>0</v>
      </c>
      <c r="K346">
        <v>0</v>
      </c>
      <c r="L346" s="3">
        <v>0</v>
      </c>
      <c r="M346" s="3">
        <v>0</v>
      </c>
      <c r="N346" s="3">
        <v>0</v>
      </c>
      <c r="O346" s="15">
        <f t="shared" si="31"/>
        <v>0</v>
      </c>
      <c r="P346">
        <v>0</v>
      </c>
      <c r="Q346">
        <v>0</v>
      </c>
      <c r="R346">
        <v>0</v>
      </c>
      <c r="S346" s="13">
        <f t="shared" si="32"/>
        <v>0</v>
      </c>
      <c r="T346" s="13">
        <f t="shared" si="33"/>
        <v>0</v>
      </c>
      <c r="U346">
        <v>0</v>
      </c>
      <c r="V346">
        <v>0</v>
      </c>
      <c r="W346">
        <v>0</v>
      </c>
      <c r="X346" s="2">
        <v>3.0166666666999999</v>
      </c>
      <c r="Y346" s="21">
        <v>3.3333333300000004E-2</v>
      </c>
      <c r="Z346">
        <v>0.05</v>
      </c>
      <c r="AA346">
        <v>4.1900000000000004</v>
      </c>
      <c r="AB346" s="32">
        <f t="shared" si="34"/>
        <v>1.179245283018868E-2</v>
      </c>
      <c r="AC346">
        <v>0</v>
      </c>
      <c r="AD346">
        <v>1</v>
      </c>
      <c r="AE346" s="17">
        <f t="shared" si="35"/>
        <v>0</v>
      </c>
      <c r="AF346" s="35">
        <v>0</v>
      </c>
      <c r="AG346" s="35">
        <v>0</v>
      </c>
      <c r="AH346" s="35">
        <v>0</v>
      </c>
      <c r="AI346" s="35">
        <v>3</v>
      </c>
      <c r="AJ346" s="35">
        <v>0</v>
      </c>
      <c r="AK346" s="35">
        <v>3</v>
      </c>
      <c r="AL346" s="35">
        <v>2</v>
      </c>
      <c r="AM346" s="35">
        <v>0</v>
      </c>
      <c r="AN346">
        <v>2</v>
      </c>
      <c r="AO346">
        <v>0</v>
      </c>
      <c r="AP346" s="2">
        <v>-159.12</v>
      </c>
      <c r="AQ346" s="2">
        <v>-76.2</v>
      </c>
      <c r="AR346" s="2">
        <v>93.09</v>
      </c>
      <c r="AS346" s="21">
        <v>3.5089999999999999</v>
      </c>
      <c r="AT346" s="2">
        <v>-0.2</v>
      </c>
      <c r="AU346" s="2">
        <v>0.2</v>
      </c>
      <c r="AV346" s="2">
        <v>0</v>
      </c>
      <c r="AW346" s="2">
        <v>-0.1</v>
      </c>
      <c r="AX346" s="2">
        <v>-0.1</v>
      </c>
      <c r="AY346" s="2">
        <v>0.1</v>
      </c>
    </row>
    <row r="347" spans="1:51" x14ac:dyDescent="0.2">
      <c r="A347" s="12" t="s">
        <v>2589</v>
      </c>
      <c r="B347" s="12" t="s">
        <v>3537</v>
      </c>
      <c r="C347" t="s">
        <v>3536</v>
      </c>
      <c r="D347" t="s">
        <v>112</v>
      </c>
      <c r="E347" s="12" t="s">
        <v>113</v>
      </c>
      <c r="F347">
        <v>80</v>
      </c>
      <c r="G347">
        <v>2</v>
      </c>
      <c r="H347">
        <v>2</v>
      </c>
      <c r="I347" s="31">
        <f t="shared" si="30"/>
        <v>4</v>
      </c>
      <c r="J347">
        <v>1</v>
      </c>
      <c r="K347">
        <v>1</v>
      </c>
      <c r="L347" s="3">
        <v>2</v>
      </c>
      <c r="M347" s="3">
        <v>1</v>
      </c>
      <c r="N347" s="3">
        <v>1</v>
      </c>
      <c r="O347" s="15">
        <f t="shared" si="31"/>
        <v>4.25</v>
      </c>
      <c r="P347">
        <v>10</v>
      </c>
      <c r="Q347">
        <v>1</v>
      </c>
      <c r="R347">
        <v>2</v>
      </c>
      <c r="S347" s="13">
        <f t="shared" si="32"/>
        <v>0.2</v>
      </c>
      <c r="T347" s="13">
        <f t="shared" si="33"/>
        <v>0.15384615384615385</v>
      </c>
      <c r="U347">
        <v>3</v>
      </c>
      <c r="V347">
        <v>1</v>
      </c>
      <c r="W347">
        <v>7</v>
      </c>
      <c r="X347" s="2">
        <v>116.6166666667</v>
      </c>
      <c r="Y347" s="21">
        <v>1.45</v>
      </c>
      <c r="Z347">
        <v>1.46</v>
      </c>
      <c r="AA347">
        <v>3.72</v>
      </c>
      <c r="AB347" s="32">
        <f t="shared" si="34"/>
        <v>0.28185328185328185</v>
      </c>
      <c r="AC347">
        <v>3</v>
      </c>
      <c r="AD347">
        <v>4</v>
      </c>
      <c r="AE347" s="17">
        <f t="shared" si="35"/>
        <v>0.42857142857142855</v>
      </c>
      <c r="AF347" s="35">
        <v>4</v>
      </c>
      <c r="AG347" s="35">
        <v>5</v>
      </c>
      <c r="AH347" s="35">
        <v>13</v>
      </c>
      <c r="AI347" s="35">
        <v>104</v>
      </c>
      <c r="AJ347" s="35">
        <v>3</v>
      </c>
      <c r="AK347" s="35">
        <v>58</v>
      </c>
      <c r="AL347" s="35">
        <v>40</v>
      </c>
      <c r="AM347" s="35">
        <v>3</v>
      </c>
      <c r="AN347">
        <v>3</v>
      </c>
      <c r="AO347">
        <v>1</v>
      </c>
      <c r="AP347" s="2">
        <v>-94.67</v>
      </c>
      <c r="AQ347" s="2">
        <v>3.5</v>
      </c>
      <c r="AR347" s="2">
        <v>87.290999999999997</v>
      </c>
      <c r="AS347" s="21">
        <v>-2.891</v>
      </c>
      <c r="AT347" s="2">
        <v>-11</v>
      </c>
      <c r="AU347" s="2">
        <v>-0.9</v>
      </c>
      <c r="AV347" s="2">
        <v>-0.5</v>
      </c>
      <c r="AW347" s="2">
        <v>0.4</v>
      </c>
      <c r="AX347" s="2">
        <v>1.1000000000000001</v>
      </c>
      <c r="AY347" s="2">
        <v>0.1</v>
      </c>
    </row>
    <row r="348" spans="1:51" x14ac:dyDescent="0.2">
      <c r="A348" s="12" t="s">
        <v>2589</v>
      </c>
      <c r="B348" s="12" t="s">
        <v>3694</v>
      </c>
      <c r="C348" t="s">
        <v>3693</v>
      </c>
      <c r="D348" t="s">
        <v>223</v>
      </c>
      <c r="E348" s="12" t="s">
        <v>178</v>
      </c>
      <c r="F348">
        <v>75</v>
      </c>
      <c r="G348">
        <v>0</v>
      </c>
      <c r="H348">
        <v>0</v>
      </c>
      <c r="I348" s="31">
        <f t="shared" si="30"/>
        <v>0</v>
      </c>
      <c r="J348">
        <v>0</v>
      </c>
      <c r="K348">
        <v>0</v>
      </c>
      <c r="L348" s="3">
        <v>0</v>
      </c>
      <c r="M348" s="3">
        <v>0</v>
      </c>
      <c r="N348" s="3">
        <v>0</v>
      </c>
      <c r="O348" s="15">
        <f t="shared" si="31"/>
        <v>0</v>
      </c>
      <c r="P348">
        <v>4</v>
      </c>
      <c r="Q348">
        <v>0</v>
      </c>
      <c r="R348">
        <v>1</v>
      </c>
      <c r="S348" s="13">
        <f t="shared" si="32"/>
        <v>0</v>
      </c>
      <c r="T348" s="13">
        <f t="shared" si="33"/>
        <v>0</v>
      </c>
      <c r="U348">
        <v>12</v>
      </c>
      <c r="V348">
        <v>13</v>
      </c>
      <c r="W348">
        <v>5</v>
      </c>
      <c r="X348" s="2">
        <v>149.78333333329999</v>
      </c>
      <c r="Y348" s="21">
        <v>1.9833333333000001</v>
      </c>
      <c r="Z348">
        <v>1.99</v>
      </c>
      <c r="AA348">
        <v>3.63</v>
      </c>
      <c r="AB348" s="32">
        <f t="shared" si="34"/>
        <v>0.35409252669039143</v>
      </c>
      <c r="AE348" s="17" t="str">
        <f t="shared" si="35"/>
        <v xml:space="preserve"> </v>
      </c>
      <c r="AF348" s="35">
        <v>3</v>
      </c>
      <c r="AG348" s="35">
        <v>21</v>
      </c>
      <c r="AH348" s="35">
        <v>32</v>
      </c>
      <c r="AI348" s="35">
        <v>105</v>
      </c>
      <c r="AJ348" s="35">
        <v>9</v>
      </c>
      <c r="AK348" s="35">
        <v>42</v>
      </c>
      <c r="AL348" s="35">
        <v>46</v>
      </c>
      <c r="AM348" s="35">
        <v>3</v>
      </c>
      <c r="AN348">
        <v>2</v>
      </c>
      <c r="AO348">
        <v>1</v>
      </c>
      <c r="AP348" s="2">
        <v>-66.98</v>
      </c>
      <c r="AQ348" s="2">
        <v>25.4</v>
      </c>
      <c r="AR348" s="2">
        <v>79.465999999999994</v>
      </c>
      <c r="AS348" s="21">
        <v>-3.641</v>
      </c>
      <c r="AT348" s="2">
        <v>-11.9</v>
      </c>
      <c r="AU348" s="2">
        <v>1.9</v>
      </c>
      <c r="AV348" s="2">
        <v>-0.1</v>
      </c>
      <c r="AW348" s="2">
        <v>0.30000000000000004</v>
      </c>
      <c r="AX348" s="2">
        <v>-0.1</v>
      </c>
      <c r="AY348" s="2">
        <v>2</v>
      </c>
    </row>
    <row r="349" spans="1:51" x14ac:dyDescent="0.2">
      <c r="A349" s="12" t="s">
        <v>2589</v>
      </c>
      <c r="B349" s="12" t="s">
        <v>3700</v>
      </c>
      <c r="C349" t="s">
        <v>3699</v>
      </c>
      <c r="D349" t="s">
        <v>169</v>
      </c>
      <c r="E349" s="12" t="s">
        <v>170</v>
      </c>
      <c r="F349">
        <v>59</v>
      </c>
      <c r="G349">
        <v>0</v>
      </c>
      <c r="H349">
        <v>0</v>
      </c>
      <c r="I349" s="31">
        <f t="shared" si="30"/>
        <v>0</v>
      </c>
      <c r="J349">
        <v>0</v>
      </c>
      <c r="K349">
        <v>0</v>
      </c>
      <c r="L349" s="3">
        <v>0</v>
      </c>
      <c r="M349" s="3">
        <v>0</v>
      </c>
      <c r="N349" s="3">
        <v>0</v>
      </c>
      <c r="O349" s="15">
        <f t="shared" si="31"/>
        <v>0</v>
      </c>
      <c r="P349">
        <v>7</v>
      </c>
      <c r="Q349">
        <v>1</v>
      </c>
      <c r="R349">
        <v>3</v>
      </c>
      <c r="S349" s="13">
        <f t="shared" si="32"/>
        <v>0</v>
      </c>
      <c r="T349" s="13">
        <f t="shared" si="33"/>
        <v>0</v>
      </c>
      <c r="U349">
        <v>5</v>
      </c>
      <c r="V349">
        <v>0</v>
      </c>
      <c r="W349">
        <v>4</v>
      </c>
      <c r="X349" s="2">
        <v>135.19999999999999</v>
      </c>
      <c r="Y349" s="21">
        <v>2.2833333332999999</v>
      </c>
      <c r="Z349">
        <v>2.21</v>
      </c>
      <c r="AA349">
        <v>3.39</v>
      </c>
      <c r="AB349" s="32">
        <f t="shared" si="34"/>
        <v>0.39464285714285718</v>
      </c>
      <c r="AC349">
        <v>49</v>
      </c>
      <c r="AD349">
        <v>63</v>
      </c>
      <c r="AE349" s="17">
        <f t="shared" si="35"/>
        <v>0.4375</v>
      </c>
      <c r="AF349" s="35">
        <v>0</v>
      </c>
      <c r="AG349" s="35">
        <v>13</v>
      </c>
      <c r="AH349" s="35">
        <v>23</v>
      </c>
      <c r="AI349" s="35">
        <v>105</v>
      </c>
      <c r="AJ349" s="35">
        <v>11</v>
      </c>
      <c r="AK349" s="35">
        <v>48</v>
      </c>
      <c r="AL349" s="35">
        <v>52</v>
      </c>
      <c r="AM349" s="35">
        <v>10</v>
      </c>
      <c r="AN349">
        <v>1</v>
      </c>
      <c r="AO349">
        <v>2</v>
      </c>
      <c r="AP349" s="2">
        <v>-80.010000000000005</v>
      </c>
      <c r="AQ349" s="2">
        <v>-4.5999999999999996</v>
      </c>
      <c r="AR349" s="2">
        <v>83.78</v>
      </c>
      <c r="AS349" s="21">
        <v>3.5489999999999999</v>
      </c>
      <c r="AT349" s="2">
        <v>-12.8</v>
      </c>
      <c r="AU349" s="2">
        <v>-0.30000000000000004</v>
      </c>
      <c r="AV349" s="2">
        <v>0.2</v>
      </c>
      <c r="AW349" s="2">
        <v>0.8</v>
      </c>
      <c r="AX349" s="2">
        <v>-1.3</v>
      </c>
      <c r="AY349" s="2">
        <v>-0.60000000000000009</v>
      </c>
    </row>
    <row r="350" spans="1:51" x14ac:dyDescent="0.2">
      <c r="A350" s="12" t="s">
        <v>391</v>
      </c>
      <c r="B350" s="12" t="s">
        <v>392</v>
      </c>
      <c r="C350" t="s">
        <v>390</v>
      </c>
      <c r="D350" t="s">
        <v>393</v>
      </c>
      <c r="E350" s="12" t="s">
        <v>123</v>
      </c>
      <c r="F350">
        <v>81</v>
      </c>
      <c r="G350">
        <v>1</v>
      </c>
      <c r="H350">
        <v>2</v>
      </c>
      <c r="I350" s="31">
        <f t="shared" si="30"/>
        <v>3</v>
      </c>
      <c r="J350">
        <v>2</v>
      </c>
      <c r="K350">
        <v>0</v>
      </c>
      <c r="L350" s="3">
        <v>1</v>
      </c>
      <c r="M350" s="3">
        <v>2</v>
      </c>
      <c r="N350" s="3">
        <v>0</v>
      </c>
      <c r="O350" s="15">
        <f t="shared" si="31"/>
        <v>12</v>
      </c>
      <c r="P350">
        <v>8</v>
      </c>
      <c r="Q350">
        <v>1</v>
      </c>
      <c r="R350">
        <v>5</v>
      </c>
      <c r="S350" s="13">
        <f t="shared" si="32"/>
        <v>0.125</v>
      </c>
      <c r="T350" s="13">
        <f t="shared" si="33"/>
        <v>7.1428571428571425E-2</v>
      </c>
      <c r="U350">
        <v>1</v>
      </c>
      <c r="V350">
        <v>1</v>
      </c>
      <c r="W350">
        <v>3</v>
      </c>
      <c r="X350" s="2">
        <v>59.666666666700003</v>
      </c>
      <c r="Y350" s="21">
        <v>0.73333333330000006</v>
      </c>
      <c r="Z350">
        <v>0.73</v>
      </c>
      <c r="AA350">
        <v>4.04</v>
      </c>
      <c r="AB350" s="32">
        <f t="shared" si="34"/>
        <v>0.15303983228511531</v>
      </c>
      <c r="AC350">
        <v>13</v>
      </c>
      <c r="AD350">
        <v>11</v>
      </c>
      <c r="AE350" s="17">
        <f t="shared" si="35"/>
        <v>0.54166666666666663</v>
      </c>
      <c r="AF350" s="35">
        <v>3</v>
      </c>
      <c r="AG350" s="35">
        <v>4</v>
      </c>
      <c r="AH350" s="35">
        <v>15</v>
      </c>
      <c r="AI350" s="35">
        <v>43</v>
      </c>
      <c r="AJ350" s="35">
        <v>5</v>
      </c>
      <c r="AK350" s="35">
        <v>18</v>
      </c>
      <c r="AL350" s="35">
        <v>16</v>
      </c>
      <c r="AM350" s="35">
        <v>9</v>
      </c>
      <c r="AN350">
        <v>2</v>
      </c>
      <c r="AO350">
        <v>1</v>
      </c>
      <c r="AP350" s="2">
        <v>-49.54</v>
      </c>
      <c r="AQ350" s="2">
        <v>43.3</v>
      </c>
      <c r="AR350" s="2">
        <v>77.688999999999993</v>
      </c>
      <c r="AS350" s="21">
        <v>-0.372</v>
      </c>
      <c r="AT350" s="2">
        <v>-3.8</v>
      </c>
      <c r="AU350" s="2">
        <v>1.4</v>
      </c>
      <c r="AV350" s="2">
        <v>-0.7</v>
      </c>
      <c r="AW350" s="2">
        <v>-0.1</v>
      </c>
      <c r="AX350" s="2">
        <v>0.30000000000000004</v>
      </c>
      <c r="AY350" s="2">
        <v>1</v>
      </c>
    </row>
    <row r="351" spans="1:51" x14ac:dyDescent="0.2">
      <c r="A351" s="12" t="s">
        <v>391</v>
      </c>
      <c r="B351" s="12" t="s">
        <v>1079</v>
      </c>
      <c r="C351" t="s">
        <v>1078</v>
      </c>
      <c r="D351" t="s">
        <v>112</v>
      </c>
      <c r="E351" s="12" t="s">
        <v>156</v>
      </c>
      <c r="F351">
        <v>2</v>
      </c>
      <c r="G351">
        <v>0</v>
      </c>
      <c r="H351">
        <v>0</v>
      </c>
      <c r="I351" s="31">
        <f t="shared" si="30"/>
        <v>0</v>
      </c>
      <c r="J351">
        <v>0</v>
      </c>
      <c r="K351">
        <v>0</v>
      </c>
      <c r="L351" s="3">
        <v>0</v>
      </c>
      <c r="M351" s="3">
        <v>0</v>
      </c>
      <c r="N351" s="3">
        <v>0</v>
      </c>
      <c r="O351" s="15">
        <f t="shared" si="31"/>
        <v>0</v>
      </c>
      <c r="P351">
        <v>0</v>
      </c>
      <c r="Q351">
        <v>0</v>
      </c>
      <c r="R351">
        <v>0</v>
      </c>
      <c r="S351" s="13">
        <f t="shared" si="32"/>
        <v>0</v>
      </c>
      <c r="T351" s="13">
        <f t="shared" si="33"/>
        <v>0</v>
      </c>
      <c r="U351">
        <v>0</v>
      </c>
      <c r="V351">
        <v>0</v>
      </c>
      <c r="W351">
        <v>0</v>
      </c>
      <c r="X351" s="2">
        <v>0</v>
      </c>
      <c r="Y351" s="21">
        <v>0</v>
      </c>
      <c r="AB351" s="32">
        <f t="shared" si="34"/>
        <v>0</v>
      </c>
      <c r="AC351">
        <v>0</v>
      </c>
      <c r="AD351">
        <v>0</v>
      </c>
      <c r="AE351" s="17" t="str">
        <f t="shared" si="35"/>
        <v xml:space="preserve"> </v>
      </c>
      <c r="AF351" s="35">
        <v>0</v>
      </c>
      <c r="AG351" s="35">
        <v>0</v>
      </c>
      <c r="AH351" s="35">
        <v>0</v>
      </c>
      <c r="AI351" s="35">
        <v>0</v>
      </c>
      <c r="AJ351" s="35">
        <v>0</v>
      </c>
      <c r="AK351" s="35">
        <v>0</v>
      </c>
      <c r="AL351" s="35">
        <v>0</v>
      </c>
      <c r="AM351" s="35">
        <v>0</v>
      </c>
      <c r="AN351">
        <v>0</v>
      </c>
      <c r="AO351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</row>
    <row r="352" spans="1:51" x14ac:dyDescent="0.2">
      <c r="A352" s="12" t="s">
        <v>391</v>
      </c>
      <c r="B352" s="12" t="s">
        <v>2371</v>
      </c>
      <c r="C352" t="s">
        <v>2370</v>
      </c>
      <c r="D352" t="s">
        <v>139</v>
      </c>
      <c r="E352" s="12" t="s">
        <v>178</v>
      </c>
      <c r="F352">
        <v>69</v>
      </c>
      <c r="G352">
        <v>0</v>
      </c>
      <c r="H352">
        <v>1</v>
      </c>
      <c r="I352" s="31">
        <f t="shared" si="30"/>
        <v>1</v>
      </c>
      <c r="J352">
        <v>1</v>
      </c>
      <c r="K352">
        <v>0</v>
      </c>
      <c r="L352" s="3">
        <v>0</v>
      </c>
      <c r="M352" s="3">
        <v>1</v>
      </c>
      <c r="N352" s="3">
        <v>0</v>
      </c>
      <c r="O352" s="15">
        <f t="shared" si="31"/>
        <v>12</v>
      </c>
      <c r="P352">
        <v>3</v>
      </c>
      <c r="Q352">
        <v>0</v>
      </c>
      <c r="R352">
        <v>1</v>
      </c>
      <c r="S352" s="13">
        <f t="shared" si="32"/>
        <v>0</v>
      </c>
      <c r="T352" s="13">
        <f t="shared" si="33"/>
        <v>0</v>
      </c>
      <c r="U352">
        <v>6</v>
      </c>
      <c r="V352">
        <v>1</v>
      </c>
      <c r="W352">
        <v>0</v>
      </c>
      <c r="X352" s="2">
        <v>71.900000000000006</v>
      </c>
      <c r="Y352" s="21">
        <v>1.0333333333000001</v>
      </c>
      <c r="Z352">
        <v>1.03</v>
      </c>
      <c r="AA352">
        <v>4.66</v>
      </c>
      <c r="AB352" s="32">
        <f t="shared" si="34"/>
        <v>0.18101933216168717</v>
      </c>
      <c r="AE352" s="17" t="str">
        <f t="shared" si="35"/>
        <v xml:space="preserve"> </v>
      </c>
      <c r="AF352" s="35">
        <v>1</v>
      </c>
      <c r="AG352" s="35">
        <v>9</v>
      </c>
      <c r="AH352" s="35">
        <v>11</v>
      </c>
      <c r="AI352" s="35">
        <v>66</v>
      </c>
      <c r="AJ352" s="35">
        <v>1</v>
      </c>
      <c r="AK352" s="35">
        <v>17</v>
      </c>
      <c r="AL352" s="35">
        <v>22</v>
      </c>
      <c r="AM352" s="35">
        <v>2</v>
      </c>
      <c r="AN352">
        <v>0</v>
      </c>
      <c r="AO352">
        <v>1</v>
      </c>
      <c r="AP352" s="2">
        <v>-83.76</v>
      </c>
      <c r="AQ352" s="2">
        <v>6.5</v>
      </c>
      <c r="AR352" s="2">
        <v>83.792000000000002</v>
      </c>
      <c r="AS352" s="21">
        <v>4.1070000000000002</v>
      </c>
      <c r="AT352" s="2">
        <v>-9.1</v>
      </c>
      <c r="AU352" s="2">
        <v>-2.7</v>
      </c>
      <c r="AV352" s="2">
        <v>0.2</v>
      </c>
      <c r="AW352" s="2">
        <v>-0.1</v>
      </c>
      <c r="AX352" s="2">
        <v>1.2</v>
      </c>
      <c r="AY352" s="2">
        <v>-1.5</v>
      </c>
    </row>
    <row r="353" spans="1:51" x14ac:dyDescent="0.2">
      <c r="A353" s="12" t="s">
        <v>391</v>
      </c>
      <c r="B353" s="12" t="s">
        <v>2395</v>
      </c>
      <c r="C353" t="s">
        <v>2394</v>
      </c>
      <c r="D353" t="s">
        <v>330</v>
      </c>
      <c r="E353" s="12" t="s">
        <v>156</v>
      </c>
      <c r="F353">
        <v>79</v>
      </c>
      <c r="G353">
        <v>0</v>
      </c>
      <c r="H353">
        <v>0</v>
      </c>
      <c r="I353" s="31">
        <f t="shared" si="30"/>
        <v>0</v>
      </c>
      <c r="J353">
        <v>0</v>
      </c>
      <c r="K353">
        <v>0</v>
      </c>
      <c r="L353" s="3">
        <v>0</v>
      </c>
      <c r="M353" s="3">
        <v>0</v>
      </c>
      <c r="N353" s="3">
        <v>0</v>
      </c>
      <c r="O353" s="15">
        <f t="shared" si="31"/>
        <v>0</v>
      </c>
      <c r="P353">
        <v>1</v>
      </c>
      <c r="Q353">
        <v>1</v>
      </c>
      <c r="R353">
        <v>1</v>
      </c>
      <c r="S353" s="13">
        <f t="shared" si="32"/>
        <v>0</v>
      </c>
      <c r="T353" s="13">
        <f t="shared" si="33"/>
        <v>0</v>
      </c>
      <c r="U353">
        <v>1</v>
      </c>
      <c r="V353">
        <v>2</v>
      </c>
      <c r="W353">
        <v>0</v>
      </c>
      <c r="X353" s="2">
        <v>24.65</v>
      </c>
      <c r="Y353" s="21">
        <v>0.30000000000000004</v>
      </c>
      <c r="Z353">
        <v>0.31</v>
      </c>
      <c r="AA353">
        <v>4.63</v>
      </c>
      <c r="AB353" s="32">
        <f t="shared" si="34"/>
        <v>6.2753036437246973E-2</v>
      </c>
      <c r="AC353">
        <v>0</v>
      </c>
      <c r="AD353">
        <v>0</v>
      </c>
      <c r="AE353" s="17" t="str">
        <f t="shared" si="35"/>
        <v xml:space="preserve"> </v>
      </c>
      <c r="AF353" s="35">
        <v>0</v>
      </c>
      <c r="AG353" s="35">
        <v>5</v>
      </c>
      <c r="AH353" s="35">
        <v>2</v>
      </c>
      <c r="AI353" s="35">
        <v>24</v>
      </c>
      <c r="AJ353" s="35">
        <v>1</v>
      </c>
      <c r="AK353" s="35">
        <v>5</v>
      </c>
      <c r="AL353" s="35">
        <v>11</v>
      </c>
      <c r="AM353" s="35">
        <v>1</v>
      </c>
      <c r="AN353">
        <v>0</v>
      </c>
      <c r="AO353">
        <v>0</v>
      </c>
      <c r="AP353" s="2">
        <v>-99.8</v>
      </c>
      <c r="AQ353" s="2">
        <v>-9.5</v>
      </c>
      <c r="AR353" s="2">
        <v>85.022999999999996</v>
      </c>
      <c r="AS353" s="21">
        <v>-4.1429999999999998</v>
      </c>
      <c r="AT353" s="2">
        <v>-3.4</v>
      </c>
      <c r="AU353" s="2">
        <v>-1.1000000000000001</v>
      </c>
      <c r="AV353" s="2">
        <v>-0.2</v>
      </c>
      <c r="AW353" s="2">
        <v>0.2</v>
      </c>
      <c r="AX353" s="2">
        <v>0.2</v>
      </c>
      <c r="AY353" s="2">
        <v>-0.9</v>
      </c>
    </row>
    <row r="354" spans="1:51" x14ac:dyDescent="0.2">
      <c r="A354" s="12" t="s">
        <v>391</v>
      </c>
      <c r="B354" s="12" t="s">
        <v>2672</v>
      </c>
      <c r="C354" t="s">
        <v>2671</v>
      </c>
      <c r="D354" t="s">
        <v>393</v>
      </c>
      <c r="E354" s="12" t="s">
        <v>178</v>
      </c>
      <c r="F354">
        <v>7</v>
      </c>
      <c r="G354">
        <v>0</v>
      </c>
      <c r="H354">
        <v>0</v>
      </c>
      <c r="I354" s="31">
        <f t="shared" si="30"/>
        <v>0</v>
      </c>
      <c r="J354">
        <v>0</v>
      </c>
      <c r="K354">
        <v>0</v>
      </c>
      <c r="L354" s="3">
        <v>0</v>
      </c>
      <c r="M354" s="3">
        <v>0</v>
      </c>
      <c r="N354" s="3">
        <v>0</v>
      </c>
      <c r="O354" s="15">
        <f t="shared" si="31"/>
        <v>0</v>
      </c>
      <c r="P354">
        <v>0</v>
      </c>
      <c r="Q354">
        <v>0</v>
      </c>
      <c r="R354">
        <v>0</v>
      </c>
      <c r="S354" s="13">
        <f t="shared" si="32"/>
        <v>0</v>
      </c>
      <c r="T354" s="13">
        <f t="shared" si="33"/>
        <v>0</v>
      </c>
      <c r="U354">
        <v>4</v>
      </c>
      <c r="V354">
        <v>1</v>
      </c>
      <c r="W354">
        <v>0</v>
      </c>
      <c r="X354" s="2">
        <v>17.566666666700002</v>
      </c>
      <c r="Y354" s="21">
        <v>2.5</v>
      </c>
      <c r="Z354">
        <v>1.75</v>
      </c>
      <c r="AA354">
        <v>3.22</v>
      </c>
      <c r="AB354" s="32">
        <f t="shared" si="34"/>
        <v>0.352112676056338</v>
      </c>
      <c r="AE354" s="17" t="str">
        <f t="shared" si="35"/>
        <v xml:space="preserve"> </v>
      </c>
      <c r="AF354" s="35">
        <v>1</v>
      </c>
      <c r="AG354" s="35">
        <v>2</v>
      </c>
      <c r="AH354" s="35">
        <v>1</v>
      </c>
      <c r="AI354" s="35">
        <v>14</v>
      </c>
      <c r="AJ354" s="35">
        <v>0</v>
      </c>
      <c r="AK354" s="35">
        <v>4</v>
      </c>
      <c r="AL354" s="35">
        <v>5</v>
      </c>
      <c r="AM354" s="35">
        <v>0</v>
      </c>
      <c r="AN354">
        <v>0</v>
      </c>
      <c r="AO354">
        <v>1</v>
      </c>
      <c r="AP354" s="2">
        <v>-112.96</v>
      </c>
      <c r="AQ354" s="2">
        <v>-41</v>
      </c>
      <c r="AR354" s="2">
        <v>81.802000000000007</v>
      </c>
      <c r="AS354" s="21">
        <v>1.258</v>
      </c>
      <c r="AT354" s="2">
        <v>-2.2000000000000002</v>
      </c>
      <c r="AU354" s="2">
        <v>-1.2</v>
      </c>
      <c r="AV354" s="2">
        <v>-0.2</v>
      </c>
      <c r="AW354" s="2">
        <v>-0.1</v>
      </c>
      <c r="AX354" s="2">
        <v>0.1</v>
      </c>
      <c r="AY354" s="2">
        <v>-1.3</v>
      </c>
    </row>
    <row r="355" spans="1:51" x14ac:dyDescent="0.2">
      <c r="A355" s="12" t="s">
        <v>1747</v>
      </c>
      <c r="B355" s="12" t="s">
        <v>1748</v>
      </c>
      <c r="C355" t="s">
        <v>1746</v>
      </c>
      <c r="D355" t="s">
        <v>330</v>
      </c>
      <c r="E355" s="12" t="s">
        <v>178</v>
      </c>
      <c r="F355">
        <v>78</v>
      </c>
      <c r="G355">
        <v>0</v>
      </c>
      <c r="H355">
        <v>0</v>
      </c>
      <c r="I355" s="31">
        <f t="shared" si="30"/>
        <v>0</v>
      </c>
      <c r="J355">
        <v>0</v>
      </c>
      <c r="K355">
        <v>0</v>
      </c>
      <c r="L355" s="3">
        <v>0</v>
      </c>
      <c r="M355" s="3">
        <v>0</v>
      </c>
      <c r="N355" s="3">
        <v>0</v>
      </c>
      <c r="O355" s="15">
        <f t="shared" si="31"/>
        <v>0</v>
      </c>
      <c r="P355">
        <v>3</v>
      </c>
      <c r="Q355">
        <v>0</v>
      </c>
      <c r="R355">
        <v>0</v>
      </c>
      <c r="S355" s="13">
        <f t="shared" si="32"/>
        <v>0</v>
      </c>
      <c r="T355" s="13">
        <f t="shared" si="33"/>
        <v>0</v>
      </c>
      <c r="U355">
        <v>34</v>
      </c>
      <c r="V355">
        <v>26</v>
      </c>
      <c r="W355">
        <v>3</v>
      </c>
      <c r="X355" s="2">
        <v>228.01666666669999</v>
      </c>
      <c r="Y355" s="21">
        <v>2.9166666667000003</v>
      </c>
      <c r="Z355">
        <v>2.77</v>
      </c>
      <c r="AA355">
        <v>2.1800000000000002</v>
      </c>
      <c r="AB355" s="32">
        <f t="shared" si="34"/>
        <v>0.55959595959595954</v>
      </c>
      <c r="AE355" s="17" t="str">
        <f t="shared" si="35"/>
        <v xml:space="preserve"> </v>
      </c>
      <c r="AF355" s="35">
        <v>3</v>
      </c>
      <c r="AG355" s="35">
        <v>17</v>
      </c>
      <c r="AH355" s="35">
        <v>28</v>
      </c>
      <c r="AI355" s="35">
        <v>200</v>
      </c>
      <c r="AJ355" s="35">
        <v>5</v>
      </c>
      <c r="AK355" s="35">
        <v>79</v>
      </c>
      <c r="AL355" s="35">
        <v>89</v>
      </c>
      <c r="AM355" s="35">
        <v>3</v>
      </c>
      <c r="AN355">
        <v>2</v>
      </c>
      <c r="AO355">
        <v>0</v>
      </c>
      <c r="AP355" s="2">
        <v>-96.13</v>
      </c>
      <c r="AQ355" s="2">
        <v>-11</v>
      </c>
      <c r="AR355" s="2">
        <v>82.259</v>
      </c>
      <c r="AS355" s="21">
        <v>2.2210000000000001</v>
      </c>
      <c r="AT355" s="2">
        <v>-23.7</v>
      </c>
      <c r="AU355" s="2">
        <v>-2.5</v>
      </c>
      <c r="AV355" s="2">
        <v>1</v>
      </c>
      <c r="AW355" s="2">
        <v>0.5</v>
      </c>
      <c r="AX355" s="2">
        <v>1.7000000000000002</v>
      </c>
      <c r="AY355" s="2">
        <v>0.7</v>
      </c>
    </row>
    <row r="356" spans="1:51" x14ac:dyDescent="0.2">
      <c r="A356" s="12" t="s">
        <v>1699</v>
      </c>
      <c r="B356" s="12" t="s">
        <v>1700</v>
      </c>
      <c r="C356" t="s">
        <v>1698</v>
      </c>
      <c r="D356" t="s">
        <v>177</v>
      </c>
      <c r="E356" s="12" t="s">
        <v>148</v>
      </c>
      <c r="F356">
        <v>71</v>
      </c>
      <c r="G356">
        <v>1</v>
      </c>
      <c r="H356">
        <v>0</v>
      </c>
      <c r="I356" s="31">
        <f t="shared" si="30"/>
        <v>1</v>
      </c>
      <c r="J356">
        <v>0</v>
      </c>
      <c r="K356">
        <v>0</v>
      </c>
      <c r="L356" s="3">
        <v>1</v>
      </c>
      <c r="M356" s="3">
        <v>0</v>
      </c>
      <c r="N356" s="3">
        <v>0</v>
      </c>
      <c r="O356" s="15">
        <f t="shared" si="31"/>
        <v>0</v>
      </c>
      <c r="P356">
        <v>7</v>
      </c>
      <c r="Q356">
        <v>2</v>
      </c>
      <c r="R356">
        <v>4</v>
      </c>
      <c r="S356" s="13">
        <f t="shared" si="32"/>
        <v>0.14285714285714285</v>
      </c>
      <c r="T356" s="13">
        <f t="shared" si="33"/>
        <v>7.6923076923076927E-2</v>
      </c>
      <c r="U356">
        <v>2</v>
      </c>
      <c r="V356">
        <v>5</v>
      </c>
      <c r="W356">
        <v>1</v>
      </c>
      <c r="X356" s="2">
        <v>58.6</v>
      </c>
      <c r="Y356" s="21">
        <v>0.81666666669999999</v>
      </c>
      <c r="Z356">
        <v>0.83</v>
      </c>
      <c r="AA356">
        <v>4.58</v>
      </c>
      <c r="AB356" s="32">
        <f t="shared" si="34"/>
        <v>0.15341959334565619</v>
      </c>
      <c r="AC356">
        <v>2</v>
      </c>
      <c r="AD356">
        <v>2</v>
      </c>
      <c r="AE356" s="17">
        <f t="shared" si="35"/>
        <v>0.5</v>
      </c>
      <c r="AF356" s="35">
        <v>1</v>
      </c>
      <c r="AG356" s="35">
        <v>7</v>
      </c>
      <c r="AH356" s="35">
        <v>12</v>
      </c>
      <c r="AI356" s="35">
        <v>29</v>
      </c>
      <c r="AJ356" s="35">
        <v>7</v>
      </c>
      <c r="AK356" s="35">
        <v>21</v>
      </c>
      <c r="AL356" s="35">
        <v>23</v>
      </c>
      <c r="AM356" s="35">
        <v>5</v>
      </c>
      <c r="AN356">
        <v>0</v>
      </c>
      <c r="AO356">
        <v>0</v>
      </c>
      <c r="AP356" s="2">
        <v>-56.31</v>
      </c>
      <c r="AQ356" s="2">
        <v>15.8</v>
      </c>
      <c r="AR356" s="2">
        <v>85.972999999999999</v>
      </c>
      <c r="AS356" s="21">
        <v>2.9260000000000002</v>
      </c>
      <c r="AT356" s="2">
        <v>-4.2</v>
      </c>
      <c r="AU356" s="2">
        <v>0.9</v>
      </c>
      <c r="AV356" s="2">
        <v>-0.30000000000000004</v>
      </c>
      <c r="AW356" s="2">
        <v>0.2</v>
      </c>
      <c r="AX356" s="2">
        <v>-1.2</v>
      </c>
      <c r="AY356" s="2">
        <v>-0.4</v>
      </c>
    </row>
    <row r="357" spans="1:51" x14ac:dyDescent="0.2">
      <c r="A357" s="12" t="s">
        <v>497</v>
      </c>
      <c r="B357" s="12" t="s">
        <v>498</v>
      </c>
      <c r="C357" t="s">
        <v>496</v>
      </c>
      <c r="D357" t="s">
        <v>223</v>
      </c>
      <c r="E357" s="12" t="s">
        <v>148</v>
      </c>
      <c r="F357">
        <v>28</v>
      </c>
      <c r="G357">
        <v>0</v>
      </c>
      <c r="H357">
        <v>0</v>
      </c>
      <c r="I357" s="31">
        <f t="shared" si="30"/>
        <v>0</v>
      </c>
      <c r="J357">
        <v>0</v>
      </c>
      <c r="K357">
        <v>0</v>
      </c>
      <c r="L357" s="3">
        <v>0</v>
      </c>
      <c r="M357" s="3">
        <v>0</v>
      </c>
      <c r="N357" s="3">
        <v>0</v>
      </c>
      <c r="O357" s="15">
        <f t="shared" si="31"/>
        <v>0</v>
      </c>
      <c r="P357">
        <v>0</v>
      </c>
      <c r="Q357">
        <v>0</v>
      </c>
      <c r="R357">
        <v>0</v>
      </c>
      <c r="S357" s="13">
        <f t="shared" si="32"/>
        <v>0</v>
      </c>
      <c r="T357" s="13">
        <f t="shared" si="33"/>
        <v>0</v>
      </c>
      <c r="U357">
        <v>0</v>
      </c>
      <c r="V357">
        <v>0</v>
      </c>
      <c r="W357">
        <v>0</v>
      </c>
      <c r="X357" s="2">
        <v>0</v>
      </c>
      <c r="Y357" s="21">
        <v>0</v>
      </c>
      <c r="AB357" s="32">
        <f t="shared" si="34"/>
        <v>0</v>
      </c>
      <c r="AC357">
        <v>0</v>
      </c>
      <c r="AD357">
        <v>0</v>
      </c>
      <c r="AE357" s="17" t="str">
        <f t="shared" si="35"/>
        <v xml:space="preserve"> </v>
      </c>
      <c r="AF357" s="35">
        <v>0</v>
      </c>
      <c r="AG357" s="35">
        <v>0</v>
      </c>
      <c r="AH357" s="35">
        <v>0</v>
      </c>
      <c r="AI357" s="35">
        <v>0</v>
      </c>
      <c r="AJ357" s="35">
        <v>0</v>
      </c>
      <c r="AK357" s="35">
        <v>0</v>
      </c>
      <c r="AL357" s="35">
        <v>0</v>
      </c>
      <c r="AM357" s="35">
        <v>0</v>
      </c>
      <c r="AN357">
        <v>0</v>
      </c>
      <c r="AO357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</row>
    <row r="358" spans="1:51" x14ac:dyDescent="0.2">
      <c r="A358" s="12" t="s">
        <v>497</v>
      </c>
      <c r="B358" s="12" t="s">
        <v>964</v>
      </c>
      <c r="C358" t="s">
        <v>963</v>
      </c>
      <c r="D358" t="s">
        <v>529</v>
      </c>
      <c r="E358" s="12" t="s">
        <v>178</v>
      </c>
      <c r="F358">
        <v>68</v>
      </c>
      <c r="G358">
        <v>0</v>
      </c>
      <c r="H358">
        <v>0</v>
      </c>
      <c r="I358" s="31">
        <f t="shared" si="30"/>
        <v>0</v>
      </c>
      <c r="J358">
        <v>0</v>
      </c>
      <c r="K358">
        <v>0</v>
      </c>
      <c r="L358" s="3">
        <v>0</v>
      </c>
      <c r="M358" s="3">
        <v>0</v>
      </c>
      <c r="N358" s="3">
        <v>0</v>
      </c>
      <c r="O358" s="15">
        <f t="shared" si="31"/>
        <v>0</v>
      </c>
      <c r="P358">
        <v>0</v>
      </c>
      <c r="Q358">
        <v>0</v>
      </c>
      <c r="R358">
        <v>0</v>
      </c>
      <c r="S358" s="13">
        <f t="shared" si="32"/>
        <v>0</v>
      </c>
      <c r="T358" s="13">
        <f t="shared" si="33"/>
        <v>0</v>
      </c>
      <c r="U358">
        <v>17</v>
      </c>
      <c r="V358">
        <v>34</v>
      </c>
      <c r="W358">
        <v>4</v>
      </c>
      <c r="X358" s="2">
        <v>201.61666666670001</v>
      </c>
      <c r="Y358" s="21">
        <v>2.95</v>
      </c>
      <c r="Z358">
        <v>2.78</v>
      </c>
      <c r="AA358">
        <v>3.22</v>
      </c>
      <c r="AB358" s="32">
        <f t="shared" si="34"/>
        <v>0.46333333333333332</v>
      </c>
      <c r="AE358" s="17" t="str">
        <f t="shared" si="35"/>
        <v xml:space="preserve"> </v>
      </c>
      <c r="AF358" s="35">
        <v>2</v>
      </c>
      <c r="AG358" s="35">
        <v>23</v>
      </c>
      <c r="AH358" s="35">
        <v>26</v>
      </c>
      <c r="AI358" s="35">
        <v>141</v>
      </c>
      <c r="AJ358" s="35">
        <v>10</v>
      </c>
      <c r="AK358" s="35">
        <v>57</v>
      </c>
      <c r="AL358" s="35">
        <v>55</v>
      </c>
      <c r="AM358" s="35">
        <v>12</v>
      </c>
      <c r="AN358">
        <v>2</v>
      </c>
      <c r="AO358">
        <v>0</v>
      </c>
      <c r="AP358" s="2">
        <v>-71.849999999999994</v>
      </c>
      <c r="AQ358" s="2">
        <v>-1.2</v>
      </c>
      <c r="AR358" s="2">
        <v>82.951999999999998</v>
      </c>
      <c r="AS358" s="21">
        <v>3.194</v>
      </c>
      <c r="AT358" s="2">
        <v>-17.7</v>
      </c>
      <c r="AU358" s="2">
        <v>0</v>
      </c>
      <c r="AV358" s="2">
        <v>0.7</v>
      </c>
      <c r="AW358" s="2">
        <v>0.1</v>
      </c>
      <c r="AX358" s="2">
        <v>-1.6</v>
      </c>
      <c r="AY358" s="2">
        <v>-0.9</v>
      </c>
    </row>
    <row r="359" spans="1:51" x14ac:dyDescent="0.2">
      <c r="A359" s="12" t="s">
        <v>497</v>
      </c>
      <c r="B359" s="12" t="s">
        <v>3270</v>
      </c>
      <c r="C359" t="s">
        <v>3269</v>
      </c>
      <c r="D359" t="s">
        <v>305</v>
      </c>
      <c r="E359" s="12" t="s">
        <v>178</v>
      </c>
      <c r="F359">
        <v>67</v>
      </c>
      <c r="G359">
        <v>0</v>
      </c>
      <c r="H359">
        <v>0</v>
      </c>
      <c r="I359" s="31">
        <f t="shared" si="30"/>
        <v>0</v>
      </c>
      <c r="J359">
        <v>0</v>
      </c>
      <c r="K359">
        <v>0</v>
      </c>
      <c r="L359" s="3">
        <v>0</v>
      </c>
      <c r="M359" s="3">
        <v>0</v>
      </c>
      <c r="N359" s="3">
        <v>0</v>
      </c>
      <c r="O359" s="15">
        <f t="shared" si="31"/>
        <v>0</v>
      </c>
      <c r="P359">
        <v>1</v>
      </c>
      <c r="Q359">
        <v>0</v>
      </c>
      <c r="R359">
        <v>0</v>
      </c>
      <c r="S359" s="13">
        <f t="shared" si="32"/>
        <v>0</v>
      </c>
      <c r="T359" s="13">
        <f t="shared" si="33"/>
        <v>0</v>
      </c>
      <c r="U359">
        <v>19</v>
      </c>
      <c r="V359">
        <v>7</v>
      </c>
      <c r="W359">
        <v>0</v>
      </c>
      <c r="X359" s="2">
        <v>135.6</v>
      </c>
      <c r="Y359" s="21">
        <v>2.0166666666999999</v>
      </c>
      <c r="Z359">
        <v>2</v>
      </c>
      <c r="AA359">
        <v>3.01</v>
      </c>
      <c r="AB359" s="32">
        <f t="shared" si="34"/>
        <v>0.39920159680638723</v>
      </c>
      <c r="AE359" s="17" t="str">
        <f t="shared" si="35"/>
        <v xml:space="preserve"> </v>
      </c>
      <c r="AF359" s="35">
        <v>0</v>
      </c>
      <c r="AG359" s="35">
        <v>14</v>
      </c>
      <c r="AH359" s="35">
        <v>13</v>
      </c>
      <c r="AI359" s="35">
        <v>102</v>
      </c>
      <c r="AJ359" s="35">
        <v>5</v>
      </c>
      <c r="AK359" s="35">
        <v>25</v>
      </c>
      <c r="AL359" s="35">
        <v>47</v>
      </c>
      <c r="AM359" s="35">
        <v>3</v>
      </c>
      <c r="AN359">
        <v>0</v>
      </c>
      <c r="AO359">
        <v>1</v>
      </c>
      <c r="AP359" s="2">
        <v>-74.77</v>
      </c>
      <c r="AQ359" s="2">
        <v>0.2</v>
      </c>
      <c r="AR359" s="2">
        <v>83.688000000000002</v>
      </c>
      <c r="AS359" s="21">
        <v>3.2709999999999999</v>
      </c>
      <c r="AT359" s="2">
        <v>-14.9</v>
      </c>
      <c r="AU359" s="2">
        <v>-2.5</v>
      </c>
      <c r="AV359" s="2">
        <v>-0.1</v>
      </c>
      <c r="AW359" s="2">
        <v>-0.7</v>
      </c>
      <c r="AX359" s="2">
        <v>1.2</v>
      </c>
      <c r="AY359" s="2">
        <v>-2.1</v>
      </c>
    </row>
    <row r="360" spans="1:51" x14ac:dyDescent="0.2">
      <c r="A360" s="12" t="s">
        <v>1853</v>
      </c>
      <c r="B360" s="12" t="s">
        <v>1854</v>
      </c>
      <c r="C360" t="s">
        <v>1852</v>
      </c>
      <c r="D360" t="s">
        <v>338</v>
      </c>
      <c r="E360" s="12" t="s">
        <v>148</v>
      </c>
      <c r="F360">
        <v>78</v>
      </c>
      <c r="G360">
        <v>0</v>
      </c>
      <c r="H360">
        <v>0</v>
      </c>
      <c r="I360" s="31">
        <f t="shared" si="30"/>
        <v>0</v>
      </c>
      <c r="J360">
        <v>0</v>
      </c>
      <c r="K360">
        <v>0</v>
      </c>
      <c r="L360" s="3">
        <v>0</v>
      </c>
      <c r="M360" s="3">
        <v>0</v>
      </c>
      <c r="N360" s="3">
        <v>0</v>
      </c>
      <c r="O360" s="15">
        <f t="shared" si="31"/>
        <v>0</v>
      </c>
      <c r="P360">
        <v>4</v>
      </c>
      <c r="Q360">
        <v>0</v>
      </c>
      <c r="R360">
        <v>5</v>
      </c>
      <c r="S360" s="13">
        <f t="shared" si="32"/>
        <v>0</v>
      </c>
      <c r="T360" s="13">
        <f t="shared" si="33"/>
        <v>0</v>
      </c>
      <c r="U360">
        <v>2</v>
      </c>
      <c r="V360">
        <v>0</v>
      </c>
      <c r="W360">
        <v>0</v>
      </c>
      <c r="X360" s="2">
        <v>31.25</v>
      </c>
      <c r="Y360" s="21">
        <v>0.4</v>
      </c>
      <c r="Z360">
        <v>0.4</v>
      </c>
      <c r="AA360">
        <v>4.8100000000000005</v>
      </c>
      <c r="AB360" s="32">
        <f t="shared" si="34"/>
        <v>7.6775431861804216E-2</v>
      </c>
      <c r="AC360">
        <v>1</v>
      </c>
      <c r="AD360">
        <v>6</v>
      </c>
      <c r="AE360" s="17">
        <f t="shared" si="35"/>
        <v>0.14285714285714285</v>
      </c>
      <c r="AF360" s="35">
        <v>0</v>
      </c>
      <c r="AG360" s="35">
        <v>3</v>
      </c>
      <c r="AH360" s="35">
        <v>8</v>
      </c>
      <c r="AI360" s="35">
        <v>23</v>
      </c>
      <c r="AJ360" s="35">
        <v>2</v>
      </c>
      <c r="AK360" s="35">
        <v>11</v>
      </c>
      <c r="AL360" s="35">
        <v>14</v>
      </c>
      <c r="AM360" s="35">
        <v>5</v>
      </c>
      <c r="AN360">
        <v>2</v>
      </c>
      <c r="AO360">
        <v>0</v>
      </c>
      <c r="AP360" s="2">
        <v>-69.16</v>
      </c>
      <c r="AQ360" s="2">
        <v>8.9</v>
      </c>
      <c r="AR360" s="2">
        <v>84.501000000000005</v>
      </c>
      <c r="AS360" s="21">
        <v>3.387</v>
      </c>
      <c r="AT360" s="2">
        <v>-2.7</v>
      </c>
      <c r="AU360" s="2">
        <v>0.2</v>
      </c>
      <c r="AV360" s="2">
        <v>-0.30000000000000004</v>
      </c>
      <c r="AW360" s="2">
        <v>0.1</v>
      </c>
      <c r="AX360" s="2">
        <v>-0.2</v>
      </c>
      <c r="AY360" s="2">
        <v>-0.2</v>
      </c>
    </row>
    <row r="361" spans="1:51" x14ac:dyDescent="0.2">
      <c r="A361" s="12" t="s">
        <v>1870</v>
      </c>
      <c r="B361" s="12" t="s">
        <v>1871</v>
      </c>
      <c r="C361" t="s">
        <v>1869</v>
      </c>
      <c r="D361" t="s">
        <v>432</v>
      </c>
      <c r="E361" s="12" t="s">
        <v>148</v>
      </c>
      <c r="F361">
        <v>82</v>
      </c>
      <c r="G361">
        <v>0</v>
      </c>
      <c r="H361">
        <v>0</v>
      </c>
      <c r="I361" s="31">
        <f t="shared" si="30"/>
        <v>0</v>
      </c>
      <c r="J361">
        <v>0</v>
      </c>
      <c r="K361">
        <v>0</v>
      </c>
      <c r="L361" s="3">
        <v>0</v>
      </c>
      <c r="M361" s="3">
        <v>0</v>
      </c>
      <c r="N361" s="3">
        <v>0</v>
      </c>
      <c r="O361" s="15">
        <f t="shared" si="31"/>
        <v>0</v>
      </c>
      <c r="P361">
        <v>0</v>
      </c>
      <c r="Q361">
        <v>0</v>
      </c>
      <c r="R361">
        <v>0</v>
      </c>
      <c r="S361" s="13">
        <f t="shared" si="32"/>
        <v>0</v>
      </c>
      <c r="T361" s="13">
        <f t="shared" si="33"/>
        <v>0</v>
      </c>
      <c r="U361">
        <v>0</v>
      </c>
      <c r="V361">
        <v>0</v>
      </c>
      <c r="W361">
        <v>0</v>
      </c>
      <c r="X361" s="2">
        <v>4.0999999999999996</v>
      </c>
      <c r="Y361" s="21">
        <v>0.05</v>
      </c>
      <c r="Z361">
        <v>0.05</v>
      </c>
      <c r="AA361">
        <v>5.46</v>
      </c>
      <c r="AB361" s="32">
        <f t="shared" si="34"/>
        <v>9.0744101633393835E-3</v>
      </c>
      <c r="AC361">
        <v>0</v>
      </c>
      <c r="AD361">
        <v>0</v>
      </c>
      <c r="AE361" s="17" t="str">
        <f t="shared" si="35"/>
        <v xml:space="preserve"> </v>
      </c>
      <c r="AF361" s="35">
        <v>2</v>
      </c>
      <c r="AG361" s="35">
        <v>1</v>
      </c>
      <c r="AH361" s="35">
        <v>5</v>
      </c>
      <c r="AI361" s="35">
        <v>4</v>
      </c>
      <c r="AJ361" s="35">
        <v>2</v>
      </c>
      <c r="AK361" s="35">
        <v>0</v>
      </c>
      <c r="AL361" s="35">
        <v>1</v>
      </c>
      <c r="AM361" s="35">
        <v>0</v>
      </c>
      <c r="AN361">
        <v>0</v>
      </c>
      <c r="AO361">
        <v>0</v>
      </c>
      <c r="AP361" s="2">
        <v>43.9</v>
      </c>
      <c r="AQ361" s="2">
        <v>117.4</v>
      </c>
      <c r="AR361" s="2">
        <v>85.603999999999999</v>
      </c>
      <c r="AS361" s="21">
        <v>0.86399999999999999</v>
      </c>
      <c r="AT361" s="2">
        <v>-0.5</v>
      </c>
      <c r="AU361" s="2">
        <v>-0.4</v>
      </c>
      <c r="AV361" s="2">
        <v>-0.2</v>
      </c>
      <c r="AW361" s="2">
        <v>-0.1</v>
      </c>
      <c r="AX361" s="2">
        <v>0</v>
      </c>
      <c r="AY361" s="2">
        <v>-0.60000000000000009</v>
      </c>
    </row>
    <row r="362" spans="1:51" x14ac:dyDescent="0.2">
      <c r="A362" s="12" t="s">
        <v>3465</v>
      </c>
      <c r="B362" s="12" t="s">
        <v>3466</v>
      </c>
      <c r="C362" t="s">
        <v>3464</v>
      </c>
      <c r="D362" t="s">
        <v>367</v>
      </c>
      <c r="E362" s="12" t="s">
        <v>178</v>
      </c>
      <c r="F362">
        <v>22</v>
      </c>
      <c r="G362">
        <v>0</v>
      </c>
      <c r="H362">
        <v>0</v>
      </c>
      <c r="I362" s="31">
        <f t="shared" si="30"/>
        <v>0</v>
      </c>
      <c r="J362">
        <v>0</v>
      </c>
      <c r="K362">
        <v>0</v>
      </c>
      <c r="L362" s="3">
        <v>0</v>
      </c>
      <c r="M362" s="3">
        <v>0</v>
      </c>
      <c r="N362" s="3">
        <v>0</v>
      </c>
      <c r="O362" s="15">
        <f t="shared" si="31"/>
        <v>0</v>
      </c>
      <c r="P362">
        <v>0</v>
      </c>
      <c r="Q362">
        <v>0</v>
      </c>
      <c r="R362">
        <v>0</v>
      </c>
      <c r="S362" s="13">
        <f t="shared" si="32"/>
        <v>0</v>
      </c>
      <c r="T362" s="13">
        <f t="shared" si="33"/>
        <v>0</v>
      </c>
      <c r="U362">
        <v>7</v>
      </c>
      <c r="V362">
        <v>2</v>
      </c>
      <c r="W362">
        <v>1</v>
      </c>
      <c r="X362" s="2">
        <v>48.5</v>
      </c>
      <c r="Y362" s="21">
        <v>2.2000000000000002</v>
      </c>
      <c r="Z362">
        <v>2.21</v>
      </c>
      <c r="AA362">
        <v>4.47</v>
      </c>
      <c r="AB362" s="32">
        <f t="shared" si="34"/>
        <v>0.33083832335329344</v>
      </c>
      <c r="AE362" s="17" t="str">
        <f t="shared" si="35"/>
        <v xml:space="preserve"> </v>
      </c>
      <c r="AF362" s="35">
        <v>1</v>
      </c>
      <c r="AG362" s="35">
        <v>5</v>
      </c>
      <c r="AH362" s="35">
        <v>5</v>
      </c>
      <c r="AI362" s="35">
        <v>39</v>
      </c>
      <c r="AJ362" s="35">
        <v>2</v>
      </c>
      <c r="AK362" s="35">
        <v>17</v>
      </c>
      <c r="AL362" s="35">
        <v>23</v>
      </c>
      <c r="AM362" s="35">
        <v>2</v>
      </c>
      <c r="AN362">
        <v>0</v>
      </c>
      <c r="AO362">
        <v>1</v>
      </c>
      <c r="AP362" s="2">
        <v>-91.26</v>
      </c>
      <c r="AQ362" s="2">
        <v>19.8</v>
      </c>
      <c r="AR362" s="2">
        <v>81.403000000000006</v>
      </c>
      <c r="AS362" s="21">
        <v>-0.30499999999999999</v>
      </c>
      <c r="AT362" s="2">
        <v>-4.8</v>
      </c>
      <c r="AU362" s="2">
        <v>-0.30000000000000004</v>
      </c>
      <c r="AV362" s="2">
        <v>-0.2</v>
      </c>
      <c r="AW362" s="2">
        <v>0.30000000000000004</v>
      </c>
      <c r="AX362" s="2">
        <v>-0.4</v>
      </c>
      <c r="AY362" s="2">
        <v>-0.60000000000000009</v>
      </c>
    </row>
    <row r="363" spans="1:51" x14ac:dyDescent="0.2">
      <c r="A363" s="12" t="s">
        <v>3326</v>
      </c>
      <c r="B363" s="12" t="s">
        <v>3327</v>
      </c>
      <c r="C363" t="s">
        <v>3325</v>
      </c>
      <c r="D363" t="s">
        <v>684</v>
      </c>
      <c r="E363" s="12" t="s">
        <v>170</v>
      </c>
      <c r="F363">
        <v>78</v>
      </c>
      <c r="G363">
        <v>0</v>
      </c>
      <c r="H363">
        <v>1</v>
      </c>
      <c r="I363" s="31">
        <f t="shared" si="30"/>
        <v>1</v>
      </c>
      <c r="J363">
        <v>0</v>
      </c>
      <c r="K363">
        <v>1</v>
      </c>
      <c r="L363" s="3">
        <v>0</v>
      </c>
      <c r="M363" s="3">
        <v>0</v>
      </c>
      <c r="N363" s="3">
        <v>1</v>
      </c>
      <c r="O363" s="15">
        <f t="shared" si="31"/>
        <v>0</v>
      </c>
      <c r="P363">
        <v>5</v>
      </c>
      <c r="Q363">
        <v>0</v>
      </c>
      <c r="R363">
        <v>2</v>
      </c>
      <c r="S363" s="13">
        <f t="shared" si="32"/>
        <v>0</v>
      </c>
      <c r="T363" s="13">
        <f t="shared" si="33"/>
        <v>0</v>
      </c>
      <c r="U363">
        <v>14</v>
      </c>
      <c r="V363">
        <v>17</v>
      </c>
      <c r="W363">
        <v>2</v>
      </c>
      <c r="X363" s="2">
        <v>164.98333333330001</v>
      </c>
      <c r="Y363" s="21">
        <v>2.1</v>
      </c>
      <c r="Z363">
        <v>2</v>
      </c>
      <c r="AA363">
        <v>3.83</v>
      </c>
      <c r="AB363" s="32">
        <f t="shared" si="34"/>
        <v>0.34305317324185247</v>
      </c>
      <c r="AC363">
        <v>109</v>
      </c>
      <c r="AD363">
        <v>122</v>
      </c>
      <c r="AE363" s="17">
        <f t="shared" si="35"/>
        <v>0.47186147186147187</v>
      </c>
      <c r="AF363" s="35">
        <v>2</v>
      </c>
      <c r="AG363" s="35">
        <v>12</v>
      </c>
      <c r="AH363" s="35">
        <v>20</v>
      </c>
      <c r="AI363" s="35">
        <v>122</v>
      </c>
      <c r="AJ363" s="35">
        <v>6</v>
      </c>
      <c r="AK363" s="35">
        <v>68</v>
      </c>
      <c r="AL363" s="35">
        <v>67</v>
      </c>
      <c r="AM363" s="35">
        <v>3</v>
      </c>
      <c r="AN363">
        <v>0</v>
      </c>
      <c r="AO363">
        <v>1</v>
      </c>
      <c r="AP363" s="2">
        <v>-91.5</v>
      </c>
      <c r="AQ363" s="2">
        <v>-13.3</v>
      </c>
      <c r="AR363" s="2">
        <v>82.376000000000005</v>
      </c>
      <c r="AS363" s="21">
        <v>2.4319999999999999</v>
      </c>
      <c r="AT363" s="2">
        <v>-13</v>
      </c>
      <c r="AU363" s="2">
        <v>2.1</v>
      </c>
      <c r="AV363" s="2">
        <v>0.8</v>
      </c>
      <c r="AW363" s="2">
        <v>0.7</v>
      </c>
      <c r="AX363" s="2">
        <v>-0.8</v>
      </c>
      <c r="AY363" s="2">
        <v>2.7</v>
      </c>
    </row>
    <row r="364" spans="1:51" x14ac:dyDescent="0.2">
      <c r="A364" s="12" t="s">
        <v>160</v>
      </c>
      <c r="B364" s="12" t="s">
        <v>161</v>
      </c>
      <c r="C364" t="s">
        <v>159</v>
      </c>
      <c r="D364" t="s">
        <v>162</v>
      </c>
      <c r="E364" s="12" t="s">
        <v>148</v>
      </c>
      <c r="F364">
        <v>1</v>
      </c>
      <c r="G364">
        <v>0</v>
      </c>
      <c r="H364">
        <v>0</v>
      </c>
      <c r="I364" s="31">
        <f t="shared" si="30"/>
        <v>0</v>
      </c>
      <c r="J364">
        <v>0</v>
      </c>
      <c r="K364">
        <v>0</v>
      </c>
      <c r="L364" s="3">
        <v>0</v>
      </c>
      <c r="M364" s="3">
        <v>0</v>
      </c>
      <c r="N364" s="3">
        <v>0</v>
      </c>
      <c r="O364" s="15">
        <f t="shared" si="31"/>
        <v>0</v>
      </c>
      <c r="P364">
        <v>0</v>
      </c>
      <c r="Q364">
        <v>0</v>
      </c>
      <c r="R364">
        <v>0</v>
      </c>
      <c r="S364" s="13">
        <f t="shared" si="32"/>
        <v>0</v>
      </c>
      <c r="T364" s="13">
        <f t="shared" si="33"/>
        <v>0</v>
      </c>
      <c r="U364">
        <v>0</v>
      </c>
      <c r="V364">
        <v>0</v>
      </c>
      <c r="W364">
        <v>0</v>
      </c>
      <c r="X364" s="2">
        <v>0.53333333329999999</v>
      </c>
      <c r="Y364" s="21">
        <v>0.53333333329999999</v>
      </c>
      <c r="Z364">
        <v>0.53</v>
      </c>
      <c r="AA364">
        <v>6.47</v>
      </c>
      <c r="AB364" s="32">
        <f t="shared" si="34"/>
        <v>7.571428571428572E-2</v>
      </c>
      <c r="AC364">
        <v>0</v>
      </c>
      <c r="AD364">
        <v>0</v>
      </c>
      <c r="AE364" s="17" t="str">
        <f t="shared" si="35"/>
        <v xml:space="preserve"> </v>
      </c>
      <c r="AF364" s="35">
        <v>0</v>
      </c>
      <c r="AG364" s="35">
        <v>0</v>
      </c>
      <c r="AH364" s="35">
        <v>0</v>
      </c>
      <c r="AI364" s="35">
        <v>0</v>
      </c>
      <c r="AJ364" s="35">
        <v>0</v>
      </c>
      <c r="AK364" s="35">
        <v>0</v>
      </c>
      <c r="AL364" s="35">
        <v>2</v>
      </c>
      <c r="AM364" s="35">
        <v>0</v>
      </c>
      <c r="AN364">
        <v>0</v>
      </c>
      <c r="AO364">
        <v>0</v>
      </c>
      <c r="AP364" s="2">
        <v>-225</v>
      </c>
      <c r="AQ364" s="2">
        <v>-141.5</v>
      </c>
      <c r="AR364" s="2">
        <v>83.820999999999998</v>
      </c>
      <c r="AS364" s="21">
        <v>0.82500000000000007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0.1</v>
      </c>
    </row>
    <row r="365" spans="1:51" x14ac:dyDescent="0.2">
      <c r="A365" s="12" t="s">
        <v>160</v>
      </c>
      <c r="B365" s="12" t="s">
        <v>827</v>
      </c>
      <c r="C365" t="s">
        <v>826</v>
      </c>
      <c r="D365" t="s">
        <v>210</v>
      </c>
      <c r="E365" s="12" t="s">
        <v>156</v>
      </c>
      <c r="F365">
        <v>82</v>
      </c>
      <c r="G365">
        <v>0</v>
      </c>
      <c r="H365">
        <v>1</v>
      </c>
      <c r="I365" s="31">
        <f t="shared" si="30"/>
        <v>1</v>
      </c>
      <c r="J365">
        <v>1</v>
      </c>
      <c r="K365">
        <v>0</v>
      </c>
      <c r="L365" s="3">
        <v>0</v>
      </c>
      <c r="M365" s="3">
        <v>1</v>
      </c>
      <c r="N365" s="3">
        <v>0</v>
      </c>
      <c r="O365" s="15">
        <f t="shared" si="31"/>
        <v>9.5</v>
      </c>
      <c r="P365">
        <v>7</v>
      </c>
      <c r="Q365">
        <v>2</v>
      </c>
      <c r="R365">
        <v>2</v>
      </c>
      <c r="S365" s="13">
        <f t="shared" si="32"/>
        <v>0</v>
      </c>
      <c r="T365" s="13">
        <f t="shared" si="33"/>
        <v>0</v>
      </c>
      <c r="U365">
        <v>12</v>
      </c>
      <c r="V365">
        <v>6</v>
      </c>
      <c r="W365">
        <v>2</v>
      </c>
      <c r="X365" s="2">
        <v>140.78333333329999</v>
      </c>
      <c r="Y365" s="21">
        <v>1.7166666667000001</v>
      </c>
      <c r="Z365">
        <v>1.71</v>
      </c>
      <c r="AA365">
        <v>3.79</v>
      </c>
      <c r="AB365" s="32">
        <f t="shared" si="34"/>
        <v>0.31090909090909091</v>
      </c>
      <c r="AC365">
        <v>23</v>
      </c>
      <c r="AD365">
        <v>30</v>
      </c>
      <c r="AE365" s="17">
        <f t="shared" si="35"/>
        <v>0.43396226415094341</v>
      </c>
      <c r="AF365" s="35">
        <v>2</v>
      </c>
      <c r="AG365" s="35">
        <v>17</v>
      </c>
      <c r="AH365" s="35">
        <v>17</v>
      </c>
      <c r="AI365" s="35">
        <v>133</v>
      </c>
      <c r="AJ365" s="35">
        <v>6</v>
      </c>
      <c r="AK365" s="35">
        <v>53</v>
      </c>
      <c r="AL365" s="35">
        <v>61</v>
      </c>
      <c r="AM365" s="35">
        <v>5</v>
      </c>
      <c r="AN365">
        <v>1</v>
      </c>
      <c r="AO365">
        <v>1</v>
      </c>
      <c r="AP365" s="2">
        <v>-99.85</v>
      </c>
      <c r="AQ365" s="2">
        <v>7.3</v>
      </c>
      <c r="AR365" s="2">
        <v>82.995999999999995</v>
      </c>
      <c r="AS365" s="21">
        <v>1.1000000000000001</v>
      </c>
      <c r="AT365" s="2">
        <v>-15.8</v>
      </c>
      <c r="AU365" s="2">
        <v>-2.6</v>
      </c>
      <c r="AV365" s="2">
        <v>0.1</v>
      </c>
      <c r="AW365" s="2">
        <v>0.2</v>
      </c>
      <c r="AX365" s="2">
        <v>1.7000000000000002</v>
      </c>
      <c r="AY365" s="2">
        <v>-0.7</v>
      </c>
    </row>
    <row r="366" spans="1:51" x14ac:dyDescent="0.2">
      <c r="A366" s="12" t="s">
        <v>160</v>
      </c>
      <c r="B366" s="12" t="s">
        <v>1054</v>
      </c>
      <c r="C366" t="s">
        <v>1053</v>
      </c>
      <c r="D366" t="s">
        <v>610</v>
      </c>
      <c r="E366" s="12" t="s">
        <v>178</v>
      </c>
      <c r="F366">
        <v>75</v>
      </c>
      <c r="G366">
        <v>0</v>
      </c>
      <c r="H366">
        <v>1</v>
      </c>
      <c r="I366" s="31">
        <f t="shared" si="30"/>
        <v>1</v>
      </c>
      <c r="J366">
        <v>1</v>
      </c>
      <c r="K366">
        <v>0</v>
      </c>
      <c r="L366" s="3">
        <v>0</v>
      </c>
      <c r="M366" s="3">
        <v>1</v>
      </c>
      <c r="N366" s="3">
        <v>0</v>
      </c>
      <c r="O366" s="15">
        <f t="shared" si="31"/>
        <v>5.5</v>
      </c>
      <c r="P366">
        <v>1</v>
      </c>
      <c r="Q366">
        <v>0</v>
      </c>
      <c r="R366">
        <v>1</v>
      </c>
      <c r="S366" s="13">
        <f t="shared" si="32"/>
        <v>0</v>
      </c>
      <c r="T366" s="13">
        <f t="shared" si="33"/>
        <v>0</v>
      </c>
      <c r="U366">
        <v>9</v>
      </c>
      <c r="V366">
        <v>1</v>
      </c>
      <c r="W366">
        <v>4</v>
      </c>
      <c r="X366" s="2">
        <v>106.3</v>
      </c>
      <c r="Y366" s="21">
        <v>1.4166666667000001</v>
      </c>
      <c r="Z366">
        <v>1.41</v>
      </c>
      <c r="AA366">
        <v>2.82</v>
      </c>
      <c r="AB366" s="32">
        <f t="shared" si="34"/>
        <v>0.33333333333333337</v>
      </c>
      <c r="AE366" s="17" t="str">
        <f t="shared" si="35"/>
        <v xml:space="preserve"> </v>
      </c>
      <c r="AF366" s="35">
        <v>4</v>
      </c>
      <c r="AG366" s="35">
        <v>2</v>
      </c>
      <c r="AH366" s="35">
        <v>18</v>
      </c>
      <c r="AI366" s="35">
        <v>62</v>
      </c>
      <c r="AJ366" s="35">
        <v>4</v>
      </c>
      <c r="AK366" s="35">
        <v>39</v>
      </c>
      <c r="AL366" s="35">
        <v>37</v>
      </c>
      <c r="AM366" s="35">
        <v>3</v>
      </c>
      <c r="AN366">
        <v>0</v>
      </c>
      <c r="AO366">
        <v>1</v>
      </c>
      <c r="AP366" s="2">
        <v>-63.09</v>
      </c>
      <c r="AQ366" s="2">
        <v>24.7</v>
      </c>
      <c r="AR366" s="2">
        <v>82.912999999999997</v>
      </c>
      <c r="AS366" s="21">
        <v>0.66</v>
      </c>
      <c r="AT366" s="2">
        <v>-4.7</v>
      </c>
      <c r="AU366" s="2">
        <v>5</v>
      </c>
      <c r="AV366" s="2">
        <v>0.1</v>
      </c>
      <c r="AW366" s="2">
        <v>0.1</v>
      </c>
      <c r="AX366" s="2">
        <v>-1.6</v>
      </c>
      <c r="AY366" s="2">
        <v>3.6</v>
      </c>
    </row>
    <row r="367" spans="1:51" x14ac:dyDescent="0.2">
      <c r="A367" s="12" t="s">
        <v>160</v>
      </c>
      <c r="B367" s="12" t="s">
        <v>1432</v>
      </c>
      <c r="C367" t="s">
        <v>1431</v>
      </c>
      <c r="D367" t="s">
        <v>177</v>
      </c>
      <c r="E367" s="12" t="s">
        <v>178</v>
      </c>
      <c r="F367">
        <v>81</v>
      </c>
      <c r="G367">
        <v>1</v>
      </c>
      <c r="H367">
        <v>2</v>
      </c>
      <c r="I367" s="31">
        <f t="shared" si="30"/>
        <v>3</v>
      </c>
      <c r="J367">
        <v>2</v>
      </c>
      <c r="K367">
        <v>0</v>
      </c>
      <c r="L367" s="3">
        <v>1</v>
      </c>
      <c r="M367" s="3">
        <v>2</v>
      </c>
      <c r="N367" s="3">
        <v>0</v>
      </c>
      <c r="O367" s="15">
        <f t="shared" si="31"/>
        <v>14</v>
      </c>
      <c r="P367">
        <v>0</v>
      </c>
      <c r="Q367">
        <v>2</v>
      </c>
      <c r="R367">
        <v>1</v>
      </c>
      <c r="S367" s="13">
        <f t="shared" si="32"/>
        <v>0</v>
      </c>
      <c r="T367" s="13">
        <f t="shared" si="33"/>
        <v>0.33333333333333331</v>
      </c>
      <c r="U367">
        <v>16</v>
      </c>
      <c r="V367">
        <v>9</v>
      </c>
      <c r="W367">
        <v>3</v>
      </c>
      <c r="X367" s="2">
        <v>120.45</v>
      </c>
      <c r="Y367" s="21">
        <v>1.4833333333000001</v>
      </c>
      <c r="Z367">
        <v>1.46</v>
      </c>
      <c r="AA367">
        <v>3.87</v>
      </c>
      <c r="AB367" s="32">
        <f t="shared" si="34"/>
        <v>0.27392120075046905</v>
      </c>
      <c r="AE367" s="17" t="str">
        <f t="shared" si="35"/>
        <v xml:space="preserve"> </v>
      </c>
      <c r="AF367" s="35">
        <v>2</v>
      </c>
      <c r="AG367" s="35">
        <v>9</v>
      </c>
      <c r="AH367" s="35">
        <v>12</v>
      </c>
      <c r="AI367" s="35">
        <v>73</v>
      </c>
      <c r="AJ367" s="35">
        <v>5</v>
      </c>
      <c r="AK367" s="35">
        <v>41</v>
      </c>
      <c r="AL367" s="35">
        <v>41</v>
      </c>
      <c r="AM367" s="35">
        <v>7</v>
      </c>
      <c r="AN367">
        <v>1</v>
      </c>
      <c r="AO367">
        <v>0</v>
      </c>
      <c r="AP367" s="2">
        <v>-70.13</v>
      </c>
      <c r="AQ367" s="2">
        <v>1.6</v>
      </c>
      <c r="AR367" s="2">
        <v>86.781999999999996</v>
      </c>
      <c r="AS367" s="21">
        <v>0.57699999999999996</v>
      </c>
      <c r="AT367" s="2">
        <v>-8.3000000000000007</v>
      </c>
      <c r="AU367" s="2">
        <v>2.7</v>
      </c>
      <c r="AV367" s="2">
        <v>-0.2</v>
      </c>
      <c r="AW367" s="2">
        <v>0.5</v>
      </c>
      <c r="AX367" s="2">
        <v>-2.5</v>
      </c>
      <c r="AY367" s="2">
        <v>0.5</v>
      </c>
    </row>
    <row r="368" spans="1:51" x14ac:dyDescent="0.2">
      <c r="A368" s="12" t="s">
        <v>160</v>
      </c>
      <c r="B368" s="12" t="s">
        <v>2856</v>
      </c>
      <c r="C368" t="s">
        <v>2855</v>
      </c>
      <c r="D368" t="s">
        <v>305</v>
      </c>
      <c r="E368" s="12" t="s">
        <v>229</v>
      </c>
      <c r="F368">
        <v>82</v>
      </c>
      <c r="G368">
        <v>0</v>
      </c>
      <c r="H368">
        <v>0</v>
      </c>
      <c r="I368" s="31">
        <f t="shared" si="30"/>
        <v>0</v>
      </c>
      <c r="J368">
        <v>0</v>
      </c>
      <c r="K368">
        <v>0</v>
      </c>
      <c r="L368" s="3">
        <v>0</v>
      </c>
      <c r="M368" s="3">
        <v>0</v>
      </c>
      <c r="N368" s="3">
        <v>0</v>
      </c>
      <c r="O368" s="15">
        <f t="shared" si="31"/>
        <v>0</v>
      </c>
      <c r="P368">
        <v>0</v>
      </c>
      <c r="Q368">
        <v>0</v>
      </c>
      <c r="R368">
        <v>0</v>
      </c>
      <c r="S368" s="13">
        <f t="shared" si="32"/>
        <v>0</v>
      </c>
      <c r="T368" s="13">
        <f t="shared" si="33"/>
        <v>0</v>
      </c>
      <c r="U368">
        <v>0</v>
      </c>
      <c r="V368">
        <v>0</v>
      </c>
      <c r="W368">
        <v>0</v>
      </c>
      <c r="X368" s="2">
        <v>6.3833333333000004</v>
      </c>
      <c r="Y368" s="21">
        <v>6.6666666700000002E-2</v>
      </c>
      <c r="Z368">
        <v>0.08</v>
      </c>
      <c r="AA368">
        <v>5.07</v>
      </c>
      <c r="AB368" s="32">
        <f t="shared" si="34"/>
        <v>1.5533980582524271E-2</v>
      </c>
      <c r="AC368">
        <v>0</v>
      </c>
      <c r="AD368">
        <v>1</v>
      </c>
      <c r="AE368" s="17">
        <f t="shared" si="35"/>
        <v>0</v>
      </c>
      <c r="AF368" s="35">
        <v>0</v>
      </c>
      <c r="AG368" s="35">
        <v>4</v>
      </c>
      <c r="AH368" s="35">
        <v>0</v>
      </c>
      <c r="AI368" s="35">
        <v>5</v>
      </c>
      <c r="AJ368" s="35">
        <v>0</v>
      </c>
      <c r="AK368" s="35">
        <v>0</v>
      </c>
      <c r="AL368" s="35">
        <v>0</v>
      </c>
      <c r="AM368" s="35">
        <v>0</v>
      </c>
      <c r="AN368">
        <v>0</v>
      </c>
      <c r="AO368">
        <v>0</v>
      </c>
      <c r="AP368" s="2">
        <v>-84.6</v>
      </c>
      <c r="AQ368" s="2">
        <v>-8.5</v>
      </c>
      <c r="AR368" s="2">
        <v>81.941999999999993</v>
      </c>
      <c r="AS368" s="21">
        <v>1.387</v>
      </c>
      <c r="AT368" s="2">
        <v>-1.3</v>
      </c>
      <c r="AU368" s="2">
        <v>-0.9</v>
      </c>
      <c r="AV368" s="2">
        <v>-0.1</v>
      </c>
      <c r="AW368" s="2">
        <v>-0.1</v>
      </c>
      <c r="AX368" s="2">
        <v>0.1</v>
      </c>
      <c r="AY368" s="2">
        <v>-1</v>
      </c>
    </row>
    <row r="369" spans="1:51" x14ac:dyDescent="0.2">
      <c r="A369" s="12" t="s">
        <v>160</v>
      </c>
      <c r="B369" s="12" t="s">
        <v>3260</v>
      </c>
      <c r="C369" t="s">
        <v>3259</v>
      </c>
      <c r="D369" t="s">
        <v>529</v>
      </c>
      <c r="E369" s="12" t="s">
        <v>170</v>
      </c>
      <c r="F369">
        <v>75</v>
      </c>
      <c r="G369">
        <v>0</v>
      </c>
      <c r="H369">
        <v>0</v>
      </c>
      <c r="I369" s="31">
        <f t="shared" si="30"/>
        <v>0</v>
      </c>
      <c r="J369">
        <v>0</v>
      </c>
      <c r="K369">
        <v>0</v>
      </c>
      <c r="L369" s="3">
        <v>0</v>
      </c>
      <c r="M369" s="3">
        <v>0</v>
      </c>
      <c r="N369" s="3">
        <v>0</v>
      </c>
      <c r="O369" s="15">
        <f t="shared" si="31"/>
        <v>0</v>
      </c>
      <c r="P369">
        <v>4</v>
      </c>
      <c r="Q369">
        <v>4</v>
      </c>
      <c r="R369">
        <v>0</v>
      </c>
      <c r="S369" s="13">
        <f t="shared" si="32"/>
        <v>0</v>
      </c>
      <c r="T369" s="13">
        <f t="shared" si="33"/>
        <v>0</v>
      </c>
      <c r="U369">
        <v>5</v>
      </c>
      <c r="V369">
        <v>0</v>
      </c>
      <c r="W369">
        <v>0</v>
      </c>
      <c r="X369" s="2">
        <v>58.833333333299997</v>
      </c>
      <c r="Y369" s="21">
        <v>0.78333333329999999</v>
      </c>
      <c r="Z369">
        <v>0.78</v>
      </c>
      <c r="AA369">
        <v>5.25</v>
      </c>
      <c r="AB369" s="32">
        <f t="shared" si="34"/>
        <v>0.12935323383084577</v>
      </c>
      <c r="AC369">
        <v>45</v>
      </c>
      <c r="AD369">
        <v>40</v>
      </c>
      <c r="AE369" s="17">
        <f t="shared" si="35"/>
        <v>0.52941176470588236</v>
      </c>
      <c r="AF369" s="35">
        <v>0</v>
      </c>
      <c r="AG369" s="35">
        <v>7</v>
      </c>
      <c r="AH369" s="35">
        <v>13</v>
      </c>
      <c r="AI369" s="35">
        <v>39</v>
      </c>
      <c r="AJ369" s="35">
        <v>4</v>
      </c>
      <c r="AK369" s="35">
        <v>19</v>
      </c>
      <c r="AL369" s="35">
        <v>18</v>
      </c>
      <c r="AM369" s="35">
        <v>3</v>
      </c>
      <c r="AN369">
        <v>1</v>
      </c>
      <c r="AO369">
        <v>1</v>
      </c>
      <c r="AP369" s="2">
        <v>-64.25</v>
      </c>
      <c r="AQ369" s="2">
        <v>5.6</v>
      </c>
      <c r="AR369" s="2">
        <v>80.831999999999994</v>
      </c>
      <c r="AS369" s="21">
        <v>0.85699999999999998</v>
      </c>
      <c r="AT369" s="2">
        <v>-4.7</v>
      </c>
      <c r="AU369" s="2">
        <v>0.4</v>
      </c>
      <c r="AV369" s="2">
        <v>0.30000000000000004</v>
      </c>
      <c r="AW369" s="2">
        <v>-0.1</v>
      </c>
      <c r="AX369" s="2">
        <v>-0.4</v>
      </c>
      <c r="AY369" s="2">
        <v>0.1</v>
      </c>
    </row>
    <row r="370" spans="1:51" x14ac:dyDescent="0.2">
      <c r="A370" s="12" t="s">
        <v>160</v>
      </c>
      <c r="B370" s="12" t="s">
        <v>3761</v>
      </c>
      <c r="C370" t="s">
        <v>3760</v>
      </c>
      <c r="D370" t="s">
        <v>305</v>
      </c>
      <c r="E370" s="12" t="s">
        <v>156</v>
      </c>
      <c r="F370">
        <v>21</v>
      </c>
      <c r="G370">
        <v>0</v>
      </c>
      <c r="H370">
        <v>0</v>
      </c>
      <c r="I370" s="31">
        <f t="shared" si="30"/>
        <v>0</v>
      </c>
      <c r="J370">
        <v>0</v>
      </c>
      <c r="K370">
        <v>0</v>
      </c>
      <c r="L370" s="3">
        <v>0</v>
      </c>
      <c r="M370" s="3">
        <v>0</v>
      </c>
      <c r="N370" s="3">
        <v>0</v>
      </c>
      <c r="O370" s="15">
        <f t="shared" si="31"/>
        <v>0</v>
      </c>
      <c r="P370">
        <v>0</v>
      </c>
      <c r="Q370">
        <v>0</v>
      </c>
      <c r="R370">
        <v>0</v>
      </c>
      <c r="S370" s="13">
        <f t="shared" si="32"/>
        <v>0</v>
      </c>
      <c r="T370" s="13">
        <f t="shared" si="33"/>
        <v>0</v>
      </c>
      <c r="U370">
        <v>1</v>
      </c>
      <c r="V370">
        <v>0</v>
      </c>
      <c r="W370">
        <v>0</v>
      </c>
      <c r="X370" s="2">
        <v>2.4833333333000001</v>
      </c>
      <c r="Y370" s="21">
        <v>0.1166666667</v>
      </c>
      <c r="Z370">
        <v>0.12</v>
      </c>
      <c r="AA370">
        <v>4.8</v>
      </c>
      <c r="AB370" s="32">
        <f t="shared" si="34"/>
        <v>2.4390243902439025E-2</v>
      </c>
      <c r="AC370">
        <v>0</v>
      </c>
      <c r="AD370">
        <v>0</v>
      </c>
      <c r="AE370" s="17" t="str">
        <f t="shared" si="35"/>
        <v xml:space="preserve"> </v>
      </c>
      <c r="AF370" s="35">
        <v>0</v>
      </c>
      <c r="AG370" s="35">
        <v>1</v>
      </c>
      <c r="AH370" s="35">
        <v>0</v>
      </c>
      <c r="AI370" s="35">
        <v>3</v>
      </c>
      <c r="AJ370" s="35">
        <v>0</v>
      </c>
      <c r="AK370" s="35">
        <v>0</v>
      </c>
      <c r="AL370" s="35">
        <v>1</v>
      </c>
      <c r="AM370" s="35">
        <v>0</v>
      </c>
      <c r="AN370">
        <v>0</v>
      </c>
      <c r="AO370">
        <v>0</v>
      </c>
      <c r="AP370" s="2">
        <v>-120.81</v>
      </c>
      <c r="AQ370" s="2">
        <v>-44.7</v>
      </c>
      <c r="AR370" s="2">
        <v>77.811000000000007</v>
      </c>
      <c r="AS370" s="21">
        <v>-5.9210000000000003</v>
      </c>
      <c r="AT370" s="2">
        <v>-0.4</v>
      </c>
      <c r="AU370" s="2">
        <v>-0.2</v>
      </c>
      <c r="AV370" s="2">
        <v>0</v>
      </c>
      <c r="AW370" s="2">
        <v>0</v>
      </c>
      <c r="AX370" s="2">
        <v>0</v>
      </c>
      <c r="AY370" s="2">
        <v>-0.30000000000000004</v>
      </c>
    </row>
    <row r="371" spans="1:51" x14ac:dyDescent="0.2">
      <c r="A371" s="12" t="s">
        <v>353</v>
      </c>
      <c r="B371" s="12" t="s">
        <v>354</v>
      </c>
      <c r="C371" t="s">
        <v>352</v>
      </c>
      <c r="D371" t="s">
        <v>210</v>
      </c>
      <c r="E371" s="12" t="s">
        <v>355</v>
      </c>
      <c r="F371">
        <v>62</v>
      </c>
      <c r="G371">
        <v>0</v>
      </c>
      <c r="H371">
        <v>0</v>
      </c>
      <c r="I371" s="31">
        <f t="shared" si="30"/>
        <v>0</v>
      </c>
      <c r="J371">
        <v>0</v>
      </c>
      <c r="K371">
        <v>0</v>
      </c>
      <c r="L371" s="3">
        <v>0</v>
      </c>
      <c r="M371" s="3">
        <v>0</v>
      </c>
      <c r="N371" s="3">
        <v>0</v>
      </c>
      <c r="O371" s="15">
        <f t="shared" si="31"/>
        <v>0</v>
      </c>
      <c r="P371">
        <v>5</v>
      </c>
      <c r="Q371">
        <v>0</v>
      </c>
      <c r="R371">
        <v>1</v>
      </c>
      <c r="S371" s="13">
        <f t="shared" si="32"/>
        <v>0</v>
      </c>
      <c r="T371" s="13">
        <f t="shared" si="33"/>
        <v>0</v>
      </c>
      <c r="U371">
        <v>4</v>
      </c>
      <c r="V371">
        <v>0</v>
      </c>
      <c r="W371">
        <v>1</v>
      </c>
      <c r="X371" s="2">
        <v>56.116666666699999</v>
      </c>
      <c r="Y371" s="21">
        <v>0.9</v>
      </c>
      <c r="Z371">
        <v>0.91</v>
      </c>
      <c r="AA371">
        <v>4.3099999999999996</v>
      </c>
      <c r="AB371" s="32">
        <f t="shared" si="34"/>
        <v>0.17432950191570884</v>
      </c>
      <c r="AC371">
        <v>25</v>
      </c>
      <c r="AD371">
        <v>13</v>
      </c>
      <c r="AE371" s="17">
        <f t="shared" si="35"/>
        <v>0.65789473684210531</v>
      </c>
      <c r="AF371" s="35">
        <v>0</v>
      </c>
      <c r="AG371" s="35">
        <v>6</v>
      </c>
      <c r="AH371" s="35">
        <v>11</v>
      </c>
      <c r="AI371" s="35">
        <v>50</v>
      </c>
      <c r="AJ371" s="35">
        <v>1</v>
      </c>
      <c r="AK371" s="35">
        <v>24</v>
      </c>
      <c r="AL371" s="35">
        <v>20</v>
      </c>
      <c r="AM371" s="35">
        <v>3</v>
      </c>
      <c r="AN371">
        <v>0</v>
      </c>
      <c r="AO371">
        <v>0</v>
      </c>
      <c r="AP371" s="2">
        <v>-90.88</v>
      </c>
      <c r="AQ371" s="2">
        <v>18.100000000000001</v>
      </c>
      <c r="AR371" s="2">
        <v>83.340999999999994</v>
      </c>
      <c r="AS371" s="21">
        <v>2.762</v>
      </c>
      <c r="AT371" s="2">
        <v>-5</v>
      </c>
      <c r="AU371" s="2">
        <v>0.2</v>
      </c>
      <c r="AV371" s="2">
        <v>-0.2</v>
      </c>
      <c r="AW371" s="2">
        <v>-0.1</v>
      </c>
      <c r="AX371" s="2">
        <v>0.60000000000000009</v>
      </c>
      <c r="AY371" s="2">
        <v>0.4</v>
      </c>
    </row>
    <row r="372" spans="1:51" x14ac:dyDescent="0.2">
      <c r="A372" s="12" t="s">
        <v>353</v>
      </c>
      <c r="B372" s="12" t="s">
        <v>581</v>
      </c>
      <c r="C372" t="s">
        <v>580</v>
      </c>
      <c r="D372" t="s">
        <v>265</v>
      </c>
      <c r="E372" s="12" t="s">
        <v>178</v>
      </c>
      <c r="F372">
        <v>82</v>
      </c>
      <c r="G372">
        <v>0</v>
      </c>
      <c r="H372">
        <v>0</v>
      </c>
      <c r="I372" s="31">
        <f t="shared" si="30"/>
        <v>0</v>
      </c>
      <c r="J372">
        <v>0</v>
      </c>
      <c r="K372">
        <v>0</v>
      </c>
      <c r="L372" s="3">
        <v>0</v>
      </c>
      <c r="M372" s="3">
        <v>0</v>
      </c>
      <c r="N372" s="3">
        <v>0</v>
      </c>
      <c r="O372" s="15">
        <f t="shared" si="31"/>
        <v>0</v>
      </c>
      <c r="P372">
        <v>4</v>
      </c>
      <c r="Q372">
        <v>0</v>
      </c>
      <c r="R372">
        <v>0</v>
      </c>
      <c r="S372" s="13">
        <f t="shared" si="32"/>
        <v>0</v>
      </c>
      <c r="T372" s="13">
        <f t="shared" si="33"/>
        <v>0</v>
      </c>
      <c r="U372">
        <v>22</v>
      </c>
      <c r="V372">
        <v>8</v>
      </c>
      <c r="W372">
        <v>6</v>
      </c>
      <c r="X372" s="2">
        <v>266.73333333329998</v>
      </c>
      <c r="Y372" s="21">
        <v>3.25</v>
      </c>
      <c r="Z372">
        <v>3.12</v>
      </c>
      <c r="AA372">
        <v>2.69</v>
      </c>
      <c r="AB372" s="32">
        <f t="shared" si="34"/>
        <v>0.53700516351118754</v>
      </c>
      <c r="AE372" s="17" t="str">
        <f t="shared" si="35"/>
        <v xml:space="preserve"> </v>
      </c>
      <c r="AF372" s="35">
        <v>2</v>
      </c>
      <c r="AG372" s="35">
        <v>20</v>
      </c>
      <c r="AH372" s="35">
        <v>25</v>
      </c>
      <c r="AI372" s="35">
        <v>161</v>
      </c>
      <c r="AJ372" s="35">
        <v>11</v>
      </c>
      <c r="AK372" s="35">
        <v>92</v>
      </c>
      <c r="AL372" s="35">
        <v>93</v>
      </c>
      <c r="AM372" s="35">
        <v>6</v>
      </c>
      <c r="AN372">
        <v>1</v>
      </c>
      <c r="AO372">
        <v>0</v>
      </c>
      <c r="AP372" s="2">
        <v>-75.58</v>
      </c>
      <c r="AQ372" s="2">
        <v>-4.8</v>
      </c>
      <c r="AR372" s="2">
        <v>77.924999999999997</v>
      </c>
      <c r="AS372" s="21">
        <v>-2.6230000000000002</v>
      </c>
      <c r="AT372" s="2">
        <v>-19.3</v>
      </c>
      <c r="AU372" s="2">
        <v>4.5</v>
      </c>
      <c r="AV372" s="2">
        <v>0.30000000000000004</v>
      </c>
      <c r="AW372" s="2">
        <v>1.2</v>
      </c>
      <c r="AX372" s="2">
        <v>-3.6</v>
      </c>
      <c r="AY372" s="2">
        <v>2.2999999999999998</v>
      </c>
    </row>
    <row r="373" spans="1:51" x14ac:dyDescent="0.2">
      <c r="A373" s="12" t="s">
        <v>353</v>
      </c>
      <c r="B373" s="12" t="s">
        <v>1708</v>
      </c>
      <c r="C373" t="s">
        <v>1707</v>
      </c>
      <c r="D373" t="s">
        <v>382</v>
      </c>
      <c r="E373" s="12" t="s">
        <v>178</v>
      </c>
      <c r="F373">
        <v>68</v>
      </c>
      <c r="G373">
        <v>0</v>
      </c>
      <c r="H373">
        <v>0</v>
      </c>
      <c r="I373" s="31">
        <f t="shared" si="30"/>
        <v>0</v>
      </c>
      <c r="J373">
        <v>0</v>
      </c>
      <c r="K373">
        <v>0</v>
      </c>
      <c r="L373" s="3">
        <v>0</v>
      </c>
      <c r="M373" s="3">
        <v>0</v>
      </c>
      <c r="N373" s="3">
        <v>0</v>
      </c>
      <c r="O373" s="15">
        <f t="shared" si="31"/>
        <v>0</v>
      </c>
      <c r="P373">
        <v>0</v>
      </c>
      <c r="Q373">
        <v>0</v>
      </c>
      <c r="R373">
        <v>0</v>
      </c>
      <c r="S373" s="13">
        <f t="shared" si="32"/>
        <v>0</v>
      </c>
      <c r="T373" s="13">
        <f t="shared" si="33"/>
        <v>0</v>
      </c>
      <c r="U373">
        <v>6</v>
      </c>
      <c r="V373">
        <v>0</v>
      </c>
      <c r="W373">
        <v>0</v>
      </c>
      <c r="X373" s="2">
        <v>48.4</v>
      </c>
      <c r="Y373" s="21">
        <v>0.7</v>
      </c>
      <c r="Z373">
        <v>0.67</v>
      </c>
      <c r="AA373">
        <v>3.82</v>
      </c>
      <c r="AB373" s="32">
        <f t="shared" si="34"/>
        <v>0.1492204899777283</v>
      </c>
      <c r="AE373" s="17" t="str">
        <f t="shared" si="35"/>
        <v xml:space="preserve"> </v>
      </c>
      <c r="AF373" s="35">
        <v>1</v>
      </c>
      <c r="AG373" s="35">
        <v>3</v>
      </c>
      <c r="AH373" s="35">
        <v>7</v>
      </c>
      <c r="AI373" s="35">
        <v>37</v>
      </c>
      <c r="AJ373" s="35">
        <v>5</v>
      </c>
      <c r="AK373" s="35">
        <v>17</v>
      </c>
      <c r="AL373" s="35">
        <v>13</v>
      </c>
      <c r="AM373" s="35">
        <v>2</v>
      </c>
      <c r="AN373">
        <v>0</v>
      </c>
      <c r="AO373">
        <v>0</v>
      </c>
      <c r="AP373" s="2">
        <v>-72.290000000000006</v>
      </c>
      <c r="AQ373" s="2">
        <v>1.1000000000000001</v>
      </c>
      <c r="AR373" s="2">
        <v>69.796999999999997</v>
      </c>
      <c r="AS373" s="21">
        <v>-0.50800000000000001</v>
      </c>
      <c r="AT373" s="2">
        <v>-3.5</v>
      </c>
      <c r="AU373" s="2">
        <v>0.5</v>
      </c>
      <c r="AV373" s="2">
        <v>-0.30000000000000004</v>
      </c>
      <c r="AW373" s="2">
        <v>0</v>
      </c>
      <c r="AX373" s="2">
        <v>-0.30000000000000004</v>
      </c>
      <c r="AY373" s="2">
        <v>0</v>
      </c>
    </row>
    <row r="374" spans="1:51" x14ac:dyDescent="0.2">
      <c r="A374" s="12" t="s">
        <v>353</v>
      </c>
      <c r="B374" s="12" t="s">
        <v>2380</v>
      </c>
      <c r="C374" t="s">
        <v>2379</v>
      </c>
      <c r="D374" t="s">
        <v>112</v>
      </c>
      <c r="E374" s="12" t="s">
        <v>170</v>
      </c>
      <c r="F374">
        <v>81</v>
      </c>
      <c r="G374">
        <v>0</v>
      </c>
      <c r="H374">
        <v>1</v>
      </c>
      <c r="I374" s="31">
        <f t="shared" si="30"/>
        <v>1</v>
      </c>
      <c r="J374">
        <v>1</v>
      </c>
      <c r="K374">
        <v>0</v>
      </c>
      <c r="L374" s="3">
        <v>0</v>
      </c>
      <c r="M374" s="3">
        <v>1</v>
      </c>
      <c r="N374" s="3">
        <v>0</v>
      </c>
      <c r="O374" s="15">
        <f t="shared" si="31"/>
        <v>11</v>
      </c>
      <c r="P374">
        <v>8</v>
      </c>
      <c r="Q374">
        <v>0</v>
      </c>
      <c r="R374">
        <v>1</v>
      </c>
      <c r="S374" s="13">
        <f t="shared" si="32"/>
        <v>0</v>
      </c>
      <c r="T374" s="13">
        <f t="shared" si="33"/>
        <v>0</v>
      </c>
      <c r="U374">
        <v>20</v>
      </c>
      <c r="V374">
        <v>15</v>
      </c>
      <c r="W374">
        <v>8</v>
      </c>
      <c r="X374" s="2">
        <v>277.36666666669998</v>
      </c>
      <c r="Y374" s="21">
        <v>3.4166666666999999</v>
      </c>
      <c r="Z374">
        <v>3.32</v>
      </c>
      <c r="AA374">
        <v>1.88</v>
      </c>
      <c r="AB374" s="32">
        <f t="shared" si="34"/>
        <v>0.63846153846153852</v>
      </c>
      <c r="AC374">
        <v>146</v>
      </c>
      <c r="AD374">
        <v>166</v>
      </c>
      <c r="AE374" s="17">
        <f t="shared" si="35"/>
        <v>0.46794871794871795</v>
      </c>
      <c r="AF374" s="35">
        <v>2</v>
      </c>
      <c r="AG374" s="35">
        <v>35</v>
      </c>
      <c r="AH374" s="35">
        <v>20</v>
      </c>
      <c r="AI374" s="35">
        <v>247</v>
      </c>
      <c r="AJ374" s="35">
        <v>2</v>
      </c>
      <c r="AK374" s="35">
        <v>108</v>
      </c>
      <c r="AL374" s="35">
        <v>116</v>
      </c>
      <c r="AM374" s="35">
        <v>5</v>
      </c>
      <c r="AN374">
        <v>1</v>
      </c>
      <c r="AO374">
        <v>2</v>
      </c>
      <c r="AP374" s="2">
        <v>-106.33</v>
      </c>
      <c r="AQ374" s="2">
        <v>-22.3</v>
      </c>
      <c r="AR374" s="2">
        <v>80.081999999999994</v>
      </c>
      <c r="AS374" s="21">
        <v>0.95700000000000007</v>
      </c>
      <c r="AT374" s="2">
        <v>-31.4</v>
      </c>
      <c r="AU374" s="2">
        <v>-5.0999999999999996</v>
      </c>
      <c r="AV374" s="2">
        <v>1.4</v>
      </c>
      <c r="AW374" s="2">
        <v>0.60000000000000009</v>
      </c>
      <c r="AX374" s="2">
        <v>2.7</v>
      </c>
      <c r="AY374" s="2">
        <v>-0.4</v>
      </c>
    </row>
    <row r="375" spans="1:51" x14ac:dyDescent="0.2">
      <c r="A375" s="12" t="s">
        <v>353</v>
      </c>
      <c r="B375" s="12" t="s">
        <v>2996</v>
      </c>
      <c r="C375" t="s">
        <v>2995</v>
      </c>
      <c r="D375" t="s">
        <v>162</v>
      </c>
      <c r="E375" s="12" t="s">
        <v>461</v>
      </c>
      <c r="F375">
        <v>34</v>
      </c>
      <c r="G375">
        <v>0</v>
      </c>
      <c r="H375">
        <v>0</v>
      </c>
      <c r="I375" s="31">
        <f t="shared" si="30"/>
        <v>0</v>
      </c>
      <c r="J375">
        <v>0</v>
      </c>
      <c r="K375">
        <v>0</v>
      </c>
      <c r="L375" s="3">
        <v>0</v>
      </c>
      <c r="M375" s="3">
        <v>0</v>
      </c>
      <c r="N375" s="3">
        <v>0</v>
      </c>
      <c r="O375" s="15">
        <f t="shared" si="31"/>
        <v>0</v>
      </c>
      <c r="P375">
        <v>0</v>
      </c>
      <c r="Q375">
        <v>0</v>
      </c>
      <c r="R375">
        <v>0</v>
      </c>
      <c r="S375" s="13">
        <f t="shared" si="32"/>
        <v>0</v>
      </c>
      <c r="T375" s="13">
        <f t="shared" si="33"/>
        <v>0</v>
      </c>
      <c r="U375">
        <v>0</v>
      </c>
      <c r="V375">
        <v>0</v>
      </c>
      <c r="W375">
        <v>0</v>
      </c>
      <c r="X375" s="2">
        <v>0.2333333333</v>
      </c>
      <c r="Y375" s="21">
        <v>0</v>
      </c>
      <c r="Z375">
        <v>0.01</v>
      </c>
      <c r="AA375">
        <v>6.76</v>
      </c>
      <c r="AB375" s="32">
        <f t="shared" si="34"/>
        <v>1.4771048744460858E-3</v>
      </c>
      <c r="AC375">
        <v>0</v>
      </c>
      <c r="AD375">
        <v>0</v>
      </c>
      <c r="AE375" s="17" t="str">
        <f t="shared" si="35"/>
        <v xml:space="preserve"> </v>
      </c>
      <c r="AF375" s="35">
        <v>0</v>
      </c>
      <c r="AG375" s="35">
        <v>0</v>
      </c>
      <c r="AH375" s="35">
        <v>0</v>
      </c>
      <c r="AI375" s="35">
        <v>0</v>
      </c>
      <c r="AJ375" s="35">
        <v>0</v>
      </c>
      <c r="AK375" s="35">
        <v>0</v>
      </c>
      <c r="AL375" s="35">
        <v>0</v>
      </c>
      <c r="AM375" s="35">
        <v>0</v>
      </c>
      <c r="AN375">
        <v>1</v>
      </c>
      <c r="AO375">
        <v>0</v>
      </c>
      <c r="AP375" s="2">
        <v>0</v>
      </c>
      <c r="AQ375" s="2">
        <v>65</v>
      </c>
      <c r="AR375" s="2">
        <v>80.908000000000001</v>
      </c>
      <c r="AS375" s="21">
        <v>1.431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</row>
    <row r="376" spans="1:51" x14ac:dyDescent="0.2">
      <c r="A376" s="12" t="s">
        <v>2439</v>
      </c>
      <c r="B376" s="12" t="s">
        <v>2440</v>
      </c>
      <c r="C376" t="s">
        <v>2438</v>
      </c>
      <c r="D376" t="s">
        <v>147</v>
      </c>
      <c r="E376" s="12" t="s">
        <v>140</v>
      </c>
      <c r="F376">
        <v>36</v>
      </c>
      <c r="G376">
        <v>0</v>
      </c>
      <c r="H376">
        <v>0</v>
      </c>
      <c r="I376" s="31">
        <f t="shared" si="30"/>
        <v>0</v>
      </c>
      <c r="J376">
        <v>0</v>
      </c>
      <c r="K376">
        <v>0</v>
      </c>
      <c r="L376" s="3">
        <v>0</v>
      </c>
      <c r="M376" s="3">
        <v>0</v>
      </c>
      <c r="N376" s="3">
        <v>0</v>
      </c>
      <c r="O376" s="15">
        <f t="shared" si="31"/>
        <v>0</v>
      </c>
      <c r="P376">
        <v>0</v>
      </c>
      <c r="Q376">
        <v>0</v>
      </c>
      <c r="R376">
        <v>0</v>
      </c>
      <c r="S376" s="13">
        <f t="shared" si="32"/>
        <v>0</v>
      </c>
      <c r="T376" s="13">
        <f t="shared" si="33"/>
        <v>0</v>
      </c>
      <c r="U376">
        <v>0</v>
      </c>
      <c r="V376">
        <v>0</v>
      </c>
      <c r="W376">
        <v>0</v>
      </c>
      <c r="X376" s="2">
        <v>5.9166666667000003</v>
      </c>
      <c r="Y376" s="21">
        <v>0.15</v>
      </c>
      <c r="Z376">
        <v>0.16</v>
      </c>
      <c r="AA376">
        <v>5.1100000000000003</v>
      </c>
      <c r="AB376" s="32">
        <f t="shared" si="34"/>
        <v>3.036053130929791E-2</v>
      </c>
      <c r="AC376">
        <v>0</v>
      </c>
      <c r="AD376">
        <v>0</v>
      </c>
      <c r="AE376" s="17" t="str">
        <f t="shared" si="35"/>
        <v xml:space="preserve"> </v>
      </c>
      <c r="AF376" s="35">
        <v>0</v>
      </c>
      <c r="AG376" s="35">
        <v>0</v>
      </c>
      <c r="AH376" s="35">
        <v>0</v>
      </c>
      <c r="AI376" s="35">
        <v>5</v>
      </c>
      <c r="AJ376" s="35">
        <v>0</v>
      </c>
      <c r="AK376" s="35">
        <v>0</v>
      </c>
      <c r="AL376" s="35">
        <v>6</v>
      </c>
      <c r="AM376" s="35">
        <v>0</v>
      </c>
      <c r="AN376">
        <v>0</v>
      </c>
      <c r="AO376">
        <v>0</v>
      </c>
      <c r="AP376" s="2">
        <v>-111.55</v>
      </c>
      <c r="AQ376" s="2">
        <v>-18.5</v>
      </c>
      <c r="AR376" s="2">
        <v>50.914999999999999</v>
      </c>
      <c r="AS376" s="21">
        <v>-26.568999999999999</v>
      </c>
      <c r="AT376" s="2">
        <v>-0.7</v>
      </c>
      <c r="AU376" s="2">
        <v>-0.30000000000000004</v>
      </c>
      <c r="AV376" s="2">
        <v>0</v>
      </c>
      <c r="AW376" s="2">
        <v>0</v>
      </c>
      <c r="AX376" s="2">
        <v>0.1</v>
      </c>
      <c r="AY376" s="2">
        <v>-0.30000000000000004</v>
      </c>
    </row>
    <row r="377" spans="1:51" x14ac:dyDescent="0.2">
      <c r="A377" s="12" t="s">
        <v>2732</v>
      </c>
      <c r="B377" s="12" t="s">
        <v>2733</v>
      </c>
      <c r="C377" t="s">
        <v>2731</v>
      </c>
      <c r="D377" t="s">
        <v>529</v>
      </c>
      <c r="E377" s="12" t="s">
        <v>170</v>
      </c>
      <c r="F377">
        <v>28</v>
      </c>
      <c r="G377">
        <v>0</v>
      </c>
      <c r="H377">
        <v>0</v>
      </c>
      <c r="I377" s="31">
        <f t="shared" si="30"/>
        <v>0</v>
      </c>
      <c r="J377">
        <v>0</v>
      </c>
      <c r="K377">
        <v>0</v>
      </c>
      <c r="L377" s="3">
        <v>0</v>
      </c>
      <c r="M377" s="3">
        <v>0</v>
      </c>
      <c r="N377" s="3">
        <v>0</v>
      </c>
      <c r="O377" s="15">
        <f t="shared" si="31"/>
        <v>0</v>
      </c>
      <c r="P377">
        <v>2</v>
      </c>
      <c r="Q377">
        <v>1</v>
      </c>
      <c r="R377">
        <v>0</v>
      </c>
      <c r="S377" s="13">
        <f t="shared" si="32"/>
        <v>0</v>
      </c>
      <c r="T377" s="13">
        <f t="shared" si="33"/>
        <v>0</v>
      </c>
      <c r="U377">
        <v>6</v>
      </c>
      <c r="V377">
        <v>5</v>
      </c>
      <c r="W377">
        <v>2</v>
      </c>
      <c r="X377" s="2">
        <v>45.333333333299997</v>
      </c>
      <c r="Y377" s="21">
        <v>1.6166666667</v>
      </c>
      <c r="Z377">
        <v>1.57</v>
      </c>
      <c r="AA377">
        <v>4.6500000000000004</v>
      </c>
      <c r="AB377" s="32">
        <f t="shared" si="34"/>
        <v>0.25241157556270094</v>
      </c>
      <c r="AC377">
        <v>14</v>
      </c>
      <c r="AD377">
        <v>36</v>
      </c>
      <c r="AE377" s="17">
        <f t="shared" si="35"/>
        <v>0.28000000000000003</v>
      </c>
      <c r="AF377" s="35">
        <v>0</v>
      </c>
      <c r="AG377" s="35">
        <v>5</v>
      </c>
      <c r="AH377" s="35">
        <v>10</v>
      </c>
      <c r="AI377" s="35">
        <v>30</v>
      </c>
      <c r="AJ377" s="35">
        <v>2</v>
      </c>
      <c r="AK377" s="35">
        <v>19</v>
      </c>
      <c r="AL377" s="35">
        <v>14</v>
      </c>
      <c r="AM377" s="35">
        <v>1</v>
      </c>
      <c r="AN377">
        <v>1</v>
      </c>
      <c r="AO377">
        <v>0</v>
      </c>
      <c r="AP377" s="2">
        <v>-75.11</v>
      </c>
      <c r="AQ377" s="2">
        <v>5.0999999999999996</v>
      </c>
      <c r="AR377" s="2">
        <v>82.058999999999997</v>
      </c>
      <c r="AS377" s="21">
        <v>1.9910000000000001</v>
      </c>
      <c r="AT377" s="2">
        <v>-2.7</v>
      </c>
      <c r="AU377" s="2">
        <v>1.6</v>
      </c>
      <c r="AV377" s="2">
        <v>0</v>
      </c>
      <c r="AW377" s="2">
        <v>0.1</v>
      </c>
      <c r="AX377" s="2">
        <v>-0.4</v>
      </c>
      <c r="AY377" s="2">
        <v>1.2</v>
      </c>
    </row>
    <row r="378" spans="1:51" x14ac:dyDescent="0.2">
      <c r="A378" s="12" t="s">
        <v>949</v>
      </c>
      <c r="B378" s="12" t="s">
        <v>950</v>
      </c>
      <c r="C378" t="s">
        <v>948</v>
      </c>
      <c r="D378" t="s">
        <v>271</v>
      </c>
      <c r="E378" s="12" t="s">
        <v>178</v>
      </c>
      <c r="F378">
        <v>19</v>
      </c>
      <c r="G378">
        <v>0</v>
      </c>
      <c r="H378">
        <v>0</v>
      </c>
      <c r="I378" s="31">
        <f t="shared" si="30"/>
        <v>0</v>
      </c>
      <c r="J378">
        <v>0</v>
      </c>
      <c r="K378">
        <v>0</v>
      </c>
      <c r="L378" s="3">
        <v>0</v>
      </c>
      <c r="M378" s="3">
        <v>0</v>
      </c>
      <c r="N378" s="3">
        <v>0</v>
      </c>
      <c r="O378" s="15">
        <f t="shared" si="31"/>
        <v>0</v>
      </c>
      <c r="P378">
        <v>0</v>
      </c>
      <c r="Q378">
        <v>0</v>
      </c>
      <c r="R378">
        <v>0</v>
      </c>
      <c r="S378" s="13">
        <f t="shared" si="32"/>
        <v>0</v>
      </c>
      <c r="T378" s="13">
        <f t="shared" si="33"/>
        <v>0</v>
      </c>
      <c r="U378">
        <v>5</v>
      </c>
      <c r="V378">
        <v>1</v>
      </c>
      <c r="W378">
        <v>0</v>
      </c>
      <c r="X378" s="2">
        <v>14.9</v>
      </c>
      <c r="Y378" s="21">
        <v>0.78333333329999999</v>
      </c>
      <c r="Z378">
        <v>0.78</v>
      </c>
      <c r="AA378">
        <v>4.3499999999999996</v>
      </c>
      <c r="AB378" s="32">
        <f t="shared" si="34"/>
        <v>0.15204678362573101</v>
      </c>
      <c r="AE378" s="17" t="str">
        <f t="shared" si="35"/>
        <v xml:space="preserve"> </v>
      </c>
      <c r="AF378" s="35">
        <v>0</v>
      </c>
      <c r="AG378" s="35">
        <v>2</v>
      </c>
      <c r="AH378" s="35">
        <v>3</v>
      </c>
      <c r="AI378" s="35">
        <v>9</v>
      </c>
      <c r="AJ378" s="35">
        <v>1</v>
      </c>
      <c r="AK378" s="35">
        <v>4</v>
      </c>
      <c r="AL378" s="35">
        <v>10</v>
      </c>
      <c r="AM378" s="35">
        <v>0</v>
      </c>
      <c r="AN378">
        <v>0</v>
      </c>
      <c r="AO378">
        <v>1</v>
      </c>
      <c r="AP378" s="2">
        <v>-84.56</v>
      </c>
      <c r="AQ378" s="2">
        <v>-1</v>
      </c>
      <c r="AR378" s="2">
        <v>84.676000000000002</v>
      </c>
      <c r="AS378" s="21">
        <v>-4.9240000000000004</v>
      </c>
      <c r="AT378" s="2">
        <v>-1</v>
      </c>
      <c r="AU378" s="2">
        <v>0.7</v>
      </c>
      <c r="AV378" s="2">
        <v>-0.1</v>
      </c>
      <c r="AW378" s="2">
        <v>0</v>
      </c>
      <c r="AX378" s="2">
        <v>0.1</v>
      </c>
      <c r="AY378" s="2">
        <v>0.60000000000000009</v>
      </c>
    </row>
    <row r="379" spans="1:51" x14ac:dyDescent="0.2">
      <c r="A379" s="12" t="s">
        <v>800</v>
      </c>
      <c r="B379" s="12" t="s">
        <v>252</v>
      </c>
      <c r="C379" t="s">
        <v>799</v>
      </c>
      <c r="D379" t="s">
        <v>684</v>
      </c>
      <c r="E379" s="12" t="s">
        <v>170</v>
      </c>
      <c r="F379">
        <v>72</v>
      </c>
      <c r="G379">
        <v>1</v>
      </c>
      <c r="H379">
        <v>0</v>
      </c>
      <c r="I379" s="31">
        <f t="shared" si="30"/>
        <v>1</v>
      </c>
      <c r="J379">
        <v>0</v>
      </c>
      <c r="K379">
        <v>0</v>
      </c>
      <c r="L379" s="3">
        <v>1</v>
      </c>
      <c r="M379" s="3">
        <v>0</v>
      </c>
      <c r="N379" s="3">
        <v>0</v>
      </c>
      <c r="O379" s="15">
        <f t="shared" si="31"/>
        <v>0</v>
      </c>
      <c r="P379">
        <v>6</v>
      </c>
      <c r="Q379">
        <v>2</v>
      </c>
      <c r="R379">
        <v>2</v>
      </c>
      <c r="S379" s="13">
        <f t="shared" si="32"/>
        <v>0.16666666666666666</v>
      </c>
      <c r="T379" s="13">
        <f t="shared" si="33"/>
        <v>0.1</v>
      </c>
      <c r="U379">
        <v>5</v>
      </c>
      <c r="V379">
        <v>3</v>
      </c>
      <c r="W379">
        <v>1</v>
      </c>
      <c r="X379" s="2">
        <v>108.7666666667</v>
      </c>
      <c r="Y379" s="21">
        <v>1.5</v>
      </c>
      <c r="Z379">
        <v>1.5</v>
      </c>
      <c r="AA379">
        <v>4.37</v>
      </c>
      <c r="AB379" s="32">
        <f t="shared" si="34"/>
        <v>0.25553662691652468</v>
      </c>
      <c r="AC379">
        <v>18</v>
      </c>
      <c r="AD379">
        <v>23</v>
      </c>
      <c r="AE379" s="17">
        <f t="shared" si="35"/>
        <v>0.43902439024390244</v>
      </c>
      <c r="AF379" s="35">
        <v>2</v>
      </c>
      <c r="AG379" s="35">
        <v>9</v>
      </c>
      <c r="AH379" s="35">
        <v>9</v>
      </c>
      <c r="AI379" s="35">
        <v>77</v>
      </c>
      <c r="AJ379" s="35">
        <v>5</v>
      </c>
      <c r="AK379" s="35">
        <v>48</v>
      </c>
      <c r="AL379" s="35">
        <v>30</v>
      </c>
      <c r="AM379" s="35">
        <v>4</v>
      </c>
      <c r="AN379">
        <v>0</v>
      </c>
      <c r="AO379">
        <v>0</v>
      </c>
      <c r="AP379" s="2">
        <v>-79.95</v>
      </c>
      <c r="AQ379" s="2">
        <v>5.2</v>
      </c>
      <c r="AR379" s="2">
        <v>82.356999999999999</v>
      </c>
      <c r="AS379" s="21">
        <v>0.79600000000000004</v>
      </c>
      <c r="AT379" s="2">
        <v>-8.6999999999999993</v>
      </c>
      <c r="AU379" s="2">
        <v>1.1000000000000001</v>
      </c>
      <c r="AV379" s="2">
        <v>-0.4</v>
      </c>
      <c r="AW379" s="2">
        <v>0.30000000000000004</v>
      </c>
      <c r="AX379" s="2">
        <v>-0.9</v>
      </c>
      <c r="AY379" s="2">
        <v>0.1</v>
      </c>
    </row>
    <row r="380" spans="1:51" x14ac:dyDescent="0.2">
      <c r="A380" s="12" t="s">
        <v>800</v>
      </c>
      <c r="B380" s="12" t="s">
        <v>1663</v>
      </c>
      <c r="C380" t="s">
        <v>1662</v>
      </c>
      <c r="D380" t="s">
        <v>460</v>
      </c>
      <c r="E380" s="12" t="s">
        <v>170</v>
      </c>
      <c r="F380">
        <v>69</v>
      </c>
      <c r="G380">
        <v>0</v>
      </c>
      <c r="H380">
        <v>0</v>
      </c>
      <c r="I380" s="31">
        <f t="shared" si="30"/>
        <v>0</v>
      </c>
      <c r="J380">
        <v>0</v>
      </c>
      <c r="K380">
        <v>0</v>
      </c>
      <c r="L380" s="3">
        <v>0</v>
      </c>
      <c r="M380" s="3">
        <v>0</v>
      </c>
      <c r="N380" s="3">
        <v>0</v>
      </c>
      <c r="O380" s="15">
        <f t="shared" si="31"/>
        <v>0</v>
      </c>
      <c r="P380">
        <v>3</v>
      </c>
      <c r="Q380">
        <v>0</v>
      </c>
      <c r="R380">
        <v>3</v>
      </c>
      <c r="S380" s="13">
        <f t="shared" si="32"/>
        <v>0</v>
      </c>
      <c r="T380" s="13">
        <f t="shared" si="33"/>
        <v>0</v>
      </c>
      <c r="U380">
        <v>11</v>
      </c>
      <c r="V380">
        <v>1</v>
      </c>
      <c r="W380">
        <v>4</v>
      </c>
      <c r="X380" s="2">
        <v>137.5</v>
      </c>
      <c r="Y380" s="21">
        <v>1.9833333333000001</v>
      </c>
      <c r="Z380">
        <v>1.92</v>
      </c>
      <c r="AA380">
        <v>2.93</v>
      </c>
      <c r="AB380" s="32">
        <f t="shared" si="34"/>
        <v>0.39587628865979385</v>
      </c>
      <c r="AC380">
        <v>52</v>
      </c>
      <c r="AD380">
        <v>69</v>
      </c>
      <c r="AE380" s="17">
        <f t="shared" si="35"/>
        <v>0.42975206611570249</v>
      </c>
      <c r="AF380" s="35">
        <v>0</v>
      </c>
      <c r="AG380" s="35">
        <v>17</v>
      </c>
      <c r="AH380" s="35">
        <v>10</v>
      </c>
      <c r="AI380" s="35">
        <v>94</v>
      </c>
      <c r="AJ380" s="35">
        <v>2</v>
      </c>
      <c r="AK380" s="35">
        <v>52</v>
      </c>
      <c r="AL380" s="35">
        <v>57</v>
      </c>
      <c r="AM380" s="35">
        <v>6</v>
      </c>
      <c r="AN380">
        <v>0</v>
      </c>
      <c r="AO380">
        <v>1</v>
      </c>
      <c r="AP380" s="2">
        <v>-91.63</v>
      </c>
      <c r="AQ380" s="2">
        <v>-2.5</v>
      </c>
      <c r="AR380" s="2">
        <v>83.313999999999993</v>
      </c>
      <c r="AS380" s="21">
        <v>1.58</v>
      </c>
      <c r="AT380" s="2">
        <v>-13.3</v>
      </c>
      <c r="AU380" s="2">
        <v>-0.8</v>
      </c>
      <c r="AV380" s="2">
        <v>0.4</v>
      </c>
      <c r="AW380" s="2">
        <v>0.30000000000000004</v>
      </c>
      <c r="AX380" s="2">
        <v>1.2</v>
      </c>
      <c r="AY380" s="2">
        <v>1.1000000000000001</v>
      </c>
    </row>
    <row r="381" spans="1:51" x14ac:dyDescent="0.2">
      <c r="A381" s="12" t="s">
        <v>800</v>
      </c>
      <c r="B381" s="12" t="s">
        <v>2817</v>
      </c>
      <c r="C381" t="s">
        <v>2816</v>
      </c>
      <c r="D381" t="s">
        <v>131</v>
      </c>
      <c r="E381" s="12" t="s">
        <v>178</v>
      </c>
      <c r="F381">
        <v>80</v>
      </c>
      <c r="G381">
        <v>0</v>
      </c>
      <c r="H381">
        <v>0</v>
      </c>
      <c r="I381" s="31">
        <f t="shared" si="30"/>
        <v>0</v>
      </c>
      <c r="J381">
        <v>0</v>
      </c>
      <c r="K381">
        <v>0</v>
      </c>
      <c r="L381" s="3">
        <v>0</v>
      </c>
      <c r="M381" s="3">
        <v>0</v>
      </c>
      <c r="N381" s="3">
        <v>0</v>
      </c>
      <c r="O381" s="15">
        <f t="shared" si="31"/>
        <v>0</v>
      </c>
      <c r="P381">
        <v>1</v>
      </c>
      <c r="Q381">
        <v>1</v>
      </c>
      <c r="R381">
        <v>1</v>
      </c>
      <c r="S381" s="13">
        <f t="shared" si="32"/>
        <v>0</v>
      </c>
      <c r="T381" s="13">
        <f t="shared" si="33"/>
        <v>0</v>
      </c>
      <c r="U381">
        <v>28</v>
      </c>
      <c r="V381">
        <v>25</v>
      </c>
      <c r="W381">
        <v>1</v>
      </c>
      <c r="X381" s="2">
        <v>244.48333333330001</v>
      </c>
      <c r="Y381" s="21">
        <v>3.05</v>
      </c>
      <c r="Z381">
        <v>2.89</v>
      </c>
      <c r="AA381">
        <v>2.5499999999999998</v>
      </c>
      <c r="AB381" s="32">
        <f t="shared" si="34"/>
        <v>0.53125000000000011</v>
      </c>
      <c r="AE381" s="17" t="str">
        <f t="shared" si="35"/>
        <v xml:space="preserve"> </v>
      </c>
      <c r="AF381" s="35">
        <v>1</v>
      </c>
      <c r="AG381" s="35">
        <v>25</v>
      </c>
      <c r="AH381" s="35">
        <v>25</v>
      </c>
      <c r="AI381" s="35">
        <v>194</v>
      </c>
      <c r="AJ381" s="35">
        <v>7</v>
      </c>
      <c r="AK381" s="35">
        <v>97</v>
      </c>
      <c r="AL381" s="35">
        <v>86</v>
      </c>
      <c r="AM381" s="35">
        <v>5</v>
      </c>
      <c r="AN381">
        <v>3</v>
      </c>
      <c r="AO381">
        <v>3</v>
      </c>
      <c r="AP381" s="2">
        <v>-94.55</v>
      </c>
      <c r="AQ381" s="2">
        <v>7.1</v>
      </c>
      <c r="AR381" s="2">
        <v>82.805999999999997</v>
      </c>
      <c r="AS381" s="21">
        <v>1.5920000000000001</v>
      </c>
      <c r="AT381" s="2">
        <v>-22.4</v>
      </c>
      <c r="AU381" s="2">
        <v>-0.7</v>
      </c>
      <c r="AV381" s="2">
        <v>0.4</v>
      </c>
      <c r="AW381" s="2">
        <v>1.3</v>
      </c>
      <c r="AX381" s="2">
        <v>0.4</v>
      </c>
      <c r="AY381" s="2">
        <v>1.4</v>
      </c>
    </row>
    <row r="382" spans="1:51" x14ac:dyDescent="0.2">
      <c r="A382" s="12" t="s">
        <v>800</v>
      </c>
      <c r="B382" s="12" t="s">
        <v>3202</v>
      </c>
      <c r="C382" t="s">
        <v>3201</v>
      </c>
      <c r="D382" t="s">
        <v>382</v>
      </c>
      <c r="E382" s="12" t="s">
        <v>123</v>
      </c>
      <c r="F382">
        <v>71</v>
      </c>
      <c r="G382">
        <v>0</v>
      </c>
      <c r="H382">
        <v>0</v>
      </c>
      <c r="I382" s="31">
        <f t="shared" si="30"/>
        <v>0</v>
      </c>
      <c r="J382">
        <v>0</v>
      </c>
      <c r="K382">
        <v>0</v>
      </c>
      <c r="L382" s="3">
        <v>0</v>
      </c>
      <c r="M382" s="3">
        <v>0</v>
      </c>
      <c r="N382" s="3">
        <v>0</v>
      </c>
      <c r="O382" s="15">
        <f t="shared" si="31"/>
        <v>0</v>
      </c>
      <c r="P382">
        <v>0</v>
      </c>
      <c r="Q382">
        <v>0</v>
      </c>
      <c r="R382">
        <v>0</v>
      </c>
      <c r="S382" s="13">
        <f t="shared" si="32"/>
        <v>0</v>
      </c>
      <c r="T382" s="13">
        <f t="shared" si="33"/>
        <v>0</v>
      </c>
      <c r="U382">
        <v>0</v>
      </c>
      <c r="V382">
        <v>0</v>
      </c>
      <c r="W382">
        <v>0</v>
      </c>
      <c r="X382" s="2">
        <v>2.3333333333000001</v>
      </c>
      <c r="Y382" s="21">
        <v>1.6666666699999999E-2</v>
      </c>
      <c r="Z382">
        <v>0.03</v>
      </c>
      <c r="AA382">
        <v>4.45</v>
      </c>
      <c r="AB382" s="32">
        <f t="shared" si="34"/>
        <v>6.6964285714285702E-3</v>
      </c>
      <c r="AC382">
        <v>0</v>
      </c>
      <c r="AD382">
        <v>0</v>
      </c>
      <c r="AE382" s="17" t="str">
        <f t="shared" si="35"/>
        <v xml:space="preserve"> </v>
      </c>
      <c r="AF382" s="35">
        <v>0</v>
      </c>
      <c r="AG382" s="35">
        <v>0</v>
      </c>
      <c r="AH382" s="35">
        <v>1</v>
      </c>
      <c r="AI382" s="35">
        <v>2</v>
      </c>
      <c r="AJ382" s="35">
        <v>0</v>
      </c>
      <c r="AK382" s="35">
        <v>3</v>
      </c>
      <c r="AL382" s="35">
        <v>0</v>
      </c>
      <c r="AM382" s="35">
        <v>1</v>
      </c>
      <c r="AN382">
        <v>0</v>
      </c>
      <c r="AO382">
        <v>1</v>
      </c>
      <c r="AP382" s="2">
        <v>-77.14</v>
      </c>
      <c r="AQ382" s="2">
        <v>-5.6</v>
      </c>
      <c r="AR382" s="2">
        <v>81.168000000000006</v>
      </c>
      <c r="AS382" s="21">
        <v>0.63200000000000001</v>
      </c>
      <c r="AT382" s="2">
        <v>-0.2</v>
      </c>
      <c r="AU382" s="2">
        <v>0</v>
      </c>
      <c r="AV382" s="2">
        <v>-0.2</v>
      </c>
      <c r="AW382" s="2">
        <v>0</v>
      </c>
      <c r="AX382" s="2">
        <v>0</v>
      </c>
      <c r="AY382" s="2">
        <v>-0.2</v>
      </c>
    </row>
    <row r="383" spans="1:51" x14ac:dyDescent="0.2">
      <c r="A383" s="12" t="s">
        <v>2518</v>
      </c>
      <c r="B383" s="12" t="s">
        <v>2519</v>
      </c>
      <c r="C383" t="s">
        <v>2517</v>
      </c>
      <c r="D383" t="s">
        <v>442</v>
      </c>
      <c r="E383" s="12" t="s">
        <v>2134</v>
      </c>
      <c r="F383">
        <v>24</v>
      </c>
      <c r="G383">
        <v>0</v>
      </c>
      <c r="H383">
        <v>0</v>
      </c>
      <c r="I383" s="31">
        <f t="shared" si="30"/>
        <v>0</v>
      </c>
      <c r="J383">
        <v>0</v>
      </c>
      <c r="K383">
        <v>0</v>
      </c>
      <c r="L383" s="3">
        <v>0</v>
      </c>
      <c r="M383" s="3">
        <v>0</v>
      </c>
      <c r="N383" s="3">
        <v>0</v>
      </c>
      <c r="O383" s="15">
        <f t="shared" si="31"/>
        <v>0</v>
      </c>
      <c r="P383">
        <v>0</v>
      </c>
      <c r="Q383">
        <v>0</v>
      </c>
      <c r="R383">
        <v>0</v>
      </c>
      <c r="S383" s="13">
        <f t="shared" si="32"/>
        <v>0</v>
      </c>
      <c r="T383" s="13">
        <f t="shared" si="33"/>
        <v>0</v>
      </c>
      <c r="U383">
        <v>0</v>
      </c>
      <c r="V383">
        <v>0</v>
      </c>
      <c r="W383">
        <v>0</v>
      </c>
      <c r="X383" s="2">
        <v>0</v>
      </c>
      <c r="Y383" s="21">
        <v>0</v>
      </c>
      <c r="AB383" s="32">
        <f t="shared" si="34"/>
        <v>0</v>
      </c>
      <c r="AC383">
        <v>0</v>
      </c>
      <c r="AD383">
        <v>0</v>
      </c>
      <c r="AE383" s="17" t="str">
        <f t="shared" si="35"/>
        <v xml:space="preserve"> 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>
        <v>1</v>
      </c>
      <c r="AO383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</row>
    <row r="384" spans="1:51" x14ac:dyDescent="0.2">
      <c r="A384" s="12" t="s">
        <v>2518</v>
      </c>
      <c r="B384" s="12" t="s">
        <v>3633</v>
      </c>
      <c r="C384" t="s">
        <v>3632</v>
      </c>
      <c r="D384" t="s">
        <v>177</v>
      </c>
      <c r="E384" s="12" t="s">
        <v>170</v>
      </c>
      <c r="F384">
        <v>19</v>
      </c>
      <c r="G384">
        <v>0</v>
      </c>
      <c r="H384">
        <v>0</v>
      </c>
      <c r="I384" s="31">
        <f t="shared" si="30"/>
        <v>0</v>
      </c>
      <c r="J384">
        <v>0</v>
      </c>
      <c r="K384">
        <v>0</v>
      </c>
      <c r="L384" s="3">
        <v>0</v>
      </c>
      <c r="M384" s="3">
        <v>0</v>
      </c>
      <c r="N384" s="3">
        <v>0</v>
      </c>
      <c r="O384" s="15">
        <f t="shared" si="31"/>
        <v>0</v>
      </c>
      <c r="P384">
        <v>0</v>
      </c>
      <c r="Q384">
        <v>0</v>
      </c>
      <c r="R384">
        <v>0</v>
      </c>
      <c r="S384" s="13">
        <f t="shared" si="32"/>
        <v>0</v>
      </c>
      <c r="T384" s="13">
        <f t="shared" si="33"/>
        <v>0</v>
      </c>
      <c r="U384">
        <v>0</v>
      </c>
      <c r="V384">
        <v>0</v>
      </c>
      <c r="W384">
        <v>0</v>
      </c>
      <c r="X384" s="2">
        <v>1.0333333333000001</v>
      </c>
      <c r="Y384" s="21">
        <v>0.05</v>
      </c>
      <c r="Z384">
        <v>0.05</v>
      </c>
      <c r="AA384">
        <v>5</v>
      </c>
      <c r="AB384" s="32">
        <f t="shared" si="34"/>
        <v>9.9009900990099011E-3</v>
      </c>
      <c r="AC384">
        <v>0</v>
      </c>
      <c r="AD384">
        <v>0</v>
      </c>
      <c r="AE384" s="17" t="str">
        <f t="shared" si="35"/>
        <v xml:space="preserve"> </v>
      </c>
      <c r="AF384" s="35">
        <v>0</v>
      </c>
      <c r="AG384" s="35">
        <v>0</v>
      </c>
      <c r="AH384" s="35">
        <v>0</v>
      </c>
      <c r="AI384" s="35">
        <v>0</v>
      </c>
      <c r="AJ384" s="35">
        <v>0</v>
      </c>
      <c r="AK384" s="35">
        <v>1</v>
      </c>
      <c r="AL384" s="35">
        <v>0</v>
      </c>
      <c r="AM384" s="35">
        <v>0</v>
      </c>
      <c r="AN384">
        <v>0</v>
      </c>
      <c r="AO384">
        <v>0</v>
      </c>
      <c r="AP384" s="2">
        <v>-58.06</v>
      </c>
      <c r="AQ384" s="2">
        <v>13.2</v>
      </c>
      <c r="AR384" s="2">
        <v>80.881</v>
      </c>
      <c r="AS384" s="21">
        <v>1.141</v>
      </c>
      <c r="AT384" s="2">
        <v>0</v>
      </c>
      <c r="AU384" s="2">
        <v>0.1</v>
      </c>
      <c r="AV384" s="2">
        <v>0</v>
      </c>
      <c r="AW384" s="2">
        <v>0</v>
      </c>
      <c r="AX384" s="2">
        <v>0</v>
      </c>
      <c r="AY384" s="2">
        <v>0</v>
      </c>
    </row>
    <row r="385" spans="1:51" x14ac:dyDescent="0.2">
      <c r="A385" s="12" t="s">
        <v>3237</v>
      </c>
      <c r="B385" s="12" t="s">
        <v>3238</v>
      </c>
      <c r="C385" t="s">
        <v>3236</v>
      </c>
      <c r="D385" t="s">
        <v>112</v>
      </c>
      <c r="E385" s="12" t="s">
        <v>132</v>
      </c>
      <c r="F385">
        <v>18</v>
      </c>
      <c r="G385">
        <v>0</v>
      </c>
      <c r="H385">
        <v>0</v>
      </c>
      <c r="I385" s="31">
        <f t="shared" si="30"/>
        <v>0</v>
      </c>
      <c r="J385">
        <v>0</v>
      </c>
      <c r="K385">
        <v>0</v>
      </c>
      <c r="L385" s="3">
        <v>0</v>
      </c>
      <c r="M385" s="3">
        <v>0</v>
      </c>
      <c r="N385" s="3">
        <v>0</v>
      </c>
      <c r="O385" s="15">
        <f t="shared" si="31"/>
        <v>0</v>
      </c>
      <c r="P385">
        <v>0</v>
      </c>
      <c r="Q385">
        <v>0</v>
      </c>
      <c r="R385">
        <v>0</v>
      </c>
      <c r="S385" s="13">
        <f t="shared" si="32"/>
        <v>0</v>
      </c>
      <c r="T385" s="13">
        <f t="shared" si="33"/>
        <v>0</v>
      </c>
      <c r="U385">
        <v>3</v>
      </c>
      <c r="V385">
        <v>3</v>
      </c>
      <c r="W385">
        <v>0</v>
      </c>
      <c r="X385" s="2">
        <v>31.8</v>
      </c>
      <c r="Y385" s="21">
        <v>1.7666666666999999</v>
      </c>
      <c r="Z385">
        <v>1.76</v>
      </c>
      <c r="AA385">
        <v>3.14</v>
      </c>
      <c r="AB385" s="32">
        <f t="shared" si="34"/>
        <v>0.35918367346938773</v>
      </c>
      <c r="AC385">
        <v>20</v>
      </c>
      <c r="AD385">
        <v>18</v>
      </c>
      <c r="AE385" s="17">
        <f t="shared" si="35"/>
        <v>0.52631578947368418</v>
      </c>
      <c r="AF385" s="35">
        <v>0</v>
      </c>
      <c r="AG385" s="35">
        <v>6</v>
      </c>
      <c r="AH385" s="35">
        <v>0</v>
      </c>
      <c r="AI385" s="35">
        <v>25</v>
      </c>
      <c r="AJ385" s="35">
        <v>0</v>
      </c>
      <c r="AK385" s="35">
        <v>15</v>
      </c>
      <c r="AL385" s="35">
        <v>18</v>
      </c>
      <c r="AM385" s="35">
        <v>0</v>
      </c>
      <c r="AN385">
        <v>0</v>
      </c>
      <c r="AO385">
        <v>0</v>
      </c>
      <c r="AP385" s="2">
        <v>-120.94</v>
      </c>
      <c r="AQ385" s="2">
        <v>-20.100000000000001</v>
      </c>
      <c r="AR385" s="2">
        <v>88.302000000000007</v>
      </c>
      <c r="AS385" s="21">
        <v>-14.422000000000001</v>
      </c>
      <c r="AT385" s="2">
        <v>-3.7</v>
      </c>
      <c r="AU385" s="2">
        <v>-0.1</v>
      </c>
      <c r="AV385" s="2">
        <v>0.30000000000000004</v>
      </c>
      <c r="AW385" s="2">
        <v>0.30000000000000004</v>
      </c>
      <c r="AX385" s="2">
        <v>0.4</v>
      </c>
      <c r="AY385" s="2">
        <v>0.9</v>
      </c>
    </row>
    <row r="386" spans="1:51" x14ac:dyDescent="0.2">
      <c r="A386" s="12" t="s">
        <v>1015</v>
      </c>
      <c r="B386" s="12" t="s">
        <v>1016</v>
      </c>
      <c r="C386" t="s">
        <v>1014</v>
      </c>
      <c r="D386" t="s">
        <v>112</v>
      </c>
      <c r="E386" s="12" t="s">
        <v>148</v>
      </c>
      <c r="F386">
        <v>22</v>
      </c>
      <c r="G386">
        <v>0</v>
      </c>
      <c r="H386">
        <v>0</v>
      </c>
      <c r="I386" s="31">
        <f t="shared" ref="I386:I449" si="36">G386+H386</f>
        <v>0</v>
      </c>
      <c r="J386">
        <v>0</v>
      </c>
      <c r="K386">
        <v>0</v>
      </c>
      <c r="L386" s="3">
        <v>0</v>
      </c>
      <c r="M386" s="3">
        <v>0</v>
      </c>
      <c r="N386" s="3">
        <v>0</v>
      </c>
      <c r="O386" s="15">
        <f t="shared" ref="O386:O449" si="37">IF(AF386&gt;0,J386/(AF386/(AF386+AH386)),0)</f>
        <v>0</v>
      </c>
      <c r="P386">
        <v>1</v>
      </c>
      <c r="Q386">
        <v>0</v>
      </c>
      <c r="R386">
        <v>0</v>
      </c>
      <c r="S386" s="13">
        <f t="shared" ref="S386:S449" si="38">IF(P386&gt;0,G386/P386,0)</f>
        <v>0</v>
      </c>
      <c r="T386" s="13">
        <f t="shared" ref="T386:T449" si="39">IF(SUM(P386:R386)&gt;0,G386/SUM(P386:R386),0)</f>
        <v>0</v>
      </c>
      <c r="U386">
        <v>0</v>
      </c>
      <c r="V386">
        <v>1</v>
      </c>
      <c r="W386">
        <v>1</v>
      </c>
      <c r="X386" s="2">
        <v>23.066666666700002</v>
      </c>
      <c r="Y386" s="21">
        <v>1.0333333333000001</v>
      </c>
      <c r="Z386">
        <v>1.05</v>
      </c>
      <c r="AA386">
        <v>3.44</v>
      </c>
      <c r="AB386" s="32">
        <f t="shared" ref="AB386:AB449" si="40">IF(Z386&gt;0,Z386/(Z386+AA386),0)</f>
        <v>0.23385300668151449</v>
      </c>
      <c r="AC386">
        <v>0</v>
      </c>
      <c r="AD386">
        <v>2</v>
      </c>
      <c r="AE386" s="17">
        <f t="shared" ref="AE386:AE449" si="41">IF((AC386+AD386)&gt;0,AC386/(AC386+AD386)," ")</f>
        <v>0</v>
      </c>
      <c r="AF386" s="35">
        <v>0</v>
      </c>
      <c r="AG386" s="35">
        <v>5</v>
      </c>
      <c r="AH386" s="35">
        <v>4</v>
      </c>
      <c r="AI386" s="35">
        <v>21</v>
      </c>
      <c r="AJ386" s="35">
        <v>0</v>
      </c>
      <c r="AK386" s="35">
        <v>7</v>
      </c>
      <c r="AL386" s="35">
        <v>6</v>
      </c>
      <c r="AM386" s="35">
        <v>0</v>
      </c>
      <c r="AN386">
        <v>0</v>
      </c>
      <c r="AO386">
        <v>0</v>
      </c>
      <c r="AP386" s="2">
        <v>-91.04</v>
      </c>
      <c r="AQ386" s="2">
        <v>15.8</v>
      </c>
      <c r="AR386" s="2">
        <v>81.518000000000001</v>
      </c>
      <c r="AS386" s="21">
        <v>-1.0049999999999999</v>
      </c>
      <c r="AT386" s="2">
        <v>-2.8</v>
      </c>
      <c r="AU386" s="2">
        <v>-0.60000000000000009</v>
      </c>
      <c r="AV386" s="2">
        <v>-0.2</v>
      </c>
      <c r="AW386" s="2">
        <v>0.1</v>
      </c>
      <c r="AX386" s="2">
        <v>0.30000000000000004</v>
      </c>
      <c r="AY386" s="2">
        <v>-0.4</v>
      </c>
    </row>
    <row r="387" spans="1:51" x14ac:dyDescent="0.2">
      <c r="A387" s="12" t="s">
        <v>1281</v>
      </c>
      <c r="B387" s="12" t="s">
        <v>1282</v>
      </c>
      <c r="C387" t="s">
        <v>1280</v>
      </c>
      <c r="D387" t="s">
        <v>199</v>
      </c>
      <c r="E387" s="12" t="s">
        <v>148</v>
      </c>
      <c r="F387">
        <v>11</v>
      </c>
      <c r="G387">
        <v>0</v>
      </c>
      <c r="H387">
        <v>0</v>
      </c>
      <c r="I387" s="31">
        <f t="shared" si="36"/>
        <v>0</v>
      </c>
      <c r="J387">
        <v>0</v>
      </c>
      <c r="K387">
        <v>0</v>
      </c>
      <c r="L387" s="3">
        <v>0</v>
      </c>
      <c r="M387" s="3">
        <v>0</v>
      </c>
      <c r="N387" s="3">
        <v>0</v>
      </c>
      <c r="O387" s="15">
        <f t="shared" si="37"/>
        <v>0</v>
      </c>
      <c r="P387">
        <v>0</v>
      </c>
      <c r="Q387">
        <v>2</v>
      </c>
      <c r="R387">
        <v>0</v>
      </c>
      <c r="S387" s="13">
        <f t="shared" si="38"/>
        <v>0</v>
      </c>
      <c r="T387" s="13">
        <f t="shared" si="39"/>
        <v>0</v>
      </c>
      <c r="U387">
        <v>4</v>
      </c>
      <c r="V387">
        <v>0</v>
      </c>
      <c r="W387">
        <v>0</v>
      </c>
      <c r="X387" s="2">
        <v>16.133333333300001</v>
      </c>
      <c r="Y387" s="21">
        <v>1.4666666667000001</v>
      </c>
      <c r="Z387">
        <v>1.45</v>
      </c>
      <c r="AA387">
        <v>4.6100000000000003</v>
      </c>
      <c r="AB387" s="32">
        <f t="shared" si="40"/>
        <v>0.23927392739273926</v>
      </c>
      <c r="AC387">
        <v>0</v>
      </c>
      <c r="AD387">
        <v>0</v>
      </c>
      <c r="AE387" s="17" t="str">
        <f t="shared" si="41"/>
        <v xml:space="preserve"> </v>
      </c>
      <c r="AF387" s="35">
        <v>0</v>
      </c>
      <c r="AG387" s="35">
        <v>2</v>
      </c>
      <c r="AH387" s="35">
        <v>1</v>
      </c>
      <c r="AI387" s="35">
        <v>14</v>
      </c>
      <c r="AJ387" s="35">
        <v>2</v>
      </c>
      <c r="AK387" s="35">
        <v>1</v>
      </c>
      <c r="AL387" s="35">
        <v>9</v>
      </c>
      <c r="AM387" s="35">
        <v>0</v>
      </c>
      <c r="AN387">
        <v>0</v>
      </c>
      <c r="AO387">
        <v>0</v>
      </c>
      <c r="AP387" s="2">
        <v>-86.43</v>
      </c>
      <c r="AQ387" s="2">
        <v>-7.2</v>
      </c>
      <c r="AR387" s="2">
        <v>82.224999999999994</v>
      </c>
      <c r="AS387" s="21">
        <v>-0.187</v>
      </c>
      <c r="AT387" s="2">
        <v>-2.1</v>
      </c>
      <c r="AU387" s="2">
        <v>-0.8</v>
      </c>
      <c r="AV387" s="2">
        <v>-0.1</v>
      </c>
      <c r="AW387" s="2">
        <v>0</v>
      </c>
      <c r="AX387" s="2">
        <v>0</v>
      </c>
      <c r="AY387" s="2">
        <v>-0.9</v>
      </c>
    </row>
    <row r="388" spans="1:51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0</v>
      </c>
      <c r="H388">
        <v>0</v>
      </c>
      <c r="I388" s="31">
        <f t="shared" si="36"/>
        <v>0</v>
      </c>
      <c r="J388">
        <v>0</v>
      </c>
      <c r="K388">
        <v>0</v>
      </c>
      <c r="L388" s="3">
        <v>0</v>
      </c>
      <c r="M388" s="3">
        <v>0</v>
      </c>
      <c r="N388" s="3">
        <v>0</v>
      </c>
      <c r="O388" s="15">
        <f t="shared" si="37"/>
        <v>0</v>
      </c>
      <c r="P388">
        <v>0</v>
      </c>
      <c r="Q388">
        <v>0</v>
      </c>
      <c r="R388">
        <v>0</v>
      </c>
      <c r="S388" s="13">
        <f t="shared" si="38"/>
        <v>0</v>
      </c>
      <c r="T388" s="13">
        <f t="shared" si="39"/>
        <v>0</v>
      </c>
      <c r="U388">
        <v>0</v>
      </c>
      <c r="V388">
        <v>0</v>
      </c>
      <c r="W388">
        <v>0</v>
      </c>
      <c r="X388" s="2">
        <v>2.0499999999999998</v>
      </c>
      <c r="Y388" s="21">
        <v>3.3333333300000004E-2</v>
      </c>
      <c r="Z388">
        <v>0.05</v>
      </c>
      <c r="AA388">
        <v>5.53</v>
      </c>
      <c r="AB388" s="32">
        <f t="shared" si="40"/>
        <v>8.9605734767025085E-3</v>
      </c>
      <c r="AC388">
        <v>0</v>
      </c>
      <c r="AD388">
        <v>0</v>
      </c>
      <c r="AE388" s="17" t="str">
        <f t="shared" si="41"/>
        <v xml:space="preserve"> </v>
      </c>
      <c r="AF388" s="35">
        <v>0</v>
      </c>
      <c r="AG388" s="35">
        <v>0</v>
      </c>
      <c r="AH388" s="35">
        <v>0</v>
      </c>
      <c r="AI388" s="35">
        <v>2</v>
      </c>
      <c r="AJ388" s="35">
        <v>0</v>
      </c>
      <c r="AK388" s="35">
        <v>4</v>
      </c>
      <c r="AL388" s="35">
        <v>0</v>
      </c>
      <c r="AM388" s="35">
        <v>0</v>
      </c>
      <c r="AN388">
        <v>0</v>
      </c>
      <c r="AO388">
        <v>0</v>
      </c>
      <c r="AP388" s="2">
        <v>-175.61</v>
      </c>
      <c r="AQ388" s="2">
        <v>-76.3</v>
      </c>
      <c r="AR388" s="2">
        <v>82.451999999999998</v>
      </c>
      <c r="AS388" s="21">
        <v>1.7330000000000001</v>
      </c>
      <c r="AT388" s="2">
        <v>-0.1</v>
      </c>
      <c r="AU388" s="2">
        <v>0.1</v>
      </c>
      <c r="AV388" s="2">
        <v>0</v>
      </c>
      <c r="AW388" s="2">
        <v>-0.1</v>
      </c>
      <c r="AX388" s="2">
        <v>0</v>
      </c>
      <c r="AY388" s="2">
        <v>0</v>
      </c>
    </row>
    <row r="389" spans="1:51" x14ac:dyDescent="0.2">
      <c r="A389" s="12" t="s">
        <v>1898</v>
      </c>
      <c r="B389" s="12" t="s">
        <v>775</v>
      </c>
      <c r="C389" t="s">
        <v>3683</v>
      </c>
      <c r="D389" t="s">
        <v>317</v>
      </c>
      <c r="E389" s="12" t="s">
        <v>170</v>
      </c>
      <c r="F389">
        <v>52</v>
      </c>
      <c r="G389">
        <v>0</v>
      </c>
      <c r="H389">
        <v>0</v>
      </c>
      <c r="I389" s="31">
        <f t="shared" si="36"/>
        <v>0</v>
      </c>
      <c r="J389">
        <v>0</v>
      </c>
      <c r="K389">
        <v>0</v>
      </c>
      <c r="L389" s="3">
        <v>0</v>
      </c>
      <c r="M389" s="3">
        <v>0</v>
      </c>
      <c r="N389" s="3">
        <v>0</v>
      </c>
      <c r="O389" s="15">
        <f t="shared" si="37"/>
        <v>0</v>
      </c>
      <c r="P389">
        <v>6</v>
      </c>
      <c r="Q389">
        <v>0</v>
      </c>
      <c r="R389">
        <v>2</v>
      </c>
      <c r="S389" s="13">
        <f t="shared" si="38"/>
        <v>0</v>
      </c>
      <c r="T389" s="13">
        <f t="shared" si="39"/>
        <v>0</v>
      </c>
      <c r="U389">
        <v>3</v>
      </c>
      <c r="V389">
        <v>2</v>
      </c>
      <c r="W389">
        <v>1</v>
      </c>
      <c r="X389" s="2">
        <v>99.4</v>
      </c>
      <c r="Y389" s="21">
        <v>1.9</v>
      </c>
      <c r="Z389">
        <v>1.84</v>
      </c>
      <c r="AA389">
        <v>3.4</v>
      </c>
      <c r="AB389" s="32">
        <f t="shared" si="40"/>
        <v>0.35114503816793891</v>
      </c>
      <c r="AC389">
        <v>30</v>
      </c>
      <c r="AD389">
        <v>30</v>
      </c>
      <c r="AE389" s="17">
        <f t="shared" si="41"/>
        <v>0.5</v>
      </c>
      <c r="AF389" s="35">
        <v>1</v>
      </c>
      <c r="AG389" s="35">
        <v>18</v>
      </c>
      <c r="AH389" s="35">
        <v>11</v>
      </c>
      <c r="AI389" s="35">
        <v>69</v>
      </c>
      <c r="AJ389" s="35">
        <v>1</v>
      </c>
      <c r="AK389" s="35">
        <v>29</v>
      </c>
      <c r="AL389" s="35">
        <v>30</v>
      </c>
      <c r="AM389" s="35">
        <v>4</v>
      </c>
      <c r="AN389">
        <v>1</v>
      </c>
      <c r="AO389">
        <v>0</v>
      </c>
      <c r="AP389" s="2">
        <v>-80.709999999999994</v>
      </c>
      <c r="AQ389" s="2">
        <v>1.2</v>
      </c>
      <c r="AR389" s="2">
        <v>72.156000000000006</v>
      </c>
      <c r="AS389" s="21">
        <v>-7.6429999999999998</v>
      </c>
      <c r="AT389" s="2">
        <v>-10</v>
      </c>
      <c r="AU389" s="2">
        <v>-0.8</v>
      </c>
      <c r="AV389" s="2">
        <v>0.4</v>
      </c>
      <c r="AW389" s="2">
        <v>0.60000000000000009</v>
      </c>
      <c r="AX389" s="2">
        <v>1.1000000000000001</v>
      </c>
      <c r="AY389" s="2">
        <v>1.3</v>
      </c>
    </row>
    <row r="390" spans="1:51" x14ac:dyDescent="0.2">
      <c r="A390" s="12" t="s">
        <v>3206</v>
      </c>
      <c r="B390" s="12" t="s">
        <v>3207</v>
      </c>
      <c r="C390" t="s">
        <v>3205</v>
      </c>
      <c r="D390" t="s">
        <v>169</v>
      </c>
      <c r="E390" s="12" t="s">
        <v>170</v>
      </c>
      <c r="F390">
        <v>27</v>
      </c>
      <c r="G390">
        <v>0</v>
      </c>
      <c r="H390">
        <v>0</v>
      </c>
      <c r="I390" s="31">
        <f t="shared" si="36"/>
        <v>0</v>
      </c>
      <c r="J390">
        <v>0</v>
      </c>
      <c r="K390">
        <v>0</v>
      </c>
      <c r="L390" s="3">
        <v>0</v>
      </c>
      <c r="M390" s="3">
        <v>0</v>
      </c>
      <c r="N390" s="3">
        <v>0</v>
      </c>
      <c r="O390" s="15">
        <f t="shared" si="37"/>
        <v>0</v>
      </c>
      <c r="P390">
        <v>3</v>
      </c>
      <c r="Q390">
        <v>0</v>
      </c>
      <c r="R390">
        <v>0</v>
      </c>
      <c r="S390" s="13">
        <f t="shared" si="38"/>
        <v>0</v>
      </c>
      <c r="T390" s="13">
        <f t="shared" si="39"/>
        <v>0</v>
      </c>
      <c r="U390">
        <v>2</v>
      </c>
      <c r="V390">
        <v>3</v>
      </c>
      <c r="W390">
        <v>0</v>
      </c>
      <c r="X390" s="2">
        <v>50.4666666667</v>
      </c>
      <c r="Y390" s="21">
        <v>1.8666666667</v>
      </c>
      <c r="Z390">
        <v>1.78</v>
      </c>
      <c r="AA390">
        <v>4.42</v>
      </c>
      <c r="AB390" s="32">
        <f t="shared" si="40"/>
        <v>0.2870967741935484</v>
      </c>
      <c r="AC390">
        <v>39</v>
      </c>
      <c r="AD390">
        <v>37</v>
      </c>
      <c r="AE390" s="17">
        <f t="shared" si="41"/>
        <v>0.51315789473684215</v>
      </c>
      <c r="AF390" s="35">
        <v>0</v>
      </c>
      <c r="AG390" s="35">
        <v>6</v>
      </c>
      <c r="AH390" s="35">
        <v>9</v>
      </c>
      <c r="AI390" s="35">
        <v>34</v>
      </c>
      <c r="AJ390" s="35">
        <v>4</v>
      </c>
      <c r="AK390" s="35">
        <v>14</v>
      </c>
      <c r="AL390" s="35">
        <v>24</v>
      </c>
      <c r="AM390" s="35">
        <v>5</v>
      </c>
      <c r="AN390">
        <v>0</v>
      </c>
      <c r="AO390">
        <v>0</v>
      </c>
      <c r="AP390" s="2">
        <v>-74.77</v>
      </c>
      <c r="AQ390" s="2">
        <v>1.7000000000000002</v>
      </c>
      <c r="AR390" s="2">
        <v>81.795000000000002</v>
      </c>
      <c r="AS390" s="21">
        <v>1.8290000000000002</v>
      </c>
      <c r="AT390" s="2">
        <v>-3.9</v>
      </c>
      <c r="AU390" s="2">
        <v>0.60000000000000009</v>
      </c>
      <c r="AV390" s="2">
        <v>0</v>
      </c>
      <c r="AW390" s="2">
        <v>0</v>
      </c>
      <c r="AX390" s="2">
        <v>-0.4</v>
      </c>
      <c r="AY390" s="2">
        <v>0.30000000000000004</v>
      </c>
    </row>
    <row r="391" spans="1:51" x14ac:dyDescent="0.2">
      <c r="A391" s="12" t="s">
        <v>1735</v>
      </c>
      <c r="B391" s="12" t="s">
        <v>1732</v>
      </c>
      <c r="C391" t="s">
        <v>1734</v>
      </c>
      <c r="D391" s="12" t="s">
        <v>317</v>
      </c>
      <c r="E391" s="12" t="s">
        <v>148</v>
      </c>
      <c r="F391">
        <v>55</v>
      </c>
      <c r="G391">
        <v>0</v>
      </c>
      <c r="H391">
        <v>0</v>
      </c>
      <c r="I391" s="31">
        <f t="shared" si="36"/>
        <v>0</v>
      </c>
      <c r="J391">
        <v>0</v>
      </c>
      <c r="K391">
        <v>0</v>
      </c>
      <c r="L391" s="3">
        <v>0</v>
      </c>
      <c r="M391" s="3">
        <v>0</v>
      </c>
      <c r="N391" s="3">
        <v>0</v>
      </c>
      <c r="O391" s="15">
        <f t="shared" si="37"/>
        <v>0</v>
      </c>
      <c r="P391">
        <v>0</v>
      </c>
      <c r="Q391">
        <v>0</v>
      </c>
      <c r="R391">
        <v>0</v>
      </c>
      <c r="S391" s="13">
        <f t="shared" si="38"/>
        <v>0</v>
      </c>
      <c r="T391" s="13">
        <f t="shared" si="39"/>
        <v>0</v>
      </c>
      <c r="U391">
        <v>0</v>
      </c>
      <c r="V391">
        <v>0</v>
      </c>
      <c r="W391">
        <v>0</v>
      </c>
      <c r="X391" s="2">
        <v>0.2333333333</v>
      </c>
      <c r="Y391" s="21">
        <v>0</v>
      </c>
      <c r="Z391">
        <v>0</v>
      </c>
      <c r="AA391">
        <v>5</v>
      </c>
      <c r="AB391" s="32">
        <f t="shared" si="40"/>
        <v>0</v>
      </c>
      <c r="AC391">
        <v>0</v>
      </c>
      <c r="AD391">
        <v>0</v>
      </c>
      <c r="AE391" s="17" t="str">
        <f t="shared" si="41"/>
        <v xml:space="preserve"> </v>
      </c>
      <c r="AF391" s="35">
        <v>0</v>
      </c>
      <c r="AG391" s="35">
        <v>0</v>
      </c>
      <c r="AH391" s="35">
        <v>0</v>
      </c>
      <c r="AI391" s="35">
        <v>0</v>
      </c>
      <c r="AJ391" s="35">
        <v>0</v>
      </c>
      <c r="AK391" s="35">
        <v>0</v>
      </c>
      <c r="AL391" s="35">
        <v>0</v>
      </c>
      <c r="AM391" s="35">
        <v>0</v>
      </c>
      <c r="AN391">
        <v>1</v>
      </c>
      <c r="AO391">
        <v>0</v>
      </c>
      <c r="AP391" s="2">
        <v>0</v>
      </c>
      <c r="AQ391" s="2">
        <v>86.9</v>
      </c>
      <c r="AR391" s="2">
        <v>83.629000000000005</v>
      </c>
      <c r="AS391" s="21">
        <v>2.798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</row>
    <row r="392" spans="1:51" x14ac:dyDescent="0.2">
      <c r="A392" s="12" t="s">
        <v>1841</v>
      </c>
      <c r="B392" s="12" t="s">
        <v>1842</v>
      </c>
      <c r="C392" t="s">
        <v>1840</v>
      </c>
      <c r="D392" t="s">
        <v>155</v>
      </c>
      <c r="E392" s="12" t="s">
        <v>140</v>
      </c>
      <c r="F392">
        <v>75</v>
      </c>
      <c r="G392">
        <v>0</v>
      </c>
      <c r="H392">
        <v>0</v>
      </c>
      <c r="I392" s="31">
        <f t="shared" si="36"/>
        <v>0</v>
      </c>
      <c r="J392">
        <v>0</v>
      </c>
      <c r="K392">
        <v>0</v>
      </c>
      <c r="L392" s="3">
        <v>0</v>
      </c>
      <c r="M392" s="3">
        <v>0</v>
      </c>
      <c r="N392" s="3">
        <v>0</v>
      </c>
      <c r="O392" s="15">
        <f t="shared" si="37"/>
        <v>0</v>
      </c>
      <c r="P392">
        <v>1</v>
      </c>
      <c r="Q392">
        <v>0</v>
      </c>
      <c r="R392">
        <v>2</v>
      </c>
      <c r="S392" s="13">
        <f t="shared" si="38"/>
        <v>0</v>
      </c>
      <c r="T392" s="13">
        <f t="shared" si="39"/>
        <v>0</v>
      </c>
      <c r="U392">
        <v>1</v>
      </c>
      <c r="V392">
        <v>0</v>
      </c>
      <c r="W392">
        <v>0</v>
      </c>
      <c r="X392" s="2">
        <v>5</v>
      </c>
      <c r="Y392" s="21">
        <v>6.6666666700000002E-2</v>
      </c>
      <c r="Z392">
        <v>0.08</v>
      </c>
      <c r="AA392">
        <v>4.62</v>
      </c>
      <c r="AB392" s="32">
        <f t="shared" si="40"/>
        <v>1.7021276595744681E-2</v>
      </c>
      <c r="AC392">
        <v>0</v>
      </c>
      <c r="AD392">
        <v>0</v>
      </c>
      <c r="AE392" s="17" t="str">
        <f t="shared" si="41"/>
        <v xml:space="preserve"> </v>
      </c>
      <c r="AF392" s="35">
        <v>0</v>
      </c>
      <c r="AG392" s="35">
        <v>1</v>
      </c>
      <c r="AH392" s="35">
        <v>3</v>
      </c>
      <c r="AI392" s="35">
        <v>0</v>
      </c>
      <c r="AJ392" s="35">
        <v>0</v>
      </c>
      <c r="AK392" s="35">
        <v>0</v>
      </c>
      <c r="AL392" s="35">
        <v>1</v>
      </c>
      <c r="AM392" s="35">
        <v>2</v>
      </c>
      <c r="AN392">
        <v>0</v>
      </c>
      <c r="AO392">
        <v>0</v>
      </c>
      <c r="AP392" s="2">
        <v>29.92</v>
      </c>
      <c r="AQ392" s="2">
        <v>112.1</v>
      </c>
      <c r="AR392" s="2">
        <v>82.867999999999995</v>
      </c>
      <c r="AS392" s="21">
        <v>3.0750000000000002</v>
      </c>
      <c r="AT392" s="2">
        <v>0</v>
      </c>
      <c r="AU392" s="2">
        <v>0.5</v>
      </c>
      <c r="AV392" s="2">
        <v>-0.2</v>
      </c>
      <c r="AW392" s="2">
        <v>0</v>
      </c>
      <c r="AX392" s="2">
        <v>-0.1</v>
      </c>
      <c r="AY392" s="2">
        <v>0.2</v>
      </c>
    </row>
    <row r="393" spans="1:51" x14ac:dyDescent="0.2">
      <c r="A393" s="12" t="s">
        <v>1841</v>
      </c>
      <c r="B393" s="12" t="s">
        <v>3470</v>
      </c>
      <c r="C393" t="s">
        <v>3469</v>
      </c>
      <c r="D393" t="s">
        <v>382</v>
      </c>
      <c r="E393" s="12" t="s">
        <v>123</v>
      </c>
      <c r="F393">
        <v>68</v>
      </c>
      <c r="G393">
        <v>2</v>
      </c>
      <c r="H393">
        <v>0</v>
      </c>
      <c r="I393" s="31">
        <f t="shared" si="36"/>
        <v>2</v>
      </c>
      <c r="J393">
        <v>0</v>
      </c>
      <c r="K393">
        <v>0</v>
      </c>
      <c r="L393" s="3">
        <v>2</v>
      </c>
      <c r="M393" s="3">
        <v>0</v>
      </c>
      <c r="N393" s="3">
        <v>0</v>
      </c>
      <c r="O393" s="15">
        <f t="shared" si="37"/>
        <v>0</v>
      </c>
      <c r="P393">
        <v>2</v>
      </c>
      <c r="Q393">
        <v>1</v>
      </c>
      <c r="R393">
        <v>0</v>
      </c>
      <c r="S393" s="13">
        <f t="shared" si="38"/>
        <v>1</v>
      </c>
      <c r="T393" s="13">
        <f t="shared" si="39"/>
        <v>0.66666666666666663</v>
      </c>
      <c r="U393">
        <v>6</v>
      </c>
      <c r="V393">
        <v>1</v>
      </c>
      <c r="W393">
        <v>4</v>
      </c>
      <c r="X393" s="2">
        <v>38.9</v>
      </c>
      <c r="Y393" s="21">
        <v>0.56666666669999999</v>
      </c>
      <c r="Z393">
        <v>0.57000000000000006</v>
      </c>
      <c r="AA393">
        <v>4.09</v>
      </c>
      <c r="AB393" s="32">
        <f t="shared" si="40"/>
        <v>0.12231759656652362</v>
      </c>
      <c r="AC393">
        <v>0</v>
      </c>
      <c r="AD393">
        <v>3</v>
      </c>
      <c r="AE393" s="17">
        <f t="shared" si="41"/>
        <v>0</v>
      </c>
      <c r="AF393" s="35">
        <v>2</v>
      </c>
      <c r="AG393" s="35">
        <v>1</v>
      </c>
      <c r="AH393" s="35">
        <v>3</v>
      </c>
      <c r="AI393" s="35">
        <v>31</v>
      </c>
      <c r="AJ393" s="35">
        <v>1</v>
      </c>
      <c r="AK393" s="35">
        <v>10</v>
      </c>
      <c r="AL393" s="35">
        <v>14</v>
      </c>
      <c r="AM393" s="35">
        <v>3</v>
      </c>
      <c r="AN393">
        <v>0</v>
      </c>
      <c r="AO393">
        <v>1</v>
      </c>
      <c r="AP393" s="2">
        <v>-72.489999999999995</v>
      </c>
      <c r="AQ393" s="2">
        <v>1</v>
      </c>
      <c r="AR393" s="2">
        <v>74.659000000000006</v>
      </c>
      <c r="AS393" s="21">
        <v>-0.54100000000000004</v>
      </c>
      <c r="AT393" s="2">
        <v>-3.3</v>
      </c>
      <c r="AU393" s="2">
        <v>0.2</v>
      </c>
      <c r="AV393" s="2">
        <v>-0.1</v>
      </c>
      <c r="AW393" s="2">
        <v>-0.1</v>
      </c>
      <c r="AX393" s="2">
        <v>-0.30000000000000004</v>
      </c>
      <c r="AY393" s="2">
        <v>-0.2</v>
      </c>
    </row>
    <row r="394" spans="1:51" x14ac:dyDescent="0.2">
      <c r="A394" s="12" t="s">
        <v>214</v>
      </c>
      <c r="B394" s="12" t="s">
        <v>215</v>
      </c>
      <c r="C394" t="s">
        <v>213</v>
      </c>
      <c r="D394" t="s">
        <v>122</v>
      </c>
      <c r="E394" s="12" t="s">
        <v>170</v>
      </c>
      <c r="F394">
        <v>65</v>
      </c>
      <c r="G394">
        <v>0</v>
      </c>
      <c r="H394">
        <v>1</v>
      </c>
      <c r="I394" s="31">
        <f t="shared" si="36"/>
        <v>1</v>
      </c>
      <c r="J394">
        <v>1</v>
      </c>
      <c r="K394">
        <v>0</v>
      </c>
      <c r="L394" s="3">
        <v>0</v>
      </c>
      <c r="M394" s="3">
        <v>1</v>
      </c>
      <c r="N394" s="3">
        <v>0</v>
      </c>
      <c r="O394" s="15">
        <f t="shared" si="37"/>
        <v>16</v>
      </c>
      <c r="P394">
        <v>7</v>
      </c>
      <c r="Q394">
        <v>3</v>
      </c>
      <c r="R394">
        <v>1</v>
      </c>
      <c r="S394" s="13">
        <f t="shared" si="38"/>
        <v>0</v>
      </c>
      <c r="T394" s="13">
        <f t="shared" si="39"/>
        <v>0</v>
      </c>
      <c r="U394">
        <v>15</v>
      </c>
      <c r="V394">
        <v>1</v>
      </c>
      <c r="W394">
        <v>1</v>
      </c>
      <c r="X394" s="2">
        <v>170.36666666670001</v>
      </c>
      <c r="Y394" s="21">
        <v>2.6166666667</v>
      </c>
      <c r="Z394">
        <v>2.57</v>
      </c>
      <c r="AA394">
        <v>3.22</v>
      </c>
      <c r="AB394" s="32">
        <f t="shared" si="40"/>
        <v>0.44386873920552672</v>
      </c>
      <c r="AC394">
        <v>80</v>
      </c>
      <c r="AD394">
        <v>87</v>
      </c>
      <c r="AE394" s="17">
        <f t="shared" si="41"/>
        <v>0.47904191616766467</v>
      </c>
      <c r="AF394" s="35">
        <v>1</v>
      </c>
      <c r="AG394" s="35">
        <v>16</v>
      </c>
      <c r="AH394" s="35">
        <v>15</v>
      </c>
      <c r="AI394" s="35">
        <v>137</v>
      </c>
      <c r="AJ394" s="35">
        <v>4</v>
      </c>
      <c r="AK394" s="35">
        <v>53</v>
      </c>
      <c r="AL394" s="35">
        <v>82</v>
      </c>
      <c r="AM394" s="35">
        <v>5</v>
      </c>
      <c r="AN394">
        <v>1</v>
      </c>
      <c r="AO394">
        <v>2</v>
      </c>
      <c r="AP394" s="2">
        <v>-94.59</v>
      </c>
      <c r="AQ394" s="2">
        <v>-22.3</v>
      </c>
      <c r="AR394" s="2">
        <v>81.778999999999996</v>
      </c>
      <c r="AS394" s="21">
        <v>0.47200000000000003</v>
      </c>
      <c r="AT394" s="2">
        <v>-18.3</v>
      </c>
      <c r="AU394" s="2">
        <v>-2.1</v>
      </c>
      <c r="AV394" s="2">
        <v>0.2</v>
      </c>
      <c r="AW394" s="2">
        <v>0.5</v>
      </c>
      <c r="AX394" s="2">
        <v>-0.4</v>
      </c>
      <c r="AY394" s="2">
        <v>-1.9</v>
      </c>
    </row>
    <row r="395" spans="1:51" x14ac:dyDescent="0.2">
      <c r="A395" s="12" t="s">
        <v>214</v>
      </c>
      <c r="B395" s="12" t="s">
        <v>2640</v>
      </c>
      <c r="C395" t="s">
        <v>2639</v>
      </c>
      <c r="D395" t="s">
        <v>442</v>
      </c>
      <c r="E395" s="12" t="s">
        <v>170</v>
      </c>
      <c r="F395">
        <v>16</v>
      </c>
      <c r="G395">
        <v>0</v>
      </c>
      <c r="H395">
        <v>0</v>
      </c>
      <c r="I395" s="31">
        <f t="shared" si="36"/>
        <v>0</v>
      </c>
      <c r="J395">
        <v>0</v>
      </c>
      <c r="K395">
        <v>0</v>
      </c>
      <c r="L395" s="3">
        <v>0</v>
      </c>
      <c r="M395" s="3">
        <v>0</v>
      </c>
      <c r="N395" s="3">
        <v>0</v>
      </c>
      <c r="O395" s="15">
        <f t="shared" si="37"/>
        <v>0</v>
      </c>
      <c r="P395">
        <v>1</v>
      </c>
      <c r="Q395">
        <v>0</v>
      </c>
      <c r="R395">
        <v>0</v>
      </c>
      <c r="S395" s="13">
        <f t="shared" si="38"/>
        <v>0</v>
      </c>
      <c r="T395" s="13">
        <f t="shared" si="39"/>
        <v>0</v>
      </c>
      <c r="U395">
        <v>1</v>
      </c>
      <c r="V395">
        <v>1</v>
      </c>
      <c r="W395">
        <v>0</v>
      </c>
      <c r="X395" s="2">
        <v>17.100000000000001</v>
      </c>
      <c r="Y395" s="21">
        <v>1.0666666667</v>
      </c>
      <c r="Z395">
        <v>1.08</v>
      </c>
      <c r="AA395">
        <v>2.63</v>
      </c>
      <c r="AB395" s="32">
        <f t="shared" si="40"/>
        <v>0.29110512129380056</v>
      </c>
      <c r="AC395">
        <v>0</v>
      </c>
      <c r="AD395">
        <v>4</v>
      </c>
      <c r="AE395" s="17">
        <f t="shared" si="41"/>
        <v>0</v>
      </c>
      <c r="AF395" s="35">
        <v>0</v>
      </c>
      <c r="AG395" s="35">
        <v>3</v>
      </c>
      <c r="AH395" s="35">
        <v>2</v>
      </c>
      <c r="AI395" s="35">
        <v>15</v>
      </c>
      <c r="AJ395" s="35">
        <v>0</v>
      </c>
      <c r="AK395" s="35">
        <v>5</v>
      </c>
      <c r="AL395" s="35">
        <v>6</v>
      </c>
      <c r="AM395" s="35">
        <v>0</v>
      </c>
      <c r="AN395">
        <v>1</v>
      </c>
      <c r="AO395">
        <v>0</v>
      </c>
      <c r="AP395" s="2">
        <v>-93.91</v>
      </c>
      <c r="AQ395" s="2">
        <v>-3.9</v>
      </c>
      <c r="AR395" s="2">
        <v>80.099000000000004</v>
      </c>
      <c r="AS395" s="21">
        <v>-3.6059999999999999</v>
      </c>
      <c r="AT395" s="2">
        <v>-1.9</v>
      </c>
      <c r="AU395" s="2">
        <v>-0.7</v>
      </c>
      <c r="AV395" s="2">
        <v>0.1</v>
      </c>
      <c r="AW395" s="2">
        <v>0.1</v>
      </c>
      <c r="AX395" s="2">
        <v>0</v>
      </c>
      <c r="AY395" s="2">
        <v>-0.5</v>
      </c>
    </row>
    <row r="396" spans="1:51" x14ac:dyDescent="0.2">
      <c r="A396" s="12" t="s">
        <v>887</v>
      </c>
      <c r="B396" s="12" t="s">
        <v>888</v>
      </c>
      <c r="C396" t="s">
        <v>886</v>
      </c>
      <c r="D396" t="s">
        <v>155</v>
      </c>
      <c r="E396" s="12" t="s">
        <v>140</v>
      </c>
      <c r="F396">
        <v>80</v>
      </c>
      <c r="G396">
        <v>0</v>
      </c>
      <c r="H396">
        <v>0</v>
      </c>
      <c r="I396" s="31">
        <f t="shared" si="36"/>
        <v>0</v>
      </c>
      <c r="J396">
        <v>0</v>
      </c>
      <c r="K396">
        <v>0</v>
      </c>
      <c r="L396" s="3">
        <v>0</v>
      </c>
      <c r="M396" s="3">
        <v>0</v>
      </c>
      <c r="N396" s="3">
        <v>0</v>
      </c>
      <c r="O396" s="15">
        <f t="shared" si="37"/>
        <v>0</v>
      </c>
      <c r="P396">
        <v>0</v>
      </c>
      <c r="Q396">
        <v>0</v>
      </c>
      <c r="R396">
        <v>0</v>
      </c>
      <c r="S396" s="13">
        <f t="shared" si="38"/>
        <v>0</v>
      </c>
      <c r="T396" s="13">
        <f t="shared" si="39"/>
        <v>0</v>
      </c>
      <c r="U396">
        <v>0</v>
      </c>
      <c r="V396">
        <v>0</v>
      </c>
      <c r="W396">
        <v>0</v>
      </c>
      <c r="X396" s="2">
        <v>20.983333333299999</v>
      </c>
      <c r="Y396" s="21">
        <v>0.25</v>
      </c>
      <c r="Z396">
        <v>0.26</v>
      </c>
      <c r="AA396">
        <v>4.46</v>
      </c>
      <c r="AB396" s="32">
        <f t="shared" si="40"/>
        <v>5.508474576271187E-2</v>
      </c>
      <c r="AC396">
        <v>3</v>
      </c>
      <c r="AD396">
        <v>6</v>
      </c>
      <c r="AE396" s="17">
        <f t="shared" si="41"/>
        <v>0.33333333333333331</v>
      </c>
      <c r="AF396" s="35">
        <v>0</v>
      </c>
      <c r="AG396" s="35">
        <v>4</v>
      </c>
      <c r="AH396" s="35">
        <v>4</v>
      </c>
      <c r="AI396" s="35">
        <v>15</v>
      </c>
      <c r="AJ396" s="35">
        <v>1</v>
      </c>
      <c r="AK396" s="35">
        <v>7</v>
      </c>
      <c r="AL396" s="35">
        <v>7</v>
      </c>
      <c r="AM396" s="35">
        <v>0</v>
      </c>
      <c r="AN396">
        <v>0</v>
      </c>
      <c r="AO396">
        <v>0</v>
      </c>
      <c r="AP396" s="2">
        <v>-80.06</v>
      </c>
      <c r="AQ396" s="2">
        <v>-1.6</v>
      </c>
      <c r="AR396" s="2">
        <v>67.634</v>
      </c>
      <c r="AS396" s="21">
        <v>-21.059000000000001</v>
      </c>
      <c r="AT396" s="2">
        <v>-1.9</v>
      </c>
      <c r="AU396" s="2">
        <v>0</v>
      </c>
      <c r="AV396" s="2">
        <v>0.1</v>
      </c>
      <c r="AW396" s="2">
        <v>0.1</v>
      </c>
      <c r="AX396" s="2">
        <v>-0.30000000000000004</v>
      </c>
      <c r="AY396" s="2">
        <v>-0.1</v>
      </c>
    </row>
    <row r="397" spans="1:51" x14ac:dyDescent="0.2">
      <c r="A397" s="12" t="s">
        <v>887</v>
      </c>
      <c r="B397" s="12" t="s">
        <v>944</v>
      </c>
      <c r="C397" t="s">
        <v>943</v>
      </c>
      <c r="D397" t="s">
        <v>529</v>
      </c>
      <c r="E397" s="12" t="s">
        <v>178</v>
      </c>
      <c r="F397">
        <v>25</v>
      </c>
      <c r="G397">
        <v>0</v>
      </c>
      <c r="H397">
        <v>0</v>
      </c>
      <c r="I397" s="31">
        <f t="shared" si="36"/>
        <v>0</v>
      </c>
      <c r="J397">
        <v>0</v>
      </c>
      <c r="K397">
        <v>0</v>
      </c>
      <c r="L397" s="3">
        <v>0</v>
      </c>
      <c r="M397" s="3">
        <v>0</v>
      </c>
      <c r="N397" s="3">
        <v>0</v>
      </c>
      <c r="O397" s="15">
        <f t="shared" si="37"/>
        <v>0</v>
      </c>
      <c r="P397">
        <v>1</v>
      </c>
      <c r="Q397">
        <v>0</v>
      </c>
      <c r="R397">
        <v>0</v>
      </c>
      <c r="S397" s="13">
        <f t="shared" si="38"/>
        <v>0</v>
      </c>
      <c r="T397" s="13">
        <f t="shared" si="39"/>
        <v>0</v>
      </c>
      <c r="U397">
        <v>0</v>
      </c>
      <c r="V397">
        <v>1</v>
      </c>
      <c r="W397">
        <v>0</v>
      </c>
      <c r="X397" s="2">
        <v>1.2166666667000001</v>
      </c>
      <c r="Y397" s="21">
        <v>3.3333333300000004E-2</v>
      </c>
      <c r="Z397">
        <v>0.04</v>
      </c>
      <c r="AA397">
        <v>5.33</v>
      </c>
      <c r="AB397" s="32">
        <f t="shared" si="40"/>
        <v>7.4487895716945996E-3</v>
      </c>
      <c r="AE397" s="17" t="str">
        <f t="shared" si="41"/>
        <v xml:space="preserve"> </v>
      </c>
      <c r="AF397" s="35">
        <v>0</v>
      </c>
      <c r="AG397" s="35">
        <v>0</v>
      </c>
      <c r="AH397" s="35">
        <v>1</v>
      </c>
      <c r="AI397" s="35">
        <v>1</v>
      </c>
      <c r="AJ397" s="35">
        <v>0</v>
      </c>
      <c r="AK397" s="35">
        <v>1</v>
      </c>
      <c r="AL397" s="35">
        <v>0</v>
      </c>
      <c r="AM397" s="35">
        <v>0</v>
      </c>
      <c r="AN397">
        <v>0</v>
      </c>
      <c r="AO397">
        <v>0</v>
      </c>
      <c r="AP397" s="2">
        <v>-62.07</v>
      </c>
      <c r="AQ397" s="2">
        <v>18.5</v>
      </c>
      <c r="AR397" s="2">
        <v>81.483000000000004</v>
      </c>
      <c r="AS397" s="21">
        <v>1.375</v>
      </c>
      <c r="AT397" s="2">
        <v>0</v>
      </c>
      <c r="AU397" s="2">
        <v>0.1</v>
      </c>
      <c r="AV397" s="2">
        <v>0</v>
      </c>
      <c r="AW397" s="2">
        <v>0</v>
      </c>
      <c r="AX397" s="2">
        <v>0</v>
      </c>
      <c r="AY397" s="2">
        <v>0</v>
      </c>
    </row>
    <row r="398" spans="1:51" x14ac:dyDescent="0.2">
      <c r="A398" s="12" t="s">
        <v>887</v>
      </c>
      <c r="B398" s="12" t="s">
        <v>2774</v>
      </c>
      <c r="C398" t="s">
        <v>2773</v>
      </c>
      <c r="D398" t="s">
        <v>610</v>
      </c>
      <c r="E398" s="12" t="s">
        <v>140</v>
      </c>
      <c r="F398">
        <v>82</v>
      </c>
      <c r="G398">
        <v>1</v>
      </c>
      <c r="H398">
        <v>1</v>
      </c>
      <c r="I398" s="31">
        <f t="shared" si="36"/>
        <v>2</v>
      </c>
      <c r="J398">
        <v>1</v>
      </c>
      <c r="K398">
        <v>0</v>
      </c>
      <c r="L398" s="3">
        <v>1</v>
      </c>
      <c r="M398" s="3">
        <v>1</v>
      </c>
      <c r="N398" s="3">
        <v>0</v>
      </c>
      <c r="O398" s="15">
        <f t="shared" si="37"/>
        <v>8</v>
      </c>
      <c r="P398">
        <v>7</v>
      </c>
      <c r="Q398">
        <v>2</v>
      </c>
      <c r="R398">
        <v>2</v>
      </c>
      <c r="S398" s="13">
        <f t="shared" si="38"/>
        <v>0.14285714285714285</v>
      </c>
      <c r="T398" s="13">
        <f t="shared" si="39"/>
        <v>9.0909090909090912E-2</v>
      </c>
      <c r="U398">
        <v>14</v>
      </c>
      <c r="V398">
        <v>1</v>
      </c>
      <c r="W398">
        <v>1</v>
      </c>
      <c r="X398" s="2">
        <v>130.65</v>
      </c>
      <c r="Y398" s="21">
        <v>1.5833333333000001</v>
      </c>
      <c r="Z398">
        <v>1.57</v>
      </c>
      <c r="AA398">
        <v>2.76</v>
      </c>
      <c r="AB398" s="32">
        <f t="shared" si="40"/>
        <v>0.3625866050808314</v>
      </c>
      <c r="AC398">
        <v>72</v>
      </c>
      <c r="AD398">
        <v>68</v>
      </c>
      <c r="AE398" s="17">
        <f t="shared" si="41"/>
        <v>0.51428571428571423</v>
      </c>
      <c r="AF398" s="35">
        <v>2</v>
      </c>
      <c r="AG398" s="35">
        <v>14</v>
      </c>
      <c r="AH398" s="35">
        <v>14</v>
      </c>
      <c r="AI398" s="35">
        <v>92</v>
      </c>
      <c r="AJ398" s="35">
        <v>6</v>
      </c>
      <c r="AK398" s="35">
        <v>42</v>
      </c>
      <c r="AL398" s="35">
        <v>59</v>
      </c>
      <c r="AM398" s="35">
        <v>7</v>
      </c>
      <c r="AN398">
        <v>0</v>
      </c>
      <c r="AO398">
        <v>3</v>
      </c>
      <c r="AP398" s="2">
        <v>-82.85</v>
      </c>
      <c r="AQ398" s="2">
        <v>-3.7</v>
      </c>
      <c r="AR398" s="2">
        <v>83.941999999999993</v>
      </c>
      <c r="AS398" s="21">
        <v>2.94</v>
      </c>
      <c r="AT398" s="2">
        <v>-11.4</v>
      </c>
      <c r="AU398" s="2">
        <v>1.1000000000000001</v>
      </c>
      <c r="AV398" s="2">
        <v>1.1000000000000001</v>
      </c>
      <c r="AW398" s="2">
        <v>0.7</v>
      </c>
      <c r="AX398" s="2">
        <v>-1.9</v>
      </c>
      <c r="AY398" s="2">
        <v>1.1000000000000001</v>
      </c>
    </row>
    <row r="399" spans="1:51" x14ac:dyDescent="0.2">
      <c r="A399" s="12" t="s">
        <v>887</v>
      </c>
      <c r="B399" s="12" t="s">
        <v>2843</v>
      </c>
      <c r="C399" t="s">
        <v>2842</v>
      </c>
      <c r="D399" t="s">
        <v>343</v>
      </c>
      <c r="E399" s="12" t="s">
        <v>178</v>
      </c>
      <c r="F399">
        <v>2</v>
      </c>
      <c r="G399">
        <v>0</v>
      </c>
      <c r="H399">
        <v>0</v>
      </c>
      <c r="I399" s="31">
        <f t="shared" si="36"/>
        <v>0</v>
      </c>
      <c r="J399">
        <v>0</v>
      </c>
      <c r="K399">
        <v>0</v>
      </c>
      <c r="L399" s="3">
        <v>0</v>
      </c>
      <c r="M399" s="3">
        <v>0</v>
      </c>
      <c r="N399" s="3">
        <v>0</v>
      </c>
      <c r="O399" s="15">
        <f t="shared" si="37"/>
        <v>0</v>
      </c>
      <c r="P399">
        <v>0</v>
      </c>
      <c r="Q399">
        <v>0</v>
      </c>
      <c r="R399">
        <v>0</v>
      </c>
      <c r="S399" s="13">
        <f t="shared" si="38"/>
        <v>0</v>
      </c>
      <c r="T399" s="13">
        <f t="shared" si="39"/>
        <v>0</v>
      </c>
      <c r="U399">
        <v>0</v>
      </c>
      <c r="V399">
        <v>0</v>
      </c>
      <c r="W399">
        <v>0</v>
      </c>
      <c r="X399" s="2">
        <v>0</v>
      </c>
      <c r="Y399" s="21">
        <v>0</v>
      </c>
      <c r="AB399" s="32">
        <f t="shared" si="40"/>
        <v>0</v>
      </c>
      <c r="AE399" s="17" t="str">
        <f t="shared" si="41"/>
        <v xml:space="preserve"> </v>
      </c>
      <c r="AF399" s="35">
        <v>0</v>
      </c>
      <c r="AG399" s="35">
        <v>0</v>
      </c>
      <c r="AH399" s="35">
        <v>0</v>
      </c>
      <c r="AI399" s="35">
        <v>0</v>
      </c>
      <c r="AJ399" s="35">
        <v>0</v>
      </c>
      <c r="AK399" s="35">
        <v>0</v>
      </c>
      <c r="AL399" s="35">
        <v>0</v>
      </c>
      <c r="AM399" s="35">
        <v>0</v>
      </c>
      <c r="AN399">
        <v>0</v>
      </c>
      <c r="AO399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</row>
    <row r="400" spans="1:51" x14ac:dyDescent="0.2">
      <c r="A400" s="12" t="s">
        <v>887</v>
      </c>
      <c r="B400" s="12" t="s">
        <v>3455</v>
      </c>
      <c r="C400" t="s">
        <v>3454</v>
      </c>
      <c r="D400" t="s">
        <v>610</v>
      </c>
      <c r="E400" s="12" t="s">
        <v>170</v>
      </c>
      <c r="F400">
        <v>82</v>
      </c>
      <c r="G400">
        <v>0</v>
      </c>
      <c r="H400">
        <v>1</v>
      </c>
      <c r="I400" s="31">
        <f t="shared" si="36"/>
        <v>1</v>
      </c>
      <c r="J400">
        <v>1</v>
      </c>
      <c r="K400">
        <v>0</v>
      </c>
      <c r="L400" s="3">
        <v>0</v>
      </c>
      <c r="M400" s="3">
        <v>1</v>
      </c>
      <c r="N400" s="3">
        <v>0</v>
      </c>
      <c r="O400" s="15">
        <f t="shared" si="37"/>
        <v>2</v>
      </c>
      <c r="P400">
        <v>0</v>
      </c>
      <c r="Q400">
        <v>0</v>
      </c>
      <c r="R400">
        <v>0</v>
      </c>
      <c r="S400" s="13">
        <f t="shared" si="38"/>
        <v>0</v>
      </c>
      <c r="T400" s="13">
        <f t="shared" si="39"/>
        <v>0</v>
      </c>
      <c r="U400">
        <v>1</v>
      </c>
      <c r="V400">
        <v>0</v>
      </c>
      <c r="W400">
        <v>0</v>
      </c>
      <c r="X400" s="2">
        <v>28.083333333300001</v>
      </c>
      <c r="Y400" s="21">
        <v>0.33333333330000003</v>
      </c>
      <c r="Z400">
        <v>0.34</v>
      </c>
      <c r="AA400">
        <v>3.99</v>
      </c>
      <c r="AB400" s="32">
        <f t="shared" si="40"/>
        <v>7.8521939953810627E-2</v>
      </c>
      <c r="AC400">
        <v>40</v>
      </c>
      <c r="AD400">
        <v>31</v>
      </c>
      <c r="AE400" s="17">
        <f t="shared" si="41"/>
        <v>0.56338028169014087</v>
      </c>
      <c r="AF400" s="35">
        <v>1</v>
      </c>
      <c r="AG400" s="35">
        <v>4</v>
      </c>
      <c r="AH400" s="35">
        <v>1</v>
      </c>
      <c r="AI400" s="35">
        <v>30</v>
      </c>
      <c r="AJ400" s="35">
        <v>3</v>
      </c>
      <c r="AK400" s="35">
        <v>8</v>
      </c>
      <c r="AL400" s="35">
        <v>9</v>
      </c>
      <c r="AM400" s="35">
        <v>1</v>
      </c>
      <c r="AN400">
        <v>0</v>
      </c>
      <c r="AO400">
        <v>1</v>
      </c>
      <c r="AP400" s="2">
        <v>-96.43</v>
      </c>
      <c r="AQ400" s="2">
        <v>-17.3</v>
      </c>
      <c r="AR400" s="2">
        <v>86.6</v>
      </c>
      <c r="AS400" s="21">
        <v>2.0139999999999998</v>
      </c>
      <c r="AT400" s="2">
        <v>-3.5</v>
      </c>
      <c r="AU400" s="2">
        <v>-0.60000000000000009</v>
      </c>
      <c r="AV400" s="2">
        <v>0.5</v>
      </c>
      <c r="AW400" s="2">
        <v>0</v>
      </c>
      <c r="AX400" s="2">
        <v>-0.5</v>
      </c>
      <c r="AY400" s="2">
        <v>-0.5</v>
      </c>
    </row>
    <row r="401" spans="1:51" x14ac:dyDescent="0.2">
      <c r="A401" s="12" t="s">
        <v>887</v>
      </c>
      <c r="B401" s="12" t="s">
        <v>3575</v>
      </c>
      <c r="C401" t="s">
        <v>3574</v>
      </c>
      <c r="D401" t="s">
        <v>147</v>
      </c>
      <c r="E401" s="12" t="s">
        <v>170</v>
      </c>
      <c r="F401">
        <v>53</v>
      </c>
      <c r="G401">
        <v>0</v>
      </c>
      <c r="H401">
        <v>0</v>
      </c>
      <c r="I401" s="31">
        <f t="shared" si="36"/>
        <v>0</v>
      </c>
      <c r="J401">
        <v>0</v>
      </c>
      <c r="K401">
        <v>0</v>
      </c>
      <c r="L401" s="3">
        <v>0</v>
      </c>
      <c r="M401" s="3">
        <v>0</v>
      </c>
      <c r="N401" s="3">
        <v>0</v>
      </c>
      <c r="O401" s="15">
        <f t="shared" si="37"/>
        <v>0</v>
      </c>
      <c r="P401">
        <v>0</v>
      </c>
      <c r="Q401">
        <v>0</v>
      </c>
      <c r="R401">
        <v>0</v>
      </c>
      <c r="S401" s="13">
        <f t="shared" si="38"/>
        <v>0</v>
      </c>
      <c r="T401" s="13">
        <f t="shared" si="39"/>
        <v>0</v>
      </c>
      <c r="U401">
        <v>4</v>
      </c>
      <c r="V401">
        <v>2</v>
      </c>
      <c r="W401">
        <v>0</v>
      </c>
      <c r="X401" s="2">
        <v>34.516666666699997</v>
      </c>
      <c r="Y401" s="21">
        <v>0.65</v>
      </c>
      <c r="Z401">
        <v>0.64</v>
      </c>
      <c r="AA401">
        <v>4.49</v>
      </c>
      <c r="AB401" s="32">
        <f t="shared" si="40"/>
        <v>0.12475633528265108</v>
      </c>
      <c r="AC401">
        <v>28</v>
      </c>
      <c r="AD401">
        <v>14</v>
      </c>
      <c r="AE401" s="17">
        <f t="shared" si="41"/>
        <v>0.66666666666666663</v>
      </c>
      <c r="AF401" s="35">
        <v>0</v>
      </c>
      <c r="AG401" s="35">
        <v>4</v>
      </c>
      <c r="AH401" s="35">
        <v>1</v>
      </c>
      <c r="AI401" s="35">
        <v>26</v>
      </c>
      <c r="AJ401" s="35">
        <v>2</v>
      </c>
      <c r="AK401" s="35">
        <v>11</v>
      </c>
      <c r="AL401" s="35">
        <v>10</v>
      </c>
      <c r="AM401" s="35">
        <v>0</v>
      </c>
      <c r="AN401">
        <v>1</v>
      </c>
      <c r="AO401">
        <v>1</v>
      </c>
      <c r="AP401" s="2">
        <v>-84.87</v>
      </c>
      <c r="AQ401" s="2">
        <v>13.7</v>
      </c>
      <c r="AR401" s="2">
        <v>82.858999999999995</v>
      </c>
      <c r="AS401" s="21">
        <v>3.282</v>
      </c>
      <c r="AT401" s="2">
        <v>-3.5</v>
      </c>
      <c r="AU401" s="2">
        <v>-0.4</v>
      </c>
      <c r="AV401" s="2">
        <v>-0.1</v>
      </c>
      <c r="AW401" s="2">
        <v>0</v>
      </c>
      <c r="AX401" s="2">
        <v>0.30000000000000004</v>
      </c>
      <c r="AY401" s="2">
        <v>-0.1</v>
      </c>
    </row>
    <row r="402" spans="1:51" x14ac:dyDescent="0.2">
      <c r="A402" s="12" t="s">
        <v>887</v>
      </c>
      <c r="B402" s="12" t="s">
        <v>3652</v>
      </c>
      <c r="C402" t="s">
        <v>3651</v>
      </c>
      <c r="D402" t="s">
        <v>432</v>
      </c>
      <c r="E402" s="12" t="s">
        <v>229</v>
      </c>
      <c r="F402">
        <v>1</v>
      </c>
      <c r="G402">
        <v>0</v>
      </c>
      <c r="H402">
        <v>0</v>
      </c>
      <c r="I402" s="31">
        <f t="shared" si="36"/>
        <v>0</v>
      </c>
      <c r="J402">
        <v>0</v>
      </c>
      <c r="K402">
        <v>0</v>
      </c>
      <c r="L402" s="3">
        <v>0</v>
      </c>
      <c r="M402" s="3">
        <v>0</v>
      </c>
      <c r="N402" s="3">
        <v>0</v>
      </c>
      <c r="O402" s="15">
        <f t="shared" si="37"/>
        <v>0</v>
      </c>
      <c r="P402">
        <v>0</v>
      </c>
      <c r="Q402">
        <v>0</v>
      </c>
      <c r="R402">
        <v>0</v>
      </c>
      <c r="S402" s="13">
        <f t="shared" si="38"/>
        <v>0</v>
      </c>
      <c r="T402" s="13">
        <f t="shared" si="39"/>
        <v>0</v>
      </c>
      <c r="U402">
        <v>0</v>
      </c>
      <c r="V402">
        <v>0</v>
      </c>
      <c r="W402">
        <v>0</v>
      </c>
      <c r="X402" s="2">
        <v>0</v>
      </c>
      <c r="Y402" s="21">
        <v>0</v>
      </c>
      <c r="AB402" s="32">
        <f t="shared" si="40"/>
        <v>0</v>
      </c>
      <c r="AC402">
        <v>0</v>
      </c>
      <c r="AD402">
        <v>0</v>
      </c>
      <c r="AE402" s="17" t="str">
        <f t="shared" si="41"/>
        <v xml:space="preserve"> </v>
      </c>
      <c r="AF402" s="35">
        <v>0</v>
      </c>
      <c r="AG402" s="35">
        <v>0</v>
      </c>
      <c r="AH402" s="35">
        <v>0</v>
      </c>
      <c r="AI402" s="35">
        <v>0</v>
      </c>
      <c r="AJ402" s="35">
        <v>0</v>
      </c>
      <c r="AK402" s="35">
        <v>0</v>
      </c>
      <c r="AL402" s="35">
        <v>0</v>
      </c>
      <c r="AM402" s="35">
        <v>0</v>
      </c>
      <c r="AN402">
        <v>0</v>
      </c>
      <c r="AO40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</row>
    <row r="403" spans="1:51" x14ac:dyDescent="0.2">
      <c r="A403" s="12" t="s">
        <v>3602</v>
      </c>
      <c r="B403" s="12" t="s">
        <v>3603</v>
      </c>
      <c r="C403" t="s">
        <v>3601</v>
      </c>
      <c r="D403" t="s">
        <v>210</v>
      </c>
      <c r="E403" s="12" t="s">
        <v>148</v>
      </c>
      <c r="F403">
        <v>82</v>
      </c>
      <c r="G403">
        <v>2</v>
      </c>
      <c r="H403">
        <v>0</v>
      </c>
      <c r="I403" s="31">
        <f t="shared" si="36"/>
        <v>2</v>
      </c>
      <c r="J403">
        <v>0</v>
      </c>
      <c r="K403">
        <v>0</v>
      </c>
      <c r="L403" s="3">
        <v>2</v>
      </c>
      <c r="M403" s="3">
        <v>0</v>
      </c>
      <c r="N403" s="3">
        <v>0</v>
      </c>
      <c r="O403" s="15">
        <f t="shared" si="37"/>
        <v>0</v>
      </c>
      <c r="P403">
        <v>7</v>
      </c>
      <c r="Q403">
        <v>1</v>
      </c>
      <c r="R403">
        <v>3</v>
      </c>
      <c r="S403" s="13">
        <f t="shared" si="38"/>
        <v>0.2857142857142857</v>
      </c>
      <c r="T403" s="13">
        <f t="shared" si="39"/>
        <v>0.18181818181818182</v>
      </c>
      <c r="U403">
        <v>20</v>
      </c>
      <c r="V403">
        <v>0</v>
      </c>
      <c r="W403">
        <v>6</v>
      </c>
      <c r="X403" s="2">
        <v>149.19999999999999</v>
      </c>
      <c r="Y403" s="21">
        <v>1.8166666667</v>
      </c>
      <c r="Z403">
        <v>1.81</v>
      </c>
      <c r="AA403">
        <v>3.69</v>
      </c>
      <c r="AB403" s="32">
        <f t="shared" si="40"/>
        <v>0.3290909090909091</v>
      </c>
      <c r="AC403">
        <v>21</v>
      </c>
      <c r="AD403">
        <v>41</v>
      </c>
      <c r="AE403" s="17">
        <f t="shared" si="41"/>
        <v>0.33870967741935482</v>
      </c>
      <c r="AF403" s="35">
        <v>2</v>
      </c>
      <c r="AG403" s="35">
        <v>13</v>
      </c>
      <c r="AH403" s="35">
        <v>17</v>
      </c>
      <c r="AI403" s="35">
        <v>132</v>
      </c>
      <c r="AJ403" s="35">
        <v>6</v>
      </c>
      <c r="AK403" s="35">
        <v>58</v>
      </c>
      <c r="AL403" s="35">
        <v>66</v>
      </c>
      <c r="AM403" s="35">
        <v>6</v>
      </c>
      <c r="AN403">
        <v>1</v>
      </c>
      <c r="AO403">
        <v>1</v>
      </c>
      <c r="AP403" s="2">
        <v>-96.03</v>
      </c>
      <c r="AQ403" s="2">
        <v>13.2</v>
      </c>
      <c r="AR403" s="2">
        <v>86.281999999999996</v>
      </c>
      <c r="AS403" s="21">
        <v>4.6850000000000005</v>
      </c>
      <c r="AT403" s="2">
        <v>-16.399999999999999</v>
      </c>
      <c r="AU403" s="2">
        <v>-2.7</v>
      </c>
      <c r="AV403" s="2">
        <v>0.30000000000000004</v>
      </c>
      <c r="AW403" s="2">
        <v>0.30000000000000004</v>
      </c>
      <c r="AX403" s="2">
        <v>1.8</v>
      </c>
      <c r="AY403" s="2">
        <v>-0.30000000000000004</v>
      </c>
    </row>
    <row r="404" spans="1:51" x14ac:dyDescent="0.2">
      <c r="A404" s="12" t="s">
        <v>972</v>
      </c>
      <c r="B404" s="12" t="s">
        <v>973</v>
      </c>
      <c r="C404" t="s">
        <v>971</v>
      </c>
      <c r="D404" t="s">
        <v>317</v>
      </c>
      <c r="E404" s="12" t="s">
        <v>148</v>
      </c>
      <c r="F404">
        <v>9</v>
      </c>
      <c r="G404">
        <v>0</v>
      </c>
      <c r="H404">
        <v>0</v>
      </c>
      <c r="I404" s="31">
        <f t="shared" si="36"/>
        <v>0</v>
      </c>
      <c r="J404">
        <v>0</v>
      </c>
      <c r="K404">
        <v>0</v>
      </c>
      <c r="L404" s="3">
        <v>0</v>
      </c>
      <c r="M404" s="3">
        <v>0</v>
      </c>
      <c r="N404" s="3">
        <v>0</v>
      </c>
      <c r="O404" s="15">
        <f t="shared" si="37"/>
        <v>0</v>
      </c>
      <c r="P404">
        <v>0</v>
      </c>
      <c r="Q404">
        <v>0</v>
      </c>
      <c r="R404">
        <v>0</v>
      </c>
      <c r="S404" s="13">
        <f t="shared" si="38"/>
        <v>0</v>
      </c>
      <c r="T404" s="13">
        <f t="shared" si="39"/>
        <v>0</v>
      </c>
      <c r="U404">
        <v>0</v>
      </c>
      <c r="V404">
        <v>1</v>
      </c>
      <c r="W404">
        <v>1</v>
      </c>
      <c r="X404" s="2">
        <v>16.733333333299999</v>
      </c>
      <c r="Y404" s="21">
        <v>1.85</v>
      </c>
      <c r="Z404">
        <v>1.79</v>
      </c>
      <c r="AA404">
        <v>3.35</v>
      </c>
      <c r="AB404" s="32">
        <f t="shared" si="40"/>
        <v>0.34824902723735407</v>
      </c>
      <c r="AC404">
        <v>3</v>
      </c>
      <c r="AD404">
        <v>7</v>
      </c>
      <c r="AE404" s="17">
        <f t="shared" si="41"/>
        <v>0.3</v>
      </c>
      <c r="AF404" s="35">
        <v>0</v>
      </c>
      <c r="AG404" s="35">
        <v>3</v>
      </c>
      <c r="AH404" s="35">
        <v>1</v>
      </c>
      <c r="AI404" s="35">
        <v>13</v>
      </c>
      <c r="AJ404" s="35">
        <v>0</v>
      </c>
      <c r="AK404" s="35">
        <v>9</v>
      </c>
      <c r="AL404" s="35">
        <v>8</v>
      </c>
      <c r="AM404" s="35">
        <v>0</v>
      </c>
      <c r="AN404">
        <v>0</v>
      </c>
      <c r="AO404">
        <v>1</v>
      </c>
      <c r="AP404" s="2">
        <v>-119.25</v>
      </c>
      <c r="AQ404" s="2">
        <v>-15.8</v>
      </c>
      <c r="AR404" s="2">
        <v>77.497</v>
      </c>
      <c r="AS404" s="21">
        <v>-5.3369999999999997</v>
      </c>
      <c r="AT404" s="2">
        <v>-2.7</v>
      </c>
      <c r="AU404" s="2">
        <v>-1.1000000000000001</v>
      </c>
      <c r="AV404" s="2">
        <v>0.1</v>
      </c>
      <c r="AW404" s="2">
        <v>0.2</v>
      </c>
      <c r="AX404" s="2">
        <v>0.2</v>
      </c>
      <c r="AY404" s="2">
        <v>-0.7</v>
      </c>
    </row>
    <row r="405" spans="1:51" x14ac:dyDescent="0.2">
      <c r="A405" s="12" t="s">
        <v>2287</v>
      </c>
      <c r="B405" s="12" t="s">
        <v>2288</v>
      </c>
      <c r="C405" t="s">
        <v>2286</v>
      </c>
      <c r="D405" t="s">
        <v>112</v>
      </c>
      <c r="E405" s="12" t="s">
        <v>113</v>
      </c>
      <c r="F405">
        <v>69</v>
      </c>
      <c r="G405">
        <v>0</v>
      </c>
      <c r="H405">
        <v>0</v>
      </c>
      <c r="I405" s="31">
        <f t="shared" si="36"/>
        <v>0</v>
      </c>
      <c r="J405">
        <v>0</v>
      </c>
      <c r="K405">
        <v>0</v>
      </c>
      <c r="L405" s="3">
        <v>0</v>
      </c>
      <c r="M405" s="3">
        <v>0</v>
      </c>
      <c r="N405" s="3">
        <v>0</v>
      </c>
      <c r="O405" s="15">
        <f t="shared" si="37"/>
        <v>0</v>
      </c>
      <c r="P405">
        <v>0</v>
      </c>
      <c r="Q405">
        <v>0</v>
      </c>
      <c r="R405">
        <v>0</v>
      </c>
      <c r="S405" s="13">
        <f t="shared" si="38"/>
        <v>0</v>
      </c>
      <c r="T405" s="13">
        <f t="shared" si="39"/>
        <v>0</v>
      </c>
      <c r="U405">
        <v>0</v>
      </c>
      <c r="V405">
        <v>0</v>
      </c>
      <c r="W405">
        <v>0</v>
      </c>
      <c r="X405" s="2">
        <v>1.8166666667</v>
      </c>
      <c r="Y405" s="21">
        <v>1.6666666699999999E-2</v>
      </c>
      <c r="Z405">
        <v>0.03</v>
      </c>
      <c r="AA405">
        <v>5.09</v>
      </c>
      <c r="AB405" s="32">
        <f t="shared" si="40"/>
        <v>5.859375E-3</v>
      </c>
      <c r="AC405">
        <v>0</v>
      </c>
      <c r="AD405">
        <v>0</v>
      </c>
      <c r="AE405" s="17" t="str">
        <f t="shared" si="41"/>
        <v xml:space="preserve"> </v>
      </c>
      <c r="AF405" s="35">
        <v>0</v>
      </c>
      <c r="AG405" s="35">
        <v>0</v>
      </c>
      <c r="AH405" s="35">
        <v>0</v>
      </c>
      <c r="AI405" s="35">
        <v>3</v>
      </c>
      <c r="AJ405" s="35">
        <v>0</v>
      </c>
      <c r="AK405" s="35">
        <v>2</v>
      </c>
      <c r="AL405" s="35">
        <v>1</v>
      </c>
      <c r="AM405" s="35">
        <v>0</v>
      </c>
      <c r="AN405">
        <v>2</v>
      </c>
      <c r="AO405">
        <v>1</v>
      </c>
      <c r="AP405" s="2">
        <v>-198.17</v>
      </c>
      <c r="AQ405" s="2">
        <v>-104.1</v>
      </c>
      <c r="AR405" s="2">
        <v>83.86</v>
      </c>
      <c r="AS405" s="21">
        <v>3.7519999999999998</v>
      </c>
      <c r="AT405" s="2">
        <v>-0.30000000000000004</v>
      </c>
      <c r="AU405" s="2">
        <v>-0.1</v>
      </c>
      <c r="AV405" s="2">
        <v>0</v>
      </c>
      <c r="AW405" s="2">
        <v>0</v>
      </c>
      <c r="AX405" s="2">
        <v>0</v>
      </c>
      <c r="AY405" s="2">
        <v>-0.1</v>
      </c>
    </row>
    <row r="406" spans="1:51" x14ac:dyDescent="0.2">
      <c r="A406" s="12" t="s">
        <v>1376</v>
      </c>
      <c r="B406" s="12" t="s">
        <v>1377</v>
      </c>
      <c r="C406" t="s">
        <v>1375</v>
      </c>
      <c r="D406" t="s">
        <v>122</v>
      </c>
      <c r="E406" s="12" t="s">
        <v>546</v>
      </c>
      <c r="F406">
        <v>54</v>
      </c>
      <c r="G406">
        <v>0</v>
      </c>
      <c r="H406">
        <v>0</v>
      </c>
      <c r="I406" s="31">
        <f t="shared" si="36"/>
        <v>0</v>
      </c>
      <c r="J406">
        <v>0</v>
      </c>
      <c r="K406">
        <v>0</v>
      </c>
      <c r="L406" s="3">
        <v>0</v>
      </c>
      <c r="M406" s="3">
        <v>0</v>
      </c>
      <c r="N406" s="3">
        <v>0</v>
      </c>
      <c r="O406" s="15">
        <f t="shared" si="37"/>
        <v>0</v>
      </c>
      <c r="P406">
        <v>2</v>
      </c>
      <c r="Q406">
        <v>1</v>
      </c>
      <c r="R406">
        <v>0</v>
      </c>
      <c r="S406" s="13">
        <f t="shared" si="38"/>
        <v>0</v>
      </c>
      <c r="T406" s="13">
        <f t="shared" si="39"/>
        <v>0</v>
      </c>
      <c r="U406">
        <v>1</v>
      </c>
      <c r="V406">
        <v>1</v>
      </c>
      <c r="W406">
        <v>0</v>
      </c>
      <c r="X406" s="2">
        <v>16.333333333300001</v>
      </c>
      <c r="Y406" s="21">
        <v>0.30000000000000004</v>
      </c>
      <c r="Z406">
        <v>0.30000000000000004</v>
      </c>
      <c r="AA406">
        <v>5.21</v>
      </c>
      <c r="AB406" s="32">
        <f t="shared" si="40"/>
        <v>5.4446460980036311E-2</v>
      </c>
      <c r="AC406">
        <v>3</v>
      </c>
      <c r="AD406">
        <v>3</v>
      </c>
      <c r="AE406" s="17">
        <f t="shared" si="41"/>
        <v>0.5</v>
      </c>
      <c r="AF406" s="35">
        <v>0</v>
      </c>
      <c r="AG406" s="35">
        <v>1</v>
      </c>
      <c r="AH406" s="35">
        <v>2</v>
      </c>
      <c r="AI406" s="35">
        <v>12</v>
      </c>
      <c r="AJ406" s="35">
        <v>2</v>
      </c>
      <c r="AK406" s="35">
        <v>4</v>
      </c>
      <c r="AL406" s="35">
        <v>9</v>
      </c>
      <c r="AM406" s="35">
        <v>0</v>
      </c>
      <c r="AN406">
        <v>1</v>
      </c>
      <c r="AO406">
        <v>0</v>
      </c>
      <c r="AP406" s="2">
        <v>-80.819999999999993</v>
      </c>
      <c r="AQ406" s="2">
        <v>0.60000000000000009</v>
      </c>
      <c r="AR406" s="2">
        <v>89.504000000000005</v>
      </c>
      <c r="AS406" s="21">
        <v>5.5789999999999997</v>
      </c>
      <c r="AT406" s="2">
        <v>-1.1000000000000001</v>
      </c>
      <c r="AU406" s="2">
        <v>0.30000000000000004</v>
      </c>
      <c r="AV406" s="2">
        <v>0</v>
      </c>
      <c r="AW406" s="2">
        <v>0</v>
      </c>
      <c r="AX406" s="2">
        <v>-0.1</v>
      </c>
      <c r="AY406" s="2">
        <v>0.2</v>
      </c>
    </row>
    <row r="407" spans="1:51" x14ac:dyDescent="0.2">
      <c r="A407" s="12" t="s">
        <v>1376</v>
      </c>
      <c r="B407" s="12" t="s">
        <v>2181</v>
      </c>
      <c r="C407" t="s">
        <v>2184</v>
      </c>
      <c r="D407" t="s">
        <v>139</v>
      </c>
      <c r="E407" s="12" t="s">
        <v>156</v>
      </c>
      <c r="F407">
        <v>28</v>
      </c>
      <c r="G407">
        <v>0</v>
      </c>
      <c r="H407">
        <v>0</v>
      </c>
      <c r="I407" s="31">
        <f t="shared" si="36"/>
        <v>0</v>
      </c>
      <c r="J407">
        <v>0</v>
      </c>
      <c r="K407">
        <v>0</v>
      </c>
      <c r="L407" s="3">
        <v>0</v>
      </c>
      <c r="M407" s="3">
        <v>0</v>
      </c>
      <c r="N407" s="3">
        <v>0</v>
      </c>
      <c r="O407" s="15">
        <f t="shared" si="37"/>
        <v>0</v>
      </c>
      <c r="P407">
        <v>2</v>
      </c>
      <c r="Q407">
        <v>2</v>
      </c>
      <c r="R407">
        <v>1</v>
      </c>
      <c r="S407" s="13">
        <f t="shared" si="38"/>
        <v>0</v>
      </c>
      <c r="T407" s="13">
        <f t="shared" si="39"/>
        <v>0</v>
      </c>
      <c r="U407">
        <v>3</v>
      </c>
      <c r="V407">
        <v>1</v>
      </c>
      <c r="W407">
        <v>0</v>
      </c>
      <c r="X407" s="2">
        <v>30.2166666667</v>
      </c>
      <c r="Y407" s="21">
        <v>1.0666666667</v>
      </c>
      <c r="Z407">
        <v>1.08</v>
      </c>
      <c r="AA407">
        <v>4.62</v>
      </c>
      <c r="AB407" s="32">
        <f t="shared" si="40"/>
        <v>0.18947368421052632</v>
      </c>
      <c r="AC407">
        <v>7</v>
      </c>
      <c r="AD407">
        <v>11</v>
      </c>
      <c r="AE407" s="17">
        <f t="shared" si="41"/>
        <v>0.3888888888888889</v>
      </c>
      <c r="AF407" s="35">
        <v>0</v>
      </c>
      <c r="AG407" s="35">
        <v>3</v>
      </c>
      <c r="AH407" s="35">
        <v>4</v>
      </c>
      <c r="AI407" s="35">
        <v>22</v>
      </c>
      <c r="AJ407" s="35">
        <v>3</v>
      </c>
      <c r="AK407" s="35">
        <v>13</v>
      </c>
      <c r="AL407" s="35">
        <v>11</v>
      </c>
      <c r="AM407" s="35">
        <v>3</v>
      </c>
      <c r="AN407">
        <v>1</v>
      </c>
      <c r="AO407">
        <v>0</v>
      </c>
      <c r="AP407" s="2">
        <v>-77.44</v>
      </c>
      <c r="AQ407" s="2">
        <v>21.8</v>
      </c>
      <c r="AR407" s="2">
        <v>81.474999999999994</v>
      </c>
      <c r="AS407" s="21">
        <v>1.512</v>
      </c>
      <c r="AT407" s="2">
        <v>-3.4</v>
      </c>
      <c r="AU407" s="2">
        <v>-0.9</v>
      </c>
      <c r="AV407" s="2">
        <v>-0.1</v>
      </c>
      <c r="AW407" s="2">
        <v>0</v>
      </c>
      <c r="AX407" s="2">
        <v>0.60000000000000009</v>
      </c>
      <c r="AY407" s="2">
        <v>-0.4</v>
      </c>
    </row>
    <row r="408" spans="1:51" x14ac:dyDescent="0.2">
      <c r="A408" s="12" t="s">
        <v>1376</v>
      </c>
      <c r="B408" s="12" t="s">
        <v>3382</v>
      </c>
      <c r="C408" t="s">
        <v>3381</v>
      </c>
      <c r="D408" t="s">
        <v>300</v>
      </c>
      <c r="E408" s="12" t="s">
        <v>170</v>
      </c>
      <c r="F408">
        <v>11</v>
      </c>
      <c r="G408">
        <v>0</v>
      </c>
      <c r="H408">
        <v>0</v>
      </c>
      <c r="I408" s="31">
        <f t="shared" si="36"/>
        <v>0</v>
      </c>
      <c r="J408">
        <v>0</v>
      </c>
      <c r="K408">
        <v>0</v>
      </c>
      <c r="L408" s="3">
        <v>0</v>
      </c>
      <c r="M408" s="3">
        <v>0</v>
      </c>
      <c r="N408" s="3">
        <v>0</v>
      </c>
      <c r="O408" s="15">
        <f t="shared" si="37"/>
        <v>0</v>
      </c>
      <c r="P408">
        <v>0</v>
      </c>
      <c r="Q408">
        <v>1</v>
      </c>
      <c r="R408">
        <v>0</v>
      </c>
      <c r="S408" s="13">
        <f t="shared" si="38"/>
        <v>0</v>
      </c>
      <c r="T408" s="13">
        <f t="shared" si="39"/>
        <v>0</v>
      </c>
      <c r="U408">
        <v>0</v>
      </c>
      <c r="V408">
        <v>0</v>
      </c>
      <c r="W408">
        <v>0</v>
      </c>
      <c r="X408" s="2">
        <v>1.25</v>
      </c>
      <c r="Y408" s="21">
        <v>0.1</v>
      </c>
      <c r="Z408">
        <v>0.11</v>
      </c>
      <c r="AA408">
        <v>5.95</v>
      </c>
      <c r="AB408" s="32">
        <f t="shared" si="40"/>
        <v>1.8151815181518149E-2</v>
      </c>
      <c r="AC408">
        <v>0</v>
      </c>
      <c r="AD408">
        <v>1</v>
      </c>
      <c r="AE408" s="17">
        <f t="shared" si="41"/>
        <v>0</v>
      </c>
      <c r="AF408" s="35">
        <v>0</v>
      </c>
      <c r="AG408" s="35">
        <v>1</v>
      </c>
      <c r="AH408" s="35">
        <v>0</v>
      </c>
      <c r="AI408" s="35">
        <v>0</v>
      </c>
      <c r="AJ408" s="35">
        <v>1</v>
      </c>
      <c r="AK408" s="35">
        <v>0</v>
      </c>
      <c r="AL408" s="35">
        <v>1</v>
      </c>
      <c r="AM408" s="35">
        <v>0</v>
      </c>
      <c r="AN408">
        <v>0</v>
      </c>
      <c r="AO408">
        <v>0</v>
      </c>
      <c r="AP408" s="2">
        <v>-48</v>
      </c>
      <c r="AQ408" s="2">
        <v>38.200000000000003</v>
      </c>
      <c r="AR408" s="2">
        <v>83.691000000000003</v>
      </c>
      <c r="AS408" s="21">
        <v>2.63</v>
      </c>
      <c r="AT408" s="2">
        <v>-0.1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</row>
    <row r="409" spans="1:51" x14ac:dyDescent="0.2">
      <c r="A409" s="12" t="s">
        <v>167</v>
      </c>
      <c r="B409" s="12" t="s">
        <v>168</v>
      </c>
      <c r="C409" t="s">
        <v>166</v>
      </c>
      <c r="D409" t="s">
        <v>169</v>
      </c>
      <c r="E409" s="12" t="s">
        <v>170</v>
      </c>
      <c r="F409">
        <v>9</v>
      </c>
      <c r="G409">
        <v>0</v>
      </c>
      <c r="H409">
        <v>0</v>
      </c>
      <c r="I409" s="31">
        <f t="shared" si="36"/>
        <v>0</v>
      </c>
      <c r="J409">
        <v>0</v>
      </c>
      <c r="K409">
        <v>0</v>
      </c>
      <c r="L409" s="3">
        <v>0</v>
      </c>
      <c r="M409" s="3">
        <v>0</v>
      </c>
      <c r="N409" s="3">
        <v>0</v>
      </c>
      <c r="O409" s="15">
        <f t="shared" si="37"/>
        <v>0</v>
      </c>
      <c r="P409">
        <v>0</v>
      </c>
      <c r="Q409">
        <v>0</v>
      </c>
      <c r="R409">
        <v>0</v>
      </c>
      <c r="S409" s="13">
        <f t="shared" si="38"/>
        <v>0</v>
      </c>
      <c r="T409" s="13">
        <f t="shared" si="39"/>
        <v>0</v>
      </c>
      <c r="U409">
        <v>0</v>
      </c>
      <c r="V409">
        <v>0</v>
      </c>
      <c r="W409">
        <v>0</v>
      </c>
      <c r="X409" s="2">
        <v>0</v>
      </c>
      <c r="Y409" s="21">
        <v>0</v>
      </c>
      <c r="AB409" s="32">
        <f t="shared" si="40"/>
        <v>0</v>
      </c>
      <c r="AC409">
        <v>0</v>
      </c>
      <c r="AD409">
        <v>0</v>
      </c>
      <c r="AE409" s="17" t="str">
        <f t="shared" si="41"/>
        <v xml:space="preserve"> </v>
      </c>
      <c r="AF409" s="35">
        <v>0</v>
      </c>
      <c r="AG409" s="35">
        <v>0</v>
      </c>
      <c r="AH409" s="35">
        <v>0</v>
      </c>
      <c r="AI409" s="35">
        <v>0</v>
      </c>
      <c r="AJ409" s="35">
        <v>0</v>
      </c>
      <c r="AK409" s="35">
        <v>0</v>
      </c>
      <c r="AL409" s="35">
        <v>0</v>
      </c>
      <c r="AM409" s="35">
        <v>0</v>
      </c>
      <c r="AN409">
        <v>0</v>
      </c>
      <c r="AO409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</row>
    <row r="410" spans="1:51" x14ac:dyDescent="0.2">
      <c r="A410" s="12" t="s">
        <v>167</v>
      </c>
      <c r="B410" s="12" t="s">
        <v>787</v>
      </c>
      <c r="C410" t="s">
        <v>786</v>
      </c>
      <c r="D410" t="s">
        <v>210</v>
      </c>
      <c r="E410" s="12" t="s">
        <v>178</v>
      </c>
      <c r="F410">
        <v>82</v>
      </c>
      <c r="G410">
        <v>0</v>
      </c>
      <c r="H410">
        <v>1</v>
      </c>
      <c r="I410" s="31">
        <f t="shared" si="36"/>
        <v>1</v>
      </c>
      <c r="J410">
        <v>1</v>
      </c>
      <c r="K410">
        <v>0</v>
      </c>
      <c r="L410" s="3">
        <v>0</v>
      </c>
      <c r="M410" s="3">
        <v>1</v>
      </c>
      <c r="N410" s="3">
        <v>0</v>
      </c>
      <c r="O410" s="15">
        <f t="shared" si="37"/>
        <v>12.333333333333332</v>
      </c>
      <c r="P410">
        <v>7</v>
      </c>
      <c r="Q410">
        <v>0</v>
      </c>
      <c r="R410">
        <v>0</v>
      </c>
      <c r="S410" s="13">
        <f t="shared" si="38"/>
        <v>0</v>
      </c>
      <c r="T410" s="13">
        <f t="shared" si="39"/>
        <v>0</v>
      </c>
      <c r="U410">
        <v>42</v>
      </c>
      <c r="V410">
        <v>6</v>
      </c>
      <c r="W410">
        <v>5</v>
      </c>
      <c r="X410" s="2">
        <v>307.05</v>
      </c>
      <c r="Y410" s="21">
        <v>3.7333333333000001</v>
      </c>
      <c r="Z410">
        <v>3.56</v>
      </c>
      <c r="AA410">
        <v>1.9500000000000002</v>
      </c>
      <c r="AB410" s="32">
        <f t="shared" si="40"/>
        <v>0.64609800362976411</v>
      </c>
      <c r="AE410" s="17" t="str">
        <f t="shared" si="41"/>
        <v xml:space="preserve"> </v>
      </c>
      <c r="AF410" s="35">
        <v>3</v>
      </c>
      <c r="AG410" s="35">
        <v>28</v>
      </c>
      <c r="AH410" s="35">
        <v>34</v>
      </c>
      <c r="AI410" s="35">
        <v>293</v>
      </c>
      <c r="AJ410" s="35">
        <v>4</v>
      </c>
      <c r="AK410" s="35">
        <v>131</v>
      </c>
      <c r="AL410" s="35">
        <v>142</v>
      </c>
      <c r="AM410" s="35">
        <v>13</v>
      </c>
      <c r="AN410">
        <v>0</v>
      </c>
      <c r="AO410">
        <v>4</v>
      </c>
      <c r="AP410" s="2">
        <v>-111.11</v>
      </c>
      <c r="AQ410" s="2">
        <v>-17.7</v>
      </c>
      <c r="AR410" s="2">
        <v>95.536000000000001</v>
      </c>
      <c r="AS410" s="21">
        <v>10.663</v>
      </c>
      <c r="AT410" s="2">
        <v>-33</v>
      </c>
      <c r="AU410" s="2">
        <v>-4.3</v>
      </c>
      <c r="AV410" s="2">
        <v>1</v>
      </c>
      <c r="AW410" s="2">
        <v>0.8</v>
      </c>
      <c r="AX410" s="2">
        <v>2.4</v>
      </c>
      <c r="AY410" s="2">
        <v>-0.1</v>
      </c>
    </row>
    <row r="411" spans="1:51" x14ac:dyDescent="0.2">
      <c r="A411" s="12" t="s">
        <v>167</v>
      </c>
      <c r="B411" s="12" t="s">
        <v>1267</v>
      </c>
      <c r="C411" t="s">
        <v>1266</v>
      </c>
      <c r="D411" t="s">
        <v>210</v>
      </c>
      <c r="E411" s="12" t="s">
        <v>178</v>
      </c>
      <c r="F411">
        <v>37</v>
      </c>
      <c r="G411">
        <v>0</v>
      </c>
      <c r="H411">
        <v>0</v>
      </c>
      <c r="I411" s="31">
        <f t="shared" si="36"/>
        <v>0</v>
      </c>
      <c r="J411">
        <v>0</v>
      </c>
      <c r="K411">
        <v>0</v>
      </c>
      <c r="L411" s="3">
        <v>0</v>
      </c>
      <c r="M411" s="3">
        <v>0</v>
      </c>
      <c r="N411" s="3">
        <v>0</v>
      </c>
      <c r="O411" s="15">
        <f t="shared" si="37"/>
        <v>0</v>
      </c>
      <c r="P411">
        <v>1</v>
      </c>
      <c r="Q411">
        <v>0</v>
      </c>
      <c r="R411">
        <v>0</v>
      </c>
      <c r="S411" s="13">
        <f t="shared" si="38"/>
        <v>0</v>
      </c>
      <c r="T411" s="13">
        <f t="shared" si="39"/>
        <v>0</v>
      </c>
      <c r="U411">
        <v>17</v>
      </c>
      <c r="V411">
        <v>2</v>
      </c>
      <c r="W411">
        <v>1</v>
      </c>
      <c r="X411" s="2">
        <v>76.766666666700004</v>
      </c>
      <c r="Y411" s="21">
        <v>2.0666666667000002</v>
      </c>
      <c r="Z411">
        <v>2.04</v>
      </c>
      <c r="AA411">
        <v>3.78</v>
      </c>
      <c r="AB411" s="32">
        <f t="shared" si="40"/>
        <v>0.35051546391752575</v>
      </c>
      <c r="AE411" s="17" t="str">
        <f t="shared" si="41"/>
        <v xml:space="preserve"> </v>
      </c>
      <c r="AF411" s="35">
        <v>0</v>
      </c>
      <c r="AG411" s="35">
        <v>10</v>
      </c>
      <c r="AH411" s="35">
        <v>4</v>
      </c>
      <c r="AI411" s="35">
        <v>76</v>
      </c>
      <c r="AJ411" s="35">
        <v>5</v>
      </c>
      <c r="AK411" s="35">
        <v>34</v>
      </c>
      <c r="AL411" s="35">
        <v>33</v>
      </c>
      <c r="AM411" s="35">
        <v>1</v>
      </c>
      <c r="AN411">
        <v>3</v>
      </c>
      <c r="AO411">
        <v>0</v>
      </c>
      <c r="AP411" s="2">
        <v>-113.74</v>
      </c>
      <c r="AQ411" s="2">
        <v>-17.8</v>
      </c>
      <c r="AR411" s="2">
        <v>80.012</v>
      </c>
      <c r="AS411" s="21">
        <v>-4.6850000000000005</v>
      </c>
      <c r="AT411" s="2">
        <v>-9.9</v>
      </c>
      <c r="AU411" s="2">
        <v>-3.2</v>
      </c>
      <c r="AV411" s="2">
        <v>-0.2</v>
      </c>
      <c r="AW411" s="2">
        <v>0</v>
      </c>
      <c r="AX411" s="2">
        <v>0.9</v>
      </c>
      <c r="AY411" s="2">
        <v>-2.5</v>
      </c>
    </row>
    <row r="412" spans="1:51" x14ac:dyDescent="0.2">
      <c r="A412" s="12" t="s">
        <v>167</v>
      </c>
      <c r="B412" s="12" t="s">
        <v>2377</v>
      </c>
      <c r="C412" t="s">
        <v>2376</v>
      </c>
      <c r="D412" t="s">
        <v>610</v>
      </c>
      <c r="E412" s="12" t="s">
        <v>140</v>
      </c>
      <c r="F412">
        <v>36</v>
      </c>
      <c r="G412">
        <v>0</v>
      </c>
      <c r="H412">
        <v>0</v>
      </c>
      <c r="I412" s="31">
        <f t="shared" si="36"/>
        <v>0</v>
      </c>
      <c r="J412">
        <v>0</v>
      </c>
      <c r="K412">
        <v>0</v>
      </c>
      <c r="L412" s="3">
        <v>0</v>
      </c>
      <c r="M412" s="3">
        <v>0</v>
      </c>
      <c r="N412" s="3">
        <v>0</v>
      </c>
      <c r="O412" s="15">
        <f t="shared" si="37"/>
        <v>0</v>
      </c>
      <c r="P412">
        <v>3</v>
      </c>
      <c r="Q412">
        <v>1</v>
      </c>
      <c r="R412">
        <v>0</v>
      </c>
      <c r="S412" s="13">
        <f t="shared" si="38"/>
        <v>0</v>
      </c>
      <c r="T412" s="13">
        <f t="shared" si="39"/>
        <v>0</v>
      </c>
      <c r="U412">
        <v>5</v>
      </c>
      <c r="V412">
        <v>0</v>
      </c>
      <c r="W412">
        <v>2</v>
      </c>
      <c r="X412" s="2">
        <v>43.1</v>
      </c>
      <c r="Y412" s="21">
        <v>1.1833333333</v>
      </c>
      <c r="Z412">
        <v>1.2</v>
      </c>
      <c r="AA412">
        <v>2.68</v>
      </c>
      <c r="AB412" s="32">
        <f t="shared" si="40"/>
        <v>0.30927835051546393</v>
      </c>
      <c r="AC412">
        <v>2</v>
      </c>
      <c r="AD412">
        <v>4</v>
      </c>
      <c r="AE412" s="17">
        <f t="shared" si="41"/>
        <v>0.33333333333333331</v>
      </c>
      <c r="AF412" s="35">
        <v>0</v>
      </c>
      <c r="AG412" s="35">
        <v>4</v>
      </c>
      <c r="AH412" s="35">
        <v>6</v>
      </c>
      <c r="AI412" s="35">
        <v>23</v>
      </c>
      <c r="AJ412" s="35">
        <v>1</v>
      </c>
      <c r="AK412" s="35">
        <v>17</v>
      </c>
      <c r="AL412" s="35">
        <v>24</v>
      </c>
      <c r="AM412" s="35">
        <v>0</v>
      </c>
      <c r="AN412">
        <v>0</v>
      </c>
      <c r="AO412">
        <v>0</v>
      </c>
      <c r="AP412" s="2">
        <v>-84.92</v>
      </c>
      <c r="AQ412" s="2">
        <v>-8.5</v>
      </c>
      <c r="AR412" s="2">
        <v>83.634</v>
      </c>
      <c r="AS412" s="21">
        <v>3.1179999999999999</v>
      </c>
      <c r="AT412" s="2">
        <v>-2.7</v>
      </c>
      <c r="AU412" s="2">
        <v>0.9</v>
      </c>
      <c r="AV412" s="2">
        <v>-0.30000000000000004</v>
      </c>
      <c r="AW412" s="2">
        <v>0</v>
      </c>
      <c r="AX412" s="2">
        <v>-0.60000000000000009</v>
      </c>
      <c r="AY412" s="2">
        <v>0</v>
      </c>
    </row>
    <row r="413" spans="1:51" x14ac:dyDescent="0.2">
      <c r="A413" s="12" t="s">
        <v>167</v>
      </c>
      <c r="B413" s="12" t="s">
        <v>2488</v>
      </c>
      <c r="C413" t="s">
        <v>2487</v>
      </c>
      <c r="D413" t="s">
        <v>330</v>
      </c>
      <c r="E413" s="12" t="s">
        <v>170</v>
      </c>
      <c r="F413">
        <v>75</v>
      </c>
      <c r="G413">
        <v>0</v>
      </c>
      <c r="H413">
        <v>1</v>
      </c>
      <c r="I413" s="31">
        <f t="shared" si="36"/>
        <v>1</v>
      </c>
      <c r="J413">
        <v>0</v>
      </c>
      <c r="K413">
        <v>1</v>
      </c>
      <c r="L413" s="3">
        <v>0</v>
      </c>
      <c r="M413" s="3">
        <v>0</v>
      </c>
      <c r="N413" s="3">
        <v>1</v>
      </c>
      <c r="O413" s="15">
        <f t="shared" si="37"/>
        <v>0</v>
      </c>
      <c r="P413">
        <v>5</v>
      </c>
      <c r="Q413">
        <v>0</v>
      </c>
      <c r="R413">
        <v>1</v>
      </c>
      <c r="S413" s="13">
        <f t="shared" si="38"/>
        <v>0</v>
      </c>
      <c r="T413" s="13">
        <f t="shared" si="39"/>
        <v>0</v>
      </c>
      <c r="U413">
        <v>12</v>
      </c>
      <c r="V413">
        <v>5</v>
      </c>
      <c r="W413">
        <v>3</v>
      </c>
      <c r="X413" s="2">
        <v>135.94999999999999</v>
      </c>
      <c r="Y413" s="21">
        <v>1.8</v>
      </c>
      <c r="Z413">
        <v>1.79</v>
      </c>
      <c r="AA413">
        <v>3.3</v>
      </c>
      <c r="AB413" s="32">
        <f t="shared" si="40"/>
        <v>0.35166994106090377</v>
      </c>
      <c r="AC413">
        <v>34</v>
      </c>
      <c r="AD413">
        <v>52</v>
      </c>
      <c r="AE413" s="17">
        <f t="shared" si="41"/>
        <v>0.39534883720930231</v>
      </c>
      <c r="AF413" s="35">
        <v>1</v>
      </c>
      <c r="AG413" s="35">
        <v>13</v>
      </c>
      <c r="AH413" s="35">
        <v>13</v>
      </c>
      <c r="AI413" s="35">
        <v>113</v>
      </c>
      <c r="AJ413" s="35">
        <v>1</v>
      </c>
      <c r="AK413" s="35">
        <v>47</v>
      </c>
      <c r="AL413" s="35">
        <v>57</v>
      </c>
      <c r="AM413" s="35">
        <v>3</v>
      </c>
      <c r="AN413">
        <v>0</v>
      </c>
      <c r="AO413">
        <v>0</v>
      </c>
      <c r="AP413" s="2">
        <v>-94.83</v>
      </c>
      <c r="AQ413" s="2">
        <v>-3.9</v>
      </c>
      <c r="AR413" s="2">
        <v>85.582999999999998</v>
      </c>
      <c r="AS413" s="21">
        <v>4.2220000000000004</v>
      </c>
      <c r="AT413" s="2">
        <v>-14.1</v>
      </c>
      <c r="AU413" s="2">
        <v>-1.4</v>
      </c>
      <c r="AV413" s="2">
        <v>-0.1</v>
      </c>
      <c r="AW413" s="2">
        <v>0.60000000000000009</v>
      </c>
      <c r="AX413" s="2">
        <v>1.2</v>
      </c>
      <c r="AY413" s="2">
        <v>0.4</v>
      </c>
    </row>
    <row r="414" spans="1:51" x14ac:dyDescent="0.2">
      <c r="A414" s="12" t="s">
        <v>167</v>
      </c>
      <c r="B414" s="12" t="s">
        <v>2511</v>
      </c>
      <c r="C414" t="s">
        <v>2514</v>
      </c>
      <c r="D414" t="s">
        <v>199</v>
      </c>
      <c r="E414" s="12" t="s">
        <v>178</v>
      </c>
      <c r="F414">
        <v>74</v>
      </c>
      <c r="G414">
        <v>0</v>
      </c>
      <c r="H414">
        <v>0</v>
      </c>
      <c r="I414" s="31">
        <f t="shared" si="36"/>
        <v>0</v>
      </c>
      <c r="J414">
        <v>0</v>
      </c>
      <c r="K414">
        <v>0</v>
      </c>
      <c r="L414" s="3">
        <v>0</v>
      </c>
      <c r="M414" s="3">
        <v>0</v>
      </c>
      <c r="N414" s="3">
        <v>0</v>
      </c>
      <c r="O414" s="15">
        <f t="shared" si="37"/>
        <v>0</v>
      </c>
      <c r="P414">
        <v>1</v>
      </c>
      <c r="Q414">
        <v>0</v>
      </c>
      <c r="R414">
        <v>0</v>
      </c>
      <c r="S414" s="13">
        <f t="shared" si="38"/>
        <v>0</v>
      </c>
      <c r="T414" s="13">
        <f t="shared" si="39"/>
        <v>0</v>
      </c>
      <c r="U414">
        <v>2</v>
      </c>
      <c r="V414">
        <v>0</v>
      </c>
      <c r="W414">
        <v>0</v>
      </c>
      <c r="X414" s="2">
        <v>9.9833333332999992</v>
      </c>
      <c r="Y414" s="21">
        <v>0.1333333333</v>
      </c>
      <c r="Z414">
        <v>0.13</v>
      </c>
      <c r="AA414">
        <v>4.47</v>
      </c>
      <c r="AB414" s="32">
        <f t="shared" si="40"/>
        <v>2.8260869565217395E-2</v>
      </c>
      <c r="AE414" s="17" t="str">
        <f t="shared" si="41"/>
        <v xml:space="preserve"> </v>
      </c>
      <c r="AF414" s="35">
        <v>0</v>
      </c>
      <c r="AG414" s="35">
        <v>1</v>
      </c>
      <c r="AH414" s="35">
        <v>2</v>
      </c>
      <c r="AI414" s="35">
        <v>5</v>
      </c>
      <c r="AJ414" s="35">
        <v>0</v>
      </c>
      <c r="AK414" s="35">
        <v>0</v>
      </c>
      <c r="AL414" s="35">
        <v>4</v>
      </c>
      <c r="AM414" s="35">
        <v>1</v>
      </c>
      <c r="AN414">
        <v>0</v>
      </c>
      <c r="AO414">
        <v>0</v>
      </c>
      <c r="AP414" s="2">
        <v>-42.07</v>
      </c>
      <c r="AQ414" s="2">
        <v>32.799999999999997</v>
      </c>
      <c r="AR414" s="2">
        <v>83.427999999999997</v>
      </c>
      <c r="AS414" s="21">
        <v>2.415</v>
      </c>
      <c r="AT414" s="2">
        <v>-1.1000000000000001</v>
      </c>
      <c r="AU414" s="2">
        <v>-0.4</v>
      </c>
      <c r="AV414" s="2">
        <v>-0.1</v>
      </c>
      <c r="AW414" s="2">
        <v>0.1</v>
      </c>
      <c r="AX414" s="2">
        <v>0</v>
      </c>
      <c r="AY414" s="2">
        <v>-0.4</v>
      </c>
    </row>
    <row r="415" spans="1:51" x14ac:dyDescent="0.2">
      <c r="A415" s="12" t="s">
        <v>167</v>
      </c>
      <c r="B415" s="12" t="s">
        <v>2811</v>
      </c>
      <c r="C415" t="s">
        <v>2810</v>
      </c>
      <c r="D415" t="s">
        <v>300</v>
      </c>
      <c r="E415" s="12" t="s">
        <v>156</v>
      </c>
      <c r="F415">
        <v>10</v>
      </c>
      <c r="G415">
        <v>0</v>
      </c>
      <c r="H415">
        <v>0</v>
      </c>
      <c r="I415" s="31">
        <f t="shared" si="36"/>
        <v>0</v>
      </c>
      <c r="J415">
        <v>0</v>
      </c>
      <c r="K415">
        <v>0</v>
      </c>
      <c r="L415" s="3">
        <v>0</v>
      </c>
      <c r="M415" s="3">
        <v>0</v>
      </c>
      <c r="N415" s="3">
        <v>0</v>
      </c>
      <c r="O415" s="15">
        <f t="shared" si="37"/>
        <v>0</v>
      </c>
      <c r="P415">
        <v>0</v>
      </c>
      <c r="Q415">
        <v>0</v>
      </c>
      <c r="R415">
        <v>0</v>
      </c>
      <c r="S415" s="13">
        <f t="shared" si="38"/>
        <v>0</v>
      </c>
      <c r="T415" s="13">
        <f t="shared" si="39"/>
        <v>0</v>
      </c>
      <c r="U415">
        <v>0</v>
      </c>
      <c r="V415">
        <v>0</v>
      </c>
      <c r="W415">
        <v>0</v>
      </c>
      <c r="X415" s="2">
        <v>0</v>
      </c>
      <c r="Y415" s="21">
        <v>0</v>
      </c>
      <c r="AB415" s="32">
        <f t="shared" si="40"/>
        <v>0</v>
      </c>
      <c r="AC415">
        <v>0</v>
      </c>
      <c r="AD415">
        <v>0</v>
      </c>
      <c r="AE415" s="17" t="str">
        <f t="shared" si="41"/>
        <v xml:space="preserve"> </v>
      </c>
      <c r="AF415" s="35">
        <v>0</v>
      </c>
      <c r="AG415" s="35">
        <v>0</v>
      </c>
      <c r="AH415" s="35">
        <v>0</v>
      </c>
      <c r="AI415" s="35">
        <v>0</v>
      </c>
      <c r="AJ415" s="35">
        <v>0</v>
      </c>
      <c r="AK415" s="35">
        <v>0</v>
      </c>
      <c r="AL415" s="35">
        <v>0</v>
      </c>
      <c r="AM415" s="35">
        <v>0</v>
      </c>
      <c r="AN415">
        <v>0</v>
      </c>
      <c r="AO415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</row>
    <row r="416" spans="1:51" x14ac:dyDescent="0.2">
      <c r="A416" s="12" t="s">
        <v>167</v>
      </c>
      <c r="B416" s="12" t="s">
        <v>1533</v>
      </c>
      <c r="C416" t="s">
        <v>3115</v>
      </c>
      <c r="D416" t="s">
        <v>139</v>
      </c>
      <c r="E416" s="12" t="s">
        <v>461</v>
      </c>
      <c r="F416">
        <v>56</v>
      </c>
      <c r="G416">
        <v>0</v>
      </c>
      <c r="H416">
        <v>0</v>
      </c>
      <c r="I416" s="31">
        <f t="shared" si="36"/>
        <v>0</v>
      </c>
      <c r="J416">
        <v>0</v>
      </c>
      <c r="K416">
        <v>0</v>
      </c>
      <c r="L416" s="3">
        <v>0</v>
      </c>
      <c r="M416" s="3">
        <v>0</v>
      </c>
      <c r="N416" s="3">
        <v>0</v>
      </c>
      <c r="O416" s="15">
        <f t="shared" si="37"/>
        <v>0</v>
      </c>
      <c r="P416">
        <v>0</v>
      </c>
      <c r="Q416">
        <v>0</v>
      </c>
      <c r="R416">
        <v>0</v>
      </c>
      <c r="S416" s="13">
        <f t="shared" si="38"/>
        <v>0</v>
      </c>
      <c r="T416" s="13">
        <f t="shared" si="39"/>
        <v>0</v>
      </c>
      <c r="U416">
        <v>0</v>
      </c>
      <c r="V416">
        <v>0</v>
      </c>
      <c r="W416">
        <v>0</v>
      </c>
      <c r="X416" s="2">
        <v>0</v>
      </c>
      <c r="Y416" s="21">
        <v>0</v>
      </c>
      <c r="AB416" s="32">
        <f t="shared" si="40"/>
        <v>0</v>
      </c>
      <c r="AC416">
        <v>0</v>
      </c>
      <c r="AD416">
        <v>0</v>
      </c>
      <c r="AE416" s="17" t="str">
        <f t="shared" si="41"/>
        <v xml:space="preserve"> </v>
      </c>
      <c r="AF416" s="35">
        <v>0</v>
      </c>
      <c r="AG416" s="35">
        <v>0</v>
      </c>
      <c r="AH416" s="35">
        <v>0</v>
      </c>
      <c r="AI416" s="35">
        <v>0</v>
      </c>
      <c r="AJ416" s="35">
        <v>0</v>
      </c>
      <c r="AK416" s="35">
        <v>0</v>
      </c>
      <c r="AL416" s="35">
        <v>0</v>
      </c>
      <c r="AM416" s="35">
        <v>0</v>
      </c>
      <c r="AN416">
        <v>0</v>
      </c>
      <c r="AO416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</row>
    <row r="417" spans="1:51" x14ac:dyDescent="0.2">
      <c r="A417" s="12" t="s">
        <v>167</v>
      </c>
      <c r="B417" s="12" t="s">
        <v>3433</v>
      </c>
      <c r="C417" t="s">
        <v>3432</v>
      </c>
      <c r="D417" t="s">
        <v>300</v>
      </c>
      <c r="E417" s="12" t="s">
        <v>170</v>
      </c>
      <c r="F417">
        <v>59</v>
      </c>
      <c r="G417">
        <v>0</v>
      </c>
      <c r="H417">
        <v>0</v>
      </c>
      <c r="I417" s="31">
        <f t="shared" si="36"/>
        <v>0</v>
      </c>
      <c r="J417">
        <v>0</v>
      </c>
      <c r="K417">
        <v>0</v>
      </c>
      <c r="L417" s="3">
        <v>0</v>
      </c>
      <c r="M417" s="3">
        <v>0</v>
      </c>
      <c r="N417" s="3">
        <v>0</v>
      </c>
      <c r="O417" s="15">
        <f t="shared" si="37"/>
        <v>0</v>
      </c>
      <c r="P417">
        <v>2</v>
      </c>
      <c r="Q417">
        <v>0</v>
      </c>
      <c r="R417">
        <v>0</v>
      </c>
      <c r="S417" s="13">
        <f t="shared" si="38"/>
        <v>0</v>
      </c>
      <c r="T417" s="13">
        <f t="shared" si="39"/>
        <v>0</v>
      </c>
      <c r="U417">
        <v>0</v>
      </c>
      <c r="V417">
        <v>0</v>
      </c>
      <c r="W417">
        <v>0</v>
      </c>
      <c r="X417" s="2">
        <v>10.3166666667</v>
      </c>
      <c r="Y417" s="21">
        <v>0.16666666669999999</v>
      </c>
      <c r="Z417">
        <v>0.16</v>
      </c>
      <c r="AA417">
        <v>4.67</v>
      </c>
      <c r="AB417" s="32">
        <f t="shared" si="40"/>
        <v>3.3126293995859216E-2</v>
      </c>
      <c r="AC417">
        <v>6</v>
      </c>
      <c r="AD417">
        <v>5</v>
      </c>
      <c r="AE417" s="17">
        <f t="shared" si="41"/>
        <v>0.54545454545454541</v>
      </c>
      <c r="AF417" s="35">
        <v>0</v>
      </c>
      <c r="AG417" s="35">
        <v>1</v>
      </c>
      <c r="AH417" s="35">
        <v>3</v>
      </c>
      <c r="AI417" s="35">
        <v>6</v>
      </c>
      <c r="AJ417" s="35">
        <v>1</v>
      </c>
      <c r="AK417" s="35">
        <v>3</v>
      </c>
      <c r="AL417" s="35">
        <v>3</v>
      </c>
      <c r="AM417" s="35">
        <v>1</v>
      </c>
      <c r="AN417">
        <v>0</v>
      </c>
      <c r="AO417">
        <v>0</v>
      </c>
      <c r="AP417" s="2">
        <v>-50.26</v>
      </c>
      <c r="AQ417" s="2">
        <v>29.4</v>
      </c>
      <c r="AR417" s="2">
        <v>77.742999999999995</v>
      </c>
      <c r="AS417" s="21">
        <v>0.70499999999999996</v>
      </c>
      <c r="AT417" s="2">
        <v>-0.4</v>
      </c>
      <c r="AU417" s="2">
        <v>0.5</v>
      </c>
      <c r="AV417" s="2">
        <v>-0.2</v>
      </c>
      <c r="AW417" s="2">
        <v>0</v>
      </c>
      <c r="AX417" s="2">
        <v>-0.1</v>
      </c>
      <c r="AY417" s="2">
        <v>0.2</v>
      </c>
    </row>
    <row r="418" spans="1:51" x14ac:dyDescent="0.2">
      <c r="A418" s="12" t="s">
        <v>2256</v>
      </c>
      <c r="B418" s="12" t="s">
        <v>2257</v>
      </c>
      <c r="C418" t="s">
        <v>2255</v>
      </c>
      <c r="D418" s="12" t="s">
        <v>382</v>
      </c>
      <c r="E418" s="12" t="s">
        <v>178</v>
      </c>
      <c r="F418">
        <v>41</v>
      </c>
      <c r="G418">
        <v>0</v>
      </c>
      <c r="H418">
        <v>0</v>
      </c>
      <c r="I418" s="31">
        <f t="shared" si="36"/>
        <v>0</v>
      </c>
      <c r="J418">
        <v>0</v>
      </c>
      <c r="K418">
        <v>0</v>
      </c>
      <c r="L418" s="3">
        <v>0</v>
      </c>
      <c r="M418" s="3">
        <v>0</v>
      </c>
      <c r="N418" s="3">
        <v>0</v>
      </c>
      <c r="O418" s="15">
        <f t="shared" si="37"/>
        <v>0</v>
      </c>
      <c r="P418">
        <v>0</v>
      </c>
      <c r="Q418">
        <v>0</v>
      </c>
      <c r="R418">
        <v>0</v>
      </c>
      <c r="S418" s="13">
        <f t="shared" si="38"/>
        <v>0</v>
      </c>
      <c r="T418" s="13">
        <f t="shared" si="39"/>
        <v>0</v>
      </c>
      <c r="U418">
        <v>2</v>
      </c>
      <c r="V418">
        <v>0</v>
      </c>
      <c r="W418">
        <v>0</v>
      </c>
      <c r="X418" s="2">
        <v>6.8333333332999997</v>
      </c>
      <c r="Y418" s="21">
        <v>0.16666666669999999</v>
      </c>
      <c r="Z418">
        <v>0.15</v>
      </c>
      <c r="AA418">
        <v>3.86</v>
      </c>
      <c r="AB418" s="32">
        <f t="shared" si="40"/>
        <v>3.7406483790523692E-2</v>
      </c>
      <c r="AE418" s="17" t="str">
        <f t="shared" si="41"/>
        <v xml:space="preserve"> </v>
      </c>
      <c r="AF418" s="35">
        <v>1</v>
      </c>
      <c r="AG418" s="35">
        <v>0</v>
      </c>
      <c r="AH418" s="35">
        <v>0</v>
      </c>
      <c r="AI418" s="35">
        <v>5</v>
      </c>
      <c r="AJ418" s="35">
        <v>0</v>
      </c>
      <c r="AK418" s="35">
        <v>4</v>
      </c>
      <c r="AL418" s="35">
        <v>2</v>
      </c>
      <c r="AM418" s="35">
        <v>0</v>
      </c>
      <c r="AN418">
        <v>0</v>
      </c>
      <c r="AO418">
        <v>0</v>
      </c>
      <c r="AP418" s="2">
        <v>-99.17</v>
      </c>
      <c r="AQ418" s="2">
        <v>-21.1</v>
      </c>
      <c r="AR418" s="2">
        <v>80.92</v>
      </c>
      <c r="AS418" s="21">
        <v>13.919</v>
      </c>
      <c r="AT418" s="2">
        <v>-0.2</v>
      </c>
      <c r="AU418" s="2">
        <v>0.5</v>
      </c>
      <c r="AV418" s="2">
        <v>-0.30000000000000004</v>
      </c>
      <c r="AW418" s="2">
        <v>0</v>
      </c>
      <c r="AX418" s="2">
        <v>-0.1</v>
      </c>
      <c r="AY418" s="2">
        <v>0.2</v>
      </c>
    </row>
    <row r="419" spans="1:51" x14ac:dyDescent="0.2">
      <c r="A419" s="12" t="s">
        <v>590</v>
      </c>
      <c r="B419" s="12" t="s">
        <v>591</v>
      </c>
      <c r="C419" t="s">
        <v>589</v>
      </c>
      <c r="D419" t="s">
        <v>338</v>
      </c>
      <c r="E419" s="12" t="s">
        <v>178</v>
      </c>
      <c r="F419">
        <v>75</v>
      </c>
      <c r="G419">
        <v>0</v>
      </c>
      <c r="H419">
        <v>3</v>
      </c>
      <c r="I419" s="31">
        <f t="shared" si="36"/>
        <v>3</v>
      </c>
      <c r="J419">
        <v>2</v>
      </c>
      <c r="K419">
        <v>1</v>
      </c>
      <c r="L419" s="3">
        <v>0</v>
      </c>
      <c r="M419" s="3">
        <v>2</v>
      </c>
      <c r="N419" s="3">
        <v>1</v>
      </c>
      <c r="O419" s="15">
        <f t="shared" si="37"/>
        <v>26</v>
      </c>
      <c r="P419">
        <v>8</v>
      </c>
      <c r="Q419">
        <v>2</v>
      </c>
      <c r="R419">
        <v>0</v>
      </c>
      <c r="S419" s="13">
        <f t="shared" si="38"/>
        <v>0</v>
      </c>
      <c r="T419" s="13">
        <f t="shared" si="39"/>
        <v>0</v>
      </c>
      <c r="U419">
        <v>39</v>
      </c>
      <c r="V419">
        <v>24</v>
      </c>
      <c r="W419">
        <v>5</v>
      </c>
      <c r="X419" s="2">
        <v>218.1</v>
      </c>
      <c r="Y419" s="21">
        <v>2.9</v>
      </c>
      <c r="Z419">
        <v>2.76</v>
      </c>
      <c r="AA419">
        <v>2.36</v>
      </c>
      <c r="AB419" s="32">
        <f t="shared" si="40"/>
        <v>0.5390625</v>
      </c>
      <c r="AE419" s="17" t="str">
        <f t="shared" si="41"/>
        <v xml:space="preserve"> </v>
      </c>
      <c r="AF419" s="35">
        <v>3</v>
      </c>
      <c r="AG419" s="35">
        <v>24</v>
      </c>
      <c r="AH419" s="35">
        <v>36</v>
      </c>
      <c r="AI419" s="35">
        <v>155</v>
      </c>
      <c r="AJ419" s="35">
        <v>11</v>
      </c>
      <c r="AK419" s="35">
        <v>56</v>
      </c>
      <c r="AL419" s="35">
        <v>99</v>
      </c>
      <c r="AM419" s="35">
        <v>5</v>
      </c>
      <c r="AN419">
        <v>2</v>
      </c>
      <c r="AO419">
        <v>1</v>
      </c>
      <c r="AP419" s="2">
        <v>-80.819999999999993</v>
      </c>
      <c r="AQ419" s="2">
        <v>-11.9</v>
      </c>
      <c r="AR419" s="2">
        <v>74.164000000000001</v>
      </c>
      <c r="AS419" s="21">
        <v>-0.69</v>
      </c>
      <c r="AT419" s="2">
        <v>-21.2</v>
      </c>
      <c r="AU419" s="2">
        <v>-1.3</v>
      </c>
      <c r="AV419" s="2">
        <v>0.8</v>
      </c>
      <c r="AW419" s="2">
        <v>0.5</v>
      </c>
      <c r="AX419" s="2">
        <v>-1.6</v>
      </c>
      <c r="AY419" s="2">
        <v>-1.7000000000000002</v>
      </c>
    </row>
    <row r="420" spans="1:51" x14ac:dyDescent="0.2">
      <c r="A420" s="12" t="s">
        <v>590</v>
      </c>
      <c r="B420" s="12" t="s">
        <v>1436</v>
      </c>
      <c r="C420" t="s">
        <v>1435</v>
      </c>
      <c r="D420" t="s">
        <v>155</v>
      </c>
      <c r="E420" s="12" t="s">
        <v>156</v>
      </c>
      <c r="F420">
        <v>1</v>
      </c>
      <c r="G420">
        <v>0</v>
      </c>
      <c r="H420">
        <v>0</v>
      </c>
      <c r="I420" s="31">
        <f t="shared" si="36"/>
        <v>0</v>
      </c>
      <c r="J420">
        <v>0</v>
      </c>
      <c r="K420">
        <v>0</v>
      </c>
      <c r="L420" s="3">
        <v>0</v>
      </c>
      <c r="M420" s="3">
        <v>0</v>
      </c>
      <c r="N420" s="3">
        <v>0</v>
      </c>
      <c r="O420" s="15">
        <f t="shared" si="37"/>
        <v>0</v>
      </c>
      <c r="P420">
        <v>0</v>
      </c>
      <c r="Q420">
        <v>0</v>
      </c>
      <c r="R420">
        <v>0</v>
      </c>
      <c r="S420" s="13">
        <f t="shared" si="38"/>
        <v>0</v>
      </c>
      <c r="T420" s="13">
        <f t="shared" si="39"/>
        <v>0</v>
      </c>
      <c r="U420">
        <v>0</v>
      </c>
      <c r="V420">
        <v>0</v>
      </c>
      <c r="W420">
        <v>0</v>
      </c>
      <c r="X420" s="2">
        <v>0</v>
      </c>
      <c r="Y420" s="21">
        <v>0</v>
      </c>
      <c r="AB420" s="32">
        <f t="shared" si="40"/>
        <v>0</v>
      </c>
      <c r="AC420">
        <v>0</v>
      </c>
      <c r="AD420">
        <v>0</v>
      </c>
      <c r="AE420" s="17" t="str">
        <f t="shared" si="41"/>
        <v xml:space="preserve"> </v>
      </c>
      <c r="AF420" s="35">
        <v>0</v>
      </c>
      <c r="AG420" s="35">
        <v>0</v>
      </c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>
        <v>0</v>
      </c>
      <c r="AO420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</row>
    <row r="421" spans="1:51" x14ac:dyDescent="0.2">
      <c r="A421" s="12" t="s">
        <v>590</v>
      </c>
      <c r="B421" s="12" t="s">
        <v>2666</v>
      </c>
      <c r="C421" t="s">
        <v>2665</v>
      </c>
      <c r="D421" t="s">
        <v>442</v>
      </c>
      <c r="E421" s="12" t="s">
        <v>178</v>
      </c>
      <c r="F421">
        <v>77</v>
      </c>
      <c r="G421">
        <v>0</v>
      </c>
      <c r="H421">
        <v>1</v>
      </c>
      <c r="I421" s="31">
        <f t="shared" si="36"/>
        <v>1</v>
      </c>
      <c r="J421">
        <v>0</v>
      </c>
      <c r="K421">
        <v>0</v>
      </c>
      <c r="L421" s="3">
        <v>0</v>
      </c>
      <c r="M421" s="3">
        <v>1</v>
      </c>
      <c r="N421" s="3">
        <v>0</v>
      </c>
      <c r="O421" s="15">
        <f t="shared" si="37"/>
        <v>0</v>
      </c>
      <c r="P421">
        <v>2</v>
      </c>
      <c r="Q421">
        <v>0</v>
      </c>
      <c r="R421">
        <v>0</v>
      </c>
      <c r="S421" s="13">
        <f t="shared" si="38"/>
        <v>0</v>
      </c>
      <c r="T421" s="13">
        <f t="shared" si="39"/>
        <v>0</v>
      </c>
      <c r="U421">
        <v>21</v>
      </c>
      <c r="V421">
        <v>11</v>
      </c>
      <c r="W421">
        <v>4</v>
      </c>
      <c r="X421" s="2">
        <v>163.26666666669999</v>
      </c>
      <c r="Y421" s="21">
        <v>2.1166666667</v>
      </c>
      <c r="Z421">
        <v>2.02</v>
      </c>
      <c r="AA421">
        <v>2.7</v>
      </c>
      <c r="AB421" s="32">
        <f t="shared" si="40"/>
        <v>0.42796610169491522</v>
      </c>
      <c r="AE421" s="17" t="str">
        <f t="shared" si="41"/>
        <v xml:space="preserve"> </v>
      </c>
      <c r="AF421" s="35">
        <v>1</v>
      </c>
      <c r="AG421" s="35">
        <v>21</v>
      </c>
      <c r="AH421" s="35">
        <v>14</v>
      </c>
      <c r="AI421" s="35">
        <v>101</v>
      </c>
      <c r="AJ421" s="35">
        <v>10</v>
      </c>
      <c r="AK421" s="35">
        <v>52</v>
      </c>
      <c r="AL421" s="35">
        <v>64</v>
      </c>
      <c r="AM421" s="35">
        <v>5</v>
      </c>
      <c r="AN421">
        <v>1</v>
      </c>
      <c r="AO421">
        <v>1</v>
      </c>
      <c r="AP421" s="2">
        <v>-80.430000000000007</v>
      </c>
      <c r="AQ421" s="2">
        <v>3.2</v>
      </c>
      <c r="AR421" s="2">
        <v>79.594999999999999</v>
      </c>
      <c r="AS421" s="21">
        <v>-1.766</v>
      </c>
      <c r="AT421" s="2">
        <v>-14.6</v>
      </c>
      <c r="AU421" s="2">
        <v>-0.2</v>
      </c>
      <c r="AV421" s="2">
        <v>-0.1</v>
      </c>
      <c r="AW421" s="2">
        <v>0.8</v>
      </c>
      <c r="AX421" s="2">
        <v>-1.4</v>
      </c>
      <c r="AY421" s="2">
        <v>-0.8</v>
      </c>
    </row>
    <row r="422" spans="1:51" x14ac:dyDescent="0.2">
      <c r="A422" s="12" t="s">
        <v>2448</v>
      </c>
      <c r="B422" s="12" t="s">
        <v>2449</v>
      </c>
      <c r="C422" t="s">
        <v>2447</v>
      </c>
      <c r="D422" t="s">
        <v>432</v>
      </c>
      <c r="E422" s="12" t="s">
        <v>178</v>
      </c>
      <c r="F422">
        <v>52</v>
      </c>
      <c r="G422">
        <v>0</v>
      </c>
      <c r="H422">
        <v>0</v>
      </c>
      <c r="I422" s="31">
        <f t="shared" si="36"/>
        <v>0</v>
      </c>
      <c r="J422">
        <v>0</v>
      </c>
      <c r="K422">
        <v>0</v>
      </c>
      <c r="L422" s="3">
        <v>0</v>
      </c>
      <c r="M422" s="3">
        <v>0</v>
      </c>
      <c r="N422" s="3">
        <v>0</v>
      </c>
      <c r="O422" s="15">
        <f t="shared" si="37"/>
        <v>0</v>
      </c>
      <c r="P422">
        <v>0</v>
      </c>
      <c r="Q422">
        <v>0</v>
      </c>
      <c r="R422">
        <v>0</v>
      </c>
      <c r="S422" s="13">
        <f t="shared" si="38"/>
        <v>0</v>
      </c>
      <c r="T422" s="13">
        <f t="shared" si="39"/>
        <v>0</v>
      </c>
      <c r="U422">
        <v>7</v>
      </c>
      <c r="V422">
        <v>1</v>
      </c>
      <c r="W422">
        <v>0</v>
      </c>
      <c r="X422" s="2">
        <v>34.7166666667</v>
      </c>
      <c r="Y422" s="21">
        <v>0.66666666670000008</v>
      </c>
      <c r="Z422">
        <v>0.65</v>
      </c>
      <c r="AA422">
        <v>4.62</v>
      </c>
      <c r="AB422" s="32">
        <f t="shared" si="40"/>
        <v>0.12333965844402277</v>
      </c>
      <c r="AE422" s="17" t="str">
        <f t="shared" si="41"/>
        <v xml:space="preserve"> </v>
      </c>
      <c r="AF422" s="35">
        <v>1</v>
      </c>
      <c r="AG422" s="35">
        <v>2</v>
      </c>
      <c r="AH422" s="35">
        <v>2</v>
      </c>
      <c r="AI422" s="35">
        <v>19</v>
      </c>
      <c r="AJ422" s="35">
        <v>0</v>
      </c>
      <c r="AK422" s="35">
        <v>11</v>
      </c>
      <c r="AL422" s="35">
        <v>12</v>
      </c>
      <c r="AM422" s="35">
        <v>1</v>
      </c>
      <c r="AN422">
        <v>0</v>
      </c>
      <c r="AO422">
        <v>0</v>
      </c>
      <c r="AP422" s="2">
        <v>-71.22</v>
      </c>
      <c r="AQ422" s="2">
        <v>-2.8</v>
      </c>
      <c r="AR422" s="2">
        <v>78.772999999999996</v>
      </c>
      <c r="AS422" s="21">
        <v>0.36899999999999999</v>
      </c>
      <c r="AT422" s="2">
        <v>-2.5</v>
      </c>
      <c r="AU422" s="2">
        <v>0.5</v>
      </c>
      <c r="AV422" s="2">
        <v>-0.30000000000000004</v>
      </c>
      <c r="AW422" s="2">
        <v>0</v>
      </c>
      <c r="AX422" s="2">
        <v>-0.1</v>
      </c>
      <c r="AY422" s="2">
        <v>0.1</v>
      </c>
    </row>
    <row r="423" spans="1:51" x14ac:dyDescent="0.2">
      <c r="A423" s="12" t="s">
        <v>648</v>
      </c>
      <c r="B423" s="12" t="s">
        <v>649</v>
      </c>
      <c r="C423" t="s">
        <v>647</v>
      </c>
      <c r="D423" t="s">
        <v>305</v>
      </c>
      <c r="E423" s="12" t="s">
        <v>178</v>
      </c>
      <c r="F423">
        <v>79</v>
      </c>
      <c r="G423">
        <v>0</v>
      </c>
      <c r="H423">
        <v>0</v>
      </c>
      <c r="I423" s="31">
        <f t="shared" si="36"/>
        <v>0</v>
      </c>
      <c r="J423">
        <v>0</v>
      </c>
      <c r="K423">
        <v>0</v>
      </c>
      <c r="L423" s="3">
        <v>0</v>
      </c>
      <c r="M423" s="3">
        <v>0</v>
      </c>
      <c r="N423" s="3">
        <v>0</v>
      </c>
      <c r="O423" s="15">
        <f t="shared" si="37"/>
        <v>0</v>
      </c>
      <c r="P423">
        <v>0</v>
      </c>
      <c r="Q423">
        <v>0</v>
      </c>
      <c r="R423">
        <v>0</v>
      </c>
      <c r="S423" s="13">
        <f t="shared" si="38"/>
        <v>0</v>
      </c>
      <c r="T423" s="13">
        <f t="shared" si="39"/>
        <v>0</v>
      </c>
      <c r="U423">
        <v>23</v>
      </c>
      <c r="V423">
        <v>6</v>
      </c>
      <c r="W423">
        <v>3</v>
      </c>
      <c r="X423" s="2">
        <v>179.46666666670001</v>
      </c>
      <c r="Y423" s="21">
        <v>2.2666666666999999</v>
      </c>
      <c r="Z423">
        <v>2.27</v>
      </c>
      <c r="AA423">
        <v>2.73</v>
      </c>
      <c r="AB423" s="32">
        <f t="shared" si="40"/>
        <v>0.45400000000000001</v>
      </c>
      <c r="AE423" s="17" t="str">
        <f t="shared" si="41"/>
        <v xml:space="preserve"> </v>
      </c>
      <c r="AF423" s="35">
        <v>3</v>
      </c>
      <c r="AG423" s="35">
        <v>22</v>
      </c>
      <c r="AH423" s="35">
        <v>21</v>
      </c>
      <c r="AI423" s="35">
        <v>139</v>
      </c>
      <c r="AJ423" s="35">
        <v>8</v>
      </c>
      <c r="AK423" s="35">
        <v>52</v>
      </c>
      <c r="AL423" s="35">
        <v>66</v>
      </c>
      <c r="AM423" s="35">
        <v>4</v>
      </c>
      <c r="AN423">
        <v>0</v>
      </c>
      <c r="AO423">
        <v>1</v>
      </c>
      <c r="AP423" s="2">
        <v>-81.47</v>
      </c>
      <c r="AQ423" s="2">
        <v>-7.6</v>
      </c>
      <c r="AR423" s="2">
        <v>81.878</v>
      </c>
      <c r="AS423" s="21">
        <v>0.997</v>
      </c>
      <c r="AT423" s="2">
        <v>-19.8</v>
      </c>
      <c r="AU423" s="2">
        <v>-2.9</v>
      </c>
      <c r="AV423" s="2">
        <v>0.1</v>
      </c>
      <c r="AW423" s="2">
        <v>0.1</v>
      </c>
      <c r="AX423" s="2">
        <v>1.6</v>
      </c>
      <c r="AY423" s="2">
        <v>-1.2</v>
      </c>
    </row>
    <row r="424" spans="1:51" x14ac:dyDescent="0.2">
      <c r="A424" s="12" t="s">
        <v>1251</v>
      </c>
      <c r="B424" s="12" t="s">
        <v>1252</v>
      </c>
      <c r="C424" t="s">
        <v>1250</v>
      </c>
      <c r="D424" t="s">
        <v>122</v>
      </c>
      <c r="E424" s="12" t="s">
        <v>178</v>
      </c>
      <c r="F424">
        <v>48</v>
      </c>
      <c r="G424">
        <v>0</v>
      </c>
      <c r="H424">
        <v>1</v>
      </c>
      <c r="I424" s="31">
        <f t="shared" si="36"/>
        <v>1</v>
      </c>
      <c r="J424">
        <v>0</v>
      </c>
      <c r="K424">
        <v>1</v>
      </c>
      <c r="L424" s="3">
        <v>0</v>
      </c>
      <c r="M424" s="3">
        <v>0</v>
      </c>
      <c r="N424" s="3">
        <v>1</v>
      </c>
      <c r="O424" s="15">
        <f t="shared" si="37"/>
        <v>0</v>
      </c>
      <c r="P424">
        <v>1</v>
      </c>
      <c r="Q424">
        <v>0</v>
      </c>
      <c r="R424">
        <v>0</v>
      </c>
      <c r="S424" s="13">
        <f t="shared" si="38"/>
        <v>0</v>
      </c>
      <c r="T424" s="13">
        <f t="shared" si="39"/>
        <v>0</v>
      </c>
      <c r="U424">
        <v>16</v>
      </c>
      <c r="V424">
        <v>20</v>
      </c>
      <c r="W424">
        <v>1</v>
      </c>
      <c r="X424" s="2">
        <v>143.13333333329999</v>
      </c>
      <c r="Y424" s="21">
        <v>2.9666666667000001</v>
      </c>
      <c r="Z424">
        <v>2.8</v>
      </c>
      <c r="AA424">
        <v>2.76</v>
      </c>
      <c r="AB424" s="32">
        <f t="shared" si="40"/>
        <v>0.50359712230215825</v>
      </c>
      <c r="AE424" s="17" t="str">
        <f t="shared" si="41"/>
        <v xml:space="preserve"> </v>
      </c>
      <c r="AF424" s="35">
        <v>1</v>
      </c>
      <c r="AG424" s="35">
        <v>13</v>
      </c>
      <c r="AH424" s="35">
        <v>9</v>
      </c>
      <c r="AI424" s="35">
        <v>112</v>
      </c>
      <c r="AJ424" s="35">
        <v>4</v>
      </c>
      <c r="AK424" s="35">
        <v>33</v>
      </c>
      <c r="AL424" s="35">
        <v>58</v>
      </c>
      <c r="AM424" s="35">
        <v>4</v>
      </c>
      <c r="AN424">
        <v>3</v>
      </c>
      <c r="AO424">
        <v>3</v>
      </c>
      <c r="AP424" s="2">
        <v>-88.32</v>
      </c>
      <c r="AQ424" s="2">
        <v>-15.9</v>
      </c>
      <c r="AR424" s="2">
        <v>82.527000000000001</v>
      </c>
      <c r="AS424" s="21">
        <v>1.79</v>
      </c>
      <c r="AT424" s="2">
        <v>-14.5</v>
      </c>
      <c r="AU424" s="2">
        <v>-1.4</v>
      </c>
      <c r="AV424" s="2">
        <v>0.2</v>
      </c>
      <c r="AW424" s="2">
        <v>0.30000000000000004</v>
      </c>
      <c r="AX424" s="2">
        <v>-0.30000000000000004</v>
      </c>
      <c r="AY424" s="2">
        <v>-1.3</v>
      </c>
    </row>
    <row r="425" spans="1:51" x14ac:dyDescent="0.2">
      <c r="A425" s="12" t="s">
        <v>1251</v>
      </c>
      <c r="B425" s="12" t="s">
        <v>1836</v>
      </c>
      <c r="C425" t="s">
        <v>1835</v>
      </c>
      <c r="D425" t="s">
        <v>317</v>
      </c>
      <c r="E425" s="12" t="s">
        <v>123</v>
      </c>
      <c r="F425">
        <v>69</v>
      </c>
      <c r="G425">
        <v>0</v>
      </c>
      <c r="H425">
        <v>0</v>
      </c>
      <c r="I425" s="31">
        <f t="shared" si="36"/>
        <v>0</v>
      </c>
      <c r="J425">
        <v>0</v>
      </c>
      <c r="K425">
        <v>0</v>
      </c>
      <c r="L425" s="3">
        <v>0</v>
      </c>
      <c r="M425" s="3">
        <v>0</v>
      </c>
      <c r="N425" s="3">
        <v>0</v>
      </c>
      <c r="O425" s="15">
        <f t="shared" si="37"/>
        <v>0</v>
      </c>
      <c r="P425">
        <v>0</v>
      </c>
      <c r="Q425">
        <v>0</v>
      </c>
      <c r="R425">
        <v>0</v>
      </c>
      <c r="S425" s="13">
        <f t="shared" si="38"/>
        <v>0</v>
      </c>
      <c r="T425" s="13">
        <f t="shared" si="39"/>
        <v>0</v>
      </c>
      <c r="U425">
        <v>0</v>
      </c>
      <c r="V425">
        <v>0</v>
      </c>
      <c r="W425">
        <v>0</v>
      </c>
      <c r="X425" s="2">
        <v>1.4833333333000001</v>
      </c>
      <c r="Y425" s="21">
        <v>1.6666666699999999E-2</v>
      </c>
      <c r="Z425">
        <v>0.02</v>
      </c>
      <c r="AA425">
        <v>4.72</v>
      </c>
      <c r="AB425" s="32">
        <f t="shared" si="40"/>
        <v>4.2194092827004225E-3</v>
      </c>
      <c r="AC425">
        <v>0</v>
      </c>
      <c r="AD425">
        <v>0</v>
      </c>
      <c r="AE425" s="17" t="str">
        <f t="shared" si="41"/>
        <v xml:space="preserve"> </v>
      </c>
      <c r="AF425" s="35">
        <v>0</v>
      </c>
      <c r="AG425" s="35">
        <v>0</v>
      </c>
      <c r="AH425" s="35">
        <v>1</v>
      </c>
      <c r="AI425" s="35">
        <v>3</v>
      </c>
      <c r="AJ425" s="35">
        <v>0</v>
      </c>
      <c r="AK425" s="35">
        <v>0</v>
      </c>
      <c r="AL425" s="35">
        <v>0</v>
      </c>
      <c r="AM425" s="35">
        <v>0</v>
      </c>
      <c r="AN425">
        <v>2</v>
      </c>
      <c r="AO425">
        <v>1</v>
      </c>
      <c r="AP425" s="2">
        <v>-80.900000000000006</v>
      </c>
      <c r="AQ425" s="2">
        <v>0.9</v>
      </c>
      <c r="AR425" s="2">
        <v>82.584999999999994</v>
      </c>
      <c r="AS425" s="21">
        <v>3.0950000000000002</v>
      </c>
      <c r="AT425" s="2">
        <v>-0.30000000000000004</v>
      </c>
      <c r="AU425" s="2">
        <v>-0.1</v>
      </c>
      <c r="AV425" s="2">
        <v>0</v>
      </c>
      <c r="AW425" s="2">
        <v>0</v>
      </c>
      <c r="AX425" s="2">
        <v>0.1</v>
      </c>
      <c r="AY425" s="2">
        <v>-0.1</v>
      </c>
    </row>
    <row r="426" spans="1:51" x14ac:dyDescent="0.2">
      <c r="A426" s="12" t="s">
        <v>1251</v>
      </c>
      <c r="B426" s="12" t="s">
        <v>2912</v>
      </c>
      <c r="C426" t="s">
        <v>2911</v>
      </c>
      <c r="D426" t="s">
        <v>317</v>
      </c>
      <c r="E426" s="12" t="s">
        <v>178</v>
      </c>
      <c r="F426">
        <v>1</v>
      </c>
      <c r="G426">
        <v>0</v>
      </c>
      <c r="H426">
        <v>0</v>
      </c>
      <c r="I426" s="31">
        <f t="shared" si="36"/>
        <v>0</v>
      </c>
      <c r="J426">
        <v>0</v>
      </c>
      <c r="K426">
        <v>0</v>
      </c>
      <c r="L426" s="3">
        <v>0</v>
      </c>
      <c r="M426" s="3">
        <v>0</v>
      </c>
      <c r="N426" s="3">
        <v>0</v>
      </c>
      <c r="O426" s="15">
        <f t="shared" si="37"/>
        <v>0</v>
      </c>
      <c r="P426">
        <v>0</v>
      </c>
      <c r="Q426">
        <v>0</v>
      </c>
      <c r="R426">
        <v>0</v>
      </c>
      <c r="S426" s="13">
        <f t="shared" si="38"/>
        <v>0</v>
      </c>
      <c r="T426" s="13">
        <f t="shared" si="39"/>
        <v>0</v>
      </c>
      <c r="U426">
        <v>1</v>
      </c>
      <c r="V426">
        <v>0</v>
      </c>
      <c r="W426">
        <v>0</v>
      </c>
      <c r="X426" s="2">
        <v>1.7166666667000001</v>
      </c>
      <c r="Y426" s="21">
        <v>1.7166666667000001</v>
      </c>
      <c r="Z426">
        <v>1.72</v>
      </c>
      <c r="AA426">
        <v>6.17</v>
      </c>
      <c r="AB426" s="32">
        <f t="shared" si="40"/>
        <v>0.21799746514575413</v>
      </c>
      <c r="AE426" s="17" t="str">
        <f t="shared" si="41"/>
        <v xml:space="preserve"> </v>
      </c>
      <c r="AF426" s="35">
        <v>0</v>
      </c>
      <c r="AG426" s="35">
        <v>0</v>
      </c>
      <c r="AH426" s="35">
        <v>1</v>
      </c>
      <c r="AI426" s="35">
        <v>1</v>
      </c>
      <c r="AJ426" s="35">
        <v>0</v>
      </c>
      <c r="AK426" s="35">
        <v>0</v>
      </c>
      <c r="AL426" s="35">
        <v>1</v>
      </c>
      <c r="AM426" s="35">
        <v>0</v>
      </c>
      <c r="AN426">
        <v>0</v>
      </c>
      <c r="AO426">
        <v>0</v>
      </c>
      <c r="AP426" s="2">
        <v>-34.950000000000003</v>
      </c>
      <c r="AQ426" s="2">
        <v>42.9</v>
      </c>
      <c r="AR426" s="2">
        <v>90.864000000000004</v>
      </c>
      <c r="AS426" s="21">
        <v>4.4720000000000004</v>
      </c>
      <c r="AT426" s="2">
        <v>-0.1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</row>
    <row r="427" spans="1:51" x14ac:dyDescent="0.2">
      <c r="A427" s="12" t="s">
        <v>1251</v>
      </c>
      <c r="B427" s="12" t="s">
        <v>3474</v>
      </c>
      <c r="C427" t="s">
        <v>3473</v>
      </c>
      <c r="D427" t="s">
        <v>442</v>
      </c>
      <c r="E427" s="12" t="s">
        <v>170</v>
      </c>
      <c r="F427">
        <v>76</v>
      </c>
      <c r="G427">
        <v>3</v>
      </c>
      <c r="H427">
        <v>2</v>
      </c>
      <c r="I427" s="31">
        <f t="shared" si="36"/>
        <v>5</v>
      </c>
      <c r="J427">
        <v>2</v>
      </c>
      <c r="K427">
        <v>0</v>
      </c>
      <c r="L427" s="3">
        <v>3</v>
      </c>
      <c r="M427" s="3">
        <v>2</v>
      </c>
      <c r="N427" s="3">
        <v>0</v>
      </c>
      <c r="O427" s="15">
        <f t="shared" si="37"/>
        <v>9.6</v>
      </c>
      <c r="P427">
        <v>10</v>
      </c>
      <c r="Q427">
        <v>2</v>
      </c>
      <c r="R427">
        <v>3</v>
      </c>
      <c r="S427" s="13">
        <f t="shared" si="38"/>
        <v>0.3</v>
      </c>
      <c r="T427" s="13">
        <f t="shared" si="39"/>
        <v>0.2</v>
      </c>
      <c r="U427">
        <v>5</v>
      </c>
      <c r="V427">
        <v>0</v>
      </c>
      <c r="W427">
        <v>7</v>
      </c>
      <c r="X427" s="2">
        <v>117.9166666667</v>
      </c>
      <c r="Y427" s="21">
        <v>1.55</v>
      </c>
      <c r="Z427">
        <v>1.47</v>
      </c>
      <c r="AA427">
        <v>3.36</v>
      </c>
      <c r="AB427" s="32">
        <f t="shared" si="40"/>
        <v>0.30434782608695649</v>
      </c>
      <c r="AC427">
        <v>40</v>
      </c>
      <c r="AD427">
        <v>48</v>
      </c>
      <c r="AE427" s="17">
        <f t="shared" si="41"/>
        <v>0.45454545454545453</v>
      </c>
      <c r="AF427" s="35">
        <v>5</v>
      </c>
      <c r="AG427" s="35">
        <v>12</v>
      </c>
      <c r="AH427" s="35">
        <v>19</v>
      </c>
      <c r="AI427" s="35">
        <v>87</v>
      </c>
      <c r="AJ427" s="35">
        <v>9</v>
      </c>
      <c r="AK427" s="35">
        <v>38</v>
      </c>
      <c r="AL427" s="35">
        <v>29</v>
      </c>
      <c r="AM427" s="35">
        <v>4</v>
      </c>
      <c r="AN427">
        <v>0</v>
      </c>
      <c r="AO427">
        <v>0</v>
      </c>
      <c r="AP427" s="2">
        <v>-69.2</v>
      </c>
      <c r="AQ427" s="2">
        <v>18.2</v>
      </c>
      <c r="AR427" s="2">
        <v>79.021000000000001</v>
      </c>
      <c r="AS427" s="21">
        <v>-7.173</v>
      </c>
      <c r="AT427" s="2">
        <v>-11</v>
      </c>
      <c r="AU427" s="2">
        <v>-0.8</v>
      </c>
      <c r="AV427" s="2">
        <v>-0.60000000000000009</v>
      </c>
      <c r="AW427" s="2">
        <v>0.8</v>
      </c>
      <c r="AX427" s="2">
        <v>-0.7</v>
      </c>
      <c r="AY427" s="2">
        <v>-1.3</v>
      </c>
    </row>
    <row r="428" spans="1:51" x14ac:dyDescent="0.2">
      <c r="A428" s="12" t="s">
        <v>469</v>
      </c>
      <c r="B428" s="12" t="s">
        <v>470</v>
      </c>
      <c r="C428" t="s">
        <v>468</v>
      </c>
      <c r="D428" t="s">
        <v>305</v>
      </c>
      <c r="E428" s="12" t="s">
        <v>178</v>
      </c>
      <c r="F428">
        <v>15</v>
      </c>
      <c r="G428">
        <v>0</v>
      </c>
      <c r="H428">
        <v>0</v>
      </c>
      <c r="I428" s="31">
        <f t="shared" si="36"/>
        <v>0</v>
      </c>
      <c r="J428">
        <v>0</v>
      </c>
      <c r="K428">
        <v>0</v>
      </c>
      <c r="L428" s="3">
        <v>0</v>
      </c>
      <c r="M428" s="3">
        <v>0</v>
      </c>
      <c r="N428" s="3">
        <v>0</v>
      </c>
      <c r="O428" s="15">
        <f t="shared" si="37"/>
        <v>0</v>
      </c>
      <c r="P428">
        <v>0</v>
      </c>
      <c r="Q428">
        <v>0</v>
      </c>
      <c r="R428">
        <v>0</v>
      </c>
      <c r="S428" s="13">
        <f t="shared" si="38"/>
        <v>0</v>
      </c>
      <c r="T428" s="13">
        <f t="shared" si="39"/>
        <v>0</v>
      </c>
      <c r="U428">
        <v>1</v>
      </c>
      <c r="V428">
        <v>0</v>
      </c>
      <c r="W428">
        <v>0</v>
      </c>
      <c r="X428" s="2">
        <v>2.5499999999999998</v>
      </c>
      <c r="Y428" s="21">
        <v>0.16666666669999999</v>
      </c>
      <c r="Z428">
        <v>0.17</v>
      </c>
      <c r="AA428">
        <v>5.03</v>
      </c>
      <c r="AB428" s="32">
        <f t="shared" si="40"/>
        <v>3.2692307692307694E-2</v>
      </c>
      <c r="AE428" s="17" t="str">
        <f t="shared" si="41"/>
        <v xml:space="preserve"> </v>
      </c>
      <c r="AF428" s="35">
        <v>0</v>
      </c>
      <c r="AG428" s="35">
        <v>1</v>
      </c>
      <c r="AH428" s="35">
        <v>0</v>
      </c>
      <c r="AI428" s="35">
        <v>5</v>
      </c>
      <c r="AJ428" s="35">
        <v>0</v>
      </c>
      <c r="AK428" s="35">
        <v>0</v>
      </c>
      <c r="AL428" s="35">
        <v>1</v>
      </c>
      <c r="AM428" s="35">
        <v>0</v>
      </c>
      <c r="AN428">
        <v>0</v>
      </c>
      <c r="AO428">
        <v>0</v>
      </c>
      <c r="AP428" s="2">
        <v>-164.71</v>
      </c>
      <c r="AQ428" s="2">
        <v>-94.7</v>
      </c>
      <c r="AR428" s="2">
        <v>83.257000000000005</v>
      </c>
      <c r="AS428" s="21">
        <v>3.3679999999999999</v>
      </c>
      <c r="AT428" s="2">
        <v>-0.9</v>
      </c>
      <c r="AU428" s="2">
        <v>-0.7</v>
      </c>
      <c r="AV428" s="2">
        <v>0</v>
      </c>
      <c r="AW428" s="2">
        <v>0</v>
      </c>
      <c r="AX428" s="2">
        <v>0</v>
      </c>
      <c r="AY428" s="2">
        <v>-0.7</v>
      </c>
    </row>
    <row r="429" spans="1:51" x14ac:dyDescent="0.2">
      <c r="A429" s="12" t="s">
        <v>2584</v>
      </c>
      <c r="B429" s="12" t="s">
        <v>2585</v>
      </c>
      <c r="C429" t="s">
        <v>2583</v>
      </c>
      <c r="D429" t="s">
        <v>367</v>
      </c>
      <c r="E429" s="12" t="s">
        <v>170</v>
      </c>
      <c r="F429">
        <v>1</v>
      </c>
      <c r="G429">
        <v>0</v>
      </c>
      <c r="H429">
        <v>0</v>
      </c>
      <c r="I429" s="31">
        <f t="shared" si="36"/>
        <v>0</v>
      </c>
      <c r="J429">
        <v>0</v>
      </c>
      <c r="K429">
        <v>0</v>
      </c>
      <c r="L429" s="3">
        <v>0</v>
      </c>
      <c r="M429" s="3">
        <v>0</v>
      </c>
      <c r="N429" s="3">
        <v>0</v>
      </c>
      <c r="O429" s="15">
        <f t="shared" si="37"/>
        <v>0</v>
      </c>
      <c r="P429">
        <v>0</v>
      </c>
      <c r="Q429">
        <v>0</v>
      </c>
      <c r="R429">
        <v>0</v>
      </c>
      <c r="S429" s="13">
        <f t="shared" si="38"/>
        <v>0</v>
      </c>
      <c r="T429" s="13">
        <f t="shared" si="39"/>
        <v>0</v>
      </c>
      <c r="U429">
        <v>0</v>
      </c>
      <c r="V429">
        <v>0</v>
      </c>
      <c r="W429">
        <v>0</v>
      </c>
      <c r="X429" s="2">
        <v>0</v>
      </c>
      <c r="Y429" s="21">
        <v>0</v>
      </c>
      <c r="AB429" s="32">
        <f t="shared" si="40"/>
        <v>0</v>
      </c>
      <c r="AC429">
        <v>0</v>
      </c>
      <c r="AD429">
        <v>0</v>
      </c>
      <c r="AE429" s="17" t="str">
        <f t="shared" si="41"/>
        <v xml:space="preserve"> </v>
      </c>
      <c r="AF429" s="35">
        <v>0</v>
      </c>
      <c r="AG429" s="35">
        <v>0</v>
      </c>
      <c r="AH429" s="35">
        <v>0</v>
      </c>
      <c r="AI429" s="35">
        <v>0</v>
      </c>
      <c r="AJ429" s="35">
        <v>0</v>
      </c>
      <c r="AK429" s="35">
        <v>0</v>
      </c>
      <c r="AL429" s="35">
        <v>0</v>
      </c>
      <c r="AM429" s="35">
        <v>0</v>
      </c>
      <c r="AN429">
        <v>0</v>
      </c>
      <c r="AO429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</row>
    <row r="430" spans="1:51" x14ac:dyDescent="0.2">
      <c r="A430" s="12" t="s">
        <v>791</v>
      </c>
      <c r="B430" s="12" t="s">
        <v>792</v>
      </c>
      <c r="C430" t="s">
        <v>790</v>
      </c>
      <c r="D430" t="s">
        <v>338</v>
      </c>
      <c r="E430" s="12" t="s">
        <v>546</v>
      </c>
      <c r="F430">
        <v>35</v>
      </c>
      <c r="G430">
        <v>0</v>
      </c>
      <c r="H430">
        <v>0</v>
      </c>
      <c r="I430" s="31">
        <f t="shared" si="36"/>
        <v>0</v>
      </c>
      <c r="J430">
        <v>0</v>
      </c>
      <c r="K430">
        <v>0</v>
      </c>
      <c r="L430" s="3">
        <v>0</v>
      </c>
      <c r="M430" s="3">
        <v>0</v>
      </c>
      <c r="N430" s="3">
        <v>0</v>
      </c>
      <c r="O430" s="15">
        <f t="shared" si="37"/>
        <v>0</v>
      </c>
      <c r="P430">
        <v>2</v>
      </c>
      <c r="Q430">
        <v>0</v>
      </c>
      <c r="R430">
        <v>0</v>
      </c>
      <c r="S430" s="13">
        <f t="shared" si="38"/>
        <v>0</v>
      </c>
      <c r="T430" s="13">
        <f t="shared" si="39"/>
        <v>0</v>
      </c>
      <c r="U430">
        <v>1</v>
      </c>
      <c r="V430">
        <v>1</v>
      </c>
      <c r="W430">
        <v>0</v>
      </c>
      <c r="X430" s="2">
        <v>23.666666666699999</v>
      </c>
      <c r="Y430" s="21">
        <v>0.66666666670000008</v>
      </c>
      <c r="Z430">
        <v>0.68</v>
      </c>
      <c r="AA430">
        <v>3.99</v>
      </c>
      <c r="AB430" s="32">
        <f t="shared" si="40"/>
        <v>0.14561027837259102</v>
      </c>
      <c r="AC430">
        <v>0</v>
      </c>
      <c r="AD430">
        <v>0</v>
      </c>
      <c r="AE430" s="17" t="str">
        <f t="shared" si="41"/>
        <v xml:space="preserve"> </v>
      </c>
      <c r="AF430" s="35">
        <v>0</v>
      </c>
      <c r="AG430" s="35">
        <v>1</v>
      </c>
      <c r="AH430" s="35">
        <v>6</v>
      </c>
      <c r="AI430" s="35">
        <v>24</v>
      </c>
      <c r="AJ430" s="35">
        <v>0</v>
      </c>
      <c r="AK430" s="35">
        <v>7</v>
      </c>
      <c r="AL430" s="35">
        <v>11</v>
      </c>
      <c r="AM430" s="35">
        <v>0</v>
      </c>
      <c r="AN430">
        <v>0</v>
      </c>
      <c r="AO430">
        <v>0</v>
      </c>
      <c r="AP430" s="2">
        <v>-93.8</v>
      </c>
      <c r="AQ430" s="2">
        <v>-19.399999999999999</v>
      </c>
      <c r="AR430" s="2">
        <v>82.512</v>
      </c>
      <c r="AS430" s="21">
        <v>0.16</v>
      </c>
      <c r="AT430" s="2">
        <v>-3.1</v>
      </c>
      <c r="AU430" s="2">
        <v>-0.8</v>
      </c>
      <c r="AV430" s="2">
        <v>-0.2</v>
      </c>
      <c r="AW430" s="2">
        <v>0</v>
      </c>
      <c r="AX430" s="2">
        <v>-0.2</v>
      </c>
      <c r="AY430" s="2">
        <v>-1.1000000000000001</v>
      </c>
    </row>
    <row r="431" spans="1:51" x14ac:dyDescent="0.2">
      <c r="A431" s="12" t="s">
        <v>791</v>
      </c>
      <c r="B431" s="12" t="s">
        <v>1173</v>
      </c>
      <c r="C431" t="s">
        <v>1172</v>
      </c>
      <c r="D431" t="s">
        <v>131</v>
      </c>
      <c r="E431" s="12" t="s">
        <v>546</v>
      </c>
      <c r="F431">
        <v>80</v>
      </c>
      <c r="G431">
        <v>1</v>
      </c>
      <c r="H431">
        <v>0</v>
      </c>
      <c r="I431" s="31">
        <f t="shared" si="36"/>
        <v>1</v>
      </c>
      <c r="J431">
        <v>0</v>
      </c>
      <c r="K431">
        <v>0</v>
      </c>
      <c r="L431" s="3">
        <v>1</v>
      </c>
      <c r="M431" s="3">
        <v>0</v>
      </c>
      <c r="N431" s="3">
        <v>0</v>
      </c>
      <c r="O431" s="15">
        <f t="shared" si="37"/>
        <v>0</v>
      </c>
      <c r="P431">
        <v>7</v>
      </c>
      <c r="Q431">
        <v>4</v>
      </c>
      <c r="R431">
        <v>0</v>
      </c>
      <c r="S431" s="13">
        <f t="shared" si="38"/>
        <v>0.14285714285714285</v>
      </c>
      <c r="T431" s="13">
        <f t="shared" si="39"/>
        <v>9.0909090909090912E-2</v>
      </c>
      <c r="U431">
        <v>5</v>
      </c>
      <c r="V431">
        <v>2</v>
      </c>
      <c r="W431">
        <v>3</v>
      </c>
      <c r="X431" s="2">
        <v>55.2</v>
      </c>
      <c r="Y431" s="21">
        <v>0.68333333330000001</v>
      </c>
      <c r="Z431">
        <v>0.69</v>
      </c>
      <c r="AA431">
        <v>4.62</v>
      </c>
      <c r="AB431" s="32">
        <f t="shared" si="40"/>
        <v>0.12994350282485873</v>
      </c>
      <c r="AC431">
        <v>0</v>
      </c>
      <c r="AD431">
        <v>2</v>
      </c>
      <c r="AE431" s="17">
        <f t="shared" si="41"/>
        <v>0</v>
      </c>
      <c r="AF431" s="35">
        <v>1</v>
      </c>
      <c r="AG431" s="35">
        <v>4</v>
      </c>
      <c r="AH431" s="35">
        <v>10</v>
      </c>
      <c r="AI431" s="35">
        <v>43</v>
      </c>
      <c r="AJ431" s="35">
        <v>4</v>
      </c>
      <c r="AK431" s="35">
        <v>25</v>
      </c>
      <c r="AL431" s="35">
        <v>22</v>
      </c>
      <c r="AM431" s="35">
        <v>3</v>
      </c>
      <c r="AN431">
        <v>0</v>
      </c>
      <c r="AO431">
        <v>1</v>
      </c>
      <c r="AP431" s="2">
        <v>-82.61</v>
      </c>
      <c r="AQ431" s="2">
        <v>17</v>
      </c>
      <c r="AR431" s="2">
        <v>83.718999999999994</v>
      </c>
      <c r="AS431" s="21">
        <v>3.6280000000000001</v>
      </c>
      <c r="AT431" s="2">
        <v>-5.0999999999999996</v>
      </c>
      <c r="AU431" s="2">
        <v>0.1</v>
      </c>
      <c r="AV431" s="2">
        <v>-0.30000000000000004</v>
      </c>
      <c r="AW431" s="2">
        <v>0.1</v>
      </c>
      <c r="AX431" s="2">
        <v>0.30000000000000004</v>
      </c>
      <c r="AY431" s="2">
        <v>0.30000000000000004</v>
      </c>
    </row>
    <row r="432" spans="1:51" x14ac:dyDescent="0.2">
      <c r="A432" s="12" t="s">
        <v>791</v>
      </c>
      <c r="B432" s="12" t="s">
        <v>2229</v>
      </c>
      <c r="C432" t="s">
        <v>2228</v>
      </c>
      <c r="D432" t="s">
        <v>265</v>
      </c>
      <c r="E432" s="12" t="s">
        <v>178</v>
      </c>
      <c r="F432">
        <v>27</v>
      </c>
      <c r="G432">
        <v>0</v>
      </c>
      <c r="H432">
        <v>0</v>
      </c>
      <c r="I432" s="31">
        <f t="shared" si="36"/>
        <v>0</v>
      </c>
      <c r="J432">
        <v>0</v>
      </c>
      <c r="K432">
        <v>0</v>
      </c>
      <c r="L432" s="3">
        <v>0</v>
      </c>
      <c r="M432" s="3">
        <v>0</v>
      </c>
      <c r="N432" s="3">
        <v>0</v>
      </c>
      <c r="O432" s="15">
        <f t="shared" si="37"/>
        <v>0</v>
      </c>
      <c r="P432">
        <v>0</v>
      </c>
      <c r="Q432">
        <v>0</v>
      </c>
      <c r="R432">
        <v>0</v>
      </c>
      <c r="S432" s="13">
        <f t="shared" si="38"/>
        <v>0</v>
      </c>
      <c r="T432" s="13">
        <f t="shared" si="39"/>
        <v>0</v>
      </c>
      <c r="U432">
        <v>3</v>
      </c>
      <c r="V432">
        <v>0</v>
      </c>
      <c r="W432">
        <v>0</v>
      </c>
      <c r="X432" s="2">
        <v>10.5333333333</v>
      </c>
      <c r="Y432" s="21">
        <v>0.38333333330000002</v>
      </c>
      <c r="Z432">
        <v>0.36</v>
      </c>
      <c r="AA432">
        <v>5.81</v>
      </c>
      <c r="AB432" s="32">
        <f t="shared" si="40"/>
        <v>5.834683954619125E-2</v>
      </c>
      <c r="AE432" s="17" t="str">
        <f t="shared" si="41"/>
        <v xml:space="preserve"> </v>
      </c>
      <c r="AF432" s="35">
        <v>0</v>
      </c>
      <c r="AG432" s="35">
        <v>0</v>
      </c>
      <c r="AH432" s="35">
        <v>0</v>
      </c>
      <c r="AI432" s="35">
        <v>4</v>
      </c>
      <c r="AJ432" s="35">
        <v>1</v>
      </c>
      <c r="AK432" s="35">
        <v>1</v>
      </c>
      <c r="AL432" s="35">
        <v>3</v>
      </c>
      <c r="AM432" s="35">
        <v>0</v>
      </c>
      <c r="AN432">
        <v>0</v>
      </c>
      <c r="AO432">
        <v>0</v>
      </c>
      <c r="AP432" s="2">
        <v>-43.6</v>
      </c>
      <c r="AQ432" s="2">
        <v>31</v>
      </c>
      <c r="AR432" s="2">
        <v>83.296999999999997</v>
      </c>
      <c r="AS432" s="21">
        <v>-2.1960000000000002</v>
      </c>
      <c r="AT432" s="2">
        <v>-0.4</v>
      </c>
      <c r="AU432" s="2">
        <v>0.5</v>
      </c>
      <c r="AV432" s="2">
        <v>-0.2</v>
      </c>
      <c r="AW432" s="2">
        <v>-0.2</v>
      </c>
      <c r="AX432" s="2">
        <v>-0.1</v>
      </c>
      <c r="AY432" s="2">
        <v>0</v>
      </c>
    </row>
    <row r="433" spans="1:51" x14ac:dyDescent="0.2">
      <c r="A433" s="12" t="s">
        <v>791</v>
      </c>
      <c r="B433" s="12" t="s">
        <v>2637</v>
      </c>
      <c r="C433" t="s">
        <v>2636</v>
      </c>
      <c r="D433" t="s">
        <v>684</v>
      </c>
      <c r="E433" s="12" t="s">
        <v>132</v>
      </c>
      <c r="F433">
        <v>64</v>
      </c>
      <c r="G433">
        <v>0</v>
      </c>
      <c r="H433">
        <v>0</v>
      </c>
      <c r="I433" s="31">
        <f t="shared" si="36"/>
        <v>0</v>
      </c>
      <c r="J433">
        <v>0</v>
      </c>
      <c r="K433">
        <v>0</v>
      </c>
      <c r="L433" s="3">
        <v>0</v>
      </c>
      <c r="M433" s="3">
        <v>0</v>
      </c>
      <c r="N433" s="3">
        <v>0</v>
      </c>
      <c r="O433" s="15">
        <f t="shared" si="37"/>
        <v>0</v>
      </c>
      <c r="P433">
        <v>0</v>
      </c>
      <c r="Q433">
        <v>0</v>
      </c>
      <c r="R433">
        <v>0</v>
      </c>
      <c r="S433" s="13">
        <f t="shared" si="38"/>
        <v>0</v>
      </c>
      <c r="T433" s="13">
        <f t="shared" si="39"/>
        <v>0</v>
      </c>
      <c r="U433">
        <v>0</v>
      </c>
      <c r="V433">
        <v>0</v>
      </c>
      <c r="W433">
        <v>0</v>
      </c>
      <c r="X433" s="2">
        <v>2.0333333332999999</v>
      </c>
      <c r="Y433" s="21">
        <v>1.6666666699999999E-2</v>
      </c>
      <c r="Z433">
        <v>0.03</v>
      </c>
      <c r="AA433">
        <v>5.87</v>
      </c>
      <c r="AB433" s="32">
        <f t="shared" si="40"/>
        <v>5.084745762711864E-3</v>
      </c>
      <c r="AC433">
        <v>0</v>
      </c>
      <c r="AD433">
        <v>0</v>
      </c>
      <c r="AE433" s="17" t="str">
        <f t="shared" si="41"/>
        <v xml:space="preserve"> </v>
      </c>
      <c r="AF433" s="35">
        <v>0</v>
      </c>
      <c r="AG433" s="35">
        <v>0</v>
      </c>
      <c r="AH433" s="35">
        <v>0</v>
      </c>
      <c r="AI433" s="35">
        <v>2</v>
      </c>
      <c r="AJ433" s="35">
        <v>0</v>
      </c>
      <c r="AK433" s="35">
        <v>2</v>
      </c>
      <c r="AL433" s="35">
        <v>1</v>
      </c>
      <c r="AM433" s="35">
        <v>0</v>
      </c>
      <c r="AN433">
        <v>0</v>
      </c>
      <c r="AO433">
        <v>0</v>
      </c>
      <c r="AP433" s="2">
        <v>-147.54</v>
      </c>
      <c r="AQ433" s="2">
        <v>-67.900000000000006</v>
      </c>
      <c r="AR433" s="2">
        <v>86.180999999999997</v>
      </c>
      <c r="AS433" s="21">
        <v>-1.6859999999999999</v>
      </c>
      <c r="AT433" s="2">
        <v>-0.1</v>
      </c>
      <c r="AU433" s="2">
        <v>0.1</v>
      </c>
      <c r="AV433" s="2">
        <v>0</v>
      </c>
      <c r="AW433" s="2">
        <v>0</v>
      </c>
      <c r="AX433" s="2">
        <v>0</v>
      </c>
      <c r="AY433" s="2">
        <v>0</v>
      </c>
    </row>
    <row r="434" spans="1:51" x14ac:dyDescent="0.2">
      <c r="A434" s="12" t="s">
        <v>791</v>
      </c>
      <c r="B434" s="12" t="s">
        <v>3101</v>
      </c>
      <c r="C434" t="s">
        <v>3100</v>
      </c>
      <c r="D434" t="s">
        <v>177</v>
      </c>
      <c r="E434" s="12" t="s">
        <v>132</v>
      </c>
      <c r="F434">
        <v>25</v>
      </c>
      <c r="G434">
        <v>0</v>
      </c>
      <c r="H434">
        <v>0</v>
      </c>
      <c r="I434" s="31">
        <f t="shared" si="36"/>
        <v>0</v>
      </c>
      <c r="J434">
        <v>0</v>
      </c>
      <c r="K434">
        <v>0</v>
      </c>
      <c r="L434" s="3">
        <v>0</v>
      </c>
      <c r="M434" s="3">
        <v>0</v>
      </c>
      <c r="N434" s="3">
        <v>0</v>
      </c>
      <c r="O434" s="15">
        <f t="shared" si="37"/>
        <v>0</v>
      </c>
      <c r="P434">
        <v>0</v>
      </c>
      <c r="Q434">
        <v>0</v>
      </c>
      <c r="R434">
        <v>0</v>
      </c>
      <c r="S434" s="13">
        <f t="shared" si="38"/>
        <v>0</v>
      </c>
      <c r="T434" s="13">
        <f t="shared" si="39"/>
        <v>0</v>
      </c>
      <c r="U434">
        <v>1</v>
      </c>
      <c r="V434">
        <v>0</v>
      </c>
      <c r="W434">
        <v>0</v>
      </c>
      <c r="X434" s="2">
        <v>2.0166666666999999</v>
      </c>
      <c r="Y434" s="21">
        <v>6.6666666700000002E-2</v>
      </c>
      <c r="Z434">
        <v>0.08</v>
      </c>
      <c r="AA434">
        <v>5.63</v>
      </c>
      <c r="AB434" s="32">
        <f t="shared" si="40"/>
        <v>1.4010507880910683E-2</v>
      </c>
      <c r="AC434">
        <v>1</v>
      </c>
      <c r="AD434">
        <v>2</v>
      </c>
      <c r="AE434" s="17">
        <f t="shared" si="41"/>
        <v>0.33333333333333331</v>
      </c>
      <c r="AF434" s="35">
        <v>0</v>
      </c>
      <c r="AG434" s="35">
        <v>1</v>
      </c>
      <c r="AH434" s="35">
        <v>2</v>
      </c>
      <c r="AI434" s="35">
        <v>1</v>
      </c>
      <c r="AJ434" s="35">
        <v>0</v>
      </c>
      <c r="AK434" s="35">
        <v>1</v>
      </c>
      <c r="AL434" s="35">
        <v>1</v>
      </c>
      <c r="AM434" s="35">
        <v>0</v>
      </c>
      <c r="AN434">
        <v>0</v>
      </c>
      <c r="AO434">
        <v>0</v>
      </c>
      <c r="AP434" s="2">
        <v>-59.5</v>
      </c>
      <c r="AQ434" s="2">
        <v>17.2</v>
      </c>
      <c r="AR434" s="2">
        <v>80.376999999999995</v>
      </c>
      <c r="AS434" s="21">
        <v>-6.5819999999999999</v>
      </c>
      <c r="AT434" s="2">
        <v>-0.1</v>
      </c>
      <c r="AU434" s="2">
        <v>0.1</v>
      </c>
      <c r="AV434" s="2">
        <v>0</v>
      </c>
      <c r="AW434" s="2">
        <v>0</v>
      </c>
      <c r="AX434" s="2">
        <v>-0.1</v>
      </c>
      <c r="AY434" s="2">
        <v>0</v>
      </c>
    </row>
    <row r="435" spans="1:51" x14ac:dyDescent="0.2">
      <c r="A435" s="12" t="s">
        <v>791</v>
      </c>
      <c r="B435" s="12" t="s">
        <v>3278</v>
      </c>
      <c r="C435" t="s">
        <v>3279</v>
      </c>
      <c r="D435" t="s">
        <v>382</v>
      </c>
      <c r="E435" s="12" t="s">
        <v>170</v>
      </c>
      <c r="F435">
        <v>82</v>
      </c>
      <c r="G435">
        <v>1</v>
      </c>
      <c r="H435">
        <v>3</v>
      </c>
      <c r="I435" s="31">
        <f t="shared" si="36"/>
        <v>4</v>
      </c>
      <c r="J435">
        <v>3</v>
      </c>
      <c r="K435">
        <v>0</v>
      </c>
      <c r="L435" s="3">
        <v>1</v>
      </c>
      <c r="M435" s="3">
        <v>3</v>
      </c>
      <c r="N435" s="3">
        <v>0</v>
      </c>
      <c r="O435" s="15">
        <f t="shared" si="37"/>
        <v>13.5</v>
      </c>
      <c r="P435">
        <v>12</v>
      </c>
      <c r="Q435">
        <v>1</v>
      </c>
      <c r="R435">
        <v>2</v>
      </c>
      <c r="S435" s="13">
        <f t="shared" si="38"/>
        <v>8.3333333333333329E-2</v>
      </c>
      <c r="T435" s="13">
        <f t="shared" si="39"/>
        <v>6.6666666666666666E-2</v>
      </c>
      <c r="U435">
        <v>4</v>
      </c>
      <c r="V435">
        <v>3</v>
      </c>
      <c r="W435">
        <v>1</v>
      </c>
      <c r="X435" s="2">
        <v>133.6833333333</v>
      </c>
      <c r="Y435" s="21">
        <v>1.6166666667</v>
      </c>
      <c r="Z435">
        <v>1.54</v>
      </c>
      <c r="AA435">
        <v>2.99</v>
      </c>
      <c r="AB435" s="32">
        <f t="shared" si="40"/>
        <v>0.33995584988962474</v>
      </c>
      <c r="AC435">
        <v>53</v>
      </c>
      <c r="AD435">
        <v>69</v>
      </c>
      <c r="AE435" s="17">
        <f t="shared" si="41"/>
        <v>0.4344262295081967</v>
      </c>
      <c r="AF435" s="35">
        <v>6</v>
      </c>
      <c r="AG435" s="35">
        <v>24</v>
      </c>
      <c r="AH435" s="35">
        <v>21</v>
      </c>
      <c r="AI435" s="35">
        <v>78</v>
      </c>
      <c r="AJ435" s="35">
        <v>7</v>
      </c>
      <c r="AK435" s="35">
        <v>46</v>
      </c>
      <c r="AL435" s="35">
        <v>31</v>
      </c>
      <c r="AM435" s="35">
        <v>8</v>
      </c>
      <c r="AN435">
        <v>0</v>
      </c>
      <c r="AO435">
        <v>2</v>
      </c>
      <c r="AP435" s="2">
        <v>-65.28</v>
      </c>
      <c r="AQ435" s="2">
        <v>11.9</v>
      </c>
      <c r="AR435" s="2">
        <v>82.436000000000007</v>
      </c>
      <c r="AS435" s="21">
        <v>3.5720000000000001</v>
      </c>
      <c r="AT435" s="2">
        <v>-9.1999999999999993</v>
      </c>
      <c r="AU435" s="2">
        <v>1.7000000000000002</v>
      </c>
      <c r="AV435" s="2">
        <v>0.5</v>
      </c>
      <c r="AW435" s="2">
        <v>0.60000000000000009</v>
      </c>
      <c r="AX435" s="2">
        <v>-0.7</v>
      </c>
      <c r="AY435" s="2">
        <v>2.1</v>
      </c>
    </row>
    <row r="436" spans="1:51" x14ac:dyDescent="0.2">
      <c r="A436" s="12" t="s">
        <v>791</v>
      </c>
      <c r="B436" s="12" t="s">
        <v>3399</v>
      </c>
      <c r="C436" t="s">
        <v>3398</v>
      </c>
      <c r="D436" t="s">
        <v>460</v>
      </c>
      <c r="E436" s="12" t="s">
        <v>148</v>
      </c>
      <c r="F436">
        <v>26</v>
      </c>
      <c r="G436">
        <v>0</v>
      </c>
      <c r="H436">
        <v>0</v>
      </c>
      <c r="I436" s="31">
        <f t="shared" si="36"/>
        <v>0</v>
      </c>
      <c r="J436">
        <v>0</v>
      </c>
      <c r="K436">
        <v>0</v>
      </c>
      <c r="L436" s="3">
        <v>0</v>
      </c>
      <c r="M436" s="3">
        <v>0</v>
      </c>
      <c r="N436" s="3">
        <v>0</v>
      </c>
      <c r="O436" s="15">
        <f t="shared" si="37"/>
        <v>0</v>
      </c>
      <c r="P436">
        <v>1</v>
      </c>
      <c r="Q436">
        <v>0</v>
      </c>
      <c r="R436">
        <v>1</v>
      </c>
      <c r="S436" s="13">
        <f t="shared" si="38"/>
        <v>0</v>
      </c>
      <c r="T436" s="13">
        <f t="shared" si="39"/>
        <v>0</v>
      </c>
      <c r="U436">
        <v>2</v>
      </c>
      <c r="V436">
        <v>0</v>
      </c>
      <c r="W436">
        <v>0</v>
      </c>
      <c r="X436" s="2">
        <v>27.6</v>
      </c>
      <c r="Y436" s="21">
        <v>1.05</v>
      </c>
      <c r="Z436">
        <v>1.06</v>
      </c>
      <c r="AA436">
        <v>4.67</v>
      </c>
      <c r="AB436" s="32">
        <f t="shared" si="40"/>
        <v>0.18499127399650958</v>
      </c>
      <c r="AC436">
        <v>0</v>
      </c>
      <c r="AD436">
        <v>0</v>
      </c>
      <c r="AE436" s="17" t="str">
        <f t="shared" si="41"/>
        <v xml:space="preserve"> </v>
      </c>
      <c r="AF436" s="35">
        <v>0</v>
      </c>
      <c r="AG436" s="35">
        <v>3</v>
      </c>
      <c r="AH436" s="35">
        <v>3</v>
      </c>
      <c r="AI436" s="35">
        <v>17</v>
      </c>
      <c r="AJ436" s="35">
        <v>0</v>
      </c>
      <c r="AK436" s="35">
        <v>10</v>
      </c>
      <c r="AL436" s="35">
        <v>10</v>
      </c>
      <c r="AM436" s="35">
        <v>2</v>
      </c>
      <c r="AN436">
        <v>0</v>
      </c>
      <c r="AO436">
        <v>1</v>
      </c>
      <c r="AP436" s="2">
        <v>-76.09</v>
      </c>
      <c r="AQ436" s="2">
        <v>23.3</v>
      </c>
      <c r="AR436" s="2">
        <v>81.313000000000002</v>
      </c>
      <c r="AS436" s="21">
        <v>1.982</v>
      </c>
      <c r="AT436" s="2">
        <v>-2.8</v>
      </c>
      <c r="AU436" s="2">
        <v>-0.30000000000000004</v>
      </c>
      <c r="AV436" s="2">
        <v>-0.1</v>
      </c>
      <c r="AW436" s="2">
        <v>-0.2</v>
      </c>
      <c r="AX436" s="2">
        <v>0.2</v>
      </c>
      <c r="AY436" s="2">
        <v>-0.4</v>
      </c>
    </row>
    <row r="437" spans="1:51" x14ac:dyDescent="0.2">
      <c r="A437" s="12" t="s">
        <v>396</v>
      </c>
      <c r="B437" s="12" t="s">
        <v>392</v>
      </c>
      <c r="C437" t="s">
        <v>395</v>
      </c>
      <c r="D437" t="s">
        <v>393</v>
      </c>
      <c r="E437" s="12" t="s">
        <v>178</v>
      </c>
      <c r="F437">
        <v>78</v>
      </c>
      <c r="G437">
        <v>0</v>
      </c>
      <c r="H437">
        <v>1</v>
      </c>
      <c r="I437" s="31">
        <f t="shared" si="36"/>
        <v>1</v>
      </c>
      <c r="J437">
        <v>0</v>
      </c>
      <c r="K437">
        <v>1</v>
      </c>
      <c r="L437" s="3">
        <v>0</v>
      </c>
      <c r="M437" s="3">
        <v>0</v>
      </c>
      <c r="N437" s="3">
        <v>1</v>
      </c>
      <c r="O437" s="15">
        <f t="shared" si="37"/>
        <v>0</v>
      </c>
      <c r="P437">
        <v>4</v>
      </c>
      <c r="Q437">
        <v>1</v>
      </c>
      <c r="R437">
        <v>0</v>
      </c>
      <c r="S437" s="13">
        <f t="shared" si="38"/>
        <v>0</v>
      </c>
      <c r="T437" s="13">
        <f t="shared" si="39"/>
        <v>0</v>
      </c>
      <c r="U437">
        <v>14</v>
      </c>
      <c r="V437">
        <v>8</v>
      </c>
      <c r="W437">
        <v>0</v>
      </c>
      <c r="X437" s="2">
        <v>133.8333333333</v>
      </c>
      <c r="Y437" s="21">
        <v>1.7000000000000002</v>
      </c>
      <c r="Z437">
        <v>1.66</v>
      </c>
      <c r="AA437">
        <v>3.19</v>
      </c>
      <c r="AB437" s="32">
        <f t="shared" si="40"/>
        <v>0.34226804123711341</v>
      </c>
      <c r="AE437" s="17" t="str">
        <f t="shared" si="41"/>
        <v xml:space="preserve"> </v>
      </c>
      <c r="AF437" s="35">
        <v>4</v>
      </c>
      <c r="AG437" s="35">
        <v>18</v>
      </c>
      <c r="AH437" s="35">
        <v>16</v>
      </c>
      <c r="AI437" s="35">
        <v>85</v>
      </c>
      <c r="AJ437" s="35">
        <v>8</v>
      </c>
      <c r="AK437" s="35">
        <v>42</v>
      </c>
      <c r="AL437" s="35">
        <v>40</v>
      </c>
      <c r="AM437" s="35">
        <v>7</v>
      </c>
      <c r="AN437">
        <v>0</v>
      </c>
      <c r="AO437">
        <v>1</v>
      </c>
      <c r="AP437" s="2">
        <v>-69.52</v>
      </c>
      <c r="AQ437" s="2">
        <v>21.8</v>
      </c>
      <c r="AR437" s="2">
        <v>79.177999999999997</v>
      </c>
      <c r="AS437" s="21">
        <v>-6.0179999999999998</v>
      </c>
      <c r="AT437" s="2">
        <v>-11.4</v>
      </c>
      <c r="AU437" s="2">
        <v>-0.5</v>
      </c>
      <c r="AV437" s="2">
        <v>-0.30000000000000004</v>
      </c>
      <c r="AW437" s="2">
        <v>0.60000000000000009</v>
      </c>
      <c r="AX437" s="2">
        <v>0.30000000000000004</v>
      </c>
      <c r="AY437" s="2">
        <v>0.1</v>
      </c>
    </row>
    <row r="438" spans="1:51" x14ac:dyDescent="0.2">
      <c r="A438" s="12" t="s">
        <v>3481</v>
      </c>
      <c r="B438" s="12" t="s">
        <v>3482</v>
      </c>
      <c r="C438" t="s">
        <v>3480</v>
      </c>
      <c r="D438" t="s">
        <v>122</v>
      </c>
      <c r="E438" s="12" t="s">
        <v>148</v>
      </c>
      <c r="F438">
        <v>11</v>
      </c>
      <c r="G438">
        <v>0</v>
      </c>
      <c r="H438">
        <v>0</v>
      </c>
      <c r="I438" s="31">
        <f t="shared" si="36"/>
        <v>0</v>
      </c>
      <c r="J438">
        <v>0</v>
      </c>
      <c r="K438">
        <v>0</v>
      </c>
      <c r="L438" s="3">
        <v>0</v>
      </c>
      <c r="M438" s="3">
        <v>0</v>
      </c>
      <c r="N438" s="3">
        <v>0</v>
      </c>
      <c r="O438" s="15">
        <f t="shared" si="37"/>
        <v>0</v>
      </c>
      <c r="P438">
        <v>0</v>
      </c>
      <c r="Q438">
        <v>0</v>
      </c>
      <c r="R438">
        <v>0</v>
      </c>
      <c r="S438" s="13">
        <f t="shared" si="38"/>
        <v>0</v>
      </c>
      <c r="T438" s="13">
        <f t="shared" si="39"/>
        <v>0</v>
      </c>
      <c r="U438">
        <v>0</v>
      </c>
      <c r="V438">
        <v>0</v>
      </c>
      <c r="W438">
        <v>0</v>
      </c>
      <c r="X438" s="2">
        <v>0</v>
      </c>
      <c r="Y438" s="21">
        <v>0</v>
      </c>
      <c r="AB438" s="32">
        <f t="shared" si="40"/>
        <v>0</v>
      </c>
      <c r="AC438">
        <v>0</v>
      </c>
      <c r="AD438">
        <v>0</v>
      </c>
      <c r="AE438" s="17" t="str">
        <f t="shared" si="41"/>
        <v xml:space="preserve"> 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>
        <v>0</v>
      </c>
      <c r="AO438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</row>
    <row r="439" spans="1:51" x14ac:dyDescent="0.2">
      <c r="A439" s="12" t="s">
        <v>298</v>
      </c>
      <c r="B439" s="12" t="s">
        <v>299</v>
      </c>
      <c r="C439" t="s">
        <v>297</v>
      </c>
      <c r="D439" t="s">
        <v>300</v>
      </c>
      <c r="E439" s="12" t="s">
        <v>123</v>
      </c>
      <c r="F439">
        <v>77</v>
      </c>
      <c r="G439">
        <v>0</v>
      </c>
      <c r="H439">
        <v>0</v>
      </c>
      <c r="I439" s="31">
        <f t="shared" si="36"/>
        <v>0</v>
      </c>
      <c r="J439">
        <v>0</v>
      </c>
      <c r="K439">
        <v>0</v>
      </c>
      <c r="L439" s="3">
        <v>0</v>
      </c>
      <c r="M439" s="3">
        <v>0</v>
      </c>
      <c r="N439" s="3">
        <v>0</v>
      </c>
      <c r="O439" s="15">
        <f t="shared" si="37"/>
        <v>0</v>
      </c>
      <c r="P439">
        <v>1</v>
      </c>
      <c r="Q439">
        <v>1</v>
      </c>
      <c r="R439">
        <v>0</v>
      </c>
      <c r="S439" s="13">
        <f t="shared" si="38"/>
        <v>0</v>
      </c>
      <c r="T439" s="13">
        <f t="shared" si="39"/>
        <v>0</v>
      </c>
      <c r="U439">
        <v>2</v>
      </c>
      <c r="V439">
        <v>0</v>
      </c>
      <c r="W439">
        <v>0</v>
      </c>
      <c r="X439" s="2">
        <v>35.299999999999997</v>
      </c>
      <c r="Y439" s="21">
        <v>0.45</v>
      </c>
      <c r="Z439">
        <v>0.45</v>
      </c>
      <c r="AA439">
        <v>4.76</v>
      </c>
      <c r="AB439" s="32">
        <f t="shared" si="40"/>
        <v>8.6372360844529747E-2</v>
      </c>
      <c r="AC439">
        <v>8</v>
      </c>
      <c r="AD439">
        <v>10</v>
      </c>
      <c r="AE439" s="17">
        <f t="shared" si="41"/>
        <v>0.44444444444444442</v>
      </c>
      <c r="AF439" s="35">
        <v>0</v>
      </c>
      <c r="AG439" s="35">
        <v>6</v>
      </c>
      <c r="AH439" s="35">
        <v>4</v>
      </c>
      <c r="AI439" s="35">
        <v>34</v>
      </c>
      <c r="AJ439" s="35">
        <v>2</v>
      </c>
      <c r="AK439" s="35">
        <v>13</v>
      </c>
      <c r="AL439" s="35">
        <v>6</v>
      </c>
      <c r="AM439" s="35">
        <v>1</v>
      </c>
      <c r="AN439">
        <v>0</v>
      </c>
      <c r="AO439">
        <v>2</v>
      </c>
      <c r="AP439" s="2">
        <v>-89.78</v>
      </c>
      <c r="AQ439" s="2">
        <v>-13</v>
      </c>
      <c r="AR439" s="2">
        <v>72.417000000000002</v>
      </c>
      <c r="AS439" s="21">
        <v>-2.5099999999999998</v>
      </c>
      <c r="AT439" s="2">
        <v>-4.9000000000000004</v>
      </c>
      <c r="AU439" s="2">
        <v>-1.5</v>
      </c>
      <c r="AV439" s="2">
        <v>0.1</v>
      </c>
      <c r="AW439" s="2">
        <v>0</v>
      </c>
      <c r="AX439" s="2">
        <v>-0.4</v>
      </c>
      <c r="AY439" s="2">
        <v>-1.9</v>
      </c>
    </row>
    <row r="440" spans="1:51" x14ac:dyDescent="0.2">
      <c r="A440" s="12" t="s">
        <v>298</v>
      </c>
      <c r="B440" s="12" t="s">
        <v>1550</v>
      </c>
      <c r="C440" t="s">
        <v>1549</v>
      </c>
      <c r="D440" t="s">
        <v>367</v>
      </c>
      <c r="E440" s="12" t="s">
        <v>178</v>
      </c>
      <c r="F440">
        <v>66</v>
      </c>
      <c r="G440">
        <v>0</v>
      </c>
      <c r="H440">
        <v>1</v>
      </c>
      <c r="I440" s="31">
        <f t="shared" si="36"/>
        <v>1</v>
      </c>
      <c r="J440">
        <v>0</v>
      </c>
      <c r="K440">
        <v>1</v>
      </c>
      <c r="L440" s="3">
        <v>0</v>
      </c>
      <c r="M440" s="3">
        <v>0</v>
      </c>
      <c r="N440" s="3">
        <v>1</v>
      </c>
      <c r="O440" s="15">
        <f t="shared" si="37"/>
        <v>0</v>
      </c>
      <c r="P440">
        <v>2</v>
      </c>
      <c r="Q440">
        <v>0</v>
      </c>
      <c r="R440">
        <v>0</v>
      </c>
      <c r="S440" s="13">
        <f t="shared" si="38"/>
        <v>0</v>
      </c>
      <c r="T440" s="13">
        <f t="shared" si="39"/>
        <v>0</v>
      </c>
      <c r="U440">
        <v>49</v>
      </c>
      <c r="V440">
        <v>9</v>
      </c>
      <c r="W440">
        <v>5</v>
      </c>
      <c r="X440" s="2">
        <v>221.48333333330001</v>
      </c>
      <c r="Y440" s="21">
        <v>3.35</v>
      </c>
      <c r="Z440">
        <v>3.22</v>
      </c>
      <c r="AA440">
        <v>2.4700000000000002</v>
      </c>
      <c r="AB440" s="32">
        <f t="shared" si="40"/>
        <v>0.56590509666080846</v>
      </c>
      <c r="AE440" s="17" t="str">
        <f t="shared" si="41"/>
        <v xml:space="preserve"> </v>
      </c>
      <c r="AF440" s="35">
        <v>3</v>
      </c>
      <c r="AG440" s="35">
        <v>15</v>
      </c>
      <c r="AH440" s="35">
        <v>28</v>
      </c>
      <c r="AI440" s="35">
        <v>146</v>
      </c>
      <c r="AJ440" s="35">
        <v>7</v>
      </c>
      <c r="AK440" s="35">
        <v>64</v>
      </c>
      <c r="AL440" s="35">
        <v>106</v>
      </c>
      <c r="AM440" s="35">
        <v>10</v>
      </c>
      <c r="AN440">
        <v>0</v>
      </c>
      <c r="AO440">
        <v>1</v>
      </c>
      <c r="AP440" s="2">
        <v>-79.91</v>
      </c>
      <c r="AQ440" s="2">
        <v>0.4</v>
      </c>
      <c r="AR440" s="2">
        <v>74.102999999999994</v>
      </c>
      <c r="AS440" s="21">
        <v>-16.823</v>
      </c>
      <c r="AT440" s="2">
        <v>-17.8</v>
      </c>
      <c r="AU440" s="2">
        <v>2.2000000000000002</v>
      </c>
      <c r="AV440" s="2">
        <v>0.7</v>
      </c>
      <c r="AW440" s="2">
        <v>0.9</v>
      </c>
      <c r="AX440" s="2">
        <v>-2.7</v>
      </c>
      <c r="AY440" s="2">
        <v>1.2</v>
      </c>
    </row>
    <row r="441" spans="1:51" x14ac:dyDescent="0.2">
      <c r="A441" s="12" t="s">
        <v>298</v>
      </c>
      <c r="B441" s="12" t="s">
        <v>2225</v>
      </c>
      <c r="C441" t="s">
        <v>2224</v>
      </c>
      <c r="D441" t="s">
        <v>112</v>
      </c>
      <c r="E441" s="12" t="s">
        <v>113</v>
      </c>
      <c r="F441">
        <v>7</v>
      </c>
      <c r="G441">
        <v>0</v>
      </c>
      <c r="H441">
        <v>0</v>
      </c>
      <c r="I441" s="31">
        <f t="shared" si="36"/>
        <v>0</v>
      </c>
      <c r="J441">
        <v>0</v>
      </c>
      <c r="K441">
        <v>0</v>
      </c>
      <c r="L441" s="3">
        <v>0</v>
      </c>
      <c r="M441" s="3">
        <v>0</v>
      </c>
      <c r="N441" s="3">
        <v>0</v>
      </c>
      <c r="O441" s="15">
        <f t="shared" si="37"/>
        <v>0</v>
      </c>
      <c r="P441">
        <v>0</v>
      </c>
      <c r="Q441">
        <v>0</v>
      </c>
      <c r="R441">
        <v>0</v>
      </c>
      <c r="S441" s="13">
        <f t="shared" si="38"/>
        <v>0</v>
      </c>
      <c r="T441" s="13">
        <f t="shared" si="39"/>
        <v>0</v>
      </c>
      <c r="U441">
        <v>0</v>
      </c>
      <c r="V441">
        <v>0</v>
      </c>
      <c r="W441">
        <v>0</v>
      </c>
      <c r="X441" s="2">
        <v>0.18333333330000001</v>
      </c>
      <c r="Y441" s="21">
        <v>1.6666666699999999E-2</v>
      </c>
      <c r="Z441">
        <v>0.03</v>
      </c>
      <c r="AA441">
        <v>6.4</v>
      </c>
      <c r="AB441" s="32">
        <f t="shared" si="40"/>
        <v>4.6656298600311038E-3</v>
      </c>
      <c r="AC441">
        <v>0</v>
      </c>
      <c r="AD441">
        <v>0</v>
      </c>
      <c r="AE441" s="17" t="str">
        <f t="shared" si="41"/>
        <v xml:space="preserve"> </v>
      </c>
      <c r="AF441" s="35">
        <v>0</v>
      </c>
      <c r="AG441" s="35">
        <v>0</v>
      </c>
      <c r="AH441" s="35">
        <v>0</v>
      </c>
      <c r="AI441" s="35">
        <v>0</v>
      </c>
      <c r="AJ441" s="35">
        <v>0</v>
      </c>
      <c r="AK441" s="35">
        <v>0</v>
      </c>
      <c r="AL441" s="35">
        <v>0</v>
      </c>
      <c r="AM441" s="35">
        <v>0</v>
      </c>
      <c r="AN441">
        <v>0</v>
      </c>
      <c r="AO441">
        <v>0</v>
      </c>
      <c r="AP441" s="2">
        <v>0</v>
      </c>
      <c r="AQ441" s="2">
        <v>100.5</v>
      </c>
      <c r="AR441" s="2">
        <v>75.563999999999993</v>
      </c>
      <c r="AS441" s="21">
        <v>-7.5449999999999999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</row>
    <row r="442" spans="1:51" x14ac:dyDescent="0.2">
      <c r="A442" s="12" t="s">
        <v>2443</v>
      </c>
      <c r="B442" s="12" t="s">
        <v>2444</v>
      </c>
      <c r="C442" t="s">
        <v>2442</v>
      </c>
      <c r="D442" t="s">
        <v>169</v>
      </c>
      <c r="E442" s="12" t="s">
        <v>178</v>
      </c>
      <c r="F442">
        <v>1</v>
      </c>
      <c r="G442">
        <v>0</v>
      </c>
      <c r="H442">
        <v>0</v>
      </c>
      <c r="I442" s="31">
        <f t="shared" si="36"/>
        <v>0</v>
      </c>
      <c r="J442">
        <v>0</v>
      </c>
      <c r="K442">
        <v>0</v>
      </c>
      <c r="L442" s="3">
        <v>0</v>
      </c>
      <c r="M442" s="3">
        <v>0</v>
      </c>
      <c r="N442" s="3">
        <v>0</v>
      </c>
      <c r="O442" s="15">
        <f t="shared" si="37"/>
        <v>0</v>
      </c>
      <c r="P442">
        <v>0</v>
      </c>
      <c r="Q442">
        <v>0</v>
      </c>
      <c r="R442">
        <v>0</v>
      </c>
      <c r="S442" s="13">
        <f t="shared" si="38"/>
        <v>0</v>
      </c>
      <c r="T442" s="13">
        <f t="shared" si="39"/>
        <v>0</v>
      </c>
      <c r="U442">
        <v>0</v>
      </c>
      <c r="V442">
        <v>0</v>
      </c>
      <c r="W442">
        <v>0</v>
      </c>
      <c r="X442" s="2">
        <v>0</v>
      </c>
      <c r="Y442" s="21">
        <v>0</v>
      </c>
      <c r="AB442" s="32">
        <f t="shared" si="40"/>
        <v>0</v>
      </c>
      <c r="AE442" s="17" t="str">
        <f t="shared" si="41"/>
        <v xml:space="preserve"> </v>
      </c>
      <c r="AF442" s="35">
        <v>0</v>
      </c>
      <c r="AG442" s="35">
        <v>0</v>
      </c>
      <c r="AH442" s="35">
        <v>0</v>
      </c>
      <c r="AI442" s="35">
        <v>0</v>
      </c>
      <c r="AJ442" s="35">
        <v>0</v>
      </c>
      <c r="AK442" s="35">
        <v>0</v>
      </c>
      <c r="AL442" s="35">
        <v>0</v>
      </c>
      <c r="AM442" s="35">
        <v>0</v>
      </c>
      <c r="AN442">
        <v>0</v>
      </c>
      <c r="AO44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</row>
    <row r="443" spans="1:51" x14ac:dyDescent="0.2">
      <c r="A443" s="12" t="s">
        <v>668</v>
      </c>
      <c r="B443" s="12" t="s">
        <v>669</v>
      </c>
      <c r="C443" t="s">
        <v>667</v>
      </c>
      <c r="D443" t="s">
        <v>210</v>
      </c>
      <c r="E443" s="12" t="s">
        <v>178</v>
      </c>
      <c r="F443">
        <v>10</v>
      </c>
      <c r="G443">
        <v>0</v>
      </c>
      <c r="H443">
        <v>0</v>
      </c>
      <c r="I443" s="31">
        <f t="shared" si="36"/>
        <v>0</v>
      </c>
      <c r="J443">
        <v>0</v>
      </c>
      <c r="K443">
        <v>0</v>
      </c>
      <c r="L443" s="3">
        <v>0</v>
      </c>
      <c r="M443" s="3">
        <v>0</v>
      </c>
      <c r="N443" s="3">
        <v>0</v>
      </c>
      <c r="O443" s="15">
        <f t="shared" si="37"/>
        <v>0</v>
      </c>
      <c r="P443">
        <v>0</v>
      </c>
      <c r="Q443">
        <v>0</v>
      </c>
      <c r="R443">
        <v>0</v>
      </c>
      <c r="S443" s="13">
        <f t="shared" si="38"/>
        <v>0</v>
      </c>
      <c r="T443" s="13">
        <f t="shared" si="39"/>
        <v>0</v>
      </c>
      <c r="U443">
        <v>1</v>
      </c>
      <c r="V443">
        <v>2</v>
      </c>
      <c r="W443">
        <v>0</v>
      </c>
      <c r="X443" s="2">
        <v>4.6666666667000003</v>
      </c>
      <c r="Y443" s="21">
        <v>0.46666666670000001</v>
      </c>
      <c r="Z443">
        <v>0.47</v>
      </c>
      <c r="AA443">
        <v>3.55</v>
      </c>
      <c r="AB443" s="32">
        <f t="shared" si="40"/>
        <v>0.11691542288557215</v>
      </c>
      <c r="AE443" s="17" t="str">
        <f t="shared" si="41"/>
        <v xml:space="preserve"> </v>
      </c>
      <c r="AF443" s="35">
        <v>0</v>
      </c>
      <c r="AG443" s="35">
        <v>0</v>
      </c>
      <c r="AH443" s="35">
        <v>0</v>
      </c>
      <c r="AI443" s="35">
        <v>4</v>
      </c>
      <c r="AJ443" s="35">
        <v>0</v>
      </c>
      <c r="AK443" s="35">
        <v>0</v>
      </c>
      <c r="AL443" s="35">
        <v>3</v>
      </c>
      <c r="AM443" s="35">
        <v>0</v>
      </c>
      <c r="AN443">
        <v>0</v>
      </c>
      <c r="AO443">
        <v>0</v>
      </c>
      <c r="AP443" s="2">
        <v>-90</v>
      </c>
      <c r="AQ443" s="2">
        <v>16.399999999999999</v>
      </c>
      <c r="AR443" s="2">
        <v>82.129000000000005</v>
      </c>
      <c r="AS443" s="21">
        <v>2.8730000000000002</v>
      </c>
      <c r="AT443" s="2">
        <v>-0.4</v>
      </c>
      <c r="AU443" s="2">
        <v>-0.1</v>
      </c>
      <c r="AV443" s="2">
        <v>0</v>
      </c>
      <c r="AW443" s="2">
        <v>-0.1</v>
      </c>
      <c r="AX443" s="2">
        <v>0</v>
      </c>
      <c r="AY443" s="2">
        <v>-0.2</v>
      </c>
    </row>
    <row r="444" spans="1:51" x14ac:dyDescent="0.2">
      <c r="A444" s="12" t="s">
        <v>1923</v>
      </c>
      <c r="B444" s="12" t="s">
        <v>1924</v>
      </c>
      <c r="C444" t="s">
        <v>1922</v>
      </c>
      <c r="D444" t="s">
        <v>147</v>
      </c>
      <c r="E444" s="12" t="s">
        <v>156</v>
      </c>
      <c r="F444">
        <v>81</v>
      </c>
      <c r="G444">
        <v>0</v>
      </c>
      <c r="H444">
        <v>0</v>
      </c>
      <c r="I444" s="31">
        <f t="shared" si="36"/>
        <v>0</v>
      </c>
      <c r="J444">
        <v>0</v>
      </c>
      <c r="K444">
        <v>0</v>
      </c>
      <c r="L444" s="3">
        <v>0</v>
      </c>
      <c r="M444" s="3">
        <v>0</v>
      </c>
      <c r="N444" s="3">
        <v>0</v>
      </c>
      <c r="O444" s="15">
        <f t="shared" si="37"/>
        <v>0</v>
      </c>
      <c r="P444">
        <v>1</v>
      </c>
      <c r="Q444">
        <v>0</v>
      </c>
      <c r="R444">
        <v>0</v>
      </c>
      <c r="S444" s="13">
        <f t="shared" si="38"/>
        <v>0</v>
      </c>
      <c r="T444" s="13">
        <f t="shared" si="39"/>
        <v>0</v>
      </c>
      <c r="U444">
        <v>0</v>
      </c>
      <c r="V444">
        <v>0</v>
      </c>
      <c r="W444">
        <v>0</v>
      </c>
      <c r="X444" s="2">
        <v>2.8666666667</v>
      </c>
      <c r="Y444" s="21">
        <v>3.3333333300000004E-2</v>
      </c>
      <c r="Z444">
        <v>0.04</v>
      </c>
      <c r="AA444">
        <v>5.0199999999999996</v>
      </c>
      <c r="AB444" s="32">
        <f t="shared" si="40"/>
        <v>7.9051383399209498E-3</v>
      </c>
      <c r="AC444">
        <v>3</v>
      </c>
      <c r="AD444">
        <v>3</v>
      </c>
      <c r="AE444" s="17">
        <f t="shared" si="41"/>
        <v>0.5</v>
      </c>
      <c r="AF444" s="35">
        <v>0</v>
      </c>
      <c r="AG444" s="35">
        <v>0</v>
      </c>
      <c r="AH444" s="35">
        <v>0</v>
      </c>
      <c r="AI444" s="35">
        <v>1</v>
      </c>
      <c r="AJ444" s="35">
        <v>0</v>
      </c>
      <c r="AK444" s="35">
        <v>2</v>
      </c>
      <c r="AL444" s="35">
        <v>1</v>
      </c>
      <c r="AM444" s="35">
        <v>0</v>
      </c>
      <c r="AN444">
        <v>0</v>
      </c>
      <c r="AO444">
        <v>0</v>
      </c>
      <c r="AP444" s="2">
        <v>-83.72</v>
      </c>
      <c r="AQ444" s="2">
        <v>11.5</v>
      </c>
      <c r="AR444" s="2">
        <v>78.683999999999997</v>
      </c>
      <c r="AS444" s="21">
        <v>-0.115</v>
      </c>
      <c r="AT444" s="2">
        <v>0</v>
      </c>
      <c r="AU444" s="2">
        <v>0.2</v>
      </c>
      <c r="AV444" s="2">
        <v>0</v>
      </c>
      <c r="AW444" s="2">
        <v>0</v>
      </c>
      <c r="AX444" s="2">
        <v>0</v>
      </c>
      <c r="AY444" s="2">
        <v>0.2</v>
      </c>
    </row>
    <row r="445" spans="1:51" x14ac:dyDescent="0.2">
      <c r="A445" s="12" t="s">
        <v>120</v>
      </c>
      <c r="B445" s="12" t="s">
        <v>121</v>
      </c>
      <c r="C445" t="s">
        <v>119</v>
      </c>
      <c r="D445" t="s">
        <v>122</v>
      </c>
      <c r="E445" s="12" t="s">
        <v>123</v>
      </c>
      <c r="F445">
        <v>70</v>
      </c>
      <c r="G445">
        <v>0</v>
      </c>
      <c r="H445">
        <v>0</v>
      </c>
      <c r="I445" s="31">
        <f t="shared" si="36"/>
        <v>0</v>
      </c>
      <c r="J445">
        <v>0</v>
      </c>
      <c r="K445">
        <v>0</v>
      </c>
      <c r="L445" s="3">
        <v>0</v>
      </c>
      <c r="M445" s="3">
        <v>0</v>
      </c>
      <c r="N445" s="3">
        <v>0</v>
      </c>
      <c r="O445" s="15">
        <f t="shared" si="37"/>
        <v>0</v>
      </c>
      <c r="P445">
        <v>2</v>
      </c>
      <c r="Q445">
        <v>0</v>
      </c>
      <c r="R445">
        <v>2</v>
      </c>
      <c r="S445" s="13">
        <f t="shared" si="38"/>
        <v>0</v>
      </c>
      <c r="T445" s="13">
        <f t="shared" si="39"/>
        <v>0</v>
      </c>
      <c r="U445">
        <v>5</v>
      </c>
      <c r="V445">
        <v>2</v>
      </c>
      <c r="W445">
        <v>0</v>
      </c>
      <c r="X445" s="2">
        <v>44.616666666699999</v>
      </c>
      <c r="Y445" s="21">
        <v>0.63333333329999997</v>
      </c>
      <c r="Z445">
        <v>0.64</v>
      </c>
      <c r="AA445">
        <v>5.12</v>
      </c>
      <c r="AB445" s="32">
        <f t="shared" si="40"/>
        <v>0.11111111111111112</v>
      </c>
      <c r="AC445">
        <v>1</v>
      </c>
      <c r="AD445">
        <v>1</v>
      </c>
      <c r="AE445" s="17">
        <f t="shared" si="41"/>
        <v>0.5</v>
      </c>
      <c r="AF445" s="35">
        <v>0</v>
      </c>
      <c r="AG445" s="35">
        <v>3</v>
      </c>
      <c r="AH445" s="35">
        <v>6</v>
      </c>
      <c r="AI445" s="35">
        <v>24</v>
      </c>
      <c r="AJ445" s="35">
        <v>1</v>
      </c>
      <c r="AK445" s="35">
        <v>9</v>
      </c>
      <c r="AL445" s="35">
        <v>22</v>
      </c>
      <c r="AM445" s="35">
        <v>3</v>
      </c>
      <c r="AN445">
        <v>1</v>
      </c>
      <c r="AO445">
        <v>0</v>
      </c>
      <c r="AP445" s="2">
        <v>-64.55</v>
      </c>
      <c r="AQ445" s="2">
        <v>22.8</v>
      </c>
      <c r="AR445" s="2">
        <v>83.08</v>
      </c>
      <c r="AS445" s="21">
        <v>-0.216</v>
      </c>
      <c r="AT445" s="2">
        <v>-3.4</v>
      </c>
      <c r="AU445" s="2">
        <v>1</v>
      </c>
      <c r="AV445" s="2">
        <v>-0.4</v>
      </c>
      <c r="AW445" s="2">
        <v>-0.30000000000000004</v>
      </c>
      <c r="AX445" s="2">
        <v>-0.4</v>
      </c>
      <c r="AY445" s="2">
        <v>0</v>
      </c>
    </row>
    <row r="446" spans="1:51" x14ac:dyDescent="0.2">
      <c r="A446" s="12" t="s">
        <v>120</v>
      </c>
      <c r="B446" s="12" t="s">
        <v>624</v>
      </c>
      <c r="C446" t="s">
        <v>623</v>
      </c>
      <c r="D446" t="s">
        <v>610</v>
      </c>
      <c r="E446" s="12" t="s">
        <v>178</v>
      </c>
      <c r="F446">
        <v>82</v>
      </c>
      <c r="G446">
        <v>0</v>
      </c>
      <c r="H446">
        <v>0</v>
      </c>
      <c r="I446" s="31">
        <f t="shared" si="36"/>
        <v>0</v>
      </c>
      <c r="J446">
        <v>0</v>
      </c>
      <c r="K446">
        <v>0</v>
      </c>
      <c r="L446" s="3">
        <v>0</v>
      </c>
      <c r="M446" s="3">
        <v>0</v>
      </c>
      <c r="N446" s="3">
        <v>0</v>
      </c>
      <c r="O446" s="15">
        <f t="shared" si="37"/>
        <v>0</v>
      </c>
      <c r="P446">
        <v>4</v>
      </c>
      <c r="Q446">
        <v>0</v>
      </c>
      <c r="R446">
        <v>1</v>
      </c>
      <c r="S446" s="13">
        <f t="shared" si="38"/>
        <v>0</v>
      </c>
      <c r="T446" s="13">
        <f t="shared" si="39"/>
        <v>0</v>
      </c>
      <c r="U446">
        <v>37</v>
      </c>
      <c r="V446">
        <v>5</v>
      </c>
      <c r="W446">
        <v>6</v>
      </c>
      <c r="X446" s="2">
        <v>179.98333333330001</v>
      </c>
      <c r="Y446" s="21">
        <v>2.1833333333000002</v>
      </c>
      <c r="Z446">
        <v>2.17</v>
      </c>
      <c r="AA446">
        <v>2.16</v>
      </c>
      <c r="AB446" s="32">
        <f t="shared" si="40"/>
        <v>0.50115473441108538</v>
      </c>
      <c r="AE446" s="17" t="str">
        <f t="shared" si="41"/>
        <v xml:space="preserve"> </v>
      </c>
      <c r="AF446" s="35">
        <v>2</v>
      </c>
      <c r="AG446" s="35">
        <v>21</v>
      </c>
      <c r="AH446" s="35">
        <v>22</v>
      </c>
      <c r="AI446" s="35">
        <v>117</v>
      </c>
      <c r="AJ446" s="35">
        <v>8</v>
      </c>
      <c r="AK446" s="35">
        <v>66</v>
      </c>
      <c r="AL446" s="35">
        <v>99</v>
      </c>
      <c r="AM446" s="35">
        <v>7</v>
      </c>
      <c r="AN446">
        <v>0</v>
      </c>
      <c r="AO446">
        <v>1</v>
      </c>
      <c r="AP446" s="2">
        <v>-88.95</v>
      </c>
      <c r="AQ446" s="2">
        <v>-16.899999999999999</v>
      </c>
      <c r="AR446" s="2">
        <v>83.697999999999993</v>
      </c>
      <c r="AS446" s="21">
        <v>1.3169999999999999</v>
      </c>
      <c r="AT446" s="2">
        <v>-15</v>
      </c>
      <c r="AU446" s="2">
        <v>2.1</v>
      </c>
      <c r="AV446" s="2">
        <v>0</v>
      </c>
      <c r="AW446" s="2">
        <v>0.4</v>
      </c>
      <c r="AX446" s="2">
        <v>-2.8</v>
      </c>
      <c r="AY446" s="2">
        <v>-0.30000000000000004</v>
      </c>
    </row>
    <row r="447" spans="1:51" x14ac:dyDescent="0.2">
      <c r="A447" s="12" t="s">
        <v>120</v>
      </c>
      <c r="B447" s="12" t="s">
        <v>1277</v>
      </c>
      <c r="C447" t="s">
        <v>1276</v>
      </c>
      <c r="D447" t="s">
        <v>199</v>
      </c>
      <c r="E447" s="12" t="s">
        <v>178</v>
      </c>
      <c r="F447">
        <v>21</v>
      </c>
      <c r="G447">
        <v>0</v>
      </c>
      <c r="H447">
        <v>0</v>
      </c>
      <c r="I447" s="31">
        <f t="shared" si="36"/>
        <v>0</v>
      </c>
      <c r="J447">
        <v>0</v>
      </c>
      <c r="K447">
        <v>0</v>
      </c>
      <c r="L447" s="3">
        <v>0</v>
      </c>
      <c r="M447" s="3">
        <v>0</v>
      </c>
      <c r="N447" s="3">
        <v>0</v>
      </c>
      <c r="O447" s="15">
        <f t="shared" si="37"/>
        <v>0</v>
      </c>
      <c r="P447">
        <v>0</v>
      </c>
      <c r="Q447">
        <v>0</v>
      </c>
      <c r="R447">
        <v>0</v>
      </c>
      <c r="S447" s="13">
        <f t="shared" si="38"/>
        <v>0</v>
      </c>
      <c r="T447" s="13">
        <f t="shared" si="39"/>
        <v>0</v>
      </c>
      <c r="U447">
        <v>2</v>
      </c>
      <c r="V447">
        <v>1</v>
      </c>
      <c r="W447">
        <v>0</v>
      </c>
      <c r="X447" s="2">
        <v>14.666666666699999</v>
      </c>
      <c r="Y447" s="21">
        <v>0.68333333330000001</v>
      </c>
      <c r="Z447">
        <v>0.71</v>
      </c>
      <c r="AA447">
        <v>3.73</v>
      </c>
      <c r="AB447" s="32">
        <f t="shared" si="40"/>
        <v>0.15990990990990991</v>
      </c>
      <c r="AE447" s="17" t="str">
        <f t="shared" si="41"/>
        <v xml:space="preserve"> </v>
      </c>
      <c r="AF447" s="35">
        <v>0</v>
      </c>
      <c r="AG447" s="35">
        <v>0</v>
      </c>
      <c r="AH447" s="35">
        <v>0</v>
      </c>
      <c r="AI447" s="35">
        <v>8</v>
      </c>
      <c r="AJ447" s="35">
        <v>0</v>
      </c>
      <c r="AK447" s="35">
        <v>2</v>
      </c>
      <c r="AL447" s="35">
        <v>6</v>
      </c>
      <c r="AM447" s="35">
        <v>0</v>
      </c>
      <c r="AN447">
        <v>0</v>
      </c>
      <c r="AO447">
        <v>0</v>
      </c>
      <c r="AP447" s="2">
        <v>-64.290000000000006</v>
      </c>
      <c r="AQ447" s="2">
        <v>3.1</v>
      </c>
      <c r="AR447" s="2">
        <v>85.54</v>
      </c>
      <c r="AS447" s="21">
        <v>4.0469999999999997</v>
      </c>
      <c r="AT447" s="2">
        <v>-1</v>
      </c>
      <c r="AU447" s="2">
        <v>0.2</v>
      </c>
      <c r="AV447" s="2">
        <v>-0.1</v>
      </c>
      <c r="AW447" s="2">
        <v>0.1</v>
      </c>
      <c r="AX447" s="2">
        <v>0.1</v>
      </c>
      <c r="AY447" s="2">
        <v>0.30000000000000004</v>
      </c>
    </row>
    <row r="448" spans="1:51" x14ac:dyDescent="0.2">
      <c r="A448" s="12" t="s">
        <v>120</v>
      </c>
      <c r="B448" s="12" t="s">
        <v>1286</v>
      </c>
      <c r="C448" t="s">
        <v>1285</v>
      </c>
      <c r="D448" t="s">
        <v>382</v>
      </c>
      <c r="E448" s="12" t="s">
        <v>178</v>
      </c>
      <c r="F448">
        <v>76</v>
      </c>
      <c r="G448">
        <v>0</v>
      </c>
      <c r="H448">
        <v>1</v>
      </c>
      <c r="I448" s="31">
        <f t="shared" si="36"/>
        <v>1</v>
      </c>
      <c r="J448">
        <v>1</v>
      </c>
      <c r="K448">
        <v>0</v>
      </c>
      <c r="L448" s="3">
        <v>0</v>
      </c>
      <c r="M448" s="3">
        <v>1</v>
      </c>
      <c r="N448" s="3">
        <v>0</v>
      </c>
      <c r="O448" s="15">
        <f t="shared" si="37"/>
        <v>5.5</v>
      </c>
      <c r="P448">
        <v>2</v>
      </c>
      <c r="Q448">
        <v>1</v>
      </c>
      <c r="R448">
        <v>2</v>
      </c>
      <c r="S448" s="13">
        <f t="shared" si="38"/>
        <v>0</v>
      </c>
      <c r="T448" s="13">
        <f t="shared" si="39"/>
        <v>0</v>
      </c>
      <c r="U448">
        <v>15</v>
      </c>
      <c r="V448">
        <v>11</v>
      </c>
      <c r="W448">
        <v>5</v>
      </c>
      <c r="X448" s="2">
        <v>184.35</v>
      </c>
      <c r="Y448" s="21">
        <v>2.4166666666999999</v>
      </c>
      <c r="Z448">
        <v>2.35</v>
      </c>
      <c r="AA448">
        <v>2.2400000000000002</v>
      </c>
      <c r="AB448" s="32">
        <f t="shared" si="40"/>
        <v>0.51198257080610021</v>
      </c>
      <c r="AE448" s="17" t="str">
        <f t="shared" si="41"/>
        <v xml:space="preserve"> </v>
      </c>
      <c r="AF448" s="35">
        <v>4</v>
      </c>
      <c r="AG448" s="35">
        <v>25</v>
      </c>
      <c r="AH448" s="35">
        <v>18</v>
      </c>
      <c r="AI448" s="35">
        <v>157</v>
      </c>
      <c r="AJ448" s="35">
        <v>6</v>
      </c>
      <c r="AK448" s="35">
        <v>58</v>
      </c>
      <c r="AL448" s="35">
        <v>57</v>
      </c>
      <c r="AM448" s="35">
        <v>9</v>
      </c>
      <c r="AN448">
        <v>1</v>
      </c>
      <c r="AO448">
        <v>2</v>
      </c>
      <c r="AP448" s="2">
        <v>-87.21</v>
      </c>
      <c r="AQ448" s="2">
        <v>-27.2</v>
      </c>
      <c r="AR448" s="2">
        <v>83.048000000000002</v>
      </c>
      <c r="AS448" s="21">
        <v>3.9039999999999999</v>
      </c>
      <c r="AT448" s="2">
        <v>-20.8</v>
      </c>
      <c r="AU448" s="2">
        <v>-4.5</v>
      </c>
      <c r="AV448" s="2">
        <v>0.5</v>
      </c>
      <c r="AW448" s="2">
        <v>1.1000000000000001</v>
      </c>
      <c r="AX448" s="2">
        <v>-0.9</v>
      </c>
      <c r="AY448" s="2">
        <v>-3.8</v>
      </c>
    </row>
    <row r="449" spans="1:51" x14ac:dyDescent="0.2">
      <c r="A449" s="12" t="s">
        <v>120</v>
      </c>
      <c r="B449" s="12" t="s">
        <v>1334</v>
      </c>
      <c r="C449" t="s">
        <v>1333</v>
      </c>
      <c r="D449" t="s">
        <v>338</v>
      </c>
      <c r="E449" s="12" t="s">
        <v>156</v>
      </c>
      <c r="F449">
        <v>4</v>
      </c>
      <c r="G449">
        <v>0</v>
      </c>
      <c r="H449">
        <v>0</v>
      </c>
      <c r="I449" s="31">
        <f t="shared" si="36"/>
        <v>0</v>
      </c>
      <c r="J449">
        <v>0</v>
      </c>
      <c r="K449">
        <v>0</v>
      </c>
      <c r="L449" s="3">
        <v>0</v>
      </c>
      <c r="M449" s="3">
        <v>0</v>
      </c>
      <c r="N449" s="3">
        <v>0</v>
      </c>
      <c r="O449" s="15">
        <f t="shared" si="37"/>
        <v>0</v>
      </c>
      <c r="P449">
        <v>0</v>
      </c>
      <c r="Q449">
        <v>0</v>
      </c>
      <c r="R449">
        <v>0</v>
      </c>
      <c r="S449" s="13">
        <f t="shared" si="38"/>
        <v>0</v>
      </c>
      <c r="T449" s="13">
        <f t="shared" si="39"/>
        <v>0</v>
      </c>
      <c r="U449">
        <v>0</v>
      </c>
      <c r="V449">
        <v>0</v>
      </c>
      <c r="W449">
        <v>0</v>
      </c>
      <c r="X449" s="2">
        <v>3.1333333333</v>
      </c>
      <c r="Y449" s="21">
        <v>0.78333333329999999</v>
      </c>
      <c r="Z449">
        <v>0.78</v>
      </c>
      <c r="AA449">
        <v>4.25</v>
      </c>
      <c r="AB449" s="32">
        <f t="shared" si="40"/>
        <v>0.15506958250497019</v>
      </c>
      <c r="AC449">
        <v>0</v>
      </c>
      <c r="AD449">
        <v>1</v>
      </c>
      <c r="AE449" s="17">
        <f t="shared" si="41"/>
        <v>0</v>
      </c>
      <c r="AF449" s="35">
        <v>0</v>
      </c>
      <c r="AG449" s="35">
        <v>0</v>
      </c>
      <c r="AH449" s="35">
        <v>1</v>
      </c>
      <c r="AI449" s="35">
        <v>0</v>
      </c>
      <c r="AJ449" s="35">
        <v>0</v>
      </c>
      <c r="AK449" s="35">
        <v>1</v>
      </c>
      <c r="AL449" s="35">
        <v>0</v>
      </c>
      <c r="AM449" s="35">
        <v>0</v>
      </c>
      <c r="AN449">
        <v>0</v>
      </c>
      <c r="AO449">
        <v>0</v>
      </c>
      <c r="AP449" s="2">
        <v>0</v>
      </c>
      <c r="AQ449" s="2">
        <v>77.599999999999994</v>
      </c>
      <c r="AR449" s="2">
        <v>82.835999999999999</v>
      </c>
      <c r="AS449" s="21">
        <v>-1.327</v>
      </c>
      <c r="AT449" s="2">
        <v>0.2</v>
      </c>
      <c r="AU449" s="2">
        <v>0.4</v>
      </c>
      <c r="AV449" s="2">
        <v>0</v>
      </c>
      <c r="AW449" s="2">
        <v>0</v>
      </c>
      <c r="AX449" s="2">
        <v>-0.1</v>
      </c>
      <c r="AY449" s="2">
        <v>0.30000000000000004</v>
      </c>
    </row>
    <row r="450" spans="1:51" x14ac:dyDescent="0.2">
      <c r="A450" s="12" t="s">
        <v>120</v>
      </c>
      <c r="B450" s="12" t="s">
        <v>1354</v>
      </c>
      <c r="C450" t="s">
        <v>1353</v>
      </c>
      <c r="D450" t="s">
        <v>305</v>
      </c>
      <c r="E450" s="12" t="s">
        <v>229</v>
      </c>
      <c r="F450">
        <v>66</v>
      </c>
      <c r="G450">
        <v>0</v>
      </c>
      <c r="H450">
        <v>0</v>
      </c>
      <c r="I450" s="31">
        <f t="shared" ref="I450:I513" si="42">G450+H450</f>
        <v>0</v>
      </c>
      <c r="J450">
        <v>0</v>
      </c>
      <c r="K450">
        <v>0</v>
      </c>
      <c r="L450" s="3">
        <v>0</v>
      </c>
      <c r="M450" s="3">
        <v>0</v>
      </c>
      <c r="N450" s="3">
        <v>0</v>
      </c>
      <c r="O450" s="15">
        <f t="shared" ref="O450:O513" si="43">IF(AF450&gt;0,J450/(AF450/(AF450+AH450)),0)</f>
        <v>0</v>
      </c>
      <c r="P450">
        <v>0</v>
      </c>
      <c r="Q450">
        <v>0</v>
      </c>
      <c r="R450">
        <v>0</v>
      </c>
      <c r="S450" s="13">
        <f t="shared" ref="S450:S513" si="44">IF(P450&gt;0,G450/P450,0)</f>
        <v>0</v>
      </c>
      <c r="T450" s="13">
        <f t="shared" ref="T450:T513" si="45">IF(SUM(P450:R450)&gt;0,G450/SUM(P450:R450),0)</f>
        <v>0</v>
      </c>
      <c r="U450">
        <v>0</v>
      </c>
      <c r="V450">
        <v>0</v>
      </c>
      <c r="W450">
        <v>0</v>
      </c>
      <c r="X450" s="2">
        <v>0.35</v>
      </c>
      <c r="Y450" s="21">
        <v>0</v>
      </c>
      <c r="Z450">
        <v>0.01</v>
      </c>
      <c r="AA450">
        <v>5.28</v>
      </c>
      <c r="AB450" s="32">
        <f t="shared" ref="AB450:AB513" si="46">IF(Z450&gt;0,Z450/(Z450+AA450),0)</f>
        <v>1.890359168241966E-3</v>
      </c>
      <c r="AC450">
        <v>0</v>
      </c>
      <c r="AD450">
        <v>0</v>
      </c>
      <c r="AE450" s="17" t="str">
        <f t="shared" ref="AE450:AE513" si="47">IF((AC450+AD450)&gt;0,AC450/(AC450+AD450)," ")</f>
        <v xml:space="preserve"> </v>
      </c>
      <c r="AF450" s="35">
        <v>0</v>
      </c>
      <c r="AG450" s="35">
        <v>0</v>
      </c>
      <c r="AH450" s="35">
        <v>0</v>
      </c>
      <c r="AI450" s="35">
        <v>0</v>
      </c>
      <c r="AJ450" s="35">
        <v>0</v>
      </c>
      <c r="AK450" s="35">
        <v>2</v>
      </c>
      <c r="AL450" s="35">
        <v>0</v>
      </c>
      <c r="AM450" s="35">
        <v>0</v>
      </c>
      <c r="AN450">
        <v>0</v>
      </c>
      <c r="AO450">
        <v>1</v>
      </c>
      <c r="AP450" s="2">
        <v>-171.43</v>
      </c>
      <c r="AQ450" s="2">
        <v>-94</v>
      </c>
      <c r="AR450" s="2">
        <v>75.03</v>
      </c>
      <c r="AS450" s="21">
        <v>-7.2560000000000002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0.1</v>
      </c>
    </row>
    <row r="451" spans="1:51" x14ac:dyDescent="0.2">
      <c r="A451" s="12" t="s">
        <v>120</v>
      </c>
      <c r="B451" s="12" t="s">
        <v>1909</v>
      </c>
      <c r="C451" t="s">
        <v>1915</v>
      </c>
      <c r="D451" t="s">
        <v>300</v>
      </c>
      <c r="E451" s="12" t="s">
        <v>148</v>
      </c>
      <c r="F451">
        <v>2</v>
      </c>
      <c r="G451">
        <v>0</v>
      </c>
      <c r="H451">
        <v>0</v>
      </c>
      <c r="I451" s="31">
        <f t="shared" si="42"/>
        <v>0</v>
      </c>
      <c r="J451">
        <v>0</v>
      </c>
      <c r="K451">
        <v>0</v>
      </c>
      <c r="L451" s="3">
        <v>0</v>
      </c>
      <c r="M451" s="3">
        <v>0</v>
      </c>
      <c r="N451" s="3">
        <v>0</v>
      </c>
      <c r="O451" s="15">
        <f t="shared" si="43"/>
        <v>0</v>
      </c>
      <c r="P451">
        <v>0</v>
      </c>
      <c r="Q451">
        <v>0</v>
      </c>
      <c r="R451">
        <v>0</v>
      </c>
      <c r="S451" s="13">
        <f t="shared" si="44"/>
        <v>0</v>
      </c>
      <c r="T451" s="13">
        <f t="shared" si="45"/>
        <v>0</v>
      </c>
      <c r="U451">
        <v>0</v>
      </c>
      <c r="V451">
        <v>0</v>
      </c>
      <c r="W451">
        <v>0</v>
      </c>
      <c r="X451" s="2">
        <v>0</v>
      </c>
      <c r="Y451" s="21">
        <v>0</v>
      </c>
      <c r="AB451" s="32">
        <f t="shared" si="46"/>
        <v>0</v>
      </c>
      <c r="AC451">
        <v>0</v>
      </c>
      <c r="AD451">
        <v>0</v>
      </c>
      <c r="AE451" s="17" t="str">
        <f t="shared" si="47"/>
        <v xml:space="preserve"> </v>
      </c>
      <c r="AF451" s="35">
        <v>0</v>
      </c>
      <c r="AG451" s="35">
        <v>0</v>
      </c>
      <c r="AH451" s="35">
        <v>0</v>
      </c>
      <c r="AI451" s="35">
        <v>0</v>
      </c>
      <c r="AJ451" s="35">
        <v>0</v>
      </c>
      <c r="AK451" s="35">
        <v>0</v>
      </c>
      <c r="AL451" s="35">
        <v>0</v>
      </c>
      <c r="AM451" s="35">
        <v>0</v>
      </c>
      <c r="AN451">
        <v>0</v>
      </c>
      <c r="AO451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</row>
    <row r="452" spans="1:51" x14ac:dyDescent="0.2">
      <c r="A452" s="12" t="s">
        <v>120</v>
      </c>
      <c r="B452" s="12" t="s">
        <v>3105</v>
      </c>
      <c r="C452" t="s">
        <v>3104</v>
      </c>
      <c r="D452" t="s">
        <v>131</v>
      </c>
      <c r="E452" s="12" t="s">
        <v>178</v>
      </c>
      <c r="F452">
        <v>74</v>
      </c>
      <c r="G452">
        <v>0</v>
      </c>
      <c r="H452">
        <v>0</v>
      </c>
      <c r="I452" s="31">
        <f t="shared" si="42"/>
        <v>0</v>
      </c>
      <c r="J452">
        <v>0</v>
      </c>
      <c r="K452">
        <v>0</v>
      </c>
      <c r="L452" s="3">
        <v>0</v>
      </c>
      <c r="M452" s="3">
        <v>0</v>
      </c>
      <c r="N452" s="3">
        <v>0</v>
      </c>
      <c r="O452" s="15">
        <f t="shared" si="43"/>
        <v>0</v>
      </c>
      <c r="P452">
        <v>1</v>
      </c>
      <c r="Q452">
        <v>0</v>
      </c>
      <c r="R452">
        <v>0</v>
      </c>
      <c r="S452" s="13">
        <f t="shared" si="44"/>
        <v>0</v>
      </c>
      <c r="T452" s="13">
        <f t="shared" si="45"/>
        <v>0</v>
      </c>
      <c r="U452">
        <v>11</v>
      </c>
      <c r="V452">
        <v>1</v>
      </c>
      <c r="W452">
        <v>2</v>
      </c>
      <c r="X452" s="2">
        <v>72.2</v>
      </c>
      <c r="Y452" s="21">
        <v>0.96666666670000001</v>
      </c>
      <c r="Z452">
        <v>0.96</v>
      </c>
      <c r="AA452">
        <v>4.34</v>
      </c>
      <c r="AB452" s="32">
        <f t="shared" si="46"/>
        <v>0.1811320754716981</v>
      </c>
      <c r="AE452" s="17" t="str">
        <f t="shared" si="47"/>
        <v xml:space="preserve"> </v>
      </c>
      <c r="AF452" s="35">
        <v>0</v>
      </c>
      <c r="AG452" s="35">
        <v>3</v>
      </c>
      <c r="AH452" s="35">
        <v>10</v>
      </c>
      <c r="AI452" s="35">
        <v>56</v>
      </c>
      <c r="AJ452" s="35">
        <v>3</v>
      </c>
      <c r="AK452" s="35">
        <v>22</v>
      </c>
      <c r="AL452" s="35">
        <v>29</v>
      </c>
      <c r="AM452" s="35">
        <v>1</v>
      </c>
      <c r="AN452">
        <v>0</v>
      </c>
      <c r="AO452">
        <v>0</v>
      </c>
      <c r="AP452" s="2">
        <v>-81.2</v>
      </c>
      <c r="AQ452" s="2">
        <v>18</v>
      </c>
      <c r="AR452" s="2">
        <v>75.682000000000002</v>
      </c>
      <c r="AS452" s="21">
        <v>-1.9809999999999999</v>
      </c>
      <c r="AT452" s="2">
        <v>-7.6</v>
      </c>
      <c r="AU452" s="2">
        <v>-1</v>
      </c>
      <c r="AV452" s="2">
        <v>-0.30000000000000004</v>
      </c>
      <c r="AW452" s="2">
        <v>0.1</v>
      </c>
      <c r="AX452" s="2">
        <v>0.5</v>
      </c>
      <c r="AY452" s="2">
        <v>-0.7</v>
      </c>
    </row>
    <row r="453" spans="1:51" x14ac:dyDescent="0.2">
      <c r="A453" s="12" t="s">
        <v>120</v>
      </c>
      <c r="B453" s="12" t="s">
        <v>3668</v>
      </c>
      <c r="C453" t="s">
        <v>3667</v>
      </c>
      <c r="D453" t="s">
        <v>684</v>
      </c>
      <c r="E453" s="12" t="s">
        <v>148</v>
      </c>
      <c r="F453">
        <v>82</v>
      </c>
      <c r="G453">
        <v>0</v>
      </c>
      <c r="H453">
        <v>0</v>
      </c>
      <c r="I453" s="31">
        <f t="shared" si="42"/>
        <v>0</v>
      </c>
      <c r="J453">
        <v>0</v>
      </c>
      <c r="K453">
        <v>0</v>
      </c>
      <c r="L453" s="3">
        <v>0</v>
      </c>
      <c r="M453" s="3">
        <v>0</v>
      </c>
      <c r="N453" s="3">
        <v>0</v>
      </c>
      <c r="O453" s="15">
        <f t="shared" si="43"/>
        <v>0</v>
      </c>
      <c r="P453">
        <v>2</v>
      </c>
      <c r="Q453">
        <v>1</v>
      </c>
      <c r="R453">
        <v>1</v>
      </c>
      <c r="S453" s="13">
        <f t="shared" si="44"/>
        <v>0</v>
      </c>
      <c r="T453" s="13">
        <f t="shared" si="45"/>
        <v>0</v>
      </c>
      <c r="U453">
        <v>2</v>
      </c>
      <c r="V453">
        <v>0</v>
      </c>
      <c r="W453">
        <v>4</v>
      </c>
      <c r="X453" s="2">
        <v>51.5333333333</v>
      </c>
      <c r="Y453" s="21">
        <v>0.61666666670000003</v>
      </c>
      <c r="Z453">
        <v>0.65</v>
      </c>
      <c r="AA453">
        <v>5.13</v>
      </c>
      <c r="AB453" s="32">
        <f t="shared" si="46"/>
        <v>0.11245674740484429</v>
      </c>
      <c r="AC453">
        <v>0</v>
      </c>
      <c r="AD453">
        <v>0</v>
      </c>
      <c r="AE453" s="17" t="str">
        <f t="shared" si="47"/>
        <v xml:space="preserve"> </v>
      </c>
      <c r="AF453" s="35">
        <v>0</v>
      </c>
      <c r="AG453" s="35">
        <v>4</v>
      </c>
      <c r="AH453" s="35">
        <v>3</v>
      </c>
      <c r="AI453" s="35">
        <v>37</v>
      </c>
      <c r="AJ453" s="35">
        <v>3</v>
      </c>
      <c r="AK453" s="35">
        <v>17</v>
      </c>
      <c r="AL453" s="35">
        <v>11</v>
      </c>
      <c r="AM453" s="35">
        <v>3</v>
      </c>
      <c r="AN453">
        <v>0</v>
      </c>
      <c r="AO453">
        <v>0</v>
      </c>
      <c r="AP453" s="2">
        <v>-68.03</v>
      </c>
      <c r="AQ453" s="2">
        <v>16.100000000000001</v>
      </c>
      <c r="AR453" s="2">
        <v>83.302000000000007</v>
      </c>
      <c r="AS453" s="21">
        <v>3.9130000000000003</v>
      </c>
      <c r="AT453" s="2">
        <v>-5.2</v>
      </c>
      <c r="AU453" s="2">
        <v>-0.60000000000000009</v>
      </c>
      <c r="AV453" s="2">
        <v>-0.30000000000000004</v>
      </c>
      <c r="AW453" s="2">
        <v>-0.1</v>
      </c>
      <c r="AX453" s="2">
        <v>-0.1</v>
      </c>
      <c r="AY453" s="2">
        <v>-1.2</v>
      </c>
    </row>
    <row r="454" spans="1:51" x14ac:dyDescent="0.2">
      <c r="A454" s="12" t="s">
        <v>208</v>
      </c>
      <c r="B454" s="12" t="s">
        <v>209</v>
      </c>
      <c r="C454" t="s">
        <v>207</v>
      </c>
      <c r="D454" t="s">
        <v>210</v>
      </c>
      <c r="E454" s="12" t="s">
        <v>178</v>
      </c>
      <c r="F454">
        <v>82</v>
      </c>
      <c r="G454">
        <v>0</v>
      </c>
      <c r="H454">
        <v>2</v>
      </c>
      <c r="I454" s="31">
        <f t="shared" si="42"/>
        <v>2</v>
      </c>
      <c r="J454">
        <v>1</v>
      </c>
      <c r="K454">
        <v>1</v>
      </c>
      <c r="L454" s="3">
        <v>0</v>
      </c>
      <c r="M454" s="3">
        <v>1</v>
      </c>
      <c r="N454" s="3">
        <v>1</v>
      </c>
      <c r="O454" s="15">
        <f t="shared" si="43"/>
        <v>11.666666666666666</v>
      </c>
      <c r="P454">
        <v>2</v>
      </c>
      <c r="Q454">
        <v>1</v>
      </c>
      <c r="R454">
        <v>2</v>
      </c>
      <c r="S454" s="13">
        <f t="shared" si="44"/>
        <v>0</v>
      </c>
      <c r="T454" s="13">
        <f t="shared" si="45"/>
        <v>0</v>
      </c>
      <c r="U454">
        <v>45</v>
      </c>
      <c r="V454">
        <v>7</v>
      </c>
      <c r="W454">
        <v>5</v>
      </c>
      <c r="X454" s="2">
        <v>289.95</v>
      </c>
      <c r="Y454" s="21">
        <v>3.5333333332999999</v>
      </c>
      <c r="Z454">
        <v>3.35</v>
      </c>
      <c r="AA454">
        <v>2.16</v>
      </c>
      <c r="AB454" s="32">
        <f t="shared" si="46"/>
        <v>0.60798548094373872</v>
      </c>
      <c r="AE454" s="17" t="str">
        <f t="shared" si="47"/>
        <v xml:space="preserve"> </v>
      </c>
      <c r="AF454" s="35">
        <v>3</v>
      </c>
      <c r="AG454" s="35">
        <v>26</v>
      </c>
      <c r="AH454" s="35">
        <v>32</v>
      </c>
      <c r="AI454" s="35">
        <v>263</v>
      </c>
      <c r="AJ454" s="35">
        <v>4</v>
      </c>
      <c r="AK454" s="35">
        <v>127</v>
      </c>
      <c r="AL454" s="35">
        <v>138</v>
      </c>
      <c r="AM454" s="35">
        <v>12</v>
      </c>
      <c r="AN454">
        <v>2</v>
      </c>
      <c r="AO454">
        <v>0</v>
      </c>
      <c r="AP454" s="2">
        <v>-109.88</v>
      </c>
      <c r="AQ454" s="2">
        <v>-12.8</v>
      </c>
      <c r="AR454" s="2">
        <v>54.841000000000001</v>
      </c>
      <c r="AS454" s="21">
        <v>-8.5129999999999999</v>
      </c>
      <c r="AT454" s="2">
        <v>-28.3</v>
      </c>
      <c r="AU454" s="2">
        <v>-1.3</v>
      </c>
      <c r="AV454" s="2">
        <v>1.2</v>
      </c>
      <c r="AW454" s="2">
        <v>0.60000000000000009</v>
      </c>
      <c r="AX454" s="2">
        <v>2.6</v>
      </c>
      <c r="AY454" s="2">
        <v>3</v>
      </c>
    </row>
    <row r="455" spans="1:51" x14ac:dyDescent="0.2">
      <c r="A455" s="12" t="s">
        <v>208</v>
      </c>
      <c r="B455" s="12" t="s">
        <v>3331</v>
      </c>
      <c r="C455" t="s">
        <v>3330</v>
      </c>
      <c r="D455" t="s">
        <v>330</v>
      </c>
      <c r="E455" s="12" t="s">
        <v>178</v>
      </c>
      <c r="F455">
        <v>2</v>
      </c>
      <c r="G455">
        <v>0</v>
      </c>
      <c r="H455">
        <v>0</v>
      </c>
      <c r="I455" s="31">
        <f t="shared" si="42"/>
        <v>0</v>
      </c>
      <c r="J455">
        <v>0</v>
      </c>
      <c r="K455">
        <v>0</v>
      </c>
      <c r="L455" s="3">
        <v>0</v>
      </c>
      <c r="M455" s="3">
        <v>0</v>
      </c>
      <c r="N455" s="3">
        <v>0</v>
      </c>
      <c r="O455" s="15">
        <f t="shared" si="43"/>
        <v>0</v>
      </c>
      <c r="P455">
        <v>0</v>
      </c>
      <c r="Q455">
        <v>0</v>
      </c>
      <c r="R455">
        <v>0</v>
      </c>
      <c r="S455" s="13">
        <f t="shared" si="44"/>
        <v>0</v>
      </c>
      <c r="T455" s="13">
        <f t="shared" si="45"/>
        <v>0</v>
      </c>
      <c r="U455">
        <v>0</v>
      </c>
      <c r="V455">
        <v>0</v>
      </c>
      <c r="W455">
        <v>0</v>
      </c>
      <c r="X455" s="2">
        <v>8.3333333300000006E-2</v>
      </c>
      <c r="Y455" s="21">
        <v>3.3333333300000004E-2</v>
      </c>
      <c r="Z455">
        <v>0.04</v>
      </c>
      <c r="AA455">
        <v>3.66</v>
      </c>
      <c r="AB455" s="32">
        <f t="shared" si="46"/>
        <v>1.081081081081081E-2</v>
      </c>
      <c r="AE455" s="17" t="str">
        <f t="shared" si="47"/>
        <v xml:space="preserve"> </v>
      </c>
      <c r="AF455" s="35">
        <v>0</v>
      </c>
      <c r="AG455" s="35">
        <v>0</v>
      </c>
      <c r="AH455" s="35">
        <v>0</v>
      </c>
      <c r="AI455" s="35">
        <v>0</v>
      </c>
      <c r="AJ455" s="35">
        <v>0</v>
      </c>
      <c r="AK455" s="35">
        <v>0</v>
      </c>
      <c r="AL455" s="35">
        <v>0</v>
      </c>
      <c r="AM455" s="35">
        <v>0</v>
      </c>
      <c r="AN455">
        <v>0</v>
      </c>
      <c r="AO455">
        <v>0</v>
      </c>
      <c r="AP455" s="2">
        <v>0</v>
      </c>
      <c r="AQ455" s="2">
        <v>73.8</v>
      </c>
      <c r="AR455" s="2">
        <v>78.938999999999993</v>
      </c>
      <c r="AS455" s="21">
        <v>1.41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</row>
    <row r="456" spans="1:51" x14ac:dyDescent="0.2">
      <c r="A456" s="12" t="s">
        <v>1211</v>
      </c>
      <c r="B456" s="12" t="s">
        <v>1212</v>
      </c>
      <c r="C456" t="s">
        <v>1210</v>
      </c>
      <c r="D456" t="s">
        <v>169</v>
      </c>
      <c r="E456" s="12" t="s">
        <v>178</v>
      </c>
      <c r="F456">
        <v>51</v>
      </c>
      <c r="G456">
        <v>0</v>
      </c>
      <c r="H456">
        <v>0</v>
      </c>
      <c r="I456" s="31">
        <f t="shared" si="42"/>
        <v>0</v>
      </c>
      <c r="J456">
        <v>0</v>
      </c>
      <c r="K456">
        <v>0</v>
      </c>
      <c r="L456" s="3">
        <v>0</v>
      </c>
      <c r="M456" s="3">
        <v>0</v>
      </c>
      <c r="N456" s="3">
        <v>0</v>
      </c>
      <c r="O456" s="15">
        <f t="shared" si="43"/>
        <v>0</v>
      </c>
      <c r="P456">
        <v>0</v>
      </c>
      <c r="Q456">
        <v>0</v>
      </c>
      <c r="R456">
        <v>0</v>
      </c>
      <c r="S456" s="13">
        <f t="shared" si="44"/>
        <v>0</v>
      </c>
      <c r="T456" s="13">
        <f t="shared" si="45"/>
        <v>0</v>
      </c>
      <c r="U456">
        <v>1</v>
      </c>
      <c r="V456">
        <v>0</v>
      </c>
      <c r="W456">
        <v>0</v>
      </c>
      <c r="X456" s="2">
        <v>8.9499999999999993</v>
      </c>
      <c r="Y456" s="21">
        <v>0.16666666669999999</v>
      </c>
      <c r="Z456">
        <v>0.17</v>
      </c>
      <c r="AA456">
        <v>5.09</v>
      </c>
      <c r="AB456" s="32">
        <f t="shared" si="46"/>
        <v>3.2319391634980994E-2</v>
      </c>
      <c r="AE456" s="17" t="str">
        <f t="shared" si="47"/>
        <v xml:space="preserve"> </v>
      </c>
      <c r="AF456" s="35">
        <v>0</v>
      </c>
      <c r="AG456" s="35">
        <v>1</v>
      </c>
      <c r="AH456" s="35">
        <v>2</v>
      </c>
      <c r="AI456" s="35">
        <v>8</v>
      </c>
      <c r="AJ456" s="35">
        <v>0</v>
      </c>
      <c r="AK456" s="35">
        <v>4</v>
      </c>
      <c r="AL456" s="35">
        <v>1</v>
      </c>
      <c r="AM456" s="35">
        <v>1</v>
      </c>
      <c r="AN456">
        <v>0</v>
      </c>
      <c r="AO456">
        <v>0</v>
      </c>
      <c r="AP456" s="2">
        <v>-74.3</v>
      </c>
      <c r="AQ456" s="2">
        <v>9.4</v>
      </c>
      <c r="AR456" s="2">
        <v>85.786000000000001</v>
      </c>
      <c r="AS456" s="21">
        <v>1.673</v>
      </c>
      <c r="AT456" s="2">
        <v>-0.7</v>
      </c>
      <c r="AU456" s="2">
        <v>-0.1</v>
      </c>
      <c r="AV456" s="2">
        <v>-0.1</v>
      </c>
      <c r="AW456" s="2">
        <v>0</v>
      </c>
      <c r="AX456" s="2">
        <v>-0.1</v>
      </c>
      <c r="AY456" s="2">
        <v>-0.30000000000000004</v>
      </c>
    </row>
    <row r="457" spans="1:51" x14ac:dyDescent="0.2">
      <c r="A457" s="12" t="s">
        <v>263</v>
      </c>
      <c r="B457" s="12" t="s">
        <v>264</v>
      </c>
      <c r="C457" t="s">
        <v>262</v>
      </c>
      <c r="D457" t="s">
        <v>265</v>
      </c>
      <c r="E457" s="12" t="s">
        <v>170</v>
      </c>
      <c r="F457">
        <v>2</v>
      </c>
      <c r="G457">
        <v>0</v>
      </c>
      <c r="H457">
        <v>0</v>
      </c>
      <c r="I457" s="31">
        <f t="shared" si="42"/>
        <v>0</v>
      </c>
      <c r="J457">
        <v>0</v>
      </c>
      <c r="K457">
        <v>0</v>
      </c>
      <c r="L457" s="3">
        <v>0</v>
      </c>
      <c r="M457" s="3">
        <v>0</v>
      </c>
      <c r="N457" s="3">
        <v>0</v>
      </c>
      <c r="O457" s="15">
        <f t="shared" si="43"/>
        <v>0</v>
      </c>
      <c r="P457">
        <v>0</v>
      </c>
      <c r="Q457">
        <v>0</v>
      </c>
      <c r="R457">
        <v>0</v>
      </c>
      <c r="S457" s="13">
        <f t="shared" si="44"/>
        <v>0</v>
      </c>
      <c r="T457" s="13">
        <f t="shared" si="45"/>
        <v>0</v>
      </c>
      <c r="U457">
        <v>0</v>
      </c>
      <c r="V457">
        <v>0</v>
      </c>
      <c r="W457">
        <v>0</v>
      </c>
      <c r="X457" s="2">
        <v>2.5666666666999998</v>
      </c>
      <c r="Y457" s="21">
        <v>1.2833333332999999</v>
      </c>
      <c r="Z457">
        <v>1.28</v>
      </c>
      <c r="AA457">
        <v>6.22</v>
      </c>
      <c r="AB457" s="32">
        <f t="shared" si="46"/>
        <v>0.17066666666666666</v>
      </c>
      <c r="AC457">
        <v>0</v>
      </c>
      <c r="AD457">
        <v>0</v>
      </c>
      <c r="AE457" s="17" t="str">
        <f t="shared" si="47"/>
        <v xml:space="preserve"> </v>
      </c>
      <c r="AF457" s="35">
        <v>0</v>
      </c>
      <c r="AG457" s="35">
        <v>0</v>
      </c>
      <c r="AH457" s="35">
        <v>1</v>
      </c>
      <c r="AI457" s="35">
        <v>2</v>
      </c>
      <c r="AJ457" s="35">
        <v>0</v>
      </c>
      <c r="AK457" s="35">
        <v>2</v>
      </c>
      <c r="AL457" s="35">
        <v>1</v>
      </c>
      <c r="AM457" s="35">
        <v>0</v>
      </c>
      <c r="AN457">
        <v>0</v>
      </c>
      <c r="AO457">
        <v>0</v>
      </c>
      <c r="AP457" s="2">
        <v>-93.51</v>
      </c>
      <c r="AQ457" s="2">
        <v>-25.9</v>
      </c>
      <c r="AR457" s="2">
        <v>81.932000000000002</v>
      </c>
      <c r="AS457" s="21">
        <v>1.266</v>
      </c>
      <c r="AT457" s="2">
        <v>-0.2</v>
      </c>
      <c r="AU457" s="2">
        <v>0</v>
      </c>
      <c r="AV457" s="2">
        <v>0</v>
      </c>
      <c r="AW457" s="2">
        <v>0</v>
      </c>
      <c r="AX457" s="2">
        <v>0</v>
      </c>
      <c r="AY457" s="2">
        <v>-0.1</v>
      </c>
    </row>
    <row r="458" spans="1:51" x14ac:dyDescent="0.2">
      <c r="A458" s="12" t="s">
        <v>263</v>
      </c>
      <c r="B458" s="12" t="s">
        <v>270</v>
      </c>
      <c r="C458" t="s">
        <v>269</v>
      </c>
      <c r="D458" t="s">
        <v>271</v>
      </c>
      <c r="E458" s="12" t="s">
        <v>178</v>
      </c>
      <c r="F458">
        <v>15</v>
      </c>
      <c r="G458">
        <v>0</v>
      </c>
      <c r="H458">
        <v>0</v>
      </c>
      <c r="I458" s="31">
        <f t="shared" si="42"/>
        <v>0</v>
      </c>
      <c r="J458">
        <v>0</v>
      </c>
      <c r="K458">
        <v>0</v>
      </c>
      <c r="L458" s="3">
        <v>0</v>
      </c>
      <c r="M458" s="3">
        <v>0</v>
      </c>
      <c r="N458" s="3">
        <v>0</v>
      </c>
      <c r="O458" s="15">
        <f t="shared" si="43"/>
        <v>0</v>
      </c>
      <c r="P458">
        <v>0</v>
      </c>
      <c r="Q458">
        <v>1</v>
      </c>
      <c r="R458">
        <v>0</v>
      </c>
      <c r="S458" s="13">
        <f t="shared" si="44"/>
        <v>0</v>
      </c>
      <c r="T458" s="13">
        <f t="shared" si="45"/>
        <v>0</v>
      </c>
      <c r="U458">
        <v>1</v>
      </c>
      <c r="V458">
        <v>0</v>
      </c>
      <c r="W458">
        <v>0</v>
      </c>
      <c r="X458" s="2">
        <v>6.2833333332999999</v>
      </c>
      <c r="Y458" s="21">
        <v>0.41666666670000002</v>
      </c>
      <c r="Z458">
        <v>0.42</v>
      </c>
      <c r="AA458">
        <v>4.9000000000000004</v>
      </c>
      <c r="AB458" s="32">
        <f t="shared" si="46"/>
        <v>7.8947368421052627E-2</v>
      </c>
      <c r="AE458" s="17" t="str">
        <f t="shared" si="47"/>
        <v xml:space="preserve"> </v>
      </c>
      <c r="AF458" s="35">
        <v>0</v>
      </c>
      <c r="AG458" s="35">
        <v>0</v>
      </c>
      <c r="AH458" s="35">
        <v>0</v>
      </c>
      <c r="AI458" s="35">
        <v>2</v>
      </c>
      <c r="AJ458" s="35">
        <v>1</v>
      </c>
      <c r="AK458" s="35">
        <v>4</v>
      </c>
      <c r="AL458" s="35">
        <v>3</v>
      </c>
      <c r="AM458" s="35">
        <v>1</v>
      </c>
      <c r="AN458">
        <v>0</v>
      </c>
      <c r="AO458">
        <v>0</v>
      </c>
      <c r="AP458" s="2">
        <v>-66.84</v>
      </c>
      <c r="AQ458" s="2">
        <v>6.6</v>
      </c>
      <c r="AR458" s="2">
        <v>83.616</v>
      </c>
      <c r="AS458" s="21">
        <v>-4.258</v>
      </c>
      <c r="AT458" s="2">
        <v>-0.1</v>
      </c>
      <c r="AU458" s="2">
        <v>0.30000000000000004</v>
      </c>
      <c r="AV458" s="2">
        <v>0</v>
      </c>
      <c r="AW458" s="2">
        <v>0</v>
      </c>
      <c r="AX458" s="2">
        <v>0</v>
      </c>
      <c r="AY458" s="2">
        <v>0.30000000000000004</v>
      </c>
    </row>
    <row r="459" spans="1:51" x14ac:dyDescent="0.2">
      <c r="A459" s="12" t="s">
        <v>263</v>
      </c>
      <c r="B459" s="12" t="s">
        <v>304</v>
      </c>
      <c r="C459" t="s">
        <v>303</v>
      </c>
      <c r="D459" t="s">
        <v>305</v>
      </c>
      <c r="E459" s="12" t="s">
        <v>178</v>
      </c>
      <c r="F459">
        <v>45</v>
      </c>
      <c r="G459">
        <v>0</v>
      </c>
      <c r="H459">
        <v>0</v>
      </c>
      <c r="I459" s="31">
        <f t="shared" si="42"/>
        <v>0</v>
      </c>
      <c r="J459">
        <v>0</v>
      </c>
      <c r="K459">
        <v>0</v>
      </c>
      <c r="L459" s="3">
        <v>0</v>
      </c>
      <c r="M459" s="3">
        <v>0</v>
      </c>
      <c r="N459" s="3">
        <v>0</v>
      </c>
      <c r="O459" s="15">
        <f t="shared" si="43"/>
        <v>0</v>
      </c>
      <c r="P459">
        <v>0</v>
      </c>
      <c r="Q459">
        <v>0</v>
      </c>
      <c r="R459">
        <v>0</v>
      </c>
      <c r="S459" s="13">
        <f t="shared" si="44"/>
        <v>0</v>
      </c>
      <c r="T459" s="13">
        <f t="shared" si="45"/>
        <v>0</v>
      </c>
      <c r="U459">
        <v>3</v>
      </c>
      <c r="V459">
        <v>2</v>
      </c>
      <c r="W459">
        <v>0</v>
      </c>
      <c r="X459" s="2">
        <v>27.116666666699999</v>
      </c>
      <c r="Y459" s="21">
        <v>0.60000000000000009</v>
      </c>
      <c r="Z459">
        <v>0.59</v>
      </c>
      <c r="AA459">
        <v>4.28</v>
      </c>
      <c r="AB459" s="32">
        <f t="shared" si="46"/>
        <v>0.12114989733059547</v>
      </c>
      <c r="AE459" s="17" t="str">
        <f t="shared" si="47"/>
        <v xml:space="preserve"> </v>
      </c>
      <c r="AF459" s="35">
        <v>0</v>
      </c>
      <c r="AG459" s="35">
        <v>4</v>
      </c>
      <c r="AH459" s="35">
        <v>2</v>
      </c>
      <c r="AI459" s="35">
        <v>21</v>
      </c>
      <c r="AJ459" s="35">
        <v>1</v>
      </c>
      <c r="AK459" s="35">
        <v>7</v>
      </c>
      <c r="AL459" s="35">
        <v>11</v>
      </c>
      <c r="AM459" s="35">
        <v>2</v>
      </c>
      <c r="AN459">
        <v>0</v>
      </c>
      <c r="AO459">
        <v>0</v>
      </c>
      <c r="AP459" s="2">
        <v>-85.71</v>
      </c>
      <c r="AQ459" s="2">
        <v>-10.9</v>
      </c>
      <c r="AR459" s="2">
        <v>80.870999999999995</v>
      </c>
      <c r="AS459" s="21">
        <v>3.0640000000000001</v>
      </c>
      <c r="AT459" s="2">
        <v>-2.8</v>
      </c>
      <c r="AU459" s="2">
        <v>-0.30000000000000004</v>
      </c>
      <c r="AV459" s="2">
        <v>-0.2</v>
      </c>
      <c r="AW459" s="2">
        <v>0.1</v>
      </c>
      <c r="AX459" s="2">
        <v>0.1</v>
      </c>
      <c r="AY459" s="2">
        <v>-0.2</v>
      </c>
    </row>
    <row r="460" spans="1:51" x14ac:dyDescent="0.2">
      <c r="A460" s="12" t="s">
        <v>263</v>
      </c>
      <c r="B460" s="12" t="s">
        <v>3710</v>
      </c>
      <c r="C460" t="s">
        <v>3709</v>
      </c>
      <c r="D460" t="s">
        <v>460</v>
      </c>
      <c r="E460" s="12" t="s">
        <v>178</v>
      </c>
      <c r="F460">
        <v>82</v>
      </c>
      <c r="G460">
        <v>0</v>
      </c>
      <c r="H460">
        <v>0</v>
      </c>
      <c r="I460" s="31">
        <f t="shared" si="42"/>
        <v>0</v>
      </c>
      <c r="J460">
        <v>0</v>
      </c>
      <c r="K460">
        <v>0</v>
      </c>
      <c r="L460" s="3">
        <v>0</v>
      </c>
      <c r="M460" s="3">
        <v>0</v>
      </c>
      <c r="N460" s="3">
        <v>0</v>
      </c>
      <c r="O460" s="15">
        <f t="shared" si="43"/>
        <v>0</v>
      </c>
      <c r="P460">
        <v>0</v>
      </c>
      <c r="Q460">
        <v>0</v>
      </c>
      <c r="R460">
        <v>0</v>
      </c>
      <c r="S460" s="13">
        <f t="shared" si="44"/>
        <v>0</v>
      </c>
      <c r="T460" s="13">
        <f t="shared" si="45"/>
        <v>0</v>
      </c>
      <c r="U460">
        <v>1</v>
      </c>
      <c r="V460">
        <v>0</v>
      </c>
      <c r="W460">
        <v>0</v>
      </c>
      <c r="X460" s="2">
        <v>16.683333333299998</v>
      </c>
      <c r="Y460" s="21">
        <v>0.2</v>
      </c>
      <c r="Z460">
        <v>0.19</v>
      </c>
      <c r="AA460">
        <v>4.84</v>
      </c>
      <c r="AB460" s="32">
        <f t="shared" si="46"/>
        <v>3.7773359840954271E-2</v>
      </c>
      <c r="AE460" s="17" t="str">
        <f t="shared" si="47"/>
        <v xml:space="preserve"> </v>
      </c>
      <c r="AF460" s="35">
        <v>0</v>
      </c>
      <c r="AG460" s="35">
        <v>4</v>
      </c>
      <c r="AH460" s="35">
        <v>5</v>
      </c>
      <c r="AI460" s="35">
        <v>10</v>
      </c>
      <c r="AJ460" s="35">
        <v>0</v>
      </c>
      <c r="AK460" s="35">
        <v>4</v>
      </c>
      <c r="AL460" s="35">
        <v>5</v>
      </c>
      <c r="AM460" s="35">
        <v>1</v>
      </c>
      <c r="AN460">
        <v>0</v>
      </c>
      <c r="AO460">
        <v>2</v>
      </c>
      <c r="AP460" s="2">
        <v>-64.760000000000005</v>
      </c>
      <c r="AQ460" s="2">
        <v>28.4</v>
      </c>
      <c r="AR460" s="2">
        <v>83.480999999999995</v>
      </c>
      <c r="AS460" s="21">
        <v>3.5169999999999999</v>
      </c>
      <c r="AT460" s="2">
        <v>-1.3</v>
      </c>
      <c r="AU460" s="2">
        <v>0.1</v>
      </c>
      <c r="AV460" s="2">
        <v>-0.2</v>
      </c>
      <c r="AW460" s="2">
        <v>0</v>
      </c>
      <c r="AX460" s="2">
        <v>0.2</v>
      </c>
      <c r="AY460" s="2">
        <v>0.1</v>
      </c>
    </row>
    <row r="461" spans="1:51" x14ac:dyDescent="0.2">
      <c r="A461" s="12" t="s">
        <v>2157</v>
      </c>
      <c r="B461" s="12" t="s">
        <v>2158</v>
      </c>
      <c r="C461" t="s">
        <v>2156</v>
      </c>
      <c r="D461" t="s">
        <v>177</v>
      </c>
      <c r="E461" s="12" t="s">
        <v>2159</v>
      </c>
      <c r="F461">
        <v>9</v>
      </c>
      <c r="G461">
        <v>0</v>
      </c>
      <c r="H461">
        <v>0</v>
      </c>
      <c r="I461" s="31">
        <f t="shared" si="42"/>
        <v>0</v>
      </c>
      <c r="J461">
        <v>0</v>
      </c>
      <c r="K461">
        <v>0</v>
      </c>
      <c r="L461" s="3">
        <v>0</v>
      </c>
      <c r="M461" s="3">
        <v>0</v>
      </c>
      <c r="N461" s="3">
        <v>0</v>
      </c>
      <c r="O461" s="15">
        <f t="shared" si="43"/>
        <v>0</v>
      </c>
      <c r="P461">
        <v>0</v>
      </c>
      <c r="Q461">
        <v>0</v>
      </c>
      <c r="R461">
        <v>0</v>
      </c>
      <c r="S461" s="13">
        <f t="shared" si="44"/>
        <v>0</v>
      </c>
      <c r="T461" s="13">
        <f t="shared" si="45"/>
        <v>0</v>
      </c>
      <c r="U461">
        <v>0</v>
      </c>
      <c r="V461">
        <v>0</v>
      </c>
      <c r="W461">
        <v>0</v>
      </c>
      <c r="X461" s="2">
        <v>0.28333333329999999</v>
      </c>
      <c r="Y461" s="21">
        <v>1.6666666699999999E-2</v>
      </c>
      <c r="Z461">
        <v>0.03</v>
      </c>
      <c r="AA461">
        <v>5.47</v>
      </c>
      <c r="AB461" s="32">
        <f t="shared" si="46"/>
        <v>5.4545454545454541E-3</v>
      </c>
      <c r="AC461">
        <v>0</v>
      </c>
      <c r="AD461">
        <v>1</v>
      </c>
      <c r="AE461" s="17">
        <f t="shared" si="47"/>
        <v>0</v>
      </c>
      <c r="AF461" s="35">
        <v>0</v>
      </c>
      <c r="AG461" s="35">
        <v>1</v>
      </c>
      <c r="AH461" s="35">
        <v>0</v>
      </c>
      <c r="AI461" s="35">
        <v>0</v>
      </c>
      <c r="AJ461" s="35">
        <v>0</v>
      </c>
      <c r="AK461" s="35">
        <v>0</v>
      </c>
      <c r="AL461" s="35">
        <v>0</v>
      </c>
      <c r="AM461" s="35">
        <v>0</v>
      </c>
      <c r="AN461">
        <v>0</v>
      </c>
      <c r="AO461">
        <v>0</v>
      </c>
      <c r="AP461" s="2">
        <v>-211.76</v>
      </c>
      <c r="AQ461" s="2">
        <v>-136.30000000000001</v>
      </c>
      <c r="AR461" s="2">
        <v>81.45</v>
      </c>
      <c r="AS461" s="21">
        <v>-0.185</v>
      </c>
      <c r="AT461" s="2">
        <v>-0.30000000000000004</v>
      </c>
      <c r="AU461" s="2">
        <v>-0.2</v>
      </c>
      <c r="AV461" s="2">
        <v>0</v>
      </c>
      <c r="AW461" s="2">
        <v>0</v>
      </c>
      <c r="AX461" s="2">
        <v>0</v>
      </c>
      <c r="AY461" s="2">
        <v>-0.2</v>
      </c>
    </row>
    <row r="462" spans="1:51" x14ac:dyDescent="0.2">
      <c r="A462" s="12" t="s">
        <v>153</v>
      </c>
      <c r="B462" s="12" t="s">
        <v>154</v>
      </c>
      <c r="C462" t="s">
        <v>152</v>
      </c>
      <c r="D462" t="s">
        <v>155</v>
      </c>
      <c r="E462" s="12" t="s">
        <v>156</v>
      </c>
      <c r="F462">
        <v>8</v>
      </c>
      <c r="G462">
        <v>0</v>
      </c>
      <c r="H462">
        <v>0</v>
      </c>
      <c r="I462" s="31">
        <f t="shared" si="42"/>
        <v>0</v>
      </c>
      <c r="J462">
        <v>0</v>
      </c>
      <c r="K462">
        <v>0</v>
      </c>
      <c r="L462" s="3">
        <v>0</v>
      </c>
      <c r="M462" s="3">
        <v>0</v>
      </c>
      <c r="N462" s="3">
        <v>0</v>
      </c>
      <c r="O462" s="15">
        <f t="shared" si="43"/>
        <v>0</v>
      </c>
      <c r="P462">
        <v>0</v>
      </c>
      <c r="Q462">
        <v>0</v>
      </c>
      <c r="R462">
        <v>0</v>
      </c>
      <c r="S462" s="13">
        <f t="shared" si="44"/>
        <v>0</v>
      </c>
      <c r="T462" s="13">
        <f t="shared" si="45"/>
        <v>0</v>
      </c>
      <c r="U462">
        <v>0</v>
      </c>
      <c r="V462">
        <v>0</v>
      </c>
      <c r="W462">
        <v>0</v>
      </c>
      <c r="X462" s="2">
        <v>0</v>
      </c>
      <c r="Y462" s="21">
        <v>0</v>
      </c>
      <c r="AB462" s="32">
        <f t="shared" si="46"/>
        <v>0</v>
      </c>
      <c r="AC462">
        <v>0</v>
      </c>
      <c r="AD462">
        <v>0</v>
      </c>
      <c r="AE462" s="17" t="str">
        <f t="shared" si="47"/>
        <v xml:space="preserve"> </v>
      </c>
      <c r="AF462" s="35">
        <v>0</v>
      </c>
      <c r="AG462" s="35">
        <v>0</v>
      </c>
      <c r="AH462" s="35">
        <v>0</v>
      </c>
      <c r="AI462" s="35">
        <v>0</v>
      </c>
      <c r="AJ462" s="35">
        <v>0</v>
      </c>
      <c r="AK462" s="35">
        <v>0</v>
      </c>
      <c r="AL462" s="35">
        <v>0</v>
      </c>
      <c r="AM462" s="35">
        <v>0</v>
      </c>
      <c r="AN462">
        <v>0</v>
      </c>
      <c r="AO46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</row>
    <row r="463" spans="1:51" x14ac:dyDescent="0.2">
      <c r="A463" s="12" t="s">
        <v>2482</v>
      </c>
      <c r="B463" s="12" t="s">
        <v>2475</v>
      </c>
      <c r="C463" t="s">
        <v>2481</v>
      </c>
      <c r="D463" t="s">
        <v>338</v>
      </c>
      <c r="E463" s="12" t="s">
        <v>178</v>
      </c>
      <c r="F463">
        <v>47</v>
      </c>
      <c r="G463">
        <v>0</v>
      </c>
      <c r="H463">
        <v>0</v>
      </c>
      <c r="I463" s="31">
        <f t="shared" si="42"/>
        <v>0</v>
      </c>
      <c r="J463">
        <v>0</v>
      </c>
      <c r="K463">
        <v>0</v>
      </c>
      <c r="L463" s="3">
        <v>0</v>
      </c>
      <c r="M463" s="3">
        <v>0</v>
      </c>
      <c r="N463" s="3">
        <v>0</v>
      </c>
      <c r="O463" s="15">
        <f t="shared" si="43"/>
        <v>0</v>
      </c>
      <c r="P463">
        <v>1</v>
      </c>
      <c r="Q463">
        <v>1</v>
      </c>
      <c r="R463">
        <v>0</v>
      </c>
      <c r="S463" s="13">
        <f t="shared" si="44"/>
        <v>0</v>
      </c>
      <c r="T463" s="13">
        <f t="shared" si="45"/>
        <v>0</v>
      </c>
      <c r="U463">
        <v>19</v>
      </c>
      <c r="V463">
        <v>5</v>
      </c>
      <c r="W463">
        <v>7</v>
      </c>
      <c r="X463" s="2">
        <v>92.55</v>
      </c>
      <c r="Y463" s="21">
        <v>1.9666666667000001</v>
      </c>
      <c r="Z463">
        <v>1.87</v>
      </c>
      <c r="AA463">
        <v>3.24</v>
      </c>
      <c r="AB463" s="32">
        <f t="shared" si="46"/>
        <v>0.36594911937377689</v>
      </c>
      <c r="AE463" s="17" t="str">
        <f t="shared" si="47"/>
        <v xml:space="preserve"> </v>
      </c>
      <c r="AF463" s="35">
        <v>2</v>
      </c>
      <c r="AG463" s="35">
        <v>5</v>
      </c>
      <c r="AH463" s="35">
        <v>17</v>
      </c>
      <c r="AI463" s="35">
        <v>58</v>
      </c>
      <c r="AJ463" s="35">
        <v>2</v>
      </c>
      <c r="AK463" s="35">
        <v>24</v>
      </c>
      <c r="AL463" s="35">
        <v>35</v>
      </c>
      <c r="AM463" s="35">
        <v>2</v>
      </c>
      <c r="AN463">
        <v>0</v>
      </c>
      <c r="AO463">
        <v>0</v>
      </c>
      <c r="AP463" s="2">
        <v>-67.510000000000005</v>
      </c>
      <c r="AQ463" s="2">
        <v>24</v>
      </c>
      <c r="AR463" s="2">
        <v>85.19</v>
      </c>
      <c r="AS463" s="21">
        <v>5.0720000000000001</v>
      </c>
      <c r="AT463" s="2">
        <v>-5.5</v>
      </c>
      <c r="AU463" s="2">
        <v>2.8</v>
      </c>
      <c r="AV463" s="2">
        <v>-0.4</v>
      </c>
      <c r="AW463" s="2">
        <v>-0.30000000000000004</v>
      </c>
      <c r="AX463" s="2">
        <v>-0.5</v>
      </c>
      <c r="AY463" s="2">
        <v>1.5</v>
      </c>
    </row>
    <row r="464" spans="1:51" x14ac:dyDescent="0.2">
      <c r="A464" s="12" t="s">
        <v>447</v>
      </c>
      <c r="B464" s="12" t="s">
        <v>448</v>
      </c>
      <c r="C464" t="s">
        <v>446</v>
      </c>
      <c r="D464" t="s">
        <v>177</v>
      </c>
      <c r="E464" s="12" t="s">
        <v>178</v>
      </c>
      <c r="F464">
        <v>76</v>
      </c>
      <c r="G464">
        <v>0</v>
      </c>
      <c r="H464">
        <v>0</v>
      </c>
      <c r="I464" s="31">
        <f t="shared" si="42"/>
        <v>0</v>
      </c>
      <c r="J464">
        <v>0</v>
      </c>
      <c r="K464">
        <v>0</v>
      </c>
      <c r="L464" s="3">
        <v>0</v>
      </c>
      <c r="M464" s="3">
        <v>0</v>
      </c>
      <c r="N464" s="3">
        <v>0</v>
      </c>
      <c r="O464" s="15">
        <f t="shared" si="43"/>
        <v>0</v>
      </c>
      <c r="P464">
        <v>0</v>
      </c>
      <c r="Q464">
        <v>0</v>
      </c>
      <c r="R464">
        <v>1</v>
      </c>
      <c r="S464" s="13">
        <f t="shared" si="44"/>
        <v>0</v>
      </c>
      <c r="T464" s="13">
        <f t="shared" si="45"/>
        <v>0</v>
      </c>
      <c r="U464">
        <v>17</v>
      </c>
      <c r="V464">
        <v>14</v>
      </c>
      <c r="W464">
        <v>5</v>
      </c>
      <c r="X464" s="2">
        <v>167.28333333329999</v>
      </c>
      <c r="Y464" s="21">
        <v>2.2000000000000002</v>
      </c>
      <c r="Z464">
        <v>2.16</v>
      </c>
      <c r="AA464">
        <v>3.3</v>
      </c>
      <c r="AB464" s="32">
        <f t="shared" si="46"/>
        <v>0.39560439560439564</v>
      </c>
      <c r="AE464" s="17" t="str">
        <f t="shared" si="47"/>
        <v xml:space="preserve"> </v>
      </c>
      <c r="AF464" s="35">
        <v>1</v>
      </c>
      <c r="AG464" s="35">
        <v>12</v>
      </c>
      <c r="AH464" s="35">
        <v>20</v>
      </c>
      <c r="AI464" s="35">
        <v>95</v>
      </c>
      <c r="AJ464" s="35">
        <v>8</v>
      </c>
      <c r="AK464" s="35">
        <v>59</v>
      </c>
      <c r="AL464" s="35">
        <v>72</v>
      </c>
      <c r="AM464" s="35">
        <v>9</v>
      </c>
      <c r="AN464">
        <v>1</v>
      </c>
      <c r="AO464">
        <v>4</v>
      </c>
      <c r="AP464" s="2">
        <v>-73.180000000000007</v>
      </c>
      <c r="AQ464" s="2">
        <v>-6.2</v>
      </c>
      <c r="AR464" s="2">
        <v>84.662999999999997</v>
      </c>
      <c r="AS464" s="21">
        <v>4.7309999999999999</v>
      </c>
      <c r="AT464" s="2">
        <v>-10.9</v>
      </c>
      <c r="AU464" s="2">
        <v>4.2</v>
      </c>
      <c r="AV464" s="2">
        <v>-0.4</v>
      </c>
      <c r="AW464" s="2">
        <v>0.60000000000000009</v>
      </c>
      <c r="AX464" s="2">
        <v>-3.2</v>
      </c>
      <c r="AY464" s="2">
        <v>1.2</v>
      </c>
    </row>
    <row r="465" spans="1:51" x14ac:dyDescent="0.2">
      <c r="A465" s="12" t="s">
        <v>447</v>
      </c>
      <c r="B465" s="12" t="s">
        <v>919</v>
      </c>
      <c r="C465" t="s">
        <v>918</v>
      </c>
      <c r="D465" t="s">
        <v>393</v>
      </c>
      <c r="E465" s="12" t="s">
        <v>178</v>
      </c>
      <c r="F465">
        <v>36</v>
      </c>
      <c r="G465">
        <v>0</v>
      </c>
      <c r="H465">
        <v>0</v>
      </c>
      <c r="I465" s="31">
        <f t="shared" si="42"/>
        <v>0</v>
      </c>
      <c r="J465">
        <v>0</v>
      </c>
      <c r="K465">
        <v>0</v>
      </c>
      <c r="L465" s="3">
        <v>0</v>
      </c>
      <c r="M465" s="3">
        <v>0</v>
      </c>
      <c r="N465" s="3">
        <v>0</v>
      </c>
      <c r="O465" s="15">
        <f t="shared" si="43"/>
        <v>0</v>
      </c>
      <c r="P465">
        <v>0</v>
      </c>
      <c r="Q465">
        <v>0</v>
      </c>
      <c r="R465">
        <v>0</v>
      </c>
      <c r="S465" s="13">
        <f t="shared" si="44"/>
        <v>0</v>
      </c>
      <c r="T465" s="13">
        <f t="shared" si="45"/>
        <v>0</v>
      </c>
      <c r="U465">
        <v>0</v>
      </c>
      <c r="V465">
        <v>0</v>
      </c>
      <c r="W465">
        <v>0</v>
      </c>
      <c r="X465" s="2">
        <v>7.1666666667000003</v>
      </c>
      <c r="Y465" s="21">
        <v>0.18333333330000001</v>
      </c>
      <c r="Z465">
        <v>0.18</v>
      </c>
      <c r="AA465">
        <v>4.9400000000000004</v>
      </c>
      <c r="AB465" s="32">
        <f t="shared" si="46"/>
        <v>3.515625E-2</v>
      </c>
      <c r="AE465" s="17" t="str">
        <f t="shared" si="47"/>
        <v xml:space="preserve"> </v>
      </c>
      <c r="AF465" s="35">
        <v>0</v>
      </c>
      <c r="AG465" s="35">
        <v>0</v>
      </c>
      <c r="AH465" s="35">
        <v>1</v>
      </c>
      <c r="AI465" s="35">
        <v>11</v>
      </c>
      <c r="AJ465" s="35">
        <v>0</v>
      </c>
      <c r="AK465" s="35">
        <v>2</v>
      </c>
      <c r="AL465" s="35">
        <v>1</v>
      </c>
      <c r="AM465" s="35">
        <v>0</v>
      </c>
      <c r="AN465">
        <v>0</v>
      </c>
      <c r="AO465">
        <v>0</v>
      </c>
      <c r="AP465" s="2">
        <v>-121.24</v>
      </c>
      <c r="AQ465" s="2">
        <v>-37.9</v>
      </c>
      <c r="AR465" s="2">
        <v>81.349000000000004</v>
      </c>
      <c r="AS465" s="21">
        <v>2.403</v>
      </c>
      <c r="AT465" s="2">
        <v>-1.7000000000000002</v>
      </c>
      <c r="AU465" s="2">
        <v>-1.1000000000000001</v>
      </c>
      <c r="AV465" s="2">
        <v>-0.1</v>
      </c>
      <c r="AW465" s="2">
        <v>0</v>
      </c>
      <c r="AX465" s="2">
        <v>0.1</v>
      </c>
      <c r="AY465" s="2">
        <v>-1.1000000000000001</v>
      </c>
    </row>
    <row r="466" spans="1:51" x14ac:dyDescent="0.2">
      <c r="A466" s="12" t="s">
        <v>447</v>
      </c>
      <c r="B466" s="12" t="s">
        <v>1007</v>
      </c>
      <c r="C466" t="s">
        <v>1006</v>
      </c>
      <c r="D466" t="s">
        <v>300</v>
      </c>
      <c r="E466" s="12" t="s">
        <v>178</v>
      </c>
      <c r="F466">
        <v>13</v>
      </c>
      <c r="G466">
        <v>0</v>
      </c>
      <c r="H466">
        <v>0</v>
      </c>
      <c r="I466" s="31">
        <f t="shared" si="42"/>
        <v>0</v>
      </c>
      <c r="J466">
        <v>0</v>
      </c>
      <c r="K466">
        <v>0</v>
      </c>
      <c r="L466" s="3">
        <v>0</v>
      </c>
      <c r="M466" s="3">
        <v>0</v>
      </c>
      <c r="N466" s="3">
        <v>0</v>
      </c>
      <c r="O466" s="15">
        <f t="shared" si="43"/>
        <v>0</v>
      </c>
      <c r="P466">
        <v>1</v>
      </c>
      <c r="Q466">
        <v>0</v>
      </c>
      <c r="R466">
        <v>0</v>
      </c>
      <c r="S466" s="13">
        <f t="shared" si="44"/>
        <v>0</v>
      </c>
      <c r="T466" s="13">
        <f t="shared" si="45"/>
        <v>0</v>
      </c>
      <c r="U466">
        <v>2</v>
      </c>
      <c r="V466">
        <v>0</v>
      </c>
      <c r="W466">
        <v>0</v>
      </c>
      <c r="X466" s="2">
        <v>21.4666666667</v>
      </c>
      <c r="Y466" s="21">
        <v>1.65</v>
      </c>
      <c r="Z466">
        <v>1.56</v>
      </c>
      <c r="AA466">
        <v>4.25</v>
      </c>
      <c r="AB466" s="32">
        <f t="shared" si="46"/>
        <v>0.26850258175559377</v>
      </c>
      <c r="AE466" s="17" t="str">
        <f t="shared" si="47"/>
        <v xml:space="preserve"> </v>
      </c>
      <c r="AF466" s="35">
        <v>0</v>
      </c>
      <c r="AG466" s="35">
        <v>3</v>
      </c>
      <c r="AH466" s="35">
        <v>7</v>
      </c>
      <c r="AI466" s="35">
        <v>17</v>
      </c>
      <c r="AJ466" s="35">
        <v>2</v>
      </c>
      <c r="AK466" s="35">
        <v>6</v>
      </c>
      <c r="AL466" s="35">
        <v>7</v>
      </c>
      <c r="AM466" s="35">
        <v>1</v>
      </c>
      <c r="AN466">
        <v>0</v>
      </c>
      <c r="AO466">
        <v>1</v>
      </c>
      <c r="AP466" s="2">
        <v>-67.92</v>
      </c>
      <c r="AQ466" s="2">
        <v>3.7</v>
      </c>
      <c r="AR466" s="2">
        <v>82.866</v>
      </c>
      <c r="AS466" s="21">
        <v>3.3079999999999998</v>
      </c>
      <c r="AT466" s="2">
        <v>-2.4</v>
      </c>
      <c r="AU466" s="2">
        <v>-0.5</v>
      </c>
      <c r="AV466" s="2">
        <v>-0.1</v>
      </c>
      <c r="AW466" s="2">
        <v>0.1</v>
      </c>
      <c r="AX466" s="2">
        <v>-0.2</v>
      </c>
      <c r="AY466" s="2">
        <v>-0.7</v>
      </c>
    </row>
    <row r="467" spans="1:51" x14ac:dyDescent="0.2">
      <c r="A467" s="12" t="s">
        <v>447</v>
      </c>
      <c r="B467" s="12" t="s">
        <v>2031</v>
      </c>
      <c r="C467" t="s">
        <v>2030</v>
      </c>
      <c r="D467" s="12" t="s">
        <v>199</v>
      </c>
      <c r="E467" s="12" t="s">
        <v>178</v>
      </c>
      <c r="F467">
        <v>77</v>
      </c>
      <c r="G467">
        <v>0</v>
      </c>
      <c r="H467">
        <v>0</v>
      </c>
      <c r="I467" s="31">
        <f t="shared" si="42"/>
        <v>0</v>
      </c>
      <c r="J467">
        <v>0</v>
      </c>
      <c r="K467">
        <v>0</v>
      </c>
      <c r="L467" s="3">
        <v>0</v>
      </c>
      <c r="M467" s="3">
        <v>0</v>
      </c>
      <c r="N467" s="3">
        <v>0</v>
      </c>
      <c r="O467" s="15">
        <f t="shared" si="43"/>
        <v>0</v>
      </c>
      <c r="P467">
        <v>1</v>
      </c>
      <c r="Q467">
        <v>1</v>
      </c>
      <c r="R467">
        <v>0</v>
      </c>
      <c r="S467" s="13">
        <f t="shared" si="44"/>
        <v>0</v>
      </c>
      <c r="T467" s="13">
        <f t="shared" si="45"/>
        <v>0</v>
      </c>
      <c r="U467">
        <v>20</v>
      </c>
      <c r="V467">
        <v>7</v>
      </c>
      <c r="W467">
        <v>0</v>
      </c>
      <c r="X467" s="2">
        <v>121.8</v>
      </c>
      <c r="Y467" s="21">
        <v>1.5666666667</v>
      </c>
      <c r="Z467">
        <v>1.55</v>
      </c>
      <c r="AA467">
        <v>3.15</v>
      </c>
      <c r="AB467" s="32">
        <f t="shared" si="46"/>
        <v>0.32978723404255317</v>
      </c>
      <c r="AE467" s="17" t="str">
        <f t="shared" si="47"/>
        <v xml:space="preserve"> </v>
      </c>
      <c r="AF467" s="35">
        <v>2</v>
      </c>
      <c r="AG467" s="35">
        <v>15</v>
      </c>
      <c r="AH467" s="35">
        <v>9</v>
      </c>
      <c r="AI467" s="35">
        <v>65</v>
      </c>
      <c r="AJ467" s="35">
        <v>4</v>
      </c>
      <c r="AK467" s="35">
        <v>38</v>
      </c>
      <c r="AL467" s="35">
        <v>51</v>
      </c>
      <c r="AM467" s="35">
        <v>2</v>
      </c>
      <c r="AN467">
        <v>1</v>
      </c>
      <c r="AO467">
        <v>1</v>
      </c>
      <c r="AP467" s="2">
        <v>-76.61</v>
      </c>
      <c r="AQ467" s="2">
        <v>6.4</v>
      </c>
      <c r="AR467" s="2">
        <v>85.09</v>
      </c>
      <c r="AS467" s="21">
        <v>1.103</v>
      </c>
      <c r="AT467" s="2">
        <v>-10</v>
      </c>
      <c r="AU467" s="2">
        <v>0.60000000000000009</v>
      </c>
      <c r="AV467" s="2">
        <v>-0.5</v>
      </c>
      <c r="AW467" s="2">
        <v>0.1</v>
      </c>
      <c r="AX467" s="2">
        <v>0.4</v>
      </c>
      <c r="AY467" s="2">
        <v>0.60000000000000009</v>
      </c>
    </row>
    <row r="468" spans="1:51" x14ac:dyDescent="0.2">
      <c r="A468" s="12" t="s">
        <v>447</v>
      </c>
      <c r="B468" s="12" t="s">
        <v>2859</v>
      </c>
      <c r="C468" t="s">
        <v>2861</v>
      </c>
      <c r="D468" t="s">
        <v>139</v>
      </c>
      <c r="E468" s="12" t="s">
        <v>170</v>
      </c>
      <c r="F468">
        <v>12</v>
      </c>
      <c r="G468">
        <v>0</v>
      </c>
      <c r="H468">
        <v>0</v>
      </c>
      <c r="I468" s="31">
        <f t="shared" si="42"/>
        <v>0</v>
      </c>
      <c r="J468">
        <v>0</v>
      </c>
      <c r="K468">
        <v>0</v>
      </c>
      <c r="L468" s="3">
        <v>0</v>
      </c>
      <c r="M468" s="3">
        <v>0</v>
      </c>
      <c r="N468" s="3">
        <v>0</v>
      </c>
      <c r="O468" s="15">
        <f t="shared" si="43"/>
        <v>0</v>
      </c>
      <c r="P468">
        <v>0</v>
      </c>
      <c r="Q468">
        <v>0</v>
      </c>
      <c r="R468">
        <v>0</v>
      </c>
      <c r="S468" s="13">
        <f t="shared" si="44"/>
        <v>0</v>
      </c>
      <c r="T468" s="13">
        <f t="shared" si="45"/>
        <v>0</v>
      </c>
      <c r="U468">
        <v>1</v>
      </c>
      <c r="V468">
        <v>0</v>
      </c>
      <c r="W468">
        <v>0</v>
      </c>
      <c r="X468" s="2">
        <v>15.6</v>
      </c>
      <c r="Y468" s="21">
        <v>1.3</v>
      </c>
      <c r="Z468">
        <v>1.3</v>
      </c>
      <c r="AA468">
        <v>3.35</v>
      </c>
      <c r="AB468" s="32">
        <f t="shared" si="46"/>
        <v>0.27956989247311825</v>
      </c>
      <c r="AC468">
        <v>3</v>
      </c>
      <c r="AD468">
        <v>2</v>
      </c>
      <c r="AE468" s="17">
        <f t="shared" si="47"/>
        <v>0.6</v>
      </c>
      <c r="AF468" s="35">
        <v>0</v>
      </c>
      <c r="AG468" s="35">
        <v>1</v>
      </c>
      <c r="AH468" s="35">
        <v>1</v>
      </c>
      <c r="AI468" s="35">
        <v>13</v>
      </c>
      <c r="AJ468" s="35">
        <v>0</v>
      </c>
      <c r="AK468" s="35">
        <v>5</v>
      </c>
      <c r="AL468" s="35">
        <v>9</v>
      </c>
      <c r="AM468" s="35">
        <v>0</v>
      </c>
      <c r="AN468">
        <v>1</v>
      </c>
      <c r="AO468">
        <v>0</v>
      </c>
      <c r="AP468" s="2">
        <v>-103.85</v>
      </c>
      <c r="AQ468" s="2">
        <v>18.399999999999999</v>
      </c>
      <c r="AR468" s="2">
        <v>83.555999999999997</v>
      </c>
      <c r="AS468" s="21">
        <v>-1.905</v>
      </c>
      <c r="AT468" s="2">
        <v>-1.5</v>
      </c>
      <c r="AU468" s="2">
        <v>-0.1</v>
      </c>
      <c r="AV468" s="2">
        <v>-0.2</v>
      </c>
      <c r="AW468" s="2">
        <v>0.1</v>
      </c>
      <c r="AX468" s="2">
        <v>0.30000000000000004</v>
      </c>
      <c r="AY468" s="2">
        <v>0.2</v>
      </c>
    </row>
    <row r="469" spans="1:51" x14ac:dyDescent="0.2">
      <c r="A469" s="12" t="s">
        <v>447</v>
      </c>
      <c r="B469" s="12" t="s">
        <v>3164</v>
      </c>
      <c r="C469" t="s">
        <v>3163</v>
      </c>
      <c r="D469" t="s">
        <v>265</v>
      </c>
      <c r="E469" s="12" t="s">
        <v>178</v>
      </c>
      <c r="F469">
        <v>81</v>
      </c>
      <c r="G469">
        <v>0</v>
      </c>
      <c r="H469">
        <v>1</v>
      </c>
      <c r="I469" s="31">
        <f t="shared" si="42"/>
        <v>1</v>
      </c>
      <c r="J469">
        <v>1</v>
      </c>
      <c r="K469">
        <v>0</v>
      </c>
      <c r="L469" s="3">
        <v>0</v>
      </c>
      <c r="M469" s="3">
        <v>1</v>
      </c>
      <c r="N469" s="3">
        <v>0</v>
      </c>
      <c r="O469" s="15">
        <f t="shared" si="43"/>
        <v>11</v>
      </c>
      <c r="P469">
        <v>2</v>
      </c>
      <c r="Q469">
        <v>1</v>
      </c>
      <c r="R469">
        <v>0</v>
      </c>
      <c r="S469" s="13">
        <f t="shared" si="44"/>
        <v>0</v>
      </c>
      <c r="T469" s="13">
        <f t="shared" si="45"/>
        <v>0</v>
      </c>
      <c r="U469">
        <v>4</v>
      </c>
      <c r="V469">
        <v>1</v>
      </c>
      <c r="W469">
        <v>0</v>
      </c>
      <c r="X469" s="2">
        <v>56.4</v>
      </c>
      <c r="Y469" s="21">
        <v>0.68333333330000001</v>
      </c>
      <c r="Z469">
        <v>0.7</v>
      </c>
      <c r="AA469">
        <v>5.0999999999999996</v>
      </c>
      <c r="AB469" s="32">
        <f t="shared" si="46"/>
        <v>0.12068965517241378</v>
      </c>
      <c r="AE469" s="17" t="str">
        <f t="shared" si="47"/>
        <v xml:space="preserve"> </v>
      </c>
      <c r="AF469" s="35">
        <v>1</v>
      </c>
      <c r="AG469" s="35">
        <v>3</v>
      </c>
      <c r="AH469" s="35">
        <v>10</v>
      </c>
      <c r="AI469" s="35">
        <v>41</v>
      </c>
      <c r="AJ469" s="35">
        <v>2</v>
      </c>
      <c r="AK469" s="35">
        <v>18</v>
      </c>
      <c r="AL469" s="35">
        <v>20</v>
      </c>
      <c r="AM469" s="35">
        <v>2</v>
      </c>
      <c r="AN469">
        <v>1</v>
      </c>
      <c r="AO469">
        <v>0</v>
      </c>
      <c r="AP469" s="2">
        <v>-70.86</v>
      </c>
      <c r="AQ469" s="2">
        <v>2.5</v>
      </c>
      <c r="AR469" s="2">
        <v>80.256</v>
      </c>
      <c r="AS469" s="21">
        <v>-2.6619999999999999</v>
      </c>
      <c r="AT469" s="2">
        <v>-3.8</v>
      </c>
      <c r="AU469" s="2">
        <v>1.2</v>
      </c>
      <c r="AV469" s="2">
        <v>-0.1</v>
      </c>
      <c r="AW469" s="2">
        <v>-0.1</v>
      </c>
      <c r="AX469" s="2">
        <v>-0.60000000000000009</v>
      </c>
      <c r="AY469" s="2">
        <v>0.4</v>
      </c>
    </row>
    <row r="470" spans="1:51" x14ac:dyDescent="0.2">
      <c r="A470" s="12" t="s">
        <v>447</v>
      </c>
      <c r="B470" s="12" t="s">
        <v>3637</v>
      </c>
      <c r="C470" t="s">
        <v>3636</v>
      </c>
      <c r="D470" s="12" t="s">
        <v>155</v>
      </c>
      <c r="E470" s="12" t="s">
        <v>546</v>
      </c>
      <c r="F470">
        <v>48</v>
      </c>
      <c r="G470">
        <v>0</v>
      </c>
      <c r="H470">
        <v>0</v>
      </c>
      <c r="I470" s="31">
        <f t="shared" si="42"/>
        <v>0</v>
      </c>
      <c r="J470">
        <v>0</v>
      </c>
      <c r="K470">
        <v>0</v>
      </c>
      <c r="L470" s="3">
        <v>0</v>
      </c>
      <c r="M470" s="3">
        <v>0</v>
      </c>
      <c r="N470" s="3">
        <v>0</v>
      </c>
      <c r="O470" s="15">
        <f t="shared" si="43"/>
        <v>0</v>
      </c>
      <c r="P470">
        <v>0</v>
      </c>
      <c r="Q470">
        <v>0</v>
      </c>
      <c r="R470">
        <v>0</v>
      </c>
      <c r="S470" s="13">
        <f t="shared" si="44"/>
        <v>0</v>
      </c>
      <c r="T470" s="13">
        <f t="shared" si="45"/>
        <v>0</v>
      </c>
      <c r="U470">
        <v>0</v>
      </c>
      <c r="V470">
        <v>0</v>
      </c>
      <c r="W470">
        <v>0</v>
      </c>
      <c r="X470" s="2">
        <v>0</v>
      </c>
      <c r="Y470" s="21">
        <v>0</v>
      </c>
      <c r="AB470" s="32">
        <f t="shared" si="46"/>
        <v>0</v>
      </c>
      <c r="AC470">
        <v>0</v>
      </c>
      <c r="AD470">
        <v>0</v>
      </c>
      <c r="AE470" s="17" t="str">
        <f t="shared" si="47"/>
        <v xml:space="preserve"> </v>
      </c>
      <c r="AF470" s="35">
        <v>0</v>
      </c>
      <c r="AG470" s="35">
        <v>0</v>
      </c>
      <c r="AH470" s="35">
        <v>0</v>
      </c>
      <c r="AI470" s="35">
        <v>0</v>
      </c>
      <c r="AJ470" s="35">
        <v>0</v>
      </c>
      <c r="AK470" s="35">
        <v>0</v>
      </c>
      <c r="AL470" s="35">
        <v>0</v>
      </c>
      <c r="AM470" s="35">
        <v>0</v>
      </c>
      <c r="AN470">
        <v>0</v>
      </c>
      <c r="AO470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</row>
    <row r="471" spans="1:51" x14ac:dyDescent="0.2">
      <c r="A471" s="12" t="s">
        <v>3460</v>
      </c>
      <c r="B471" s="12" t="s">
        <v>3461</v>
      </c>
      <c r="C471" t="s">
        <v>3459</v>
      </c>
      <c r="D471" t="s">
        <v>162</v>
      </c>
      <c r="E471" s="12" t="s">
        <v>178</v>
      </c>
      <c r="F471">
        <v>77</v>
      </c>
      <c r="G471">
        <v>0</v>
      </c>
      <c r="H471">
        <v>1</v>
      </c>
      <c r="I471" s="31">
        <f t="shared" si="42"/>
        <v>1</v>
      </c>
      <c r="J471">
        <v>0</v>
      </c>
      <c r="K471">
        <v>1</v>
      </c>
      <c r="L471" s="3">
        <v>0</v>
      </c>
      <c r="M471" s="3">
        <v>0</v>
      </c>
      <c r="N471" s="3">
        <v>1</v>
      </c>
      <c r="O471" s="15">
        <f t="shared" si="43"/>
        <v>0</v>
      </c>
      <c r="P471">
        <v>12</v>
      </c>
      <c r="Q471">
        <v>1</v>
      </c>
      <c r="R471">
        <v>2</v>
      </c>
      <c r="S471" s="13">
        <f t="shared" si="44"/>
        <v>0</v>
      </c>
      <c r="T471" s="13">
        <f t="shared" si="45"/>
        <v>0</v>
      </c>
      <c r="U471">
        <v>29</v>
      </c>
      <c r="V471">
        <v>21</v>
      </c>
      <c r="W471">
        <v>8</v>
      </c>
      <c r="X471" s="2">
        <v>261.93333333330003</v>
      </c>
      <c r="Y471" s="21">
        <v>3.4</v>
      </c>
      <c r="Z471">
        <v>3.35</v>
      </c>
      <c r="AA471">
        <v>3.1</v>
      </c>
      <c r="AB471" s="32">
        <f t="shared" si="46"/>
        <v>0.51937984496124034</v>
      </c>
      <c r="AE471" s="17" t="str">
        <f t="shared" si="47"/>
        <v xml:space="preserve"> </v>
      </c>
      <c r="AF471" s="35">
        <v>5</v>
      </c>
      <c r="AG471" s="35">
        <v>17</v>
      </c>
      <c r="AH471" s="35">
        <v>44</v>
      </c>
      <c r="AI471" s="35">
        <v>181</v>
      </c>
      <c r="AJ471" s="35">
        <v>12</v>
      </c>
      <c r="AK471" s="35">
        <v>73</v>
      </c>
      <c r="AL471" s="35">
        <v>89</v>
      </c>
      <c r="AM471" s="35">
        <v>9</v>
      </c>
      <c r="AN471">
        <v>1</v>
      </c>
      <c r="AO471">
        <v>1</v>
      </c>
      <c r="AP471" s="2">
        <v>-67.42</v>
      </c>
      <c r="AQ471" s="2">
        <v>-4.8</v>
      </c>
      <c r="AR471" s="2">
        <v>79.183999999999997</v>
      </c>
      <c r="AS471" s="21">
        <v>0.57000000000000006</v>
      </c>
      <c r="AT471" s="2">
        <v>-20.6</v>
      </c>
      <c r="AU471" s="2">
        <v>4.5</v>
      </c>
      <c r="AV471" s="2">
        <v>1.3</v>
      </c>
      <c r="AW471" s="2">
        <v>0.60000000000000009</v>
      </c>
      <c r="AX471" s="2">
        <v>-4.5999999999999996</v>
      </c>
      <c r="AY471" s="2">
        <v>1.6</v>
      </c>
    </row>
    <row r="472" spans="1:51" x14ac:dyDescent="0.2">
      <c r="A472" s="12" t="s">
        <v>2237</v>
      </c>
      <c r="B472" s="12" t="s">
        <v>2238</v>
      </c>
      <c r="C472" t="s">
        <v>2236</v>
      </c>
      <c r="D472" t="s">
        <v>147</v>
      </c>
      <c r="E472" s="12" t="s">
        <v>178</v>
      </c>
      <c r="F472">
        <v>37</v>
      </c>
      <c r="G472">
        <v>0</v>
      </c>
      <c r="H472">
        <v>0</v>
      </c>
      <c r="I472" s="31">
        <f t="shared" si="42"/>
        <v>0</v>
      </c>
      <c r="J472">
        <v>0</v>
      </c>
      <c r="K472">
        <v>0</v>
      </c>
      <c r="L472" s="3">
        <v>0</v>
      </c>
      <c r="M472" s="3">
        <v>0</v>
      </c>
      <c r="N472" s="3">
        <v>0</v>
      </c>
      <c r="O472" s="15">
        <f t="shared" si="43"/>
        <v>0</v>
      </c>
      <c r="P472">
        <v>0</v>
      </c>
      <c r="Q472">
        <v>0</v>
      </c>
      <c r="R472">
        <v>0</v>
      </c>
      <c r="S472" s="13">
        <f t="shared" si="44"/>
        <v>0</v>
      </c>
      <c r="T472" s="13">
        <f t="shared" si="45"/>
        <v>0</v>
      </c>
      <c r="U472">
        <v>6</v>
      </c>
      <c r="V472">
        <v>5</v>
      </c>
      <c r="W472">
        <v>2</v>
      </c>
      <c r="X472" s="2">
        <v>73.933333333299998</v>
      </c>
      <c r="Y472" s="21">
        <v>1.9833333333000001</v>
      </c>
      <c r="Z472">
        <v>2</v>
      </c>
      <c r="AA472">
        <v>2.79</v>
      </c>
      <c r="AB472" s="32">
        <f t="shared" si="46"/>
        <v>0.41753653444676408</v>
      </c>
      <c r="AE472" s="17" t="str">
        <f t="shared" si="47"/>
        <v xml:space="preserve"> </v>
      </c>
      <c r="AF472" s="35">
        <v>0</v>
      </c>
      <c r="AG472" s="35">
        <v>5</v>
      </c>
      <c r="AH472" s="35">
        <v>7</v>
      </c>
      <c r="AI472" s="35">
        <v>65</v>
      </c>
      <c r="AJ472" s="35">
        <v>2</v>
      </c>
      <c r="AK472" s="35">
        <v>18</v>
      </c>
      <c r="AL472" s="35">
        <v>32</v>
      </c>
      <c r="AM472" s="35">
        <v>0</v>
      </c>
      <c r="AN472">
        <v>0</v>
      </c>
      <c r="AO472">
        <v>1</v>
      </c>
      <c r="AP472" s="2">
        <v>-90.18</v>
      </c>
      <c r="AQ472" s="2">
        <v>-1.2</v>
      </c>
      <c r="AR472" s="2">
        <v>80.503</v>
      </c>
      <c r="AS472" s="21">
        <v>-3.0649999999999999</v>
      </c>
      <c r="AT472" s="2">
        <v>-8.1999999999999993</v>
      </c>
      <c r="AU472" s="2">
        <v>-1.5</v>
      </c>
      <c r="AV472" s="2">
        <v>0</v>
      </c>
      <c r="AW472" s="2">
        <v>-0.1</v>
      </c>
      <c r="AX472" s="2">
        <v>0.8</v>
      </c>
      <c r="AY472" s="2">
        <v>-0.8</v>
      </c>
    </row>
    <row r="473" spans="1:51" x14ac:dyDescent="0.2">
      <c r="A473" s="12" t="s">
        <v>2237</v>
      </c>
      <c r="B473" s="12" t="s">
        <v>2610</v>
      </c>
      <c r="C473" t="s">
        <v>2609</v>
      </c>
      <c r="D473" t="s">
        <v>162</v>
      </c>
      <c r="E473" s="12" t="s">
        <v>140</v>
      </c>
      <c r="F473">
        <v>4</v>
      </c>
      <c r="G473">
        <v>0</v>
      </c>
      <c r="H473">
        <v>0</v>
      </c>
      <c r="I473" s="31">
        <f t="shared" si="42"/>
        <v>0</v>
      </c>
      <c r="J473">
        <v>0</v>
      </c>
      <c r="K473">
        <v>0</v>
      </c>
      <c r="L473" s="3">
        <v>0</v>
      </c>
      <c r="M473" s="3">
        <v>0</v>
      </c>
      <c r="N473" s="3">
        <v>0</v>
      </c>
      <c r="O473" s="15">
        <f t="shared" si="43"/>
        <v>0</v>
      </c>
      <c r="P473">
        <v>0</v>
      </c>
      <c r="Q473">
        <v>0</v>
      </c>
      <c r="R473">
        <v>0</v>
      </c>
      <c r="S473" s="13">
        <f t="shared" si="44"/>
        <v>0</v>
      </c>
      <c r="T473" s="13">
        <f t="shared" si="45"/>
        <v>0</v>
      </c>
      <c r="U473">
        <v>0</v>
      </c>
      <c r="V473">
        <v>0</v>
      </c>
      <c r="W473">
        <v>0</v>
      </c>
      <c r="X473" s="2">
        <v>0</v>
      </c>
      <c r="Y473" s="21">
        <v>0</v>
      </c>
      <c r="AB473" s="32">
        <f t="shared" si="46"/>
        <v>0</v>
      </c>
      <c r="AC473">
        <v>0</v>
      </c>
      <c r="AD473">
        <v>0</v>
      </c>
      <c r="AE473" s="17" t="str">
        <f t="shared" si="47"/>
        <v xml:space="preserve"> 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35">
        <v>0</v>
      </c>
      <c r="AM473" s="35">
        <v>0</v>
      </c>
      <c r="AN473">
        <v>0</v>
      </c>
      <c r="AO473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</row>
    <row r="474" spans="1:51" x14ac:dyDescent="0.2">
      <c r="A474" s="12" t="s">
        <v>2237</v>
      </c>
      <c r="B474" s="12" t="s">
        <v>3023</v>
      </c>
      <c r="C474" t="s">
        <v>3022</v>
      </c>
      <c r="D474" t="s">
        <v>155</v>
      </c>
      <c r="E474" s="12" t="s">
        <v>178</v>
      </c>
      <c r="F474">
        <v>68</v>
      </c>
      <c r="G474">
        <v>0</v>
      </c>
      <c r="H474">
        <v>1</v>
      </c>
      <c r="I474" s="31">
        <f t="shared" si="42"/>
        <v>1</v>
      </c>
      <c r="J474">
        <v>1</v>
      </c>
      <c r="K474">
        <v>0</v>
      </c>
      <c r="L474" s="3">
        <v>0</v>
      </c>
      <c r="M474" s="3">
        <v>1</v>
      </c>
      <c r="N474" s="3">
        <v>0</v>
      </c>
      <c r="O474" s="15">
        <f t="shared" si="43"/>
        <v>4</v>
      </c>
      <c r="P474">
        <v>0</v>
      </c>
      <c r="Q474">
        <v>0</v>
      </c>
      <c r="R474">
        <v>0</v>
      </c>
      <c r="S474" s="13">
        <f t="shared" si="44"/>
        <v>0</v>
      </c>
      <c r="T474" s="13">
        <f t="shared" si="45"/>
        <v>0</v>
      </c>
      <c r="U474">
        <v>8</v>
      </c>
      <c r="V474">
        <v>1</v>
      </c>
      <c r="W474">
        <v>1</v>
      </c>
      <c r="X474" s="2">
        <v>60.7833333333</v>
      </c>
      <c r="Y474" s="21">
        <v>0.88333333330000008</v>
      </c>
      <c r="Z474">
        <v>0.87</v>
      </c>
      <c r="AA474">
        <v>3.59</v>
      </c>
      <c r="AB474" s="32">
        <f t="shared" si="46"/>
        <v>0.19506726457399104</v>
      </c>
      <c r="AE474" s="17" t="str">
        <f t="shared" si="47"/>
        <v xml:space="preserve"> </v>
      </c>
      <c r="AF474" s="35">
        <v>3</v>
      </c>
      <c r="AG474" s="35">
        <v>3</v>
      </c>
      <c r="AH474" s="35">
        <v>9</v>
      </c>
      <c r="AI474" s="35">
        <v>33</v>
      </c>
      <c r="AJ474" s="35">
        <v>3</v>
      </c>
      <c r="AK474" s="35">
        <v>25</v>
      </c>
      <c r="AL474" s="35">
        <v>19</v>
      </c>
      <c r="AM474" s="35">
        <v>3</v>
      </c>
      <c r="AN474">
        <v>0</v>
      </c>
      <c r="AO474">
        <v>0</v>
      </c>
      <c r="AP474" s="2">
        <v>-62.64</v>
      </c>
      <c r="AQ474" s="2">
        <v>22.3</v>
      </c>
      <c r="AR474" s="2">
        <v>81.122</v>
      </c>
      <c r="AS474" s="21">
        <v>0.11</v>
      </c>
      <c r="AT474" s="2">
        <v>-3</v>
      </c>
      <c r="AU474" s="2">
        <v>2.2999999999999998</v>
      </c>
      <c r="AV474" s="2">
        <v>-0.30000000000000004</v>
      </c>
      <c r="AW474" s="2">
        <v>0.2</v>
      </c>
      <c r="AX474" s="2">
        <v>-0.4</v>
      </c>
      <c r="AY474" s="2">
        <v>1.7000000000000002</v>
      </c>
    </row>
    <row r="475" spans="1:51" x14ac:dyDescent="0.2">
      <c r="A475" s="12" t="s">
        <v>2237</v>
      </c>
      <c r="B475" s="12" t="s">
        <v>3562</v>
      </c>
      <c r="C475" t="s">
        <v>3561</v>
      </c>
      <c r="D475" s="12" t="s">
        <v>442</v>
      </c>
      <c r="E475" s="12" t="s">
        <v>113</v>
      </c>
      <c r="F475">
        <v>81</v>
      </c>
      <c r="G475">
        <v>0</v>
      </c>
      <c r="H475">
        <v>0</v>
      </c>
      <c r="I475" s="31">
        <f t="shared" si="42"/>
        <v>0</v>
      </c>
      <c r="J475">
        <v>0</v>
      </c>
      <c r="K475">
        <v>0</v>
      </c>
      <c r="L475" s="3">
        <v>0</v>
      </c>
      <c r="M475" s="3">
        <v>0</v>
      </c>
      <c r="N475" s="3">
        <v>0</v>
      </c>
      <c r="O475" s="15">
        <f t="shared" si="43"/>
        <v>0</v>
      </c>
      <c r="P475">
        <v>0</v>
      </c>
      <c r="Q475">
        <v>0</v>
      </c>
      <c r="R475">
        <v>0</v>
      </c>
      <c r="S475" s="13">
        <f t="shared" si="44"/>
        <v>0</v>
      </c>
      <c r="T475" s="13">
        <f t="shared" si="45"/>
        <v>0</v>
      </c>
      <c r="U475">
        <v>0</v>
      </c>
      <c r="V475">
        <v>0</v>
      </c>
      <c r="W475">
        <v>1</v>
      </c>
      <c r="X475" s="2">
        <v>3.4166666666999999</v>
      </c>
      <c r="Y475" s="21">
        <v>3.3333333300000004E-2</v>
      </c>
      <c r="Z475">
        <v>0.04</v>
      </c>
      <c r="AA475">
        <v>4.87</v>
      </c>
      <c r="AB475" s="32">
        <f t="shared" si="46"/>
        <v>8.1466395112016286E-3</v>
      </c>
      <c r="AC475">
        <v>0</v>
      </c>
      <c r="AD475">
        <v>0</v>
      </c>
      <c r="AE475" s="17" t="str">
        <f t="shared" si="47"/>
        <v xml:space="preserve"> </v>
      </c>
      <c r="AF475" s="35">
        <v>0</v>
      </c>
      <c r="AG475" s="35">
        <v>0</v>
      </c>
      <c r="AH475" s="35">
        <v>0</v>
      </c>
      <c r="AI475" s="35">
        <v>4</v>
      </c>
      <c r="AJ475" s="35">
        <v>0</v>
      </c>
      <c r="AK475" s="35">
        <v>1</v>
      </c>
      <c r="AL475" s="35">
        <v>2</v>
      </c>
      <c r="AM475" s="35">
        <v>0</v>
      </c>
      <c r="AN475">
        <v>0</v>
      </c>
      <c r="AO475">
        <v>0</v>
      </c>
      <c r="AP475" s="2">
        <v>-122.93</v>
      </c>
      <c r="AQ475" s="2">
        <v>-44</v>
      </c>
      <c r="AR475" s="2">
        <v>83.31</v>
      </c>
      <c r="AS475" s="21">
        <v>0.152</v>
      </c>
      <c r="AT475" s="2">
        <v>-0.5</v>
      </c>
      <c r="AU475" s="2">
        <v>-0.30000000000000004</v>
      </c>
      <c r="AV475" s="2">
        <v>0</v>
      </c>
      <c r="AW475" s="2">
        <v>0</v>
      </c>
      <c r="AX475" s="2">
        <v>0</v>
      </c>
      <c r="AY475" s="2">
        <v>-0.30000000000000004</v>
      </c>
    </row>
    <row r="476" spans="1:51" x14ac:dyDescent="0.2">
      <c r="A476" s="12" t="s">
        <v>315</v>
      </c>
      <c r="B476" s="12" t="s">
        <v>316</v>
      </c>
      <c r="C476" t="s">
        <v>314</v>
      </c>
      <c r="D476" t="s">
        <v>317</v>
      </c>
      <c r="E476" s="12" t="s">
        <v>229</v>
      </c>
      <c r="F476">
        <v>55</v>
      </c>
      <c r="G476">
        <v>0</v>
      </c>
      <c r="H476">
        <v>0</v>
      </c>
      <c r="I476" s="31">
        <f t="shared" si="42"/>
        <v>0</v>
      </c>
      <c r="J476">
        <v>0</v>
      </c>
      <c r="K476">
        <v>0</v>
      </c>
      <c r="L476" s="3">
        <v>0</v>
      </c>
      <c r="M476" s="3">
        <v>0</v>
      </c>
      <c r="N476" s="3">
        <v>0</v>
      </c>
      <c r="O476" s="15">
        <f t="shared" si="43"/>
        <v>0</v>
      </c>
      <c r="P476">
        <v>0</v>
      </c>
      <c r="Q476">
        <v>0</v>
      </c>
      <c r="R476">
        <v>0</v>
      </c>
      <c r="S476" s="13">
        <f t="shared" si="44"/>
        <v>0</v>
      </c>
      <c r="T476" s="13">
        <f t="shared" si="45"/>
        <v>0</v>
      </c>
      <c r="U476">
        <v>0</v>
      </c>
      <c r="V476">
        <v>0</v>
      </c>
      <c r="W476">
        <v>0</v>
      </c>
      <c r="X476" s="2">
        <v>0.7</v>
      </c>
      <c r="Y476" s="21">
        <v>0</v>
      </c>
      <c r="Z476">
        <v>0.01</v>
      </c>
      <c r="AA476">
        <v>4.68</v>
      </c>
      <c r="AB476" s="32">
        <f t="shared" si="46"/>
        <v>2.1321961620469087E-3</v>
      </c>
      <c r="AC476">
        <v>0</v>
      </c>
      <c r="AD476">
        <v>0</v>
      </c>
      <c r="AE476" s="17" t="str">
        <f t="shared" si="47"/>
        <v xml:space="preserve"> </v>
      </c>
      <c r="AF476" s="35">
        <v>0</v>
      </c>
      <c r="AG476" s="35">
        <v>0</v>
      </c>
      <c r="AH476" s="35">
        <v>0</v>
      </c>
      <c r="AI476" s="35">
        <v>0</v>
      </c>
      <c r="AJ476" s="35">
        <v>0</v>
      </c>
      <c r="AK476" s="35">
        <v>0</v>
      </c>
      <c r="AL476" s="35">
        <v>0</v>
      </c>
      <c r="AM476" s="35">
        <v>0</v>
      </c>
      <c r="AN476">
        <v>0</v>
      </c>
      <c r="AO476">
        <v>0</v>
      </c>
      <c r="AP476" s="2">
        <v>0</v>
      </c>
      <c r="AQ476" s="2">
        <v>87.8</v>
      </c>
      <c r="AR476" s="2">
        <v>82.418000000000006</v>
      </c>
      <c r="AS476" s="21">
        <v>0.375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</row>
    <row r="477" spans="1:51" x14ac:dyDescent="0.2">
      <c r="A477" s="12" t="s">
        <v>654</v>
      </c>
      <c r="B477" s="12" t="s">
        <v>655</v>
      </c>
      <c r="C477" t="s">
        <v>653</v>
      </c>
      <c r="D477" t="s">
        <v>305</v>
      </c>
      <c r="E477" s="12" t="s">
        <v>170</v>
      </c>
      <c r="F477">
        <v>81</v>
      </c>
      <c r="G477">
        <v>1</v>
      </c>
      <c r="H477">
        <v>0</v>
      </c>
      <c r="I477" s="31">
        <f t="shared" si="42"/>
        <v>1</v>
      </c>
      <c r="J477">
        <v>0</v>
      </c>
      <c r="K477">
        <v>0</v>
      </c>
      <c r="L477" s="3">
        <v>1</v>
      </c>
      <c r="M477" s="3">
        <v>0</v>
      </c>
      <c r="N477" s="3">
        <v>0</v>
      </c>
      <c r="O477" s="15">
        <f t="shared" si="43"/>
        <v>0</v>
      </c>
      <c r="P477">
        <v>10</v>
      </c>
      <c r="Q477">
        <v>1</v>
      </c>
      <c r="R477">
        <v>3</v>
      </c>
      <c r="S477" s="13">
        <f t="shared" si="44"/>
        <v>0.1</v>
      </c>
      <c r="T477" s="13">
        <f t="shared" si="45"/>
        <v>7.1428571428571425E-2</v>
      </c>
      <c r="U477">
        <v>11</v>
      </c>
      <c r="V477">
        <v>3</v>
      </c>
      <c r="W477">
        <v>3</v>
      </c>
      <c r="X477" s="2">
        <v>212.45</v>
      </c>
      <c r="Y477" s="21">
        <v>2.6166666667</v>
      </c>
      <c r="Z477">
        <v>2.5499999999999998</v>
      </c>
      <c r="AA477">
        <v>2.59</v>
      </c>
      <c r="AB477" s="32">
        <f t="shared" si="46"/>
        <v>0.49610894941634243</v>
      </c>
      <c r="AC477">
        <v>78</v>
      </c>
      <c r="AD477">
        <v>113</v>
      </c>
      <c r="AE477" s="17">
        <f t="shared" si="47"/>
        <v>0.40837696335078533</v>
      </c>
      <c r="AF477" s="35">
        <v>1</v>
      </c>
      <c r="AG477" s="35">
        <v>20</v>
      </c>
      <c r="AH477" s="35">
        <v>21</v>
      </c>
      <c r="AI477" s="35">
        <v>165</v>
      </c>
      <c r="AJ477" s="35">
        <v>4</v>
      </c>
      <c r="AK477" s="35">
        <v>53</v>
      </c>
      <c r="AL477" s="35">
        <v>78</v>
      </c>
      <c r="AM477" s="35">
        <v>4</v>
      </c>
      <c r="AN477">
        <v>5</v>
      </c>
      <c r="AO477">
        <v>2</v>
      </c>
      <c r="AP477" s="2">
        <v>-83.23</v>
      </c>
      <c r="AQ477" s="2">
        <v>-15.5</v>
      </c>
      <c r="AR477" s="2">
        <v>81.302999999999997</v>
      </c>
      <c r="AS477" s="21">
        <v>-3.077</v>
      </c>
      <c r="AT477" s="2">
        <v>-22.4</v>
      </c>
      <c r="AU477" s="2">
        <v>-2.2000000000000002</v>
      </c>
      <c r="AV477" s="2">
        <v>0.60000000000000009</v>
      </c>
      <c r="AW477" s="2">
        <v>-0.4</v>
      </c>
      <c r="AX477" s="2">
        <v>1.8</v>
      </c>
      <c r="AY477" s="2">
        <v>-0.2</v>
      </c>
    </row>
    <row r="478" spans="1:51" x14ac:dyDescent="0.2">
      <c r="A478" s="12" t="s">
        <v>654</v>
      </c>
      <c r="B478" s="12" t="s">
        <v>831</v>
      </c>
      <c r="C478" t="s">
        <v>830</v>
      </c>
      <c r="D478" t="s">
        <v>460</v>
      </c>
      <c r="E478" s="12" t="s">
        <v>170</v>
      </c>
      <c r="F478">
        <v>80</v>
      </c>
      <c r="G478">
        <v>0</v>
      </c>
      <c r="H478">
        <v>0</v>
      </c>
      <c r="I478" s="31">
        <f t="shared" si="42"/>
        <v>0</v>
      </c>
      <c r="J478">
        <v>0</v>
      </c>
      <c r="K478">
        <v>0</v>
      </c>
      <c r="L478" s="3">
        <v>0</v>
      </c>
      <c r="M478" s="3">
        <v>0</v>
      </c>
      <c r="N478" s="3">
        <v>0</v>
      </c>
      <c r="O478" s="15">
        <f t="shared" si="43"/>
        <v>0</v>
      </c>
      <c r="P478">
        <v>0</v>
      </c>
      <c r="Q478">
        <v>0</v>
      </c>
      <c r="R478">
        <v>0</v>
      </c>
      <c r="S478" s="13">
        <f t="shared" si="44"/>
        <v>0</v>
      </c>
      <c r="T478" s="13">
        <f t="shared" si="45"/>
        <v>0</v>
      </c>
      <c r="U478">
        <v>0</v>
      </c>
      <c r="V478">
        <v>0</v>
      </c>
      <c r="W478">
        <v>0</v>
      </c>
      <c r="X478" s="2">
        <v>3.9833333333000001</v>
      </c>
      <c r="Y478" s="21">
        <v>3.3333333300000004E-2</v>
      </c>
      <c r="Z478">
        <v>0.05</v>
      </c>
      <c r="AA478">
        <v>4.8600000000000003</v>
      </c>
      <c r="AB478" s="32">
        <f t="shared" si="46"/>
        <v>1.0183299389002037E-2</v>
      </c>
      <c r="AC478">
        <v>1</v>
      </c>
      <c r="AD478">
        <v>1</v>
      </c>
      <c r="AE478" s="17">
        <f t="shared" si="47"/>
        <v>0.5</v>
      </c>
      <c r="AF478" s="35">
        <v>0</v>
      </c>
      <c r="AG478" s="35">
        <v>1</v>
      </c>
      <c r="AH478" s="35">
        <v>1</v>
      </c>
      <c r="AI478" s="35">
        <v>3</v>
      </c>
      <c r="AJ478" s="35">
        <v>0</v>
      </c>
      <c r="AK478" s="35">
        <v>1</v>
      </c>
      <c r="AL478" s="35">
        <v>2</v>
      </c>
      <c r="AM478" s="35">
        <v>1</v>
      </c>
      <c r="AN478">
        <v>0</v>
      </c>
      <c r="AO478">
        <v>0</v>
      </c>
      <c r="AP478" s="2">
        <v>-70.31</v>
      </c>
      <c r="AQ478" s="2">
        <v>21.2</v>
      </c>
      <c r="AR478" s="2">
        <v>80.646000000000001</v>
      </c>
      <c r="AS478" s="21">
        <v>-0.16800000000000001</v>
      </c>
      <c r="AT478" s="2">
        <v>-0.4</v>
      </c>
      <c r="AU478" s="2">
        <v>0</v>
      </c>
      <c r="AV478" s="2">
        <v>-0.1</v>
      </c>
      <c r="AW478" s="2">
        <v>0</v>
      </c>
      <c r="AX478" s="2">
        <v>0</v>
      </c>
      <c r="AY478" s="2">
        <v>-0.1</v>
      </c>
    </row>
    <row r="479" spans="1:51" x14ac:dyDescent="0.2">
      <c r="A479" s="12" t="s">
        <v>654</v>
      </c>
      <c r="B479" s="12" t="s">
        <v>853</v>
      </c>
      <c r="C479" t="s">
        <v>852</v>
      </c>
      <c r="D479" t="s">
        <v>684</v>
      </c>
      <c r="E479" s="12" t="s">
        <v>156</v>
      </c>
      <c r="F479">
        <v>71</v>
      </c>
      <c r="G479">
        <v>0</v>
      </c>
      <c r="H479">
        <v>0</v>
      </c>
      <c r="I479" s="31">
        <f t="shared" si="42"/>
        <v>0</v>
      </c>
      <c r="J479">
        <v>0</v>
      </c>
      <c r="K479">
        <v>0</v>
      </c>
      <c r="L479" s="3">
        <v>0</v>
      </c>
      <c r="M479" s="3">
        <v>0</v>
      </c>
      <c r="N479" s="3">
        <v>0</v>
      </c>
      <c r="O479" s="15">
        <f t="shared" si="43"/>
        <v>0</v>
      </c>
      <c r="P479">
        <v>0</v>
      </c>
      <c r="Q479">
        <v>1</v>
      </c>
      <c r="R479">
        <v>0</v>
      </c>
      <c r="S479" s="13">
        <f t="shared" si="44"/>
        <v>0</v>
      </c>
      <c r="T479" s="13">
        <f t="shared" si="45"/>
        <v>0</v>
      </c>
      <c r="U479">
        <v>0</v>
      </c>
      <c r="V479">
        <v>0</v>
      </c>
      <c r="W479">
        <v>1</v>
      </c>
      <c r="X479" s="2">
        <v>21.866666666699999</v>
      </c>
      <c r="Y479" s="21">
        <v>0.30000000000000004</v>
      </c>
      <c r="Z479">
        <v>0.31</v>
      </c>
      <c r="AA479">
        <v>5.47</v>
      </c>
      <c r="AB479" s="32">
        <f t="shared" si="46"/>
        <v>5.3633217993079588E-2</v>
      </c>
      <c r="AC479">
        <v>0</v>
      </c>
      <c r="AD479">
        <v>2</v>
      </c>
      <c r="AE479" s="17">
        <f t="shared" si="47"/>
        <v>0</v>
      </c>
      <c r="AF479" s="35">
        <v>0</v>
      </c>
      <c r="AG479" s="35">
        <v>1</v>
      </c>
      <c r="AH479" s="35">
        <v>0</v>
      </c>
      <c r="AI479" s="35">
        <v>9</v>
      </c>
      <c r="AJ479" s="35">
        <v>3</v>
      </c>
      <c r="AK479" s="35">
        <v>6</v>
      </c>
      <c r="AL479" s="35">
        <v>8</v>
      </c>
      <c r="AM479" s="35">
        <v>0</v>
      </c>
      <c r="AN479">
        <v>0</v>
      </c>
      <c r="AO479">
        <v>0</v>
      </c>
      <c r="AP479" s="2">
        <v>-57.62</v>
      </c>
      <c r="AQ479" s="2">
        <v>26.5</v>
      </c>
      <c r="AR479" s="2">
        <v>82.102999999999994</v>
      </c>
      <c r="AS479" s="21">
        <v>-6.8000000000000005E-2</v>
      </c>
      <c r="AT479" s="2">
        <v>-1.5</v>
      </c>
      <c r="AU479" s="2">
        <v>0.30000000000000004</v>
      </c>
      <c r="AV479" s="2">
        <v>-0.1</v>
      </c>
      <c r="AW479" s="2">
        <v>0.2</v>
      </c>
      <c r="AX479" s="2">
        <v>-0.1</v>
      </c>
      <c r="AY479" s="2">
        <v>0.2</v>
      </c>
    </row>
    <row r="480" spans="1:51" x14ac:dyDescent="0.2">
      <c r="A480" s="12" t="s">
        <v>654</v>
      </c>
      <c r="B480" s="12" t="s">
        <v>2669</v>
      </c>
      <c r="C480" t="s">
        <v>2668</v>
      </c>
      <c r="D480" t="s">
        <v>300</v>
      </c>
      <c r="E480" s="12" t="s">
        <v>148</v>
      </c>
      <c r="F480">
        <v>71</v>
      </c>
      <c r="G480">
        <v>0</v>
      </c>
      <c r="H480">
        <v>0</v>
      </c>
      <c r="I480" s="31">
        <f t="shared" si="42"/>
        <v>0</v>
      </c>
      <c r="J480">
        <v>0</v>
      </c>
      <c r="K480">
        <v>0</v>
      </c>
      <c r="L480" s="3">
        <v>0</v>
      </c>
      <c r="M480" s="3">
        <v>0</v>
      </c>
      <c r="N480" s="3">
        <v>0</v>
      </c>
      <c r="O480" s="15">
        <f t="shared" si="43"/>
        <v>0</v>
      </c>
      <c r="P480">
        <v>0</v>
      </c>
      <c r="Q480">
        <v>0</v>
      </c>
      <c r="R480">
        <v>0</v>
      </c>
      <c r="S480" s="13">
        <f t="shared" si="44"/>
        <v>0</v>
      </c>
      <c r="T480" s="13">
        <f t="shared" si="45"/>
        <v>0</v>
      </c>
      <c r="U480">
        <v>1</v>
      </c>
      <c r="V480">
        <v>0</v>
      </c>
      <c r="W480">
        <v>0</v>
      </c>
      <c r="X480" s="2">
        <v>12.083333333300001</v>
      </c>
      <c r="Y480" s="21">
        <v>0.16666666669999999</v>
      </c>
      <c r="Z480">
        <v>0.17</v>
      </c>
      <c r="AA480">
        <v>4.95</v>
      </c>
      <c r="AB480" s="32">
        <f t="shared" si="46"/>
        <v>3.3203125E-2</v>
      </c>
      <c r="AC480">
        <v>4</v>
      </c>
      <c r="AD480">
        <v>5</v>
      </c>
      <c r="AE480" s="17">
        <f t="shared" si="47"/>
        <v>0.44444444444444442</v>
      </c>
      <c r="AF480" s="35">
        <v>0</v>
      </c>
      <c r="AG480" s="35">
        <v>2</v>
      </c>
      <c r="AH480" s="35">
        <v>4</v>
      </c>
      <c r="AI480" s="35">
        <v>8</v>
      </c>
      <c r="AJ480" s="35">
        <v>3</v>
      </c>
      <c r="AK480" s="35">
        <v>4</v>
      </c>
      <c r="AL480" s="35">
        <v>3</v>
      </c>
      <c r="AM480" s="35">
        <v>1</v>
      </c>
      <c r="AN480">
        <v>0</v>
      </c>
      <c r="AO480">
        <v>1</v>
      </c>
      <c r="AP480" s="2">
        <v>-44.69</v>
      </c>
      <c r="AQ480" s="2">
        <v>35.799999999999997</v>
      </c>
      <c r="AR480" s="2">
        <v>83.902000000000001</v>
      </c>
      <c r="AS480" s="21">
        <v>3.0449999999999999</v>
      </c>
      <c r="AT480" s="2">
        <v>-1.1000000000000001</v>
      </c>
      <c r="AU480" s="2">
        <v>0.1</v>
      </c>
      <c r="AV480" s="2">
        <v>0</v>
      </c>
      <c r="AW480" s="2">
        <v>0</v>
      </c>
      <c r="AX480" s="2">
        <v>-0.1</v>
      </c>
      <c r="AY480" s="2">
        <v>-0.1</v>
      </c>
    </row>
    <row r="481" spans="1:51" x14ac:dyDescent="0.2">
      <c r="A481" s="12" t="s">
        <v>654</v>
      </c>
      <c r="B481" s="12" t="s">
        <v>2744</v>
      </c>
      <c r="C481" t="s">
        <v>2743</v>
      </c>
      <c r="D481" t="s">
        <v>192</v>
      </c>
      <c r="E481" s="12" t="s">
        <v>546</v>
      </c>
      <c r="F481">
        <v>71</v>
      </c>
      <c r="G481">
        <v>0</v>
      </c>
      <c r="H481">
        <v>0</v>
      </c>
      <c r="I481" s="31">
        <f t="shared" si="42"/>
        <v>0</v>
      </c>
      <c r="J481">
        <v>0</v>
      </c>
      <c r="K481">
        <v>0</v>
      </c>
      <c r="L481" s="3">
        <v>0</v>
      </c>
      <c r="M481" s="3">
        <v>0</v>
      </c>
      <c r="N481" s="3">
        <v>0</v>
      </c>
      <c r="O481" s="15">
        <f t="shared" si="43"/>
        <v>0</v>
      </c>
      <c r="P481">
        <v>0</v>
      </c>
      <c r="Q481">
        <v>0</v>
      </c>
      <c r="R481">
        <v>0</v>
      </c>
      <c r="S481" s="13">
        <f t="shared" si="44"/>
        <v>0</v>
      </c>
      <c r="T481" s="13">
        <f t="shared" si="45"/>
        <v>0</v>
      </c>
      <c r="U481">
        <v>0</v>
      </c>
      <c r="V481">
        <v>0</v>
      </c>
      <c r="W481">
        <v>0</v>
      </c>
      <c r="X481" s="2">
        <v>3.3333333300000004E-2</v>
      </c>
      <c r="Y481" s="21">
        <v>0</v>
      </c>
      <c r="Z481">
        <v>0</v>
      </c>
      <c r="AA481">
        <v>5.26</v>
      </c>
      <c r="AB481" s="32">
        <f t="shared" si="46"/>
        <v>0</v>
      </c>
      <c r="AC481">
        <v>0</v>
      </c>
      <c r="AD481">
        <v>0</v>
      </c>
      <c r="AE481" s="17" t="str">
        <f t="shared" si="47"/>
        <v xml:space="preserve"> </v>
      </c>
      <c r="AF481" s="35">
        <v>0</v>
      </c>
      <c r="AG481" s="35">
        <v>0</v>
      </c>
      <c r="AH481" s="35">
        <v>0</v>
      </c>
      <c r="AI481" s="35">
        <v>0</v>
      </c>
      <c r="AJ481" s="35">
        <v>0</v>
      </c>
      <c r="AK481" s="35">
        <v>0</v>
      </c>
      <c r="AL481" s="35">
        <v>0</v>
      </c>
      <c r="AM481" s="35">
        <v>0</v>
      </c>
      <c r="AN481">
        <v>0</v>
      </c>
      <c r="AO481">
        <v>0</v>
      </c>
      <c r="AP481" s="2">
        <v>0</v>
      </c>
      <c r="AQ481" s="2">
        <v>93.4</v>
      </c>
      <c r="AR481" s="2">
        <v>75.635000000000005</v>
      </c>
      <c r="AS481" s="21">
        <v>-10.927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</row>
    <row r="482" spans="1:51" x14ac:dyDescent="0.2">
      <c r="A482" s="12" t="s">
        <v>654</v>
      </c>
      <c r="B482" s="12" t="s">
        <v>2909</v>
      </c>
      <c r="C482" t="s">
        <v>2908</v>
      </c>
      <c r="D482" t="s">
        <v>122</v>
      </c>
      <c r="E482" s="12" t="s">
        <v>178</v>
      </c>
      <c r="F482">
        <v>82</v>
      </c>
      <c r="G482">
        <v>0</v>
      </c>
      <c r="H482">
        <v>0</v>
      </c>
      <c r="I482" s="31">
        <f t="shared" si="42"/>
        <v>0</v>
      </c>
      <c r="J482">
        <v>0</v>
      </c>
      <c r="K482">
        <v>0</v>
      </c>
      <c r="L482" s="3">
        <v>0</v>
      </c>
      <c r="M482" s="3">
        <v>0</v>
      </c>
      <c r="N482" s="3">
        <v>0</v>
      </c>
      <c r="O482" s="15">
        <f t="shared" si="43"/>
        <v>0</v>
      </c>
      <c r="P482">
        <v>3</v>
      </c>
      <c r="Q482">
        <v>1</v>
      </c>
      <c r="R482">
        <v>0</v>
      </c>
      <c r="S482" s="13">
        <f t="shared" si="44"/>
        <v>0</v>
      </c>
      <c r="T482" s="13">
        <f t="shared" si="45"/>
        <v>0</v>
      </c>
      <c r="U482">
        <v>19</v>
      </c>
      <c r="V482">
        <v>14</v>
      </c>
      <c r="W482">
        <v>2</v>
      </c>
      <c r="X482" s="2">
        <v>199.8</v>
      </c>
      <c r="Y482" s="21">
        <v>2.4333333333000002</v>
      </c>
      <c r="Z482">
        <v>2.34</v>
      </c>
      <c r="AA482">
        <v>3.31</v>
      </c>
      <c r="AB482" s="32">
        <f t="shared" si="46"/>
        <v>0.4141592920353982</v>
      </c>
      <c r="AE482" s="17" t="str">
        <f t="shared" si="47"/>
        <v xml:space="preserve"> </v>
      </c>
      <c r="AF482" s="35">
        <v>1</v>
      </c>
      <c r="AG482" s="35">
        <v>20</v>
      </c>
      <c r="AH482" s="35">
        <v>28</v>
      </c>
      <c r="AI482" s="35">
        <v>130</v>
      </c>
      <c r="AJ482" s="35">
        <v>3</v>
      </c>
      <c r="AK482" s="35">
        <v>53</v>
      </c>
      <c r="AL482" s="35">
        <v>81</v>
      </c>
      <c r="AM482" s="35">
        <v>4</v>
      </c>
      <c r="AN482">
        <v>3</v>
      </c>
      <c r="AO482">
        <v>1</v>
      </c>
      <c r="AP482" s="2">
        <v>-77.489999999999995</v>
      </c>
      <c r="AQ482" s="2">
        <v>9.5</v>
      </c>
      <c r="AR482" s="2">
        <v>88.668999999999997</v>
      </c>
      <c r="AS482" s="21">
        <v>4.95</v>
      </c>
      <c r="AT482" s="2">
        <v>-15.7</v>
      </c>
      <c r="AU482" s="2">
        <v>2.4</v>
      </c>
      <c r="AV482" s="2">
        <v>0.1</v>
      </c>
      <c r="AW482" s="2">
        <v>0.60000000000000009</v>
      </c>
      <c r="AX482" s="2">
        <v>-1.1000000000000001</v>
      </c>
      <c r="AY482" s="2">
        <v>2</v>
      </c>
    </row>
    <row r="483" spans="1:51" x14ac:dyDescent="0.2">
      <c r="A483" s="12" t="s">
        <v>654</v>
      </c>
      <c r="B483" s="12" t="s">
        <v>3500</v>
      </c>
      <c r="C483" t="s">
        <v>3499</v>
      </c>
      <c r="D483" t="s">
        <v>529</v>
      </c>
      <c r="E483" s="12" t="s">
        <v>170</v>
      </c>
      <c r="F483">
        <v>82</v>
      </c>
      <c r="G483">
        <v>2</v>
      </c>
      <c r="H483">
        <v>1</v>
      </c>
      <c r="I483" s="31">
        <f t="shared" si="42"/>
        <v>3</v>
      </c>
      <c r="J483">
        <v>1</v>
      </c>
      <c r="K483">
        <v>0</v>
      </c>
      <c r="L483" s="3">
        <v>2</v>
      </c>
      <c r="M483" s="3">
        <v>1</v>
      </c>
      <c r="N483" s="3">
        <v>0</v>
      </c>
      <c r="O483" s="15">
        <f t="shared" si="43"/>
        <v>9.6666666666666661</v>
      </c>
      <c r="P483">
        <v>16</v>
      </c>
      <c r="Q483">
        <v>4</v>
      </c>
      <c r="R483">
        <v>5</v>
      </c>
      <c r="S483" s="13">
        <f t="shared" si="44"/>
        <v>0.125</v>
      </c>
      <c r="T483" s="13">
        <f t="shared" si="45"/>
        <v>0.08</v>
      </c>
      <c r="U483">
        <v>7</v>
      </c>
      <c r="V483">
        <v>1</v>
      </c>
      <c r="W483">
        <v>4</v>
      </c>
      <c r="X483" s="2">
        <v>142.15</v>
      </c>
      <c r="Y483" s="21">
        <v>1.7333333333000001</v>
      </c>
      <c r="Z483">
        <v>1.66</v>
      </c>
      <c r="AA483">
        <v>4.28</v>
      </c>
      <c r="AB483" s="32">
        <f t="shared" si="46"/>
        <v>0.27946127946127941</v>
      </c>
      <c r="AC483">
        <v>101</v>
      </c>
      <c r="AD483">
        <v>83</v>
      </c>
      <c r="AE483" s="17">
        <f t="shared" si="47"/>
        <v>0.54891304347826086</v>
      </c>
      <c r="AF483" s="35">
        <v>3</v>
      </c>
      <c r="AG483" s="35">
        <v>16</v>
      </c>
      <c r="AH483" s="35">
        <v>26</v>
      </c>
      <c r="AI483" s="35">
        <v>123</v>
      </c>
      <c r="AJ483" s="35">
        <v>7</v>
      </c>
      <c r="AK483" s="35">
        <v>42</v>
      </c>
      <c r="AL483" s="35">
        <v>32</v>
      </c>
      <c r="AM483" s="35">
        <v>9</v>
      </c>
      <c r="AN483">
        <v>1</v>
      </c>
      <c r="AO483">
        <v>3</v>
      </c>
      <c r="AP483" s="2">
        <v>-74.12</v>
      </c>
      <c r="AQ483" s="2">
        <v>-5.9</v>
      </c>
      <c r="AR483" s="2">
        <v>82.486999999999995</v>
      </c>
      <c r="AS483" s="21">
        <v>2.1709999999999998</v>
      </c>
      <c r="AT483" s="2">
        <v>-12.2</v>
      </c>
      <c r="AU483" s="2">
        <v>0.7</v>
      </c>
      <c r="AV483" s="2">
        <v>0.1</v>
      </c>
      <c r="AW483" s="2">
        <v>0.1</v>
      </c>
      <c r="AX483" s="2">
        <v>-0.7</v>
      </c>
      <c r="AY483" s="2">
        <v>0.2</v>
      </c>
    </row>
    <row r="484" spans="1:51" x14ac:dyDescent="0.2">
      <c r="A484" s="12" t="s">
        <v>3212</v>
      </c>
      <c r="B484" s="12" t="s">
        <v>3213</v>
      </c>
      <c r="C484" t="s">
        <v>3211</v>
      </c>
      <c r="D484" s="12" t="s">
        <v>155</v>
      </c>
      <c r="E484" s="12" t="s">
        <v>178</v>
      </c>
      <c r="F484">
        <v>73</v>
      </c>
      <c r="G484">
        <v>0</v>
      </c>
      <c r="H484">
        <v>0</v>
      </c>
      <c r="I484" s="31">
        <f t="shared" si="42"/>
        <v>0</v>
      </c>
      <c r="J484">
        <v>0</v>
      </c>
      <c r="K484">
        <v>0</v>
      </c>
      <c r="L484" s="3">
        <v>0</v>
      </c>
      <c r="M484" s="3">
        <v>0</v>
      </c>
      <c r="N484" s="3">
        <v>0</v>
      </c>
      <c r="O484" s="15">
        <f t="shared" si="43"/>
        <v>0</v>
      </c>
      <c r="P484">
        <v>0</v>
      </c>
      <c r="Q484">
        <v>0</v>
      </c>
      <c r="R484">
        <v>0</v>
      </c>
      <c r="S484" s="13">
        <f t="shared" si="44"/>
        <v>0</v>
      </c>
      <c r="T484" s="13">
        <f t="shared" si="45"/>
        <v>0</v>
      </c>
      <c r="U484">
        <v>25</v>
      </c>
      <c r="V484">
        <v>10</v>
      </c>
      <c r="W484">
        <v>3</v>
      </c>
      <c r="X484" s="2">
        <v>149.69999999999999</v>
      </c>
      <c r="Y484" s="21">
        <v>2.0499999999999998</v>
      </c>
      <c r="Z484">
        <v>2.0299999999999998</v>
      </c>
      <c r="AA484">
        <v>3.03</v>
      </c>
      <c r="AB484" s="32">
        <f t="shared" si="46"/>
        <v>0.40118577075098816</v>
      </c>
      <c r="AE484" s="17" t="str">
        <f t="shared" si="47"/>
        <v xml:space="preserve"> </v>
      </c>
      <c r="AF484" s="35">
        <v>4</v>
      </c>
      <c r="AG484" s="35">
        <v>21</v>
      </c>
      <c r="AH484" s="35">
        <v>13</v>
      </c>
      <c r="AI484" s="35">
        <v>106</v>
      </c>
      <c r="AJ484" s="35">
        <v>6</v>
      </c>
      <c r="AK484" s="35">
        <v>50</v>
      </c>
      <c r="AL484" s="35">
        <v>64</v>
      </c>
      <c r="AM484" s="35">
        <v>4</v>
      </c>
      <c r="AN484">
        <v>1</v>
      </c>
      <c r="AO484">
        <v>0</v>
      </c>
      <c r="AP484" s="2">
        <v>-86.56</v>
      </c>
      <c r="AQ484" s="2">
        <v>-2.2000000000000002</v>
      </c>
      <c r="AR484" s="2">
        <v>81.872</v>
      </c>
      <c r="AS484" s="21">
        <v>-0.68</v>
      </c>
      <c r="AT484" s="2">
        <v>-15.7</v>
      </c>
      <c r="AU484" s="2">
        <v>-2.7</v>
      </c>
      <c r="AV484" s="2">
        <v>-0.2</v>
      </c>
      <c r="AW484" s="2">
        <v>0.30000000000000004</v>
      </c>
      <c r="AX484" s="2">
        <v>-0.1</v>
      </c>
      <c r="AY484" s="2">
        <v>-2.7</v>
      </c>
    </row>
    <row r="485" spans="1:51" x14ac:dyDescent="0.2">
      <c r="A485" s="12" t="s">
        <v>561</v>
      </c>
      <c r="B485" s="12" t="s">
        <v>562</v>
      </c>
      <c r="C485" t="s">
        <v>560</v>
      </c>
      <c r="D485" t="s">
        <v>155</v>
      </c>
      <c r="E485" s="12" t="s">
        <v>140</v>
      </c>
      <c r="F485">
        <v>78</v>
      </c>
      <c r="G485">
        <v>1</v>
      </c>
      <c r="H485">
        <v>0</v>
      </c>
      <c r="I485" s="31">
        <f t="shared" si="42"/>
        <v>1</v>
      </c>
      <c r="J485">
        <v>0</v>
      </c>
      <c r="K485">
        <v>0</v>
      </c>
      <c r="L485" s="3">
        <v>1</v>
      </c>
      <c r="M485" s="3">
        <v>0</v>
      </c>
      <c r="N485" s="3">
        <v>0</v>
      </c>
      <c r="O485" s="15">
        <f t="shared" si="43"/>
        <v>0</v>
      </c>
      <c r="P485">
        <v>5</v>
      </c>
      <c r="Q485">
        <v>4</v>
      </c>
      <c r="R485">
        <v>2</v>
      </c>
      <c r="S485" s="13">
        <f t="shared" si="44"/>
        <v>0.2</v>
      </c>
      <c r="T485" s="13">
        <f t="shared" si="45"/>
        <v>9.0909090909090912E-2</v>
      </c>
      <c r="U485">
        <v>35</v>
      </c>
      <c r="V485">
        <v>2</v>
      </c>
      <c r="W485">
        <v>0</v>
      </c>
      <c r="X485" s="2">
        <v>157.51666666669999</v>
      </c>
      <c r="Y485" s="21">
        <v>2.0166666666999999</v>
      </c>
      <c r="Z485">
        <v>2</v>
      </c>
      <c r="AA485">
        <v>2.68</v>
      </c>
      <c r="AB485" s="32">
        <f t="shared" si="46"/>
        <v>0.42735042735042739</v>
      </c>
      <c r="AC485">
        <v>1</v>
      </c>
      <c r="AD485">
        <v>8</v>
      </c>
      <c r="AE485" s="17">
        <f t="shared" si="47"/>
        <v>0.1111111111111111</v>
      </c>
      <c r="AF485" s="35">
        <v>4</v>
      </c>
      <c r="AG485" s="35">
        <v>17</v>
      </c>
      <c r="AH485" s="35">
        <v>14</v>
      </c>
      <c r="AI485" s="35">
        <v>114</v>
      </c>
      <c r="AJ485" s="35">
        <v>5</v>
      </c>
      <c r="AK485" s="35">
        <v>57</v>
      </c>
      <c r="AL485" s="35">
        <v>88</v>
      </c>
      <c r="AM485" s="35">
        <v>4</v>
      </c>
      <c r="AN485">
        <v>1</v>
      </c>
      <c r="AO485">
        <v>0</v>
      </c>
      <c r="AP485" s="2">
        <v>-95.61</v>
      </c>
      <c r="AQ485" s="2">
        <v>-25.1</v>
      </c>
      <c r="AR485" s="2">
        <v>79.995999999999995</v>
      </c>
      <c r="AS485" s="21">
        <v>1.355</v>
      </c>
      <c r="AT485" s="2">
        <v>-15.5</v>
      </c>
      <c r="AU485" s="2">
        <v>0</v>
      </c>
      <c r="AV485" s="2">
        <v>1.1000000000000001</v>
      </c>
      <c r="AW485" s="2">
        <v>0.2</v>
      </c>
      <c r="AX485" s="2">
        <v>-0.9</v>
      </c>
      <c r="AY485" s="2">
        <v>0.30000000000000004</v>
      </c>
    </row>
    <row r="486" spans="1:51" x14ac:dyDescent="0.2">
      <c r="A486" s="12" t="s">
        <v>1304</v>
      </c>
      <c r="B486" s="12" t="s">
        <v>1305</v>
      </c>
      <c r="C486" t="s">
        <v>1303</v>
      </c>
      <c r="D486" t="s">
        <v>122</v>
      </c>
      <c r="E486" s="12" t="s">
        <v>132</v>
      </c>
      <c r="F486">
        <v>4</v>
      </c>
      <c r="G486">
        <v>0</v>
      </c>
      <c r="H486">
        <v>0</v>
      </c>
      <c r="I486" s="31">
        <f t="shared" si="42"/>
        <v>0</v>
      </c>
      <c r="J486">
        <v>0</v>
      </c>
      <c r="K486">
        <v>0</v>
      </c>
      <c r="L486" s="3">
        <v>0</v>
      </c>
      <c r="M486" s="3">
        <v>0</v>
      </c>
      <c r="N486" s="3">
        <v>0</v>
      </c>
      <c r="O486" s="15">
        <f t="shared" si="43"/>
        <v>0</v>
      </c>
      <c r="P486">
        <v>0</v>
      </c>
      <c r="Q486">
        <v>0</v>
      </c>
      <c r="R486">
        <v>0</v>
      </c>
      <c r="S486" s="13">
        <f t="shared" si="44"/>
        <v>0</v>
      </c>
      <c r="T486" s="13">
        <f t="shared" si="45"/>
        <v>0</v>
      </c>
      <c r="U486">
        <v>0</v>
      </c>
      <c r="V486">
        <v>0</v>
      </c>
      <c r="W486">
        <v>0</v>
      </c>
      <c r="X486" s="2">
        <v>5.0666666666999998</v>
      </c>
      <c r="Y486" s="21">
        <v>1.2666666666999999</v>
      </c>
      <c r="Z486">
        <v>1.27</v>
      </c>
      <c r="AA486">
        <v>4.75</v>
      </c>
      <c r="AB486" s="32">
        <f t="shared" si="46"/>
        <v>0.21096345514950168</v>
      </c>
      <c r="AC486">
        <v>0</v>
      </c>
      <c r="AD486">
        <v>0</v>
      </c>
      <c r="AE486" s="17" t="str">
        <f t="shared" si="47"/>
        <v xml:space="preserve"> </v>
      </c>
      <c r="AF486" s="35">
        <v>0</v>
      </c>
      <c r="AG486" s="35">
        <v>0</v>
      </c>
      <c r="AH486" s="35">
        <v>0</v>
      </c>
      <c r="AI486" s="35">
        <v>4</v>
      </c>
      <c r="AJ486" s="35">
        <v>0</v>
      </c>
      <c r="AK486" s="35">
        <v>1</v>
      </c>
      <c r="AL486" s="35">
        <v>4</v>
      </c>
      <c r="AM486" s="35">
        <v>0</v>
      </c>
      <c r="AN486">
        <v>1</v>
      </c>
      <c r="AO486">
        <v>0</v>
      </c>
      <c r="AP486" s="2">
        <v>-106.58</v>
      </c>
      <c r="AQ486" s="2">
        <v>-33.9</v>
      </c>
      <c r="AR486" s="2">
        <v>80.09</v>
      </c>
      <c r="AS486" s="21">
        <v>-1.331</v>
      </c>
      <c r="AT486" s="2">
        <v>-0.30000000000000004</v>
      </c>
      <c r="AU486" s="2">
        <v>0.2</v>
      </c>
      <c r="AV486" s="2">
        <v>0</v>
      </c>
      <c r="AW486" s="2">
        <v>0.1</v>
      </c>
      <c r="AX486" s="2">
        <v>0</v>
      </c>
      <c r="AY486" s="2">
        <v>0.2</v>
      </c>
    </row>
    <row r="487" spans="1:51" x14ac:dyDescent="0.2">
      <c r="A487" s="12" t="s">
        <v>2302</v>
      </c>
      <c r="B487" s="12" t="s">
        <v>2303</v>
      </c>
      <c r="C487" t="s">
        <v>2301</v>
      </c>
      <c r="D487" s="12" t="s">
        <v>155</v>
      </c>
      <c r="E487" s="12" t="s">
        <v>156</v>
      </c>
      <c r="F487">
        <v>7</v>
      </c>
      <c r="G487">
        <v>0</v>
      </c>
      <c r="H487">
        <v>0</v>
      </c>
      <c r="I487" s="31">
        <f t="shared" si="42"/>
        <v>0</v>
      </c>
      <c r="J487">
        <v>0</v>
      </c>
      <c r="K487">
        <v>0</v>
      </c>
      <c r="L487" s="3">
        <v>0</v>
      </c>
      <c r="M487" s="3">
        <v>0</v>
      </c>
      <c r="N487" s="3">
        <v>0</v>
      </c>
      <c r="O487" s="15">
        <f t="shared" si="43"/>
        <v>0</v>
      </c>
      <c r="P487">
        <v>0</v>
      </c>
      <c r="Q487">
        <v>0</v>
      </c>
      <c r="R487">
        <v>0</v>
      </c>
      <c r="S487" s="13">
        <f t="shared" si="44"/>
        <v>0</v>
      </c>
      <c r="T487" s="13">
        <f t="shared" si="45"/>
        <v>0</v>
      </c>
      <c r="U487">
        <v>0</v>
      </c>
      <c r="V487">
        <v>0</v>
      </c>
      <c r="W487">
        <v>0</v>
      </c>
      <c r="X487" s="2">
        <v>0</v>
      </c>
      <c r="Y487" s="21">
        <v>0</v>
      </c>
      <c r="AB487" s="32">
        <f t="shared" si="46"/>
        <v>0</v>
      </c>
      <c r="AC487">
        <v>0</v>
      </c>
      <c r="AD487">
        <v>0</v>
      </c>
      <c r="AE487" s="17" t="str">
        <f t="shared" si="47"/>
        <v xml:space="preserve"> </v>
      </c>
      <c r="AF487" s="35">
        <v>0</v>
      </c>
      <c r="AG487" s="35">
        <v>0</v>
      </c>
      <c r="AH487" s="35">
        <v>0</v>
      </c>
      <c r="AI487" s="35">
        <v>0</v>
      </c>
      <c r="AJ487" s="35">
        <v>0</v>
      </c>
      <c r="AK487" s="35">
        <v>0</v>
      </c>
      <c r="AL487" s="35">
        <v>0</v>
      </c>
      <c r="AM487" s="35">
        <v>0</v>
      </c>
      <c r="AN487">
        <v>0</v>
      </c>
      <c r="AO487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</row>
    <row r="488" spans="1:51" x14ac:dyDescent="0.2">
      <c r="A488" s="12" t="s">
        <v>1205</v>
      </c>
      <c r="B488" s="12" t="s">
        <v>1206</v>
      </c>
      <c r="C488" t="s">
        <v>1204</v>
      </c>
      <c r="D488" t="s">
        <v>367</v>
      </c>
      <c r="E488" s="12" t="s">
        <v>140</v>
      </c>
      <c r="F488">
        <v>77</v>
      </c>
      <c r="G488">
        <v>1</v>
      </c>
      <c r="H488">
        <v>1</v>
      </c>
      <c r="I488" s="31">
        <f t="shared" si="42"/>
        <v>2</v>
      </c>
      <c r="J488">
        <v>1</v>
      </c>
      <c r="K488">
        <v>0</v>
      </c>
      <c r="L488" s="3">
        <v>2</v>
      </c>
      <c r="M488" s="3">
        <v>1</v>
      </c>
      <c r="N488" s="3">
        <v>0</v>
      </c>
      <c r="O488" s="15">
        <f t="shared" si="43"/>
        <v>6.3333333333333339</v>
      </c>
      <c r="P488">
        <v>5</v>
      </c>
      <c r="Q488">
        <v>1</v>
      </c>
      <c r="R488">
        <v>3</v>
      </c>
      <c r="S488" s="13">
        <f t="shared" si="44"/>
        <v>0.2</v>
      </c>
      <c r="T488" s="13">
        <f t="shared" si="45"/>
        <v>0.1111111111111111</v>
      </c>
      <c r="U488">
        <v>6</v>
      </c>
      <c r="V488">
        <v>4</v>
      </c>
      <c r="W488">
        <v>3</v>
      </c>
      <c r="X488" s="2">
        <v>108.4</v>
      </c>
      <c r="Y488" s="21">
        <v>1.4</v>
      </c>
      <c r="Z488">
        <v>1.4</v>
      </c>
      <c r="AA488">
        <v>4.3899999999999997</v>
      </c>
      <c r="AB488" s="32">
        <f t="shared" si="46"/>
        <v>0.24179620034542315</v>
      </c>
      <c r="AC488">
        <v>42</v>
      </c>
      <c r="AD488">
        <v>42</v>
      </c>
      <c r="AE488" s="17">
        <f t="shared" si="47"/>
        <v>0.5</v>
      </c>
      <c r="AF488" s="35">
        <v>3</v>
      </c>
      <c r="AG488" s="35">
        <v>7</v>
      </c>
      <c r="AH488" s="35">
        <v>16</v>
      </c>
      <c r="AI488" s="35">
        <v>54</v>
      </c>
      <c r="AJ488" s="35">
        <v>1</v>
      </c>
      <c r="AK488" s="35">
        <v>33</v>
      </c>
      <c r="AL488" s="35">
        <v>41</v>
      </c>
      <c r="AM488" s="35">
        <v>6</v>
      </c>
      <c r="AN488">
        <v>2</v>
      </c>
      <c r="AO488">
        <v>3</v>
      </c>
      <c r="AP488" s="2">
        <v>-60.56</v>
      </c>
      <c r="AQ488" s="2">
        <v>29.4</v>
      </c>
      <c r="AR488" s="2">
        <v>86.786000000000001</v>
      </c>
      <c r="AS488" s="21">
        <v>6.3890000000000002</v>
      </c>
      <c r="AT488" s="2">
        <v>-6</v>
      </c>
      <c r="AU488" s="2">
        <v>3.4</v>
      </c>
      <c r="AV488" s="2">
        <v>-0.1</v>
      </c>
      <c r="AW488" s="2">
        <v>0.1</v>
      </c>
      <c r="AX488" s="2">
        <v>-1.1000000000000001</v>
      </c>
      <c r="AY488" s="2">
        <v>2.2000000000000002</v>
      </c>
    </row>
    <row r="489" spans="1:51" x14ac:dyDescent="0.2">
      <c r="A489" s="12" t="s">
        <v>2090</v>
      </c>
      <c r="B489" s="12" t="s">
        <v>2091</v>
      </c>
      <c r="C489" t="s">
        <v>2089</v>
      </c>
      <c r="D489" t="s">
        <v>460</v>
      </c>
      <c r="E489" s="12" t="s">
        <v>156</v>
      </c>
      <c r="F489">
        <v>64</v>
      </c>
      <c r="G489">
        <v>0</v>
      </c>
      <c r="H489">
        <v>3</v>
      </c>
      <c r="I489" s="31">
        <f t="shared" si="42"/>
        <v>3</v>
      </c>
      <c r="J489">
        <v>3</v>
      </c>
      <c r="K489">
        <v>0</v>
      </c>
      <c r="L489" s="3">
        <v>0</v>
      </c>
      <c r="M489" s="3">
        <v>3</v>
      </c>
      <c r="N489" s="3">
        <v>0</v>
      </c>
      <c r="O489" s="15">
        <f t="shared" si="43"/>
        <v>24</v>
      </c>
      <c r="P489">
        <v>5</v>
      </c>
      <c r="Q489">
        <v>3</v>
      </c>
      <c r="R489">
        <v>3</v>
      </c>
      <c r="S489" s="13">
        <f t="shared" si="44"/>
        <v>0</v>
      </c>
      <c r="T489" s="13">
        <f t="shared" si="45"/>
        <v>0</v>
      </c>
      <c r="U489">
        <v>11</v>
      </c>
      <c r="V489">
        <v>9</v>
      </c>
      <c r="W489">
        <v>2</v>
      </c>
      <c r="X489" s="2">
        <v>129.8333333333</v>
      </c>
      <c r="Y489" s="21">
        <v>2.0166666666999999</v>
      </c>
      <c r="Z489">
        <v>2.0299999999999998</v>
      </c>
      <c r="AA489">
        <v>3.07</v>
      </c>
      <c r="AB489" s="32">
        <f t="shared" si="46"/>
        <v>0.39803921568627448</v>
      </c>
      <c r="AC489">
        <v>0</v>
      </c>
      <c r="AD489">
        <v>2</v>
      </c>
      <c r="AE489" s="17">
        <f t="shared" si="47"/>
        <v>0</v>
      </c>
      <c r="AF489" s="35">
        <v>3</v>
      </c>
      <c r="AG489" s="35">
        <v>16</v>
      </c>
      <c r="AH489" s="35">
        <v>21</v>
      </c>
      <c r="AI489" s="35">
        <v>105</v>
      </c>
      <c r="AJ489" s="35">
        <v>5</v>
      </c>
      <c r="AK489" s="35">
        <v>55</v>
      </c>
      <c r="AL489" s="35">
        <v>56</v>
      </c>
      <c r="AM489" s="35">
        <v>6</v>
      </c>
      <c r="AN489">
        <v>0</v>
      </c>
      <c r="AO489">
        <v>2</v>
      </c>
      <c r="AP489" s="2">
        <v>-91.04</v>
      </c>
      <c r="AQ489" s="2">
        <v>7.5</v>
      </c>
      <c r="AR489" s="2">
        <v>92.052999999999997</v>
      </c>
      <c r="AS489" s="21">
        <v>1.7869999999999999</v>
      </c>
      <c r="AT489" s="2">
        <v>-11.3</v>
      </c>
      <c r="AU489" s="2">
        <v>1</v>
      </c>
      <c r="AV489" s="2">
        <v>-0.1</v>
      </c>
      <c r="AW489" s="2">
        <v>0.7</v>
      </c>
      <c r="AX489" s="2">
        <v>1.2</v>
      </c>
      <c r="AY489" s="2">
        <v>2.8</v>
      </c>
    </row>
    <row r="490" spans="1:51" x14ac:dyDescent="0.2">
      <c r="A490" s="12" t="s">
        <v>2212</v>
      </c>
      <c r="B490" s="12" t="s">
        <v>3313</v>
      </c>
      <c r="C490" t="s">
        <v>3312</v>
      </c>
      <c r="D490" s="12" t="s">
        <v>147</v>
      </c>
      <c r="E490" s="12" t="s">
        <v>229</v>
      </c>
      <c r="F490">
        <v>73</v>
      </c>
      <c r="G490">
        <v>2</v>
      </c>
      <c r="H490">
        <v>3</v>
      </c>
      <c r="I490" s="31">
        <f t="shared" si="42"/>
        <v>5</v>
      </c>
      <c r="J490">
        <v>2</v>
      </c>
      <c r="K490">
        <v>1</v>
      </c>
      <c r="L490" s="3">
        <v>2</v>
      </c>
      <c r="M490" s="3">
        <v>2</v>
      </c>
      <c r="N490" s="3">
        <v>1</v>
      </c>
      <c r="O490" s="15">
        <f t="shared" si="43"/>
        <v>8.8000000000000007</v>
      </c>
      <c r="P490">
        <v>8</v>
      </c>
      <c r="Q490">
        <v>2</v>
      </c>
      <c r="R490">
        <v>2</v>
      </c>
      <c r="S490" s="13">
        <f t="shared" si="44"/>
        <v>0.25</v>
      </c>
      <c r="T490" s="13">
        <f t="shared" si="45"/>
        <v>0.16666666666666666</v>
      </c>
      <c r="U490">
        <v>1</v>
      </c>
      <c r="V490">
        <v>5</v>
      </c>
      <c r="W490">
        <v>1</v>
      </c>
      <c r="X490" s="2">
        <v>97.616666666699999</v>
      </c>
      <c r="Y490" s="21">
        <v>1.3333333333000001</v>
      </c>
      <c r="Z490">
        <v>1.34</v>
      </c>
      <c r="AA490">
        <v>3.86</v>
      </c>
      <c r="AB490" s="32">
        <f t="shared" si="46"/>
        <v>0.25769230769230772</v>
      </c>
      <c r="AC490">
        <v>1</v>
      </c>
      <c r="AD490">
        <v>8</v>
      </c>
      <c r="AE490" s="17">
        <f t="shared" si="47"/>
        <v>0.1111111111111111</v>
      </c>
      <c r="AF490" s="35">
        <v>5</v>
      </c>
      <c r="AG490" s="35">
        <v>8</v>
      </c>
      <c r="AH490" s="35">
        <v>17</v>
      </c>
      <c r="AI490" s="35">
        <v>65</v>
      </c>
      <c r="AJ490" s="35">
        <v>6</v>
      </c>
      <c r="AK490" s="35">
        <v>20</v>
      </c>
      <c r="AL490" s="35">
        <v>32</v>
      </c>
      <c r="AM490" s="35">
        <v>4</v>
      </c>
      <c r="AN490">
        <v>0</v>
      </c>
      <c r="AO490">
        <v>2</v>
      </c>
      <c r="AP490" s="2">
        <v>-57.16</v>
      </c>
      <c r="AQ490" s="2">
        <v>40.6</v>
      </c>
      <c r="AR490" s="2">
        <v>79.504999999999995</v>
      </c>
      <c r="AS490" s="21">
        <v>-0.91700000000000004</v>
      </c>
      <c r="AT490" s="2">
        <v>-7.6</v>
      </c>
      <c r="AU490" s="2">
        <v>1.3</v>
      </c>
      <c r="AV490" s="2">
        <v>-0.7</v>
      </c>
      <c r="AW490" s="2">
        <v>0.1</v>
      </c>
      <c r="AX490" s="2">
        <v>-0.4</v>
      </c>
      <c r="AY490" s="2">
        <v>0.2</v>
      </c>
    </row>
    <row r="491" spans="1:51" x14ac:dyDescent="0.2">
      <c r="A491" s="12" t="s">
        <v>3565</v>
      </c>
      <c r="B491" s="12" t="s">
        <v>3566</v>
      </c>
      <c r="C491" t="s">
        <v>3564</v>
      </c>
      <c r="D491" t="s">
        <v>684</v>
      </c>
      <c r="E491" s="12" t="s">
        <v>148</v>
      </c>
      <c r="F491">
        <v>18</v>
      </c>
      <c r="G491">
        <v>0</v>
      </c>
      <c r="H491">
        <v>1</v>
      </c>
      <c r="I491" s="31">
        <f t="shared" si="42"/>
        <v>1</v>
      </c>
      <c r="J491">
        <v>1</v>
      </c>
      <c r="K491">
        <v>0</v>
      </c>
      <c r="L491" s="3">
        <v>0</v>
      </c>
      <c r="M491" s="3">
        <v>1</v>
      </c>
      <c r="N491" s="3">
        <v>0</v>
      </c>
      <c r="O491" s="15">
        <f t="shared" si="43"/>
        <v>3</v>
      </c>
      <c r="P491">
        <v>1</v>
      </c>
      <c r="Q491">
        <v>0</v>
      </c>
      <c r="R491">
        <v>0</v>
      </c>
      <c r="S491" s="13">
        <f t="shared" si="44"/>
        <v>0</v>
      </c>
      <c r="T491" s="13">
        <f t="shared" si="45"/>
        <v>0</v>
      </c>
      <c r="U491">
        <v>0</v>
      </c>
      <c r="V491">
        <v>0</v>
      </c>
      <c r="W491">
        <v>1</v>
      </c>
      <c r="X491" s="2">
        <v>16.7833333333</v>
      </c>
      <c r="Y491" s="21">
        <v>0.91666666670000008</v>
      </c>
      <c r="Z491">
        <v>0.98</v>
      </c>
      <c r="AA491">
        <v>5.08</v>
      </c>
      <c r="AB491" s="32">
        <f t="shared" si="46"/>
        <v>0.1617161716171617</v>
      </c>
      <c r="AC491">
        <v>1</v>
      </c>
      <c r="AD491">
        <v>1</v>
      </c>
      <c r="AE491" s="17">
        <f t="shared" si="47"/>
        <v>0.5</v>
      </c>
      <c r="AF491" s="35">
        <v>1</v>
      </c>
      <c r="AG491" s="35">
        <v>2</v>
      </c>
      <c r="AH491" s="35">
        <v>2</v>
      </c>
      <c r="AI491" s="35">
        <v>9</v>
      </c>
      <c r="AJ491" s="35">
        <v>1</v>
      </c>
      <c r="AK491" s="35">
        <v>7</v>
      </c>
      <c r="AL491" s="35">
        <v>5</v>
      </c>
      <c r="AM491" s="35">
        <v>1</v>
      </c>
      <c r="AN491">
        <v>0</v>
      </c>
      <c r="AO491">
        <v>0</v>
      </c>
      <c r="AP491" s="2">
        <v>-61.48</v>
      </c>
      <c r="AQ491" s="2">
        <v>25.2</v>
      </c>
      <c r="AR491" s="2">
        <v>78.311000000000007</v>
      </c>
      <c r="AS491" s="21">
        <v>-3.6850000000000001</v>
      </c>
      <c r="AT491" s="2">
        <v>-1</v>
      </c>
      <c r="AU491" s="2">
        <v>0.5</v>
      </c>
      <c r="AV491" s="2">
        <v>-0.1</v>
      </c>
      <c r="AW491" s="2">
        <v>0</v>
      </c>
      <c r="AX491" s="2">
        <v>-0.1</v>
      </c>
      <c r="AY491" s="2">
        <v>0.30000000000000004</v>
      </c>
    </row>
    <row r="492" spans="1:51" x14ac:dyDescent="0.2">
      <c r="A492" s="12" t="s">
        <v>2686</v>
      </c>
      <c r="B492" s="12" t="s">
        <v>2687</v>
      </c>
      <c r="C492" t="s">
        <v>2685</v>
      </c>
      <c r="D492" s="12" t="s">
        <v>139</v>
      </c>
      <c r="E492" s="12" t="s">
        <v>156</v>
      </c>
      <c r="F492">
        <v>14</v>
      </c>
      <c r="G492">
        <v>0</v>
      </c>
      <c r="H492">
        <v>0</v>
      </c>
      <c r="I492" s="31">
        <f t="shared" si="42"/>
        <v>0</v>
      </c>
      <c r="J492">
        <v>0</v>
      </c>
      <c r="K492">
        <v>0</v>
      </c>
      <c r="L492" s="3">
        <v>0</v>
      </c>
      <c r="M492" s="3">
        <v>0</v>
      </c>
      <c r="N492" s="3">
        <v>0</v>
      </c>
      <c r="O492" s="15">
        <f t="shared" si="43"/>
        <v>0</v>
      </c>
      <c r="P492">
        <v>0</v>
      </c>
      <c r="Q492">
        <v>0</v>
      </c>
      <c r="R492">
        <v>0</v>
      </c>
      <c r="S492" s="13">
        <f t="shared" si="44"/>
        <v>0</v>
      </c>
      <c r="T492" s="13">
        <f t="shared" si="45"/>
        <v>0</v>
      </c>
      <c r="U492">
        <v>0</v>
      </c>
      <c r="V492">
        <v>0</v>
      </c>
      <c r="W492">
        <v>0</v>
      </c>
      <c r="X492" s="2">
        <v>0</v>
      </c>
      <c r="Y492" s="21">
        <v>0</v>
      </c>
      <c r="AB492" s="32">
        <f t="shared" si="46"/>
        <v>0</v>
      </c>
      <c r="AC492">
        <v>0</v>
      </c>
      <c r="AD492">
        <v>0</v>
      </c>
      <c r="AE492" s="17" t="str">
        <f t="shared" si="47"/>
        <v xml:space="preserve"> </v>
      </c>
      <c r="AF492" s="35">
        <v>0</v>
      </c>
      <c r="AG492" s="35">
        <v>0</v>
      </c>
      <c r="AH492" s="35">
        <v>0</v>
      </c>
      <c r="AI492" s="35">
        <v>0</v>
      </c>
      <c r="AJ492" s="35">
        <v>0</v>
      </c>
      <c r="AK492" s="35">
        <v>0</v>
      </c>
      <c r="AL492" s="35">
        <v>0</v>
      </c>
      <c r="AM492" s="35">
        <v>0</v>
      </c>
      <c r="AN492">
        <v>0</v>
      </c>
      <c r="AO49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</row>
    <row r="493" spans="1:51" x14ac:dyDescent="0.2">
      <c r="A493" s="12" t="s">
        <v>954</v>
      </c>
      <c r="B493" s="12" t="s">
        <v>955</v>
      </c>
      <c r="C493" t="s">
        <v>953</v>
      </c>
      <c r="D493" t="s">
        <v>610</v>
      </c>
      <c r="E493" s="12" t="s">
        <v>170</v>
      </c>
      <c r="F493">
        <v>65</v>
      </c>
      <c r="G493">
        <v>2</v>
      </c>
      <c r="H493">
        <v>2</v>
      </c>
      <c r="I493" s="31">
        <f t="shared" si="42"/>
        <v>4</v>
      </c>
      <c r="J493">
        <v>2</v>
      </c>
      <c r="K493">
        <v>0</v>
      </c>
      <c r="L493" s="3">
        <v>2</v>
      </c>
      <c r="M493" s="3">
        <v>2</v>
      </c>
      <c r="N493" s="3">
        <v>0</v>
      </c>
      <c r="O493" s="15">
        <f t="shared" si="43"/>
        <v>9.5</v>
      </c>
      <c r="P493">
        <v>11</v>
      </c>
      <c r="Q493">
        <v>1</v>
      </c>
      <c r="R493">
        <v>1</v>
      </c>
      <c r="S493" s="13">
        <f t="shared" si="44"/>
        <v>0.18181818181818182</v>
      </c>
      <c r="T493" s="13">
        <f t="shared" si="45"/>
        <v>0.15384615384615385</v>
      </c>
      <c r="U493">
        <v>16</v>
      </c>
      <c r="V493">
        <v>1</v>
      </c>
      <c r="W493">
        <v>1</v>
      </c>
      <c r="X493" s="2">
        <v>88.433333333299998</v>
      </c>
      <c r="Y493" s="21">
        <v>1.35</v>
      </c>
      <c r="Z493">
        <v>1.29</v>
      </c>
      <c r="AA493">
        <v>3.08</v>
      </c>
      <c r="AB493" s="32">
        <f t="shared" si="46"/>
        <v>0.29519450800915331</v>
      </c>
      <c r="AC493">
        <v>22</v>
      </c>
      <c r="AD493">
        <v>34</v>
      </c>
      <c r="AE493" s="17">
        <f t="shared" si="47"/>
        <v>0.39285714285714285</v>
      </c>
      <c r="AF493" s="35">
        <v>4</v>
      </c>
      <c r="AG493" s="35">
        <v>7</v>
      </c>
      <c r="AH493" s="35">
        <v>15</v>
      </c>
      <c r="AI493" s="35">
        <v>52</v>
      </c>
      <c r="AJ493" s="35">
        <v>5</v>
      </c>
      <c r="AK493" s="35">
        <v>28</v>
      </c>
      <c r="AL493" s="35">
        <v>46</v>
      </c>
      <c r="AM493" s="35">
        <v>3</v>
      </c>
      <c r="AN493">
        <v>1</v>
      </c>
      <c r="AO493">
        <v>4</v>
      </c>
      <c r="AP493" s="2">
        <v>-75.86</v>
      </c>
      <c r="AQ493" s="2">
        <v>11.9</v>
      </c>
      <c r="AR493" s="2">
        <v>82.771000000000001</v>
      </c>
      <c r="AS493" s="21">
        <v>3.395</v>
      </c>
      <c r="AT493" s="2">
        <v>-5.7</v>
      </c>
      <c r="AU493" s="2">
        <v>2.2999999999999998</v>
      </c>
      <c r="AV493" s="2">
        <v>-0.5</v>
      </c>
      <c r="AW493" s="2">
        <v>0.30000000000000004</v>
      </c>
      <c r="AX493" s="2">
        <v>-1.6</v>
      </c>
      <c r="AY493" s="2">
        <v>0.60000000000000009</v>
      </c>
    </row>
    <row r="494" spans="1:51" x14ac:dyDescent="0.2">
      <c r="A494" s="12" t="s">
        <v>1257</v>
      </c>
      <c r="B494" s="12" t="s">
        <v>1258</v>
      </c>
      <c r="C494" t="s">
        <v>1256</v>
      </c>
      <c r="D494" t="s">
        <v>338</v>
      </c>
      <c r="E494" s="12" t="s">
        <v>229</v>
      </c>
      <c r="F494">
        <v>61</v>
      </c>
      <c r="G494">
        <v>0</v>
      </c>
      <c r="H494">
        <v>1</v>
      </c>
      <c r="I494" s="31">
        <f t="shared" si="42"/>
        <v>1</v>
      </c>
      <c r="J494">
        <v>1</v>
      </c>
      <c r="K494">
        <v>0</v>
      </c>
      <c r="L494" s="3">
        <v>0</v>
      </c>
      <c r="M494" s="3">
        <v>1</v>
      </c>
      <c r="N494" s="3">
        <v>0</v>
      </c>
      <c r="O494" s="15">
        <f t="shared" si="43"/>
        <v>16</v>
      </c>
      <c r="P494">
        <v>8</v>
      </c>
      <c r="Q494">
        <v>0</v>
      </c>
      <c r="R494">
        <v>1</v>
      </c>
      <c r="S494" s="13">
        <f t="shared" si="44"/>
        <v>0</v>
      </c>
      <c r="T494" s="13">
        <f t="shared" si="45"/>
        <v>0</v>
      </c>
      <c r="U494">
        <v>2</v>
      </c>
      <c r="V494">
        <v>2</v>
      </c>
      <c r="W494">
        <v>0</v>
      </c>
      <c r="X494" s="2">
        <v>87.216666666699993</v>
      </c>
      <c r="Y494" s="21">
        <v>1.4166666667000001</v>
      </c>
      <c r="Z494">
        <v>1.43</v>
      </c>
      <c r="AA494">
        <v>3.68</v>
      </c>
      <c r="AB494" s="32">
        <f t="shared" si="46"/>
        <v>0.27984344422700586</v>
      </c>
      <c r="AC494">
        <v>0</v>
      </c>
      <c r="AD494">
        <v>0</v>
      </c>
      <c r="AE494" s="17" t="str">
        <f t="shared" si="47"/>
        <v xml:space="preserve"> </v>
      </c>
      <c r="AF494" s="35">
        <v>1</v>
      </c>
      <c r="AG494" s="35">
        <v>8</v>
      </c>
      <c r="AH494" s="35">
        <v>15</v>
      </c>
      <c r="AI494" s="35">
        <v>56</v>
      </c>
      <c r="AJ494" s="35">
        <v>1</v>
      </c>
      <c r="AK494" s="35">
        <v>21</v>
      </c>
      <c r="AL494" s="35">
        <v>27</v>
      </c>
      <c r="AM494" s="35">
        <v>1</v>
      </c>
      <c r="AN494">
        <v>0</v>
      </c>
      <c r="AO494">
        <v>1</v>
      </c>
      <c r="AP494" s="2">
        <v>-64.69</v>
      </c>
      <c r="AQ494" s="2">
        <v>16.399999999999999</v>
      </c>
      <c r="AR494" s="2">
        <v>82.319000000000003</v>
      </c>
      <c r="AS494" s="21">
        <v>1.393</v>
      </c>
      <c r="AT494" s="2">
        <v>-7.5</v>
      </c>
      <c r="AU494" s="2">
        <v>0.7</v>
      </c>
      <c r="AV494" s="2">
        <v>-0.8</v>
      </c>
      <c r="AW494" s="2">
        <v>-0.2</v>
      </c>
      <c r="AX494" s="2">
        <v>-0.7</v>
      </c>
      <c r="AY494" s="2">
        <v>-1</v>
      </c>
    </row>
    <row r="495" spans="1:51" x14ac:dyDescent="0.2">
      <c r="A495" s="12" t="s">
        <v>2195</v>
      </c>
      <c r="B495" s="12" t="s">
        <v>2196</v>
      </c>
      <c r="C495" t="s">
        <v>2194</v>
      </c>
      <c r="D495" t="s">
        <v>367</v>
      </c>
      <c r="E495" s="12" t="s">
        <v>170</v>
      </c>
      <c r="F495">
        <v>8</v>
      </c>
      <c r="G495">
        <v>0</v>
      </c>
      <c r="H495">
        <v>0</v>
      </c>
      <c r="I495" s="31">
        <f t="shared" si="42"/>
        <v>0</v>
      </c>
      <c r="J495">
        <v>0</v>
      </c>
      <c r="K495">
        <v>0</v>
      </c>
      <c r="L495" s="3">
        <v>0</v>
      </c>
      <c r="M495" s="3">
        <v>0</v>
      </c>
      <c r="N495" s="3">
        <v>0</v>
      </c>
      <c r="O495" s="15">
        <f t="shared" si="43"/>
        <v>0</v>
      </c>
      <c r="P495">
        <v>0</v>
      </c>
      <c r="Q495">
        <v>0</v>
      </c>
      <c r="R495">
        <v>0</v>
      </c>
      <c r="S495" s="13">
        <f t="shared" si="44"/>
        <v>0</v>
      </c>
      <c r="T495" s="13">
        <f t="shared" si="45"/>
        <v>0</v>
      </c>
      <c r="U495">
        <v>0</v>
      </c>
      <c r="V495">
        <v>0</v>
      </c>
      <c r="W495">
        <v>0</v>
      </c>
      <c r="X495" s="2">
        <v>0</v>
      </c>
      <c r="Y495" s="21">
        <v>0</v>
      </c>
      <c r="AB495" s="32">
        <f t="shared" si="46"/>
        <v>0</v>
      </c>
      <c r="AC495">
        <v>0</v>
      </c>
      <c r="AD495">
        <v>0</v>
      </c>
      <c r="AE495" s="17" t="str">
        <f t="shared" si="47"/>
        <v xml:space="preserve"> </v>
      </c>
      <c r="AF495" s="35">
        <v>0</v>
      </c>
      <c r="AG495" s="35">
        <v>0</v>
      </c>
      <c r="AH495" s="35">
        <v>0</v>
      </c>
      <c r="AI495" s="35">
        <v>0</v>
      </c>
      <c r="AJ495" s="35">
        <v>0</v>
      </c>
      <c r="AK495" s="35">
        <v>0</v>
      </c>
      <c r="AL495" s="35">
        <v>0</v>
      </c>
      <c r="AM495" s="35">
        <v>0</v>
      </c>
      <c r="AN495">
        <v>0</v>
      </c>
      <c r="AO495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</row>
    <row r="496" spans="1:51" x14ac:dyDescent="0.2">
      <c r="A496" s="12" t="s">
        <v>3570</v>
      </c>
      <c r="B496" s="12" t="s">
        <v>3571</v>
      </c>
      <c r="C496" t="s">
        <v>3569</v>
      </c>
      <c r="D496" t="s">
        <v>300</v>
      </c>
      <c r="E496" s="12" t="s">
        <v>178</v>
      </c>
      <c r="F496">
        <v>24</v>
      </c>
      <c r="G496">
        <v>0</v>
      </c>
      <c r="H496">
        <v>0</v>
      </c>
      <c r="I496" s="31">
        <f t="shared" si="42"/>
        <v>0</v>
      </c>
      <c r="J496">
        <v>0</v>
      </c>
      <c r="K496">
        <v>0</v>
      </c>
      <c r="L496" s="3">
        <v>0</v>
      </c>
      <c r="M496" s="3">
        <v>0</v>
      </c>
      <c r="N496" s="3">
        <v>0</v>
      </c>
      <c r="O496" s="15">
        <f t="shared" si="43"/>
        <v>0</v>
      </c>
      <c r="P496">
        <v>0</v>
      </c>
      <c r="Q496">
        <v>0</v>
      </c>
      <c r="R496">
        <v>0</v>
      </c>
      <c r="S496" s="13">
        <f t="shared" si="44"/>
        <v>0</v>
      </c>
      <c r="T496" s="13">
        <f t="shared" si="45"/>
        <v>0</v>
      </c>
      <c r="U496">
        <v>1</v>
      </c>
      <c r="V496">
        <v>0</v>
      </c>
      <c r="W496">
        <v>1</v>
      </c>
      <c r="X496" s="2">
        <v>7.0833333332999997</v>
      </c>
      <c r="Y496" s="21">
        <v>0.28333333329999999</v>
      </c>
      <c r="Z496">
        <v>0.30000000000000004</v>
      </c>
      <c r="AA496">
        <v>5.42</v>
      </c>
      <c r="AB496" s="32">
        <f t="shared" si="46"/>
        <v>5.2447552447552455E-2</v>
      </c>
      <c r="AE496" s="17" t="str">
        <f t="shared" si="47"/>
        <v xml:space="preserve"> </v>
      </c>
      <c r="AF496" s="35">
        <v>0</v>
      </c>
      <c r="AG496" s="35">
        <v>0</v>
      </c>
      <c r="AH496" s="35">
        <v>2</v>
      </c>
      <c r="AI496" s="35">
        <v>2</v>
      </c>
      <c r="AJ496" s="35">
        <v>1</v>
      </c>
      <c r="AK496" s="35">
        <v>2</v>
      </c>
      <c r="AL496" s="35">
        <v>3</v>
      </c>
      <c r="AM496" s="35">
        <v>1</v>
      </c>
      <c r="AN496">
        <v>0</v>
      </c>
      <c r="AO496">
        <v>0</v>
      </c>
      <c r="AP496" s="2">
        <v>-25.41</v>
      </c>
      <c r="AQ496" s="2">
        <v>47</v>
      </c>
      <c r="AR496" s="2">
        <v>82.813999999999993</v>
      </c>
      <c r="AS496" s="21">
        <v>0.29599999999999999</v>
      </c>
      <c r="AT496" s="2">
        <v>-0.2</v>
      </c>
      <c r="AU496" s="2">
        <v>0.4</v>
      </c>
      <c r="AV496" s="2">
        <v>-0.1</v>
      </c>
      <c r="AW496" s="2">
        <v>0</v>
      </c>
      <c r="AX496" s="2">
        <v>0</v>
      </c>
      <c r="AY496" s="2">
        <v>0.2</v>
      </c>
    </row>
    <row r="497" spans="1:51" x14ac:dyDescent="0.2">
      <c r="A497" s="12" t="s">
        <v>3070</v>
      </c>
      <c r="B497" s="12" t="s">
        <v>3071</v>
      </c>
      <c r="C497" t="s">
        <v>3069</v>
      </c>
      <c r="D497" t="s">
        <v>192</v>
      </c>
      <c r="E497" s="12" t="s">
        <v>178</v>
      </c>
      <c r="F497">
        <v>30</v>
      </c>
      <c r="G497">
        <v>0</v>
      </c>
      <c r="H497">
        <v>0</v>
      </c>
      <c r="I497" s="31">
        <f t="shared" si="42"/>
        <v>0</v>
      </c>
      <c r="J497">
        <v>0</v>
      </c>
      <c r="K497">
        <v>0</v>
      </c>
      <c r="L497" s="3">
        <v>0</v>
      </c>
      <c r="M497" s="3">
        <v>0</v>
      </c>
      <c r="N497" s="3">
        <v>0</v>
      </c>
      <c r="O497" s="15">
        <f t="shared" si="43"/>
        <v>0</v>
      </c>
      <c r="P497">
        <v>2</v>
      </c>
      <c r="Q497">
        <v>0</v>
      </c>
      <c r="R497">
        <v>0</v>
      </c>
      <c r="S497" s="13">
        <f t="shared" si="44"/>
        <v>0</v>
      </c>
      <c r="T497" s="13">
        <f t="shared" si="45"/>
        <v>0</v>
      </c>
      <c r="U497">
        <v>6</v>
      </c>
      <c r="V497">
        <v>2</v>
      </c>
      <c r="W497">
        <v>0</v>
      </c>
      <c r="X497" s="2">
        <v>35.083333333299997</v>
      </c>
      <c r="Y497" s="21">
        <v>1.1666666667000001</v>
      </c>
      <c r="Z497">
        <v>1.1400000000000001</v>
      </c>
      <c r="AA497">
        <v>4.3</v>
      </c>
      <c r="AB497" s="32">
        <f t="shared" si="46"/>
        <v>0.2095588235294118</v>
      </c>
      <c r="AE497" s="17" t="str">
        <f t="shared" si="47"/>
        <v xml:space="preserve"> </v>
      </c>
      <c r="AF497" s="35">
        <v>1</v>
      </c>
      <c r="AG497" s="35">
        <v>1</v>
      </c>
      <c r="AH497" s="35">
        <v>8</v>
      </c>
      <c r="AI497" s="35">
        <v>26</v>
      </c>
      <c r="AJ497" s="35">
        <v>2</v>
      </c>
      <c r="AK497" s="35">
        <v>14</v>
      </c>
      <c r="AL497" s="35">
        <v>14</v>
      </c>
      <c r="AM497" s="35">
        <v>2</v>
      </c>
      <c r="AN497">
        <v>0</v>
      </c>
      <c r="AO497">
        <v>0</v>
      </c>
      <c r="AP497" s="2">
        <v>-73.94</v>
      </c>
      <c r="AQ497" s="2">
        <v>13.1</v>
      </c>
      <c r="AR497" s="2">
        <v>80.787000000000006</v>
      </c>
      <c r="AS497" s="21">
        <v>-0.153</v>
      </c>
      <c r="AT497" s="2">
        <v>-2.2000000000000002</v>
      </c>
      <c r="AU497" s="2">
        <v>0.7</v>
      </c>
      <c r="AV497" s="2">
        <v>0</v>
      </c>
      <c r="AW497" s="2">
        <v>-0.1</v>
      </c>
      <c r="AX497" s="2">
        <v>-0.4</v>
      </c>
      <c r="AY497" s="2">
        <v>0.30000000000000004</v>
      </c>
    </row>
    <row r="498" spans="1:51" x14ac:dyDescent="0.2">
      <c r="A498" s="12" t="s">
        <v>2233</v>
      </c>
      <c r="B498" s="12" t="s">
        <v>2234</v>
      </c>
      <c r="C498" t="s">
        <v>2232</v>
      </c>
      <c r="D498" t="s">
        <v>460</v>
      </c>
      <c r="E498" s="12" t="s">
        <v>156</v>
      </c>
      <c r="F498">
        <v>3</v>
      </c>
      <c r="G498">
        <v>0</v>
      </c>
      <c r="H498">
        <v>0</v>
      </c>
      <c r="I498" s="31">
        <f t="shared" si="42"/>
        <v>0</v>
      </c>
      <c r="J498">
        <v>0</v>
      </c>
      <c r="K498">
        <v>0</v>
      </c>
      <c r="L498" s="3">
        <v>0</v>
      </c>
      <c r="M498" s="3">
        <v>0</v>
      </c>
      <c r="N498" s="3">
        <v>0</v>
      </c>
      <c r="O498" s="15">
        <f t="shared" si="43"/>
        <v>0</v>
      </c>
      <c r="P498">
        <v>0</v>
      </c>
      <c r="Q498">
        <v>0</v>
      </c>
      <c r="R498">
        <v>0</v>
      </c>
      <c r="S498" s="13">
        <f t="shared" si="44"/>
        <v>0</v>
      </c>
      <c r="T498" s="13">
        <f t="shared" si="45"/>
        <v>0</v>
      </c>
      <c r="U498">
        <v>0</v>
      </c>
      <c r="V498">
        <v>0</v>
      </c>
      <c r="W498">
        <v>0</v>
      </c>
      <c r="X498" s="2">
        <v>0</v>
      </c>
      <c r="Y498" s="21">
        <v>0</v>
      </c>
      <c r="AB498" s="32">
        <f t="shared" si="46"/>
        <v>0</v>
      </c>
      <c r="AC498">
        <v>0</v>
      </c>
      <c r="AD498">
        <v>0</v>
      </c>
      <c r="AE498" s="17" t="str">
        <f t="shared" si="47"/>
        <v xml:space="preserve"> 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35">
        <v>0</v>
      </c>
      <c r="AM498" s="35">
        <v>0</v>
      </c>
      <c r="AN498">
        <v>0</v>
      </c>
      <c r="AO498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</row>
    <row r="499" spans="1:51" x14ac:dyDescent="0.2">
      <c r="A499" s="12" t="s">
        <v>137</v>
      </c>
      <c r="B499" s="12" t="s">
        <v>138</v>
      </c>
      <c r="C499" t="s">
        <v>136</v>
      </c>
      <c r="D499" t="s">
        <v>139</v>
      </c>
      <c r="E499" s="12" t="s">
        <v>140</v>
      </c>
      <c r="F499">
        <v>12</v>
      </c>
      <c r="G499">
        <v>0</v>
      </c>
      <c r="H499">
        <v>0</v>
      </c>
      <c r="I499" s="31">
        <f t="shared" si="42"/>
        <v>0</v>
      </c>
      <c r="J499">
        <v>0</v>
      </c>
      <c r="K499">
        <v>0</v>
      </c>
      <c r="L499" s="3">
        <v>0</v>
      </c>
      <c r="M499" s="3">
        <v>0</v>
      </c>
      <c r="N499" s="3">
        <v>0</v>
      </c>
      <c r="O499" s="15">
        <f t="shared" si="43"/>
        <v>0</v>
      </c>
      <c r="P499">
        <v>0</v>
      </c>
      <c r="Q499">
        <v>0</v>
      </c>
      <c r="R499">
        <v>0</v>
      </c>
      <c r="S499" s="13">
        <f t="shared" si="44"/>
        <v>0</v>
      </c>
      <c r="T499" s="13">
        <f t="shared" si="45"/>
        <v>0</v>
      </c>
      <c r="U499">
        <v>0</v>
      </c>
      <c r="V499">
        <v>0</v>
      </c>
      <c r="W499">
        <v>0</v>
      </c>
      <c r="X499" s="2">
        <v>0</v>
      </c>
      <c r="Y499" s="21">
        <v>0</v>
      </c>
      <c r="AB499" s="32">
        <f t="shared" si="46"/>
        <v>0</v>
      </c>
      <c r="AC499">
        <v>0</v>
      </c>
      <c r="AD499">
        <v>0</v>
      </c>
      <c r="AE499" s="17" t="str">
        <f t="shared" si="47"/>
        <v xml:space="preserve"> </v>
      </c>
      <c r="AF499" s="35">
        <v>0</v>
      </c>
      <c r="AG499" s="35">
        <v>0</v>
      </c>
      <c r="AH499" s="35">
        <v>0</v>
      </c>
      <c r="AI499" s="35">
        <v>0</v>
      </c>
      <c r="AJ499" s="35">
        <v>0</v>
      </c>
      <c r="AK499" s="35">
        <v>0</v>
      </c>
      <c r="AL499" s="35">
        <v>0</v>
      </c>
      <c r="AM499" s="35">
        <v>0</v>
      </c>
      <c r="AN499">
        <v>1</v>
      </c>
      <c r="AO499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</row>
    <row r="500" spans="1:51" x14ac:dyDescent="0.2">
      <c r="A500" s="12" t="s">
        <v>137</v>
      </c>
      <c r="B500" s="12" t="s">
        <v>1448</v>
      </c>
      <c r="C500" t="s">
        <v>1447</v>
      </c>
      <c r="D500" t="s">
        <v>131</v>
      </c>
      <c r="E500" s="12" t="s">
        <v>156</v>
      </c>
      <c r="F500">
        <v>67</v>
      </c>
      <c r="G500">
        <v>0</v>
      </c>
      <c r="H500">
        <v>0</v>
      </c>
      <c r="I500" s="31">
        <f t="shared" si="42"/>
        <v>0</v>
      </c>
      <c r="J500">
        <v>0</v>
      </c>
      <c r="K500">
        <v>0</v>
      </c>
      <c r="L500" s="3">
        <v>0</v>
      </c>
      <c r="M500" s="3">
        <v>0</v>
      </c>
      <c r="N500" s="3">
        <v>0</v>
      </c>
      <c r="O500" s="15">
        <f t="shared" si="43"/>
        <v>0</v>
      </c>
      <c r="P500">
        <v>0</v>
      </c>
      <c r="Q500">
        <v>0</v>
      </c>
      <c r="R500">
        <v>0</v>
      </c>
      <c r="S500" s="13">
        <f t="shared" si="44"/>
        <v>0</v>
      </c>
      <c r="T500" s="13">
        <f t="shared" si="45"/>
        <v>0</v>
      </c>
      <c r="U500">
        <v>0</v>
      </c>
      <c r="V500">
        <v>0</v>
      </c>
      <c r="W500">
        <v>0</v>
      </c>
      <c r="X500" s="2">
        <v>0.28333333329999999</v>
      </c>
      <c r="Y500" s="21">
        <v>0</v>
      </c>
      <c r="Z500">
        <v>0</v>
      </c>
      <c r="AA500">
        <v>5.4</v>
      </c>
      <c r="AB500" s="32">
        <f t="shared" si="46"/>
        <v>0</v>
      </c>
      <c r="AC500">
        <v>0</v>
      </c>
      <c r="AD500">
        <v>0</v>
      </c>
      <c r="AE500" s="17" t="str">
        <f t="shared" si="47"/>
        <v xml:space="preserve"> </v>
      </c>
      <c r="AF500" s="35">
        <v>0</v>
      </c>
      <c r="AG500" s="35">
        <v>0</v>
      </c>
      <c r="AH500" s="35">
        <v>0</v>
      </c>
      <c r="AI500" s="35">
        <v>0</v>
      </c>
      <c r="AJ500" s="35">
        <v>0</v>
      </c>
      <c r="AK500" s="35">
        <v>0</v>
      </c>
      <c r="AL500" s="35">
        <v>0</v>
      </c>
      <c r="AM500" s="35">
        <v>0</v>
      </c>
      <c r="AN500">
        <v>0</v>
      </c>
      <c r="AO500">
        <v>1</v>
      </c>
      <c r="AP500" s="2">
        <v>-211.76</v>
      </c>
      <c r="AQ500" s="2">
        <v>-117</v>
      </c>
      <c r="AR500" s="2">
        <v>82.335999999999999</v>
      </c>
      <c r="AS500" s="21">
        <v>0.56000000000000005</v>
      </c>
      <c r="AT500" s="2">
        <v>-0.1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</row>
    <row r="501" spans="1:51" x14ac:dyDescent="0.2">
      <c r="A501" s="12" t="s">
        <v>137</v>
      </c>
      <c r="B501" s="12" t="s">
        <v>1520</v>
      </c>
      <c r="C501" t="s">
        <v>1519</v>
      </c>
      <c r="D501" t="s">
        <v>122</v>
      </c>
      <c r="E501" s="12" t="s">
        <v>132</v>
      </c>
      <c r="F501">
        <v>56</v>
      </c>
      <c r="G501">
        <v>0</v>
      </c>
      <c r="H501">
        <v>0</v>
      </c>
      <c r="I501" s="31">
        <f t="shared" si="42"/>
        <v>0</v>
      </c>
      <c r="J501">
        <v>0</v>
      </c>
      <c r="K501">
        <v>0</v>
      </c>
      <c r="L501" s="3">
        <v>0</v>
      </c>
      <c r="M501" s="3">
        <v>0</v>
      </c>
      <c r="N501" s="3">
        <v>0</v>
      </c>
      <c r="O501" s="15">
        <f t="shared" si="43"/>
        <v>0</v>
      </c>
      <c r="P501">
        <v>6</v>
      </c>
      <c r="Q501">
        <v>1</v>
      </c>
      <c r="R501">
        <v>3</v>
      </c>
      <c r="S501" s="13">
        <f t="shared" si="44"/>
        <v>0</v>
      </c>
      <c r="T501" s="13">
        <f t="shared" si="45"/>
        <v>0</v>
      </c>
      <c r="U501">
        <v>16</v>
      </c>
      <c r="V501">
        <v>8</v>
      </c>
      <c r="W501">
        <v>4</v>
      </c>
      <c r="X501" s="2">
        <v>152.26666666669999</v>
      </c>
      <c r="Y501" s="21">
        <v>2.7166666667000001</v>
      </c>
      <c r="Z501">
        <v>2.64</v>
      </c>
      <c r="AA501">
        <v>2.82</v>
      </c>
      <c r="AB501" s="32">
        <f t="shared" si="46"/>
        <v>0.48351648351648352</v>
      </c>
      <c r="AC501">
        <v>72</v>
      </c>
      <c r="AD501">
        <v>92</v>
      </c>
      <c r="AE501" s="17">
        <f t="shared" si="47"/>
        <v>0.43902439024390244</v>
      </c>
      <c r="AF501" s="35">
        <v>0</v>
      </c>
      <c r="AG501" s="35">
        <v>15</v>
      </c>
      <c r="AH501" s="35">
        <v>10</v>
      </c>
      <c r="AI501" s="35">
        <v>111</v>
      </c>
      <c r="AJ501" s="35">
        <v>4</v>
      </c>
      <c r="AK501" s="35">
        <v>45</v>
      </c>
      <c r="AL501" s="35">
        <v>75</v>
      </c>
      <c r="AM501" s="35">
        <v>3</v>
      </c>
      <c r="AN501">
        <v>0</v>
      </c>
      <c r="AO501">
        <v>3</v>
      </c>
      <c r="AP501" s="2">
        <v>-92.95</v>
      </c>
      <c r="AQ501" s="2">
        <v>-14.2</v>
      </c>
      <c r="AR501" s="2">
        <v>81.072000000000003</v>
      </c>
      <c r="AS501" s="21">
        <v>-0.21199999999999999</v>
      </c>
      <c r="AT501" s="2">
        <v>-16</v>
      </c>
      <c r="AU501" s="2">
        <v>-1.9</v>
      </c>
      <c r="AV501" s="2">
        <v>0.60000000000000009</v>
      </c>
      <c r="AW501" s="2">
        <v>0.8</v>
      </c>
      <c r="AX501" s="2">
        <v>-0.4</v>
      </c>
      <c r="AY501" s="2">
        <v>-0.9</v>
      </c>
    </row>
    <row r="502" spans="1:51" x14ac:dyDescent="0.2">
      <c r="A502" s="12" t="s">
        <v>137</v>
      </c>
      <c r="B502" s="12" t="s">
        <v>3084</v>
      </c>
      <c r="C502" t="s">
        <v>3086</v>
      </c>
      <c r="D502" t="s">
        <v>162</v>
      </c>
      <c r="E502" s="12" t="s">
        <v>178</v>
      </c>
      <c r="F502">
        <v>79</v>
      </c>
      <c r="G502">
        <v>0</v>
      </c>
      <c r="H502">
        <v>1</v>
      </c>
      <c r="I502" s="31">
        <f t="shared" si="42"/>
        <v>1</v>
      </c>
      <c r="J502">
        <v>1</v>
      </c>
      <c r="K502">
        <v>0</v>
      </c>
      <c r="L502" s="3">
        <v>0</v>
      </c>
      <c r="M502" s="3">
        <v>1</v>
      </c>
      <c r="N502" s="3">
        <v>0</v>
      </c>
      <c r="O502" s="15">
        <f t="shared" si="43"/>
        <v>25</v>
      </c>
      <c r="P502">
        <v>3</v>
      </c>
      <c r="Q502">
        <v>2</v>
      </c>
      <c r="R502">
        <v>2</v>
      </c>
      <c r="S502" s="13">
        <f t="shared" si="44"/>
        <v>0</v>
      </c>
      <c r="T502" s="13">
        <f t="shared" si="45"/>
        <v>0</v>
      </c>
      <c r="U502">
        <v>20</v>
      </c>
      <c r="V502">
        <v>25</v>
      </c>
      <c r="W502">
        <v>2</v>
      </c>
      <c r="X502" s="2">
        <v>170.0666666667</v>
      </c>
      <c r="Y502" s="21">
        <v>2.15</v>
      </c>
      <c r="Z502">
        <v>2.12</v>
      </c>
      <c r="AA502">
        <v>4.3099999999999996</v>
      </c>
      <c r="AB502" s="32">
        <f t="shared" si="46"/>
        <v>0.3297045101088647</v>
      </c>
      <c r="AE502" s="17" t="str">
        <f t="shared" si="47"/>
        <v xml:space="preserve"> </v>
      </c>
      <c r="AF502" s="35">
        <v>1</v>
      </c>
      <c r="AG502" s="35">
        <v>7</v>
      </c>
      <c r="AH502" s="35">
        <v>24</v>
      </c>
      <c r="AI502" s="35">
        <v>100</v>
      </c>
      <c r="AJ502" s="35">
        <v>9</v>
      </c>
      <c r="AK502" s="35">
        <v>34</v>
      </c>
      <c r="AL502" s="35">
        <v>66</v>
      </c>
      <c r="AM502" s="35">
        <v>5</v>
      </c>
      <c r="AN502">
        <v>1</v>
      </c>
      <c r="AO502">
        <v>1</v>
      </c>
      <c r="AP502" s="2">
        <v>-60.19</v>
      </c>
      <c r="AQ502" s="2">
        <v>9.1</v>
      </c>
      <c r="AR502" s="2">
        <v>84.847999999999999</v>
      </c>
      <c r="AS502" s="21">
        <v>4.1959999999999997</v>
      </c>
      <c r="AT502" s="2">
        <v>-11</v>
      </c>
      <c r="AU502" s="2">
        <v>3.5</v>
      </c>
      <c r="AV502" s="2">
        <v>-1.3</v>
      </c>
      <c r="AW502" s="2">
        <v>-0.1</v>
      </c>
      <c r="AX502" s="2">
        <v>-2.5</v>
      </c>
      <c r="AY502" s="2">
        <v>-0.4</v>
      </c>
    </row>
    <row r="503" spans="1:51" x14ac:dyDescent="0.2">
      <c r="A503" s="12" t="s">
        <v>2721</v>
      </c>
      <c r="B503" s="12" t="s">
        <v>2722</v>
      </c>
      <c r="C503" t="s">
        <v>2720</v>
      </c>
      <c r="D503" t="s">
        <v>265</v>
      </c>
      <c r="E503" s="12" t="s">
        <v>156</v>
      </c>
      <c r="F503">
        <v>55</v>
      </c>
      <c r="G503">
        <v>0</v>
      </c>
      <c r="H503">
        <v>0</v>
      </c>
      <c r="I503" s="31">
        <f t="shared" si="42"/>
        <v>0</v>
      </c>
      <c r="J503">
        <v>0</v>
      </c>
      <c r="K503">
        <v>0</v>
      </c>
      <c r="L503" s="3">
        <v>0</v>
      </c>
      <c r="M503" s="3">
        <v>0</v>
      </c>
      <c r="N503" s="3">
        <v>0</v>
      </c>
      <c r="O503" s="15">
        <f t="shared" si="43"/>
        <v>0</v>
      </c>
      <c r="P503">
        <v>0</v>
      </c>
      <c r="Q503">
        <v>0</v>
      </c>
      <c r="R503">
        <v>0</v>
      </c>
      <c r="S503" s="13">
        <f t="shared" si="44"/>
        <v>0</v>
      </c>
      <c r="T503" s="13">
        <f t="shared" si="45"/>
        <v>0</v>
      </c>
      <c r="U503">
        <v>0</v>
      </c>
      <c r="V503">
        <v>0</v>
      </c>
      <c r="W503">
        <v>0</v>
      </c>
      <c r="X503" s="2">
        <v>1.8666666667</v>
      </c>
      <c r="Y503" s="21">
        <v>3.3333333300000004E-2</v>
      </c>
      <c r="Z503">
        <v>0.03</v>
      </c>
      <c r="AA503">
        <v>5.64</v>
      </c>
      <c r="AB503" s="32">
        <f t="shared" si="46"/>
        <v>5.2910052910052907E-3</v>
      </c>
      <c r="AC503">
        <v>0</v>
      </c>
      <c r="AD503">
        <v>0</v>
      </c>
      <c r="AE503" s="17" t="str">
        <f t="shared" si="47"/>
        <v xml:space="preserve"> </v>
      </c>
      <c r="AF503" s="35">
        <v>0</v>
      </c>
      <c r="AG503" s="35">
        <v>2</v>
      </c>
      <c r="AH503" s="35">
        <v>0</v>
      </c>
      <c r="AI503" s="35">
        <v>0</v>
      </c>
      <c r="AJ503" s="35">
        <v>0</v>
      </c>
      <c r="AK503" s="35">
        <v>1</v>
      </c>
      <c r="AL503" s="35">
        <v>1</v>
      </c>
      <c r="AM503" s="35">
        <v>1</v>
      </c>
      <c r="AN503">
        <v>0</v>
      </c>
      <c r="AO503">
        <v>0</v>
      </c>
      <c r="AP503" s="2">
        <v>-93.91</v>
      </c>
      <c r="AQ503" s="2">
        <v>-21.4</v>
      </c>
      <c r="AR503" s="2">
        <v>78.930999999999997</v>
      </c>
      <c r="AS503" s="21">
        <v>-8.7469999999999999</v>
      </c>
      <c r="AT503" s="2">
        <v>-0.4</v>
      </c>
      <c r="AU503" s="2">
        <v>-0.2</v>
      </c>
      <c r="AV503" s="2">
        <v>0</v>
      </c>
      <c r="AW503" s="2">
        <v>0</v>
      </c>
      <c r="AX503" s="2">
        <v>0</v>
      </c>
      <c r="AY503" s="2">
        <v>-0.1</v>
      </c>
    </row>
    <row r="504" spans="1:51" x14ac:dyDescent="0.2">
      <c r="A504" s="12" t="s">
        <v>2317</v>
      </c>
      <c r="B504" s="12" t="s">
        <v>2318</v>
      </c>
      <c r="C504" t="s">
        <v>2316</v>
      </c>
      <c r="D504" t="s">
        <v>382</v>
      </c>
      <c r="E504" s="12" t="s">
        <v>170</v>
      </c>
      <c r="F504">
        <v>69</v>
      </c>
      <c r="G504">
        <v>0</v>
      </c>
      <c r="H504">
        <v>1</v>
      </c>
      <c r="I504" s="31">
        <f t="shared" si="42"/>
        <v>1</v>
      </c>
      <c r="J504">
        <v>1</v>
      </c>
      <c r="K504">
        <v>0</v>
      </c>
      <c r="L504" s="3">
        <v>0</v>
      </c>
      <c r="M504" s="3">
        <v>1</v>
      </c>
      <c r="N504" s="3">
        <v>0</v>
      </c>
      <c r="O504" s="15">
        <f t="shared" si="43"/>
        <v>13</v>
      </c>
      <c r="P504">
        <v>4</v>
      </c>
      <c r="Q504">
        <v>0</v>
      </c>
      <c r="R504">
        <v>0</v>
      </c>
      <c r="S504" s="13">
        <f t="shared" si="44"/>
        <v>0</v>
      </c>
      <c r="T504" s="13">
        <f t="shared" si="45"/>
        <v>0</v>
      </c>
      <c r="U504">
        <v>10</v>
      </c>
      <c r="V504">
        <v>3</v>
      </c>
      <c r="W504">
        <v>2</v>
      </c>
      <c r="X504" s="2">
        <v>112.71666666669999</v>
      </c>
      <c r="Y504" s="21">
        <v>1.6333333333</v>
      </c>
      <c r="Z504">
        <v>1.58</v>
      </c>
      <c r="AA504">
        <v>2.86</v>
      </c>
      <c r="AB504" s="32">
        <f t="shared" si="46"/>
        <v>0.35585585585585588</v>
      </c>
      <c r="AC504">
        <v>121</v>
      </c>
      <c r="AD504">
        <v>90</v>
      </c>
      <c r="AE504" s="17">
        <f t="shared" si="47"/>
        <v>0.57345971563981046</v>
      </c>
      <c r="AF504" s="35">
        <v>1</v>
      </c>
      <c r="AG504" s="35">
        <v>10</v>
      </c>
      <c r="AH504" s="35">
        <v>12</v>
      </c>
      <c r="AI504" s="35">
        <v>93</v>
      </c>
      <c r="AJ504" s="35">
        <v>3</v>
      </c>
      <c r="AK504" s="35">
        <v>39</v>
      </c>
      <c r="AL504" s="35">
        <v>39</v>
      </c>
      <c r="AM504" s="35">
        <v>5</v>
      </c>
      <c r="AN504">
        <v>1</v>
      </c>
      <c r="AO504">
        <v>2</v>
      </c>
      <c r="AP504" s="2">
        <v>-88.06</v>
      </c>
      <c r="AQ504" s="2">
        <v>-22.3</v>
      </c>
      <c r="AR504" s="2">
        <v>82.263000000000005</v>
      </c>
      <c r="AS504" s="21">
        <v>1.9769999999999999</v>
      </c>
      <c r="AT504" s="2">
        <v>-11.4</v>
      </c>
      <c r="AU504" s="2">
        <v>-0.60000000000000009</v>
      </c>
      <c r="AV504" s="2">
        <v>1.1000000000000001</v>
      </c>
      <c r="AW504" s="2">
        <v>0.5</v>
      </c>
      <c r="AX504" s="2">
        <v>-0.60000000000000009</v>
      </c>
      <c r="AY504" s="2">
        <v>0.30000000000000004</v>
      </c>
    </row>
    <row r="505" spans="1:51" x14ac:dyDescent="0.2">
      <c r="A505" s="12" t="s">
        <v>2458</v>
      </c>
      <c r="B505" s="12" t="s">
        <v>2459</v>
      </c>
      <c r="C505" t="s">
        <v>2457</v>
      </c>
      <c r="D505" t="s">
        <v>529</v>
      </c>
      <c r="E505" s="12" t="s">
        <v>178</v>
      </c>
      <c r="F505">
        <v>75</v>
      </c>
      <c r="G505">
        <v>0</v>
      </c>
      <c r="H505">
        <v>0</v>
      </c>
      <c r="I505" s="31">
        <f t="shared" si="42"/>
        <v>0</v>
      </c>
      <c r="J505">
        <v>0</v>
      </c>
      <c r="K505">
        <v>0</v>
      </c>
      <c r="L505" s="3">
        <v>0</v>
      </c>
      <c r="M505" s="3">
        <v>0</v>
      </c>
      <c r="N505" s="3">
        <v>0</v>
      </c>
      <c r="O505" s="15">
        <f t="shared" si="43"/>
        <v>0</v>
      </c>
      <c r="P505">
        <v>4</v>
      </c>
      <c r="Q505">
        <v>2</v>
      </c>
      <c r="R505">
        <v>1</v>
      </c>
      <c r="S505" s="13">
        <f t="shared" si="44"/>
        <v>0</v>
      </c>
      <c r="T505" s="13">
        <f t="shared" si="45"/>
        <v>0</v>
      </c>
      <c r="U505">
        <v>13</v>
      </c>
      <c r="V505">
        <v>27</v>
      </c>
      <c r="W505">
        <v>6</v>
      </c>
      <c r="X505" s="2">
        <v>202.6</v>
      </c>
      <c r="Y505" s="21">
        <v>2.7</v>
      </c>
      <c r="Z505">
        <v>2.52</v>
      </c>
      <c r="AA505">
        <v>3.47</v>
      </c>
      <c r="AB505" s="32">
        <f t="shared" si="46"/>
        <v>0.42070116861435725</v>
      </c>
      <c r="AE505" s="17" t="str">
        <f t="shared" si="47"/>
        <v xml:space="preserve"> </v>
      </c>
      <c r="AF505" s="35">
        <v>2</v>
      </c>
      <c r="AG505" s="35">
        <v>22</v>
      </c>
      <c r="AH505" s="35">
        <v>37</v>
      </c>
      <c r="AI505" s="35">
        <v>154</v>
      </c>
      <c r="AJ505" s="35">
        <v>10</v>
      </c>
      <c r="AK505" s="35">
        <v>56</v>
      </c>
      <c r="AL505" s="35">
        <v>55</v>
      </c>
      <c r="AM505" s="35">
        <v>10</v>
      </c>
      <c r="AN505">
        <v>3</v>
      </c>
      <c r="AO505">
        <v>1</v>
      </c>
      <c r="AP505" s="2">
        <v>-72.27</v>
      </c>
      <c r="AQ505" s="2">
        <v>-4.3</v>
      </c>
      <c r="AR505" s="2">
        <v>83.772999999999996</v>
      </c>
      <c r="AS505" s="21">
        <v>3.9729999999999999</v>
      </c>
      <c r="AT505" s="2">
        <v>-15.6</v>
      </c>
      <c r="AU505" s="2">
        <v>2</v>
      </c>
      <c r="AV505" s="2">
        <v>-0.7</v>
      </c>
      <c r="AW505" s="2">
        <v>0.60000000000000009</v>
      </c>
      <c r="AX505" s="2">
        <v>-1.7000000000000002</v>
      </c>
      <c r="AY505" s="2">
        <v>0.2</v>
      </c>
    </row>
    <row r="506" spans="1:51" x14ac:dyDescent="0.2">
      <c r="A506" s="12" t="s">
        <v>2458</v>
      </c>
      <c r="B506" s="12" t="s">
        <v>3278</v>
      </c>
      <c r="C506" t="s">
        <v>3280</v>
      </c>
      <c r="D506" t="s">
        <v>199</v>
      </c>
      <c r="E506" s="12" t="s">
        <v>178</v>
      </c>
      <c r="F506">
        <v>72</v>
      </c>
      <c r="G506">
        <v>0</v>
      </c>
      <c r="H506">
        <v>1</v>
      </c>
      <c r="I506" s="31">
        <f t="shared" si="42"/>
        <v>1</v>
      </c>
      <c r="J506">
        <v>0</v>
      </c>
      <c r="K506">
        <v>1</v>
      </c>
      <c r="L506" s="3">
        <v>0</v>
      </c>
      <c r="M506" s="3">
        <v>0</v>
      </c>
      <c r="N506" s="3">
        <v>1</v>
      </c>
      <c r="O506" s="15">
        <f t="shared" si="43"/>
        <v>0</v>
      </c>
      <c r="P506">
        <v>0</v>
      </c>
      <c r="Q506">
        <v>1</v>
      </c>
      <c r="R506">
        <v>0</v>
      </c>
      <c r="S506" s="13">
        <f t="shared" si="44"/>
        <v>0</v>
      </c>
      <c r="T506" s="13">
        <f t="shared" si="45"/>
        <v>0</v>
      </c>
      <c r="U506">
        <v>16</v>
      </c>
      <c r="V506">
        <v>8</v>
      </c>
      <c r="W506">
        <v>2</v>
      </c>
      <c r="X506" s="2">
        <v>145.0833333333</v>
      </c>
      <c r="Y506" s="21">
        <v>2</v>
      </c>
      <c r="Z506">
        <v>1.99</v>
      </c>
      <c r="AA506">
        <v>2.54</v>
      </c>
      <c r="AB506" s="32">
        <f t="shared" si="46"/>
        <v>0.43929359823399555</v>
      </c>
      <c r="AE506" s="17" t="str">
        <f t="shared" si="47"/>
        <v xml:space="preserve"> </v>
      </c>
      <c r="AF506" s="35">
        <v>2</v>
      </c>
      <c r="AG506" s="35">
        <v>9</v>
      </c>
      <c r="AH506" s="35">
        <v>17</v>
      </c>
      <c r="AI506" s="35">
        <v>107</v>
      </c>
      <c r="AJ506" s="35">
        <v>13</v>
      </c>
      <c r="AK506" s="35">
        <v>32</v>
      </c>
      <c r="AL506" s="35">
        <v>43</v>
      </c>
      <c r="AM506" s="35">
        <v>5</v>
      </c>
      <c r="AN506">
        <v>1</v>
      </c>
      <c r="AO506">
        <v>0</v>
      </c>
      <c r="AP506" s="2">
        <v>-64.59</v>
      </c>
      <c r="AQ506" s="2">
        <v>17.8</v>
      </c>
      <c r="AR506" s="2">
        <v>84.162999999999997</v>
      </c>
      <c r="AS506" s="21">
        <v>0.52200000000000002</v>
      </c>
      <c r="AT506" s="2">
        <v>-11.9</v>
      </c>
      <c r="AU506" s="2">
        <v>0.9</v>
      </c>
      <c r="AV506" s="2">
        <v>-0.1</v>
      </c>
      <c r="AW506" s="2">
        <v>0.1</v>
      </c>
      <c r="AX506" s="2">
        <v>-0.2</v>
      </c>
      <c r="AY506" s="2">
        <v>0.60000000000000009</v>
      </c>
    </row>
    <row r="507" spans="1:51" x14ac:dyDescent="0.2">
      <c r="A507" s="12" t="s">
        <v>848</v>
      </c>
      <c r="B507" s="12" t="s">
        <v>849</v>
      </c>
      <c r="C507" t="s">
        <v>847</v>
      </c>
      <c r="D507" t="s">
        <v>330</v>
      </c>
      <c r="E507" s="12" t="s">
        <v>132</v>
      </c>
      <c r="F507">
        <v>76</v>
      </c>
      <c r="G507">
        <v>0</v>
      </c>
      <c r="H507">
        <v>1</v>
      </c>
      <c r="I507" s="31">
        <f t="shared" si="42"/>
        <v>1</v>
      </c>
      <c r="J507">
        <v>1</v>
      </c>
      <c r="K507">
        <v>0</v>
      </c>
      <c r="L507" s="3">
        <v>0</v>
      </c>
      <c r="M507" s="3">
        <v>1</v>
      </c>
      <c r="N507" s="3">
        <v>0</v>
      </c>
      <c r="O507" s="15">
        <f t="shared" si="43"/>
        <v>27</v>
      </c>
      <c r="P507">
        <v>14</v>
      </c>
      <c r="Q507">
        <v>2</v>
      </c>
      <c r="R507">
        <v>0</v>
      </c>
      <c r="S507" s="13">
        <f t="shared" si="44"/>
        <v>0</v>
      </c>
      <c r="T507" s="13">
        <f t="shared" si="45"/>
        <v>0</v>
      </c>
      <c r="U507">
        <v>13</v>
      </c>
      <c r="V507">
        <v>0</v>
      </c>
      <c r="W507">
        <v>3</v>
      </c>
      <c r="X507" s="2">
        <v>192.38333333329999</v>
      </c>
      <c r="Y507" s="21">
        <v>2.5166666666999999</v>
      </c>
      <c r="Z507">
        <v>2.5099999999999998</v>
      </c>
      <c r="AA507">
        <v>2.4900000000000002</v>
      </c>
      <c r="AB507" s="32">
        <f t="shared" si="46"/>
        <v>0.502</v>
      </c>
      <c r="AC507">
        <v>64</v>
      </c>
      <c r="AD507">
        <v>92</v>
      </c>
      <c r="AE507" s="17">
        <f t="shared" si="47"/>
        <v>0.41025641025641024</v>
      </c>
      <c r="AF507" s="35">
        <v>1</v>
      </c>
      <c r="AG507" s="35">
        <v>22</v>
      </c>
      <c r="AH507" s="35">
        <v>26</v>
      </c>
      <c r="AI507" s="35">
        <v>169</v>
      </c>
      <c r="AJ507" s="35">
        <v>2</v>
      </c>
      <c r="AK507" s="35">
        <v>75</v>
      </c>
      <c r="AL507" s="35">
        <v>71</v>
      </c>
      <c r="AM507" s="35">
        <v>3</v>
      </c>
      <c r="AN507">
        <v>1</v>
      </c>
      <c r="AO507">
        <v>3</v>
      </c>
      <c r="AP507" s="2">
        <v>-95.88</v>
      </c>
      <c r="AQ507" s="2">
        <v>-9.9</v>
      </c>
      <c r="AR507" s="2">
        <v>77.960999999999999</v>
      </c>
      <c r="AS507" s="21">
        <v>0.67200000000000004</v>
      </c>
      <c r="AT507" s="2">
        <v>-21.4</v>
      </c>
      <c r="AU507" s="2">
        <v>-2.7</v>
      </c>
      <c r="AV507" s="2">
        <v>1.2</v>
      </c>
      <c r="AW507" s="2">
        <v>0.1</v>
      </c>
      <c r="AX507" s="2">
        <v>1.4</v>
      </c>
      <c r="AY507" s="2">
        <v>0</v>
      </c>
    </row>
    <row r="508" spans="1:51" x14ac:dyDescent="0.2">
      <c r="A508" s="12" t="s">
        <v>3579</v>
      </c>
      <c r="B508" s="12" t="s">
        <v>3580</v>
      </c>
      <c r="C508" t="s">
        <v>3578</v>
      </c>
      <c r="D508" t="s">
        <v>610</v>
      </c>
      <c r="E508" s="12" t="s">
        <v>178</v>
      </c>
      <c r="F508">
        <v>81</v>
      </c>
      <c r="G508">
        <v>1</v>
      </c>
      <c r="H508">
        <v>1</v>
      </c>
      <c r="I508" s="31">
        <f t="shared" si="42"/>
        <v>2</v>
      </c>
      <c r="J508">
        <v>0</v>
      </c>
      <c r="K508">
        <v>1</v>
      </c>
      <c r="L508" s="3">
        <v>1</v>
      </c>
      <c r="M508" s="3">
        <v>0</v>
      </c>
      <c r="N508" s="3">
        <v>1</v>
      </c>
      <c r="O508" s="15">
        <f t="shared" si="43"/>
        <v>0</v>
      </c>
      <c r="P508">
        <v>2</v>
      </c>
      <c r="Q508">
        <v>3</v>
      </c>
      <c r="R508">
        <v>1</v>
      </c>
      <c r="S508" s="13">
        <f t="shared" si="44"/>
        <v>0.5</v>
      </c>
      <c r="T508" s="13">
        <f t="shared" si="45"/>
        <v>0.16666666666666666</v>
      </c>
      <c r="U508">
        <v>30</v>
      </c>
      <c r="V508">
        <v>5</v>
      </c>
      <c r="W508">
        <v>7</v>
      </c>
      <c r="X508" s="2">
        <v>177.73333333330001</v>
      </c>
      <c r="Y508" s="21">
        <v>2.1833333333000002</v>
      </c>
      <c r="Z508">
        <v>2.14</v>
      </c>
      <c r="AA508">
        <v>2.21</v>
      </c>
      <c r="AB508" s="32">
        <f t="shared" si="46"/>
        <v>0.49195402298850582</v>
      </c>
      <c r="AE508" s="17" t="str">
        <f t="shared" si="47"/>
        <v xml:space="preserve"> </v>
      </c>
      <c r="AF508" s="35">
        <v>4</v>
      </c>
      <c r="AG508" s="35">
        <v>16</v>
      </c>
      <c r="AH508" s="35">
        <v>32</v>
      </c>
      <c r="AI508" s="35">
        <v>122</v>
      </c>
      <c r="AJ508" s="35">
        <v>8</v>
      </c>
      <c r="AK508" s="35">
        <v>57</v>
      </c>
      <c r="AL508" s="35">
        <v>87</v>
      </c>
      <c r="AM508" s="35">
        <v>7</v>
      </c>
      <c r="AN508">
        <v>2</v>
      </c>
      <c r="AO508">
        <v>2</v>
      </c>
      <c r="AP508" s="2">
        <v>-79.86</v>
      </c>
      <c r="AQ508" s="2">
        <v>0.7</v>
      </c>
      <c r="AR508" s="2">
        <v>81.498999999999995</v>
      </c>
      <c r="AS508" s="21">
        <v>-0.27200000000000002</v>
      </c>
      <c r="AT508" s="2">
        <v>-13.4</v>
      </c>
      <c r="AU508" s="2">
        <v>3.2</v>
      </c>
      <c r="AV508" s="2">
        <v>0.30000000000000004</v>
      </c>
      <c r="AW508" s="2">
        <v>0.30000000000000004</v>
      </c>
      <c r="AX508" s="2">
        <v>-3</v>
      </c>
      <c r="AY508" s="2">
        <v>0.8</v>
      </c>
    </row>
    <row r="509" spans="1:51" x14ac:dyDescent="0.2">
      <c r="A509" s="12" t="s">
        <v>1524</v>
      </c>
      <c r="B509" s="12" t="s">
        <v>1525</v>
      </c>
      <c r="C509" t="s">
        <v>1523</v>
      </c>
      <c r="D509" s="12" t="s">
        <v>147</v>
      </c>
      <c r="E509" s="12" t="s">
        <v>170</v>
      </c>
      <c r="F509">
        <v>74</v>
      </c>
      <c r="G509">
        <v>0</v>
      </c>
      <c r="H509">
        <v>0</v>
      </c>
      <c r="I509" s="31">
        <f t="shared" si="42"/>
        <v>0</v>
      </c>
      <c r="J509">
        <v>0</v>
      </c>
      <c r="K509">
        <v>0</v>
      </c>
      <c r="L509" s="3">
        <v>0</v>
      </c>
      <c r="M509" s="3">
        <v>0</v>
      </c>
      <c r="N509" s="3">
        <v>0</v>
      </c>
      <c r="O509" s="15">
        <f t="shared" si="43"/>
        <v>0</v>
      </c>
      <c r="P509">
        <v>11</v>
      </c>
      <c r="Q509">
        <v>3</v>
      </c>
      <c r="R509">
        <v>3</v>
      </c>
      <c r="S509" s="13">
        <f t="shared" si="44"/>
        <v>0</v>
      </c>
      <c r="T509" s="13">
        <f t="shared" si="45"/>
        <v>0</v>
      </c>
      <c r="U509">
        <v>17</v>
      </c>
      <c r="V509">
        <v>6</v>
      </c>
      <c r="W509">
        <v>1</v>
      </c>
      <c r="X509" s="2">
        <v>167.6833333333</v>
      </c>
      <c r="Y509" s="21">
        <v>2.25</v>
      </c>
      <c r="Z509">
        <v>2.14</v>
      </c>
      <c r="AA509">
        <v>2.68</v>
      </c>
      <c r="AB509" s="32">
        <f t="shared" si="46"/>
        <v>0.44398340248962653</v>
      </c>
      <c r="AC509">
        <v>116</v>
      </c>
      <c r="AD509">
        <v>135</v>
      </c>
      <c r="AE509" s="17">
        <f t="shared" si="47"/>
        <v>0.46215139442231074</v>
      </c>
      <c r="AF509" s="35">
        <v>2</v>
      </c>
      <c r="AG509" s="35">
        <v>23</v>
      </c>
      <c r="AH509" s="35">
        <v>24</v>
      </c>
      <c r="AI509" s="35">
        <v>142</v>
      </c>
      <c r="AJ509" s="35">
        <v>3</v>
      </c>
      <c r="AK509" s="35">
        <v>37</v>
      </c>
      <c r="AL509" s="35">
        <v>52</v>
      </c>
      <c r="AM509" s="35">
        <v>3</v>
      </c>
      <c r="AN509">
        <v>1</v>
      </c>
      <c r="AO509">
        <v>0</v>
      </c>
      <c r="AP509" s="2">
        <v>-84.28</v>
      </c>
      <c r="AQ509" s="2">
        <v>3.8</v>
      </c>
      <c r="AR509" s="2">
        <v>81.906999999999996</v>
      </c>
      <c r="AS509" s="21">
        <v>-0.88400000000000001</v>
      </c>
      <c r="AT509" s="2">
        <v>-18.7</v>
      </c>
      <c r="AU509" s="2">
        <v>-3.3</v>
      </c>
      <c r="AV509" s="2">
        <v>0.60000000000000009</v>
      </c>
      <c r="AW509" s="2">
        <v>0.7</v>
      </c>
      <c r="AX509" s="2">
        <v>2.1</v>
      </c>
      <c r="AY509" s="2">
        <v>0.1</v>
      </c>
    </row>
    <row r="510" spans="1:51" x14ac:dyDescent="0.2">
      <c r="A510" s="12" t="s">
        <v>3074</v>
      </c>
      <c r="B510" s="12" t="s">
        <v>3075</v>
      </c>
      <c r="C510" t="s">
        <v>3073</v>
      </c>
      <c r="D510" t="s">
        <v>305</v>
      </c>
      <c r="E510" s="12" t="s">
        <v>178</v>
      </c>
      <c r="F510">
        <v>76</v>
      </c>
      <c r="G510">
        <v>0</v>
      </c>
      <c r="H510">
        <v>0</v>
      </c>
      <c r="I510" s="31">
        <f t="shared" si="42"/>
        <v>0</v>
      </c>
      <c r="J510">
        <v>0</v>
      </c>
      <c r="K510">
        <v>0</v>
      </c>
      <c r="L510" s="3">
        <v>0</v>
      </c>
      <c r="M510" s="3">
        <v>0</v>
      </c>
      <c r="N510" s="3">
        <v>0</v>
      </c>
      <c r="O510" s="15">
        <f t="shared" si="43"/>
        <v>0</v>
      </c>
      <c r="P510">
        <v>1</v>
      </c>
      <c r="Q510">
        <v>0</v>
      </c>
      <c r="R510">
        <v>0</v>
      </c>
      <c r="S510" s="13">
        <f t="shared" si="44"/>
        <v>0</v>
      </c>
      <c r="T510" s="13">
        <f t="shared" si="45"/>
        <v>0</v>
      </c>
      <c r="U510">
        <v>17</v>
      </c>
      <c r="V510">
        <v>7</v>
      </c>
      <c r="W510">
        <v>4</v>
      </c>
      <c r="X510" s="2">
        <v>146.4</v>
      </c>
      <c r="Y510" s="21">
        <v>1.9166666667000001</v>
      </c>
      <c r="Z510">
        <v>1.9</v>
      </c>
      <c r="AA510">
        <v>3.23</v>
      </c>
      <c r="AB510" s="32">
        <f t="shared" si="46"/>
        <v>0.37037037037037035</v>
      </c>
      <c r="AE510" s="17" t="str">
        <f t="shared" si="47"/>
        <v xml:space="preserve"> </v>
      </c>
      <c r="AF510" s="35">
        <v>1</v>
      </c>
      <c r="AG510" s="35">
        <v>15</v>
      </c>
      <c r="AH510" s="35">
        <v>18</v>
      </c>
      <c r="AI510" s="35">
        <v>113</v>
      </c>
      <c r="AJ510" s="35">
        <v>2</v>
      </c>
      <c r="AK510" s="35">
        <v>36</v>
      </c>
      <c r="AL510" s="35">
        <v>49</v>
      </c>
      <c r="AM510" s="35">
        <v>5</v>
      </c>
      <c r="AN510">
        <v>0</v>
      </c>
      <c r="AO510">
        <v>0</v>
      </c>
      <c r="AP510" s="2">
        <v>-77.67</v>
      </c>
      <c r="AQ510" s="2">
        <v>2.8</v>
      </c>
      <c r="AR510" s="2">
        <v>78.498000000000005</v>
      </c>
      <c r="AS510" s="21">
        <v>3.99</v>
      </c>
      <c r="AT510" s="2">
        <v>-15.2</v>
      </c>
      <c r="AU510" s="2">
        <v>-1.7000000000000002</v>
      </c>
      <c r="AV510" s="2">
        <v>0.30000000000000004</v>
      </c>
      <c r="AW510" s="2">
        <v>-0.1</v>
      </c>
      <c r="AX510" s="2">
        <v>1.2</v>
      </c>
      <c r="AY510" s="2">
        <v>-0.30000000000000004</v>
      </c>
    </row>
    <row r="511" spans="1:51" x14ac:dyDescent="0.2">
      <c r="A511" s="12" t="s">
        <v>1342</v>
      </c>
      <c r="B511" s="12" t="s">
        <v>1343</v>
      </c>
      <c r="C511" t="s">
        <v>1341</v>
      </c>
      <c r="D511" t="s">
        <v>139</v>
      </c>
      <c r="E511" s="12" t="s">
        <v>156</v>
      </c>
      <c r="F511">
        <v>74</v>
      </c>
      <c r="G511">
        <v>1</v>
      </c>
      <c r="H511">
        <v>0</v>
      </c>
      <c r="I511" s="31">
        <f t="shared" si="42"/>
        <v>1</v>
      </c>
      <c r="J511">
        <v>0</v>
      </c>
      <c r="K511">
        <v>0</v>
      </c>
      <c r="L511" s="3">
        <v>1</v>
      </c>
      <c r="M511" s="3">
        <v>0</v>
      </c>
      <c r="N511" s="3">
        <v>0</v>
      </c>
      <c r="O511" s="15">
        <f t="shared" si="43"/>
        <v>0</v>
      </c>
      <c r="P511">
        <v>2</v>
      </c>
      <c r="Q511">
        <v>2</v>
      </c>
      <c r="R511">
        <v>0</v>
      </c>
      <c r="S511" s="13">
        <f t="shared" si="44"/>
        <v>0.5</v>
      </c>
      <c r="T511" s="13">
        <f t="shared" si="45"/>
        <v>0.25</v>
      </c>
      <c r="U511">
        <v>8</v>
      </c>
      <c r="V511">
        <v>8</v>
      </c>
      <c r="W511">
        <v>1</v>
      </c>
      <c r="X511" s="2">
        <v>82.883333333300001</v>
      </c>
      <c r="Y511" s="21">
        <v>1.1166666667</v>
      </c>
      <c r="Z511">
        <v>1.1200000000000001</v>
      </c>
      <c r="AA511">
        <v>4.58</v>
      </c>
      <c r="AB511" s="32">
        <f t="shared" si="46"/>
        <v>0.19649122807017544</v>
      </c>
      <c r="AC511">
        <v>6</v>
      </c>
      <c r="AD511">
        <v>4</v>
      </c>
      <c r="AE511" s="17">
        <f t="shared" si="47"/>
        <v>0.6</v>
      </c>
      <c r="AF511" s="35">
        <v>2</v>
      </c>
      <c r="AG511" s="35">
        <v>10</v>
      </c>
      <c r="AH511" s="35">
        <v>8</v>
      </c>
      <c r="AI511" s="35">
        <v>60</v>
      </c>
      <c r="AJ511" s="35">
        <v>3</v>
      </c>
      <c r="AK511" s="35">
        <v>26</v>
      </c>
      <c r="AL511" s="35">
        <v>23</v>
      </c>
      <c r="AM511" s="35">
        <v>1</v>
      </c>
      <c r="AN511">
        <v>2</v>
      </c>
      <c r="AO511">
        <v>0</v>
      </c>
      <c r="AP511" s="2">
        <v>-76.010000000000005</v>
      </c>
      <c r="AQ511" s="2">
        <v>19.399999999999999</v>
      </c>
      <c r="AR511" s="2">
        <v>81.453000000000003</v>
      </c>
      <c r="AS511" s="21">
        <v>-0.04</v>
      </c>
      <c r="AT511" s="2">
        <v>-7.5</v>
      </c>
      <c r="AU511" s="2">
        <v>0</v>
      </c>
      <c r="AV511" s="2">
        <v>-0.30000000000000004</v>
      </c>
      <c r="AW511" s="2">
        <v>-0.1</v>
      </c>
      <c r="AX511" s="2">
        <v>1.6</v>
      </c>
      <c r="AY511" s="2">
        <v>1.1000000000000001</v>
      </c>
    </row>
    <row r="512" spans="1:51" x14ac:dyDescent="0.2">
      <c r="A512" s="12" t="s">
        <v>1342</v>
      </c>
      <c r="B512" s="12" t="s">
        <v>1906</v>
      </c>
      <c r="C512" t="s">
        <v>1905</v>
      </c>
      <c r="D512" t="s">
        <v>210</v>
      </c>
      <c r="E512" s="12" t="s">
        <v>170</v>
      </c>
      <c r="F512">
        <v>80</v>
      </c>
      <c r="G512">
        <v>0</v>
      </c>
      <c r="H512">
        <v>0</v>
      </c>
      <c r="I512" s="31">
        <f t="shared" si="42"/>
        <v>0</v>
      </c>
      <c r="J512">
        <v>0</v>
      </c>
      <c r="K512">
        <v>0</v>
      </c>
      <c r="L512" s="3">
        <v>0</v>
      </c>
      <c r="M512" s="3">
        <v>0</v>
      </c>
      <c r="N512" s="3">
        <v>0</v>
      </c>
      <c r="O512" s="15">
        <f t="shared" si="43"/>
        <v>0</v>
      </c>
      <c r="P512">
        <v>1</v>
      </c>
      <c r="Q512">
        <v>0</v>
      </c>
      <c r="R512">
        <v>1</v>
      </c>
      <c r="S512" s="13">
        <f t="shared" si="44"/>
        <v>0</v>
      </c>
      <c r="T512" s="13">
        <f t="shared" si="45"/>
        <v>0</v>
      </c>
      <c r="U512">
        <v>0</v>
      </c>
      <c r="V512">
        <v>0</v>
      </c>
      <c r="W512">
        <v>1</v>
      </c>
      <c r="X512" s="2">
        <v>26.3</v>
      </c>
      <c r="Y512" s="21">
        <v>0.31666666669999999</v>
      </c>
      <c r="Z512">
        <v>0.33</v>
      </c>
      <c r="AA512">
        <v>5.16</v>
      </c>
      <c r="AB512" s="32">
        <f t="shared" si="46"/>
        <v>6.0109289617486336E-2</v>
      </c>
      <c r="AC512">
        <v>2</v>
      </c>
      <c r="AD512">
        <v>6</v>
      </c>
      <c r="AE512" s="17">
        <f t="shared" si="47"/>
        <v>0.25</v>
      </c>
      <c r="AF512" s="35">
        <v>0</v>
      </c>
      <c r="AG512" s="35">
        <v>1</v>
      </c>
      <c r="AH512" s="35">
        <v>2</v>
      </c>
      <c r="AI512" s="35">
        <v>24</v>
      </c>
      <c r="AJ512" s="35">
        <v>0</v>
      </c>
      <c r="AK512" s="35">
        <v>13</v>
      </c>
      <c r="AL512" s="35">
        <v>3</v>
      </c>
      <c r="AM512" s="35">
        <v>1</v>
      </c>
      <c r="AN512">
        <v>0</v>
      </c>
      <c r="AO512">
        <v>0</v>
      </c>
      <c r="AP512" s="2">
        <v>-86.69</v>
      </c>
      <c r="AQ512" s="2">
        <v>19.100000000000001</v>
      </c>
      <c r="AR512" s="2">
        <v>69.117000000000004</v>
      </c>
      <c r="AS512" s="21">
        <v>-25.169</v>
      </c>
      <c r="AT512" s="2">
        <v>-3.3</v>
      </c>
      <c r="AU512" s="2">
        <v>-1.1000000000000001</v>
      </c>
      <c r="AV512" s="2">
        <v>-0.2</v>
      </c>
      <c r="AW512" s="2">
        <v>0</v>
      </c>
      <c r="AX512" s="2">
        <v>0.4</v>
      </c>
      <c r="AY512" s="2">
        <v>-1</v>
      </c>
    </row>
    <row r="513" spans="1:51" x14ac:dyDescent="0.2">
      <c r="A513" s="12" t="s">
        <v>1342</v>
      </c>
      <c r="B513" s="12" t="s">
        <v>2114</v>
      </c>
      <c r="C513" t="s">
        <v>2113</v>
      </c>
      <c r="D513" t="s">
        <v>442</v>
      </c>
      <c r="E513" s="12" t="s">
        <v>170</v>
      </c>
      <c r="F513">
        <v>81</v>
      </c>
      <c r="G513">
        <v>0</v>
      </c>
      <c r="H513">
        <v>1</v>
      </c>
      <c r="I513" s="31">
        <f t="shared" si="42"/>
        <v>1</v>
      </c>
      <c r="J513">
        <v>1</v>
      </c>
      <c r="K513">
        <v>0</v>
      </c>
      <c r="L513" s="3">
        <v>0</v>
      </c>
      <c r="M513" s="3">
        <v>1</v>
      </c>
      <c r="N513" s="3">
        <v>0</v>
      </c>
      <c r="O513" s="15">
        <f t="shared" si="43"/>
        <v>17</v>
      </c>
      <c r="P513">
        <v>5</v>
      </c>
      <c r="Q513">
        <v>4</v>
      </c>
      <c r="R513">
        <v>2</v>
      </c>
      <c r="S513" s="13">
        <f t="shared" si="44"/>
        <v>0</v>
      </c>
      <c r="T513" s="13">
        <f t="shared" si="45"/>
        <v>0</v>
      </c>
      <c r="U513">
        <v>23</v>
      </c>
      <c r="V513">
        <v>1</v>
      </c>
      <c r="W513">
        <v>2</v>
      </c>
      <c r="X513" s="2">
        <v>206.85</v>
      </c>
      <c r="Y513" s="21">
        <v>2.5499999999999998</v>
      </c>
      <c r="Z513">
        <v>2.4700000000000002</v>
      </c>
      <c r="AA513">
        <v>2.25</v>
      </c>
      <c r="AB513" s="32">
        <f t="shared" si="46"/>
        <v>0.52330508474576265</v>
      </c>
      <c r="AC513">
        <v>81</v>
      </c>
      <c r="AD513">
        <v>76</v>
      </c>
      <c r="AE513" s="17">
        <f t="shared" si="47"/>
        <v>0.51592356687898089</v>
      </c>
      <c r="AF513" s="35">
        <v>1</v>
      </c>
      <c r="AG513" s="35">
        <v>23</v>
      </c>
      <c r="AH513" s="35">
        <v>16</v>
      </c>
      <c r="AI513" s="35">
        <v>151</v>
      </c>
      <c r="AJ513" s="35">
        <v>4</v>
      </c>
      <c r="AK513" s="35">
        <v>69</v>
      </c>
      <c r="AL513" s="35">
        <v>102</v>
      </c>
      <c r="AM513" s="35">
        <v>6</v>
      </c>
      <c r="AN513">
        <v>5</v>
      </c>
      <c r="AO513">
        <v>0</v>
      </c>
      <c r="AP513" s="2">
        <v>-95.46</v>
      </c>
      <c r="AQ513" s="2">
        <v>-27.9</v>
      </c>
      <c r="AR513" s="2">
        <v>81.031000000000006</v>
      </c>
      <c r="AS513" s="21">
        <v>0.45500000000000002</v>
      </c>
      <c r="AT513" s="2">
        <v>-18.8</v>
      </c>
      <c r="AU513" s="2">
        <v>0.7</v>
      </c>
      <c r="AV513" s="2">
        <v>1.1000000000000001</v>
      </c>
      <c r="AW513" s="2">
        <v>1</v>
      </c>
      <c r="AX513" s="2">
        <v>-2.2000000000000002</v>
      </c>
      <c r="AY513" s="2">
        <v>0.60000000000000009</v>
      </c>
    </row>
    <row r="514" spans="1:51" x14ac:dyDescent="0.2">
      <c r="A514" s="12" t="s">
        <v>3740</v>
      </c>
      <c r="B514" s="12" t="s">
        <v>3741</v>
      </c>
      <c r="C514" t="s">
        <v>3739</v>
      </c>
      <c r="D514" t="s">
        <v>432</v>
      </c>
      <c r="E514" s="12" t="s">
        <v>178</v>
      </c>
      <c r="F514">
        <v>81</v>
      </c>
      <c r="G514">
        <v>0</v>
      </c>
      <c r="H514">
        <v>2</v>
      </c>
      <c r="I514" s="31">
        <f t="shared" ref="I514:I577" si="48">G514+H514</f>
        <v>2</v>
      </c>
      <c r="J514">
        <v>0</v>
      </c>
      <c r="K514">
        <v>0</v>
      </c>
      <c r="L514" s="3">
        <v>0</v>
      </c>
      <c r="M514" s="3">
        <v>1</v>
      </c>
      <c r="N514" s="3">
        <v>1</v>
      </c>
      <c r="O514" s="15">
        <f t="shared" ref="O514:O577" si="49">IF(AF514&gt;0,J514/(AF514/(AF514+AH514)),0)</f>
        <v>0</v>
      </c>
      <c r="P514">
        <v>0</v>
      </c>
      <c r="Q514">
        <v>0</v>
      </c>
      <c r="R514">
        <v>0</v>
      </c>
      <c r="S514" s="13">
        <f t="shared" ref="S514:S577" si="50">IF(P514&gt;0,G514/P514,0)</f>
        <v>0</v>
      </c>
      <c r="T514" s="13">
        <f t="shared" ref="T514:T577" si="51">IF(SUM(P514:R514)&gt;0,G514/SUM(P514:R514),0)</f>
        <v>0</v>
      </c>
      <c r="U514">
        <v>0</v>
      </c>
      <c r="V514">
        <v>0</v>
      </c>
      <c r="W514">
        <v>2</v>
      </c>
      <c r="X514" s="2">
        <v>24.366666666699999</v>
      </c>
      <c r="Y514" s="21">
        <v>0.30000000000000004</v>
      </c>
      <c r="Z514">
        <v>0.30000000000000004</v>
      </c>
      <c r="AA514">
        <v>5.19</v>
      </c>
      <c r="AB514" s="32">
        <f t="shared" ref="AB514:AB577" si="52">IF(Z514&gt;0,Z514/(Z514+AA514),0)</f>
        <v>5.4644808743169404E-2</v>
      </c>
      <c r="AE514" s="17" t="str">
        <f t="shared" ref="AE514:AE577" si="53">IF((AC514+AD514)&gt;0,AC514/(AC514+AD514)," ")</f>
        <v xml:space="preserve"> </v>
      </c>
      <c r="AF514" s="35">
        <v>2</v>
      </c>
      <c r="AG514" s="35">
        <v>4</v>
      </c>
      <c r="AH514" s="35">
        <v>8</v>
      </c>
      <c r="AI514" s="35">
        <v>14</v>
      </c>
      <c r="AJ514" s="35">
        <v>4</v>
      </c>
      <c r="AK514" s="35">
        <v>3</v>
      </c>
      <c r="AL514" s="35">
        <v>4</v>
      </c>
      <c r="AM514" s="35">
        <v>1</v>
      </c>
      <c r="AN514">
        <v>0</v>
      </c>
      <c r="AO514">
        <v>1</v>
      </c>
      <c r="AP514" s="2">
        <v>-24.62</v>
      </c>
      <c r="AQ514" s="2">
        <v>49.7</v>
      </c>
      <c r="AR514" s="2">
        <v>76.316999999999993</v>
      </c>
      <c r="AS514" s="21">
        <v>-8.3510000000000009</v>
      </c>
      <c r="AT514" s="2">
        <v>-1.6</v>
      </c>
      <c r="AU514" s="2">
        <v>0.1</v>
      </c>
      <c r="AV514" s="2">
        <v>-0.30000000000000004</v>
      </c>
      <c r="AW514" s="2">
        <v>0</v>
      </c>
      <c r="AX514" s="2">
        <v>0.1</v>
      </c>
      <c r="AY514" s="2">
        <v>-0.1</v>
      </c>
    </row>
    <row r="515" spans="1:51" x14ac:dyDescent="0.2">
      <c r="A515" s="12" t="s">
        <v>1396</v>
      </c>
      <c r="B515" s="12" t="s">
        <v>1397</v>
      </c>
      <c r="C515" t="s">
        <v>1395</v>
      </c>
      <c r="D515" s="12" t="s">
        <v>684</v>
      </c>
      <c r="E515" s="12" t="s">
        <v>229</v>
      </c>
      <c r="F515">
        <v>41</v>
      </c>
      <c r="G515">
        <v>0</v>
      </c>
      <c r="H515">
        <v>0</v>
      </c>
      <c r="I515" s="31">
        <f t="shared" si="48"/>
        <v>0</v>
      </c>
      <c r="J515">
        <v>0</v>
      </c>
      <c r="K515">
        <v>0</v>
      </c>
      <c r="L515" s="3">
        <v>0</v>
      </c>
      <c r="M515" s="3">
        <v>0</v>
      </c>
      <c r="N515" s="3">
        <v>0</v>
      </c>
      <c r="O515" s="15">
        <f t="shared" si="49"/>
        <v>0</v>
      </c>
      <c r="P515">
        <v>0</v>
      </c>
      <c r="Q515">
        <v>0</v>
      </c>
      <c r="R515">
        <v>0</v>
      </c>
      <c r="S515" s="13">
        <f t="shared" si="50"/>
        <v>0</v>
      </c>
      <c r="T515" s="13">
        <f t="shared" si="51"/>
        <v>0</v>
      </c>
      <c r="U515">
        <v>0</v>
      </c>
      <c r="V515">
        <v>0</v>
      </c>
      <c r="W515">
        <v>0</v>
      </c>
      <c r="X515" s="2">
        <v>1.9500000000000002</v>
      </c>
      <c r="Y515" s="21">
        <v>3.3333333300000004E-2</v>
      </c>
      <c r="Z515">
        <v>0.05</v>
      </c>
      <c r="AA515">
        <v>4.82</v>
      </c>
      <c r="AB515" s="32">
        <f t="shared" si="52"/>
        <v>1.0266940451745379E-2</v>
      </c>
      <c r="AC515">
        <v>0</v>
      </c>
      <c r="AD515">
        <v>1</v>
      </c>
      <c r="AE515" s="17">
        <f t="shared" si="53"/>
        <v>0</v>
      </c>
      <c r="AF515" s="35">
        <v>0</v>
      </c>
      <c r="AG515" s="35">
        <v>0</v>
      </c>
      <c r="AH515" s="35">
        <v>2</v>
      </c>
      <c r="AI515" s="35">
        <v>2</v>
      </c>
      <c r="AJ515" s="35">
        <v>0</v>
      </c>
      <c r="AK515" s="35">
        <v>2</v>
      </c>
      <c r="AL515" s="35">
        <v>1</v>
      </c>
      <c r="AM515" s="35">
        <v>0</v>
      </c>
      <c r="AN515">
        <v>0</v>
      </c>
      <c r="AO515">
        <v>0</v>
      </c>
      <c r="AP515" s="2">
        <v>-92.31</v>
      </c>
      <c r="AQ515" s="2">
        <v>-5.0999999999999996</v>
      </c>
      <c r="AR515" s="2">
        <v>82.256</v>
      </c>
      <c r="AS515" s="21">
        <v>1.3679999999999999</v>
      </c>
      <c r="AT515" s="2">
        <v>-0.1</v>
      </c>
      <c r="AU515" s="2">
        <v>0</v>
      </c>
      <c r="AV515" s="2">
        <v>0</v>
      </c>
      <c r="AW515" s="2">
        <v>0</v>
      </c>
      <c r="AX515" s="2">
        <v>0</v>
      </c>
      <c r="AY515" s="2">
        <v>-0.1</v>
      </c>
    </row>
    <row r="516" spans="1:51" x14ac:dyDescent="0.2">
      <c r="A516" s="12" t="s">
        <v>1396</v>
      </c>
      <c r="B516" s="12" t="s">
        <v>1827</v>
      </c>
      <c r="C516" t="s">
        <v>1826</v>
      </c>
      <c r="D516" t="s">
        <v>442</v>
      </c>
      <c r="E516" s="12" t="s">
        <v>148</v>
      </c>
      <c r="F516">
        <v>72</v>
      </c>
      <c r="G516">
        <v>3</v>
      </c>
      <c r="H516">
        <v>1</v>
      </c>
      <c r="I516" s="31">
        <f t="shared" si="48"/>
        <v>4</v>
      </c>
      <c r="J516">
        <v>1</v>
      </c>
      <c r="K516">
        <v>0</v>
      </c>
      <c r="L516" s="3">
        <v>3</v>
      </c>
      <c r="M516" s="3">
        <v>1</v>
      </c>
      <c r="N516" s="3">
        <v>0</v>
      </c>
      <c r="O516" s="15">
        <f t="shared" si="49"/>
        <v>4</v>
      </c>
      <c r="P516">
        <v>8</v>
      </c>
      <c r="Q516">
        <v>4</v>
      </c>
      <c r="R516">
        <v>2</v>
      </c>
      <c r="S516" s="13">
        <f t="shared" si="50"/>
        <v>0.375</v>
      </c>
      <c r="T516" s="13">
        <f t="shared" si="51"/>
        <v>0.21428571428571427</v>
      </c>
      <c r="U516">
        <v>3</v>
      </c>
      <c r="V516">
        <v>1</v>
      </c>
      <c r="W516">
        <v>0</v>
      </c>
      <c r="X516" s="2">
        <v>95.916666666699996</v>
      </c>
      <c r="Y516" s="21">
        <v>1.3166666667</v>
      </c>
      <c r="Z516">
        <v>1.34</v>
      </c>
      <c r="AA516">
        <v>3.36</v>
      </c>
      <c r="AB516" s="32">
        <f t="shared" si="52"/>
        <v>0.28510638297872343</v>
      </c>
      <c r="AC516">
        <v>1</v>
      </c>
      <c r="AD516">
        <v>1</v>
      </c>
      <c r="AE516" s="17">
        <f t="shared" si="53"/>
        <v>0.5</v>
      </c>
      <c r="AF516" s="35">
        <v>5</v>
      </c>
      <c r="AG516" s="35">
        <v>10</v>
      </c>
      <c r="AH516" s="35">
        <v>15</v>
      </c>
      <c r="AI516" s="35">
        <v>75</v>
      </c>
      <c r="AJ516" s="35">
        <v>7</v>
      </c>
      <c r="AK516" s="35">
        <v>31</v>
      </c>
      <c r="AL516" s="35">
        <v>25</v>
      </c>
      <c r="AM516" s="35">
        <v>3</v>
      </c>
      <c r="AN516">
        <v>1</v>
      </c>
      <c r="AO516">
        <v>0</v>
      </c>
      <c r="AP516" s="2">
        <v>-69.13</v>
      </c>
      <c r="AQ516" s="2">
        <v>21.6</v>
      </c>
      <c r="AR516" s="2">
        <v>84.123999999999995</v>
      </c>
      <c r="AS516" s="21">
        <v>2.0249999999999999</v>
      </c>
      <c r="AT516" s="2">
        <v>-8.1999999999999993</v>
      </c>
      <c r="AU516" s="2">
        <v>0.30000000000000004</v>
      </c>
      <c r="AV516" s="2">
        <v>-0.5</v>
      </c>
      <c r="AW516" s="2">
        <v>0.4</v>
      </c>
      <c r="AX516" s="2">
        <v>-0.4</v>
      </c>
      <c r="AY516" s="2">
        <v>-0.2</v>
      </c>
    </row>
    <row r="517" spans="1:51" x14ac:dyDescent="0.2">
      <c r="A517" s="12" t="s">
        <v>234</v>
      </c>
      <c r="B517" s="12" t="s">
        <v>235</v>
      </c>
      <c r="C517" t="s">
        <v>233</v>
      </c>
      <c r="D517" t="s">
        <v>131</v>
      </c>
      <c r="E517" s="12" t="s">
        <v>132</v>
      </c>
      <c r="F517">
        <v>41</v>
      </c>
      <c r="G517">
        <v>0</v>
      </c>
      <c r="H517">
        <v>0</v>
      </c>
      <c r="I517" s="31">
        <f t="shared" si="48"/>
        <v>0</v>
      </c>
      <c r="J517">
        <v>0</v>
      </c>
      <c r="K517">
        <v>0</v>
      </c>
      <c r="L517" s="3">
        <v>0</v>
      </c>
      <c r="M517" s="3">
        <v>0</v>
      </c>
      <c r="N517" s="3">
        <v>0</v>
      </c>
      <c r="O517" s="15">
        <f t="shared" si="49"/>
        <v>0</v>
      </c>
      <c r="P517">
        <v>1</v>
      </c>
      <c r="Q517">
        <v>0</v>
      </c>
      <c r="R517">
        <v>0</v>
      </c>
      <c r="S517" s="13">
        <f t="shared" si="50"/>
        <v>0</v>
      </c>
      <c r="T517" s="13">
        <f t="shared" si="51"/>
        <v>0</v>
      </c>
      <c r="U517">
        <v>8</v>
      </c>
      <c r="V517">
        <v>3</v>
      </c>
      <c r="W517">
        <v>0</v>
      </c>
      <c r="X517" s="2">
        <v>67.566666666700002</v>
      </c>
      <c r="Y517" s="21">
        <v>1.6333333333</v>
      </c>
      <c r="Z517">
        <v>1.58</v>
      </c>
      <c r="AA517">
        <v>3.83</v>
      </c>
      <c r="AB517" s="32">
        <f t="shared" si="52"/>
        <v>0.29205175600739375</v>
      </c>
      <c r="AC517">
        <v>10</v>
      </c>
      <c r="AD517">
        <v>18</v>
      </c>
      <c r="AE517" s="17">
        <f t="shared" si="53"/>
        <v>0.35714285714285715</v>
      </c>
      <c r="AF517" s="35">
        <v>0</v>
      </c>
      <c r="AG517" s="35">
        <v>8</v>
      </c>
      <c r="AH517" s="35">
        <v>5</v>
      </c>
      <c r="AI517" s="35">
        <v>63</v>
      </c>
      <c r="AJ517" s="35">
        <v>1</v>
      </c>
      <c r="AK517" s="35">
        <v>29</v>
      </c>
      <c r="AL517" s="35">
        <v>27</v>
      </c>
      <c r="AM517" s="35">
        <v>1</v>
      </c>
      <c r="AN517">
        <v>0</v>
      </c>
      <c r="AO517">
        <v>3</v>
      </c>
      <c r="AP517" s="2">
        <v>-110.8</v>
      </c>
      <c r="AQ517" s="2">
        <v>-9.8000000000000007</v>
      </c>
      <c r="AR517" s="2">
        <v>82.141999999999996</v>
      </c>
      <c r="AS517" s="21">
        <v>1.857</v>
      </c>
      <c r="AT517" s="2">
        <v>-7.3</v>
      </c>
      <c r="AU517" s="2">
        <v>-1.3</v>
      </c>
      <c r="AV517" s="2">
        <v>0.30000000000000004</v>
      </c>
      <c r="AW517" s="2">
        <v>0.1</v>
      </c>
      <c r="AX517" s="2">
        <v>0.2</v>
      </c>
      <c r="AY517" s="2">
        <v>-0.60000000000000009</v>
      </c>
    </row>
    <row r="518" spans="1:51" x14ac:dyDescent="0.2">
      <c r="A518" s="12" t="s">
        <v>234</v>
      </c>
      <c r="B518" s="12" t="s">
        <v>311</v>
      </c>
      <c r="C518" t="s">
        <v>310</v>
      </c>
      <c r="D518" t="s">
        <v>271</v>
      </c>
      <c r="E518" s="12" t="s">
        <v>178</v>
      </c>
      <c r="F518">
        <v>49</v>
      </c>
      <c r="G518">
        <v>0</v>
      </c>
      <c r="H518">
        <v>0</v>
      </c>
      <c r="I518" s="31">
        <f t="shared" si="48"/>
        <v>0</v>
      </c>
      <c r="J518">
        <v>0</v>
      </c>
      <c r="K518">
        <v>0</v>
      </c>
      <c r="L518" s="3">
        <v>0</v>
      </c>
      <c r="M518" s="3">
        <v>0</v>
      </c>
      <c r="N518" s="3">
        <v>0</v>
      </c>
      <c r="O518" s="15">
        <f t="shared" si="49"/>
        <v>0</v>
      </c>
      <c r="P518">
        <v>0</v>
      </c>
      <c r="Q518">
        <v>0</v>
      </c>
      <c r="R518">
        <v>0</v>
      </c>
      <c r="S518" s="13">
        <f t="shared" si="50"/>
        <v>0</v>
      </c>
      <c r="T518" s="13">
        <f t="shared" si="51"/>
        <v>0</v>
      </c>
      <c r="U518">
        <v>1</v>
      </c>
      <c r="V518">
        <v>0</v>
      </c>
      <c r="W518">
        <v>1</v>
      </c>
      <c r="X518" s="2">
        <v>17.066666666700002</v>
      </c>
      <c r="Y518" s="21">
        <v>0.33333333330000003</v>
      </c>
      <c r="Z518">
        <v>0.35</v>
      </c>
      <c r="AA518">
        <v>4.8600000000000003</v>
      </c>
      <c r="AB518" s="32">
        <f t="shared" si="52"/>
        <v>6.7178502879078686E-2</v>
      </c>
      <c r="AE518" s="17" t="str">
        <f t="shared" si="53"/>
        <v xml:space="preserve"> </v>
      </c>
      <c r="AF518" s="35">
        <v>0</v>
      </c>
      <c r="AG518" s="35">
        <v>2</v>
      </c>
      <c r="AH518" s="35">
        <v>1</v>
      </c>
      <c r="AI518" s="35">
        <v>10</v>
      </c>
      <c r="AJ518" s="35">
        <v>1</v>
      </c>
      <c r="AK518" s="35">
        <v>5</v>
      </c>
      <c r="AL518" s="35">
        <v>4</v>
      </c>
      <c r="AM518" s="35">
        <v>1</v>
      </c>
      <c r="AN518">
        <v>1</v>
      </c>
      <c r="AO518">
        <v>0</v>
      </c>
      <c r="AP518" s="2">
        <v>-63.28</v>
      </c>
      <c r="AQ518" s="2">
        <v>24.5</v>
      </c>
      <c r="AR518" s="2">
        <v>78.885000000000005</v>
      </c>
      <c r="AS518" s="21">
        <v>-2.2120000000000002</v>
      </c>
      <c r="AT518" s="2">
        <v>-1.5</v>
      </c>
      <c r="AU518" s="2">
        <v>-0.1</v>
      </c>
      <c r="AV518" s="2">
        <v>-0.2</v>
      </c>
      <c r="AW518" s="2">
        <v>0</v>
      </c>
      <c r="AX518" s="2">
        <v>0</v>
      </c>
      <c r="AY518" s="2">
        <v>-0.2</v>
      </c>
    </row>
    <row r="519" spans="1:51" x14ac:dyDescent="0.2">
      <c r="A519" s="12" t="s">
        <v>234</v>
      </c>
      <c r="B519" s="12" t="s">
        <v>528</v>
      </c>
      <c r="C519" t="s">
        <v>527</v>
      </c>
      <c r="D519" t="s">
        <v>529</v>
      </c>
      <c r="E519" s="12" t="s">
        <v>178</v>
      </c>
      <c r="F519">
        <v>13</v>
      </c>
      <c r="G519">
        <v>0</v>
      </c>
      <c r="H519">
        <v>0</v>
      </c>
      <c r="I519" s="31">
        <f t="shared" si="48"/>
        <v>0</v>
      </c>
      <c r="J519">
        <v>0</v>
      </c>
      <c r="K519">
        <v>0</v>
      </c>
      <c r="L519" s="3">
        <v>0</v>
      </c>
      <c r="M519" s="3">
        <v>0</v>
      </c>
      <c r="N519" s="3">
        <v>0</v>
      </c>
      <c r="O519" s="15">
        <f t="shared" si="49"/>
        <v>0</v>
      </c>
      <c r="P519">
        <v>0</v>
      </c>
      <c r="Q519">
        <v>0</v>
      </c>
      <c r="R519">
        <v>0</v>
      </c>
      <c r="S519" s="13">
        <f t="shared" si="50"/>
        <v>0</v>
      </c>
      <c r="T519" s="13">
        <f t="shared" si="51"/>
        <v>0</v>
      </c>
      <c r="U519">
        <v>4</v>
      </c>
      <c r="V519">
        <v>5</v>
      </c>
      <c r="W519">
        <v>0</v>
      </c>
      <c r="X519" s="2">
        <v>20.116666666699999</v>
      </c>
      <c r="Y519" s="21">
        <v>1.5333333332999999</v>
      </c>
      <c r="Z519">
        <v>1.49</v>
      </c>
      <c r="AA519">
        <v>4</v>
      </c>
      <c r="AB519" s="32">
        <f t="shared" si="52"/>
        <v>0.27140255009107467</v>
      </c>
      <c r="AE519" s="17" t="str">
        <f t="shared" si="53"/>
        <v xml:space="preserve"> </v>
      </c>
      <c r="AF519" s="35">
        <v>1</v>
      </c>
      <c r="AG519" s="35">
        <v>1</v>
      </c>
      <c r="AH519" s="35">
        <v>2</v>
      </c>
      <c r="AI519" s="35">
        <v>14</v>
      </c>
      <c r="AJ519" s="35">
        <v>2</v>
      </c>
      <c r="AK519" s="35">
        <v>7</v>
      </c>
      <c r="AL519" s="35">
        <v>3</v>
      </c>
      <c r="AM519" s="35">
        <v>0</v>
      </c>
      <c r="AN519">
        <v>3</v>
      </c>
      <c r="AO519">
        <v>0</v>
      </c>
      <c r="AP519" s="2">
        <v>-62.07</v>
      </c>
      <c r="AQ519" s="2">
        <v>-12.5</v>
      </c>
      <c r="AR519" s="2">
        <v>78.802000000000007</v>
      </c>
      <c r="AS519" s="21">
        <v>-3.0329999999999999</v>
      </c>
      <c r="AT519" s="2">
        <v>-1.2</v>
      </c>
      <c r="AU519" s="2">
        <v>0.60000000000000009</v>
      </c>
      <c r="AV519" s="2">
        <v>-0.4</v>
      </c>
      <c r="AW519" s="2">
        <v>0.1</v>
      </c>
      <c r="AX519" s="2">
        <v>-0.1</v>
      </c>
      <c r="AY519" s="2">
        <v>0.2</v>
      </c>
    </row>
    <row r="520" spans="1:51" x14ac:dyDescent="0.2">
      <c r="A520" s="12" t="s">
        <v>234</v>
      </c>
      <c r="B520" s="12" t="s">
        <v>999</v>
      </c>
      <c r="C520" t="s">
        <v>998</v>
      </c>
      <c r="D520" t="s">
        <v>155</v>
      </c>
      <c r="E520" s="12" t="s">
        <v>178</v>
      </c>
      <c r="F520">
        <v>4</v>
      </c>
      <c r="G520">
        <v>0</v>
      </c>
      <c r="H520">
        <v>0</v>
      </c>
      <c r="I520" s="31">
        <f t="shared" si="48"/>
        <v>0</v>
      </c>
      <c r="J520">
        <v>0</v>
      </c>
      <c r="K520">
        <v>0</v>
      </c>
      <c r="L520" s="3">
        <v>0</v>
      </c>
      <c r="M520" s="3">
        <v>0</v>
      </c>
      <c r="N520" s="3">
        <v>0</v>
      </c>
      <c r="O520" s="15">
        <f t="shared" si="49"/>
        <v>0</v>
      </c>
      <c r="P520">
        <v>0</v>
      </c>
      <c r="Q520">
        <v>0</v>
      </c>
      <c r="R520">
        <v>0</v>
      </c>
      <c r="S520" s="13">
        <f t="shared" si="50"/>
        <v>0</v>
      </c>
      <c r="T520" s="13">
        <f t="shared" si="51"/>
        <v>0</v>
      </c>
      <c r="U520">
        <v>0</v>
      </c>
      <c r="V520">
        <v>0</v>
      </c>
      <c r="W520">
        <v>0</v>
      </c>
      <c r="X520" s="2">
        <v>0</v>
      </c>
      <c r="Y520" s="21">
        <v>0</v>
      </c>
      <c r="AB520" s="32">
        <f t="shared" si="52"/>
        <v>0</v>
      </c>
      <c r="AE520" s="17" t="str">
        <f t="shared" si="53"/>
        <v xml:space="preserve"> </v>
      </c>
      <c r="AF520" s="35">
        <v>0</v>
      </c>
      <c r="AG520" s="35">
        <v>0</v>
      </c>
      <c r="AH520" s="35">
        <v>0</v>
      </c>
      <c r="AI520" s="35">
        <v>0</v>
      </c>
      <c r="AJ520" s="35">
        <v>0</v>
      </c>
      <c r="AK520" s="35">
        <v>0</v>
      </c>
      <c r="AL520" s="35">
        <v>0</v>
      </c>
      <c r="AM520" s="35">
        <v>0</v>
      </c>
      <c r="AN520">
        <v>0</v>
      </c>
      <c r="AO520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</row>
    <row r="521" spans="1:51" x14ac:dyDescent="0.2">
      <c r="A521" s="12" t="s">
        <v>234</v>
      </c>
      <c r="B521" s="12" t="s">
        <v>1292</v>
      </c>
      <c r="C521" t="s">
        <v>1291</v>
      </c>
      <c r="D521" t="s">
        <v>432</v>
      </c>
      <c r="E521" s="12" t="s">
        <v>178</v>
      </c>
      <c r="F521">
        <v>72</v>
      </c>
      <c r="G521">
        <v>1</v>
      </c>
      <c r="H521">
        <v>0</v>
      </c>
      <c r="I521" s="31">
        <f t="shared" si="48"/>
        <v>1</v>
      </c>
      <c r="J521">
        <v>0</v>
      </c>
      <c r="K521">
        <v>0</v>
      </c>
      <c r="L521" s="3">
        <v>1</v>
      </c>
      <c r="M521" s="3">
        <v>0</v>
      </c>
      <c r="N521" s="3">
        <v>0</v>
      </c>
      <c r="O521" s="15">
        <f t="shared" si="49"/>
        <v>0</v>
      </c>
      <c r="P521">
        <v>4</v>
      </c>
      <c r="Q521">
        <v>1</v>
      </c>
      <c r="R521">
        <v>0</v>
      </c>
      <c r="S521" s="13">
        <f t="shared" si="50"/>
        <v>0.25</v>
      </c>
      <c r="T521" s="13">
        <f t="shared" si="51"/>
        <v>0.2</v>
      </c>
      <c r="U521">
        <v>15</v>
      </c>
      <c r="V521">
        <v>4</v>
      </c>
      <c r="W521">
        <v>6</v>
      </c>
      <c r="X521" s="2">
        <v>143.61666666670001</v>
      </c>
      <c r="Y521" s="21">
        <v>1.9833333333000001</v>
      </c>
      <c r="Z521">
        <v>1.94</v>
      </c>
      <c r="AA521">
        <v>3.38</v>
      </c>
      <c r="AB521" s="32">
        <f t="shared" si="52"/>
        <v>0.3646616541353383</v>
      </c>
      <c r="AE521" s="17" t="str">
        <f t="shared" si="53"/>
        <v xml:space="preserve"> </v>
      </c>
      <c r="AF521" s="35">
        <v>2</v>
      </c>
      <c r="AG521" s="35">
        <v>10</v>
      </c>
      <c r="AH521" s="35">
        <v>15</v>
      </c>
      <c r="AI521" s="35">
        <v>98</v>
      </c>
      <c r="AJ521" s="35">
        <v>5</v>
      </c>
      <c r="AK521" s="35">
        <v>26</v>
      </c>
      <c r="AL521" s="35">
        <v>52</v>
      </c>
      <c r="AM521" s="35">
        <v>6</v>
      </c>
      <c r="AN521">
        <v>1</v>
      </c>
      <c r="AO521">
        <v>0</v>
      </c>
      <c r="AP521" s="2">
        <v>-67.77</v>
      </c>
      <c r="AQ521" s="2">
        <v>8</v>
      </c>
      <c r="AR521" s="2">
        <v>84.701999999999998</v>
      </c>
      <c r="AS521" s="21">
        <v>0.32900000000000001</v>
      </c>
      <c r="AT521" s="2">
        <v>-13</v>
      </c>
      <c r="AU521" s="2">
        <v>0.30000000000000004</v>
      </c>
      <c r="AV521" s="2">
        <v>0.30000000000000004</v>
      </c>
      <c r="AW521" s="2">
        <v>-0.1</v>
      </c>
      <c r="AX521" s="2">
        <v>-0.4</v>
      </c>
      <c r="AY521" s="2">
        <v>0</v>
      </c>
    </row>
    <row r="522" spans="1:51" x14ac:dyDescent="0.2">
      <c r="A522" s="12" t="s">
        <v>234</v>
      </c>
      <c r="B522" s="12" t="s">
        <v>1324</v>
      </c>
      <c r="C522" t="s">
        <v>1323</v>
      </c>
      <c r="D522" t="s">
        <v>192</v>
      </c>
      <c r="E522" s="12" t="s">
        <v>178</v>
      </c>
      <c r="F522">
        <v>34</v>
      </c>
      <c r="G522">
        <v>0</v>
      </c>
      <c r="H522">
        <v>0</v>
      </c>
      <c r="I522" s="31">
        <f t="shared" si="48"/>
        <v>0</v>
      </c>
      <c r="J522">
        <v>0</v>
      </c>
      <c r="K522">
        <v>0</v>
      </c>
      <c r="L522" s="3">
        <v>0</v>
      </c>
      <c r="M522" s="3">
        <v>0</v>
      </c>
      <c r="N522" s="3">
        <v>0</v>
      </c>
      <c r="O522" s="15">
        <f t="shared" si="49"/>
        <v>0</v>
      </c>
      <c r="P522">
        <v>0</v>
      </c>
      <c r="Q522">
        <v>0</v>
      </c>
      <c r="R522">
        <v>0</v>
      </c>
      <c r="S522" s="13">
        <f t="shared" si="50"/>
        <v>0</v>
      </c>
      <c r="T522" s="13">
        <f t="shared" si="51"/>
        <v>0</v>
      </c>
      <c r="U522">
        <v>12</v>
      </c>
      <c r="V522">
        <v>10</v>
      </c>
      <c r="W522">
        <v>3</v>
      </c>
      <c r="X522" s="2">
        <v>56.4</v>
      </c>
      <c r="Y522" s="21">
        <v>1.65</v>
      </c>
      <c r="Z522">
        <v>1.64</v>
      </c>
      <c r="AA522">
        <v>4.1500000000000004</v>
      </c>
      <c r="AB522" s="32">
        <f t="shared" si="52"/>
        <v>0.28324697754749567</v>
      </c>
      <c r="AE522" s="17" t="str">
        <f t="shared" si="53"/>
        <v xml:space="preserve"> </v>
      </c>
      <c r="AF522" s="35">
        <v>1</v>
      </c>
      <c r="AG522" s="35">
        <v>1</v>
      </c>
      <c r="AH522" s="35">
        <v>13</v>
      </c>
      <c r="AI522" s="35">
        <v>45</v>
      </c>
      <c r="AJ522" s="35">
        <v>3</v>
      </c>
      <c r="AK522" s="35">
        <v>31</v>
      </c>
      <c r="AL522" s="35">
        <v>38</v>
      </c>
      <c r="AM522" s="35">
        <v>0</v>
      </c>
      <c r="AN522">
        <v>0</v>
      </c>
      <c r="AO522">
        <v>0</v>
      </c>
      <c r="AP522" s="2">
        <v>-105.44</v>
      </c>
      <c r="AQ522" s="2">
        <v>-11.9</v>
      </c>
      <c r="AR522" s="2">
        <v>79.611000000000004</v>
      </c>
      <c r="AS522" s="21">
        <v>-0.36299999999999999</v>
      </c>
      <c r="AT522" s="2">
        <v>-3.4</v>
      </c>
      <c r="AU522" s="2">
        <v>1.8</v>
      </c>
      <c r="AV522" s="2">
        <v>-0.1</v>
      </c>
      <c r="AW522" s="2">
        <v>0.1</v>
      </c>
      <c r="AX522" s="2">
        <v>-0.60000000000000009</v>
      </c>
      <c r="AY522" s="2">
        <v>1.1000000000000001</v>
      </c>
    </row>
    <row r="523" spans="1:51" x14ac:dyDescent="0.2">
      <c r="A523" s="12" t="s">
        <v>234</v>
      </c>
      <c r="B523" s="12" t="s">
        <v>1381</v>
      </c>
      <c r="C523" t="s">
        <v>1383</v>
      </c>
      <c r="D523" s="12" t="s">
        <v>131</v>
      </c>
      <c r="E523" s="12" t="s">
        <v>178</v>
      </c>
      <c r="F523">
        <v>42</v>
      </c>
      <c r="G523">
        <v>0</v>
      </c>
      <c r="H523">
        <v>0</v>
      </c>
      <c r="I523" s="31">
        <f t="shared" si="48"/>
        <v>0</v>
      </c>
      <c r="J523">
        <v>0</v>
      </c>
      <c r="K523">
        <v>0</v>
      </c>
      <c r="L523" s="3">
        <v>0</v>
      </c>
      <c r="M523" s="3">
        <v>0</v>
      </c>
      <c r="N523" s="3">
        <v>0</v>
      </c>
      <c r="O523" s="15">
        <f t="shared" si="49"/>
        <v>0</v>
      </c>
      <c r="P523">
        <v>0</v>
      </c>
      <c r="Q523">
        <v>0</v>
      </c>
      <c r="R523">
        <v>0</v>
      </c>
      <c r="S523" s="13">
        <f t="shared" si="50"/>
        <v>0</v>
      </c>
      <c r="T523" s="13">
        <f t="shared" si="51"/>
        <v>0</v>
      </c>
      <c r="U523">
        <v>20</v>
      </c>
      <c r="V523">
        <v>10</v>
      </c>
      <c r="W523">
        <v>2</v>
      </c>
      <c r="X523" s="2">
        <v>91.116666666699999</v>
      </c>
      <c r="Y523" s="21">
        <v>2.1666666666999999</v>
      </c>
      <c r="Z523">
        <v>2.13</v>
      </c>
      <c r="AA523">
        <v>3.89</v>
      </c>
      <c r="AB523" s="32">
        <f t="shared" si="52"/>
        <v>0.3538205980066445</v>
      </c>
      <c r="AE523" s="17" t="str">
        <f t="shared" si="53"/>
        <v xml:space="preserve"> </v>
      </c>
      <c r="AF523" s="35">
        <v>0</v>
      </c>
      <c r="AG523" s="35">
        <v>13</v>
      </c>
      <c r="AH523" s="35">
        <v>13</v>
      </c>
      <c r="AI523" s="35">
        <v>73</v>
      </c>
      <c r="AJ523" s="35">
        <v>2</v>
      </c>
      <c r="AK523" s="35">
        <v>43</v>
      </c>
      <c r="AL523" s="35">
        <v>44</v>
      </c>
      <c r="AM523" s="35">
        <v>1</v>
      </c>
      <c r="AN523">
        <v>2</v>
      </c>
      <c r="AO523">
        <v>0</v>
      </c>
      <c r="AP523" s="2">
        <v>-105.09</v>
      </c>
      <c r="AQ523" s="2">
        <v>-7.3</v>
      </c>
      <c r="AR523" s="2">
        <v>84.436999999999998</v>
      </c>
      <c r="AS523" s="21">
        <v>1.7309999999999999</v>
      </c>
      <c r="AT523" s="2">
        <v>-10.6</v>
      </c>
      <c r="AU523" s="2">
        <v>-2.1</v>
      </c>
      <c r="AV523" s="2">
        <v>-0.30000000000000004</v>
      </c>
      <c r="AW523" s="2">
        <v>0.30000000000000004</v>
      </c>
      <c r="AX523" s="2">
        <v>0.60000000000000009</v>
      </c>
      <c r="AY523" s="2">
        <v>-1.5</v>
      </c>
    </row>
    <row r="524" spans="1:51" x14ac:dyDescent="0.2">
      <c r="A524" s="12" t="s">
        <v>234</v>
      </c>
      <c r="B524" s="12" t="s">
        <v>1488</v>
      </c>
      <c r="C524" t="s">
        <v>1487</v>
      </c>
      <c r="D524" t="s">
        <v>155</v>
      </c>
      <c r="E524" s="12" t="s">
        <v>178</v>
      </c>
      <c r="F524">
        <v>64</v>
      </c>
      <c r="G524">
        <v>0</v>
      </c>
      <c r="H524">
        <v>3</v>
      </c>
      <c r="I524" s="31">
        <f t="shared" si="48"/>
        <v>3</v>
      </c>
      <c r="J524">
        <v>1</v>
      </c>
      <c r="K524">
        <v>2</v>
      </c>
      <c r="L524" s="3">
        <v>0</v>
      </c>
      <c r="M524" s="3">
        <v>1</v>
      </c>
      <c r="N524" s="3">
        <v>2</v>
      </c>
      <c r="O524" s="15">
        <f t="shared" si="49"/>
        <v>4.666666666666667</v>
      </c>
      <c r="P524">
        <v>1</v>
      </c>
      <c r="Q524">
        <v>1</v>
      </c>
      <c r="R524">
        <v>1</v>
      </c>
      <c r="S524" s="13">
        <f t="shared" si="50"/>
        <v>0</v>
      </c>
      <c r="T524" s="13">
        <f t="shared" si="51"/>
        <v>0</v>
      </c>
      <c r="U524">
        <v>25</v>
      </c>
      <c r="V524">
        <v>6</v>
      </c>
      <c r="W524">
        <v>2</v>
      </c>
      <c r="X524" s="2">
        <v>169.5</v>
      </c>
      <c r="Y524" s="21">
        <v>2.6333333333</v>
      </c>
      <c r="Z524">
        <v>2.59</v>
      </c>
      <c r="AA524">
        <v>2.09</v>
      </c>
      <c r="AB524" s="32">
        <f t="shared" si="52"/>
        <v>0.55341880341880345</v>
      </c>
      <c r="AE524" s="17" t="str">
        <f t="shared" si="53"/>
        <v xml:space="preserve"> </v>
      </c>
      <c r="AF524" s="35">
        <v>6</v>
      </c>
      <c r="AG524" s="35">
        <v>15</v>
      </c>
      <c r="AH524" s="35">
        <v>22</v>
      </c>
      <c r="AI524" s="35">
        <v>116</v>
      </c>
      <c r="AJ524" s="35">
        <v>9</v>
      </c>
      <c r="AK524" s="35">
        <v>54</v>
      </c>
      <c r="AL524" s="35">
        <v>93</v>
      </c>
      <c r="AM524" s="35">
        <v>6</v>
      </c>
      <c r="AN524">
        <v>1</v>
      </c>
      <c r="AO524">
        <v>5</v>
      </c>
      <c r="AP524" s="2">
        <v>-84.93</v>
      </c>
      <c r="AQ524" s="2">
        <v>-10.4</v>
      </c>
      <c r="AR524" s="2">
        <v>114.49299999999999</v>
      </c>
      <c r="AS524" s="21">
        <v>24.123000000000001</v>
      </c>
      <c r="AT524" s="2">
        <v>-13.8</v>
      </c>
      <c r="AU524" s="2">
        <v>2.6</v>
      </c>
      <c r="AV524" s="2">
        <v>1</v>
      </c>
      <c r="AW524" s="2">
        <v>0.4</v>
      </c>
      <c r="AX524" s="2">
        <v>-1</v>
      </c>
      <c r="AY524" s="2">
        <v>3</v>
      </c>
    </row>
    <row r="525" spans="1:51" x14ac:dyDescent="0.2">
      <c r="A525" s="12" t="s">
        <v>234</v>
      </c>
      <c r="B525" s="12" t="s">
        <v>2243</v>
      </c>
      <c r="C525" t="s">
        <v>2242</v>
      </c>
      <c r="D525" t="s">
        <v>223</v>
      </c>
      <c r="E525" s="12" t="s">
        <v>170</v>
      </c>
      <c r="F525">
        <v>82</v>
      </c>
      <c r="G525">
        <v>1</v>
      </c>
      <c r="H525">
        <v>2</v>
      </c>
      <c r="I525" s="31">
        <f t="shared" si="48"/>
        <v>3</v>
      </c>
      <c r="J525">
        <v>2</v>
      </c>
      <c r="K525">
        <v>0</v>
      </c>
      <c r="L525" s="3">
        <v>1</v>
      </c>
      <c r="M525" s="3">
        <v>2</v>
      </c>
      <c r="N525" s="3">
        <v>0</v>
      </c>
      <c r="O525" s="15">
        <f t="shared" si="49"/>
        <v>11.6</v>
      </c>
      <c r="P525">
        <v>14</v>
      </c>
      <c r="Q525">
        <v>4</v>
      </c>
      <c r="R525">
        <v>3</v>
      </c>
      <c r="S525" s="13">
        <f t="shared" si="50"/>
        <v>7.1428571428571425E-2</v>
      </c>
      <c r="T525" s="13">
        <f t="shared" si="51"/>
        <v>4.7619047619047616E-2</v>
      </c>
      <c r="U525">
        <v>6</v>
      </c>
      <c r="V525">
        <v>10</v>
      </c>
      <c r="W525">
        <v>2</v>
      </c>
      <c r="X525" s="2">
        <v>186.85</v>
      </c>
      <c r="Y525" s="21">
        <v>2.2666666666999999</v>
      </c>
      <c r="Z525">
        <v>2.19</v>
      </c>
      <c r="AA525">
        <v>3.39</v>
      </c>
      <c r="AB525" s="32">
        <f t="shared" si="52"/>
        <v>0.39247311827956988</v>
      </c>
      <c r="AC525">
        <v>53</v>
      </c>
      <c r="AD525">
        <v>82</v>
      </c>
      <c r="AE525" s="17">
        <f t="shared" si="53"/>
        <v>0.3925925925925926</v>
      </c>
      <c r="AF525" s="35">
        <v>5</v>
      </c>
      <c r="AG525" s="35">
        <v>18</v>
      </c>
      <c r="AH525" s="35">
        <v>24</v>
      </c>
      <c r="AI525" s="35">
        <v>164</v>
      </c>
      <c r="AJ525" s="35">
        <v>5</v>
      </c>
      <c r="AK525" s="35">
        <v>66</v>
      </c>
      <c r="AL525" s="35">
        <v>66</v>
      </c>
      <c r="AM525" s="35">
        <v>6</v>
      </c>
      <c r="AN525">
        <v>0</v>
      </c>
      <c r="AO525">
        <v>0</v>
      </c>
      <c r="AP525" s="2">
        <v>-91.44</v>
      </c>
      <c r="AQ525" s="2">
        <v>-14</v>
      </c>
      <c r="AR525" s="2">
        <v>76.893000000000001</v>
      </c>
      <c r="AS525" s="21">
        <v>-0.43099999999999999</v>
      </c>
      <c r="AT525" s="2">
        <v>-18.899999999999999</v>
      </c>
      <c r="AU525" s="2">
        <v>-1.7000000000000002</v>
      </c>
      <c r="AV525" s="2">
        <v>0.7</v>
      </c>
      <c r="AW525" s="2">
        <v>0.60000000000000009</v>
      </c>
      <c r="AX525" s="2">
        <v>0.4</v>
      </c>
      <c r="AY525" s="2">
        <v>0</v>
      </c>
    </row>
    <row r="526" spans="1:51" x14ac:dyDescent="0.2">
      <c r="A526" s="12" t="s">
        <v>234</v>
      </c>
      <c r="B526" s="12" t="s">
        <v>2907</v>
      </c>
      <c r="C526" t="s">
        <v>2906</v>
      </c>
      <c r="D526" t="s">
        <v>139</v>
      </c>
      <c r="E526" s="12" t="s">
        <v>178</v>
      </c>
      <c r="F526">
        <v>44</v>
      </c>
      <c r="G526">
        <v>0</v>
      </c>
      <c r="H526">
        <v>0</v>
      </c>
      <c r="I526" s="31">
        <f t="shared" si="48"/>
        <v>0</v>
      </c>
      <c r="J526">
        <v>0</v>
      </c>
      <c r="K526">
        <v>0</v>
      </c>
      <c r="L526" s="3">
        <v>0</v>
      </c>
      <c r="M526" s="3">
        <v>0</v>
      </c>
      <c r="N526" s="3">
        <v>0</v>
      </c>
      <c r="O526" s="15">
        <f t="shared" si="49"/>
        <v>0</v>
      </c>
      <c r="P526">
        <v>1</v>
      </c>
      <c r="Q526">
        <v>0</v>
      </c>
      <c r="R526">
        <v>0</v>
      </c>
      <c r="S526" s="13">
        <f t="shared" si="50"/>
        <v>0</v>
      </c>
      <c r="T526" s="13">
        <f t="shared" si="51"/>
        <v>0</v>
      </c>
      <c r="U526">
        <v>8</v>
      </c>
      <c r="V526">
        <v>3</v>
      </c>
      <c r="W526">
        <v>3</v>
      </c>
      <c r="X526" s="2">
        <v>95.983333333299996</v>
      </c>
      <c r="Y526" s="21">
        <v>2.1666666666999999</v>
      </c>
      <c r="Z526">
        <v>2.11</v>
      </c>
      <c r="AA526">
        <v>3.26</v>
      </c>
      <c r="AB526" s="32">
        <f t="shared" si="52"/>
        <v>0.39292364990689016</v>
      </c>
      <c r="AE526" s="17" t="str">
        <f t="shared" si="53"/>
        <v xml:space="preserve"> </v>
      </c>
      <c r="AF526" s="35">
        <v>0</v>
      </c>
      <c r="AG526" s="35">
        <v>5</v>
      </c>
      <c r="AH526" s="35">
        <v>11</v>
      </c>
      <c r="AI526" s="35">
        <v>90</v>
      </c>
      <c r="AJ526" s="35">
        <v>0</v>
      </c>
      <c r="AK526" s="35">
        <v>45</v>
      </c>
      <c r="AL526" s="35">
        <v>36</v>
      </c>
      <c r="AM526" s="35">
        <v>5</v>
      </c>
      <c r="AN526">
        <v>0</v>
      </c>
      <c r="AO526">
        <v>1</v>
      </c>
      <c r="AP526" s="2">
        <v>-103.24</v>
      </c>
      <c r="AQ526" s="2">
        <v>-2.8</v>
      </c>
      <c r="AR526" s="2">
        <v>75.096000000000004</v>
      </c>
      <c r="AS526" s="21">
        <v>-8.2000000000000003E-2</v>
      </c>
      <c r="AT526" s="2">
        <v>-13.1</v>
      </c>
      <c r="AU526" s="2">
        <v>-4.3</v>
      </c>
      <c r="AV526" s="2">
        <v>0.1</v>
      </c>
      <c r="AW526" s="2">
        <v>0.30000000000000004</v>
      </c>
      <c r="AX526" s="2">
        <v>2</v>
      </c>
      <c r="AY526" s="2">
        <v>-1.9</v>
      </c>
    </row>
    <row r="527" spans="1:51" x14ac:dyDescent="0.2">
      <c r="A527" s="12" t="s">
        <v>234</v>
      </c>
      <c r="B527" s="12" t="s">
        <v>3081</v>
      </c>
      <c r="C527" t="s">
        <v>3080</v>
      </c>
      <c r="D527" t="s">
        <v>169</v>
      </c>
      <c r="E527" s="12" t="s">
        <v>170</v>
      </c>
      <c r="F527">
        <v>63</v>
      </c>
      <c r="G527">
        <v>0</v>
      </c>
      <c r="H527">
        <v>0</v>
      </c>
      <c r="I527" s="31">
        <f t="shared" si="48"/>
        <v>0</v>
      </c>
      <c r="J527">
        <v>0</v>
      </c>
      <c r="K527">
        <v>0</v>
      </c>
      <c r="L527" s="3">
        <v>0</v>
      </c>
      <c r="M527" s="3">
        <v>0</v>
      </c>
      <c r="N527" s="3">
        <v>0</v>
      </c>
      <c r="O527" s="15">
        <f t="shared" si="49"/>
        <v>0</v>
      </c>
      <c r="P527">
        <v>1</v>
      </c>
      <c r="Q527">
        <v>0</v>
      </c>
      <c r="R527">
        <v>0</v>
      </c>
      <c r="S527" s="13">
        <f t="shared" si="50"/>
        <v>0</v>
      </c>
      <c r="T527" s="13">
        <f t="shared" si="51"/>
        <v>0</v>
      </c>
      <c r="U527">
        <v>0</v>
      </c>
      <c r="V527">
        <v>0</v>
      </c>
      <c r="W527">
        <v>0</v>
      </c>
      <c r="X527" s="2">
        <v>3.0833333333000001</v>
      </c>
      <c r="Y527" s="21">
        <v>3.3333333300000004E-2</v>
      </c>
      <c r="Z527">
        <v>0.05</v>
      </c>
      <c r="AA527">
        <v>5.56</v>
      </c>
      <c r="AB527" s="32">
        <f t="shared" si="52"/>
        <v>8.912655971479503E-3</v>
      </c>
      <c r="AC527">
        <v>2</v>
      </c>
      <c r="AD527">
        <v>2</v>
      </c>
      <c r="AE527" s="17">
        <f t="shared" si="53"/>
        <v>0.5</v>
      </c>
      <c r="AF527" s="35">
        <v>0</v>
      </c>
      <c r="AG527" s="35">
        <v>1</v>
      </c>
      <c r="AH527" s="35">
        <v>1</v>
      </c>
      <c r="AI527" s="35">
        <v>2</v>
      </c>
      <c r="AJ527" s="35">
        <v>0</v>
      </c>
      <c r="AK527" s="35">
        <v>1</v>
      </c>
      <c r="AL527" s="35">
        <v>0</v>
      </c>
      <c r="AM527" s="35">
        <v>0</v>
      </c>
      <c r="AN527">
        <v>0</v>
      </c>
      <c r="AO527">
        <v>0</v>
      </c>
      <c r="AP527" s="2">
        <v>-61.02</v>
      </c>
      <c r="AQ527" s="2">
        <v>17.899999999999999</v>
      </c>
      <c r="AR527" s="2">
        <v>78.950999999999993</v>
      </c>
      <c r="AS527" s="21">
        <v>0.40600000000000003</v>
      </c>
      <c r="AT527" s="2">
        <v>-0.1</v>
      </c>
      <c r="AU527" s="2">
        <v>0.2</v>
      </c>
      <c r="AV527" s="2">
        <v>-0.1</v>
      </c>
      <c r="AW527" s="2">
        <v>0</v>
      </c>
      <c r="AX527" s="2">
        <v>0</v>
      </c>
      <c r="AY527" s="2">
        <v>0</v>
      </c>
    </row>
    <row r="528" spans="1:51" x14ac:dyDescent="0.2">
      <c r="A528" s="12" t="s">
        <v>234</v>
      </c>
      <c r="B528" s="12" t="s">
        <v>3333</v>
      </c>
      <c r="C528" t="s">
        <v>3332</v>
      </c>
      <c r="D528" t="s">
        <v>529</v>
      </c>
      <c r="E528" s="12" t="s">
        <v>148</v>
      </c>
      <c r="F528">
        <v>19</v>
      </c>
      <c r="G528">
        <v>0</v>
      </c>
      <c r="H528">
        <v>0</v>
      </c>
      <c r="I528" s="31">
        <f t="shared" si="48"/>
        <v>0</v>
      </c>
      <c r="J528">
        <v>0</v>
      </c>
      <c r="K528">
        <v>0</v>
      </c>
      <c r="L528" s="3">
        <v>0</v>
      </c>
      <c r="M528" s="3">
        <v>0</v>
      </c>
      <c r="N528" s="3">
        <v>0</v>
      </c>
      <c r="O528" s="15">
        <f t="shared" si="49"/>
        <v>0</v>
      </c>
      <c r="P528">
        <v>1</v>
      </c>
      <c r="Q528">
        <v>0</v>
      </c>
      <c r="R528">
        <v>0</v>
      </c>
      <c r="S528" s="13">
        <f t="shared" si="50"/>
        <v>0</v>
      </c>
      <c r="T528" s="13">
        <f t="shared" si="51"/>
        <v>0</v>
      </c>
      <c r="U528">
        <v>0</v>
      </c>
      <c r="V528">
        <v>0</v>
      </c>
      <c r="W528">
        <v>1</v>
      </c>
      <c r="X528" s="2">
        <v>4.3166666666999998</v>
      </c>
      <c r="Y528" s="21">
        <v>0.21666666670000001</v>
      </c>
      <c r="Z528">
        <v>0.23</v>
      </c>
      <c r="AA528">
        <v>4.4000000000000004</v>
      </c>
      <c r="AB528" s="32">
        <f t="shared" si="52"/>
        <v>4.967602591792656E-2</v>
      </c>
      <c r="AC528">
        <v>0</v>
      </c>
      <c r="AD528">
        <v>0</v>
      </c>
      <c r="AE528" s="17" t="str">
        <f t="shared" si="53"/>
        <v xml:space="preserve"> </v>
      </c>
      <c r="AF528" s="35">
        <v>0</v>
      </c>
      <c r="AG528" s="35">
        <v>1</v>
      </c>
      <c r="AH528" s="35">
        <v>2</v>
      </c>
      <c r="AI528" s="35">
        <v>2</v>
      </c>
      <c r="AJ528" s="35">
        <v>0</v>
      </c>
      <c r="AK528" s="35">
        <v>0</v>
      </c>
      <c r="AL528" s="35">
        <v>0</v>
      </c>
      <c r="AM528" s="35">
        <v>0</v>
      </c>
      <c r="AN528">
        <v>0</v>
      </c>
      <c r="AO528">
        <v>0</v>
      </c>
      <c r="AP528" s="2">
        <v>-13.9</v>
      </c>
      <c r="AQ528" s="2">
        <v>42.9</v>
      </c>
      <c r="AR528" s="2">
        <v>81.204999999999998</v>
      </c>
      <c r="AS528" s="21">
        <v>13.696999999999999</v>
      </c>
      <c r="AT528" s="2">
        <v>-0.4</v>
      </c>
      <c r="AU528" s="2">
        <v>-0.1</v>
      </c>
      <c r="AV528" s="2">
        <v>0</v>
      </c>
      <c r="AW528" s="2">
        <v>0</v>
      </c>
      <c r="AX528" s="2">
        <v>0</v>
      </c>
      <c r="AY528" s="2">
        <v>-0.1</v>
      </c>
    </row>
    <row r="529" spans="1:51" x14ac:dyDescent="0.2">
      <c r="A529" s="12" t="s">
        <v>234</v>
      </c>
      <c r="B529" s="12" t="s">
        <v>3358</v>
      </c>
      <c r="C529" t="s">
        <v>3357</v>
      </c>
      <c r="D529" t="s">
        <v>162</v>
      </c>
      <c r="E529" s="12" t="s">
        <v>178</v>
      </c>
      <c r="F529">
        <v>82</v>
      </c>
      <c r="G529">
        <v>0</v>
      </c>
      <c r="H529">
        <v>0</v>
      </c>
      <c r="I529" s="31">
        <f t="shared" si="48"/>
        <v>0</v>
      </c>
      <c r="J529">
        <v>0</v>
      </c>
      <c r="K529">
        <v>0</v>
      </c>
      <c r="L529" s="3">
        <v>0</v>
      </c>
      <c r="M529" s="3">
        <v>0</v>
      </c>
      <c r="N529" s="3">
        <v>0</v>
      </c>
      <c r="O529" s="15">
        <f t="shared" si="49"/>
        <v>0</v>
      </c>
      <c r="P529">
        <v>0</v>
      </c>
      <c r="Q529">
        <v>0</v>
      </c>
      <c r="R529">
        <v>1</v>
      </c>
      <c r="S529" s="13">
        <f t="shared" si="50"/>
        <v>0</v>
      </c>
      <c r="T529" s="13">
        <f t="shared" si="51"/>
        <v>0</v>
      </c>
      <c r="U529">
        <v>4</v>
      </c>
      <c r="V529">
        <v>0</v>
      </c>
      <c r="W529">
        <v>1</v>
      </c>
      <c r="X529" s="2">
        <v>29</v>
      </c>
      <c r="Y529" s="21">
        <v>0.35</v>
      </c>
      <c r="Z529">
        <v>0.35</v>
      </c>
      <c r="AA529">
        <v>6.08</v>
      </c>
      <c r="AB529" s="32">
        <f t="shared" si="52"/>
        <v>5.4432348367029551E-2</v>
      </c>
      <c r="AE529" s="17" t="str">
        <f t="shared" si="53"/>
        <v xml:space="preserve"> </v>
      </c>
      <c r="AF529" s="35">
        <v>0</v>
      </c>
      <c r="AG529" s="35">
        <v>5</v>
      </c>
      <c r="AH529" s="35">
        <v>7</v>
      </c>
      <c r="AI529" s="35">
        <v>11</v>
      </c>
      <c r="AJ529" s="35">
        <v>3</v>
      </c>
      <c r="AK529" s="35">
        <v>4</v>
      </c>
      <c r="AL529" s="35">
        <v>6</v>
      </c>
      <c r="AM529" s="35">
        <v>2</v>
      </c>
      <c r="AN529">
        <v>0</v>
      </c>
      <c r="AO529">
        <v>0</v>
      </c>
      <c r="AP529" s="2">
        <v>-29.46</v>
      </c>
      <c r="AQ529" s="2">
        <v>38.799999999999997</v>
      </c>
      <c r="AR529" s="2">
        <v>65.728999999999999</v>
      </c>
      <c r="AS529" s="21">
        <v>-16.850000000000001</v>
      </c>
      <c r="AT529" s="2">
        <v>-1.7000000000000002</v>
      </c>
      <c r="AU529" s="2">
        <v>0.7</v>
      </c>
      <c r="AV529" s="2">
        <v>-0.4</v>
      </c>
      <c r="AW529" s="2">
        <v>0</v>
      </c>
      <c r="AX529" s="2">
        <v>-0.30000000000000004</v>
      </c>
      <c r="AY529" s="2">
        <v>-0.1</v>
      </c>
    </row>
    <row r="530" spans="1:51" x14ac:dyDescent="0.2">
      <c r="A530" s="12" t="s">
        <v>234</v>
      </c>
      <c r="B530" s="12" t="s">
        <v>3365</v>
      </c>
      <c r="C530" t="s">
        <v>3366</v>
      </c>
      <c r="D530" t="s">
        <v>169</v>
      </c>
      <c r="E530" s="12" t="s">
        <v>178</v>
      </c>
      <c r="F530">
        <v>69</v>
      </c>
      <c r="G530">
        <v>0</v>
      </c>
      <c r="H530">
        <v>0</v>
      </c>
      <c r="I530" s="31">
        <f t="shared" si="48"/>
        <v>0</v>
      </c>
      <c r="J530">
        <v>0</v>
      </c>
      <c r="K530">
        <v>0</v>
      </c>
      <c r="L530" s="3">
        <v>0</v>
      </c>
      <c r="M530" s="3">
        <v>0</v>
      </c>
      <c r="N530" s="3">
        <v>0</v>
      </c>
      <c r="O530" s="15">
        <f t="shared" si="49"/>
        <v>0</v>
      </c>
      <c r="P530">
        <v>4</v>
      </c>
      <c r="Q530">
        <v>1</v>
      </c>
      <c r="R530">
        <v>2</v>
      </c>
      <c r="S530" s="13">
        <f t="shared" si="50"/>
        <v>0</v>
      </c>
      <c r="T530" s="13">
        <f t="shared" si="51"/>
        <v>0</v>
      </c>
      <c r="U530">
        <v>41</v>
      </c>
      <c r="V530">
        <v>42</v>
      </c>
      <c r="W530">
        <v>7</v>
      </c>
      <c r="X530" s="2">
        <v>211.88333333329999</v>
      </c>
      <c r="Y530" s="21">
        <v>3.0666666667000002</v>
      </c>
      <c r="Z530">
        <v>2.96</v>
      </c>
      <c r="AA530">
        <v>2.64</v>
      </c>
      <c r="AB530" s="32">
        <f t="shared" si="52"/>
        <v>0.52857142857142858</v>
      </c>
      <c r="AE530" s="17" t="str">
        <f t="shared" si="53"/>
        <v xml:space="preserve"> </v>
      </c>
      <c r="AF530" s="35">
        <v>2</v>
      </c>
      <c r="AG530" s="35">
        <v>27</v>
      </c>
      <c r="AH530" s="35">
        <v>23</v>
      </c>
      <c r="AI530" s="35">
        <v>146</v>
      </c>
      <c r="AJ530" s="35">
        <v>5</v>
      </c>
      <c r="AK530" s="35">
        <v>66</v>
      </c>
      <c r="AL530" s="35">
        <v>108</v>
      </c>
      <c r="AM530" s="35">
        <v>13</v>
      </c>
      <c r="AN530">
        <v>2</v>
      </c>
      <c r="AO530">
        <v>3</v>
      </c>
      <c r="AP530" s="2">
        <v>-89.31</v>
      </c>
      <c r="AQ530" s="2">
        <v>-21.4</v>
      </c>
      <c r="AR530" s="2">
        <v>82.218999999999994</v>
      </c>
      <c r="AS530" s="21">
        <v>-1.0129999999999999</v>
      </c>
      <c r="AT530" s="2">
        <v>-20.5</v>
      </c>
      <c r="AU530" s="2">
        <v>-1</v>
      </c>
      <c r="AV530" s="2">
        <v>1</v>
      </c>
      <c r="AW530" s="2">
        <v>0.8</v>
      </c>
      <c r="AX530" s="2">
        <v>-2.2999999999999998</v>
      </c>
      <c r="AY530" s="2">
        <v>-1.5</v>
      </c>
    </row>
    <row r="531" spans="1:51" x14ac:dyDescent="0.2">
      <c r="A531" s="12" t="s">
        <v>234</v>
      </c>
      <c r="B531" s="12" t="s">
        <v>3533</v>
      </c>
      <c r="C531" t="s">
        <v>3532</v>
      </c>
      <c r="D531" t="s">
        <v>343</v>
      </c>
      <c r="E531" s="12" t="s">
        <v>140</v>
      </c>
      <c r="F531">
        <v>1</v>
      </c>
      <c r="G531">
        <v>0</v>
      </c>
      <c r="H531">
        <v>0</v>
      </c>
      <c r="I531" s="31">
        <f t="shared" si="48"/>
        <v>0</v>
      </c>
      <c r="J531">
        <v>0</v>
      </c>
      <c r="K531">
        <v>0</v>
      </c>
      <c r="L531" s="3">
        <v>0</v>
      </c>
      <c r="M531" s="3">
        <v>0</v>
      </c>
      <c r="N531" s="3">
        <v>0</v>
      </c>
      <c r="O531" s="15">
        <f t="shared" si="49"/>
        <v>0</v>
      </c>
      <c r="P531">
        <v>0</v>
      </c>
      <c r="Q531">
        <v>0</v>
      </c>
      <c r="R531">
        <v>0</v>
      </c>
      <c r="S531" s="13">
        <f t="shared" si="50"/>
        <v>0</v>
      </c>
      <c r="T531" s="13">
        <f t="shared" si="51"/>
        <v>0</v>
      </c>
      <c r="U531">
        <v>0</v>
      </c>
      <c r="V531">
        <v>0</v>
      </c>
      <c r="W531">
        <v>0</v>
      </c>
      <c r="X531" s="2">
        <v>0.75</v>
      </c>
      <c r="Y531" s="21">
        <v>0.75</v>
      </c>
      <c r="Z531">
        <v>0.75</v>
      </c>
      <c r="AA531">
        <v>4.12</v>
      </c>
      <c r="AB531" s="32">
        <f t="shared" si="52"/>
        <v>0.1540041067761807</v>
      </c>
      <c r="AC531">
        <v>0</v>
      </c>
      <c r="AD531">
        <v>0</v>
      </c>
      <c r="AE531" s="17" t="str">
        <f t="shared" si="53"/>
        <v xml:space="preserve"> </v>
      </c>
      <c r="AF531" s="35">
        <v>0</v>
      </c>
      <c r="AG531" s="35">
        <v>0</v>
      </c>
      <c r="AH531" s="35">
        <v>0</v>
      </c>
      <c r="AI531" s="35">
        <v>0</v>
      </c>
      <c r="AJ531" s="35">
        <v>0</v>
      </c>
      <c r="AK531" s="35">
        <v>0</v>
      </c>
      <c r="AL531" s="35">
        <v>0</v>
      </c>
      <c r="AM531" s="35">
        <v>0</v>
      </c>
      <c r="AN531">
        <v>0</v>
      </c>
      <c r="AO531">
        <v>0</v>
      </c>
      <c r="AP531" s="2">
        <v>0</v>
      </c>
      <c r="AQ531" s="2">
        <v>131.19999999999999</v>
      </c>
      <c r="AR531" s="2">
        <v>74.450999999999993</v>
      </c>
      <c r="AS531" s="21">
        <v>-1.58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</row>
    <row r="532" spans="1:51" x14ac:dyDescent="0.2">
      <c r="A532" s="12" t="s">
        <v>1575</v>
      </c>
      <c r="B532" s="12" t="s">
        <v>1576</v>
      </c>
      <c r="C532" t="s">
        <v>1574</v>
      </c>
      <c r="D532" t="s">
        <v>155</v>
      </c>
      <c r="E532" s="12" t="s">
        <v>170</v>
      </c>
      <c r="F532">
        <v>7</v>
      </c>
      <c r="G532">
        <v>1</v>
      </c>
      <c r="H532">
        <v>0</v>
      </c>
      <c r="I532" s="31">
        <f t="shared" si="48"/>
        <v>1</v>
      </c>
      <c r="J532">
        <v>0</v>
      </c>
      <c r="K532">
        <v>0</v>
      </c>
      <c r="L532" s="3">
        <v>1</v>
      </c>
      <c r="M532" s="3">
        <v>0</v>
      </c>
      <c r="N532" s="3">
        <v>0</v>
      </c>
      <c r="O532" s="15">
        <f t="shared" si="49"/>
        <v>0</v>
      </c>
      <c r="P532">
        <v>1</v>
      </c>
      <c r="Q532">
        <v>0</v>
      </c>
      <c r="R532">
        <v>0</v>
      </c>
      <c r="S532" s="13">
        <f t="shared" si="50"/>
        <v>1</v>
      </c>
      <c r="T532" s="13">
        <f t="shared" si="51"/>
        <v>1</v>
      </c>
      <c r="U532">
        <v>0</v>
      </c>
      <c r="V532">
        <v>1</v>
      </c>
      <c r="W532">
        <v>0</v>
      </c>
      <c r="X532" s="2">
        <v>4.0999999999999996</v>
      </c>
      <c r="Y532" s="21">
        <v>0.58333333330000003</v>
      </c>
      <c r="Z532">
        <v>0.59</v>
      </c>
      <c r="AA532">
        <v>3.22</v>
      </c>
      <c r="AB532" s="32">
        <f t="shared" si="52"/>
        <v>0.15485564304461941</v>
      </c>
      <c r="AC532">
        <v>1</v>
      </c>
      <c r="AD532">
        <v>0</v>
      </c>
      <c r="AE532" s="17">
        <f t="shared" si="53"/>
        <v>1</v>
      </c>
      <c r="AF532" s="35">
        <v>1</v>
      </c>
      <c r="AG532" s="35">
        <v>0</v>
      </c>
      <c r="AH532" s="35">
        <v>0</v>
      </c>
      <c r="AI532" s="35">
        <v>1</v>
      </c>
      <c r="AJ532" s="35">
        <v>0</v>
      </c>
      <c r="AK532" s="35">
        <v>0</v>
      </c>
      <c r="AL532" s="35">
        <v>5</v>
      </c>
      <c r="AM532" s="35">
        <v>0</v>
      </c>
      <c r="AN532">
        <v>0</v>
      </c>
      <c r="AO532">
        <v>0</v>
      </c>
      <c r="AP532" s="2">
        <v>-73.17</v>
      </c>
      <c r="AQ532" s="2">
        <v>33.4</v>
      </c>
      <c r="AR532" s="2">
        <v>75.067999999999998</v>
      </c>
      <c r="AS532" s="21">
        <v>-1.1850000000000001</v>
      </c>
      <c r="AT532" s="2">
        <v>0.1</v>
      </c>
      <c r="AU532" s="2">
        <v>0.5</v>
      </c>
      <c r="AV532" s="2">
        <v>-0.1</v>
      </c>
      <c r="AW532" s="2">
        <v>0</v>
      </c>
      <c r="AX532" s="2">
        <v>0</v>
      </c>
      <c r="AY532" s="2">
        <v>0.4</v>
      </c>
    </row>
    <row r="533" spans="1:51" x14ac:dyDescent="0.2">
      <c r="A533" s="12" t="s">
        <v>1247</v>
      </c>
      <c r="B533" s="12" t="s">
        <v>1248</v>
      </c>
      <c r="C533" t="s">
        <v>1246</v>
      </c>
      <c r="D533" s="12" t="s">
        <v>460</v>
      </c>
      <c r="E533" s="12" t="s">
        <v>148</v>
      </c>
      <c r="F533">
        <v>70</v>
      </c>
      <c r="G533">
        <v>0</v>
      </c>
      <c r="H533">
        <v>0</v>
      </c>
      <c r="I533" s="31">
        <f t="shared" si="48"/>
        <v>0</v>
      </c>
      <c r="J533">
        <v>0</v>
      </c>
      <c r="K533">
        <v>0</v>
      </c>
      <c r="L533" s="3">
        <v>0</v>
      </c>
      <c r="M533" s="3">
        <v>0</v>
      </c>
      <c r="N533" s="3">
        <v>0</v>
      </c>
      <c r="O533" s="15">
        <f t="shared" si="49"/>
        <v>0</v>
      </c>
      <c r="P533">
        <v>3</v>
      </c>
      <c r="Q533">
        <v>2</v>
      </c>
      <c r="R533">
        <v>0</v>
      </c>
      <c r="S533" s="13">
        <f t="shared" si="50"/>
        <v>0</v>
      </c>
      <c r="T533" s="13">
        <f t="shared" si="51"/>
        <v>0</v>
      </c>
      <c r="U533">
        <v>3</v>
      </c>
      <c r="V533">
        <v>1</v>
      </c>
      <c r="W533">
        <v>3</v>
      </c>
      <c r="X533" s="2">
        <v>69.2</v>
      </c>
      <c r="Y533" s="21">
        <v>0.98333333330000006</v>
      </c>
      <c r="Z533">
        <v>0.99</v>
      </c>
      <c r="AA533">
        <v>4.6500000000000004</v>
      </c>
      <c r="AB533" s="32">
        <f t="shared" si="52"/>
        <v>0.175531914893617</v>
      </c>
      <c r="AC533">
        <v>9</v>
      </c>
      <c r="AD533">
        <v>6</v>
      </c>
      <c r="AE533" s="17">
        <f t="shared" si="53"/>
        <v>0.6</v>
      </c>
      <c r="AF533" s="35">
        <v>0</v>
      </c>
      <c r="AG533" s="35">
        <v>7</v>
      </c>
      <c r="AH533" s="35">
        <v>5</v>
      </c>
      <c r="AI533" s="35">
        <v>55</v>
      </c>
      <c r="AJ533" s="35">
        <v>4</v>
      </c>
      <c r="AK533" s="35">
        <v>26</v>
      </c>
      <c r="AL533" s="35">
        <v>30</v>
      </c>
      <c r="AM533" s="35">
        <v>2</v>
      </c>
      <c r="AN533">
        <v>0</v>
      </c>
      <c r="AO533">
        <v>0</v>
      </c>
      <c r="AP533" s="2">
        <v>-92.77</v>
      </c>
      <c r="AQ533" s="2">
        <v>3.7</v>
      </c>
      <c r="AR533" s="2">
        <v>84.796999999999997</v>
      </c>
      <c r="AS533" s="21">
        <v>4.4109999999999996</v>
      </c>
      <c r="AT533" s="2">
        <v>-7.4</v>
      </c>
      <c r="AU533" s="2">
        <v>-1.1000000000000001</v>
      </c>
      <c r="AV533" s="2">
        <v>-0.60000000000000009</v>
      </c>
      <c r="AW533" s="2">
        <v>-0.1</v>
      </c>
      <c r="AX533" s="2">
        <v>0.9</v>
      </c>
      <c r="AY533" s="2">
        <v>-1</v>
      </c>
    </row>
    <row r="534" spans="1:51" x14ac:dyDescent="0.2">
      <c r="A534" s="12" t="s">
        <v>1247</v>
      </c>
      <c r="B534" s="12" t="s">
        <v>1704</v>
      </c>
      <c r="C534" t="s">
        <v>1703</v>
      </c>
      <c r="D534" t="s">
        <v>460</v>
      </c>
      <c r="E534" s="12" t="s">
        <v>170</v>
      </c>
      <c r="F534">
        <v>65</v>
      </c>
      <c r="G534">
        <v>0</v>
      </c>
      <c r="H534">
        <v>0</v>
      </c>
      <c r="I534" s="31">
        <f t="shared" si="48"/>
        <v>0</v>
      </c>
      <c r="J534">
        <v>0</v>
      </c>
      <c r="K534">
        <v>0</v>
      </c>
      <c r="L534" s="3">
        <v>0</v>
      </c>
      <c r="M534" s="3">
        <v>0</v>
      </c>
      <c r="N534" s="3">
        <v>0</v>
      </c>
      <c r="O534" s="15">
        <f t="shared" si="49"/>
        <v>0</v>
      </c>
      <c r="P534">
        <v>6</v>
      </c>
      <c r="Q534">
        <v>3</v>
      </c>
      <c r="R534">
        <v>1</v>
      </c>
      <c r="S534" s="13">
        <f t="shared" si="50"/>
        <v>0</v>
      </c>
      <c r="T534" s="13">
        <f t="shared" si="51"/>
        <v>0</v>
      </c>
      <c r="U534">
        <v>8</v>
      </c>
      <c r="V534">
        <v>7</v>
      </c>
      <c r="W534">
        <v>0</v>
      </c>
      <c r="X534" s="2">
        <v>78.616666666699999</v>
      </c>
      <c r="Y534" s="21">
        <v>1.2</v>
      </c>
      <c r="Z534">
        <v>1.17</v>
      </c>
      <c r="AA534">
        <v>4.2</v>
      </c>
      <c r="AB534" s="32">
        <f t="shared" si="52"/>
        <v>0.21787709497206703</v>
      </c>
      <c r="AC534">
        <v>28</v>
      </c>
      <c r="AD534">
        <v>42</v>
      </c>
      <c r="AE534" s="17">
        <f t="shared" si="53"/>
        <v>0.4</v>
      </c>
      <c r="AF534" s="35">
        <v>0</v>
      </c>
      <c r="AG534" s="35">
        <v>12</v>
      </c>
      <c r="AH534" s="35">
        <v>8</v>
      </c>
      <c r="AI534" s="35">
        <v>59</v>
      </c>
      <c r="AJ534" s="35">
        <v>5</v>
      </c>
      <c r="AK534" s="35">
        <v>22</v>
      </c>
      <c r="AL534" s="35">
        <v>37</v>
      </c>
      <c r="AM534" s="35">
        <v>2</v>
      </c>
      <c r="AN534">
        <v>0</v>
      </c>
      <c r="AO534">
        <v>0</v>
      </c>
      <c r="AP534" s="2">
        <v>-91.07</v>
      </c>
      <c r="AQ534" s="2">
        <v>3.3</v>
      </c>
      <c r="AR534" s="2">
        <v>74.191000000000003</v>
      </c>
      <c r="AS534" s="21">
        <v>-1.3380000000000001</v>
      </c>
      <c r="AT534" s="2">
        <v>-7.7</v>
      </c>
      <c r="AU534" s="2">
        <v>-0.30000000000000004</v>
      </c>
      <c r="AV534" s="2">
        <v>-0.1</v>
      </c>
      <c r="AW534" s="2">
        <v>-0.2</v>
      </c>
      <c r="AX534" s="2">
        <v>0.8</v>
      </c>
      <c r="AY534" s="2">
        <v>0.1</v>
      </c>
    </row>
    <row r="535" spans="1:51" x14ac:dyDescent="0.2">
      <c r="A535" s="12" t="s">
        <v>1247</v>
      </c>
      <c r="B535" s="12" t="s">
        <v>2338</v>
      </c>
      <c r="C535" t="s">
        <v>2337</v>
      </c>
      <c r="D535" t="s">
        <v>131</v>
      </c>
      <c r="E535" s="12" t="s">
        <v>178</v>
      </c>
      <c r="F535">
        <v>44</v>
      </c>
      <c r="G535">
        <v>0</v>
      </c>
      <c r="H535">
        <v>1</v>
      </c>
      <c r="I535" s="31">
        <f t="shared" si="48"/>
        <v>1</v>
      </c>
      <c r="J535">
        <v>0</v>
      </c>
      <c r="K535">
        <v>1</v>
      </c>
      <c r="L535" s="3">
        <v>0</v>
      </c>
      <c r="M535" s="3">
        <v>0</v>
      </c>
      <c r="N535" s="3">
        <v>1</v>
      </c>
      <c r="O535" s="15">
        <f t="shared" si="49"/>
        <v>0</v>
      </c>
      <c r="P535">
        <v>1</v>
      </c>
      <c r="Q535">
        <v>1</v>
      </c>
      <c r="R535">
        <v>0</v>
      </c>
      <c r="S535" s="13">
        <f t="shared" si="50"/>
        <v>0</v>
      </c>
      <c r="T535" s="13">
        <f t="shared" si="51"/>
        <v>0</v>
      </c>
      <c r="U535">
        <v>20</v>
      </c>
      <c r="V535">
        <v>2</v>
      </c>
      <c r="W535">
        <v>1</v>
      </c>
      <c r="X535" s="2">
        <v>102.9166666667</v>
      </c>
      <c r="Y535" s="21">
        <v>2.3333333333000001</v>
      </c>
      <c r="Z535">
        <v>2.2599999999999998</v>
      </c>
      <c r="AA535">
        <v>3.35</v>
      </c>
      <c r="AB535" s="32">
        <f t="shared" si="52"/>
        <v>0.40285204991087342</v>
      </c>
      <c r="AE535" s="17" t="str">
        <f t="shared" si="53"/>
        <v xml:space="preserve"> </v>
      </c>
      <c r="AF535" s="35">
        <v>1</v>
      </c>
      <c r="AG535" s="35">
        <v>10</v>
      </c>
      <c r="AH535" s="35">
        <v>12</v>
      </c>
      <c r="AI535" s="35">
        <v>87</v>
      </c>
      <c r="AJ535" s="35">
        <v>2</v>
      </c>
      <c r="AK535" s="35">
        <v>38</v>
      </c>
      <c r="AL535" s="35">
        <v>43</v>
      </c>
      <c r="AM535" s="35">
        <v>1</v>
      </c>
      <c r="AN535">
        <v>0</v>
      </c>
      <c r="AO535">
        <v>0</v>
      </c>
      <c r="AP535" s="2">
        <v>-97.66</v>
      </c>
      <c r="AQ535" s="2">
        <v>-7.3</v>
      </c>
      <c r="AR535" s="2">
        <v>75.108000000000004</v>
      </c>
      <c r="AS535" s="21">
        <v>-5.5519999999999996</v>
      </c>
      <c r="AT535" s="2">
        <v>-9.1999999999999993</v>
      </c>
      <c r="AU535" s="2">
        <v>0.2</v>
      </c>
      <c r="AV535" s="2">
        <v>0.1</v>
      </c>
      <c r="AW535" s="2">
        <v>0.60000000000000009</v>
      </c>
      <c r="AX535" s="2">
        <v>0</v>
      </c>
      <c r="AY535" s="2">
        <v>0.9</v>
      </c>
    </row>
    <row r="536" spans="1:51" x14ac:dyDescent="0.2">
      <c r="A536" s="12" t="s">
        <v>1247</v>
      </c>
      <c r="B536" s="12" t="s">
        <v>3273</v>
      </c>
      <c r="C536" t="s">
        <v>3272</v>
      </c>
      <c r="D536" t="s">
        <v>367</v>
      </c>
      <c r="E536" s="12" t="s">
        <v>170</v>
      </c>
      <c r="F536">
        <v>1</v>
      </c>
      <c r="G536">
        <v>0</v>
      </c>
      <c r="H536">
        <v>0</v>
      </c>
      <c r="I536" s="31">
        <f t="shared" si="48"/>
        <v>0</v>
      </c>
      <c r="J536">
        <v>0</v>
      </c>
      <c r="K536">
        <v>0</v>
      </c>
      <c r="L536" s="3">
        <v>0</v>
      </c>
      <c r="M536" s="3">
        <v>0</v>
      </c>
      <c r="N536" s="3">
        <v>0</v>
      </c>
      <c r="O536" s="15">
        <f t="shared" si="49"/>
        <v>0</v>
      </c>
      <c r="P536">
        <v>0</v>
      </c>
      <c r="Q536">
        <v>0</v>
      </c>
      <c r="R536">
        <v>0</v>
      </c>
      <c r="S536" s="13">
        <f t="shared" si="50"/>
        <v>0</v>
      </c>
      <c r="T536" s="13">
        <f t="shared" si="51"/>
        <v>0</v>
      </c>
      <c r="U536">
        <v>0</v>
      </c>
      <c r="V536">
        <v>0</v>
      </c>
      <c r="W536">
        <v>0</v>
      </c>
      <c r="X536" s="2">
        <v>0</v>
      </c>
      <c r="Y536" s="21">
        <v>0</v>
      </c>
      <c r="AB536" s="32">
        <f t="shared" si="52"/>
        <v>0</v>
      </c>
      <c r="AC536">
        <v>0</v>
      </c>
      <c r="AD536">
        <v>0</v>
      </c>
      <c r="AE536" s="17" t="str">
        <f t="shared" si="53"/>
        <v xml:space="preserve"> </v>
      </c>
      <c r="AF536" s="35">
        <v>0</v>
      </c>
      <c r="AG536" s="35">
        <v>0</v>
      </c>
      <c r="AH536" s="35">
        <v>0</v>
      </c>
      <c r="AI536" s="35">
        <v>0</v>
      </c>
      <c r="AJ536" s="35">
        <v>0</v>
      </c>
      <c r="AK536" s="35">
        <v>0</v>
      </c>
      <c r="AL536" s="35">
        <v>0</v>
      </c>
      <c r="AM536" s="35">
        <v>0</v>
      </c>
      <c r="AN536">
        <v>0</v>
      </c>
      <c r="AO536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</row>
    <row r="537" spans="1:51" x14ac:dyDescent="0.2">
      <c r="A537" s="12" t="s">
        <v>1247</v>
      </c>
      <c r="B537" s="12" t="s">
        <v>727</v>
      </c>
      <c r="C537" t="s">
        <v>3275</v>
      </c>
      <c r="D537" s="12" t="s">
        <v>199</v>
      </c>
      <c r="E537" s="12" t="s">
        <v>148</v>
      </c>
      <c r="F537">
        <v>81</v>
      </c>
      <c r="G537">
        <v>1</v>
      </c>
      <c r="H537">
        <v>1</v>
      </c>
      <c r="I537" s="31">
        <f t="shared" si="48"/>
        <v>2</v>
      </c>
      <c r="J537">
        <v>1</v>
      </c>
      <c r="K537">
        <v>0</v>
      </c>
      <c r="L537" s="3">
        <v>1</v>
      </c>
      <c r="M537" s="3">
        <v>1</v>
      </c>
      <c r="N537" s="3">
        <v>0</v>
      </c>
      <c r="O537" s="15">
        <f t="shared" si="49"/>
        <v>8</v>
      </c>
      <c r="P537">
        <v>9</v>
      </c>
      <c r="Q537">
        <v>4</v>
      </c>
      <c r="R537">
        <v>0</v>
      </c>
      <c r="S537" s="13">
        <f t="shared" si="50"/>
        <v>0.1111111111111111</v>
      </c>
      <c r="T537" s="13">
        <f t="shared" si="51"/>
        <v>7.6923076923076927E-2</v>
      </c>
      <c r="U537">
        <v>8</v>
      </c>
      <c r="V537">
        <v>3</v>
      </c>
      <c r="W537">
        <v>3</v>
      </c>
      <c r="X537" s="2">
        <v>94.066666666700002</v>
      </c>
      <c r="Y537" s="21">
        <v>1.1499999999999999</v>
      </c>
      <c r="Z537">
        <v>1.1599999999999999</v>
      </c>
      <c r="AA537">
        <v>4.1500000000000004</v>
      </c>
      <c r="AB537" s="32">
        <f t="shared" si="52"/>
        <v>0.21845574387947267</v>
      </c>
      <c r="AC537">
        <v>2</v>
      </c>
      <c r="AD537">
        <v>8</v>
      </c>
      <c r="AE537" s="17">
        <f t="shared" si="53"/>
        <v>0.2</v>
      </c>
      <c r="AF537" s="35">
        <v>2</v>
      </c>
      <c r="AG537" s="35">
        <v>11</v>
      </c>
      <c r="AH537" s="35">
        <v>14</v>
      </c>
      <c r="AI537" s="35">
        <v>64</v>
      </c>
      <c r="AJ537" s="35">
        <v>4</v>
      </c>
      <c r="AK537" s="35">
        <v>35</v>
      </c>
      <c r="AL537" s="35">
        <v>38</v>
      </c>
      <c r="AM537" s="35">
        <v>5</v>
      </c>
      <c r="AN537">
        <v>0</v>
      </c>
      <c r="AO537">
        <v>2</v>
      </c>
      <c r="AP537" s="2">
        <v>-78.45</v>
      </c>
      <c r="AQ537" s="2">
        <v>11.1</v>
      </c>
      <c r="AR537" s="2">
        <v>77.049000000000007</v>
      </c>
      <c r="AS537" s="21">
        <v>-4.8280000000000003</v>
      </c>
      <c r="AT537" s="2">
        <v>-7.5</v>
      </c>
      <c r="AU537" s="2">
        <v>1.4</v>
      </c>
      <c r="AV537" s="2">
        <v>-0.60000000000000009</v>
      </c>
      <c r="AW537" s="2">
        <v>0.1</v>
      </c>
      <c r="AX537" s="2">
        <v>0.30000000000000004</v>
      </c>
      <c r="AY537" s="2">
        <v>1.2</v>
      </c>
    </row>
    <row r="538" spans="1:51" x14ac:dyDescent="0.2">
      <c r="A538" s="12" t="s">
        <v>1725</v>
      </c>
      <c r="B538" s="12" t="s">
        <v>1726</v>
      </c>
      <c r="C538" t="s">
        <v>1724</v>
      </c>
      <c r="D538" t="s">
        <v>610</v>
      </c>
      <c r="E538" s="12" t="s">
        <v>148</v>
      </c>
      <c r="F538">
        <v>48</v>
      </c>
      <c r="G538">
        <v>0</v>
      </c>
      <c r="H538">
        <v>0</v>
      </c>
      <c r="I538" s="31">
        <f t="shared" si="48"/>
        <v>0</v>
      </c>
      <c r="J538">
        <v>0</v>
      </c>
      <c r="K538">
        <v>0</v>
      </c>
      <c r="L538" s="3">
        <v>0</v>
      </c>
      <c r="M538" s="3">
        <v>0</v>
      </c>
      <c r="N538" s="3">
        <v>0</v>
      </c>
      <c r="O538" s="15">
        <f t="shared" si="49"/>
        <v>0</v>
      </c>
      <c r="P538">
        <v>1</v>
      </c>
      <c r="Q538">
        <v>0</v>
      </c>
      <c r="R538">
        <v>0</v>
      </c>
      <c r="S538" s="13">
        <f t="shared" si="50"/>
        <v>0</v>
      </c>
      <c r="T538" s="13">
        <f t="shared" si="51"/>
        <v>0</v>
      </c>
      <c r="U538">
        <v>0</v>
      </c>
      <c r="V538">
        <v>0</v>
      </c>
      <c r="W538">
        <v>0</v>
      </c>
      <c r="X538" s="2">
        <v>7.2666666666999999</v>
      </c>
      <c r="Y538" s="21">
        <v>0.15</v>
      </c>
      <c r="Z538">
        <v>0.15</v>
      </c>
      <c r="AA538">
        <v>4.18</v>
      </c>
      <c r="AB538" s="32">
        <f t="shared" si="52"/>
        <v>3.4642032332563508E-2</v>
      </c>
      <c r="AC538">
        <v>0</v>
      </c>
      <c r="AD538">
        <v>0</v>
      </c>
      <c r="AE538" s="17" t="str">
        <f t="shared" si="53"/>
        <v xml:space="preserve"> </v>
      </c>
      <c r="AF538" s="35">
        <v>0</v>
      </c>
      <c r="AG538" s="35">
        <v>0</v>
      </c>
      <c r="AH538" s="35">
        <v>1</v>
      </c>
      <c r="AI538" s="35">
        <v>5</v>
      </c>
      <c r="AJ538" s="35">
        <v>1</v>
      </c>
      <c r="AK538" s="35">
        <v>1</v>
      </c>
      <c r="AL538" s="35">
        <v>4</v>
      </c>
      <c r="AM538" s="35">
        <v>0</v>
      </c>
      <c r="AN538">
        <v>0</v>
      </c>
      <c r="AO538">
        <v>1</v>
      </c>
      <c r="AP538" s="2">
        <v>-66.06</v>
      </c>
      <c r="AQ538" s="2">
        <v>21.6</v>
      </c>
      <c r="AR538" s="2">
        <v>79.721999999999994</v>
      </c>
      <c r="AS538" s="21">
        <v>-3.7450000000000001</v>
      </c>
      <c r="AT538" s="2">
        <v>-0.5</v>
      </c>
      <c r="AU538" s="2">
        <v>0.1</v>
      </c>
      <c r="AV538" s="2">
        <v>0</v>
      </c>
      <c r="AW538" s="2">
        <v>0</v>
      </c>
      <c r="AX538" s="2">
        <v>-0.1</v>
      </c>
      <c r="AY538" s="2">
        <v>0</v>
      </c>
    </row>
    <row r="539" spans="1:51" x14ac:dyDescent="0.2">
      <c r="A539" s="12" t="s">
        <v>2931</v>
      </c>
      <c r="B539" s="12" t="s">
        <v>2932</v>
      </c>
      <c r="C539" t="s">
        <v>2930</v>
      </c>
      <c r="D539" t="s">
        <v>112</v>
      </c>
      <c r="E539" s="12" t="s">
        <v>156</v>
      </c>
      <c r="F539">
        <v>82</v>
      </c>
      <c r="G539">
        <v>1</v>
      </c>
      <c r="H539">
        <v>1</v>
      </c>
      <c r="I539" s="31">
        <f t="shared" si="48"/>
        <v>2</v>
      </c>
      <c r="J539">
        <v>1</v>
      </c>
      <c r="K539">
        <v>0</v>
      </c>
      <c r="L539" s="3">
        <v>1</v>
      </c>
      <c r="M539" s="3">
        <v>1</v>
      </c>
      <c r="N539" s="3">
        <v>0</v>
      </c>
      <c r="O539" s="15">
        <f t="shared" si="49"/>
        <v>3.8000000000000003</v>
      </c>
      <c r="P539">
        <v>5</v>
      </c>
      <c r="Q539">
        <v>1</v>
      </c>
      <c r="R539">
        <v>0</v>
      </c>
      <c r="S539" s="13">
        <f t="shared" si="50"/>
        <v>0.2</v>
      </c>
      <c r="T539" s="13">
        <f t="shared" si="51"/>
        <v>0.16666666666666666</v>
      </c>
      <c r="U539">
        <v>5</v>
      </c>
      <c r="V539">
        <v>1</v>
      </c>
      <c r="W539">
        <v>2</v>
      </c>
      <c r="X539" s="2">
        <v>111.8</v>
      </c>
      <c r="Y539" s="21">
        <v>1.35</v>
      </c>
      <c r="Z539">
        <v>1.36</v>
      </c>
      <c r="AA539">
        <v>3.84</v>
      </c>
      <c r="AB539" s="32">
        <f t="shared" si="52"/>
        <v>0.26153846153846155</v>
      </c>
      <c r="AC539">
        <v>1</v>
      </c>
      <c r="AD539">
        <v>1</v>
      </c>
      <c r="AE539" s="17">
        <f t="shared" si="53"/>
        <v>0.5</v>
      </c>
      <c r="AF539" s="35">
        <v>5</v>
      </c>
      <c r="AG539" s="35">
        <v>11</v>
      </c>
      <c r="AH539" s="35">
        <v>14</v>
      </c>
      <c r="AI539" s="35">
        <v>81</v>
      </c>
      <c r="AJ539" s="35">
        <v>3</v>
      </c>
      <c r="AK539" s="35">
        <v>37</v>
      </c>
      <c r="AL539" s="35">
        <v>31</v>
      </c>
      <c r="AM539" s="35">
        <v>3</v>
      </c>
      <c r="AN539">
        <v>2</v>
      </c>
      <c r="AO539">
        <v>2</v>
      </c>
      <c r="AP539" s="2">
        <v>-72.489999999999995</v>
      </c>
      <c r="AQ539" s="2">
        <v>34.200000000000003</v>
      </c>
      <c r="AR539" s="2">
        <v>83.376000000000005</v>
      </c>
      <c r="AS539" s="21">
        <v>1.7850000000000001</v>
      </c>
      <c r="AT539" s="2">
        <v>-10.199999999999999</v>
      </c>
      <c r="AU539" s="2">
        <v>-0.60000000000000009</v>
      </c>
      <c r="AV539" s="2">
        <v>-0.9</v>
      </c>
      <c r="AW539" s="2">
        <v>-0.1</v>
      </c>
      <c r="AX539" s="2">
        <v>1</v>
      </c>
      <c r="AY539" s="2">
        <v>-0.60000000000000009</v>
      </c>
    </row>
    <row r="540" spans="1:51" x14ac:dyDescent="0.2">
      <c r="A540" s="12" t="s">
        <v>2799</v>
      </c>
      <c r="B540" s="12" t="s">
        <v>2800</v>
      </c>
      <c r="C540" t="s">
        <v>2798</v>
      </c>
      <c r="D540" t="s">
        <v>192</v>
      </c>
      <c r="E540" s="12" t="s">
        <v>170</v>
      </c>
      <c r="F540">
        <v>69</v>
      </c>
      <c r="G540">
        <v>0</v>
      </c>
      <c r="H540">
        <v>0</v>
      </c>
      <c r="I540" s="31">
        <f t="shared" si="48"/>
        <v>0</v>
      </c>
      <c r="J540">
        <v>0</v>
      </c>
      <c r="K540">
        <v>0</v>
      </c>
      <c r="L540" s="3">
        <v>0</v>
      </c>
      <c r="M540" s="3">
        <v>0</v>
      </c>
      <c r="N540" s="3">
        <v>0</v>
      </c>
      <c r="O540" s="15">
        <f t="shared" si="49"/>
        <v>0</v>
      </c>
      <c r="P540">
        <v>0</v>
      </c>
      <c r="Q540">
        <v>0</v>
      </c>
      <c r="R540">
        <v>0</v>
      </c>
      <c r="S540" s="13">
        <f t="shared" si="50"/>
        <v>0</v>
      </c>
      <c r="T540" s="13">
        <f t="shared" si="51"/>
        <v>0</v>
      </c>
      <c r="U540">
        <v>0</v>
      </c>
      <c r="V540">
        <v>0</v>
      </c>
      <c r="W540">
        <v>0</v>
      </c>
      <c r="X540" s="2">
        <v>1.8833333333</v>
      </c>
      <c r="Y540" s="21">
        <v>1.6666666699999999E-2</v>
      </c>
      <c r="Z540">
        <v>0.03</v>
      </c>
      <c r="AA540">
        <v>5.23</v>
      </c>
      <c r="AB540" s="32">
        <f t="shared" si="52"/>
        <v>5.7034220532319385E-3</v>
      </c>
      <c r="AC540">
        <v>3</v>
      </c>
      <c r="AD540">
        <v>3</v>
      </c>
      <c r="AE540" s="17">
        <f t="shared" si="53"/>
        <v>0.5</v>
      </c>
      <c r="AF540" s="35">
        <v>0</v>
      </c>
      <c r="AG540" s="35">
        <v>0</v>
      </c>
      <c r="AH540" s="35">
        <v>1</v>
      </c>
      <c r="AI540" s="35">
        <v>2</v>
      </c>
      <c r="AJ540" s="35">
        <v>0</v>
      </c>
      <c r="AK540" s="35">
        <v>0</v>
      </c>
      <c r="AL540" s="35">
        <v>0</v>
      </c>
      <c r="AM540" s="35">
        <v>1</v>
      </c>
      <c r="AN540">
        <v>0</v>
      </c>
      <c r="AO540">
        <v>1</v>
      </c>
      <c r="AP540" s="2">
        <v>0</v>
      </c>
      <c r="AQ540" s="2">
        <v>94.1</v>
      </c>
      <c r="AR540" s="2">
        <v>85.602000000000004</v>
      </c>
      <c r="AS540" s="21">
        <v>4.125</v>
      </c>
      <c r="AT540" s="2">
        <v>-0.1</v>
      </c>
      <c r="AU540" s="2">
        <v>0.1</v>
      </c>
      <c r="AV540" s="2">
        <v>-0.30000000000000004</v>
      </c>
      <c r="AW540" s="2">
        <v>0</v>
      </c>
      <c r="AX540" s="2">
        <v>0</v>
      </c>
      <c r="AY540" s="2">
        <v>-0.30000000000000004</v>
      </c>
    </row>
    <row r="541" spans="1:51" x14ac:dyDescent="0.2">
      <c r="A541" s="12" t="s">
        <v>3755</v>
      </c>
      <c r="B541" s="12" t="s">
        <v>3756</v>
      </c>
      <c r="C541" t="s">
        <v>3754</v>
      </c>
      <c r="D541" t="s">
        <v>199</v>
      </c>
      <c r="E541" s="12" t="s">
        <v>3757</v>
      </c>
      <c r="F541">
        <v>77</v>
      </c>
      <c r="G541">
        <v>1</v>
      </c>
      <c r="H541">
        <v>0</v>
      </c>
      <c r="I541" s="31">
        <f t="shared" si="48"/>
        <v>1</v>
      </c>
      <c r="J541">
        <v>0</v>
      </c>
      <c r="K541">
        <v>0</v>
      </c>
      <c r="L541" s="3">
        <v>1</v>
      </c>
      <c r="M541" s="3">
        <v>0</v>
      </c>
      <c r="N541" s="3">
        <v>0</v>
      </c>
      <c r="O541" s="15">
        <f t="shared" si="49"/>
        <v>0</v>
      </c>
      <c r="P541">
        <v>1</v>
      </c>
      <c r="Q541">
        <v>1</v>
      </c>
      <c r="R541">
        <v>1</v>
      </c>
      <c r="S541" s="13">
        <f t="shared" si="50"/>
        <v>1</v>
      </c>
      <c r="T541" s="13">
        <f t="shared" si="51"/>
        <v>0.33333333333333331</v>
      </c>
      <c r="U541">
        <v>3</v>
      </c>
      <c r="V541">
        <v>1</v>
      </c>
      <c r="W541">
        <v>1</v>
      </c>
      <c r="X541" s="2">
        <v>43.5333333333</v>
      </c>
      <c r="Y541" s="21">
        <v>0.55000000000000004</v>
      </c>
      <c r="Z541">
        <v>0.57999999999999996</v>
      </c>
      <c r="AA541">
        <v>3.9</v>
      </c>
      <c r="AB541" s="32">
        <f t="shared" si="52"/>
        <v>0.12946428571428573</v>
      </c>
      <c r="AC541">
        <v>0</v>
      </c>
      <c r="AD541">
        <v>1</v>
      </c>
      <c r="AE541" s="17">
        <f t="shared" si="53"/>
        <v>0</v>
      </c>
      <c r="AF541" s="35">
        <v>1</v>
      </c>
      <c r="AG541" s="35">
        <v>2</v>
      </c>
      <c r="AH541" s="35">
        <v>3</v>
      </c>
      <c r="AI541" s="35">
        <v>38</v>
      </c>
      <c r="AJ541" s="35">
        <v>4</v>
      </c>
      <c r="AK541" s="35">
        <v>9</v>
      </c>
      <c r="AL541" s="35">
        <v>13</v>
      </c>
      <c r="AM541" s="35">
        <v>2</v>
      </c>
      <c r="AN541">
        <v>1</v>
      </c>
      <c r="AO541">
        <v>0</v>
      </c>
      <c r="AP541" s="2">
        <v>-70.430000000000007</v>
      </c>
      <c r="AQ541" s="2">
        <v>4</v>
      </c>
      <c r="AR541" s="2">
        <v>85.04</v>
      </c>
      <c r="AS541" s="21">
        <v>3.8879999999999999</v>
      </c>
      <c r="AT541" s="2">
        <v>-4.7</v>
      </c>
      <c r="AU541" s="2">
        <v>-0.9</v>
      </c>
      <c r="AV541" s="2">
        <v>-0.2</v>
      </c>
      <c r="AW541" s="2">
        <v>0</v>
      </c>
      <c r="AX541" s="2">
        <v>-0.2</v>
      </c>
      <c r="AY541" s="2">
        <v>-1.3</v>
      </c>
    </row>
    <row r="542" spans="1:51" x14ac:dyDescent="0.2">
      <c r="A542" s="12" t="s">
        <v>336</v>
      </c>
      <c r="B542" s="12" t="s">
        <v>337</v>
      </c>
      <c r="C542" t="s">
        <v>335</v>
      </c>
      <c r="D542" t="s">
        <v>338</v>
      </c>
      <c r="E542" s="12" t="s">
        <v>178</v>
      </c>
      <c r="F542">
        <v>64</v>
      </c>
      <c r="G542">
        <v>0</v>
      </c>
      <c r="H542">
        <v>0</v>
      </c>
      <c r="I542" s="31">
        <f t="shared" si="48"/>
        <v>0</v>
      </c>
      <c r="J542">
        <v>0</v>
      </c>
      <c r="K542">
        <v>0</v>
      </c>
      <c r="L542" s="3">
        <v>0</v>
      </c>
      <c r="M542" s="3">
        <v>0</v>
      </c>
      <c r="N542" s="3">
        <v>0</v>
      </c>
      <c r="O542" s="15">
        <f t="shared" si="49"/>
        <v>0</v>
      </c>
      <c r="P542">
        <v>2</v>
      </c>
      <c r="Q542">
        <v>2</v>
      </c>
      <c r="R542">
        <v>0</v>
      </c>
      <c r="S542" s="13">
        <f t="shared" si="50"/>
        <v>0</v>
      </c>
      <c r="T542" s="13">
        <f t="shared" si="51"/>
        <v>0</v>
      </c>
      <c r="U542">
        <v>16</v>
      </c>
      <c r="V542">
        <v>20</v>
      </c>
      <c r="W542">
        <v>1</v>
      </c>
      <c r="X542" s="2">
        <v>111.8666666667</v>
      </c>
      <c r="Y542" s="21">
        <v>1.7333333333000001</v>
      </c>
      <c r="Z542">
        <v>1.73</v>
      </c>
      <c r="AA542">
        <v>3.39</v>
      </c>
      <c r="AB542" s="32">
        <f t="shared" si="52"/>
        <v>0.337890625</v>
      </c>
      <c r="AE542" s="17" t="str">
        <f t="shared" si="53"/>
        <v xml:space="preserve"> </v>
      </c>
      <c r="AF542" s="35">
        <v>3</v>
      </c>
      <c r="AG542" s="35">
        <v>10</v>
      </c>
      <c r="AH542" s="35">
        <v>18</v>
      </c>
      <c r="AI542" s="35">
        <v>79</v>
      </c>
      <c r="AJ542" s="35">
        <v>4</v>
      </c>
      <c r="AK542" s="35">
        <v>34</v>
      </c>
      <c r="AL542" s="35">
        <v>47</v>
      </c>
      <c r="AM542" s="35">
        <v>4</v>
      </c>
      <c r="AN542">
        <v>0</v>
      </c>
      <c r="AO542">
        <v>0</v>
      </c>
      <c r="AP542" s="2">
        <v>-76.58</v>
      </c>
      <c r="AQ542" s="2">
        <v>-1.7000000000000002</v>
      </c>
      <c r="AR542" s="2">
        <v>88.254999999999995</v>
      </c>
      <c r="AS542" s="21">
        <v>-8.0259999999999998</v>
      </c>
      <c r="AT542" s="2">
        <v>-6.6</v>
      </c>
      <c r="AU542" s="2">
        <v>3.8</v>
      </c>
      <c r="AV542" s="2">
        <v>-0.60000000000000009</v>
      </c>
      <c r="AW542" s="2">
        <v>-0.30000000000000004</v>
      </c>
      <c r="AX542" s="2">
        <v>-0.8</v>
      </c>
      <c r="AY542" s="2">
        <v>2</v>
      </c>
    </row>
    <row r="543" spans="1:51" x14ac:dyDescent="0.2">
      <c r="A543" s="12" t="s">
        <v>336</v>
      </c>
      <c r="B543" s="12" t="s">
        <v>376</v>
      </c>
      <c r="C543" t="s">
        <v>375</v>
      </c>
      <c r="D543" t="s">
        <v>192</v>
      </c>
      <c r="E543" s="12" t="s">
        <v>156</v>
      </c>
      <c r="F543">
        <v>55</v>
      </c>
      <c r="G543">
        <v>0</v>
      </c>
      <c r="H543">
        <v>1</v>
      </c>
      <c r="I543" s="31">
        <f t="shared" si="48"/>
        <v>1</v>
      </c>
      <c r="J543">
        <v>1</v>
      </c>
      <c r="K543">
        <v>0</v>
      </c>
      <c r="L543" s="3">
        <v>0</v>
      </c>
      <c r="M543" s="3">
        <v>1</v>
      </c>
      <c r="N543" s="3">
        <v>0</v>
      </c>
      <c r="O543" s="15">
        <f t="shared" si="49"/>
        <v>5</v>
      </c>
      <c r="P543">
        <v>2</v>
      </c>
      <c r="Q543">
        <v>0</v>
      </c>
      <c r="R543">
        <v>1</v>
      </c>
      <c r="S543" s="13">
        <f t="shared" si="50"/>
        <v>0</v>
      </c>
      <c r="T543" s="13">
        <f t="shared" si="51"/>
        <v>0</v>
      </c>
      <c r="U543">
        <v>4</v>
      </c>
      <c r="V543">
        <v>0</v>
      </c>
      <c r="W543">
        <v>0</v>
      </c>
      <c r="X543" s="2">
        <v>24.4</v>
      </c>
      <c r="Y543" s="21">
        <v>0.43333333330000001</v>
      </c>
      <c r="Z543">
        <v>0.45</v>
      </c>
      <c r="AA543">
        <v>5.16</v>
      </c>
      <c r="AB543" s="32">
        <f t="shared" si="52"/>
        <v>8.0213903743315509E-2</v>
      </c>
      <c r="AC543">
        <v>1</v>
      </c>
      <c r="AD543">
        <v>2</v>
      </c>
      <c r="AE543" s="17">
        <f t="shared" si="53"/>
        <v>0.33333333333333331</v>
      </c>
      <c r="AF543" s="35">
        <v>1</v>
      </c>
      <c r="AG543" s="35">
        <v>2</v>
      </c>
      <c r="AH543" s="35">
        <v>4</v>
      </c>
      <c r="AI543" s="35">
        <v>16</v>
      </c>
      <c r="AJ543" s="35">
        <v>0</v>
      </c>
      <c r="AK543" s="35">
        <v>9</v>
      </c>
      <c r="AL543" s="35">
        <v>15</v>
      </c>
      <c r="AM543" s="35">
        <v>1</v>
      </c>
      <c r="AN543">
        <v>0</v>
      </c>
      <c r="AO543">
        <v>0</v>
      </c>
      <c r="AP543" s="2">
        <v>-86.57</v>
      </c>
      <c r="AQ543" s="2">
        <v>8.3000000000000007</v>
      </c>
      <c r="AR543" s="2">
        <v>78.738</v>
      </c>
      <c r="AS543" s="21">
        <v>-2.7090000000000001</v>
      </c>
      <c r="AT543" s="2">
        <v>-1.6</v>
      </c>
      <c r="AU543" s="2">
        <v>0.8</v>
      </c>
      <c r="AV543" s="2">
        <v>-0.30000000000000004</v>
      </c>
      <c r="AW543" s="2">
        <v>-0.30000000000000004</v>
      </c>
      <c r="AX543" s="2">
        <v>-0.4</v>
      </c>
      <c r="AY543" s="2">
        <v>-0.2</v>
      </c>
    </row>
    <row r="544" spans="1:51" x14ac:dyDescent="0.2">
      <c r="A544" s="12" t="s">
        <v>336</v>
      </c>
      <c r="B544" s="12" t="s">
        <v>747</v>
      </c>
      <c r="C544" t="s">
        <v>746</v>
      </c>
      <c r="D544" t="s">
        <v>223</v>
      </c>
      <c r="E544" s="12" t="s">
        <v>156</v>
      </c>
      <c r="F544">
        <v>56</v>
      </c>
      <c r="G544">
        <v>0</v>
      </c>
      <c r="H544">
        <v>0</v>
      </c>
      <c r="I544" s="31">
        <f t="shared" si="48"/>
        <v>0</v>
      </c>
      <c r="J544">
        <v>0</v>
      </c>
      <c r="K544">
        <v>0</v>
      </c>
      <c r="L544" s="3">
        <v>0</v>
      </c>
      <c r="M544" s="3">
        <v>0</v>
      </c>
      <c r="N544" s="3">
        <v>0</v>
      </c>
      <c r="O544" s="15">
        <f t="shared" si="49"/>
        <v>0</v>
      </c>
      <c r="P544">
        <v>3</v>
      </c>
      <c r="Q544">
        <v>1</v>
      </c>
      <c r="R544">
        <v>1</v>
      </c>
      <c r="S544" s="13">
        <f t="shared" si="50"/>
        <v>0</v>
      </c>
      <c r="T544" s="13">
        <f t="shared" si="51"/>
        <v>0</v>
      </c>
      <c r="U544">
        <v>4</v>
      </c>
      <c r="V544">
        <v>7</v>
      </c>
      <c r="W544">
        <v>3</v>
      </c>
      <c r="X544" s="2">
        <v>86.966666666699993</v>
      </c>
      <c r="Y544" s="21">
        <v>1.55</v>
      </c>
      <c r="Z544">
        <v>1.53</v>
      </c>
      <c r="AA544">
        <v>4.0199999999999996</v>
      </c>
      <c r="AB544" s="32">
        <f t="shared" si="52"/>
        <v>0.27567567567567569</v>
      </c>
      <c r="AC544">
        <v>0</v>
      </c>
      <c r="AD544">
        <v>1</v>
      </c>
      <c r="AE544" s="17">
        <f t="shared" si="53"/>
        <v>0</v>
      </c>
      <c r="AF544" s="35">
        <v>0</v>
      </c>
      <c r="AG544" s="35">
        <v>4</v>
      </c>
      <c r="AH544" s="35">
        <v>8</v>
      </c>
      <c r="AI544" s="35">
        <v>65</v>
      </c>
      <c r="AJ544" s="35">
        <v>4</v>
      </c>
      <c r="AK544" s="35">
        <v>23</v>
      </c>
      <c r="AL544" s="35">
        <v>25</v>
      </c>
      <c r="AM544" s="35">
        <v>2</v>
      </c>
      <c r="AN544">
        <v>0</v>
      </c>
      <c r="AO544">
        <v>2</v>
      </c>
      <c r="AP544" s="2">
        <v>-72.319999999999993</v>
      </c>
      <c r="AQ544" s="2">
        <v>10.8</v>
      </c>
      <c r="AR544" s="2">
        <v>84.209000000000003</v>
      </c>
      <c r="AS544" s="21">
        <v>-0.59799999999999998</v>
      </c>
      <c r="AT544" s="2">
        <v>-6.3</v>
      </c>
      <c r="AU544" s="2">
        <v>0.5</v>
      </c>
      <c r="AV544" s="2">
        <v>-0.5</v>
      </c>
      <c r="AW544" s="2">
        <v>0.2</v>
      </c>
      <c r="AX544" s="2">
        <v>0.1</v>
      </c>
      <c r="AY544" s="2">
        <v>0.4</v>
      </c>
    </row>
    <row r="545" spans="1:51" x14ac:dyDescent="0.2">
      <c r="A545" s="12" t="s">
        <v>336</v>
      </c>
      <c r="B545" s="12" t="s">
        <v>772</v>
      </c>
      <c r="C545" t="s">
        <v>771</v>
      </c>
      <c r="D545" t="s">
        <v>442</v>
      </c>
      <c r="E545" s="12" t="s">
        <v>123</v>
      </c>
      <c r="F545">
        <v>2</v>
      </c>
      <c r="G545">
        <v>0</v>
      </c>
      <c r="H545">
        <v>0</v>
      </c>
      <c r="I545" s="31">
        <f t="shared" si="48"/>
        <v>0</v>
      </c>
      <c r="J545">
        <v>0</v>
      </c>
      <c r="K545">
        <v>0</v>
      </c>
      <c r="L545" s="3">
        <v>0</v>
      </c>
      <c r="M545" s="3">
        <v>0</v>
      </c>
      <c r="N545" s="3">
        <v>0</v>
      </c>
      <c r="O545" s="15">
        <f t="shared" si="49"/>
        <v>0</v>
      </c>
      <c r="P545">
        <v>0</v>
      </c>
      <c r="Q545">
        <v>0</v>
      </c>
      <c r="R545">
        <v>0</v>
      </c>
      <c r="S545" s="13">
        <f t="shared" si="50"/>
        <v>0</v>
      </c>
      <c r="T545" s="13">
        <f t="shared" si="51"/>
        <v>0</v>
      </c>
      <c r="U545">
        <v>0</v>
      </c>
      <c r="V545">
        <v>0</v>
      </c>
      <c r="W545">
        <v>0</v>
      </c>
      <c r="X545" s="2">
        <v>0</v>
      </c>
      <c r="Y545" s="21">
        <v>0</v>
      </c>
      <c r="AB545" s="32">
        <f t="shared" si="52"/>
        <v>0</v>
      </c>
      <c r="AC545">
        <v>0</v>
      </c>
      <c r="AD545">
        <v>0</v>
      </c>
      <c r="AE545" s="17" t="str">
        <f t="shared" si="53"/>
        <v xml:space="preserve"> </v>
      </c>
      <c r="AF545" s="35">
        <v>0</v>
      </c>
      <c r="AG545" s="35">
        <v>0</v>
      </c>
      <c r="AH545" s="35">
        <v>0</v>
      </c>
      <c r="AI545" s="35">
        <v>0</v>
      </c>
      <c r="AJ545" s="35">
        <v>0</v>
      </c>
      <c r="AK545" s="35">
        <v>0</v>
      </c>
      <c r="AL545" s="35">
        <v>0</v>
      </c>
      <c r="AM545" s="35">
        <v>0</v>
      </c>
      <c r="AN545">
        <v>0</v>
      </c>
      <c r="AO545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</row>
    <row r="546" spans="1:51" x14ac:dyDescent="0.2">
      <c r="A546" s="12" t="s">
        <v>336</v>
      </c>
      <c r="B546" s="12" t="s">
        <v>777</v>
      </c>
      <c r="C546" t="s">
        <v>776</v>
      </c>
      <c r="D546" t="s">
        <v>300</v>
      </c>
      <c r="E546" s="12" t="s">
        <v>178</v>
      </c>
      <c r="F546">
        <v>53</v>
      </c>
      <c r="G546">
        <v>0</v>
      </c>
      <c r="H546">
        <v>0</v>
      </c>
      <c r="I546" s="31">
        <f t="shared" si="48"/>
        <v>0</v>
      </c>
      <c r="J546">
        <v>0</v>
      </c>
      <c r="K546">
        <v>0</v>
      </c>
      <c r="L546" s="3">
        <v>0</v>
      </c>
      <c r="M546" s="3">
        <v>0</v>
      </c>
      <c r="N546" s="3">
        <v>0</v>
      </c>
      <c r="O546" s="15">
        <f t="shared" si="49"/>
        <v>0</v>
      </c>
      <c r="P546">
        <v>1</v>
      </c>
      <c r="Q546">
        <v>1</v>
      </c>
      <c r="R546">
        <v>0</v>
      </c>
      <c r="S546" s="13">
        <f t="shared" si="50"/>
        <v>0</v>
      </c>
      <c r="T546" s="13">
        <f t="shared" si="51"/>
        <v>0</v>
      </c>
      <c r="U546">
        <v>0</v>
      </c>
      <c r="V546">
        <v>2</v>
      </c>
      <c r="W546">
        <v>0</v>
      </c>
      <c r="X546" s="2">
        <v>19.683333333299998</v>
      </c>
      <c r="Y546" s="21">
        <v>0.36666666670000003</v>
      </c>
      <c r="Z546">
        <v>0.37</v>
      </c>
      <c r="AA546">
        <v>4.9400000000000004</v>
      </c>
      <c r="AB546" s="32">
        <f t="shared" si="52"/>
        <v>6.9679849340866282E-2</v>
      </c>
      <c r="AE546" s="17" t="str">
        <f t="shared" si="53"/>
        <v xml:space="preserve"> </v>
      </c>
      <c r="AF546" s="35">
        <v>0</v>
      </c>
      <c r="AG546" s="35">
        <v>5</v>
      </c>
      <c r="AH546" s="35">
        <v>4</v>
      </c>
      <c r="AI546" s="35">
        <v>10</v>
      </c>
      <c r="AJ546" s="35">
        <v>5</v>
      </c>
      <c r="AK546" s="35">
        <v>5</v>
      </c>
      <c r="AL546" s="35">
        <v>3</v>
      </c>
      <c r="AM546" s="35">
        <v>0</v>
      </c>
      <c r="AN546">
        <v>1</v>
      </c>
      <c r="AO546">
        <v>1</v>
      </c>
      <c r="AP546" s="2">
        <v>-42.68</v>
      </c>
      <c r="AQ546" s="2">
        <v>36.799999999999997</v>
      </c>
      <c r="AR546" s="2">
        <v>78.814999999999998</v>
      </c>
      <c r="AS546" s="21">
        <v>1.2869999999999999</v>
      </c>
      <c r="AT546" s="2">
        <v>-1.6</v>
      </c>
      <c r="AU546" s="2">
        <v>-0.1</v>
      </c>
      <c r="AV546" s="2">
        <v>0</v>
      </c>
      <c r="AW546" s="2">
        <v>0</v>
      </c>
      <c r="AX546" s="2">
        <v>-0.2</v>
      </c>
      <c r="AY546" s="2">
        <v>-0.30000000000000004</v>
      </c>
    </row>
    <row r="547" spans="1:51" x14ac:dyDescent="0.2">
      <c r="A547" s="12" t="s">
        <v>336</v>
      </c>
      <c r="B547" s="12" t="s">
        <v>931</v>
      </c>
      <c r="C547" t="s">
        <v>930</v>
      </c>
      <c r="D547" t="s">
        <v>305</v>
      </c>
      <c r="E547" s="12" t="s">
        <v>113</v>
      </c>
      <c r="F547">
        <v>82</v>
      </c>
      <c r="G547">
        <v>1</v>
      </c>
      <c r="H547">
        <v>1</v>
      </c>
      <c r="I547" s="31">
        <f t="shared" si="48"/>
        <v>2</v>
      </c>
      <c r="J547">
        <v>1</v>
      </c>
      <c r="K547">
        <v>0</v>
      </c>
      <c r="L547" s="3">
        <v>1</v>
      </c>
      <c r="M547" s="3">
        <v>1</v>
      </c>
      <c r="N547" s="3">
        <v>0</v>
      </c>
      <c r="O547" s="15">
        <f t="shared" si="49"/>
        <v>10</v>
      </c>
      <c r="P547">
        <v>8</v>
      </c>
      <c r="Q547">
        <v>3</v>
      </c>
      <c r="R547">
        <v>1</v>
      </c>
      <c r="S547" s="13">
        <f t="shared" si="50"/>
        <v>0.125</v>
      </c>
      <c r="T547" s="13">
        <f t="shared" si="51"/>
        <v>8.3333333333333329E-2</v>
      </c>
      <c r="U547">
        <v>15</v>
      </c>
      <c r="V547">
        <v>21</v>
      </c>
      <c r="W547">
        <v>8</v>
      </c>
      <c r="X547" s="2">
        <v>206.78333333329999</v>
      </c>
      <c r="Y547" s="21">
        <v>2.5166666666999999</v>
      </c>
      <c r="Z547">
        <v>2.4300000000000002</v>
      </c>
      <c r="AA547">
        <v>2.71</v>
      </c>
      <c r="AB547" s="32">
        <f t="shared" si="52"/>
        <v>0.47276264591439687</v>
      </c>
      <c r="AC547">
        <v>5</v>
      </c>
      <c r="AD547">
        <v>5</v>
      </c>
      <c r="AE547" s="17">
        <f t="shared" si="53"/>
        <v>0.5</v>
      </c>
      <c r="AF547" s="35">
        <v>2</v>
      </c>
      <c r="AG547" s="35">
        <v>24</v>
      </c>
      <c r="AH547" s="35">
        <v>18</v>
      </c>
      <c r="AI547" s="35">
        <v>142</v>
      </c>
      <c r="AJ547" s="35">
        <v>8</v>
      </c>
      <c r="AK547" s="35">
        <v>44</v>
      </c>
      <c r="AL547" s="35">
        <v>71</v>
      </c>
      <c r="AM547" s="35">
        <v>6</v>
      </c>
      <c r="AN547">
        <v>2</v>
      </c>
      <c r="AO547">
        <v>1</v>
      </c>
      <c r="AP547" s="2">
        <v>-74.3</v>
      </c>
      <c r="AQ547" s="2">
        <v>3.6</v>
      </c>
      <c r="AR547" s="2">
        <v>83.26</v>
      </c>
      <c r="AS547" s="21">
        <v>2.141</v>
      </c>
      <c r="AT547" s="2">
        <v>-20.3</v>
      </c>
      <c r="AU547" s="2">
        <v>-1</v>
      </c>
      <c r="AV547" s="2">
        <v>0.1</v>
      </c>
      <c r="AW547" s="2">
        <v>-0.30000000000000004</v>
      </c>
      <c r="AX547" s="2">
        <v>1.7000000000000002</v>
      </c>
      <c r="AY547" s="2">
        <v>0.5</v>
      </c>
    </row>
    <row r="548" spans="1:51" x14ac:dyDescent="0.2">
      <c r="A548" s="12" t="s">
        <v>336</v>
      </c>
      <c r="B548" s="12" t="s">
        <v>995</v>
      </c>
      <c r="C548" t="s">
        <v>994</v>
      </c>
      <c r="D548" t="s">
        <v>343</v>
      </c>
      <c r="E548" s="12" t="s">
        <v>170</v>
      </c>
      <c r="F548">
        <v>77</v>
      </c>
      <c r="G548">
        <v>0</v>
      </c>
      <c r="H548">
        <v>0</v>
      </c>
      <c r="I548" s="31">
        <f t="shared" si="48"/>
        <v>0</v>
      </c>
      <c r="J548">
        <v>0</v>
      </c>
      <c r="K548">
        <v>0</v>
      </c>
      <c r="L548" s="3">
        <v>0</v>
      </c>
      <c r="M548" s="3">
        <v>0</v>
      </c>
      <c r="N548" s="3">
        <v>0</v>
      </c>
      <c r="O548" s="15">
        <f t="shared" si="49"/>
        <v>0</v>
      </c>
      <c r="P548">
        <v>1</v>
      </c>
      <c r="Q548">
        <v>0</v>
      </c>
      <c r="R548">
        <v>0</v>
      </c>
      <c r="S548" s="13">
        <f t="shared" si="50"/>
        <v>0</v>
      </c>
      <c r="T548" s="13">
        <f t="shared" si="51"/>
        <v>0</v>
      </c>
      <c r="U548">
        <v>0</v>
      </c>
      <c r="V548">
        <v>1</v>
      </c>
      <c r="W548">
        <v>0</v>
      </c>
      <c r="X548" s="2">
        <v>35.133333333300001</v>
      </c>
      <c r="Y548" s="21">
        <v>0.45</v>
      </c>
      <c r="Z548">
        <v>0.46</v>
      </c>
      <c r="AA548">
        <v>4.34</v>
      </c>
      <c r="AB548" s="32">
        <f t="shared" si="52"/>
        <v>9.583333333333334E-2</v>
      </c>
      <c r="AC548">
        <v>14</v>
      </c>
      <c r="AD548">
        <v>16</v>
      </c>
      <c r="AE548" s="17">
        <f t="shared" si="53"/>
        <v>0.46666666666666667</v>
      </c>
      <c r="AF548" s="35">
        <v>0</v>
      </c>
      <c r="AG548" s="35">
        <v>4</v>
      </c>
      <c r="AH548" s="35">
        <v>2</v>
      </c>
      <c r="AI548" s="35">
        <v>23</v>
      </c>
      <c r="AJ548" s="35">
        <v>0</v>
      </c>
      <c r="AK548" s="35">
        <v>10</v>
      </c>
      <c r="AL548" s="35">
        <v>10</v>
      </c>
      <c r="AM548" s="35">
        <v>1</v>
      </c>
      <c r="AN548">
        <v>0</v>
      </c>
      <c r="AO548">
        <v>1</v>
      </c>
      <c r="AP548" s="2">
        <v>-75.14</v>
      </c>
      <c r="AQ548" s="2">
        <v>13.9</v>
      </c>
      <c r="AR548" s="2">
        <v>86.882000000000005</v>
      </c>
      <c r="AS548" s="21">
        <v>-2.5169999999999999</v>
      </c>
      <c r="AT548" s="2">
        <v>-3.8</v>
      </c>
      <c r="AU548" s="2">
        <v>-0.5</v>
      </c>
      <c r="AV548" s="2">
        <v>-0.1</v>
      </c>
      <c r="AW548" s="2">
        <v>0.1</v>
      </c>
      <c r="AX548" s="2">
        <v>0.2</v>
      </c>
      <c r="AY548" s="2">
        <v>-0.4</v>
      </c>
    </row>
    <row r="549" spans="1:51" x14ac:dyDescent="0.2">
      <c r="A549" s="12" t="s">
        <v>336</v>
      </c>
      <c r="B549" s="12" t="s">
        <v>1011</v>
      </c>
      <c r="C549" t="s">
        <v>1010</v>
      </c>
      <c r="D549" s="12" t="s">
        <v>139</v>
      </c>
      <c r="E549" s="12" t="s">
        <v>148</v>
      </c>
      <c r="F549">
        <v>57</v>
      </c>
      <c r="G549">
        <v>0</v>
      </c>
      <c r="H549">
        <v>0</v>
      </c>
      <c r="I549" s="31">
        <f t="shared" si="48"/>
        <v>0</v>
      </c>
      <c r="J549">
        <v>0</v>
      </c>
      <c r="K549">
        <v>0</v>
      </c>
      <c r="L549" s="3">
        <v>0</v>
      </c>
      <c r="M549" s="3">
        <v>0</v>
      </c>
      <c r="N549" s="3">
        <v>0</v>
      </c>
      <c r="O549" s="15">
        <f t="shared" si="49"/>
        <v>0</v>
      </c>
      <c r="P549">
        <v>0</v>
      </c>
      <c r="Q549">
        <v>1</v>
      </c>
      <c r="R549">
        <v>1</v>
      </c>
      <c r="S549" s="13">
        <f t="shared" si="50"/>
        <v>0</v>
      </c>
      <c r="T549" s="13">
        <f t="shared" si="51"/>
        <v>0</v>
      </c>
      <c r="U549">
        <v>1</v>
      </c>
      <c r="V549">
        <v>0</v>
      </c>
      <c r="W549">
        <v>1</v>
      </c>
      <c r="X549" s="2">
        <v>21.683333333299998</v>
      </c>
      <c r="Y549" s="21">
        <v>0.36666666670000003</v>
      </c>
      <c r="Z549">
        <v>0.38</v>
      </c>
      <c r="AA549">
        <v>5.28</v>
      </c>
      <c r="AB549" s="32">
        <f t="shared" si="52"/>
        <v>6.7137809187279157E-2</v>
      </c>
      <c r="AC549">
        <v>0</v>
      </c>
      <c r="AD549">
        <v>0</v>
      </c>
      <c r="AE549" s="17" t="str">
        <f t="shared" si="53"/>
        <v xml:space="preserve"> </v>
      </c>
      <c r="AF549" s="35">
        <v>0</v>
      </c>
      <c r="AG549" s="35">
        <v>1</v>
      </c>
      <c r="AH549" s="35">
        <v>3</v>
      </c>
      <c r="AI549" s="35">
        <v>13</v>
      </c>
      <c r="AJ549" s="35">
        <v>1</v>
      </c>
      <c r="AK549" s="35">
        <v>8</v>
      </c>
      <c r="AL549" s="35">
        <v>5</v>
      </c>
      <c r="AM549" s="35">
        <v>1</v>
      </c>
      <c r="AN549">
        <v>1</v>
      </c>
      <c r="AO549">
        <v>1</v>
      </c>
      <c r="AP549" s="2">
        <v>-60.88</v>
      </c>
      <c r="AQ549" s="2">
        <v>29</v>
      </c>
      <c r="AR549" s="2">
        <v>83.771000000000001</v>
      </c>
      <c r="AS549" s="21">
        <v>2.1949999999999998</v>
      </c>
      <c r="AT549" s="2">
        <v>-2.2000000000000002</v>
      </c>
      <c r="AU549" s="2">
        <v>-0.2</v>
      </c>
      <c r="AV549" s="2">
        <v>-0.30000000000000004</v>
      </c>
      <c r="AW549" s="2">
        <v>-0.1</v>
      </c>
      <c r="AX549" s="2">
        <v>0.4</v>
      </c>
      <c r="AY549" s="2">
        <v>-0.2</v>
      </c>
    </row>
    <row r="550" spans="1:51" x14ac:dyDescent="0.2">
      <c r="A550" s="12" t="s">
        <v>336</v>
      </c>
      <c r="B550" s="12" t="s">
        <v>1100</v>
      </c>
      <c r="C550" t="s">
        <v>1099</v>
      </c>
      <c r="D550" t="s">
        <v>300</v>
      </c>
      <c r="E550" s="12" t="s">
        <v>178</v>
      </c>
      <c r="F550">
        <v>52</v>
      </c>
      <c r="G550">
        <v>0</v>
      </c>
      <c r="H550">
        <v>0</v>
      </c>
      <c r="I550" s="31">
        <f t="shared" si="48"/>
        <v>0</v>
      </c>
      <c r="J550">
        <v>0</v>
      </c>
      <c r="K550">
        <v>0</v>
      </c>
      <c r="L550" s="3">
        <v>0</v>
      </c>
      <c r="M550" s="3">
        <v>0</v>
      </c>
      <c r="N550" s="3">
        <v>0</v>
      </c>
      <c r="O550" s="15">
        <f t="shared" si="49"/>
        <v>0</v>
      </c>
      <c r="P550">
        <v>2</v>
      </c>
      <c r="Q550">
        <v>0</v>
      </c>
      <c r="R550">
        <v>0</v>
      </c>
      <c r="S550" s="13">
        <f t="shared" si="50"/>
        <v>0</v>
      </c>
      <c r="T550" s="13">
        <f t="shared" si="51"/>
        <v>0</v>
      </c>
      <c r="U550">
        <v>8</v>
      </c>
      <c r="V550">
        <v>3</v>
      </c>
      <c r="W550">
        <v>3</v>
      </c>
      <c r="X550" s="2">
        <v>40.916666666700003</v>
      </c>
      <c r="Y550" s="21">
        <v>0.78333333329999999</v>
      </c>
      <c r="Z550">
        <v>0.78</v>
      </c>
      <c r="AA550">
        <v>4.1399999999999997</v>
      </c>
      <c r="AB550" s="32">
        <f t="shared" si="52"/>
        <v>0.15853658536585366</v>
      </c>
      <c r="AE550" s="17" t="str">
        <f t="shared" si="53"/>
        <v xml:space="preserve"> </v>
      </c>
      <c r="AF550" s="35">
        <v>0</v>
      </c>
      <c r="AG550" s="35">
        <v>7</v>
      </c>
      <c r="AH550" s="35">
        <v>18</v>
      </c>
      <c r="AI550" s="35">
        <v>20</v>
      </c>
      <c r="AJ550" s="35">
        <v>4</v>
      </c>
      <c r="AK550" s="35">
        <v>17</v>
      </c>
      <c r="AL550" s="35">
        <v>16</v>
      </c>
      <c r="AM550" s="35">
        <v>5</v>
      </c>
      <c r="AN550">
        <v>0</v>
      </c>
      <c r="AO550">
        <v>0</v>
      </c>
      <c r="AP550" s="2">
        <v>-49.03</v>
      </c>
      <c r="AQ550" s="2">
        <v>38.700000000000003</v>
      </c>
      <c r="AR550" s="2">
        <v>82.504999999999995</v>
      </c>
      <c r="AS550" s="21">
        <v>-6.2629999999999999</v>
      </c>
      <c r="AT550" s="2">
        <v>-1.5</v>
      </c>
      <c r="AU550" s="2">
        <v>2.4</v>
      </c>
      <c r="AV550" s="2">
        <v>-0.2</v>
      </c>
      <c r="AW550" s="2">
        <v>0.30000000000000004</v>
      </c>
      <c r="AX550" s="2">
        <v>-0.4</v>
      </c>
      <c r="AY550" s="2">
        <v>2.1</v>
      </c>
    </row>
    <row r="551" spans="1:51" x14ac:dyDescent="0.2">
      <c r="A551" s="12" t="s">
        <v>336</v>
      </c>
      <c r="B551" s="12" t="s">
        <v>1129</v>
      </c>
      <c r="C551" t="s">
        <v>1128</v>
      </c>
      <c r="D551" t="s">
        <v>330</v>
      </c>
      <c r="E551" s="12" t="s">
        <v>170</v>
      </c>
      <c r="F551">
        <v>71</v>
      </c>
      <c r="G551">
        <v>0</v>
      </c>
      <c r="H551">
        <v>0</v>
      </c>
      <c r="I551" s="31">
        <f t="shared" si="48"/>
        <v>0</v>
      </c>
      <c r="J551">
        <v>0</v>
      </c>
      <c r="K551">
        <v>0</v>
      </c>
      <c r="L551" s="3">
        <v>0</v>
      </c>
      <c r="M551" s="3">
        <v>0</v>
      </c>
      <c r="N551" s="3">
        <v>0</v>
      </c>
      <c r="O551" s="15">
        <f t="shared" si="49"/>
        <v>0</v>
      </c>
      <c r="P551">
        <v>1</v>
      </c>
      <c r="Q551">
        <v>2</v>
      </c>
      <c r="R551">
        <v>0</v>
      </c>
      <c r="S551" s="13">
        <f t="shared" si="50"/>
        <v>0</v>
      </c>
      <c r="T551" s="13">
        <f t="shared" si="51"/>
        <v>0</v>
      </c>
      <c r="U551">
        <v>0</v>
      </c>
      <c r="V551">
        <v>1</v>
      </c>
      <c r="W551">
        <v>2</v>
      </c>
      <c r="X551" s="2">
        <v>18.916666666699999</v>
      </c>
      <c r="Y551" s="21">
        <v>0.25</v>
      </c>
      <c r="Z551">
        <v>0.27</v>
      </c>
      <c r="AA551">
        <v>4.76</v>
      </c>
      <c r="AB551" s="32">
        <f t="shared" si="52"/>
        <v>5.3677932405566613E-2</v>
      </c>
      <c r="AC551">
        <v>8</v>
      </c>
      <c r="AD551">
        <v>8</v>
      </c>
      <c r="AE551" s="17">
        <f t="shared" si="53"/>
        <v>0.5</v>
      </c>
      <c r="AF551" s="35">
        <v>0</v>
      </c>
      <c r="AG551" s="35">
        <v>2</v>
      </c>
      <c r="AH551" s="35">
        <v>8</v>
      </c>
      <c r="AI551" s="35">
        <v>14</v>
      </c>
      <c r="AJ551" s="35">
        <v>5</v>
      </c>
      <c r="AK551" s="35">
        <v>3</v>
      </c>
      <c r="AL551" s="35">
        <v>3</v>
      </c>
      <c r="AM551" s="35">
        <v>4</v>
      </c>
      <c r="AN551">
        <v>1</v>
      </c>
      <c r="AO551">
        <v>1</v>
      </c>
      <c r="AP551" s="2">
        <v>-15.86</v>
      </c>
      <c r="AQ551" s="2">
        <v>80.8</v>
      </c>
      <c r="AR551" s="2">
        <v>83.816000000000003</v>
      </c>
      <c r="AS551" s="21">
        <v>0.88</v>
      </c>
      <c r="AT551" s="2">
        <v>-0.9</v>
      </c>
      <c r="AU551" s="2">
        <v>0.60000000000000009</v>
      </c>
      <c r="AV551" s="2">
        <v>-0.4</v>
      </c>
      <c r="AW551" s="2">
        <v>-0.1</v>
      </c>
      <c r="AX551" s="2">
        <v>0</v>
      </c>
      <c r="AY551" s="2">
        <v>0.2</v>
      </c>
    </row>
    <row r="552" spans="1:51" x14ac:dyDescent="0.2">
      <c r="A552" s="12" t="s">
        <v>336</v>
      </c>
      <c r="B552" s="12" t="s">
        <v>1133</v>
      </c>
      <c r="C552" t="s">
        <v>1132</v>
      </c>
      <c r="D552" t="s">
        <v>305</v>
      </c>
      <c r="E552" s="12" t="s">
        <v>178</v>
      </c>
      <c r="F552">
        <v>13</v>
      </c>
      <c r="G552">
        <v>0</v>
      </c>
      <c r="H552">
        <v>0</v>
      </c>
      <c r="I552" s="31">
        <f t="shared" si="48"/>
        <v>0</v>
      </c>
      <c r="J552">
        <v>0</v>
      </c>
      <c r="K552">
        <v>0</v>
      </c>
      <c r="L552" s="3">
        <v>0</v>
      </c>
      <c r="M552" s="3">
        <v>0</v>
      </c>
      <c r="N552" s="3">
        <v>0</v>
      </c>
      <c r="O552" s="15">
        <f t="shared" si="49"/>
        <v>0</v>
      </c>
      <c r="P552">
        <v>0</v>
      </c>
      <c r="Q552">
        <v>0</v>
      </c>
      <c r="R552">
        <v>0</v>
      </c>
      <c r="S552" s="13">
        <f t="shared" si="50"/>
        <v>0</v>
      </c>
      <c r="T552" s="13">
        <f t="shared" si="51"/>
        <v>0</v>
      </c>
      <c r="U552">
        <v>0</v>
      </c>
      <c r="V552">
        <v>0</v>
      </c>
      <c r="W552">
        <v>0</v>
      </c>
      <c r="X552" s="2">
        <v>0.53333333329999999</v>
      </c>
      <c r="Y552" s="21">
        <v>3.3333333300000004E-2</v>
      </c>
      <c r="Z552">
        <v>0.04</v>
      </c>
      <c r="AA552">
        <v>6.34</v>
      </c>
      <c r="AB552" s="32">
        <f t="shared" si="52"/>
        <v>6.2695924764890288E-3</v>
      </c>
      <c r="AE552" s="17" t="str">
        <f t="shared" si="53"/>
        <v xml:space="preserve"> </v>
      </c>
      <c r="AF552" s="35">
        <v>0</v>
      </c>
      <c r="AG552" s="35">
        <v>0</v>
      </c>
      <c r="AH552" s="35">
        <v>0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>
        <v>0</v>
      </c>
      <c r="AO552">
        <v>0</v>
      </c>
      <c r="AP552" s="2">
        <v>0</v>
      </c>
      <c r="AQ552" s="2">
        <v>61.9</v>
      </c>
      <c r="AR552" s="2">
        <v>88.287000000000006</v>
      </c>
      <c r="AS552" s="21">
        <v>3.8210000000000002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</row>
    <row r="553" spans="1:51" x14ac:dyDescent="0.2">
      <c r="A553" s="12" t="s">
        <v>336</v>
      </c>
      <c r="B553" s="12" t="s">
        <v>1219</v>
      </c>
      <c r="C553" t="s">
        <v>1218</v>
      </c>
      <c r="D553" t="s">
        <v>139</v>
      </c>
      <c r="E553" s="12" t="s">
        <v>123</v>
      </c>
      <c r="F553">
        <v>50</v>
      </c>
      <c r="G553">
        <v>0</v>
      </c>
      <c r="H553">
        <v>0</v>
      </c>
      <c r="I553" s="31">
        <f t="shared" si="48"/>
        <v>0</v>
      </c>
      <c r="J553">
        <v>0</v>
      </c>
      <c r="K553">
        <v>0</v>
      </c>
      <c r="L553" s="3">
        <v>0</v>
      </c>
      <c r="M553" s="3">
        <v>0</v>
      </c>
      <c r="N553" s="3">
        <v>0</v>
      </c>
      <c r="O553" s="15">
        <f t="shared" si="49"/>
        <v>0</v>
      </c>
      <c r="P553">
        <v>2</v>
      </c>
      <c r="Q553">
        <v>0</v>
      </c>
      <c r="R553">
        <v>0</v>
      </c>
      <c r="S553" s="13">
        <f t="shared" si="50"/>
        <v>0</v>
      </c>
      <c r="T553" s="13">
        <f t="shared" si="51"/>
        <v>0</v>
      </c>
      <c r="U553">
        <v>11</v>
      </c>
      <c r="V553">
        <v>2</v>
      </c>
      <c r="W553">
        <v>1</v>
      </c>
      <c r="X553" s="2">
        <v>68.583333333300004</v>
      </c>
      <c r="Y553" s="21">
        <v>1.3666666667</v>
      </c>
      <c r="Z553">
        <v>1.35</v>
      </c>
      <c r="AA553">
        <v>4.46</v>
      </c>
      <c r="AB553" s="32">
        <f t="shared" si="52"/>
        <v>0.23235800344234078</v>
      </c>
      <c r="AC553">
        <v>15</v>
      </c>
      <c r="AD553">
        <v>19</v>
      </c>
      <c r="AE553" s="17">
        <f t="shared" si="53"/>
        <v>0.44117647058823528</v>
      </c>
      <c r="AF553" s="35">
        <v>1</v>
      </c>
      <c r="AG553" s="35">
        <v>8</v>
      </c>
      <c r="AH553" s="35">
        <v>9</v>
      </c>
      <c r="AI553" s="35">
        <v>56</v>
      </c>
      <c r="AJ553" s="35">
        <v>2</v>
      </c>
      <c r="AK553" s="35">
        <v>21</v>
      </c>
      <c r="AL553" s="35">
        <v>23</v>
      </c>
      <c r="AM553" s="35">
        <v>1</v>
      </c>
      <c r="AN553">
        <v>0</v>
      </c>
      <c r="AO553">
        <v>1</v>
      </c>
      <c r="AP553" s="2">
        <v>-84.3</v>
      </c>
      <c r="AQ553" s="2">
        <v>3.4</v>
      </c>
      <c r="AR553" s="2">
        <v>83.727000000000004</v>
      </c>
      <c r="AS553" s="21">
        <v>1.8029999999999999</v>
      </c>
      <c r="AT553" s="2">
        <v>-8.3000000000000007</v>
      </c>
      <c r="AU553" s="2">
        <v>-2.2999999999999998</v>
      </c>
      <c r="AV553" s="2">
        <v>0</v>
      </c>
      <c r="AW553" s="2">
        <v>-0.1</v>
      </c>
      <c r="AX553" s="2">
        <v>1.2</v>
      </c>
      <c r="AY553" s="2">
        <v>-1.3</v>
      </c>
    </row>
    <row r="554" spans="1:51" x14ac:dyDescent="0.2">
      <c r="A554" s="12" t="s">
        <v>336</v>
      </c>
      <c r="B554" s="12" t="s">
        <v>1381</v>
      </c>
      <c r="C554" t="s">
        <v>1387</v>
      </c>
      <c r="D554" t="s">
        <v>338</v>
      </c>
      <c r="E554" s="12" t="s">
        <v>229</v>
      </c>
      <c r="F554">
        <v>14</v>
      </c>
      <c r="G554">
        <v>0</v>
      </c>
      <c r="H554">
        <v>0</v>
      </c>
      <c r="I554" s="31">
        <f t="shared" si="48"/>
        <v>0</v>
      </c>
      <c r="J554">
        <v>0</v>
      </c>
      <c r="K554">
        <v>0</v>
      </c>
      <c r="L554" s="3">
        <v>0</v>
      </c>
      <c r="M554" s="3">
        <v>0</v>
      </c>
      <c r="N554" s="3">
        <v>0</v>
      </c>
      <c r="O554" s="15">
        <f t="shared" si="49"/>
        <v>0</v>
      </c>
      <c r="P554">
        <v>0</v>
      </c>
      <c r="Q554">
        <v>0</v>
      </c>
      <c r="R554">
        <v>0</v>
      </c>
      <c r="S554" s="13">
        <f t="shared" si="50"/>
        <v>0</v>
      </c>
      <c r="T554" s="13">
        <f t="shared" si="51"/>
        <v>0</v>
      </c>
      <c r="U554">
        <v>0</v>
      </c>
      <c r="V554">
        <v>0</v>
      </c>
      <c r="W554">
        <v>0</v>
      </c>
      <c r="X554" s="2">
        <v>0</v>
      </c>
      <c r="Y554" s="21">
        <v>0</v>
      </c>
      <c r="AB554" s="32">
        <f t="shared" si="52"/>
        <v>0</v>
      </c>
      <c r="AC554">
        <v>0</v>
      </c>
      <c r="AD554">
        <v>0</v>
      </c>
      <c r="AE554" s="17" t="str">
        <f t="shared" si="53"/>
        <v xml:space="preserve"> </v>
      </c>
      <c r="AF554" s="35">
        <v>0</v>
      </c>
      <c r="AG554" s="35">
        <v>0</v>
      </c>
      <c r="AH554" s="35">
        <v>0</v>
      </c>
      <c r="AI554" s="35">
        <v>0</v>
      </c>
      <c r="AJ554" s="35">
        <v>0</v>
      </c>
      <c r="AK554" s="35">
        <v>0</v>
      </c>
      <c r="AL554" s="35">
        <v>0</v>
      </c>
      <c r="AM554" s="35">
        <v>0</v>
      </c>
      <c r="AN554">
        <v>0</v>
      </c>
      <c r="AO554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</row>
    <row r="555" spans="1:51" x14ac:dyDescent="0.2">
      <c r="A555" s="12" t="s">
        <v>336</v>
      </c>
      <c r="B555" s="12" t="s">
        <v>1390</v>
      </c>
      <c r="C555" t="s">
        <v>1389</v>
      </c>
      <c r="D555" s="12" t="s">
        <v>223</v>
      </c>
      <c r="E555" s="12" t="s">
        <v>148</v>
      </c>
      <c r="F555">
        <v>44</v>
      </c>
      <c r="G555">
        <v>0</v>
      </c>
      <c r="H555">
        <v>0</v>
      </c>
      <c r="I555" s="31">
        <f t="shared" si="48"/>
        <v>0</v>
      </c>
      <c r="J555">
        <v>0</v>
      </c>
      <c r="K555">
        <v>0</v>
      </c>
      <c r="L555" s="3">
        <v>0</v>
      </c>
      <c r="M555" s="3">
        <v>0</v>
      </c>
      <c r="N555" s="3">
        <v>0</v>
      </c>
      <c r="O555" s="15">
        <f t="shared" si="49"/>
        <v>0</v>
      </c>
      <c r="P555">
        <v>0</v>
      </c>
      <c r="Q555">
        <v>0</v>
      </c>
      <c r="R555">
        <v>0</v>
      </c>
      <c r="S555" s="13">
        <f t="shared" si="50"/>
        <v>0</v>
      </c>
      <c r="T555" s="13">
        <f t="shared" si="51"/>
        <v>0</v>
      </c>
      <c r="U555">
        <v>0</v>
      </c>
      <c r="V555">
        <v>0</v>
      </c>
      <c r="W555">
        <v>0</v>
      </c>
      <c r="X555" s="2">
        <v>0.75</v>
      </c>
      <c r="Y555" s="21">
        <v>1.6666666699999999E-2</v>
      </c>
      <c r="Z555">
        <v>0.02</v>
      </c>
      <c r="AA555">
        <v>5.83</v>
      </c>
      <c r="AB555" s="32">
        <f t="shared" si="52"/>
        <v>3.4188034188034192E-3</v>
      </c>
      <c r="AC555">
        <v>0</v>
      </c>
      <c r="AD555">
        <v>0</v>
      </c>
      <c r="AE555" s="17" t="str">
        <f t="shared" si="53"/>
        <v xml:space="preserve"> </v>
      </c>
      <c r="AF555" s="35">
        <v>0</v>
      </c>
      <c r="AG555" s="35">
        <v>0</v>
      </c>
      <c r="AH555" s="35">
        <v>0</v>
      </c>
      <c r="AI555" s="35">
        <v>1</v>
      </c>
      <c r="AJ555" s="35">
        <v>0</v>
      </c>
      <c r="AK555" s="35">
        <v>0</v>
      </c>
      <c r="AL555" s="35">
        <v>0</v>
      </c>
      <c r="AM555" s="35">
        <v>0</v>
      </c>
      <c r="AN555">
        <v>0</v>
      </c>
      <c r="AO555">
        <v>0</v>
      </c>
      <c r="AP555" s="2">
        <v>-80</v>
      </c>
      <c r="AQ555" s="2">
        <v>1.2</v>
      </c>
      <c r="AR555" s="2">
        <v>79.2</v>
      </c>
      <c r="AS555" s="21">
        <v>-2.0739999999999998</v>
      </c>
      <c r="AT555" s="2">
        <v>-0.1</v>
      </c>
      <c r="AU555" s="2">
        <v>0</v>
      </c>
      <c r="AV555" s="2">
        <v>0</v>
      </c>
      <c r="AW555" s="2">
        <v>-0.1</v>
      </c>
      <c r="AX555" s="2">
        <v>0</v>
      </c>
      <c r="AY555" s="2">
        <v>0</v>
      </c>
    </row>
    <row r="556" spans="1:51" x14ac:dyDescent="0.2">
      <c r="A556" s="12" t="s">
        <v>336</v>
      </c>
      <c r="B556" s="12" t="s">
        <v>1478</v>
      </c>
      <c r="C556" t="s">
        <v>1477</v>
      </c>
      <c r="D556" t="s">
        <v>317</v>
      </c>
      <c r="E556" s="12" t="s">
        <v>178</v>
      </c>
      <c r="F556">
        <v>16</v>
      </c>
      <c r="G556">
        <v>0</v>
      </c>
      <c r="H556">
        <v>0</v>
      </c>
      <c r="I556" s="31">
        <f t="shared" si="48"/>
        <v>0</v>
      </c>
      <c r="J556">
        <v>0</v>
      </c>
      <c r="K556">
        <v>0</v>
      </c>
      <c r="L556" s="3">
        <v>0</v>
      </c>
      <c r="M556" s="3">
        <v>0</v>
      </c>
      <c r="N556" s="3">
        <v>0</v>
      </c>
      <c r="O556" s="15">
        <f t="shared" si="49"/>
        <v>0</v>
      </c>
      <c r="P556">
        <v>0</v>
      </c>
      <c r="Q556">
        <v>0</v>
      </c>
      <c r="R556">
        <v>0</v>
      </c>
      <c r="S556" s="13">
        <f t="shared" si="50"/>
        <v>0</v>
      </c>
      <c r="T556" s="13">
        <f t="shared" si="51"/>
        <v>0</v>
      </c>
      <c r="U556">
        <v>0</v>
      </c>
      <c r="V556">
        <v>0</v>
      </c>
      <c r="W556">
        <v>0</v>
      </c>
      <c r="X556" s="2">
        <v>0.65</v>
      </c>
      <c r="Y556" s="21">
        <v>3.3333333300000004E-2</v>
      </c>
      <c r="Z556">
        <v>0.03</v>
      </c>
      <c r="AA556">
        <v>3.63</v>
      </c>
      <c r="AB556" s="32">
        <f t="shared" si="52"/>
        <v>8.1967213114754103E-3</v>
      </c>
      <c r="AE556" s="17" t="str">
        <f t="shared" si="53"/>
        <v xml:space="preserve"> </v>
      </c>
      <c r="AF556" s="35">
        <v>0</v>
      </c>
      <c r="AG556" s="35">
        <v>0</v>
      </c>
      <c r="AH556" s="35">
        <v>0</v>
      </c>
      <c r="AI556" s="35">
        <v>2</v>
      </c>
      <c r="AJ556" s="35">
        <v>0</v>
      </c>
      <c r="AK556" s="35">
        <v>0</v>
      </c>
      <c r="AL556" s="35">
        <v>0</v>
      </c>
      <c r="AM556" s="35">
        <v>0</v>
      </c>
      <c r="AN556">
        <v>0</v>
      </c>
      <c r="AO556">
        <v>0</v>
      </c>
      <c r="AP556" s="2">
        <v>-300</v>
      </c>
      <c r="AQ556" s="2">
        <v>-223.6</v>
      </c>
      <c r="AR556" s="2">
        <v>83.052000000000007</v>
      </c>
      <c r="AS556" s="21">
        <v>3.258</v>
      </c>
      <c r="AT556" s="2">
        <v>-0.30000000000000004</v>
      </c>
      <c r="AU556" s="2">
        <v>-0.2</v>
      </c>
      <c r="AV556" s="2">
        <v>0</v>
      </c>
      <c r="AW556" s="2">
        <v>0</v>
      </c>
      <c r="AX556" s="2">
        <v>0</v>
      </c>
      <c r="AY556" s="2">
        <v>-0.2</v>
      </c>
    </row>
    <row r="557" spans="1:51" x14ac:dyDescent="0.2">
      <c r="A557" s="12" t="s">
        <v>336</v>
      </c>
      <c r="B557" s="12" t="s">
        <v>1596</v>
      </c>
      <c r="C557" t="s">
        <v>1599</v>
      </c>
      <c r="D557" t="s">
        <v>684</v>
      </c>
      <c r="E557" s="12" t="s">
        <v>178</v>
      </c>
      <c r="F557">
        <v>38</v>
      </c>
      <c r="G557">
        <v>0</v>
      </c>
      <c r="H557">
        <v>0</v>
      </c>
      <c r="I557" s="31">
        <f t="shared" si="48"/>
        <v>0</v>
      </c>
      <c r="J557">
        <v>0</v>
      </c>
      <c r="K557">
        <v>0</v>
      </c>
      <c r="L557" s="3">
        <v>0</v>
      </c>
      <c r="M557" s="3">
        <v>0</v>
      </c>
      <c r="N557" s="3">
        <v>0</v>
      </c>
      <c r="O557" s="15">
        <f t="shared" si="49"/>
        <v>0</v>
      </c>
      <c r="P557">
        <v>1</v>
      </c>
      <c r="Q557">
        <v>1</v>
      </c>
      <c r="R557">
        <v>0</v>
      </c>
      <c r="S557" s="13">
        <f t="shared" si="50"/>
        <v>0</v>
      </c>
      <c r="T557" s="13">
        <f t="shared" si="51"/>
        <v>0</v>
      </c>
      <c r="U557">
        <v>19</v>
      </c>
      <c r="V557">
        <v>21</v>
      </c>
      <c r="W557">
        <v>3</v>
      </c>
      <c r="X557" s="2">
        <v>102.1833333333</v>
      </c>
      <c r="Y557" s="21">
        <v>2.6833333333000002</v>
      </c>
      <c r="Z557">
        <v>2.58</v>
      </c>
      <c r="AA557">
        <v>3.38</v>
      </c>
      <c r="AB557" s="32">
        <f t="shared" si="52"/>
        <v>0.4328859060402685</v>
      </c>
      <c r="AE557" s="17" t="str">
        <f t="shared" si="53"/>
        <v xml:space="preserve"> </v>
      </c>
      <c r="AF557" s="35">
        <v>1</v>
      </c>
      <c r="AG557" s="35">
        <v>19</v>
      </c>
      <c r="AH557" s="35">
        <v>12</v>
      </c>
      <c r="AI557" s="35">
        <v>67</v>
      </c>
      <c r="AJ557" s="35">
        <v>8</v>
      </c>
      <c r="AK557" s="35">
        <v>33</v>
      </c>
      <c r="AL557" s="35">
        <v>40</v>
      </c>
      <c r="AM557" s="35">
        <v>2</v>
      </c>
      <c r="AN557">
        <v>1</v>
      </c>
      <c r="AO557">
        <v>0</v>
      </c>
      <c r="AP557" s="2">
        <v>-83.25</v>
      </c>
      <c r="AQ557" s="2">
        <v>-1.1000000000000001</v>
      </c>
      <c r="AR557" s="2">
        <v>83.308999999999997</v>
      </c>
      <c r="AS557" s="21">
        <v>3.286</v>
      </c>
      <c r="AT557" s="2">
        <v>-10.199999999999999</v>
      </c>
      <c r="AU557" s="2">
        <v>-0.8</v>
      </c>
      <c r="AV557" s="2">
        <v>0.2</v>
      </c>
      <c r="AW557" s="2">
        <v>0.30000000000000004</v>
      </c>
      <c r="AX557" s="2">
        <v>-0.5</v>
      </c>
      <c r="AY557" s="2">
        <v>-0.7</v>
      </c>
    </row>
    <row r="558" spans="1:51" x14ac:dyDescent="0.2">
      <c r="A558" s="12" t="s">
        <v>336</v>
      </c>
      <c r="B558" s="12" t="s">
        <v>1647</v>
      </c>
      <c r="C558" t="s">
        <v>1646</v>
      </c>
      <c r="D558" t="s">
        <v>169</v>
      </c>
      <c r="E558" s="12" t="s">
        <v>546</v>
      </c>
      <c r="F558">
        <v>46</v>
      </c>
      <c r="G558">
        <v>0</v>
      </c>
      <c r="H558">
        <v>0</v>
      </c>
      <c r="I558" s="31">
        <f t="shared" si="48"/>
        <v>0</v>
      </c>
      <c r="J558">
        <v>0</v>
      </c>
      <c r="K558">
        <v>0</v>
      </c>
      <c r="L558" s="3">
        <v>0</v>
      </c>
      <c r="M558" s="3">
        <v>0</v>
      </c>
      <c r="N558" s="3">
        <v>0</v>
      </c>
      <c r="O558" s="15">
        <f t="shared" si="49"/>
        <v>0</v>
      </c>
      <c r="P558">
        <v>1</v>
      </c>
      <c r="Q558">
        <v>2</v>
      </c>
      <c r="R558">
        <v>0</v>
      </c>
      <c r="S558" s="13">
        <f t="shared" si="50"/>
        <v>0</v>
      </c>
      <c r="T558" s="13">
        <f t="shared" si="51"/>
        <v>0</v>
      </c>
      <c r="U558">
        <v>5</v>
      </c>
      <c r="V558">
        <v>1</v>
      </c>
      <c r="W558">
        <v>1</v>
      </c>
      <c r="X558" s="2">
        <v>44.983333333300003</v>
      </c>
      <c r="Y558" s="21">
        <v>0.96666666670000001</v>
      </c>
      <c r="Z558">
        <v>0.98</v>
      </c>
      <c r="AA558">
        <v>3.82</v>
      </c>
      <c r="AB558" s="32">
        <f t="shared" si="52"/>
        <v>0.20416666666666666</v>
      </c>
      <c r="AC558">
        <v>1</v>
      </c>
      <c r="AD558">
        <v>1</v>
      </c>
      <c r="AE558" s="17">
        <f t="shared" si="53"/>
        <v>0.5</v>
      </c>
      <c r="AF558" s="35">
        <v>0</v>
      </c>
      <c r="AG558" s="35">
        <v>5</v>
      </c>
      <c r="AH558" s="35">
        <v>10</v>
      </c>
      <c r="AI558" s="35">
        <v>33</v>
      </c>
      <c r="AJ558" s="35">
        <v>2</v>
      </c>
      <c r="AK558" s="35">
        <v>15</v>
      </c>
      <c r="AL558" s="35">
        <v>21</v>
      </c>
      <c r="AM558" s="35">
        <v>1</v>
      </c>
      <c r="AN558">
        <v>0</v>
      </c>
      <c r="AO558">
        <v>0</v>
      </c>
      <c r="AP558" s="2">
        <v>-81.36</v>
      </c>
      <c r="AQ558" s="2">
        <v>-2.1</v>
      </c>
      <c r="AR558" s="2">
        <v>75.686999999999998</v>
      </c>
      <c r="AS558" s="21">
        <v>-16.885000000000002</v>
      </c>
      <c r="AT558" s="2">
        <v>-3.5</v>
      </c>
      <c r="AU558" s="2">
        <v>0.5</v>
      </c>
      <c r="AV558" s="2">
        <v>-0.30000000000000004</v>
      </c>
      <c r="AW558" s="2">
        <v>0.1</v>
      </c>
      <c r="AX558" s="2">
        <v>-0.4</v>
      </c>
      <c r="AY558" s="2">
        <v>-0.1</v>
      </c>
    </row>
    <row r="559" spans="1:51" x14ac:dyDescent="0.2">
      <c r="A559" s="12" t="s">
        <v>336</v>
      </c>
      <c r="B559" s="12" t="s">
        <v>1763</v>
      </c>
      <c r="C559" t="s">
        <v>1762</v>
      </c>
      <c r="D559" s="12" t="s">
        <v>131</v>
      </c>
      <c r="E559" s="12" t="s">
        <v>170</v>
      </c>
      <c r="F559">
        <v>77</v>
      </c>
      <c r="G559">
        <v>1</v>
      </c>
      <c r="H559">
        <v>0</v>
      </c>
      <c r="I559" s="31">
        <f t="shared" si="48"/>
        <v>1</v>
      </c>
      <c r="J559">
        <v>0</v>
      </c>
      <c r="K559">
        <v>0</v>
      </c>
      <c r="L559" s="3">
        <v>1</v>
      </c>
      <c r="M559" s="3">
        <v>0</v>
      </c>
      <c r="N559" s="3">
        <v>0</v>
      </c>
      <c r="O559" s="15">
        <f t="shared" si="49"/>
        <v>0</v>
      </c>
      <c r="P559">
        <v>17</v>
      </c>
      <c r="Q559">
        <v>1</v>
      </c>
      <c r="R559">
        <v>1</v>
      </c>
      <c r="S559" s="13">
        <f t="shared" si="50"/>
        <v>5.8823529411764705E-2</v>
      </c>
      <c r="T559" s="13">
        <f t="shared" si="51"/>
        <v>5.2631578947368418E-2</v>
      </c>
      <c r="U559">
        <v>27</v>
      </c>
      <c r="V559">
        <v>9</v>
      </c>
      <c r="W559">
        <v>4</v>
      </c>
      <c r="X559" s="2">
        <v>199.25</v>
      </c>
      <c r="Y559" s="21">
        <v>2.5833333333000001</v>
      </c>
      <c r="Z559">
        <v>2.5099999999999998</v>
      </c>
      <c r="AA559">
        <v>2.77</v>
      </c>
      <c r="AB559" s="32">
        <f t="shared" si="52"/>
        <v>0.4753787878787879</v>
      </c>
      <c r="AC559">
        <v>8</v>
      </c>
      <c r="AD559">
        <v>7</v>
      </c>
      <c r="AE559" s="17">
        <f t="shared" si="53"/>
        <v>0.53333333333333333</v>
      </c>
      <c r="AF559" s="35">
        <v>2</v>
      </c>
      <c r="AG559" s="35">
        <v>18</v>
      </c>
      <c r="AH559" s="35">
        <v>19</v>
      </c>
      <c r="AI559" s="35">
        <v>152</v>
      </c>
      <c r="AJ559" s="35">
        <v>6</v>
      </c>
      <c r="AK559" s="35">
        <v>85</v>
      </c>
      <c r="AL559" s="35">
        <v>92</v>
      </c>
      <c r="AM559" s="35">
        <v>5</v>
      </c>
      <c r="AN559">
        <v>0</v>
      </c>
      <c r="AO559">
        <v>2</v>
      </c>
      <c r="AP559" s="2">
        <v>-97.98</v>
      </c>
      <c r="AQ559" s="2">
        <v>-15.1</v>
      </c>
      <c r="AR559" s="2">
        <v>81.135999999999996</v>
      </c>
      <c r="AS559" s="21">
        <v>0.215</v>
      </c>
      <c r="AT559" s="2">
        <v>-17.899999999999999</v>
      </c>
      <c r="AU559" s="2">
        <v>1.5</v>
      </c>
      <c r="AV559" s="2">
        <v>0.4</v>
      </c>
      <c r="AW559" s="2">
        <v>0.9</v>
      </c>
      <c r="AX559" s="2">
        <v>0.4</v>
      </c>
      <c r="AY559" s="2">
        <v>3.3</v>
      </c>
    </row>
    <row r="560" spans="1:51" x14ac:dyDescent="0.2">
      <c r="A560" s="12" t="s">
        <v>336</v>
      </c>
      <c r="B560" s="12" t="s">
        <v>1850</v>
      </c>
      <c r="C560" t="s">
        <v>1849</v>
      </c>
      <c r="D560" t="s">
        <v>330</v>
      </c>
      <c r="E560" s="12" t="s">
        <v>178</v>
      </c>
      <c r="F560">
        <v>1</v>
      </c>
      <c r="G560">
        <v>0</v>
      </c>
      <c r="H560">
        <v>0</v>
      </c>
      <c r="I560" s="31">
        <f t="shared" si="48"/>
        <v>0</v>
      </c>
      <c r="J560">
        <v>0</v>
      </c>
      <c r="K560">
        <v>0</v>
      </c>
      <c r="L560" s="3">
        <v>0</v>
      </c>
      <c r="M560" s="3">
        <v>0</v>
      </c>
      <c r="N560" s="3">
        <v>0</v>
      </c>
      <c r="O560" s="15">
        <f t="shared" si="49"/>
        <v>0</v>
      </c>
      <c r="P560">
        <v>0</v>
      </c>
      <c r="Q560">
        <v>0</v>
      </c>
      <c r="R560">
        <v>0</v>
      </c>
      <c r="S560" s="13">
        <f t="shared" si="50"/>
        <v>0</v>
      </c>
      <c r="T560" s="13">
        <f t="shared" si="51"/>
        <v>0</v>
      </c>
      <c r="U560">
        <v>0</v>
      </c>
      <c r="V560">
        <v>0</v>
      </c>
      <c r="W560">
        <v>0</v>
      </c>
      <c r="X560" s="2">
        <v>1.0166666666999999</v>
      </c>
      <c r="Y560" s="21">
        <v>1.0166666666999999</v>
      </c>
      <c r="Z560">
        <v>1.02</v>
      </c>
      <c r="AA560">
        <v>8.58</v>
      </c>
      <c r="AB560" s="32">
        <f t="shared" si="52"/>
        <v>0.10625000000000001</v>
      </c>
      <c r="AE560" s="17" t="str">
        <f t="shared" si="53"/>
        <v xml:space="preserve"> </v>
      </c>
      <c r="AF560" s="35">
        <v>0</v>
      </c>
      <c r="AG560" s="35">
        <v>0</v>
      </c>
      <c r="AH560" s="35">
        <v>0</v>
      </c>
      <c r="AI560" s="35">
        <v>0</v>
      </c>
      <c r="AJ560" s="35">
        <v>0</v>
      </c>
      <c r="AK560" s="35">
        <v>0</v>
      </c>
      <c r="AL560" s="35">
        <v>0</v>
      </c>
      <c r="AM560" s="35">
        <v>0</v>
      </c>
      <c r="AN560">
        <v>0</v>
      </c>
      <c r="AO560">
        <v>0</v>
      </c>
      <c r="AP560" s="2">
        <v>0</v>
      </c>
      <c r="AQ560" s="2">
        <v>118.8</v>
      </c>
      <c r="AR560" s="2">
        <v>76.73</v>
      </c>
      <c r="AS560" s="21">
        <v>-5.0890000000000004</v>
      </c>
      <c r="AT560" s="2">
        <v>0</v>
      </c>
      <c r="AU560" s="2">
        <v>0.1</v>
      </c>
      <c r="AV560" s="2">
        <v>0</v>
      </c>
      <c r="AW560" s="2">
        <v>0</v>
      </c>
      <c r="AX560" s="2">
        <v>0</v>
      </c>
      <c r="AY560" s="2">
        <v>0.1</v>
      </c>
    </row>
    <row r="561" spans="1:51" x14ac:dyDescent="0.2">
      <c r="A561" s="12" t="s">
        <v>336</v>
      </c>
      <c r="B561" s="12" t="s">
        <v>1859</v>
      </c>
      <c r="C561" t="s">
        <v>1858</v>
      </c>
      <c r="D561" t="s">
        <v>610</v>
      </c>
      <c r="E561" s="12" t="s">
        <v>178</v>
      </c>
      <c r="F561">
        <v>62</v>
      </c>
      <c r="G561">
        <v>0</v>
      </c>
      <c r="H561">
        <v>0</v>
      </c>
      <c r="I561" s="31">
        <f t="shared" si="48"/>
        <v>0</v>
      </c>
      <c r="J561">
        <v>0</v>
      </c>
      <c r="K561">
        <v>0</v>
      </c>
      <c r="L561" s="3">
        <v>0</v>
      </c>
      <c r="M561" s="3">
        <v>0</v>
      </c>
      <c r="N561" s="3">
        <v>0</v>
      </c>
      <c r="O561" s="15">
        <f t="shared" si="49"/>
        <v>0</v>
      </c>
      <c r="P561">
        <v>0</v>
      </c>
      <c r="Q561">
        <v>0</v>
      </c>
      <c r="R561">
        <v>0</v>
      </c>
      <c r="S561" s="13">
        <f t="shared" si="50"/>
        <v>0</v>
      </c>
      <c r="T561" s="13">
        <f t="shared" si="51"/>
        <v>0</v>
      </c>
      <c r="U561">
        <v>1</v>
      </c>
      <c r="V561">
        <v>1</v>
      </c>
      <c r="W561">
        <v>0</v>
      </c>
      <c r="X561" s="2">
        <v>11.2833333333</v>
      </c>
      <c r="Y561" s="21">
        <v>0.16666666669999999</v>
      </c>
      <c r="Z561">
        <v>0.18</v>
      </c>
      <c r="AA561">
        <v>4.13</v>
      </c>
      <c r="AB561" s="32">
        <f t="shared" si="52"/>
        <v>4.1763341067285388E-2</v>
      </c>
      <c r="AE561" s="17" t="str">
        <f t="shared" si="53"/>
        <v xml:space="preserve"> </v>
      </c>
      <c r="AF561" s="35">
        <v>1</v>
      </c>
      <c r="AG561" s="35">
        <v>1</v>
      </c>
      <c r="AH561" s="35">
        <v>0</v>
      </c>
      <c r="AI561" s="35">
        <v>4</v>
      </c>
      <c r="AJ561" s="35">
        <v>2</v>
      </c>
      <c r="AK561" s="35">
        <v>3</v>
      </c>
      <c r="AL561" s="35">
        <v>5</v>
      </c>
      <c r="AM561" s="35">
        <v>0</v>
      </c>
      <c r="AN561">
        <v>1</v>
      </c>
      <c r="AO561">
        <v>1</v>
      </c>
      <c r="AP561" s="2">
        <v>-52.4</v>
      </c>
      <c r="AQ561" s="2">
        <v>24.4</v>
      </c>
      <c r="AR561" s="2">
        <v>80.887</v>
      </c>
      <c r="AS561" s="21">
        <v>0.96599999999999997</v>
      </c>
      <c r="AT561" s="2">
        <v>-0.30000000000000004</v>
      </c>
      <c r="AU561" s="2">
        <v>0.60000000000000009</v>
      </c>
      <c r="AV561" s="2">
        <v>-0.1</v>
      </c>
      <c r="AW561" s="2">
        <v>0</v>
      </c>
      <c r="AX561" s="2">
        <v>-0.2</v>
      </c>
      <c r="AY561" s="2">
        <v>0.30000000000000004</v>
      </c>
    </row>
    <row r="562" spans="1:51" x14ac:dyDescent="0.2">
      <c r="A562" s="12" t="s">
        <v>336</v>
      </c>
      <c r="B562" s="12" t="s">
        <v>1979</v>
      </c>
      <c r="C562" t="s">
        <v>1978</v>
      </c>
      <c r="D562" t="s">
        <v>529</v>
      </c>
      <c r="E562" s="12" t="s">
        <v>156</v>
      </c>
      <c r="F562">
        <v>33</v>
      </c>
      <c r="G562">
        <v>0</v>
      </c>
      <c r="H562">
        <v>0</v>
      </c>
      <c r="I562" s="31">
        <f t="shared" si="48"/>
        <v>0</v>
      </c>
      <c r="J562">
        <v>0</v>
      </c>
      <c r="K562">
        <v>0</v>
      </c>
      <c r="L562" s="3">
        <v>0</v>
      </c>
      <c r="M562" s="3">
        <v>0</v>
      </c>
      <c r="N562" s="3">
        <v>0</v>
      </c>
      <c r="O562" s="15">
        <f t="shared" si="49"/>
        <v>0</v>
      </c>
      <c r="P562">
        <v>0</v>
      </c>
      <c r="Q562">
        <v>0</v>
      </c>
      <c r="R562">
        <v>0</v>
      </c>
      <c r="S562" s="13">
        <f t="shared" si="50"/>
        <v>0</v>
      </c>
      <c r="T562" s="13">
        <f t="shared" si="51"/>
        <v>0</v>
      </c>
      <c r="U562">
        <v>0</v>
      </c>
      <c r="V562">
        <v>0</v>
      </c>
      <c r="W562">
        <v>0</v>
      </c>
      <c r="X562" s="2">
        <v>0</v>
      </c>
      <c r="Y562" s="21">
        <v>0</v>
      </c>
      <c r="AB562" s="32">
        <f t="shared" si="52"/>
        <v>0</v>
      </c>
      <c r="AC562">
        <v>0</v>
      </c>
      <c r="AD562">
        <v>0</v>
      </c>
      <c r="AE562" s="17" t="str">
        <f t="shared" si="53"/>
        <v xml:space="preserve"> </v>
      </c>
      <c r="AF562" s="35">
        <v>0</v>
      </c>
      <c r="AG562" s="35">
        <v>0</v>
      </c>
      <c r="AH562" s="35">
        <v>0</v>
      </c>
      <c r="AI562" s="35">
        <v>0</v>
      </c>
      <c r="AJ562" s="35">
        <v>0</v>
      </c>
      <c r="AK562" s="35">
        <v>0</v>
      </c>
      <c r="AL562" s="35">
        <v>0</v>
      </c>
      <c r="AM562" s="35">
        <v>0</v>
      </c>
      <c r="AN562">
        <v>0</v>
      </c>
      <c r="AO56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</row>
    <row r="563" spans="1:51" x14ac:dyDescent="0.2">
      <c r="A563" s="12" t="s">
        <v>336</v>
      </c>
      <c r="B563" s="12" t="s">
        <v>2260</v>
      </c>
      <c r="C563" t="s">
        <v>2259</v>
      </c>
      <c r="D563" t="s">
        <v>338</v>
      </c>
      <c r="E563" s="12" t="s">
        <v>132</v>
      </c>
      <c r="F563">
        <v>2</v>
      </c>
      <c r="G563">
        <v>0</v>
      </c>
      <c r="H563">
        <v>0</v>
      </c>
      <c r="I563" s="31">
        <f t="shared" si="48"/>
        <v>0</v>
      </c>
      <c r="J563">
        <v>0</v>
      </c>
      <c r="K563">
        <v>0</v>
      </c>
      <c r="L563" s="3">
        <v>0</v>
      </c>
      <c r="M563" s="3">
        <v>0</v>
      </c>
      <c r="N563" s="3">
        <v>0</v>
      </c>
      <c r="O563" s="15">
        <f t="shared" si="49"/>
        <v>0</v>
      </c>
      <c r="P563">
        <v>0</v>
      </c>
      <c r="Q563">
        <v>0</v>
      </c>
      <c r="R563">
        <v>0</v>
      </c>
      <c r="S563" s="13">
        <f t="shared" si="50"/>
        <v>0</v>
      </c>
      <c r="T563" s="13">
        <f t="shared" si="51"/>
        <v>0</v>
      </c>
      <c r="U563">
        <v>0</v>
      </c>
      <c r="V563">
        <v>0</v>
      </c>
      <c r="W563">
        <v>0</v>
      </c>
      <c r="X563" s="2">
        <v>0.98333333330000006</v>
      </c>
      <c r="Y563" s="21">
        <v>0.4833333333</v>
      </c>
      <c r="Z563">
        <v>0.49</v>
      </c>
      <c r="AA563">
        <v>2.96</v>
      </c>
      <c r="AB563" s="32">
        <f t="shared" si="52"/>
        <v>0.14202898550724638</v>
      </c>
      <c r="AC563">
        <v>0</v>
      </c>
      <c r="AD563">
        <v>0</v>
      </c>
      <c r="AE563" s="17" t="str">
        <f t="shared" si="53"/>
        <v xml:space="preserve"> </v>
      </c>
      <c r="AF563" s="35">
        <v>0</v>
      </c>
      <c r="AG563" s="35">
        <v>0</v>
      </c>
      <c r="AH563" s="35">
        <v>1</v>
      </c>
      <c r="AI563" s="35">
        <v>0</v>
      </c>
      <c r="AJ563" s="35">
        <v>0</v>
      </c>
      <c r="AK563" s="35">
        <v>1</v>
      </c>
      <c r="AL563" s="35">
        <v>1</v>
      </c>
      <c r="AM563" s="35">
        <v>0</v>
      </c>
      <c r="AN563">
        <v>0</v>
      </c>
      <c r="AO563">
        <v>0</v>
      </c>
      <c r="AP563" s="2">
        <v>-61.02</v>
      </c>
      <c r="AQ563" s="2">
        <v>30.3</v>
      </c>
      <c r="AR563" s="2">
        <v>84.094999999999999</v>
      </c>
      <c r="AS563" s="21">
        <v>2.2669999999999999</v>
      </c>
      <c r="AT563" s="2">
        <v>0.2</v>
      </c>
      <c r="AU563" s="2">
        <v>0.4</v>
      </c>
      <c r="AV563" s="2">
        <v>0</v>
      </c>
      <c r="AW563" s="2">
        <v>0</v>
      </c>
      <c r="AX563" s="2">
        <v>0</v>
      </c>
      <c r="AY563" s="2">
        <v>0.30000000000000004</v>
      </c>
    </row>
    <row r="564" spans="1:51" x14ac:dyDescent="0.2">
      <c r="A564" s="12" t="s">
        <v>336</v>
      </c>
      <c r="B564" s="12" t="s">
        <v>1247</v>
      </c>
      <c r="C564" t="s">
        <v>2349</v>
      </c>
      <c r="D564" t="s">
        <v>300</v>
      </c>
      <c r="E564" s="12" t="s">
        <v>156</v>
      </c>
      <c r="F564">
        <v>79</v>
      </c>
      <c r="G564">
        <v>0</v>
      </c>
      <c r="H564">
        <v>0</v>
      </c>
      <c r="I564" s="31">
        <f t="shared" si="48"/>
        <v>0</v>
      </c>
      <c r="J564">
        <v>0</v>
      </c>
      <c r="K564">
        <v>0</v>
      </c>
      <c r="L564" s="3">
        <v>0</v>
      </c>
      <c r="M564" s="3">
        <v>0</v>
      </c>
      <c r="N564" s="3">
        <v>0</v>
      </c>
      <c r="O564" s="15">
        <f t="shared" si="49"/>
        <v>0</v>
      </c>
      <c r="P564">
        <v>2</v>
      </c>
      <c r="Q564">
        <v>2</v>
      </c>
      <c r="R564">
        <v>1</v>
      </c>
      <c r="S564" s="13">
        <f t="shared" si="50"/>
        <v>0</v>
      </c>
      <c r="T564" s="13">
        <f t="shared" si="51"/>
        <v>0</v>
      </c>
      <c r="U564">
        <v>6</v>
      </c>
      <c r="V564">
        <v>0</v>
      </c>
      <c r="W564">
        <v>3</v>
      </c>
      <c r="X564" s="2">
        <v>54.266666666699997</v>
      </c>
      <c r="Y564" s="21">
        <v>0.68333333330000001</v>
      </c>
      <c r="Z564">
        <v>0.69</v>
      </c>
      <c r="AA564">
        <v>4.3600000000000003</v>
      </c>
      <c r="AB564" s="32">
        <f t="shared" si="52"/>
        <v>0.13663366336633662</v>
      </c>
      <c r="AC564">
        <v>1</v>
      </c>
      <c r="AD564">
        <v>1</v>
      </c>
      <c r="AE564" s="17">
        <f t="shared" si="53"/>
        <v>0.5</v>
      </c>
      <c r="AF564" s="35">
        <v>0</v>
      </c>
      <c r="AG564" s="35">
        <v>12</v>
      </c>
      <c r="AH564" s="35">
        <v>5</v>
      </c>
      <c r="AI564" s="35">
        <v>33</v>
      </c>
      <c r="AJ564" s="35">
        <v>3</v>
      </c>
      <c r="AK564" s="35">
        <v>28</v>
      </c>
      <c r="AL564" s="35">
        <v>28</v>
      </c>
      <c r="AM564" s="35">
        <v>2</v>
      </c>
      <c r="AN564">
        <v>0</v>
      </c>
      <c r="AO564">
        <v>1</v>
      </c>
      <c r="AP564" s="2">
        <v>-100.31</v>
      </c>
      <c r="AQ564" s="2">
        <v>-25.6</v>
      </c>
      <c r="AR564" s="2">
        <v>66.349999999999994</v>
      </c>
      <c r="AS564" s="21">
        <v>-18.885999999999999</v>
      </c>
      <c r="AT564" s="2">
        <v>-4.9000000000000004</v>
      </c>
      <c r="AU564" s="2">
        <v>0.1</v>
      </c>
      <c r="AV564" s="2">
        <v>0.1</v>
      </c>
      <c r="AW564" s="2">
        <v>0.2</v>
      </c>
      <c r="AX564" s="2">
        <v>-0.60000000000000009</v>
      </c>
      <c r="AY564" s="2">
        <v>-0.2</v>
      </c>
    </row>
    <row r="565" spans="1:51" x14ac:dyDescent="0.2">
      <c r="A565" s="12" t="s">
        <v>336</v>
      </c>
      <c r="B565" s="12" t="s">
        <v>2542</v>
      </c>
      <c r="C565" t="s">
        <v>2541</v>
      </c>
      <c r="D565" s="12" t="s">
        <v>305</v>
      </c>
      <c r="E565" s="12" t="s">
        <v>156</v>
      </c>
      <c r="F565">
        <v>75</v>
      </c>
      <c r="G565">
        <v>0</v>
      </c>
      <c r="H565">
        <v>0</v>
      </c>
      <c r="I565" s="31">
        <f t="shared" si="48"/>
        <v>0</v>
      </c>
      <c r="J565">
        <v>0</v>
      </c>
      <c r="K565">
        <v>0</v>
      </c>
      <c r="L565" s="3">
        <v>0</v>
      </c>
      <c r="M565" s="3">
        <v>0</v>
      </c>
      <c r="N565" s="3">
        <v>0</v>
      </c>
      <c r="O565" s="15">
        <f t="shared" si="49"/>
        <v>0</v>
      </c>
      <c r="P565">
        <v>0</v>
      </c>
      <c r="Q565">
        <v>0</v>
      </c>
      <c r="R565">
        <v>0</v>
      </c>
      <c r="S565" s="13">
        <f t="shared" si="50"/>
        <v>0</v>
      </c>
      <c r="T565" s="13">
        <f t="shared" si="51"/>
        <v>0</v>
      </c>
      <c r="U565">
        <v>2</v>
      </c>
      <c r="V565">
        <v>0</v>
      </c>
      <c r="W565">
        <v>0</v>
      </c>
      <c r="X565" s="2">
        <v>2.2000000000000002</v>
      </c>
      <c r="Y565" s="21">
        <v>1.6666666699999999E-2</v>
      </c>
      <c r="Z565">
        <v>0.04</v>
      </c>
      <c r="AA565">
        <v>5.12</v>
      </c>
      <c r="AB565" s="32">
        <f t="shared" si="52"/>
        <v>7.7519379844961239E-3</v>
      </c>
      <c r="AC565">
        <v>0</v>
      </c>
      <c r="AD565">
        <v>0</v>
      </c>
      <c r="AE565" s="17" t="str">
        <f t="shared" si="53"/>
        <v xml:space="preserve"> </v>
      </c>
      <c r="AF565" s="35">
        <v>0</v>
      </c>
      <c r="AG565" s="35">
        <v>0</v>
      </c>
      <c r="AH565" s="35">
        <v>0</v>
      </c>
      <c r="AI565" s="35">
        <v>4</v>
      </c>
      <c r="AJ565" s="35">
        <v>0</v>
      </c>
      <c r="AK565" s="35">
        <v>0</v>
      </c>
      <c r="AL565" s="35">
        <v>1</v>
      </c>
      <c r="AM565" s="35">
        <v>1</v>
      </c>
      <c r="AN565">
        <v>2</v>
      </c>
      <c r="AO565">
        <v>0</v>
      </c>
      <c r="AP565" s="2">
        <v>-84.21</v>
      </c>
      <c r="AQ565" s="2">
        <v>6.1</v>
      </c>
      <c r="AR565" s="2">
        <v>79.239999999999995</v>
      </c>
      <c r="AS565" s="21">
        <v>-4.8250000000000002</v>
      </c>
      <c r="AT565" s="2">
        <v>-0.4</v>
      </c>
      <c r="AU565" s="2">
        <v>-0.2</v>
      </c>
      <c r="AV565" s="2">
        <v>-0.1</v>
      </c>
      <c r="AW565" s="2">
        <v>0</v>
      </c>
      <c r="AX565" s="2">
        <v>0</v>
      </c>
      <c r="AY565" s="2">
        <v>-0.30000000000000004</v>
      </c>
    </row>
    <row r="566" spans="1:51" x14ac:dyDescent="0.2">
      <c r="A566" s="12" t="s">
        <v>336</v>
      </c>
      <c r="B566" s="12" t="s">
        <v>2626</v>
      </c>
      <c r="C566" t="s">
        <v>2625</v>
      </c>
      <c r="D566" t="s">
        <v>610</v>
      </c>
      <c r="E566" s="12" t="s">
        <v>156</v>
      </c>
      <c r="F566">
        <v>66</v>
      </c>
      <c r="G566">
        <v>0</v>
      </c>
      <c r="H566">
        <v>0</v>
      </c>
      <c r="I566" s="31">
        <f t="shared" si="48"/>
        <v>0</v>
      </c>
      <c r="J566">
        <v>0</v>
      </c>
      <c r="K566">
        <v>0</v>
      </c>
      <c r="L566" s="3">
        <v>0</v>
      </c>
      <c r="M566" s="3">
        <v>0</v>
      </c>
      <c r="N566" s="3">
        <v>0</v>
      </c>
      <c r="O566" s="15">
        <f t="shared" si="49"/>
        <v>0</v>
      </c>
      <c r="P566">
        <v>3</v>
      </c>
      <c r="Q566">
        <v>0</v>
      </c>
      <c r="R566">
        <v>2</v>
      </c>
      <c r="S566" s="13">
        <f t="shared" si="50"/>
        <v>0</v>
      </c>
      <c r="T566" s="13">
        <f t="shared" si="51"/>
        <v>0</v>
      </c>
      <c r="U566">
        <v>3</v>
      </c>
      <c r="V566">
        <v>0</v>
      </c>
      <c r="W566">
        <v>0</v>
      </c>
      <c r="X566" s="2">
        <v>37.7166666667</v>
      </c>
      <c r="Y566" s="21">
        <v>0.56666666669999999</v>
      </c>
      <c r="Z566">
        <v>0.57000000000000006</v>
      </c>
      <c r="AA566">
        <v>3.75</v>
      </c>
      <c r="AB566" s="32">
        <f t="shared" si="52"/>
        <v>0.13194444444444445</v>
      </c>
      <c r="AC566">
        <v>0</v>
      </c>
      <c r="AD566">
        <v>0</v>
      </c>
      <c r="AE566" s="17" t="str">
        <f t="shared" si="53"/>
        <v xml:space="preserve"> </v>
      </c>
      <c r="AF566" s="35">
        <v>0</v>
      </c>
      <c r="AG566" s="35">
        <v>3</v>
      </c>
      <c r="AH566" s="35">
        <v>4</v>
      </c>
      <c r="AI566" s="35">
        <v>17</v>
      </c>
      <c r="AJ566" s="35">
        <v>0</v>
      </c>
      <c r="AK566" s="35">
        <v>11</v>
      </c>
      <c r="AL566" s="35">
        <v>23</v>
      </c>
      <c r="AM566" s="35">
        <v>2</v>
      </c>
      <c r="AN566">
        <v>0</v>
      </c>
      <c r="AO566">
        <v>0</v>
      </c>
      <c r="AP566" s="2">
        <v>-76.36</v>
      </c>
      <c r="AQ566" s="2">
        <v>-2.8</v>
      </c>
      <c r="AR566" s="2">
        <v>80.298000000000002</v>
      </c>
      <c r="AS566" s="21">
        <v>1.1180000000000001</v>
      </c>
      <c r="AT566" s="2">
        <v>-1.5</v>
      </c>
      <c r="AU566" s="2">
        <v>1.8</v>
      </c>
      <c r="AV566" s="2">
        <v>-0.4</v>
      </c>
      <c r="AW566" s="2">
        <v>-0.1</v>
      </c>
      <c r="AX566" s="2">
        <v>-0.60000000000000009</v>
      </c>
      <c r="AY566" s="2">
        <v>0.7</v>
      </c>
    </row>
    <row r="567" spans="1:51" x14ac:dyDescent="0.2">
      <c r="A567" s="12" t="s">
        <v>336</v>
      </c>
      <c r="B567" s="12" t="s">
        <v>2634</v>
      </c>
      <c r="C567" t="s">
        <v>2633</v>
      </c>
      <c r="D567" t="s">
        <v>147</v>
      </c>
      <c r="E567" s="12" t="s">
        <v>178</v>
      </c>
      <c r="F567">
        <v>81</v>
      </c>
      <c r="G567">
        <v>0</v>
      </c>
      <c r="H567">
        <v>0</v>
      </c>
      <c r="I567" s="31">
        <f t="shared" si="48"/>
        <v>0</v>
      </c>
      <c r="J567">
        <v>0</v>
      </c>
      <c r="K567">
        <v>0</v>
      </c>
      <c r="L567" s="3">
        <v>0</v>
      </c>
      <c r="M567" s="3">
        <v>0</v>
      </c>
      <c r="N567" s="3">
        <v>0</v>
      </c>
      <c r="O567" s="15">
        <f t="shared" si="49"/>
        <v>0</v>
      </c>
      <c r="P567">
        <v>0</v>
      </c>
      <c r="Q567">
        <v>0</v>
      </c>
      <c r="R567">
        <v>0</v>
      </c>
      <c r="S567" s="13">
        <f t="shared" si="50"/>
        <v>0</v>
      </c>
      <c r="T567" s="13">
        <f t="shared" si="51"/>
        <v>0</v>
      </c>
      <c r="U567">
        <v>0</v>
      </c>
      <c r="V567">
        <v>3</v>
      </c>
      <c r="W567">
        <v>1</v>
      </c>
      <c r="X567" s="2">
        <v>57.95</v>
      </c>
      <c r="Y567" s="21">
        <v>0.7</v>
      </c>
      <c r="Z567">
        <v>0.71</v>
      </c>
      <c r="AA567">
        <v>4.29</v>
      </c>
      <c r="AB567" s="32">
        <f t="shared" si="52"/>
        <v>0.14199999999999999</v>
      </c>
      <c r="AE567" s="17" t="str">
        <f t="shared" si="53"/>
        <v xml:space="preserve"> </v>
      </c>
      <c r="AF567" s="35">
        <v>1</v>
      </c>
      <c r="AG567" s="35">
        <v>5</v>
      </c>
      <c r="AH567" s="35">
        <v>5</v>
      </c>
      <c r="AI567" s="35">
        <v>51</v>
      </c>
      <c r="AJ567" s="35">
        <v>3</v>
      </c>
      <c r="AK567" s="35">
        <v>20</v>
      </c>
      <c r="AL567" s="35">
        <v>19</v>
      </c>
      <c r="AM567" s="35">
        <v>0</v>
      </c>
      <c r="AN567">
        <v>0</v>
      </c>
      <c r="AO567">
        <v>0</v>
      </c>
      <c r="AP567" s="2">
        <v>-89.61</v>
      </c>
      <c r="AQ567" s="2">
        <v>4.9000000000000004</v>
      </c>
      <c r="AR567" s="2">
        <v>77.825999999999993</v>
      </c>
      <c r="AS567" s="21">
        <v>2.2469999999999999</v>
      </c>
      <c r="AT567" s="2">
        <v>-6.7</v>
      </c>
      <c r="AU567" s="2">
        <v>-1.3</v>
      </c>
      <c r="AV567" s="2">
        <v>-0.30000000000000004</v>
      </c>
      <c r="AW567" s="2">
        <v>0.1</v>
      </c>
      <c r="AX567" s="2">
        <v>0.7</v>
      </c>
      <c r="AY567" s="2">
        <v>-0.9</v>
      </c>
    </row>
    <row r="568" spans="1:51" x14ac:dyDescent="0.2">
      <c r="A568" s="12" t="s">
        <v>336</v>
      </c>
      <c r="B568" s="12" t="s">
        <v>2783</v>
      </c>
      <c r="C568" t="s">
        <v>2782</v>
      </c>
      <c r="D568" t="s">
        <v>610</v>
      </c>
      <c r="E568" s="12" t="s">
        <v>714</v>
      </c>
      <c r="F568">
        <v>6</v>
      </c>
      <c r="G568">
        <v>0</v>
      </c>
      <c r="H568">
        <v>0</v>
      </c>
      <c r="I568" s="31">
        <f t="shared" si="48"/>
        <v>0</v>
      </c>
      <c r="J568">
        <v>0</v>
      </c>
      <c r="K568">
        <v>0</v>
      </c>
      <c r="L568" s="3">
        <v>0</v>
      </c>
      <c r="M568" s="3">
        <v>0</v>
      </c>
      <c r="N568" s="3">
        <v>0</v>
      </c>
      <c r="O568" s="15">
        <f t="shared" si="49"/>
        <v>0</v>
      </c>
      <c r="P568">
        <v>0</v>
      </c>
      <c r="Q568">
        <v>0</v>
      </c>
      <c r="R568">
        <v>0</v>
      </c>
      <c r="S568" s="13">
        <f t="shared" si="50"/>
        <v>0</v>
      </c>
      <c r="T568" s="13">
        <f t="shared" si="51"/>
        <v>0</v>
      </c>
      <c r="U568">
        <v>0</v>
      </c>
      <c r="V568">
        <v>0</v>
      </c>
      <c r="W568">
        <v>0</v>
      </c>
      <c r="X568" s="2">
        <v>0</v>
      </c>
      <c r="Y568" s="21">
        <v>0</v>
      </c>
      <c r="AB568" s="32">
        <f t="shared" si="52"/>
        <v>0</v>
      </c>
      <c r="AC568">
        <v>0</v>
      </c>
      <c r="AD568">
        <v>0</v>
      </c>
      <c r="AE568" s="17" t="str">
        <f t="shared" si="53"/>
        <v xml:space="preserve"> 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35">
        <v>0</v>
      </c>
      <c r="AM568" s="35">
        <v>0</v>
      </c>
      <c r="AN568">
        <v>0</v>
      </c>
      <c r="AO568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</row>
    <row r="569" spans="1:51" x14ac:dyDescent="0.2">
      <c r="A569" s="12" t="s">
        <v>336</v>
      </c>
      <c r="B569" s="12" t="s">
        <v>2936</v>
      </c>
      <c r="C569" t="s">
        <v>2935</v>
      </c>
      <c r="D569" t="s">
        <v>162</v>
      </c>
      <c r="E569" s="12" t="s">
        <v>148</v>
      </c>
      <c r="F569">
        <v>75</v>
      </c>
      <c r="G569">
        <v>4</v>
      </c>
      <c r="H569">
        <v>0</v>
      </c>
      <c r="I569" s="31">
        <f t="shared" si="48"/>
        <v>4</v>
      </c>
      <c r="J569">
        <v>0</v>
      </c>
      <c r="K569">
        <v>0</v>
      </c>
      <c r="L569" s="3">
        <v>4</v>
      </c>
      <c r="M569" s="3">
        <v>0</v>
      </c>
      <c r="N569" s="3">
        <v>0</v>
      </c>
      <c r="O569" s="15">
        <f t="shared" si="49"/>
        <v>0</v>
      </c>
      <c r="P569">
        <v>18</v>
      </c>
      <c r="Q569">
        <v>5</v>
      </c>
      <c r="R569">
        <v>1</v>
      </c>
      <c r="S569" s="13">
        <f t="shared" si="50"/>
        <v>0.22222222222222221</v>
      </c>
      <c r="T569" s="13">
        <f t="shared" si="51"/>
        <v>0.16666666666666666</v>
      </c>
      <c r="U569">
        <v>15</v>
      </c>
      <c r="V569">
        <v>6</v>
      </c>
      <c r="W569">
        <v>4</v>
      </c>
      <c r="X569" s="2">
        <v>230.25</v>
      </c>
      <c r="Y569" s="21">
        <v>3.0666666667000002</v>
      </c>
      <c r="Z569">
        <v>3.07</v>
      </c>
      <c r="AA569">
        <v>3.35</v>
      </c>
      <c r="AB569" s="32">
        <f t="shared" si="52"/>
        <v>0.47819314641744548</v>
      </c>
      <c r="AC569">
        <v>1</v>
      </c>
      <c r="AD569">
        <v>5</v>
      </c>
      <c r="AE569" s="17">
        <f t="shared" si="53"/>
        <v>0.16666666666666666</v>
      </c>
      <c r="AF569" s="35">
        <v>5</v>
      </c>
      <c r="AG569" s="35">
        <v>20</v>
      </c>
      <c r="AH569" s="35">
        <v>44</v>
      </c>
      <c r="AI569" s="35">
        <v>155</v>
      </c>
      <c r="AJ569" s="35">
        <v>11</v>
      </c>
      <c r="AK569" s="35">
        <v>77</v>
      </c>
      <c r="AL569" s="35">
        <v>82</v>
      </c>
      <c r="AM569" s="35">
        <v>6</v>
      </c>
      <c r="AN569">
        <v>0</v>
      </c>
      <c r="AO569">
        <v>0</v>
      </c>
      <c r="AP569" s="2">
        <v>-69.849999999999994</v>
      </c>
      <c r="AQ569" s="2">
        <v>-3.4</v>
      </c>
      <c r="AR569" s="2">
        <v>82.884</v>
      </c>
      <c r="AS569" s="21">
        <v>2.9859999999999998</v>
      </c>
      <c r="AT569" s="2">
        <v>-16.899999999999999</v>
      </c>
      <c r="AU569" s="2">
        <v>4.3</v>
      </c>
      <c r="AV569" s="2">
        <v>-0.4</v>
      </c>
      <c r="AW569" s="2">
        <v>0.8</v>
      </c>
      <c r="AX569" s="2">
        <v>-4.2</v>
      </c>
      <c r="AY569" s="2">
        <v>0.5</v>
      </c>
    </row>
    <row r="570" spans="1:51" x14ac:dyDescent="0.2">
      <c r="A570" s="12" t="s">
        <v>336</v>
      </c>
      <c r="B570" s="12" t="s">
        <v>3287</v>
      </c>
      <c r="C570" t="s">
        <v>3286</v>
      </c>
      <c r="D570" t="s">
        <v>155</v>
      </c>
      <c r="E570" s="12" t="s">
        <v>170</v>
      </c>
      <c r="F570">
        <v>63</v>
      </c>
      <c r="G570">
        <v>1</v>
      </c>
      <c r="H570">
        <v>2</v>
      </c>
      <c r="I570" s="31">
        <f t="shared" si="48"/>
        <v>3</v>
      </c>
      <c r="J570">
        <v>2</v>
      </c>
      <c r="K570">
        <v>0</v>
      </c>
      <c r="L570" s="3">
        <v>1</v>
      </c>
      <c r="M570" s="3">
        <v>2</v>
      </c>
      <c r="N570" s="3">
        <v>0</v>
      </c>
      <c r="O570" s="15">
        <f t="shared" si="49"/>
        <v>14</v>
      </c>
      <c r="P570">
        <v>6</v>
      </c>
      <c r="Q570">
        <v>1</v>
      </c>
      <c r="R570">
        <v>0</v>
      </c>
      <c r="S570" s="13">
        <f t="shared" si="50"/>
        <v>0.16666666666666666</v>
      </c>
      <c r="T570" s="13">
        <f t="shared" si="51"/>
        <v>0.14285714285714285</v>
      </c>
      <c r="U570">
        <v>12</v>
      </c>
      <c r="V570">
        <v>4</v>
      </c>
      <c r="W570">
        <v>2</v>
      </c>
      <c r="X570" s="2">
        <v>127.95</v>
      </c>
      <c r="Y570" s="21">
        <v>2.0166666666999999</v>
      </c>
      <c r="Z570">
        <v>2.0099999999999998</v>
      </c>
      <c r="AA570">
        <v>2.61</v>
      </c>
      <c r="AB570" s="32">
        <f t="shared" si="52"/>
        <v>0.4350649350649351</v>
      </c>
      <c r="AC570">
        <v>74</v>
      </c>
      <c r="AD570">
        <v>97</v>
      </c>
      <c r="AE570" s="17">
        <f t="shared" si="53"/>
        <v>0.43274853801169588</v>
      </c>
      <c r="AF570" s="35">
        <v>3</v>
      </c>
      <c r="AG570" s="35">
        <v>14</v>
      </c>
      <c r="AH570" s="35">
        <v>18</v>
      </c>
      <c r="AI570" s="35">
        <v>105</v>
      </c>
      <c r="AJ570" s="35">
        <v>5</v>
      </c>
      <c r="AK570" s="35">
        <v>40</v>
      </c>
      <c r="AL570" s="35">
        <v>65</v>
      </c>
      <c r="AM570" s="35">
        <v>0</v>
      </c>
      <c r="AN570">
        <v>1</v>
      </c>
      <c r="AO570">
        <v>2</v>
      </c>
      <c r="AP570" s="2">
        <v>-94.01</v>
      </c>
      <c r="AQ570" s="2">
        <v>-27.3</v>
      </c>
      <c r="AR570" s="2">
        <v>79.715999999999994</v>
      </c>
      <c r="AS570" s="21">
        <v>-2.4950000000000001</v>
      </c>
      <c r="AT570" s="2">
        <v>-14.8</v>
      </c>
      <c r="AU570" s="2">
        <v>-2.6</v>
      </c>
      <c r="AV570" s="2">
        <v>1</v>
      </c>
      <c r="AW570" s="2">
        <v>0.1</v>
      </c>
      <c r="AX570" s="2">
        <v>-0.60000000000000009</v>
      </c>
      <c r="AY570" s="2">
        <v>-2</v>
      </c>
    </row>
    <row r="571" spans="1:51" x14ac:dyDescent="0.2">
      <c r="A571" s="12" t="s">
        <v>336</v>
      </c>
      <c r="B571" s="12" t="s">
        <v>3423</v>
      </c>
      <c r="C571" t="s">
        <v>3422</v>
      </c>
      <c r="D571" t="s">
        <v>271</v>
      </c>
      <c r="E571" s="12" t="s">
        <v>178</v>
      </c>
      <c r="F571">
        <v>7</v>
      </c>
      <c r="G571">
        <v>0</v>
      </c>
      <c r="H571">
        <v>0</v>
      </c>
      <c r="I571" s="31">
        <f t="shared" si="48"/>
        <v>0</v>
      </c>
      <c r="J571">
        <v>0</v>
      </c>
      <c r="K571">
        <v>0</v>
      </c>
      <c r="L571" s="3">
        <v>0</v>
      </c>
      <c r="M571" s="3">
        <v>0</v>
      </c>
      <c r="N571" s="3">
        <v>0</v>
      </c>
      <c r="O571" s="15">
        <f t="shared" si="49"/>
        <v>0</v>
      </c>
      <c r="P571">
        <v>0</v>
      </c>
      <c r="Q571">
        <v>0</v>
      </c>
      <c r="R571">
        <v>0</v>
      </c>
      <c r="S571" s="13">
        <f t="shared" si="50"/>
        <v>0</v>
      </c>
      <c r="T571" s="13">
        <f t="shared" si="51"/>
        <v>0</v>
      </c>
      <c r="U571">
        <v>0</v>
      </c>
      <c r="V571">
        <v>1</v>
      </c>
      <c r="W571">
        <v>0</v>
      </c>
      <c r="X571" s="2">
        <v>3.0333333332999999</v>
      </c>
      <c r="Y571" s="21">
        <v>0.43333333330000001</v>
      </c>
      <c r="Z571">
        <v>0.43</v>
      </c>
      <c r="AA571">
        <v>5.52</v>
      </c>
      <c r="AB571" s="32">
        <f t="shared" si="52"/>
        <v>7.2268907563025217E-2</v>
      </c>
      <c r="AE571" s="17" t="str">
        <f t="shared" si="53"/>
        <v xml:space="preserve"> </v>
      </c>
      <c r="AF571" s="35">
        <v>0</v>
      </c>
      <c r="AG571" s="35">
        <v>0</v>
      </c>
      <c r="AH571" s="35">
        <v>1</v>
      </c>
      <c r="AI571" s="35">
        <v>1</v>
      </c>
      <c r="AJ571" s="35">
        <v>0</v>
      </c>
      <c r="AK571" s="35">
        <v>0</v>
      </c>
      <c r="AL571" s="35">
        <v>2</v>
      </c>
      <c r="AM571" s="35">
        <v>0</v>
      </c>
      <c r="AN571">
        <v>0</v>
      </c>
      <c r="AO571">
        <v>0</v>
      </c>
      <c r="AP571" s="2">
        <v>-39.56</v>
      </c>
      <c r="AQ571" s="2">
        <v>58.2</v>
      </c>
      <c r="AR571" s="2">
        <v>83.701999999999998</v>
      </c>
      <c r="AS571" s="21">
        <v>1.645</v>
      </c>
      <c r="AT571" s="2">
        <v>0</v>
      </c>
      <c r="AU571" s="2">
        <v>0.30000000000000004</v>
      </c>
      <c r="AV571" s="2">
        <v>0</v>
      </c>
      <c r="AW571" s="2">
        <v>0</v>
      </c>
      <c r="AX571" s="2">
        <v>0</v>
      </c>
      <c r="AY571" s="2">
        <v>0.30000000000000004</v>
      </c>
    </row>
    <row r="572" spans="1:51" x14ac:dyDescent="0.2">
      <c r="A572" s="12" t="s">
        <v>782</v>
      </c>
      <c r="B572" s="12" t="s">
        <v>783</v>
      </c>
      <c r="C572" t="s">
        <v>781</v>
      </c>
      <c r="D572" t="s">
        <v>271</v>
      </c>
      <c r="E572" s="12" t="s">
        <v>178</v>
      </c>
      <c r="F572">
        <v>82</v>
      </c>
      <c r="G572">
        <v>0</v>
      </c>
      <c r="H572">
        <v>0</v>
      </c>
      <c r="I572" s="31">
        <f t="shared" si="48"/>
        <v>0</v>
      </c>
      <c r="J572">
        <v>0</v>
      </c>
      <c r="K572">
        <v>0</v>
      </c>
      <c r="L572" s="3">
        <v>0</v>
      </c>
      <c r="M572" s="3">
        <v>0</v>
      </c>
      <c r="N572" s="3">
        <v>0</v>
      </c>
      <c r="O572" s="15">
        <f t="shared" si="49"/>
        <v>0</v>
      </c>
      <c r="P572">
        <v>0</v>
      </c>
      <c r="Q572">
        <v>0</v>
      </c>
      <c r="R572">
        <v>0</v>
      </c>
      <c r="S572" s="13">
        <f t="shared" si="50"/>
        <v>0</v>
      </c>
      <c r="T572" s="13">
        <f t="shared" si="51"/>
        <v>0</v>
      </c>
      <c r="U572">
        <v>36</v>
      </c>
      <c r="V572">
        <v>5</v>
      </c>
      <c r="W572">
        <v>5</v>
      </c>
      <c r="X572" s="2">
        <v>190.71666666670001</v>
      </c>
      <c r="Y572" s="21">
        <v>2.3166666666999998</v>
      </c>
      <c r="Z572">
        <v>2.2800000000000002</v>
      </c>
      <c r="AA572">
        <v>3.15</v>
      </c>
      <c r="AB572" s="32">
        <f t="shared" si="52"/>
        <v>0.41988950276243103</v>
      </c>
      <c r="AE572" s="17" t="str">
        <f t="shared" si="53"/>
        <v xml:space="preserve"> </v>
      </c>
      <c r="AF572" s="35">
        <v>4</v>
      </c>
      <c r="AG572" s="35">
        <v>21</v>
      </c>
      <c r="AH572" s="35">
        <v>21</v>
      </c>
      <c r="AI572" s="35">
        <v>136</v>
      </c>
      <c r="AJ572" s="35">
        <v>7</v>
      </c>
      <c r="AK572" s="35">
        <v>70</v>
      </c>
      <c r="AL572" s="35">
        <v>79</v>
      </c>
      <c r="AM572" s="35">
        <v>9</v>
      </c>
      <c r="AN572">
        <v>0</v>
      </c>
      <c r="AO572">
        <v>0</v>
      </c>
      <c r="AP572" s="2">
        <v>-84.98</v>
      </c>
      <c r="AQ572" s="2">
        <v>9.6999999999999993</v>
      </c>
      <c r="AR572" s="2">
        <v>77.183000000000007</v>
      </c>
      <c r="AS572" s="21">
        <v>-2.56</v>
      </c>
      <c r="AT572" s="2">
        <v>-17.2</v>
      </c>
      <c r="AU572" s="2">
        <v>0</v>
      </c>
      <c r="AV572" s="2">
        <v>0</v>
      </c>
      <c r="AW572" s="2">
        <v>0.2</v>
      </c>
      <c r="AX572" s="2">
        <v>0.60000000000000009</v>
      </c>
      <c r="AY572" s="2">
        <v>0.7</v>
      </c>
    </row>
    <row r="573" spans="1:51" x14ac:dyDescent="0.2">
      <c r="A573" s="12" t="s">
        <v>1190</v>
      </c>
      <c r="B573" s="12" t="s">
        <v>1191</v>
      </c>
      <c r="C573" t="s">
        <v>1189</v>
      </c>
      <c r="D573" t="s">
        <v>343</v>
      </c>
      <c r="E573" s="12" t="s">
        <v>178</v>
      </c>
      <c r="F573">
        <v>62</v>
      </c>
      <c r="G573">
        <v>0</v>
      </c>
      <c r="H573">
        <v>1</v>
      </c>
      <c r="I573" s="31">
        <f t="shared" si="48"/>
        <v>1</v>
      </c>
      <c r="J573">
        <v>1</v>
      </c>
      <c r="K573">
        <v>0</v>
      </c>
      <c r="L573" s="3">
        <v>0</v>
      </c>
      <c r="M573" s="3">
        <v>1</v>
      </c>
      <c r="N573" s="3">
        <v>0</v>
      </c>
      <c r="O573" s="15">
        <f t="shared" si="49"/>
        <v>8</v>
      </c>
      <c r="P573">
        <v>0</v>
      </c>
      <c r="Q573">
        <v>2</v>
      </c>
      <c r="R573">
        <v>0</v>
      </c>
      <c r="S573" s="13">
        <f t="shared" si="50"/>
        <v>0</v>
      </c>
      <c r="T573" s="13">
        <f t="shared" si="51"/>
        <v>0</v>
      </c>
      <c r="U573">
        <v>7</v>
      </c>
      <c r="V573">
        <v>3</v>
      </c>
      <c r="W573">
        <v>2</v>
      </c>
      <c r="X573" s="2">
        <v>82.3</v>
      </c>
      <c r="Y573" s="21">
        <v>1.3166666667</v>
      </c>
      <c r="Z573">
        <v>1.32</v>
      </c>
      <c r="AA573">
        <v>3.23</v>
      </c>
      <c r="AB573" s="32">
        <f t="shared" si="52"/>
        <v>0.29010989010989013</v>
      </c>
      <c r="AE573" s="17" t="str">
        <f t="shared" si="53"/>
        <v xml:space="preserve"> </v>
      </c>
      <c r="AF573" s="35">
        <v>1</v>
      </c>
      <c r="AG573" s="35">
        <v>10</v>
      </c>
      <c r="AH573" s="35">
        <v>7</v>
      </c>
      <c r="AI573" s="35">
        <v>42</v>
      </c>
      <c r="AJ573" s="35">
        <v>3</v>
      </c>
      <c r="AK573" s="35">
        <v>23</v>
      </c>
      <c r="AL573" s="35">
        <v>35</v>
      </c>
      <c r="AM573" s="35">
        <v>1</v>
      </c>
      <c r="AN573">
        <v>0</v>
      </c>
      <c r="AO573">
        <v>1</v>
      </c>
      <c r="AP573" s="2">
        <v>-71.81</v>
      </c>
      <c r="AQ573" s="2">
        <v>21.6</v>
      </c>
      <c r="AR573" s="2">
        <v>92.227000000000004</v>
      </c>
      <c r="AS573" s="21">
        <v>11.598000000000001</v>
      </c>
      <c r="AT573" s="2">
        <v>-6.6</v>
      </c>
      <c r="AU573" s="2">
        <v>0.5</v>
      </c>
      <c r="AV573" s="2">
        <v>-0.5</v>
      </c>
      <c r="AW573" s="2">
        <v>0.1</v>
      </c>
      <c r="AX573" s="2">
        <v>0.5</v>
      </c>
      <c r="AY573" s="2">
        <v>0.60000000000000009</v>
      </c>
    </row>
    <row r="574" spans="1:51" x14ac:dyDescent="0.2">
      <c r="A574" s="12" t="s">
        <v>1190</v>
      </c>
      <c r="B574" s="12" t="s">
        <v>3436</v>
      </c>
      <c r="C574" t="s">
        <v>3435</v>
      </c>
      <c r="D574" t="s">
        <v>432</v>
      </c>
      <c r="E574" s="12" t="s">
        <v>229</v>
      </c>
      <c r="F574">
        <v>15</v>
      </c>
      <c r="G574">
        <v>0</v>
      </c>
      <c r="H574">
        <v>0</v>
      </c>
      <c r="I574" s="31">
        <f t="shared" si="48"/>
        <v>0</v>
      </c>
      <c r="J574">
        <v>0</v>
      </c>
      <c r="K574">
        <v>0</v>
      </c>
      <c r="L574" s="3">
        <v>0</v>
      </c>
      <c r="M574" s="3">
        <v>0</v>
      </c>
      <c r="N574" s="3">
        <v>0</v>
      </c>
      <c r="O574" s="15">
        <f t="shared" si="49"/>
        <v>0</v>
      </c>
      <c r="P574">
        <v>0</v>
      </c>
      <c r="Q574">
        <v>0</v>
      </c>
      <c r="R574">
        <v>0</v>
      </c>
      <c r="S574" s="13">
        <f t="shared" si="50"/>
        <v>0</v>
      </c>
      <c r="T574" s="13">
        <f t="shared" si="51"/>
        <v>0</v>
      </c>
      <c r="U574">
        <v>0</v>
      </c>
      <c r="V574">
        <v>0</v>
      </c>
      <c r="W574">
        <v>1</v>
      </c>
      <c r="X574" s="2">
        <v>0.53333333329999999</v>
      </c>
      <c r="Y574" s="21">
        <v>3.3333333300000004E-2</v>
      </c>
      <c r="Z574">
        <v>0.04</v>
      </c>
      <c r="AA574">
        <v>6.54</v>
      </c>
      <c r="AB574" s="32">
        <f t="shared" si="52"/>
        <v>6.0790273556231003E-3</v>
      </c>
      <c r="AC574">
        <v>0</v>
      </c>
      <c r="AD574">
        <v>0</v>
      </c>
      <c r="AE574" s="17" t="str">
        <f t="shared" si="53"/>
        <v xml:space="preserve"> </v>
      </c>
      <c r="AF574" s="35">
        <v>0</v>
      </c>
      <c r="AG574" s="35">
        <v>0</v>
      </c>
      <c r="AH574" s="35">
        <v>0</v>
      </c>
      <c r="AI574" s="35">
        <v>0</v>
      </c>
      <c r="AJ574" s="35">
        <v>0</v>
      </c>
      <c r="AK574" s="35">
        <v>0</v>
      </c>
      <c r="AL574" s="35">
        <v>1</v>
      </c>
      <c r="AM574" s="35">
        <v>0</v>
      </c>
      <c r="AN574">
        <v>0</v>
      </c>
      <c r="AO574">
        <v>0</v>
      </c>
      <c r="AP574" s="2">
        <v>-112.5</v>
      </c>
      <c r="AQ574" s="2">
        <v>-35.4</v>
      </c>
      <c r="AR574" s="2">
        <v>83.978999999999999</v>
      </c>
      <c r="AS574" s="21">
        <v>3.2679999999999998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</row>
    <row r="575" spans="1:51" x14ac:dyDescent="0.2">
      <c r="A575" s="12" t="s">
        <v>2727</v>
      </c>
      <c r="B575" s="12" t="s">
        <v>2728</v>
      </c>
      <c r="C575" t="s">
        <v>2726</v>
      </c>
      <c r="D575" t="s">
        <v>367</v>
      </c>
      <c r="E575" s="12" t="s">
        <v>156</v>
      </c>
      <c r="F575">
        <v>73</v>
      </c>
      <c r="G575">
        <v>1</v>
      </c>
      <c r="H575">
        <v>0</v>
      </c>
      <c r="I575" s="31">
        <f t="shared" si="48"/>
        <v>1</v>
      </c>
      <c r="J575">
        <v>0</v>
      </c>
      <c r="K575">
        <v>0</v>
      </c>
      <c r="L575" s="3">
        <v>1</v>
      </c>
      <c r="M575" s="3">
        <v>0</v>
      </c>
      <c r="N575" s="3">
        <v>0</v>
      </c>
      <c r="O575" s="15">
        <f t="shared" si="49"/>
        <v>0</v>
      </c>
      <c r="P575">
        <v>9</v>
      </c>
      <c r="Q575">
        <v>1</v>
      </c>
      <c r="R575">
        <v>3</v>
      </c>
      <c r="S575" s="13">
        <f t="shared" si="50"/>
        <v>0.1111111111111111</v>
      </c>
      <c r="T575" s="13">
        <f t="shared" si="51"/>
        <v>7.6923076923076927E-2</v>
      </c>
      <c r="U575">
        <v>4</v>
      </c>
      <c r="V575">
        <v>3</v>
      </c>
      <c r="W575">
        <v>2</v>
      </c>
      <c r="X575" s="2">
        <v>76.966666666699993</v>
      </c>
      <c r="Y575" s="21">
        <v>1.05</v>
      </c>
      <c r="Z575">
        <v>1.06</v>
      </c>
      <c r="AA575">
        <v>4.84</v>
      </c>
      <c r="AB575" s="32">
        <f t="shared" si="52"/>
        <v>0.17966101694915254</v>
      </c>
      <c r="AC575">
        <v>0</v>
      </c>
      <c r="AD575">
        <v>0</v>
      </c>
      <c r="AE575" s="17" t="str">
        <f t="shared" si="53"/>
        <v xml:space="preserve"> </v>
      </c>
      <c r="AF575" s="35">
        <v>1</v>
      </c>
      <c r="AG575" s="35">
        <v>7</v>
      </c>
      <c r="AH575" s="35">
        <v>13</v>
      </c>
      <c r="AI575" s="35">
        <v>34</v>
      </c>
      <c r="AJ575" s="35">
        <v>4</v>
      </c>
      <c r="AK575" s="35">
        <v>20</v>
      </c>
      <c r="AL575" s="35">
        <v>25</v>
      </c>
      <c r="AM575" s="35">
        <v>5</v>
      </c>
      <c r="AN575">
        <v>1</v>
      </c>
      <c r="AO575">
        <v>0</v>
      </c>
      <c r="AP575" s="2">
        <v>-49.02</v>
      </c>
      <c r="AQ575" s="2">
        <v>44.3</v>
      </c>
      <c r="AR575" s="2">
        <v>85.09</v>
      </c>
      <c r="AS575" s="21">
        <v>1.8780000000000001</v>
      </c>
      <c r="AT575" s="2">
        <v>-3.9</v>
      </c>
      <c r="AU575" s="2">
        <v>3</v>
      </c>
      <c r="AV575" s="2">
        <v>-0.30000000000000004</v>
      </c>
      <c r="AW575" s="2">
        <v>0.1</v>
      </c>
      <c r="AX575" s="2">
        <v>-0.9</v>
      </c>
      <c r="AY575" s="2">
        <v>1.9</v>
      </c>
    </row>
    <row r="576" spans="1:51" x14ac:dyDescent="0.2">
      <c r="A576" s="12" t="s">
        <v>2727</v>
      </c>
      <c r="B576" s="12" t="s">
        <v>2956</v>
      </c>
      <c r="C576" t="s">
        <v>2955</v>
      </c>
      <c r="D576" t="s">
        <v>155</v>
      </c>
      <c r="E576" s="12" t="s">
        <v>170</v>
      </c>
      <c r="F576">
        <v>8</v>
      </c>
      <c r="G576">
        <v>0</v>
      </c>
      <c r="H576">
        <v>0</v>
      </c>
      <c r="I576" s="31">
        <f t="shared" si="48"/>
        <v>0</v>
      </c>
      <c r="J576">
        <v>0</v>
      </c>
      <c r="K576">
        <v>0</v>
      </c>
      <c r="L576" s="3">
        <v>0</v>
      </c>
      <c r="M576" s="3">
        <v>0</v>
      </c>
      <c r="N576" s="3">
        <v>0</v>
      </c>
      <c r="O576" s="15">
        <f t="shared" si="49"/>
        <v>0</v>
      </c>
      <c r="P576">
        <v>1</v>
      </c>
      <c r="Q576">
        <v>0</v>
      </c>
      <c r="R576">
        <v>0</v>
      </c>
      <c r="S576" s="13">
        <f t="shared" si="50"/>
        <v>0</v>
      </c>
      <c r="T576" s="13">
        <f t="shared" si="51"/>
        <v>0</v>
      </c>
      <c r="U576">
        <v>0</v>
      </c>
      <c r="V576">
        <v>0</v>
      </c>
      <c r="W576">
        <v>0</v>
      </c>
      <c r="X576" s="2">
        <v>1.0666666667</v>
      </c>
      <c r="Y576" s="21">
        <v>0.1333333333</v>
      </c>
      <c r="Z576">
        <v>0.13</v>
      </c>
      <c r="AA576">
        <v>5.38</v>
      </c>
      <c r="AB576" s="32">
        <f t="shared" si="52"/>
        <v>2.3593466424682397E-2</v>
      </c>
      <c r="AC576">
        <v>0</v>
      </c>
      <c r="AD576">
        <v>0</v>
      </c>
      <c r="AE576" s="17" t="str">
        <f t="shared" si="53"/>
        <v xml:space="preserve"> </v>
      </c>
      <c r="AF576" s="35">
        <v>0</v>
      </c>
      <c r="AG576" s="35">
        <v>0</v>
      </c>
      <c r="AH576" s="35">
        <v>0</v>
      </c>
      <c r="AI576" s="35">
        <v>0</v>
      </c>
      <c r="AJ576" s="35">
        <v>0</v>
      </c>
      <c r="AK576" s="35">
        <v>0</v>
      </c>
      <c r="AL576" s="35">
        <v>1</v>
      </c>
      <c r="AM576" s="35">
        <v>0</v>
      </c>
      <c r="AN576">
        <v>0</v>
      </c>
      <c r="AO576">
        <v>0</v>
      </c>
      <c r="AP576" s="2">
        <v>-56.25</v>
      </c>
      <c r="AQ576" s="2">
        <v>24.6</v>
      </c>
      <c r="AR576" s="2">
        <v>81.918999999999997</v>
      </c>
      <c r="AS576" s="21">
        <v>1.8140000000000001</v>
      </c>
      <c r="AT576" s="2">
        <v>0</v>
      </c>
      <c r="AU576" s="2">
        <v>0.1</v>
      </c>
      <c r="AV576" s="2">
        <v>0</v>
      </c>
      <c r="AW576" s="2">
        <v>0</v>
      </c>
      <c r="AX576" s="2">
        <v>0</v>
      </c>
      <c r="AY576" s="2">
        <v>0.1</v>
      </c>
    </row>
    <row r="577" spans="1:51" x14ac:dyDescent="0.2">
      <c r="A577" s="12" t="s">
        <v>2170</v>
      </c>
      <c r="B577" s="12" t="s">
        <v>2171</v>
      </c>
      <c r="C577" t="s">
        <v>2169</v>
      </c>
      <c r="D577" t="s">
        <v>265</v>
      </c>
      <c r="E577" s="12" t="s">
        <v>170</v>
      </c>
      <c r="F577">
        <v>71</v>
      </c>
      <c r="G577">
        <v>0</v>
      </c>
      <c r="H577">
        <v>0</v>
      </c>
      <c r="I577" s="31">
        <f t="shared" si="48"/>
        <v>0</v>
      </c>
      <c r="J577">
        <v>0</v>
      </c>
      <c r="K577">
        <v>0</v>
      </c>
      <c r="L577" s="3">
        <v>0</v>
      </c>
      <c r="M577" s="3">
        <v>0</v>
      </c>
      <c r="N577" s="3">
        <v>0</v>
      </c>
      <c r="O577" s="15">
        <f t="shared" si="49"/>
        <v>0</v>
      </c>
      <c r="P577">
        <v>3</v>
      </c>
      <c r="Q577">
        <v>1</v>
      </c>
      <c r="R577">
        <v>2</v>
      </c>
      <c r="S577" s="13">
        <f t="shared" si="50"/>
        <v>0</v>
      </c>
      <c r="T577" s="13">
        <f t="shared" si="51"/>
        <v>0</v>
      </c>
      <c r="U577">
        <v>4</v>
      </c>
      <c r="V577">
        <v>3</v>
      </c>
      <c r="W577">
        <v>6</v>
      </c>
      <c r="X577" s="2">
        <v>105.4333333333</v>
      </c>
      <c r="Y577" s="21">
        <v>1.4833333333000001</v>
      </c>
      <c r="Z577">
        <v>1.49</v>
      </c>
      <c r="AA577">
        <v>4.3499999999999996</v>
      </c>
      <c r="AB577" s="32">
        <f t="shared" si="52"/>
        <v>0.25513698630136988</v>
      </c>
      <c r="AC577">
        <v>20</v>
      </c>
      <c r="AD577">
        <v>44</v>
      </c>
      <c r="AE577" s="17">
        <f t="shared" si="53"/>
        <v>0.3125</v>
      </c>
      <c r="AF577" s="35">
        <v>0</v>
      </c>
      <c r="AG577" s="35">
        <v>7</v>
      </c>
      <c r="AH577" s="35">
        <v>8</v>
      </c>
      <c r="AI577" s="35">
        <v>62</v>
      </c>
      <c r="AJ577" s="35">
        <v>1</v>
      </c>
      <c r="AK577" s="35">
        <v>36</v>
      </c>
      <c r="AL577" s="35">
        <v>41</v>
      </c>
      <c r="AM577" s="35">
        <v>2</v>
      </c>
      <c r="AN577">
        <v>0</v>
      </c>
      <c r="AO577">
        <v>1</v>
      </c>
      <c r="AP577" s="2">
        <v>-76.55</v>
      </c>
      <c r="AQ577" s="2">
        <v>-5</v>
      </c>
      <c r="AR577" s="2">
        <v>80.789000000000001</v>
      </c>
      <c r="AS577" s="21">
        <v>-0.23300000000000001</v>
      </c>
      <c r="AT577" s="2">
        <v>-7.1</v>
      </c>
      <c r="AU577" s="2">
        <v>2.1</v>
      </c>
      <c r="AV577" s="2">
        <v>0.5</v>
      </c>
      <c r="AW577" s="2">
        <v>0.60000000000000009</v>
      </c>
      <c r="AX577" s="2">
        <v>-1.2</v>
      </c>
      <c r="AY577" s="2">
        <v>2</v>
      </c>
    </row>
    <row r="578" spans="1:51" x14ac:dyDescent="0.2">
      <c r="A578" s="12" t="s">
        <v>1363</v>
      </c>
      <c r="B578" s="12" t="s">
        <v>1364</v>
      </c>
      <c r="C578" t="s">
        <v>1362</v>
      </c>
      <c r="D578" t="s">
        <v>393</v>
      </c>
      <c r="E578" s="12" t="s">
        <v>178</v>
      </c>
      <c r="F578">
        <v>1</v>
      </c>
      <c r="G578">
        <v>0</v>
      </c>
      <c r="H578">
        <v>0</v>
      </c>
      <c r="I578" s="31">
        <f t="shared" ref="I578:I641" si="54">G578+H578</f>
        <v>0</v>
      </c>
      <c r="J578">
        <v>0</v>
      </c>
      <c r="K578">
        <v>0</v>
      </c>
      <c r="L578" s="3">
        <v>0</v>
      </c>
      <c r="M578" s="3">
        <v>0</v>
      </c>
      <c r="N578" s="3">
        <v>0</v>
      </c>
      <c r="O578" s="15">
        <f t="shared" ref="O578:O641" si="55">IF(AF578&gt;0,J578/(AF578/(AF578+AH578)),0)</f>
        <v>0</v>
      </c>
      <c r="P578">
        <v>0</v>
      </c>
      <c r="Q578">
        <v>0</v>
      </c>
      <c r="R578">
        <v>0</v>
      </c>
      <c r="S578" s="13">
        <f t="shared" ref="S578:S641" si="56">IF(P578&gt;0,G578/P578,0)</f>
        <v>0</v>
      </c>
      <c r="T578" s="13">
        <f t="shared" ref="T578:T641" si="57">IF(SUM(P578:R578)&gt;0,G578/SUM(P578:R578),0)</f>
        <v>0</v>
      </c>
      <c r="U578">
        <v>0</v>
      </c>
      <c r="V578">
        <v>0</v>
      </c>
      <c r="W578">
        <v>0</v>
      </c>
      <c r="X578" s="2">
        <v>0.91666666670000008</v>
      </c>
      <c r="Y578" s="21">
        <v>0.91666666670000008</v>
      </c>
      <c r="Z578">
        <v>0.92</v>
      </c>
      <c r="AA578">
        <v>1.27</v>
      </c>
      <c r="AB578" s="32">
        <f t="shared" ref="AB578:AB641" si="58">IF(Z578&gt;0,Z578/(Z578+AA578),0)</f>
        <v>0.42009132420091327</v>
      </c>
      <c r="AE578" s="17" t="str">
        <f t="shared" ref="AE578:AE641" si="59">IF((AC578+AD578)&gt;0,AC578/(AC578+AD578)," ")</f>
        <v xml:space="preserve"> </v>
      </c>
      <c r="AF578" s="35">
        <v>0</v>
      </c>
      <c r="AG578" s="35">
        <v>0</v>
      </c>
      <c r="AH578" s="35">
        <v>0</v>
      </c>
      <c r="AI578" s="35">
        <v>1</v>
      </c>
      <c r="AJ578" s="35">
        <v>0</v>
      </c>
      <c r="AK578" s="35">
        <v>1</v>
      </c>
      <c r="AL578" s="35">
        <v>0</v>
      </c>
      <c r="AM578" s="35">
        <v>0</v>
      </c>
      <c r="AN578">
        <v>0</v>
      </c>
      <c r="AO578">
        <v>0</v>
      </c>
      <c r="AP578" s="2">
        <v>-130.91</v>
      </c>
      <c r="AQ578" s="2">
        <v>105.9</v>
      </c>
      <c r="AR578" s="2">
        <v>81.724000000000004</v>
      </c>
      <c r="AS578" s="21">
        <v>0.47700000000000004</v>
      </c>
      <c r="AT578" s="2">
        <v>-0.30000000000000004</v>
      </c>
      <c r="AU578" s="2">
        <v>-0.2</v>
      </c>
      <c r="AV578" s="2">
        <v>0</v>
      </c>
      <c r="AW578" s="2">
        <v>0</v>
      </c>
      <c r="AX578" s="2">
        <v>0</v>
      </c>
      <c r="AY578" s="2">
        <v>-0.2</v>
      </c>
    </row>
    <row r="579" spans="1:51" x14ac:dyDescent="0.2">
      <c r="A579" s="12" t="s">
        <v>1363</v>
      </c>
      <c r="B579" s="12" t="s">
        <v>3403</v>
      </c>
      <c r="C579" t="s">
        <v>3402</v>
      </c>
      <c r="D579" s="12" t="s">
        <v>330</v>
      </c>
      <c r="E579" s="12" t="s">
        <v>170</v>
      </c>
      <c r="F579">
        <v>81</v>
      </c>
      <c r="G579">
        <v>1</v>
      </c>
      <c r="H579">
        <v>0</v>
      </c>
      <c r="I579" s="31">
        <f t="shared" si="54"/>
        <v>1</v>
      </c>
      <c r="J579">
        <v>0</v>
      </c>
      <c r="K579">
        <v>0</v>
      </c>
      <c r="L579" s="3">
        <v>1</v>
      </c>
      <c r="M579" s="3">
        <v>0</v>
      </c>
      <c r="N579" s="3">
        <v>0</v>
      </c>
      <c r="O579" s="15">
        <f t="shared" si="55"/>
        <v>0</v>
      </c>
      <c r="P579">
        <v>8</v>
      </c>
      <c r="Q579">
        <v>0</v>
      </c>
      <c r="R579">
        <v>1</v>
      </c>
      <c r="S579" s="13">
        <f t="shared" si="56"/>
        <v>0.125</v>
      </c>
      <c r="T579" s="13">
        <f t="shared" si="57"/>
        <v>0.1111111111111111</v>
      </c>
      <c r="U579">
        <v>16</v>
      </c>
      <c r="V579">
        <v>10</v>
      </c>
      <c r="W579">
        <v>5</v>
      </c>
      <c r="X579" s="2">
        <v>221.71666666670001</v>
      </c>
      <c r="Y579" s="21">
        <v>2.7333333333000001</v>
      </c>
      <c r="Z579">
        <v>2.61</v>
      </c>
      <c r="AA579">
        <v>2.4</v>
      </c>
      <c r="AB579" s="32">
        <f t="shared" si="58"/>
        <v>0.52095808383233533</v>
      </c>
      <c r="AC579">
        <v>50</v>
      </c>
      <c r="AD579">
        <v>66</v>
      </c>
      <c r="AE579" s="17">
        <f t="shared" si="59"/>
        <v>0.43103448275862066</v>
      </c>
      <c r="AF579" s="35">
        <v>1</v>
      </c>
      <c r="AG579" s="35">
        <v>21</v>
      </c>
      <c r="AH579" s="35">
        <v>21</v>
      </c>
      <c r="AI579" s="35">
        <v>185</v>
      </c>
      <c r="AJ579" s="35">
        <v>6</v>
      </c>
      <c r="AK579" s="35">
        <v>79</v>
      </c>
      <c r="AL579" s="35">
        <v>87</v>
      </c>
      <c r="AM579" s="35">
        <v>3</v>
      </c>
      <c r="AN579">
        <v>2</v>
      </c>
      <c r="AO579">
        <v>0</v>
      </c>
      <c r="AP579" s="2">
        <v>-96.83</v>
      </c>
      <c r="AQ579" s="2">
        <v>-18.8</v>
      </c>
      <c r="AR579" s="2">
        <v>84.013000000000005</v>
      </c>
      <c r="AS579" s="21">
        <v>-3.5369999999999999</v>
      </c>
      <c r="AT579" s="2">
        <v>-22</v>
      </c>
      <c r="AU579" s="2">
        <v>-1.9</v>
      </c>
      <c r="AV579" s="2">
        <v>1.5</v>
      </c>
      <c r="AW579" s="2">
        <v>0.30000000000000004</v>
      </c>
      <c r="AX579" s="2">
        <v>0.60000000000000009</v>
      </c>
      <c r="AY579" s="2">
        <v>0.60000000000000009</v>
      </c>
    </row>
    <row r="580" spans="1:51" x14ac:dyDescent="0.2">
      <c r="A580" s="12" t="s">
        <v>566</v>
      </c>
      <c r="B580" s="12" t="s">
        <v>567</v>
      </c>
      <c r="C580" t="s">
        <v>565</v>
      </c>
      <c r="D580" t="s">
        <v>367</v>
      </c>
      <c r="E580" s="12" t="s">
        <v>123</v>
      </c>
      <c r="F580">
        <v>60</v>
      </c>
      <c r="G580">
        <v>0</v>
      </c>
      <c r="H580">
        <v>0</v>
      </c>
      <c r="I580" s="31">
        <f t="shared" si="54"/>
        <v>0</v>
      </c>
      <c r="J580">
        <v>0</v>
      </c>
      <c r="K580">
        <v>0</v>
      </c>
      <c r="L580" s="3">
        <v>0</v>
      </c>
      <c r="M580" s="3">
        <v>0</v>
      </c>
      <c r="N580" s="3">
        <v>0</v>
      </c>
      <c r="O580" s="15">
        <f t="shared" si="55"/>
        <v>0</v>
      </c>
      <c r="P580">
        <v>8</v>
      </c>
      <c r="Q580">
        <v>2</v>
      </c>
      <c r="R580">
        <v>0</v>
      </c>
      <c r="S580" s="13">
        <f t="shared" si="56"/>
        <v>0</v>
      </c>
      <c r="T580" s="13">
        <f t="shared" si="57"/>
        <v>0</v>
      </c>
      <c r="U580">
        <v>2</v>
      </c>
      <c r="V580">
        <v>4</v>
      </c>
      <c r="W580">
        <v>0</v>
      </c>
      <c r="X580" s="2">
        <v>38.816666666700002</v>
      </c>
      <c r="Y580" s="21">
        <v>0.63333333329999997</v>
      </c>
      <c r="Z580">
        <v>0.65</v>
      </c>
      <c r="AA580">
        <v>5.0599999999999996</v>
      </c>
      <c r="AB580" s="32">
        <f t="shared" si="58"/>
        <v>0.11383537653239931</v>
      </c>
      <c r="AC580">
        <v>1</v>
      </c>
      <c r="AD580">
        <v>5</v>
      </c>
      <c r="AE580" s="17">
        <f t="shared" si="59"/>
        <v>0.16666666666666666</v>
      </c>
      <c r="AF580" s="35">
        <v>0</v>
      </c>
      <c r="AG580" s="35">
        <v>5</v>
      </c>
      <c r="AH580" s="35">
        <v>10</v>
      </c>
      <c r="AI580" s="35">
        <v>20</v>
      </c>
      <c r="AJ580" s="35">
        <v>3</v>
      </c>
      <c r="AK580" s="35">
        <v>15</v>
      </c>
      <c r="AL580" s="35">
        <v>16</v>
      </c>
      <c r="AM580" s="35">
        <v>0</v>
      </c>
      <c r="AN580">
        <v>0</v>
      </c>
      <c r="AO580">
        <v>0</v>
      </c>
      <c r="AP580" s="2">
        <v>-66.47</v>
      </c>
      <c r="AQ580" s="2">
        <v>17.899999999999999</v>
      </c>
      <c r="AR580" s="2">
        <v>82.087999999999994</v>
      </c>
      <c r="AS580" s="21">
        <v>1.0129999999999999</v>
      </c>
      <c r="AT580" s="2">
        <v>-2.9</v>
      </c>
      <c r="AU580" s="2">
        <v>0.7</v>
      </c>
      <c r="AV580" s="2">
        <v>-0.2</v>
      </c>
      <c r="AW580" s="2">
        <v>0.2</v>
      </c>
      <c r="AX580" s="2">
        <v>-0.4</v>
      </c>
      <c r="AY580" s="2">
        <v>0.30000000000000004</v>
      </c>
    </row>
    <row r="581" spans="1:51" x14ac:dyDescent="0.2">
      <c r="A581" s="12" t="s">
        <v>566</v>
      </c>
      <c r="B581" s="12" t="s">
        <v>810</v>
      </c>
      <c r="C581" t="s">
        <v>809</v>
      </c>
      <c r="D581" t="s">
        <v>223</v>
      </c>
      <c r="E581" s="12" t="s">
        <v>170</v>
      </c>
      <c r="F581">
        <v>17</v>
      </c>
      <c r="G581">
        <v>0</v>
      </c>
      <c r="H581">
        <v>0</v>
      </c>
      <c r="I581" s="31">
        <f t="shared" si="54"/>
        <v>0</v>
      </c>
      <c r="J581">
        <v>0</v>
      </c>
      <c r="K581">
        <v>0</v>
      </c>
      <c r="L581" s="3">
        <v>0</v>
      </c>
      <c r="M581" s="3">
        <v>0</v>
      </c>
      <c r="N581" s="3">
        <v>0</v>
      </c>
      <c r="O581" s="15">
        <f t="shared" si="55"/>
        <v>0</v>
      </c>
      <c r="P581">
        <v>0</v>
      </c>
      <c r="Q581">
        <v>0</v>
      </c>
      <c r="R581">
        <v>0</v>
      </c>
      <c r="S581" s="13">
        <f t="shared" si="56"/>
        <v>0</v>
      </c>
      <c r="T581" s="13">
        <f t="shared" si="57"/>
        <v>0</v>
      </c>
      <c r="U581">
        <v>1</v>
      </c>
      <c r="V581">
        <v>0</v>
      </c>
      <c r="W581">
        <v>0</v>
      </c>
      <c r="X581" s="2">
        <v>2.3166666666999998</v>
      </c>
      <c r="Y581" s="21">
        <v>0.1333333333</v>
      </c>
      <c r="Z581">
        <v>0.14000000000000001</v>
      </c>
      <c r="AA581">
        <v>5.9</v>
      </c>
      <c r="AB581" s="32">
        <f t="shared" si="58"/>
        <v>2.3178807947019868E-2</v>
      </c>
      <c r="AC581">
        <v>0</v>
      </c>
      <c r="AD581">
        <v>0</v>
      </c>
      <c r="AE581" s="17" t="str">
        <f t="shared" si="59"/>
        <v xml:space="preserve"> </v>
      </c>
      <c r="AF581" s="35">
        <v>0</v>
      </c>
      <c r="AG581" s="35">
        <v>0</v>
      </c>
      <c r="AH581" s="35">
        <v>0</v>
      </c>
      <c r="AI581" s="35">
        <v>0</v>
      </c>
      <c r="AJ581" s="35">
        <v>0</v>
      </c>
      <c r="AK581" s="35">
        <v>0</v>
      </c>
      <c r="AL581" s="35">
        <v>1</v>
      </c>
      <c r="AM581" s="35">
        <v>0</v>
      </c>
      <c r="AN581">
        <v>0</v>
      </c>
      <c r="AO581">
        <v>0</v>
      </c>
      <c r="AP581" s="2">
        <v>-25.9</v>
      </c>
      <c r="AQ581" s="2">
        <v>62.6</v>
      </c>
      <c r="AR581" s="2">
        <v>53.451000000000001</v>
      </c>
      <c r="AS581" s="21">
        <v>-13.066000000000001</v>
      </c>
      <c r="AT581" s="2">
        <v>-0.1</v>
      </c>
      <c r="AU581" s="2">
        <v>0.2</v>
      </c>
      <c r="AV581" s="2">
        <v>0</v>
      </c>
      <c r="AW581" s="2">
        <v>0</v>
      </c>
      <c r="AX581" s="2">
        <v>0</v>
      </c>
      <c r="AY581" s="2">
        <v>0.2</v>
      </c>
    </row>
    <row r="582" spans="1:51" x14ac:dyDescent="0.2">
      <c r="A582" s="12" t="s">
        <v>566</v>
      </c>
      <c r="B582" s="12" t="s">
        <v>1050</v>
      </c>
      <c r="C582" t="s">
        <v>1049</v>
      </c>
      <c r="D582" s="12" t="s">
        <v>343</v>
      </c>
      <c r="E582" s="12" t="s">
        <v>178</v>
      </c>
      <c r="F582">
        <v>67</v>
      </c>
      <c r="G582">
        <v>0</v>
      </c>
      <c r="H582">
        <v>0</v>
      </c>
      <c r="I582" s="31">
        <f t="shared" si="54"/>
        <v>0</v>
      </c>
      <c r="J582">
        <v>0</v>
      </c>
      <c r="K582">
        <v>0</v>
      </c>
      <c r="L582" s="3">
        <v>0</v>
      </c>
      <c r="M582" s="3">
        <v>0</v>
      </c>
      <c r="N582" s="3">
        <v>0</v>
      </c>
      <c r="O582" s="15">
        <f t="shared" si="55"/>
        <v>0</v>
      </c>
      <c r="P582">
        <v>0</v>
      </c>
      <c r="Q582">
        <v>0</v>
      </c>
      <c r="R582">
        <v>0</v>
      </c>
      <c r="S582" s="13">
        <f t="shared" si="56"/>
        <v>0</v>
      </c>
      <c r="T582" s="13">
        <f t="shared" si="57"/>
        <v>0</v>
      </c>
      <c r="U582">
        <v>2</v>
      </c>
      <c r="V582">
        <v>1</v>
      </c>
      <c r="W582">
        <v>1</v>
      </c>
      <c r="X582" s="2">
        <v>21</v>
      </c>
      <c r="Y582" s="21">
        <v>0.30000000000000004</v>
      </c>
      <c r="Z582">
        <v>0.31</v>
      </c>
      <c r="AA582">
        <v>4.4400000000000004</v>
      </c>
      <c r="AB582" s="32">
        <f t="shared" si="58"/>
        <v>6.5263157894736842E-2</v>
      </c>
      <c r="AE582" s="17" t="str">
        <f t="shared" si="59"/>
        <v xml:space="preserve"> </v>
      </c>
      <c r="AF582" s="35">
        <v>0</v>
      </c>
      <c r="AG582" s="35">
        <v>4</v>
      </c>
      <c r="AH582" s="35">
        <v>3</v>
      </c>
      <c r="AI582" s="35">
        <v>17</v>
      </c>
      <c r="AJ582" s="35">
        <v>1</v>
      </c>
      <c r="AK582" s="35">
        <v>6</v>
      </c>
      <c r="AL582" s="35">
        <v>4</v>
      </c>
      <c r="AM582" s="35">
        <v>0</v>
      </c>
      <c r="AN582">
        <v>0</v>
      </c>
      <c r="AO582">
        <v>0</v>
      </c>
      <c r="AP582" s="2">
        <v>-79.09</v>
      </c>
      <c r="AQ582" s="2">
        <v>3.8</v>
      </c>
      <c r="AR582" s="2">
        <v>81.766999999999996</v>
      </c>
      <c r="AS582" s="21">
        <v>4.0220000000000002</v>
      </c>
      <c r="AT582" s="2">
        <v>-2.9</v>
      </c>
      <c r="AU582" s="2">
        <v>-1.1000000000000001</v>
      </c>
      <c r="AV582" s="2">
        <v>-0.2</v>
      </c>
      <c r="AW582" s="2">
        <v>0.2</v>
      </c>
      <c r="AX582" s="2">
        <v>0.2</v>
      </c>
      <c r="AY582" s="2">
        <v>-1</v>
      </c>
    </row>
    <row r="583" spans="1:51" x14ac:dyDescent="0.2">
      <c r="A583" s="12" t="s">
        <v>566</v>
      </c>
      <c r="B583" s="12" t="s">
        <v>1393</v>
      </c>
      <c r="C583" t="s">
        <v>1392</v>
      </c>
      <c r="D583" t="s">
        <v>169</v>
      </c>
      <c r="E583" s="12" t="s">
        <v>229</v>
      </c>
      <c r="F583">
        <v>81</v>
      </c>
      <c r="G583">
        <v>0</v>
      </c>
      <c r="H583">
        <v>1</v>
      </c>
      <c r="I583" s="31">
        <f t="shared" si="54"/>
        <v>1</v>
      </c>
      <c r="J583">
        <v>1</v>
      </c>
      <c r="K583">
        <v>0</v>
      </c>
      <c r="L583" s="3">
        <v>0</v>
      </c>
      <c r="M583" s="3">
        <v>1</v>
      </c>
      <c r="N583" s="3">
        <v>0</v>
      </c>
      <c r="O583" s="15">
        <f t="shared" si="55"/>
        <v>21</v>
      </c>
      <c r="P583">
        <v>7</v>
      </c>
      <c r="Q583">
        <v>1</v>
      </c>
      <c r="R583">
        <v>1</v>
      </c>
      <c r="S583" s="13">
        <f t="shared" si="56"/>
        <v>0</v>
      </c>
      <c r="T583" s="13">
        <f t="shared" si="57"/>
        <v>0</v>
      </c>
      <c r="U583">
        <v>9</v>
      </c>
      <c r="V583">
        <v>1</v>
      </c>
      <c r="W583">
        <v>2</v>
      </c>
      <c r="X583" s="2">
        <v>106.03333333330001</v>
      </c>
      <c r="Y583" s="21">
        <v>1.3</v>
      </c>
      <c r="Z583">
        <v>1.29</v>
      </c>
      <c r="AA583">
        <v>4.22</v>
      </c>
      <c r="AB583" s="32">
        <f t="shared" si="58"/>
        <v>0.23411978221415611</v>
      </c>
      <c r="AC583">
        <v>4</v>
      </c>
      <c r="AD583">
        <v>5</v>
      </c>
      <c r="AE583" s="17">
        <f t="shared" si="59"/>
        <v>0.44444444444444442</v>
      </c>
      <c r="AF583" s="35">
        <v>1</v>
      </c>
      <c r="AG583" s="35">
        <v>14</v>
      </c>
      <c r="AH583" s="35">
        <v>20</v>
      </c>
      <c r="AI583" s="35">
        <v>62</v>
      </c>
      <c r="AJ583" s="35">
        <v>5</v>
      </c>
      <c r="AK583" s="35">
        <v>30</v>
      </c>
      <c r="AL583" s="35">
        <v>51</v>
      </c>
      <c r="AM583" s="35">
        <v>1</v>
      </c>
      <c r="AN583">
        <v>0</v>
      </c>
      <c r="AO583">
        <v>1</v>
      </c>
      <c r="AP583" s="2">
        <v>-74.66</v>
      </c>
      <c r="AQ583" s="2">
        <v>6</v>
      </c>
      <c r="AR583" s="2">
        <v>82.569000000000003</v>
      </c>
      <c r="AS583" s="21">
        <v>4.3940000000000001</v>
      </c>
      <c r="AT583" s="2">
        <v>-8.1999999999999993</v>
      </c>
      <c r="AU583" s="2">
        <v>1</v>
      </c>
      <c r="AV583" s="2">
        <v>0</v>
      </c>
      <c r="AW583" s="2">
        <v>0.4</v>
      </c>
      <c r="AX583" s="2">
        <v>-0.9</v>
      </c>
      <c r="AY583" s="2">
        <v>0.4</v>
      </c>
    </row>
    <row r="584" spans="1:51" x14ac:dyDescent="0.2">
      <c r="A584" s="12" t="s">
        <v>566</v>
      </c>
      <c r="B584" s="12" t="s">
        <v>1559</v>
      </c>
      <c r="C584" t="s">
        <v>1558</v>
      </c>
      <c r="D584" t="s">
        <v>300</v>
      </c>
      <c r="E584" s="12" t="s">
        <v>148</v>
      </c>
      <c r="F584">
        <v>64</v>
      </c>
      <c r="G584">
        <v>3</v>
      </c>
      <c r="H584">
        <v>0</v>
      </c>
      <c r="I584" s="31">
        <f t="shared" si="54"/>
        <v>3</v>
      </c>
      <c r="J584">
        <v>0</v>
      </c>
      <c r="K584">
        <v>0</v>
      </c>
      <c r="L584" s="3">
        <v>3</v>
      </c>
      <c r="M584" s="3">
        <v>0</v>
      </c>
      <c r="N584" s="3">
        <v>0</v>
      </c>
      <c r="O584" s="15">
        <f t="shared" si="55"/>
        <v>0</v>
      </c>
      <c r="P584">
        <v>22</v>
      </c>
      <c r="Q584">
        <v>8</v>
      </c>
      <c r="R584">
        <v>3</v>
      </c>
      <c r="S584" s="13">
        <f t="shared" si="56"/>
        <v>0.13636363636363635</v>
      </c>
      <c r="T584" s="13">
        <f t="shared" si="57"/>
        <v>9.0909090909090912E-2</v>
      </c>
      <c r="U584">
        <v>10</v>
      </c>
      <c r="V584">
        <v>6</v>
      </c>
      <c r="W584">
        <v>0</v>
      </c>
      <c r="X584" s="2">
        <v>131.36666666670001</v>
      </c>
      <c r="Y584" s="21">
        <v>2.0499999999999998</v>
      </c>
      <c r="Z584">
        <v>2.0499999999999998</v>
      </c>
      <c r="AA584">
        <v>2.92</v>
      </c>
      <c r="AB584" s="32">
        <f t="shared" si="58"/>
        <v>0.41247484909456739</v>
      </c>
      <c r="AC584">
        <v>3</v>
      </c>
      <c r="AD584">
        <v>2</v>
      </c>
      <c r="AE584" s="17">
        <f t="shared" si="59"/>
        <v>0.6</v>
      </c>
      <c r="AF584" s="35">
        <v>3</v>
      </c>
      <c r="AG584" s="35">
        <v>14</v>
      </c>
      <c r="AH584" s="35">
        <v>28</v>
      </c>
      <c r="AI584" s="35">
        <v>70</v>
      </c>
      <c r="AJ584" s="35">
        <v>14</v>
      </c>
      <c r="AK584" s="35">
        <v>40</v>
      </c>
      <c r="AL584" s="35">
        <v>44</v>
      </c>
      <c r="AM584" s="35">
        <v>7</v>
      </c>
      <c r="AN584">
        <v>0</v>
      </c>
      <c r="AO584">
        <v>2</v>
      </c>
      <c r="AP584" s="2">
        <v>-52.97</v>
      </c>
      <c r="AQ584" s="2">
        <v>37.5</v>
      </c>
      <c r="AR584" s="2">
        <v>78.774000000000001</v>
      </c>
      <c r="AS584" s="21">
        <v>4.1989999999999998</v>
      </c>
      <c r="AT584" s="2">
        <v>-7.6</v>
      </c>
      <c r="AU584" s="2">
        <v>4.5999999999999996</v>
      </c>
      <c r="AV584" s="2">
        <v>0.2</v>
      </c>
      <c r="AW584" s="2">
        <v>0.2</v>
      </c>
      <c r="AX584" s="2">
        <v>-1.6</v>
      </c>
      <c r="AY584" s="2">
        <v>3.5</v>
      </c>
    </row>
    <row r="585" spans="1:51" x14ac:dyDescent="0.2">
      <c r="A585" s="12" t="s">
        <v>566</v>
      </c>
      <c r="B585" s="12" t="s">
        <v>2095</v>
      </c>
      <c r="C585" t="s">
        <v>2094</v>
      </c>
      <c r="D585" s="12" t="s">
        <v>2096</v>
      </c>
      <c r="E585" s="12" t="s">
        <v>178</v>
      </c>
      <c r="F585">
        <v>28</v>
      </c>
      <c r="G585">
        <v>0</v>
      </c>
      <c r="H585">
        <v>0</v>
      </c>
      <c r="I585" s="31">
        <f t="shared" si="54"/>
        <v>0</v>
      </c>
      <c r="J585">
        <v>0</v>
      </c>
      <c r="K585">
        <v>0</v>
      </c>
      <c r="L585" s="3">
        <v>0</v>
      </c>
      <c r="M585" s="3">
        <v>0</v>
      </c>
      <c r="N585" s="3">
        <v>0</v>
      </c>
      <c r="O585" s="15">
        <f t="shared" si="55"/>
        <v>0</v>
      </c>
      <c r="P585">
        <v>0</v>
      </c>
      <c r="Q585">
        <v>0</v>
      </c>
      <c r="R585">
        <v>0</v>
      </c>
      <c r="S585" s="13">
        <f t="shared" si="56"/>
        <v>0</v>
      </c>
      <c r="T585" s="13">
        <f t="shared" si="57"/>
        <v>0</v>
      </c>
      <c r="U585">
        <v>1</v>
      </c>
      <c r="V585">
        <v>0</v>
      </c>
      <c r="W585">
        <v>0</v>
      </c>
      <c r="X585" s="2">
        <v>4.2666666666999999</v>
      </c>
      <c r="Y585" s="21">
        <v>0.15</v>
      </c>
      <c r="Z585">
        <v>0.15</v>
      </c>
      <c r="AA585">
        <v>4.76</v>
      </c>
      <c r="AB585" s="32">
        <f t="shared" si="58"/>
        <v>3.0549898167006109E-2</v>
      </c>
      <c r="AE585" s="17" t="str">
        <f t="shared" si="59"/>
        <v xml:space="preserve"> </v>
      </c>
      <c r="AF585" s="35">
        <v>0</v>
      </c>
      <c r="AG585" s="35">
        <v>0</v>
      </c>
      <c r="AH585" s="35">
        <v>2</v>
      </c>
      <c r="AI585" s="35">
        <v>2</v>
      </c>
      <c r="AJ585" s="35">
        <v>1</v>
      </c>
      <c r="AK585" s="35">
        <v>1</v>
      </c>
      <c r="AL585" s="35">
        <v>2</v>
      </c>
      <c r="AM585" s="35">
        <v>0</v>
      </c>
      <c r="AN585">
        <v>0</v>
      </c>
      <c r="AO585">
        <v>1</v>
      </c>
      <c r="AP585" s="2">
        <v>-28.13</v>
      </c>
      <c r="AQ585" s="2">
        <v>57</v>
      </c>
      <c r="AR585" s="2">
        <v>82.435000000000002</v>
      </c>
      <c r="AS585" s="21">
        <v>-7.819</v>
      </c>
      <c r="AT585" s="2">
        <v>-0.2</v>
      </c>
      <c r="AU585" s="2">
        <v>0.30000000000000004</v>
      </c>
      <c r="AV585" s="2">
        <v>-0.2</v>
      </c>
      <c r="AW585" s="2">
        <v>0</v>
      </c>
      <c r="AX585" s="2">
        <v>0</v>
      </c>
      <c r="AY585" s="2">
        <v>0.2</v>
      </c>
    </row>
    <row r="586" spans="1:51" x14ac:dyDescent="0.2">
      <c r="A586" s="12" t="s">
        <v>566</v>
      </c>
      <c r="B586" s="12" t="s">
        <v>2191</v>
      </c>
      <c r="C586" t="s">
        <v>2190</v>
      </c>
      <c r="D586" t="s">
        <v>210</v>
      </c>
      <c r="E586" s="12" t="s">
        <v>170</v>
      </c>
      <c r="F586">
        <v>17</v>
      </c>
      <c r="G586">
        <v>0</v>
      </c>
      <c r="H586">
        <v>0</v>
      </c>
      <c r="I586" s="31">
        <f t="shared" si="54"/>
        <v>0</v>
      </c>
      <c r="J586">
        <v>0</v>
      </c>
      <c r="K586">
        <v>0</v>
      </c>
      <c r="L586" s="3">
        <v>0</v>
      </c>
      <c r="M586" s="3">
        <v>0</v>
      </c>
      <c r="N586" s="3">
        <v>0</v>
      </c>
      <c r="O586" s="15">
        <f t="shared" si="55"/>
        <v>0</v>
      </c>
      <c r="P586">
        <v>0</v>
      </c>
      <c r="Q586">
        <v>0</v>
      </c>
      <c r="R586">
        <v>0</v>
      </c>
      <c r="S586" s="13">
        <f t="shared" si="56"/>
        <v>0</v>
      </c>
      <c r="T586" s="13">
        <f t="shared" si="57"/>
        <v>0</v>
      </c>
      <c r="U586">
        <v>1</v>
      </c>
      <c r="V586">
        <v>3</v>
      </c>
      <c r="W586">
        <v>2</v>
      </c>
      <c r="X586" s="2">
        <v>17.5</v>
      </c>
      <c r="Y586" s="21">
        <v>1.0166666666999999</v>
      </c>
      <c r="Z586">
        <v>1.02</v>
      </c>
      <c r="AA586">
        <v>5.27</v>
      </c>
      <c r="AB586" s="32">
        <f t="shared" si="58"/>
        <v>0.1621621621621622</v>
      </c>
      <c r="AC586">
        <v>3</v>
      </c>
      <c r="AD586">
        <v>5</v>
      </c>
      <c r="AE586" s="17">
        <f t="shared" si="59"/>
        <v>0.375</v>
      </c>
      <c r="AF586" s="35">
        <v>0</v>
      </c>
      <c r="AG586" s="35">
        <v>2</v>
      </c>
      <c r="AH586" s="35">
        <v>1</v>
      </c>
      <c r="AI586" s="35">
        <v>19</v>
      </c>
      <c r="AJ586" s="35">
        <v>0</v>
      </c>
      <c r="AK586" s="35">
        <v>8</v>
      </c>
      <c r="AL586" s="35">
        <v>2</v>
      </c>
      <c r="AM586" s="35">
        <v>0</v>
      </c>
      <c r="AN586">
        <v>0</v>
      </c>
      <c r="AO586">
        <v>1</v>
      </c>
      <c r="AP586" s="2">
        <v>-103.85</v>
      </c>
      <c r="AQ586" s="2">
        <v>2</v>
      </c>
      <c r="AR586" s="2">
        <v>79.278000000000006</v>
      </c>
      <c r="AS586" s="21">
        <v>-2.4060000000000001</v>
      </c>
      <c r="AT586" s="2">
        <v>-2.6</v>
      </c>
      <c r="AU586" s="2">
        <v>-1</v>
      </c>
      <c r="AV586" s="2">
        <v>-0.1</v>
      </c>
      <c r="AW586" s="2">
        <v>0</v>
      </c>
      <c r="AX586" s="2">
        <v>0.4</v>
      </c>
      <c r="AY586" s="2">
        <v>-0.7</v>
      </c>
    </row>
    <row r="587" spans="1:51" x14ac:dyDescent="0.2">
      <c r="A587" s="12" t="s">
        <v>566</v>
      </c>
      <c r="B587" s="12" t="s">
        <v>2915</v>
      </c>
      <c r="C587" t="s">
        <v>2914</v>
      </c>
      <c r="D587" t="s">
        <v>162</v>
      </c>
      <c r="E587" s="12" t="s">
        <v>156</v>
      </c>
      <c r="F587">
        <v>68</v>
      </c>
      <c r="G587">
        <v>0</v>
      </c>
      <c r="H587">
        <v>0</v>
      </c>
      <c r="I587" s="31">
        <f t="shared" si="54"/>
        <v>0</v>
      </c>
      <c r="J587">
        <v>0</v>
      </c>
      <c r="K587">
        <v>0</v>
      </c>
      <c r="L587" s="3">
        <v>0</v>
      </c>
      <c r="M587" s="3">
        <v>0</v>
      </c>
      <c r="N587" s="3">
        <v>0</v>
      </c>
      <c r="O587" s="15">
        <f t="shared" si="55"/>
        <v>0</v>
      </c>
      <c r="P587">
        <v>7</v>
      </c>
      <c r="Q587">
        <v>4</v>
      </c>
      <c r="R587">
        <v>3</v>
      </c>
      <c r="S587" s="13">
        <f t="shared" si="56"/>
        <v>0</v>
      </c>
      <c r="T587" s="13">
        <f t="shared" si="57"/>
        <v>0</v>
      </c>
      <c r="U587">
        <v>13</v>
      </c>
      <c r="V587">
        <v>5</v>
      </c>
      <c r="W587">
        <v>4</v>
      </c>
      <c r="X587" s="2">
        <v>117.9166666667</v>
      </c>
      <c r="Y587" s="21">
        <v>1.7333333333000001</v>
      </c>
      <c r="Z587">
        <v>1.73</v>
      </c>
      <c r="AA587">
        <v>4.58</v>
      </c>
      <c r="AB587" s="32">
        <f t="shared" si="58"/>
        <v>0.27416798732171155</v>
      </c>
      <c r="AC587">
        <v>5</v>
      </c>
      <c r="AD587">
        <v>2</v>
      </c>
      <c r="AE587" s="17">
        <f t="shared" si="59"/>
        <v>0.7142857142857143</v>
      </c>
      <c r="AF587" s="35">
        <v>0</v>
      </c>
      <c r="AG587" s="35">
        <v>7</v>
      </c>
      <c r="AH587" s="35">
        <v>19</v>
      </c>
      <c r="AI587" s="35">
        <v>68</v>
      </c>
      <c r="AJ587" s="35">
        <v>6</v>
      </c>
      <c r="AK587" s="35">
        <v>26</v>
      </c>
      <c r="AL587" s="35">
        <v>46</v>
      </c>
      <c r="AM587" s="35">
        <v>5</v>
      </c>
      <c r="AN587">
        <v>1</v>
      </c>
      <c r="AO587">
        <v>5</v>
      </c>
      <c r="AP587" s="2">
        <v>-59.56</v>
      </c>
      <c r="AQ587" s="2">
        <v>6</v>
      </c>
      <c r="AR587" s="2">
        <v>81.793999999999997</v>
      </c>
      <c r="AS587" s="21">
        <v>2.9830000000000001</v>
      </c>
      <c r="AT587" s="2">
        <v>-6.2</v>
      </c>
      <c r="AU587" s="2">
        <v>4.2</v>
      </c>
      <c r="AV587" s="2">
        <v>-0.7</v>
      </c>
      <c r="AW587" s="2">
        <v>-0.2</v>
      </c>
      <c r="AX587" s="2">
        <v>-1.7000000000000002</v>
      </c>
      <c r="AY587" s="2">
        <v>1.6</v>
      </c>
    </row>
    <row r="588" spans="1:51" x14ac:dyDescent="0.2">
      <c r="A588" s="12" t="s">
        <v>566</v>
      </c>
      <c r="B588" s="12" t="s">
        <v>3033</v>
      </c>
      <c r="C588" t="s">
        <v>3032</v>
      </c>
      <c r="D588" t="s">
        <v>432</v>
      </c>
      <c r="E588" s="12" t="s">
        <v>148</v>
      </c>
      <c r="F588">
        <v>82</v>
      </c>
      <c r="G588">
        <v>1</v>
      </c>
      <c r="H588">
        <v>0</v>
      </c>
      <c r="I588" s="31">
        <f t="shared" si="54"/>
        <v>1</v>
      </c>
      <c r="J588">
        <v>0</v>
      </c>
      <c r="K588">
        <v>0</v>
      </c>
      <c r="L588" s="3">
        <v>1</v>
      </c>
      <c r="M588" s="3">
        <v>0</v>
      </c>
      <c r="N588" s="3">
        <v>0</v>
      </c>
      <c r="O588" s="15">
        <f t="shared" si="55"/>
        <v>0</v>
      </c>
      <c r="P588">
        <v>0</v>
      </c>
      <c r="Q588">
        <v>0</v>
      </c>
      <c r="R588">
        <v>0</v>
      </c>
      <c r="S588" s="13">
        <f t="shared" si="56"/>
        <v>0</v>
      </c>
      <c r="T588" s="13">
        <f t="shared" si="57"/>
        <v>0</v>
      </c>
      <c r="U588">
        <v>0</v>
      </c>
      <c r="V588">
        <v>0</v>
      </c>
      <c r="W588">
        <v>0</v>
      </c>
      <c r="X588" s="2">
        <v>2.75</v>
      </c>
      <c r="Y588" s="21">
        <v>3.3333333300000004E-2</v>
      </c>
      <c r="Z588">
        <v>0.03</v>
      </c>
      <c r="AA588">
        <v>5.47</v>
      </c>
      <c r="AB588" s="32">
        <f t="shared" si="58"/>
        <v>5.4545454545454541E-3</v>
      </c>
      <c r="AC588">
        <v>0</v>
      </c>
      <c r="AD588">
        <v>0</v>
      </c>
      <c r="AE588" s="17" t="str">
        <f t="shared" si="59"/>
        <v xml:space="preserve"> </v>
      </c>
      <c r="AF588" s="35">
        <v>1</v>
      </c>
      <c r="AG588" s="35">
        <v>0</v>
      </c>
      <c r="AH588" s="35">
        <v>3</v>
      </c>
      <c r="AI588" s="35">
        <v>0</v>
      </c>
      <c r="AJ588" s="35">
        <v>0</v>
      </c>
      <c r="AK588" s="35">
        <v>0</v>
      </c>
      <c r="AL588" s="35">
        <v>0</v>
      </c>
      <c r="AM588" s="35">
        <v>0</v>
      </c>
      <c r="AN588">
        <v>0</v>
      </c>
      <c r="AO588">
        <v>0</v>
      </c>
      <c r="AP588" s="2">
        <v>87.27</v>
      </c>
      <c r="AQ588" s="2">
        <v>160.6</v>
      </c>
      <c r="AR588" s="2">
        <v>87.646000000000001</v>
      </c>
      <c r="AS588" s="21">
        <v>0.96199999999999997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</row>
    <row r="589" spans="1:51" x14ac:dyDescent="0.2">
      <c r="A589" s="12" t="s">
        <v>566</v>
      </c>
      <c r="B589" s="12" t="s">
        <v>3333</v>
      </c>
      <c r="C589" t="s">
        <v>3334</v>
      </c>
      <c r="D589" t="s">
        <v>460</v>
      </c>
      <c r="E589" s="12" t="s">
        <v>178</v>
      </c>
      <c r="F589">
        <v>70</v>
      </c>
      <c r="G589">
        <v>0</v>
      </c>
      <c r="H589">
        <v>1</v>
      </c>
      <c r="I589" s="31">
        <f t="shared" si="54"/>
        <v>1</v>
      </c>
      <c r="J589">
        <v>0</v>
      </c>
      <c r="K589">
        <v>1</v>
      </c>
      <c r="L589" s="3">
        <v>0</v>
      </c>
      <c r="M589" s="3">
        <v>0</v>
      </c>
      <c r="N589" s="3">
        <v>1</v>
      </c>
      <c r="O589" s="15">
        <f t="shared" si="55"/>
        <v>0</v>
      </c>
      <c r="P589">
        <v>0</v>
      </c>
      <c r="Q589">
        <v>0</v>
      </c>
      <c r="R589">
        <v>0</v>
      </c>
      <c r="S589" s="13">
        <f t="shared" si="56"/>
        <v>0</v>
      </c>
      <c r="T589" s="13">
        <f t="shared" si="57"/>
        <v>0</v>
      </c>
      <c r="U589">
        <v>17</v>
      </c>
      <c r="V589">
        <v>5</v>
      </c>
      <c r="W589">
        <v>2</v>
      </c>
      <c r="X589" s="2">
        <v>105.7333333333</v>
      </c>
      <c r="Y589" s="21">
        <v>1.5</v>
      </c>
      <c r="Z589">
        <v>1.41</v>
      </c>
      <c r="AA589">
        <v>3.58</v>
      </c>
      <c r="AB589" s="32">
        <f t="shared" si="58"/>
        <v>0.28256513026052099</v>
      </c>
      <c r="AE589" s="17" t="str">
        <f t="shared" si="59"/>
        <v xml:space="preserve"> </v>
      </c>
      <c r="AF589" s="35">
        <v>1</v>
      </c>
      <c r="AG589" s="35">
        <v>16</v>
      </c>
      <c r="AH589" s="35">
        <v>9</v>
      </c>
      <c r="AI589" s="35">
        <v>81</v>
      </c>
      <c r="AJ589" s="35">
        <v>3</v>
      </c>
      <c r="AK589" s="35">
        <v>39</v>
      </c>
      <c r="AL589" s="35">
        <v>40</v>
      </c>
      <c r="AM589" s="35">
        <v>2</v>
      </c>
      <c r="AN589">
        <v>1</v>
      </c>
      <c r="AO589">
        <v>0</v>
      </c>
      <c r="AP589" s="2">
        <v>-97.74</v>
      </c>
      <c r="AQ589" s="2">
        <v>-8.6999999999999993</v>
      </c>
      <c r="AR589" s="2">
        <v>85.313999999999993</v>
      </c>
      <c r="AS589" s="21">
        <v>2.73</v>
      </c>
      <c r="AT589" s="2">
        <v>-11.6</v>
      </c>
      <c r="AU589" s="2">
        <v>-2.1</v>
      </c>
      <c r="AV589" s="2">
        <v>-0.5</v>
      </c>
      <c r="AW589" s="2">
        <v>0</v>
      </c>
      <c r="AX589" s="2">
        <v>1</v>
      </c>
      <c r="AY589" s="2">
        <v>-1.6</v>
      </c>
    </row>
    <row r="590" spans="1:51" x14ac:dyDescent="0.2">
      <c r="A590" s="12" t="s">
        <v>566</v>
      </c>
      <c r="B590" s="12" t="s">
        <v>3727</v>
      </c>
      <c r="C590" t="s">
        <v>3726</v>
      </c>
      <c r="D590" t="s">
        <v>177</v>
      </c>
      <c r="E590" s="12" t="s">
        <v>156</v>
      </c>
      <c r="F590">
        <v>2</v>
      </c>
      <c r="G590">
        <v>0</v>
      </c>
      <c r="H590">
        <v>0</v>
      </c>
      <c r="I590" s="31">
        <f t="shared" si="54"/>
        <v>0</v>
      </c>
      <c r="J590">
        <v>0</v>
      </c>
      <c r="K590">
        <v>0</v>
      </c>
      <c r="L590" s="3">
        <v>0</v>
      </c>
      <c r="M590" s="3">
        <v>0</v>
      </c>
      <c r="N590" s="3">
        <v>0</v>
      </c>
      <c r="O590" s="15">
        <f t="shared" si="55"/>
        <v>0</v>
      </c>
      <c r="P590">
        <v>0</v>
      </c>
      <c r="Q590">
        <v>0</v>
      </c>
      <c r="R590">
        <v>0</v>
      </c>
      <c r="S590" s="13">
        <f t="shared" si="56"/>
        <v>0</v>
      </c>
      <c r="T590" s="13">
        <f t="shared" si="57"/>
        <v>0</v>
      </c>
      <c r="U590">
        <v>0</v>
      </c>
      <c r="V590">
        <v>0</v>
      </c>
      <c r="W590">
        <v>0</v>
      </c>
      <c r="X590" s="2">
        <v>0</v>
      </c>
      <c r="Y590" s="21">
        <v>0</v>
      </c>
      <c r="AB590" s="32">
        <f t="shared" si="58"/>
        <v>0</v>
      </c>
      <c r="AC590">
        <v>0</v>
      </c>
      <c r="AD590">
        <v>0</v>
      </c>
      <c r="AE590" s="17" t="str">
        <f t="shared" si="59"/>
        <v xml:space="preserve"> </v>
      </c>
      <c r="AF590" s="35">
        <v>0</v>
      </c>
      <c r="AG590" s="35">
        <v>0</v>
      </c>
      <c r="AH590" s="35">
        <v>0</v>
      </c>
      <c r="AI590" s="35">
        <v>0</v>
      </c>
      <c r="AJ590" s="35">
        <v>0</v>
      </c>
      <c r="AK590" s="35">
        <v>0</v>
      </c>
      <c r="AL590" s="35">
        <v>0</v>
      </c>
      <c r="AM590" s="35">
        <v>0</v>
      </c>
      <c r="AN590">
        <v>0</v>
      </c>
      <c r="AO590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</row>
    <row r="591" spans="1:51" x14ac:dyDescent="0.2">
      <c r="A591" s="12" t="s">
        <v>1686</v>
      </c>
      <c r="B591" s="12" t="s">
        <v>1687</v>
      </c>
      <c r="C591" t="s">
        <v>1685</v>
      </c>
      <c r="D591" t="s">
        <v>442</v>
      </c>
      <c r="E591" s="12" t="s">
        <v>170</v>
      </c>
      <c r="F591">
        <v>59</v>
      </c>
      <c r="G591">
        <v>1</v>
      </c>
      <c r="H591">
        <v>1</v>
      </c>
      <c r="I591" s="31">
        <f t="shared" si="54"/>
        <v>2</v>
      </c>
      <c r="J591">
        <v>1</v>
      </c>
      <c r="K591">
        <v>0</v>
      </c>
      <c r="L591" s="3">
        <v>1</v>
      </c>
      <c r="M591" s="3">
        <v>1</v>
      </c>
      <c r="N591" s="3">
        <v>0</v>
      </c>
      <c r="O591" s="15">
        <f t="shared" si="55"/>
        <v>3.3333333333333335</v>
      </c>
      <c r="P591">
        <v>5</v>
      </c>
      <c r="Q591">
        <v>0</v>
      </c>
      <c r="R591">
        <v>0</v>
      </c>
      <c r="S591" s="13">
        <f t="shared" si="56"/>
        <v>0.2</v>
      </c>
      <c r="T591" s="13">
        <f t="shared" si="57"/>
        <v>0.2</v>
      </c>
      <c r="U591">
        <v>24</v>
      </c>
      <c r="V591">
        <v>3</v>
      </c>
      <c r="W591">
        <v>2</v>
      </c>
      <c r="X591" s="2">
        <v>148.3166666667</v>
      </c>
      <c r="Y591" s="21">
        <v>2.5</v>
      </c>
      <c r="Z591">
        <v>2.4900000000000002</v>
      </c>
      <c r="AA591">
        <v>2.56</v>
      </c>
      <c r="AB591" s="32">
        <f t="shared" si="58"/>
        <v>0.49306930693069306</v>
      </c>
      <c r="AC591">
        <v>54</v>
      </c>
      <c r="AD591">
        <v>68</v>
      </c>
      <c r="AE591" s="17">
        <f t="shared" si="59"/>
        <v>0.44262295081967212</v>
      </c>
      <c r="AF591" s="35">
        <v>3</v>
      </c>
      <c r="AG591" s="35">
        <v>12</v>
      </c>
      <c r="AH591" s="35">
        <v>7</v>
      </c>
      <c r="AI591" s="35">
        <v>111</v>
      </c>
      <c r="AJ591" s="35">
        <v>3</v>
      </c>
      <c r="AK591" s="35">
        <v>54</v>
      </c>
      <c r="AL591" s="35">
        <v>90</v>
      </c>
      <c r="AM591" s="35">
        <v>4</v>
      </c>
      <c r="AN591">
        <v>2</v>
      </c>
      <c r="AO591">
        <v>0</v>
      </c>
      <c r="AP591" s="2">
        <v>-102.13</v>
      </c>
      <c r="AQ591" s="2">
        <v>-39.700000000000003</v>
      </c>
      <c r="AR591" s="2">
        <v>84.442999999999998</v>
      </c>
      <c r="AS591" s="21">
        <v>3.9430000000000001</v>
      </c>
      <c r="AT591" s="2">
        <v>-11.6</v>
      </c>
      <c r="AU591" s="2">
        <v>3.3</v>
      </c>
      <c r="AV591" s="2">
        <v>0.8</v>
      </c>
      <c r="AW591" s="2">
        <v>0.7</v>
      </c>
      <c r="AX591" s="2">
        <v>-1.4</v>
      </c>
      <c r="AY591" s="2">
        <v>3.3</v>
      </c>
    </row>
    <row r="592" spans="1:51" x14ac:dyDescent="0.2">
      <c r="A592" s="12" t="s">
        <v>1686</v>
      </c>
      <c r="B592" s="12" t="s">
        <v>3008</v>
      </c>
      <c r="C592" t="s">
        <v>3007</v>
      </c>
      <c r="D592" t="s">
        <v>442</v>
      </c>
      <c r="E592" s="12" t="s">
        <v>178</v>
      </c>
      <c r="F592">
        <v>42</v>
      </c>
      <c r="G592">
        <v>0</v>
      </c>
      <c r="H592">
        <v>0</v>
      </c>
      <c r="I592" s="31">
        <f t="shared" si="54"/>
        <v>0</v>
      </c>
      <c r="J592">
        <v>0</v>
      </c>
      <c r="K592">
        <v>0</v>
      </c>
      <c r="L592" s="3">
        <v>0</v>
      </c>
      <c r="M592" s="3">
        <v>0</v>
      </c>
      <c r="N592" s="3">
        <v>0</v>
      </c>
      <c r="O592" s="15">
        <f t="shared" si="55"/>
        <v>0</v>
      </c>
      <c r="P592">
        <v>0</v>
      </c>
      <c r="Q592">
        <v>0</v>
      </c>
      <c r="R592">
        <v>0</v>
      </c>
      <c r="S592" s="13">
        <f t="shared" si="56"/>
        <v>0</v>
      </c>
      <c r="T592" s="13">
        <f t="shared" si="57"/>
        <v>0</v>
      </c>
      <c r="U592">
        <v>5</v>
      </c>
      <c r="V592">
        <v>4</v>
      </c>
      <c r="W592">
        <v>1</v>
      </c>
      <c r="X592" s="2">
        <v>33.366666666699999</v>
      </c>
      <c r="Y592" s="21">
        <v>0.78333333329999999</v>
      </c>
      <c r="Z592">
        <v>0.78</v>
      </c>
      <c r="AA592">
        <v>4.03</v>
      </c>
      <c r="AB592" s="32">
        <f t="shared" si="58"/>
        <v>0.16216216216216214</v>
      </c>
      <c r="AE592" s="17" t="str">
        <f t="shared" si="59"/>
        <v xml:space="preserve"> </v>
      </c>
      <c r="AF592" s="35">
        <v>2</v>
      </c>
      <c r="AG592" s="35">
        <v>4</v>
      </c>
      <c r="AH592" s="35">
        <v>3</v>
      </c>
      <c r="AI592" s="35">
        <v>27</v>
      </c>
      <c r="AJ592" s="35">
        <v>2</v>
      </c>
      <c r="AK592" s="35">
        <v>14</v>
      </c>
      <c r="AL592" s="35">
        <v>15</v>
      </c>
      <c r="AM592" s="35">
        <v>0</v>
      </c>
      <c r="AN592">
        <v>1</v>
      </c>
      <c r="AO592">
        <v>1</v>
      </c>
      <c r="AP592" s="2">
        <v>-97.1</v>
      </c>
      <c r="AQ592" s="2">
        <v>-11.6</v>
      </c>
      <c r="AR592" s="2">
        <v>82.394999999999996</v>
      </c>
      <c r="AS592" s="21">
        <v>0.48199999999999998</v>
      </c>
      <c r="AT592" s="2">
        <v>-3.3</v>
      </c>
      <c r="AU592" s="2">
        <v>-0.1</v>
      </c>
      <c r="AV592" s="2">
        <v>-0.2</v>
      </c>
      <c r="AW592" s="2">
        <v>0.4</v>
      </c>
      <c r="AX592" s="2">
        <v>-0.2</v>
      </c>
      <c r="AY592" s="2">
        <v>-0.2</v>
      </c>
    </row>
    <row r="593" spans="1:51" x14ac:dyDescent="0.2">
      <c r="A593" s="12" t="s">
        <v>3734</v>
      </c>
      <c r="B593" s="12" t="s">
        <v>3735</v>
      </c>
      <c r="C593" t="s">
        <v>3733</v>
      </c>
      <c r="D593" t="s">
        <v>529</v>
      </c>
      <c r="E593" s="12" t="s">
        <v>170</v>
      </c>
      <c r="F593">
        <v>69</v>
      </c>
      <c r="G593">
        <v>0</v>
      </c>
      <c r="H593">
        <v>0</v>
      </c>
      <c r="I593" s="31">
        <f t="shared" si="54"/>
        <v>0</v>
      </c>
      <c r="J593">
        <v>0</v>
      </c>
      <c r="K593">
        <v>0</v>
      </c>
      <c r="L593" s="3">
        <v>0</v>
      </c>
      <c r="M593" s="3">
        <v>0</v>
      </c>
      <c r="N593" s="3">
        <v>0</v>
      </c>
      <c r="O593" s="15">
        <f t="shared" si="55"/>
        <v>0</v>
      </c>
      <c r="P593">
        <v>1</v>
      </c>
      <c r="Q593">
        <v>0</v>
      </c>
      <c r="R593">
        <v>0</v>
      </c>
      <c r="S593" s="13">
        <f t="shared" si="56"/>
        <v>0</v>
      </c>
      <c r="T593" s="13">
        <f t="shared" si="57"/>
        <v>0</v>
      </c>
      <c r="U593">
        <v>3</v>
      </c>
      <c r="V593">
        <v>0</v>
      </c>
      <c r="W593">
        <v>3</v>
      </c>
      <c r="X593" s="2">
        <v>22.083333333300001</v>
      </c>
      <c r="Y593" s="21">
        <v>0.31666666669999999</v>
      </c>
      <c r="Z593">
        <v>0.32</v>
      </c>
      <c r="AA593">
        <v>5.33</v>
      </c>
      <c r="AB593" s="32">
        <f t="shared" si="58"/>
        <v>5.663716814159292E-2</v>
      </c>
      <c r="AC593">
        <v>0</v>
      </c>
      <c r="AD593">
        <v>8</v>
      </c>
      <c r="AE593" s="17">
        <f t="shared" si="59"/>
        <v>0</v>
      </c>
      <c r="AF593" s="35">
        <v>0</v>
      </c>
      <c r="AG593" s="35">
        <v>1</v>
      </c>
      <c r="AH593" s="35">
        <v>3</v>
      </c>
      <c r="AI593" s="35">
        <v>12</v>
      </c>
      <c r="AJ593" s="35">
        <v>1</v>
      </c>
      <c r="AK593" s="35">
        <v>5</v>
      </c>
      <c r="AL593" s="35">
        <v>3</v>
      </c>
      <c r="AM593" s="35">
        <v>0</v>
      </c>
      <c r="AN593">
        <v>0</v>
      </c>
      <c r="AO593">
        <v>0</v>
      </c>
      <c r="AP593" s="2">
        <v>-46.19</v>
      </c>
      <c r="AQ593" s="2">
        <v>21.9</v>
      </c>
      <c r="AR593" s="2">
        <v>83.451999999999998</v>
      </c>
      <c r="AS593" s="21">
        <v>1.038</v>
      </c>
      <c r="AT593" s="2">
        <v>-1.9</v>
      </c>
      <c r="AU593" s="2">
        <v>0</v>
      </c>
      <c r="AV593" s="2">
        <v>-0.1</v>
      </c>
      <c r="AW593" s="2">
        <v>-0.1</v>
      </c>
      <c r="AX593" s="2">
        <v>-0.1</v>
      </c>
      <c r="AY593" s="2">
        <v>-0.30000000000000004</v>
      </c>
    </row>
    <row r="594" spans="1:51" x14ac:dyDescent="0.2">
      <c r="A594" s="12" t="s">
        <v>281</v>
      </c>
      <c r="B594" s="12" t="s">
        <v>282</v>
      </c>
      <c r="C594" t="s">
        <v>280</v>
      </c>
      <c r="D594" t="s">
        <v>155</v>
      </c>
      <c r="E594" s="12" t="s">
        <v>170</v>
      </c>
      <c r="F594">
        <v>76</v>
      </c>
      <c r="G594">
        <v>4</v>
      </c>
      <c r="H594">
        <v>0</v>
      </c>
      <c r="I594" s="31">
        <f t="shared" si="54"/>
        <v>4</v>
      </c>
      <c r="J594">
        <v>0</v>
      </c>
      <c r="K594">
        <v>0</v>
      </c>
      <c r="L594" s="3">
        <v>4</v>
      </c>
      <c r="M594" s="3">
        <v>0</v>
      </c>
      <c r="N594" s="3">
        <v>0</v>
      </c>
      <c r="O594" s="15">
        <f t="shared" si="55"/>
        <v>0</v>
      </c>
      <c r="P594">
        <v>17</v>
      </c>
      <c r="Q594">
        <v>2</v>
      </c>
      <c r="R594">
        <v>2</v>
      </c>
      <c r="S594" s="13">
        <f t="shared" si="56"/>
        <v>0.23529411764705882</v>
      </c>
      <c r="T594" s="13">
        <f t="shared" si="57"/>
        <v>0.19047619047619047</v>
      </c>
      <c r="U594">
        <v>15</v>
      </c>
      <c r="V594">
        <v>1</v>
      </c>
      <c r="W594">
        <v>1</v>
      </c>
      <c r="X594" s="2">
        <v>147.11666666670001</v>
      </c>
      <c r="Y594" s="21">
        <v>1.9333333333</v>
      </c>
      <c r="Z594">
        <v>1.87</v>
      </c>
      <c r="AA594">
        <v>2.96</v>
      </c>
      <c r="AB594" s="32">
        <f t="shared" si="58"/>
        <v>0.38716356107660455</v>
      </c>
      <c r="AC594">
        <v>84</v>
      </c>
      <c r="AD594">
        <v>85</v>
      </c>
      <c r="AE594" s="17">
        <f t="shared" si="59"/>
        <v>0.49704142011834318</v>
      </c>
      <c r="AF594" s="35">
        <v>4</v>
      </c>
      <c r="AG594" s="35">
        <v>15</v>
      </c>
      <c r="AH594" s="35">
        <v>22</v>
      </c>
      <c r="AI594" s="35">
        <v>83</v>
      </c>
      <c r="AJ594" s="35">
        <v>6</v>
      </c>
      <c r="AK594" s="35">
        <v>50</v>
      </c>
      <c r="AL594" s="35">
        <v>58</v>
      </c>
      <c r="AM594" s="35">
        <v>4</v>
      </c>
      <c r="AN594">
        <v>1</v>
      </c>
      <c r="AO594">
        <v>2</v>
      </c>
      <c r="AP594" s="2">
        <v>-71.73</v>
      </c>
      <c r="AQ594" s="2">
        <v>13.3</v>
      </c>
      <c r="AR594" s="2">
        <v>85.475999999999999</v>
      </c>
      <c r="AS594" s="21">
        <v>4.4729999999999999</v>
      </c>
      <c r="AT594" s="2">
        <v>-10.7</v>
      </c>
      <c r="AU594" s="2">
        <v>2.7</v>
      </c>
      <c r="AV594" s="2">
        <v>-0.2</v>
      </c>
      <c r="AW594" s="2">
        <v>0.4</v>
      </c>
      <c r="AX594" s="2">
        <v>-0.8</v>
      </c>
      <c r="AY594" s="2">
        <v>2.1</v>
      </c>
    </row>
    <row r="595" spans="1:51" x14ac:dyDescent="0.2">
      <c r="A595" s="12" t="s">
        <v>281</v>
      </c>
      <c r="B595" s="12" t="s">
        <v>1576</v>
      </c>
      <c r="C595" t="s">
        <v>1578</v>
      </c>
      <c r="D595" t="s">
        <v>305</v>
      </c>
      <c r="E595" s="12" t="s">
        <v>170</v>
      </c>
      <c r="F595">
        <v>63</v>
      </c>
      <c r="G595">
        <v>0</v>
      </c>
      <c r="H595">
        <v>0</v>
      </c>
      <c r="I595" s="31">
        <f t="shared" si="54"/>
        <v>0</v>
      </c>
      <c r="J595">
        <v>0</v>
      </c>
      <c r="K595">
        <v>0</v>
      </c>
      <c r="L595" s="3">
        <v>0</v>
      </c>
      <c r="M595" s="3">
        <v>0</v>
      </c>
      <c r="N595" s="3">
        <v>0</v>
      </c>
      <c r="O595" s="15">
        <f t="shared" si="55"/>
        <v>0</v>
      </c>
      <c r="P595">
        <v>0</v>
      </c>
      <c r="Q595">
        <v>0</v>
      </c>
      <c r="R595">
        <v>0</v>
      </c>
      <c r="S595" s="13">
        <f t="shared" si="56"/>
        <v>0</v>
      </c>
      <c r="T595" s="13">
        <f t="shared" si="57"/>
        <v>0</v>
      </c>
      <c r="U595">
        <v>4</v>
      </c>
      <c r="V595">
        <v>0</v>
      </c>
      <c r="W595">
        <v>0</v>
      </c>
      <c r="X595" s="2">
        <v>29.733333333299999</v>
      </c>
      <c r="Y595" s="21">
        <v>0.46666666670000001</v>
      </c>
      <c r="Z595">
        <v>0.47</v>
      </c>
      <c r="AA595">
        <v>4.72</v>
      </c>
      <c r="AB595" s="32">
        <f t="shared" si="58"/>
        <v>9.05587668593449E-2</v>
      </c>
      <c r="AC595">
        <v>14</v>
      </c>
      <c r="AD595">
        <v>11</v>
      </c>
      <c r="AE595" s="17">
        <f t="shared" si="59"/>
        <v>0.56000000000000005</v>
      </c>
      <c r="AF595" s="35">
        <v>0</v>
      </c>
      <c r="AG595" s="35">
        <v>3</v>
      </c>
      <c r="AH595" s="35">
        <v>1</v>
      </c>
      <c r="AI595" s="35">
        <v>15</v>
      </c>
      <c r="AJ595" s="35">
        <v>0</v>
      </c>
      <c r="AK595" s="35">
        <v>10</v>
      </c>
      <c r="AL595" s="35">
        <v>12</v>
      </c>
      <c r="AM595" s="35">
        <v>0</v>
      </c>
      <c r="AN595">
        <v>0</v>
      </c>
      <c r="AO595">
        <v>1</v>
      </c>
      <c r="AP595" s="2">
        <v>-79.37</v>
      </c>
      <c r="AQ595" s="2">
        <v>-1.9</v>
      </c>
      <c r="AR595" s="2">
        <v>78.534999999999997</v>
      </c>
      <c r="AS595" s="21">
        <v>-6.3319999999999999</v>
      </c>
      <c r="AT595" s="2">
        <v>-2.4</v>
      </c>
      <c r="AU595" s="2">
        <v>0.30000000000000004</v>
      </c>
      <c r="AV595" s="2">
        <v>0</v>
      </c>
      <c r="AW595" s="2">
        <v>-0.1</v>
      </c>
      <c r="AX595" s="2">
        <v>0.30000000000000004</v>
      </c>
      <c r="AY595" s="2">
        <v>0.5</v>
      </c>
    </row>
    <row r="596" spans="1:51" x14ac:dyDescent="0.2">
      <c r="A596" s="12" t="s">
        <v>281</v>
      </c>
      <c r="B596" s="12" t="s">
        <v>3050</v>
      </c>
      <c r="C596" t="s">
        <v>3049</v>
      </c>
      <c r="D596" t="s">
        <v>122</v>
      </c>
      <c r="E596" s="12" t="s">
        <v>148</v>
      </c>
      <c r="F596">
        <v>26</v>
      </c>
      <c r="G596">
        <v>0</v>
      </c>
      <c r="H596">
        <v>0</v>
      </c>
      <c r="I596" s="31">
        <f t="shared" si="54"/>
        <v>0</v>
      </c>
      <c r="J596">
        <v>0</v>
      </c>
      <c r="K596">
        <v>0</v>
      </c>
      <c r="L596" s="3">
        <v>0</v>
      </c>
      <c r="M596" s="3">
        <v>0</v>
      </c>
      <c r="N596" s="3">
        <v>0</v>
      </c>
      <c r="O596" s="15">
        <f t="shared" si="55"/>
        <v>0</v>
      </c>
      <c r="P596">
        <v>0</v>
      </c>
      <c r="Q596">
        <v>0</v>
      </c>
      <c r="R596">
        <v>0</v>
      </c>
      <c r="S596" s="13">
        <f t="shared" si="56"/>
        <v>0</v>
      </c>
      <c r="T596" s="13">
        <f t="shared" si="57"/>
        <v>0</v>
      </c>
      <c r="U596">
        <v>0</v>
      </c>
      <c r="V596">
        <v>0</v>
      </c>
      <c r="W596">
        <v>0</v>
      </c>
      <c r="X596" s="2">
        <v>0.1</v>
      </c>
      <c r="Y596" s="21">
        <v>0</v>
      </c>
      <c r="Z596">
        <v>0</v>
      </c>
      <c r="AA596">
        <v>6.09</v>
      </c>
      <c r="AB596" s="32">
        <f t="shared" si="58"/>
        <v>0</v>
      </c>
      <c r="AC596">
        <v>0</v>
      </c>
      <c r="AD596">
        <v>0</v>
      </c>
      <c r="AE596" s="17" t="str">
        <f t="shared" si="59"/>
        <v xml:space="preserve"> </v>
      </c>
      <c r="AF596" s="35">
        <v>0</v>
      </c>
      <c r="AG596" s="35">
        <v>0</v>
      </c>
      <c r="AH596" s="35">
        <v>0</v>
      </c>
      <c r="AI596" s="35">
        <v>0</v>
      </c>
      <c r="AJ596" s="35">
        <v>0</v>
      </c>
      <c r="AK596" s="35">
        <v>0</v>
      </c>
      <c r="AL596" s="35">
        <v>0</v>
      </c>
      <c r="AM596" s="35">
        <v>0</v>
      </c>
      <c r="AN596">
        <v>0</v>
      </c>
      <c r="AO596">
        <v>0</v>
      </c>
      <c r="AP596" s="2">
        <v>0</v>
      </c>
      <c r="AQ596" s="2">
        <v>81.900000000000006</v>
      </c>
      <c r="AR596" s="2">
        <v>82.8</v>
      </c>
      <c r="AS596" s="21">
        <v>1.5489999999999999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</row>
    <row r="597" spans="1:51" x14ac:dyDescent="0.2">
      <c r="A597" s="12" t="s">
        <v>474</v>
      </c>
      <c r="B597" s="12" t="s">
        <v>475</v>
      </c>
      <c r="C597" t="s">
        <v>473</v>
      </c>
      <c r="D597" t="s">
        <v>367</v>
      </c>
      <c r="E597" s="12" t="s">
        <v>148</v>
      </c>
      <c r="F597">
        <v>7</v>
      </c>
      <c r="G597">
        <v>0</v>
      </c>
      <c r="H597">
        <v>0</v>
      </c>
      <c r="I597" s="31">
        <f t="shared" si="54"/>
        <v>0</v>
      </c>
      <c r="J597">
        <v>0</v>
      </c>
      <c r="K597">
        <v>0</v>
      </c>
      <c r="L597" s="3">
        <v>0</v>
      </c>
      <c r="M597" s="3">
        <v>0</v>
      </c>
      <c r="N597" s="3">
        <v>0</v>
      </c>
      <c r="O597" s="15">
        <f t="shared" si="55"/>
        <v>0</v>
      </c>
      <c r="P597">
        <v>0</v>
      </c>
      <c r="Q597">
        <v>0</v>
      </c>
      <c r="R597">
        <v>0</v>
      </c>
      <c r="S597" s="13">
        <f t="shared" si="56"/>
        <v>0</v>
      </c>
      <c r="T597" s="13">
        <f t="shared" si="57"/>
        <v>0</v>
      </c>
      <c r="U597">
        <v>1</v>
      </c>
      <c r="V597">
        <v>0</v>
      </c>
      <c r="W597">
        <v>0</v>
      </c>
      <c r="X597" s="2">
        <v>1.2833333332999999</v>
      </c>
      <c r="Y597" s="21">
        <v>0.18333333330000001</v>
      </c>
      <c r="Z597">
        <v>0.18</v>
      </c>
      <c r="AA597">
        <v>4.4800000000000004</v>
      </c>
      <c r="AB597" s="32">
        <f t="shared" si="58"/>
        <v>3.8626609442060082E-2</v>
      </c>
      <c r="AC597">
        <v>0</v>
      </c>
      <c r="AD597">
        <v>0</v>
      </c>
      <c r="AE597" s="17" t="str">
        <f t="shared" si="59"/>
        <v xml:space="preserve"> </v>
      </c>
      <c r="AF597" s="35">
        <v>0</v>
      </c>
      <c r="AG597" s="35">
        <v>0</v>
      </c>
      <c r="AH597" s="35">
        <v>0</v>
      </c>
      <c r="AI597" s="35">
        <v>1</v>
      </c>
      <c r="AJ597" s="35">
        <v>0</v>
      </c>
      <c r="AK597" s="35">
        <v>0</v>
      </c>
      <c r="AL597" s="35">
        <v>3</v>
      </c>
      <c r="AM597" s="35">
        <v>0</v>
      </c>
      <c r="AN597">
        <v>0</v>
      </c>
      <c r="AO597">
        <v>0</v>
      </c>
      <c r="AP597" s="2">
        <v>-187.01</v>
      </c>
      <c r="AQ597" s="2">
        <v>-125.8</v>
      </c>
      <c r="AR597" s="2">
        <v>84.02</v>
      </c>
      <c r="AS597" s="21">
        <v>4.673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0.1</v>
      </c>
    </row>
    <row r="598" spans="1:51" x14ac:dyDescent="0.2">
      <c r="A598" s="12" t="s">
        <v>474</v>
      </c>
      <c r="B598" s="12" t="s">
        <v>679</v>
      </c>
      <c r="C598" t="s">
        <v>691</v>
      </c>
      <c r="D598" s="12" t="s">
        <v>610</v>
      </c>
      <c r="E598" s="12" t="s">
        <v>229</v>
      </c>
      <c r="F598">
        <v>56</v>
      </c>
      <c r="G598">
        <v>0</v>
      </c>
      <c r="H598">
        <v>0</v>
      </c>
      <c r="I598" s="31">
        <f t="shared" si="54"/>
        <v>0</v>
      </c>
      <c r="J598">
        <v>0</v>
      </c>
      <c r="K598">
        <v>0</v>
      </c>
      <c r="L598" s="3">
        <v>0</v>
      </c>
      <c r="M598" s="3">
        <v>0</v>
      </c>
      <c r="N598" s="3">
        <v>0</v>
      </c>
      <c r="O598" s="15">
        <f t="shared" si="55"/>
        <v>0</v>
      </c>
      <c r="P598">
        <v>0</v>
      </c>
      <c r="Q598">
        <v>0</v>
      </c>
      <c r="R598">
        <v>0</v>
      </c>
      <c r="S598" s="13">
        <f t="shared" si="56"/>
        <v>0</v>
      </c>
      <c r="T598" s="13">
        <f t="shared" si="57"/>
        <v>0</v>
      </c>
      <c r="U598">
        <v>0</v>
      </c>
      <c r="V598">
        <v>0</v>
      </c>
      <c r="W598">
        <v>0</v>
      </c>
      <c r="X598" s="2">
        <v>1.4833333333000001</v>
      </c>
      <c r="Y598" s="21">
        <v>1.6666666699999999E-2</v>
      </c>
      <c r="Z598">
        <v>0.03</v>
      </c>
      <c r="AA598">
        <v>4.7</v>
      </c>
      <c r="AB598" s="32">
        <f t="shared" si="58"/>
        <v>6.3424947145877368E-3</v>
      </c>
      <c r="AC598">
        <v>0</v>
      </c>
      <c r="AD598">
        <v>0</v>
      </c>
      <c r="AE598" s="17" t="str">
        <f t="shared" si="59"/>
        <v xml:space="preserve"> </v>
      </c>
      <c r="AF598" s="35">
        <v>0</v>
      </c>
      <c r="AG598" s="35">
        <v>0</v>
      </c>
      <c r="AH598" s="35">
        <v>1</v>
      </c>
      <c r="AI598" s="35">
        <v>1</v>
      </c>
      <c r="AJ598" s="35">
        <v>0</v>
      </c>
      <c r="AK598" s="35">
        <v>0</v>
      </c>
      <c r="AL598" s="35">
        <v>1</v>
      </c>
      <c r="AM598" s="35">
        <v>0</v>
      </c>
      <c r="AN598">
        <v>1</v>
      </c>
      <c r="AO598">
        <v>0</v>
      </c>
      <c r="AP598" s="2">
        <v>-40.450000000000003</v>
      </c>
      <c r="AQ598" s="2">
        <v>50.1</v>
      </c>
      <c r="AR598" s="2">
        <v>84.802999999999997</v>
      </c>
      <c r="AS598" s="21">
        <v>2.7149999999999999</v>
      </c>
      <c r="AT598" s="2">
        <v>-0.2</v>
      </c>
      <c r="AU598" s="2">
        <v>0</v>
      </c>
      <c r="AV598" s="2">
        <v>0</v>
      </c>
      <c r="AW598" s="2">
        <v>0</v>
      </c>
      <c r="AX598" s="2">
        <v>0</v>
      </c>
      <c r="AY598" s="2">
        <v>-0.1</v>
      </c>
    </row>
    <row r="599" spans="1:51" x14ac:dyDescent="0.2">
      <c r="A599" s="12" t="s">
        <v>474</v>
      </c>
      <c r="B599" s="12" t="s">
        <v>752</v>
      </c>
      <c r="C599" t="s">
        <v>751</v>
      </c>
      <c r="D599" t="s">
        <v>155</v>
      </c>
      <c r="E599" s="12" t="s">
        <v>140</v>
      </c>
      <c r="F599">
        <v>63</v>
      </c>
      <c r="G599">
        <v>0</v>
      </c>
      <c r="H599">
        <v>0</v>
      </c>
      <c r="I599" s="31">
        <f t="shared" si="54"/>
        <v>0</v>
      </c>
      <c r="J599">
        <v>0</v>
      </c>
      <c r="K599">
        <v>0</v>
      </c>
      <c r="L599" s="3">
        <v>0</v>
      </c>
      <c r="M599" s="3">
        <v>0</v>
      </c>
      <c r="N599" s="3">
        <v>0</v>
      </c>
      <c r="O599" s="15">
        <f t="shared" si="55"/>
        <v>0</v>
      </c>
      <c r="P599">
        <v>2</v>
      </c>
      <c r="Q599">
        <v>0</v>
      </c>
      <c r="R599">
        <v>0</v>
      </c>
      <c r="S599" s="13">
        <f t="shared" si="56"/>
        <v>0</v>
      </c>
      <c r="T599" s="13">
        <f t="shared" si="57"/>
        <v>0</v>
      </c>
      <c r="U599">
        <v>0</v>
      </c>
      <c r="V599">
        <v>0</v>
      </c>
      <c r="W599">
        <v>0</v>
      </c>
      <c r="X599" s="2">
        <v>24.433333333299998</v>
      </c>
      <c r="Y599" s="21">
        <v>0.38333333330000002</v>
      </c>
      <c r="Z599">
        <v>0.38</v>
      </c>
      <c r="AA599">
        <v>4.4000000000000004</v>
      </c>
      <c r="AB599" s="32">
        <f t="shared" si="58"/>
        <v>7.9497907949790794E-2</v>
      </c>
      <c r="AC599">
        <v>5</v>
      </c>
      <c r="AD599">
        <v>5</v>
      </c>
      <c r="AE599" s="17">
        <f t="shared" si="59"/>
        <v>0.5</v>
      </c>
      <c r="AF599" s="35">
        <v>0</v>
      </c>
      <c r="AG599" s="35">
        <v>5</v>
      </c>
      <c r="AH599" s="35">
        <v>3</v>
      </c>
      <c r="AI599" s="35">
        <v>20</v>
      </c>
      <c r="AJ599" s="35">
        <v>0</v>
      </c>
      <c r="AK599" s="35">
        <v>8</v>
      </c>
      <c r="AL599" s="35">
        <v>4</v>
      </c>
      <c r="AM599" s="35">
        <v>0</v>
      </c>
      <c r="AN599">
        <v>0</v>
      </c>
      <c r="AO599">
        <v>2</v>
      </c>
      <c r="AP599" s="2">
        <v>-84.3</v>
      </c>
      <c r="AQ599" s="2">
        <v>-7.1</v>
      </c>
      <c r="AR599" s="2">
        <v>82.831999999999994</v>
      </c>
      <c r="AS599" s="21">
        <v>2.5470000000000002</v>
      </c>
      <c r="AT599" s="2">
        <v>-2.8</v>
      </c>
      <c r="AU599" s="2">
        <v>-0.8</v>
      </c>
      <c r="AV599" s="2">
        <v>-0.2</v>
      </c>
      <c r="AW599" s="2">
        <v>0</v>
      </c>
      <c r="AX599" s="2">
        <v>-0.1</v>
      </c>
      <c r="AY599" s="2">
        <v>-1.1000000000000001</v>
      </c>
    </row>
    <row r="600" spans="1:51" x14ac:dyDescent="0.2">
      <c r="A600" s="12" t="s">
        <v>474</v>
      </c>
      <c r="B600" s="12" t="s">
        <v>1320</v>
      </c>
      <c r="C600" t="s">
        <v>1319</v>
      </c>
      <c r="D600" t="s">
        <v>343</v>
      </c>
      <c r="E600" s="12" t="s">
        <v>170</v>
      </c>
      <c r="F600">
        <v>75</v>
      </c>
      <c r="G600">
        <v>0</v>
      </c>
      <c r="H600">
        <v>0</v>
      </c>
      <c r="I600" s="31">
        <f t="shared" si="54"/>
        <v>0</v>
      </c>
      <c r="J600">
        <v>0</v>
      </c>
      <c r="K600">
        <v>0</v>
      </c>
      <c r="L600" s="3">
        <v>0</v>
      </c>
      <c r="M600" s="3">
        <v>0</v>
      </c>
      <c r="N600" s="3">
        <v>0</v>
      </c>
      <c r="O600" s="15">
        <f t="shared" si="55"/>
        <v>0</v>
      </c>
      <c r="P600">
        <v>1</v>
      </c>
      <c r="Q600">
        <v>0</v>
      </c>
      <c r="R600">
        <v>2</v>
      </c>
      <c r="S600" s="13">
        <f t="shared" si="56"/>
        <v>0</v>
      </c>
      <c r="T600" s="13">
        <f t="shared" si="57"/>
        <v>0</v>
      </c>
      <c r="U600">
        <v>10</v>
      </c>
      <c r="V600">
        <v>3</v>
      </c>
      <c r="W600">
        <v>3</v>
      </c>
      <c r="X600" s="2">
        <v>111.8833333333</v>
      </c>
      <c r="Y600" s="21">
        <v>1.4833333333000001</v>
      </c>
      <c r="Z600">
        <v>1.45</v>
      </c>
      <c r="AA600">
        <v>3.22</v>
      </c>
      <c r="AB600" s="32">
        <f t="shared" si="58"/>
        <v>0.31049250535331907</v>
      </c>
      <c r="AC600">
        <v>46</v>
      </c>
      <c r="AD600">
        <v>40</v>
      </c>
      <c r="AE600" s="17">
        <f t="shared" si="59"/>
        <v>0.53488372093023251</v>
      </c>
      <c r="AF600" s="35">
        <v>0</v>
      </c>
      <c r="AG600" s="35">
        <v>12</v>
      </c>
      <c r="AH600" s="35">
        <v>11</v>
      </c>
      <c r="AI600" s="35">
        <v>68</v>
      </c>
      <c r="AJ600" s="35">
        <v>2</v>
      </c>
      <c r="AK600" s="35">
        <v>44</v>
      </c>
      <c r="AL600" s="35">
        <v>49</v>
      </c>
      <c r="AM600" s="35">
        <v>3</v>
      </c>
      <c r="AN600">
        <v>1</v>
      </c>
      <c r="AO600">
        <v>0</v>
      </c>
      <c r="AP600" s="2">
        <v>-86.5</v>
      </c>
      <c r="AQ600" s="2">
        <v>2.6</v>
      </c>
      <c r="AR600" s="2">
        <v>81.183000000000007</v>
      </c>
      <c r="AS600" s="21">
        <v>-1.0109999999999999</v>
      </c>
      <c r="AT600" s="2">
        <v>-10.8</v>
      </c>
      <c r="AU600" s="2">
        <v>-0.60000000000000009</v>
      </c>
      <c r="AV600" s="2">
        <v>0.1</v>
      </c>
      <c r="AW600" s="2">
        <v>0.2</v>
      </c>
      <c r="AX600" s="2">
        <v>0.9</v>
      </c>
      <c r="AY600" s="2">
        <v>0.7</v>
      </c>
    </row>
    <row r="601" spans="1:51" x14ac:dyDescent="0.2">
      <c r="A601" s="12" t="s">
        <v>474</v>
      </c>
      <c r="B601" s="12" t="s">
        <v>1591</v>
      </c>
      <c r="C601" t="s">
        <v>1590</v>
      </c>
      <c r="D601" t="s">
        <v>210</v>
      </c>
      <c r="E601" s="12" t="s">
        <v>178</v>
      </c>
      <c r="F601">
        <v>70</v>
      </c>
      <c r="G601">
        <v>0</v>
      </c>
      <c r="H601">
        <v>0</v>
      </c>
      <c r="I601" s="31">
        <f t="shared" si="54"/>
        <v>0</v>
      </c>
      <c r="J601">
        <v>0</v>
      </c>
      <c r="K601">
        <v>0</v>
      </c>
      <c r="L601" s="3">
        <v>0</v>
      </c>
      <c r="M601" s="3">
        <v>0</v>
      </c>
      <c r="N601" s="3">
        <v>0</v>
      </c>
      <c r="O601" s="15">
        <f t="shared" si="55"/>
        <v>0</v>
      </c>
      <c r="P601">
        <v>1</v>
      </c>
      <c r="Q601">
        <v>1</v>
      </c>
      <c r="R601">
        <v>0</v>
      </c>
      <c r="S601" s="13">
        <f t="shared" si="56"/>
        <v>0</v>
      </c>
      <c r="T601" s="13">
        <f t="shared" si="57"/>
        <v>0</v>
      </c>
      <c r="U601">
        <v>4</v>
      </c>
      <c r="V601">
        <v>4</v>
      </c>
      <c r="W601">
        <v>3</v>
      </c>
      <c r="X601" s="2">
        <v>34.266666666699997</v>
      </c>
      <c r="Y601" s="21">
        <v>0.4833333333</v>
      </c>
      <c r="Z601">
        <v>0.47</v>
      </c>
      <c r="AA601">
        <v>5.09</v>
      </c>
      <c r="AB601" s="32">
        <f t="shared" si="58"/>
        <v>8.4532374100719426E-2</v>
      </c>
      <c r="AE601" s="17" t="str">
        <f t="shared" si="59"/>
        <v xml:space="preserve"> </v>
      </c>
      <c r="AF601" s="35">
        <v>1</v>
      </c>
      <c r="AG601" s="35">
        <v>0</v>
      </c>
      <c r="AH601" s="35">
        <v>9</v>
      </c>
      <c r="AI601" s="35">
        <v>26</v>
      </c>
      <c r="AJ601" s="35">
        <v>1</v>
      </c>
      <c r="AK601" s="35">
        <v>10</v>
      </c>
      <c r="AL601" s="35">
        <v>9</v>
      </c>
      <c r="AM601" s="35">
        <v>1</v>
      </c>
      <c r="AN601">
        <v>1</v>
      </c>
      <c r="AO601">
        <v>2</v>
      </c>
      <c r="AP601" s="2">
        <v>-60.12</v>
      </c>
      <c r="AQ601" s="2">
        <v>46.9</v>
      </c>
      <c r="AR601" s="2">
        <v>74.759</v>
      </c>
      <c r="AS601" s="21">
        <v>-4.4640000000000004</v>
      </c>
      <c r="AT601" s="2">
        <v>-3.3</v>
      </c>
      <c r="AU601" s="2">
        <v>-0.4</v>
      </c>
      <c r="AV601" s="2">
        <v>-0.4</v>
      </c>
      <c r="AW601" s="2">
        <v>0</v>
      </c>
      <c r="AX601" s="2">
        <v>0.4</v>
      </c>
      <c r="AY601" s="2">
        <v>-0.4</v>
      </c>
    </row>
    <row r="602" spans="1:51" x14ac:dyDescent="0.2">
      <c r="A602" s="12" t="s">
        <v>474</v>
      </c>
      <c r="B602" s="12" t="s">
        <v>1658</v>
      </c>
      <c r="C602" t="s">
        <v>1657</v>
      </c>
      <c r="D602" t="s">
        <v>300</v>
      </c>
      <c r="E602" s="12" t="s">
        <v>113</v>
      </c>
      <c r="F602">
        <v>20</v>
      </c>
      <c r="G602">
        <v>0</v>
      </c>
      <c r="H602">
        <v>0</v>
      </c>
      <c r="I602" s="31">
        <f t="shared" si="54"/>
        <v>0</v>
      </c>
      <c r="J602">
        <v>0</v>
      </c>
      <c r="K602">
        <v>0</v>
      </c>
      <c r="L602" s="3">
        <v>0</v>
      </c>
      <c r="M602" s="3">
        <v>0</v>
      </c>
      <c r="N602" s="3">
        <v>0</v>
      </c>
      <c r="O602" s="15">
        <f t="shared" si="55"/>
        <v>0</v>
      </c>
      <c r="P602">
        <v>0</v>
      </c>
      <c r="Q602">
        <v>0</v>
      </c>
      <c r="R602">
        <v>0</v>
      </c>
      <c r="S602" s="13">
        <f t="shared" si="56"/>
        <v>0</v>
      </c>
      <c r="T602" s="13">
        <f t="shared" si="57"/>
        <v>0</v>
      </c>
      <c r="U602">
        <v>0</v>
      </c>
      <c r="V602">
        <v>0</v>
      </c>
      <c r="W602">
        <v>0</v>
      </c>
      <c r="X602" s="2">
        <v>1.5333333332999999</v>
      </c>
      <c r="Y602" s="21">
        <v>6.6666666700000002E-2</v>
      </c>
      <c r="Z602">
        <v>0.08</v>
      </c>
      <c r="AA602">
        <v>5.86</v>
      </c>
      <c r="AB602" s="32">
        <f t="shared" si="58"/>
        <v>1.3468013468013467E-2</v>
      </c>
      <c r="AC602">
        <v>0</v>
      </c>
      <c r="AD602">
        <v>0</v>
      </c>
      <c r="AE602" s="17" t="str">
        <f t="shared" si="59"/>
        <v xml:space="preserve"> </v>
      </c>
      <c r="AF602" s="35">
        <v>0</v>
      </c>
      <c r="AG602" s="35">
        <v>1</v>
      </c>
      <c r="AH602" s="35">
        <v>0</v>
      </c>
      <c r="AI602" s="35">
        <v>0</v>
      </c>
      <c r="AJ602" s="35">
        <v>0</v>
      </c>
      <c r="AK602" s="35">
        <v>0</v>
      </c>
      <c r="AL602" s="35">
        <v>1</v>
      </c>
      <c r="AM602" s="35">
        <v>0</v>
      </c>
      <c r="AN602">
        <v>0</v>
      </c>
      <c r="AO602">
        <v>0</v>
      </c>
      <c r="AP602" s="2">
        <v>-78.260000000000005</v>
      </c>
      <c r="AQ602" s="2">
        <v>-0.5</v>
      </c>
      <c r="AR602" s="2">
        <v>83.727999999999994</v>
      </c>
      <c r="AS602" s="21">
        <v>3.6139999999999999</v>
      </c>
      <c r="AT602" s="2">
        <v>-0.2</v>
      </c>
      <c r="AU602" s="2">
        <v>-0.1</v>
      </c>
      <c r="AV602" s="2">
        <v>0</v>
      </c>
      <c r="AW602" s="2">
        <v>0</v>
      </c>
      <c r="AX602" s="2">
        <v>0</v>
      </c>
      <c r="AY602" s="2">
        <v>-0.1</v>
      </c>
    </row>
    <row r="603" spans="1:51" x14ac:dyDescent="0.2">
      <c r="A603" s="12" t="s">
        <v>474</v>
      </c>
      <c r="B603" s="12" t="s">
        <v>1797</v>
      </c>
      <c r="C603" t="s">
        <v>1796</v>
      </c>
      <c r="D603" t="s">
        <v>529</v>
      </c>
      <c r="E603" s="12" t="s">
        <v>123</v>
      </c>
      <c r="F603">
        <v>25</v>
      </c>
      <c r="G603">
        <v>0</v>
      </c>
      <c r="H603">
        <v>0</v>
      </c>
      <c r="I603" s="31">
        <f t="shared" si="54"/>
        <v>0</v>
      </c>
      <c r="J603">
        <v>0</v>
      </c>
      <c r="K603">
        <v>0</v>
      </c>
      <c r="L603" s="3">
        <v>0</v>
      </c>
      <c r="M603" s="3">
        <v>0</v>
      </c>
      <c r="N603" s="3">
        <v>0</v>
      </c>
      <c r="O603" s="15">
        <f t="shared" si="55"/>
        <v>0</v>
      </c>
      <c r="P603">
        <v>0</v>
      </c>
      <c r="Q603">
        <v>0</v>
      </c>
      <c r="R603">
        <v>0</v>
      </c>
      <c r="S603" s="13">
        <f t="shared" si="56"/>
        <v>0</v>
      </c>
      <c r="T603" s="13">
        <f t="shared" si="57"/>
        <v>0</v>
      </c>
      <c r="U603">
        <v>0</v>
      </c>
      <c r="V603">
        <v>0</v>
      </c>
      <c r="W603">
        <v>0</v>
      </c>
      <c r="X603" s="2">
        <v>0.1166666667</v>
      </c>
      <c r="Y603" s="21">
        <v>0</v>
      </c>
      <c r="Z603">
        <v>0.01</v>
      </c>
      <c r="AA603">
        <v>6.26</v>
      </c>
      <c r="AB603" s="32">
        <f t="shared" si="58"/>
        <v>1.5948963317384372E-3</v>
      </c>
      <c r="AC603">
        <v>1</v>
      </c>
      <c r="AD603">
        <v>0</v>
      </c>
      <c r="AE603" s="17">
        <f t="shared" si="59"/>
        <v>1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35">
        <v>0</v>
      </c>
      <c r="AM603" s="35">
        <v>0</v>
      </c>
      <c r="AN603">
        <v>0</v>
      </c>
      <c r="AO603">
        <v>0</v>
      </c>
      <c r="AP603" s="2">
        <v>0</v>
      </c>
      <c r="AQ603" s="2">
        <v>61.4</v>
      </c>
      <c r="AR603" s="2">
        <v>83.772999999999996</v>
      </c>
      <c r="AS603" s="21">
        <v>2.2880000000000003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</row>
    <row r="604" spans="1:51" x14ac:dyDescent="0.2">
      <c r="A604" s="12" t="s">
        <v>474</v>
      </c>
      <c r="B604" s="12" t="s">
        <v>2064</v>
      </c>
      <c r="C604" t="s">
        <v>2063</v>
      </c>
      <c r="D604" t="s">
        <v>382</v>
      </c>
      <c r="E604" s="12" t="s">
        <v>178</v>
      </c>
      <c r="F604">
        <v>32</v>
      </c>
      <c r="G604">
        <v>0</v>
      </c>
      <c r="H604">
        <v>0</v>
      </c>
      <c r="I604" s="31">
        <f t="shared" si="54"/>
        <v>0</v>
      </c>
      <c r="J604">
        <v>0</v>
      </c>
      <c r="K604">
        <v>0</v>
      </c>
      <c r="L604" s="3">
        <v>0</v>
      </c>
      <c r="M604" s="3">
        <v>0</v>
      </c>
      <c r="N604" s="3">
        <v>0</v>
      </c>
      <c r="O604" s="15">
        <f t="shared" si="55"/>
        <v>0</v>
      </c>
      <c r="P604">
        <v>0</v>
      </c>
      <c r="Q604">
        <v>0</v>
      </c>
      <c r="R604">
        <v>1</v>
      </c>
      <c r="S604" s="13">
        <f t="shared" si="56"/>
        <v>0</v>
      </c>
      <c r="T604" s="13">
        <f t="shared" si="57"/>
        <v>0</v>
      </c>
      <c r="U604">
        <v>2</v>
      </c>
      <c r="V604">
        <v>4</v>
      </c>
      <c r="W604">
        <v>1</v>
      </c>
      <c r="X604" s="2">
        <v>20.816666666700002</v>
      </c>
      <c r="Y604" s="21">
        <v>0.65</v>
      </c>
      <c r="Z604">
        <v>0.61</v>
      </c>
      <c r="AA604">
        <v>3.6</v>
      </c>
      <c r="AB604" s="32">
        <f t="shared" si="58"/>
        <v>0.14489311163895488</v>
      </c>
      <c r="AE604" s="17" t="str">
        <f t="shared" si="59"/>
        <v xml:space="preserve"> </v>
      </c>
      <c r="AF604" s="35">
        <v>0</v>
      </c>
      <c r="AG604" s="35">
        <v>3</v>
      </c>
      <c r="AH604" s="35">
        <v>2</v>
      </c>
      <c r="AI604" s="35">
        <v>13</v>
      </c>
      <c r="AJ604" s="35">
        <v>2</v>
      </c>
      <c r="AK604" s="35">
        <v>6</v>
      </c>
      <c r="AL604" s="35">
        <v>3</v>
      </c>
      <c r="AM604" s="35">
        <v>3</v>
      </c>
      <c r="AN604">
        <v>1</v>
      </c>
      <c r="AO604">
        <v>1</v>
      </c>
      <c r="AP604" s="2">
        <v>-55.06</v>
      </c>
      <c r="AQ604" s="2">
        <v>24</v>
      </c>
      <c r="AR604" s="2">
        <v>78.722999999999999</v>
      </c>
      <c r="AS604" s="21">
        <v>-2.0289999999999999</v>
      </c>
      <c r="AT604" s="2">
        <v>-1.6</v>
      </c>
      <c r="AU604" s="2">
        <v>0.2</v>
      </c>
      <c r="AV604" s="2">
        <v>-0.1</v>
      </c>
      <c r="AW604" s="2">
        <v>0</v>
      </c>
      <c r="AX604" s="2">
        <v>-0.2</v>
      </c>
      <c r="AY604" s="2">
        <v>-0.1</v>
      </c>
    </row>
    <row r="605" spans="1:51" x14ac:dyDescent="0.2">
      <c r="A605" s="12" t="s">
        <v>474</v>
      </c>
      <c r="B605" s="12" t="s">
        <v>2538</v>
      </c>
      <c r="C605" t="s">
        <v>2537</v>
      </c>
      <c r="D605" t="s">
        <v>317</v>
      </c>
      <c r="E605" s="12" t="s">
        <v>178</v>
      </c>
      <c r="F605">
        <v>8</v>
      </c>
      <c r="G605">
        <v>0</v>
      </c>
      <c r="H605">
        <v>0</v>
      </c>
      <c r="I605" s="31">
        <f t="shared" si="54"/>
        <v>0</v>
      </c>
      <c r="J605">
        <v>0</v>
      </c>
      <c r="K605">
        <v>0</v>
      </c>
      <c r="L605" s="3">
        <v>0</v>
      </c>
      <c r="M605" s="3">
        <v>0</v>
      </c>
      <c r="N605" s="3">
        <v>0</v>
      </c>
      <c r="O605" s="15">
        <f t="shared" si="55"/>
        <v>0</v>
      </c>
      <c r="P605">
        <v>0</v>
      </c>
      <c r="Q605">
        <v>0</v>
      </c>
      <c r="R605">
        <v>0</v>
      </c>
      <c r="S605" s="13">
        <f t="shared" si="56"/>
        <v>0</v>
      </c>
      <c r="T605" s="13">
        <f t="shared" si="57"/>
        <v>0</v>
      </c>
      <c r="U605">
        <v>2</v>
      </c>
      <c r="V605">
        <v>0</v>
      </c>
      <c r="W605">
        <v>0</v>
      </c>
      <c r="X605" s="2">
        <v>10.5666666667</v>
      </c>
      <c r="Y605" s="21">
        <v>1.3166666667</v>
      </c>
      <c r="Z605">
        <v>1.32</v>
      </c>
      <c r="AA605">
        <v>3.96</v>
      </c>
      <c r="AB605" s="32">
        <f t="shared" si="58"/>
        <v>0.25</v>
      </c>
      <c r="AE605" s="17" t="str">
        <f t="shared" si="59"/>
        <v xml:space="preserve"> </v>
      </c>
      <c r="AF605" s="35">
        <v>0</v>
      </c>
      <c r="AG605" s="35">
        <v>2</v>
      </c>
      <c r="AH605" s="35">
        <v>2</v>
      </c>
      <c r="AI605" s="35">
        <v>10</v>
      </c>
      <c r="AJ605" s="35">
        <v>0</v>
      </c>
      <c r="AK605" s="35">
        <v>0</v>
      </c>
      <c r="AL605" s="35">
        <v>5</v>
      </c>
      <c r="AM605" s="35">
        <v>0</v>
      </c>
      <c r="AN605">
        <v>0</v>
      </c>
      <c r="AO605">
        <v>0</v>
      </c>
      <c r="AP605" s="2">
        <v>-85.17</v>
      </c>
      <c r="AQ605" s="2">
        <v>-18.899999999999999</v>
      </c>
      <c r="AR605" s="2">
        <v>82.777000000000001</v>
      </c>
      <c r="AS605" s="21">
        <v>2.8380000000000001</v>
      </c>
      <c r="AT605" s="2">
        <v>-1.8</v>
      </c>
      <c r="AU605" s="2">
        <v>-0.8</v>
      </c>
      <c r="AV605" s="2">
        <v>0</v>
      </c>
      <c r="AW605" s="2">
        <v>0</v>
      </c>
      <c r="AX605" s="2">
        <v>0.2</v>
      </c>
      <c r="AY605" s="2">
        <v>-0.60000000000000009</v>
      </c>
    </row>
    <row r="606" spans="1:51" x14ac:dyDescent="0.2">
      <c r="A606" s="12" t="s">
        <v>474</v>
      </c>
      <c r="B606" s="12" t="s">
        <v>2959</v>
      </c>
      <c r="C606" t="s">
        <v>2958</v>
      </c>
      <c r="D606" t="s">
        <v>460</v>
      </c>
      <c r="E606" s="12" t="s">
        <v>170</v>
      </c>
      <c r="F606">
        <v>80</v>
      </c>
      <c r="G606">
        <v>0</v>
      </c>
      <c r="H606">
        <v>0</v>
      </c>
      <c r="I606" s="31">
        <f t="shared" si="54"/>
        <v>0</v>
      </c>
      <c r="J606">
        <v>0</v>
      </c>
      <c r="K606">
        <v>0</v>
      </c>
      <c r="L606" s="3">
        <v>0</v>
      </c>
      <c r="M606" s="3">
        <v>0</v>
      </c>
      <c r="N606" s="3">
        <v>0</v>
      </c>
      <c r="O606" s="15">
        <f t="shared" si="55"/>
        <v>0</v>
      </c>
      <c r="P606">
        <v>1</v>
      </c>
      <c r="Q606">
        <v>0</v>
      </c>
      <c r="R606">
        <v>0</v>
      </c>
      <c r="S606" s="13">
        <f t="shared" si="56"/>
        <v>0</v>
      </c>
      <c r="T606" s="13">
        <f t="shared" si="57"/>
        <v>0</v>
      </c>
      <c r="U606">
        <v>1</v>
      </c>
      <c r="V606">
        <v>0</v>
      </c>
      <c r="W606">
        <v>0</v>
      </c>
      <c r="X606" s="2">
        <v>12.3166666667</v>
      </c>
      <c r="Y606" s="21">
        <v>0.15</v>
      </c>
      <c r="Z606">
        <v>0.14000000000000001</v>
      </c>
      <c r="AA606">
        <v>4.9000000000000004</v>
      </c>
      <c r="AB606" s="32">
        <f t="shared" si="58"/>
        <v>2.777777777777778E-2</v>
      </c>
      <c r="AC606">
        <v>0</v>
      </c>
      <c r="AD606">
        <v>3</v>
      </c>
      <c r="AE606" s="17">
        <f t="shared" si="59"/>
        <v>0</v>
      </c>
      <c r="AF606" s="35">
        <v>0</v>
      </c>
      <c r="AG606" s="35">
        <v>0</v>
      </c>
      <c r="AH606" s="35">
        <v>1</v>
      </c>
      <c r="AI606" s="35">
        <v>7</v>
      </c>
      <c r="AJ606" s="35">
        <v>0</v>
      </c>
      <c r="AK606" s="35">
        <v>1</v>
      </c>
      <c r="AL606" s="35">
        <v>6</v>
      </c>
      <c r="AM606" s="35">
        <v>0</v>
      </c>
      <c r="AN606">
        <v>1</v>
      </c>
      <c r="AO606">
        <v>0</v>
      </c>
      <c r="AP606" s="2">
        <v>-68.52</v>
      </c>
      <c r="AQ606" s="2">
        <v>24.5</v>
      </c>
      <c r="AR606" s="2">
        <v>73.424999999999997</v>
      </c>
      <c r="AS606" s="21">
        <v>-3.0339999999999998</v>
      </c>
      <c r="AT606" s="2">
        <v>-0.60000000000000009</v>
      </c>
      <c r="AU606" s="2">
        <v>0.4</v>
      </c>
      <c r="AV606" s="2">
        <v>0</v>
      </c>
      <c r="AW606" s="2">
        <v>-0.1</v>
      </c>
      <c r="AX606" s="2">
        <v>0.1</v>
      </c>
      <c r="AY606" s="2">
        <v>0.4</v>
      </c>
    </row>
    <row r="607" spans="1:51" x14ac:dyDescent="0.2">
      <c r="A607" s="12" t="s">
        <v>474</v>
      </c>
      <c r="B607" s="12" t="s">
        <v>2963</v>
      </c>
      <c r="C607" t="s">
        <v>2966</v>
      </c>
      <c r="D607" t="s">
        <v>684</v>
      </c>
      <c r="E607" s="12" t="s">
        <v>170</v>
      </c>
      <c r="F607">
        <v>82</v>
      </c>
      <c r="G607">
        <v>1</v>
      </c>
      <c r="H607">
        <v>1</v>
      </c>
      <c r="I607" s="31">
        <f t="shared" si="54"/>
        <v>2</v>
      </c>
      <c r="J607">
        <v>1</v>
      </c>
      <c r="K607">
        <v>0</v>
      </c>
      <c r="L607" s="3">
        <v>1</v>
      </c>
      <c r="M607" s="3">
        <v>1</v>
      </c>
      <c r="N607" s="3">
        <v>0</v>
      </c>
      <c r="O607" s="15">
        <f t="shared" si="55"/>
        <v>8</v>
      </c>
      <c r="P607">
        <v>4</v>
      </c>
      <c r="Q607">
        <v>2</v>
      </c>
      <c r="R607">
        <v>1</v>
      </c>
      <c r="S607" s="13">
        <f t="shared" si="56"/>
        <v>0.25</v>
      </c>
      <c r="T607" s="13">
        <f t="shared" si="57"/>
        <v>0.14285714285714285</v>
      </c>
      <c r="U607">
        <v>2</v>
      </c>
      <c r="V607">
        <v>3</v>
      </c>
      <c r="W607">
        <v>3</v>
      </c>
      <c r="X607" s="2">
        <v>128.35</v>
      </c>
      <c r="Y607" s="21">
        <v>1.55</v>
      </c>
      <c r="Z607">
        <v>1.54</v>
      </c>
      <c r="AA607">
        <v>4.2300000000000004</v>
      </c>
      <c r="AB607" s="32">
        <f t="shared" si="58"/>
        <v>0.26689774696707103</v>
      </c>
      <c r="AC607">
        <v>39</v>
      </c>
      <c r="AD607">
        <v>26</v>
      </c>
      <c r="AE607" s="17">
        <f t="shared" si="59"/>
        <v>0.6</v>
      </c>
      <c r="AF607" s="35">
        <v>2</v>
      </c>
      <c r="AG607" s="35">
        <v>11</v>
      </c>
      <c r="AH607" s="35">
        <v>14</v>
      </c>
      <c r="AI607" s="35">
        <v>73</v>
      </c>
      <c r="AJ607" s="35">
        <v>2</v>
      </c>
      <c r="AK607" s="35">
        <v>59</v>
      </c>
      <c r="AL607" s="35">
        <v>36</v>
      </c>
      <c r="AM607" s="35">
        <v>6</v>
      </c>
      <c r="AN607">
        <v>0</v>
      </c>
      <c r="AO607">
        <v>1</v>
      </c>
      <c r="AP607" s="2">
        <v>-73.45</v>
      </c>
      <c r="AQ607" s="2">
        <v>12.1</v>
      </c>
      <c r="AR607" s="2">
        <v>83.918000000000006</v>
      </c>
      <c r="AS607" s="21">
        <v>3.4020000000000001</v>
      </c>
      <c r="AT607" s="2">
        <v>-8.3000000000000007</v>
      </c>
      <c r="AU607" s="2">
        <v>3.3</v>
      </c>
      <c r="AV607" s="2">
        <v>-0.4</v>
      </c>
      <c r="AW607" s="2">
        <v>0.2</v>
      </c>
      <c r="AX607" s="2">
        <v>-0.8</v>
      </c>
      <c r="AY607" s="2">
        <v>2.2999999999999998</v>
      </c>
    </row>
    <row r="608" spans="1:51" x14ac:dyDescent="0.2">
      <c r="A608" s="12" t="s">
        <v>474</v>
      </c>
      <c r="B608" s="12" t="s">
        <v>3019</v>
      </c>
      <c r="C608" t="s">
        <v>3018</v>
      </c>
      <c r="D608" t="s">
        <v>305</v>
      </c>
      <c r="E608" s="12" t="s">
        <v>123</v>
      </c>
      <c r="F608">
        <v>13</v>
      </c>
      <c r="G608">
        <v>0</v>
      </c>
      <c r="H608">
        <v>0</v>
      </c>
      <c r="I608" s="31">
        <f t="shared" si="54"/>
        <v>0</v>
      </c>
      <c r="J608">
        <v>0</v>
      </c>
      <c r="K608">
        <v>0</v>
      </c>
      <c r="L608" s="3">
        <v>0</v>
      </c>
      <c r="M608" s="3">
        <v>0</v>
      </c>
      <c r="N608" s="3">
        <v>0</v>
      </c>
      <c r="O608" s="15">
        <f t="shared" si="55"/>
        <v>0</v>
      </c>
      <c r="P608">
        <v>0</v>
      </c>
      <c r="Q608">
        <v>0</v>
      </c>
      <c r="R608">
        <v>0</v>
      </c>
      <c r="S608" s="13">
        <f t="shared" si="56"/>
        <v>0</v>
      </c>
      <c r="T608" s="13">
        <f t="shared" si="57"/>
        <v>0</v>
      </c>
      <c r="U608">
        <v>0</v>
      </c>
      <c r="V608">
        <v>0</v>
      </c>
      <c r="W608">
        <v>0</v>
      </c>
      <c r="X608" s="2">
        <v>0</v>
      </c>
      <c r="Y608" s="21">
        <v>0</v>
      </c>
      <c r="AB608" s="32">
        <f t="shared" si="58"/>
        <v>0</v>
      </c>
      <c r="AC608">
        <v>0</v>
      </c>
      <c r="AD608">
        <v>0</v>
      </c>
      <c r="AE608" s="17" t="str">
        <f t="shared" si="59"/>
        <v xml:space="preserve"> 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35">
        <v>0</v>
      </c>
      <c r="AM608" s="35">
        <v>0</v>
      </c>
      <c r="AN608">
        <v>1</v>
      </c>
      <c r="AO608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</row>
    <row r="609" spans="1:51" x14ac:dyDescent="0.2">
      <c r="A609" s="12" t="s">
        <v>474</v>
      </c>
      <c r="B609" s="12" t="s">
        <v>3055</v>
      </c>
      <c r="C609" t="s">
        <v>3054</v>
      </c>
      <c r="D609" t="s">
        <v>177</v>
      </c>
      <c r="E609" s="12" t="s">
        <v>170</v>
      </c>
      <c r="F609">
        <v>49</v>
      </c>
      <c r="G609">
        <v>0</v>
      </c>
      <c r="H609">
        <v>2</v>
      </c>
      <c r="I609" s="31">
        <f t="shared" si="54"/>
        <v>2</v>
      </c>
      <c r="J609">
        <v>1</v>
      </c>
      <c r="K609">
        <v>1</v>
      </c>
      <c r="L609" s="3">
        <v>0</v>
      </c>
      <c r="M609" s="3">
        <v>1</v>
      </c>
      <c r="N609" s="3">
        <v>1</v>
      </c>
      <c r="O609" s="15">
        <f t="shared" si="55"/>
        <v>3.3333333333333335</v>
      </c>
      <c r="P609">
        <v>5</v>
      </c>
      <c r="Q609">
        <v>3</v>
      </c>
      <c r="R609">
        <v>1</v>
      </c>
      <c r="S609" s="13">
        <f t="shared" si="56"/>
        <v>0</v>
      </c>
      <c r="T609" s="13">
        <f t="shared" si="57"/>
        <v>0</v>
      </c>
      <c r="U609">
        <v>6</v>
      </c>
      <c r="V609">
        <v>1</v>
      </c>
      <c r="W609">
        <v>2</v>
      </c>
      <c r="X609" s="2">
        <v>84.166666666699996</v>
      </c>
      <c r="Y609" s="21">
        <v>1.7166666667000001</v>
      </c>
      <c r="Z609">
        <v>1.65</v>
      </c>
      <c r="AA609">
        <v>3.55</v>
      </c>
      <c r="AB609" s="32">
        <f t="shared" si="58"/>
        <v>0.31730769230769235</v>
      </c>
      <c r="AC609">
        <v>16</v>
      </c>
      <c r="AD609">
        <v>13</v>
      </c>
      <c r="AE609" s="17">
        <f t="shared" si="59"/>
        <v>0.55172413793103448</v>
      </c>
      <c r="AF609" s="35">
        <v>3</v>
      </c>
      <c r="AG609" s="35">
        <v>4</v>
      </c>
      <c r="AH609" s="35">
        <v>7</v>
      </c>
      <c r="AI609" s="35">
        <v>63</v>
      </c>
      <c r="AJ609" s="35">
        <v>3</v>
      </c>
      <c r="AK609" s="35">
        <v>27</v>
      </c>
      <c r="AL609" s="35">
        <v>20</v>
      </c>
      <c r="AM609" s="35">
        <v>1</v>
      </c>
      <c r="AN609">
        <v>0</v>
      </c>
      <c r="AO609">
        <v>3</v>
      </c>
      <c r="AP609" s="2">
        <v>-74.069999999999993</v>
      </c>
      <c r="AQ609" s="2">
        <v>-3.8</v>
      </c>
      <c r="AR609" s="2">
        <v>80.391999999999996</v>
      </c>
      <c r="AS609" s="21">
        <v>2.6870000000000003</v>
      </c>
      <c r="AT609" s="2">
        <v>-7.4</v>
      </c>
      <c r="AU609" s="2">
        <v>0.30000000000000004</v>
      </c>
      <c r="AV609" s="2">
        <v>0.2</v>
      </c>
      <c r="AW609" s="2">
        <v>0.4</v>
      </c>
      <c r="AX609" s="2">
        <v>-1.7000000000000002</v>
      </c>
      <c r="AY609" s="2">
        <v>-0.8</v>
      </c>
    </row>
    <row r="610" spans="1:51" x14ac:dyDescent="0.2">
      <c r="A610" s="12" t="s">
        <v>474</v>
      </c>
      <c r="B610" s="12" t="s">
        <v>3192</v>
      </c>
      <c r="C610" t="s">
        <v>3191</v>
      </c>
      <c r="D610" t="s">
        <v>432</v>
      </c>
      <c r="E610" s="12" t="s">
        <v>546</v>
      </c>
      <c r="F610">
        <v>14</v>
      </c>
      <c r="G610">
        <v>0</v>
      </c>
      <c r="H610">
        <v>0</v>
      </c>
      <c r="I610" s="31">
        <f t="shared" si="54"/>
        <v>0</v>
      </c>
      <c r="J610">
        <v>0</v>
      </c>
      <c r="K610">
        <v>0</v>
      </c>
      <c r="L610" s="3">
        <v>0</v>
      </c>
      <c r="M610" s="3">
        <v>0</v>
      </c>
      <c r="N610" s="3">
        <v>0</v>
      </c>
      <c r="O610" s="15">
        <f t="shared" si="55"/>
        <v>0</v>
      </c>
      <c r="P610">
        <v>0</v>
      </c>
      <c r="Q610">
        <v>0</v>
      </c>
      <c r="R610">
        <v>1</v>
      </c>
      <c r="S610" s="13">
        <f t="shared" si="56"/>
        <v>0</v>
      </c>
      <c r="T610" s="13">
        <f t="shared" si="57"/>
        <v>0</v>
      </c>
      <c r="U610">
        <v>1</v>
      </c>
      <c r="V610">
        <v>0</v>
      </c>
      <c r="W610">
        <v>1</v>
      </c>
      <c r="X610" s="2">
        <v>7.15</v>
      </c>
      <c r="Y610" s="21">
        <v>0.5</v>
      </c>
      <c r="Z610">
        <v>0.51</v>
      </c>
      <c r="AA610">
        <v>5.01</v>
      </c>
      <c r="AB610" s="32">
        <f t="shared" si="58"/>
        <v>9.2391304347826095E-2</v>
      </c>
      <c r="AC610">
        <v>0</v>
      </c>
      <c r="AD610">
        <v>0</v>
      </c>
      <c r="AE610" s="17" t="str">
        <f t="shared" si="59"/>
        <v xml:space="preserve"> </v>
      </c>
      <c r="AF610" s="35">
        <v>0</v>
      </c>
      <c r="AG610" s="35">
        <v>0</v>
      </c>
      <c r="AH610" s="35">
        <v>2</v>
      </c>
      <c r="AI610" s="35">
        <v>3</v>
      </c>
      <c r="AJ610" s="35">
        <v>0</v>
      </c>
      <c r="AK610" s="35">
        <v>3</v>
      </c>
      <c r="AL610" s="35">
        <v>2</v>
      </c>
      <c r="AM610" s="35">
        <v>1</v>
      </c>
      <c r="AN610">
        <v>0</v>
      </c>
      <c r="AO610">
        <v>0</v>
      </c>
      <c r="AP610" s="2">
        <v>-41.96</v>
      </c>
      <c r="AQ610" s="2">
        <v>33.299999999999997</v>
      </c>
      <c r="AR610" s="2">
        <v>81.716999999999999</v>
      </c>
      <c r="AS610" s="21">
        <v>-2.5169999999999999</v>
      </c>
      <c r="AT610" s="2">
        <v>-0.8</v>
      </c>
      <c r="AU610" s="2">
        <v>-0.1</v>
      </c>
      <c r="AV610" s="2">
        <v>0</v>
      </c>
      <c r="AW610" s="2">
        <v>0</v>
      </c>
      <c r="AX610" s="2">
        <v>-0.1</v>
      </c>
      <c r="AY610" s="2">
        <v>-0.1</v>
      </c>
    </row>
    <row r="611" spans="1:51" x14ac:dyDescent="0.2">
      <c r="A611" s="12" t="s">
        <v>474</v>
      </c>
      <c r="B611" s="12" t="s">
        <v>3610</v>
      </c>
      <c r="C611" t="s">
        <v>3609</v>
      </c>
      <c r="D611" s="12" t="s">
        <v>367</v>
      </c>
      <c r="E611" s="12" t="s">
        <v>178</v>
      </c>
      <c r="F611">
        <v>72</v>
      </c>
      <c r="G611">
        <v>0</v>
      </c>
      <c r="H611">
        <v>0</v>
      </c>
      <c r="I611" s="31">
        <f t="shared" si="54"/>
        <v>0</v>
      </c>
      <c r="J611">
        <v>0</v>
      </c>
      <c r="K611">
        <v>0</v>
      </c>
      <c r="L611" s="3">
        <v>0</v>
      </c>
      <c r="M611" s="3">
        <v>0</v>
      </c>
      <c r="N611" s="3">
        <v>0</v>
      </c>
      <c r="O611" s="15">
        <f t="shared" si="55"/>
        <v>0</v>
      </c>
      <c r="P611">
        <v>0</v>
      </c>
      <c r="Q611">
        <v>0</v>
      </c>
      <c r="R611">
        <v>1</v>
      </c>
      <c r="S611" s="13">
        <f t="shared" si="56"/>
        <v>0</v>
      </c>
      <c r="T611" s="13">
        <f t="shared" si="57"/>
        <v>0</v>
      </c>
      <c r="U611">
        <v>41</v>
      </c>
      <c r="V611">
        <v>6</v>
      </c>
      <c r="W611">
        <v>1</v>
      </c>
      <c r="X611" s="2">
        <v>212.0666666667</v>
      </c>
      <c r="Y611" s="21">
        <v>2.9333333333000002</v>
      </c>
      <c r="Z611">
        <v>2.73</v>
      </c>
      <c r="AA611">
        <v>2.48</v>
      </c>
      <c r="AB611" s="32">
        <f t="shared" si="58"/>
        <v>0.52399232245681382</v>
      </c>
      <c r="AE611" s="17" t="str">
        <f t="shared" si="59"/>
        <v xml:space="preserve"> </v>
      </c>
      <c r="AF611" s="35">
        <v>1</v>
      </c>
      <c r="AG611" s="35">
        <v>23</v>
      </c>
      <c r="AH611" s="35">
        <v>24</v>
      </c>
      <c r="AI611" s="35">
        <v>151</v>
      </c>
      <c r="AJ611" s="35">
        <v>5</v>
      </c>
      <c r="AK611" s="35">
        <v>44</v>
      </c>
      <c r="AL611" s="35">
        <v>77</v>
      </c>
      <c r="AM611" s="35">
        <v>8</v>
      </c>
      <c r="AN611">
        <v>1</v>
      </c>
      <c r="AO611">
        <v>2</v>
      </c>
      <c r="AP611" s="2">
        <v>-78.53</v>
      </c>
      <c r="AQ611" s="2">
        <v>13.3</v>
      </c>
      <c r="AR611" s="2">
        <v>83.697999999999993</v>
      </c>
      <c r="AS611" s="21">
        <v>4.3789999999999996</v>
      </c>
      <c r="AT611" s="2">
        <v>-21.7</v>
      </c>
      <c r="AU611" s="2">
        <v>-2.6</v>
      </c>
      <c r="AV611" s="2">
        <v>0.5</v>
      </c>
      <c r="AW611" s="2">
        <v>0.7</v>
      </c>
      <c r="AX611" s="2">
        <v>1.2</v>
      </c>
      <c r="AY611" s="2">
        <v>-0.2</v>
      </c>
    </row>
    <row r="612" spans="1:51" x14ac:dyDescent="0.2">
      <c r="A612" s="12" t="s">
        <v>474</v>
      </c>
      <c r="B612" s="12" t="s">
        <v>3613</v>
      </c>
      <c r="C612" t="s">
        <v>3612</v>
      </c>
      <c r="D612" t="s">
        <v>139</v>
      </c>
      <c r="E612" s="12" t="s">
        <v>178</v>
      </c>
      <c r="F612">
        <v>68</v>
      </c>
      <c r="G612">
        <v>0</v>
      </c>
      <c r="H612">
        <v>1</v>
      </c>
      <c r="I612" s="31">
        <f t="shared" si="54"/>
        <v>1</v>
      </c>
      <c r="J612">
        <v>0</v>
      </c>
      <c r="K612">
        <v>1</v>
      </c>
      <c r="L612" s="3">
        <v>0</v>
      </c>
      <c r="M612" s="3">
        <v>0</v>
      </c>
      <c r="N612" s="3">
        <v>1</v>
      </c>
      <c r="O612" s="15">
        <f t="shared" si="55"/>
        <v>0</v>
      </c>
      <c r="P612">
        <v>1</v>
      </c>
      <c r="Q612">
        <v>0</v>
      </c>
      <c r="R612">
        <v>0</v>
      </c>
      <c r="S612" s="13">
        <f t="shared" si="56"/>
        <v>0</v>
      </c>
      <c r="T612" s="13">
        <f t="shared" si="57"/>
        <v>0</v>
      </c>
      <c r="U612">
        <v>31</v>
      </c>
      <c r="V612">
        <v>20</v>
      </c>
      <c r="W612">
        <v>1</v>
      </c>
      <c r="X612" s="2">
        <v>136.96666666670001</v>
      </c>
      <c r="Y612" s="21">
        <v>2</v>
      </c>
      <c r="Z612">
        <v>1.94</v>
      </c>
      <c r="AA612">
        <v>3.64</v>
      </c>
      <c r="AB612" s="32">
        <f t="shared" si="58"/>
        <v>0.34767025089605735</v>
      </c>
      <c r="AE612" s="17" t="str">
        <f t="shared" si="59"/>
        <v xml:space="preserve"> </v>
      </c>
      <c r="AF612" s="35">
        <v>2</v>
      </c>
      <c r="AG612" s="35">
        <v>18</v>
      </c>
      <c r="AH612" s="35">
        <v>13</v>
      </c>
      <c r="AI612" s="35">
        <v>94</v>
      </c>
      <c r="AJ612" s="35">
        <v>2</v>
      </c>
      <c r="AK612" s="35">
        <v>40</v>
      </c>
      <c r="AL612" s="35">
        <v>56</v>
      </c>
      <c r="AM612" s="35">
        <v>1</v>
      </c>
      <c r="AN612">
        <v>2</v>
      </c>
      <c r="AO612">
        <v>0</v>
      </c>
      <c r="AP612" s="2">
        <v>-86.44</v>
      </c>
      <c r="AQ612" s="2">
        <v>6.1</v>
      </c>
      <c r="AR612" s="2">
        <v>81.129000000000005</v>
      </c>
      <c r="AS612" s="21">
        <v>0.86399999999999999</v>
      </c>
      <c r="AT612" s="2">
        <v>-13.9</v>
      </c>
      <c r="AU612" s="2">
        <v>-1.8</v>
      </c>
      <c r="AV612" s="2">
        <v>0.2</v>
      </c>
      <c r="AW612" s="2">
        <v>-0.4</v>
      </c>
      <c r="AX612" s="2">
        <v>2.6</v>
      </c>
      <c r="AY612" s="2">
        <v>0.60000000000000009</v>
      </c>
    </row>
    <row r="613" spans="1:51" x14ac:dyDescent="0.2">
      <c r="A613" s="12" t="s">
        <v>1564</v>
      </c>
      <c r="B613" s="12" t="s">
        <v>1565</v>
      </c>
      <c r="C613" t="s">
        <v>1563</v>
      </c>
      <c r="D613" t="s">
        <v>210</v>
      </c>
      <c r="E613" s="12" t="s">
        <v>170</v>
      </c>
      <c r="F613">
        <v>58</v>
      </c>
      <c r="G613">
        <v>0</v>
      </c>
      <c r="H613">
        <v>0</v>
      </c>
      <c r="I613" s="31">
        <f t="shared" si="54"/>
        <v>0</v>
      </c>
      <c r="J613">
        <v>0</v>
      </c>
      <c r="K613">
        <v>0</v>
      </c>
      <c r="L613" s="3">
        <v>0</v>
      </c>
      <c r="M613" s="3">
        <v>0</v>
      </c>
      <c r="N613" s="3">
        <v>0</v>
      </c>
      <c r="O613" s="15">
        <f t="shared" si="55"/>
        <v>0</v>
      </c>
      <c r="P613">
        <v>0</v>
      </c>
      <c r="Q613">
        <v>0</v>
      </c>
      <c r="R613">
        <v>0</v>
      </c>
      <c r="S613" s="13">
        <f t="shared" si="56"/>
        <v>0</v>
      </c>
      <c r="T613" s="13">
        <f t="shared" si="57"/>
        <v>0</v>
      </c>
      <c r="U613">
        <v>0</v>
      </c>
      <c r="V613">
        <v>0</v>
      </c>
      <c r="W613">
        <v>0</v>
      </c>
      <c r="X613" s="2">
        <v>1.3</v>
      </c>
      <c r="Y613" s="21">
        <v>1.6666666699999999E-2</v>
      </c>
      <c r="Z613">
        <v>0.02</v>
      </c>
      <c r="AA613">
        <v>5.53</v>
      </c>
      <c r="AB613" s="32">
        <f t="shared" si="58"/>
        <v>3.6036036036036037E-3</v>
      </c>
      <c r="AC613">
        <v>3</v>
      </c>
      <c r="AD613">
        <v>0</v>
      </c>
      <c r="AE613" s="17">
        <f t="shared" si="59"/>
        <v>1</v>
      </c>
      <c r="AF613" s="35">
        <v>0</v>
      </c>
      <c r="AG613" s="35">
        <v>0</v>
      </c>
      <c r="AH613" s="35">
        <v>0</v>
      </c>
      <c r="AI613" s="35">
        <v>2</v>
      </c>
      <c r="AJ613" s="35">
        <v>0</v>
      </c>
      <c r="AK613" s="35">
        <v>1</v>
      </c>
      <c r="AL613" s="35">
        <v>1</v>
      </c>
      <c r="AM613" s="35">
        <v>0</v>
      </c>
      <c r="AN613">
        <v>0</v>
      </c>
      <c r="AO613">
        <v>0</v>
      </c>
      <c r="AP613" s="2">
        <v>-184.62</v>
      </c>
      <c r="AQ613" s="2">
        <v>-87.7</v>
      </c>
      <c r="AR613" s="2">
        <v>82.096999999999994</v>
      </c>
      <c r="AS613" s="21">
        <v>0.86199999999999999</v>
      </c>
      <c r="AT613" s="2">
        <v>-0.1</v>
      </c>
      <c r="AU613" s="2">
        <v>0.1</v>
      </c>
      <c r="AV613" s="2">
        <v>-0.2</v>
      </c>
      <c r="AW613" s="2">
        <v>0</v>
      </c>
      <c r="AX613" s="2">
        <v>0</v>
      </c>
      <c r="AY613" s="2">
        <v>-0.1</v>
      </c>
    </row>
    <row r="614" spans="1:51" x14ac:dyDescent="0.2">
      <c r="A614" s="12" t="s">
        <v>1564</v>
      </c>
      <c r="B614" s="12" t="s">
        <v>1605</v>
      </c>
      <c r="C614" t="s">
        <v>1604</v>
      </c>
      <c r="D614" t="s">
        <v>139</v>
      </c>
      <c r="E614" s="12" t="s">
        <v>170</v>
      </c>
      <c r="F614">
        <v>18</v>
      </c>
      <c r="G614">
        <v>0</v>
      </c>
      <c r="H614">
        <v>0</v>
      </c>
      <c r="I614" s="31">
        <f t="shared" si="54"/>
        <v>0</v>
      </c>
      <c r="J614">
        <v>0</v>
      </c>
      <c r="K614">
        <v>0</v>
      </c>
      <c r="L614" s="3">
        <v>0</v>
      </c>
      <c r="M614" s="3">
        <v>0</v>
      </c>
      <c r="N614" s="3">
        <v>0</v>
      </c>
      <c r="O614" s="15">
        <f t="shared" si="55"/>
        <v>0</v>
      </c>
      <c r="P614">
        <v>0</v>
      </c>
      <c r="Q614">
        <v>0</v>
      </c>
      <c r="R614">
        <v>0</v>
      </c>
      <c r="S614" s="13">
        <f t="shared" si="56"/>
        <v>0</v>
      </c>
      <c r="T614" s="13">
        <f t="shared" si="57"/>
        <v>0</v>
      </c>
      <c r="U614">
        <v>0</v>
      </c>
      <c r="V614">
        <v>0</v>
      </c>
      <c r="W614">
        <v>0</v>
      </c>
      <c r="X614" s="2">
        <v>0</v>
      </c>
      <c r="Y614" s="21">
        <v>0</v>
      </c>
      <c r="AB614" s="32">
        <f t="shared" si="58"/>
        <v>0</v>
      </c>
      <c r="AC614">
        <v>1</v>
      </c>
      <c r="AD614">
        <v>1</v>
      </c>
      <c r="AE614" s="17">
        <f t="shared" si="59"/>
        <v>0.5</v>
      </c>
      <c r="AF614" s="35">
        <v>0</v>
      </c>
      <c r="AG614" s="35">
        <v>0</v>
      </c>
      <c r="AH614" s="35">
        <v>0</v>
      </c>
      <c r="AI614" s="35">
        <v>0</v>
      </c>
      <c r="AJ614" s="35">
        <v>0</v>
      </c>
      <c r="AK614" s="35">
        <v>0</v>
      </c>
      <c r="AL614" s="35">
        <v>0</v>
      </c>
      <c r="AM614" s="35">
        <v>0</v>
      </c>
      <c r="AN614">
        <v>0</v>
      </c>
      <c r="AO614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</row>
    <row r="615" spans="1:51" x14ac:dyDescent="0.2">
      <c r="A615" s="12" t="s">
        <v>484</v>
      </c>
      <c r="B615" s="12" t="s">
        <v>485</v>
      </c>
      <c r="C615" t="s">
        <v>483</v>
      </c>
      <c r="D615" t="s">
        <v>460</v>
      </c>
      <c r="E615" s="12" t="s">
        <v>156</v>
      </c>
      <c r="F615">
        <v>82</v>
      </c>
      <c r="G615">
        <v>0</v>
      </c>
      <c r="H615">
        <v>0</v>
      </c>
      <c r="I615" s="31">
        <f t="shared" si="54"/>
        <v>0</v>
      </c>
      <c r="J615">
        <v>0</v>
      </c>
      <c r="K615">
        <v>0</v>
      </c>
      <c r="L615" s="3">
        <v>0</v>
      </c>
      <c r="M615" s="3">
        <v>0</v>
      </c>
      <c r="N615" s="3">
        <v>0</v>
      </c>
      <c r="O615" s="15">
        <f t="shared" si="55"/>
        <v>0</v>
      </c>
      <c r="P615">
        <v>2</v>
      </c>
      <c r="Q615">
        <v>0</v>
      </c>
      <c r="R615">
        <v>0</v>
      </c>
      <c r="S615" s="13">
        <f t="shared" si="56"/>
        <v>0</v>
      </c>
      <c r="T615" s="13">
        <f t="shared" si="57"/>
        <v>0</v>
      </c>
      <c r="U615">
        <v>0</v>
      </c>
      <c r="V615">
        <v>1</v>
      </c>
      <c r="W615">
        <v>1</v>
      </c>
      <c r="X615" s="2">
        <v>20.133333333300001</v>
      </c>
      <c r="Y615" s="21">
        <v>0.2333333333</v>
      </c>
      <c r="Z615">
        <v>0.25</v>
      </c>
      <c r="AA615">
        <v>4.78</v>
      </c>
      <c r="AB615" s="32">
        <f t="shared" si="58"/>
        <v>4.9701789264413515E-2</v>
      </c>
      <c r="AC615">
        <v>0</v>
      </c>
      <c r="AD615">
        <v>0</v>
      </c>
      <c r="AE615" s="17" t="str">
        <f t="shared" si="59"/>
        <v xml:space="preserve"> </v>
      </c>
      <c r="AF615" s="35">
        <v>0</v>
      </c>
      <c r="AG615" s="35">
        <v>1</v>
      </c>
      <c r="AH615" s="35">
        <v>2</v>
      </c>
      <c r="AI615" s="35">
        <v>15</v>
      </c>
      <c r="AJ615" s="35">
        <v>0</v>
      </c>
      <c r="AK615" s="35">
        <v>8</v>
      </c>
      <c r="AL615" s="35">
        <v>5</v>
      </c>
      <c r="AM615" s="35">
        <v>1</v>
      </c>
      <c r="AN615">
        <v>1</v>
      </c>
      <c r="AO615">
        <v>1</v>
      </c>
      <c r="AP615" s="2">
        <v>-74.94</v>
      </c>
      <c r="AQ615" s="2">
        <v>18.100000000000001</v>
      </c>
      <c r="AR615" s="2">
        <v>65.064999999999998</v>
      </c>
      <c r="AS615" s="21">
        <v>-6.2190000000000003</v>
      </c>
      <c r="AT615" s="2">
        <v>-2.5</v>
      </c>
      <c r="AU615" s="2">
        <v>-0.60000000000000009</v>
      </c>
      <c r="AV615" s="2">
        <v>-0.30000000000000004</v>
      </c>
      <c r="AW615" s="2">
        <v>-0.1</v>
      </c>
      <c r="AX615" s="2">
        <v>0.2</v>
      </c>
      <c r="AY615" s="2">
        <v>-0.8</v>
      </c>
    </row>
    <row r="616" spans="1:51" x14ac:dyDescent="0.2">
      <c r="A616" s="12" t="s">
        <v>2056</v>
      </c>
      <c r="B616" s="12" t="s">
        <v>2057</v>
      </c>
      <c r="C616" t="s">
        <v>2055</v>
      </c>
      <c r="D616" t="s">
        <v>305</v>
      </c>
      <c r="E616" s="12" t="s">
        <v>170</v>
      </c>
      <c r="F616">
        <v>65</v>
      </c>
      <c r="G616">
        <v>0</v>
      </c>
      <c r="H616">
        <v>2</v>
      </c>
      <c r="I616" s="31">
        <f t="shared" si="54"/>
        <v>2</v>
      </c>
      <c r="J616">
        <v>2</v>
      </c>
      <c r="K616">
        <v>0</v>
      </c>
      <c r="L616" s="3">
        <v>0</v>
      </c>
      <c r="M616" s="3">
        <v>2</v>
      </c>
      <c r="N616" s="3">
        <v>0</v>
      </c>
      <c r="O616" s="15">
        <f t="shared" si="55"/>
        <v>10</v>
      </c>
      <c r="P616">
        <v>1</v>
      </c>
      <c r="Q616">
        <v>2</v>
      </c>
      <c r="R616">
        <v>1</v>
      </c>
      <c r="S616" s="13">
        <f t="shared" si="56"/>
        <v>0</v>
      </c>
      <c r="T616" s="13">
        <f t="shared" si="57"/>
        <v>0</v>
      </c>
      <c r="U616">
        <v>3</v>
      </c>
      <c r="V616">
        <v>2</v>
      </c>
      <c r="W616">
        <v>0</v>
      </c>
      <c r="X616" s="2">
        <v>90.466666666699993</v>
      </c>
      <c r="Y616" s="21">
        <v>1.3833333333</v>
      </c>
      <c r="Z616">
        <v>1.37</v>
      </c>
      <c r="AA616">
        <v>3.7</v>
      </c>
      <c r="AB616" s="32">
        <f t="shared" si="58"/>
        <v>0.27021696252465482</v>
      </c>
      <c r="AC616">
        <v>70</v>
      </c>
      <c r="AD616">
        <v>60</v>
      </c>
      <c r="AE616" s="17">
        <f t="shared" si="59"/>
        <v>0.53846153846153844</v>
      </c>
      <c r="AF616" s="35">
        <v>2</v>
      </c>
      <c r="AG616" s="35">
        <v>15</v>
      </c>
      <c r="AH616" s="35">
        <v>8</v>
      </c>
      <c r="AI616" s="35">
        <v>71</v>
      </c>
      <c r="AJ616" s="35">
        <v>3</v>
      </c>
      <c r="AK616" s="35">
        <v>28</v>
      </c>
      <c r="AL616" s="35">
        <v>24</v>
      </c>
      <c r="AM616" s="35">
        <v>4</v>
      </c>
      <c r="AN616">
        <v>3</v>
      </c>
      <c r="AO616">
        <v>0</v>
      </c>
      <c r="AP616" s="2">
        <v>-81.760000000000005</v>
      </c>
      <c r="AQ616" s="2">
        <v>-5.2</v>
      </c>
      <c r="AR616" s="2">
        <v>82.447000000000003</v>
      </c>
      <c r="AS616" s="21">
        <v>0.61299999999999999</v>
      </c>
      <c r="AT616" s="2">
        <v>-10.199999999999999</v>
      </c>
      <c r="AU616" s="2">
        <v>-1.6</v>
      </c>
      <c r="AV616" s="2">
        <v>0.60000000000000009</v>
      </c>
      <c r="AW616" s="2">
        <v>-0.1</v>
      </c>
      <c r="AX616" s="2">
        <v>0.9</v>
      </c>
      <c r="AY616" s="2">
        <v>-0.2</v>
      </c>
    </row>
    <row r="617" spans="1:51" x14ac:dyDescent="0.2">
      <c r="A617" s="12" t="s">
        <v>2282</v>
      </c>
      <c r="B617" s="12" t="s">
        <v>2283</v>
      </c>
      <c r="C617" t="s">
        <v>2281</v>
      </c>
      <c r="D617" t="s">
        <v>338</v>
      </c>
      <c r="E617" s="12" t="s">
        <v>156</v>
      </c>
      <c r="F617">
        <v>80</v>
      </c>
      <c r="G617">
        <v>0</v>
      </c>
      <c r="H617">
        <v>0</v>
      </c>
      <c r="I617" s="31">
        <f t="shared" si="54"/>
        <v>0</v>
      </c>
      <c r="J617">
        <v>0</v>
      </c>
      <c r="K617">
        <v>0</v>
      </c>
      <c r="L617" s="3">
        <v>0</v>
      </c>
      <c r="M617" s="3">
        <v>0</v>
      </c>
      <c r="N617" s="3">
        <v>0</v>
      </c>
      <c r="O617" s="15">
        <f t="shared" si="55"/>
        <v>0</v>
      </c>
      <c r="P617">
        <v>0</v>
      </c>
      <c r="Q617">
        <v>0</v>
      </c>
      <c r="R617">
        <v>0</v>
      </c>
      <c r="S617" s="13">
        <f t="shared" si="56"/>
        <v>0</v>
      </c>
      <c r="T617" s="13">
        <f t="shared" si="57"/>
        <v>0</v>
      </c>
      <c r="U617">
        <v>0</v>
      </c>
      <c r="V617">
        <v>0</v>
      </c>
      <c r="W617">
        <v>0</v>
      </c>
      <c r="X617" s="2">
        <v>0.95</v>
      </c>
      <c r="Y617" s="21">
        <v>0</v>
      </c>
      <c r="Z617">
        <v>0.01</v>
      </c>
      <c r="AA617">
        <v>5.19</v>
      </c>
      <c r="AB617" s="32">
        <f t="shared" si="58"/>
        <v>1.923076923076923E-3</v>
      </c>
      <c r="AC617">
        <v>1</v>
      </c>
      <c r="AD617">
        <v>0</v>
      </c>
      <c r="AE617" s="17">
        <f t="shared" si="59"/>
        <v>1</v>
      </c>
      <c r="AF617" s="35">
        <v>0</v>
      </c>
      <c r="AG617" s="35">
        <v>0</v>
      </c>
      <c r="AH617" s="35">
        <v>0</v>
      </c>
      <c r="AI617" s="35">
        <v>0</v>
      </c>
      <c r="AJ617" s="35">
        <v>0</v>
      </c>
      <c r="AK617" s="35">
        <v>0</v>
      </c>
      <c r="AL617" s="35">
        <v>0</v>
      </c>
      <c r="AM617" s="35">
        <v>0</v>
      </c>
      <c r="AN617">
        <v>0</v>
      </c>
      <c r="AO617">
        <v>0</v>
      </c>
      <c r="AP617" s="2">
        <v>0</v>
      </c>
      <c r="AQ617" s="2">
        <v>75.7</v>
      </c>
      <c r="AR617" s="2">
        <v>83.578000000000003</v>
      </c>
      <c r="AS617" s="21">
        <v>2.859</v>
      </c>
      <c r="AT617" s="2">
        <v>0</v>
      </c>
      <c r="AU617" s="2">
        <v>0.1</v>
      </c>
      <c r="AV617" s="2">
        <v>-0.1</v>
      </c>
      <c r="AW617" s="2">
        <v>0</v>
      </c>
      <c r="AX617" s="2">
        <v>0</v>
      </c>
      <c r="AY617" s="2">
        <v>0</v>
      </c>
    </row>
    <row r="618" spans="1:51" x14ac:dyDescent="0.2">
      <c r="A618" s="12" t="s">
        <v>2282</v>
      </c>
      <c r="B618" s="12" t="s">
        <v>2464</v>
      </c>
      <c r="C618" t="s">
        <v>2463</v>
      </c>
      <c r="D618" t="s">
        <v>529</v>
      </c>
      <c r="E618" s="12" t="s">
        <v>156</v>
      </c>
      <c r="F618">
        <v>82</v>
      </c>
      <c r="G618">
        <v>0</v>
      </c>
      <c r="H618">
        <v>0</v>
      </c>
      <c r="I618" s="31">
        <f t="shared" si="54"/>
        <v>0</v>
      </c>
      <c r="J618">
        <v>0</v>
      </c>
      <c r="K618">
        <v>0</v>
      </c>
      <c r="L618" s="3">
        <v>0</v>
      </c>
      <c r="M618" s="3">
        <v>0</v>
      </c>
      <c r="N618" s="3">
        <v>0</v>
      </c>
      <c r="O618" s="15">
        <f t="shared" si="55"/>
        <v>0</v>
      </c>
      <c r="P618">
        <v>6</v>
      </c>
      <c r="Q618">
        <v>0</v>
      </c>
      <c r="R618">
        <v>6</v>
      </c>
      <c r="S618" s="13">
        <f t="shared" si="56"/>
        <v>0</v>
      </c>
      <c r="T618" s="13">
        <f t="shared" si="57"/>
        <v>0</v>
      </c>
      <c r="U618">
        <v>5</v>
      </c>
      <c r="V618">
        <v>3</v>
      </c>
      <c r="W618">
        <v>10</v>
      </c>
      <c r="X618" s="2">
        <v>147.73333333330001</v>
      </c>
      <c r="Y618" s="21">
        <v>1.8</v>
      </c>
      <c r="Z618">
        <v>1.8</v>
      </c>
      <c r="AA618">
        <v>4.1399999999999997</v>
      </c>
      <c r="AB618" s="32">
        <f t="shared" si="58"/>
        <v>0.30303030303030304</v>
      </c>
      <c r="AC618">
        <v>0</v>
      </c>
      <c r="AD618">
        <v>0</v>
      </c>
      <c r="AE618" s="17" t="str">
        <f t="shared" si="59"/>
        <v xml:space="preserve"> </v>
      </c>
      <c r="AF618" s="35">
        <v>0</v>
      </c>
      <c r="AG618" s="35">
        <v>15</v>
      </c>
      <c r="AH618" s="35">
        <v>23</v>
      </c>
      <c r="AI618" s="35">
        <v>91</v>
      </c>
      <c r="AJ618" s="35">
        <v>6</v>
      </c>
      <c r="AK618" s="35">
        <v>44</v>
      </c>
      <c r="AL618" s="35">
        <v>40</v>
      </c>
      <c r="AM618" s="35">
        <v>9</v>
      </c>
      <c r="AN618">
        <v>3</v>
      </c>
      <c r="AO618">
        <v>1</v>
      </c>
      <c r="AP618" s="2">
        <v>-61.82</v>
      </c>
      <c r="AQ618" s="2">
        <v>11.6</v>
      </c>
      <c r="AR618" s="2">
        <v>82.704999999999998</v>
      </c>
      <c r="AS618" s="21">
        <v>2.5540000000000003</v>
      </c>
      <c r="AT618" s="2">
        <v>-10</v>
      </c>
      <c r="AU618" s="2">
        <v>2.7</v>
      </c>
      <c r="AV618" s="2">
        <v>-0.8</v>
      </c>
      <c r="AW618" s="2">
        <v>-0.2</v>
      </c>
      <c r="AX618" s="2">
        <v>-1</v>
      </c>
      <c r="AY618" s="2">
        <v>0.60000000000000009</v>
      </c>
    </row>
    <row r="619" spans="1:51" x14ac:dyDescent="0.2">
      <c r="A619" s="12" t="s">
        <v>738</v>
      </c>
      <c r="B619" s="12" t="s">
        <v>739</v>
      </c>
      <c r="C619" t="s">
        <v>737</v>
      </c>
      <c r="D619" t="s">
        <v>122</v>
      </c>
      <c r="E619" s="12" t="s">
        <v>148</v>
      </c>
      <c r="F619">
        <v>1</v>
      </c>
      <c r="G619">
        <v>0</v>
      </c>
      <c r="H619">
        <v>0</v>
      </c>
      <c r="I619" s="31">
        <f t="shared" si="54"/>
        <v>0</v>
      </c>
      <c r="J619">
        <v>0</v>
      </c>
      <c r="K619">
        <v>0</v>
      </c>
      <c r="L619" s="3">
        <v>0</v>
      </c>
      <c r="M619" s="3">
        <v>0</v>
      </c>
      <c r="N619" s="3">
        <v>0</v>
      </c>
      <c r="O619" s="15">
        <f t="shared" si="55"/>
        <v>0</v>
      </c>
      <c r="P619">
        <v>0</v>
      </c>
      <c r="Q619">
        <v>0</v>
      </c>
      <c r="R619">
        <v>0</v>
      </c>
      <c r="S619" s="13">
        <f t="shared" si="56"/>
        <v>0</v>
      </c>
      <c r="T619" s="13">
        <f t="shared" si="57"/>
        <v>0</v>
      </c>
      <c r="U619">
        <v>0</v>
      </c>
      <c r="V619">
        <v>0</v>
      </c>
      <c r="W619">
        <v>0</v>
      </c>
      <c r="X619" s="2">
        <v>0</v>
      </c>
      <c r="Y619" s="21">
        <v>0</v>
      </c>
      <c r="AB619" s="32">
        <f t="shared" si="58"/>
        <v>0</v>
      </c>
      <c r="AC619">
        <v>0</v>
      </c>
      <c r="AD619">
        <v>0</v>
      </c>
      <c r="AE619" s="17" t="str">
        <f t="shared" si="59"/>
        <v xml:space="preserve"> </v>
      </c>
      <c r="AF619" s="35">
        <v>0</v>
      </c>
      <c r="AG619" s="35">
        <v>0</v>
      </c>
      <c r="AH619" s="35">
        <v>0</v>
      </c>
      <c r="AI619" s="35">
        <v>0</v>
      </c>
      <c r="AJ619" s="35">
        <v>0</v>
      </c>
      <c r="AK619" s="35">
        <v>0</v>
      </c>
      <c r="AL619" s="35">
        <v>0</v>
      </c>
      <c r="AM619" s="35">
        <v>0</v>
      </c>
      <c r="AN619">
        <v>0</v>
      </c>
      <c r="AO619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</row>
    <row r="620" spans="1:51" x14ac:dyDescent="0.2">
      <c r="A620" s="12" t="s">
        <v>2971</v>
      </c>
      <c r="B620" s="12" t="s">
        <v>2972</v>
      </c>
      <c r="C620" t="s">
        <v>2970</v>
      </c>
      <c r="D620" t="s">
        <v>112</v>
      </c>
      <c r="E620" s="12" t="s">
        <v>178</v>
      </c>
      <c r="F620">
        <v>73</v>
      </c>
      <c r="G620">
        <v>0</v>
      </c>
      <c r="H620">
        <v>0</v>
      </c>
      <c r="I620" s="31">
        <f t="shared" si="54"/>
        <v>0</v>
      </c>
      <c r="J620">
        <v>0</v>
      </c>
      <c r="K620">
        <v>0</v>
      </c>
      <c r="L620" s="3">
        <v>0</v>
      </c>
      <c r="M620" s="3">
        <v>0</v>
      </c>
      <c r="N620" s="3">
        <v>0</v>
      </c>
      <c r="O620" s="15">
        <f t="shared" si="55"/>
        <v>0</v>
      </c>
      <c r="P620">
        <v>1</v>
      </c>
      <c r="Q620">
        <v>0</v>
      </c>
      <c r="R620">
        <v>0</v>
      </c>
      <c r="S620" s="13">
        <f t="shared" si="56"/>
        <v>0</v>
      </c>
      <c r="T620" s="13">
        <f t="shared" si="57"/>
        <v>0</v>
      </c>
      <c r="U620">
        <v>1</v>
      </c>
      <c r="V620">
        <v>0</v>
      </c>
      <c r="W620">
        <v>0</v>
      </c>
      <c r="X620" s="2">
        <v>10.3</v>
      </c>
      <c r="Y620" s="21">
        <v>0.1333333333</v>
      </c>
      <c r="Z620">
        <v>0.14000000000000001</v>
      </c>
      <c r="AA620">
        <v>4.8100000000000005</v>
      </c>
      <c r="AB620" s="32">
        <f t="shared" si="58"/>
        <v>2.8282828282828285E-2</v>
      </c>
      <c r="AE620" s="17" t="str">
        <f t="shared" si="59"/>
        <v xml:space="preserve"> </v>
      </c>
      <c r="AF620" s="35">
        <v>0</v>
      </c>
      <c r="AG620" s="35">
        <v>1</v>
      </c>
      <c r="AH620" s="35">
        <v>2</v>
      </c>
      <c r="AI620" s="35">
        <v>5</v>
      </c>
      <c r="AJ620" s="35">
        <v>1</v>
      </c>
      <c r="AK620" s="35">
        <v>2</v>
      </c>
      <c r="AL620" s="35">
        <v>2</v>
      </c>
      <c r="AM620" s="35">
        <v>0</v>
      </c>
      <c r="AN620">
        <v>0</v>
      </c>
      <c r="AO620">
        <v>0</v>
      </c>
      <c r="AP620" s="2">
        <v>-41.72</v>
      </c>
      <c r="AQ620" s="2">
        <v>54</v>
      </c>
      <c r="AR620" s="2">
        <v>81.308000000000007</v>
      </c>
      <c r="AS620" s="21">
        <v>-0.85099999999999998</v>
      </c>
      <c r="AT620" s="2">
        <v>-0.7</v>
      </c>
      <c r="AU620" s="2">
        <v>0.1</v>
      </c>
      <c r="AV620" s="2">
        <v>-0.2</v>
      </c>
      <c r="AW620" s="2">
        <v>0</v>
      </c>
      <c r="AX620" s="2">
        <v>0.1</v>
      </c>
      <c r="AY620" s="2">
        <v>0</v>
      </c>
    </row>
    <row r="621" spans="1:51" x14ac:dyDescent="0.2">
      <c r="A621" s="12" t="s">
        <v>3705</v>
      </c>
      <c r="B621" s="12" t="s">
        <v>3706</v>
      </c>
      <c r="C621" t="s">
        <v>3704</v>
      </c>
      <c r="D621" t="s">
        <v>131</v>
      </c>
      <c r="E621" s="12" t="s">
        <v>148</v>
      </c>
      <c r="F621">
        <v>63</v>
      </c>
      <c r="G621">
        <v>0</v>
      </c>
      <c r="H621">
        <v>0</v>
      </c>
      <c r="I621" s="31">
        <f t="shared" si="54"/>
        <v>0</v>
      </c>
      <c r="J621">
        <v>0</v>
      </c>
      <c r="K621">
        <v>0</v>
      </c>
      <c r="L621" s="3">
        <v>0</v>
      </c>
      <c r="M621" s="3">
        <v>0</v>
      </c>
      <c r="N621" s="3">
        <v>0</v>
      </c>
      <c r="O621" s="15">
        <f t="shared" si="55"/>
        <v>0</v>
      </c>
      <c r="P621">
        <v>0</v>
      </c>
      <c r="Q621">
        <v>0</v>
      </c>
      <c r="R621">
        <v>0</v>
      </c>
      <c r="S621" s="13">
        <f t="shared" si="56"/>
        <v>0</v>
      </c>
      <c r="T621" s="13">
        <f t="shared" si="57"/>
        <v>0</v>
      </c>
      <c r="U621">
        <v>0</v>
      </c>
      <c r="V621">
        <v>0</v>
      </c>
      <c r="W621">
        <v>0</v>
      </c>
      <c r="X621" s="2">
        <v>0.61666666670000003</v>
      </c>
      <c r="Y621" s="21">
        <v>0</v>
      </c>
      <c r="Z621">
        <v>0.01</v>
      </c>
      <c r="AA621">
        <v>5.25</v>
      </c>
      <c r="AB621" s="32">
        <f t="shared" si="58"/>
        <v>1.9011406844106466E-3</v>
      </c>
      <c r="AC621">
        <v>0</v>
      </c>
      <c r="AD621">
        <v>0</v>
      </c>
      <c r="AE621" s="17" t="str">
        <f t="shared" si="59"/>
        <v xml:space="preserve"> </v>
      </c>
      <c r="AF621" s="35">
        <v>0</v>
      </c>
      <c r="AG621" s="35">
        <v>0</v>
      </c>
      <c r="AH621" s="35">
        <v>0</v>
      </c>
      <c r="AI621" s="35">
        <v>0</v>
      </c>
      <c r="AJ621" s="35">
        <v>0</v>
      </c>
      <c r="AK621" s="35">
        <v>1</v>
      </c>
      <c r="AL621" s="35">
        <v>0</v>
      </c>
      <c r="AM621" s="35">
        <v>0</v>
      </c>
      <c r="AN621">
        <v>0</v>
      </c>
      <c r="AO621">
        <v>0</v>
      </c>
      <c r="AP621" s="2">
        <v>-97.3</v>
      </c>
      <c r="AQ621" s="2">
        <v>0.1</v>
      </c>
      <c r="AR621" s="2">
        <v>83.796000000000006</v>
      </c>
      <c r="AS621" s="21">
        <v>1.9239999999999999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</row>
    <row r="622" spans="1:51" x14ac:dyDescent="0.2">
      <c r="A622" s="12" t="s">
        <v>1626</v>
      </c>
      <c r="B622" s="12" t="s">
        <v>1627</v>
      </c>
      <c r="C622" t="s">
        <v>1625</v>
      </c>
      <c r="D622" t="s">
        <v>330</v>
      </c>
      <c r="E622" s="12" t="s">
        <v>178</v>
      </c>
      <c r="F622">
        <v>68</v>
      </c>
      <c r="G622">
        <v>0</v>
      </c>
      <c r="H622">
        <v>0</v>
      </c>
      <c r="I622" s="31">
        <f t="shared" si="54"/>
        <v>0</v>
      </c>
      <c r="J622">
        <v>0</v>
      </c>
      <c r="K622">
        <v>0</v>
      </c>
      <c r="L622" s="3">
        <v>0</v>
      </c>
      <c r="M622" s="3">
        <v>0</v>
      </c>
      <c r="N622" s="3">
        <v>0</v>
      </c>
      <c r="O622" s="15">
        <f t="shared" si="55"/>
        <v>0</v>
      </c>
      <c r="P622">
        <v>3</v>
      </c>
      <c r="Q622">
        <v>0</v>
      </c>
      <c r="R622">
        <v>1</v>
      </c>
      <c r="S622" s="13">
        <f t="shared" si="56"/>
        <v>0</v>
      </c>
      <c r="T622" s="13">
        <f t="shared" si="57"/>
        <v>0</v>
      </c>
      <c r="U622">
        <v>27</v>
      </c>
      <c r="V622">
        <v>13</v>
      </c>
      <c r="W622">
        <v>5</v>
      </c>
      <c r="X622" s="2">
        <v>191</v>
      </c>
      <c r="Y622" s="21">
        <v>2.8</v>
      </c>
      <c r="Z622">
        <v>2.66</v>
      </c>
      <c r="AA622">
        <v>2.37</v>
      </c>
      <c r="AB622" s="32">
        <f t="shared" si="58"/>
        <v>0.52882703777335982</v>
      </c>
      <c r="AE622" s="17" t="str">
        <f t="shared" si="59"/>
        <v xml:space="preserve"> </v>
      </c>
      <c r="AF622" s="35">
        <v>1</v>
      </c>
      <c r="AG622" s="35">
        <v>20</v>
      </c>
      <c r="AH622" s="35">
        <v>16</v>
      </c>
      <c r="AI622" s="35">
        <v>176</v>
      </c>
      <c r="AJ622" s="35">
        <v>6</v>
      </c>
      <c r="AK622" s="35">
        <v>64</v>
      </c>
      <c r="AL622" s="35">
        <v>76</v>
      </c>
      <c r="AM622" s="35">
        <v>2</v>
      </c>
      <c r="AN622">
        <v>2</v>
      </c>
      <c r="AO622">
        <v>1</v>
      </c>
      <c r="AP622" s="2">
        <v>-103</v>
      </c>
      <c r="AQ622" s="2">
        <v>-17.2</v>
      </c>
      <c r="AR622" s="2">
        <v>78.146000000000001</v>
      </c>
      <c r="AS622" s="21">
        <v>-2.2320000000000002</v>
      </c>
      <c r="AT622" s="2">
        <v>-22.4</v>
      </c>
      <c r="AU622" s="2">
        <v>-5.2</v>
      </c>
      <c r="AV622" s="2">
        <v>1.1000000000000001</v>
      </c>
      <c r="AW622" s="2">
        <v>0.7</v>
      </c>
      <c r="AX622" s="2">
        <v>1</v>
      </c>
      <c r="AY622" s="2">
        <v>-2.2999999999999998</v>
      </c>
    </row>
    <row r="623" spans="1:51" x14ac:dyDescent="0.2">
      <c r="A623" s="12" t="s">
        <v>1626</v>
      </c>
      <c r="B623" s="12" t="s">
        <v>2880</v>
      </c>
      <c r="C623" t="s">
        <v>2879</v>
      </c>
      <c r="D623" t="s">
        <v>305</v>
      </c>
      <c r="E623" s="12" t="s">
        <v>178</v>
      </c>
      <c r="F623">
        <v>53</v>
      </c>
      <c r="G623">
        <v>0</v>
      </c>
      <c r="H623">
        <v>1</v>
      </c>
      <c r="I623" s="31">
        <f t="shared" si="54"/>
        <v>1</v>
      </c>
      <c r="J623">
        <v>0</v>
      </c>
      <c r="K623">
        <v>1</v>
      </c>
      <c r="L623" s="3">
        <v>0</v>
      </c>
      <c r="M623" s="3">
        <v>0</v>
      </c>
      <c r="N623" s="3">
        <v>1</v>
      </c>
      <c r="O623" s="15">
        <f t="shared" si="55"/>
        <v>0</v>
      </c>
      <c r="P623">
        <v>2</v>
      </c>
      <c r="Q623">
        <v>0</v>
      </c>
      <c r="R623">
        <v>0</v>
      </c>
      <c r="S623" s="13">
        <f t="shared" si="56"/>
        <v>0</v>
      </c>
      <c r="T623" s="13">
        <f t="shared" si="57"/>
        <v>0</v>
      </c>
      <c r="U623">
        <v>13</v>
      </c>
      <c r="V623">
        <v>2</v>
      </c>
      <c r="W623">
        <v>1</v>
      </c>
      <c r="X623" s="2">
        <v>85.716666666699993</v>
      </c>
      <c r="Y623" s="21">
        <v>1.6166666667</v>
      </c>
      <c r="Z623">
        <v>1.55</v>
      </c>
      <c r="AA623">
        <v>3.72</v>
      </c>
      <c r="AB623" s="32">
        <f t="shared" si="58"/>
        <v>0.29411764705882354</v>
      </c>
      <c r="AE623" s="17" t="str">
        <f t="shared" si="59"/>
        <v xml:space="preserve"> </v>
      </c>
      <c r="AF623" s="35">
        <v>1</v>
      </c>
      <c r="AG623" s="35">
        <v>12</v>
      </c>
      <c r="AH623" s="35">
        <v>11</v>
      </c>
      <c r="AI623" s="35">
        <v>45</v>
      </c>
      <c r="AJ623" s="35">
        <v>0</v>
      </c>
      <c r="AK623" s="35">
        <v>21</v>
      </c>
      <c r="AL623" s="35">
        <v>33</v>
      </c>
      <c r="AM623" s="35">
        <v>2</v>
      </c>
      <c r="AN623">
        <v>1</v>
      </c>
      <c r="AO623">
        <v>2</v>
      </c>
      <c r="AP623" s="2">
        <v>-70.86</v>
      </c>
      <c r="AQ623" s="2">
        <v>4.5999999999999996</v>
      </c>
      <c r="AR623" s="2">
        <v>84.635999999999996</v>
      </c>
      <c r="AS623" s="21">
        <v>-0.65700000000000003</v>
      </c>
      <c r="AT623" s="2">
        <v>-5.9</v>
      </c>
      <c r="AU623" s="2">
        <v>2.1</v>
      </c>
      <c r="AV623" s="2">
        <v>0.2</v>
      </c>
      <c r="AW623" s="2">
        <v>0</v>
      </c>
      <c r="AX623" s="2">
        <v>0.7</v>
      </c>
      <c r="AY623" s="2">
        <v>2.8</v>
      </c>
    </row>
    <row r="624" spans="1:51" x14ac:dyDescent="0.2">
      <c r="A624" s="12" t="s">
        <v>1626</v>
      </c>
      <c r="B624" s="12" t="s">
        <v>3097</v>
      </c>
      <c r="C624" t="s">
        <v>3096</v>
      </c>
      <c r="D624" t="s">
        <v>210</v>
      </c>
      <c r="E624" s="12" t="s">
        <v>178</v>
      </c>
      <c r="F624">
        <v>29</v>
      </c>
      <c r="G624">
        <v>0</v>
      </c>
      <c r="H624">
        <v>0</v>
      </c>
      <c r="I624" s="31">
        <f t="shared" si="54"/>
        <v>0</v>
      </c>
      <c r="J624">
        <v>0</v>
      </c>
      <c r="K624">
        <v>0</v>
      </c>
      <c r="L624" s="3">
        <v>0</v>
      </c>
      <c r="M624" s="3">
        <v>0</v>
      </c>
      <c r="N624" s="3">
        <v>0</v>
      </c>
      <c r="O624" s="15">
        <f t="shared" si="55"/>
        <v>0</v>
      </c>
      <c r="P624">
        <v>0</v>
      </c>
      <c r="Q624">
        <v>0</v>
      </c>
      <c r="R624">
        <v>0</v>
      </c>
      <c r="S624" s="13">
        <f t="shared" si="56"/>
        <v>0</v>
      </c>
      <c r="T624" s="13">
        <f t="shared" si="57"/>
        <v>0</v>
      </c>
      <c r="U624">
        <v>1</v>
      </c>
      <c r="V624">
        <v>0</v>
      </c>
      <c r="W624">
        <v>0</v>
      </c>
      <c r="X624" s="2">
        <v>16.9666666667</v>
      </c>
      <c r="Y624" s="21">
        <v>0.58333333330000003</v>
      </c>
      <c r="Z624">
        <v>0.59</v>
      </c>
      <c r="AA624">
        <v>5.22</v>
      </c>
      <c r="AB624" s="32">
        <f t="shared" si="58"/>
        <v>0.10154905335628227</v>
      </c>
      <c r="AE624" s="17" t="str">
        <f t="shared" si="59"/>
        <v xml:space="preserve"> </v>
      </c>
      <c r="AF624" s="35">
        <v>0</v>
      </c>
      <c r="AG624" s="35">
        <v>2</v>
      </c>
      <c r="AH624" s="35">
        <v>4</v>
      </c>
      <c r="AI624" s="35">
        <v>16</v>
      </c>
      <c r="AJ624" s="35">
        <v>1</v>
      </c>
      <c r="AK624" s="35">
        <v>8</v>
      </c>
      <c r="AL624" s="35">
        <v>2</v>
      </c>
      <c r="AM624" s="35">
        <v>0</v>
      </c>
      <c r="AN624">
        <v>0</v>
      </c>
      <c r="AO624">
        <v>0</v>
      </c>
      <c r="AP624" s="2">
        <v>-81.34</v>
      </c>
      <c r="AQ624" s="2">
        <v>21.8</v>
      </c>
      <c r="AR624" s="2">
        <v>83.647000000000006</v>
      </c>
      <c r="AS624" s="21">
        <v>0.65400000000000003</v>
      </c>
      <c r="AT624" s="2">
        <v>-1.4</v>
      </c>
      <c r="AU624" s="2">
        <v>0.1</v>
      </c>
      <c r="AV624" s="2">
        <v>-0.1</v>
      </c>
      <c r="AW624" s="2">
        <v>0</v>
      </c>
      <c r="AX624" s="2">
        <v>0.2</v>
      </c>
      <c r="AY624" s="2">
        <v>0.30000000000000004</v>
      </c>
    </row>
    <row r="625" spans="1:51" x14ac:dyDescent="0.2">
      <c r="A625" s="12" t="s">
        <v>1626</v>
      </c>
      <c r="B625" s="12" t="s">
        <v>3448</v>
      </c>
      <c r="C625" t="s">
        <v>3447</v>
      </c>
      <c r="D625" t="s">
        <v>271</v>
      </c>
      <c r="E625" s="12" t="s">
        <v>170</v>
      </c>
      <c r="F625">
        <v>81</v>
      </c>
      <c r="G625">
        <v>2</v>
      </c>
      <c r="H625">
        <v>0</v>
      </c>
      <c r="I625" s="31">
        <f t="shared" si="54"/>
        <v>2</v>
      </c>
      <c r="J625">
        <v>0</v>
      </c>
      <c r="K625">
        <v>0</v>
      </c>
      <c r="L625" s="3">
        <v>2</v>
      </c>
      <c r="M625" s="3">
        <v>0</v>
      </c>
      <c r="N625" s="3">
        <v>0</v>
      </c>
      <c r="O625" s="15">
        <f t="shared" si="55"/>
        <v>0</v>
      </c>
      <c r="P625">
        <v>5</v>
      </c>
      <c r="Q625">
        <v>0</v>
      </c>
      <c r="R625">
        <v>2</v>
      </c>
      <c r="S625" s="13">
        <f t="shared" si="56"/>
        <v>0.4</v>
      </c>
      <c r="T625" s="13">
        <f t="shared" si="57"/>
        <v>0.2857142857142857</v>
      </c>
      <c r="U625">
        <v>16</v>
      </c>
      <c r="V625">
        <v>0</v>
      </c>
      <c r="W625">
        <v>3</v>
      </c>
      <c r="X625" s="2">
        <v>162.21666666670001</v>
      </c>
      <c r="Y625" s="21">
        <v>2</v>
      </c>
      <c r="Z625">
        <v>1.97</v>
      </c>
      <c r="AA625">
        <v>3.49</v>
      </c>
      <c r="AB625" s="32">
        <f t="shared" si="58"/>
        <v>0.3608058608058608</v>
      </c>
      <c r="AC625">
        <v>80</v>
      </c>
      <c r="AD625">
        <v>91</v>
      </c>
      <c r="AE625" s="17">
        <f t="shared" si="59"/>
        <v>0.46783625730994149</v>
      </c>
      <c r="AF625" s="35">
        <v>2</v>
      </c>
      <c r="AG625" s="35">
        <v>18</v>
      </c>
      <c r="AH625" s="35">
        <v>12</v>
      </c>
      <c r="AI625" s="35">
        <v>135</v>
      </c>
      <c r="AJ625" s="35">
        <v>4</v>
      </c>
      <c r="AK625" s="35">
        <v>56</v>
      </c>
      <c r="AL625" s="35">
        <v>67</v>
      </c>
      <c r="AM625" s="35">
        <v>6</v>
      </c>
      <c r="AN625">
        <v>0</v>
      </c>
      <c r="AO625">
        <v>0</v>
      </c>
      <c r="AP625" s="2">
        <v>-94.96</v>
      </c>
      <c r="AQ625" s="2">
        <v>-7.7</v>
      </c>
      <c r="AR625" s="2">
        <v>82.414000000000001</v>
      </c>
      <c r="AS625" s="21">
        <v>-1.365</v>
      </c>
      <c r="AT625" s="2">
        <v>-19.2</v>
      </c>
      <c r="AU625" s="2">
        <v>-4.5999999999999996</v>
      </c>
      <c r="AV625" s="2">
        <v>0.5</v>
      </c>
      <c r="AW625" s="2">
        <v>0.5</v>
      </c>
      <c r="AX625" s="2">
        <v>0.7</v>
      </c>
      <c r="AY625" s="2">
        <v>-3</v>
      </c>
    </row>
    <row r="626" spans="1:51" x14ac:dyDescent="0.2">
      <c r="A626" s="12" t="s">
        <v>365</v>
      </c>
      <c r="B626" s="12" t="s">
        <v>366</v>
      </c>
      <c r="C626" t="s">
        <v>364</v>
      </c>
      <c r="D626" t="s">
        <v>367</v>
      </c>
      <c r="E626" s="12" t="s">
        <v>178</v>
      </c>
      <c r="F626">
        <v>17</v>
      </c>
      <c r="G626">
        <v>0</v>
      </c>
      <c r="H626">
        <v>0</v>
      </c>
      <c r="I626" s="31">
        <f t="shared" si="54"/>
        <v>0</v>
      </c>
      <c r="J626">
        <v>0</v>
      </c>
      <c r="K626">
        <v>0</v>
      </c>
      <c r="L626" s="3">
        <v>0</v>
      </c>
      <c r="M626" s="3">
        <v>0</v>
      </c>
      <c r="N626" s="3">
        <v>0</v>
      </c>
      <c r="O626" s="15">
        <f t="shared" si="55"/>
        <v>0</v>
      </c>
      <c r="P626">
        <v>0</v>
      </c>
      <c r="Q626">
        <v>0</v>
      </c>
      <c r="R626">
        <v>0</v>
      </c>
      <c r="S626" s="13">
        <f t="shared" si="56"/>
        <v>0</v>
      </c>
      <c r="T626" s="13">
        <f t="shared" si="57"/>
        <v>0</v>
      </c>
      <c r="U626">
        <v>0</v>
      </c>
      <c r="V626">
        <v>0</v>
      </c>
      <c r="W626">
        <v>0</v>
      </c>
      <c r="X626" s="2">
        <v>0</v>
      </c>
      <c r="Y626" s="21">
        <v>0</v>
      </c>
      <c r="AB626" s="32">
        <f t="shared" si="58"/>
        <v>0</v>
      </c>
      <c r="AE626" s="17" t="str">
        <f t="shared" si="59"/>
        <v xml:space="preserve"> </v>
      </c>
      <c r="AF626" s="35">
        <v>0</v>
      </c>
      <c r="AG626" s="35">
        <v>0</v>
      </c>
      <c r="AH626" s="35">
        <v>0</v>
      </c>
      <c r="AI626" s="35">
        <v>0</v>
      </c>
      <c r="AJ626" s="35">
        <v>0</v>
      </c>
      <c r="AK626" s="35">
        <v>0</v>
      </c>
      <c r="AL626" s="35">
        <v>0</v>
      </c>
      <c r="AM626" s="35">
        <v>0</v>
      </c>
      <c r="AN626">
        <v>0</v>
      </c>
      <c r="AO626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</row>
    <row r="627" spans="1:51" x14ac:dyDescent="0.2">
      <c r="A627" s="12" t="s">
        <v>365</v>
      </c>
      <c r="B627" s="12" t="s">
        <v>1457</v>
      </c>
      <c r="C627" t="s">
        <v>1456</v>
      </c>
      <c r="D627" t="s">
        <v>382</v>
      </c>
      <c r="E627" s="12" t="s">
        <v>123</v>
      </c>
      <c r="F627">
        <v>81</v>
      </c>
      <c r="G627">
        <v>2</v>
      </c>
      <c r="H627">
        <v>0</v>
      </c>
      <c r="I627" s="31">
        <f t="shared" si="54"/>
        <v>2</v>
      </c>
      <c r="J627">
        <v>0</v>
      </c>
      <c r="K627">
        <v>0</v>
      </c>
      <c r="L627" s="3">
        <v>2</v>
      </c>
      <c r="M627" s="3">
        <v>0</v>
      </c>
      <c r="N627" s="3">
        <v>0</v>
      </c>
      <c r="O627" s="15">
        <f t="shared" si="55"/>
        <v>0</v>
      </c>
      <c r="P627">
        <v>8</v>
      </c>
      <c r="Q627">
        <v>1</v>
      </c>
      <c r="R627">
        <v>3</v>
      </c>
      <c r="S627" s="13">
        <f t="shared" si="56"/>
        <v>0.25</v>
      </c>
      <c r="T627" s="13">
        <f t="shared" si="57"/>
        <v>0.16666666666666666</v>
      </c>
      <c r="U627">
        <v>2</v>
      </c>
      <c r="V627">
        <v>3</v>
      </c>
      <c r="W627">
        <v>0</v>
      </c>
      <c r="X627" s="2">
        <v>80.583333333300004</v>
      </c>
      <c r="Y627" s="21">
        <v>0.98333333330000006</v>
      </c>
      <c r="Z627">
        <v>1</v>
      </c>
      <c r="AA627">
        <v>3.55</v>
      </c>
      <c r="AB627" s="32">
        <f t="shared" si="58"/>
        <v>0.21978021978021978</v>
      </c>
      <c r="AC627">
        <v>0</v>
      </c>
      <c r="AD627">
        <v>3</v>
      </c>
      <c r="AE627" s="17">
        <f t="shared" si="59"/>
        <v>0</v>
      </c>
      <c r="AF627" s="35">
        <v>3</v>
      </c>
      <c r="AG627" s="35">
        <v>9</v>
      </c>
      <c r="AH627" s="35">
        <v>11</v>
      </c>
      <c r="AI627" s="35">
        <v>52</v>
      </c>
      <c r="AJ627" s="35">
        <v>2</v>
      </c>
      <c r="AK627" s="35">
        <v>21</v>
      </c>
      <c r="AL627" s="35">
        <v>20</v>
      </c>
      <c r="AM627" s="35">
        <v>4</v>
      </c>
      <c r="AN627">
        <v>1</v>
      </c>
      <c r="AO627">
        <v>1</v>
      </c>
      <c r="AP627" s="2">
        <v>-60.93</v>
      </c>
      <c r="AQ627" s="2">
        <v>15.8</v>
      </c>
      <c r="AR627" s="2">
        <v>84.289000000000001</v>
      </c>
      <c r="AS627" s="21">
        <v>3.3580000000000001</v>
      </c>
      <c r="AT627" s="2">
        <v>-6.5</v>
      </c>
      <c r="AU627" s="2">
        <v>0.4</v>
      </c>
      <c r="AV627" s="2">
        <v>-0.7</v>
      </c>
      <c r="AW627" s="2">
        <v>0.5</v>
      </c>
      <c r="AX627" s="2">
        <v>-0.5</v>
      </c>
      <c r="AY627" s="2">
        <v>-0.30000000000000004</v>
      </c>
    </row>
    <row r="628" spans="1:51" x14ac:dyDescent="0.2">
      <c r="A628" s="12" t="s">
        <v>365</v>
      </c>
      <c r="B628" s="12" t="s">
        <v>1822</v>
      </c>
      <c r="C628" t="s">
        <v>1821</v>
      </c>
      <c r="D628" t="s">
        <v>223</v>
      </c>
      <c r="E628" s="12" t="s">
        <v>148</v>
      </c>
      <c r="F628">
        <v>36</v>
      </c>
      <c r="G628">
        <v>0</v>
      </c>
      <c r="H628">
        <v>0</v>
      </c>
      <c r="I628" s="31">
        <f t="shared" si="54"/>
        <v>0</v>
      </c>
      <c r="J628">
        <v>0</v>
      </c>
      <c r="K628">
        <v>0</v>
      </c>
      <c r="L628" s="3">
        <v>0</v>
      </c>
      <c r="M628" s="3">
        <v>0</v>
      </c>
      <c r="N628" s="3">
        <v>0</v>
      </c>
      <c r="O628" s="15">
        <f t="shared" si="55"/>
        <v>0</v>
      </c>
      <c r="P628">
        <v>0</v>
      </c>
      <c r="Q628">
        <v>0</v>
      </c>
      <c r="R628">
        <v>0</v>
      </c>
      <c r="S628" s="13">
        <f t="shared" si="56"/>
        <v>0</v>
      </c>
      <c r="T628" s="13">
        <f t="shared" si="57"/>
        <v>0</v>
      </c>
      <c r="U628">
        <v>0</v>
      </c>
      <c r="V628">
        <v>0</v>
      </c>
      <c r="W628">
        <v>0</v>
      </c>
      <c r="X628" s="2">
        <v>2.0666666667000002</v>
      </c>
      <c r="Y628" s="21">
        <v>0.05</v>
      </c>
      <c r="Z628">
        <v>0.06</v>
      </c>
      <c r="AA628">
        <v>5.65</v>
      </c>
      <c r="AB628" s="32">
        <f t="shared" si="58"/>
        <v>1.0507880910683012E-2</v>
      </c>
      <c r="AC628">
        <v>0</v>
      </c>
      <c r="AD628">
        <v>0</v>
      </c>
      <c r="AE628" s="17" t="str">
        <f t="shared" si="59"/>
        <v xml:space="preserve"> </v>
      </c>
      <c r="AF628" s="35">
        <v>0</v>
      </c>
      <c r="AG628" s="35">
        <v>0</v>
      </c>
      <c r="AH628" s="35">
        <v>0</v>
      </c>
      <c r="AI628" s="35">
        <v>1</v>
      </c>
      <c r="AJ628" s="35">
        <v>0</v>
      </c>
      <c r="AK628" s="35">
        <v>0</v>
      </c>
      <c r="AL628" s="35">
        <v>0</v>
      </c>
      <c r="AM628" s="35">
        <v>0</v>
      </c>
      <c r="AN628">
        <v>0</v>
      </c>
      <c r="AO628">
        <v>0</v>
      </c>
      <c r="AP628" s="2">
        <v>-29.03</v>
      </c>
      <c r="AQ628" s="2">
        <v>55.9</v>
      </c>
      <c r="AR628" s="2">
        <v>76.587000000000003</v>
      </c>
      <c r="AS628" s="21">
        <v>-4.5120000000000005</v>
      </c>
      <c r="AT628" s="2">
        <v>-0.1</v>
      </c>
      <c r="AU628" s="2">
        <v>0.1</v>
      </c>
      <c r="AV628" s="2">
        <v>-0.1</v>
      </c>
      <c r="AW628" s="2">
        <v>-0.1</v>
      </c>
      <c r="AX628" s="2">
        <v>0</v>
      </c>
      <c r="AY628" s="2">
        <v>-0.1</v>
      </c>
    </row>
    <row r="629" spans="1:51" x14ac:dyDescent="0.2">
      <c r="A629" s="12" t="s">
        <v>365</v>
      </c>
      <c r="B629" s="12" t="s">
        <v>2314</v>
      </c>
      <c r="C629" t="s">
        <v>2313</v>
      </c>
      <c r="D629" t="s">
        <v>330</v>
      </c>
      <c r="E629" s="12" t="s">
        <v>170</v>
      </c>
      <c r="F629">
        <v>82</v>
      </c>
      <c r="G629">
        <v>0</v>
      </c>
      <c r="H629">
        <v>0</v>
      </c>
      <c r="I629" s="31">
        <f t="shared" si="54"/>
        <v>0</v>
      </c>
      <c r="J629">
        <v>0</v>
      </c>
      <c r="K629">
        <v>0</v>
      </c>
      <c r="L629" s="3">
        <v>0</v>
      </c>
      <c r="M629" s="3">
        <v>0</v>
      </c>
      <c r="N629" s="3">
        <v>0</v>
      </c>
      <c r="O629" s="15">
        <f t="shared" si="55"/>
        <v>0</v>
      </c>
      <c r="P629">
        <v>1</v>
      </c>
      <c r="Q629">
        <v>0</v>
      </c>
      <c r="R629">
        <v>0</v>
      </c>
      <c r="S629" s="13">
        <f t="shared" si="56"/>
        <v>0</v>
      </c>
      <c r="T629" s="13">
        <f t="shared" si="57"/>
        <v>0</v>
      </c>
      <c r="U629">
        <v>0</v>
      </c>
      <c r="V629">
        <v>0</v>
      </c>
      <c r="W629">
        <v>0</v>
      </c>
      <c r="X629" s="2">
        <v>5.6833333333000002</v>
      </c>
      <c r="Y629" s="21">
        <v>6.6666666700000002E-2</v>
      </c>
      <c r="Z629">
        <v>7.0000000000000007E-2</v>
      </c>
      <c r="AA629">
        <v>4.91</v>
      </c>
      <c r="AB629" s="32">
        <f t="shared" si="58"/>
        <v>1.4056224899598393E-2</v>
      </c>
      <c r="AC629">
        <v>1</v>
      </c>
      <c r="AD629">
        <v>1</v>
      </c>
      <c r="AE629" s="17">
        <f t="shared" si="59"/>
        <v>0.5</v>
      </c>
      <c r="AF629" s="35">
        <v>0</v>
      </c>
      <c r="AG629" s="35">
        <v>2</v>
      </c>
      <c r="AH629" s="35">
        <v>2</v>
      </c>
      <c r="AI629" s="35">
        <v>4</v>
      </c>
      <c r="AJ629" s="35">
        <v>0</v>
      </c>
      <c r="AK629" s="35">
        <v>0</v>
      </c>
      <c r="AL629" s="35">
        <v>5</v>
      </c>
      <c r="AM629" s="35">
        <v>2</v>
      </c>
      <c r="AN629">
        <v>2</v>
      </c>
      <c r="AO629">
        <v>0</v>
      </c>
      <c r="AP629" s="2">
        <v>-69.42</v>
      </c>
      <c r="AQ629" s="2">
        <v>22.2</v>
      </c>
      <c r="AR629" s="2">
        <v>82.394999999999996</v>
      </c>
      <c r="AS629" s="21">
        <v>1.333</v>
      </c>
      <c r="AT629" s="2">
        <v>-0.2</v>
      </c>
      <c r="AU629" s="2">
        <v>0.30000000000000004</v>
      </c>
      <c r="AV629" s="2">
        <v>-0.1</v>
      </c>
      <c r="AW629" s="2">
        <v>0</v>
      </c>
      <c r="AX629" s="2">
        <v>0.1</v>
      </c>
      <c r="AY629" s="2">
        <v>0.30000000000000004</v>
      </c>
    </row>
    <row r="630" spans="1:51" x14ac:dyDescent="0.2">
      <c r="A630" s="12" t="s">
        <v>1961</v>
      </c>
      <c r="B630" s="12" t="s">
        <v>1962</v>
      </c>
      <c r="C630" t="s">
        <v>1960</v>
      </c>
      <c r="D630" t="s">
        <v>112</v>
      </c>
      <c r="E630" s="12" t="s">
        <v>170</v>
      </c>
      <c r="F630">
        <v>78</v>
      </c>
      <c r="G630">
        <v>0</v>
      </c>
      <c r="H630">
        <v>0</v>
      </c>
      <c r="I630" s="31">
        <f t="shared" si="54"/>
        <v>0</v>
      </c>
      <c r="J630">
        <v>0</v>
      </c>
      <c r="K630">
        <v>0</v>
      </c>
      <c r="L630" s="3">
        <v>0</v>
      </c>
      <c r="M630" s="3">
        <v>0</v>
      </c>
      <c r="N630" s="3">
        <v>0</v>
      </c>
      <c r="O630" s="15">
        <f t="shared" si="55"/>
        <v>0</v>
      </c>
      <c r="P630">
        <v>0</v>
      </c>
      <c r="Q630">
        <v>1</v>
      </c>
      <c r="R630">
        <v>1</v>
      </c>
      <c r="S630" s="13">
        <f t="shared" si="56"/>
        <v>0</v>
      </c>
      <c r="T630" s="13">
        <f t="shared" si="57"/>
        <v>0</v>
      </c>
      <c r="U630">
        <v>1</v>
      </c>
      <c r="V630">
        <v>0</v>
      </c>
      <c r="W630">
        <v>1</v>
      </c>
      <c r="X630" s="2">
        <v>11.6166666667</v>
      </c>
      <c r="Y630" s="21">
        <v>0.1333333333</v>
      </c>
      <c r="Z630">
        <v>0.15</v>
      </c>
      <c r="AA630">
        <v>5.0599999999999996</v>
      </c>
      <c r="AB630" s="32">
        <f t="shared" si="58"/>
        <v>2.8790786948176581E-2</v>
      </c>
      <c r="AC630">
        <v>4</v>
      </c>
      <c r="AD630">
        <v>3</v>
      </c>
      <c r="AE630" s="17">
        <f t="shared" si="59"/>
        <v>0.5714285714285714</v>
      </c>
      <c r="AF630" s="35">
        <v>0</v>
      </c>
      <c r="AG630" s="35">
        <v>0</v>
      </c>
      <c r="AH630" s="35">
        <v>0</v>
      </c>
      <c r="AI630" s="35">
        <v>6</v>
      </c>
      <c r="AJ630" s="35">
        <v>1</v>
      </c>
      <c r="AK630" s="35">
        <v>3</v>
      </c>
      <c r="AL630" s="35">
        <v>3</v>
      </c>
      <c r="AM630" s="35">
        <v>1</v>
      </c>
      <c r="AN630">
        <v>0</v>
      </c>
      <c r="AO630">
        <v>1</v>
      </c>
      <c r="AP630" s="2">
        <v>-51.65</v>
      </c>
      <c r="AQ630" s="2">
        <v>46.4</v>
      </c>
      <c r="AR630" s="2">
        <v>92.405000000000001</v>
      </c>
      <c r="AS630" s="21">
        <v>16.931999999999999</v>
      </c>
      <c r="AT630" s="2">
        <v>-0.60000000000000009</v>
      </c>
      <c r="AU630" s="2">
        <v>0.4</v>
      </c>
      <c r="AV630" s="2">
        <v>-0.30000000000000004</v>
      </c>
      <c r="AW630" s="2">
        <v>0</v>
      </c>
      <c r="AX630" s="2">
        <v>0.1</v>
      </c>
      <c r="AY630" s="2">
        <v>0.30000000000000004</v>
      </c>
    </row>
    <row r="631" spans="1:51" x14ac:dyDescent="0.2">
      <c r="A631" s="12" t="s">
        <v>464</v>
      </c>
      <c r="B631" s="12" t="s">
        <v>465</v>
      </c>
      <c r="C631" t="s">
        <v>463</v>
      </c>
      <c r="D631" t="s">
        <v>317</v>
      </c>
      <c r="E631" s="12" t="s">
        <v>170</v>
      </c>
      <c r="F631">
        <v>76</v>
      </c>
      <c r="G631">
        <v>1</v>
      </c>
      <c r="H631">
        <v>1</v>
      </c>
      <c r="I631" s="31">
        <f t="shared" si="54"/>
        <v>2</v>
      </c>
      <c r="J631">
        <v>1</v>
      </c>
      <c r="K631">
        <v>0</v>
      </c>
      <c r="L631" s="3">
        <v>1</v>
      </c>
      <c r="M631" s="3">
        <v>1</v>
      </c>
      <c r="N631" s="3">
        <v>0</v>
      </c>
      <c r="O631" s="15">
        <f t="shared" si="55"/>
        <v>2</v>
      </c>
      <c r="P631">
        <v>2</v>
      </c>
      <c r="Q631">
        <v>1</v>
      </c>
      <c r="R631">
        <v>0</v>
      </c>
      <c r="S631" s="13">
        <f t="shared" si="56"/>
        <v>0.5</v>
      </c>
      <c r="T631" s="13">
        <f t="shared" si="57"/>
        <v>0.33333333333333331</v>
      </c>
      <c r="U631">
        <v>0</v>
      </c>
      <c r="V631">
        <v>0</v>
      </c>
      <c r="W631">
        <v>0</v>
      </c>
      <c r="X631" s="2">
        <v>26.333333333300001</v>
      </c>
      <c r="Y631" s="21">
        <v>0.33333333330000003</v>
      </c>
      <c r="Z631">
        <v>0.35</v>
      </c>
      <c r="AA631">
        <v>4.5</v>
      </c>
      <c r="AB631" s="32">
        <f t="shared" si="58"/>
        <v>7.2164948453608255E-2</v>
      </c>
      <c r="AC631">
        <v>11</v>
      </c>
      <c r="AD631">
        <v>22</v>
      </c>
      <c r="AE631" s="17">
        <f t="shared" si="59"/>
        <v>0.33333333333333331</v>
      </c>
      <c r="AF631" s="35">
        <v>2</v>
      </c>
      <c r="AG631" s="35">
        <v>7</v>
      </c>
      <c r="AH631" s="35">
        <v>2</v>
      </c>
      <c r="AI631" s="35">
        <v>27</v>
      </c>
      <c r="AJ631" s="35">
        <v>1</v>
      </c>
      <c r="AK631" s="35">
        <v>6</v>
      </c>
      <c r="AL631" s="35">
        <v>8</v>
      </c>
      <c r="AM631" s="35">
        <v>1</v>
      </c>
      <c r="AN631">
        <v>0</v>
      </c>
      <c r="AO631">
        <v>0</v>
      </c>
      <c r="AP631" s="2">
        <v>-95.94</v>
      </c>
      <c r="AQ631" s="2">
        <v>-11.9</v>
      </c>
      <c r="AR631" s="2">
        <v>90.727000000000004</v>
      </c>
      <c r="AS631" s="21">
        <v>2.859</v>
      </c>
      <c r="AT631" s="2">
        <v>-4.5999999999999996</v>
      </c>
      <c r="AU631" s="2">
        <v>-2.2000000000000002</v>
      </c>
      <c r="AV631" s="2">
        <v>-0.1</v>
      </c>
      <c r="AW631" s="2">
        <v>-0.2</v>
      </c>
      <c r="AX631" s="2">
        <v>0.5</v>
      </c>
      <c r="AY631" s="2">
        <v>-2</v>
      </c>
    </row>
    <row r="632" spans="1:51" x14ac:dyDescent="0.2">
      <c r="A632" s="12" t="s">
        <v>464</v>
      </c>
      <c r="B632" s="12" t="s">
        <v>515</v>
      </c>
      <c r="C632" t="s">
        <v>514</v>
      </c>
      <c r="D632" t="s">
        <v>192</v>
      </c>
      <c r="E632" s="12" t="s">
        <v>170</v>
      </c>
      <c r="F632">
        <v>77</v>
      </c>
      <c r="G632">
        <v>0</v>
      </c>
      <c r="H632">
        <v>0</v>
      </c>
      <c r="I632" s="31">
        <f t="shared" si="54"/>
        <v>0</v>
      </c>
      <c r="J632">
        <v>0</v>
      </c>
      <c r="K632">
        <v>0</v>
      </c>
      <c r="L632" s="3">
        <v>0</v>
      </c>
      <c r="M632" s="3">
        <v>0</v>
      </c>
      <c r="N632" s="3">
        <v>0</v>
      </c>
      <c r="O632" s="15">
        <f t="shared" si="55"/>
        <v>0</v>
      </c>
      <c r="P632">
        <v>8</v>
      </c>
      <c r="Q632">
        <v>1</v>
      </c>
      <c r="R632">
        <v>1</v>
      </c>
      <c r="S632" s="13">
        <f t="shared" si="56"/>
        <v>0</v>
      </c>
      <c r="T632" s="13">
        <f t="shared" si="57"/>
        <v>0</v>
      </c>
      <c r="U632">
        <v>15</v>
      </c>
      <c r="V632">
        <v>0</v>
      </c>
      <c r="W632">
        <v>1</v>
      </c>
      <c r="X632" s="2">
        <v>130.35</v>
      </c>
      <c r="Y632" s="21">
        <v>1.6833333333</v>
      </c>
      <c r="Z632">
        <v>1.62</v>
      </c>
      <c r="AA632">
        <v>3.67</v>
      </c>
      <c r="AB632" s="32">
        <f t="shared" si="58"/>
        <v>0.30623818525519853</v>
      </c>
      <c r="AC632">
        <v>54</v>
      </c>
      <c r="AD632">
        <v>76</v>
      </c>
      <c r="AE632" s="17">
        <f t="shared" si="59"/>
        <v>0.41538461538461541</v>
      </c>
      <c r="AF632" s="35">
        <v>3</v>
      </c>
      <c r="AG632" s="35">
        <v>12</v>
      </c>
      <c r="AH632" s="35">
        <v>17</v>
      </c>
      <c r="AI632" s="35">
        <v>98</v>
      </c>
      <c r="AJ632" s="35">
        <v>4</v>
      </c>
      <c r="AK632" s="35">
        <v>48</v>
      </c>
      <c r="AL632" s="35">
        <v>67</v>
      </c>
      <c r="AM632" s="35">
        <v>1</v>
      </c>
      <c r="AN632">
        <v>0</v>
      </c>
      <c r="AO632">
        <v>2</v>
      </c>
      <c r="AP632" s="2">
        <v>-96.05</v>
      </c>
      <c r="AQ632" s="2">
        <v>-6.4</v>
      </c>
      <c r="AR632" s="2">
        <v>72.088999999999999</v>
      </c>
      <c r="AS632" s="21">
        <v>-2.661</v>
      </c>
      <c r="AT632" s="2">
        <v>-8.8000000000000007</v>
      </c>
      <c r="AU632" s="2">
        <v>3.6</v>
      </c>
      <c r="AV632" s="2">
        <v>1.1000000000000001</v>
      </c>
      <c r="AW632" s="2">
        <v>0.4</v>
      </c>
      <c r="AX632" s="2">
        <v>-1.6</v>
      </c>
      <c r="AY632" s="2">
        <v>3.5</v>
      </c>
    </row>
    <row r="633" spans="1:51" x14ac:dyDescent="0.2">
      <c r="A633" s="12" t="s">
        <v>464</v>
      </c>
      <c r="B633" s="12" t="s">
        <v>1122</v>
      </c>
      <c r="C633" t="s">
        <v>1121</v>
      </c>
      <c r="D633" t="s">
        <v>147</v>
      </c>
      <c r="E633" s="12" t="s">
        <v>170</v>
      </c>
      <c r="F633">
        <v>1</v>
      </c>
      <c r="G633">
        <v>0</v>
      </c>
      <c r="H633">
        <v>0</v>
      </c>
      <c r="I633" s="31">
        <f t="shared" si="54"/>
        <v>0</v>
      </c>
      <c r="J633">
        <v>0</v>
      </c>
      <c r="K633">
        <v>0</v>
      </c>
      <c r="L633" s="3">
        <v>0</v>
      </c>
      <c r="M633" s="3">
        <v>0</v>
      </c>
      <c r="N633" s="3">
        <v>0</v>
      </c>
      <c r="O633" s="15">
        <f t="shared" si="55"/>
        <v>0</v>
      </c>
      <c r="P633">
        <v>0</v>
      </c>
      <c r="Q633">
        <v>0</v>
      </c>
      <c r="R633">
        <v>0</v>
      </c>
      <c r="S633" s="13">
        <f t="shared" si="56"/>
        <v>0</v>
      </c>
      <c r="T633" s="13">
        <f t="shared" si="57"/>
        <v>0</v>
      </c>
      <c r="U633">
        <v>0</v>
      </c>
      <c r="V633">
        <v>0</v>
      </c>
      <c r="W633">
        <v>0</v>
      </c>
      <c r="X633" s="2">
        <v>0</v>
      </c>
      <c r="Y633" s="21">
        <v>0</v>
      </c>
      <c r="AB633" s="32">
        <f t="shared" si="58"/>
        <v>0</v>
      </c>
      <c r="AC633">
        <v>0</v>
      </c>
      <c r="AD633">
        <v>0</v>
      </c>
      <c r="AE633" s="17" t="str">
        <f t="shared" si="59"/>
        <v xml:space="preserve"> 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35">
        <v>0</v>
      </c>
      <c r="AM633" s="35">
        <v>0</v>
      </c>
      <c r="AN633">
        <v>0</v>
      </c>
      <c r="AO633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</row>
    <row r="634" spans="1:51" x14ac:dyDescent="0.2">
      <c r="A634" s="12" t="s">
        <v>464</v>
      </c>
      <c r="B634" s="12" t="s">
        <v>1343</v>
      </c>
      <c r="C634" t="s">
        <v>1346</v>
      </c>
      <c r="D634" t="s">
        <v>223</v>
      </c>
      <c r="E634" s="12" t="s">
        <v>156</v>
      </c>
      <c r="F634">
        <v>70</v>
      </c>
      <c r="G634">
        <v>0</v>
      </c>
      <c r="H634">
        <v>0</v>
      </c>
      <c r="I634" s="31">
        <f t="shared" si="54"/>
        <v>0</v>
      </c>
      <c r="J634">
        <v>0</v>
      </c>
      <c r="K634">
        <v>0</v>
      </c>
      <c r="L634" s="3">
        <v>0</v>
      </c>
      <c r="M634" s="3">
        <v>0</v>
      </c>
      <c r="N634" s="3">
        <v>0</v>
      </c>
      <c r="O634" s="15">
        <f t="shared" si="55"/>
        <v>0</v>
      </c>
      <c r="P634">
        <v>1</v>
      </c>
      <c r="Q634">
        <v>0</v>
      </c>
      <c r="R634">
        <v>0</v>
      </c>
      <c r="S634" s="13">
        <f t="shared" si="56"/>
        <v>0</v>
      </c>
      <c r="T634" s="13">
        <f t="shared" si="57"/>
        <v>0</v>
      </c>
      <c r="U634">
        <v>0</v>
      </c>
      <c r="V634">
        <v>1</v>
      </c>
      <c r="W634">
        <v>0</v>
      </c>
      <c r="X634" s="2">
        <v>14.3166666667</v>
      </c>
      <c r="Y634" s="21">
        <v>0.2</v>
      </c>
      <c r="Z634">
        <v>0.2</v>
      </c>
      <c r="AA634">
        <v>5.46</v>
      </c>
      <c r="AB634" s="32">
        <f t="shared" si="58"/>
        <v>3.5335689045936397E-2</v>
      </c>
      <c r="AC634">
        <v>1</v>
      </c>
      <c r="AD634">
        <v>1</v>
      </c>
      <c r="AE634" s="17">
        <f t="shared" si="59"/>
        <v>0.5</v>
      </c>
      <c r="AF634" s="35">
        <v>0</v>
      </c>
      <c r="AG634" s="35">
        <v>2</v>
      </c>
      <c r="AH634" s="35">
        <v>1</v>
      </c>
      <c r="AI634" s="35">
        <v>11</v>
      </c>
      <c r="AJ634" s="35">
        <v>1</v>
      </c>
      <c r="AK634" s="35">
        <v>2</v>
      </c>
      <c r="AL634" s="35">
        <v>5</v>
      </c>
      <c r="AM634" s="35">
        <v>0</v>
      </c>
      <c r="AN634">
        <v>0</v>
      </c>
      <c r="AO634">
        <v>3</v>
      </c>
      <c r="AP634" s="2">
        <v>-75.44</v>
      </c>
      <c r="AQ634" s="2">
        <v>7.6</v>
      </c>
      <c r="AR634" s="2">
        <v>84.474000000000004</v>
      </c>
      <c r="AS634" s="21">
        <v>2.5129999999999999</v>
      </c>
      <c r="AT634" s="2">
        <v>-1.1000000000000001</v>
      </c>
      <c r="AU634" s="2">
        <v>0.1</v>
      </c>
      <c r="AV634" s="2">
        <v>-0.2</v>
      </c>
      <c r="AW634" s="2">
        <v>0</v>
      </c>
      <c r="AX634" s="2">
        <v>0</v>
      </c>
      <c r="AY634" s="2">
        <v>0</v>
      </c>
    </row>
    <row r="635" spans="1:51" x14ac:dyDescent="0.2">
      <c r="A635" s="12" t="s">
        <v>464</v>
      </c>
      <c r="B635" s="12" t="s">
        <v>1799</v>
      </c>
      <c r="C635" t="s">
        <v>1798</v>
      </c>
      <c r="D635" t="s">
        <v>330</v>
      </c>
      <c r="E635" s="12" t="s">
        <v>178</v>
      </c>
      <c r="F635">
        <v>54</v>
      </c>
      <c r="G635">
        <v>0</v>
      </c>
      <c r="H635">
        <v>1</v>
      </c>
      <c r="I635" s="31">
        <f t="shared" si="54"/>
        <v>1</v>
      </c>
      <c r="J635">
        <v>1</v>
      </c>
      <c r="K635">
        <v>0</v>
      </c>
      <c r="L635" s="3">
        <v>0</v>
      </c>
      <c r="M635" s="3">
        <v>1</v>
      </c>
      <c r="N635" s="3">
        <v>0</v>
      </c>
      <c r="O635" s="15">
        <f t="shared" si="55"/>
        <v>11</v>
      </c>
      <c r="P635">
        <v>2</v>
      </c>
      <c r="Q635">
        <v>0</v>
      </c>
      <c r="R635">
        <v>0</v>
      </c>
      <c r="S635" s="13">
        <f t="shared" si="56"/>
        <v>0</v>
      </c>
      <c r="T635" s="13">
        <f t="shared" si="57"/>
        <v>0</v>
      </c>
      <c r="U635">
        <v>9</v>
      </c>
      <c r="V635">
        <v>6</v>
      </c>
      <c r="W635">
        <v>2</v>
      </c>
      <c r="X635" s="2">
        <v>84.066666666700002</v>
      </c>
      <c r="Y635" s="21">
        <v>1.55</v>
      </c>
      <c r="Z635">
        <v>1.47</v>
      </c>
      <c r="AA635">
        <v>3.55</v>
      </c>
      <c r="AB635" s="32">
        <f t="shared" si="58"/>
        <v>0.29282868525896416</v>
      </c>
      <c r="AE635" s="17" t="str">
        <f t="shared" si="59"/>
        <v xml:space="preserve"> </v>
      </c>
      <c r="AF635" s="35">
        <v>1</v>
      </c>
      <c r="AG635" s="35">
        <v>8</v>
      </c>
      <c r="AH635" s="35">
        <v>10</v>
      </c>
      <c r="AI635" s="35">
        <v>77</v>
      </c>
      <c r="AJ635" s="35">
        <v>1</v>
      </c>
      <c r="AK635" s="35">
        <v>21</v>
      </c>
      <c r="AL635" s="35">
        <v>27</v>
      </c>
      <c r="AM635" s="35">
        <v>2</v>
      </c>
      <c r="AN635">
        <v>0</v>
      </c>
      <c r="AO635">
        <v>1</v>
      </c>
      <c r="AP635" s="2">
        <v>-89.75</v>
      </c>
      <c r="AQ635" s="2">
        <v>5.0999999999999996</v>
      </c>
      <c r="AR635" s="2">
        <v>69.120999999999995</v>
      </c>
      <c r="AS635" s="21">
        <v>-26.398</v>
      </c>
      <c r="AT635" s="2">
        <v>-8.5</v>
      </c>
      <c r="AU635" s="2">
        <v>-1.2</v>
      </c>
      <c r="AV635" s="2">
        <v>-0.1</v>
      </c>
      <c r="AW635" s="2">
        <v>-0.30000000000000004</v>
      </c>
      <c r="AX635" s="2">
        <v>0.5</v>
      </c>
      <c r="AY635" s="2">
        <v>-1.1000000000000001</v>
      </c>
    </row>
    <row r="636" spans="1:51" x14ac:dyDescent="0.2">
      <c r="A636" s="12" t="s">
        <v>464</v>
      </c>
      <c r="B636" s="12" t="s">
        <v>1909</v>
      </c>
      <c r="C636" t="s">
        <v>1917</v>
      </c>
      <c r="D636" t="s">
        <v>338</v>
      </c>
      <c r="E636" s="12" t="s">
        <v>148</v>
      </c>
      <c r="F636">
        <v>9</v>
      </c>
      <c r="G636">
        <v>0</v>
      </c>
      <c r="H636">
        <v>0</v>
      </c>
      <c r="I636" s="31">
        <f t="shared" si="54"/>
        <v>0</v>
      </c>
      <c r="J636">
        <v>0</v>
      </c>
      <c r="K636">
        <v>0</v>
      </c>
      <c r="L636" s="3">
        <v>0</v>
      </c>
      <c r="M636" s="3">
        <v>0</v>
      </c>
      <c r="N636" s="3">
        <v>0</v>
      </c>
      <c r="O636" s="15">
        <f t="shared" si="55"/>
        <v>0</v>
      </c>
      <c r="P636">
        <v>0</v>
      </c>
      <c r="Q636">
        <v>0</v>
      </c>
      <c r="R636">
        <v>0</v>
      </c>
      <c r="S636" s="13">
        <f t="shared" si="56"/>
        <v>0</v>
      </c>
      <c r="T636" s="13">
        <f t="shared" si="57"/>
        <v>0</v>
      </c>
      <c r="U636">
        <v>0</v>
      </c>
      <c r="V636">
        <v>0</v>
      </c>
      <c r="W636">
        <v>0</v>
      </c>
      <c r="X636" s="2">
        <v>0</v>
      </c>
      <c r="Y636" s="21">
        <v>0</v>
      </c>
      <c r="AB636" s="32">
        <f t="shared" si="58"/>
        <v>0</v>
      </c>
      <c r="AC636">
        <v>0</v>
      </c>
      <c r="AD636">
        <v>0</v>
      </c>
      <c r="AE636" s="17" t="str">
        <f t="shared" si="59"/>
        <v xml:space="preserve"> </v>
      </c>
      <c r="AF636" s="35">
        <v>0</v>
      </c>
      <c r="AG636" s="35">
        <v>0</v>
      </c>
      <c r="AH636" s="35">
        <v>0</v>
      </c>
      <c r="AI636" s="35">
        <v>0</v>
      </c>
      <c r="AJ636" s="35">
        <v>0</v>
      </c>
      <c r="AK636" s="35">
        <v>0</v>
      </c>
      <c r="AL636" s="35">
        <v>0</v>
      </c>
      <c r="AM636" s="35">
        <v>0</v>
      </c>
      <c r="AN636">
        <v>0</v>
      </c>
      <c r="AO636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</row>
    <row r="637" spans="1:51" x14ac:dyDescent="0.2">
      <c r="A637" s="12" t="s">
        <v>464</v>
      </c>
      <c r="B637" s="12" t="s">
        <v>2208</v>
      </c>
      <c r="C637" t="s">
        <v>2207</v>
      </c>
      <c r="D637" t="s">
        <v>442</v>
      </c>
      <c r="E637" s="12" t="s">
        <v>178</v>
      </c>
      <c r="F637">
        <v>82</v>
      </c>
      <c r="G637">
        <v>0</v>
      </c>
      <c r="H637">
        <v>0</v>
      </c>
      <c r="I637" s="31">
        <f t="shared" si="54"/>
        <v>0</v>
      </c>
      <c r="J637">
        <v>0</v>
      </c>
      <c r="K637">
        <v>0</v>
      </c>
      <c r="L637" s="3">
        <v>0</v>
      </c>
      <c r="M637" s="3">
        <v>0</v>
      </c>
      <c r="N637" s="3">
        <v>0</v>
      </c>
      <c r="O637" s="15">
        <f t="shared" si="55"/>
        <v>0</v>
      </c>
      <c r="P637">
        <v>0</v>
      </c>
      <c r="Q637">
        <v>0</v>
      </c>
      <c r="R637">
        <v>0</v>
      </c>
      <c r="S637" s="13">
        <f t="shared" si="56"/>
        <v>0</v>
      </c>
      <c r="T637" s="13">
        <f t="shared" si="57"/>
        <v>0</v>
      </c>
      <c r="U637">
        <v>0</v>
      </c>
      <c r="V637">
        <v>1</v>
      </c>
      <c r="W637">
        <v>0</v>
      </c>
      <c r="X637" s="2">
        <v>2.7833333332999999</v>
      </c>
      <c r="Y637" s="21">
        <v>3.3333333300000004E-2</v>
      </c>
      <c r="Z637">
        <v>0.03</v>
      </c>
      <c r="AA637">
        <v>4.7</v>
      </c>
      <c r="AB637" s="32">
        <f t="shared" si="58"/>
        <v>6.3424947145877368E-3</v>
      </c>
      <c r="AE637" s="17" t="str">
        <f t="shared" si="59"/>
        <v xml:space="preserve"> </v>
      </c>
      <c r="AF637" s="35">
        <v>0</v>
      </c>
      <c r="AG637" s="35">
        <v>0</v>
      </c>
      <c r="AH637" s="35">
        <v>1</v>
      </c>
      <c r="AI637" s="35">
        <v>2</v>
      </c>
      <c r="AJ637" s="35">
        <v>0</v>
      </c>
      <c r="AK637" s="35">
        <v>0</v>
      </c>
      <c r="AL637" s="35">
        <v>0</v>
      </c>
      <c r="AM637" s="35">
        <v>0</v>
      </c>
      <c r="AN637">
        <v>0</v>
      </c>
      <c r="AO637">
        <v>0</v>
      </c>
      <c r="AP637" s="2">
        <v>-21.18</v>
      </c>
      <c r="AQ637" s="2">
        <v>62.2</v>
      </c>
      <c r="AR637" s="2">
        <v>83.369</v>
      </c>
      <c r="AS637" s="21">
        <v>0.73599999999999999</v>
      </c>
      <c r="AT637" s="2">
        <v>-0.30000000000000004</v>
      </c>
      <c r="AU637" s="2">
        <v>0.1</v>
      </c>
      <c r="AV637" s="2">
        <v>-0.30000000000000004</v>
      </c>
      <c r="AW637" s="2">
        <v>0</v>
      </c>
      <c r="AX637" s="2">
        <v>0</v>
      </c>
      <c r="AY637" s="2">
        <v>-0.2</v>
      </c>
    </row>
    <row r="638" spans="1:51" x14ac:dyDescent="0.2">
      <c r="A638" s="12" t="s">
        <v>464</v>
      </c>
      <c r="B638" s="12" t="s">
        <v>3105</v>
      </c>
      <c r="C638" t="s">
        <v>3108</v>
      </c>
      <c r="D638" s="12" t="s">
        <v>223</v>
      </c>
      <c r="E638" s="12" t="s">
        <v>178</v>
      </c>
      <c r="F638">
        <v>69</v>
      </c>
      <c r="G638">
        <v>0</v>
      </c>
      <c r="H638">
        <v>1</v>
      </c>
      <c r="I638" s="31">
        <f t="shared" si="54"/>
        <v>1</v>
      </c>
      <c r="J638">
        <v>1</v>
      </c>
      <c r="K638">
        <v>0</v>
      </c>
      <c r="L638" s="3">
        <v>0</v>
      </c>
      <c r="M638" s="3">
        <v>1</v>
      </c>
      <c r="N638" s="3">
        <v>0</v>
      </c>
      <c r="O638" s="15">
        <f t="shared" si="55"/>
        <v>12</v>
      </c>
      <c r="P638">
        <v>0</v>
      </c>
      <c r="Q638">
        <v>1</v>
      </c>
      <c r="R638">
        <v>0</v>
      </c>
      <c r="S638" s="13">
        <f t="shared" si="56"/>
        <v>0</v>
      </c>
      <c r="T638" s="13">
        <f t="shared" si="57"/>
        <v>0</v>
      </c>
      <c r="U638">
        <v>27</v>
      </c>
      <c r="V638">
        <v>5</v>
      </c>
      <c r="W638">
        <v>6</v>
      </c>
      <c r="X638" s="2">
        <v>149.36666666670001</v>
      </c>
      <c r="Y638" s="21">
        <v>2.15</v>
      </c>
      <c r="Z638">
        <v>2.09</v>
      </c>
      <c r="AA638">
        <v>3.14</v>
      </c>
      <c r="AB638" s="32">
        <f t="shared" si="58"/>
        <v>0.39961759082217968</v>
      </c>
      <c r="AE638" s="17" t="str">
        <f t="shared" si="59"/>
        <v xml:space="preserve"> </v>
      </c>
      <c r="AF638" s="35">
        <v>1</v>
      </c>
      <c r="AG638" s="35">
        <v>12</v>
      </c>
      <c r="AH638" s="35">
        <v>11</v>
      </c>
      <c r="AI638" s="35">
        <v>117</v>
      </c>
      <c r="AJ638" s="35">
        <v>4</v>
      </c>
      <c r="AK638" s="35">
        <v>78</v>
      </c>
      <c r="AL638" s="35">
        <v>68</v>
      </c>
      <c r="AM638" s="35">
        <v>2</v>
      </c>
      <c r="AN638">
        <v>0</v>
      </c>
      <c r="AO638">
        <v>1</v>
      </c>
      <c r="AP638" s="2">
        <v>-106.82</v>
      </c>
      <c r="AQ638" s="2">
        <v>-18.100000000000001</v>
      </c>
      <c r="AR638" s="2">
        <v>81.186999999999998</v>
      </c>
      <c r="AS638" s="21">
        <v>2.117</v>
      </c>
      <c r="AT638" s="2">
        <v>-14.6</v>
      </c>
      <c r="AU638" s="2">
        <v>-0.7</v>
      </c>
      <c r="AV638" s="2">
        <v>0.2</v>
      </c>
      <c r="AW638" s="2">
        <v>0.2</v>
      </c>
      <c r="AX638" s="2">
        <v>0.8</v>
      </c>
      <c r="AY638" s="2">
        <v>0.5</v>
      </c>
    </row>
    <row r="639" spans="1:51" x14ac:dyDescent="0.2">
      <c r="A639" s="12" t="s">
        <v>464</v>
      </c>
      <c r="B639" s="12" t="s">
        <v>3256</v>
      </c>
      <c r="C639" t="s">
        <v>3255</v>
      </c>
      <c r="D639" t="s">
        <v>343</v>
      </c>
      <c r="E639" s="12" t="s">
        <v>123</v>
      </c>
      <c r="F639">
        <v>71</v>
      </c>
      <c r="G639">
        <v>1</v>
      </c>
      <c r="H639">
        <v>0</v>
      </c>
      <c r="I639" s="31">
        <f t="shared" si="54"/>
        <v>1</v>
      </c>
      <c r="J639">
        <v>0</v>
      </c>
      <c r="K639">
        <v>0</v>
      </c>
      <c r="L639" s="3">
        <v>1</v>
      </c>
      <c r="M639" s="3">
        <v>0</v>
      </c>
      <c r="N639" s="3">
        <v>0</v>
      </c>
      <c r="O639" s="15">
        <f t="shared" si="55"/>
        <v>0</v>
      </c>
      <c r="P639">
        <v>2</v>
      </c>
      <c r="Q639">
        <v>1</v>
      </c>
      <c r="R639">
        <v>1</v>
      </c>
      <c r="S639" s="13">
        <f t="shared" si="56"/>
        <v>0.5</v>
      </c>
      <c r="T639" s="13">
        <f t="shared" si="57"/>
        <v>0.25</v>
      </c>
      <c r="U639">
        <v>7</v>
      </c>
      <c r="V639">
        <v>1</v>
      </c>
      <c r="W639">
        <v>1</v>
      </c>
      <c r="X639" s="2">
        <v>107.78333333330001</v>
      </c>
      <c r="Y639" s="21">
        <v>1.5166666666999999</v>
      </c>
      <c r="Z639">
        <v>1.5</v>
      </c>
      <c r="AA639">
        <v>3.23</v>
      </c>
      <c r="AB639" s="32">
        <f t="shared" si="58"/>
        <v>0.31712473572938688</v>
      </c>
      <c r="AC639">
        <v>19</v>
      </c>
      <c r="AD639">
        <v>24</v>
      </c>
      <c r="AE639" s="17">
        <f t="shared" si="59"/>
        <v>0.44186046511627908</v>
      </c>
      <c r="AF639" s="35">
        <v>1</v>
      </c>
      <c r="AG639" s="35">
        <v>13</v>
      </c>
      <c r="AH639" s="35">
        <v>8</v>
      </c>
      <c r="AI639" s="35">
        <v>72</v>
      </c>
      <c r="AJ639" s="35">
        <v>5</v>
      </c>
      <c r="AK639" s="35">
        <v>32</v>
      </c>
      <c r="AL639" s="35">
        <v>54</v>
      </c>
      <c r="AM639" s="35">
        <v>3</v>
      </c>
      <c r="AN639">
        <v>0</v>
      </c>
      <c r="AO639">
        <v>2</v>
      </c>
      <c r="AP639" s="2">
        <v>-86.54</v>
      </c>
      <c r="AQ639" s="2">
        <v>2.7</v>
      </c>
      <c r="AR639" s="2">
        <v>84.251000000000005</v>
      </c>
      <c r="AS639" s="21">
        <v>3.7269999999999999</v>
      </c>
      <c r="AT639" s="2">
        <v>-10.7</v>
      </c>
      <c r="AU639" s="2">
        <v>-1.2</v>
      </c>
      <c r="AV639" s="2">
        <v>-0.2</v>
      </c>
      <c r="AW639" s="2">
        <v>0</v>
      </c>
      <c r="AX639" s="2">
        <v>0.7</v>
      </c>
      <c r="AY639" s="2">
        <v>-0.7</v>
      </c>
    </row>
    <row r="640" spans="1:51" x14ac:dyDescent="0.2">
      <c r="A640" s="12" t="s">
        <v>287</v>
      </c>
      <c r="B640" s="12" t="s">
        <v>288</v>
      </c>
      <c r="C640" t="s">
        <v>286</v>
      </c>
      <c r="D640" t="s">
        <v>210</v>
      </c>
      <c r="E640" s="12" t="s">
        <v>170</v>
      </c>
      <c r="F640">
        <v>82</v>
      </c>
      <c r="G640">
        <v>1</v>
      </c>
      <c r="H640">
        <v>0</v>
      </c>
      <c r="I640" s="31">
        <f t="shared" si="54"/>
        <v>1</v>
      </c>
      <c r="J640">
        <v>0</v>
      </c>
      <c r="K640">
        <v>0</v>
      </c>
      <c r="L640" s="3">
        <v>1</v>
      </c>
      <c r="M640" s="3">
        <v>0</v>
      </c>
      <c r="N640" s="3">
        <v>0</v>
      </c>
      <c r="O640" s="15">
        <f t="shared" si="55"/>
        <v>0</v>
      </c>
      <c r="P640">
        <v>6</v>
      </c>
      <c r="Q640">
        <v>0</v>
      </c>
      <c r="R640">
        <v>2</v>
      </c>
      <c r="S640" s="13">
        <f t="shared" si="56"/>
        <v>0.16666666666666666</v>
      </c>
      <c r="T640" s="13">
        <f t="shared" si="57"/>
        <v>0.125</v>
      </c>
      <c r="U640">
        <v>11</v>
      </c>
      <c r="V640">
        <v>3</v>
      </c>
      <c r="W640">
        <v>3</v>
      </c>
      <c r="X640" s="2">
        <v>79.533333333300007</v>
      </c>
      <c r="Y640" s="21">
        <v>0.96666666670000001</v>
      </c>
      <c r="Z640">
        <v>0.89</v>
      </c>
      <c r="AA640">
        <v>4.62</v>
      </c>
      <c r="AB640" s="32">
        <f t="shared" si="58"/>
        <v>0.16152450090744103</v>
      </c>
      <c r="AC640">
        <v>34</v>
      </c>
      <c r="AD640">
        <v>35</v>
      </c>
      <c r="AE640" s="17">
        <f t="shared" si="59"/>
        <v>0.49275362318840582</v>
      </c>
      <c r="AF640" s="35">
        <v>2</v>
      </c>
      <c r="AG640" s="35">
        <v>6</v>
      </c>
      <c r="AH640" s="35">
        <v>13</v>
      </c>
      <c r="AI640" s="35">
        <v>69</v>
      </c>
      <c r="AJ640" s="35">
        <v>0</v>
      </c>
      <c r="AK640" s="35">
        <v>33</v>
      </c>
      <c r="AL640" s="35">
        <v>39</v>
      </c>
      <c r="AM640" s="35">
        <v>4</v>
      </c>
      <c r="AN640">
        <v>1</v>
      </c>
      <c r="AO640">
        <v>2</v>
      </c>
      <c r="AP640" s="2">
        <v>-105.71</v>
      </c>
      <c r="AQ640" s="2">
        <v>-1</v>
      </c>
      <c r="AR640" s="2">
        <v>84.363</v>
      </c>
      <c r="AS640" s="21">
        <v>4.117</v>
      </c>
      <c r="AT640" s="2">
        <v>-6.5</v>
      </c>
      <c r="AU640" s="2">
        <v>0.30000000000000004</v>
      </c>
      <c r="AV640" s="2">
        <v>0</v>
      </c>
      <c r="AW640" s="2">
        <v>0.4</v>
      </c>
      <c r="AX640" s="2">
        <v>0.7</v>
      </c>
      <c r="AY640" s="2">
        <v>1.5</v>
      </c>
    </row>
    <row r="641" spans="1:51" x14ac:dyDescent="0.2">
      <c r="A641" s="12" t="s">
        <v>287</v>
      </c>
      <c r="B641" s="12" t="s">
        <v>1609</v>
      </c>
      <c r="C641" t="s">
        <v>1608</v>
      </c>
      <c r="D641" t="s">
        <v>162</v>
      </c>
      <c r="E641" s="12" t="s">
        <v>178</v>
      </c>
      <c r="F641">
        <v>78</v>
      </c>
      <c r="G641">
        <v>0</v>
      </c>
      <c r="H641">
        <v>1</v>
      </c>
      <c r="I641" s="31">
        <f t="shared" si="54"/>
        <v>1</v>
      </c>
      <c r="J641">
        <v>0</v>
      </c>
      <c r="K641">
        <v>0</v>
      </c>
      <c r="L641" s="3">
        <v>0</v>
      </c>
      <c r="M641" s="3">
        <v>1</v>
      </c>
      <c r="N641" s="3">
        <v>0</v>
      </c>
      <c r="O641" s="15">
        <f t="shared" si="55"/>
        <v>0</v>
      </c>
      <c r="P641">
        <v>2</v>
      </c>
      <c r="Q641">
        <v>1</v>
      </c>
      <c r="R641">
        <v>0</v>
      </c>
      <c r="S641" s="13">
        <f t="shared" si="56"/>
        <v>0</v>
      </c>
      <c r="T641" s="13">
        <f t="shared" si="57"/>
        <v>0</v>
      </c>
      <c r="U641">
        <v>35</v>
      </c>
      <c r="V641">
        <v>14</v>
      </c>
      <c r="W641">
        <v>10</v>
      </c>
      <c r="X641" s="2">
        <v>208.1</v>
      </c>
      <c r="Y641" s="21">
        <v>2.6666666667000003</v>
      </c>
      <c r="Z641">
        <v>2.59</v>
      </c>
      <c r="AA641">
        <v>3.87</v>
      </c>
      <c r="AB641" s="32">
        <f t="shared" si="58"/>
        <v>0.40092879256965941</v>
      </c>
      <c r="AE641" s="17" t="str">
        <f t="shared" si="59"/>
        <v xml:space="preserve"> </v>
      </c>
      <c r="AF641" s="35">
        <v>4</v>
      </c>
      <c r="AG641" s="35">
        <v>20</v>
      </c>
      <c r="AH641" s="35">
        <v>33</v>
      </c>
      <c r="AI641" s="35">
        <v>105</v>
      </c>
      <c r="AJ641" s="35">
        <v>8</v>
      </c>
      <c r="AK641" s="35">
        <v>68</v>
      </c>
      <c r="AL641" s="35">
        <v>80</v>
      </c>
      <c r="AM641" s="35">
        <v>7</v>
      </c>
      <c r="AN641">
        <v>4</v>
      </c>
      <c r="AO641">
        <v>2</v>
      </c>
      <c r="AP641" s="2">
        <v>-65.62</v>
      </c>
      <c r="AQ641" s="2">
        <v>-1.8</v>
      </c>
      <c r="AR641" s="2">
        <v>79.67</v>
      </c>
      <c r="AS641" s="21">
        <v>-1.327</v>
      </c>
      <c r="AT641" s="2">
        <v>-11.9</v>
      </c>
      <c r="AU641" s="2">
        <v>6.1</v>
      </c>
      <c r="AV641" s="2">
        <v>-0.7</v>
      </c>
      <c r="AW641" s="2">
        <v>-0.1</v>
      </c>
      <c r="AX641" s="2">
        <v>-3</v>
      </c>
      <c r="AY641" s="2">
        <v>2.2999999999999998</v>
      </c>
    </row>
    <row r="642" spans="1:51" x14ac:dyDescent="0.2">
      <c r="A642" s="12" t="s">
        <v>287</v>
      </c>
      <c r="B642" s="12" t="s">
        <v>1896</v>
      </c>
      <c r="C642" t="s">
        <v>1895</v>
      </c>
      <c r="D642" t="s">
        <v>177</v>
      </c>
      <c r="E642" s="12" t="s">
        <v>229</v>
      </c>
      <c r="F642">
        <v>17</v>
      </c>
      <c r="G642">
        <v>0</v>
      </c>
      <c r="H642">
        <v>0</v>
      </c>
      <c r="I642" s="31">
        <f t="shared" ref="I642:I705" si="60">G642+H642</f>
        <v>0</v>
      </c>
      <c r="J642">
        <v>0</v>
      </c>
      <c r="K642">
        <v>0</v>
      </c>
      <c r="L642" s="3">
        <v>0</v>
      </c>
      <c r="M642" s="3">
        <v>0</v>
      </c>
      <c r="N642" s="3">
        <v>0</v>
      </c>
      <c r="O642" s="15">
        <f t="shared" ref="O642:O705" si="61">IF(AF642&gt;0,J642/(AF642/(AF642+AH642)),0)</f>
        <v>0</v>
      </c>
      <c r="P642">
        <v>0</v>
      </c>
      <c r="Q642">
        <v>0</v>
      </c>
      <c r="R642">
        <v>1</v>
      </c>
      <c r="S642" s="13">
        <f t="shared" ref="S642:S705" si="62">IF(P642&gt;0,G642/P642,0)</f>
        <v>0</v>
      </c>
      <c r="T642" s="13">
        <f t="shared" ref="T642:T705" si="63">IF(SUM(P642:R642)&gt;0,G642/SUM(P642:R642),0)</f>
        <v>0</v>
      </c>
      <c r="U642">
        <v>0</v>
      </c>
      <c r="V642">
        <v>0</v>
      </c>
      <c r="W642">
        <v>0</v>
      </c>
      <c r="X642" s="2">
        <v>1.1000000000000001</v>
      </c>
      <c r="Y642" s="21">
        <v>0.05</v>
      </c>
      <c r="Z642">
        <v>0.06</v>
      </c>
      <c r="AA642">
        <v>5.76</v>
      </c>
      <c r="AB642" s="32">
        <f t="shared" ref="AB642:AB705" si="64">IF(Z642&gt;0,Z642/(Z642+AA642),0)</f>
        <v>1.0309278350515465E-2</v>
      </c>
      <c r="AC642">
        <v>0</v>
      </c>
      <c r="AD642">
        <v>0</v>
      </c>
      <c r="AE642" s="17" t="str">
        <f t="shared" ref="AE642:AE705" si="65">IF((AC642+AD642)&gt;0,AC642/(AC642+AD642)," ")</f>
        <v xml:space="preserve"> </v>
      </c>
      <c r="AF642" s="35">
        <v>0</v>
      </c>
      <c r="AG642" s="35">
        <v>1</v>
      </c>
      <c r="AH642" s="35">
        <v>0</v>
      </c>
      <c r="AI642" s="35">
        <v>0</v>
      </c>
      <c r="AJ642" s="35">
        <v>1</v>
      </c>
      <c r="AK642" s="35">
        <v>1</v>
      </c>
      <c r="AL642" s="35">
        <v>0</v>
      </c>
      <c r="AM642" s="35">
        <v>1</v>
      </c>
      <c r="AN642">
        <v>0</v>
      </c>
      <c r="AO642">
        <v>0</v>
      </c>
      <c r="AP642" s="2">
        <v>0</v>
      </c>
      <c r="AQ642" s="2">
        <v>73.599999999999994</v>
      </c>
      <c r="AR642" s="2">
        <v>84.704999999999998</v>
      </c>
      <c r="AS642" s="21">
        <v>2.4780000000000002</v>
      </c>
      <c r="AT642" s="2">
        <v>0</v>
      </c>
      <c r="AU642" s="2">
        <v>0.1</v>
      </c>
      <c r="AV642" s="2">
        <v>-0.1</v>
      </c>
      <c r="AW642" s="2">
        <v>0</v>
      </c>
      <c r="AX642" s="2">
        <v>0</v>
      </c>
      <c r="AY642" s="2">
        <v>0</v>
      </c>
    </row>
    <row r="643" spans="1:51" x14ac:dyDescent="0.2">
      <c r="A643" s="12" t="s">
        <v>1059</v>
      </c>
      <c r="B643" s="12" t="s">
        <v>1060</v>
      </c>
      <c r="C643" t="s">
        <v>1058</v>
      </c>
      <c r="D643" t="s">
        <v>210</v>
      </c>
      <c r="E643" s="12" t="s">
        <v>170</v>
      </c>
      <c r="F643">
        <v>3</v>
      </c>
      <c r="G643">
        <v>0</v>
      </c>
      <c r="H643">
        <v>0</v>
      </c>
      <c r="I643" s="31">
        <f t="shared" si="60"/>
        <v>0</v>
      </c>
      <c r="J643">
        <v>0</v>
      </c>
      <c r="K643">
        <v>0</v>
      </c>
      <c r="L643" s="3">
        <v>0</v>
      </c>
      <c r="M643" s="3">
        <v>0</v>
      </c>
      <c r="N643" s="3">
        <v>0</v>
      </c>
      <c r="O643" s="15">
        <f t="shared" si="61"/>
        <v>0</v>
      </c>
      <c r="P643">
        <v>0</v>
      </c>
      <c r="Q643">
        <v>0</v>
      </c>
      <c r="R643">
        <v>0</v>
      </c>
      <c r="S643" s="13">
        <f t="shared" si="62"/>
        <v>0</v>
      </c>
      <c r="T643" s="13">
        <f t="shared" si="63"/>
        <v>0</v>
      </c>
      <c r="U643">
        <v>0</v>
      </c>
      <c r="V643">
        <v>0</v>
      </c>
      <c r="W643">
        <v>0</v>
      </c>
      <c r="X643" s="2">
        <v>0</v>
      </c>
      <c r="Y643" s="21">
        <v>0</v>
      </c>
      <c r="AB643" s="32">
        <f t="shared" si="64"/>
        <v>0</v>
      </c>
      <c r="AC643">
        <v>0</v>
      </c>
      <c r="AD643">
        <v>0</v>
      </c>
      <c r="AE643" s="17" t="str">
        <f t="shared" si="65"/>
        <v xml:space="preserve"> 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35">
        <v>0</v>
      </c>
      <c r="AM643" s="35">
        <v>0</v>
      </c>
      <c r="AN643">
        <v>0</v>
      </c>
      <c r="AO643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</row>
    <row r="644" spans="1:51" x14ac:dyDescent="0.2">
      <c r="A644" s="12" t="s">
        <v>1059</v>
      </c>
      <c r="B644" s="12" t="s">
        <v>1071</v>
      </c>
      <c r="C644" t="s">
        <v>1070</v>
      </c>
      <c r="D644" t="s">
        <v>139</v>
      </c>
      <c r="E644" s="12" t="s">
        <v>461</v>
      </c>
      <c r="F644">
        <v>17</v>
      </c>
      <c r="G644">
        <v>0</v>
      </c>
      <c r="H644">
        <v>0</v>
      </c>
      <c r="I644" s="31">
        <f t="shared" si="60"/>
        <v>0</v>
      </c>
      <c r="J644">
        <v>0</v>
      </c>
      <c r="K644">
        <v>0</v>
      </c>
      <c r="L644" s="3">
        <v>0</v>
      </c>
      <c r="M644" s="3">
        <v>0</v>
      </c>
      <c r="N644" s="3">
        <v>0</v>
      </c>
      <c r="O644" s="15">
        <f t="shared" si="61"/>
        <v>0</v>
      </c>
      <c r="P644">
        <v>0</v>
      </c>
      <c r="Q644">
        <v>0</v>
      </c>
      <c r="R644">
        <v>0</v>
      </c>
      <c r="S644" s="13">
        <f t="shared" si="62"/>
        <v>0</v>
      </c>
      <c r="T644" s="13">
        <f t="shared" si="63"/>
        <v>0</v>
      </c>
      <c r="U644">
        <v>0</v>
      </c>
      <c r="V644">
        <v>0</v>
      </c>
      <c r="W644">
        <v>0</v>
      </c>
      <c r="X644" s="2">
        <v>0.56666666669999999</v>
      </c>
      <c r="Y644" s="21">
        <v>3.3333333300000004E-2</v>
      </c>
      <c r="Z644">
        <v>0.03</v>
      </c>
      <c r="AA644">
        <v>6.17</v>
      </c>
      <c r="AB644" s="32">
        <f t="shared" si="64"/>
        <v>4.8387096774193542E-3</v>
      </c>
      <c r="AC644">
        <v>0</v>
      </c>
      <c r="AD644">
        <v>0</v>
      </c>
      <c r="AE644" s="17" t="str">
        <f t="shared" si="65"/>
        <v xml:space="preserve"> </v>
      </c>
      <c r="AF644" s="35">
        <v>0</v>
      </c>
      <c r="AG644" s="35">
        <v>0</v>
      </c>
      <c r="AH644" s="35">
        <v>0</v>
      </c>
      <c r="AI644" s="35">
        <v>2</v>
      </c>
      <c r="AJ644" s="35">
        <v>0</v>
      </c>
      <c r="AK644" s="35">
        <v>0</v>
      </c>
      <c r="AL644" s="35">
        <v>0</v>
      </c>
      <c r="AM644" s="35">
        <v>0</v>
      </c>
      <c r="AN644">
        <v>0</v>
      </c>
      <c r="AO644">
        <v>0</v>
      </c>
      <c r="AP644" s="2">
        <v>-211.76</v>
      </c>
      <c r="AQ644" s="2">
        <v>-131.1</v>
      </c>
      <c r="AR644" s="2">
        <v>82.912999999999997</v>
      </c>
      <c r="AS644" s="21">
        <v>-6.9329999999999998</v>
      </c>
      <c r="AT644" s="2">
        <v>-0.2</v>
      </c>
      <c r="AU644" s="2">
        <v>-0.2</v>
      </c>
      <c r="AV644" s="2">
        <v>0</v>
      </c>
      <c r="AW644" s="2">
        <v>0</v>
      </c>
      <c r="AX644" s="2">
        <v>0</v>
      </c>
      <c r="AY644" s="2">
        <v>-0.2</v>
      </c>
    </row>
    <row r="645" spans="1:51" x14ac:dyDescent="0.2">
      <c r="A645" s="12" t="s">
        <v>2116</v>
      </c>
      <c r="B645" s="12" t="s">
        <v>2117</v>
      </c>
      <c r="C645" t="s">
        <v>2115</v>
      </c>
      <c r="D645" t="s">
        <v>271</v>
      </c>
      <c r="E645" s="12" t="s">
        <v>148</v>
      </c>
      <c r="F645">
        <v>52</v>
      </c>
      <c r="G645">
        <v>0</v>
      </c>
      <c r="H645">
        <v>0</v>
      </c>
      <c r="I645" s="31">
        <f t="shared" si="60"/>
        <v>0</v>
      </c>
      <c r="J645">
        <v>0</v>
      </c>
      <c r="K645">
        <v>0</v>
      </c>
      <c r="L645" s="3">
        <v>0</v>
      </c>
      <c r="M645" s="3">
        <v>0</v>
      </c>
      <c r="N645" s="3">
        <v>0</v>
      </c>
      <c r="O645" s="15">
        <f t="shared" si="61"/>
        <v>0</v>
      </c>
      <c r="P645">
        <v>0</v>
      </c>
      <c r="Q645">
        <v>0</v>
      </c>
      <c r="R645">
        <v>0</v>
      </c>
      <c r="S645" s="13">
        <f t="shared" si="62"/>
        <v>0</v>
      </c>
      <c r="T645" s="13">
        <f t="shared" si="63"/>
        <v>0</v>
      </c>
      <c r="U645">
        <v>0</v>
      </c>
      <c r="V645">
        <v>0</v>
      </c>
      <c r="W645">
        <v>0</v>
      </c>
      <c r="X645" s="2">
        <v>0</v>
      </c>
      <c r="Y645" s="21">
        <v>0</v>
      </c>
      <c r="AB645" s="32">
        <f t="shared" si="64"/>
        <v>0</v>
      </c>
      <c r="AC645">
        <v>0</v>
      </c>
      <c r="AD645">
        <v>0</v>
      </c>
      <c r="AE645" s="17" t="str">
        <f t="shared" si="65"/>
        <v xml:space="preserve"> </v>
      </c>
      <c r="AF645" s="35">
        <v>0</v>
      </c>
      <c r="AG645" s="35">
        <v>0</v>
      </c>
      <c r="AH645" s="35">
        <v>0</v>
      </c>
      <c r="AI645" s="35">
        <v>0</v>
      </c>
      <c r="AJ645" s="35">
        <v>0</v>
      </c>
      <c r="AK645" s="35">
        <v>0</v>
      </c>
      <c r="AL645" s="35">
        <v>0</v>
      </c>
      <c r="AM645" s="35">
        <v>0</v>
      </c>
      <c r="AN645">
        <v>0</v>
      </c>
      <c r="AO645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</row>
    <row r="646" spans="1:51" x14ac:dyDescent="0.2">
      <c r="A646" s="12" t="s">
        <v>2116</v>
      </c>
      <c r="B646" s="12" t="s">
        <v>2630</v>
      </c>
      <c r="C646" t="s">
        <v>2629</v>
      </c>
      <c r="D646" t="s">
        <v>223</v>
      </c>
      <c r="E646" s="12" t="s">
        <v>178</v>
      </c>
      <c r="F646">
        <v>66</v>
      </c>
      <c r="G646">
        <v>0</v>
      </c>
      <c r="H646">
        <v>0</v>
      </c>
      <c r="I646" s="31">
        <f t="shared" si="60"/>
        <v>0</v>
      </c>
      <c r="J646">
        <v>0</v>
      </c>
      <c r="K646">
        <v>0</v>
      </c>
      <c r="L646" s="3">
        <v>0</v>
      </c>
      <c r="M646" s="3">
        <v>0</v>
      </c>
      <c r="N646" s="3">
        <v>0</v>
      </c>
      <c r="O646" s="15">
        <f t="shared" si="61"/>
        <v>0</v>
      </c>
      <c r="P646">
        <v>2</v>
      </c>
      <c r="Q646">
        <v>1</v>
      </c>
      <c r="R646">
        <v>0</v>
      </c>
      <c r="S646" s="13">
        <f t="shared" si="62"/>
        <v>0</v>
      </c>
      <c r="T646" s="13">
        <f t="shared" si="63"/>
        <v>0</v>
      </c>
      <c r="U646">
        <v>5</v>
      </c>
      <c r="V646">
        <v>6</v>
      </c>
      <c r="W646">
        <v>2</v>
      </c>
      <c r="X646" s="2">
        <v>49.233333333300003</v>
      </c>
      <c r="Y646" s="21">
        <v>0.73333333330000006</v>
      </c>
      <c r="Z646">
        <v>0.75</v>
      </c>
      <c r="AA646">
        <v>4.84</v>
      </c>
      <c r="AB646" s="32">
        <f t="shared" si="64"/>
        <v>0.13416815742397137</v>
      </c>
      <c r="AE646" s="17" t="str">
        <f t="shared" si="65"/>
        <v xml:space="preserve"> </v>
      </c>
      <c r="AF646" s="35">
        <v>0</v>
      </c>
      <c r="AG646" s="35">
        <v>2</v>
      </c>
      <c r="AH646" s="35">
        <v>6</v>
      </c>
      <c r="AI646" s="35">
        <v>48</v>
      </c>
      <c r="AJ646" s="35">
        <v>5</v>
      </c>
      <c r="AK646" s="35">
        <v>13</v>
      </c>
      <c r="AL646" s="35">
        <v>12</v>
      </c>
      <c r="AM646" s="35">
        <v>0</v>
      </c>
      <c r="AN646">
        <v>1</v>
      </c>
      <c r="AO646">
        <v>0</v>
      </c>
      <c r="AP646" s="2">
        <v>-78</v>
      </c>
      <c r="AQ646" s="2">
        <v>5.9</v>
      </c>
      <c r="AR646" s="2">
        <v>91.122</v>
      </c>
      <c r="AS646" s="21">
        <v>-0.77900000000000003</v>
      </c>
      <c r="AT646" s="2">
        <v>-6.3</v>
      </c>
      <c r="AU646" s="2">
        <v>-1.3</v>
      </c>
      <c r="AV646" s="2">
        <v>0</v>
      </c>
      <c r="AW646" s="2">
        <v>0.1</v>
      </c>
      <c r="AX646" s="2">
        <v>0.1</v>
      </c>
      <c r="AY646" s="2">
        <v>-1.1000000000000001</v>
      </c>
    </row>
    <row r="647" spans="1:51" x14ac:dyDescent="0.2">
      <c r="A647" s="12" t="s">
        <v>2116</v>
      </c>
      <c r="B647" s="12" t="s">
        <v>3720</v>
      </c>
      <c r="C647" t="s">
        <v>3719</v>
      </c>
      <c r="D647" t="s">
        <v>139</v>
      </c>
      <c r="E647" s="12" t="s">
        <v>178</v>
      </c>
      <c r="F647">
        <v>7</v>
      </c>
      <c r="G647">
        <v>0</v>
      </c>
      <c r="H647">
        <v>0</v>
      </c>
      <c r="I647" s="31">
        <f t="shared" si="60"/>
        <v>0</v>
      </c>
      <c r="J647">
        <v>0</v>
      </c>
      <c r="K647">
        <v>0</v>
      </c>
      <c r="L647" s="3">
        <v>0</v>
      </c>
      <c r="M647" s="3">
        <v>0</v>
      </c>
      <c r="N647" s="3">
        <v>0</v>
      </c>
      <c r="O647" s="15">
        <f t="shared" si="61"/>
        <v>0</v>
      </c>
      <c r="P647">
        <v>0</v>
      </c>
      <c r="Q647">
        <v>0</v>
      </c>
      <c r="R647">
        <v>0</v>
      </c>
      <c r="S647" s="13">
        <f t="shared" si="62"/>
        <v>0</v>
      </c>
      <c r="T647" s="13">
        <f t="shared" si="63"/>
        <v>0</v>
      </c>
      <c r="U647">
        <v>0</v>
      </c>
      <c r="V647">
        <v>1</v>
      </c>
      <c r="W647">
        <v>0</v>
      </c>
      <c r="X647" s="2">
        <v>6.9166666667000003</v>
      </c>
      <c r="Y647" s="21">
        <v>0.98333333330000006</v>
      </c>
      <c r="Z647">
        <v>0.97</v>
      </c>
      <c r="AA647">
        <v>4.01</v>
      </c>
      <c r="AB647" s="32">
        <f t="shared" si="64"/>
        <v>0.19477911646586346</v>
      </c>
      <c r="AE647" s="17" t="str">
        <f t="shared" si="65"/>
        <v xml:space="preserve"> </v>
      </c>
      <c r="AF647" s="35">
        <v>0</v>
      </c>
      <c r="AG647" s="35">
        <v>0</v>
      </c>
      <c r="AH647" s="35">
        <v>0</v>
      </c>
      <c r="AI647" s="35">
        <v>7</v>
      </c>
      <c r="AJ647" s="35">
        <v>0</v>
      </c>
      <c r="AK647" s="35">
        <v>0</v>
      </c>
      <c r="AL647" s="35">
        <v>1</v>
      </c>
      <c r="AM647" s="35">
        <v>0</v>
      </c>
      <c r="AN647">
        <v>0</v>
      </c>
      <c r="AO647">
        <v>0</v>
      </c>
      <c r="AP647" s="2">
        <v>-70.42</v>
      </c>
      <c r="AQ647" s="2">
        <v>19.399999999999999</v>
      </c>
      <c r="AR647" s="2">
        <v>82.355000000000004</v>
      </c>
      <c r="AS647" s="21">
        <v>2.081</v>
      </c>
      <c r="AT647" s="2">
        <v>-0.9</v>
      </c>
      <c r="AU647" s="2">
        <v>-0.1</v>
      </c>
      <c r="AV647" s="2">
        <v>0</v>
      </c>
      <c r="AW647" s="2">
        <v>0</v>
      </c>
      <c r="AX647" s="2">
        <v>0.2</v>
      </c>
      <c r="AY647" s="2">
        <v>0</v>
      </c>
    </row>
    <row r="648" spans="1:51" x14ac:dyDescent="0.2">
      <c r="A648" s="12" t="s">
        <v>1789</v>
      </c>
      <c r="B648" s="12" t="s">
        <v>1790</v>
      </c>
      <c r="C648" t="s">
        <v>1788</v>
      </c>
      <c r="D648" t="s">
        <v>442</v>
      </c>
      <c r="E648" s="12" t="s">
        <v>178</v>
      </c>
      <c r="F648">
        <v>81</v>
      </c>
      <c r="G648">
        <v>1</v>
      </c>
      <c r="H648">
        <v>3</v>
      </c>
      <c r="I648" s="31">
        <f t="shared" si="60"/>
        <v>4</v>
      </c>
      <c r="J648">
        <v>1</v>
      </c>
      <c r="K648">
        <v>2</v>
      </c>
      <c r="L648" s="3">
        <v>1</v>
      </c>
      <c r="M648" s="3">
        <v>1</v>
      </c>
      <c r="N648" s="3">
        <v>2</v>
      </c>
      <c r="O648" s="15">
        <f t="shared" si="61"/>
        <v>5.1999999999999993</v>
      </c>
      <c r="P648">
        <v>2</v>
      </c>
      <c r="Q648">
        <v>0</v>
      </c>
      <c r="R648">
        <v>0</v>
      </c>
      <c r="S648" s="13">
        <f t="shared" si="62"/>
        <v>0.5</v>
      </c>
      <c r="T648" s="13">
        <f t="shared" si="63"/>
        <v>0.5</v>
      </c>
      <c r="U648">
        <v>38</v>
      </c>
      <c r="V648">
        <v>7</v>
      </c>
      <c r="W648">
        <v>6</v>
      </c>
      <c r="X648" s="2">
        <v>228.5666666667</v>
      </c>
      <c r="Y648" s="21">
        <v>2.8166666666999998</v>
      </c>
      <c r="Z648">
        <v>2.69</v>
      </c>
      <c r="AA648">
        <v>2.0299999999999998</v>
      </c>
      <c r="AB648" s="32">
        <f t="shared" si="64"/>
        <v>0.56991525423728817</v>
      </c>
      <c r="AE648" s="17" t="str">
        <f t="shared" si="65"/>
        <v xml:space="preserve"> </v>
      </c>
      <c r="AF648" s="35">
        <v>5</v>
      </c>
      <c r="AG648" s="35">
        <v>23</v>
      </c>
      <c r="AH648" s="35">
        <v>21</v>
      </c>
      <c r="AI648" s="35">
        <v>158</v>
      </c>
      <c r="AJ648" s="35">
        <v>7</v>
      </c>
      <c r="AK648" s="35">
        <v>73</v>
      </c>
      <c r="AL648" s="35">
        <v>103</v>
      </c>
      <c r="AM648" s="35">
        <v>8</v>
      </c>
      <c r="AN648">
        <v>1</v>
      </c>
      <c r="AO648">
        <v>2</v>
      </c>
      <c r="AP648" s="2">
        <v>-87.15</v>
      </c>
      <c r="AQ648" s="2">
        <v>-11.6</v>
      </c>
      <c r="AR648" s="2">
        <v>81.311000000000007</v>
      </c>
      <c r="AS648" s="21">
        <v>1.429</v>
      </c>
      <c r="AT648" s="2">
        <v>-18.3</v>
      </c>
      <c r="AU648" s="2">
        <v>2</v>
      </c>
      <c r="AV648" s="2">
        <v>1.1000000000000001</v>
      </c>
      <c r="AW648" s="2">
        <v>0.9</v>
      </c>
      <c r="AX648" s="2">
        <v>-1.6</v>
      </c>
      <c r="AY648" s="2">
        <v>2.4</v>
      </c>
    </row>
    <row r="649" spans="1:51" x14ac:dyDescent="0.2">
      <c r="A649" s="12" t="s">
        <v>1789</v>
      </c>
      <c r="B649" s="12" t="s">
        <v>2107</v>
      </c>
      <c r="C649" t="s">
        <v>2106</v>
      </c>
      <c r="D649" t="s">
        <v>122</v>
      </c>
      <c r="E649" s="12" t="s">
        <v>178</v>
      </c>
      <c r="F649">
        <v>79</v>
      </c>
      <c r="G649">
        <v>0</v>
      </c>
      <c r="H649">
        <v>1</v>
      </c>
      <c r="I649" s="31">
        <f t="shared" si="60"/>
        <v>1</v>
      </c>
      <c r="J649">
        <v>1</v>
      </c>
      <c r="K649">
        <v>0</v>
      </c>
      <c r="L649" s="3">
        <v>0</v>
      </c>
      <c r="M649" s="3">
        <v>1</v>
      </c>
      <c r="N649" s="3">
        <v>0</v>
      </c>
      <c r="O649" s="15">
        <f t="shared" si="61"/>
        <v>12</v>
      </c>
      <c r="P649">
        <v>0</v>
      </c>
      <c r="Q649">
        <v>0</v>
      </c>
      <c r="R649">
        <v>1</v>
      </c>
      <c r="S649" s="13">
        <f t="shared" si="62"/>
        <v>0</v>
      </c>
      <c r="T649" s="13">
        <f t="shared" si="63"/>
        <v>0</v>
      </c>
      <c r="U649">
        <v>48</v>
      </c>
      <c r="V649">
        <v>17</v>
      </c>
      <c r="W649">
        <v>5</v>
      </c>
      <c r="X649" s="2">
        <v>241.63333333329999</v>
      </c>
      <c r="Y649" s="21">
        <v>3.05</v>
      </c>
      <c r="Z649">
        <v>2.85</v>
      </c>
      <c r="AA649">
        <v>2.83</v>
      </c>
      <c r="AB649" s="32">
        <f t="shared" si="64"/>
        <v>0.50176056338028174</v>
      </c>
      <c r="AE649" s="17" t="str">
        <f t="shared" si="65"/>
        <v xml:space="preserve"> </v>
      </c>
      <c r="AF649" s="35">
        <v>2</v>
      </c>
      <c r="AG649" s="35">
        <v>19</v>
      </c>
      <c r="AH649" s="35">
        <v>22</v>
      </c>
      <c r="AI649" s="35">
        <v>168</v>
      </c>
      <c r="AJ649" s="35">
        <v>7</v>
      </c>
      <c r="AK649" s="35">
        <v>62</v>
      </c>
      <c r="AL649" s="35">
        <v>108</v>
      </c>
      <c r="AM649" s="35">
        <v>9</v>
      </c>
      <c r="AN649">
        <v>0</v>
      </c>
      <c r="AO649">
        <v>2</v>
      </c>
      <c r="AP649" s="2">
        <v>-84.48</v>
      </c>
      <c r="AQ649" s="2">
        <v>-4.3</v>
      </c>
      <c r="AR649" s="2">
        <v>79.328999999999994</v>
      </c>
      <c r="AS649" s="21">
        <v>0.98299999999999998</v>
      </c>
      <c r="AT649" s="2">
        <v>-22</v>
      </c>
      <c r="AU649" s="2">
        <v>-0.2</v>
      </c>
      <c r="AV649" s="2">
        <v>0.2</v>
      </c>
      <c r="AW649" s="2">
        <v>0.5</v>
      </c>
      <c r="AX649" s="2">
        <v>-0.1</v>
      </c>
      <c r="AY649" s="2">
        <v>0.4</v>
      </c>
    </row>
    <row r="650" spans="1:51" x14ac:dyDescent="0.2">
      <c r="A650" s="12" t="s">
        <v>2121</v>
      </c>
      <c r="B650" s="12" t="s">
        <v>2122</v>
      </c>
      <c r="C650" t="s">
        <v>2120</v>
      </c>
      <c r="D650" t="s">
        <v>112</v>
      </c>
      <c r="E650" s="12" t="s">
        <v>113</v>
      </c>
      <c r="F650">
        <v>70</v>
      </c>
      <c r="G650">
        <v>0</v>
      </c>
      <c r="H650">
        <v>0</v>
      </c>
      <c r="I650" s="31">
        <f t="shared" si="60"/>
        <v>0</v>
      </c>
      <c r="J650">
        <v>0</v>
      </c>
      <c r="K650">
        <v>0</v>
      </c>
      <c r="L650" s="3">
        <v>0</v>
      </c>
      <c r="M650" s="3">
        <v>0</v>
      </c>
      <c r="N650" s="3">
        <v>0</v>
      </c>
      <c r="O650" s="15">
        <f t="shared" si="61"/>
        <v>0</v>
      </c>
      <c r="P650">
        <v>3</v>
      </c>
      <c r="Q650">
        <v>0</v>
      </c>
      <c r="R650">
        <v>1</v>
      </c>
      <c r="S650" s="13">
        <f t="shared" si="62"/>
        <v>0</v>
      </c>
      <c r="T650" s="13">
        <f t="shared" si="63"/>
        <v>0</v>
      </c>
      <c r="U650">
        <v>19</v>
      </c>
      <c r="V650">
        <v>10</v>
      </c>
      <c r="W650">
        <v>3</v>
      </c>
      <c r="X650" s="2">
        <v>181.48333333330001</v>
      </c>
      <c r="Y650" s="21">
        <v>2.5833333333000001</v>
      </c>
      <c r="Z650">
        <v>2.57</v>
      </c>
      <c r="AA650">
        <v>2.54</v>
      </c>
      <c r="AB650" s="32">
        <f t="shared" si="64"/>
        <v>0.50293542074363995</v>
      </c>
      <c r="AC650">
        <v>2</v>
      </c>
      <c r="AD650">
        <v>9</v>
      </c>
      <c r="AE650" s="17">
        <f t="shared" si="65"/>
        <v>0.18181818181818182</v>
      </c>
      <c r="AF650" s="35">
        <v>0</v>
      </c>
      <c r="AG650" s="35">
        <v>24</v>
      </c>
      <c r="AH650" s="35">
        <v>11</v>
      </c>
      <c r="AI650" s="35">
        <v>148</v>
      </c>
      <c r="AJ650" s="35">
        <v>1</v>
      </c>
      <c r="AK650" s="35">
        <v>70</v>
      </c>
      <c r="AL650" s="35">
        <v>70</v>
      </c>
      <c r="AM650" s="35">
        <v>1</v>
      </c>
      <c r="AN650">
        <v>2</v>
      </c>
      <c r="AO650">
        <v>0</v>
      </c>
      <c r="AP650" s="2">
        <v>-99.59</v>
      </c>
      <c r="AQ650" s="2">
        <v>-4.3</v>
      </c>
      <c r="AR650" s="2">
        <v>80.231999999999999</v>
      </c>
      <c r="AS650" s="21">
        <v>-1.665</v>
      </c>
      <c r="AT650" s="2">
        <v>-20.5</v>
      </c>
      <c r="AU650" s="2">
        <v>-4.2</v>
      </c>
      <c r="AV650" s="2">
        <v>-0.5</v>
      </c>
      <c r="AW650" s="2">
        <v>0.60000000000000009</v>
      </c>
      <c r="AX650" s="2">
        <v>1.5</v>
      </c>
      <c r="AY650" s="2">
        <v>-2.6</v>
      </c>
    </row>
    <row r="651" spans="1:51" x14ac:dyDescent="0.2">
      <c r="A651" s="12" t="s">
        <v>2618</v>
      </c>
      <c r="B651" s="12" t="s">
        <v>2619</v>
      </c>
      <c r="C651" t="s">
        <v>2617</v>
      </c>
      <c r="D651" t="s">
        <v>305</v>
      </c>
      <c r="E651" s="12" t="s">
        <v>229</v>
      </c>
      <c r="F651">
        <v>81</v>
      </c>
      <c r="G651">
        <v>0</v>
      </c>
      <c r="H651">
        <v>0</v>
      </c>
      <c r="I651" s="31">
        <f t="shared" si="60"/>
        <v>0</v>
      </c>
      <c r="J651">
        <v>0</v>
      </c>
      <c r="K651">
        <v>0</v>
      </c>
      <c r="L651" s="3">
        <v>0</v>
      </c>
      <c r="M651" s="3">
        <v>0</v>
      </c>
      <c r="N651" s="3">
        <v>0</v>
      </c>
      <c r="O651" s="15">
        <f t="shared" si="61"/>
        <v>0</v>
      </c>
      <c r="P651">
        <v>0</v>
      </c>
      <c r="Q651">
        <v>0</v>
      </c>
      <c r="R651">
        <v>0</v>
      </c>
      <c r="S651" s="13">
        <f t="shared" si="62"/>
        <v>0</v>
      </c>
      <c r="T651" s="13">
        <f t="shared" si="63"/>
        <v>0</v>
      </c>
      <c r="U651">
        <v>0</v>
      </c>
      <c r="V651">
        <v>0</v>
      </c>
      <c r="W651">
        <v>0</v>
      </c>
      <c r="X651" s="2">
        <v>0.58333333330000003</v>
      </c>
      <c r="Y651" s="21">
        <v>0</v>
      </c>
      <c r="Z651">
        <v>0.01</v>
      </c>
      <c r="AA651">
        <v>5.18</v>
      </c>
      <c r="AB651" s="32">
        <f t="shared" si="64"/>
        <v>1.926782273603083E-3</v>
      </c>
      <c r="AC651">
        <v>0</v>
      </c>
      <c r="AD651">
        <v>0</v>
      </c>
      <c r="AE651" s="17" t="str">
        <f t="shared" si="65"/>
        <v xml:space="preserve"> </v>
      </c>
      <c r="AF651" s="35">
        <v>0</v>
      </c>
      <c r="AG651" s="35">
        <v>0</v>
      </c>
      <c r="AH651" s="35">
        <v>0</v>
      </c>
      <c r="AI651" s="35">
        <v>0</v>
      </c>
      <c r="AJ651" s="35">
        <v>0</v>
      </c>
      <c r="AK651" s="35">
        <v>0</v>
      </c>
      <c r="AL651" s="35">
        <v>0</v>
      </c>
      <c r="AM651" s="35">
        <v>0</v>
      </c>
      <c r="AN651">
        <v>0</v>
      </c>
      <c r="AO651">
        <v>1</v>
      </c>
      <c r="AP651" s="2">
        <v>0</v>
      </c>
      <c r="AQ651" s="2">
        <v>76.5</v>
      </c>
      <c r="AR651" s="2">
        <v>84.447000000000003</v>
      </c>
      <c r="AS651" s="21">
        <v>3.2829999999999999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</row>
    <row r="652" spans="1:51" x14ac:dyDescent="0.2">
      <c r="A652" s="12" t="s">
        <v>2637</v>
      </c>
      <c r="B652" s="12" t="s">
        <v>3717</v>
      </c>
      <c r="C652" t="s">
        <v>3716</v>
      </c>
      <c r="D652" t="s">
        <v>192</v>
      </c>
      <c r="E652" s="12" t="s">
        <v>178</v>
      </c>
      <c r="F652">
        <v>2</v>
      </c>
      <c r="G652">
        <v>0</v>
      </c>
      <c r="H652">
        <v>0</v>
      </c>
      <c r="I652" s="31">
        <f t="shared" si="60"/>
        <v>0</v>
      </c>
      <c r="J652">
        <v>0</v>
      </c>
      <c r="K652">
        <v>0</v>
      </c>
      <c r="L652" s="3">
        <v>0</v>
      </c>
      <c r="M652" s="3">
        <v>0</v>
      </c>
      <c r="N652" s="3">
        <v>0</v>
      </c>
      <c r="O652" s="15">
        <f t="shared" si="61"/>
        <v>0</v>
      </c>
      <c r="P652">
        <v>0</v>
      </c>
      <c r="Q652">
        <v>0</v>
      </c>
      <c r="R652">
        <v>0</v>
      </c>
      <c r="S652" s="13">
        <f t="shared" si="62"/>
        <v>0</v>
      </c>
      <c r="T652" s="13">
        <f t="shared" si="63"/>
        <v>0</v>
      </c>
      <c r="U652">
        <v>0</v>
      </c>
      <c r="V652">
        <v>0</v>
      </c>
      <c r="W652">
        <v>0</v>
      </c>
      <c r="X652" s="2">
        <v>0</v>
      </c>
      <c r="Y652" s="21">
        <v>0</v>
      </c>
      <c r="AB652" s="32">
        <f t="shared" si="64"/>
        <v>0</v>
      </c>
      <c r="AE652" s="17" t="str">
        <f t="shared" si="65"/>
        <v xml:space="preserve"> </v>
      </c>
      <c r="AF652" s="35">
        <v>0</v>
      </c>
      <c r="AG652" s="35">
        <v>0</v>
      </c>
      <c r="AH652" s="35">
        <v>0</v>
      </c>
      <c r="AI652" s="35">
        <v>0</v>
      </c>
      <c r="AJ652" s="35">
        <v>0</v>
      </c>
      <c r="AK652" s="35">
        <v>0</v>
      </c>
      <c r="AL652" s="35">
        <v>0</v>
      </c>
      <c r="AM652" s="35">
        <v>0</v>
      </c>
      <c r="AN652">
        <v>0</v>
      </c>
      <c r="AO65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</row>
    <row r="653" spans="1:51" x14ac:dyDescent="0.2">
      <c r="A653" s="12" t="s">
        <v>1195</v>
      </c>
      <c r="B653" s="12" t="s">
        <v>1196</v>
      </c>
      <c r="C653" t="s">
        <v>1194</v>
      </c>
      <c r="D653" t="s">
        <v>460</v>
      </c>
      <c r="E653" s="12" t="s">
        <v>178</v>
      </c>
      <c r="F653">
        <v>80</v>
      </c>
      <c r="G653">
        <v>0</v>
      </c>
      <c r="H653">
        <v>0</v>
      </c>
      <c r="I653" s="31">
        <f t="shared" si="60"/>
        <v>0</v>
      </c>
      <c r="J653">
        <v>0</v>
      </c>
      <c r="K653">
        <v>0</v>
      </c>
      <c r="L653" s="3">
        <v>0</v>
      </c>
      <c r="M653" s="3">
        <v>0</v>
      </c>
      <c r="N653" s="3">
        <v>0</v>
      </c>
      <c r="O653" s="15">
        <f t="shared" si="61"/>
        <v>0</v>
      </c>
      <c r="P653">
        <v>0</v>
      </c>
      <c r="Q653">
        <v>2</v>
      </c>
      <c r="R653">
        <v>1</v>
      </c>
      <c r="S653" s="13">
        <f t="shared" si="62"/>
        <v>0</v>
      </c>
      <c r="T653" s="13">
        <f t="shared" si="63"/>
        <v>0</v>
      </c>
      <c r="U653">
        <v>11</v>
      </c>
      <c r="V653">
        <v>12</v>
      </c>
      <c r="W653">
        <v>5</v>
      </c>
      <c r="X653" s="2">
        <v>228.78333333329999</v>
      </c>
      <c r="Y653" s="21">
        <v>2.85</v>
      </c>
      <c r="Z653">
        <v>2.7</v>
      </c>
      <c r="AA653">
        <v>2.35</v>
      </c>
      <c r="AB653" s="32">
        <f t="shared" si="64"/>
        <v>0.53465346534653457</v>
      </c>
      <c r="AE653" s="17" t="str">
        <f t="shared" si="65"/>
        <v xml:space="preserve"> </v>
      </c>
      <c r="AF653" s="35">
        <v>0</v>
      </c>
      <c r="AG653" s="35">
        <v>21</v>
      </c>
      <c r="AH653" s="35">
        <v>23</v>
      </c>
      <c r="AI653" s="35">
        <v>176</v>
      </c>
      <c r="AJ653" s="35">
        <v>5</v>
      </c>
      <c r="AK653" s="35">
        <v>71</v>
      </c>
      <c r="AL653" s="35">
        <v>99</v>
      </c>
      <c r="AM653" s="35">
        <v>8</v>
      </c>
      <c r="AN653">
        <v>1</v>
      </c>
      <c r="AO653">
        <v>3</v>
      </c>
      <c r="AP653" s="2">
        <v>-92.02</v>
      </c>
      <c r="AQ653" s="2">
        <v>-2.9</v>
      </c>
      <c r="AR653" s="2">
        <v>89.015000000000001</v>
      </c>
      <c r="AS653" s="21">
        <v>-4.4950000000000001</v>
      </c>
      <c r="AT653" s="2">
        <v>-22.8</v>
      </c>
      <c r="AU653" s="2">
        <v>-2.2999999999999998</v>
      </c>
      <c r="AV653" s="2">
        <v>0.4</v>
      </c>
      <c r="AW653" s="2">
        <v>0.4</v>
      </c>
      <c r="AX653" s="2">
        <v>1.9</v>
      </c>
      <c r="AY653" s="2">
        <v>0.30000000000000004</v>
      </c>
    </row>
    <row r="654" spans="1:51" x14ac:dyDescent="0.2">
      <c r="A654" s="12" t="s">
        <v>1928</v>
      </c>
      <c r="B654" s="12" t="s">
        <v>1924</v>
      </c>
      <c r="C654" t="s">
        <v>1927</v>
      </c>
      <c r="D654" t="s">
        <v>169</v>
      </c>
      <c r="E654" s="12" t="s">
        <v>170</v>
      </c>
      <c r="F654">
        <v>82</v>
      </c>
      <c r="G654">
        <v>0</v>
      </c>
      <c r="H654">
        <v>0</v>
      </c>
      <c r="I654" s="31">
        <f t="shared" si="60"/>
        <v>0</v>
      </c>
      <c r="J654">
        <v>0</v>
      </c>
      <c r="K654">
        <v>0</v>
      </c>
      <c r="L654" s="3">
        <v>0</v>
      </c>
      <c r="M654" s="3">
        <v>0</v>
      </c>
      <c r="N654" s="3">
        <v>0</v>
      </c>
      <c r="O654" s="15">
        <f t="shared" si="61"/>
        <v>0</v>
      </c>
      <c r="P654">
        <v>2</v>
      </c>
      <c r="Q654">
        <v>0</v>
      </c>
      <c r="R654">
        <v>0</v>
      </c>
      <c r="S654" s="13">
        <f t="shared" si="62"/>
        <v>0</v>
      </c>
      <c r="T654" s="13">
        <f t="shared" si="63"/>
        <v>0</v>
      </c>
      <c r="U654">
        <v>4</v>
      </c>
      <c r="V654">
        <v>1</v>
      </c>
      <c r="W654">
        <v>0</v>
      </c>
      <c r="X654" s="2">
        <v>40.433333333299998</v>
      </c>
      <c r="Y654" s="21">
        <v>0.4833333333</v>
      </c>
      <c r="Z654">
        <v>0.49</v>
      </c>
      <c r="AA654">
        <v>4.99</v>
      </c>
      <c r="AB654" s="32">
        <f t="shared" si="64"/>
        <v>8.9416058394160572E-2</v>
      </c>
      <c r="AC654">
        <v>23</v>
      </c>
      <c r="AD654">
        <v>29</v>
      </c>
      <c r="AE654" s="17">
        <f t="shared" si="65"/>
        <v>0.44230769230769229</v>
      </c>
      <c r="AF654" s="35">
        <v>0</v>
      </c>
      <c r="AG654" s="35">
        <v>6</v>
      </c>
      <c r="AH654" s="35">
        <v>7</v>
      </c>
      <c r="AI654" s="35">
        <v>26</v>
      </c>
      <c r="AJ654" s="35">
        <v>1</v>
      </c>
      <c r="AK654" s="35">
        <v>11</v>
      </c>
      <c r="AL654" s="35">
        <v>25</v>
      </c>
      <c r="AM654" s="35">
        <v>0</v>
      </c>
      <c r="AN654">
        <v>1</v>
      </c>
      <c r="AO654">
        <v>0</v>
      </c>
      <c r="AP654" s="2">
        <v>-89.04</v>
      </c>
      <c r="AQ654" s="2">
        <v>-10.8</v>
      </c>
      <c r="AR654" s="2">
        <v>82.677999999999997</v>
      </c>
      <c r="AS654" s="21">
        <v>1.1040000000000001</v>
      </c>
      <c r="AT654" s="2">
        <v>-3.9</v>
      </c>
      <c r="AU654" s="2">
        <v>-0.1</v>
      </c>
      <c r="AV654" s="2">
        <v>0.1</v>
      </c>
      <c r="AW654" s="2">
        <v>0.1</v>
      </c>
      <c r="AX654" s="2">
        <v>-0.4</v>
      </c>
      <c r="AY654" s="2">
        <v>-0.4</v>
      </c>
    </row>
    <row r="655" spans="1:51" x14ac:dyDescent="0.2">
      <c r="A655" s="12" t="s">
        <v>1928</v>
      </c>
      <c r="B655" s="12" t="s">
        <v>2293</v>
      </c>
      <c r="C655" t="s">
        <v>2292</v>
      </c>
      <c r="D655" t="s">
        <v>147</v>
      </c>
      <c r="E655" s="12" t="s">
        <v>178</v>
      </c>
      <c r="F655">
        <v>78</v>
      </c>
      <c r="G655">
        <v>1</v>
      </c>
      <c r="H655">
        <v>0</v>
      </c>
      <c r="I655" s="31">
        <f t="shared" si="60"/>
        <v>1</v>
      </c>
      <c r="J655">
        <v>0</v>
      </c>
      <c r="K655">
        <v>0</v>
      </c>
      <c r="L655" s="3">
        <v>0</v>
      </c>
      <c r="M655" s="3">
        <v>0</v>
      </c>
      <c r="N655" s="3">
        <v>0</v>
      </c>
      <c r="O655" s="15">
        <f t="shared" si="61"/>
        <v>0</v>
      </c>
      <c r="P655">
        <v>1</v>
      </c>
      <c r="Q655">
        <v>0</v>
      </c>
      <c r="R655">
        <v>0</v>
      </c>
      <c r="S655" s="13">
        <f t="shared" si="62"/>
        <v>1</v>
      </c>
      <c r="T655" s="13">
        <f t="shared" si="63"/>
        <v>1</v>
      </c>
      <c r="U655">
        <v>12</v>
      </c>
      <c r="V655">
        <v>3</v>
      </c>
      <c r="W655">
        <v>1</v>
      </c>
      <c r="X655" s="2">
        <v>86.533333333300007</v>
      </c>
      <c r="Y655" s="21">
        <v>1.1000000000000001</v>
      </c>
      <c r="Z655">
        <v>1.1000000000000001</v>
      </c>
      <c r="AA655">
        <v>3.84</v>
      </c>
      <c r="AB655" s="32">
        <f t="shared" si="64"/>
        <v>0.22267206477732798</v>
      </c>
      <c r="AE655" s="17" t="str">
        <f t="shared" si="65"/>
        <v xml:space="preserve"> </v>
      </c>
      <c r="AF655" s="35">
        <v>2</v>
      </c>
      <c r="AG655" s="35">
        <v>5</v>
      </c>
      <c r="AH655" s="35">
        <v>10</v>
      </c>
      <c r="AI655" s="35">
        <v>67</v>
      </c>
      <c r="AJ655" s="35">
        <v>3</v>
      </c>
      <c r="AK655" s="35">
        <v>29</v>
      </c>
      <c r="AL655" s="35">
        <v>33</v>
      </c>
      <c r="AM655" s="35">
        <v>0</v>
      </c>
      <c r="AN655">
        <v>0</v>
      </c>
      <c r="AO655">
        <v>4</v>
      </c>
      <c r="AP655" s="2">
        <v>-82.86</v>
      </c>
      <c r="AQ655" s="2">
        <v>15.6</v>
      </c>
      <c r="AR655" s="2">
        <v>77.478999999999999</v>
      </c>
      <c r="AS655" s="21">
        <v>-6.9879999999999995</v>
      </c>
      <c r="AT655" s="2">
        <v>-8.1999999999999993</v>
      </c>
      <c r="AU655" s="2">
        <v>-0.2</v>
      </c>
      <c r="AV655" s="2">
        <v>-0.30000000000000004</v>
      </c>
      <c r="AW655" s="2">
        <v>0.2</v>
      </c>
      <c r="AX655" s="2">
        <v>1.2</v>
      </c>
      <c r="AY655" s="2">
        <v>0.9</v>
      </c>
    </row>
    <row r="656" spans="1:51" x14ac:dyDescent="0.2">
      <c r="A656" s="12" t="s">
        <v>2740</v>
      </c>
      <c r="B656" s="12" t="s">
        <v>2741</v>
      </c>
      <c r="C656" t="s">
        <v>2739</v>
      </c>
      <c r="D656" t="s">
        <v>271</v>
      </c>
      <c r="E656" s="12" t="s">
        <v>156</v>
      </c>
      <c r="F656">
        <v>81</v>
      </c>
      <c r="G656">
        <v>2</v>
      </c>
      <c r="H656">
        <v>2</v>
      </c>
      <c r="I656" s="31">
        <f t="shared" si="60"/>
        <v>4</v>
      </c>
      <c r="J656">
        <v>2</v>
      </c>
      <c r="K656">
        <v>0</v>
      </c>
      <c r="L656" s="3">
        <v>2</v>
      </c>
      <c r="M656" s="3">
        <v>2</v>
      </c>
      <c r="N656" s="3">
        <v>0</v>
      </c>
      <c r="O656" s="15">
        <f t="shared" si="61"/>
        <v>9.4285714285714288</v>
      </c>
      <c r="P656">
        <v>14</v>
      </c>
      <c r="Q656">
        <v>2</v>
      </c>
      <c r="R656">
        <v>4</v>
      </c>
      <c r="S656" s="13">
        <f t="shared" si="62"/>
        <v>0.14285714285714285</v>
      </c>
      <c r="T656" s="13">
        <f t="shared" si="63"/>
        <v>0.1</v>
      </c>
      <c r="U656">
        <v>19</v>
      </c>
      <c r="V656">
        <v>5</v>
      </c>
      <c r="W656">
        <v>2</v>
      </c>
      <c r="X656" s="2">
        <v>167.9333333333</v>
      </c>
      <c r="Y656" s="21">
        <v>2.0666666667000002</v>
      </c>
      <c r="Z656">
        <v>2.02</v>
      </c>
      <c r="AA656">
        <v>3.46</v>
      </c>
      <c r="AB656" s="32">
        <f t="shared" si="64"/>
        <v>0.36861313868613138</v>
      </c>
      <c r="AC656">
        <v>0</v>
      </c>
      <c r="AD656">
        <v>6</v>
      </c>
      <c r="AE656" s="17">
        <f t="shared" si="65"/>
        <v>0</v>
      </c>
      <c r="AF656" s="35">
        <v>7</v>
      </c>
      <c r="AG656" s="35">
        <v>13</v>
      </c>
      <c r="AH656" s="35">
        <v>26</v>
      </c>
      <c r="AI656" s="35">
        <v>133</v>
      </c>
      <c r="AJ656" s="35">
        <v>6</v>
      </c>
      <c r="AK656" s="35">
        <v>61</v>
      </c>
      <c r="AL656" s="35">
        <v>74</v>
      </c>
      <c r="AM656" s="35">
        <v>5</v>
      </c>
      <c r="AN656">
        <v>0</v>
      </c>
      <c r="AO656">
        <v>1</v>
      </c>
      <c r="AP656" s="2">
        <v>-87.05</v>
      </c>
      <c r="AQ656" s="2">
        <v>5.2</v>
      </c>
      <c r="AR656" s="2">
        <v>83.179000000000002</v>
      </c>
      <c r="AS656" s="21">
        <v>3.2679999999999998</v>
      </c>
      <c r="AT656" s="2">
        <v>-12.4</v>
      </c>
      <c r="AU656" s="2">
        <v>3.2</v>
      </c>
      <c r="AV656" s="2">
        <v>0.4</v>
      </c>
      <c r="AW656" s="2">
        <v>-0.30000000000000004</v>
      </c>
      <c r="AX656" s="2">
        <v>0</v>
      </c>
      <c r="AY656" s="2">
        <v>3.3</v>
      </c>
    </row>
    <row r="657" spans="1:51" x14ac:dyDescent="0.2">
      <c r="A657" s="12" t="s">
        <v>2027</v>
      </c>
      <c r="B657" s="12" t="s">
        <v>2028</v>
      </c>
      <c r="C657" t="s">
        <v>2026</v>
      </c>
      <c r="D657" t="s">
        <v>131</v>
      </c>
      <c r="E657" s="12" t="s">
        <v>178</v>
      </c>
      <c r="F657">
        <v>17</v>
      </c>
      <c r="G657">
        <v>0</v>
      </c>
      <c r="H657">
        <v>0</v>
      </c>
      <c r="I657" s="31">
        <f t="shared" si="60"/>
        <v>0</v>
      </c>
      <c r="J657">
        <v>0</v>
      </c>
      <c r="K657">
        <v>0</v>
      </c>
      <c r="L657" s="3">
        <v>0</v>
      </c>
      <c r="M657" s="3">
        <v>0</v>
      </c>
      <c r="N657" s="3">
        <v>0</v>
      </c>
      <c r="O657" s="15">
        <f t="shared" si="61"/>
        <v>0</v>
      </c>
      <c r="P657">
        <v>0</v>
      </c>
      <c r="Q657">
        <v>0</v>
      </c>
      <c r="R657">
        <v>0</v>
      </c>
      <c r="S657" s="13">
        <f t="shared" si="62"/>
        <v>0</v>
      </c>
      <c r="T657" s="13">
        <f t="shared" si="63"/>
        <v>0</v>
      </c>
      <c r="U657">
        <v>2</v>
      </c>
      <c r="V657">
        <v>1</v>
      </c>
      <c r="W657">
        <v>0</v>
      </c>
      <c r="X657" s="2">
        <v>10.5666666667</v>
      </c>
      <c r="Y657" s="21">
        <v>0.61666666670000003</v>
      </c>
      <c r="Z657">
        <v>0.61</v>
      </c>
      <c r="AA657">
        <v>5.43</v>
      </c>
      <c r="AB657" s="32">
        <f t="shared" si="64"/>
        <v>0.10099337748344371</v>
      </c>
      <c r="AE657" s="17" t="str">
        <f t="shared" si="65"/>
        <v xml:space="preserve"> </v>
      </c>
      <c r="AF657" s="35">
        <v>1</v>
      </c>
      <c r="AG657" s="35">
        <v>0</v>
      </c>
      <c r="AH657" s="35">
        <v>4</v>
      </c>
      <c r="AI657" s="35">
        <v>11</v>
      </c>
      <c r="AJ657" s="35">
        <v>0</v>
      </c>
      <c r="AK657" s="35">
        <v>2</v>
      </c>
      <c r="AL657" s="35">
        <v>6</v>
      </c>
      <c r="AM657" s="35">
        <v>0</v>
      </c>
      <c r="AN657">
        <v>0</v>
      </c>
      <c r="AO657">
        <v>0</v>
      </c>
      <c r="AP657" s="2">
        <v>-81.55</v>
      </c>
      <c r="AQ657" s="2">
        <v>11.4</v>
      </c>
      <c r="AR657" s="2">
        <v>76.688000000000002</v>
      </c>
      <c r="AS657" s="21">
        <v>6.2759999999999998</v>
      </c>
      <c r="AT657" s="2">
        <v>-0.8</v>
      </c>
      <c r="AU657" s="2">
        <v>0.1</v>
      </c>
      <c r="AV657" s="2">
        <v>-0.2</v>
      </c>
      <c r="AW657" s="2">
        <v>0.1</v>
      </c>
      <c r="AX657" s="2">
        <v>0.1</v>
      </c>
      <c r="AY657" s="2">
        <v>0.1</v>
      </c>
    </row>
    <row r="658" spans="1:51" x14ac:dyDescent="0.2">
      <c r="A658" s="12" t="s">
        <v>3370</v>
      </c>
      <c r="B658" s="12" t="s">
        <v>3371</v>
      </c>
      <c r="C658" t="s">
        <v>3369</v>
      </c>
      <c r="D658" t="s">
        <v>367</v>
      </c>
      <c r="E658" s="12" t="s">
        <v>178</v>
      </c>
      <c r="F658">
        <v>82</v>
      </c>
      <c r="G658">
        <v>0</v>
      </c>
      <c r="H658">
        <v>0</v>
      </c>
      <c r="I658" s="31">
        <f t="shared" si="60"/>
        <v>0</v>
      </c>
      <c r="J658">
        <v>0</v>
      </c>
      <c r="K658">
        <v>0</v>
      </c>
      <c r="L658" s="3">
        <v>0</v>
      </c>
      <c r="M658" s="3">
        <v>0</v>
      </c>
      <c r="N658" s="3">
        <v>0</v>
      </c>
      <c r="O658" s="15">
        <f t="shared" si="61"/>
        <v>0</v>
      </c>
      <c r="P658">
        <v>2</v>
      </c>
      <c r="Q658">
        <v>0</v>
      </c>
      <c r="R658">
        <v>1</v>
      </c>
      <c r="S658" s="13">
        <f t="shared" si="62"/>
        <v>0</v>
      </c>
      <c r="T658" s="13">
        <f t="shared" si="63"/>
        <v>0</v>
      </c>
      <c r="U658">
        <v>5</v>
      </c>
      <c r="V658">
        <v>2</v>
      </c>
      <c r="W658">
        <v>1</v>
      </c>
      <c r="X658" s="2">
        <v>55.0333333333</v>
      </c>
      <c r="Y658" s="21">
        <v>0.66666666670000008</v>
      </c>
      <c r="Z658">
        <v>0.67</v>
      </c>
      <c r="AA658">
        <v>5.19</v>
      </c>
      <c r="AB658" s="32">
        <f t="shared" si="64"/>
        <v>0.11433447098976109</v>
      </c>
      <c r="AE658" s="17" t="str">
        <f t="shared" si="65"/>
        <v xml:space="preserve"> </v>
      </c>
      <c r="AF658" s="35">
        <v>2</v>
      </c>
      <c r="AG658" s="35">
        <v>6</v>
      </c>
      <c r="AH658" s="35">
        <v>11</v>
      </c>
      <c r="AI658" s="35">
        <v>34</v>
      </c>
      <c r="AJ658" s="35">
        <v>5</v>
      </c>
      <c r="AK658" s="35">
        <v>9</v>
      </c>
      <c r="AL658" s="35">
        <v>17</v>
      </c>
      <c r="AM658" s="35">
        <v>4</v>
      </c>
      <c r="AN658">
        <v>1</v>
      </c>
      <c r="AO658">
        <v>0</v>
      </c>
      <c r="AP658" s="2">
        <v>-47.97</v>
      </c>
      <c r="AQ658" s="2">
        <v>40.9</v>
      </c>
      <c r="AR658" s="2">
        <v>81.64</v>
      </c>
      <c r="AS658" s="21">
        <v>1.7349999999999999</v>
      </c>
      <c r="AT658" s="2">
        <v>-3.7</v>
      </c>
      <c r="AU658" s="2">
        <v>1.6</v>
      </c>
      <c r="AV658" s="2">
        <v>-0.5</v>
      </c>
      <c r="AW658" s="2">
        <v>0.1</v>
      </c>
      <c r="AX658" s="2">
        <v>-0.60000000000000009</v>
      </c>
      <c r="AY658" s="2">
        <v>0.60000000000000009</v>
      </c>
    </row>
    <row r="659" spans="1:51" x14ac:dyDescent="0.2">
      <c r="A659" s="12" t="s">
        <v>334</v>
      </c>
      <c r="B659" s="12" t="s">
        <v>2761</v>
      </c>
      <c r="C659" t="s">
        <v>2760</v>
      </c>
      <c r="D659" t="s">
        <v>330</v>
      </c>
      <c r="E659" s="12" t="s">
        <v>546</v>
      </c>
      <c r="F659">
        <v>55</v>
      </c>
      <c r="G659">
        <v>0</v>
      </c>
      <c r="H659">
        <v>0</v>
      </c>
      <c r="I659" s="31">
        <f t="shared" si="60"/>
        <v>0</v>
      </c>
      <c r="J659">
        <v>0</v>
      </c>
      <c r="K659">
        <v>0</v>
      </c>
      <c r="L659" s="3">
        <v>0</v>
      </c>
      <c r="M659" s="3">
        <v>0</v>
      </c>
      <c r="N659" s="3">
        <v>0</v>
      </c>
      <c r="O659" s="15">
        <f t="shared" si="61"/>
        <v>0</v>
      </c>
      <c r="P659">
        <v>0</v>
      </c>
      <c r="Q659">
        <v>0</v>
      </c>
      <c r="R659">
        <v>0</v>
      </c>
      <c r="S659" s="13">
        <f t="shared" si="62"/>
        <v>0</v>
      </c>
      <c r="T659" s="13">
        <f t="shared" si="63"/>
        <v>0</v>
      </c>
      <c r="U659">
        <v>0</v>
      </c>
      <c r="V659">
        <v>0</v>
      </c>
      <c r="W659">
        <v>0</v>
      </c>
      <c r="X659" s="2">
        <v>1.7833333332999999</v>
      </c>
      <c r="Y659" s="21">
        <v>1.6666666699999999E-2</v>
      </c>
      <c r="Z659">
        <v>0.03</v>
      </c>
      <c r="AA659">
        <v>5.0199999999999996</v>
      </c>
      <c r="AB659" s="32">
        <f t="shared" si="64"/>
        <v>5.9405940594059407E-3</v>
      </c>
      <c r="AC659">
        <v>0</v>
      </c>
      <c r="AD659">
        <v>0</v>
      </c>
      <c r="AE659" s="17" t="str">
        <f t="shared" si="65"/>
        <v xml:space="preserve"> </v>
      </c>
      <c r="AF659" s="35">
        <v>0</v>
      </c>
      <c r="AG659" s="35">
        <v>0</v>
      </c>
      <c r="AH659" s="35">
        <v>0</v>
      </c>
      <c r="AI659" s="35">
        <v>1</v>
      </c>
      <c r="AJ659" s="35">
        <v>1</v>
      </c>
      <c r="AK659" s="35">
        <v>1</v>
      </c>
      <c r="AL659" s="35">
        <v>0</v>
      </c>
      <c r="AM659" s="35">
        <v>2</v>
      </c>
      <c r="AN659">
        <v>0</v>
      </c>
      <c r="AO659">
        <v>1</v>
      </c>
      <c r="AP659" s="2">
        <v>31.58</v>
      </c>
      <c r="AQ659" s="2">
        <v>124</v>
      </c>
      <c r="AR659" s="2">
        <v>82.441999999999993</v>
      </c>
      <c r="AS659" s="21">
        <v>3.2880000000000003</v>
      </c>
      <c r="AT659" s="2">
        <v>-0.1</v>
      </c>
      <c r="AU659" s="2">
        <v>0.1</v>
      </c>
      <c r="AV659" s="2">
        <v>0</v>
      </c>
      <c r="AW659" s="2">
        <v>0</v>
      </c>
      <c r="AX659" s="2">
        <v>0</v>
      </c>
      <c r="AY659" s="2">
        <v>0.1</v>
      </c>
    </row>
    <row r="660" spans="1:51" x14ac:dyDescent="0.2">
      <c r="A660" s="12" t="s">
        <v>1145</v>
      </c>
      <c r="B660" s="12" t="s">
        <v>1146</v>
      </c>
      <c r="C660" t="s">
        <v>1144</v>
      </c>
      <c r="D660" t="s">
        <v>147</v>
      </c>
      <c r="E660" s="12" t="s">
        <v>229</v>
      </c>
      <c r="F660">
        <v>39</v>
      </c>
      <c r="G660">
        <v>0</v>
      </c>
      <c r="H660">
        <v>0</v>
      </c>
      <c r="I660" s="31">
        <f t="shared" si="60"/>
        <v>0</v>
      </c>
      <c r="J660">
        <v>0</v>
      </c>
      <c r="K660">
        <v>0</v>
      </c>
      <c r="L660" s="3">
        <v>0</v>
      </c>
      <c r="M660" s="3">
        <v>0</v>
      </c>
      <c r="N660" s="3">
        <v>0</v>
      </c>
      <c r="O660" s="15">
        <f t="shared" si="61"/>
        <v>0</v>
      </c>
      <c r="P660">
        <v>2</v>
      </c>
      <c r="Q660">
        <v>0</v>
      </c>
      <c r="R660">
        <v>1</v>
      </c>
      <c r="S660" s="13">
        <f t="shared" si="62"/>
        <v>0</v>
      </c>
      <c r="T660" s="13">
        <f t="shared" si="63"/>
        <v>0</v>
      </c>
      <c r="U660">
        <v>5</v>
      </c>
      <c r="V660">
        <v>1</v>
      </c>
      <c r="W660">
        <v>0</v>
      </c>
      <c r="X660" s="2">
        <v>76.95</v>
      </c>
      <c r="Y660" s="21">
        <v>1.9666666667000001</v>
      </c>
      <c r="Z660">
        <v>1.92</v>
      </c>
      <c r="AA660">
        <v>2.94</v>
      </c>
      <c r="AB660" s="32">
        <f t="shared" si="64"/>
        <v>0.39506172839506176</v>
      </c>
      <c r="AC660">
        <v>1</v>
      </c>
      <c r="AD660">
        <v>2</v>
      </c>
      <c r="AE660" s="17">
        <f t="shared" si="65"/>
        <v>0.33333333333333331</v>
      </c>
      <c r="AF660" s="35">
        <v>0</v>
      </c>
      <c r="AG660" s="35">
        <v>5</v>
      </c>
      <c r="AH660" s="35">
        <v>7</v>
      </c>
      <c r="AI660" s="35">
        <v>63</v>
      </c>
      <c r="AJ660" s="35">
        <v>0</v>
      </c>
      <c r="AK660" s="35">
        <v>19</v>
      </c>
      <c r="AL660" s="35">
        <v>25</v>
      </c>
      <c r="AM660" s="35">
        <v>1</v>
      </c>
      <c r="AN660">
        <v>1</v>
      </c>
      <c r="AO660">
        <v>1</v>
      </c>
      <c r="AP660" s="2">
        <v>-83.52</v>
      </c>
      <c r="AQ660" s="2">
        <v>18.899999999999999</v>
      </c>
      <c r="AR660" s="2">
        <v>84.212000000000003</v>
      </c>
      <c r="AS660" s="21">
        <v>3.4710000000000001</v>
      </c>
      <c r="AT660" s="2">
        <v>-7.9</v>
      </c>
      <c r="AU660" s="2">
        <v>-1.8</v>
      </c>
      <c r="AV660" s="2">
        <v>-0.1</v>
      </c>
      <c r="AW660" s="2">
        <v>0.60000000000000009</v>
      </c>
      <c r="AX660" s="2">
        <v>0.60000000000000009</v>
      </c>
      <c r="AY660" s="2">
        <v>-0.7</v>
      </c>
    </row>
    <row r="661" spans="1:51" x14ac:dyDescent="0.2">
      <c r="A661" s="12" t="s">
        <v>1145</v>
      </c>
      <c r="B661" s="12" t="s">
        <v>2787</v>
      </c>
      <c r="C661" t="s">
        <v>2786</v>
      </c>
      <c r="D661" t="s">
        <v>177</v>
      </c>
      <c r="E661" s="12" t="s">
        <v>156</v>
      </c>
      <c r="F661">
        <v>3</v>
      </c>
      <c r="G661">
        <v>0</v>
      </c>
      <c r="H661">
        <v>0</v>
      </c>
      <c r="I661" s="31">
        <f t="shared" si="60"/>
        <v>0</v>
      </c>
      <c r="J661">
        <v>0</v>
      </c>
      <c r="K661">
        <v>0</v>
      </c>
      <c r="L661" s="3">
        <v>0</v>
      </c>
      <c r="M661" s="3">
        <v>0</v>
      </c>
      <c r="N661" s="3">
        <v>0</v>
      </c>
      <c r="O661" s="15">
        <f t="shared" si="61"/>
        <v>0</v>
      </c>
      <c r="P661">
        <v>0</v>
      </c>
      <c r="Q661">
        <v>0</v>
      </c>
      <c r="R661">
        <v>0</v>
      </c>
      <c r="S661" s="13">
        <f t="shared" si="62"/>
        <v>0</v>
      </c>
      <c r="T661" s="13">
        <f t="shared" si="63"/>
        <v>0</v>
      </c>
      <c r="U661">
        <v>0</v>
      </c>
      <c r="V661">
        <v>0</v>
      </c>
      <c r="W661">
        <v>0</v>
      </c>
      <c r="X661" s="2">
        <v>0</v>
      </c>
      <c r="Y661" s="21">
        <v>0</v>
      </c>
      <c r="AB661" s="32">
        <f t="shared" si="64"/>
        <v>0</v>
      </c>
      <c r="AC661">
        <v>0</v>
      </c>
      <c r="AD661">
        <v>0</v>
      </c>
      <c r="AE661" s="17" t="str">
        <f t="shared" si="65"/>
        <v xml:space="preserve"> </v>
      </c>
      <c r="AF661" s="35">
        <v>0</v>
      </c>
      <c r="AG661" s="35">
        <v>0</v>
      </c>
      <c r="AH661" s="35">
        <v>0</v>
      </c>
      <c r="AI661" s="35">
        <v>0</v>
      </c>
      <c r="AJ661" s="35">
        <v>0</v>
      </c>
      <c r="AK661" s="35">
        <v>0</v>
      </c>
      <c r="AL661" s="35">
        <v>0</v>
      </c>
      <c r="AM661" s="35">
        <v>0</v>
      </c>
      <c r="AN661">
        <v>0</v>
      </c>
      <c r="AO661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</row>
    <row r="662" spans="1:51" x14ac:dyDescent="0.2">
      <c r="A662" s="12" t="s">
        <v>1817</v>
      </c>
      <c r="B662" s="12" t="s">
        <v>1818</v>
      </c>
      <c r="C662" t="s">
        <v>1816</v>
      </c>
      <c r="D662" t="s">
        <v>343</v>
      </c>
      <c r="E662" s="12" t="s">
        <v>229</v>
      </c>
      <c r="F662">
        <v>76</v>
      </c>
      <c r="G662">
        <v>0</v>
      </c>
      <c r="H662">
        <v>0</v>
      </c>
      <c r="I662" s="31">
        <f t="shared" si="60"/>
        <v>0</v>
      </c>
      <c r="J662">
        <v>0</v>
      </c>
      <c r="K662">
        <v>0</v>
      </c>
      <c r="L662" s="3">
        <v>0</v>
      </c>
      <c r="M662" s="3">
        <v>0</v>
      </c>
      <c r="N662" s="3">
        <v>0</v>
      </c>
      <c r="O662" s="15">
        <f t="shared" si="61"/>
        <v>0</v>
      </c>
      <c r="P662">
        <v>0</v>
      </c>
      <c r="Q662">
        <v>0</v>
      </c>
      <c r="R662">
        <v>0</v>
      </c>
      <c r="S662" s="13">
        <f t="shared" si="62"/>
        <v>0</v>
      </c>
      <c r="T662" s="13">
        <f t="shared" si="63"/>
        <v>0</v>
      </c>
      <c r="U662">
        <v>0</v>
      </c>
      <c r="V662">
        <v>0</v>
      </c>
      <c r="W662">
        <v>0</v>
      </c>
      <c r="X662" s="2">
        <v>0.83333333330000003</v>
      </c>
      <c r="Y662" s="21">
        <v>0</v>
      </c>
      <c r="Z662">
        <v>0.01</v>
      </c>
      <c r="AA662">
        <v>4.83</v>
      </c>
      <c r="AB662" s="32">
        <f t="shared" si="64"/>
        <v>2.0661157024793389E-3</v>
      </c>
      <c r="AC662">
        <v>0</v>
      </c>
      <c r="AD662">
        <v>0</v>
      </c>
      <c r="AE662" s="17" t="str">
        <f t="shared" si="65"/>
        <v xml:space="preserve"> </v>
      </c>
      <c r="AF662" s="35">
        <v>0</v>
      </c>
      <c r="AG662" s="35">
        <v>0</v>
      </c>
      <c r="AH662" s="35">
        <v>0</v>
      </c>
      <c r="AI662" s="35">
        <v>0</v>
      </c>
      <c r="AJ662" s="35">
        <v>0</v>
      </c>
      <c r="AK662" s="35">
        <v>0</v>
      </c>
      <c r="AL662" s="35">
        <v>0</v>
      </c>
      <c r="AM662" s="35">
        <v>0</v>
      </c>
      <c r="AN662">
        <v>1</v>
      </c>
      <c r="AO662">
        <v>1</v>
      </c>
      <c r="AP662" s="2">
        <v>0</v>
      </c>
      <c r="AQ662" s="2">
        <v>88.4</v>
      </c>
      <c r="AR662" s="2">
        <v>73.677000000000007</v>
      </c>
      <c r="AS662" s="21">
        <v>-7.7809999999999997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</row>
    <row r="663" spans="1:51" x14ac:dyDescent="0.2">
      <c r="A663" s="12" t="s">
        <v>418</v>
      </c>
      <c r="B663" s="12" t="s">
        <v>419</v>
      </c>
      <c r="C663" t="s">
        <v>417</v>
      </c>
      <c r="D663" t="s">
        <v>338</v>
      </c>
      <c r="E663" s="12" t="s">
        <v>170</v>
      </c>
      <c r="F663">
        <v>80</v>
      </c>
      <c r="G663">
        <v>1</v>
      </c>
      <c r="H663">
        <v>3</v>
      </c>
      <c r="I663" s="31">
        <f t="shared" si="60"/>
        <v>4</v>
      </c>
      <c r="J663">
        <v>3</v>
      </c>
      <c r="K663">
        <v>0</v>
      </c>
      <c r="L663" s="3">
        <v>0</v>
      </c>
      <c r="M663" s="3">
        <v>3</v>
      </c>
      <c r="N663" s="3">
        <v>0</v>
      </c>
      <c r="O663" s="15">
        <f t="shared" si="61"/>
        <v>18.600000000000001</v>
      </c>
      <c r="P663">
        <v>9</v>
      </c>
      <c r="Q663">
        <v>4</v>
      </c>
      <c r="R663">
        <v>3</v>
      </c>
      <c r="S663" s="13">
        <f t="shared" si="62"/>
        <v>0.1111111111111111</v>
      </c>
      <c r="T663" s="13">
        <f t="shared" si="63"/>
        <v>6.25E-2</v>
      </c>
      <c r="U663">
        <v>12</v>
      </c>
      <c r="V663">
        <v>5</v>
      </c>
      <c r="W663">
        <v>6</v>
      </c>
      <c r="X663" s="2">
        <v>156.9</v>
      </c>
      <c r="Y663" s="21">
        <v>1.9500000000000002</v>
      </c>
      <c r="Z663">
        <v>1.85</v>
      </c>
      <c r="AA663">
        <v>3.35</v>
      </c>
      <c r="AB663" s="32">
        <f t="shared" si="64"/>
        <v>0.35576923076923078</v>
      </c>
      <c r="AC663">
        <v>128</v>
      </c>
      <c r="AD663">
        <v>108</v>
      </c>
      <c r="AE663" s="17">
        <f t="shared" si="65"/>
        <v>0.5423728813559322</v>
      </c>
      <c r="AF663" s="35">
        <v>5</v>
      </c>
      <c r="AG663" s="35">
        <v>13</v>
      </c>
      <c r="AH663" s="35">
        <v>26</v>
      </c>
      <c r="AI663" s="35">
        <v>113</v>
      </c>
      <c r="AJ663" s="35">
        <v>8</v>
      </c>
      <c r="AK663" s="35">
        <v>39</v>
      </c>
      <c r="AL663" s="35">
        <v>62</v>
      </c>
      <c r="AM663" s="35">
        <v>5</v>
      </c>
      <c r="AN663">
        <v>2</v>
      </c>
      <c r="AO663">
        <v>0</v>
      </c>
      <c r="AP663" s="2">
        <v>-74.39</v>
      </c>
      <c r="AQ663" s="2">
        <v>2.8</v>
      </c>
      <c r="AR663" s="2">
        <v>83.257999999999996</v>
      </c>
      <c r="AS663" s="21">
        <v>9.8889999999999993</v>
      </c>
      <c r="AT663" s="2">
        <v>-11.9</v>
      </c>
      <c r="AU663" s="2">
        <v>2.7</v>
      </c>
      <c r="AV663" s="2">
        <v>1.2</v>
      </c>
      <c r="AW663" s="2">
        <v>0.30000000000000004</v>
      </c>
      <c r="AX663" s="2">
        <v>-1.2</v>
      </c>
      <c r="AY663" s="2">
        <v>3</v>
      </c>
    </row>
    <row r="664" spans="1:51" x14ac:dyDescent="0.2">
      <c r="A664" s="12" t="s">
        <v>418</v>
      </c>
      <c r="B664" s="12" t="s">
        <v>936</v>
      </c>
      <c r="C664" t="s">
        <v>935</v>
      </c>
      <c r="D664" t="s">
        <v>169</v>
      </c>
      <c r="E664" s="12" t="s">
        <v>170</v>
      </c>
      <c r="F664">
        <v>9</v>
      </c>
      <c r="G664">
        <v>0</v>
      </c>
      <c r="H664">
        <v>0</v>
      </c>
      <c r="I664" s="31">
        <f t="shared" si="60"/>
        <v>0</v>
      </c>
      <c r="J664">
        <v>0</v>
      </c>
      <c r="K664">
        <v>0</v>
      </c>
      <c r="L664" s="3">
        <v>0</v>
      </c>
      <c r="M664" s="3">
        <v>0</v>
      </c>
      <c r="N664" s="3">
        <v>0</v>
      </c>
      <c r="O664" s="15">
        <f t="shared" si="61"/>
        <v>0</v>
      </c>
      <c r="P664">
        <v>0</v>
      </c>
      <c r="Q664">
        <v>0</v>
      </c>
      <c r="R664">
        <v>0</v>
      </c>
      <c r="S664" s="13">
        <f t="shared" si="62"/>
        <v>0</v>
      </c>
      <c r="T664" s="13">
        <f t="shared" si="63"/>
        <v>0</v>
      </c>
      <c r="U664">
        <v>0</v>
      </c>
      <c r="V664">
        <v>0</v>
      </c>
      <c r="W664">
        <v>0</v>
      </c>
      <c r="X664" s="2">
        <v>0</v>
      </c>
      <c r="Y664" s="21">
        <v>0</v>
      </c>
      <c r="AB664" s="32">
        <f t="shared" si="64"/>
        <v>0</v>
      </c>
      <c r="AC664">
        <v>0</v>
      </c>
      <c r="AD664">
        <v>0</v>
      </c>
      <c r="AE664" s="17" t="str">
        <f t="shared" si="65"/>
        <v xml:space="preserve"> </v>
      </c>
      <c r="AF664" s="35">
        <v>0</v>
      </c>
      <c r="AG664" s="35">
        <v>0</v>
      </c>
      <c r="AH664" s="35">
        <v>0</v>
      </c>
      <c r="AI664" s="35">
        <v>0</v>
      </c>
      <c r="AJ664" s="35">
        <v>0</v>
      </c>
      <c r="AK664" s="35">
        <v>0</v>
      </c>
      <c r="AL664" s="35">
        <v>0</v>
      </c>
      <c r="AM664" s="35">
        <v>0</v>
      </c>
      <c r="AN664">
        <v>0</v>
      </c>
      <c r="AO664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</row>
    <row r="665" spans="1:51" x14ac:dyDescent="0.2">
      <c r="A665" s="12" t="s">
        <v>524</v>
      </c>
      <c r="B665" s="12" t="s">
        <v>525</v>
      </c>
      <c r="C665" t="s">
        <v>523</v>
      </c>
      <c r="D665" t="s">
        <v>330</v>
      </c>
      <c r="E665" s="12" t="s">
        <v>156</v>
      </c>
      <c r="F665">
        <v>82</v>
      </c>
      <c r="G665">
        <v>0</v>
      </c>
      <c r="H665">
        <v>0</v>
      </c>
      <c r="I665" s="31">
        <f t="shared" si="60"/>
        <v>0</v>
      </c>
      <c r="J665">
        <v>0</v>
      </c>
      <c r="K665">
        <v>0</v>
      </c>
      <c r="L665" s="3">
        <v>0</v>
      </c>
      <c r="M665" s="3">
        <v>0</v>
      </c>
      <c r="N665" s="3">
        <v>0</v>
      </c>
      <c r="O665" s="15">
        <f t="shared" si="61"/>
        <v>0</v>
      </c>
      <c r="P665">
        <v>0</v>
      </c>
      <c r="Q665">
        <v>0</v>
      </c>
      <c r="R665">
        <v>0</v>
      </c>
      <c r="S665" s="13">
        <f t="shared" si="62"/>
        <v>0</v>
      </c>
      <c r="T665" s="13">
        <f t="shared" si="63"/>
        <v>0</v>
      </c>
      <c r="U665">
        <v>0</v>
      </c>
      <c r="V665">
        <v>0</v>
      </c>
      <c r="W665">
        <v>0</v>
      </c>
      <c r="X665" s="2">
        <v>0</v>
      </c>
      <c r="Y665" s="21">
        <v>0</v>
      </c>
      <c r="AB665" s="32">
        <f t="shared" si="64"/>
        <v>0</v>
      </c>
      <c r="AC665">
        <v>0</v>
      </c>
      <c r="AD665">
        <v>0</v>
      </c>
      <c r="AE665" s="17" t="str">
        <f t="shared" si="65"/>
        <v xml:space="preserve"> </v>
      </c>
      <c r="AF665" s="35">
        <v>0</v>
      </c>
      <c r="AG665" s="35">
        <v>0</v>
      </c>
      <c r="AH665" s="35">
        <v>0</v>
      </c>
      <c r="AI665" s="35">
        <v>0</v>
      </c>
      <c r="AJ665" s="35">
        <v>0</v>
      </c>
      <c r="AK665" s="35">
        <v>0</v>
      </c>
      <c r="AL665" s="35">
        <v>0</v>
      </c>
      <c r="AM665" s="35">
        <v>0</v>
      </c>
      <c r="AN665">
        <v>0</v>
      </c>
      <c r="AO665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</row>
    <row r="666" spans="1:51" x14ac:dyDescent="0.2">
      <c r="A666" s="12" t="s">
        <v>524</v>
      </c>
      <c r="B666" s="12" t="s">
        <v>1157</v>
      </c>
      <c r="C666" t="s">
        <v>1156</v>
      </c>
      <c r="D666" t="s">
        <v>382</v>
      </c>
      <c r="E666" s="12" t="s">
        <v>148</v>
      </c>
      <c r="F666">
        <v>75</v>
      </c>
      <c r="G666">
        <v>2</v>
      </c>
      <c r="H666">
        <v>0</v>
      </c>
      <c r="I666" s="31">
        <f t="shared" si="60"/>
        <v>2</v>
      </c>
      <c r="J666">
        <v>0</v>
      </c>
      <c r="K666">
        <v>0</v>
      </c>
      <c r="L666" s="3">
        <v>2</v>
      </c>
      <c r="M666" s="3">
        <v>0</v>
      </c>
      <c r="N666" s="3">
        <v>0</v>
      </c>
      <c r="O666" s="15">
        <f t="shared" si="61"/>
        <v>0</v>
      </c>
      <c r="P666">
        <v>7</v>
      </c>
      <c r="Q666">
        <v>3</v>
      </c>
      <c r="R666">
        <v>4</v>
      </c>
      <c r="S666" s="13">
        <f t="shared" si="62"/>
        <v>0.2857142857142857</v>
      </c>
      <c r="T666" s="13">
        <f t="shared" si="63"/>
        <v>0.14285714285714285</v>
      </c>
      <c r="U666">
        <v>12</v>
      </c>
      <c r="V666">
        <v>5</v>
      </c>
      <c r="W666">
        <v>5</v>
      </c>
      <c r="X666" s="2">
        <v>136.38333333329999</v>
      </c>
      <c r="Y666" s="21">
        <v>1.8166666667</v>
      </c>
      <c r="Z666">
        <v>1.8</v>
      </c>
      <c r="AA666">
        <v>2.8</v>
      </c>
      <c r="AB666" s="32">
        <f t="shared" si="64"/>
        <v>0.39130434782608697</v>
      </c>
      <c r="AC666">
        <v>1</v>
      </c>
      <c r="AD666">
        <v>2</v>
      </c>
      <c r="AE666" s="17">
        <f t="shared" si="65"/>
        <v>0.33333333333333331</v>
      </c>
      <c r="AF666" s="35">
        <v>4</v>
      </c>
      <c r="AG666" s="35">
        <v>17</v>
      </c>
      <c r="AH666" s="35">
        <v>16</v>
      </c>
      <c r="AI666" s="35">
        <v>95</v>
      </c>
      <c r="AJ666" s="35">
        <v>6</v>
      </c>
      <c r="AK666" s="35">
        <v>52</v>
      </c>
      <c r="AL666" s="35">
        <v>49</v>
      </c>
      <c r="AM666" s="35">
        <v>8</v>
      </c>
      <c r="AN666">
        <v>0</v>
      </c>
      <c r="AO666">
        <v>0</v>
      </c>
      <c r="AP666" s="2">
        <v>-79.510000000000005</v>
      </c>
      <c r="AQ666" s="2">
        <v>-11.9</v>
      </c>
      <c r="AR666" s="2">
        <v>82.881</v>
      </c>
      <c r="AS666" s="21">
        <v>-2.0430000000000001</v>
      </c>
      <c r="AT666" s="2">
        <v>-11.9</v>
      </c>
      <c r="AU666" s="2">
        <v>0.4</v>
      </c>
      <c r="AV666" s="2">
        <v>0.5</v>
      </c>
      <c r="AW666" s="2">
        <v>0.7</v>
      </c>
      <c r="AX666" s="2">
        <v>-1.1000000000000001</v>
      </c>
      <c r="AY666" s="2">
        <v>0.60000000000000009</v>
      </c>
    </row>
    <row r="667" spans="1:51" x14ac:dyDescent="0.2">
      <c r="A667" s="12" t="s">
        <v>524</v>
      </c>
      <c r="B667" s="12" t="s">
        <v>1166</v>
      </c>
      <c r="C667" t="s">
        <v>1165</v>
      </c>
      <c r="D667" s="12" t="s">
        <v>343</v>
      </c>
      <c r="E667" s="12" t="s">
        <v>148</v>
      </c>
      <c r="F667">
        <v>30</v>
      </c>
      <c r="G667">
        <v>0</v>
      </c>
      <c r="H667">
        <v>0</v>
      </c>
      <c r="I667" s="31">
        <f t="shared" si="60"/>
        <v>0</v>
      </c>
      <c r="J667">
        <v>0</v>
      </c>
      <c r="K667">
        <v>0</v>
      </c>
      <c r="L667" s="3">
        <v>0</v>
      </c>
      <c r="M667" s="3">
        <v>0</v>
      </c>
      <c r="N667" s="3">
        <v>0</v>
      </c>
      <c r="O667" s="15">
        <f t="shared" si="61"/>
        <v>0</v>
      </c>
      <c r="P667">
        <v>2</v>
      </c>
      <c r="Q667">
        <v>1</v>
      </c>
      <c r="R667">
        <v>1</v>
      </c>
      <c r="S667" s="13">
        <f t="shared" si="62"/>
        <v>0</v>
      </c>
      <c r="T667" s="13">
        <f t="shared" si="63"/>
        <v>0</v>
      </c>
      <c r="U667">
        <v>3</v>
      </c>
      <c r="V667">
        <v>0</v>
      </c>
      <c r="W667">
        <v>0</v>
      </c>
      <c r="X667" s="2">
        <v>35.116666666699999</v>
      </c>
      <c r="Y667" s="21">
        <v>1.1666666667000001</v>
      </c>
      <c r="Z667">
        <v>1.17</v>
      </c>
      <c r="AA667">
        <v>4.45</v>
      </c>
      <c r="AB667" s="32">
        <f t="shared" si="64"/>
        <v>0.20818505338078291</v>
      </c>
      <c r="AC667">
        <v>0</v>
      </c>
      <c r="AD667">
        <v>1</v>
      </c>
      <c r="AE667" s="17">
        <f t="shared" si="65"/>
        <v>0</v>
      </c>
      <c r="AF667" s="35">
        <v>0</v>
      </c>
      <c r="AG667" s="35">
        <v>2</v>
      </c>
      <c r="AH667" s="35">
        <v>5</v>
      </c>
      <c r="AI667" s="35">
        <v>19</v>
      </c>
      <c r="AJ667" s="35">
        <v>1</v>
      </c>
      <c r="AK667" s="35">
        <v>11</v>
      </c>
      <c r="AL667" s="35">
        <v>9</v>
      </c>
      <c r="AM667" s="35">
        <v>1</v>
      </c>
      <c r="AN667">
        <v>0</v>
      </c>
      <c r="AO667">
        <v>0</v>
      </c>
      <c r="AP667" s="2">
        <v>-58.09</v>
      </c>
      <c r="AQ667" s="2">
        <v>35.799999999999997</v>
      </c>
      <c r="AR667" s="2">
        <v>85.488</v>
      </c>
      <c r="AS667" s="21">
        <v>-0.88700000000000001</v>
      </c>
      <c r="AT667" s="2">
        <v>-2.5</v>
      </c>
      <c r="AU667" s="2">
        <v>0.60000000000000009</v>
      </c>
      <c r="AV667" s="2">
        <v>0.2</v>
      </c>
      <c r="AW667" s="2">
        <v>0.2</v>
      </c>
      <c r="AX667" s="2">
        <v>-0.1</v>
      </c>
      <c r="AY667" s="2">
        <v>0.9</v>
      </c>
    </row>
    <row r="668" spans="1:51" x14ac:dyDescent="0.2">
      <c r="A668" s="12" t="s">
        <v>524</v>
      </c>
      <c r="B668" s="12" t="s">
        <v>1802</v>
      </c>
      <c r="C668" t="s">
        <v>1801</v>
      </c>
      <c r="D668" t="s">
        <v>367</v>
      </c>
      <c r="E668" s="12" t="s">
        <v>148</v>
      </c>
      <c r="F668">
        <v>5</v>
      </c>
      <c r="G668">
        <v>0</v>
      </c>
      <c r="H668">
        <v>0</v>
      </c>
      <c r="I668" s="31">
        <f t="shared" si="60"/>
        <v>0</v>
      </c>
      <c r="J668">
        <v>0</v>
      </c>
      <c r="K668">
        <v>0</v>
      </c>
      <c r="L668" s="3">
        <v>0</v>
      </c>
      <c r="M668" s="3">
        <v>0</v>
      </c>
      <c r="N668" s="3">
        <v>0</v>
      </c>
      <c r="O668" s="15">
        <f t="shared" si="61"/>
        <v>0</v>
      </c>
      <c r="P668">
        <v>0</v>
      </c>
      <c r="Q668">
        <v>0</v>
      </c>
      <c r="R668">
        <v>0</v>
      </c>
      <c r="S668" s="13">
        <f t="shared" si="62"/>
        <v>0</v>
      </c>
      <c r="T668" s="13">
        <f t="shared" si="63"/>
        <v>0</v>
      </c>
      <c r="U668">
        <v>1</v>
      </c>
      <c r="V668">
        <v>0</v>
      </c>
      <c r="W668">
        <v>0</v>
      </c>
      <c r="X668" s="2">
        <v>4.7333333333000001</v>
      </c>
      <c r="Y668" s="21">
        <v>0.93333333330000001</v>
      </c>
      <c r="Z668">
        <v>0.95</v>
      </c>
      <c r="AA668">
        <v>3.98</v>
      </c>
      <c r="AB668" s="32">
        <f t="shared" si="64"/>
        <v>0.1926977687626775</v>
      </c>
      <c r="AC668">
        <v>0</v>
      </c>
      <c r="AD668">
        <v>0</v>
      </c>
      <c r="AE668" s="17" t="str">
        <f t="shared" si="65"/>
        <v xml:space="preserve"> </v>
      </c>
      <c r="AF668" s="35">
        <v>0</v>
      </c>
      <c r="AG668" s="35">
        <v>0</v>
      </c>
      <c r="AH668" s="35">
        <v>0</v>
      </c>
      <c r="AI668" s="35">
        <v>3</v>
      </c>
      <c r="AJ668" s="35">
        <v>0</v>
      </c>
      <c r="AK668" s="35">
        <v>1</v>
      </c>
      <c r="AL668" s="35">
        <v>3</v>
      </c>
      <c r="AM668" s="35">
        <v>0</v>
      </c>
      <c r="AN668">
        <v>0</v>
      </c>
      <c r="AO668">
        <v>0</v>
      </c>
      <c r="AP668" s="2">
        <v>-88.73</v>
      </c>
      <c r="AQ668" s="2">
        <v>-43.5</v>
      </c>
      <c r="AR668" s="2">
        <v>85.820999999999998</v>
      </c>
      <c r="AS668" s="21">
        <v>7.3639999999999999</v>
      </c>
      <c r="AT668" s="2">
        <v>-0.2</v>
      </c>
      <c r="AU668" s="2">
        <v>0.2</v>
      </c>
      <c r="AV668" s="2">
        <v>-0.1</v>
      </c>
      <c r="AW668" s="2">
        <v>0</v>
      </c>
      <c r="AX668" s="2">
        <v>-0.1</v>
      </c>
      <c r="AY668" s="2">
        <v>0</v>
      </c>
    </row>
    <row r="669" spans="1:51" x14ac:dyDescent="0.2">
      <c r="A669" s="12" t="s">
        <v>524</v>
      </c>
      <c r="B669" s="12" t="s">
        <v>1965</v>
      </c>
      <c r="C669" t="s">
        <v>1964</v>
      </c>
      <c r="D669" t="s">
        <v>139</v>
      </c>
      <c r="E669" s="12" t="s">
        <v>148</v>
      </c>
      <c r="F669">
        <v>5</v>
      </c>
      <c r="G669">
        <v>0</v>
      </c>
      <c r="H669">
        <v>0</v>
      </c>
      <c r="I669" s="31">
        <f t="shared" si="60"/>
        <v>0</v>
      </c>
      <c r="J669">
        <v>0</v>
      </c>
      <c r="K669">
        <v>0</v>
      </c>
      <c r="L669" s="3">
        <v>0</v>
      </c>
      <c r="M669" s="3">
        <v>0</v>
      </c>
      <c r="N669" s="3">
        <v>0</v>
      </c>
      <c r="O669" s="15">
        <f t="shared" si="61"/>
        <v>0</v>
      </c>
      <c r="P669">
        <v>0</v>
      </c>
      <c r="Q669">
        <v>0</v>
      </c>
      <c r="R669">
        <v>0</v>
      </c>
      <c r="S669" s="13">
        <f t="shared" si="62"/>
        <v>0</v>
      </c>
      <c r="T669" s="13">
        <f t="shared" si="63"/>
        <v>0</v>
      </c>
      <c r="U669">
        <v>0</v>
      </c>
      <c r="V669">
        <v>0</v>
      </c>
      <c r="W669">
        <v>0</v>
      </c>
      <c r="X669" s="2">
        <v>7.3666666667000005</v>
      </c>
      <c r="Y669" s="21">
        <v>1.4666666667000001</v>
      </c>
      <c r="Z669">
        <v>1.47</v>
      </c>
      <c r="AA669">
        <v>3.93</v>
      </c>
      <c r="AB669" s="32">
        <f t="shared" si="64"/>
        <v>0.2722222222222222</v>
      </c>
      <c r="AC669">
        <v>0</v>
      </c>
      <c r="AD669">
        <v>0</v>
      </c>
      <c r="AE669" s="17" t="str">
        <f t="shared" si="65"/>
        <v xml:space="preserve"> </v>
      </c>
      <c r="AF669" s="35">
        <v>0</v>
      </c>
      <c r="AG669" s="35">
        <v>0</v>
      </c>
      <c r="AH669" s="35">
        <v>0</v>
      </c>
      <c r="AI669" s="35">
        <v>9</v>
      </c>
      <c r="AJ669" s="35">
        <v>0</v>
      </c>
      <c r="AK669" s="35">
        <v>2</v>
      </c>
      <c r="AL669" s="35">
        <v>1</v>
      </c>
      <c r="AM669" s="35">
        <v>1</v>
      </c>
      <c r="AN669">
        <v>0</v>
      </c>
      <c r="AO669">
        <v>0</v>
      </c>
      <c r="AP669" s="2">
        <v>-89.59</v>
      </c>
      <c r="AQ669" s="2">
        <v>23.3</v>
      </c>
      <c r="AR669" s="2">
        <v>80.573999999999998</v>
      </c>
      <c r="AS669" s="21">
        <v>-2.718</v>
      </c>
      <c r="AT669" s="2">
        <v>-1.7000000000000002</v>
      </c>
      <c r="AU669" s="2">
        <v>-1</v>
      </c>
      <c r="AV669" s="2">
        <v>0.1</v>
      </c>
      <c r="AW669" s="2">
        <v>0.1</v>
      </c>
      <c r="AX669" s="2">
        <v>0.2</v>
      </c>
      <c r="AY669" s="2">
        <v>-0.7</v>
      </c>
    </row>
    <row r="670" spans="1:51" x14ac:dyDescent="0.2">
      <c r="A670" s="12" t="s">
        <v>524</v>
      </c>
      <c r="B670" s="12" t="s">
        <v>1969</v>
      </c>
      <c r="C670" t="s">
        <v>1972</v>
      </c>
      <c r="D670" t="s">
        <v>442</v>
      </c>
      <c r="E670" s="12" t="s">
        <v>148</v>
      </c>
      <c r="F670">
        <v>69</v>
      </c>
      <c r="G670">
        <v>0</v>
      </c>
      <c r="H670">
        <v>0</v>
      </c>
      <c r="I670" s="31">
        <f t="shared" si="60"/>
        <v>0</v>
      </c>
      <c r="J670">
        <v>0</v>
      </c>
      <c r="K670">
        <v>0</v>
      </c>
      <c r="L670" s="3">
        <v>0</v>
      </c>
      <c r="M670" s="3">
        <v>0</v>
      </c>
      <c r="N670" s="3">
        <v>0</v>
      </c>
      <c r="O670" s="15">
        <f t="shared" si="61"/>
        <v>0</v>
      </c>
      <c r="P670">
        <v>0</v>
      </c>
      <c r="Q670">
        <v>0</v>
      </c>
      <c r="R670">
        <v>0</v>
      </c>
      <c r="S670" s="13">
        <f t="shared" si="62"/>
        <v>0</v>
      </c>
      <c r="T670" s="13">
        <f t="shared" si="63"/>
        <v>0</v>
      </c>
      <c r="U670">
        <v>0</v>
      </c>
      <c r="V670">
        <v>0</v>
      </c>
      <c r="W670">
        <v>0</v>
      </c>
      <c r="X670" s="2">
        <v>0.96666666670000001</v>
      </c>
      <c r="Y670" s="21">
        <v>0</v>
      </c>
      <c r="Z670">
        <v>0.01</v>
      </c>
      <c r="AA670">
        <v>4.8499999999999996</v>
      </c>
      <c r="AB670" s="32">
        <f t="shared" si="64"/>
        <v>2.05761316872428E-3</v>
      </c>
      <c r="AC670">
        <v>0</v>
      </c>
      <c r="AD670">
        <v>0</v>
      </c>
      <c r="AE670" s="17" t="str">
        <f t="shared" si="65"/>
        <v xml:space="preserve"> </v>
      </c>
      <c r="AF670" s="35">
        <v>0</v>
      </c>
      <c r="AG670" s="35">
        <v>0</v>
      </c>
      <c r="AH670" s="35">
        <v>1</v>
      </c>
      <c r="AI670" s="35">
        <v>1</v>
      </c>
      <c r="AJ670" s="35">
        <v>0</v>
      </c>
      <c r="AK670" s="35">
        <v>0</v>
      </c>
      <c r="AL670" s="35">
        <v>0</v>
      </c>
      <c r="AM670" s="35">
        <v>0</v>
      </c>
      <c r="AN670">
        <v>0</v>
      </c>
      <c r="AO670">
        <v>0</v>
      </c>
      <c r="AP670" s="2">
        <v>-62.07</v>
      </c>
      <c r="AQ670" s="2">
        <v>19.5</v>
      </c>
      <c r="AR670" s="2">
        <v>96.846000000000004</v>
      </c>
      <c r="AS670" s="21">
        <v>17.984999999999999</v>
      </c>
      <c r="AT670" s="2">
        <v>-0.1</v>
      </c>
      <c r="AU670" s="2">
        <v>0</v>
      </c>
      <c r="AV670" s="2">
        <v>0</v>
      </c>
      <c r="AW670" s="2">
        <v>0</v>
      </c>
      <c r="AX670" s="2">
        <v>0</v>
      </c>
      <c r="AY670" s="2">
        <v>-0.1</v>
      </c>
    </row>
    <row r="671" spans="1:51" x14ac:dyDescent="0.2">
      <c r="A671" s="12" t="s">
        <v>524</v>
      </c>
      <c r="B671" s="12" t="s">
        <v>2345</v>
      </c>
      <c r="C671" t="s">
        <v>2344</v>
      </c>
      <c r="D671" t="s">
        <v>610</v>
      </c>
      <c r="E671" s="12" t="s">
        <v>123</v>
      </c>
      <c r="F671">
        <v>82</v>
      </c>
      <c r="G671">
        <v>2</v>
      </c>
      <c r="H671">
        <v>0</v>
      </c>
      <c r="I671" s="31">
        <f t="shared" si="60"/>
        <v>2</v>
      </c>
      <c r="J671">
        <v>0</v>
      </c>
      <c r="K671">
        <v>0</v>
      </c>
      <c r="L671" s="3">
        <v>2</v>
      </c>
      <c r="M671" s="3">
        <v>0</v>
      </c>
      <c r="N671" s="3">
        <v>0</v>
      </c>
      <c r="O671" s="15">
        <f t="shared" si="61"/>
        <v>0</v>
      </c>
      <c r="P671">
        <v>8</v>
      </c>
      <c r="Q671">
        <v>1</v>
      </c>
      <c r="R671">
        <v>1</v>
      </c>
      <c r="S671" s="13">
        <f t="shared" si="62"/>
        <v>0.25</v>
      </c>
      <c r="T671" s="13">
        <f t="shared" si="63"/>
        <v>0.2</v>
      </c>
      <c r="U671">
        <v>6</v>
      </c>
      <c r="V671">
        <v>1</v>
      </c>
      <c r="W671">
        <v>3</v>
      </c>
      <c r="X671" s="2">
        <v>135.05000000000001</v>
      </c>
      <c r="Y671" s="21">
        <v>1.6333333333</v>
      </c>
      <c r="Z671">
        <v>1.65</v>
      </c>
      <c r="AA671">
        <v>2.69</v>
      </c>
      <c r="AB671" s="32">
        <f t="shared" si="64"/>
        <v>0.38018433179723504</v>
      </c>
      <c r="AC671">
        <v>25</v>
      </c>
      <c r="AD671">
        <v>38</v>
      </c>
      <c r="AE671" s="17">
        <f t="shared" si="65"/>
        <v>0.3968253968253968</v>
      </c>
      <c r="AF671" s="35">
        <v>3</v>
      </c>
      <c r="AG671" s="35">
        <v>16</v>
      </c>
      <c r="AH671" s="35">
        <v>15</v>
      </c>
      <c r="AI671" s="35">
        <v>106</v>
      </c>
      <c r="AJ671" s="35">
        <v>5</v>
      </c>
      <c r="AK671" s="35">
        <v>52</v>
      </c>
      <c r="AL671" s="35">
        <v>56</v>
      </c>
      <c r="AM671" s="35">
        <v>6</v>
      </c>
      <c r="AN671">
        <v>0</v>
      </c>
      <c r="AO671">
        <v>0</v>
      </c>
      <c r="AP671" s="2">
        <v>-89.19</v>
      </c>
      <c r="AQ671" s="2">
        <v>-14</v>
      </c>
      <c r="AR671" s="2">
        <v>79.578999999999994</v>
      </c>
      <c r="AS671" s="21">
        <v>0.154</v>
      </c>
      <c r="AT671" s="2">
        <v>-13.1</v>
      </c>
      <c r="AU671" s="2">
        <v>0.2</v>
      </c>
      <c r="AV671" s="2">
        <v>1.2</v>
      </c>
      <c r="AW671" s="2">
        <v>0.4</v>
      </c>
      <c r="AX671" s="2">
        <v>-2.2999999999999998</v>
      </c>
      <c r="AY671" s="2">
        <v>-0.4</v>
      </c>
    </row>
    <row r="672" spans="1:51" x14ac:dyDescent="0.2">
      <c r="A672" s="12" t="s">
        <v>524</v>
      </c>
      <c r="B672" s="12" t="s">
        <v>2348</v>
      </c>
      <c r="C672" t="s">
        <v>2347</v>
      </c>
      <c r="D672" t="s">
        <v>192</v>
      </c>
      <c r="E672" s="12" t="s">
        <v>156</v>
      </c>
      <c r="F672">
        <v>62</v>
      </c>
      <c r="G672">
        <v>0</v>
      </c>
      <c r="H672">
        <v>0</v>
      </c>
      <c r="I672" s="31">
        <f t="shared" si="60"/>
        <v>0</v>
      </c>
      <c r="J672">
        <v>0</v>
      </c>
      <c r="K672">
        <v>0</v>
      </c>
      <c r="L672" s="3">
        <v>0</v>
      </c>
      <c r="M672" s="3">
        <v>0</v>
      </c>
      <c r="N672" s="3">
        <v>0</v>
      </c>
      <c r="O672" s="15">
        <f t="shared" si="61"/>
        <v>0</v>
      </c>
      <c r="P672">
        <v>0</v>
      </c>
      <c r="Q672">
        <v>0</v>
      </c>
      <c r="R672">
        <v>0</v>
      </c>
      <c r="S672" s="13">
        <f t="shared" si="62"/>
        <v>0</v>
      </c>
      <c r="T672" s="13">
        <f t="shared" si="63"/>
        <v>0</v>
      </c>
      <c r="U672">
        <v>0</v>
      </c>
      <c r="V672">
        <v>0</v>
      </c>
      <c r="W672">
        <v>0</v>
      </c>
      <c r="X672" s="2">
        <v>0.93333333330000001</v>
      </c>
      <c r="Y672" s="21">
        <v>0</v>
      </c>
      <c r="Z672">
        <v>0.02</v>
      </c>
      <c r="AA672">
        <v>5.17</v>
      </c>
      <c r="AB672" s="32">
        <f t="shared" si="64"/>
        <v>3.8535645472061661E-3</v>
      </c>
      <c r="AC672">
        <v>0</v>
      </c>
      <c r="AD672">
        <v>1</v>
      </c>
      <c r="AE672" s="17">
        <f t="shared" si="65"/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0</v>
      </c>
      <c r="AN672">
        <v>0</v>
      </c>
      <c r="AO672">
        <v>0</v>
      </c>
      <c r="AP672" s="2">
        <v>0</v>
      </c>
      <c r="AQ672" s="2">
        <v>94.6</v>
      </c>
      <c r="AR672" s="2">
        <v>80.287999999999997</v>
      </c>
      <c r="AS672" s="21">
        <v>1.01</v>
      </c>
      <c r="AT672" s="2">
        <v>0</v>
      </c>
      <c r="AU672" s="2">
        <v>0</v>
      </c>
      <c r="AV672" s="2">
        <v>-0.1</v>
      </c>
      <c r="AW672" s="2">
        <v>0</v>
      </c>
      <c r="AX672" s="2">
        <v>0</v>
      </c>
      <c r="AY672" s="2">
        <v>0</v>
      </c>
    </row>
    <row r="673" spans="1:51" x14ac:dyDescent="0.2">
      <c r="A673" s="12" t="s">
        <v>524</v>
      </c>
      <c r="B673" s="12" t="s">
        <v>3160</v>
      </c>
      <c r="C673" t="s">
        <v>3159</v>
      </c>
      <c r="D673" t="s">
        <v>442</v>
      </c>
      <c r="E673" s="12" t="s">
        <v>113</v>
      </c>
      <c r="F673">
        <v>82</v>
      </c>
      <c r="G673">
        <v>0</v>
      </c>
      <c r="H673">
        <v>0</v>
      </c>
      <c r="I673" s="31">
        <f t="shared" si="60"/>
        <v>0</v>
      </c>
      <c r="J673">
        <v>0</v>
      </c>
      <c r="K673">
        <v>0</v>
      </c>
      <c r="L673" s="3">
        <v>0</v>
      </c>
      <c r="M673" s="3">
        <v>0</v>
      </c>
      <c r="N673" s="3">
        <v>0</v>
      </c>
      <c r="O673" s="15">
        <f t="shared" si="61"/>
        <v>0</v>
      </c>
      <c r="P673">
        <v>1</v>
      </c>
      <c r="Q673">
        <v>0</v>
      </c>
      <c r="R673">
        <v>0</v>
      </c>
      <c r="S673" s="13">
        <f t="shared" si="62"/>
        <v>0</v>
      </c>
      <c r="T673" s="13">
        <f t="shared" si="63"/>
        <v>0</v>
      </c>
      <c r="U673">
        <v>0</v>
      </c>
      <c r="V673">
        <v>0</v>
      </c>
      <c r="W673">
        <v>1</v>
      </c>
      <c r="X673" s="2">
        <v>3.5166666666999999</v>
      </c>
      <c r="Y673" s="21">
        <v>3.3333333300000004E-2</v>
      </c>
      <c r="Z673">
        <v>0.05</v>
      </c>
      <c r="AA673">
        <v>4.68</v>
      </c>
      <c r="AB673" s="32">
        <f t="shared" si="64"/>
        <v>1.0570824524312898E-2</v>
      </c>
      <c r="AC673">
        <v>3</v>
      </c>
      <c r="AD673">
        <v>1</v>
      </c>
      <c r="AE673" s="17">
        <f t="shared" si="65"/>
        <v>0.75</v>
      </c>
      <c r="AF673" s="35">
        <v>0</v>
      </c>
      <c r="AG673" s="35">
        <v>0</v>
      </c>
      <c r="AH673" s="35">
        <v>2</v>
      </c>
      <c r="AI673" s="35">
        <v>0</v>
      </c>
      <c r="AJ673" s="35">
        <v>0</v>
      </c>
      <c r="AK673" s="35">
        <v>1</v>
      </c>
      <c r="AL673" s="35">
        <v>3</v>
      </c>
      <c r="AM673" s="35">
        <v>0</v>
      </c>
      <c r="AN673">
        <v>0</v>
      </c>
      <c r="AO673">
        <v>1</v>
      </c>
      <c r="AP673" s="2">
        <v>-28.8</v>
      </c>
      <c r="AQ673" s="2">
        <v>54.7</v>
      </c>
      <c r="AR673" s="2">
        <v>80.402000000000001</v>
      </c>
      <c r="AS673" s="21">
        <v>-2.052</v>
      </c>
      <c r="AT673" s="2">
        <v>0.2</v>
      </c>
      <c r="AU673" s="2">
        <v>0.5</v>
      </c>
      <c r="AV673" s="2">
        <v>-0.4</v>
      </c>
      <c r="AW673" s="2">
        <v>0</v>
      </c>
      <c r="AX673" s="2">
        <v>0</v>
      </c>
      <c r="AY673" s="2">
        <v>0.1</v>
      </c>
    </row>
    <row r="674" spans="1:51" x14ac:dyDescent="0.2">
      <c r="A674" s="12" t="s">
        <v>524</v>
      </c>
      <c r="B674" s="12" t="s">
        <v>3641</v>
      </c>
      <c r="C674" t="s">
        <v>3640</v>
      </c>
      <c r="D674" t="s">
        <v>210</v>
      </c>
      <c r="E674" s="12" t="s">
        <v>178</v>
      </c>
      <c r="F674">
        <v>9</v>
      </c>
      <c r="G674">
        <v>0</v>
      </c>
      <c r="H674">
        <v>0</v>
      </c>
      <c r="I674" s="31">
        <f t="shared" si="60"/>
        <v>0</v>
      </c>
      <c r="J674">
        <v>0</v>
      </c>
      <c r="K674">
        <v>0</v>
      </c>
      <c r="L674" s="3">
        <v>0</v>
      </c>
      <c r="M674" s="3">
        <v>0</v>
      </c>
      <c r="N674" s="3">
        <v>0</v>
      </c>
      <c r="O674" s="15">
        <f t="shared" si="61"/>
        <v>0</v>
      </c>
      <c r="P674">
        <v>0</v>
      </c>
      <c r="Q674">
        <v>0</v>
      </c>
      <c r="R674">
        <v>0</v>
      </c>
      <c r="S674" s="13">
        <f t="shared" si="62"/>
        <v>0</v>
      </c>
      <c r="T674" s="13">
        <f t="shared" si="63"/>
        <v>0</v>
      </c>
      <c r="U674">
        <v>1</v>
      </c>
      <c r="V674">
        <v>0</v>
      </c>
      <c r="W674">
        <v>0</v>
      </c>
      <c r="X674" s="2">
        <v>11.4666666667</v>
      </c>
      <c r="Y674" s="21">
        <v>1.2666666666999999</v>
      </c>
      <c r="Z674">
        <v>1.27</v>
      </c>
      <c r="AA674">
        <v>3.02</v>
      </c>
      <c r="AB674" s="32">
        <f t="shared" si="64"/>
        <v>0.29603729603729606</v>
      </c>
      <c r="AE674" s="17" t="str">
        <f t="shared" si="65"/>
        <v xml:space="preserve"> </v>
      </c>
      <c r="AF674" s="35">
        <v>0</v>
      </c>
      <c r="AG674" s="35">
        <v>2</v>
      </c>
      <c r="AH674" s="35">
        <v>0</v>
      </c>
      <c r="AI674" s="35">
        <v>13</v>
      </c>
      <c r="AJ674" s="35">
        <v>0</v>
      </c>
      <c r="AK674" s="35">
        <v>7</v>
      </c>
      <c r="AL674" s="35">
        <v>3</v>
      </c>
      <c r="AM674" s="35">
        <v>0</v>
      </c>
      <c r="AN674">
        <v>0</v>
      </c>
      <c r="AO674">
        <v>0</v>
      </c>
      <c r="AP674" s="2">
        <v>-130.81</v>
      </c>
      <c r="AQ674" s="2">
        <v>6.2</v>
      </c>
      <c r="AR674" s="2">
        <v>83.411000000000001</v>
      </c>
      <c r="AS674" s="21">
        <v>3.18</v>
      </c>
      <c r="AT674" s="2">
        <v>-2.1</v>
      </c>
      <c r="AU674" s="2">
        <v>-1</v>
      </c>
      <c r="AV674" s="2">
        <v>0</v>
      </c>
      <c r="AW674" s="2">
        <v>0.2</v>
      </c>
      <c r="AX674" s="2">
        <v>0.2</v>
      </c>
      <c r="AY674" s="2">
        <v>-0.60000000000000009</v>
      </c>
    </row>
    <row r="675" spans="1:51" x14ac:dyDescent="0.2">
      <c r="A675" s="12" t="s">
        <v>524</v>
      </c>
      <c r="B675" s="12" t="s">
        <v>3664</v>
      </c>
      <c r="C675" t="s">
        <v>3663</v>
      </c>
      <c r="D675" t="s">
        <v>529</v>
      </c>
      <c r="E675" s="12" t="s">
        <v>178</v>
      </c>
      <c r="F675">
        <v>53</v>
      </c>
      <c r="G675">
        <v>0</v>
      </c>
      <c r="H675">
        <v>0</v>
      </c>
      <c r="I675" s="31">
        <f t="shared" si="60"/>
        <v>0</v>
      </c>
      <c r="J675">
        <v>0</v>
      </c>
      <c r="K675">
        <v>0</v>
      </c>
      <c r="L675" s="3">
        <v>0</v>
      </c>
      <c r="M675" s="3">
        <v>0</v>
      </c>
      <c r="N675" s="3">
        <v>0</v>
      </c>
      <c r="O675" s="15">
        <f t="shared" si="61"/>
        <v>0</v>
      </c>
      <c r="P675">
        <v>1</v>
      </c>
      <c r="Q675">
        <v>0</v>
      </c>
      <c r="R675">
        <v>0</v>
      </c>
      <c r="S675" s="13">
        <f t="shared" si="62"/>
        <v>0</v>
      </c>
      <c r="T675" s="13">
        <f t="shared" si="63"/>
        <v>0</v>
      </c>
      <c r="U675">
        <v>0</v>
      </c>
      <c r="V675">
        <v>1</v>
      </c>
      <c r="W675">
        <v>0</v>
      </c>
      <c r="X675" s="2">
        <v>16.8</v>
      </c>
      <c r="Y675" s="21">
        <v>0.31666666669999999</v>
      </c>
      <c r="Z675">
        <v>0.30000000000000004</v>
      </c>
      <c r="AA675">
        <v>5.71</v>
      </c>
      <c r="AB675" s="32">
        <f t="shared" si="64"/>
        <v>4.9916805324459246E-2</v>
      </c>
      <c r="AE675" s="17" t="str">
        <f t="shared" si="65"/>
        <v xml:space="preserve"> </v>
      </c>
      <c r="AF675" s="35">
        <v>0</v>
      </c>
      <c r="AG675" s="35">
        <v>1</v>
      </c>
      <c r="AH675" s="35">
        <v>3</v>
      </c>
      <c r="AI675" s="35">
        <v>15</v>
      </c>
      <c r="AJ675" s="35">
        <v>0</v>
      </c>
      <c r="AK675" s="35">
        <v>7</v>
      </c>
      <c r="AL675" s="35">
        <v>5</v>
      </c>
      <c r="AM675" s="35">
        <v>1</v>
      </c>
      <c r="AN675">
        <v>0</v>
      </c>
      <c r="AO675">
        <v>1</v>
      </c>
      <c r="AP675" s="2">
        <v>-91.24</v>
      </c>
      <c r="AQ675" s="2">
        <v>-24.2</v>
      </c>
      <c r="AR675" s="2">
        <v>74.97</v>
      </c>
      <c r="AS675" s="21">
        <v>-15.461</v>
      </c>
      <c r="AT675" s="2">
        <v>-1.9</v>
      </c>
      <c r="AU675" s="2">
        <v>-0.7</v>
      </c>
      <c r="AV675" s="2">
        <v>0</v>
      </c>
      <c r="AW675" s="2">
        <v>0</v>
      </c>
      <c r="AX675" s="2">
        <v>-0.1</v>
      </c>
      <c r="AY675" s="2">
        <v>-0.8</v>
      </c>
    </row>
    <row r="676" spans="1:51" x14ac:dyDescent="0.2">
      <c r="A676" s="12" t="s">
        <v>424</v>
      </c>
      <c r="B676" s="12" t="s">
        <v>425</v>
      </c>
      <c r="C676" t="s">
        <v>423</v>
      </c>
      <c r="D676" t="s">
        <v>265</v>
      </c>
      <c r="E676" s="12" t="s">
        <v>170</v>
      </c>
      <c r="F676">
        <v>78</v>
      </c>
      <c r="G676">
        <v>0</v>
      </c>
      <c r="H676">
        <v>0</v>
      </c>
      <c r="I676" s="31">
        <f t="shared" si="60"/>
        <v>0</v>
      </c>
      <c r="J676">
        <v>0</v>
      </c>
      <c r="K676">
        <v>0</v>
      </c>
      <c r="L676" s="3">
        <v>0</v>
      </c>
      <c r="M676" s="3">
        <v>0</v>
      </c>
      <c r="N676" s="3">
        <v>0</v>
      </c>
      <c r="O676" s="15">
        <f t="shared" si="61"/>
        <v>0</v>
      </c>
      <c r="P676">
        <v>7</v>
      </c>
      <c r="Q676">
        <v>1</v>
      </c>
      <c r="R676">
        <v>2</v>
      </c>
      <c r="S676" s="13">
        <f t="shared" si="62"/>
        <v>0</v>
      </c>
      <c r="T676" s="13">
        <f t="shared" si="63"/>
        <v>0</v>
      </c>
      <c r="U676">
        <v>4</v>
      </c>
      <c r="V676">
        <v>2</v>
      </c>
      <c r="W676">
        <v>4</v>
      </c>
      <c r="X676" s="2">
        <v>118.1833333333</v>
      </c>
      <c r="Y676" s="21">
        <v>1.5</v>
      </c>
      <c r="Z676">
        <v>1.51</v>
      </c>
      <c r="AA676">
        <v>4.3600000000000003</v>
      </c>
      <c r="AB676" s="32">
        <f t="shared" si="64"/>
        <v>0.25724020442930151</v>
      </c>
      <c r="AC676">
        <v>26</v>
      </c>
      <c r="AD676">
        <v>48</v>
      </c>
      <c r="AE676" s="17">
        <f t="shared" si="65"/>
        <v>0.35135135135135137</v>
      </c>
      <c r="AF676" s="35">
        <v>0</v>
      </c>
      <c r="AG676" s="35">
        <v>10</v>
      </c>
      <c r="AH676" s="35">
        <v>18</v>
      </c>
      <c r="AI676" s="35">
        <v>79</v>
      </c>
      <c r="AJ676" s="35">
        <v>3</v>
      </c>
      <c r="AK676" s="35">
        <v>37</v>
      </c>
      <c r="AL676" s="35">
        <v>50</v>
      </c>
      <c r="AM676" s="35">
        <v>2</v>
      </c>
      <c r="AN676">
        <v>0</v>
      </c>
      <c r="AO676">
        <v>1</v>
      </c>
      <c r="AP676" s="2">
        <v>-77.849999999999994</v>
      </c>
      <c r="AQ676" s="2">
        <v>-5.3</v>
      </c>
      <c r="AR676" s="2">
        <v>80.608999999999995</v>
      </c>
      <c r="AS676" s="21">
        <v>0.75</v>
      </c>
      <c r="AT676" s="2">
        <v>-10.6</v>
      </c>
      <c r="AU676" s="2">
        <v>-0.2</v>
      </c>
      <c r="AV676" s="2">
        <v>-0.30000000000000004</v>
      </c>
      <c r="AW676" s="2">
        <v>0.2</v>
      </c>
      <c r="AX676" s="2">
        <v>-1.2</v>
      </c>
      <c r="AY676" s="2">
        <v>-1.5</v>
      </c>
    </row>
    <row r="677" spans="1:51" x14ac:dyDescent="0.2">
      <c r="A677" s="12" t="s">
        <v>424</v>
      </c>
      <c r="B677" s="12" t="s">
        <v>1200</v>
      </c>
      <c r="C677" t="s">
        <v>1199</v>
      </c>
      <c r="D677" t="s">
        <v>432</v>
      </c>
      <c r="E677" s="12" t="s">
        <v>156</v>
      </c>
      <c r="F677">
        <v>65</v>
      </c>
      <c r="G677">
        <v>2</v>
      </c>
      <c r="H677">
        <v>4</v>
      </c>
      <c r="I677" s="31">
        <f t="shared" si="60"/>
        <v>6</v>
      </c>
      <c r="J677">
        <v>3</v>
      </c>
      <c r="K677">
        <v>1</v>
      </c>
      <c r="L677" s="3">
        <v>2</v>
      </c>
      <c r="M677" s="3">
        <v>3</v>
      </c>
      <c r="N677" s="3">
        <v>1</v>
      </c>
      <c r="O677" s="15">
        <f t="shared" si="61"/>
        <v>9.5</v>
      </c>
      <c r="P677">
        <v>2</v>
      </c>
      <c r="Q677">
        <v>3</v>
      </c>
      <c r="R677">
        <v>2</v>
      </c>
      <c r="S677" s="13">
        <f t="shared" si="62"/>
        <v>1</v>
      </c>
      <c r="T677" s="13">
        <f t="shared" si="63"/>
        <v>0.2857142857142857</v>
      </c>
      <c r="U677">
        <v>1</v>
      </c>
      <c r="V677">
        <v>0</v>
      </c>
      <c r="W677">
        <v>2</v>
      </c>
      <c r="X677" s="2">
        <v>120.7666666667</v>
      </c>
      <c r="Y677" s="21">
        <v>1.85</v>
      </c>
      <c r="Z677">
        <v>1.85</v>
      </c>
      <c r="AA677">
        <v>3.27</v>
      </c>
      <c r="AB677" s="32">
        <f t="shared" si="64"/>
        <v>0.361328125</v>
      </c>
      <c r="AC677">
        <v>14</v>
      </c>
      <c r="AD677">
        <v>28</v>
      </c>
      <c r="AE677" s="17">
        <f t="shared" si="65"/>
        <v>0.33333333333333331</v>
      </c>
      <c r="AF677" s="35">
        <v>6</v>
      </c>
      <c r="AG677" s="35">
        <v>13</v>
      </c>
      <c r="AH677" s="35">
        <v>13</v>
      </c>
      <c r="AI677" s="35">
        <v>83</v>
      </c>
      <c r="AJ677" s="35">
        <v>10</v>
      </c>
      <c r="AK677" s="35">
        <v>49</v>
      </c>
      <c r="AL677" s="35">
        <v>46</v>
      </c>
      <c r="AM677" s="35">
        <v>4</v>
      </c>
      <c r="AN677">
        <v>1</v>
      </c>
      <c r="AO677">
        <v>0</v>
      </c>
      <c r="AP677" s="2">
        <v>-78.89</v>
      </c>
      <c r="AQ677" s="2">
        <v>-10.9</v>
      </c>
      <c r="AR677" s="2">
        <v>77.483999999999995</v>
      </c>
      <c r="AS677" s="21">
        <v>-5.0469999999999997</v>
      </c>
      <c r="AT677" s="2">
        <v>-10.9</v>
      </c>
      <c r="AU677" s="2">
        <v>0.7</v>
      </c>
      <c r="AV677" s="2">
        <v>-0.1</v>
      </c>
      <c r="AW677" s="2">
        <v>0.1</v>
      </c>
      <c r="AX677" s="2">
        <v>-0.5</v>
      </c>
      <c r="AY677" s="2">
        <v>0.30000000000000004</v>
      </c>
    </row>
    <row r="678" spans="1:51" x14ac:dyDescent="0.2">
      <c r="A678" s="12" t="s">
        <v>424</v>
      </c>
      <c r="B678" s="12" t="s">
        <v>2603</v>
      </c>
      <c r="C678" t="s">
        <v>2602</v>
      </c>
      <c r="D678" t="s">
        <v>393</v>
      </c>
      <c r="E678" s="12" t="s">
        <v>178</v>
      </c>
      <c r="F678">
        <v>8</v>
      </c>
      <c r="G678">
        <v>0</v>
      </c>
      <c r="H678">
        <v>0</v>
      </c>
      <c r="I678" s="31">
        <f t="shared" si="60"/>
        <v>0</v>
      </c>
      <c r="J678">
        <v>0</v>
      </c>
      <c r="K678">
        <v>0</v>
      </c>
      <c r="L678" s="3">
        <v>0</v>
      </c>
      <c r="M678" s="3">
        <v>0</v>
      </c>
      <c r="N678" s="3">
        <v>0</v>
      </c>
      <c r="O678" s="15">
        <f t="shared" si="61"/>
        <v>0</v>
      </c>
      <c r="P678">
        <v>0</v>
      </c>
      <c r="Q678">
        <v>0</v>
      </c>
      <c r="R678">
        <v>0</v>
      </c>
      <c r="S678" s="13">
        <f t="shared" si="62"/>
        <v>0</v>
      </c>
      <c r="T678" s="13">
        <f t="shared" si="63"/>
        <v>0</v>
      </c>
      <c r="U678">
        <v>0</v>
      </c>
      <c r="V678">
        <v>0</v>
      </c>
      <c r="W678">
        <v>1</v>
      </c>
      <c r="X678" s="2">
        <v>5.9833333333000001</v>
      </c>
      <c r="Y678" s="21">
        <v>0.73333333330000006</v>
      </c>
      <c r="Z678">
        <v>0.75</v>
      </c>
      <c r="AA678">
        <v>4.3</v>
      </c>
      <c r="AB678" s="32">
        <f t="shared" si="64"/>
        <v>0.14851485148514851</v>
      </c>
      <c r="AE678" s="17" t="str">
        <f t="shared" si="65"/>
        <v xml:space="preserve"> </v>
      </c>
      <c r="AF678" s="35">
        <v>0</v>
      </c>
      <c r="AG678" s="35">
        <v>0</v>
      </c>
      <c r="AH678" s="35">
        <v>1</v>
      </c>
      <c r="AI678" s="35">
        <v>4</v>
      </c>
      <c r="AJ678" s="35">
        <v>1</v>
      </c>
      <c r="AK678" s="35">
        <v>2</v>
      </c>
      <c r="AL678" s="35">
        <v>0</v>
      </c>
      <c r="AM678" s="35">
        <v>0</v>
      </c>
      <c r="AN678">
        <v>0</v>
      </c>
      <c r="AO678">
        <v>0</v>
      </c>
      <c r="AP678" s="2">
        <v>-40.11</v>
      </c>
      <c r="AQ678" s="2">
        <v>29.7</v>
      </c>
      <c r="AR678" s="2">
        <v>84.308999999999997</v>
      </c>
      <c r="AS678" s="21">
        <v>1.9889999999999999</v>
      </c>
      <c r="AT678" s="2">
        <v>-0.4</v>
      </c>
      <c r="AU678" s="2">
        <v>0.1</v>
      </c>
      <c r="AV678" s="2">
        <v>0</v>
      </c>
      <c r="AW678" s="2">
        <v>0.1</v>
      </c>
      <c r="AX678" s="2">
        <v>0</v>
      </c>
      <c r="AY678" s="2">
        <v>0.1</v>
      </c>
    </row>
    <row r="679" spans="1:51" x14ac:dyDescent="0.2">
      <c r="A679" s="12" t="s">
        <v>458</v>
      </c>
      <c r="B679" s="12" t="s">
        <v>459</v>
      </c>
      <c r="C679" t="s">
        <v>457</v>
      </c>
      <c r="D679" t="s">
        <v>460</v>
      </c>
      <c r="E679" s="12" t="s">
        <v>461</v>
      </c>
      <c r="F679">
        <v>39</v>
      </c>
      <c r="G679">
        <v>0</v>
      </c>
      <c r="H679">
        <v>0</v>
      </c>
      <c r="I679" s="31">
        <f t="shared" si="60"/>
        <v>0</v>
      </c>
      <c r="J679">
        <v>0</v>
      </c>
      <c r="K679">
        <v>0</v>
      </c>
      <c r="L679" s="3">
        <v>0</v>
      </c>
      <c r="M679" s="3">
        <v>0</v>
      </c>
      <c r="N679" s="3">
        <v>0</v>
      </c>
      <c r="O679" s="15">
        <f t="shared" si="61"/>
        <v>0</v>
      </c>
      <c r="P679">
        <v>0</v>
      </c>
      <c r="Q679">
        <v>0</v>
      </c>
      <c r="R679">
        <v>0</v>
      </c>
      <c r="S679" s="13">
        <f t="shared" si="62"/>
        <v>0</v>
      </c>
      <c r="T679" s="13">
        <f t="shared" si="63"/>
        <v>0</v>
      </c>
      <c r="U679">
        <v>0</v>
      </c>
      <c r="V679">
        <v>0</v>
      </c>
      <c r="W679">
        <v>0</v>
      </c>
      <c r="X679" s="2">
        <v>0</v>
      </c>
      <c r="Y679" s="21">
        <v>0</v>
      </c>
      <c r="AB679" s="32">
        <f t="shared" si="64"/>
        <v>0</v>
      </c>
      <c r="AC679">
        <v>0</v>
      </c>
      <c r="AD679">
        <v>0</v>
      </c>
      <c r="AE679" s="17" t="str">
        <f t="shared" si="65"/>
        <v xml:space="preserve"> </v>
      </c>
      <c r="AF679" s="35">
        <v>0</v>
      </c>
      <c r="AG679" s="35">
        <v>0</v>
      </c>
      <c r="AH679" s="35">
        <v>0</v>
      </c>
      <c r="AI679" s="35">
        <v>0</v>
      </c>
      <c r="AJ679" s="35">
        <v>0</v>
      </c>
      <c r="AK679" s="35">
        <v>0</v>
      </c>
      <c r="AL679" s="35">
        <v>0</v>
      </c>
      <c r="AM679" s="35">
        <v>0</v>
      </c>
      <c r="AN679">
        <v>0</v>
      </c>
      <c r="AO679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</row>
    <row r="680" spans="1:51" x14ac:dyDescent="0.2">
      <c r="A680" s="12" t="s">
        <v>458</v>
      </c>
      <c r="B680" s="12" t="s">
        <v>734</v>
      </c>
      <c r="C680" t="s">
        <v>733</v>
      </c>
      <c r="D680" t="s">
        <v>155</v>
      </c>
      <c r="E680" s="12" t="s">
        <v>170</v>
      </c>
      <c r="F680">
        <v>47</v>
      </c>
      <c r="G680">
        <v>1</v>
      </c>
      <c r="H680">
        <v>3</v>
      </c>
      <c r="I680" s="31">
        <f t="shared" si="60"/>
        <v>4</v>
      </c>
      <c r="J680">
        <v>3</v>
      </c>
      <c r="K680">
        <v>0</v>
      </c>
      <c r="L680" s="3">
        <v>1</v>
      </c>
      <c r="M680" s="3">
        <v>3</v>
      </c>
      <c r="N680" s="3">
        <v>0</v>
      </c>
      <c r="O680" s="15">
        <f t="shared" si="61"/>
        <v>6</v>
      </c>
      <c r="P680">
        <v>3</v>
      </c>
      <c r="Q680">
        <v>0</v>
      </c>
      <c r="R680">
        <v>0</v>
      </c>
      <c r="S680" s="13">
        <f t="shared" si="62"/>
        <v>0.33333333333333331</v>
      </c>
      <c r="T680" s="13">
        <f t="shared" si="63"/>
        <v>0.33333333333333331</v>
      </c>
      <c r="U680">
        <v>2</v>
      </c>
      <c r="V680">
        <v>2</v>
      </c>
      <c r="W680">
        <v>2</v>
      </c>
      <c r="X680" s="2">
        <v>62.05</v>
      </c>
      <c r="Y680" s="21">
        <v>1.3166666667</v>
      </c>
      <c r="Z680">
        <v>1.32</v>
      </c>
      <c r="AA680">
        <v>3.71</v>
      </c>
      <c r="AB680" s="32">
        <f t="shared" si="64"/>
        <v>0.2624254473161034</v>
      </c>
      <c r="AC680">
        <v>1</v>
      </c>
      <c r="AD680">
        <v>6</v>
      </c>
      <c r="AE680" s="17">
        <f t="shared" si="65"/>
        <v>0.14285714285714285</v>
      </c>
      <c r="AF680" s="35">
        <v>4</v>
      </c>
      <c r="AG680" s="35">
        <v>4</v>
      </c>
      <c r="AH680" s="35">
        <v>4</v>
      </c>
      <c r="AI680" s="35">
        <v>39</v>
      </c>
      <c r="AJ680" s="35">
        <v>4</v>
      </c>
      <c r="AK680" s="35">
        <v>18</v>
      </c>
      <c r="AL680" s="35">
        <v>25</v>
      </c>
      <c r="AM680" s="35">
        <v>3</v>
      </c>
      <c r="AN680">
        <v>1</v>
      </c>
      <c r="AO680">
        <v>1</v>
      </c>
      <c r="AP680" s="2">
        <v>-68.650000000000006</v>
      </c>
      <c r="AQ680" s="2">
        <v>14.9</v>
      </c>
      <c r="AR680" s="2">
        <v>83.647000000000006</v>
      </c>
      <c r="AS680" s="21">
        <v>3.3210000000000002</v>
      </c>
      <c r="AT680" s="2">
        <v>-4.8</v>
      </c>
      <c r="AU680" s="2">
        <v>0.8</v>
      </c>
      <c r="AV680" s="2">
        <v>-0.1</v>
      </c>
      <c r="AW680" s="2">
        <v>0.1</v>
      </c>
      <c r="AX680" s="2">
        <v>-0.2</v>
      </c>
      <c r="AY680" s="2">
        <v>0.7</v>
      </c>
    </row>
    <row r="681" spans="1:51" x14ac:dyDescent="0.2">
      <c r="A681" s="12" t="s">
        <v>458</v>
      </c>
      <c r="B681" s="12" t="s">
        <v>772</v>
      </c>
      <c r="C681" t="s">
        <v>773</v>
      </c>
      <c r="D681" t="s">
        <v>330</v>
      </c>
      <c r="E681" s="12" t="s">
        <v>132</v>
      </c>
      <c r="F681">
        <v>12</v>
      </c>
      <c r="G681">
        <v>0</v>
      </c>
      <c r="H681">
        <v>0</v>
      </c>
      <c r="I681" s="31">
        <f t="shared" si="60"/>
        <v>0</v>
      </c>
      <c r="J681">
        <v>0</v>
      </c>
      <c r="K681">
        <v>0</v>
      </c>
      <c r="L681" s="3">
        <v>0</v>
      </c>
      <c r="M681" s="3">
        <v>0</v>
      </c>
      <c r="N681" s="3">
        <v>0</v>
      </c>
      <c r="O681" s="15">
        <f t="shared" si="61"/>
        <v>0</v>
      </c>
      <c r="P681">
        <v>0</v>
      </c>
      <c r="Q681">
        <v>0</v>
      </c>
      <c r="R681">
        <v>0</v>
      </c>
      <c r="S681" s="13">
        <f t="shared" si="62"/>
        <v>0</v>
      </c>
      <c r="T681" s="13">
        <f t="shared" si="63"/>
        <v>0</v>
      </c>
      <c r="U681">
        <v>0</v>
      </c>
      <c r="V681">
        <v>0</v>
      </c>
      <c r="W681">
        <v>0</v>
      </c>
      <c r="X681" s="2">
        <v>0</v>
      </c>
      <c r="Y681" s="21">
        <v>0</v>
      </c>
      <c r="AB681" s="32">
        <f t="shared" si="64"/>
        <v>0</v>
      </c>
      <c r="AC681">
        <v>0</v>
      </c>
      <c r="AD681">
        <v>0</v>
      </c>
      <c r="AE681" s="17" t="str">
        <f t="shared" si="65"/>
        <v xml:space="preserve"> </v>
      </c>
      <c r="AF681" s="35">
        <v>0</v>
      </c>
      <c r="AG681" s="35">
        <v>0</v>
      </c>
      <c r="AH681" s="35">
        <v>0</v>
      </c>
      <c r="AI681" s="35">
        <v>0</v>
      </c>
      <c r="AJ681" s="35">
        <v>0</v>
      </c>
      <c r="AK681" s="35">
        <v>0</v>
      </c>
      <c r="AL681" s="35">
        <v>0</v>
      </c>
      <c r="AM681" s="35">
        <v>0</v>
      </c>
      <c r="AN681">
        <v>0</v>
      </c>
      <c r="AO681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</row>
    <row r="682" spans="1:51" x14ac:dyDescent="0.2">
      <c r="A682" s="12" t="s">
        <v>458</v>
      </c>
      <c r="B682" s="12" t="s">
        <v>1445</v>
      </c>
      <c r="C682" t="s">
        <v>1444</v>
      </c>
      <c r="D682" t="s">
        <v>343</v>
      </c>
      <c r="E682" s="12" t="s">
        <v>170</v>
      </c>
      <c r="F682">
        <v>75</v>
      </c>
      <c r="G682">
        <v>0</v>
      </c>
      <c r="H682">
        <v>0</v>
      </c>
      <c r="I682" s="31">
        <f t="shared" si="60"/>
        <v>0</v>
      </c>
      <c r="J682">
        <v>0</v>
      </c>
      <c r="K682">
        <v>0</v>
      </c>
      <c r="L682" s="3">
        <v>0</v>
      </c>
      <c r="M682" s="3">
        <v>0</v>
      </c>
      <c r="N682" s="3">
        <v>0</v>
      </c>
      <c r="O682" s="15">
        <f t="shared" si="61"/>
        <v>0</v>
      </c>
      <c r="P682">
        <v>5</v>
      </c>
      <c r="Q682">
        <v>1</v>
      </c>
      <c r="R682">
        <v>0</v>
      </c>
      <c r="S682" s="13">
        <f t="shared" si="62"/>
        <v>0</v>
      </c>
      <c r="T682" s="13">
        <f t="shared" si="63"/>
        <v>0</v>
      </c>
      <c r="U682">
        <v>18</v>
      </c>
      <c r="V682">
        <v>4</v>
      </c>
      <c r="W682">
        <v>1</v>
      </c>
      <c r="X682" s="2">
        <v>186.23333333330001</v>
      </c>
      <c r="Y682" s="21">
        <v>2.4666666667000001</v>
      </c>
      <c r="Z682">
        <v>2.4300000000000002</v>
      </c>
      <c r="AA682">
        <v>2.4500000000000002</v>
      </c>
      <c r="AB682" s="32">
        <f t="shared" si="64"/>
        <v>0.49795081967213112</v>
      </c>
      <c r="AC682">
        <v>127</v>
      </c>
      <c r="AD682">
        <v>111</v>
      </c>
      <c r="AE682" s="17">
        <f t="shared" si="65"/>
        <v>0.53361344537815125</v>
      </c>
      <c r="AF682" s="35">
        <v>1</v>
      </c>
      <c r="AG682" s="35">
        <v>23</v>
      </c>
      <c r="AH682" s="35">
        <v>16</v>
      </c>
      <c r="AI682" s="35">
        <v>138</v>
      </c>
      <c r="AJ682" s="35">
        <v>5</v>
      </c>
      <c r="AK682" s="35">
        <v>74</v>
      </c>
      <c r="AL682" s="35">
        <v>88</v>
      </c>
      <c r="AM682" s="35">
        <v>2</v>
      </c>
      <c r="AN682">
        <v>1</v>
      </c>
      <c r="AO682">
        <v>0</v>
      </c>
      <c r="AP682" s="2">
        <v>-98.44</v>
      </c>
      <c r="AQ682" s="2">
        <v>-21.2</v>
      </c>
      <c r="AR682" s="2">
        <v>79.319999999999993</v>
      </c>
      <c r="AS682" s="21">
        <v>0.32700000000000001</v>
      </c>
      <c r="AT682" s="2">
        <v>-19.8</v>
      </c>
      <c r="AU682" s="2">
        <v>-2</v>
      </c>
      <c r="AV682" s="2">
        <v>0.5</v>
      </c>
      <c r="AW682" s="2">
        <v>0.8</v>
      </c>
      <c r="AX682" s="2">
        <v>1</v>
      </c>
      <c r="AY682" s="2">
        <v>0.4</v>
      </c>
    </row>
    <row r="683" spans="1:51" x14ac:dyDescent="0.2">
      <c r="A683" s="12" t="s">
        <v>458</v>
      </c>
      <c r="B683" s="12" t="s">
        <v>1247</v>
      </c>
      <c r="C683" t="s">
        <v>2350</v>
      </c>
      <c r="D683" t="s">
        <v>147</v>
      </c>
      <c r="E683" s="12" t="s">
        <v>178</v>
      </c>
      <c r="F683">
        <v>39</v>
      </c>
      <c r="G683">
        <v>0</v>
      </c>
      <c r="H683">
        <v>0</v>
      </c>
      <c r="I683" s="31">
        <f t="shared" si="60"/>
        <v>0</v>
      </c>
      <c r="J683">
        <v>0</v>
      </c>
      <c r="K683">
        <v>0</v>
      </c>
      <c r="L683" s="3">
        <v>0</v>
      </c>
      <c r="M683" s="3">
        <v>0</v>
      </c>
      <c r="N683" s="3">
        <v>0</v>
      </c>
      <c r="O683" s="15">
        <f t="shared" si="61"/>
        <v>0</v>
      </c>
      <c r="P683">
        <v>1</v>
      </c>
      <c r="Q683">
        <v>0</v>
      </c>
      <c r="R683">
        <v>0</v>
      </c>
      <c r="S683" s="13">
        <f t="shared" si="62"/>
        <v>0</v>
      </c>
      <c r="T683" s="13">
        <f t="shared" si="63"/>
        <v>0</v>
      </c>
      <c r="U683">
        <v>13</v>
      </c>
      <c r="V683">
        <v>2</v>
      </c>
      <c r="W683">
        <v>3</v>
      </c>
      <c r="X683" s="2">
        <v>109.1</v>
      </c>
      <c r="Y683" s="21">
        <v>2.7833333332999999</v>
      </c>
      <c r="Z683">
        <v>2.78</v>
      </c>
      <c r="AA683">
        <v>1.98</v>
      </c>
      <c r="AB683" s="32">
        <f t="shared" si="64"/>
        <v>0.58403361344537819</v>
      </c>
      <c r="AE683" s="17" t="str">
        <f t="shared" si="65"/>
        <v xml:space="preserve"> </v>
      </c>
      <c r="AF683" s="35">
        <v>0</v>
      </c>
      <c r="AG683" s="35">
        <v>9</v>
      </c>
      <c r="AH683" s="35">
        <v>5</v>
      </c>
      <c r="AI683" s="35">
        <v>89</v>
      </c>
      <c r="AJ683" s="35">
        <v>2</v>
      </c>
      <c r="AK683" s="35">
        <v>32</v>
      </c>
      <c r="AL683" s="35">
        <v>44</v>
      </c>
      <c r="AM683" s="35">
        <v>0</v>
      </c>
      <c r="AN683">
        <v>0</v>
      </c>
      <c r="AO683">
        <v>0</v>
      </c>
      <c r="AP683" s="2">
        <v>-92.46</v>
      </c>
      <c r="AQ683" s="2">
        <v>-7.2</v>
      </c>
      <c r="AR683" s="2">
        <v>76.269000000000005</v>
      </c>
      <c r="AS683" s="21">
        <v>-6.64</v>
      </c>
      <c r="AT683" s="2">
        <v>-10.9</v>
      </c>
      <c r="AU683" s="2">
        <v>-1.1000000000000001</v>
      </c>
      <c r="AV683" s="2">
        <v>0.5</v>
      </c>
      <c r="AW683" s="2">
        <v>0.2</v>
      </c>
      <c r="AX683" s="2">
        <v>0.9</v>
      </c>
      <c r="AY683" s="2">
        <v>0.5</v>
      </c>
    </row>
    <row r="684" spans="1:51" x14ac:dyDescent="0.2">
      <c r="A684" s="12" t="s">
        <v>458</v>
      </c>
      <c r="B684" s="12" t="s">
        <v>2864</v>
      </c>
      <c r="C684" t="s">
        <v>2863</v>
      </c>
      <c r="D684" t="s">
        <v>169</v>
      </c>
      <c r="E684" s="12" t="s">
        <v>178</v>
      </c>
      <c r="F684">
        <v>20</v>
      </c>
      <c r="G684">
        <v>0</v>
      </c>
      <c r="H684">
        <v>0</v>
      </c>
      <c r="I684" s="31">
        <f t="shared" si="60"/>
        <v>0</v>
      </c>
      <c r="J684">
        <v>0</v>
      </c>
      <c r="K684">
        <v>0</v>
      </c>
      <c r="L684" s="3">
        <v>0</v>
      </c>
      <c r="M684" s="3">
        <v>0</v>
      </c>
      <c r="N684" s="3">
        <v>0</v>
      </c>
      <c r="O684" s="15">
        <f t="shared" si="61"/>
        <v>0</v>
      </c>
      <c r="P684">
        <v>0</v>
      </c>
      <c r="Q684">
        <v>0</v>
      </c>
      <c r="R684">
        <v>0</v>
      </c>
      <c r="S684" s="13">
        <f t="shared" si="62"/>
        <v>0</v>
      </c>
      <c r="T684" s="13">
        <f t="shared" si="63"/>
        <v>0</v>
      </c>
      <c r="U684">
        <v>0</v>
      </c>
      <c r="V684">
        <v>0</v>
      </c>
      <c r="W684">
        <v>1</v>
      </c>
      <c r="X684" s="2">
        <v>6.95</v>
      </c>
      <c r="Y684" s="21">
        <v>0.33333333330000003</v>
      </c>
      <c r="Z684">
        <v>0.33</v>
      </c>
      <c r="AA684">
        <v>4.96</v>
      </c>
      <c r="AB684" s="32">
        <f t="shared" si="64"/>
        <v>6.2381852551984883E-2</v>
      </c>
      <c r="AE684" s="17" t="str">
        <f t="shared" si="65"/>
        <v xml:space="preserve"> </v>
      </c>
      <c r="AF684" s="35">
        <v>0</v>
      </c>
      <c r="AG684" s="35">
        <v>1</v>
      </c>
      <c r="AH684" s="35">
        <v>0</v>
      </c>
      <c r="AI684" s="35">
        <v>4</v>
      </c>
      <c r="AJ684" s="35">
        <v>0</v>
      </c>
      <c r="AK684" s="35">
        <v>2</v>
      </c>
      <c r="AL684" s="35">
        <v>2</v>
      </c>
      <c r="AM684" s="35">
        <v>0</v>
      </c>
      <c r="AN684">
        <v>0</v>
      </c>
      <c r="AO684">
        <v>0</v>
      </c>
      <c r="AP684" s="2">
        <v>-81</v>
      </c>
      <c r="AQ684" s="2">
        <v>-2.4</v>
      </c>
      <c r="AR684" s="2">
        <v>76.239000000000004</v>
      </c>
      <c r="AS684" s="21">
        <v>-4.7329999999999997</v>
      </c>
      <c r="AT684" s="2">
        <v>-0.4</v>
      </c>
      <c r="AU684" s="2">
        <v>0.1</v>
      </c>
      <c r="AV684" s="2">
        <v>-0.1</v>
      </c>
      <c r="AW684" s="2">
        <v>0</v>
      </c>
      <c r="AX684" s="2">
        <v>-0.1</v>
      </c>
      <c r="AY684" s="2">
        <v>-0.1</v>
      </c>
    </row>
    <row r="685" spans="1:51" x14ac:dyDescent="0.2">
      <c r="A685" s="12" t="s">
        <v>458</v>
      </c>
      <c r="B685" s="12" t="s">
        <v>2923</v>
      </c>
      <c r="C685" t="s">
        <v>2922</v>
      </c>
      <c r="D685" t="s">
        <v>112</v>
      </c>
      <c r="E685" s="12" t="s">
        <v>178</v>
      </c>
      <c r="F685">
        <v>53</v>
      </c>
      <c r="G685">
        <v>1</v>
      </c>
      <c r="H685">
        <v>0</v>
      </c>
      <c r="I685" s="31">
        <f t="shared" si="60"/>
        <v>1</v>
      </c>
      <c r="J685">
        <v>0</v>
      </c>
      <c r="K685">
        <v>0</v>
      </c>
      <c r="L685" s="3">
        <v>1</v>
      </c>
      <c r="M685" s="3">
        <v>0</v>
      </c>
      <c r="N685" s="3">
        <v>0</v>
      </c>
      <c r="O685" s="15">
        <f t="shared" si="61"/>
        <v>0</v>
      </c>
      <c r="P685">
        <v>1</v>
      </c>
      <c r="Q685">
        <v>0</v>
      </c>
      <c r="R685">
        <v>0</v>
      </c>
      <c r="S685" s="13">
        <f t="shared" si="62"/>
        <v>1</v>
      </c>
      <c r="T685" s="13">
        <f t="shared" si="63"/>
        <v>1</v>
      </c>
      <c r="U685">
        <v>8</v>
      </c>
      <c r="V685">
        <v>12</v>
      </c>
      <c r="W685">
        <v>2</v>
      </c>
      <c r="X685" s="2">
        <v>101.05</v>
      </c>
      <c r="Y685" s="21">
        <v>1.9</v>
      </c>
      <c r="Z685">
        <v>1.87</v>
      </c>
      <c r="AA685">
        <v>3.51</v>
      </c>
      <c r="AB685" s="32">
        <f t="shared" si="64"/>
        <v>0.34758364312267659</v>
      </c>
      <c r="AE685" s="17" t="str">
        <f t="shared" si="65"/>
        <v xml:space="preserve"> </v>
      </c>
      <c r="AF685" s="35">
        <v>3</v>
      </c>
      <c r="AG685" s="35">
        <v>11</v>
      </c>
      <c r="AH685" s="35">
        <v>7</v>
      </c>
      <c r="AI685" s="35">
        <v>86</v>
      </c>
      <c r="AJ685" s="35">
        <v>2</v>
      </c>
      <c r="AK685" s="35">
        <v>33</v>
      </c>
      <c r="AL685" s="35">
        <v>30</v>
      </c>
      <c r="AM685" s="35">
        <v>2</v>
      </c>
      <c r="AN685">
        <v>0</v>
      </c>
      <c r="AO685">
        <v>3</v>
      </c>
      <c r="AP685" s="2">
        <v>-88.46</v>
      </c>
      <c r="AQ685" s="2">
        <v>18.100000000000001</v>
      </c>
      <c r="AR685" s="2">
        <v>87.709000000000003</v>
      </c>
      <c r="AS685" s="21">
        <v>3.093</v>
      </c>
      <c r="AT685" s="2">
        <v>-12</v>
      </c>
      <c r="AU685" s="2">
        <v>-3</v>
      </c>
      <c r="AV685" s="2">
        <v>-0.4</v>
      </c>
      <c r="AW685" s="2">
        <v>0.30000000000000004</v>
      </c>
      <c r="AX685" s="2">
        <v>0.9</v>
      </c>
      <c r="AY685" s="2">
        <v>-2.2000000000000002</v>
      </c>
    </row>
    <row r="686" spans="1:51" x14ac:dyDescent="0.2">
      <c r="A686" s="12" t="s">
        <v>458</v>
      </c>
      <c r="B686" s="12" t="s">
        <v>3303</v>
      </c>
      <c r="C686" t="s">
        <v>3302</v>
      </c>
      <c r="D686" t="s">
        <v>330</v>
      </c>
      <c r="E686" s="12" t="s">
        <v>170</v>
      </c>
      <c r="F686">
        <v>71</v>
      </c>
      <c r="G686">
        <v>0</v>
      </c>
      <c r="H686">
        <v>1</v>
      </c>
      <c r="I686" s="31">
        <f t="shared" si="60"/>
        <v>1</v>
      </c>
      <c r="J686">
        <v>1</v>
      </c>
      <c r="K686">
        <v>0</v>
      </c>
      <c r="L686" s="3">
        <v>0</v>
      </c>
      <c r="M686" s="3">
        <v>1</v>
      </c>
      <c r="N686" s="3">
        <v>0</v>
      </c>
      <c r="O686" s="15">
        <f t="shared" si="61"/>
        <v>4</v>
      </c>
      <c r="P686">
        <v>1</v>
      </c>
      <c r="Q686">
        <v>0</v>
      </c>
      <c r="R686">
        <v>0</v>
      </c>
      <c r="S686" s="13">
        <f t="shared" si="62"/>
        <v>0</v>
      </c>
      <c r="T686" s="13">
        <f t="shared" si="63"/>
        <v>0</v>
      </c>
      <c r="U686">
        <v>2</v>
      </c>
      <c r="V686">
        <v>0</v>
      </c>
      <c r="W686">
        <v>0</v>
      </c>
      <c r="X686" s="2">
        <v>43.366666666699999</v>
      </c>
      <c r="Y686" s="21">
        <v>0.60000000000000009</v>
      </c>
      <c r="Z686">
        <v>0.57999999999999996</v>
      </c>
      <c r="AA686">
        <v>4.3600000000000003</v>
      </c>
      <c r="AB686" s="32">
        <f t="shared" si="64"/>
        <v>0.11740890688259108</v>
      </c>
      <c r="AC686">
        <v>27</v>
      </c>
      <c r="AD686">
        <v>16</v>
      </c>
      <c r="AE686" s="17">
        <f t="shared" si="65"/>
        <v>0.62790697674418605</v>
      </c>
      <c r="AF686" s="35">
        <v>1</v>
      </c>
      <c r="AG686" s="35">
        <v>2</v>
      </c>
      <c r="AH686" s="35">
        <v>3</v>
      </c>
      <c r="AI686" s="35">
        <v>43</v>
      </c>
      <c r="AJ686" s="35">
        <v>2</v>
      </c>
      <c r="AK686" s="35">
        <v>13</v>
      </c>
      <c r="AL686" s="35">
        <v>14</v>
      </c>
      <c r="AM686" s="35">
        <v>2</v>
      </c>
      <c r="AN686">
        <v>0</v>
      </c>
      <c r="AO686">
        <v>0</v>
      </c>
      <c r="AP686" s="2">
        <v>-93.62</v>
      </c>
      <c r="AQ686" s="2">
        <v>-2.6</v>
      </c>
      <c r="AR686" s="2">
        <v>83.638999999999996</v>
      </c>
      <c r="AS686" s="21">
        <v>1.9510000000000001</v>
      </c>
      <c r="AT686" s="2">
        <v>-4.5</v>
      </c>
      <c r="AU686" s="2">
        <v>-0.7</v>
      </c>
      <c r="AV686" s="2">
        <v>-0.4</v>
      </c>
      <c r="AW686" s="2">
        <v>0.1</v>
      </c>
      <c r="AX686" s="2">
        <v>0.30000000000000004</v>
      </c>
      <c r="AY686" s="2">
        <v>-0.8</v>
      </c>
    </row>
    <row r="687" spans="1:51" x14ac:dyDescent="0.2">
      <c r="A687" s="12" t="s">
        <v>1035</v>
      </c>
      <c r="B687" s="12" t="s">
        <v>1036</v>
      </c>
      <c r="C687" t="s">
        <v>1034</v>
      </c>
      <c r="D687" t="s">
        <v>122</v>
      </c>
      <c r="E687" s="12" t="s">
        <v>170</v>
      </c>
      <c r="F687">
        <v>45</v>
      </c>
      <c r="G687">
        <v>0</v>
      </c>
      <c r="H687">
        <v>0</v>
      </c>
      <c r="I687" s="31">
        <f t="shared" si="60"/>
        <v>0</v>
      </c>
      <c r="J687">
        <v>0</v>
      </c>
      <c r="K687">
        <v>0</v>
      </c>
      <c r="L687" s="3">
        <v>0</v>
      </c>
      <c r="M687" s="3">
        <v>0</v>
      </c>
      <c r="N687" s="3">
        <v>0</v>
      </c>
      <c r="O687" s="15">
        <f t="shared" si="61"/>
        <v>0</v>
      </c>
      <c r="P687">
        <v>5</v>
      </c>
      <c r="Q687">
        <v>0</v>
      </c>
      <c r="R687">
        <v>0</v>
      </c>
      <c r="S687" s="13">
        <f t="shared" si="62"/>
        <v>0</v>
      </c>
      <c r="T687" s="13">
        <f t="shared" si="63"/>
        <v>0</v>
      </c>
      <c r="U687">
        <v>4</v>
      </c>
      <c r="V687">
        <v>0</v>
      </c>
      <c r="W687">
        <v>1</v>
      </c>
      <c r="X687" s="2">
        <v>32.933333333299998</v>
      </c>
      <c r="Y687" s="21">
        <v>0.71666666670000001</v>
      </c>
      <c r="Z687">
        <v>0.5</v>
      </c>
      <c r="AA687">
        <v>5.23</v>
      </c>
      <c r="AB687" s="32">
        <f t="shared" si="64"/>
        <v>8.7260034904013961E-2</v>
      </c>
      <c r="AC687">
        <v>31</v>
      </c>
      <c r="AD687">
        <v>31</v>
      </c>
      <c r="AE687" s="17">
        <f t="shared" si="65"/>
        <v>0.5</v>
      </c>
      <c r="AF687" s="35">
        <v>0</v>
      </c>
      <c r="AG687" s="35">
        <v>6</v>
      </c>
      <c r="AH687" s="35">
        <v>8</v>
      </c>
      <c r="AI687" s="35">
        <v>14</v>
      </c>
      <c r="AJ687" s="35">
        <v>0</v>
      </c>
      <c r="AK687" s="35">
        <v>10</v>
      </c>
      <c r="AL687" s="35">
        <v>6</v>
      </c>
      <c r="AM687" s="35">
        <v>1</v>
      </c>
      <c r="AN687">
        <v>0</v>
      </c>
      <c r="AO687">
        <v>0</v>
      </c>
      <c r="AP687" s="2">
        <v>-72.540000000000006</v>
      </c>
      <c r="AQ687" s="2">
        <v>14.4</v>
      </c>
      <c r="AR687" s="2">
        <v>85.513999999999996</v>
      </c>
      <c r="AS687" s="21">
        <v>0.47300000000000003</v>
      </c>
      <c r="AT687" s="2">
        <v>-1.6</v>
      </c>
      <c r="AU687" s="2">
        <v>0.7</v>
      </c>
      <c r="AV687" s="2">
        <v>0</v>
      </c>
      <c r="AW687" s="2">
        <v>0</v>
      </c>
      <c r="AX687" s="2">
        <v>-0.1</v>
      </c>
      <c r="AY687" s="2">
        <v>0.5</v>
      </c>
    </row>
    <row r="688" spans="1:51" x14ac:dyDescent="0.2">
      <c r="A688" s="12" t="s">
        <v>1713</v>
      </c>
      <c r="B688" s="12" t="s">
        <v>1714</v>
      </c>
      <c r="C688" t="s">
        <v>1712</v>
      </c>
      <c r="D688" t="s">
        <v>432</v>
      </c>
      <c r="E688" s="12" t="s">
        <v>178</v>
      </c>
      <c r="F688">
        <v>33</v>
      </c>
      <c r="G688">
        <v>0</v>
      </c>
      <c r="H688">
        <v>0</v>
      </c>
      <c r="I688" s="31">
        <f t="shared" si="60"/>
        <v>0</v>
      </c>
      <c r="J688">
        <v>0</v>
      </c>
      <c r="K688">
        <v>0</v>
      </c>
      <c r="L688" s="3">
        <v>0</v>
      </c>
      <c r="M688" s="3">
        <v>0</v>
      </c>
      <c r="N688" s="3">
        <v>0</v>
      </c>
      <c r="O688" s="15">
        <f t="shared" si="61"/>
        <v>0</v>
      </c>
      <c r="P688">
        <v>0</v>
      </c>
      <c r="Q688">
        <v>0</v>
      </c>
      <c r="R688">
        <v>0</v>
      </c>
      <c r="S688" s="13">
        <f t="shared" si="62"/>
        <v>0</v>
      </c>
      <c r="T688" s="13">
        <f t="shared" si="63"/>
        <v>0</v>
      </c>
      <c r="U688">
        <v>3</v>
      </c>
      <c r="V688">
        <v>2</v>
      </c>
      <c r="W688">
        <v>1</v>
      </c>
      <c r="X688" s="2">
        <v>34.1</v>
      </c>
      <c r="Y688" s="21">
        <v>1.0333333333000001</v>
      </c>
      <c r="Z688">
        <v>0.99</v>
      </c>
      <c r="AA688">
        <v>4.92</v>
      </c>
      <c r="AB688" s="32">
        <f t="shared" si="64"/>
        <v>0.16751269035532995</v>
      </c>
      <c r="AE688" s="17" t="str">
        <f t="shared" si="65"/>
        <v xml:space="preserve"> </v>
      </c>
      <c r="AF688" s="35">
        <v>0</v>
      </c>
      <c r="AG688" s="35">
        <v>1</v>
      </c>
      <c r="AH688" s="35">
        <v>4</v>
      </c>
      <c r="AI688" s="35">
        <v>22</v>
      </c>
      <c r="AJ688" s="35">
        <v>2</v>
      </c>
      <c r="AK688" s="35">
        <v>6</v>
      </c>
      <c r="AL688" s="35">
        <v>10</v>
      </c>
      <c r="AM688" s="35">
        <v>1</v>
      </c>
      <c r="AN688">
        <v>2</v>
      </c>
      <c r="AO688">
        <v>3</v>
      </c>
      <c r="AP688" s="2">
        <v>-58.81</v>
      </c>
      <c r="AQ688" s="2">
        <v>23.2</v>
      </c>
      <c r="AR688" s="2">
        <v>85.103999999999999</v>
      </c>
      <c r="AS688" s="21">
        <v>-3.3130000000000002</v>
      </c>
      <c r="AT688" s="2">
        <v>-3.3</v>
      </c>
      <c r="AU688" s="2">
        <v>-0.4</v>
      </c>
      <c r="AV688" s="2">
        <v>-0.1</v>
      </c>
      <c r="AW688" s="2">
        <v>0.30000000000000004</v>
      </c>
      <c r="AX688" s="2">
        <v>-0.1</v>
      </c>
      <c r="AY688" s="2">
        <v>-0.4</v>
      </c>
    </row>
    <row r="689" spans="1:51" x14ac:dyDescent="0.2">
      <c r="A689" s="12" t="s">
        <v>1713</v>
      </c>
      <c r="B689" s="12" t="s">
        <v>1802</v>
      </c>
      <c r="C689" t="s">
        <v>1804</v>
      </c>
      <c r="D689" s="12" t="s">
        <v>112</v>
      </c>
      <c r="E689" s="12" t="s">
        <v>170</v>
      </c>
      <c r="F689">
        <v>43</v>
      </c>
      <c r="G689">
        <v>0</v>
      </c>
      <c r="H689">
        <v>0</v>
      </c>
      <c r="I689" s="31">
        <f t="shared" si="60"/>
        <v>0</v>
      </c>
      <c r="J689">
        <v>0</v>
      </c>
      <c r="K689">
        <v>0</v>
      </c>
      <c r="L689" s="3">
        <v>0</v>
      </c>
      <c r="M689" s="3">
        <v>0</v>
      </c>
      <c r="N689" s="3">
        <v>0</v>
      </c>
      <c r="O689" s="15">
        <f t="shared" si="61"/>
        <v>0</v>
      </c>
      <c r="P689">
        <v>0</v>
      </c>
      <c r="Q689">
        <v>0</v>
      </c>
      <c r="R689">
        <v>0</v>
      </c>
      <c r="S689" s="13">
        <f t="shared" si="62"/>
        <v>0</v>
      </c>
      <c r="T689" s="13">
        <f t="shared" si="63"/>
        <v>0</v>
      </c>
      <c r="U689">
        <v>0</v>
      </c>
      <c r="V689">
        <v>0</v>
      </c>
      <c r="W689">
        <v>0</v>
      </c>
      <c r="X689" s="2">
        <v>0.45</v>
      </c>
      <c r="Y689" s="21">
        <v>0</v>
      </c>
      <c r="Z689">
        <v>0.01</v>
      </c>
      <c r="AA689">
        <v>4.75</v>
      </c>
      <c r="AB689" s="32">
        <f t="shared" si="64"/>
        <v>2.1008403361344541E-3</v>
      </c>
      <c r="AC689">
        <v>0</v>
      </c>
      <c r="AD689">
        <v>3</v>
      </c>
      <c r="AE689" s="17">
        <f t="shared" si="65"/>
        <v>0</v>
      </c>
      <c r="AF689" s="35">
        <v>0</v>
      </c>
      <c r="AG689" s="35">
        <v>0</v>
      </c>
      <c r="AH689" s="35">
        <v>0</v>
      </c>
      <c r="AI689" s="35">
        <v>1</v>
      </c>
      <c r="AJ689" s="35">
        <v>0</v>
      </c>
      <c r="AK689" s="35">
        <v>1</v>
      </c>
      <c r="AL689" s="35">
        <v>0</v>
      </c>
      <c r="AM689" s="35">
        <v>0</v>
      </c>
      <c r="AN689">
        <v>0</v>
      </c>
      <c r="AO689">
        <v>0</v>
      </c>
      <c r="AP689" s="2">
        <v>-266.67</v>
      </c>
      <c r="AQ689" s="2">
        <v>-161.6</v>
      </c>
      <c r="AR689" s="2">
        <v>85.144000000000005</v>
      </c>
      <c r="AS689" s="21">
        <v>0.96899999999999997</v>
      </c>
      <c r="AT689" s="2">
        <v>-0.2</v>
      </c>
      <c r="AU689" s="2">
        <v>-0.1</v>
      </c>
      <c r="AV689" s="2">
        <v>-0.1</v>
      </c>
      <c r="AW689" s="2">
        <v>0</v>
      </c>
      <c r="AX689" s="2">
        <v>0</v>
      </c>
      <c r="AY689" s="2">
        <v>-0.1</v>
      </c>
    </row>
    <row r="690" spans="1:51" x14ac:dyDescent="0.2">
      <c r="A690" s="12" t="s">
        <v>1713</v>
      </c>
      <c r="B690" s="12" t="s">
        <v>2199</v>
      </c>
      <c r="C690" t="s">
        <v>2198</v>
      </c>
      <c r="D690" t="s">
        <v>210</v>
      </c>
      <c r="E690" s="12" t="s">
        <v>170</v>
      </c>
      <c r="F690">
        <v>1</v>
      </c>
      <c r="G690">
        <v>0</v>
      </c>
      <c r="H690">
        <v>0</v>
      </c>
      <c r="I690" s="31">
        <f t="shared" si="60"/>
        <v>0</v>
      </c>
      <c r="J690">
        <v>0</v>
      </c>
      <c r="K690">
        <v>0</v>
      </c>
      <c r="L690" s="3">
        <v>0</v>
      </c>
      <c r="M690" s="3">
        <v>0</v>
      </c>
      <c r="N690" s="3">
        <v>0</v>
      </c>
      <c r="O690" s="15">
        <f t="shared" si="61"/>
        <v>0</v>
      </c>
      <c r="P690">
        <v>0</v>
      </c>
      <c r="Q690">
        <v>0</v>
      </c>
      <c r="R690">
        <v>0</v>
      </c>
      <c r="S690" s="13">
        <f t="shared" si="62"/>
        <v>0</v>
      </c>
      <c r="T690" s="13">
        <f t="shared" si="63"/>
        <v>0</v>
      </c>
      <c r="U690">
        <v>0</v>
      </c>
      <c r="V690">
        <v>0</v>
      </c>
      <c r="W690">
        <v>0</v>
      </c>
      <c r="X690" s="2">
        <v>0</v>
      </c>
      <c r="Y690" s="21">
        <v>0</v>
      </c>
      <c r="AB690" s="32">
        <f t="shared" si="64"/>
        <v>0</v>
      </c>
      <c r="AC690">
        <v>0</v>
      </c>
      <c r="AD690">
        <v>0</v>
      </c>
      <c r="AE690" s="17" t="str">
        <f t="shared" si="65"/>
        <v xml:space="preserve"> </v>
      </c>
      <c r="AF690" s="35">
        <v>0</v>
      </c>
      <c r="AG690" s="35">
        <v>0</v>
      </c>
      <c r="AH690" s="35">
        <v>0</v>
      </c>
      <c r="AI690" s="35">
        <v>0</v>
      </c>
      <c r="AJ690" s="35">
        <v>0</v>
      </c>
      <c r="AK690" s="35">
        <v>0</v>
      </c>
      <c r="AL690" s="35">
        <v>0</v>
      </c>
      <c r="AM690" s="35">
        <v>0</v>
      </c>
      <c r="AN690">
        <v>0</v>
      </c>
      <c r="AO690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</row>
    <row r="691" spans="1:51" x14ac:dyDescent="0.2">
      <c r="A691" s="12" t="s">
        <v>1713</v>
      </c>
      <c r="B691" s="12" t="s">
        <v>2952</v>
      </c>
      <c r="C691" t="s">
        <v>2951</v>
      </c>
      <c r="D691" s="12" t="s">
        <v>442</v>
      </c>
      <c r="E691" s="12" t="s">
        <v>170</v>
      </c>
      <c r="F691">
        <v>61</v>
      </c>
      <c r="G691">
        <v>0</v>
      </c>
      <c r="H691">
        <v>2</v>
      </c>
      <c r="I691" s="31">
        <f t="shared" si="60"/>
        <v>2</v>
      </c>
      <c r="J691">
        <v>1</v>
      </c>
      <c r="K691">
        <v>1</v>
      </c>
      <c r="L691" s="3">
        <v>0</v>
      </c>
      <c r="M691" s="3">
        <v>1</v>
      </c>
      <c r="N691" s="3">
        <v>1</v>
      </c>
      <c r="O691" s="15">
        <f t="shared" si="61"/>
        <v>2</v>
      </c>
      <c r="P691">
        <v>2</v>
      </c>
      <c r="Q691">
        <v>1</v>
      </c>
      <c r="R691">
        <v>0</v>
      </c>
      <c r="S691" s="13">
        <f t="shared" si="62"/>
        <v>0</v>
      </c>
      <c r="T691" s="13">
        <f t="shared" si="63"/>
        <v>0</v>
      </c>
      <c r="U691">
        <v>0</v>
      </c>
      <c r="V691">
        <v>2</v>
      </c>
      <c r="W691">
        <v>0</v>
      </c>
      <c r="X691" s="2">
        <v>36.2833333333</v>
      </c>
      <c r="Y691" s="21">
        <v>0.58333333330000003</v>
      </c>
      <c r="Z691">
        <v>0.59</v>
      </c>
      <c r="AA691">
        <v>4</v>
      </c>
      <c r="AB691" s="32">
        <f t="shared" si="64"/>
        <v>0.12854030501089325</v>
      </c>
      <c r="AC691">
        <v>3</v>
      </c>
      <c r="AD691">
        <v>16</v>
      </c>
      <c r="AE691" s="17">
        <f t="shared" si="65"/>
        <v>0.15789473684210525</v>
      </c>
      <c r="AF691" s="35">
        <v>2</v>
      </c>
      <c r="AG691" s="35">
        <v>5</v>
      </c>
      <c r="AH691" s="35">
        <v>2</v>
      </c>
      <c r="AI691" s="35">
        <v>30</v>
      </c>
      <c r="AJ691" s="35">
        <v>2</v>
      </c>
      <c r="AK691" s="35">
        <v>11</v>
      </c>
      <c r="AL691" s="35">
        <v>18</v>
      </c>
      <c r="AM691" s="35">
        <v>1</v>
      </c>
      <c r="AN691">
        <v>0</v>
      </c>
      <c r="AO691">
        <v>2</v>
      </c>
      <c r="AP691" s="2">
        <v>-94.26</v>
      </c>
      <c r="AQ691" s="2">
        <v>-12.9</v>
      </c>
      <c r="AR691" s="2">
        <v>81.212000000000003</v>
      </c>
      <c r="AS691" s="21">
        <v>-3.6779999999999999</v>
      </c>
      <c r="AT691" s="2">
        <v>-4.0999999999999996</v>
      </c>
      <c r="AU691" s="2">
        <v>-0.7</v>
      </c>
      <c r="AV691" s="2">
        <v>0</v>
      </c>
      <c r="AW691" s="2">
        <v>0.2</v>
      </c>
      <c r="AX691" s="2">
        <v>-0.4</v>
      </c>
      <c r="AY691" s="2">
        <v>-0.9</v>
      </c>
    </row>
    <row r="692" spans="1:51" x14ac:dyDescent="0.2">
      <c r="A692" s="12" t="s">
        <v>1570</v>
      </c>
      <c r="B692" s="12" t="s">
        <v>1571</v>
      </c>
      <c r="C692" t="s">
        <v>1569</v>
      </c>
      <c r="D692" t="s">
        <v>112</v>
      </c>
      <c r="E692" s="12" t="s">
        <v>178</v>
      </c>
      <c r="F692">
        <v>1</v>
      </c>
      <c r="G692">
        <v>0</v>
      </c>
      <c r="H692">
        <v>0</v>
      </c>
      <c r="I692" s="31">
        <f t="shared" si="60"/>
        <v>0</v>
      </c>
      <c r="J692">
        <v>0</v>
      </c>
      <c r="K692">
        <v>0</v>
      </c>
      <c r="L692" s="3">
        <v>0</v>
      </c>
      <c r="M692" s="3">
        <v>0</v>
      </c>
      <c r="N692" s="3">
        <v>0</v>
      </c>
      <c r="O692" s="15">
        <f t="shared" si="61"/>
        <v>0</v>
      </c>
      <c r="P692">
        <v>0</v>
      </c>
      <c r="Q692">
        <v>0</v>
      </c>
      <c r="R692">
        <v>0</v>
      </c>
      <c r="S692" s="13">
        <f t="shared" si="62"/>
        <v>0</v>
      </c>
      <c r="T692" s="13">
        <f t="shared" si="63"/>
        <v>0</v>
      </c>
      <c r="U692">
        <v>0</v>
      </c>
      <c r="V692">
        <v>0</v>
      </c>
      <c r="W692">
        <v>0</v>
      </c>
      <c r="X692" s="2">
        <v>0.4</v>
      </c>
      <c r="Y692" s="21">
        <v>0.4</v>
      </c>
      <c r="Z692">
        <v>0.4</v>
      </c>
      <c r="AA692">
        <v>4.68</v>
      </c>
      <c r="AB692" s="32">
        <f t="shared" si="64"/>
        <v>7.874015748031496E-2</v>
      </c>
      <c r="AE692" s="17" t="str">
        <f t="shared" si="65"/>
        <v xml:space="preserve"> </v>
      </c>
      <c r="AF692" s="35">
        <v>0</v>
      </c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0</v>
      </c>
      <c r="AN692">
        <v>0</v>
      </c>
      <c r="AO692">
        <v>0</v>
      </c>
      <c r="AP692" s="2">
        <v>0</v>
      </c>
      <c r="AQ692" s="2">
        <v>140.9</v>
      </c>
      <c r="AR692" s="2">
        <v>86.147999999999996</v>
      </c>
      <c r="AS692" s="21">
        <v>-6.7469999999999999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</row>
    <row r="693" spans="1:51" x14ac:dyDescent="0.2">
      <c r="A693" s="12" t="s">
        <v>2008</v>
      </c>
      <c r="B693" s="12" t="s">
        <v>2009</v>
      </c>
      <c r="C693" t="s">
        <v>2007</v>
      </c>
      <c r="D693" t="s">
        <v>112</v>
      </c>
      <c r="E693" s="12" t="s">
        <v>355</v>
      </c>
      <c r="F693">
        <v>82</v>
      </c>
      <c r="G693">
        <v>0</v>
      </c>
      <c r="H693">
        <v>0</v>
      </c>
      <c r="I693" s="31">
        <f t="shared" si="60"/>
        <v>0</v>
      </c>
      <c r="J693">
        <v>0</v>
      </c>
      <c r="K693">
        <v>0</v>
      </c>
      <c r="L693" s="3">
        <v>0</v>
      </c>
      <c r="M693" s="3">
        <v>0</v>
      </c>
      <c r="N693" s="3">
        <v>0</v>
      </c>
      <c r="O693" s="15">
        <f t="shared" si="61"/>
        <v>0</v>
      </c>
      <c r="P693">
        <v>0</v>
      </c>
      <c r="Q693">
        <v>0</v>
      </c>
      <c r="R693">
        <v>0</v>
      </c>
      <c r="S693" s="13">
        <f t="shared" si="62"/>
        <v>0</v>
      </c>
      <c r="T693" s="13">
        <f t="shared" si="63"/>
        <v>0</v>
      </c>
      <c r="U693">
        <v>0</v>
      </c>
      <c r="V693">
        <v>0</v>
      </c>
      <c r="W693">
        <v>0</v>
      </c>
      <c r="X693" s="2">
        <v>2.3833333333</v>
      </c>
      <c r="Y693" s="21">
        <v>1.6666666699999999E-2</v>
      </c>
      <c r="Z693">
        <v>0.03</v>
      </c>
      <c r="AA693">
        <v>5.17</v>
      </c>
      <c r="AB693" s="32">
        <f t="shared" si="64"/>
        <v>5.7692307692307687E-3</v>
      </c>
      <c r="AC693">
        <v>0</v>
      </c>
      <c r="AD693">
        <v>1</v>
      </c>
      <c r="AE693" s="17">
        <f t="shared" si="65"/>
        <v>0</v>
      </c>
      <c r="AF693" s="35">
        <v>0</v>
      </c>
      <c r="AG693" s="35">
        <v>0</v>
      </c>
      <c r="AH693" s="35">
        <v>0</v>
      </c>
      <c r="AI693" s="35">
        <v>1</v>
      </c>
      <c r="AJ693" s="35">
        <v>1</v>
      </c>
      <c r="AK693" s="35">
        <v>1</v>
      </c>
      <c r="AL693" s="35">
        <v>0</v>
      </c>
      <c r="AM693" s="35">
        <v>1</v>
      </c>
      <c r="AN693">
        <v>0</v>
      </c>
      <c r="AO693">
        <v>1</v>
      </c>
      <c r="AP693" s="2">
        <v>0</v>
      </c>
      <c r="AQ693" s="2">
        <v>98.3</v>
      </c>
      <c r="AR693" s="2">
        <v>75.942999999999998</v>
      </c>
      <c r="AS693" s="21">
        <v>-2.145</v>
      </c>
      <c r="AT693" s="2">
        <v>-0.1</v>
      </c>
      <c r="AU693" s="2">
        <v>0.1</v>
      </c>
      <c r="AV693" s="2">
        <v>-0.1</v>
      </c>
      <c r="AW693" s="2">
        <v>0</v>
      </c>
      <c r="AX693" s="2">
        <v>0</v>
      </c>
      <c r="AY693" s="2">
        <v>0</v>
      </c>
    </row>
    <row r="694" spans="1:51" x14ac:dyDescent="0.2">
      <c r="A694" s="12" t="s">
        <v>2175</v>
      </c>
      <c r="B694" s="12" t="s">
        <v>2176</v>
      </c>
      <c r="C694" t="s">
        <v>2174</v>
      </c>
      <c r="D694" t="s">
        <v>131</v>
      </c>
      <c r="E694" s="12" t="s">
        <v>178</v>
      </c>
      <c r="F694">
        <v>30</v>
      </c>
      <c r="G694">
        <v>0</v>
      </c>
      <c r="H694">
        <v>1</v>
      </c>
      <c r="I694" s="31">
        <f t="shared" si="60"/>
        <v>1</v>
      </c>
      <c r="J694">
        <v>0</v>
      </c>
      <c r="K694">
        <v>1</v>
      </c>
      <c r="L694" s="3">
        <v>0</v>
      </c>
      <c r="M694" s="3">
        <v>0</v>
      </c>
      <c r="N694" s="3">
        <v>1</v>
      </c>
      <c r="O694" s="15">
        <f t="shared" si="61"/>
        <v>0</v>
      </c>
      <c r="P694">
        <v>0</v>
      </c>
      <c r="Q694">
        <v>0</v>
      </c>
      <c r="R694">
        <v>0</v>
      </c>
      <c r="S694" s="13">
        <f t="shared" si="62"/>
        <v>0</v>
      </c>
      <c r="T694" s="13">
        <f t="shared" si="63"/>
        <v>0</v>
      </c>
      <c r="U694">
        <v>0</v>
      </c>
      <c r="V694">
        <v>0</v>
      </c>
      <c r="W694">
        <v>0</v>
      </c>
      <c r="X694" s="2">
        <v>2.4666666667000001</v>
      </c>
      <c r="Y694" s="21">
        <v>6.6666666700000002E-2</v>
      </c>
      <c r="Z694">
        <v>0.08</v>
      </c>
      <c r="AA694">
        <v>5.47</v>
      </c>
      <c r="AB694" s="32">
        <f t="shared" si="64"/>
        <v>1.4414414414414415E-2</v>
      </c>
      <c r="AE694" s="17" t="str">
        <f t="shared" si="65"/>
        <v xml:space="preserve"> </v>
      </c>
      <c r="AF694" s="35">
        <v>1</v>
      </c>
      <c r="AG694" s="35">
        <v>0</v>
      </c>
      <c r="AH694" s="35">
        <v>0</v>
      </c>
      <c r="AI694" s="35">
        <v>1</v>
      </c>
      <c r="AJ694" s="35">
        <v>1</v>
      </c>
      <c r="AK694" s="35">
        <v>1</v>
      </c>
      <c r="AL694" s="35">
        <v>1</v>
      </c>
      <c r="AM694" s="35">
        <v>0</v>
      </c>
      <c r="AN694">
        <v>0</v>
      </c>
      <c r="AO694">
        <v>0</v>
      </c>
      <c r="AP694" s="2">
        <v>-24.32</v>
      </c>
      <c r="AQ694" s="2">
        <v>74.099999999999994</v>
      </c>
      <c r="AR694" s="2">
        <v>82.972999999999999</v>
      </c>
      <c r="AS694" s="21">
        <v>2.601</v>
      </c>
      <c r="AT694" s="2">
        <v>-0.1</v>
      </c>
      <c r="AU694" s="2">
        <v>0.2</v>
      </c>
      <c r="AV694" s="2">
        <v>-0.1</v>
      </c>
      <c r="AW694" s="2">
        <v>-0.1</v>
      </c>
      <c r="AX694" s="2">
        <v>0</v>
      </c>
      <c r="AY694" s="2">
        <v>0.1</v>
      </c>
    </row>
    <row r="695" spans="1:51" x14ac:dyDescent="0.2">
      <c r="A695" s="12" t="s">
        <v>2175</v>
      </c>
      <c r="B695" s="12" t="s">
        <v>3050</v>
      </c>
      <c r="C695" t="s">
        <v>3052</v>
      </c>
      <c r="D695" t="s">
        <v>147</v>
      </c>
      <c r="E695" s="12" t="s">
        <v>178</v>
      </c>
      <c r="F695">
        <v>5</v>
      </c>
      <c r="G695">
        <v>0</v>
      </c>
      <c r="H695">
        <v>0</v>
      </c>
      <c r="I695" s="31">
        <f t="shared" si="60"/>
        <v>0</v>
      </c>
      <c r="J695">
        <v>0</v>
      </c>
      <c r="K695">
        <v>0</v>
      </c>
      <c r="L695" s="3">
        <v>0</v>
      </c>
      <c r="M695" s="3">
        <v>0</v>
      </c>
      <c r="N695" s="3">
        <v>0</v>
      </c>
      <c r="O695" s="15">
        <f t="shared" si="61"/>
        <v>0</v>
      </c>
      <c r="P695">
        <v>0</v>
      </c>
      <c r="Q695">
        <v>0</v>
      </c>
      <c r="R695">
        <v>0</v>
      </c>
      <c r="S695" s="13">
        <f t="shared" si="62"/>
        <v>0</v>
      </c>
      <c r="T695" s="13">
        <f t="shared" si="63"/>
        <v>0</v>
      </c>
      <c r="U695">
        <v>1</v>
      </c>
      <c r="V695">
        <v>0</v>
      </c>
      <c r="W695">
        <v>0</v>
      </c>
      <c r="X695" s="2">
        <v>4.95</v>
      </c>
      <c r="Y695" s="21">
        <v>0.98333333330000006</v>
      </c>
      <c r="Z695">
        <v>0.99</v>
      </c>
      <c r="AA695">
        <v>4.3899999999999997</v>
      </c>
      <c r="AB695" s="32">
        <f t="shared" si="64"/>
        <v>0.18401486988847585</v>
      </c>
      <c r="AE695" s="17" t="str">
        <f t="shared" si="65"/>
        <v xml:space="preserve"> </v>
      </c>
      <c r="AF695" s="35">
        <v>0</v>
      </c>
      <c r="AG695" s="35">
        <v>0</v>
      </c>
      <c r="AH695" s="35">
        <v>1</v>
      </c>
      <c r="AI695" s="35">
        <v>3</v>
      </c>
      <c r="AJ695" s="35">
        <v>0</v>
      </c>
      <c r="AK695" s="35">
        <v>1</v>
      </c>
      <c r="AL695" s="35">
        <v>1</v>
      </c>
      <c r="AM695" s="35">
        <v>0</v>
      </c>
      <c r="AN695">
        <v>0</v>
      </c>
      <c r="AO695">
        <v>0</v>
      </c>
      <c r="AP695" s="2">
        <v>-48.48</v>
      </c>
      <c r="AQ695" s="2">
        <v>36.200000000000003</v>
      </c>
      <c r="AR695" s="2">
        <v>84.48</v>
      </c>
      <c r="AS695" s="21">
        <v>1.375</v>
      </c>
      <c r="AT695" s="2">
        <v>-0.30000000000000004</v>
      </c>
      <c r="AU695" s="2">
        <v>0.1</v>
      </c>
      <c r="AV695" s="2">
        <v>0</v>
      </c>
      <c r="AW695" s="2">
        <v>0.1</v>
      </c>
      <c r="AX695" s="2">
        <v>0</v>
      </c>
      <c r="AY695" s="2">
        <v>0.1</v>
      </c>
    </row>
    <row r="696" spans="1:51" x14ac:dyDescent="0.2">
      <c r="A696" s="12" t="s">
        <v>2175</v>
      </c>
      <c r="B696" s="12" t="s">
        <v>3549</v>
      </c>
      <c r="C696" t="s">
        <v>3548</v>
      </c>
      <c r="D696" t="s">
        <v>139</v>
      </c>
      <c r="E696" s="12" t="s">
        <v>170</v>
      </c>
      <c r="F696">
        <v>9</v>
      </c>
      <c r="G696">
        <v>0</v>
      </c>
      <c r="H696">
        <v>0</v>
      </c>
      <c r="I696" s="31">
        <f t="shared" si="60"/>
        <v>0</v>
      </c>
      <c r="J696">
        <v>0</v>
      </c>
      <c r="K696">
        <v>0</v>
      </c>
      <c r="L696" s="3">
        <v>0</v>
      </c>
      <c r="M696" s="3">
        <v>0</v>
      </c>
      <c r="N696" s="3">
        <v>0</v>
      </c>
      <c r="O696" s="15">
        <f t="shared" si="61"/>
        <v>0</v>
      </c>
      <c r="P696">
        <v>0</v>
      </c>
      <c r="Q696">
        <v>0</v>
      </c>
      <c r="R696">
        <v>0</v>
      </c>
      <c r="S696" s="13">
        <f t="shared" si="62"/>
        <v>0</v>
      </c>
      <c r="T696" s="13">
        <f t="shared" si="63"/>
        <v>0</v>
      </c>
      <c r="U696">
        <v>0</v>
      </c>
      <c r="V696">
        <v>0</v>
      </c>
      <c r="W696">
        <v>0</v>
      </c>
      <c r="X696" s="2">
        <v>0</v>
      </c>
      <c r="Y696" s="21">
        <v>0</v>
      </c>
      <c r="AB696" s="32">
        <f t="shared" si="64"/>
        <v>0</v>
      </c>
      <c r="AC696">
        <v>0</v>
      </c>
      <c r="AD696">
        <v>0</v>
      </c>
      <c r="AE696" s="17" t="str">
        <f t="shared" si="65"/>
        <v xml:space="preserve"> </v>
      </c>
      <c r="AF696" s="35">
        <v>0</v>
      </c>
      <c r="AG696" s="35">
        <v>0</v>
      </c>
      <c r="AH696" s="35">
        <v>0</v>
      </c>
      <c r="AI696" s="35">
        <v>0</v>
      </c>
      <c r="AJ696" s="35">
        <v>0</v>
      </c>
      <c r="AK696" s="35">
        <v>0</v>
      </c>
      <c r="AL696" s="35">
        <v>0</v>
      </c>
      <c r="AM696" s="35">
        <v>0</v>
      </c>
      <c r="AN696">
        <v>0</v>
      </c>
      <c r="AO696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</row>
    <row r="697" spans="1:51" x14ac:dyDescent="0.2">
      <c r="A697" s="12" t="s">
        <v>2142</v>
      </c>
      <c r="B697" s="12" t="s">
        <v>2143</v>
      </c>
      <c r="C697" t="s">
        <v>2141</v>
      </c>
      <c r="D697" t="s">
        <v>271</v>
      </c>
      <c r="E697" s="12" t="s">
        <v>156</v>
      </c>
      <c r="F697">
        <v>13</v>
      </c>
      <c r="G697">
        <v>0</v>
      </c>
      <c r="H697">
        <v>0</v>
      </c>
      <c r="I697" s="31">
        <f t="shared" si="60"/>
        <v>0</v>
      </c>
      <c r="J697">
        <v>0</v>
      </c>
      <c r="K697">
        <v>0</v>
      </c>
      <c r="L697" s="3">
        <v>0</v>
      </c>
      <c r="M697" s="3">
        <v>0</v>
      </c>
      <c r="N697" s="3">
        <v>0</v>
      </c>
      <c r="O697" s="15">
        <f t="shared" si="61"/>
        <v>0</v>
      </c>
      <c r="P697">
        <v>0</v>
      </c>
      <c r="Q697">
        <v>0</v>
      </c>
      <c r="R697">
        <v>0</v>
      </c>
      <c r="S697" s="13">
        <f t="shared" si="62"/>
        <v>0</v>
      </c>
      <c r="T697" s="13">
        <f t="shared" si="63"/>
        <v>0</v>
      </c>
      <c r="U697">
        <v>0</v>
      </c>
      <c r="V697">
        <v>0</v>
      </c>
      <c r="W697">
        <v>0</v>
      </c>
      <c r="X697" s="2">
        <v>0.33333333330000003</v>
      </c>
      <c r="Y697" s="21">
        <v>1.6666666699999999E-2</v>
      </c>
      <c r="Z697">
        <v>0.03</v>
      </c>
      <c r="AA697">
        <v>7.42</v>
      </c>
      <c r="AB697" s="32">
        <f t="shared" si="64"/>
        <v>4.0268456375838922E-3</v>
      </c>
      <c r="AC697">
        <v>0</v>
      </c>
      <c r="AD697">
        <v>0</v>
      </c>
      <c r="AE697" s="17" t="str">
        <f t="shared" si="65"/>
        <v xml:space="preserve"> </v>
      </c>
      <c r="AF697" s="35">
        <v>0</v>
      </c>
      <c r="AG697" s="35">
        <v>0</v>
      </c>
      <c r="AH697" s="35">
        <v>0</v>
      </c>
      <c r="AI697" s="35">
        <v>0</v>
      </c>
      <c r="AJ697" s="35">
        <v>0</v>
      </c>
      <c r="AK697" s="35">
        <v>0</v>
      </c>
      <c r="AL697" s="35">
        <v>0</v>
      </c>
      <c r="AM697" s="35">
        <v>0</v>
      </c>
      <c r="AN697">
        <v>0</v>
      </c>
      <c r="AO697">
        <v>0</v>
      </c>
      <c r="AP697" s="2">
        <v>0</v>
      </c>
      <c r="AQ697" s="2">
        <v>96.4</v>
      </c>
      <c r="AR697" s="2">
        <v>78.602000000000004</v>
      </c>
      <c r="AS697" s="21">
        <v>-2.2669999999999999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</row>
    <row r="698" spans="1:51" x14ac:dyDescent="0.2">
      <c r="A698" s="12" t="s">
        <v>2247</v>
      </c>
      <c r="B698" s="12" t="s">
        <v>2248</v>
      </c>
      <c r="C698" t="s">
        <v>2246</v>
      </c>
      <c r="D698" t="s">
        <v>147</v>
      </c>
      <c r="E698" s="12" t="s">
        <v>229</v>
      </c>
      <c r="F698">
        <v>1</v>
      </c>
      <c r="G698">
        <v>0</v>
      </c>
      <c r="H698">
        <v>0</v>
      </c>
      <c r="I698" s="31">
        <f t="shared" si="60"/>
        <v>0</v>
      </c>
      <c r="J698">
        <v>0</v>
      </c>
      <c r="K698">
        <v>0</v>
      </c>
      <c r="L698" s="3">
        <v>0</v>
      </c>
      <c r="M698" s="3">
        <v>0</v>
      </c>
      <c r="N698" s="3">
        <v>0</v>
      </c>
      <c r="O698" s="15">
        <f t="shared" si="61"/>
        <v>0</v>
      </c>
      <c r="P698">
        <v>0</v>
      </c>
      <c r="Q698">
        <v>0</v>
      </c>
      <c r="R698">
        <v>0</v>
      </c>
      <c r="S698" s="13">
        <f t="shared" si="62"/>
        <v>0</v>
      </c>
      <c r="T698" s="13">
        <f t="shared" si="63"/>
        <v>0</v>
      </c>
      <c r="U698">
        <v>0</v>
      </c>
      <c r="V698">
        <v>0</v>
      </c>
      <c r="W698">
        <v>0</v>
      </c>
      <c r="X698" s="2">
        <v>0</v>
      </c>
      <c r="Y698" s="21">
        <v>0</v>
      </c>
      <c r="AB698" s="32">
        <f t="shared" si="64"/>
        <v>0</v>
      </c>
      <c r="AC698">
        <v>0</v>
      </c>
      <c r="AD698">
        <v>0</v>
      </c>
      <c r="AE698" s="17" t="str">
        <f t="shared" si="65"/>
        <v xml:space="preserve"> </v>
      </c>
      <c r="AF698" s="35">
        <v>0</v>
      </c>
      <c r="AG698" s="35">
        <v>0</v>
      </c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>
        <v>0</v>
      </c>
      <c r="AO698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</row>
    <row r="699" spans="1:51" x14ac:dyDescent="0.2">
      <c r="A699" s="12" t="s">
        <v>539</v>
      </c>
      <c r="B699" s="12" t="s">
        <v>540</v>
      </c>
      <c r="C699" t="s">
        <v>538</v>
      </c>
      <c r="D699" t="s">
        <v>300</v>
      </c>
      <c r="E699" s="12" t="s">
        <v>170</v>
      </c>
      <c r="F699">
        <v>28</v>
      </c>
      <c r="G699">
        <v>0</v>
      </c>
      <c r="H699">
        <v>0</v>
      </c>
      <c r="I699" s="31">
        <f t="shared" si="60"/>
        <v>0</v>
      </c>
      <c r="J699">
        <v>0</v>
      </c>
      <c r="K699">
        <v>0</v>
      </c>
      <c r="L699" s="3">
        <v>0</v>
      </c>
      <c r="M699" s="3">
        <v>0</v>
      </c>
      <c r="N699" s="3">
        <v>0</v>
      </c>
      <c r="O699" s="15">
        <f t="shared" si="61"/>
        <v>0</v>
      </c>
      <c r="P699">
        <v>0</v>
      </c>
      <c r="Q699">
        <v>0</v>
      </c>
      <c r="R699">
        <v>0</v>
      </c>
      <c r="S699" s="13">
        <f t="shared" si="62"/>
        <v>0</v>
      </c>
      <c r="T699" s="13">
        <f t="shared" si="63"/>
        <v>0</v>
      </c>
      <c r="U699">
        <v>0</v>
      </c>
      <c r="V699">
        <v>0</v>
      </c>
      <c r="W699">
        <v>0</v>
      </c>
      <c r="X699" s="2">
        <v>6.6666666700000002E-2</v>
      </c>
      <c r="Y699" s="21">
        <v>0</v>
      </c>
      <c r="Z699">
        <v>0</v>
      </c>
      <c r="AA699">
        <v>4.91</v>
      </c>
      <c r="AB699" s="32">
        <f t="shared" si="64"/>
        <v>0</v>
      </c>
      <c r="AC699">
        <v>0</v>
      </c>
      <c r="AD699">
        <v>0</v>
      </c>
      <c r="AE699" s="17" t="str">
        <f t="shared" si="65"/>
        <v xml:space="preserve"> </v>
      </c>
      <c r="AF699" s="35">
        <v>0</v>
      </c>
      <c r="AG699" s="35">
        <v>0</v>
      </c>
      <c r="AH699" s="35">
        <v>0</v>
      </c>
      <c r="AI699" s="35">
        <v>0</v>
      </c>
      <c r="AJ699" s="35">
        <v>0</v>
      </c>
      <c r="AK699" s="35">
        <v>0</v>
      </c>
      <c r="AL699" s="35">
        <v>0</v>
      </c>
      <c r="AM699" s="35">
        <v>0</v>
      </c>
      <c r="AN699">
        <v>0</v>
      </c>
      <c r="AO699">
        <v>0</v>
      </c>
      <c r="AP699" s="2">
        <v>-900</v>
      </c>
      <c r="AQ699" s="2">
        <v>-816.7</v>
      </c>
      <c r="AR699" s="2">
        <v>80.703000000000003</v>
      </c>
      <c r="AS699" s="21">
        <v>-1.6950000000000001</v>
      </c>
      <c r="AT699" s="2">
        <v>-0.1</v>
      </c>
      <c r="AU699" s="2">
        <v>-0.1</v>
      </c>
      <c r="AV699" s="2">
        <v>0</v>
      </c>
      <c r="AW699" s="2">
        <v>0</v>
      </c>
      <c r="AX699" s="2">
        <v>0</v>
      </c>
      <c r="AY699" s="2">
        <v>-0.2</v>
      </c>
    </row>
    <row r="700" spans="1:51" x14ac:dyDescent="0.2">
      <c r="A700" s="12" t="s">
        <v>1831</v>
      </c>
      <c r="B700" s="12" t="s">
        <v>1832</v>
      </c>
      <c r="C700" t="s">
        <v>1830</v>
      </c>
      <c r="D700" t="s">
        <v>317</v>
      </c>
      <c r="E700" s="12" t="s">
        <v>140</v>
      </c>
      <c r="F700">
        <v>16</v>
      </c>
      <c r="G700">
        <v>1</v>
      </c>
      <c r="H700">
        <v>0</v>
      </c>
      <c r="I700" s="31">
        <f t="shared" si="60"/>
        <v>1</v>
      </c>
      <c r="J700">
        <v>0</v>
      </c>
      <c r="K700">
        <v>0</v>
      </c>
      <c r="L700" s="3">
        <v>1</v>
      </c>
      <c r="M700" s="3">
        <v>0</v>
      </c>
      <c r="N700" s="3">
        <v>0</v>
      </c>
      <c r="O700" s="15">
        <f t="shared" si="61"/>
        <v>0</v>
      </c>
      <c r="P700">
        <v>4</v>
      </c>
      <c r="Q700">
        <v>0</v>
      </c>
      <c r="R700">
        <v>0</v>
      </c>
      <c r="S700" s="13">
        <f t="shared" si="62"/>
        <v>0.25</v>
      </c>
      <c r="T700" s="13">
        <f t="shared" si="63"/>
        <v>0.25</v>
      </c>
      <c r="U700">
        <v>4</v>
      </c>
      <c r="V700">
        <v>0</v>
      </c>
      <c r="W700">
        <v>1</v>
      </c>
      <c r="X700" s="2">
        <v>30.233333333299999</v>
      </c>
      <c r="Y700" s="21">
        <v>1.8833333333</v>
      </c>
      <c r="Z700">
        <v>1.89</v>
      </c>
      <c r="AA700">
        <v>4.0199999999999996</v>
      </c>
      <c r="AB700" s="32">
        <f t="shared" si="64"/>
        <v>0.31979695431472083</v>
      </c>
      <c r="AC700">
        <v>1</v>
      </c>
      <c r="AD700">
        <v>3</v>
      </c>
      <c r="AE700" s="17">
        <f t="shared" si="65"/>
        <v>0.25</v>
      </c>
      <c r="AF700" s="35">
        <v>1</v>
      </c>
      <c r="AG700" s="35">
        <v>2</v>
      </c>
      <c r="AH700" s="35">
        <v>5</v>
      </c>
      <c r="AI700" s="35">
        <v>22</v>
      </c>
      <c r="AJ700" s="35">
        <v>1</v>
      </c>
      <c r="AK700" s="35">
        <v>11</v>
      </c>
      <c r="AL700" s="35">
        <v>9</v>
      </c>
      <c r="AM700" s="35">
        <v>0</v>
      </c>
      <c r="AN700">
        <v>1</v>
      </c>
      <c r="AO700">
        <v>0</v>
      </c>
      <c r="AP700" s="2">
        <v>-73.430000000000007</v>
      </c>
      <c r="AQ700" s="2">
        <v>20.8</v>
      </c>
      <c r="AR700" s="2">
        <v>95.712999999999994</v>
      </c>
      <c r="AS700" s="21">
        <v>1.1850000000000001</v>
      </c>
      <c r="AT700" s="2">
        <v>-2.5</v>
      </c>
      <c r="AU700" s="2">
        <v>0.5</v>
      </c>
      <c r="AV700" s="2">
        <v>0</v>
      </c>
      <c r="AW700" s="2">
        <v>0.1</v>
      </c>
      <c r="AX700" s="2">
        <v>0.4</v>
      </c>
      <c r="AY700" s="2">
        <v>1</v>
      </c>
    </row>
    <row r="701" spans="1:51" x14ac:dyDescent="0.2">
      <c r="A701" s="12" t="s">
        <v>1151</v>
      </c>
      <c r="B701" s="12" t="s">
        <v>1152</v>
      </c>
      <c r="C701" t="s">
        <v>1150</v>
      </c>
      <c r="D701" t="s">
        <v>382</v>
      </c>
      <c r="E701" s="12" t="s">
        <v>148</v>
      </c>
      <c r="F701">
        <v>60</v>
      </c>
      <c r="G701">
        <v>0</v>
      </c>
      <c r="H701">
        <v>0</v>
      </c>
      <c r="I701" s="31">
        <f t="shared" si="60"/>
        <v>0</v>
      </c>
      <c r="J701">
        <v>0</v>
      </c>
      <c r="K701">
        <v>0</v>
      </c>
      <c r="L701" s="3">
        <v>0</v>
      </c>
      <c r="M701" s="3">
        <v>0</v>
      </c>
      <c r="N701" s="3">
        <v>0</v>
      </c>
      <c r="O701" s="15">
        <f t="shared" si="61"/>
        <v>0</v>
      </c>
      <c r="P701">
        <v>1</v>
      </c>
      <c r="Q701">
        <v>0</v>
      </c>
      <c r="R701">
        <v>0</v>
      </c>
      <c r="S701" s="13">
        <f t="shared" si="62"/>
        <v>0</v>
      </c>
      <c r="T701" s="13">
        <f t="shared" si="63"/>
        <v>0</v>
      </c>
      <c r="U701">
        <v>2</v>
      </c>
      <c r="V701">
        <v>1</v>
      </c>
      <c r="W701">
        <v>1</v>
      </c>
      <c r="X701" s="2">
        <v>57.3</v>
      </c>
      <c r="Y701" s="21">
        <v>0.95</v>
      </c>
      <c r="Z701">
        <v>0.95</v>
      </c>
      <c r="AA701">
        <v>3.58</v>
      </c>
      <c r="AB701" s="32">
        <f t="shared" si="64"/>
        <v>0.20971302428256069</v>
      </c>
      <c r="AC701">
        <v>2</v>
      </c>
      <c r="AD701">
        <v>1</v>
      </c>
      <c r="AE701" s="17">
        <f t="shared" si="65"/>
        <v>0.66666666666666663</v>
      </c>
      <c r="AF701" s="35">
        <v>0</v>
      </c>
      <c r="AG701" s="35">
        <v>7</v>
      </c>
      <c r="AH701" s="35">
        <v>6</v>
      </c>
      <c r="AI701" s="35">
        <v>49</v>
      </c>
      <c r="AJ701" s="35">
        <v>0</v>
      </c>
      <c r="AK701" s="35">
        <v>22</v>
      </c>
      <c r="AL701" s="35">
        <v>12</v>
      </c>
      <c r="AM701" s="35">
        <v>1</v>
      </c>
      <c r="AN701">
        <v>1</v>
      </c>
      <c r="AO701">
        <v>1</v>
      </c>
      <c r="AP701" s="2">
        <v>-87.24</v>
      </c>
      <c r="AQ701" s="2">
        <v>-20</v>
      </c>
      <c r="AR701" s="2">
        <v>82.796000000000006</v>
      </c>
      <c r="AS701" s="21">
        <v>6.1980000000000004</v>
      </c>
      <c r="AT701" s="2">
        <v>-5.6</v>
      </c>
      <c r="AU701" s="2">
        <v>-0.4</v>
      </c>
      <c r="AV701" s="2">
        <v>0.30000000000000004</v>
      </c>
      <c r="AW701" s="2">
        <v>0.5</v>
      </c>
      <c r="AX701" s="2">
        <v>-0.2</v>
      </c>
      <c r="AY701" s="2">
        <v>0.2</v>
      </c>
    </row>
    <row r="702" spans="1:51" x14ac:dyDescent="0.2">
      <c r="A702" s="12" t="s">
        <v>1151</v>
      </c>
      <c r="B702" s="12" t="s">
        <v>2354</v>
      </c>
      <c r="C702" t="s">
        <v>2353</v>
      </c>
      <c r="D702" t="s">
        <v>300</v>
      </c>
      <c r="E702" s="12" t="s">
        <v>178</v>
      </c>
      <c r="F702">
        <v>13</v>
      </c>
      <c r="G702">
        <v>0</v>
      </c>
      <c r="H702">
        <v>0</v>
      </c>
      <c r="I702" s="31">
        <f t="shared" si="60"/>
        <v>0</v>
      </c>
      <c r="J702">
        <v>0</v>
      </c>
      <c r="K702">
        <v>0</v>
      </c>
      <c r="L702" s="3">
        <v>0</v>
      </c>
      <c r="M702" s="3">
        <v>0</v>
      </c>
      <c r="N702" s="3">
        <v>0</v>
      </c>
      <c r="O702" s="15">
        <f t="shared" si="61"/>
        <v>0</v>
      </c>
      <c r="P702">
        <v>0</v>
      </c>
      <c r="Q702">
        <v>0</v>
      </c>
      <c r="R702">
        <v>0</v>
      </c>
      <c r="S702" s="13">
        <f t="shared" si="62"/>
        <v>0</v>
      </c>
      <c r="T702" s="13">
        <f t="shared" si="63"/>
        <v>0</v>
      </c>
      <c r="U702">
        <v>0</v>
      </c>
      <c r="V702">
        <v>1</v>
      </c>
      <c r="W702">
        <v>0</v>
      </c>
      <c r="X702" s="2">
        <v>1.05</v>
      </c>
      <c r="Y702" s="21">
        <v>6.6666666700000002E-2</v>
      </c>
      <c r="Z702">
        <v>0.08</v>
      </c>
      <c r="AA702">
        <v>4.55</v>
      </c>
      <c r="AB702" s="32">
        <f t="shared" si="64"/>
        <v>1.7278617710583154E-2</v>
      </c>
      <c r="AE702" s="17" t="str">
        <f t="shared" si="65"/>
        <v xml:space="preserve"> </v>
      </c>
      <c r="AF702" s="35">
        <v>0</v>
      </c>
      <c r="AG702" s="35">
        <v>0</v>
      </c>
      <c r="AH702" s="35">
        <v>2</v>
      </c>
      <c r="AI702" s="35">
        <v>1</v>
      </c>
      <c r="AJ702" s="35">
        <v>1</v>
      </c>
      <c r="AK702" s="35">
        <v>0</v>
      </c>
      <c r="AL702" s="35">
        <v>0</v>
      </c>
      <c r="AM702" s="35">
        <v>0</v>
      </c>
      <c r="AN702">
        <v>0</v>
      </c>
      <c r="AO702">
        <v>0</v>
      </c>
      <c r="AP702" s="2">
        <v>114.29</v>
      </c>
      <c r="AQ702" s="2">
        <v>225.8</v>
      </c>
      <c r="AR702" s="2">
        <v>79.546000000000006</v>
      </c>
      <c r="AS702" s="21">
        <v>-3.4000000000000002E-2</v>
      </c>
      <c r="AT702" s="2">
        <v>0.1</v>
      </c>
      <c r="AU702" s="2">
        <v>0.30000000000000004</v>
      </c>
      <c r="AV702" s="2">
        <v>0</v>
      </c>
      <c r="AW702" s="2">
        <v>0</v>
      </c>
      <c r="AX702" s="2">
        <v>0</v>
      </c>
      <c r="AY702" s="2">
        <v>0.30000000000000004</v>
      </c>
    </row>
    <row r="703" spans="1:51" x14ac:dyDescent="0.2">
      <c r="A703" s="12" t="s">
        <v>3598</v>
      </c>
      <c r="B703" s="12" t="s">
        <v>3599</v>
      </c>
      <c r="C703" t="s">
        <v>3597</v>
      </c>
      <c r="D703" t="s">
        <v>460</v>
      </c>
      <c r="E703" s="12" t="s">
        <v>148</v>
      </c>
      <c r="F703">
        <v>80</v>
      </c>
      <c r="G703">
        <v>0</v>
      </c>
      <c r="H703">
        <v>0</v>
      </c>
      <c r="I703" s="31">
        <f t="shared" si="60"/>
        <v>0</v>
      </c>
      <c r="J703">
        <v>0</v>
      </c>
      <c r="K703">
        <v>0</v>
      </c>
      <c r="L703" s="3">
        <v>0</v>
      </c>
      <c r="M703" s="3">
        <v>0</v>
      </c>
      <c r="N703" s="3">
        <v>0</v>
      </c>
      <c r="O703" s="15">
        <f t="shared" si="61"/>
        <v>0</v>
      </c>
      <c r="P703">
        <v>1</v>
      </c>
      <c r="Q703">
        <v>1</v>
      </c>
      <c r="R703">
        <v>0</v>
      </c>
      <c r="S703" s="13">
        <f t="shared" si="62"/>
        <v>0</v>
      </c>
      <c r="T703" s="13">
        <f t="shared" si="63"/>
        <v>0</v>
      </c>
      <c r="U703">
        <v>1</v>
      </c>
      <c r="V703">
        <v>2</v>
      </c>
      <c r="W703">
        <v>0</v>
      </c>
      <c r="X703" s="2">
        <v>32.516666666699997</v>
      </c>
      <c r="Y703" s="21">
        <v>0.4</v>
      </c>
      <c r="Z703">
        <v>0.41</v>
      </c>
      <c r="AA703">
        <v>4.63</v>
      </c>
      <c r="AB703" s="32">
        <f t="shared" si="64"/>
        <v>8.1349206349206338E-2</v>
      </c>
      <c r="AC703">
        <v>1</v>
      </c>
      <c r="AD703">
        <v>4</v>
      </c>
      <c r="AE703" s="17">
        <f t="shared" si="65"/>
        <v>0.2</v>
      </c>
      <c r="AF703" s="35">
        <v>0</v>
      </c>
      <c r="AG703" s="35">
        <v>2</v>
      </c>
      <c r="AH703" s="35">
        <v>2</v>
      </c>
      <c r="AI703" s="35">
        <v>29</v>
      </c>
      <c r="AJ703" s="35">
        <v>1</v>
      </c>
      <c r="AK703" s="35">
        <v>5</v>
      </c>
      <c r="AL703" s="35">
        <v>16</v>
      </c>
      <c r="AM703" s="35">
        <v>1</v>
      </c>
      <c r="AN703">
        <v>0</v>
      </c>
      <c r="AO703">
        <v>2</v>
      </c>
      <c r="AP703" s="2">
        <v>-87.49</v>
      </c>
      <c r="AQ703" s="2">
        <v>4.3</v>
      </c>
      <c r="AR703" s="2">
        <v>82.218999999999994</v>
      </c>
      <c r="AS703" s="21">
        <v>2.9710000000000001</v>
      </c>
      <c r="AT703" s="2">
        <v>-4.0999999999999996</v>
      </c>
      <c r="AU703" s="2">
        <v>-0.8</v>
      </c>
      <c r="AV703" s="2">
        <v>-0.5</v>
      </c>
      <c r="AW703" s="2">
        <v>-0.30000000000000004</v>
      </c>
      <c r="AX703" s="2">
        <v>0.30000000000000004</v>
      </c>
      <c r="AY703" s="2">
        <v>-1.4</v>
      </c>
    </row>
    <row r="704" spans="1:51" x14ac:dyDescent="0.2">
      <c r="A704" s="12" t="s">
        <v>1617</v>
      </c>
      <c r="B704" s="12" t="s">
        <v>1618</v>
      </c>
      <c r="C704" t="s">
        <v>1616</v>
      </c>
      <c r="D704" t="s">
        <v>271</v>
      </c>
      <c r="E704" s="12" t="s">
        <v>178</v>
      </c>
      <c r="F704">
        <v>73</v>
      </c>
      <c r="G704">
        <v>0</v>
      </c>
      <c r="H704">
        <v>0</v>
      </c>
      <c r="I704" s="31">
        <f t="shared" si="60"/>
        <v>0</v>
      </c>
      <c r="J704">
        <v>0</v>
      </c>
      <c r="K704">
        <v>0</v>
      </c>
      <c r="L704" s="3">
        <v>0</v>
      </c>
      <c r="M704" s="3">
        <v>0</v>
      </c>
      <c r="N704" s="3">
        <v>0</v>
      </c>
      <c r="O704" s="15">
        <f t="shared" si="61"/>
        <v>0</v>
      </c>
      <c r="P704">
        <v>1</v>
      </c>
      <c r="Q704">
        <v>1</v>
      </c>
      <c r="R704">
        <v>1</v>
      </c>
      <c r="S704" s="13">
        <f t="shared" si="62"/>
        <v>0</v>
      </c>
      <c r="T704" s="13">
        <f t="shared" si="63"/>
        <v>0</v>
      </c>
      <c r="U704">
        <v>17</v>
      </c>
      <c r="V704">
        <v>21</v>
      </c>
      <c r="W704">
        <v>3</v>
      </c>
      <c r="X704" s="2">
        <v>125.8333333333</v>
      </c>
      <c r="Y704" s="21">
        <v>1.7166666667000001</v>
      </c>
      <c r="Z704">
        <v>1.73</v>
      </c>
      <c r="AA704">
        <v>3.75</v>
      </c>
      <c r="AB704" s="32">
        <f t="shared" si="64"/>
        <v>0.31569343065693428</v>
      </c>
      <c r="AE704" s="17" t="str">
        <f t="shared" si="65"/>
        <v xml:space="preserve"> </v>
      </c>
      <c r="AF704" s="35">
        <v>1</v>
      </c>
      <c r="AG704" s="35">
        <v>15</v>
      </c>
      <c r="AH704" s="35">
        <v>9</v>
      </c>
      <c r="AI704" s="35">
        <v>103</v>
      </c>
      <c r="AJ704" s="35">
        <v>7</v>
      </c>
      <c r="AK704" s="35">
        <v>44</v>
      </c>
      <c r="AL704" s="35">
        <v>54</v>
      </c>
      <c r="AM704" s="35">
        <v>4</v>
      </c>
      <c r="AN704">
        <v>4</v>
      </c>
      <c r="AO704">
        <v>0</v>
      </c>
      <c r="AP704" s="2">
        <v>-92.8</v>
      </c>
      <c r="AQ704" s="2">
        <v>-1.1000000000000001</v>
      </c>
      <c r="AR704" s="2">
        <v>82.73</v>
      </c>
      <c r="AS704" s="21">
        <v>1.538</v>
      </c>
      <c r="AT704" s="2">
        <v>-13.7</v>
      </c>
      <c r="AU704" s="2">
        <v>-2.1</v>
      </c>
      <c r="AV704" s="2">
        <v>-0.2</v>
      </c>
      <c r="AW704" s="2">
        <v>0</v>
      </c>
      <c r="AX704" s="2">
        <v>0.1</v>
      </c>
      <c r="AY704" s="2">
        <v>-2.2000000000000002</v>
      </c>
    </row>
    <row r="705" spans="1:51" x14ac:dyDescent="0.2">
      <c r="A705" s="12" t="s">
        <v>3485</v>
      </c>
      <c r="B705" s="12" t="s">
        <v>3486</v>
      </c>
      <c r="C705" t="s">
        <v>3484</v>
      </c>
      <c r="D705" t="s">
        <v>610</v>
      </c>
      <c r="E705" s="12" t="s">
        <v>156</v>
      </c>
      <c r="F705">
        <v>5</v>
      </c>
      <c r="G705">
        <v>0</v>
      </c>
      <c r="H705">
        <v>0</v>
      </c>
      <c r="I705" s="31">
        <f t="shared" si="60"/>
        <v>0</v>
      </c>
      <c r="J705">
        <v>0</v>
      </c>
      <c r="K705">
        <v>0</v>
      </c>
      <c r="L705" s="3">
        <v>0</v>
      </c>
      <c r="M705" s="3">
        <v>0</v>
      </c>
      <c r="N705" s="3">
        <v>0</v>
      </c>
      <c r="O705" s="15">
        <f t="shared" si="61"/>
        <v>0</v>
      </c>
      <c r="P705">
        <v>0</v>
      </c>
      <c r="Q705">
        <v>0</v>
      </c>
      <c r="R705">
        <v>0</v>
      </c>
      <c r="S705" s="13">
        <f t="shared" si="62"/>
        <v>0</v>
      </c>
      <c r="T705" s="13">
        <f t="shared" si="63"/>
        <v>0</v>
      </c>
      <c r="U705">
        <v>0</v>
      </c>
      <c r="V705">
        <v>0</v>
      </c>
      <c r="W705">
        <v>0</v>
      </c>
      <c r="X705" s="2">
        <v>0</v>
      </c>
      <c r="Y705" s="21">
        <v>0</v>
      </c>
      <c r="AB705" s="32">
        <f t="shared" si="64"/>
        <v>0</v>
      </c>
      <c r="AC705">
        <v>0</v>
      </c>
      <c r="AD705">
        <v>0</v>
      </c>
      <c r="AE705" s="17" t="str">
        <f t="shared" si="65"/>
        <v xml:space="preserve"> </v>
      </c>
      <c r="AF705" s="35">
        <v>0</v>
      </c>
      <c r="AG705" s="35">
        <v>0</v>
      </c>
      <c r="AH705" s="35">
        <v>0</v>
      </c>
      <c r="AI705" s="35">
        <v>0</v>
      </c>
      <c r="AJ705" s="35">
        <v>0</v>
      </c>
      <c r="AK705" s="35">
        <v>0</v>
      </c>
      <c r="AL705" s="35">
        <v>0</v>
      </c>
      <c r="AM705" s="35">
        <v>0</v>
      </c>
      <c r="AN705">
        <v>0</v>
      </c>
      <c r="AO705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</row>
    <row r="706" spans="1:51" x14ac:dyDescent="0.2">
      <c r="A706" s="12" t="s">
        <v>1083</v>
      </c>
      <c r="B706" s="12" t="s">
        <v>1084</v>
      </c>
      <c r="C706" t="s">
        <v>1082</v>
      </c>
      <c r="D706" s="12" t="s">
        <v>199</v>
      </c>
      <c r="E706" s="12" t="s">
        <v>178</v>
      </c>
      <c r="F706">
        <v>63</v>
      </c>
      <c r="G706">
        <v>0</v>
      </c>
      <c r="H706">
        <v>1</v>
      </c>
      <c r="I706" s="31">
        <f t="shared" ref="I706:I769" si="66">G706+H706</f>
        <v>1</v>
      </c>
      <c r="J706">
        <v>0</v>
      </c>
      <c r="K706">
        <v>0</v>
      </c>
      <c r="L706" s="3">
        <v>0</v>
      </c>
      <c r="M706" s="3">
        <v>0</v>
      </c>
      <c r="N706" s="3">
        <v>1</v>
      </c>
      <c r="O706" s="15">
        <f t="shared" ref="O706:O769" si="67">IF(AF706&gt;0,J706/(AF706/(AF706+AH706)),0)</f>
        <v>0</v>
      </c>
      <c r="P706">
        <v>0</v>
      </c>
      <c r="Q706">
        <v>1</v>
      </c>
      <c r="R706">
        <v>1</v>
      </c>
      <c r="S706" s="13">
        <f t="shared" ref="S706:S769" si="68">IF(P706&gt;0,G706/P706,0)</f>
        <v>0</v>
      </c>
      <c r="T706" s="13">
        <f t="shared" ref="T706:T769" si="69">IF(SUM(P706:R706)&gt;0,G706/SUM(P706:R706),0)</f>
        <v>0</v>
      </c>
      <c r="U706">
        <v>19</v>
      </c>
      <c r="V706">
        <v>4</v>
      </c>
      <c r="W706">
        <v>2</v>
      </c>
      <c r="X706" s="2">
        <v>128.9</v>
      </c>
      <c r="Y706" s="21">
        <v>2.0333333332999999</v>
      </c>
      <c r="Z706">
        <v>2.04</v>
      </c>
      <c r="AA706">
        <v>3.16</v>
      </c>
      <c r="AB706" s="32">
        <f t="shared" ref="AB706:AB769" si="70">IF(Z706&gt;0,Z706/(Z706+AA706),0)</f>
        <v>0.3923076923076923</v>
      </c>
      <c r="AE706" s="17" t="str">
        <f t="shared" ref="AE706:AE769" si="71">IF((AC706+AD706)&gt;0,AC706/(AC706+AD706)," ")</f>
        <v xml:space="preserve"> </v>
      </c>
      <c r="AF706" s="35">
        <v>3</v>
      </c>
      <c r="AG706" s="35">
        <v>6</v>
      </c>
      <c r="AH706" s="35">
        <v>19</v>
      </c>
      <c r="AI706" s="35">
        <v>91</v>
      </c>
      <c r="AJ706" s="35">
        <v>7</v>
      </c>
      <c r="AK706" s="35">
        <v>36</v>
      </c>
      <c r="AL706" s="35">
        <v>70</v>
      </c>
      <c r="AM706" s="35">
        <v>7</v>
      </c>
      <c r="AN706">
        <v>0</v>
      </c>
      <c r="AO706">
        <v>1</v>
      </c>
      <c r="AP706" s="2">
        <v>-78</v>
      </c>
      <c r="AQ706" s="2">
        <v>-9.1999999999999993</v>
      </c>
      <c r="AR706" s="2">
        <v>83.77</v>
      </c>
      <c r="AS706" s="21">
        <v>0.26900000000000002</v>
      </c>
      <c r="AT706" s="2">
        <v>-9.6999999999999993</v>
      </c>
      <c r="AU706" s="2">
        <v>2.2000000000000002</v>
      </c>
      <c r="AV706" s="2">
        <v>0.60000000000000009</v>
      </c>
      <c r="AW706" s="2">
        <v>0.7</v>
      </c>
      <c r="AX706" s="2">
        <v>-1.5</v>
      </c>
      <c r="AY706" s="2">
        <v>2</v>
      </c>
    </row>
    <row r="707" spans="1:51" x14ac:dyDescent="0.2">
      <c r="A707" s="12" t="s">
        <v>2979</v>
      </c>
      <c r="B707" s="12" t="s">
        <v>2980</v>
      </c>
      <c r="C707" t="s">
        <v>2978</v>
      </c>
      <c r="D707" t="s">
        <v>139</v>
      </c>
      <c r="E707" s="12" t="s">
        <v>178</v>
      </c>
      <c r="F707">
        <v>34</v>
      </c>
      <c r="G707">
        <v>0</v>
      </c>
      <c r="H707">
        <v>0</v>
      </c>
      <c r="I707" s="31">
        <f t="shared" si="66"/>
        <v>0</v>
      </c>
      <c r="J707">
        <v>0</v>
      </c>
      <c r="K707">
        <v>0</v>
      </c>
      <c r="L707" s="3">
        <v>0</v>
      </c>
      <c r="M707" s="3">
        <v>0</v>
      </c>
      <c r="N707" s="3">
        <v>0</v>
      </c>
      <c r="O707" s="15">
        <f t="shared" si="67"/>
        <v>0</v>
      </c>
      <c r="P707">
        <v>2</v>
      </c>
      <c r="Q707">
        <v>0</v>
      </c>
      <c r="R707">
        <v>0</v>
      </c>
      <c r="S707" s="13">
        <f t="shared" si="68"/>
        <v>0</v>
      </c>
      <c r="T707" s="13">
        <f t="shared" si="69"/>
        <v>0</v>
      </c>
      <c r="U707">
        <v>2</v>
      </c>
      <c r="V707">
        <v>4</v>
      </c>
      <c r="W707">
        <v>1</v>
      </c>
      <c r="X707" s="2">
        <v>46.7833333333</v>
      </c>
      <c r="Y707" s="21">
        <v>1.3666666667</v>
      </c>
      <c r="Z707">
        <v>1.36</v>
      </c>
      <c r="AA707">
        <v>3.99</v>
      </c>
      <c r="AB707" s="32">
        <f t="shared" si="70"/>
        <v>0.25420560747663551</v>
      </c>
      <c r="AE707" s="17" t="str">
        <f t="shared" si="71"/>
        <v xml:space="preserve"> </v>
      </c>
      <c r="AF707" s="35">
        <v>0</v>
      </c>
      <c r="AG707" s="35">
        <v>2</v>
      </c>
      <c r="AH707" s="35">
        <v>9</v>
      </c>
      <c r="AI707" s="35">
        <v>42</v>
      </c>
      <c r="AJ707" s="35">
        <v>2</v>
      </c>
      <c r="AK707" s="35">
        <v>16</v>
      </c>
      <c r="AL707" s="35">
        <v>12</v>
      </c>
      <c r="AM707" s="35">
        <v>3</v>
      </c>
      <c r="AN707">
        <v>0</v>
      </c>
      <c r="AO707">
        <v>1</v>
      </c>
      <c r="AP707" s="2">
        <v>-75.319999999999993</v>
      </c>
      <c r="AQ707" s="2">
        <v>24.6</v>
      </c>
      <c r="AR707" s="2">
        <v>78.918000000000006</v>
      </c>
      <c r="AS707" s="21">
        <v>-0.32700000000000001</v>
      </c>
      <c r="AT707" s="2">
        <v>-5.5</v>
      </c>
      <c r="AU707" s="2">
        <v>-1.1000000000000001</v>
      </c>
      <c r="AV707" s="2">
        <v>0.1</v>
      </c>
      <c r="AW707" s="2">
        <v>-0.1</v>
      </c>
      <c r="AX707" s="2">
        <v>1</v>
      </c>
      <c r="AY707" s="2">
        <v>-0.1</v>
      </c>
    </row>
    <row r="708" spans="1:51" x14ac:dyDescent="0.2">
      <c r="A708" s="12" t="s">
        <v>3655</v>
      </c>
      <c r="B708" s="12" t="s">
        <v>3652</v>
      </c>
      <c r="C708" t="s">
        <v>3654</v>
      </c>
      <c r="D708" t="s">
        <v>393</v>
      </c>
      <c r="E708" s="12" t="s">
        <v>156</v>
      </c>
      <c r="F708">
        <v>69</v>
      </c>
      <c r="G708">
        <v>0</v>
      </c>
      <c r="H708">
        <v>0</v>
      </c>
      <c r="I708" s="31">
        <f t="shared" si="66"/>
        <v>0</v>
      </c>
      <c r="J708">
        <v>0</v>
      </c>
      <c r="K708">
        <v>0</v>
      </c>
      <c r="L708" s="3">
        <v>0</v>
      </c>
      <c r="M708" s="3">
        <v>0</v>
      </c>
      <c r="N708" s="3">
        <v>0</v>
      </c>
      <c r="O708" s="15">
        <f t="shared" si="67"/>
        <v>0</v>
      </c>
      <c r="P708">
        <v>0</v>
      </c>
      <c r="Q708">
        <v>0</v>
      </c>
      <c r="R708">
        <v>0</v>
      </c>
      <c r="S708" s="13">
        <f t="shared" si="68"/>
        <v>0</v>
      </c>
      <c r="T708" s="13">
        <f t="shared" si="69"/>
        <v>0</v>
      </c>
      <c r="U708">
        <v>0</v>
      </c>
      <c r="V708">
        <v>0</v>
      </c>
      <c r="W708">
        <v>0</v>
      </c>
      <c r="X708" s="2">
        <v>0.2666666667</v>
      </c>
      <c r="Y708" s="21">
        <v>0</v>
      </c>
      <c r="Z708">
        <v>0.01</v>
      </c>
      <c r="AA708">
        <v>4.87</v>
      </c>
      <c r="AB708" s="32">
        <f t="shared" si="70"/>
        <v>2.0491803278688526E-3</v>
      </c>
      <c r="AC708">
        <v>0</v>
      </c>
      <c r="AD708">
        <v>0</v>
      </c>
      <c r="AE708" s="17" t="str">
        <f t="shared" si="71"/>
        <v xml:space="preserve"> </v>
      </c>
      <c r="AF708" s="35">
        <v>0</v>
      </c>
      <c r="AG708" s="35">
        <v>0</v>
      </c>
      <c r="AH708" s="35">
        <v>0</v>
      </c>
      <c r="AI708" s="35">
        <v>0</v>
      </c>
      <c r="AJ708" s="35">
        <v>0</v>
      </c>
      <c r="AK708" s="35">
        <v>0</v>
      </c>
      <c r="AL708" s="35">
        <v>2</v>
      </c>
      <c r="AM708" s="35">
        <v>0</v>
      </c>
      <c r="AN708">
        <v>0</v>
      </c>
      <c r="AO708">
        <v>0</v>
      </c>
      <c r="AP708" s="2">
        <v>-133.33000000000001</v>
      </c>
      <c r="AQ708" s="2">
        <v>-48.5</v>
      </c>
      <c r="AR708" s="2">
        <v>83.71</v>
      </c>
      <c r="AS708" s="21">
        <v>-0.251</v>
      </c>
      <c r="AT708" s="2">
        <v>0</v>
      </c>
      <c r="AU708" s="2">
        <v>0.1</v>
      </c>
      <c r="AV708" s="2">
        <v>0</v>
      </c>
      <c r="AW708" s="2">
        <v>0</v>
      </c>
      <c r="AX708" s="2">
        <v>0</v>
      </c>
      <c r="AY708" s="2">
        <v>0</v>
      </c>
    </row>
    <row r="709" spans="1:51" x14ac:dyDescent="0.2">
      <c r="A709" s="12" t="s">
        <v>544</v>
      </c>
      <c r="B709" s="12" t="s">
        <v>545</v>
      </c>
      <c r="C709" t="s">
        <v>543</v>
      </c>
      <c r="D709" t="s">
        <v>432</v>
      </c>
      <c r="E709" s="12" t="s">
        <v>546</v>
      </c>
      <c r="F709">
        <v>23</v>
      </c>
      <c r="G709">
        <v>0</v>
      </c>
      <c r="H709">
        <v>0</v>
      </c>
      <c r="I709" s="31">
        <f t="shared" si="66"/>
        <v>0</v>
      </c>
      <c r="J709">
        <v>0</v>
      </c>
      <c r="K709">
        <v>0</v>
      </c>
      <c r="L709" s="3">
        <v>0</v>
      </c>
      <c r="M709" s="3">
        <v>0</v>
      </c>
      <c r="N709" s="3">
        <v>0</v>
      </c>
      <c r="O709" s="15">
        <f t="shared" si="67"/>
        <v>0</v>
      </c>
      <c r="P709">
        <v>0</v>
      </c>
      <c r="Q709">
        <v>0</v>
      </c>
      <c r="R709">
        <v>0</v>
      </c>
      <c r="S709" s="13">
        <f t="shared" si="68"/>
        <v>0</v>
      </c>
      <c r="T709" s="13">
        <f t="shared" si="69"/>
        <v>0</v>
      </c>
      <c r="U709">
        <v>0</v>
      </c>
      <c r="V709">
        <v>0</v>
      </c>
      <c r="W709">
        <v>0</v>
      </c>
      <c r="X709" s="2">
        <v>0.56666666669999999</v>
      </c>
      <c r="Y709" s="21">
        <v>1.6666666699999999E-2</v>
      </c>
      <c r="Z709">
        <v>0.02</v>
      </c>
      <c r="AA709">
        <v>5.55</v>
      </c>
      <c r="AB709" s="32">
        <f t="shared" si="70"/>
        <v>3.5906642728904853E-3</v>
      </c>
      <c r="AC709">
        <v>0</v>
      </c>
      <c r="AD709">
        <v>0</v>
      </c>
      <c r="AE709" s="17" t="str">
        <f t="shared" si="71"/>
        <v xml:space="preserve"> </v>
      </c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  <c r="AN709">
        <v>0</v>
      </c>
      <c r="AO709">
        <v>0</v>
      </c>
      <c r="AP709" s="2">
        <v>0</v>
      </c>
      <c r="AQ709" s="2">
        <v>73.400000000000006</v>
      </c>
      <c r="AR709" s="2">
        <v>84.878</v>
      </c>
      <c r="AS709" s="21">
        <v>0.36599999999999999</v>
      </c>
      <c r="AT709" s="2">
        <v>0.1</v>
      </c>
      <c r="AU709" s="2">
        <v>0.1</v>
      </c>
      <c r="AV709" s="2">
        <v>0</v>
      </c>
      <c r="AW709" s="2">
        <v>0</v>
      </c>
      <c r="AX709" s="2">
        <v>0</v>
      </c>
      <c r="AY709" s="2">
        <v>0.1</v>
      </c>
    </row>
    <row r="710" spans="1:51" x14ac:dyDescent="0.2">
      <c r="A710" s="12" t="s">
        <v>3225</v>
      </c>
      <c r="B710" s="12" t="s">
        <v>3218</v>
      </c>
      <c r="C710" t="s">
        <v>3224</v>
      </c>
      <c r="D710" t="s">
        <v>338</v>
      </c>
      <c r="E710" s="12" t="s">
        <v>148</v>
      </c>
      <c r="F710">
        <v>82</v>
      </c>
      <c r="G710">
        <v>0</v>
      </c>
      <c r="H710">
        <v>0</v>
      </c>
      <c r="I710" s="31">
        <f t="shared" si="66"/>
        <v>0</v>
      </c>
      <c r="J710">
        <v>0</v>
      </c>
      <c r="K710">
        <v>0</v>
      </c>
      <c r="L710" s="3">
        <v>0</v>
      </c>
      <c r="M710" s="3">
        <v>0</v>
      </c>
      <c r="N710" s="3">
        <v>0</v>
      </c>
      <c r="O710" s="15">
        <f t="shared" si="67"/>
        <v>0</v>
      </c>
      <c r="P710">
        <v>0</v>
      </c>
      <c r="Q710">
        <v>0</v>
      </c>
      <c r="R710">
        <v>0</v>
      </c>
      <c r="S710" s="13">
        <f t="shared" si="68"/>
        <v>0</v>
      </c>
      <c r="T710" s="13">
        <f t="shared" si="69"/>
        <v>0</v>
      </c>
      <c r="U710">
        <v>0</v>
      </c>
      <c r="V710">
        <v>0</v>
      </c>
      <c r="W710">
        <v>0</v>
      </c>
      <c r="X710" s="2">
        <v>0.65</v>
      </c>
      <c r="Y710" s="21">
        <v>0</v>
      </c>
      <c r="Z710">
        <v>0.01</v>
      </c>
      <c r="AA710">
        <v>5.12</v>
      </c>
      <c r="AB710" s="32">
        <f t="shared" si="70"/>
        <v>1.9493177387914231E-3</v>
      </c>
      <c r="AC710">
        <v>0</v>
      </c>
      <c r="AD710">
        <v>0</v>
      </c>
      <c r="AE710" s="17" t="str">
        <f t="shared" si="71"/>
        <v xml:space="preserve"> </v>
      </c>
      <c r="AF710" s="35">
        <v>0</v>
      </c>
      <c r="AG710" s="35">
        <v>0</v>
      </c>
      <c r="AH710" s="35">
        <v>1</v>
      </c>
      <c r="AI710" s="35">
        <v>0</v>
      </c>
      <c r="AJ710" s="35">
        <v>0</v>
      </c>
      <c r="AK710" s="35">
        <v>0</v>
      </c>
      <c r="AL710" s="35">
        <v>0</v>
      </c>
      <c r="AM710" s="35">
        <v>0</v>
      </c>
      <c r="AN710">
        <v>0</v>
      </c>
      <c r="AO710">
        <v>0</v>
      </c>
      <c r="AP710" s="2">
        <v>92.31</v>
      </c>
      <c r="AQ710" s="2">
        <v>168.5</v>
      </c>
      <c r="AR710" s="2">
        <v>74.941999999999993</v>
      </c>
      <c r="AS710" s="21">
        <v>-5.7359999999999998</v>
      </c>
      <c r="AT710" s="2">
        <v>0</v>
      </c>
      <c r="AU710" s="2">
        <v>0.1</v>
      </c>
      <c r="AV710" s="2">
        <v>0</v>
      </c>
      <c r="AW710" s="2">
        <v>0</v>
      </c>
      <c r="AX710" s="2">
        <v>0</v>
      </c>
      <c r="AY710" s="2">
        <v>0</v>
      </c>
    </row>
    <row r="711" spans="1:51" x14ac:dyDescent="0.2">
      <c r="A711" s="12" t="s">
        <v>577</v>
      </c>
      <c r="B711" s="12" t="s">
        <v>573</v>
      </c>
      <c r="C711" t="s">
        <v>576</v>
      </c>
      <c r="D711" t="s">
        <v>367</v>
      </c>
      <c r="E711" s="12" t="s">
        <v>229</v>
      </c>
      <c r="F711">
        <v>63</v>
      </c>
      <c r="G711">
        <v>0</v>
      </c>
      <c r="H711">
        <v>0</v>
      </c>
      <c r="I711" s="31">
        <f t="shared" si="66"/>
        <v>0</v>
      </c>
      <c r="J711">
        <v>0</v>
      </c>
      <c r="K711">
        <v>0</v>
      </c>
      <c r="L711" s="3">
        <v>0</v>
      </c>
      <c r="M711" s="3">
        <v>0</v>
      </c>
      <c r="N711" s="3">
        <v>0</v>
      </c>
      <c r="O711" s="15">
        <f t="shared" si="67"/>
        <v>0</v>
      </c>
      <c r="P711">
        <v>0</v>
      </c>
      <c r="Q711">
        <v>0</v>
      </c>
      <c r="R711">
        <v>0</v>
      </c>
      <c r="S711" s="13">
        <f t="shared" si="68"/>
        <v>0</v>
      </c>
      <c r="T711" s="13">
        <f t="shared" si="69"/>
        <v>0</v>
      </c>
      <c r="U711">
        <v>0</v>
      </c>
      <c r="V711">
        <v>0</v>
      </c>
      <c r="W711">
        <v>0</v>
      </c>
      <c r="X711" s="2">
        <v>2.8166666666999998</v>
      </c>
      <c r="Y711" s="21">
        <v>3.3333333300000004E-2</v>
      </c>
      <c r="Z711">
        <v>0.04</v>
      </c>
      <c r="AA711">
        <v>6.03</v>
      </c>
      <c r="AB711" s="32">
        <f t="shared" si="70"/>
        <v>6.5897858319604614E-3</v>
      </c>
      <c r="AC711">
        <v>0</v>
      </c>
      <c r="AD711">
        <v>0</v>
      </c>
      <c r="AE711" s="17" t="str">
        <f t="shared" si="71"/>
        <v xml:space="preserve"> </v>
      </c>
      <c r="AF711" s="35">
        <v>0</v>
      </c>
      <c r="AG711" s="35">
        <v>0</v>
      </c>
      <c r="AH711" s="35">
        <v>0</v>
      </c>
      <c r="AI711" s="35">
        <v>3</v>
      </c>
      <c r="AJ711" s="35">
        <v>0</v>
      </c>
      <c r="AK711" s="35">
        <v>1</v>
      </c>
      <c r="AL711" s="35">
        <v>3</v>
      </c>
      <c r="AM711" s="35">
        <v>0</v>
      </c>
      <c r="AN711">
        <v>0</v>
      </c>
      <c r="AO711">
        <v>0</v>
      </c>
      <c r="AP711" s="2">
        <v>-149.11000000000001</v>
      </c>
      <c r="AQ711" s="2">
        <v>-67.5</v>
      </c>
      <c r="AR711" s="2">
        <v>83.655000000000001</v>
      </c>
      <c r="AS711" s="21">
        <v>3.2650000000000001</v>
      </c>
      <c r="AT711" s="2">
        <v>-0.2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</row>
    <row r="712" spans="1:51" x14ac:dyDescent="0.2">
      <c r="A712" s="12" t="s">
        <v>866</v>
      </c>
      <c r="B712" s="12" t="s">
        <v>867</v>
      </c>
      <c r="C712" t="s">
        <v>865</v>
      </c>
      <c r="D712" t="s">
        <v>343</v>
      </c>
      <c r="E712" s="12" t="s">
        <v>156</v>
      </c>
      <c r="F712">
        <v>58</v>
      </c>
      <c r="G712">
        <v>0</v>
      </c>
      <c r="H712">
        <v>0</v>
      </c>
      <c r="I712" s="31">
        <f t="shared" si="66"/>
        <v>0</v>
      </c>
      <c r="J712">
        <v>0</v>
      </c>
      <c r="K712">
        <v>0</v>
      </c>
      <c r="L712" s="3">
        <v>0</v>
      </c>
      <c r="M712" s="3">
        <v>0</v>
      </c>
      <c r="N712" s="3">
        <v>0</v>
      </c>
      <c r="O712" s="15">
        <f t="shared" si="67"/>
        <v>0</v>
      </c>
      <c r="P712">
        <v>0</v>
      </c>
      <c r="Q712">
        <v>0</v>
      </c>
      <c r="R712">
        <v>0</v>
      </c>
      <c r="S712" s="13">
        <f t="shared" si="68"/>
        <v>0</v>
      </c>
      <c r="T712" s="13">
        <f t="shared" si="69"/>
        <v>0</v>
      </c>
      <c r="U712">
        <v>1</v>
      </c>
      <c r="V712">
        <v>0</v>
      </c>
      <c r="W712">
        <v>1</v>
      </c>
      <c r="X712" s="2">
        <v>10.233333333299999</v>
      </c>
      <c r="Y712" s="21">
        <v>0.16666666669999999</v>
      </c>
      <c r="Z712">
        <v>0.18</v>
      </c>
      <c r="AA712">
        <v>4.6100000000000003</v>
      </c>
      <c r="AB712" s="32">
        <f t="shared" si="70"/>
        <v>3.7578288100208766E-2</v>
      </c>
      <c r="AC712">
        <v>0</v>
      </c>
      <c r="AD712">
        <v>0</v>
      </c>
      <c r="AE712" s="17" t="str">
        <f t="shared" si="71"/>
        <v xml:space="preserve"> </v>
      </c>
      <c r="AF712" s="35">
        <v>0</v>
      </c>
      <c r="AG712" s="35">
        <v>1</v>
      </c>
      <c r="AH712" s="35">
        <v>1</v>
      </c>
      <c r="AI712" s="35">
        <v>9</v>
      </c>
      <c r="AJ712" s="35">
        <v>0</v>
      </c>
      <c r="AK712" s="35">
        <v>2</v>
      </c>
      <c r="AL712" s="35">
        <v>6</v>
      </c>
      <c r="AM712" s="35">
        <v>0</v>
      </c>
      <c r="AN712">
        <v>0</v>
      </c>
      <c r="AO712">
        <v>0</v>
      </c>
      <c r="AP712" s="2">
        <v>-99.67</v>
      </c>
      <c r="AQ712" s="2">
        <v>-11.3</v>
      </c>
      <c r="AR712" s="2">
        <v>81.506</v>
      </c>
      <c r="AS712" s="21">
        <v>1.139</v>
      </c>
      <c r="AT712" s="2">
        <v>-1.4</v>
      </c>
      <c r="AU712" s="2">
        <v>-0.4</v>
      </c>
      <c r="AV712" s="2">
        <v>-0.1</v>
      </c>
      <c r="AW712" s="2">
        <v>0.1</v>
      </c>
      <c r="AX712" s="2">
        <v>0.1</v>
      </c>
      <c r="AY712" s="2">
        <v>-0.4</v>
      </c>
    </row>
    <row r="713" spans="1:51" x14ac:dyDescent="0.2">
      <c r="A713" s="12" t="s">
        <v>866</v>
      </c>
      <c r="B713" s="12" t="s">
        <v>2820</v>
      </c>
      <c r="C713" t="s">
        <v>2819</v>
      </c>
      <c r="D713" t="s">
        <v>393</v>
      </c>
      <c r="E713" s="12" t="s">
        <v>170</v>
      </c>
      <c r="F713">
        <v>62</v>
      </c>
      <c r="G713">
        <v>1</v>
      </c>
      <c r="H713">
        <v>1</v>
      </c>
      <c r="I713" s="31">
        <f t="shared" si="66"/>
        <v>2</v>
      </c>
      <c r="J713">
        <v>1</v>
      </c>
      <c r="K713">
        <v>0</v>
      </c>
      <c r="L713" s="3">
        <v>2</v>
      </c>
      <c r="M713" s="3">
        <v>0</v>
      </c>
      <c r="N713" s="3">
        <v>0</v>
      </c>
      <c r="O713" s="15">
        <f t="shared" si="67"/>
        <v>3.25</v>
      </c>
      <c r="P713">
        <v>4</v>
      </c>
      <c r="Q713">
        <v>3</v>
      </c>
      <c r="R713">
        <v>1</v>
      </c>
      <c r="S713" s="13">
        <f t="shared" si="68"/>
        <v>0.25</v>
      </c>
      <c r="T713" s="13">
        <f t="shared" si="69"/>
        <v>0.125</v>
      </c>
      <c r="U713">
        <v>2</v>
      </c>
      <c r="V713">
        <v>1</v>
      </c>
      <c r="W713">
        <v>0</v>
      </c>
      <c r="X713" s="2">
        <v>70.566666666700002</v>
      </c>
      <c r="Y713" s="21">
        <v>1.1333333333</v>
      </c>
      <c r="Z713">
        <v>1.1400000000000001</v>
      </c>
      <c r="AA713">
        <v>3.68</v>
      </c>
      <c r="AB713" s="32">
        <f t="shared" si="70"/>
        <v>0.23651452282157678</v>
      </c>
      <c r="AC713">
        <v>32</v>
      </c>
      <c r="AD713">
        <v>29</v>
      </c>
      <c r="AE713" s="17">
        <f t="shared" si="71"/>
        <v>0.52459016393442626</v>
      </c>
      <c r="AF713" s="35">
        <v>4</v>
      </c>
      <c r="AG713" s="35">
        <v>5</v>
      </c>
      <c r="AH713" s="35">
        <v>9</v>
      </c>
      <c r="AI713" s="35">
        <v>67</v>
      </c>
      <c r="AJ713" s="35">
        <v>4</v>
      </c>
      <c r="AK713" s="35">
        <v>30</v>
      </c>
      <c r="AL713" s="35">
        <v>27</v>
      </c>
      <c r="AM713" s="35">
        <v>4</v>
      </c>
      <c r="AN713">
        <v>0</v>
      </c>
      <c r="AO713">
        <v>0</v>
      </c>
      <c r="AP713" s="2">
        <v>-91.83</v>
      </c>
      <c r="AQ713" s="2">
        <v>-3.2</v>
      </c>
      <c r="AR713" s="2">
        <v>77.974999999999994</v>
      </c>
      <c r="AS713" s="21">
        <v>-1.202</v>
      </c>
      <c r="AT713" s="2">
        <v>-7.6</v>
      </c>
      <c r="AU713" s="2">
        <v>-0.9</v>
      </c>
      <c r="AV713" s="2">
        <v>-0.2</v>
      </c>
      <c r="AW713" s="2">
        <v>0.30000000000000004</v>
      </c>
      <c r="AX713" s="2">
        <v>0.4</v>
      </c>
      <c r="AY713" s="2">
        <v>-0.4</v>
      </c>
    </row>
    <row r="714" spans="1:51" x14ac:dyDescent="0.2">
      <c r="A714" s="12" t="s">
        <v>2749</v>
      </c>
      <c r="B714" s="12" t="s">
        <v>2750</v>
      </c>
      <c r="C714" t="s">
        <v>2748</v>
      </c>
      <c r="D714" t="s">
        <v>271</v>
      </c>
      <c r="E714" s="12" t="s">
        <v>546</v>
      </c>
      <c r="F714">
        <v>50</v>
      </c>
      <c r="G714">
        <v>0</v>
      </c>
      <c r="H714">
        <v>0</v>
      </c>
      <c r="I714" s="31">
        <f t="shared" si="66"/>
        <v>0</v>
      </c>
      <c r="J714">
        <v>0</v>
      </c>
      <c r="K714">
        <v>0</v>
      </c>
      <c r="L714" s="3">
        <v>0</v>
      </c>
      <c r="M714" s="3">
        <v>0</v>
      </c>
      <c r="N714" s="3">
        <v>0</v>
      </c>
      <c r="O714" s="15">
        <f t="shared" si="67"/>
        <v>0</v>
      </c>
      <c r="P714">
        <v>0</v>
      </c>
      <c r="Q714">
        <v>0</v>
      </c>
      <c r="R714">
        <v>0</v>
      </c>
      <c r="S714" s="13">
        <f t="shared" si="68"/>
        <v>0</v>
      </c>
      <c r="T714" s="13">
        <f t="shared" si="69"/>
        <v>0</v>
      </c>
      <c r="U714">
        <v>0</v>
      </c>
      <c r="V714">
        <v>0</v>
      </c>
      <c r="W714">
        <v>0</v>
      </c>
      <c r="X714" s="2">
        <v>3.45</v>
      </c>
      <c r="Y714" s="21">
        <v>6.6666666700000002E-2</v>
      </c>
      <c r="Z714">
        <v>7.0000000000000007E-2</v>
      </c>
      <c r="AA714">
        <v>5.27</v>
      </c>
      <c r="AB714" s="32">
        <f t="shared" si="70"/>
        <v>1.3108614232209739E-2</v>
      </c>
      <c r="AC714">
        <v>0</v>
      </c>
      <c r="AD714">
        <v>0</v>
      </c>
      <c r="AE714" s="17" t="str">
        <f t="shared" si="71"/>
        <v xml:space="preserve"> </v>
      </c>
      <c r="AF714" s="35">
        <v>0</v>
      </c>
      <c r="AG714" s="35">
        <v>1</v>
      </c>
      <c r="AH714" s="35">
        <v>0</v>
      </c>
      <c r="AI714" s="35">
        <v>3</v>
      </c>
      <c r="AJ714" s="35">
        <v>0</v>
      </c>
      <c r="AK714" s="35">
        <v>0</v>
      </c>
      <c r="AL714" s="35">
        <v>1</v>
      </c>
      <c r="AM714" s="35">
        <v>0</v>
      </c>
      <c r="AN714">
        <v>1</v>
      </c>
      <c r="AO714">
        <v>1</v>
      </c>
      <c r="AP714" s="2">
        <v>-86.96</v>
      </c>
      <c r="AQ714" s="2">
        <v>9.1</v>
      </c>
      <c r="AR714" s="2">
        <v>85.585999999999999</v>
      </c>
      <c r="AS714" s="21">
        <v>4.125</v>
      </c>
      <c r="AT714" s="2">
        <v>-0.4</v>
      </c>
      <c r="AU714" s="2">
        <v>-0.1</v>
      </c>
      <c r="AV714" s="2">
        <v>0</v>
      </c>
      <c r="AW714" s="2">
        <v>0</v>
      </c>
      <c r="AX714" s="2">
        <v>0</v>
      </c>
      <c r="AY714" s="2">
        <v>0</v>
      </c>
    </row>
    <row r="715" spans="1:51" x14ac:dyDescent="0.2">
      <c r="A715" s="12" t="s">
        <v>2575</v>
      </c>
      <c r="B715" s="12" t="s">
        <v>2576</v>
      </c>
      <c r="C715" t="s">
        <v>2574</v>
      </c>
      <c r="D715" t="s">
        <v>199</v>
      </c>
      <c r="E715" s="12" t="s">
        <v>113</v>
      </c>
      <c r="F715">
        <v>65</v>
      </c>
      <c r="G715">
        <v>2</v>
      </c>
      <c r="H715">
        <v>2</v>
      </c>
      <c r="I715" s="31">
        <f t="shared" si="66"/>
        <v>4</v>
      </c>
      <c r="J715">
        <v>2</v>
      </c>
      <c r="K715">
        <v>0</v>
      </c>
      <c r="L715" s="3">
        <v>2</v>
      </c>
      <c r="M715" s="3">
        <v>2</v>
      </c>
      <c r="N715" s="3">
        <v>0</v>
      </c>
      <c r="O715" s="15">
        <f t="shared" si="67"/>
        <v>5</v>
      </c>
      <c r="P715">
        <v>5</v>
      </c>
      <c r="Q715">
        <v>0</v>
      </c>
      <c r="R715">
        <v>1</v>
      </c>
      <c r="S715" s="13">
        <f t="shared" si="68"/>
        <v>0.4</v>
      </c>
      <c r="T715" s="13">
        <f t="shared" si="69"/>
        <v>0.33333333333333331</v>
      </c>
      <c r="U715">
        <v>1</v>
      </c>
      <c r="V715">
        <v>0</v>
      </c>
      <c r="W715">
        <v>2</v>
      </c>
      <c r="X715" s="2">
        <v>32.483333333300003</v>
      </c>
      <c r="Y715" s="21">
        <v>0.4833333333</v>
      </c>
      <c r="Z715">
        <v>0.51</v>
      </c>
      <c r="AA715">
        <v>3.84</v>
      </c>
      <c r="AB715" s="32">
        <f t="shared" si="70"/>
        <v>0.11724137931034484</v>
      </c>
      <c r="AC715">
        <v>2</v>
      </c>
      <c r="AD715">
        <v>0</v>
      </c>
      <c r="AE715" s="17">
        <f t="shared" si="71"/>
        <v>1</v>
      </c>
      <c r="AF715" s="35">
        <v>4</v>
      </c>
      <c r="AG715" s="35">
        <v>2</v>
      </c>
      <c r="AH715" s="35">
        <v>6</v>
      </c>
      <c r="AI715" s="35">
        <v>27</v>
      </c>
      <c r="AJ715" s="35">
        <v>4</v>
      </c>
      <c r="AK715" s="35">
        <v>7</v>
      </c>
      <c r="AL715" s="35">
        <v>8</v>
      </c>
      <c r="AM715" s="35">
        <v>2</v>
      </c>
      <c r="AN715">
        <v>0</v>
      </c>
      <c r="AO715">
        <v>0</v>
      </c>
      <c r="AP715" s="2">
        <v>-50.88</v>
      </c>
      <c r="AQ715" s="2">
        <v>27.2</v>
      </c>
      <c r="AR715" s="2">
        <v>82.316999999999993</v>
      </c>
      <c r="AS715" s="21">
        <v>2.3170000000000002</v>
      </c>
      <c r="AT715" s="2">
        <v>-1.9</v>
      </c>
      <c r="AU715" s="2">
        <v>0.9</v>
      </c>
      <c r="AV715" s="2">
        <v>-0.5</v>
      </c>
      <c r="AW715" s="2">
        <v>-0.1</v>
      </c>
      <c r="AX715" s="2">
        <v>-0.2</v>
      </c>
      <c r="AY715" s="2">
        <v>0</v>
      </c>
    </row>
    <row r="716" spans="1:51" x14ac:dyDescent="0.2">
      <c r="A716" s="12" t="s">
        <v>2919</v>
      </c>
      <c r="B716" s="12" t="s">
        <v>2920</v>
      </c>
      <c r="C716" t="s">
        <v>2918</v>
      </c>
      <c r="D716" t="s">
        <v>192</v>
      </c>
      <c r="E716" s="12" t="s">
        <v>132</v>
      </c>
      <c r="F716">
        <v>18</v>
      </c>
      <c r="G716">
        <v>0</v>
      </c>
      <c r="H716">
        <v>0</v>
      </c>
      <c r="I716" s="31">
        <f t="shared" si="66"/>
        <v>0</v>
      </c>
      <c r="J716">
        <v>0</v>
      </c>
      <c r="K716">
        <v>0</v>
      </c>
      <c r="L716" s="3">
        <v>0</v>
      </c>
      <c r="M716" s="3">
        <v>0</v>
      </c>
      <c r="N716" s="3">
        <v>0</v>
      </c>
      <c r="O716" s="15">
        <f t="shared" si="67"/>
        <v>0</v>
      </c>
      <c r="P716">
        <v>0</v>
      </c>
      <c r="Q716">
        <v>0</v>
      </c>
      <c r="R716">
        <v>0</v>
      </c>
      <c r="S716" s="13">
        <f t="shared" si="68"/>
        <v>0</v>
      </c>
      <c r="T716" s="13">
        <f t="shared" si="69"/>
        <v>0</v>
      </c>
      <c r="U716">
        <v>0</v>
      </c>
      <c r="V716">
        <v>0</v>
      </c>
      <c r="W716">
        <v>0</v>
      </c>
      <c r="X716" s="2">
        <v>2.25</v>
      </c>
      <c r="Y716" s="21">
        <v>0.1166666667</v>
      </c>
      <c r="Z716">
        <v>0.13</v>
      </c>
      <c r="AA716">
        <v>3.94</v>
      </c>
      <c r="AB716" s="32">
        <f t="shared" si="70"/>
        <v>3.1941031941031942E-2</v>
      </c>
      <c r="AC716">
        <v>0</v>
      </c>
      <c r="AD716">
        <v>1</v>
      </c>
      <c r="AE716" s="17">
        <f t="shared" si="71"/>
        <v>0</v>
      </c>
      <c r="AF716" s="35">
        <v>0</v>
      </c>
      <c r="AG716" s="35">
        <v>0</v>
      </c>
      <c r="AH716" s="35">
        <v>1</v>
      </c>
      <c r="AI716" s="35">
        <v>1</v>
      </c>
      <c r="AJ716" s="35">
        <v>0</v>
      </c>
      <c r="AK716" s="35">
        <v>0</v>
      </c>
      <c r="AL716" s="35">
        <v>2</v>
      </c>
      <c r="AM716" s="35">
        <v>0</v>
      </c>
      <c r="AN716">
        <v>0</v>
      </c>
      <c r="AO716">
        <v>1</v>
      </c>
      <c r="AP716" s="2">
        <v>-53.33</v>
      </c>
      <c r="AQ716" s="2">
        <v>31.3</v>
      </c>
      <c r="AR716" s="2">
        <v>79.605999999999995</v>
      </c>
      <c r="AS716" s="21">
        <v>-1.994</v>
      </c>
      <c r="AT716" s="2">
        <v>0</v>
      </c>
      <c r="AU716" s="2">
        <v>0.1</v>
      </c>
      <c r="AV716" s="2">
        <v>0</v>
      </c>
      <c r="AW716" s="2">
        <v>0</v>
      </c>
      <c r="AX716" s="2">
        <v>0</v>
      </c>
      <c r="AY716" s="2">
        <v>0.1</v>
      </c>
    </row>
    <row r="717" spans="1:51" x14ac:dyDescent="0.2">
      <c r="A717" s="12" t="s">
        <v>2581</v>
      </c>
      <c r="B717" s="12" t="s">
        <v>2576</v>
      </c>
      <c r="C717" t="s">
        <v>2580</v>
      </c>
      <c r="D717" t="s">
        <v>382</v>
      </c>
      <c r="E717" s="12" t="s">
        <v>170</v>
      </c>
      <c r="F717">
        <v>73</v>
      </c>
      <c r="G717">
        <v>0</v>
      </c>
      <c r="H717">
        <v>1</v>
      </c>
      <c r="I717" s="31">
        <f t="shared" si="66"/>
        <v>1</v>
      </c>
      <c r="J717">
        <v>1</v>
      </c>
      <c r="K717">
        <v>0</v>
      </c>
      <c r="L717" s="3">
        <v>0</v>
      </c>
      <c r="M717" s="3">
        <v>1</v>
      </c>
      <c r="N717" s="3">
        <v>0</v>
      </c>
      <c r="O717" s="15">
        <f t="shared" si="67"/>
        <v>7</v>
      </c>
      <c r="P717">
        <v>1</v>
      </c>
      <c r="Q717">
        <v>0</v>
      </c>
      <c r="R717">
        <v>2</v>
      </c>
      <c r="S717" s="13">
        <f t="shared" si="68"/>
        <v>0</v>
      </c>
      <c r="T717" s="13">
        <f t="shared" si="69"/>
        <v>0</v>
      </c>
      <c r="U717">
        <v>1</v>
      </c>
      <c r="V717">
        <v>1</v>
      </c>
      <c r="W717">
        <v>0</v>
      </c>
      <c r="X717" s="2">
        <v>55.25</v>
      </c>
      <c r="Y717" s="21">
        <v>0.75</v>
      </c>
      <c r="Z717">
        <v>0.75</v>
      </c>
      <c r="AA717">
        <v>3.85</v>
      </c>
      <c r="AB717" s="32">
        <f t="shared" si="70"/>
        <v>0.16304347826086957</v>
      </c>
      <c r="AC717">
        <v>5</v>
      </c>
      <c r="AD717">
        <v>14</v>
      </c>
      <c r="AE717" s="17">
        <f t="shared" si="71"/>
        <v>0.26315789473684209</v>
      </c>
      <c r="AF717" s="35">
        <v>1</v>
      </c>
      <c r="AG717" s="35">
        <v>0</v>
      </c>
      <c r="AH717" s="35">
        <v>6</v>
      </c>
      <c r="AI717" s="35">
        <v>41</v>
      </c>
      <c r="AJ717" s="35">
        <v>3</v>
      </c>
      <c r="AK717" s="35">
        <v>25</v>
      </c>
      <c r="AL717" s="35">
        <v>16</v>
      </c>
      <c r="AM717" s="35">
        <v>1</v>
      </c>
      <c r="AN717">
        <v>1</v>
      </c>
      <c r="AO717">
        <v>0</v>
      </c>
      <c r="AP717" s="2">
        <v>-77.62</v>
      </c>
      <c r="AQ717" s="2">
        <v>-5.9</v>
      </c>
      <c r="AR717" s="2">
        <v>80.501999999999995</v>
      </c>
      <c r="AS717" s="21">
        <v>-1.782</v>
      </c>
      <c r="AT717" s="2">
        <v>-4.5999999999999996</v>
      </c>
      <c r="AU717" s="2">
        <v>-0.1</v>
      </c>
      <c r="AV717" s="2">
        <v>-0.5</v>
      </c>
      <c r="AW717" s="2">
        <v>0.2</v>
      </c>
      <c r="AX717" s="2">
        <v>-0.4</v>
      </c>
      <c r="AY717" s="2">
        <v>-0.8</v>
      </c>
    </row>
    <row r="718" spans="1:51" x14ac:dyDescent="0.2">
      <c r="A718" s="12" t="s">
        <v>2581</v>
      </c>
      <c r="B718" s="12" t="s">
        <v>3170</v>
      </c>
      <c r="C718" t="s">
        <v>3169</v>
      </c>
      <c r="D718" t="s">
        <v>122</v>
      </c>
      <c r="E718" s="12" t="s">
        <v>170</v>
      </c>
      <c r="F718">
        <v>42</v>
      </c>
      <c r="G718">
        <v>0</v>
      </c>
      <c r="H718">
        <v>0</v>
      </c>
      <c r="I718" s="31">
        <f t="shared" si="66"/>
        <v>0</v>
      </c>
      <c r="J718">
        <v>0</v>
      </c>
      <c r="K718">
        <v>0</v>
      </c>
      <c r="L718" s="3">
        <v>0</v>
      </c>
      <c r="M718" s="3">
        <v>0</v>
      </c>
      <c r="N718" s="3">
        <v>0</v>
      </c>
      <c r="O718" s="15">
        <f t="shared" si="67"/>
        <v>0</v>
      </c>
      <c r="P718">
        <v>0</v>
      </c>
      <c r="Q718">
        <v>0</v>
      </c>
      <c r="R718">
        <v>0</v>
      </c>
      <c r="S718" s="13">
        <f t="shared" si="68"/>
        <v>0</v>
      </c>
      <c r="T718" s="13">
        <f t="shared" si="69"/>
        <v>0</v>
      </c>
      <c r="U718">
        <v>0</v>
      </c>
      <c r="V718">
        <v>0</v>
      </c>
      <c r="W718">
        <v>0</v>
      </c>
      <c r="X718" s="2">
        <v>0.41666666670000002</v>
      </c>
      <c r="Y718" s="21">
        <v>0</v>
      </c>
      <c r="Z718">
        <v>0.01</v>
      </c>
      <c r="AA718">
        <v>5.24</v>
      </c>
      <c r="AB718" s="32">
        <f t="shared" si="70"/>
        <v>1.9047619047619048E-3</v>
      </c>
      <c r="AC718">
        <v>0</v>
      </c>
      <c r="AD718">
        <v>2</v>
      </c>
      <c r="AE718" s="17">
        <f t="shared" si="71"/>
        <v>0</v>
      </c>
      <c r="AF718" s="35">
        <v>0</v>
      </c>
      <c r="AG718" s="35">
        <v>0</v>
      </c>
      <c r="AH718" s="35">
        <v>0</v>
      </c>
      <c r="AI718" s="35">
        <v>0</v>
      </c>
      <c r="AJ718" s="35">
        <v>0</v>
      </c>
      <c r="AK718" s="35">
        <v>0</v>
      </c>
      <c r="AL718" s="35">
        <v>0</v>
      </c>
      <c r="AM718" s="35">
        <v>0</v>
      </c>
      <c r="AN718">
        <v>0</v>
      </c>
      <c r="AO718">
        <v>0</v>
      </c>
      <c r="AP718" s="2">
        <v>0</v>
      </c>
      <c r="AQ718" s="2">
        <v>80.099999999999994</v>
      </c>
      <c r="AR718" s="2">
        <v>85.453000000000003</v>
      </c>
      <c r="AS718" s="21">
        <v>3.1829999999999998</v>
      </c>
      <c r="AT718" s="2">
        <v>0</v>
      </c>
      <c r="AU718" s="2">
        <v>0.2</v>
      </c>
      <c r="AV718" s="2">
        <v>-0.1</v>
      </c>
      <c r="AW718" s="2">
        <v>0</v>
      </c>
      <c r="AX718" s="2">
        <v>0</v>
      </c>
      <c r="AY718" s="2">
        <v>0</v>
      </c>
    </row>
    <row r="719" spans="1:51" x14ac:dyDescent="0.2">
      <c r="A719" s="12" t="s">
        <v>3513</v>
      </c>
      <c r="B719" s="12" t="s">
        <v>3514</v>
      </c>
      <c r="C719" t="s">
        <v>3512</v>
      </c>
      <c r="D719" t="s">
        <v>223</v>
      </c>
      <c r="E719" s="12" t="s">
        <v>123</v>
      </c>
      <c r="F719">
        <v>74</v>
      </c>
      <c r="G719">
        <v>1</v>
      </c>
      <c r="H719">
        <v>1</v>
      </c>
      <c r="I719" s="31">
        <f t="shared" si="66"/>
        <v>2</v>
      </c>
      <c r="J719">
        <v>1</v>
      </c>
      <c r="K719">
        <v>0</v>
      </c>
      <c r="L719" s="3">
        <v>1</v>
      </c>
      <c r="M719" s="3">
        <v>1</v>
      </c>
      <c r="N719" s="3">
        <v>0</v>
      </c>
      <c r="O719" s="15">
        <f t="shared" si="67"/>
        <v>4</v>
      </c>
      <c r="P719">
        <v>4</v>
      </c>
      <c r="Q719">
        <v>1</v>
      </c>
      <c r="R719">
        <v>2</v>
      </c>
      <c r="S719" s="13">
        <f t="shared" si="68"/>
        <v>0.25</v>
      </c>
      <c r="T719" s="13">
        <f t="shared" si="69"/>
        <v>0.14285714285714285</v>
      </c>
      <c r="U719">
        <v>2</v>
      </c>
      <c r="V719">
        <v>3</v>
      </c>
      <c r="W719">
        <v>1</v>
      </c>
      <c r="X719" s="2">
        <v>82.583333333300004</v>
      </c>
      <c r="Y719" s="21">
        <v>1.1000000000000001</v>
      </c>
      <c r="Z719">
        <v>1.1200000000000001</v>
      </c>
      <c r="AA719">
        <v>4.5</v>
      </c>
      <c r="AB719" s="32">
        <f t="shared" si="70"/>
        <v>0.19928825622775803</v>
      </c>
      <c r="AC719">
        <v>1</v>
      </c>
      <c r="AD719">
        <v>1</v>
      </c>
      <c r="AE719" s="17">
        <f t="shared" si="71"/>
        <v>0.5</v>
      </c>
      <c r="AF719" s="35">
        <v>3</v>
      </c>
      <c r="AG719" s="35">
        <v>7</v>
      </c>
      <c r="AH719" s="35">
        <v>9</v>
      </c>
      <c r="AI719" s="35">
        <v>71</v>
      </c>
      <c r="AJ719" s="35">
        <v>4</v>
      </c>
      <c r="AK719" s="35">
        <v>23</v>
      </c>
      <c r="AL719" s="35">
        <v>28</v>
      </c>
      <c r="AM719" s="35">
        <v>5</v>
      </c>
      <c r="AN719">
        <v>0</v>
      </c>
      <c r="AO719">
        <v>2</v>
      </c>
      <c r="AP719" s="2">
        <v>-78.47</v>
      </c>
      <c r="AQ719" s="2">
        <v>5.8</v>
      </c>
      <c r="AR719" s="2">
        <v>79.587000000000003</v>
      </c>
      <c r="AS719" s="21">
        <v>-0.48199999999999998</v>
      </c>
      <c r="AT719" s="2">
        <v>-7.2</v>
      </c>
      <c r="AU719" s="2">
        <v>0.2</v>
      </c>
      <c r="AV719" s="2">
        <v>-0.5</v>
      </c>
      <c r="AW719" s="2">
        <v>0.2</v>
      </c>
      <c r="AX719" s="2">
        <v>0</v>
      </c>
      <c r="AY719" s="2">
        <v>-0.1</v>
      </c>
    </row>
    <row r="720" spans="1:51" x14ac:dyDescent="0.2">
      <c r="A720" s="12" t="s">
        <v>2044</v>
      </c>
      <c r="B720" s="12" t="s">
        <v>2045</v>
      </c>
      <c r="C720" t="s">
        <v>2043</v>
      </c>
      <c r="D720" t="s">
        <v>460</v>
      </c>
      <c r="E720" s="12" t="s">
        <v>140</v>
      </c>
      <c r="F720">
        <v>72</v>
      </c>
      <c r="G720">
        <v>0</v>
      </c>
      <c r="H720">
        <v>0</v>
      </c>
      <c r="I720" s="31">
        <f t="shared" si="66"/>
        <v>0</v>
      </c>
      <c r="J720">
        <v>0</v>
      </c>
      <c r="K720">
        <v>0</v>
      </c>
      <c r="L720" s="3">
        <v>0</v>
      </c>
      <c r="M720" s="3">
        <v>0</v>
      </c>
      <c r="N720" s="3">
        <v>0</v>
      </c>
      <c r="O720" s="15">
        <f t="shared" si="67"/>
        <v>0</v>
      </c>
      <c r="P720">
        <v>0</v>
      </c>
      <c r="Q720">
        <v>0</v>
      </c>
      <c r="R720">
        <v>0</v>
      </c>
      <c r="S720" s="13">
        <f t="shared" si="68"/>
        <v>0</v>
      </c>
      <c r="T720" s="13">
        <f t="shared" si="69"/>
        <v>0</v>
      </c>
      <c r="U720">
        <v>0</v>
      </c>
      <c r="V720">
        <v>2</v>
      </c>
      <c r="W720">
        <v>2</v>
      </c>
      <c r="X720" s="2">
        <v>16.666666666699999</v>
      </c>
      <c r="Y720" s="21">
        <v>0.21666666670000001</v>
      </c>
      <c r="Z720">
        <v>0.24</v>
      </c>
      <c r="AA720">
        <v>4.74</v>
      </c>
      <c r="AB720" s="32">
        <f t="shared" si="70"/>
        <v>4.8192771084337345E-2</v>
      </c>
      <c r="AC720">
        <v>0</v>
      </c>
      <c r="AD720">
        <v>1</v>
      </c>
      <c r="AE720" s="17">
        <f t="shared" si="71"/>
        <v>0</v>
      </c>
      <c r="AF720" s="35">
        <v>0</v>
      </c>
      <c r="AG720" s="35">
        <v>3</v>
      </c>
      <c r="AH720" s="35">
        <v>2</v>
      </c>
      <c r="AI720" s="35">
        <v>12</v>
      </c>
      <c r="AJ720" s="35">
        <v>0</v>
      </c>
      <c r="AK720" s="35">
        <v>7</v>
      </c>
      <c r="AL720" s="35">
        <v>3</v>
      </c>
      <c r="AM720" s="35">
        <v>1</v>
      </c>
      <c r="AN720">
        <v>0</v>
      </c>
      <c r="AO720">
        <v>0</v>
      </c>
      <c r="AP720" s="2">
        <v>-77.88</v>
      </c>
      <c r="AQ720" s="2">
        <v>16.899999999999999</v>
      </c>
      <c r="AR720" s="2">
        <v>71.762</v>
      </c>
      <c r="AS720" s="21">
        <v>-4.7409999999999997</v>
      </c>
      <c r="AT720" s="2">
        <v>-1.8</v>
      </c>
      <c r="AU720" s="2">
        <v>-0.30000000000000004</v>
      </c>
      <c r="AV720" s="2">
        <v>-0.1</v>
      </c>
      <c r="AW720" s="2">
        <v>-0.1</v>
      </c>
      <c r="AX720" s="2">
        <v>0.1</v>
      </c>
      <c r="AY720" s="2">
        <v>-0.4</v>
      </c>
    </row>
    <row r="721" spans="1:51" x14ac:dyDescent="0.2">
      <c r="A721" s="12" t="s">
        <v>2044</v>
      </c>
      <c r="B721" s="12" t="s">
        <v>3118</v>
      </c>
      <c r="C721" t="s">
        <v>3117</v>
      </c>
      <c r="D721" t="s">
        <v>147</v>
      </c>
      <c r="E721" s="12" t="s">
        <v>178</v>
      </c>
      <c r="F721">
        <v>53</v>
      </c>
      <c r="G721">
        <v>0</v>
      </c>
      <c r="H721">
        <v>0</v>
      </c>
      <c r="I721" s="31">
        <f t="shared" si="66"/>
        <v>0</v>
      </c>
      <c r="J721">
        <v>0</v>
      </c>
      <c r="K721">
        <v>0</v>
      </c>
      <c r="L721" s="3">
        <v>0</v>
      </c>
      <c r="M721" s="3">
        <v>0</v>
      </c>
      <c r="N721" s="3">
        <v>0</v>
      </c>
      <c r="O721" s="15">
        <f t="shared" si="67"/>
        <v>0</v>
      </c>
      <c r="P721">
        <v>0</v>
      </c>
      <c r="Q721">
        <v>0</v>
      </c>
      <c r="R721">
        <v>0</v>
      </c>
      <c r="S721" s="13">
        <f t="shared" si="68"/>
        <v>0</v>
      </c>
      <c r="T721" s="13">
        <f t="shared" si="69"/>
        <v>0</v>
      </c>
      <c r="U721">
        <v>14</v>
      </c>
      <c r="V721">
        <v>0</v>
      </c>
      <c r="W721">
        <v>0</v>
      </c>
      <c r="X721" s="2">
        <v>139.5666666667</v>
      </c>
      <c r="Y721" s="21">
        <v>2.6333333333</v>
      </c>
      <c r="Z721">
        <v>2.6</v>
      </c>
      <c r="AA721">
        <v>2.44</v>
      </c>
      <c r="AB721" s="32">
        <f t="shared" si="70"/>
        <v>0.51587301587301593</v>
      </c>
      <c r="AE721" s="17" t="str">
        <f t="shared" si="71"/>
        <v xml:space="preserve"> </v>
      </c>
      <c r="AF721" s="35">
        <v>1</v>
      </c>
      <c r="AG721" s="35">
        <v>20</v>
      </c>
      <c r="AH721" s="35">
        <v>12</v>
      </c>
      <c r="AI721" s="35">
        <v>129</v>
      </c>
      <c r="AJ721" s="35">
        <v>0</v>
      </c>
      <c r="AK721" s="35">
        <v>48</v>
      </c>
      <c r="AL721" s="35">
        <v>59</v>
      </c>
      <c r="AM721" s="35">
        <v>1</v>
      </c>
      <c r="AN721">
        <v>0</v>
      </c>
      <c r="AO721">
        <v>0</v>
      </c>
      <c r="AP721" s="2">
        <v>-105.29</v>
      </c>
      <c r="AQ721" s="2">
        <v>-18.7</v>
      </c>
      <c r="AR721" s="2">
        <v>83.667000000000002</v>
      </c>
      <c r="AS721" s="21">
        <v>3.7679999999999998</v>
      </c>
      <c r="AT721" s="2">
        <v>-16.399999999999999</v>
      </c>
      <c r="AU721" s="2">
        <v>-3.5</v>
      </c>
      <c r="AV721" s="2">
        <v>-0.2</v>
      </c>
      <c r="AW721" s="2">
        <v>0.60000000000000009</v>
      </c>
      <c r="AX721" s="2">
        <v>1.8</v>
      </c>
      <c r="AY721" s="2">
        <v>-1.3</v>
      </c>
    </row>
    <row r="722" spans="1:51" x14ac:dyDescent="0.2">
      <c r="A722" s="12" t="s">
        <v>534</v>
      </c>
      <c r="B722" s="12" t="s">
        <v>535</v>
      </c>
      <c r="C722" t="s">
        <v>533</v>
      </c>
      <c r="D722" t="s">
        <v>147</v>
      </c>
      <c r="E722" s="12" t="s">
        <v>178</v>
      </c>
      <c r="F722">
        <v>54</v>
      </c>
      <c r="G722">
        <v>0</v>
      </c>
      <c r="H722">
        <v>1</v>
      </c>
      <c r="I722" s="31">
        <f t="shared" si="66"/>
        <v>1</v>
      </c>
      <c r="J722">
        <v>0</v>
      </c>
      <c r="K722">
        <v>1</v>
      </c>
      <c r="L722" s="3">
        <v>0</v>
      </c>
      <c r="M722" s="3">
        <v>0</v>
      </c>
      <c r="N722" s="3">
        <v>1</v>
      </c>
      <c r="O722" s="15">
        <f t="shared" si="67"/>
        <v>0</v>
      </c>
      <c r="P722">
        <v>0</v>
      </c>
      <c r="Q722">
        <v>0</v>
      </c>
      <c r="R722">
        <v>0</v>
      </c>
      <c r="S722" s="13">
        <f t="shared" si="68"/>
        <v>0</v>
      </c>
      <c r="T722" s="13">
        <f t="shared" si="69"/>
        <v>0</v>
      </c>
      <c r="U722">
        <v>7</v>
      </c>
      <c r="V722">
        <v>16</v>
      </c>
      <c r="W722">
        <v>3</v>
      </c>
      <c r="X722" s="2">
        <v>70.849999999999994</v>
      </c>
      <c r="Y722" s="21">
        <v>1.3</v>
      </c>
      <c r="Z722">
        <v>1.25</v>
      </c>
      <c r="AA722">
        <v>3.72</v>
      </c>
      <c r="AB722" s="32">
        <f t="shared" si="70"/>
        <v>0.25150905432595572</v>
      </c>
      <c r="AE722" s="17" t="str">
        <f t="shared" si="71"/>
        <v xml:space="preserve"> </v>
      </c>
      <c r="AF722" s="35">
        <v>1</v>
      </c>
      <c r="AG722" s="35">
        <v>3</v>
      </c>
      <c r="AH722" s="35">
        <v>8</v>
      </c>
      <c r="AI722" s="35">
        <v>65</v>
      </c>
      <c r="AJ722" s="35">
        <v>1</v>
      </c>
      <c r="AK722" s="35">
        <v>23</v>
      </c>
      <c r="AL722" s="35">
        <v>21</v>
      </c>
      <c r="AM722" s="35">
        <v>1</v>
      </c>
      <c r="AN722">
        <v>1</v>
      </c>
      <c r="AO722">
        <v>1</v>
      </c>
      <c r="AP722" s="2">
        <v>-89.47</v>
      </c>
      <c r="AQ722" s="2">
        <v>8.1999999999999993</v>
      </c>
      <c r="AR722" s="2">
        <v>84.51</v>
      </c>
      <c r="AS722" s="21">
        <v>3.76</v>
      </c>
      <c r="AT722" s="2">
        <v>-6.8</v>
      </c>
      <c r="AU722" s="2">
        <v>-0.5</v>
      </c>
      <c r="AV722" s="2">
        <v>-0.1</v>
      </c>
      <c r="AW722" s="2">
        <v>0.2</v>
      </c>
      <c r="AX722" s="2">
        <v>0.5</v>
      </c>
      <c r="AY722" s="2">
        <v>0.1</v>
      </c>
    </row>
    <row r="723" spans="1:51" x14ac:dyDescent="0.2">
      <c r="A723" s="12" t="s">
        <v>2948</v>
      </c>
      <c r="B723" s="12" t="s">
        <v>2949</v>
      </c>
      <c r="C723" t="s">
        <v>2947</v>
      </c>
      <c r="D723" t="s">
        <v>684</v>
      </c>
      <c r="E723" s="12" t="s">
        <v>178</v>
      </c>
      <c r="F723">
        <v>79</v>
      </c>
      <c r="G723">
        <v>0</v>
      </c>
      <c r="H723">
        <v>0</v>
      </c>
      <c r="I723" s="31">
        <f t="shared" si="66"/>
        <v>0</v>
      </c>
      <c r="J723">
        <v>0</v>
      </c>
      <c r="K723">
        <v>0</v>
      </c>
      <c r="L723" s="3">
        <v>0</v>
      </c>
      <c r="M723" s="3">
        <v>0</v>
      </c>
      <c r="N723" s="3">
        <v>0</v>
      </c>
      <c r="O723" s="15">
        <f t="shared" si="67"/>
        <v>0</v>
      </c>
      <c r="P723">
        <v>1</v>
      </c>
      <c r="Q723">
        <v>0</v>
      </c>
      <c r="R723">
        <v>1</v>
      </c>
      <c r="S723" s="13">
        <f t="shared" si="68"/>
        <v>0</v>
      </c>
      <c r="T723" s="13">
        <f t="shared" si="69"/>
        <v>0</v>
      </c>
      <c r="U723">
        <v>31</v>
      </c>
      <c r="V723">
        <v>25</v>
      </c>
      <c r="W723">
        <v>14</v>
      </c>
      <c r="X723" s="2">
        <v>221.88333333329999</v>
      </c>
      <c r="Y723" s="21">
        <v>2.8</v>
      </c>
      <c r="Z723">
        <v>2.7</v>
      </c>
      <c r="AA723">
        <v>3.19</v>
      </c>
      <c r="AB723" s="32">
        <f t="shared" si="70"/>
        <v>0.45840407470288624</v>
      </c>
      <c r="AE723" s="17" t="str">
        <f t="shared" si="71"/>
        <v xml:space="preserve"> </v>
      </c>
      <c r="AF723" s="35">
        <v>3</v>
      </c>
      <c r="AG723" s="35">
        <v>22</v>
      </c>
      <c r="AH723" s="35">
        <v>24</v>
      </c>
      <c r="AI723" s="35">
        <v>169</v>
      </c>
      <c r="AJ723" s="35">
        <v>6</v>
      </c>
      <c r="AK723" s="35">
        <v>92</v>
      </c>
      <c r="AL723" s="35">
        <v>74</v>
      </c>
      <c r="AM723" s="35">
        <v>5</v>
      </c>
      <c r="AN723">
        <v>0</v>
      </c>
      <c r="AO723">
        <v>2</v>
      </c>
      <c r="AP723" s="2">
        <v>-89.67</v>
      </c>
      <c r="AQ723" s="2">
        <v>-14</v>
      </c>
      <c r="AR723" s="2">
        <v>82.6</v>
      </c>
      <c r="AS723" s="21">
        <v>-0.82400000000000007</v>
      </c>
      <c r="AT723" s="2">
        <v>-19.899999999999999</v>
      </c>
      <c r="AU723" s="2">
        <v>0.30000000000000004</v>
      </c>
      <c r="AV723" s="2">
        <v>-0.2</v>
      </c>
      <c r="AW723" s="2">
        <v>0.9</v>
      </c>
      <c r="AX723" s="2">
        <v>-1.5</v>
      </c>
      <c r="AY723" s="2">
        <v>-0.5</v>
      </c>
    </row>
    <row r="724" spans="1:51" x14ac:dyDescent="0.2">
      <c r="A724" s="12" t="s">
        <v>1808</v>
      </c>
      <c r="B724" s="12" t="s">
        <v>1809</v>
      </c>
      <c r="C724" t="s">
        <v>1807</v>
      </c>
      <c r="D724" s="12" t="s">
        <v>131</v>
      </c>
      <c r="E724" s="12" t="s">
        <v>140</v>
      </c>
      <c r="F724">
        <v>3</v>
      </c>
      <c r="G724">
        <v>0</v>
      </c>
      <c r="H724">
        <v>0</v>
      </c>
      <c r="I724" s="31">
        <f t="shared" si="66"/>
        <v>0</v>
      </c>
      <c r="J724">
        <v>0</v>
      </c>
      <c r="K724">
        <v>0</v>
      </c>
      <c r="L724" s="3">
        <v>0</v>
      </c>
      <c r="M724" s="3">
        <v>0</v>
      </c>
      <c r="N724" s="3">
        <v>0</v>
      </c>
      <c r="O724" s="15">
        <f t="shared" si="67"/>
        <v>0</v>
      </c>
      <c r="P724">
        <v>0</v>
      </c>
      <c r="Q724">
        <v>0</v>
      </c>
      <c r="R724">
        <v>0</v>
      </c>
      <c r="S724" s="13">
        <f t="shared" si="68"/>
        <v>0</v>
      </c>
      <c r="T724" s="13">
        <f t="shared" si="69"/>
        <v>0</v>
      </c>
      <c r="U724">
        <v>0</v>
      </c>
      <c r="V724">
        <v>0</v>
      </c>
      <c r="W724">
        <v>0</v>
      </c>
      <c r="X724" s="2">
        <v>0</v>
      </c>
      <c r="Y724" s="21">
        <v>0</v>
      </c>
      <c r="AB724" s="32">
        <f t="shared" si="70"/>
        <v>0</v>
      </c>
      <c r="AC724">
        <v>0</v>
      </c>
      <c r="AD724">
        <v>0</v>
      </c>
      <c r="AE724" s="17" t="str">
        <f t="shared" si="71"/>
        <v xml:space="preserve"> </v>
      </c>
      <c r="AF724" s="35">
        <v>0</v>
      </c>
      <c r="AG724" s="35">
        <v>0</v>
      </c>
      <c r="AH724" s="35">
        <v>0</v>
      </c>
      <c r="AI724" s="35">
        <v>0</v>
      </c>
      <c r="AJ724" s="35">
        <v>0</v>
      </c>
      <c r="AK724" s="35">
        <v>0</v>
      </c>
      <c r="AL724" s="35">
        <v>0</v>
      </c>
      <c r="AM724" s="35">
        <v>0</v>
      </c>
      <c r="AN724">
        <v>0</v>
      </c>
      <c r="AO724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</row>
    <row r="725" spans="1:51" x14ac:dyDescent="0.2">
      <c r="A725" s="12" t="s">
        <v>1808</v>
      </c>
      <c r="B725" s="12" t="s">
        <v>1950</v>
      </c>
      <c r="C725" t="s">
        <v>1949</v>
      </c>
      <c r="D725" t="s">
        <v>343</v>
      </c>
      <c r="E725" s="12" t="s">
        <v>178</v>
      </c>
      <c r="F725">
        <v>72</v>
      </c>
      <c r="G725">
        <v>0</v>
      </c>
      <c r="H725">
        <v>0</v>
      </c>
      <c r="I725" s="31">
        <f t="shared" si="66"/>
        <v>0</v>
      </c>
      <c r="J725">
        <v>0</v>
      </c>
      <c r="K725">
        <v>0</v>
      </c>
      <c r="L725" s="3">
        <v>0</v>
      </c>
      <c r="M725" s="3">
        <v>0</v>
      </c>
      <c r="N725" s="3">
        <v>0</v>
      </c>
      <c r="O725" s="15">
        <f t="shared" si="67"/>
        <v>0</v>
      </c>
      <c r="P725">
        <v>2</v>
      </c>
      <c r="Q725">
        <v>1</v>
      </c>
      <c r="R725">
        <v>0</v>
      </c>
      <c r="S725" s="13">
        <f t="shared" si="68"/>
        <v>0</v>
      </c>
      <c r="T725" s="13">
        <f t="shared" si="69"/>
        <v>0</v>
      </c>
      <c r="U725">
        <v>17</v>
      </c>
      <c r="V725">
        <v>3</v>
      </c>
      <c r="W725">
        <v>2</v>
      </c>
      <c r="X725" s="2">
        <v>184.2</v>
      </c>
      <c r="Y725" s="21">
        <v>2.5499999999999998</v>
      </c>
      <c r="Z725">
        <v>2.52</v>
      </c>
      <c r="AA725">
        <v>2.0699999999999998</v>
      </c>
      <c r="AB725" s="32">
        <f t="shared" si="70"/>
        <v>0.5490196078431373</v>
      </c>
      <c r="AE725" s="17" t="str">
        <f t="shared" si="71"/>
        <v xml:space="preserve"> </v>
      </c>
      <c r="AF725" s="35">
        <v>0</v>
      </c>
      <c r="AG725" s="35">
        <v>20</v>
      </c>
      <c r="AH725" s="35">
        <v>18</v>
      </c>
      <c r="AI725" s="35">
        <v>149</v>
      </c>
      <c r="AJ725" s="35">
        <v>4</v>
      </c>
      <c r="AK725" s="35">
        <v>67</v>
      </c>
      <c r="AL725" s="35">
        <v>73</v>
      </c>
      <c r="AM725" s="35">
        <v>5</v>
      </c>
      <c r="AN725">
        <v>0</v>
      </c>
      <c r="AO725">
        <v>0</v>
      </c>
      <c r="AP725" s="2">
        <v>-93.16</v>
      </c>
      <c r="AQ725" s="2">
        <v>-11.1</v>
      </c>
      <c r="AR725" s="2">
        <v>80.844999999999999</v>
      </c>
      <c r="AS725" s="21">
        <v>-1.8120000000000001</v>
      </c>
      <c r="AT725" s="2">
        <v>-21.5</v>
      </c>
      <c r="AU725" s="2">
        <v>-4.5999999999999996</v>
      </c>
      <c r="AV725" s="2">
        <v>0.4</v>
      </c>
      <c r="AW725" s="2">
        <v>0.7</v>
      </c>
      <c r="AX725" s="2">
        <v>1</v>
      </c>
      <c r="AY725" s="2">
        <v>-2.5</v>
      </c>
    </row>
    <row r="726" spans="1:51" x14ac:dyDescent="0.2">
      <c r="A726" s="12" t="s">
        <v>1808</v>
      </c>
      <c r="B726" s="12" t="s">
        <v>2852</v>
      </c>
      <c r="C726" t="s">
        <v>2851</v>
      </c>
      <c r="D726" t="s">
        <v>265</v>
      </c>
      <c r="E726" s="12" t="s">
        <v>178</v>
      </c>
      <c r="F726">
        <v>72</v>
      </c>
      <c r="G726">
        <v>0</v>
      </c>
      <c r="H726">
        <v>0</v>
      </c>
      <c r="I726" s="31">
        <f t="shared" si="66"/>
        <v>0</v>
      </c>
      <c r="J726">
        <v>0</v>
      </c>
      <c r="K726">
        <v>0</v>
      </c>
      <c r="L726" s="3">
        <v>0</v>
      </c>
      <c r="M726" s="3">
        <v>0</v>
      </c>
      <c r="N726" s="3">
        <v>0</v>
      </c>
      <c r="O726" s="15">
        <f t="shared" si="67"/>
        <v>0</v>
      </c>
      <c r="P726">
        <v>1</v>
      </c>
      <c r="Q726">
        <v>0</v>
      </c>
      <c r="R726">
        <v>1</v>
      </c>
      <c r="S726" s="13">
        <f t="shared" si="68"/>
        <v>0</v>
      </c>
      <c r="T726" s="13">
        <f t="shared" si="69"/>
        <v>0</v>
      </c>
      <c r="U726">
        <v>36</v>
      </c>
      <c r="V726">
        <v>9</v>
      </c>
      <c r="W726">
        <v>4</v>
      </c>
      <c r="X726" s="2">
        <v>163.9</v>
      </c>
      <c r="Y726" s="21">
        <v>2.2666666666999999</v>
      </c>
      <c r="Z726">
        <v>2.2599999999999998</v>
      </c>
      <c r="AA726">
        <v>3.61</v>
      </c>
      <c r="AB726" s="32">
        <f t="shared" si="70"/>
        <v>0.38500851788756391</v>
      </c>
      <c r="AE726" s="17" t="str">
        <f t="shared" si="71"/>
        <v xml:space="preserve"> </v>
      </c>
      <c r="AF726" s="35">
        <v>3</v>
      </c>
      <c r="AG726" s="35">
        <v>12</v>
      </c>
      <c r="AH726" s="35">
        <v>30</v>
      </c>
      <c r="AI726" s="35">
        <v>83</v>
      </c>
      <c r="AJ726" s="35">
        <v>8</v>
      </c>
      <c r="AK726" s="35">
        <v>54</v>
      </c>
      <c r="AL726" s="35">
        <v>75</v>
      </c>
      <c r="AM726" s="35">
        <v>7</v>
      </c>
      <c r="AN726">
        <v>0</v>
      </c>
      <c r="AO726">
        <v>3</v>
      </c>
      <c r="AP726" s="2">
        <v>-64.94</v>
      </c>
      <c r="AQ726" s="2">
        <v>9.3000000000000007</v>
      </c>
      <c r="AR726" s="2">
        <v>89.944999999999993</v>
      </c>
      <c r="AS726" s="21">
        <v>-0.06</v>
      </c>
      <c r="AT726" s="2">
        <v>-10.199999999999999</v>
      </c>
      <c r="AU726" s="2">
        <v>4.5999999999999996</v>
      </c>
      <c r="AV726" s="2">
        <v>-0.8</v>
      </c>
      <c r="AW726" s="2">
        <v>0.30000000000000004</v>
      </c>
      <c r="AX726" s="2">
        <v>-1.9</v>
      </c>
      <c r="AY726" s="2">
        <v>2.2000000000000002</v>
      </c>
    </row>
    <row r="727" spans="1:51" x14ac:dyDescent="0.2">
      <c r="A727" s="12" t="s">
        <v>1644</v>
      </c>
      <c r="B727" s="12" t="s">
        <v>1645</v>
      </c>
      <c r="C727" t="s">
        <v>1643</v>
      </c>
      <c r="D727" t="s">
        <v>382</v>
      </c>
      <c r="E727" s="12" t="s">
        <v>178</v>
      </c>
      <c r="F727">
        <v>82</v>
      </c>
      <c r="G727">
        <v>0</v>
      </c>
      <c r="H727">
        <v>1</v>
      </c>
      <c r="I727" s="31">
        <f t="shared" si="66"/>
        <v>1</v>
      </c>
      <c r="J727">
        <v>0</v>
      </c>
      <c r="K727">
        <v>1</v>
      </c>
      <c r="L727" s="3">
        <v>0</v>
      </c>
      <c r="M727" s="3">
        <v>0</v>
      </c>
      <c r="N727" s="3">
        <v>1</v>
      </c>
      <c r="O727" s="15">
        <f t="shared" si="67"/>
        <v>0</v>
      </c>
      <c r="P727">
        <v>3</v>
      </c>
      <c r="Q727">
        <v>2</v>
      </c>
      <c r="R727">
        <v>0</v>
      </c>
      <c r="S727" s="13">
        <f t="shared" si="68"/>
        <v>0</v>
      </c>
      <c r="T727" s="13">
        <f t="shared" si="69"/>
        <v>0</v>
      </c>
      <c r="U727">
        <v>7</v>
      </c>
      <c r="V727">
        <v>6</v>
      </c>
      <c r="W727">
        <v>4</v>
      </c>
      <c r="X727" s="2">
        <v>168.3333333333</v>
      </c>
      <c r="Y727" s="21">
        <v>2.0499999999999998</v>
      </c>
      <c r="Z727">
        <v>1.9500000000000002</v>
      </c>
      <c r="AA727">
        <v>2.57</v>
      </c>
      <c r="AB727" s="32">
        <f t="shared" si="70"/>
        <v>0.43141592920353988</v>
      </c>
      <c r="AE727" s="17" t="str">
        <f t="shared" si="71"/>
        <v xml:space="preserve"> </v>
      </c>
      <c r="AF727" s="35">
        <v>5</v>
      </c>
      <c r="AG727" s="35">
        <v>14</v>
      </c>
      <c r="AH727" s="35">
        <v>24</v>
      </c>
      <c r="AI727" s="35">
        <v>107</v>
      </c>
      <c r="AJ727" s="35">
        <v>6</v>
      </c>
      <c r="AK727" s="35">
        <v>60</v>
      </c>
      <c r="AL727" s="35">
        <v>45</v>
      </c>
      <c r="AM727" s="35">
        <v>14</v>
      </c>
      <c r="AN727">
        <v>0</v>
      </c>
      <c r="AO727">
        <v>1</v>
      </c>
      <c r="AP727" s="2">
        <v>-66.260000000000005</v>
      </c>
      <c r="AQ727" s="2">
        <v>12.1</v>
      </c>
      <c r="AR727" s="2">
        <v>79.287999999999997</v>
      </c>
      <c r="AS727" s="21">
        <v>3.456</v>
      </c>
      <c r="AT727" s="2">
        <v>-10.9</v>
      </c>
      <c r="AU727" s="2">
        <v>3.5</v>
      </c>
      <c r="AV727" s="2">
        <v>-0.2</v>
      </c>
      <c r="AW727" s="2">
        <v>0.30000000000000004</v>
      </c>
      <c r="AX727" s="2">
        <v>-1.6</v>
      </c>
      <c r="AY727" s="2">
        <v>2</v>
      </c>
    </row>
    <row r="728" spans="1:51" x14ac:dyDescent="0.2">
      <c r="A728" s="12" t="s">
        <v>2036</v>
      </c>
      <c r="B728" s="12" t="s">
        <v>2037</v>
      </c>
      <c r="C728" t="s">
        <v>2035</v>
      </c>
      <c r="D728" t="s">
        <v>460</v>
      </c>
      <c r="E728" s="12" t="s">
        <v>178</v>
      </c>
      <c r="F728">
        <v>25</v>
      </c>
      <c r="G728">
        <v>0</v>
      </c>
      <c r="H728">
        <v>0</v>
      </c>
      <c r="I728" s="31">
        <f t="shared" si="66"/>
        <v>0</v>
      </c>
      <c r="J728">
        <v>0</v>
      </c>
      <c r="K728">
        <v>0</v>
      </c>
      <c r="L728" s="3">
        <v>0</v>
      </c>
      <c r="M728" s="3">
        <v>0</v>
      </c>
      <c r="N728" s="3">
        <v>0</v>
      </c>
      <c r="O728" s="15">
        <f t="shared" si="67"/>
        <v>0</v>
      </c>
      <c r="P728">
        <v>2</v>
      </c>
      <c r="Q728">
        <v>0</v>
      </c>
      <c r="R728">
        <v>1</v>
      </c>
      <c r="S728" s="13">
        <f t="shared" si="68"/>
        <v>0</v>
      </c>
      <c r="T728" s="13">
        <f t="shared" si="69"/>
        <v>0</v>
      </c>
      <c r="U728">
        <v>4</v>
      </c>
      <c r="V728">
        <v>1</v>
      </c>
      <c r="W728">
        <v>0</v>
      </c>
      <c r="X728" s="2">
        <v>53.083333333299997</v>
      </c>
      <c r="Y728" s="21">
        <v>2.1166666667</v>
      </c>
      <c r="Z728">
        <v>2.0299999999999998</v>
      </c>
      <c r="AA728">
        <v>3.25</v>
      </c>
      <c r="AB728" s="32">
        <f t="shared" si="70"/>
        <v>0.38446969696969696</v>
      </c>
      <c r="AE728" s="17" t="str">
        <f t="shared" si="71"/>
        <v xml:space="preserve"> </v>
      </c>
      <c r="AF728" s="35">
        <v>0</v>
      </c>
      <c r="AG728" s="35">
        <v>8</v>
      </c>
      <c r="AH728" s="35">
        <v>10</v>
      </c>
      <c r="AI728" s="35">
        <v>46</v>
      </c>
      <c r="AJ728" s="35">
        <v>3</v>
      </c>
      <c r="AK728" s="35">
        <v>21</v>
      </c>
      <c r="AL728" s="35">
        <v>16</v>
      </c>
      <c r="AM728" s="35">
        <v>4</v>
      </c>
      <c r="AN728">
        <v>1</v>
      </c>
      <c r="AO728">
        <v>0</v>
      </c>
      <c r="AP728" s="2">
        <v>-87.57</v>
      </c>
      <c r="AQ728" s="2">
        <v>6.9</v>
      </c>
      <c r="AR728" s="2">
        <v>81.957999999999998</v>
      </c>
      <c r="AS728" s="21">
        <v>0.47100000000000003</v>
      </c>
      <c r="AT728" s="2">
        <v>-5.7</v>
      </c>
      <c r="AU728" s="2">
        <v>-1.2</v>
      </c>
      <c r="AV728" s="2">
        <v>0</v>
      </c>
      <c r="AW728" s="2">
        <v>-0.30000000000000004</v>
      </c>
      <c r="AX728" s="2">
        <v>0.4</v>
      </c>
      <c r="AY728" s="2">
        <v>-1.1000000000000001</v>
      </c>
    </row>
    <row r="729" spans="1:51" x14ac:dyDescent="0.2">
      <c r="A729" s="12" t="s">
        <v>2036</v>
      </c>
      <c r="B729" s="12" t="s">
        <v>2680</v>
      </c>
      <c r="C729" t="s">
        <v>2679</v>
      </c>
      <c r="D729" t="s">
        <v>432</v>
      </c>
      <c r="E729" s="12" t="s">
        <v>123</v>
      </c>
      <c r="F729">
        <v>10</v>
      </c>
      <c r="G729">
        <v>0</v>
      </c>
      <c r="H729">
        <v>0</v>
      </c>
      <c r="I729" s="31">
        <f t="shared" si="66"/>
        <v>0</v>
      </c>
      <c r="J729">
        <v>0</v>
      </c>
      <c r="K729">
        <v>0</v>
      </c>
      <c r="L729" s="3">
        <v>0</v>
      </c>
      <c r="M729" s="3">
        <v>0</v>
      </c>
      <c r="N729" s="3">
        <v>0</v>
      </c>
      <c r="O729" s="15">
        <f t="shared" si="67"/>
        <v>0</v>
      </c>
      <c r="P729">
        <v>0</v>
      </c>
      <c r="Q729">
        <v>0</v>
      </c>
      <c r="R729">
        <v>0</v>
      </c>
      <c r="S729" s="13">
        <f t="shared" si="68"/>
        <v>0</v>
      </c>
      <c r="T729" s="13">
        <f t="shared" si="69"/>
        <v>0</v>
      </c>
      <c r="U729">
        <v>0</v>
      </c>
      <c r="V729">
        <v>0</v>
      </c>
      <c r="W729">
        <v>0</v>
      </c>
      <c r="X729" s="2">
        <v>7.6666666667000003</v>
      </c>
      <c r="Y729" s="21">
        <v>0.76666666670000005</v>
      </c>
      <c r="Z729">
        <v>0.74</v>
      </c>
      <c r="AA729">
        <v>3.99</v>
      </c>
      <c r="AB729" s="32">
        <f t="shared" si="70"/>
        <v>0.15644820295983086</v>
      </c>
      <c r="AC729">
        <v>0</v>
      </c>
      <c r="AD729">
        <v>1</v>
      </c>
      <c r="AE729" s="17">
        <f t="shared" si="71"/>
        <v>0</v>
      </c>
      <c r="AF729" s="35">
        <v>0</v>
      </c>
      <c r="AG729" s="35">
        <v>0</v>
      </c>
      <c r="AH729" s="35">
        <v>0</v>
      </c>
      <c r="AI729" s="35">
        <v>5</v>
      </c>
      <c r="AJ729" s="35">
        <v>0</v>
      </c>
      <c r="AK729" s="35">
        <v>2</v>
      </c>
      <c r="AL729" s="35">
        <v>2</v>
      </c>
      <c r="AM729" s="35">
        <v>0</v>
      </c>
      <c r="AN729">
        <v>0</v>
      </c>
      <c r="AO729">
        <v>0</v>
      </c>
      <c r="AP729" s="2">
        <v>-73.3</v>
      </c>
      <c r="AQ729" s="2">
        <v>12.3</v>
      </c>
      <c r="AR729" s="2">
        <v>81.480999999999995</v>
      </c>
      <c r="AS729" s="21">
        <v>0.71</v>
      </c>
      <c r="AT729" s="2">
        <v>-0.60000000000000009</v>
      </c>
      <c r="AU729" s="2">
        <v>0</v>
      </c>
      <c r="AV729" s="2">
        <v>-0.2</v>
      </c>
      <c r="AW729" s="2">
        <v>0</v>
      </c>
      <c r="AX729" s="2">
        <v>0</v>
      </c>
      <c r="AY729" s="2">
        <v>-0.1</v>
      </c>
    </row>
    <row r="730" spans="1:51" x14ac:dyDescent="0.2">
      <c r="A730" s="12" t="s">
        <v>743</v>
      </c>
      <c r="B730" s="12" t="s">
        <v>739</v>
      </c>
      <c r="C730" t="s">
        <v>742</v>
      </c>
      <c r="D730" s="12" t="s">
        <v>271</v>
      </c>
      <c r="E730" s="12" t="s">
        <v>148</v>
      </c>
      <c r="F730">
        <v>65</v>
      </c>
      <c r="G730">
        <v>1</v>
      </c>
      <c r="H730">
        <v>0</v>
      </c>
      <c r="I730" s="31">
        <f t="shared" si="66"/>
        <v>1</v>
      </c>
      <c r="J730">
        <v>0</v>
      </c>
      <c r="K730">
        <v>0</v>
      </c>
      <c r="L730" s="3">
        <v>1</v>
      </c>
      <c r="M730" s="3">
        <v>0</v>
      </c>
      <c r="N730" s="3">
        <v>0</v>
      </c>
      <c r="O730" s="15">
        <f t="shared" si="67"/>
        <v>0</v>
      </c>
      <c r="P730">
        <v>4</v>
      </c>
      <c r="Q730">
        <v>4</v>
      </c>
      <c r="R730">
        <v>2</v>
      </c>
      <c r="S730" s="13">
        <f t="shared" si="68"/>
        <v>0.25</v>
      </c>
      <c r="T730" s="13">
        <f t="shared" si="69"/>
        <v>0.1</v>
      </c>
      <c r="U730">
        <v>5</v>
      </c>
      <c r="V730">
        <v>3</v>
      </c>
      <c r="W730">
        <v>2</v>
      </c>
      <c r="X730" s="2">
        <v>91.5</v>
      </c>
      <c r="Y730" s="21">
        <v>1.4</v>
      </c>
      <c r="Z730">
        <v>1.4</v>
      </c>
      <c r="AA730">
        <v>3.01</v>
      </c>
      <c r="AB730" s="32">
        <f t="shared" si="70"/>
        <v>0.31746031746031744</v>
      </c>
      <c r="AC730">
        <v>2</v>
      </c>
      <c r="AD730">
        <v>2</v>
      </c>
      <c r="AE730" s="17">
        <f t="shared" si="71"/>
        <v>0.5</v>
      </c>
      <c r="AF730" s="35">
        <v>1</v>
      </c>
      <c r="AG730" s="35">
        <v>12</v>
      </c>
      <c r="AH730" s="35">
        <v>9</v>
      </c>
      <c r="AI730" s="35">
        <v>62</v>
      </c>
      <c r="AJ730" s="35">
        <v>4</v>
      </c>
      <c r="AK730" s="35">
        <v>36</v>
      </c>
      <c r="AL730" s="35">
        <v>29</v>
      </c>
      <c r="AM730" s="35">
        <v>4</v>
      </c>
      <c r="AN730">
        <v>1</v>
      </c>
      <c r="AO730">
        <v>0</v>
      </c>
      <c r="AP730" s="2">
        <v>-79.650000000000006</v>
      </c>
      <c r="AQ730" s="2">
        <v>4.5999999999999996</v>
      </c>
      <c r="AR730" s="2">
        <v>80.399000000000001</v>
      </c>
      <c r="AS730" s="21">
        <v>0.21199999999999999</v>
      </c>
      <c r="AT730" s="2">
        <v>-9.4</v>
      </c>
      <c r="AU730" s="2">
        <v>-0.9</v>
      </c>
      <c r="AV730" s="2">
        <v>-0.1</v>
      </c>
      <c r="AW730" s="2">
        <v>0.2</v>
      </c>
      <c r="AX730" s="2">
        <v>-0.1</v>
      </c>
      <c r="AY730" s="2">
        <v>-1.1000000000000001</v>
      </c>
    </row>
    <row r="731" spans="1:51" x14ac:dyDescent="0.2">
      <c r="A731" s="12" t="s">
        <v>743</v>
      </c>
      <c r="B731" s="12" t="s">
        <v>252</v>
      </c>
      <c r="C731" t="s">
        <v>803</v>
      </c>
      <c r="D731" t="s">
        <v>432</v>
      </c>
      <c r="E731" s="12" t="s">
        <v>123</v>
      </c>
      <c r="F731">
        <v>62</v>
      </c>
      <c r="G731">
        <v>0</v>
      </c>
      <c r="H731">
        <v>1</v>
      </c>
      <c r="I731" s="31">
        <f t="shared" si="66"/>
        <v>1</v>
      </c>
      <c r="J731">
        <v>1</v>
      </c>
      <c r="K731">
        <v>0</v>
      </c>
      <c r="L731" s="3">
        <v>0</v>
      </c>
      <c r="M731" s="3">
        <v>1</v>
      </c>
      <c r="N731" s="3">
        <v>0</v>
      </c>
      <c r="O731" s="15">
        <f t="shared" si="67"/>
        <v>14</v>
      </c>
      <c r="P731">
        <v>3</v>
      </c>
      <c r="Q731">
        <v>1</v>
      </c>
      <c r="R731">
        <v>2</v>
      </c>
      <c r="S731" s="13">
        <f t="shared" si="68"/>
        <v>0</v>
      </c>
      <c r="T731" s="13">
        <f t="shared" si="69"/>
        <v>0</v>
      </c>
      <c r="U731">
        <v>6</v>
      </c>
      <c r="V731">
        <v>1</v>
      </c>
      <c r="W731">
        <v>3</v>
      </c>
      <c r="X731" s="2">
        <v>63.7833333333</v>
      </c>
      <c r="Y731" s="21">
        <v>1.0166666666999999</v>
      </c>
      <c r="Z731">
        <v>1.03</v>
      </c>
      <c r="AA731">
        <v>4.5999999999999996</v>
      </c>
      <c r="AB731" s="32">
        <f t="shared" si="70"/>
        <v>0.18294849023090587</v>
      </c>
      <c r="AC731">
        <v>0</v>
      </c>
      <c r="AD731">
        <v>1</v>
      </c>
      <c r="AE731" s="17">
        <f t="shared" si="71"/>
        <v>0</v>
      </c>
      <c r="AF731" s="35">
        <v>1</v>
      </c>
      <c r="AG731" s="35">
        <v>2</v>
      </c>
      <c r="AH731" s="35">
        <v>13</v>
      </c>
      <c r="AI731" s="35">
        <v>33</v>
      </c>
      <c r="AJ731" s="35">
        <v>4</v>
      </c>
      <c r="AK731" s="35">
        <v>13</v>
      </c>
      <c r="AL731" s="35">
        <v>35</v>
      </c>
      <c r="AM731" s="35">
        <v>6</v>
      </c>
      <c r="AN731">
        <v>0</v>
      </c>
      <c r="AO731">
        <v>1</v>
      </c>
      <c r="AP731" s="2">
        <v>-55.5</v>
      </c>
      <c r="AQ731" s="2">
        <v>21.3</v>
      </c>
      <c r="AR731" s="2">
        <v>83.263000000000005</v>
      </c>
      <c r="AS731" s="21">
        <v>1.1320000000000001</v>
      </c>
      <c r="AT731" s="2">
        <v>-4.4000000000000004</v>
      </c>
      <c r="AU731" s="2">
        <v>1.1000000000000001</v>
      </c>
      <c r="AV731" s="2">
        <v>-0.2</v>
      </c>
      <c r="AW731" s="2">
        <v>0.30000000000000004</v>
      </c>
      <c r="AX731" s="2">
        <v>-0.1</v>
      </c>
      <c r="AY731" s="2">
        <v>1.1000000000000001</v>
      </c>
    </row>
    <row r="732" spans="1:51" x14ac:dyDescent="0.2">
      <c r="A732" s="12" t="s">
        <v>743</v>
      </c>
      <c r="B732" s="12" t="s">
        <v>145</v>
      </c>
      <c r="C732" t="s">
        <v>980</v>
      </c>
      <c r="D732" t="s">
        <v>223</v>
      </c>
      <c r="E732" s="12" t="s">
        <v>140</v>
      </c>
      <c r="F732">
        <v>6</v>
      </c>
      <c r="G732">
        <v>0</v>
      </c>
      <c r="H732">
        <v>0</v>
      </c>
      <c r="I732" s="31">
        <f t="shared" si="66"/>
        <v>0</v>
      </c>
      <c r="J732">
        <v>0</v>
      </c>
      <c r="K732">
        <v>0</v>
      </c>
      <c r="L732" s="3">
        <v>0</v>
      </c>
      <c r="M732" s="3">
        <v>0</v>
      </c>
      <c r="N732" s="3">
        <v>0</v>
      </c>
      <c r="O732" s="15">
        <f t="shared" si="67"/>
        <v>0</v>
      </c>
      <c r="P732">
        <v>0</v>
      </c>
      <c r="Q732">
        <v>0</v>
      </c>
      <c r="R732">
        <v>0</v>
      </c>
      <c r="S732" s="13">
        <f t="shared" si="68"/>
        <v>0</v>
      </c>
      <c r="T732" s="13">
        <f t="shared" si="69"/>
        <v>0</v>
      </c>
      <c r="U732">
        <v>0</v>
      </c>
      <c r="V732">
        <v>0</v>
      </c>
      <c r="W732">
        <v>0</v>
      </c>
      <c r="X732" s="2">
        <v>0</v>
      </c>
      <c r="Y732" s="21">
        <v>0</v>
      </c>
      <c r="AB732" s="32">
        <f t="shared" si="70"/>
        <v>0</v>
      </c>
      <c r="AC732">
        <v>0</v>
      </c>
      <c r="AD732">
        <v>0</v>
      </c>
      <c r="AE732" s="17" t="str">
        <f t="shared" si="71"/>
        <v xml:space="preserve"> </v>
      </c>
      <c r="AF732" s="35">
        <v>0</v>
      </c>
      <c r="AG732" s="35">
        <v>0</v>
      </c>
      <c r="AH732" s="35">
        <v>0</v>
      </c>
      <c r="AI732" s="35">
        <v>0</v>
      </c>
      <c r="AJ732" s="35">
        <v>0</v>
      </c>
      <c r="AK732" s="35">
        <v>0</v>
      </c>
      <c r="AL732" s="35">
        <v>0</v>
      </c>
      <c r="AM732" s="35">
        <v>0</v>
      </c>
      <c r="AN732">
        <v>0</v>
      </c>
      <c r="AO73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</row>
    <row r="733" spans="1:51" x14ac:dyDescent="0.2">
      <c r="A733" s="12" t="s">
        <v>743</v>
      </c>
      <c r="B733" s="12" t="s">
        <v>1219</v>
      </c>
      <c r="C733" t="s">
        <v>1221</v>
      </c>
      <c r="D733" t="s">
        <v>343</v>
      </c>
      <c r="E733" s="12" t="s">
        <v>178</v>
      </c>
      <c r="F733">
        <v>80</v>
      </c>
      <c r="G733">
        <v>0</v>
      </c>
      <c r="H733">
        <v>0</v>
      </c>
      <c r="I733" s="31">
        <f t="shared" si="66"/>
        <v>0</v>
      </c>
      <c r="J733">
        <v>0</v>
      </c>
      <c r="K733">
        <v>0</v>
      </c>
      <c r="L733" s="3">
        <v>0</v>
      </c>
      <c r="M733" s="3">
        <v>0</v>
      </c>
      <c r="N733" s="3">
        <v>0</v>
      </c>
      <c r="O733" s="15">
        <f t="shared" si="67"/>
        <v>0</v>
      </c>
      <c r="P733">
        <v>0</v>
      </c>
      <c r="Q733">
        <v>0</v>
      </c>
      <c r="R733">
        <v>0</v>
      </c>
      <c r="S733" s="13">
        <f t="shared" si="68"/>
        <v>0</v>
      </c>
      <c r="T733" s="13">
        <f t="shared" si="69"/>
        <v>0</v>
      </c>
      <c r="U733">
        <v>1</v>
      </c>
      <c r="V733">
        <v>0</v>
      </c>
      <c r="W733">
        <v>0</v>
      </c>
      <c r="X733" s="2">
        <v>5.5666666666999998</v>
      </c>
      <c r="Y733" s="21">
        <v>6.6666666700000002E-2</v>
      </c>
      <c r="Z733">
        <v>7.0000000000000007E-2</v>
      </c>
      <c r="AA733">
        <v>4.6500000000000004</v>
      </c>
      <c r="AB733" s="32">
        <f t="shared" si="70"/>
        <v>1.483050847457627E-2</v>
      </c>
      <c r="AE733" s="17" t="str">
        <f t="shared" si="71"/>
        <v xml:space="preserve"> </v>
      </c>
      <c r="AF733" s="35">
        <v>0</v>
      </c>
      <c r="AG733" s="35">
        <v>0</v>
      </c>
      <c r="AH733" s="35">
        <v>0</v>
      </c>
      <c r="AI733" s="35">
        <v>2</v>
      </c>
      <c r="AJ733" s="35">
        <v>0</v>
      </c>
      <c r="AK733" s="35">
        <v>3</v>
      </c>
      <c r="AL733" s="35">
        <v>3</v>
      </c>
      <c r="AM733" s="35">
        <v>0</v>
      </c>
      <c r="AN733">
        <v>0</v>
      </c>
      <c r="AO733">
        <v>0</v>
      </c>
      <c r="AP733" s="2">
        <v>-86.23</v>
      </c>
      <c r="AQ733" s="2">
        <v>3.1</v>
      </c>
      <c r="AR733" s="2">
        <v>82.914000000000001</v>
      </c>
      <c r="AS733" s="21">
        <v>1.123</v>
      </c>
      <c r="AT733" s="2">
        <v>-0.4</v>
      </c>
      <c r="AU733" s="2">
        <v>0.2</v>
      </c>
      <c r="AV733" s="2">
        <v>0</v>
      </c>
      <c r="AW733" s="2">
        <v>0</v>
      </c>
      <c r="AX733" s="2">
        <v>0.1</v>
      </c>
      <c r="AY733" s="2">
        <v>0.2</v>
      </c>
    </row>
    <row r="734" spans="1:51" x14ac:dyDescent="0.2">
      <c r="A734" s="12" t="s">
        <v>743</v>
      </c>
      <c r="B734" s="12" t="s">
        <v>1424</v>
      </c>
      <c r="C734" t="s">
        <v>1423</v>
      </c>
      <c r="D734" t="s">
        <v>393</v>
      </c>
      <c r="E734" s="12" t="s">
        <v>123</v>
      </c>
      <c r="F734">
        <v>75</v>
      </c>
      <c r="G734">
        <v>2</v>
      </c>
      <c r="H734">
        <v>0</v>
      </c>
      <c r="I734" s="31">
        <f t="shared" si="66"/>
        <v>2</v>
      </c>
      <c r="J734">
        <v>0</v>
      </c>
      <c r="K734">
        <v>0</v>
      </c>
      <c r="L734" s="3">
        <v>2</v>
      </c>
      <c r="M734" s="3">
        <v>0</v>
      </c>
      <c r="N734" s="3">
        <v>0</v>
      </c>
      <c r="O734" s="15">
        <f t="shared" si="67"/>
        <v>0</v>
      </c>
      <c r="P734">
        <v>10</v>
      </c>
      <c r="Q734">
        <v>2</v>
      </c>
      <c r="R734">
        <v>5</v>
      </c>
      <c r="S734" s="13">
        <f t="shared" si="68"/>
        <v>0.2</v>
      </c>
      <c r="T734" s="13">
        <f t="shared" si="69"/>
        <v>0.11764705882352941</v>
      </c>
      <c r="U734">
        <v>15</v>
      </c>
      <c r="V734">
        <v>9</v>
      </c>
      <c r="W734">
        <v>6</v>
      </c>
      <c r="X734" s="2">
        <v>102.46666666669999</v>
      </c>
      <c r="Y734" s="21">
        <v>1.35</v>
      </c>
      <c r="Z734">
        <v>1.36</v>
      </c>
      <c r="AA734">
        <v>3.44</v>
      </c>
      <c r="AB734" s="32">
        <f t="shared" si="70"/>
        <v>0.28333333333333338</v>
      </c>
      <c r="AC734">
        <v>1</v>
      </c>
      <c r="AD734">
        <v>1</v>
      </c>
      <c r="AE734" s="17">
        <f t="shared" si="71"/>
        <v>0.5</v>
      </c>
      <c r="AF734" s="35">
        <v>2</v>
      </c>
      <c r="AG734" s="35">
        <v>9</v>
      </c>
      <c r="AH734" s="35">
        <v>24</v>
      </c>
      <c r="AI734" s="35">
        <v>69</v>
      </c>
      <c r="AJ734" s="35">
        <v>7</v>
      </c>
      <c r="AK734" s="35">
        <v>29</v>
      </c>
      <c r="AL734" s="35">
        <v>46</v>
      </c>
      <c r="AM734" s="35">
        <v>9</v>
      </c>
      <c r="AN734">
        <v>4</v>
      </c>
      <c r="AO734">
        <v>7</v>
      </c>
      <c r="AP734" s="2">
        <v>-65.12</v>
      </c>
      <c r="AQ734" s="2">
        <v>27.6</v>
      </c>
      <c r="AR734" s="2">
        <v>79.513999999999996</v>
      </c>
      <c r="AS734" s="21">
        <v>-6.048</v>
      </c>
      <c r="AT734" s="2">
        <v>-6.8</v>
      </c>
      <c r="AU734" s="2">
        <v>2.4</v>
      </c>
      <c r="AV734" s="2">
        <v>-0.5</v>
      </c>
      <c r="AW734" s="2">
        <v>0.4</v>
      </c>
      <c r="AX734" s="2">
        <v>0.30000000000000004</v>
      </c>
      <c r="AY734" s="2">
        <v>2.5</v>
      </c>
    </row>
    <row r="735" spans="1:51" x14ac:dyDescent="0.2">
      <c r="A735" s="12" t="s">
        <v>743</v>
      </c>
      <c r="B735" s="12" t="s">
        <v>1460</v>
      </c>
      <c r="C735" t="s">
        <v>1459</v>
      </c>
      <c r="D735" t="s">
        <v>192</v>
      </c>
      <c r="E735" s="12" t="s">
        <v>170</v>
      </c>
      <c r="F735">
        <v>77</v>
      </c>
      <c r="G735">
        <v>0</v>
      </c>
      <c r="H735">
        <v>0</v>
      </c>
      <c r="I735" s="31">
        <f t="shared" si="66"/>
        <v>0</v>
      </c>
      <c r="J735">
        <v>0</v>
      </c>
      <c r="K735">
        <v>0</v>
      </c>
      <c r="L735" s="3">
        <v>0</v>
      </c>
      <c r="M735" s="3">
        <v>0</v>
      </c>
      <c r="N735" s="3">
        <v>0</v>
      </c>
      <c r="O735" s="15">
        <f t="shared" si="67"/>
        <v>0</v>
      </c>
      <c r="P735">
        <v>4</v>
      </c>
      <c r="Q735">
        <v>5</v>
      </c>
      <c r="R735">
        <v>1</v>
      </c>
      <c r="S735" s="13">
        <f t="shared" si="68"/>
        <v>0</v>
      </c>
      <c r="T735" s="13">
        <f t="shared" si="69"/>
        <v>0</v>
      </c>
      <c r="U735">
        <v>17</v>
      </c>
      <c r="V735">
        <v>11</v>
      </c>
      <c r="W735">
        <v>3</v>
      </c>
      <c r="X735" s="2">
        <v>163.9</v>
      </c>
      <c r="Y735" s="21">
        <v>2.1166666667</v>
      </c>
      <c r="Z735">
        <v>2.06</v>
      </c>
      <c r="AA735">
        <v>3.25</v>
      </c>
      <c r="AB735" s="32">
        <f t="shared" si="70"/>
        <v>0.3879472693032015</v>
      </c>
      <c r="AC735">
        <v>95</v>
      </c>
      <c r="AD735">
        <v>123</v>
      </c>
      <c r="AE735" s="17">
        <f t="shared" si="71"/>
        <v>0.43577981651376146</v>
      </c>
      <c r="AF735" s="35">
        <v>0</v>
      </c>
      <c r="AG735" s="35">
        <v>12</v>
      </c>
      <c r="AH735" s="35">
        <v>20</v>
      </c>
      <c r="AI735" s="35">
        <v>121</v>
      </c>
      <c r="AJ735" s="35">
        <v>10</v>
      </c>
      <c r="AK735" s="35">
        <v>73</v>
      </c>
      <c r="AL735" s="35">
        <v>83</v>
      </c>
      <c r="AM735" s="35">
        <v>1</v>
      </c>
      <c r="AN735">
        <v>2</v>
      </c>
      <c r="AO735">
        <v>0</v>
      </c>
      <c r="AP735" s="2">
        <v>-97.6</v>
      </c>
      <c r="AQ735" s="2">
        <v>-6.9</v>
      </c>
      <c r="AR735" s="2">
        <v>83.45</v>
      </c>
      <c r="AS735" s="21">
        <v>3.4849999999999999</v>
      </c>
      <c r="AT735" s="2">
        <v>-13.7</v>
      </c>
      <c r="AU735" s="2">
        <v>1.5</v>
      </c>
      <c r="AV735" s="2">
        <v>1.5</v>
      </c>
      <c r="AW735" s="2">
        <v>0.9</v>
      </c>
      <c r="AX735" s="2">
        <v>-1.9</v>
      </c>
      <c r="AY735" s="2">
        <v>1.9</v>
      </c>
    </row>
    <row r="736" spans="1:51" x14ac:dyDescent="0.2">
      <c r="A736" s="12" t="s">
        <v>743</v>
      </c>
      <c r="B736" s="12" t="s">
        <v>104</v>
      </c>
      <c r="C736" t="s">
        <v>1677</v>
      </c>
      <c r="D736" t="s">
        <v>131</v>
      </c>
      <c r="E736" s="12" t="s">
        <v>156</v>
      </c>
      <c r="F736">
        <v>2</v>
      </c>
      <c r="G736">
        <v>0</v>
      </c>
      <c r="H736">
        <v>0</v>
      </c>
      <c r="I736" s="31">
        <f t="shared" si="66"/>
        <v>0</v>
      </c>
      <c r="J736">
        <v>0</v>
      </c>
      <c r="K736">
        <v>0</v>
      </c>
      <c r="L736" s="3">
        <v>0</v>
      </c>
      <c r="M736" s="3">
        <v>0</v>
      </c>
      <c r="N736" s="3">
        <v>0</v>
      </c>
      <c r="O736" s="15">
        <f t="shared" si="67"/>
        <v>0</v>
      </c>
      <c r="P736">
        <v>0</v>
      </c>
      <c r="Q736">
        <v>0</v>
      </c>
      <c r="R736">
        <v>0</v>
      </c>
      <c r="S736" s="13">
        <f t="shared" si="68"/>
        <v>0</v>
      </c>
      <c r="T736" s="13">
        <f t="shared" si="69"/>
        <v>0</v>
      </c>
      <c r="U736">
        <v>0</v>
      </c>
      <c r="V736">
        <v>1</v>
      </c>
      <c r="W736">
        <v>0</v>
      </c>
      <c r="X736" s="2">
        <v>1.8666666667</v>
      </c>
      <c r="Y736" s="21">
        <v>0.93333333330000001</v>
      </c>
      <c r="Z736">
        <v>0.93</v>
      </c>
      <c r="AA736">
        <v>6.2</v>
      </c>
      <c r="AB736" s="32">
        <f t="shared" si="70"/>
        <v>0.13043478260869565</v>
      </c>
      <c r="AC736">
        <v>0</v>
      </c>
      <c r="AD736">
        <v>0</v>
      </c>
      <c r="AE736" s="17" t="str">
        <f t="shared" si="71"/>
        <v xml:space="preserve"> </v>
      </c>
      <c r="AF736" s="35">
        <v>0</v>
      </c>
      <c r="AG736" s="35">
        <v>0</v>
      </c>
      <c r="AH736" s="35">
        <v>0</v>
      </c>
      <c r="AI736" s="35">
        <v>2</v>
      </c>
      <c r="AJ736" s="35">
        <v>0</v>
      </c>
      <c r="AK736" s="35">
        <v>0</v>
      </c>
      <c r="AL736" s="35">
        <v>2</v>
      </c>
      <c r="AM736" s="35">
        <v>0</v>
      </c>
      <c r="AN736">
        <v>0</v>
      </c>
      <c r="AO736">
        <v>0</v>
      </c>
      <c r="AP736" s="2">
        <v>-128.57</v>
      </c>
      <c r="AQ736" s="2">
        <v>-31.8</v>
      </c>
      <c r="AR736" s="2">
        <v>82.620999999999995</v>
      </c>
      <c r="AS736" s="21">
        <v>1.7770000000000001</v>
      </c>
      <c r="AT736" s="2">
        <v>-0.2</v>
      </c>
      <c r="AU736" s="2">
        <v>0.1</v>
      </c>
      <c r="AV736" s="2">
        <v>0</v>
      </c>
      <c r="AW736" s="2">
        <v>0</v>
      </c>
      <c r="AX736" s="2">
        <v>0</v>
      </c>
      <c r="AY736" s="2">
        <v>0</v>
      </c>
    </row>
    <row r="737" spans="1:51" x14ac:dyDescent="0.2">
      <c r="A737" s="12" t="s">
        <v>743</v>
      </c>
      <c r="B737" s="12" t="s">
        <v>1903</v>
      </c>
      <c r="C737" t="s">
        <v>1902</v>
      </c>
      <c r="D737" t="s">
        <v>223</v>
      </c>
      <c r="E737" s="12" t="s">
        <v>170</v>
      </c>
      <c r="F737">
        <v>82</v>
      </c>
      <c r="G737">
        <v>0</v>
      </c>
      <c r="H737">
        <v>0</v>
      </c>
      <c r="I737" s="31">
        <f t="shared" si="66"/>
        <v>0</v>
      </c>
      <c r="J737">
        <v>0</v>
      </c>
      <c r="K737">
        <v>0</v>
      </c>
      <c r="L737" s="3">
        <v>0</v>
      </c>
      <c r="M737" s="3">
        <v>0</v>
      </c>
      <c r="N737" s="3">
        <v>0</v>
      </c>
      <c r="O737" s="15">
        <f t="shared" si="67"/>
        <v>0</v>
      </c>
      <c r="P737">
        <v>5</v>
      </c>
      <c r="Q737">
        <v>1</v>
      </c>
      <c r="R737">
        <v>0</v>
      </c>
      <c r="S737" s="13">
        <f t="shared" si="68"/>
        <v>0</v>
      </c>
      <c r="T737" s="13">
        <f t="shared" si="69"/>
        <v>0</v>
      </c>
      <c r="U737">
        <v>3</v>
      </c>
      <c r="V737">
        <v>2</v>
      </c>
      <c r="W737">
        <v>1</v>
      </c>
      <c r="X737" s="2">
        <v>58.733333333300003</v>
      </c>
      <c r="Y737" s="21">
        <v>0.7</v>
      </c>
      <c r="Z737">
        <v>0.71</v>
      </c>
      <c r="AA737">
        <v>4.87</v>
      </c>
      <c r="AB737" s="32">
        <f t="shared" si="70"/>
        <v>0.12724014336917561</v>
      </c>
      <c r="AC737">
        <v>46</v>
      </c>
      <c r="AD737">
        <v>49</v>
      </c>
      <c r="AE737" s="17">
        <f t="shared" si="71"/>
        <v>0.48421052631578948</v>
      </c>
      <c r="AF737" s="35">
        <v>0</v>
      </c>
      <c r="AG737" s="35">
        <v>8</v>
      </c>
      <c r="AH737" s="35">
        <v>9</v>
      </c>
      <c r="AI737" s="35">
        <v>51</v>
      </c>
      <c r="AJ737" s="35">
        <v>1</v>
      </c>
      <c r="AK737" s="35">
        <v>21</v>
      </c>
      <c r="AL737" s="35">
        <v>21</v>
      </c>
      <c r="AM737" s="35">
        <v>4</v>
      </c>
      <c r="AN737">
        <v>0</v>
      </c>
      <c r="AO737">
        <v>0</v>
      </c>
      <c r="AP737" s="2">
        <v>-89.13</v>
      </c>
      <c r="AQ737" s="2">
        <v>-7.1</v>
      </c>
      <c r="AR737" s="2">
        <v>83.313999999999993</v>
      </c>
      <c r="AS737" s="21">
        <v>1.84</v>
      </c>
      <c r="AT737" s="2">
        <v>-7.2</v>
      </c>
      <c r="AU737" s="2">
        <v>-1</v>
      </c>
      <c r="AV737" s="2">
        <v>0.7</v>
      </c>
      <c r="AW737" s="2">
        <v>0</v>
      </c>
      <c r="AX737" s="2">
        <v>0.1</v>
      </c>
      <c r="AY737" s="2">
        <v>-0.2</v>
      </c>
    </row>
    <row r="738" spans="1:51" x14ac:dyDescent="0.2">
      <c r="A738" s="12" t="s">
        <v>743</v>
      </c>
      <c r="B738" s="12" t="s">
        <v>1933</v>
      </c>
      <c r="C738" t="s">
        <v>1938</v>
      </c>
      <c r="D738" t="s">
        <v>131</v>
      </c>
      <c r="E738" s="12" t="s">
        <v>156</v>
      </c>
      <c r="F738">
        <v>52</v>
      </c>
      <c r="G738">
        <v>0</v>
      </c>
      <c r="H738">
        <v>0</v>
      </c>
      <c r="I738" s="31">
        <f t="shared" si="66"/>
        <v>0</v>
      </c>
      <c r="J738">
        <v>0</v>
      </c>
      <c r="K738">
        <v>0</v>
      </c>
      <c r="L738" s="3">
        <v>0</v>
      </c>
      <c r="M738" s="3">
        <v>0</v>
      </c>
      <c r="N738" s="3">
        <v>0</v>
      </c>
      <c r="O738" s="15">
        <f t="shared" si="67"/>
        <v>0</v>
      </c>
      <c r="P738">
        <v>2</v>
      </c>
      <c r="Q738">
        <v>0</v>
      </c>
      <c r="R738">
        <v>0</v>
      </c>
      <c r="S738" s="13">
        <f t="shared" si="68"/>
        <v>0</v>
      </c>
      <c r="T738" s="13">
        <f t="shared" si="69"/>
        <v>0</v>
      </c>
      <c r="U738">
        <v>5</v>
      </c>
      <c r="V738">
        <v>2</v>
      </c>
      <c r="W738">
        <v>3</v>
      </c>
      <c r="X738" s="2">
        <v>45.7166666667</v>
      </c>
      <c r="Y738" s="21">
        <v>0.86666666670000003</v>
      </c>
      <c r="Z738">
        <v>0.87</v>
      </c>
      <c r="AA738">
        <v>4.22</v>
      </c>
      <c r="AB738" s="32">
        <f t="shared" si="70"/>
        <v>0.17092337917485265</v>
      </c>
      <c r="AC738">
        <v>0</v>
      </c>
      <c r="AD738">
        <v>1</v>
      </c>
      <c r="AE738" s="17">
        <f t="shared" si="71"/>
        <v>0</v>
      </c>
      <c r="AF738" s="35">
        <v>0</v>
      </c>
      <c r="AG738" s="35">
        <v>5</v>
      </c>
      <c r="AH738" s="35">
        <v>3</v>
      </c>
      <c r="AI738" s="35">
        <v>41</v>
      </c>
      <c r="AJ738" s="35">
        <v>0</v>
      </c>
      <c r="AK738" s="35">
        <v>16</v>
      </c>
      <c r="AL738" s="35">
        <v>20</v>
      </c>
      <c r="AM738" s="35">
        <v>1</v>
      </c>
      <c r="AN738">
        <v>0</v>
      </c>
      <c r="AO738">
        <v>0</v>
      </c>
      <c r="AP738" s="2">
        <v>-103.24</v>
      </c>
      <c r="AQ738" s="2">
        <v>-8.4</v>
      </c>
      <c r="AR738" s="2">
        <v>85.745999999999995</v>
      </c>
      <c r="AS738" s="21">
        <v>5.41</v>
      </c>
      <c r="AT738" s="2">
        <v>-6.1</v>
      </c>
      <c r="AU738" s="2">
        <v>-2</v>
      </c>
      <c r="AV738" s="2">
        <v>-0.2</v>
      </c>
      <c r="AW738" s="2">
        <v>0.30000000000000004</v>
      </c>
      <c r="AX738" s="2">
        <v>0.2</v>
      </c>
      <c r="AY738" s="2">
        <v>-1.7000000000000002</v>
      </c>
    </row>
    <row r="739" spans="1:51" x14ac:dyDescent="0.2">
      <c r="A739" s="12" t="s">
        <v>743</v>
      </c>
      <c r="B739" s="12" t="s">
        <v>2004</v>
      </c>
      <c r="C739" t="s">
        <v>2003</v>
      </c>
      <c r="D739" t="s">
        <v>177</v>
      </c>
      <c r="E739" s="12" t="s">
        <v>170</v>
      </c>
      <c r="F739">
        <v>77</v>
      </c>
      <c r="G739">
        <v>1</v>
      </c>
      <c r="H739">
        <v>0</v>
      </c>
      <c r="I739" s="31">
        <f t="shared" si="66"/>
        <v>1</v>
      </c>
      <c r="J739">
        <v>0</v>
      </c>
      <c r="K739">
        <v>0</v>
      </c>
      <c r="L739" s="3">
        <v>1</v>
      </c>
      <c r="M739" s="3">
        <v>0</v>
      </c>
      <c r="N739" s="3">
        <v>0</v>
      </c>
      <c r="O739" s="15">
        <f t="shared" si="67"/>
        <v>0</v>
      </c>
      <c r="P739">
        <v>7</v>
      </c>
      <c r="Q739">
        <v>0</v>
      </c>
      <c r="R739">
        <v>3</v>
      </c>
      <c r="S739" s="13">
        <f t="shared" si="68"/>
        <v>0.14285714285714285</v>
      </c>
      <c r="T739" s="13">
        <f t="shared" si="69"/>
        <v>0.1</v>
      </c>
      <c r="U739">
        <v>16</v>
      </c>
      <c r="V739">
        <v>3</v>
      </c>
      <c r="W739">
        <v>1</v>
      </c>
      <c r="X739" s="2">
        <v>169.96666666670001</v>
      </c>
      <c r="Y739" s="21">
        <v>2.2000000000000002</v>
      </c>
      <c r="Z739">
        <v>2.1</v>
      </c>
      <c r="AA739">
        <v>3.24</v>
      </c>
      <c r="AB739" s="32">
        <f t="shared" si="70"/>
        <v>0.39325842696629215</v>
      </c>
      <c r="AC739">
        <v>80</v>
      </c>
      <c r="AD739">
        <v>108</v>
      </c>
      <c r="AE739" s="17">
        <f t="shared" si="71"/>
        <v>0.42553191489361702</v>
      </c>
      <c r="AF739" s="35">
        <v>1</v>
      </c>
      <c r="AG739" s="35">
        <v>18</v>
      </c>
      <c r="AH739" s="35">
        <v>16</v>
      </c>
      <c r="AI739" s="35">
        <v>77</v>
      </c>
      <c r="AJ739" s="35">
        <v>4</v>
      </c>
      <c r="AK739" s="35">
        <v>57</v>
      </c>
      <c r="AL739" s="35">
        <v>67</v>
      </c>
      <c r="AM739" s="35">
        <v>7</v>
      </c>
      <c r="AN739">
        <v>0</v>
      </c>
      <c r="AO739">
        <v>2</v>
      </c>
      <c r="AP739" s="2">
        <v>-70.86</v>
      </c>
      <c r="AQ739" s="2">
        <v>-3</v>
      </c>
      <c r="AR739" s="2">
        <v>79.84</v>
      </c>
      <c r="AS739" s="21">
        <v>-2.3839999999999999</v>
      </c>
      <c r="AT739" s="2">
        <v>-9.8000000000000007</v>
      </c>
      <c r="AU739" s="2">
        <v>5.5</v>
      </c>
      <c r="AV739" s="2">
        <v>0.4</v>
      </c>
      <c r="AW739" s="2">
        <v>1.1000000000000001</v>
      </c>
      <c r="AX739" s="2">
        <v>-3.7</v>
      </c>
      <c r="AY739" s="2">
        <v>3.3</v>
      </c>
    </row>
    <row r="740" spans="1:51" x14ac:dyDescent="0.2">
      <c r="A740" s="12" t="s">
        <v>743</v>
      </c>
      <c r="B740" s="12" t="s">
        <v>2327</v>
      </c>
      <c r="C740" t="s">
        <v>2329</v>
      </c>
      <c r="D740" t="s">
        <v>271</v>
      </c>
      <c r="E740" s="12" t="s">
        <v>156</v>
      </c>
      <c r="F740">
        <v>57</v>
      </c>
      <c r="G740">
        <v>0</v>
      </c>
      <c r="H740">
        <v>0</v>
      </c>
      <c r="I740" s="31">
        <f t="shared" si="66"/>
        <v>0</v>
      </c>
      <c r="J740">
        <v>0</v>
      </c>
      <c r="K740">
        <v>0</v>
      </c>
      <c r="L740" s="3">
        <v>0</v>
      </c>
      <c r="M740" s="3">
        <v>0</v>
      </c>
      <c r="N740" s="3">
        <v>0</v>
      </c>
      <c r="O740" s="15">
        <f t="shared" si="67"/>
        <v>0</v>
      </c>
      <c r="P740">
        <v>0</v>
      </c>
      <c r="Q740">
        <v>0</v>
      </c>
      <c r="R740">
        <v>0</v>
      </c>
      <c r="S740" s="13">
        <f t="shared" si="68"/>
        <v>0</v>
      </c>
      <c r="T740" s="13">
        <f t="shared" si="69"/>
        <v>0</v>
      </c>
      <c r="U740">
        <v>0</v>
      </c>
      <c r="V740">
        <v>0</v>
      </c>
      <c r="W740">
        <v>0</v>
      </c>
      <c r="X740" s="2">
        <v>7.1</v>
      </c>
      <c r="Y740" s="21">
        <v>0.1166666667</v>
      </c>
      <c r="Z740">
        <v>0.13</v>
      </c>
      <c r="AA740">
        <v>5.44</v>
      </c>
      <c r="AB740" s="32">
        <f t="shared" si="70"/>
        <v>2.333931777378815E-2</v>
      </c>
      <c r="AC740">
        <v>0</v>
      </c>
      <c r="AD740">
        <v>0</v>
      </c>
      <c r="AE740" s="17" t="str">
        <f t="shared" si="71"/>
        <v xml:space="preserve"> </v>
      </c>
      <c r="AF740" s="35">
        <v>0</v>
      </c>
      <c r="AG740" s="35">
        <v>3</v>
      </c>
      <c r="AH740" s="35">
        <v>0</v>
      </c>
      <c r="AI740" s="35">
        <v>7</v>
      </c>
      <c r="AJ740" s="35">
        <v>0</v>
      </c>
      <c r="AK740" s="35">
        <v>3</v>
      </c>
      <c r="AL740" s="35">
        <v>3</v>
      </c>
      <c r="AM740" s="35">
        <v>0</v>
      </c>
      <c r="AN740">
        <v>1</v>
      </c>
      <c r="AO740">
        <v>1</v>
      </c>
      <c r="AP740" s="2">
        <v>-130.61000000000001</v>
      </c>
      <c r="AQ740" s="2">
        <v>-39.5</v>
      </c>
      <c r="AR740" s="2">
        <v>83.99</v>
      </c>
      <c r="AS740" s="21">
        <v>1.7189999999999999</v>
      </c>
      <c r="AT740" s="2">
        <v>-1</v>
      </c>
      <c r="AU740" s="2">
        <v>-0.4</v>
      </c>
      <c r="AV740" s="2">
        <v>-0.1</v>
      </c>
      <c r="AW740" s="2">
        <v>0</v>
      </c>
      <c r="AX740" s="2">
        <v>0</v>
      </c>
      <c r="AY740" s="2">
        <v>-0.5</v>
      </c>
    </row>
    <row r="741" spans="1:51" x14ac:dyDescent="0.2">
      <c r="A741" s="12" t="s">
        <v>743</v>
      </c>
      <c r="B741" s="12" t="s">
        <v>2387</v>
      </c>
      <c r="C741" t="s">
        <v>2386</v>
      </c>
      <c r="D741" t="s">
        <v>199</v>
      </c>
      <c r="E741" s="12" t="s">
        <v>178</v>
      </c>
      <c r="F741">
        <v>77</v>
      </c>
      <c r="G741">
        <v>3</v>
      </c>
      <c r="H741">
        <v>1</v>
      </c>
      <c r="I741" s="31">
        <f t="shared" si="66"/>
        <v>4</v>
      </c>
      <c r="J741">
        <v>1</v>
      </c>
      <c r="K741">
        <v>0</v>
      </c>
      <c r="L741" s="3">
        <v>3</v>
      </c>
      <c r="M741" s="3">
        <v>1</v>
      </c>
      <c r="N741" s="3">
        <v>0</v>
      </c>
      <c r="O741" s="15">
        <f t="shared" si="67"/>
        <v>4.125</v>
      </c>
      <c r="P741">
        <v>4</v>
      </c>
      <c r="Q741">
        <v>0</v>
      </c>
      <c r="R741">
        <v>0</v>
      </c>
      <c r="S741" s="13">
        <f t="shared" si="68"/>
        <v>0.75</v>
      </c>
      <c r="T741" s="13">
        <f t="shared" si="69"/>
        <v>0.75</v>
      </c>
      <c r="U741">
        <v>29</v>
      </c>
      <c r="V741">
        <v>8</v>
      </c>
      <c r="W741">
        <v>2</v>
      </c>
      <c r="X741" s="2">
        <v>209.65</v>
      </c>
      <c r="Y741" s="21">
        <v>2.7166666667000001</v>
      </c>
      <c r="Z741">
        <v>2.56</v>
      </c>
      <c r="AA741">
        <v>2.0099999999999998</v>
      </c>
      <c r="AB741" s="32">
        <f t="shared" si="70"/>
        <v>0.56017505470459517</v>
      </c>
      <c r="AE741" s="17" t="str">
        <f t="shared" si="71"/>
        <v xml:space="preserve"> </v>
      </c>
      <c r="AF741" s="35">
        <v>8</v>
      </c>
      <c r="AG741" s="35">
        <v>19</v>
      </c>
      <c r="AH741" s="35">
        <v>25</v>
      </c>
      <c r="AI741" s="35">
        <v>149</v>
      </c>
      <c r="AJ741" s="35">
        <v>4</v>
      </c>
      <c r="AK741" s="35">
        <v>58</v>
      </c>
      <c r="AL741" s="35">
        <v>94</v>
      </c>
      <c r="AM741" s="35">
        <v>9</v>
      </c>
      <c r="AN741">
        <v>0</v>
      </c>
      <c r="AO741">
        <v>2</v>
      </c>
      <c r="AP741" s="2">
        <v>-83.48</v>
      </c>
      <c r="AQ741" s="2">
        <v>-14.1</v>
      </c>
      <c r="AR741" s="2">
        <v>83.174999999999997</v>
      </c>
      <c r="AS741" s="21">
        <v>1.337</v>
      </c>
      <c r="AT741" s="2">
        <v>-16.7</v>
      </c>
      <c r="AU741" s="2">
        <v>2.1</v>
      </c>
      <c r="AV741" s="2">
        <v>0.7</v>
      </c>
      <c r="AW741" s="2">
        <v>0.30000000000000004</v>
      </c>
      <c r="AX741" s="2">
        <v>-1.6</v>
      </c>
      <c r="AY741" s="2">
        <v>1.5</v>
      </c>
    </row>
    <row r="742" spans="1:51" x14ac:dyDescent="0.2">
      <c r="A742" s="12" t="s">
        <v>743</v>
      </c>
      <c r="B742" s="12" t="s">
        <v>2549</v>
      </c>
      <c r="C742" t="s">
        <v>2552</v>
      </c>
      <c r="D742" t="s">
        <v>382</v>
      </c>
      <c r="E742" s="12" t="s">
        <v>178</v>
      </c>
      <c r="F742">
        <v>48</v>
      </c>
      <c r="G742">
        <v>0</v>
      </c>
      <c r="H742">
        <v>0</v>
      </c>
      <c r="I742" s="31">
        <f t="shared" si="66"/>
        <v>0</v>
      </c>
      <c r="J742">
        <v>0</v>
      </c>
      <c r="K742">
        <v>0</v>
      </c>
      <c r="L742" s="3">
        <v>0</v>
      </c>
      <c r="M742" s="3">
        <v>0</v>
      </c>
      <c r="N742" s="3">
        <v>0</v>
      </c>
      <c r="O742" s="15">
        <f t="shared" si="67"/>
        <v>0</v>
      </c>
      <c r="P742">
        <v>0</v>
      </c>
      <c r="Q742">
        <v>0</v>
      </c>
      <c r="R742">
        <v>0</v>
      </c>
      <c r="S742" s="13">
        <f t="shared" si="68"/>
        <v>0</v>
      </c>
      <c r="T742" s="13">
        <f t="shared" si="69"/>
        <v>0</v>
      </c>
      <c r="U742">
        <v>0</v>
      </c>
      <c r="V742">
        <v>0</v>
      </c>
      <c r="W742">
        <v>0</v>
      </c>
      <c r="X742" s="2">
        <v>3.65</v>
      </c>
      <c r="Y742" s="21">
        <v>6.6666666700000002E-2</v>
      </c>
      <c r="Z742">
        <v>0.08</v>
      </c>
      <c r="AA742">
        <v>4.46</v>
      </c>
      <c r="AB742" s="32">
        <f t="shared" si="70"/>
        <v>1.7621145374449341E-2</v>
      </c>
      <c r="AE742" s="17" t="str">
        <f t="shared" si="71"/>
        <v xml:space="preserve"> </v>
      </c>
      <c r="AF742" s="35">
        <v>0</v>
      </c>
      <c r="AG742" s="35">
        <v>1</v>
      </c>
      <c r="AH742" s="35">
        <v>1</v>
      </c>
      <c r="AI742" s="35">
        <v>4</v>
      </c>
      <c r="AJ742" s="35">
        <v>1</v>
      </c>
      <c r="AK742" s="35">
        <v>1</v>
      </c>
      <c r="AL742" s="35">
        <v>0</v>
      </c>
      <c r="AM742" s="35">
        <v>0</v>
      </c>
      <c r="AN742">
        <v>0</v>
      </c>
      <c r="AO742">
        <v>0</v>
      </c>
      <c r="AP742" s="2">
        <v>-60.76</v>
      </c>
      <c r="AQ742" s="2">
        <v>13.2</v>
      </c>
      <c r="AR742" s="2">
        <v>77.819000000000003</v>
      </c>
      <c r="AS742" s="21">
        <v>-3.21</v>
      </c>
      <c r="AT742" s="2">
        <v>-0.4</v>
      </c>
      <c r="AU742" s="2">
        <v>0</v>
      </c>
      <c r="AV742" s="2">
        <v>-0.2</v>
      </c>
      <c r="AW742" s="2">
        <v>0</v>
      </c>
      <c r="AX742" s="2">
        <v>0</v>
      </c>
      <c r="AY742" s="2">
        <v>-0.2</v>
      </c>
    </row>
    <row r="743" spans="1:51" x14ac:dyDescent="0.2">
      <c r="A743" s="12" t="s">
        <v>743</v>
      </c>
      <c r="B743" s="12" t="s">
        <v>2557</v>
      </c>
      <c r="C743" t="s">
        <v>2560</v>
      </c>
      <c r="D743" t="s">
        <v>223</v>
      </c>
      <c r="E743" s="12" t="s">
        <v>178</v>
      </c>
      <c r="F743">
        <v>66</v>
      </c>
      <c r="G743">
        <v>0</v>
      </c>
      <c r="H743">
        <v>1</v>
      </c>
      <c r="I743" s="31">
        <f t="shared" si="66"/>
        <v>1</v>
      </c>
      <c r="J743">
        <v>1</v>
      </c>
      <c r="K743">
        <v>0</v>
      </c>
      <c r="L743" s="3">
        <v>0</v>
      </c>
      <c r="M743" s="3">
        <v>1</v>
      </c>
      <c r="N743" s="3">
        <v>0</v>
      </c>
      <c r="O743" s="15">
        <f t="shared" si="67"/>
        <v>7.666666666666667</v>
      </c>
      <c r="P743">
        <v>2</v>
      </c>
      <c r="Q743">
        <v>0</v>
      </c>
      <c r="R743">
        <v>0</v>
      </c>
      <c r="S743" s="13">
        <f t="shared" si="68"/>
        <v>0</v>
      </c>
      <c r="T743" s="13">
        <f t="shared" si="69"/>
        <v>0</v>
      </c>
      <c r="U743">
        <v>16</v>
      </c>
      <c r="V743">
        <v>3</v>
      </c>
      <c r="W743">
        <v>3</v>
      </c>
      <c r="X743" s="2">
        <v>114.6333333333</v>
      </c>
      <c r="Y743" s="21">
        <v>1.7333333333000001</v>
      </c>
      <c r="Z743">
        <v>1.74</v>
      </c>
      <c r="AA743">
        <v>3.94</v>
      </c>
      <c r="AB743" s="32">
        <f t="shared" si="70"/>
        <v>0.30633802816901412</v>
      </c>
      <c r="AE743" s="17" t="str">
        <f t="shared" si="71"/>
        <v xml:space="preserve"> </v>
      </c>
      <c r="AF743" s="35">
        <v>3</v>
      </c>
      <c r="AG743" s="35">
        <v>15</v>
      </c>
      <c r="AH743" s="35">
        <v>20</v>
      </c>
      <c r="AI743" s="35">
        <v>74</v>
      </c>
      <c r="AJ743" s="35">
        <v>6</v>
      </c>
      <c r="AK743" s="35">
        <v>30</v>
      </c>
      <c r="AL743" s="35">
        <v>37</v>
      </c>
      <c r="AM743" s="35">
        <v>2</v>
      </c>
      <c r="AN743">
        <v>0</v>
      </c>
      <c r="AO743">
        <v>1</v>
      </c>
      <c r="AP743" s="2">
        <v>-65.430000000000007</v>
      </c>
      <c r="AQ743" s="2">
        <v>27.2</v>
      </c>
      <c r="AR743" s="2">
        <v>80.769000000000005</v>
      </c>
      <c r="AS743" s="21">
        <v>0.21</v>
      </c>
      <c r="AT743" s="2">
        <v>-8.1999999999999993</v>
      </c>
      <c r="AU743" s="2">
        <v>2.1</v>
      </c>
      <c r="AV743" s="2">
        <v>-0.4</v>
      </c>
      <c r="AW743" s="2">
        <v>0.2</v>
      </c>
      <c r="AX743" s="2">
        <v>-0.1</v>
      </c>
      <c r="AY743" s="2">
        <v>1.9</v>
      </c>
    </row>
    <row r="744" spans="1:51" x14ac:dyDescent="0.2">
      <c r="A744" s="12" t="s">
        <v>743</v>
      </c>
      <c r="B744" s="12" t="s">
        <v>2643</v>
      </c>
      <c r="C744" t="s">
        <v>2642</v>
      </c>
      <c r="D744" t="s">
        <v>131</v>
      </c>
      <c r="E744" s="12" t="s">
        <v>170</v>
      </c>
      <c r="F744">
        <v>80</v>
      </c>
      <c r="G744">
        <v>0</v>
      </c>
      <c r="H744">
        <v>0</v>
      </c>
      <c r="I744" s="31">
        <f t="shared" si="66"/>
        <v>0</v>
      </c>
      <c r="J744">
        <v>0</v>
      </c>
      <c r="K744">
        <v>0</v>
      </c>
      <c r="L744" s="3">
        <v>0</v>
      </c>
      <c r="M744" s="3">
        <v>0</v>
      </c>
      <c r="N744" s="3">
        <v>0</v>
      </c>
      <c r="O744" s="15">
        <f t="shared" si="67"/>
        <v>0</v>
      </c>
      <c r="P744">
        <v>7</v>
      </c>
      <c r="Q744">
        <v>1</v>
      </c>
      <c r="R744">
        <v>2</v>
      </c>
      <c r="S744" s="13">
        <f t="shared" si="68"/>
        <v>0</v>
      </c>
      <c r="T744" s="13">
        <f t="shared" si="69"/>
        <v>0</v>
      </c>
      <c r="U744">
        <v>3</v>
      </c>
      <c r="V744">
        <v>3</v>
      </c>
      <c r="W744">
        <v>1</v>
      </c>
      <c r="X744" s="2">
        <v>99.566666666700002</v>
      </c>
      <c r="Y744" s="21">
        <v>1.2333333333000001</v>
      </c>
      <c r="Z744">
        <v>1.24</v>
      </c>
      <c r="AA744">
        <v>4.08</v>
      </c>
      <c r="AB744" s="32">
        <f t="shared" si="70"/>
        <v>0.23308270676691728</v>
      </c>
      <c r="AC744">
        <v>10</v>
      </c>
      <c r="AD744">
        <v>19</v>
      </c>
      <c r="AE744" s="17">
        <f t="shared" si="71"/>
        <v>0.34482758620689657</v>
      </c>
      <c r="AF744" s="35">
        <v>0</v>
      </c>
      <c r="AG744" s="35">
        <v>12</v>
      </c>
      <c r="AH744" s="35">
        <v>16</v>
      </c>
      <c r="AI744" s="35">
        <v>88</v>
      </c>
      <c r="AJ744" s="35">
        <v>4</v>
      </c>
      <c r="AK744" s="35">
        <v>31</v>
      </c>
      <c r="AL744" s="35">
        <v>30</v>
      </c>
      <c r="AM744" s="35">
        <v>2</v>
      </c>
      <c r="AN744">
        <v>0</v>
      </c>
      <c r="AO744">
        <v>0</v>
      </c>
      <c r="AP744" s="2">
        <v>-83.97</v>
      </c>
      <c r="AQ744" s="2">
        <v>15.9</v>
      </c>
      <c r="AR744" s="2">
        <v>82.459000000000003</v>
      </c>
      <c r="AS744" s="21">
        <v>3.7989999999999999</v>
      </c>
      <c r="AT744" s="2">
        <v>-11.8</v>
      </c>
      <c r="AU744" s="2">
        <v>-3.1</v>
      </c>
      <c r="AV744" s="2">
        <v>-0.5</v>
      </c>
      <c r="AW744" s="2">
        <v>0.30000000000000004</v>
      </c>
      <c r="AX744" s="2">
        <v>0.5</v>
      </c>
      <c r="AY744" s="2">
        <v>-2.8</v>
      </c>
    </row>
    <row r="745" spans="1:51" x14ac:dyDescent="0.2">
      <c r="A745" s="12" t="s">
        <v>743</v>
      </c>
      <c r="B745" s="12" t="s">
        <v>2663</v>
      </c>
      <c r="C745" t="s">
        <v>2662</v>
      </c>
      <c r="D745" t="s">
        <v>330</v>
      </c>
      <c r="E745" s="12" t="s">
        <v>170</v>
      </c>
      <c r="F745">
        <v>80</v>
      </c>
      <c r="G745">
        <v>0</v>
      </c>
      <c r="H745">
        <v>0</v>
      </c>
      <c r="I745" s="31">
        <f t="shared" si="66"/>
        <v>0</v>
      </c>
      <c r="J745">
        <v>0</v>
      </c>
      <c r="K745">
        <v>0</v>
      </c>
      <c r="L745" s="3">
        <v>0</v>
      </c>
      <c r="M745" s="3">
        <v>0</v>
      </c>
      <c r="N745" s="3">
        <v>0</v>
      </c>
      <c r="O745" s="15">
        <f t="shared" si="67"/>
        <v>0</v>
      </c>
      <c r="P745">
        <v>5</v>
      </c>
      <c r="Q745">
        <v>1</v>
      </c>
      <c r="R745">
        <v>3</v>
      </c>
      <c r="S745" s="13">
        <f t="shared" si="68"/>
        <v>0</v>
      </c>
      <c r="T745" s="13">
        <f t="shared" si="69"/>
        <v>0</v>
      </c>
      <c r="U745">
        <v>8</v>
      </c>
      <c r="V745">
        <v>1</v>
      </c>
      <c r="W745">
        <v>1</v>
      </c>
      <c r="X745" s="2">
        <v>92.916666666699996</v>
      </c>
      <c r="Y745" s="21">
        <v>1.1499999999999999</v>
      </c>
      <c r="Z745">
        <v>1.1299999999999999</v>
      </c>
      <c r="AA745">
        <v>3.88</v>
      </c>
      <c r="AB745" s="32">
        <f t="shared" si="70"/>
        <v>0.22554890219560877</v>
      </c>
      <c r="AC745">
        <v>34</v>
      </c>
      <c r="AD745">
        <v>32</v>
      </c>
      <c r="AE745" s="17">
        <f t="shared" si="71"/>
        <v>0.51515151515151514</v>
      </c>
      <c r="AF745" s="35">
        <v>0</v>
      </c>
      <c r="AG745" s="35">
        <v>6</v>
      </c>
      <c r="AH745" s="35">
        <v>16</v>
      </c>
      <c r="AI745" s="35">
        <v>65</v>
      </c>
      <c r="AJ745" s="35">
        <v>4</v>
      </c>
      <c r="AK745" s="35">
        <v>29</v>
      </c>
      <c r="AL745" s="35">
        <v>38</v>
      </c>
      <c r="AM745" s="35">
        <v>7</v>
      </c>
      <c r="AN745">
        <v>0</v>
      </c>
      <c r="AO745">
        <v>2</v>
      </c>
      <c r="AP745" s="2">
        <v>-73.88</v>
      </c>
      <c r="AQ745" s="2">
        <v>22.5</v>
      </c>
      <c r="AR745" s="2">
        <v>83.789000000000001</v>
      </c>
      <c r="AS745" s="21">
        <v>3.1859999999999999</v>
      </c>
      <c r="AT745" s="2">
        <v>-6.5</v>
      </c>
      <c r="AU745" s="2">
        <v>1.8</v>
      </c>
      <c r="AV745" s="2">
        <v>-0.1</v>
      </c>
      <c r="AW745" s="2">
        <v>-0.2</v>
      </c>
      <c r="AX745" s="2">
        <v>0.7</v>
      </c>
      <c r="AY745" s="2">
        <v>2.2000000000000002</v>
      </c>
    </row>
    <row r="746" spans="1:51" x14ac:dyDescent="0.2">
      <c r="A746" s="12" t="s">
        <v>743</v>
      </c>
      <c r="B746" s="12" t="s">
        <v>2940</v>
      </c>
      <c r="C746" t="s">
        <v>2939</v>
      </c>
      <c r="D746" t="s">
        <v>265</v>
      </c>
      <c r="E746" s="12" t="s">
        <v>148</v>
      </c>
      <c r="F746">
        <v>63</v>
      </c>
      <c r="G746">
        <v>0</v>
      </c>
      <c r="H746">
        <v>0</v>
      </c>
      <c r="I746" s="31">
        <f t="shared" si="66"/>
        <v>0</v>
      </c>
      <c r="J746">
        <v>0</v>
      </c>
      <c r="K746">
        <v>0</v>
      </c>
      <c r="L746" s="3">
        <v>0</v>
      </c>
      <c r="M746" s="3">
        <v>0</v>
      </c>
      <c r="N746" s="3">
        <v>0</v>
      </c>
      <c r="O746" s="15">
        <f t="shared" si="67"/>
        <v>0</v>
      </c>
      <c r="P746">
        <v>0</v>
      </c>
      <c r="Q746">
        <v>0</v>
      </c>
      <c r="R746">
        <v>0</v>
      </c>
      <c r="S746" s="13">
        <f t="shared" si="68"/>
        <v>0</v>
      </c>
      <c r="T746" s="13">
        <f t="shared" si="69"/>
        <v>0</v>
      </c>
      <c r="U746">
        <v>0</v>
      </c>
      <c r="V746">
        <v>0</v>
      </c>
      <c r="W746">
        <v>0</v>
      </c>
      <c r="X746" s="2">
        <v>6.6666666700000002E-2</v>
      </c>
      <c r="Y746" s="21">
        <v>0</v>
      </c>
      <c r="Z746">
        <v>0</v>
      </c>
      <c r="AA746">
        <v>5.71</v>
      </c>
      <c r="AB746" s="32">
        <f t="shared" si="70"/>
        <v>0</v>
      </c>
      <c r="AC746">
        <v>0</v>
      </c>
      <c r="AD746">
        <v>0</v>
      </c>
      <c r="AE746" s="17" t="str">
        <f t="shared" si="71"/>
        <v xml:space="preserve"> </v>
      </c>
      <c r="AF746" s="35">
        <v>0</v>
      </c>
      <c r="AG746" s="35">
        <v>0</v>
      </c>
      <c r="AH746" s="35">
        <v>0</v>
      </c>
      <c r="AI746" s="35">
        <v>0</v>
      </c>
      <c r="AJ746" s="35">
        <v>0</v>
      </c>
      <c r="AK746" s="35">
        <v>0</v>
      </c>
      <c r="AL746" s="35">
        <v>0</v>
      </c>
      <c r="AM746" s="35">
        <v>0</v>
      </c>
      <c r="AN746">
        <v>0</v>
      </c>
      <c r="AO746">
        <v>1</v>
      </c>
      <c r="AP746" s="2">
        <v>0</v>
      </c>
      <c r="AQ746" s="2">
        <v>67.900000000000006</v>
      </c>
      <c r="AR746" s="2">
        <v>81.59</v>
      </c>
      <c r="AS746" s="21">
        <v>-13.138999999999999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</row>
    <row r="747" spans="1:51" x14ac:dyDescent="0.2">
      <c r="A747" s="12" t="s">
        <v>743</v>
      </c>
      <c r="B747" s="12" t="s">
        <v>3242</v>
      </c>
      <c r="C747" t="s">
        <v>3241</v>
      </c>
      <c r="D747" t="s">
        <v>131</v>
      </c>
      <c r="E747" s="12" t="s">
        <v>156</v>
      </c>
      <c r="F747">
        <v>72</v>
      </c>
      <c r="G747">
        <v>0</v>
      </c>
      <c r="H747">
        <v>0</v>
      </c>
      <c r="I747" s="31">
        <f t="shared" si="66"/>
        <v>0</v>
      </c>
      <c r="J747">
        <v>0</v>
      </c>
      <c r="K747">
        <v>0</v>
      </c>
      <c r="L747" s="3">
        <v>0</v>
      </c>
      <c r="M747" s="3">
        <v>0</v>
      </c>
      <c r="N747" s="3">
        <v>0</v>
      </c>
      <c r="O747" s="15">
        <f t="shared" si="67"/>
        <v>0</v>
      </c>
      <c r="P747">
        <v>5</v>
      </c>
      <c r="Q747">
        <v>1</v>
      </c>
      <c r="R747">
        <v>0</v>
      </c>
      <c r="S747" s="13">
        <f t="shared" si="68"/>
        <v>0</v>
      </c>
      <c r="T747" s="13">
        <f t="shared" si="69"/>
        <v>0</v>
      </c>
      <c r="U747">
        <v>5</v>
      </c>
      <c r="V747">
        <v>3</v>
      </c>
      <c r="W747">
        <v>1</v>
      </c>
      <c r="X747" s="2">
        <v>121.95</v>
      </c>
      <c r="Y747" s="21">
        <v>1.6833333333</v>
      </c>
      <c r="Z747">
        <v>1.64</v>
      </c>
      <c r="AA747">
        <v>3.95</v>
      </c>
      <c r="AB747" s="32">
        <f t="shared" si="70"/>
        <v>0.29338103756708406</v>
      </c>
      <c r="AC747">
        <v>1</v>
      </c>
      <c r="AD747">
        <v>5</v>
      </c>
      <c r="AE747" s="17">
        <f t="shared" si="71"/>
        <v>0.16666666666666666</v>
      </c>
      <c r="AF747" s="35">
        <v>0</v>
      </c>
      <c r="AG747" s="35">
        <v>6</v>
      </c>
      <c r="AH747" s="35">
        <v>13</v>
      </c>
      <c r="AI747" s="35">
        <v>92</v>
      </c>
      <c r="AJ747" s="35">
        <v>2</v>
      </c>
      <c r="AK747" s="35">
        <v>60</v>
      </c>
      <c r="AL747" s="35">
        <v>45</v>
      </c>
      <c r="AM747" s="35">
        <v>1</v>
      </c>
      <c r="AN747">
        <v>2</v>
      </c>
      <c r="AO747">
        <v>3</v>
      </c>
      <c r="AP747" s="2">
        <v>-94.96</v>
      </c>
      <c r="AQ747" s="2">
        <v>2.8</v>
      </c>
      <c r="AR747" s="2">
        <v>79.957999999999998</v>
      </c>
      <c r="AS747" s="21">
        <v>-4.9119999999999999</v>
      </c>
      <c r="AT747" s="2">
        <v>-10.9</v>
      </c>
      <c r="AU747" s="2">
        <v>0.1</v>
      </c>
      <c r="AV747" s="2">
        <v>0</v>
      </c>
      <c r="AW747" s="2">
        <v>0.30000000000000004</v>
      </c>
      <c r="AX747" s="2">
        <v>0.30000000000000004</v>
      </c>
      <c r="AY747" s="2">
        <v>0.7</v>
      </c>
    </row>
    <row r="748" spans="1:51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0</v>
      </c>
      <c r="I748" s="31">
        <f t="shared" si="66"/>
        <v>0</v>
      </c>
      <c r="J748">
        <v>0</v>
      </c>
      <c r="K748">
        <v>0</v>
      </c>
      <c r="L748" s="3">
        <v>0</v>
      </c>
      <c r="M748" s="3">
        <v>0</v>
      </c>
      <c r="N748" s="3">
        <v>0</v>
      </c>
      <c r="O748" s="15">
        <f t="shared" si="67"/>
        <v>0</v>
      </c>
      <c r="P748">
        <v>2</v>
      </c>
      <c r="Q748">
        <v>0</v>
      </c>
      <c r="R748">
        <v>0</v>
      </c>
      <c r="S748" s="13">
        <f t="shared" si="68"/>
        <v>0</v>
      </c>
      <c r="T748" s="13">
        <f t="shared" si="69"/>
        <v>0</v>
      </c>
      <c r="U748">
        <v>0</v>
      </c>
      <c r="V748">
        <v>0</v>
      </c>
      <c r="W748">
        <v>1</v>
      </c>
      <c r="X748" s="2">
        <v>9.8666666667000005</v>
      </c>
      <c r="Y748" s="21">
        <v>0.41666666670000002</v>
      </c>
      <c r="Z748">
        <v>0.42</v>
      </c>
      <c r="AA748">
        <v>4.78</v>
      </c>
      <c r="AB748" s="32">
        <f t="shared" si="70"/>
        <v>8.076923076923076E-2</v>
      </c>
      <c r="AC748">
        <v>1</v>
      </c>
      <c r="AD748">
        <v>3</v>
      </c>
      <c r="AE748" s="17">
        <f t="shared" si="71"/>
        <v>0.25</v>
      </c>
      <c r="AF748" s="35">
        <v>0</v>
      </c>
      <c r="AG748" s="35">
        <v>0</v>
      </c>
      <c r="AH748" s="35">
        <v>2</v>
      </c>
      <c r="AI748" s="35">
        <v>10</v>
      </c>
      <c r="AJ748" s="35">
        <v>0</v>
      </c>
      <c r="AK748" s="35">
        <v>3</v>
      </c>
      <c r="AL748" s="35">
        <v>2</v>
      </c>
      <c r="AM748" s="35">
        <v>0</v>
      </c>
      <c r="AN748">
        <v>0</v>
      </c>
      <c r="AO748">
        <v>0</v>
      </c>
      <c r="AP748" s="2">
        <v>-81.680000000000007</v>
      </c>
      <c r="AQ748" s="2">
        <v>-6.9</v>
      </c>
      <c r="AR748" s="2">
        <v>84.483000000000004</v>
      </c>
      <c r="AS748" s="21">
        <v>-1.681</v>
      </c>
      <c r="AT748" s="2">
        <v>-1.1000000000000001</v>
      </c>
      <c r="AU748" s="2">
        <v>-0.30000000000000004</v>
      </c>
      <c r="AV748" s="2">
        <v>-0.30000000000000004</v>
      </c>
      <c r="AW748" s="2">
        <v>0</v>
      </c>
      <c r="AX748" s="2">
        <v>-0.1</v>
      </c>
      <c r="AY748" s="2">
        <v>-0.60000000000000009</v>
      </c>
    </row>
    <row r="749" spans="1:51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31">
        <f t="shared" si="66"/>
        <v>0</v>
      </c>
      <c r="J749">
        <v>0</v>
      </c>
      <c r="K749">
        <v>0</v>
      </c>
      <c r="L749" s="3">
        <v>0</v>
      </c>
      <c r="M749" s="3">
        <v>0</v>
      </c>
      <c r="N749" s="3">
        <v>0</v>
      </c>
      <c r="O749" s="15">
        <f t="shared" si="67"/>
        <v>0</v>
      </c>
      <c r="P749">
        <v>0</v>
      </c>
      <c r="Q749">
        <v>0</v>
      </c>
      <c r="R749">
        <v>0</v>
      </c>
      <c r="S749" s="13">
        <f t="shared" si="68"/>
        <v>0</v>
      </c>
      <c r="T749" s="13">
        <f t="shared" si="69"/>
        <v>0</v>
      </c>
      <c r="U749">
        <v>0</v>
      </c>
      <c r="V749">
        <v>0</v>
      </c>
      <c r="W749">
        <v>0</v>
      </c>
      <c r="X749" s="2">
        <v>0</v>
      </c>
      <c r="Y749" s="21">
        <v>0</v>
      </c>
      <c r="AB749" s="32">
        <f t="shared" si="70"/>
        <v>0</v>
      </c>
      <c r="AE749" s="17" t="str">
        <f t="shared" si="71"/>
        <v xml:space="preserve"> </v>
      </c>
      <c r="AF749" s="35">
        <v>0</v>
      </c>
      <c r="AG749" s="35">
        <v>0</v>
      </c>
      <c r="AH749" s="35">
        <v>0</v>
      </c>
      <c r="AI749" s="35">
        <v>0</v>
      </c>
      <c r="AJ749" s="35">
        <v>0</v>
      </c>
      <c r="AK749" s="35">
        <v>0</v>
      </c>
      <c r="AL749" s="35">
        <v>0</v>
      </c>
      <c r="AM749" s="35">
        <v>0</v>
      </c>
      <c r="AN749">
        <v>0</v>
      </c>
      <c r="AO749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</row>
    <row r="750" spans="1:51" x14ac:dyDescent="0.2">
      <c r="A750" s="12" t="s">
        <v>743</v>
      </c>
      <c r="B750" s="12" t="s">
        <v>3299</v>
      </c>
      <c r="C750" t="s">
        <v>3298</v>
      </c>
      <c r="D750" t="s">
        <v>177</v>
      </c>
      <c r="E750" s="12" t="s">
        <v>178</v>
      </c>
      <c r="F750">
        <v>64</v>
      </c>
      <c r="G750">
        <v>0</v>
      </c>
      <c r="H750">
        <v>0</v>
      </c>
      <c r="I750" s="31">
        <f t="shared" si="66"/>
        <v>0</v>
      </c>
      <c r="J750">
        <v>0</v>
      </c>
      <c r="K750">
        <v>0</v>
      </c>
      <c r="L750" s="3">
        <v>0</v>
      </c>
      <c r="M750" s="3">
        <v>0</v>
      </c>
      <c r="N750" s="3">
        <v>0</v>
      </c>
      <c r="O750" s="15">
        <f t="shared" si="67"/>
        <v>0</v>
      </c>
      <c r="P750">
        <v>0</v>
      </c>
      <c r="Q750">
        <v>0</v>
      </c>
      <c r="R750">
        <v>0</v>
      </c>
      <c r="S750" s="13">
        <f t="shared" si="68"/>
        <v>0</v>
      </c>
      <c r="T750" s="13">
        <f t="shared" si="69"/>
        <v>0</v>
      </c>
      <c r="U750">
        <v>8</v>
      </c>
      <c r="V750">
        <v>4</v>
      </c>
      <c r="W750">
        <v>0</v>
      </c>
      <c r="X750" s="2">
        <v>32.416666666700003</v>
      </c>
      <c r="Y750" s="21">
        <v>0.5</v>
      </c>
      <c r="Z750">
        <v>0.51</v>
      </c>
      <c r="AA750">
        <v>4.53</v>
      </c>
      <c r="AB750" s="32">
        <f t="shared" si="70"/>
        <v>0.10119047619047619</v>
      </c>
      <c r="AE750" s="17" t="str">
        <f t="shared" si="71"/>
        <v xml:space="preserve"> </v>
      </c>
      <c r="AF750" s="35">
        <v>1</v>
      </c>
      <c r="AG750" s="35">
        <v>3</v>
      </c>
      <c r="AH750" s="35">
        <v>4</v>
      </c>
      <c r="AI750" s="35">
        <v>17</v>
      </c>
      <c r="AJ750" s="35">
        <v>2</v>
      </c>
      <c r="AK750" s="35">
        <v>13</v>
      </c>
      <c r="AL750" s="35">
        <v>14</v>
      </c>
      <c r="AM750" s="35">
        <v>1</v>
      </c>
      <c r="AN750">
        <v>0</v>
      </c>
      <c r="AO750">
        <v>1</v>
      </c>
      <c r="AP750" s="2">
        <v>-72.19</v>
      </c>
      <c r="AQ750" s="2">
        <v>-1</v>
      </c>
      <c r="AR750" s="2">
        <v>78.105000000000004</v>
      </c>
      <c r="AS750" s="21">
        <v>-0.159</v>
      </c>
      <c r="AT750" s="2">
        <v>-2.1</v>
      </c>
      <c r="AU750" s="2">
        <v>0.60000000000000009</v>
      </c>
      <c r="AV750" s="2">
        <v>-0.1</v>
      </c>
      <c r="AW750" s="2">
        <v>0.1</v>
      </c>
      <c r="AX750" s="2">
        <v>-0.7</v>
      </c>
      <c r="AY750" s="2">
        <v>-0.1</v>
      </c>
    </row>
    <row r="751" spans="1:51" x14ac:dyDescent="0.2">
      <c r="A751" s="12" t="s">
        <v>743</v>
      </c>
      <c r="B751" s="12" t="s">
        <v>3322</v>
      </c>
      <c r="C751" t="s">
        <v>3321</v>
      </c>
      <c r="D751" t="s">
        <v>210</v>
      </c>
      <c r="E751" s="12" t="s">
        <v>170</v>
      </c>
      <c r="F751">
        <v>3</v>
      </c>
      <c r="G751">
        <v>0</v>
      </c>
      <c r="H751">
        <v>0</v>
      </c>
      <c r="I751" s="31">
        <f t="shared" si="66"/>
        <v>0</v>
      </c>
      <c r="J751">
        <v>0</v>
      </c>
      <c r="K751">
        <v>0</v>
      </c>
      <c r="L751" s="3">
        <v>0</v>
      </c>
      <c r="M751" s="3">
        <v>0</v>
      </c>
      <c r="N751" s="3">
        <v>0</v>
      </c>
      <c r="O751" s="15">
        <f t="shared" si="67"/>
        <v>0</v>
      </c>
      <c r="P751">
        <v>0</v>
      </c>
      <c r="Q751">
        <v>0</v>
      </c>
      <c r="R751">
        <v>0</v>
      </c>
      <c r="S751" s="13">
        <f t="shared" si="68"/>
        <v>0</v>
      </c>
      <c r="T751" s="13">
        <f t="shared" si="69"/>
        <v>0</v>
      </c>
      <c r="U751">
        <v>0</v>
      </c>
      <c r="V751">
        <v>0</v>
      </c>
      <c r="W751">
        <v>0</v>
      </c>
      <c r="X751" s="2">
        <v>0</v>
      </c>
      <c r="Y751" s="21">
        <v>0</v>
      </c>
      <c r="AB751" s="32">
        <f t="shared" si="70"/>
        <v>0</v>
      </c>
      <c r="AC751">
        <v>0</v>
      </c>
      <c r="AD751">
        <v>0</v>
      </c>
      <c r="AE751" s="17" t="str">
        <f t="shared" si="71"/>
        <v xml:space="preserve"> </v>
      </c>
      <c r="AF751" s="35">
        <v>0</v>
      </c>
      <c r="AG751" s="35">
        <v>0</v>
      </c>
      <c r="AH751" s="35">
        <v>0</v>
      </c>
      <c r="AI751" s="35">
        <v>0</v>
      </c>
      <c r="AJ751" s="35">
        <v>0</v>
      </c>
      <c r="AK751" s="35">
        <v>0</v>
      </c>
      <c r="AL751" s="35">
        <v>0</v>
      </c>
      <c r="AM751" s="35">
        <v>0</v>
      </c>
      <c r="AN751">
        <v>0</v>
      </c>
      <c r="AO751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</row>
    <row r="752" spans="1:51" x14ac:dyDescent="0.2">
      <c r="A752" s="12" t="s">
        <v>743</v>
      </c>
      <c r="B752" s="12" t="s">
        <v>3361</v>
      </c>
      <c r="C752" t="s">
        <v>3360</v>
      </c>
      <c r="D752" t="s">
        <v>300</v>
      </c>
      <c r="E752" s="12" t="s">
        <v>170</v>
      </c>
      <c r="F752">
        <v>37</v>
      </c>
      <c r="G752">
        <v>0</v>
      </c>
      <c r="H752">
        <v>0</v>
      </c>
      <c r="I752" s="31">
        <f t="shared" si="66"/>
        <v>0</v>
      </c>
      <c r="J752">
        <v>0</v>
      </c>
      <c r="K752">
        <v>0</v>
      </c>
      <c r="L752" s="3">
        <v>0</v>
      </c>
      <c r="M752" s="3">
        <v>0</v>
      </c>
      <c r="N752" s="3">
        <v>0</v>
      </c>
      <c r="O752" s="15">
        <f t="shared" si="67"/>
        <v>0</v>
      </c>
      <c r="P752">
        <v>0</v>
      </c>
      <c r="Q752">
        <v>0</v>
      </c>
      <c r="R752">
        <v>0</v>
      </c>
      <c r="S752" s="13">
        <f t="shared" si="68"/>
        <v>0</v>
      </c>
      <c r="T752" s="13">
        <f t="shared" si="69"/>
        <v>0</v>
      </c>
      <c r="U752">
        <v>0</v>
      </c>
      <c r="V752">
        <v>0</v>
      </c>
      <c r="W752">
        <v>0</v>
      </c>
      <c r="X752" s="2">
        <v>1.4</v>
      </c>
      <c r="Y752" s="21">
        <v>3.3333333300000004E-2</v>
      </c>
      <c r="Z752">
        <v>0.04</v>
      </c>
      <c r="AA752">
        <v>5.63</v>
      </c>
      <c r="AB752" s="32">
        <f t="shared" si="70"/>
        <v>7.0546737213403885E-3</v>
      </c>
      <c r="AC752">
        <v>1</v>
      </c>
      <c r="AD752">
        <v>1</v>
      </c>
      <c r="AE752" s="17">
        <f t="shared" si="71"/>
        <v>0.5</v>
      </c>
      <c r="AF752" s="35">
        <v>0</v>
      </c>
      <c r="AG752" s="35">
        <v>0</v>
      </c>
      <c r="AH752" s="35">
        <v>0</v>
      </c>
      <c r="AI752" s="35">
        <v>0</v>
      </c>
      <c r="AJ752" s="35">
        <v>0</v>
      </c>
      <c r="AK752" s="35">
        <v>1</v>
      </c>
      <c r="AL752" s="35">
        <v>0</v>
      </c>
      <c r="AM752" s="35">
        <v>0</v>
      </c>
      <c r="AN752">
        <v>0</v>
      </c>
      <c r="AO752">
        <v>0</v>
      </c>
      <c r="AP752" s="2">
        <v>-42.86</v>
      </c>
      <c r="AQ752" s="2">
        <v>28.9</v>
      </c>
      <c r="AR752" s="2">
        <v>80.573999999999998</v>
      </c>
      <c r="AS752" s="21">
        <v>-0.06</v>
      </c>
      <c r="AT752" s="2">
        <v>0</v>
      </c>
      <c r="AU752" s="2">
        <v>0.1</v>
      </c>
      <c r="AV752" s="2">
        <v>-0.1</v>
      </c>
      <c r="AW752" s="2">
        <v>0</v>
      </c>
      <c r="AX752" s="2">
        <v>0</v>
      </c>
      <c r="AY752" s="2">
        <v>0</v>
      </c>
    </row>
    <row r="753" spans="1:51" x14ac:dyDescent="0.2">
      <c r="A753" s="12" t="s">
        <v>743</v>
      </c>
      <c r="B753" s="12" t="s">
        <v>3389</v>
      </c>
      <c r="C753" t="s">
        <v>3388</v>
      </c>
      <c r="D753" t="s">
        <v>305</v>
      </c>
      <c r="E753" s="12" t="s">
        <v>178</v>
      </c>
      <c r="F753">
        <v>82</v>
      </c>
      <c r="G753">
        <v>0</v>
      </c>
      <c r="H753">
        <v>1</v>
      </c>
      <c r="I753" s="31">
        <f t="shared" si="66"/>
        <v>1</v>
      </c>
      <c r="J753">
        <v>0</v>
      </c>
      <c r="K753">
        <v>1</v>
      </c>
      <c r="L753" s="3">
        <v>0</v>
      </c>
      <c r="M753" s="3">
        <v>0</v>
      </c>
      <c r="N753" s="3">
        <v>1</v>
      </c>
      <c r="O753" s="15">
        <f t="shared" si="67"/>
        <v>0</v>
      </c>
      <c r="P753">
        <v>2</v>
      </c>
      <c r="Q753">
        <v>4</v>
      </c>
      <c r="R753">
        <v>1</v>
      </c>
      <c r="S753" s="13">
        <f t="shared" si="68"/>
        <v>0</v>
      </c>
      <c r="T753" s="13">
        <f t="shared" si="69"/>
        <v>0</v>
      </c>
      <c r="U753">
        <v>21</v>
      </c>
      <c r="V753">
        <v>6</v>
      </c>
      <c r="W753">
        <v>3</v>
      </c>
      <c r="X753" s="2">
        <v>193.65</v>
      </c>
      <c r="Y753" s="21">
        <v>2.35</v>
      </c>
      <c r="Z753">
        <v>2.3199999999999998</v>
      </c>
      <c r="AA753">
        <v>2.83</v>
      </c>
      <c r="AB753" s="32">
        <f t="shared" si="70"/>
        <v>0.45048543689320381</v>
      </c>
      <c r="AE753" s="17" t="str">
        <f t="shared" si="71"/>
        <v xml:space="preserve"> </v>
      </c>
      <c r="AF753" s="35">
        <v>2</v>
      </c>
      <c r="AG753" s="35">
        <v>20</v>
      </c>
      <c r="AH753" s="35">
        <v>13</v>
      </c>
      <c r="AI753" s="35">
        <v>136</v>
      </c>
      <c r="AJ753" s="35">
        <v>11</v>
      </c>
      <c r="AK753" s="35">
        <v>48</v>
      </c>
      <c r="AL753" s="35">
        <v>65</v>
      </c>
      <c r="AM753" s="35">
        <v>4</v>
      </c>
      <c r="AN753">
        <v>0</v>
      </c>
      <c r="AO753">
        <v>1</v>
      </c>
      <c r="AP753" s="2">
        <v>-75.41</v>
      </c>
      <c r="AQ753" s="2">
        <v>1.5</v>
      </c>
      <c r="AR753" s="2">
        <v>85.215000000000003</v>
      </c>
      <c r="AS753" s="21">
        <v>3.407</v>
      </c>
      <c r="AT753" s="2">
        <v>-20.6</v>
      </c>
      <c r="AU753" s="2">
        <v>-3.4</v>
      </c>
      <c r="AV753" s="2">
        <v>0.1</v>
      </c>
      <c r="AW753" s="2">
        <v>-0.4</v>
      </c>
      <c r="AX753" s="2">
        <v>1.7000000000000002</v>
      </c>
      <c r="AY753" s="2">
        <v>-2</v>
      </c>
    </row>
    <row r="754" spans="1:51" x14ac:dyDescent="0.2">
      <c r="A754" s="12" t="s">
        <v>743</v>
      </c>
      <c r="B754" s="12" t="s">
        <v>3648</v>
      </c>
      <c r="C754" t="s">
        <v>3647</v>
      </c>
      <c r="D754" t="s">
        <v>367</v>
      </c>
      <c r="E754" s="12" t="s">
        <v>170</v>
      </c>
      <c r="F754">
        <v>52</v>
      </c>
      <c r="G754">
        <v>0</v>
      </c>
      <c r="H754">
        <v>0</v>
      </c>
      <c r="I754" s="31">
        <f t="shared" si="66"/>
        <v>0</v>
      </c>
      <c r="J754">
        <v>0</v>
      </c>
      <c r="K754">
        <v>0</v>
      </c>
      <c r="L754" s="3">
        <v>0</v>
      </c>
      <c r="M754" s="3">
        <v>0</v>
      </c>
      <c r="N754" s="3">
        <v>0</v>
      </c>
      <c r="O754" s="15">
        <f t="shared" si="67"/>
        <v>0</v>
      </c>
      <c r="P754">
        <v>3</v>
      </c>
      <c r="Q754">
        <v>2</v>
      </c>
      <c r="R754">
        <v>3</v>
      </c>
      <c r="S754" s="13">
        <f t="shared" si="68"/>
        <v>0</v>
      </c>
      <c r="T754" s="13">
        <f t="shared" si="69"/>
        <v>0</v>
      </c>
      <c r="U754">
        <v>11</v>
      </c>
      <c r="V754">
        <v>5</v>
      </c>
      <c r="W754">
        <v>4</v>
      </c>
      <c r="X754" s="2">
        <v>92.6</v>
      </c>
      <c r="Y754" s="21">
        <v>1.7666666666999999</v>
      </c>
      <c r="Z754">
        <v>1.78</v>
      </c>
      <c r="AA754">
        <v>4.0599999999999996</v>
      </c>
      <c r="AB754" s="32">
        <f t="shared" si="70"/>
        <v>0.3047945205479452</v>
      </c>
      <c r="AC754">
        <v>35</v>
      </c>
      <c r="AD754">
        <v>28</v>
      </c>
      <c r="AE754" s="17">
        <f t="shared" si="71"/>
        <v>0.55555555555555558</v>
      </c>
      <c r="AF754" s="35">
        <v>1</v>
      </c>
      <c r="AG754" s="35">
        <v>9</v>
      </c>
      <c r="AH754" s="35">
        <v>11</v>
      </c>
      <c r="AI754" s="35">
        <v>77</v>
      </c>
      <c r="AJ754" s="35">
        <v>6</v>
      </c>
      <c r="AK754" s="35">
        <v>35</v>
      </c>
      <c r="AL754" s="35">
        <v>54</v>
      </c>
      <c r="AM754" s="35">
        <v>4</v>
      </c>
      <c r="AN754">
        <v>5</v>
      </c>
      <c r="AO754">
        <v>0</v>
      </c>
      <c r="AP754" s="2">
        <v>-99.19</v>
      </c>
      <c r="AQ754" s="2">
        <v>-12.2</v>
      </c>
      <c r="AR754" s="2">
        <v>78.298000000000002</v>
      </c>
      <c r="AS754" s="21">
        <v>0.19400000000000001</v>
      </c>
      <c r="AT754" s="2">
        <v>-8.3000000000000007</v>
      </c>
      <c r="AU754" s="2">
        <v>0.8</v>
      </c>
      <c r="AV754" s="2">
        <v>-0.7</v>
      </c>
      <c r="AW754" s="2">
        <v>0.2</v>
      </c>
      <c r="AX754" s="2">
        <v>-1</v>
      </c>
      <c r="AY754" s="2">
        <v>-0.60000000000000009</v>
      </c>
    </row>
    <row r="755" spans="1:51" x14ac:dyDescent="0.2">
      <c r="A755" s="12" t="s">
        <v>743</v>
      </c>
      <c r="B755" s="12" t="s">
        <v>3652</v>
      </c>
      <c r="C755" t="s">
        <v>3657</v>
      </c>
      <c r="D755" t="s">
        <v>317</v>
      </c>
      <c r="E755" s="12" t="s">
        <v>178</v>
      </c>
      <c r="F755">
        <v>7</v>
      </c>
      <c r="G755">
        <v>0</v>
      </c>
      <c r="H755">
        <v>0</v>
      </c>
      <c r="I755" s="31">
        <f t="shared" si="66"/>
        <v>0</v>
      </c>
      <c r="J755">
        <v>0</v>
      </c>
      <c r="K755">
        <v>0</v>
      </c>
      <c r="L755" s="3">
        <v>0</v>
      </c>
      <c r="M755" s="3">
        <v>0</v>
      </c>
      <c r="N755" s="3">
        <v>0</v>
      </c>
      <c r="O755" s="15">
        <f t="shared" si="67"/>
        <v>0</v>
      </c>
      <c r="P755">
        <v>0</v>
      </c>
      <c r="Q755">
        <v>0</v>
      </c>
      <c r="R755">
        <v>0</v>
      </c>
      <c r="S755" s="13">
        <f t="shared" si="68"/>
        <v>0</v>
      </c>
      <c r="T755" s="13">
        <f t="shared" si="69"/>
        <v>0</v>
      </c>
      <c r="U755">
        <v>0</v>
      </c>
      <c r="V755">
        <v>0</v>
      </c>
      <c r="W755">
        <v>0</v>
      </c>
      <c r="X755" s="2">
        <v>2.1833333333000002</v>
      </c>
      <c r="Y755" s="21">
        <v>0.30000000000000004</v>
      </c>
      <c r="Z755">
        <v>0.31</v>
      </c>
      <c r="AA755">
        <v>5.81</v>
      </c>
      <c r="AB755" s="32">
        <f t="shared" si="70"/>
        <v>5.0653594771241837E-2</v>
      </c>
      <c r="AE755" s="17" t="str">
        <f t="shared" si="71"/>
        <v xml:space="preserve"> </v>
      </c>
      <c r="AF755" s="35">
        <v>0</v>
      </c>
      <c r="AG755" s="35">
        <v>0</v>
      </c>
      <c r="AH755" s="35">
        <v>0</v>
      </c>
      <c r="AI755" s="35">
        <v>1</v>
      </c>
      <c r="AJ755" s="35">
        <v>1</v>
      </c>
      <c r="AK755" s="35">
        <v>3</v>
      </c>
      <c r="AL755" s="35">
        <v>0</v>
      </c>
      <c r="AM755" s="35">
        <v>1</v>
      </c>
      <c r="AN755">
        <v>0</v>
      </c>
      <c r="AO755">
        <v>0</v>
      </c>
      <c r="AP755" s="2">
        <v>-54.96</v>
      </c>
      <c r="AQ755" s="2">
        <v>24.6</v>
      </c>
      <c r="AR755" s="2">
        <v>87.301000000000002</v>
      </c>
      <c r="AS755" s="21">
        <v>1.823</v>
      </c>
      <c r="AT755" s="2">
        <v>-0.2</v>
      </c>
      <c r="AU755" s="2">
        <v>0.1</v>
      </c>
      <c r="AV755" s="2">
        <v>0</v>
      </c>
      <c r="AW755" s="2">
        <v>0</v>
      </c>
      <c r="AX755" s="2">
        <v>0</v>
      </c>
      <c r="AY755" s="2">
        <v>0.1</v>
      </c>
    </row>
    <row r="756" spans="1:51" x14ac:dyDescent="0.2">
      <c r="A756" s="12" t="s">
        <v>743</v>
      </c>
      <c r="B756" s="12" t="s">
        <v>3672</v>
      </c>
      <c r="C756" t="s">
        <v>3677</v>
      </c>
      <c r="D756" t="s">
        <v>330</v>
      </c>
      <c r="E756" s="12" t="s">
        <v>178</v>
      </c>
      <c r="F756">
        <v>28</v>
      </c>
      <c r="G756">
        <v>0</v>
      </c>
      <c r="H756">
        <v>0</v>
      </c>
      <c r="I756" s="31">
        <f t="shared" si="66"/>
        <v>0</v>
      </c>
      <c r="J756">
        <v>0</v>
      </c>
      <c r="K756">
        <v>0</v>
      </c>
      <c r="L756" s="3">
        <v>0</v>
      </c>
      <c r="M756" s="3">
        <v>0</v>
      </c>
      <c r="N756" s="3">
        <v>0</v>
      </c>
      <c r="O756" s="15">
        <f t="shared" si="67"/>
        <v>0</v>
      </c>
      <c r="P756">
        <v>1</v>
      </c>
      <c r="Q756">
        <v>0</v>
      </c>
      <c r="R756">
        <v>0</v>
      </c>
      <c r="S756" s="13">
        <f t="shared" si="68"/>
        <v>0</v>
      </c>
      <c r="T756" s="13">
        <f t="shared" si="69"/>
        <v>0</v>
      </c>
      <c r="U756">
        <v>2</v>
      </c>
      <c r="V756">
        <v>1</v>
      </c>
      <c r="W756">
        <v>0</v>
      </c>
      <c r="X756" s="2">
        <v>31.616666666699999</v>
      </c>
      <c r="Y756" s="21">
        <v>1.1166666667</v>
      </c>
      <c r="Z756">
        <v>1.1299999999999999</v>
      </c>
      <c r="AA756">
        <v>4.3</v>
      </c>
      <c r="AB756" s="32">
        <f t="shared" si="70"/>
        <v>0.20810313075506445</v>
      </c>
      <c r="AE756" s="17" t="str">
        <f t="shared" si="71"/>
        <v xml:space="preserve"> </v>
      </c>
      <c r="AF756" s="35">
        <v>0</v>
      </c>
      <c r="AG756" s="35">
        <v>2</v>
      </c>
      <c r="AH756" s="35">
        <v>4</v>
      </c>
      <c r="AI756" s="35">
        <v>22</v>
      </c>
      <c r="AJ756" s="35">
        <v>2</v>
      </c>
      <c r="AK756" s="35">
        <v>12</v>
      </c>
      <c r="AL756" s="35">
        <v>13</v>
      </c>
      <c r="AM756" s="35">
        <v>0</v>
      </c>
      <c r="AN756">
        <v>0</v>
      </c>
      <c r="AO756">
        <v>0</v>
      </c>
      <c r="AP756" s="2">
        <v>-81.599999999999994</v>
      </c>
      <c r="AQ756" s="2">
        <v>6.1</v>
      </c>
      <c r="AR756" s="2">
        <v>78.094999999999999</v>
      </c>
      <c r="AS756" s="21">
        <v>-15.951000000000001</v>
      </c>
      <c r="AT756" s="2">
        <v>-2.6</v>
      </c>
      <c r="AU756" s="2">
        <v>0.30000000000000004</v>
      </c>
      <c r="AV756" s="2">
        <v>-0.2</v>
      </c>
      <c r="AW756" s="2">
        <v>-0.2</v>
      </c>
      <c r="AX756" s="2">
        <v>0.2</v>
      </c>
      <c r="AY756" s="2">
        <v>0.1</v>
      </c>
    </row>
    <row r="757" spans="1:51" x14ac:dyDescent="0.2">
      <c r="A757" s="12" t="s">
        <v>861</v>
      </c>
      <c r="B757" s="12" t="s">
        <v>862</v>
      </c>
      <c r="C757" t="s">
        <v>860</v>
      </c>
      <c r="D757" t="s">
        <v>432</v>
      </c>
      <c r="E757" s="12" t="s">
        <v>156</v>
      </c>
      <c r="F757">
        <v>43</v>
      </c>
      <c r="G757">
        <v>0</v>
      </c>
      <c r="H757">
        <v>0</v>
      </c>
      <c r="I757" s="31">
        <f t="shared" si="66"/>
        <v>0</v>
      </c>
      <c r="J757">
        <v>0</v>
      </c>
      <c r="K757">
        <v>0</v>
      </c>
      <c r="L757" s="3">
        <v>0</v>
      </c>
      <c r="M757" s="3">
        <v>0</v>
      </c>
      <c r="N757" s="3">
        <v>0</v>
      </c>
      <c r="O757" s="15">
        <f t="shared" si="67"/>
        <v>0</v>
      </c>
      <c r="P757">
        <v>0</v>
      </c>
      <c r="Q757">
        <v>0</v>
      </c>
      <c r="R757">
        <v>0</v>
      </c>
      <c r="S757" s="13">
        <f t="shared" si="68"/>
        <v>0</v>
      </c>
      <c r="T757" s="13">
        <f t="shared" si="69"/>
        <v>0</v>
      </c>
      <c r="U757">
        <v>0</v>
      </c>
      <c r="V757">
        <v>0</v>
      </c>
      <c r="W757">
        <v>0</v>
      </c>
      <c r="X757" s="2">
        <v>0.41666666670000002</v>
      </c>
      <c r="Y757" s="21">
        <v>0</v>
      </c>
      <c r="Z757">
        <v>0.01</v>
      </c>
      <c r="AA757">
        <v>5.57</v>
      </c>
      <c r="AB757" s="32">
        <f t="shared" si="70"/>
        <v>1.7921146953405018E-3</v>
      </c>
      <c r="AC757">
        <v>0</v>
      </c>
      <c r="AD757">
        <v>0</v>
      </c>
      <c r="AE757" s="17" t="str">
        <f t="shared" si="71"/>
        <v xml:space="preserve"> </v>
      </c>
      <c r="AF757" s="35">
        <v>0</v>
      </c>
      <c r="AG757" s="35">
        <v>0</v>
      </c>
      <c r="AH757" s="35">
        <v>0</v>
      </c>
      <c r="AI757" s="35">
        <v>0</v>
      </c>
      <c r="AJ757" s="35">
        <v>0</v>
      </c>
      <c r="AK757" s="35">
        <v>0</v>
      </c>
      <c r="AL757" s="35">
        <v>0</v>
      </c>
      <c r="AM757" s="35">
        <v>0</v>
      </c>
      <c r="AN757">
        <v>0</v>
      </c>
      <c r="AO757">
        <v>0</v>
      </c>
      <c r="AP757" s="2">
        <v>0</v>
      </c>
      <c r="AQ757" s="2">
        <v>74.900000000000006</v>
      </c>
      <c r="AR757" s="2">
        <v>82.346999999999994</v>
      </c>
      <c r="AS757" s="21">
        <v>3.444</v>
      </c>
      <c r="AT757" s="2">
        <v>0</v>
      </c>
      <c r="AU757" s="2">
        <v>0.1</v>
      </c>
      <c r="AV757" s="2">
        <v>0</v>
      </c>
      <c r="AW757" s="2">
        <v>0</v>
      </c>
      <c r="AX757" s="2">
        <v>0</v>
      </c>
      <c r="AY757" s="2">
        <v>0.1</v>
      </c>
    </row>
    <row r="758" spans="1:51" x14ac:dyDescent="0.2">
      <c r="A758" s="12" t="s">
        <v>2060</v>
      </c>
      <c r="B758" s="12" t="s">
        <v>2057</v>
      </c>
      <c r="C758" t="s">
        <v>2059</v>
      </c>
      <c r="D758" t="s">
        <v>192</v>
      </c>
      <c r="E758" s="12" t="s">
        <v>170</v>
      </c>
      <c r="F758">
        <v>65</v>
      </c>
      <c r="G758">
        <v>1</v>
      </c>
      <c r="H758">
        <v>3</v>
      </c>
      <c r="I758" s="31">
        <f t="shared" si="66"/>
        <v>4</v>
      </c>
      <c r="J758">
        <v>3</v>
      </c>
      <c r="K758">
        <v>0</v>
      </c>
      <c r="L758" s="3">
        <v>1</v>
      </c>
      <c r="M758" s="3">
        <v>3</v>
      </c>
      <c r="N758" s="3">
        <v>0</v>
      </c>
      <c r="O758" s="15">
        <f t="shared" si="67"/>
        <v>11.25</v>
      </c>
      <c r="P758">
        <v>9</v>
      </c>
      <c r="Q758">
        <v>0</v>
      </c>
      <c r="R758">
        <v>0</v>
      </c>
      <c r="S758" s="13">
        <f t="shared" si="68"/>
        <v>0.1111111111111111</v>
      </c>
      <c r="T758" s="13">
        <f t="shared" si="69"/>
        <v>0.1111111111111111</v>
      </c>
      <c r="U758">
        <v>5</v>
      </c>
      <c r="V758">
        <v>1</v>
      </c>
      <c r="W758">
        <v>2</v>
      </c>
      <c r="X758" s="2">
        <v>102.1</v>
      </c>
      <c r="Y758" s="21">
        <v>1.5666666667</v>
      </c>
      <c r="Z758">
        <v>1.56</v>
      </c>
      <c r="AA758">
        <v>3.78</v>
      </c>
      <c r="AB758" s="32">
        <f t="shared" si="70"/>
        <v>0.29213483146067415</v>
      </c>
      <c r="AC758">
        <v>43</v>
      </c>
      <c r="AD758">
        <v>55</v>
      </c>
      <c r="AE758" s="17">
        <f t="shared" si="71"/>
        <v>0.43877551020408162</v>
      </c>
      <c r="AF758" s="35">
        <v>4</v>
      </c>
      <c r="AG758" s="35">
        <v>15</v>
      </c>
      <c r="AH758" s="35">
        <v>11</v>
      </c>
      <c r="AI758" s="35">
        <v>82</v>
      </c>
      <c r="AJ758" s="35">
        <v>4</v>
      </c>
      <c r="AK758" s="35">
        <v>45</v>
      </c>
      <c r="AL758" s="35">
        <v>56</v>
      </c>
      <c r="AM758" s="35">
        <v>2</v>
      </c>
      <c r="AN758">
        <v>1</v>
      </c>
      <c r="AO758">
        <v>3</v>
      </c>
      <c r="AP758" s="2">
        <v>-104.66</v>
      </c>
      <c r="AQ758" s="2">
        <v>-14.6</v>
      </c>
      <c r="AR758" s="2">
        <v>83.697000000000003</v>
      </c>
      <c r="AS758" s="21">
        <v>2.387</v>
      </c>
      <c r="AT758" s="2">
        <v>-10.6</v>
      </c>
      <c r="AU758" s="2">
        <v>-1</v>
      </c>
      <c r="AV758" s="2">
        <v>0</v>
      </c>
      <c r="AW758" s="2">
        <v>0.5</v>
      </c>
      <c r="AX758" s="2">
        <v>-1.2</v>
      </c>
      <c r="AY758" s="2">
        <v>-1.6</v>
      </c>
    </row>
    <row r="759" spans="1:51" x14ac:dyDescent="0.2">
      <c r="A759" s="12" t="s">
        <v>1401</v>
      </c>
      <c r="B759" s="12" t="s">
        <v>1402</v>
      </c>
      <c r="C759" t="s">
        <v>1400</v>
      </c>
      <c r="D759" t="s">
        <v>131</v>
      </c>
      <c r="E759" s="12" t="s">
        <v>170</v>
      </c>
      <c r="F759">
        <v>67</v>
      </c>
      <c r="G759">
        <v>0</v>
      </c>
      <c r="H759">
        <v>1</v>
      </c>
      <c r="I759" s="31">
        <f t="shared" si="66"/>
        <v>1</v>
      </c>
      <c r="J759">
        <v>1</v>
      </c>
      <c r="K759">
        <v>0</v>
      </c>
      <c r="L759" s="3">
        <v>0</v>
      </c>
      <c r="M759" s="3">
        <v>1</v>
      </c>
      <c r="N759" s="3">
        <v>0</v>
      </c>
      <c r="O759" s="15">
        <f t="shared" si="67"/>
        <v>6</v>
      </c>
      <c r="P759">
        <v>3</v>
      </c>
      <c r="Q759">
        <v>1</v>
      </c>
      <c r="R759">
        <v>0</v>
      </c>
      <c r="S759" s="13">
        <f t="shared" si="68"/>
        <v>0</v>
      </c>
      <c r="T759" s="13">
        <f t="shared" si="69"/>
        <v>0</v>
      </c>
      <c r="U759">
        <v>0</v>
      </c>
      <c r="V759">
        <v>1</v>
      </c>
      <c r="W759">
        <v>0</v>
      </c>
      <c r="X759" s="2">
        <v>27.316666666700002</v>
      </c>
      <c r="Y759" s="21">
        <v>0.4</v>
      </c>
      <c r="Z759">
        <v>0.41</v>
      </c>
      <c r="AA759">
        <v>4.95</v>
      </c>
      <c r="AB759" s="32">
        <f t="shared" si="70"/>
        <v>7.6492537313432821E-2</v>
      </c>
      <c r="AC759">
        <v>4</v>
      </c>
      <c r="AD759">
        <v>12</v>
      </c>
      <c r="AE759" s="17">
        <f t="shared" si="71"/>
        <v>0.25</v>
      </c>
      <c r="AF759" s="35">
        <v>1</v>
      </c>
      <c r="AG759" s="35">
        <v>3</v>
      </c>
      <c r="AH759" s="35">
        <v>5</v>
      </c>
      <c r="AI759" s="35">
        <v>17</v>
      </c>
      <c r="AJ759" s="35">
        <v>4</v>
      </c>
      <c r="AK759" s="35">
        <v>20</v>
      </c>
      <c r="AL759" s="35">
        <v>5</v>
      </c>
      <c r="AM759" s="35">
        <v>1</v>
      </c>
      <c r="AN759">
        <v>1</v>
      </c>
      <c r="AO759">
        <v>0</v>
      </c>
      <c r="AP759" s="2">
        <v>-74.680000000000007</v>
      </c>
      <c r="AQ759" s="2">
        <v>24</v>
      </c>
      <c r="AR759" s="2">
        <v>75.831000000000003</v>
      </c>
      <c r="AS759" s="21">
        <v>1.3</v>
      </c>
      <c r="AT759" s="2">
        <v>-2.2999999999999998</v>
      </c>
      <c r="AU759" s="2">
        <v>0.4</v>
      </c>
      <c r="AV759" s="2">
        <v>-0.1</v>
      </c>
      <c r="AW759" s="2">
        <v>0</v>
      </c>
      <c r="AX759" s="2">
        <v>0.2</v>
      </c>
      <c r="AY759" s="2">
        <v>0.60000000000000009</v>
      </c>
    </row>
    <row r="760" spans="1:51" x14ac:dyDescent="0.2">
      <c r="A760" s="12" t="s">
        <v>3039</v>
      </c>
      <c r="B760" s="12" t="s">
        <v>3040</v>
      </c>
      <c r="C760" t="s">
        <v>3038</v>
      </c>
      <c r="D760" t="s">
        <v>271</v>
      </c>
      <c r="E760" s="12" t="s">
        <v>178</v>
      </c>
      <c r="F760">
        <v>71</v>
      </c>
      <c r="G760">
        <v>0</v>
      </c>
      <c r="H760">
        <v>0</v>
      </c>
      <c r="I760" s="31">
        <f t="shared" si="66"/>
        <v>0</v>
      </c>
      <c r="J760">
        <v>0</v>
      </c>
      <c r="K760">
        <v>0</v>
      </c>
      <c r="L760" s="3">
        <v>0</v>
      </c>
      <c r="M760" s="3">
        <v>0</v>
      </c>
      <c r="N760" s="3">
        <v>0</v>
      </c>
      <c r="O760" s="15">
        <f t="shared" si="67"/>
        <v>0</v>
      </c>
      <c r="P760">
        <v>5</v>
      </c>
      <c r="Q760">
        <v>0</v>
      </c>
      <c r="R760">
        <v>0</v>
      </c>
      <c r="S760" s="13">
        <f t="shared" si="68"/>
        <v>0</v>
      </c>
      <c r="T760" s="13">
        <f t="shared" si="69"/>
        <v>0</v>
      </c>
      <c r="U760">
        <v>15</v>
      </c>
      <c r="V760">
        <v>9</v>
      </c>
      <c r="W760">
        <v>1</v>
      </c>
      <c r="X760" s="2">
        <v>145.48333333330001</v>
      </c>
      <c r="Y760" s="21">
        <v>2.0333333332999999</v>
      </c>
      <c r="Z760">
        <v>2.04</v>
      </c>
      <c r="AA760">
        <v>3.42</v>
      </c>
      <c r="AB760" s="32">
        <f t="shared" si="70"/>
        <v>0.37362637362637363</v>
      </c>
      <c r="AE760" s="17" t="str">
        <f t="shared" si="71"/>
        <v xml:space="preserve"> </v>
      </c>
      <c r="AF760" s="35">
        <v>2</v>
      </c>
      <c r="AG760" s="35">
        <v>17</v>
      </c>
      <c r="AH760" s="35">
        <v>24</v>
      </c>
      <c r="AI760" s="35">
        <v>140</v>
      </c>
      <c r="AJ760" s="35">
        <v>3</v>
      </c>
      <c r="AK760" s="35">
        <v>64</v>
      </c>
      <c r="AL760" s="35">
        <v>68</v>
      </c>
      <c r="AM760" s="35">
        <v>5</v>
      </c>
      <c r="AN760">
        <v>1</v>
      </c>
      <c r="AO760">
        <v>0</v>
      </c>
      <c r="AP760" s="2">
        <v>-105.41</v>
      </c>
      <c r="AQ760" s="2">
        <v>-24.3</v>
      </c>
      <c r="AR760" s="2">
        <v>82.307000000000002</v>
      </c>
      <c r="AS760" s="21">
        <v>2.7519999999999998</v>
      </c>
      <c r="AT760" s="2">
        <v>-16.8</v>
      </c>
      <c r="AU760" s="2">
        <v>-2.7</v>
      </c>
      <c r="AV760" s="2">
        <v>0.9</v>
      </c>
      <c r="AW760" s="2">
        <v>0.2</v>
      </c>
      <c r="AX760" s="2">
        <v>0.2</v>
      </c>
      <c r="AY760" s="2">
        <v>-1.4</v>
      </c>
    </row>
    <row r="761" spans="1:51" x14ac:dyDescent="0.2">
      <c r="A761" s="12" t="s">
        <v>3039</v>
      </c>
      <c r="B761" s="12" t="s">
        <v>3552</v>
      </c>
      <c r="C761" t="s">
        <v>3551</v>
      </c>
      <c r="D761" t="s">
        <v>192</v>
      </c>
      <c r="E761" s="12" t="s">
        <v>178</v>
      </c>
      <c r="F761">
        <v>48</v>
      </c>
      <c r="G761">
        <v>0</v>
      </c>
      <c r="H761">
        <v>0</v>
      </c>
      <c r="I761" s="31">
        <f t="shared" si="66"/>
        <v>0</v>
      </c>
      <c r="J761">
        <v>0</v>
      </c>
      <c r="K761">
        <v>0</v>
      </c>
      <c r="L761" s="3">
        <v>0</v>
      </c>
      <c r="M761" s="3">
        <v>0</v>
      </c>
      <c r="N761" s="3">
        <v>0</v>
      </c>
      <c r="O761" s="15">
        <f t="shared" si="67"/>
        <v>0</v>
      </c>
      <c r="P761">
        <v>1</v>
      </c>
      <c r="Q761">
        <v>0</v>
      </c>
      <c r="R761">
        <v>0</v>
      </c>
      <c r="S761" s="13">
        <f t="shared" si="68"/>
        <v>0</v>
      </c>
      <c r="T761" s="13">
        <f t="shared" si="69"/>
        <v>0</v>
      </c>
      <c r="U761">
        <v>0</v>
      </c>
      <c r="V761">
        <v>1</v>
      </c>
      <c r="W761">
        <v>0</v>
      </c>
      <c r="X761" s="2">
        <v>9.3833333332999995</v>
      </c>
      <c r="Y761" s="21">
        <v>0.18333333330000001</v>
      </c>
      <c r="Z761">
        <v>0.2</v>
      </c>
      <c r="AA761">
        <v>4.7</v>
      </c>
      <c r="AB761" s="32">
        <f t="shared" si="70"/>
        <v>4.0816326530612242E-2</v>
      </c>
      <c r="AE761" s="17" t="str">
        <f t="shared" si="71"/>
        <v xml:space="preserve"> </v>
      </c>
      <c r="AF761" s="35">
        <v>0</v>
      </c>
      <c r="AG761" s="35">
        <v>1</v>
      </c>
      <c r="AH761" s="35">
        <v>2</v>
      </c>
      <c r="AI761" s="35">
        <v>7</v>
      </c>
      <c r="AJ761" s="35">
        <v>1</v>
      </c>
      <c r="AK761" s="35">
        <v>4</v>
      </c>
      <c r="AL761" s="35">
        <v>3</v>
      </c>
      <c r="AM761" s="35">
        <v>0</v>
      </c>
      <c r="AN761">
        <v>0</v>
      </c>
      <c r="AO761">
        <v>0</v>
      </c>
      <c r="AP761" s="2">
        <v>-75.52</v>
      </c>
      <c r="AQ761" s="2">
        <v>22.4</v>
      </c>
      <c r="AR761" s="2">
        <v>82.405000000000001</v>
      </c>
      <c r="AS761" s="21">
        <v>-1.026</v>
      </c>
      <c r="AT761" s="2">
        <v>-0.7</v>
      </c>
      <c r="AU761" s="2">
        <v>0.1</v>
      </c>
      <c r="AV761" s="2">
        <v>-0.1</v>
      </c>
      <c r="AW761" s="2">
        <v>0.1</v>
      </c>
      <c r="AX761" s="2">
        <v>-0.1</v>
      </c>
      <c r="AY761" s="2">
        <v>-0.1</v>
      </c>
    </row>
    <row r="762" spans="1:51" x14ac:dyDescent="0.2">
      <c r="A762" s="12" t="s">
        <v>1533</v>
      </c>
      <c r="B762" s="12" t="s">
        <v>1534</v>
      </c>
      <c r="C762" t="s">
        <v>1532</v>
      </c>
      <c r="D762" t="s">
        <v>317</v>
      </c>
      <c r="E762" s="12" t="s">
        <v>170</v>
      </c>
      <c r="F762">
        <v>46</v>
      </c>
      <c r="G762">
        <v>0</v>
      </c>
      <c r="H762">
        <v>0</v>
      </c>
      <c r="I762" s="31">
        <f t="shared" si="66"/>
        <v>0</v>
      </c>
      <c r="J762">
        <v>0</v>
      </c>
      <c r="K762">
        <v>0</v>
      </c>
      <c r="L762" s="3">
        <v>0</v>
      </c>
      <c r="M762" s="3">
        <v>0</v>
      </c>
      <c r="N762" s="3">
        <v>0</v>
      </c>
      <c r="O762" s="15">
        <f t="shared" si="67"/>
        <v>0</v>
      </c>
      <c r="P762">
        <v>0</v>
      </c>
      <c r="Q762">
        <v>0</v>
      </c>
      <c r="R762">
        <v>0</v>
      </c>
      <c r="S762" s="13">
        <f t="shared" si="68"/>
        <v>0</v>
      </c>
      <c r="T762" s="13">
        <f t="shared" si="69"/>
        <v>0</v>
      </c>
      <c r="U762">
        <v>1</v>
      </c>
      <c r="V762">
        <v>0</v>
      </c>
      <c r="W762">
        <v>0</v>
      </c>
      <c r="X762" s="2">
        <v>1.6166666667</v>
      </c>
      <c r="Y762" s="21">
        <v>3.3333333300000004E-2</v>
      </c>
      <c r="Z762">
        <v>0.04</v>
      </c>
      <c r="AA762">
        <v>5</v>
      </c>
      <c r="AB762" s="32">
        <f t="shared" si="70"/>
        <v>7.9365079365079361E-3</v>
      </c>
      <c r="AC762">
        <v>3</v>
      </c>
      <c r="AD762">
        <v>2</v>
      </c>
      <c r="AE762" s="17">
        <f t="shared" si="71"/>
        <v>0.6</v>
      </c>
      <c r="AF762" s="35">
        <v>0</v>
      </c>
      <c r="AG762" s="35">
        <v>0</v>
      </c>
      <c r="AH762" s="35">
        <v>0</v>
      </c>
      <c r="AI762" s="35">
        <v>2</v>
      </c>
      <c r="AJ762" s="35">
        <v>0</v>
      </c>
      <c r="AK762" s="35">
        <v>1</v>
      </c>
      <c r="AL762" s="35">
        <v>1</v>
      </c>
      <c r="AM762" s="35">
        <v>0</v>
      </c>
      <c r="AN762">
        <v>0</v>
      </c>
      <c r="AO762">
        <v>0</v>
      </c>
      <c r="AP762" s="2">
        <v>-148.44999999999999</v>
      </c>
      <c r="AQ762" s="2">
        <v>-63.4</v>
      </c>
      <c r="AR762" s="2">
        <v>72.168999999999997</v>
      </c>
      <c r="AS762" s="21">
        <v>-7.694</v>
      </c>
      <c r="AT762" s="2">
        <v>-0.2</v>
      </c>
      <c r="AU762" s="2">
        <v>0.1</v>
      </c>
      <c r="AV762" s="2">
        <v>0</v>
      </c>
      <c r="AW762" s="2">
        <v>0</v>
      </c>
      <c r="AX762" s="2">
        <v>0.1</v>
      </c>
      <c r="AY762" s="2">
        <v>0.1</v>
      </c>
    </row>
    <row r="763" spans="1:51" x14ac:dyDescent="0.2">
      <c r="A763" s="12" t="s">
        <v>1533</v>
      </c>
      <c r="B763" s="12" t="s">
        <v>1691</v>
      </c>
      <c r="C763" t="s">
        <v>1690</v>
      </c>
      <c r="D763" t="s">
        <v>610</v>
      </c>
      <c r="E763" s="12" t="s">
        <v>178</v>
      </c>
      <c r="F763">
        <v>56</v>
      </c>
      <c r="G763">
        <v>0</v>
      </c>
      <c r="H763">
        <v>1</v>
      </c>
      <c r="I763" s="31">
        <f t="shared" si="66"/>
        <v>1</v>
      </c>
      <c r="J763">
        <v>1</v>
      </c>
      <c r="K763">
        <v>0</v>
      </c>
      <c r="L763" s="3">
        <v>0</v>
      </c>
      <c r="M763" s="3">
        <v>1</v>
      </c>
      <c r="N763" s="3">
        <v>0</v>
      </c>
      <c r="O763" s="15">
        <f t="shared" si="67"/>
        <v>2.5</v>
      </c>
      <c r="P763">
        <v>0</v>
      </c>
      <c r="Q763">
        <v>0</v>
      </c>
      <c r="R763">
        <v>1</v>
      </c>
      <c r="S763" s="13">
        <f t="shared" si="68"/>
        <v>0</v>
      </c>
      <c r="T763" s="13">
        <f t="shared" si="69"/>
        <v>0</v>
      </c>
      <c r="U763">
        <v>11</v>
      </c>
      <c r="V763">
        <v>3</v>
      </c>
      <c r="W763">
        <v>1</v>
      </c>
      <c r="X763" s="2">
        <v>104.7333333333</v>
      </c>
      <c r="Y763" s="21">
        <v>1.8666666667</v>
      </c>
      <c r="Z763">
        <v>1.83</v>
      </c>
      <c r="AA763">
        <v>2.8</v>
      </c>
      <c r="AB763" s="32">
        <f t="shared" si="70"/>
        <v>0.39524838012958968</v>
      </c>
      <c r="AE763" s="17" t="str">
        <f t="shared" si="71"/>
        <v xml:space="preserve"> </v>
      </c>
      <c r="AF763" s="35">
        <v>4</v>
      </c>
      <c r="AG763" s="35">
        <v>9</v>
      </c>
      <c r="AH763" s="35">
        <v>6</v>
      </c>
      <c r="AI763" s="35">
        <v>66</v>
      </c>
      <c r="AJ763" s="35">
        <v>3</v>
      </c>
      <c r="AK763" s="35">
        <v>33</v>
      </c>
      <c r="AL763" s="35">
        <v>50</v>
      </c>
      <c r="AM763" s="35">
        <v>4</v>
      </c>
      <c r="AN763">
        <v>2</v>
      </c>
      <c r="AO763">
        <v>2</v>
      </c>
      <c r="AP763" s="2">
        <v>-82.75</v>
      </c>
      <c r="AQ763" s="2">
        <v>6.8</v>
      </c>
      <c r="AR763" s="2">
        <v>78.745999999999995</v>
      </c>
      <c r="AS763" s="21">
        <v>-2.3439999999999999</v>
      </c>
      <c r="AT763" s="2">
        <v>-8.3000000000000007</v>
      </c>
      <c r="AU763" s="2">
        <v>1.3</v>
      </c>
      <c r="AV763" s="2">
        <v>-0.5</v>
      </c>
      <c r="AW763" s="2">
        <v>0.30000000000000004</v>
      </c>
      <c r="AX763" s="2">
        <v>-1.7000000000000002</v>
      </c>
      <c r="AY763" s="2">
        <v>-0.60000000000000009</v>
      </c>
    </row>
    <row r="764" spans="1:51" x14ac:dyDescent="0.2">
      <c r="A764" s="12" t="s">
        <v>1533</v>
      </c>
      <c r="B764" s="12" t="s">
        <v>1717</v>
      </c>
      <c r="C764" t="s">
        <v>1716</v>
      </c>
      <c r="D764" t="s">
        <v>162</v>
      </c>
      <c r="E764" s="12" t="s">
        <v>113</v>
      </c>
      <c r="F764">
        <v>78</v>
      </c>
      <c r="G764">
        <v>0</v>
      </c>
      <c r="H764">
        <v>0</v>
      </c>
      <c r="I764" s="31">
        <f t="shared" si="66"/>
        <v>0</v>
      </c>
      <c r="J764">
        <v>0</v>
      </c>
      <c r="K764">
        <v>0</v>
      </c>
      <c r="L764" s="3">
        <v>0</v>
      </c>
      <c r="M764" s="3">
        <v>0</v>
      </c>
      <c r="N764" s="3">
        <v>0</v>
      </c>
      <c r="O764" s="15">
        <f t="shared" si="67"/>
        <v>0</v>
      </c>
      <c r="P764">
        <v>0</v>
      </c>
      <c r="Q764">
        <v>0</v>
      </c>
      <c r="R764">
        <v>0</v>
      </c>
      <c r="S764" s="13">
        <f t="shared" si="68"/>
        <v>0</v>
      </c>
      <c r="T764" s="13">
        <f t="shared" si="69"/>
        <v>0</v>
      </c>
      <c r="U764">
        <v>0</v>
      </c>
      <c r="V764">
        <v>1</v>
      </c>
      <c r="W764">
        <v>0</v>
      </c>
      <c r="X764" s="2">
        <v>5.75</v>
      </c>
      <c r="Y764" s="21">
        <v>6.6666666700000002E-2</v>
      </c>
      <c r="Z764">
        <v>7.0000000000000007E-2</v>
      </c>
      <c r="AA764">
        <v>6.4</v>
      </c>
      <c r="AB764" s="32">
        <f t="shared" si="70"/>
        <v>1.0819165378670788E-2</v>
      </c>
      <c r="AC764">
        <v>0</v>
      </c>
      <c r="AD764">
        <v>1</v>
      </c>
      <c r="AE764" s="17">
        <f t="shared" si="71"/>
        <v>0</v>
      </c>
      <c r="AF764" s="35">
        <v>0</v>
      </c>
      <c r="AG764" s="35">
        <v>0</v>
      </c>
      <c r="AH764" s="35">
        <v>1</v>
      </c>
      <c r="AI764" s="35">
        <v>0</v>
      </c>
      <c r="AJ764" s="35">
        <v>0</v>
      </c>
      <c r="AK764" s="35">
        <v>1</v>
      </c>
      <c r="AL764" s="35">
        <v>2</v>
      </c>
      <c r="AM764" s="35">
        <v>1</v>
      </c>
      <c r="AN764">
        <v>1</v>
      </c>
      <c r="AO764">
        <v>0</v>
      </c>
      <c r="AP764" s="2">
        <v>-10.43</v>
      </c>
      <c r="AQ764" s="2">
        <v>55.7</v>
      </c>
      <c r="AR764" s="2">
        <v>81.760000000000005</v>
      </c>
      <c r="AS764" s="21">
        <v>9.1999999999999993</v>
      </c>
      <c r="AT764" s="2">
        <v>-0.1</v>
      </c>
      <c r="AU764" s="2">
        <v>0.4</v>
      </c>
      <c r="AV764" s="2">
        <v>-0.2</v>
      </c>
      <c r="AW764" s="2">
        <v>0</v>
      </c>
      <c r="AX764" s="2">
        <v>-0.1</v>
      </c>
      <c r="AY764" s="2">
        <v>0.1</v>
      </c>
    </row>
    <row r="765" spans="1:51" x14ac:dyDescent="0.2">
      <c r="A765" s="12" t="s">
        <v>1533</v>
      </c>
      <c r="B765" s="12" t="s">
        <v>2368</v>
      </c>
      <c r="C765" t="s">
        <v>2367</v>
      </c>
      <c r="D765" t="s">
        <v>300</v>
      </c>
      <c r="E765" s="12" t="s">
        <v>178</v>
      </c>
      <c r="F765">
        <v>5</v>
      </c>
      <c r="G765">
        <v>0</v>
      </c>
      <c r="H765">
        <v>0</v>
      </c>
      <c r="I765" s="31">
        <f t="shared" si="66"/>
        <v>0</v>
      </c>
      <c r="J765">
        <v>0</v>
      </c>
      <c r="K765">
        <v>0</v>
      </c>
      <c r="L765" s="3">
        <v>0</v>
      </c>
      <c r="M765" s="3">
        <v>0</v>
      </c>
      <c r="N765" s="3">
        <v>0</v>
      </c>
      <c r="O765" s="15">
        <f t="shared" si="67"/>
        <v>0</v>
      </c>
      <c r="P765">
        <v>0</v>
      </c>
      <c r="Q765">
        <v>1</v>
      </c>
      <c r="R765">
        <v>0</v>
      </c>
      <c r="S765" s="13">
        <f t="shared" si="68"/>
        <v>0</v>
      </c>
      <c r="T765" s="13">
        <f t="shared" si="69"/>
        <v>0</v>
      </c>
      <c r="U765">
        <v>1</v>
      </c>
      <c r="V765">
        <v>0</v>
      </c>
      <c r="W765">
        <v>1</v>
      </c>
      <c r="X765" s="2">
        <v>9.1333333332999995</v>
      </c>
      <c r="Y765" s="21">
        <v>1.8166666667</v>
      </c>
      <c r="Z765">
        <v>1.72</v>
      </c>
      <c r="AA765">
        <v>3.39</v>
      </c>
      <c r="AB765" s="32">
        <f t="shared" si="70"/>
        <v>0.33659491193737767</v>
      </c>
      <c r="AE765" s="17" t="str">
        <f t="shared" si="71"/>
        <v xml:space="preserve"> </v>
      </c>
      <c r="AF765" s="35">
        <v>0</v>
      </c>
      <c r="AG765" s="35">
        <v>1</v>
      </c>
      <c r="AH765" s="35">
        <v>2</v>
      </c>
      <c r="AI765" s="35">
        <v>5</v>
      </c>
      <c r="AJ765" s="35">
        <v>1</v>
      </c>
      <c r="AK765" s="35">
        <v>1</v>
      </c>
      <c r="AL765" s="35">
        <v>1</v>
      </c>
      <c r="AM765" s="35">
        <v>0</v>
      </c>
      <c r="AN765">
        <v>0</v>
      </c>
      <c r="AO765">
        <v>0</v>
      </c>
      <c r="AP765" s="2">
        <v>-34.880000000000003</v>
      </c>
      <c r="AQ765" s="2">
        <v>18.3</v>
      </c>
      <c r="AR765" s="2">
        <v>81.489999999999995</v>
      </c>
      <c r="AS765" s="21">
        <v>3.07</v>
      </c>
      <c r="AT765" s="2">
        <v>-0.30000000000000004</v>
      </c>
      <c r="AU765" s="2">
        <v>0.30000000000000004</v>
      </c>
      <c r="AV765" s="2">
        <v>-0.2</v>
      </c>
      <c r="AW765" s="2">
        <v>0</v>
      </c>
      <c r="AX765" s="2">
        <v>-0.1</v>
      </c>
      <c r="AY765" s="2">
        <v>0.1</v>
      </c>
    </row>
    <row r="766" spans="1:51" x14ac:dyDescent="0.2">
      <c r="A766" s="12" t="s">
        <v>3518</v>
      </c>
      <c r="B766" s="12" t="s">
        <v>3519</v>
      </c>
      <c r="C766" t="s">
        <v>3517</v>
      </c>
      <c r="D766" t="s">
        <v>317</v>
      </c>
      <c r="E766" s="12" t="s">
        <v>113</v>
      </c>
      <c r="F766">
        <v>76</v>
      </c>
      <c r="G766">
        <v>1</v>
      </c>
      <c r="H766">
        <v>0</v>
      </c>
      <c r="I766" s="31">
        <f t="shared" si="66"/>
        <v>1</v>
      </c>
      <c r="J766">
        <v>0</v>
      </c>
      <c r="K766">
        <v>0</v>
      </c>
      <c r="L766" s="3">
        <v>1</v>
      </c>
      <c r="M766" s="3">
        <v>0</v>
      </c>
      <c r="N766" s="3">
        <v>0</v>
      </c>
      <c r="O766" s="15">
        <f t="shared" si="67"/>
        <v>0</v>
      </c>
      <c r="P766">
        <v>5</v>
      </c>
      <c r="Q766">
        <v>3</v>
      </c>
      <c r="R766">
        <v>3</v>
      </c>
      <c r="S766" s="13">
        <f t="shared" si="68"/>
        <v>0.2</v>
      </c>
      <c r="T766" s="13">
        <f t="shared" si="69"/>
        <v>9.0909090909090912E-2</v>
      </c>
      <c r="U766">
        <v>4</v>
      </c>
      <c r="V766">
        <v>1</v>
      </c>
      <c r="W766">
        <v>1</v>
      </c>
      <c r="X766" s="2">
        <v>93.65</v>
      </c>
      <c r="Y766" s="21">
        <v>1.2166666667000001</v>
      </c>
      <c r="Z766">
        <v>1.24</v>
      </c>
      <c r="AA766">
        <v>3.7</v>
      </c>
      <c r="AB766" s="32">
        <f t="shared" si="70"/>
        <v>0.25101214574898784</v>
      </c>
      <c r="AC766">
        <v>8</v>
      </c>
      <c r="AD766">
        <v>3</v>
      </c>
      <c r="AE766" s="17">
        <f t="shared" si="71"/>
        <v>0.72727272727272729</v>
      </c>
      <c r="AF766" s="35">
        <v>1</v>
      </c>
      <c r="AG766" s="35">
        <v>15</v>
      </c>
      <c r="AH766" s="35">
        <v>9</v>
      </c>
      <c r="AI766" s="35">
        <v>78</v>
      </c>
      <c r="AJ766" s="35">
        <v>4</v>
      </c>
      <c r="AK766" s="35">
        <v>30</v>
      </c>
      <c r="AL766" s="35">
        <v>33</v>
      </c>
      <c r="AM766" s="35">
        <v>5</v>
      </c>
      <c r="AN766">
        <v>1</v>
      </c>
      <c r="AO766">
        <v>2</v>
      </c>
      <c r="AP766" s="2">
        <v>-87.34</v>
      </c>
      <c r="AQ766" s="2">
        <v>-3.9</v>
      </c>
      <c r="AR766" s="2">
        <v>82.289000000000001</v>
      </c>
      <c r="AS766" s="21">
        <v>-1.0740000000000001</v>
      </c>
      <c r="AT766" s="2">
        <v>-12.5</v>
      </c>
      <c r="AU766" s="2">
        <v>-3.9</v>
      </c>
      <c r="AV766" s="2">
        <v>-0.4</v>
      </c>
      <c r="AW766" s="2">
        <v>0.4</v>
      </c>
      <c r="AX766" s="2">
        <v>1.3</v>
      </c>
      <c r="AY766" s="2">
        <v>-2.6</v>
      </c>
    </row>
    <row r="767" spans="1:51" x14ac:dyDescent="0.2">
      <c r="A767" s="12" t="s">
        <v>412</v>
      </c>
      <c r="B767" s="12" t="s">
        <v>413</v>
      </c>
      <c r="C767" t="s">
        <v>411</v>
      </c>
      <c r="D767" t="s">
        <v>317</v>
      </c>
      <c r="E767" s="12" t="s">
        <v>156</v>
      </c>
      <c r="F767">
        <v>62</v>
      </c>
      <c r="G767">
        <v>0</v>
      </c>
      <c r="H767">
        <v>0</v>
      </c>
      <c r="I767" s="31">
        <f t="shared" si="66"/>
        <v>0</v>
      </c>
      <c r="J767">
        <v>0</v>
      </c>
      <c r="K767">
        <v>0</v>
      </c>
      <c r="L767" s="3">
        <v>0</v>
      </c>
      <c r="M767" s="3">
        <v>0</v>
      </c>
      <c r="N767" s="3">
        <v>0</v>
      </c>
      <c r="O767" s="15">
        <f t="shared" si="67"/>
        <v>0</v>
      </c>
      <c r="P767">
        <v>2</v>
      </c>
      <c r="Q767">
        <v>1</v>
      </c>
      <c r="R767">
        <v>1</v>
      </c>
      <c r="S767" s="13">
        <f t="shared" si="68"/>
        <v>0</v>
      </c>
      <c r="T767" s="13">
        <f t="shared" si="69"/>
        <v>0</v>
      </c>
      <c r="U767">
        <v>0</v>
      </c>
      <c r="V767">
        <v>2</v>
      </c>
      <c r="W767">
        <v>0</v>
      </c>
      <c r="X767" s="2">
        <v>22.733333333299999</v>
      </c>
      <c r="Y767" s="21">
        <v>0.36666666670000003</v>
      </c>
      <c r="Z767">
        <v>0.37</v>
      </c>
      <c r="AA767">
        <v>4.6500000000000004</v>
      </c>
      <c r="AB767" s="32">
        <f t="shared" si="70"/>
        <v>7.3705179282868516E-2</v>
      </c>
      <c r="AC767">
        <v>1</v>
      </c>
      <c r="AD767">
        <v>1</v>
      </c>
      <c r="AE767" s="17">
        <f t="shared" si="71"/>
        <v>0.5</v>
      </c>
      <c r="AF767" s="35">
        <v>2</v>
      </c>
      <c r="AG767" s="35">
        <v>2</v>
      </c>
      <c r="AH767" s="35">
        <v>5</v>
      </c>
      <c r="AI767" s="35">
        <v>18</v>
      </c>
      <c r="AJ767" s="35">
        <v>2</v>
      </c>
      <c r="AK767" s="35">
        <v>6</v>
      </c>
      <c r="AL767" s="35">
        <v>3</v>
      </c>
      <c r="AM767" s="35">
        <v>2</v>
      </c>
      <c r="AN767">
        <v>1</v>
      </c>
      <c r="AO767">
        <v>0</v>
      </c>
      <c r="AP767" s="2">
        <v>-47.51</v>
      </c>
      <c r="AQ767" s="2">
        <v>36.6</v>
      </c>
      <c r="AR767" s="2">
        <v>95.01</v>
      </c>
      <c r="AS767" s="21">
        <v>4.9000000000000004</v>
      </c>
      <c r="AT767" s="2">
        <v>-2.7</v>
      </c>
      <c r="AU767" s="2">
        <v>-0.8</v>
      </c>
      <c r="AV767" s="2">
        <v>-0.2</v>
      </c>
      <c r="AW767" s="2">
        <v>0.1</v>
      </c>
      <c r="AX767" s="2">
        <v>0.4</v>
      </c>
      <c r="AY767" s="2">
        <v>-0.60000000000000009</v>
      </c>
    </row>
    <row r="768" spans="1:51" x14ac:dyDescent="0.2">
      <c r="A768" s="12" t="s">
        <v>412</v>
      </c>
      <c r="B768" s="12" t="s">
        <v>900</v>
      </c>
      <c r="C768" t="s">
        <v>899</v>
      </c>
      <c r="D768" t="s">
        <v>223</v>
      </c>
      <c r="E768" s="12" t="s">
        <v>901</v>
      </c>
      <c r="F768">
        <v>6</v>
      </c>
      <c r="G768">
        <v>0</v>
      </c>
      <c r="H768">
        <v>0</v>
      </c>
      <c r="I768" s="31">
        <f t="shared" si="66"/>
        <v>0</v>
      </c>
      <c r="J768">
        <v>0</v>
      </c>
      <c r="K768">
        <v>0</v>
      </c>
      <c r="L768" s="3">
        <v>0</v>
      </c>
      <c r="M768" s="3">
        <v>0</v>
      </c>
      <c r="N768" s="3">
        <v>0</v>
      </c>
      <c r="O768" s="15">
        <f t="shared" si="67"/>
        <v>0</v>
      </c>
      <c r="P768">
        <v>0</v>
      </c>
      <c r="Q768">
        <v>0</v>
      </c>
      <c r="R768">
        <v>0</v>
      </c>
      <c r="S768" s="13">
        <f t="shared" si="68"/>
        <v>0</v>
      </c>
      <c r="T768" s="13">
        <f t="shared" si="69"/>
        <v>0</v>
      </c>
      <c r="U768">
        <v>0</v>
      </c>
      <c r="V768">
        <v>0</v>
      </c>
      <c r="W768">
        <v>0</v>
      </c>
      <c r="X768" s="2">
        <v>0</v>
      </c>
      <c r="Y768" s="21">
        <v>0</v>
      </c>
      <c r="AB768" s="32">
        <f t="shared" si="70"/>
        <v>0</v>
      </c>
      <c r="AC768">
        <v>0</v>
      </c>
      <c r="AD768">
        <v>0</v>
      </c>
      <c r="AE768" s="17" t="str">
        <f t="shared" si="71"/>
        <v xml:space="preserve"> </v>
      </c>
      <c r="AF768" s="35">
        <v>0</v>
      </c>
      <c r="AG768" s="35">
        <v>0</v>
      </c>
      <c r="AH768" s="35">
        <v>0</v>
      </c>
      <c r="AI768" s="35">
        <v>0</v>
      </c>
      <c r="AJ768" s="35">
        <v>0</v>
      </c>
      <c r="AK768" s="35">
        <v>0</v>
      </c>
      <c r="AL768" s="35">
        <v>0</v>
      </c>
      <c r="AM768" s="35">
        <v>0</v>
      </c>
      <c r="AN768">
        <v>0</v>
      </c>
      <c r="AO768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</row>
    <row r="769" spans="1:51" x14ac:dyDescent="0.2">
      <c r="A769" s="12" t="s">
        <v>412</v>
      </c>
      <c r="B769" s="12" t="s">
        <v>961</v>
      </c>
      <c r="C769" t="s">
        <v>960</v>
      </c>
      <c r="D769" t="s">
        <v>162</v>
      </c>
      <c r="E769" s="12" t="s">
        <v>170</v>
      </c>
      <c r="F769">
        <v>82</v>
      </c>
      <c r="G769">
        <v>1</v>
      </c>
      <c r="H769">
        <v>4</v>
      </c>
      <c r="I769" s="31">
        <f t="shared" si="66"/>
        <v>5</v>
      </c>
      <c r="J769">
        <v>3</v>
      </c>
      <c r="K769">
        <v>0</v>
      </c>
      <c r="L769" s="3">
        <v>1</v>
      </c>
      <c r="M769" s="3">
        <v>4</v>
      </c>
      <c r="N769" s="3">
        <v>0</v>
      </c>
      <c r="O769" s="15">
        <f t="shared" si="67"/>
        <v>24</v>
      </c>
      <c r="P769">
        <v>16</v>
      </c>
      <c r="Q769">
        <v>4</v>
      </c>
      <c r="R769">
        <v>0</v>
      </c>
      <c r="S769" s="13">
        <f t="shared" si="68"/>
        <v>6.25E-2</v>
      </c>
      <c r="T769" s="13">
        <f t="shared" si="69"/>
        <v>0.05</v>
      </c>
      <c r="U769">
        <v>10</v>
      </c>
      <c r="V769">
        <v>3</v>
      </c>
      <c r="W769">
        <v>9</v>
      </c>
      <c r="X769" s="2">
        <v>281.36666666669998</v>
      </c>
      <c r="Y769" s="21">
        <v>3.4166666666999999</v>
      </c>
      <c r="Z769">
        <v>3.34</v>
      </c>
      <c r="AA769">
        <v>3.08</v>
      </c>
      <c r="AB769" s="32">
        <f t="shared" si="70"/>
        <v>0.52024922118380057</v>
      </c>
      <c r="AC769">
        <v>101</v>
      </c>
      <c r="AD769">
        <v>127</v>
      </c>
      <c r="AE769" s="17">
        <f t="shared" si="71"/>
        <v>0.44298245614035087</v>
      </c>
      <c r="AF769" s="35">
        <v>7</v>
      </c>
      <c r="AG769" s="35">
        <v>23</v>
      </c>
      <c r="AH769" s="35">
        <v>49</v>
      </c>
      <c r="AI769" s="35">
        <v>174</v>
      </c>
      <c r="AJ769" s="35">
        <v>14</v>
      </c>
      <c r="AK769" s="35">
        <v>85</v>
      </c>
      <c r="AL769" s="35">
        <v>99</v>
      </c>
      <c r="AM769" s="35">
        <v>9</v>
      </c>
      <c r="AN769">
        <v>1</v>
      </c>
      <c r="AO769">
        <v>0</v>
      </c>
      <c r="AP769" s="2">
        <v>-66.11</v>
      </c>
      <c r="AQ769" s="2">
        <v>0.1</v>
      </c>
      <c r="AR769" s="2">
        <v>84.808999999999997</v>
      </c>
      <c r="AS769" s="21">
        <v>2.7030000000000003</v>
      </c>
      <c r="AT769" s="2">
        <v>-19.8</v>
      </c>
      <c r="AU769" s="2">
        <v>6.3</v>
      </c>
      <c r="AV769" s="2">
        <v>1</v>
      </c>
      <c r="AW769" s="2">
        <v>0.9</v>
      </c>
      <c r="AX769" s="2">
        <v>-4.5999999999999996</v>
      </c>
      <c r="AY769" s="2">
        <v>3.6</v>
      </c>
    </row>
    <row r="770" spans="1:51" x14ac:dyDescent="0.2">
      <c r="A770" s="12" t="s">
        <v>412</v>
      </c>
      <c r="B770" s="12" t="s">
        <v>2507</v>
      </c>
      <c r="C770" t="s">
        <v>2506</v>
      </c>
      <c r="D770" t="s">
        <v>155</v>
      </c>
      <c r="E770" s="12" t="s">
        <v>170</v>
      </c>
      <c r="F770">
        <v>75</v>
      </c>
      <c r="G770">
        <v>0</v>
      </c>
      <c r="H770">
        <v>0</v>
      </c>
      <c r="I770" s="31">
        <f t="shared" ref="I770:I833" si="72">G770+H770</f>
        <v>0</v>
      </c>
      <c r="J770">
        <v>0</v>
      </c>
      <c r="K770">
        <v>0</v>
      </c>
      <c r="L770" s="3">
        <v>0</v>
      </c>
      <c r="M770" s="3">
        <v>0</v>
      </c>
      <c r="N770" s="3">
        <v>0</v>
      </c>
      <c r="O770" s="15">
        <f t="shared" ref="O770:O833" si="73">IF(AF770&gt;0,J770/(AF770/(AF770+AH770)),0)</f>
        <v>0</v>
      </c>
      <c r="P770">
        <v>3</v>
      </c>
      <c r="Q770">
        <v>0</v>
      </c>
      <c r="R770">
        <v>0</v>
      </c>
      <c r="S770" s="13">
        <f t="shared" ref="S770:S833" si="74">IF(P770&gt;0,G770/P770,0)</f>
        <v>0</v>
      </c>
      <c r="T770" s="13">
        <f t="shared" ref="T770:T833" si="75">IF(SUM(P770:R770)&gt;0,G770/SUM(P770:R770),0)</f>
        <v>0</v>
      </c>
      <c r="U770">
        <v>0</v>
      </c>
      <c r="V770">
        <v>0</v>
      </c>
      <c r="W770">
        <v>0</v>
      </c>
      <c r="X770" s="2">
        <v>18.8</v>
      </c>
      <c r="Y770" s="21">
        <v>0.25</v>
      </c>
      <c r="Z770">
        <v>0.25</v>
      </c>
      <c r="AA770">
        <v>4.2300000000000004</v>
      </c>
      <c r="AB770" s="32">
        <f t="shared" ref="AB770:AB833" si="76">IF(Z770&gt;0,Z770/(Z770+AA770),0)</f>
        <v>5.5803571428571425E-2</v>
      </c>
      <c r="AC770">
        <v>5</v>
      </c>
      <c r="AD770">
        <v>13</v>
      </c>
      <c r="AE770" s="17">
        <f t="shared" ref="AE770:AE833" si="77">IF((AC770+AD770)&gt;0,AC770/(AC770+AD770)," ")</f>
        <v>0.27777777777777779</v>
      </c>
      <c r="AF770" s="35">
        <v>0</v>
      </c>
      <c r="AG770" s="35">
        <v>1</v>
      </c>
      <c r="AH770" s="35">
        <v>4</v>
      </c>
      <c r="AI770" s="35">
        <v>11</v>
      </c>
      <c r="AJ770" s="35">
        <v>1</v>
      </c>
      <c r="AK770" s="35">
        <v>5</v>
      </c>
      <c r="AL770" s="35">
        <v>3</v>
      </c>
      <c r="AM770" s="35">
        <v>1</v>
      </c>
      <c r="AN770">
        <v>0</v>
      </c>
      <c r="AO770">
        <v>0</v>
      </c>
      <c r="AP770" s="2">
        <v>-44.29</v>
      </c>
      <c r="AQ770" s="2">
        <v>38.299999999999997</v>
      </c>
      <c r="AR770" s="2">
        <v>72.063000000000002</v>
      </c>
      <c r="AS770" s="21">
        <v>-1.863</v>
      </c>
      <c r="AT770" s="2">
        <v>-0.4</v>
      </c>
      <c r="AU770" s="2">
        <v>1.2</v>
      </c>
      <c r="AV770" s="2">
        <v>0</v>
      </c>
      <c r="AW770" s="2">
        <v>0.1</v>
      </c>
      <c r="AX770" s="2">
        <v>-0.2</v>
      </c>
      <c r="AY770" s="2">
        <v>1</v>
      </c>
    </row>
    <row r="771" spans="1:51" x14ac:dyDescent="0.2">
      <c r="A771" s="12" t="s">
        <v>1539</v>
      </c>
      <c r="B771" s="12" t="s">
        <v>1540</v>
      </c>
      <c r="C771" t="s">
        <v>1538</v>
      </c>
      <c r="D771" t="s">
        <v>393</v>
      </c>
      <c r="E771" s="12" t="s">
        <v>178</v>
      </c>
      <c r="F771">
        <v>76</v>
      </c>
      <c r="G771">
        <v>0</v>
      </c>
      <c r="H771">
        <v>0</v>
      </c>
      <c r="I771" s="31">
        <f t="shared" si="72"/>
        <v>0</v>
      </c>
      <c r="J771">
        <v>0</v>
      </c>
      <c r="K771">
        <v>0</v>
      </c>
      <c r="L771" s="3">
        <v>0</v>
      </c>
      <c r="M771" s="3">
        <v>0</v>
      </c>
      <c r="N771" s="3">
        <v>0</v>
      </c>
      <c r="O771" s="15">
        <f t="shared" si="73"/>
        <v>0</v>
      </c>
      <c r="P771">
        <v>0</v>
      </c>
      <c r="Q771">
        <v>1</v>
      </c>
      <c r="R771">
        <v>0</v>
      </c>
      <c r="S771" s="13">
        <f t="shared" si="74"/>
        <v>0</v>
      </c>
      <c r="T771" s="13">
        <f t="shared" si="75"/>
        <v>0</v>
      </c>
      <c r="U771">
        <v>0</v>
      </c>
      <c r="V771">
        <v>0</v>
      </c>
      <c r="W771">
        <v>0</v>
      </c>
      <c r="X771" s="2">
        <v>18.416666666699999</v>
      </c>
      <c r="Y771" s="21">
        <v>0.2333333333</v>
      </c>
      <c r="Z771">
        <v>0.23</v>
      </c>
      <c r="AA771">
        <v>4.66</v>
      </c>
      <c r="AB771" s="32">
        <f t="shared" si="76"/>
        <v>4.7034764826175864E-2</v>
      </c>
      <c r="AE771" s="17" t="str">
        <f t="shared" si="77"/>
        <v xml:space="preserve"> </v>
      </c>
      <c r="AF771" s="35">
        <v>0</v>
      </c>
      <c r="AG771" s="35">
        <v>2</v>
      </c>
      <c r="AH771" s="35">
        <v>5</v>
      </c>
      <c r="AI771" s="35">
        <v>19</v>
      </c>
      <c r="AJ771" s="35">
        <v>1</v>
      </c>
      <c r="AK771" s="35">
        <v>4</v>
      </c>
      <c r="AL771" s="35">
        <v>4</v>
      </c>
      <c r="AM771" s="35">
        <v>1</v>
      </c>
      <c r="AN771">
        <v>0</v>
      </c>
      <c r="AO771">
        <v>0</v>
      </c>
      <c r="AP771" s="2">
        <v>-74.09</v>
      </c>
      <c r="AQ771" s="2">
        <v>10.6</v>
      </c>
      <c r="AR771" s="2">
        <v>75.921000000000006</v>
      </c>
      <c r="AS771" s="21">
        <v>-5.6379999999999999</v>
      </c>
      <c r="AT771" s="2">
        <v>-2.1</v>
      </c>
      <c r="AU771" s="2">
        <v>-0.60000000000000009</v>
      </c>
      <c r="AV771" s="2">
        <v>-0.4</v>
      </c>
      <c r="AW771" s="2">
        <v>-0.1</v>
      </c>
      <c r="AX771" s="2">
        <v>0.1</v>
      </c>
      <c r="AY771" s="2">
        <v>-1</v>
      </c>
    </row>
    <row r="772" spans="1:51" x14ac:dyDescent="0.2">
      <c r="A772" s="12" t="s">
        <v>1943</v>
      </c>
      <c r="B772" s="12" t="s">
        <v>1933</v>
      </c>
      <c r="C772" t="s">
        <v>1942</v>
      </c>
      <c r="D772" t="s">
        <v>343</v>
      </c>
      <c r="E772" s="12" t="s">
        <v>178</v>
      </c>
      <c r="F772">
        <v>77</v>
      </c>
      <c r="G772">
        <v>0</v>
      </c>
      <c r="H772">
        <v>0</v>
      </c>
      <c r="I772" s="31">
        <f t="shared" si="72"/>
        <v>0</v>
      </c>
      <c r="J772">
        <v>0</v>
      </c>
      <c r="K772">
        <v>0</v>
      </c>
      <c r="L772" s="3">
        <v>0</v>
      </c>
      <c r="M772" s="3">
        <v>0</v>
      </c>
      <c r="N772" s="3">
        <v>0</v>
      </c>
      <c r="O772" s="15">
        <f t="shared" si="73"/>
        <v>0</v>
      </c>
      <c r="P772">
        <v>1</v>
      </c>
      <c r="Q772">
        <v>1</v>
      </c>
      <c r="R772">
        <v>1</v>
      </c>
      <c r="S772" s="13">
        <f t="shared" si="74"/>
        <v>0</v>
      </c>
      <c r="T772" s="13">
        <f t="shared" si="75"/>
        <v>0</v>
      </c>
      <c r="U772">
        <v>13</v>
      </c>
      <c r="V772">
        <v>5</v>
      </c>
      <c r="W772">
        <v>2</v>
      </c>
      <c r="X772" s="2">
        <v>128.13333333329999</v>
      </c>
      <c r="Y772" s="21">
        <v>1.65</v>
      </c>
      <c r="Z772">
        <v>1.65</v>
      </c>
      <c r="AA772">
        <v>3.23</v>
      </c>
      <c r="AB772" s="32">
        <f t="shared" si="76"/>
        <v>0.33811475409836067</v>
      </c>
      <c r="AE772" s="17" t="str">
        <f t="shared" si="77"/>
        <v xml:space="preserve"> </v>
      </c>
      <c r="AF772" s="35">
        <v>1</v>
      </c>
      <c r="AG772" s="35">
        <v>13</v>
      </c>
      <c r="AH772" s="35">
        <v>7</v>
      </c>
      <c r="AI772" s="35">
        <v>93</v>
      </c>
      <c r="AJ772" s="35">
        <v>5</v>
      </c>
      <c r="AK772" s="35">
        <v>55</v>
      </c>
      <c r="AL772" s="35">
        <v>57</v>
      </c>
      <c r="AM772" s="35">
        <v>4</v>
      </c>
      <c r="AN772">
        <v>0</v>
      </c>
      <c r="AO772">
        <v>1</v>
      </c>
      <c r="AP772" s="2">
        <v>-94.91</v>
      </c>
      <c r="AQ772" s="2">
        <v>-11</v>
      </c>
      <c r="AR772" s="2">
        <v>90.302000000000007</v>
      </c>
      <c r="AS772" s="21">
        <v>12.858000000000001</v>
      </c>
      <c r="AT772" s="2">
        <v>-13.5</v>
      </c>
      <c r="AU772" s="2">
        <v>-1.1000000000000001</v>
      </c>
      <c r="AV772" s="2">
        <v>-0.2</v>
      </c>
      <c r="AW772" s="2">
        <v>0.60000000000000009</v>
      </c>
      <c r="AX772" s="2">
        <v>0.9</v>
      </c>
      <c r="AY772" s="2">
        <v>0.30000000000000004</v>
      </c>
    </row>
    <row r="773" spans="1:51" x14ac:dyDescent="0.2">
      <c r="A773" s="12" t="s">
        <v>1094</v>
      </c>
      <c r="B773" s="12" t="s">
        <v>1095</v>
      </c>
      <c r="C773" t="s">
        <v>1093</v>
      </c>
      <c r="D773" t="s">
        <v>460</v>
      </c>
      <c r="E773" s="12" t="s">
        <v>148</v>
      </c>
      <c r="F773">
        <v>69</v>
      </c>
      <c r="G773">
        <v>0</v>
      </c>
      <c r="H773">
        <v>0</v>
      </c>
      <c r="I773" s="31">
        <f t="shared" si="72"/>
        <v>0</v>
      </c>
      <c r="J773">
        <v>0</v>
      </c>
      <c r="K773">
        <v>0</v>
      </c>
      <c r="L773" s="3">
        <v>0</v>
      </c>
      <c r="M773" s="3">
        <v>0</v>
      </c>
      <c r="N773" s="3">
        <v>0</v>
      </c>
      <c r="O773" s="15">
        <f t="shared" si="73"/>
        <v>0</v>
      </c>
      <c r="P773">
        <v>0</v>
      </c>
      <c r="Q773">
        <v>0</v>
      </c>
      <c r="R773">
        <v>0</v>
      </c>
      <c r="S773" s="13">
        <f t="shared" si="74"/>
        <v>0</v>
      </c>
      <c r="T773" s="13">
        <f t="shared" si="75"/>
        <v>0</v>
      </c>
      <c r="U773">
        <v>0</v>
      </c>
      <c r="V773">
        <v>0</v>
      </c>
      <c r="W773">
        <v>0</v>
      </c>
      <c r="X773" s="2">
        <v>2.6333333333</v>
      </c>
      <c r="Y773" s="21">
        <v>3.3333333300000004E-2</v>
      </c>
      <c r="Z773">
        <v>0.04</v>
      </c>
      <c r="AA773">
        <v>4.9400000000000004</v>
      </c>
      <c r="AB773" s="32">
        <f t="shared" si="76"/>
        <v>8.0321285140562242E-3</v>
      </c>
      <c r="AC773">
        <v>0</v>
      </c>
      <c r="AD773">
        <v>1</v>
      </c>
      <c r="AE773" s="17">
        <f t="shared" si="77"/>
        <v>0</v>
      </c>
      <c r="AF773" s="35">
        <v>0</v>
      </c>
      <c r="AG773" s="35">
        <v>0</v>
      </c>
      <c r="AH773" s="35">
        <v>0</v>
      </c>
      <c r="AI773" s="35">
        <v>4</v>
      </c>
      <c r="AJ773" s="35">
        <v>0</v>
      </c>
      <c r="AK773" s="35">
        <v>0</v>
      </c>
      <c r="AL773" s="35">
        <v>2</v>
      </c>
      <c r="AM773" s="35">
        <v>0</v>
      </c>
      <c r="AN773">
        <v>0</v>
      </c>
      <c r="AO773">
        <v>0</v>
      </c>
      <c r="AP773" s="2">
        <v>-134.16</v>
      </c>
      <c r="AQ773" s="2">
        <v>-39.799999999999997</v>
      </c>
      <c r="AR773" s="2">
        <v>80.617999999999995</v>
      </c>
      <c r="AS773" s="21">
        <v>1.919</v>
      </c>
      <c r="AT773" s="2">
        <v>-0.4</v>
      </c>
      <c r="AU773" s="2">
        <v>-0.1</v>
      </c>
      <c r="AV773" s="2">
        <v>0</v>
      </c>
      <c r="AW773" s="2">
        <v>0</v>
      </c>
      <c r="AX773" s="2">
        <v>0</v>
      </c>
      <c r="AY773" s="2">
        <v>-0.1</v>
      </c>
    </row>
    <row r="774" spans="1:51" x14ac:dyDescent="0.2">
      <c r="A774" s="12" t="s">
        <v>1094</v>
      </c>
      <c r="B774" s="12" t="s">
        <v>2656</v>
      </c>
      <c r="C774" t="s">
        <v>2655</v>
      </c>
      <c r="D774" t="s">
        <v>155</v>
      </c>
      <c r="E774" s="12" t="s">
        <v>178</v>
      </c>
      <c r="F774">
        <v>45</v>
      </c>
      <c r="G774">
        <v>0</v>
      </c>
      <c r="H774">
        <v>0</v>
      </c>
      <c r="I774" s="31">
        <f t="shared" si="72"/>
        <v>0</v>
      </c>
      <c r="J774">
        <v>0</v>
      </c>
      <c r="K774">
        <v>0</v>
      </c>
      <c r="L774" s="3">
        <v>0</v>
      </c>
      <c r="M774" s="3">
        <v>0</v>
      </c>
      <c r="N774" s="3">
        <v>0</v>
      </c>
      <c r="O774" s="15">
        <f t="shared" si="73"/>
        <v>0</v>
      </c>
      <c r="P774">
        <v>0</v>
      </c>
      <c r="Q774">
        <v>0</v>
      </c>
      <c r="R774">
        <v>0</v>
      </c>
      <c r="S774" s="13">
        <f t="shared" si="74"/>
        <v>0</v>
      </c>
      <c r="T774" s="13">
        <f t="shared" si="75"/>
        <v>0</v>
      </c>
      <c r="U774">
        <v>0</v>
      </c>
      <c r="V774">
        <v>0</v>
      </c>
      <c r="W774">
        <v>0</v>
      </c>
      <c r="X774" s="2">
        <v>3.6833333333000002</v>
      </c>
      <c r="Y774" s="21">
        <v>6.6666666700000002E-2</v>
      </c>
      <c r="Z774">
        <v>0.08</v>
      </c>
      <c r="AA774">
        <v>5.37</v>
      </c>
      <c r="AB774" s="32">
        <f t="shared" si="76"/>
        <v>1.4678899082568806E-2</v>
      </c>
      <c r="AE774" s="17" t="str">
        <f t="shared" si="77"/>
        <v xml:space="preserve"> </v>
      </c>
      <c r="AF774" s="35">
        <v>1</v>
      </c>
      <c r="AG774" s="35">
        <v>2</v>
      </c>
      <c r="AH774" s="35">
        <v>0</v>
      </c>
      <c r="AI774" s="35">
        <v>3</v>
      </c>
      <c r="AJ774" s="35">
        <v>0</v>
      </c>
      <c r="AK774" s="35">
        <v>1</v>
      </c>
      <c r="AL774" s="35">
        <v>1</v>
      </c>
      <c r="AM774" s="35">
        <v>0</v>
      </c>
      <c r="AN774">
        <v>1</v>
      </c>
      <c r="AO774">
        <v>0</v>
      </c>
      <c r="AP774" s="2">
        <v>-97.74</v>
      </c>
      <c r="AQ774" s="2">
        <v>-22.8</v>
      </c>
      <c r="AR774" s="2">
        <v>84.42</v>
      </c>
      <c r="AS774" s="21">
        <v>1.6120000000000001</v>
      </c>
      <c r="AT774" s="2">
        <v>-0.30000000000000004</v>
      </c>
      <c r="AU774" s="2">
        <v>0.2</v>
      </c>
      <c r="AV774" s="2">
        <v>0</v>
      </c>
      <c r="AW774" s="2">
        <v>0</v>
      </c>
      <c r="AX774" s="2">
        <v>0</v>
      </c>
      <c r="AY774" s="2">
        <v>0.2</v>
      </c>
    </row>
    <row r="775" spans="1:51" x14ac:dyDescent="0.2">
      <c r="A775" s="12" t="s">
        <v>1812</v>
      </c>
      <c r="B775" s="12" t="s">
        <v>1813</v>
      </c>
      <c r="C775" t="s">
        <v>1811</v>
      </c>
      <c r="D775" t="s">
        <v>393</v>
      </c>
      <c r="E775" s="12" t="s">
        <v>170</v>
      </c>
      <c r="F775">
        <v>77</v>
      </c>
      <c r="G775">
        <v>1</v>
      </c>
      <c r="H775">
        <v>0</v>
      </c>
      <c r="I775" s="31">
        <f t="shared" si="72"/>
        <v>1</v>
      </c>
      <c r="J775">
        <v>0</v>
      </c>
      <c r="K775">
        <v>0</v>
      </c>
      <c r="L775" s="3">
        <v>0</v>
      </c>
      <c r="M775" s="3">
        <v>1</v>
      </c>
      <c r="N775" s="3">
        <v>0</v>
      </c>
      <c r="O775" s="15">
        <f t="shared" si="73"/>
        <v>0</v>
      </c>
      <c r="P775">
        <v>3</v>
      </c>
      <c r="Q775">
        <v>1</v>
      </c>
      <c r="R775">
        <v>0</v>
      </c>
      <c r="S775" s="13">
        <f t="shared" si="74"/>
        <v>0.33333333333333331</v>
      </c>
      <c r="T775" s="13">
        <f t="shared" si="75"/>
        <v>0.25</v>
      </c>
      <c r="U775">
        <v>5</v>
      </c>
      <c r="V775">
        <v>3</v>
      </c>
      <c r="W775">
        <v>0</v>
      </c>
      <c r="X775" s="2">
        <v>90.1</v>
      </c>
      <c r="Y775" s="21">
        <v>1.1666666667000001</v>
      </c>
      <c r="Z775">
        <v>1.1100000000000001</v>
      </c>
      <c r="AA775">
        <v>3.7</v>
      </c>
      <c r="AB775" s="32">
        <f t="shared" si="76"/>
        <v>0.23076923076923075</v>
      </c>
      <c r="AC775">
        <v>17</v>
      </c>
      <c r="AD775">
        <v>32</v>
      </c>
      <c r="AE775" s="17">
        <f t="shared" si="77"/>
        <v>0.34693877551020408</v>
      </c>
      <c r="AF775" s="35">
        <v>1</v>
      </c>
      <c r="AG775" s="35">
        <v>6</v>
      </c>
      <c r="AH775" s="35">
        <v>7</v>
      </c>
      <c r="AI775" s="35">
        <v>66</v>
      </c>
      <c r="AJ775" s="35">
        <v>3</v>
      </c>
      <c r="AK775" s="35">
        <v>17</v>
      </c>
      <c r="AL775" s="35">
        <v>34</v>
      </c>
      <c r="AM775" s="35">
        <v>1</v>
      </c>
      <c r="AN775">
        <v>1</v>
      </c>
      <c r="AO775">
        <v>0</v>
      </c>
      <c r="AP775" s="2">
        <v>-77.760000000000005</v>
      </c>
      <c r="AQ775" s="2">
        <v>10.6</v>
      </c>
      <c r="AR775" s="2">
        <v>80.138000000000005</v>
      </c>
      <c r="AS775" s="21">
        <v>1.155</v>
      </c>
      <c r="AT775" s="2">
        <v>-8.1999999999999993</v>
      </c>
      <c r="AU775" s="2">
        <v>-0.8</v>
      </c>
      <c r="AV775" s="2">
        <v>-0.2</v>
      </c>
      <c r="AW775" s="2">
        <v>0.1</v>
      </c>
      <c r="AX775" s="2">
        <v>0.4</v>
      </c>
      <c r="AY775" s="2">
        <v>-0.60000000000000009</v>
      </c>
    </row>
    <row r="776" spans="1:51" x14ac:dyDescent="0.2">
      <c r="A776" s="12" t="s">
        <v>1812</v>
      </c>
      <c r="B776" s="12" t="s">
        <v>2365</v>
      </c>
      <c r="C776" t="s">
        <v>2364</v>
      </c>
      <c r="D776" s="12" t="s">
        <v>177</v>
      </c>
      <c r="E776" s="12" t="s">
        <v>170</v>
      </c>
      <c r="F776">
        <v>77</v>
      </c>
      <c r="G776">
        <v>0</v>
      </c>
      <c r="H776">
        <v>0</v>
      </c>
      <c r="I776" s="31">
        <f t="shared" si="72"/>
        <v>0</v>
      </c>
      <c r="J776">
        <v>0</v>
      </c>
      <c r="K776">
        <v>0</v>
      </c>
      <c r="L776" s="3">
        <v>0</v>
      </c>
      <c r="M776" s="3">
        <v>0</v>
      </c>
      <c r="N776" s="3">
        <v>0</v>
      </c>
      <c r="O776" s="15">
        <f t="shared" si="73"/>
        <v>0</v>
      </c>
      <c r="P776">
        <v>9</v>
      </c>
      <c r="Q776">
        <v>2</v>
      </c>
      <c r="R776">
        <v>0</v>
      </c>
      <c r="S776" s="13">
        <f t="shared" si="74"/>
        <v>0</v>
      </c>
      <c r="T776" s="13">
        <f t="shared" si="75"/>
        <v>0</v>
      </c>
      <c r="U776">
        <v>8</v>
      </c>
      <c r="V776">
        <v>6</v>
      </c>
      <c r="W776">
        <v>1</v>
      </c>
      <c r="X776" s="2">
        <v>131.8166666667</v>
      </c>
      <c r="Y776" s="21">
        <v>1.7000000000000002</v>
      </c>
      <c r="Z776">
        <v>1.72</v>
      </c>
      <c r="AA776">
        <v>3.25</v>
      </c>
      <c r="AB776" s="32">
        <f t="shared" si="76"/>
        <v>0.34607645875251508</v>
      </c>
      <c r="AC776">
        <v>25</v>
      </c>
      <c r="AD776">
        <v>34</v>
      </c>
      <c r="AE776" s="17">
        <f t="shared" si="77"/>
        <v>0.42372881355932202</v>
      </c>
      <c r="AF776" s="35">
        <v>0</v>
      </c>
      <c r="AG776" s="35">
        <v>18</v>
      </c>
      <c r="AH776" s="35">
        <v>20</v>
      </c>
      <c r="AI776" s="35">
        <v>101</v>
      </c>
      <c r="AJ776" s="35">
        <v>4</v>
      </c>
      <c r="AK776" s="35">
        <v>48</v>
      </c>
      <c r="AL776" s="35">
        <v>45</v>
      </c>
      <c r="AM776" s="35">
        <v>3</v>
      </c>
      <c r="AN776">
        <v>1</v>
      </c>
      <c r="AO776">
        <v>3</v>
      </c>
      <c r="AP776" s="2">
        <v>-83.66</v>
      </c>
      <c r="AQ776" s="2">
        <v>-9.6</v>
      </c>
      <c r="AR776" s="2">
        <v>83.462999999999994</v>
      </c>
      <c r="AS776" s="21">
        <v>3.706</v>
      </c>
      <c r="AT776" s="2">
        <v>-14.4</v>
      </c>
      <c r="AU776" s="2">
        <v>-2.2999999999999998</v>
      </c>
      <c r="AV776" s="2">
        <v>-0.7</v>
      </c>
      <c r="AW776" s="2">
        <v>0.1</v>
      </c>
      <c r="AX776" s="2">
        <v>0.7</v>
      </c>
      <c r="AY776" s="2">
        <v>-2.2000000000000002</v>
      </c>
    </row>
    <row r="777" spans="1:51" x14ac:dyDescent="0.2">
      <c r="A777" s="12" t="s">
        <v>1812</v>
      </c>
      <c r="B777" s="12" t="s">
        <v>3455</v>
      </c>
      <c r="C777" t="s">
        <v>3457</v>
      </c>
      <c r="D777" t="s">
        <v>338</v>
      </c>
      <c r="E777" s="12" t="s">
        <v>113</v>
      </c>
      <c r="F777">
        <v>64</v>
      </c>
      <c r="G777">
        <v>0</v>
      </c>
      <c r="H777">
        <v>0</v>
      </c>
      <c r="I777" s="31">
        <f t="shared" si="72"/>
        <v>0</v>
      </c>
      <c r="J777">
        <v>0</v>
      </c>
      <c r="K777">
        <v>0</v>
      </c>
      <c r="L777" s="3">
        <v>0</v>
      </c>
      <c r="M777" s="3">
        <v>0</v>
      </c>
      <c r="N777" s="3">
        <v>0</v>
      </c>
      <c r="O777" s="15">
        <f t="shared" si="73"/>
        <v>0</v>
      </c>
      <c r="P777">
        <v>0</v>
      </c>
      <c r="Q777">
        <v>0</v>
      </c>
      <c r="R777">
        <v>0</v>
      </c>
      <c r="S777" s="13">
        <f t="shared" si="74"/>
        <v>0</v>
      </c>
      <c r="T777" s="13">
        <f t="shared" si="75"/>
        <v>0</v>
      </c>
      <c r="U777">
        <v>0</v>
      </c>
      <c r="V777">
        <v>0</v>
      </c>
      <c r="W777">
        <v>0</v>
      </c>
      <c r="X777" s="2">
        <v>0</v>
      </c>
      <c r="Y777" s="21">
        <v>0</v>
      </c>
      <c r="AB777" s="32">
        <f t="shared" si="76"/>
        <v>0</v>
      </c>
      <c r="AC777">
        <v>0</v>
      </c>
      <c r="AD777">
        <v>0</v>
      </c>
      <c r="AE777" s="17" t="str">
        <f t="shared" si="77"/>
        <v xml:space="preserve"> </v>
      </c>
      <c r="AF777" s="35">
        <v>0</v>
      </c>
      <c r="AG777" s="35">
        <v>0</v>
      </c>
      <c r="AH777" s="35">
        <v>0</v>
      </c>
      <c r="AI777" s="35">
        <v>0</v>
      </c>
      <c r="AJ777" s="35">
        <v>0</v>
      </c>
      <c r="AK777" s="35">
        <v>0</v>
      </c>
      <c r="AL777" s="35">
        <v>0</v>
      </c>
      <c r="AM777" s="35">
        <v>0</v>
      </c>
      <c r="AN777">
        <v>0</v>
      </c>
      <c r="AO777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</row>
    <row r="778" spans="1:51" x14ac:dyDescent="0.2">
      <c r="A778" s="12" t="s">
        <v>3616</v>
      </c>
      <c r="B778" s="12" t="s">
        <v>3613</v>
      </c>
      <c r="C778" t="s">
        <v>3615</v>
      </c>
      <c r="D778" t="s">
        <v>343</v>
      </c>
      <c r="E778" s="12" t="s">
        <v>178</v>
      </c>
      <c r="F778">
        <v>79</v>
      </c>
      <c r="G778">
        <v>0</v>
      </c>
      <c r="H778">
        <v>0</v>
      </c>
      <c r="I778" s="31">
        <f t="shared" si="72"/>
        <v>0</v>
      </c>
      <c r="J778">
        <v>0</v>
      </c>
      <c r="K778">
        <v>0</v>
      </c>
      <c r="L778" s="3">
        <v>0</v>
      </c>
      <c r="M778" s="3">
        <v>0</v>
      </c>
      <c r="N778" s="3">
        <v>0</v>
      </c>
      <c r="O778" s="15">
        <f t="shared" si="73"/>
        <v>0</v>
      </c>
      <c r="P778">
        <v>10</v>
      </c>
      <c r="Q778">
        <v>1</v>
      </c>
      <c r="R778">
        <v>0</v>
      </c>
      <c r="S778" s="13">
        <f t="shared" si="74"/>
        <v>0</v>
      </c>
      <c r="T778" s="13">
        <f t="shared" si="75"/>
        <v>0</v>
      </c>
      <c r="U778">
        <v>36</v>
      </c>
      <c r="V778">
        <v>18</v>
      </c>
      <c r="W778">
        <v>2</v>
      </c>
      <c r="X778" s="2">
        <v>205.61666666670001</v>
      </c>
      <c r="Y778" s="21">
        <v>2.6</v>
      </c>
      <c r="Z778">
        <v>2.58</v>
      </c>
      <c r="AA778">
        <v>2.14</v>
      </c>
      <c r="AB778" s="32">
        <f t="shared" si="76"/>
        <v>0.54661016949152541</v>
      </c>
      <c r="AE778" s="17" t="str">
        <f t="shared" si="77"/>
        <v xml:space="preserve"> </v>
      </c>
      <c r="AF778" s="35">
        <v>1</v>
      </c>
      <c r="AG778" s="35">
        <v>22</v>
      </c>
      <c r="AH778" s="35">
        <v>20</v>
      </c>
      <c r="AI778" s="35">
        <v>156</v>
      </c>
      <c r="AJ778" s="35">
        <v>5</v>
      </c>
      <c r="AK778" s="35">
        <v>66</v>
      </c>
      <c r="AL778" s="35">
        <v>93</v>
      </c>
      <c r="AM778" s="35">
        <v>5</v>
      </c>
      <c r="AN778">
        <v>0</v>
      </c>
      <c r="AO778">
        <v>3</v>
      </c>
      <c r="AP778" s="2">
        <v>-90.18</v>
      </c>
      <c r="AQ778" s="2">
        <v>-8.8000000000000007</v>
      </c>
      <c r="AR778" s="2">
        <v>82.891999999999996</v>
      </c>
      <c r="AS778" s="21">
        <v>3.016</v>
      </c>
      <c r="AT778" s="2">
        <v>-22.7</v>
      </c>
      <c r="AU778" s="2">
        <v>-3.1</v>
      </c>
      <c r="AV778" s="2">
        <v>0.4</v>
      </c>
      <c r="AW778" s="2">
        <v>0.5</v>
      </c>
      <c r="AX778" s="2">
        <v>1.5</v>
      </c>
      <c r="AY778" s="2">
        <v>-0.60000000000000009</v>
      </c>
    </row>
    <row r="779" spans="1:51" x14ac:dyDescent="0.2">
      <c r="A779" s="12" t="s">
        <v>663</v>
      </c>
      <c r="B779" s="12" t="s">
        <v>664</v>
      </c>
      <c r="C779" t="s">
        <v>662</v>
      </c>
      <c r="D779" t="s">
        <v>442</v>
      </c>
      <c r="E779" s="12" t="s">
        <v>178</v>
      </c>
      <c r="F779">
        <v>48</v>
      </c>
      <c r="G779">
        <v>0</v>
      </c>
      <c r="H779">
        <v>0</v>
      </c>
      <c r="I779" s="31">
        <f t="shared" si="72"/>
        <v>0</v>
      </c>
      <c r="J779">
        <v>0</v>
      </c>
      <c r="K779">
        <v>0</v>
      </c>
      <c r="L779" s="3">
        <v>0</v>
      </c>
      <c r="M779" s="3">
        <v>0</v>
      </c>
      <c r="N779" s="3">
        <v>0</v>
      </c>
      <c r="O779" s="15">
        <f t="shared" si="73"/>
        <v>0</v>
      </c>
      <c r="P779">
        <v>1</v>
      </c>
      <c r="Q779">
        <v>0</v>
      </c>
      <c r="R779">
        <v>0</v>
      </c>
      <c r="S779" s="13">
        <f t="shared" si="74"/>
        <v>0</v>
      </c>
      <c r="T779" s="13">
        <f t="shared" si="75"/>
        <v>0</v>
      </c>
      <c r="U779">
        <v>6</v>
      </c>
      <c r="V779">
        <v>0</v>
      </c>
      <c r="W779">
        <v>2</v>
      </c>
      <c r="X779" s="2">
        <v>23.816666666700002</v>
      </c>
      <c r="Y779" s="21">
        <v>0.4833333333</v>
      </c>
      <c r="Z779">
        <v>0.49</v>
      </c>
      <c r="AA779">
        <v>4.05</v>
      </c>
      <c r="AB779" s="32">
        <f t="shared" si="76"/>
        <v>0.10792951541850219</v>
      </c>
      <c r="AE779" s="17" t="str">
        <f t="shared" si="77"/>
        <v xml:space="preserve"> </v>
      </c>
      <c r="AF779" s="35">
        <v>0</v>
      </c>
      <c r="AG779" s="35">
        <v>4</v>
      </c>
      <c r="AH779" s="35">
        <v>2</v>
      </c>
      <c r="AI779" s="35">
        <v>16</v>
      </c>
      <c r="AJ779" s="35">
        <v>0</v>
      </c>
      <c r="AK779" s="35">
        <v>11</v>
      </c>
      <c r="AL779" s="35">
        <v>7</v>
      </c>
      <c r="AM779" s="35">
        <v>0</v>
      </c>
      <c r="AN779">
        <v>0</v>
      </c>
      <c r="AO779">
        <v>0</v>
      </c>
      <c r="AP779" s="2">
        <v>-92.64</v>
      </c>
      <c r="AQ779" s="2">
        <v>-11.8</v>
      </c>
      <c r="AR779" s="2">
        <v>81.94</v>
      </c>
      <c r="AS779" s="21">
        <v>2.7039999999999997</v>
      </c>
      <c r="AT779" s="2">
        <v>-2.2999999999999998</v>
      </c>
      <c r="AU779" s="2">
        <v>-0.4</v>
      </c>
      <c r="AV779" s="2">
        <v>0</v>
      </c>
      <c r="AW779" s="2">
        <v>0.1</v>
      </c>
      <c r="AX779" s="2">
        <v>-0.1</v>
      </c>
      <c r="AY779" s="2">
        <v>-0.30000000000000004</v>
      </c>
    </row>
    <row r="780" spans="1:51" x14ac:dyDescent="0.2">
      <c r="A780" s="12" t="s">
        <v>990</v>
      </c>
      <c r="B780" s="12" t="s">
        <v>991</v>
      </c>
      <c r="C780" t="s">
        <v>989</v>
      </c>
      <c r="D780" t="s">
        <v>147</v>
      </c>
      <c r="E780" s="12" t="s">
        <v>170</v>
      </c>
      <c r="F780">
        <v>80</v>
      </c>
      <c r="G780">
        <v>0</v>
      </c>
      <c r="H780">
        <v>0</v>
      </c>
      <c r="I780" s="31">
        <f t="shared" si="72"/>
        <v>0</v>
      </c>
      <c r="J780">
        <v>0</v>
      </c>
      <c r="K780">
        <v>0</v>
      </c>
      <c r="L780" s="3">
        <v>0</v>
      </c>
      <c r="M780" s="3">
        <v>0</v>
      </c>
      <c r="N780" s="3">
        <v>0</v>
      </c>
      <c r="O780" s="15">
        <f t="shared" si="73"/>
        <v>0</v>
      </c>
      <c r="P780">
        <v>1</v>
      </c>
      <c r="Q780">
        <v>0</v>
      </c>
      <c r="R780">
        <v>0</v>
      </c>
      <c r="S780" s="13">
        <f t="shared" si="74"/>
        <v>0</v>
      </c>
      <c r="T780" s="13">
        <f t="shared" si="75"/>
        <v>0</v>
      </c>
      <c r="U780">
        <v>1</v>
      </c>
      <c r="V780">
        <v>1</v>
      </c>
      <c r="W780">
        <v>2</v>
      </c>
      <c r="X780" s="2">
        <v>40.333333333299997</v>
      </c>
      <c r="Y780" s="21">
        <v>0.5</v>
      </c>
      <c r="Z780">
        <v>0.5</v>
      </c>
      <c r="AA780">
        <v>4.46</v>
      </c>
      <c r="AB780" s="32">
        <f t="shared" si="76"/>
        <v>0.10080645161290323</v>
      </c>
      <c r="AC780">
        <v>41</v>
      </c>
      <c r="AD780">
        <v>49</v>
      </c>
      <c r="AE780" s="17">
        <f t="shared" si="77"/>
        <v>0.45555555555555555</v>
      </c>
      <c r="AF780" s="35">
        <v>0</v>
      </c>
      <c r="AG780" s="35">
        <v>2</v>
      </c>
      <c r="AH780" s="35">
        <v>4</v>
      </c>
      <c r="AI780" s="35">
        <v>32</v>
      </c>
      <c r="AJ780" s="35">
        <v>1</v>
      </c>
      <c r="AK780" s="35">
        <v>15</v>
      </c>
      <c r="AL780" s="35">
        <v>19</v>
      </c>
      <c r="AM780" s="35">
        <v>0</v>
      </c>
      <c r="AN780">
        <v>1</v>
      </c>
      <c r="AO780">
        <v>0</v>
      </c>
      <c r="AP780" s="2">
        <v>-94.26</v>
      </c>
      <c r="AQ780" s="2">
        <v>-0.2</v>
      </c>
      <c r="AR780" s="2">
        <v>84.623000000000005</v>
      </c>
      <c r="AS780" s="21">
        <v>3.5270000000000001</v>
      </c>
      <c r="AT780" s="2">
        <v>-3.4</v>
      </c>
      <c r="AU780" s="2">
        <v>0.8</v>
      </c>
      <c r="AV780" s="2">
        <v>0.5</v>
      </c>
      <c r="AW780" s="2">
        <v>-0.1</v>
      </c>
      <c r="AX780" s="2">
        <v>0.5</v>
      </c>
      <c r="AY780" s="2">
        <v>1.6</v>
      </c>
    </row>
    <row r="781" spans="1:51" x14ac:dyDescent="0.2">
      <c r="A781" s="12" t="s">
        <v>1075</v>
      </c>
      <c r="B781" s="12" t="s">
        <v>1076</v>
      </c>
      <c r="C781" t="s">
        <v>1074</v>
      </c>
      <c r="D781" t="s">
        <v>147</v>
      </c>
      <c r="E781" s="12" t="s">
        <v>178</v>
      </c>
      <c r="F781">
        <v>34</v>
      </c>
      <c r="G781">
        <v>0</v>
      </c>
      <c r="H781">
        <v>0</v>
      </c>
      <c r="I781" s="31">
        <f t="shared" si="72"/>
        <v>0</v>
      </c>
      <c r="J781">
        <v>0</v>
      </c>
      <c r="K781">
        <v>0</v>
      </c>
      <c r="L781" s="3">
        <v>0</v>
      </c>
      <c r="M781" s="3">
        <v>0</v>
      </c>
      <c r="N781" s="3">
        <v>0</v>
      </c>
      <c r="O781" s="15">
        <f t="shared" si="73"/>
        <v>0</v>
      </c>
      <c r="P781">
        <v>0</v>
      </c>
      <c r="Q781">
        <v>0</v>
      </c>
      <c r="R781">
        <v>0</v>
      </c>
      <c r="S781" s="13">
        <f t="shared" si="74"/>
        <v>0</v>
      </c>
      <c r="T781" s="13">
        <f t="shared" si="75"/>
        <v>0</v>
      </c>
      <c r="U781">
        <v>4</v>
      </c>
      <c r="V781">
        <v>3</v>
      </c>
      <c r="W781">
        <v>3</v>
      </c>
      <c r="X781" s="2">
        <v>25.9666666667</v>
      </c>
      <c r="Y781" s="21">
        <v>0.75</v>
      </c>
      <c r="Z781">
        <v>0.76</v>
      </c>
      <c r="AA781">
        <v>4.96</v>
      </c>
      <c r="AB781" s="32">
        <f t="shared" si="76"/>
        <v>0.13286713286713286</v>
      </c>
      <c r="AE781" s="17" t="str">
        <f t="shared" si="77"/>
        <v xml:space="preserve"> </v>
      </c>
      <c r="AF781" s="35">
        <v>0</v>
      </c>
      <c r="AG781" s="35">
        <v>2</v>
      </c>
      <c r="AH781" s="35">
        <v>2</v>
      </c>
      <c r="AI781" s="35">
        <v>24</v>
      </c>
      <c r="AJ781" s="35">
        <v>2</v>
      </c>
      <c r="AK781" s="35">
        <v>6</v>
      </c>
      <c r="AL781" s="35">
        <v>9</v>
      </c>
      <c r="AM781" s="35">
        <v>0</v>
      </c>
      <c r="AN781">
        <v>0</v>
      </c>
      <c r="AO781">
        <v>1</v>
      </c>
      <c r="AP781" s="2">
        <v>-85.49</v>
      </c>
      <c r="AQ781" s="2">
        <v>22.2</v>
      </c>
      <c r="AR781" s="2">
        <v>80.081000000000003</v>
      </c>
      <c r="AS781" s="21">
        <v>-8.8469999999999995</v>
      </c>
      <c r="AT781" s="2">
        <v>-2.7</v>
      </c>
      <c r="AU781" s="2">
        <v>-0.30000000000000004</v>
      </c>
      <c r="AV781" s="2">
        <v>-0.2</v>
      </c>
      <c r="AW781" s="2">
        <v>0</v>
      </c>
      <c r="AX781" s="2">
        <v>0.30000000000000004</v>
      </c>
      <c r="AY781" s="2">
        <v>-0.30000000000000004</v>
      </c>
    </row>
    <row r="782" spans="1:51" x14ac:dyDescent="0.2">
      <c r="A782" s="12" t="s">
        <v>1075</v>
      </c>
      <c r="B782" s="12" t="s">
        <v>2531</v>
      </c>
      <c r="C782" t="s">
        <v>2530</v>
      </c>
      <c r="D782" t="s">
        <v>343</v>
      </c>
      <c r="E782" s="12" t="s">
        <v>140</v>
      </c>
      <c r="F782">
        <v>6</v>
      </c>
      <c r="G782">
        <v>0</v>
      </c>
      <c r="H782">
        <v>0</v>
      </c>
      <c r="I782" s="31">
        <f t="shared" si="72"/>
        <v>0</v>
      </c>
      <c r="J782">
        <v>0</v>
      </c>
      <c r="K782">
        <v>0</v>
      </c>
      <c r="L782" s="3">
        <v>0</v>
      </c>
      <c r="M782" s="3">
        <v>0</v>
      </c>
      <c r="N782" s="3">
        <v>0</v>
      </c>
      <c r="O782" s="15">
        <f t="shared" si="73"/>
        <v>0</v>
      </c>
      <c r="P782">
        <v>0</v>
      </c>
      <c r="Q782">
        <v>0</v>
      </c>
      <c r="R782">
        <v>0</v>
      </c>
      <c r="S782" s="13">
        <f t="shared" si="74"/>
        <v>0</v>
      </c>
      <c r="T782" s="13">
        <f t="shared" si="75"/>
        <v>0</v>
      </c>
      <c r="U782">
        <v>0</v>
      </c>
      <c r="V782">
        <v>0</v>
      </c>
      <c r="W782">
        <v>0</v>
      </c>
      <c r="X782" s="2">
        <v>2.4</v>
      </c>
      <c r="Y782" s="21">
        <v>0.4</v>
      </c>
      <c r="Z782">
        <v>0.4</v>
      </c>
      <c r="AA782">
        <v>5.19</v>
      </c>
      <c r="AB782" s="32">
        <f t="shared" si="76"/>
        <v>7.1556350626118065E-2</v>
      </c>
      <c r="AC782">
        <v>0</v>
      </c>
      <c r="AD782">
        <v>0</v>
      </c>
      <c r="AE782" s="17" t="str">
        <f t="shared" si="77"/>
        <v xml:space="preserve"> </v>
      </c>
      <c r="AF782" s="35">
        <v>0</v>
      </c>
      <c r="AG782" s="35">
        <v>0</v>
      </c>
      <c r="AH782" s="35">
        <v>0</v>
      </c>
      <c r="AI782" s="35">
        <v>1</v>
      </c>
      <c r="AJ782" s="35">
        <v>0</v>
      </c>
      <c r="AK782" s="35">
        <v>1</v>
      </c>
      <c r="AL782" s="35">
        <v>1</v>
      </c>
      <c r="AM782" s="35">
        <v>0</v>
      </c>
      <c r="AN782">
        <v>0</v>
      </c>
      <c r="AO782">
        <v>0</v>
      </c>
      <c r="AP782" s="2">
        <v>-75</v>
      </c>
      <c r="AQ782" s="2">
        <v>19.5</v>
      </c>
      <c r="AR782" s="2">
        <v>72.412000000000006</v>
      </c>
      <c r="AS782" s="21">
        <v>-0.59399999999999997</v>
      </c>
      <c r="AT782" s="2">
        <v>-0.1</v>
      </c>
      <c r="AU782" s="2">
        <v>0.1</v>
      </c>
      <c r="AV782" s="2">
        <v>0</v>
      </c>
      <c r="AW782" s="2">
        <v>0</v>
      </c>
      <c r="AX782" s="2">
        <v>0</v>
      </c>
      <c r="AY782" s="2">
        <v>0.1</v>
      </c>
    </row>
    <row r="783" spans="1:51" x14ac:dyDescent="0.2">
      <c r="A783" s="12" t="s">
        <v>3594</v>
      </c>
      <c r="B783" s="12" t="s">
        <v>3595</v>
      </c>
      <c r="C783" t="s">
        <v>3593</v>
      </c>
      <c r="D783" t="s">
        <v>684</v>
      </c>
      <c r="E783" s="12" t="s">
        <v>178</v>
      </c>
      <c r="F783">
        <v>82</v>
      </c>
      <c r="G783">
        <v>0</v>
      </c>
      <c r="H783">
        <v>0</v>
      </c>
      <c r="I783" s="31">
        <f t="shared" si="72"/>
        <v>0</v>
      </c>
      <c r="J783">
        <v>0</v>
      </c>
      <c r="K783">
        <v>0</v>
      </c>
      <c r="L783" s="3">
        <v>0</v>
      </c>
      <c r="M783" s="3">
        <v>0</v>
      </c>
      <c r="N783" s="3">
        <v>0</v>
      </c>
      <c r="O783" s="15">
        <f t="shared" si="73"/>
        <v>0</v>
      </c>
      <c r="P783">
        <v>6</v>
      </c>
      <c r="Q783">
        <v>0</v>
      </c>
      <c r="R783">
        <v>1</v>
      </c>
      <c r="S783" s="13">
        <f t="shared" si="74"/>
        <v>0</v>
      </c>
      <c r="T783" s="13">
        <f t="shared" si="75"/>
        <v>0</v>
      </c>
      <c r="U783">
        <v>11</v>
      </c>
      <c r="V783">
        <v>33</v>
      </c>
      <c r="W783">
        <v>4</v>
      </c>
      <c r="X783" s="2">
        <v>167.2</v>
      </c>
      <c r="Y783" s="21">
        <v>2.0333333332999999</v>
      </c>
      <c r="Z783">
        <v>2.0299999999999998</v>
      </c>
      <c r="AA783">
        <v>3.74</v>
      </c>
      <c r="AB783" s="32">
        <f t="shared" si="76"/>
        <v>0.35181975736568455</v>
      </c>
      <c r="AE783" s="17" t="str">
        <f t="shared" si="77"/>
        <v xml:space="preserve"> </v>
      </c>
      <c r="AF783" s="35">
        <v>1</v>
      </c>
      <c r="AG783" s="35">
        <v>10</v>
      </c>
      <c r="AH783" s="35">
        <v>23</v>
      </c>
      <c r="AI783" s="35">
        <v>123</v>
      </c>
      <c r="AJ783" s="35">
        <v>5</v>
      </c>
      <c r="AK783" s="35">
        <v>75</v>
      </c>
      <c r="AL783" s="35">
        <v>52</v>
      </c>
      <c r="AM783" s="35">
        <v>3</v>
      </c>
      <c r="AN783">
        <v>3</v>
      </c>
      <c r="AO783">
        <v>0</v>
      </c>
      <c r="AP783" s="2">
        <v>-82.22</v>
      </c>
      <c r="AQ783" s="2">
        <v>0.1</v>
      </c>
      <c r="AR783" s="2">
        <v>83.07</v>
      </c>
      <c r="AS783" s="21">
        <v>0.84699999999999998</v>
      </c>
      <c r="AT783" s="2">
        <v>-13.3</v>
      </c>
      <c r="AU783" s="2">
        <v>2.5</v>
      </c>
      <c r="AV783" s="2">
        <v>-0.4</v>
      </c>
      <c r="AW783" s="2">
        <v>0.30000000000000004</v>
      </c>
      <c r="AX783" s="2">
        <v>-0.9</v>
      </c>
      <c r="AY783" s="2">
        <v>1.6</v>
      </c>
    </row>
    <row r="784" spans="1:51" x14ac:dyDescent="0.2">
      <c r="A784" s="12" t="s">
        <v>110</v>
      </c>
      <c r="B784" s="12" t="s">
        <v>111</v>
      </c>
      <c r="C784" t="s">
        <v>109</v>
      </c>
      <c r="D784" t="s">
        <v>112</v>
      </c>
      <c r="E784" s="12" t="s">
        <v>113</v>
      </c>
      <c r="F784">
        <v>1</v>
      </c>
      <c r="G784">
        <v>0</v>
      </c>
      <c r="H784">
        <v>0</v>
      </c>
      <c r="I784" s="31">
        <f t="shared" si="72"/>
        <v>0</v>
      </c>
      <c r="J784">
        <v>0</v>
      </c>
      <c r="K784">
        <v>0</v>
      </c>
      <c r="L784" s="3">
        <v>0</v>
      </c>
      <c r="M784" s="3">
        <v>0</v>
      </c>
      <c r="N784" s="3">
        <v>0</v>
      </c>
      <c r="O784" s="15">
        <f t="shared" si="73"/>
        <v>0</v>
      </c>
      <c r="P784">
        <v>0</v>
      </c>
      <c r="Q784">
        <v>0</v>
      </c>
      <c r="R784">
        <v>0</v>
      </c>
      <c r="S784" s="13">
        <f t="shared" si="74"/>
        <v>0</v>
      </c>
      <c r="T784" s="13">
        <f t="shared" si="75"/>
        <v>0</v>
      </c>
      <c r="U784">
        <v>0</v>
      </c>
      <c r="V784">
        <v>0</v>
      </c>
      <c r="W784">
        <v>0</v>
      </c>
      <c r="X784" s="2">
        <v>0</v>
      </c>
      <c r="Y784" s="21">
        <v>0</v>
      </c>
      <c r="AB784" s="32">
        <f t="shared" si="76"/>
        <v>0</v>
      </c>
      <c r="AC784">
        <v>0</v>
      </c>
      <c r="AD784">
        <v>0</v>
      </c>
      <c r="AE784" s="17" t="str">
        <f t="shared" si="77"/>
        <v xml:space="preserve"> </v>
      </c>
      <c r="AF784" s="35">
        <v>0</v>
      </c>
      <c r="AG784" s="35">
        <v>0</v>
      </c>
      <c r="AH784" s="35">
        <v>0</v>
      </c>
      <c r="AI784" s="35">
        <v>0</v>
      </c>
      <c r="AJ784" s="35">
        <v>0</v>
      </c>
      <c r="AK784" s="35">
        <v>0</v>
      </c>
      <c r="AL784" s="35">
        <v>0</v>
      </c>
      <c r="AM784" s="35">
        <v>0</v>
      </c>
      <c r="AN784">
        <v>0</v>
      </c>
      <c r="AO784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</row>
    <row r="785" spans="1:51" x14ac:dyDescent="0.2">
      <c r="A785" s="12" t="s">
        <v>1215</v>
      </c>
      <c r="B785" s="12" t="s">
        <v>1216</v>
      </c>
      <c r="C785" t="s">
        <v>1214</v>
      </c>
      <c r="D785" t="s">
        <v>330</v>
      </c>
      <c r="E785" s="12" t="s">
        <v>178</v>
      </c>
      <c r="F785">
        <v>1</v>
      </c>
      <c r="G785">
        <v>0</v>
      </c>
      <c r="H785">
        <v>0</v>
      </c>
      <c r="I785" s="31">
        <f t="shared" si="72"/>
        <v>0</v>
      </c>
      <c r="J785">
        <v>0</v>
      </c>
      <c r="K785">
        <v>0</v>
      </c>
      <c r="L785" s="3">
        <v>0</v>
      </c>
      <c r="M785" s="3">
        <v>0</v>
      </c>
      <c r="N785" s="3">
        <v>0</v>
      </c>
      <c r="O785" s="15">
        <f t="shared" si="73"/>
        <v>0</v>
      </c>
      <c r="P785">
        <v>0</v>
      </c>
      <c r="Q785">
        <v>0</v>
      </c>
      <c r="R785">
        <v>0</v>
      </c>
      <c r="S785" s="13">
        <f t="shared" si="74"/>
        <v>0</v>
      </c>
      <c r="T785" s="13">
        <f t="shared" si="75"/>
        <v>0</v>
      </c>
      <c r="U785">
        <v>0</v>
      </c>
      <c r="V785">
        <v>0</v>
      </c>
      <c r="W785">
        <v>0</v>
      </c>
      <c r="X785" s="2">
        <v>0.1333333333</v>
      </c>
      <c r="Y785" s="21">
        <v>0.1333333333</v>
      </c>
      <c r="Z785">
        <v>0.13</v>
      </c>
      <c r="AA785">
        <v>3.87</v>
      </c>
      <c r="AB785" s="32">
        <f t="shared" si="76"/>
        <v>3.2500000000000001E-2</v>
      </c>
      <c r="AE785" s="17" t="str">
        <f t="shared" si="77"/>
        <v xml:space="preserve"> </v>
      </c>
      <c r="AF785" s="35">
        <v>0</v>
      </c>
      <c r="AG785" s="35">
        <v>0</v>
      </c>
      <c r="AH785" s="35">
        <v>0</v>
      </c>
      <c r="AI785" s="35">
        <v>0</v>
      </c>
      <c r="AJ785" s="35">
        <v>0</v>
      </c>
      <c r="AK785" s="35">
        <v>0</v>
      </c>
      <c r="AL785" s="35">
        <v>0</v>
      </c>
      <c r="AM785" s="35">
        <v>0</v>
      </c>
      <c r="AN785">
        <v>0</v>
      </c>
      <c r="AO785">
        <v>0</v>
      </c>
      <c r="AP785" s="2">
        <v>0</v>
      </c>
      <c r="AQ785" s="2">
        <v>77.599999999999994</v>
      </c>
      <c r="AR785" s="2">
        <v>80.5</v>
      </c>
      <c r="AS785" s="21">
        <v>-0.14499999999999999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</row>
    <row r="786" spans="1:51" x14ac:dyDescent="0.2">
      <c r="A786" s="12" t="s">
        <v>1021</v>
      </c>
      <c r="B786" s="12" t="s">
        <v>1022</v>
      </c>
      <c r="C786" t="s">
        <v>1020</v>
      </c>
      <c r="D786" t="s">
        <v>529</v>
      </c>
      <c r="E786" s="12" t="s">
        <v>170</v>
      </c>
      <c r="F786">
        <v>12</v>
      </c>
      <c r="G786">
        <v>0</v>
      </c>
      <c r="H786">
        <v>0</v>
      </c>
      <c r="I786" s="31">
        <f t="shared" si="72"/>
        <v>0</v>
      </c>
      <c r="J786">
        <v>0</v>
      </c>
      <c r="K786">
        <v>0</v>
      </c>
      <c r="L786" s="3">
        <v>0</v>
      </c>
      <c r="M786" s="3">
        <v>0</v>
      </c>
      <c r="N786" s="3">
        <v>0</v>
      </c>
      <c r="O786" s="15">
        <f t="shared" si="73"/>
        <v>0</v>
      </c>
      <c r="P786">
        <v>0</v>
      </c>
      <c r="Q786">
        <v>0</v>
      </c>
      <c r="R786">
        <v>0</v>
      </c>
      <c r="S786" s="13">
        <f t="shared" si="74"/>
        <v>0</v>
      </c>
      <c r="T786" s="13">
        <f t="shared" si="75"/>
        <v>0</v>
      </c>
      <c r="U786">
        <v>0</v>
      </c>
      <c r="V786">
        <v>0</v>
      </c>
      <c r="W786">
        <v>0</v>
      </c>
      <c r="X786" s="2">
        <v>0.43333333330000001</v>
      </c>
      <c r="Y786" s="21">
        <v>3.3333333300000004E-2</v>
      </c>
      <c r="Z786">
        <v>0.04</v>
      </c>
      <c r="AA786">
        <v>6.61</v>
      </c>
      <c r="AB786" s="32">
        <f t="shared" si="76"/>
        <v>6.0150375939849619E-3</v>
      </c>
      <c r="AC786">
        <v>0</v>
      </c>
      <c r="AD786">
        <v>0</v>
      </c>
      <c r="AE786" s="17" t="str">
        <f t="shared" si="77"/>
        <v xml:space="preserve"> </v>
      </c>
      <c r="AF786" s="35">
        <v>0</v>
      </c>
      <c r="AG786" s="35">
        <v>0</v>
      </c>
      <c r="AH786" s="35">
        <v>0</v>
      </c>
      <c r="AI786" s="35">
        <v>0</v>
      </c>
      <c r="AJ786" s="35">
        <v>0</v>
      </c>
      <c r="AK786" s="35">
        <v>0</v>
      </c>
      <c r="AL786" s="35">
        <v>1</v>
      </c>
      <c r="AM786" s="35">
        <v>0</v>
      </c>
      <c r="AN786">
        <v>0</v>
      </c>
      <c r="AO786">
        <v>0</v>
      </c>
      <c r="AP786" s="2">
        <v>-138.46</v>
      </c>
      <c r="AQ786" s="2">
        <v>-50</v>
      </c>
      <c r="AR786" s="2">
        <v>76.731999999999999</v>
      </c>
      <c r="AS786" s="21">
        <v>1.3360000000000001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</row>
    <row r="787" spans="1:51" x14ac:dyDescent="0.2">
      <c r="A787" s="12" t="s">
        <v>1021</v>
      </c>
      <c r="B787" s="12" t="s">
        <v>2988</v>
      </c>
      <c r="C787" t="s">
        <v>2987</v>
      </c>
      <c r="D787" s="12" t="s">
        <v>192</v>
      </c>
      <c r="E787" s="12" t="s">
        <v>178</v>
      </c>
      <c r="F787">
        <v>38</v>
      </c>
      <c r="G787">
        <v>0</v>
      </c>
      <c r="H787">
        <v>0</v>
      </c>
      <c r="I787" s="31">
        <f t="shared" si="72"/>
        <v>0</v>
      </c>
      <c r="J787">
        <v>0</v>
      </c>
      <c r="K787">
        <v>0</v>
      </c>
      <c r="L787" s="3">
        <v>0</v>
      </c>
      <c r="M787" s="3">
        <v>0</v>
      </c>
      <c r="N787" s="3">
        <v>0</v>
      </c>
      <c r="O787" s="15">
        <f t="shared" si="73"/>
        <v>0</v>
      </c>
      <c r="P787">
        <v>0</v>
      </c>
      <c r="Q787">
        <v>0</v>
      </c>
      <c r="R787">
        <v>0</v>
      </c>
      <c r="S787" s="13">
        <f t="shared" si="74"/>
        <v>0</v>
      </c>
      <c r="T787" s="13">
        <f t="shared" si="75"/>
        <v>0</v>
      </c>
      <c r="U787">
        <v>7</v>
      </c>
      <c r="V787">
        <v>8</v>
      </c>
      <c r="W787">
        <v>2</v>
      </c>
      <c r="X787" s="2">
        <v>87.15</v>
      </c>
      <c r="Y787" s="21">
        <v>2.2833333332999999</v>
      </c>
      <c r="Z787">
        <v>2.2000000000000002</v>
      </c>
      <c r="AA787">
        <v>2.3199999999999998</v>
      </c>
      <c r="AB787" s="32">
        <f t="shared" si="76"/>
        <v>0.48672566371681425</v>
      </c>
      <c r="AE787" s="17" t="str">
        <f t="shared" si="77"/>
        <v xml:space="preserve"> </v>
      </c>
      <c r="AF787" s="35">
        <v>3</v>
      </c>
      <c r="AG787" s="35">
        <v>7</v>
      </c>
      <c r="AH787" s="35">
        <v>9</v>
      </c>
      <c r="AI787" s="35">
        <v>81</v>
      </c>
      <c r="AJ787" s="35">
        <v>2</v>
      </c>
      <c r="AK787" s="35">
        <v>20</v>
      </c>
      <c r="AL787" s="35">
        <v>34</v>
      </c>
      <c r="AM787" s="35">
        <v>0</v>
      </c>
      <c r="AN787">
        <v>0</v>
      </c>
      <c r="AO787">
        <v>1</v>
      </c>
      <c r="AP787" s="2">
        <v>-91.74</v>
      </c>
      <c r="AQ787" s="2">
        <v>16.399999999999999</v>
      </c>
      <c r="AR787" s="2">
        <v>81.759</v>
      </c>
      <c r="AS787" s="21">
        <v>-1.76</v>
      </c>
      <c r="AT787" s="2">
        <v>-9.1999999999999993</v>
      </c>
      <c r="AU787" s="2">
        <v>-1.4</v>
      </c>
      <c r="AV787" s="2">
        <v>0</v>
      </c>
      <c r="AW787" s="2">
        <v>0.5</v>
      </c>
      <c r="AX787" s="2">
        <v>-0.2</v>
      </c>
      <c r="AY787" s="2">
        <v>-1</v>
      </c>
    </row>
    <row r="788" spans="1:51" x14ac:dyDescent="0.2">
      <c r="A788" s="12" t="s">
        <v>1021</v>
      </c>
      <c r="B788" s="12" t="s">
        <v>3556</v>
      </c>
      <c r="C788" t="s">
        <v>3555</v>
      </c>
      <c r="D788" t="s">
        <v>305</v>
      </c>
      <c r="E788" s="12" t="s">
        <v>156</v>
      </c>
      <c r="F788">
        <v>34</v>
      </c>
      <c r="G788">
        <v>0</v>
      </c>
      <c r="H788">
        <v>0</v>
      </c>
      <c r="I788" s="31">
        <f t="shared" si="72"/>
        <v>0</v>
      </c>
      <c r="J788">
        <v>0</v>
      </c>
      <c r="K788">
        <v>0</v>
      </c>
      <c r="L788" s="3">
        <v>0</v>
      </c>
      <c r="M788" s="3">
        <v>0</v>
      </c>
      <c r="N788" s="3">
        <v>0</v>
      </c>
      <c r="O788" s="15">
        <f t="shared" si="73"/>
        <v>0</v>
      </c>
      <c r="P788">
        <v>0</v>
      </c>
      <c r="Q788">
        <v>0</v>
      </c>
      <c r="R788">
        <v>0</v>
      </c>
      <c r="S788" s="13">
        <f t="shared" si="74"/>
        <v>0</v>
      </c>
      <c r="T788" s="13">
        <f t="shared" si="75"/>
        <v>0</v>
      </c>
      <c r="U788">
        <v>3</v>
      </c>
      <c r="V788">
        <v>1</v>
      </c>
      <c r="W788">
        <v>0</v>
      </c>
      <c r="X788" s="2">
        <v>41.5333333333</v>
      </c>
      <c r="Y788" s="21">
        <v>1.2166666667000001</v>
      </c>
      <c r="Z788">
        <v>1.22</v>
      </c>
      <c r="AA788">
        <v>4.62</v>
      </c>
      <c r="AB788" s="32">
        <f t="shared" si="76"/>
        <v>0.2089041095890411</v>
      </c>
      <c r="AC788">
        <v>1</v>
      </c>
      <c r="AD788">
        <v>0</v>
      </c>
      <c r="AE788" s="17">
        <f t="shared" si="77"/>
        <v>1</v>
      </c>
      <c r="AF788" s="35">
        <v>0</v>
      </c>
      <c r="AG788" s="35">
        <v>3</v>
      </c>
      <c r="AH788" s="35">
        <v>3</v>
      </c>
      <c r="AI788" s="35">
        <v>26</v>
      </c>
      <c r="AJ788" s="35">
        <v>0</v>
      </c>
      <c r="AK788" s="35">
        <v>17</v>
      </c>
      <c r="AL788" s="35">
        <v>15</v>
      </c>
      <c r="AM788" s="35">
        <v>1</v>
      </c>
      <c r="AN788">
        <v>0</v>
      </c>
      <c r="AO788">
        <v>0</v>
      </c>
      <c r="AP788" s="2">
        <v>-82.34</v>
      </c>
      <c r="AQ788" s="2">
        <v>-13.9</v>
      </c>
      <c r="AR788" s="2">
        <v>83.43</v>
      </c>
      <c r="AS788" s="21">
        <v>-1.1479999999999999</v>
      </c>
      <c r="AT788" s="2">
        <v>-4</v>
      </c>
      <c r="AU788" s="2">
        <v>-0.8</v>
      </c>
      <c r="AV788" s="2">
        <v>-0.2</v>
      </c>
      <c r="AW788" s="2">
        <v>0.1</v>
      </c>
      <c r="AX788" s="2">
        <v>0.2</v>
      </c>
      <c r="AY788" s="2">
        <v>-0.8</v>
      </c>
    </row>
    <row r="789" spans="1:51" x14ac:dyDescent="0.2">
      <c r="A789" s="12" t="s">
        <v>1483</v>
      </c>
      <c r="B789" s="12" t="s">
        <v>1481</v>
      </c>
      <c r="C789" t="s">
        <v>1482</v>
      </c>
      <c r="D789" t="s">
        <v>432</v>
      </c>
      <c r="E789" s="12" t="s">
        <v>1484</v>
      </c>
      <c r="F789">
        <v>66</v>
      </c>
      <c r="G789">
        <v>1</v>
      </c>
      <c r="H789">
        <v>0</v>
      </c>
      <c r="I789" s="31">
        <f t="shared" si="72"/>
        <v>1</v>
      </c>
      <c r="J789">
        <v>0</v>
      </c>
      <c r="K789">
        <v>0</v>
      </c>
      <c r="L789" s="3">
        <v>1</v>
      </c>
      <c r="M789" s="3">
        <v>0</v>
      </c>
      <c r="N789" s="3">
        <v>0</v>
      </c>
      <c r="O789" s="15">
        <f t="shared" si="73"/>
        <v>0</v>
      </c>
      <c r="P789">
        <v>12</v>
      </c>
      <c r="Q789">
        <v>1</v>
      </c>
      <c r="R789">
        <v>4</v>
      </c>
      <c r="S789" s="13">
        <f t="shared" si="74"/>
        <v>8.3333333333333329E-2</v>
      </c>
      <c r="T789" s="13">
        <f t="shared" si="75"/>
        <v>5.8823529411764705E-2</v>
      </c>
      <c r="U789">
        <v>7</v>
      </c>
      <c r="V789">
        <v>3</v>
      </c>
      <c r="W789">
        <v>4</v>
      </c>
      <c r="X789" s="2">
        <v>124.5833333333</v>
      </c>
      <c r="Y789" s="21">
        <v>1.8833333333</v>
      </c>
      <c r="Z789">
        <v>1.85</v>
      </c>
      <c r="AA789">
        <v>3.64</v>
      </c>
      <c r="AB789" s="32">
        <f t="shared" si="76"/>
        <v>0.33697632058287796</v>
      </c>
      <c r="AC789">
        <v>23</v>
      </c>
      <c r="AD789">
        <v>30</v>
      </c>
      <c r="AE789" s="17">
        <f t="shared" si="77"/>
        <v>0.43396226415094341</v>
      </c>
      <c r="AF789" s="35">
        <v>1</v>
      </c>
      <c r="AG789" s="35">
        <v>12</v>
      </c>
      <c r="AH789" s="35">
        <v>16</v>
      </c>
      <c r="AI789" s="35">
        <v>68</v>
      </c>
      <c r="AJ789" s="35">
        <v>2</v>
      </c>
      <c r="AK789" s="35">
        <v>35</v>
      </c>
      <c r="AL789" s="35">
        <v>47</v>
      </c>
      <c r="AM789" s="35">
        <v>6</v>
      </c>
      <c r="AN789">
        <v>0</v>
      </c>
      <c r="AO789">
        <v>3</v>
      </c>
      <c r="AP789" s="2">
        <v>-67.150000000000006</v>
      </c>
      <c r="AQ789" s="2">
        <v>14</v>
      </c>
      <c r="AR789" s="2">
        <v>75.254999999999995</v>
      </c>
      <c r="AS789" s="21">
        <v>-6.26</v>
      </c>
      <c r="AT789" s="2">
        <v>-11.2</v>
      </c>
      <c r="AU789" s="2">
        <v>0.30000000000000004</v>
      </c>
      <c r="AV789" s="2">
        <v>0.30000000000000004</v>
      </c>
      <c r="AW789" s="2">
        <v>0.30000000000000004</v>
      </c>
      <c r="AX789" s="2">
        <v>-0.4</v>
      </c>
      <c r="AY789" s="2">
        <v>0.5</v>
      </c>
    </row>
    <row r="790" spans="1:51" x14ac:dyDescent="0.2">
      <c r="A790" s="12" t="s">
        <v>1483</v>
      </c>
      <c r="B790" s="12" t="s">
        <v>3625</v>
      </c>
      <c r="C790" t="s">
        <v>3624</v>
      </c>
      <c r="D790" t="s">
        <v>122</v>
      </c>
      <c r="E790" s="12" t="s">
        <v>170</v>
      </c>
      <c r="F790">
        <v>26</v>
      </c>
      <c r="G790">
        <v>0</v>
      </c>
      <c r="H790">
        <v>1</v>
      </c>
      <c r="I790" s="31">
        <f t="shared" si="72"/>
        <v>1</v>
      </c>
      <c r="J790">
        <v>0</v>
      </c>
      <c r="K790">
        <v>1</v>
      </c>
      <c r="L790" s="3">
        <v>0</v>
      </c>
      <c r="M790" s="3">
        <v>0</v>
      </c>
      <c r="N790" s="3">
        <v>1</v>
      </c>
      <c r="O790" s="15">
        <f t="shared" si="73"/>
        <v>0</v>
      </c>
      <c r="P790">
        <v>1</v>
      </c>
      <c r="Q790">
        <v>0</v>
      </c>
      <c r="R790">
        <v>0</v>
      </c>
      <c r="S790" s="13">
        <f t="shared" si="74"/>
        <v>0</v>
      </c>
      <c r="T790" s="13">
        <f t="shared" si="75"/>
        <v>0</v>
      </c>
      <c r="U790">
        <v>1</v>
      </c>
      <c r="V790">
        <v>0</v>
      </c>
      <c r="W790">
        <v>1</v>
      </c>
      <c r="X790" s="2">
        <v>18.9666666667</v>
      </c>
      <c r="Y790" s="21">
        <v>0.71666666670000001</v>
      </c>
      <c r="Z790">
        <v>0.73</v>
      </c>
      <c r="AA790">
        <v>5.05</v>
      </c>
      <c r="AB790" s="32">
        <f t="shared" si="76"/>
        <v>0.1262975778546713</v>
      </c>
      <c r="AC790">
        <v>8</v>
      </c>
      <c r="AD790">
        <v>5</v>
      </c>
      <c r="AE790" s="17">
        <f t="shared" si="77"/>
        <v>0.61538461538461542</v>
      </c>
      <c r="AF790" s="35">
        <v>1</v>
      </c>
      <c r="AG790" s="35">
        <v>1</v>
      </c>
      <c r="AH790" s="35">
        <v>3</v>
      </c>
      <c r="AI790" s="35">
        <v>10</v>
      </c>
      <c r="AJ790" s="35">
        <v>0</v>
      </c>
      <c r="AK790" s="35">
        <v>7</v>
      </c>
      <c r="AL790" s="35">
        <v>7</v>
      </c>
      <c r="AM790" s="35">
        <v>0</v>
      </c>
      <c r="AN790">
        <v>0</v>
      </c>
      <c r="AO790">
        <v>0</v>
      </c>
      <c r="AP790" s="2">
        <v>-66.430000000000007</v>
      </c>
      <c r="AQ790" s="2">
        <v>19</v>
      </c>
      <c r="AR790" s="2">
        <v>79.001999999999995</v>
      </c>
      <c r="AS790" s="21">
        <v>-1.2829999999999999</v>
      </c>
      <c r="AT790" s="2">
        <v>-0.60000000000000009</v>
      </c>
      <c r="AU790" s="2">
        <v>1.1000000000000001</v>
      </c>
      <c r="AV790" s="2">
        <v>-0.1</v>
      </c>
      <c r="AW790" s="2">
        <v>-0.1</v>
      </c>
      <c r="AX790" s="2">
        <v>-0.2</v>
      </c>
      <c r="AY790" s="2">
        <v>0.7</v>
      </c>
    </row>
    <row r="791" spans="1:51" x14ac:dyDescent="0.2">
      <c r="A791" s="12" t="s">
        <v>430</v>
      </c>
      <c r="B791" s="12" t="s">
        <v>431</v>
      </c>
      <c r="C791" t="s">
        <v>429</v>
      </c>
      <c r="D791" t="s">
        <v>432</v>
      </c>
      <c r="E791" s="12" t="s">
        <v>148</v>
      </c>
      <c r="F791">
        <v>78</v>
      </c>
      <c r="G791">
        <v>0</v>
      </c>
      <c r="H791">
        <v>0</v>
      </c>
      <c r="I791" s="31">
        <f t="shared" si="72"/>
        <v>0</v>
      </c>
      <c r="J791">
        <v>0</v>
      </c>
      <c r="K791">
        <v>0</v>
      </c>
      <c r="L791" s="3">
        <v>0</v>
      </c>
      <c r="M791" s="3">
        <v>0</v>
      </c>
      <c r="N791" s="3">
        <v>0</v>
      </c>
      <c r="O791" s="15">
        <f t="shared" si="73"/>
        <v>0</v>
      </c>
      <c r="P791">
        <v>0</v>
      </c>
      <c r="Q791">
        <v>0</v>
      </c>
      <c r="R791">
        <v>0</v>
      </c>
      <c r="S791" s="13">
        <f t="shared" si="74"/>
        <v>0</v>
      </c>
      <c r="T791" s="13">
        <f t="shared" si="75"/>
        <v>0</v>
      </c>
      <c r="U791">
        <v>0</v>
      </c>
      <c r="V791">
        <v>0</v>
      </c>
      <c r="W791">
        <v>0</v>
      </c>
      <c r="X791" s="2">
        <v>0.96666666670000001</v>
      </c>
      <c r="Y791" s="21">
        <v>0</v>
      </c>
      <c r="Z791">
        <v>0.01</v>
      </c>
      <c r="AA791">
        <v>5.45</v>
      </c>
      <c r="AB791" s="32">
        <f t="shared" si="76"/>
        <v>1.8315018315018315E-3</v>
      </c>
      <c r="AC791">
        <v>0</v>
      </c>
      <c r="AD791">
        <v>0</v>
      </c>
      <c r="AE791" s="17" t="str">
        <f t="shared" si="77"/>
        <v xml:space="preserve"> </v>
      </c>
      <c r="AF791" s="35">
        <v>0</v>
      </c>
      <c r="AG791" s="35">
        <v>0</v>
      </c>
      <c r="AH791" s="35">
        <v>0</v>
      </c>
      <c r="AI791" s="35">
        <v>0</v>
      </c>
      <c r="AJ791" s="35">
        <v>0</v>
      </c>
      <c r="AK791" s="35">
        <v>0</v>
      </c>
      <c r="AL791" s="35">
        <v>0</v>
      </c>
      <c r="AM791" s="35">
        <v>0</v>
      </c>
      <c r="AN791">
        <v>0</v>
      </c>
      <c r="AO791">
        <v>0</v>
      </c>
      <c r="AP791" s="2">
        <v>0</v>
      </c>
      <c r="AQ791" s="2">
        <v>72</v>
      </c>
      <c r="AR791" s="2">
        <v>78.347999999999999</v>
      </c>
      <c r="AS791" s="21">
        <v>-1.236</v>
      </c>
      <c r="AT791" s="2">
        <v>-0.1</v>
      </c>
      <c r="AU791" s="2">
        <v>0</v>
      </c>
      <c r="AV791" s="2">
        <v>-0.1</v>
      </c>
      <c r="AW791" s="2">
        <v>0</v>
      </c>
      <c r="AX791" s="2">
        <v>0</v>
      </c>
      <c r="AY791" s="2">
        <v>-0.1</v>
      </c>
    </row>
    <row r="792" spans="1:51" x14ac:dyDescent="0.2">
      <c r="A792" s="12" t="s">
        <v>430</v>
      </c>
      <c r="B792" s="12" t="s">
        <v>1118</v>
      </c>
      <c r="C792" t="s">
        <v>1117</v>
      </c>
      <c r="D792" s="12" t="s">
        <v>162</v>
      </c>
      <c r="E792" s="12" t="s">
        <v>229</v>
      </c>
      <c r="F792">
        <v>62</v>
      </c>
      <c r="G792">
        <v>0</v>
      </c>
      <c r="H792">
        <v>0</v>
      </c>
      <c r="I792" s="31">
        <f t="shared" si="72"/>
        <v>0</v>
      </c>
      <c r="J792">
        <v>0</v>
      </c>
      <c r="K792">
        <v>0</v>
      </c>
      <c r="L792" s="3">
        <v>0</v>
      </c>
      <c r="M792" s="3">
        <v>0</v>
      </c>
      <c r="N792" s="3">
        <v>0</v>
      </c>
      <c r="O792" s="15">
        <f t="shared" si="73"/>
        <v>0</v>
      </c>
      <c r="P792">
        <v>0</v>
      </c>
      <c r="Q792">
        <v>0</v>
      </c>
      <c r="R792">
        <v>0</v>
      </c>
      <c r="S792" s="13">
        <f t="shared" si="74"/>
        <v>0</v>
      </c>
      <c r="T792" s="13">
        <f t="shared" si="75"/>
        <v>0</v>
      </c>
      <c r="U792">
        <v>0</v>
      </c>
      <c r="V792">
        <v>0</v>
      </c>
      <c r="W792">
        <v>0</v>
      </c>
      <c r="X792" s="2">
        <v>6.6666666700000002E-2</v>
      </c>
      <c r="Y792" s="21">
        <v>0</v>
      </c>
      <c r="Z792">
        <v>0</v>
      </c>
      <c r="AA792">
        <v>6.5</v>
      </c>
      <c r="AB792" s="32">
        <f t="shared" si="76"/>
        <v>0</v>
      </c>
      <c r="AC792">
        <v>0</v>
      </c>
      <c r="AD792">
        <v>0</v>
      </c>
      <c r="AE792" s="17" t="str">
        <f t="shared" si="77"/>
        <v xml:space="preserve"> </v>
      </c>
      <c r="AF792" s="35">
        <v>0</v>
      </c>
      <c r="AG792" s="35">
        <v>0</v>
      </c>
      <c r="AH792" s="35">
        <v>0</v>
      </c>
      <c r="AI792" s="35">
        <v>0</v>
      </c>
      <c r="AJ792" s="35">
        <v>0</v>
      </c>
      <c r="AK792" s="35">
        <v>0</v>
      </c>
      <c r="AL792" s="35">
        <v>0</v>
      </c>
      <c r="AM792" s="35">
        <v>0</v>
      </c>
      <c r="AN792">
        <v>2</v>
      </c>
      <c r="AO792">
        <v>2</v>
      </c>
      <c r="AP792" s="2">
        <v>-900</v>
      </c>
      <c r="AQ792" s="2">
        <v>-831</v>
      </c>
      <c r="AR792" s="2">
        <v>83.120999999999995</v>
      </c>
      <c r="AS792" s="21">
        <v>2.1789999999999998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</row>
    <row r="793" spans="1:51" x14ac:dyDescent="0.2">
      <c r="A793" s="12" t="s">
        <v>430</v>
      </c>
      <c r="B793" s="12" t="s">
        <v>2676</v>
      </c>
      <c r="C793" t="s">
        <v>2675</v>
      </c>
      <c r="D793" t="s">
        <v>210</v>
      </c>
      <c r="E793" s="12" t="s">
        <v>178</v>
      </c>
      <c r="F793">
        <v>33</v>
      </c>
      <c r="G793">
        <v>0</v>
      </c>
      <c r="H793">
        <v>0</v>
      </c>
      <c r="I793" s="31">
        <f t="shared" si="72"/>
        <v>0</v>
      </c>
      <c r="J793">
        <v>0</v>
      </c>
      <c r="K793">
        <v>0</v>
      </c>
      <c r="L793" s="3">
        <v>0</v>
      </c>
      <c r="M793" s="3">
        <v>0</v>
      </c>
      <c r="N793" s="3">
        <v>0</v>
      </c>
      <c r="O793" s="15">
        <f t="shared" si="73"/>
        <v>0</v>
      </c>
      <c r="P793">
        <v>0</v>
      </c>
      <c r="Q793">
        <v>1</v>
      </c>
      <c r="R793">
        <v>1</v>
      </c>
      <c r="S793" s="13">
        <f t="shared" si="74"/>
        <v>0</v>
      </c>
      <c r="T793" s="13">
        <f t="shared" si="75"/>
        <v>0</v>
      </c>
      <c r="U793">
        <v>6</v>
      </c>
      <c r="V793">
        <v>1</v>
      </c>
      <c r="W793">
        <v>1</v>
      </c>
      <c r="X793" s="2">
        <v>59.85</v>
      </c>
      <c r="Y793" s="21">
        <v>1.8</v>
      </c>
      <c r="Z793">
        <v>1.81</v>
      </c>
      <c r="AA793">
        <v>4.17</v>
      </c>
      <c r="AB793" s="32">
        <f t="shared" si="76"/>
        <v>0.3026755852842809</v>
      </c>
      <c r="AE793" s="17" t="str">
        <f t="shared" si="77"/>
        <v xml:space="preserve"> </v>
      </c>
      <c r="AF793" s="35">
        <v>1</v>
      </c>
      <c r="AG793" s="35">
        <v>7</v>
      </c>
      <c r="AH793" s="35">
        <v>2</v>
      </c>
      <c r="AI793" s="35">
        <v>59</v>
      </c>
      <c r="AJ793" s="35">
        <v>5</v>
      </c>
      <c r="AK793" s="35">
        <v>20</v>
      </c>
      <c r="AL793" s="35">
        <v>21</v>
      </c>
      <c r="AM793" s="35">
        <v>2</v>
      </c>
      <c r="AN793">
        <v>0</v>
      </c>
      <c r="AO793">
        <v>1</v>
      </c>
      <c r="AP793" s="2">
        <v>-97.24</v>
      </c>
      <c r="AQ793" s="2">
        <v>3.6</v>
      </c>
      <c r="AR793" s="2">
        <v>79.097999999999999</v>
      </c>
      <c r="AS793" s="21">
        <v>-1.508</v>
      </c>
      <c r="AT793" s="2">
        <v>-6.6</v>
      </c>
      <c r="AU793" s="2">
        <v>-1.4</v>
      </c>
      <c r="AV793" s="2">
        <v>-0.30000000000000004</v>
      </c>
      <c r="AW793" s="2">
        <v>0.1</v>
      </c>
      <c r="AX793" s="2">
        <v>1</v>
      </c>
      <c r="AY793" s="2">
        <v>-0.60000000000000009</v>
      </c>
    </row>
    <row r="794" spans="1:51" x14ac:dyDescent="0.2">
      <c r="A794" s="12" t="s">
        <v>430</v>
      </c>
      <c r="B794" s="12" t="s">
        <v>2709</v>
      </c>
      <c r="C794" t="s">
        <v>2708</v>
      </c>
      <c r="D794" s="12" t="s">
        <v>265</v>
      </c>
      <c r="E794" s="12" t="s">
        <v>170</v>
      </c>
      <c r="F794">
        <v>82</v>
      </c>
      <c r="G794">
        <v>0</v>
      </c>
      <c r="H794">
        <v>0</v>
      </c>
      <c r="I794" s="31">
        <f t="shared" si="72"/>
        <v>0</v>
      </c>
      <c r="J794">
        <v>0</v>
      </c>
      <c r="K794">
        <v>0</v>
      </c>
      <c r="L794" s="3">
        <v>0</v>
      </c>
      <c r="M794" s="3">
        <v>0</v>
      </c>
      <c r="N794" s="3">
        <v>0</v>
      </c>
      <c r="O794" s="15">
        <f t="shared" si="73"/>
        <v>0</v>
      </c>
      <c r="P794">
        <v>4</v>
      </c>
      <c r="Q794">
        <v>1</v>
      </c>
      <c r="R794">
        <v>2</v>
      </c>
      <c r="S794" s="13">
        <f t="shared" si="74"/>
        <v>0</v>
      </c>
      <c r="T794" s="13">
        <f t="shared" si="75"/>
        <v>0</v>
      </c>
      <c r="U794">
        <v>14</v>
      </c>
      <c r="V794">
        <v>8</v>
      </c>
      <c r="W794">
        <v>3</v>
      </c>
      <c r="X794" s="2">
        <v>176.98333333330001</v>
      </c>
      <c r="Y794" s="21">
        <v>2.15</v>
      </c>
      <c r="Z794">
        <v>2.1</v>
      </c>
      <c r="AA794">
        <v>3.47</v>
      </c>
      <c r="AB794" s="32">
        <f t="shared" si="76"/>
        <v>0.37701974865350091</v>
      </c>
      <c r="AC794">
        <v>96</v>
      </c>
      <c r="AD794">
        <v>107</v>
      </c>
      <c r="AE794" s="17">
        <f t="shared" si="77"/>
        <v>0.47290640394088668</v>
      </c>
      <c r="AF794" s="35">
        <v>1</v>
      </c>
      <c r="AG794" s="35">
        <v>18</v>
      </c>
      <c r="AH794" s="35">
        <v>9</v>
      </c>
      <c r="AI794" s="35">
        <v>156</v>
      </c>
      <c r="AJ794" s="35">
        <v>2</v>
      </c>
      <c r="AK794" s="35">
        <v>59</v>
      </c>
      <c r="AL794" s="35">
        <v>71</v>
      </c>
      <c r="AM794" s="35">
        <v>5</v>
      </c>
      <c r="AN794">
        <v>2</v>
      </c>
      <c r="AO794">
        <v>6</v>
      </c>
      <c r="AP794" s="2">
        <v>-100.16</v>
      </c>
      <c r="AQ794" s="2">
        <v>-26.3</v>
      </c>
      <c r="AR794" s="2">
        <v>82.311000000000007</v>
      </c>
      <c r="AS794" s="21">
        <v>0.748</v>
      </c>
      <c r="AT794" s="2">
        <v>-22.8</v>
      </c>
      <c r="AU794" s="2">
        <v>-6.5</v>
      </c>
      <c r="AV794" s="2">
        <v>1.2</v>
      </c>
      <c r="AW794" s="2">
        <v>1</v>
      </c>
      <c r="AX794" s="2">
        <v>2.6</v>
      </c>
      <c r="AY794" s="2">
        <v>-1.7000000000000002</v>
      </c>
    </row>
    <row r="795" spans="1:51" x14ac:dyDescent="0.2">
      <c r="A795" s="12" t="s">
        <v>2835</v>
      </c>
      <c r="B795" s="12" t="s">
        <v>2836</v>
      </c>
      <c r="C795" t="s">
        <v>2834</v>
      </c>
      <c r="D795" t="s">
        <v>131</v>
      </c>
      <c r="E795" s="12" t="s">
        <v>148</v>
      </c>
      <c r="F795">
        <v>6</v>
      </c>
      <c r="G795">
        <v>0</v>
      </c>
      <c r="H795">
        <v>0</v>
      </c>
      <c r="I795" s="31">
        <f t="shared" si="72"/>
        <v>0</v>
      </c>
      <c r="J795">
        <v>0</v>
      </c>
      <c r="K795">
        <v>0</v>
      </c>
      <c r="L795" s="3">
        <v>0</v>
      </c>
      <c r="M795" s="3">
        <v>0</v>
      </c>
      <c r="N795" s="3">
        <v>0</v>
      </c>
      <c r="O795" s="15">
        <f t="shared" si="73"/>
        <v>0</v>
      </c>
      <c r="P795">
        <v>0</v>
      </c>
      <c r="Q795">
        <v>0</v>
      </c>
      <c r="R795">
        <v>0</v>
      </c>
      <c r="S795" s="13">
        <f t="shared" si="74"/>
        <v>0</v>
      </c>
      <c r="T795" s="13">
        <f t="shared" si="75"/>
        <v>0</v>
      </c>
      <c r="U795">
        <v>0</v>
      </c>
      <c r="V795">
        <v>0</v>
      </c>
      <c r="W795">
        <v>0</v>
      </c>
      <c r="X795" s="2">
        <v>0</v>
      </c>
      <c r="Y795" s="21">
        <v>0</v>
      </c>
      <c r="AB795" s="32">
        <f t="shared" si="76"/>
        <v>0</v>
      </c>
      <c r="AC795">
        <v>0</v>
      </c>
      <c r="AD795">
        <v>0</v>
      </c>
      <c r="AE795" s="17" t="str">
        <f t="shared" si="77"/>
        <v xml:space="preserve"> </v>
      </c>
      <c r="AF795" s="35">
        <v>0</v>
      </c>
      <c r="AG795" s="35">
        <v>0</v>
      </c>
      <c r="AH795" s="35">
        <v>0</v>
      </c>
      <c r="AI795" s="35">
        <v>0</v>
      </c>
      <c r="AJ795" s="35">
        <v>0</v>
      </c>
      <c r="AK795" s="35">
        <v>0</v>
      </c>
      <c r="AL795" s="35">
        <v>0</v>
      </c>
      <c r="AM795" s="35">
        <v>0</v>
      </c>
      <c r="AN795">
        <v>0</v>
      </c>
      <c r="AO795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</row>
    <row r="796" spans="1:51" x14ac:dyDescent="0.2">
      <c r="A796" s="12" t="s">
        <v>2835</v>
      </c>
      <c r="B796" s="12" t="s">
        <v>3296</v>
      </c>
      <c r="C796" t="s">
        <v>3295</v>
      </c>
      <c r="D796" t="s">
        <v>271</v>
      </c>
      <c r="E796" s="12" t="s">
        <v>170</v>
      </c>
      <c r="F796">
        <v>37</v>
      </c>
      <c r="G796">
        <v>1</v>
      </c>
      <c r="H796">
        <v>0</v>
      </c>
      <c r="I796" s="31">
        <f t="shared" si="72"/>
        <v>1</v>
      </c>
      <c r="J796">
        <v>0</v>
      </c>
      <c r="K796">
        <v>0</v>
      </c>
      <c r="L796" s="3">
        <v>1</v>
      </c>
      <c r="M796" s="3">
        <v>0</v>
      </c>
      <c r="N796" s="3">
        <v>0</v>
      </c>
      <c r="O796" s="15">
        <f t="shared" si="73"/>
        <v>0</v>
      </c>
      <c r="P796">
        <v>2</v>
      </c>
      <c r="Q796">
        <v>1</v>
      </c>
      <c r="R796">
        <v>1</v>
      </c>
      <c r="S796" s="13">
        <f t="shared" si="74"/>
        <v>0.5</v>
      </c>
      <c r="T796" s="13">
        <f t="shared" si="75"/>
        <v>0.25</v>
      </c>
      <c r="U796">
        <v>1</v>
      </c>
      <c r="V796">
        <v>1</v>
      </c>
      <c r="W796">
        <v>0</v>
      </c>
      <c r="X796" s="2">
        <v>20.983333333299999</v>
      </c>
      <c r="Y796" s="21">
        <v>0.56666666669999999</v>
      </c>
      <c r="Z796">
        <v>0.57000000000000006</v>
      </c>
      <c r="AA796">
        <v>5</v>
      </c>
      <c r="AB796" s="32">
        <f t="shared" si="76"/>
        <v>0.10233393177737882</v>
      </c>
      <c r="AC796">
        <v>10</v>
      </c>
      <c r="AD796">
        <v>14</v>
      </c>
      <c r="AE796" s="17">
        <f t="shared" si="77"/>
        <v>0.41666666666666669</v>
      </c>
      <c r="AF796" s="35">
        <v>1</v>
      </c>
      <c r="AG796" s="35">
        <v>2</v>
      </c>
      <c r="AH796" s="35">
        <v>4</v>
      </c>
      <c r="AI796" s="35">
        <v>14</v>
      </c>
      <c r="AJ796" s="35">
        <v>2</v>
      </c>
      <c r="AK796" s="35">
        <v>9</v>
      </c>
      <c r="AL796" s="35">
        <v>7</v>
      </c>
      <c r="AM796" s="35">
        <v>1</v>
      </c>
      <c r="AN796">
        <v>0</v>
      </c>
      <c r="AO796">
        <v>0</v>
      </c>
      <c r="AP796" s="2">
        <v>-68.63</v>
      </c>
      <c r="AQ796" s="2">
        <v>24.1</v>
      </c>
      <c r="AR796" s="2">
        <v>83.206999999999994</v>
      </c>
      <c r="AS796" s="21">
        <v>2.7560000000000002</v>
      </c>
      <c r="AT796" s="2">
        <v>-1.5</v>
      </c>
      <c r="AU796" s="2">
        <v>0.4</v>
      </c>
      <c r="AV796" s="2">
        <v>-0.2</v>
      </c>
      <c r="AW796" s="2">
        <v>0</v>
      </c>
      <c r="AX796" s="2">
        <v>0.1</v>
      </c>
      <c r="AY796" s="2">
        <v>0.30000000000000004</v>
      </c>
    </row>
    <row r="797" spans="1:51" x14ac:dyDescent="0.2">
      <c r="A797" s="12" t="s">
        <v>293</v>
      </c>
      <c r="B797" s="12" t="s">
        <v>294</v>
      </c>
      <c r="C797" t="s">
        <v>292</v>
      </c>
      <c r="D797" t="s">
        <v>155</v>
      </c>
      <c r="E797" s="12" t="s">
        <v>156</v>
      </c>
      <c r="F797">
        <v>26</v>
      </c>
      <c r="G797">
        <v>0</v>
      </c>
      <c r="H797">
        <v>0</v>
      </c>
      <c r="I797" s="31">
        <f t="shared" si="72"/>
        <v>0</v>
      </c>
      <c r="J797">
        <v>0</v>
      </c>
      <c r="K797">
        <v>0</v>
      </c>
      <c r="L797" s="3">
        <v>0</v>
      </c>
      <c r="M797" s="3">
        <v>0</v>
      </c>
      <c r="N797" s="3">
        <v>0</v>
      </c>
      <c r="O797" s="15">
        <f t="shared" si="73"/>
        <v>0</v>
      </c>
      <c r="P797">
        <v>0</v>
      </c>
      <c r="Q797">
        <v>0</v>
      </c>
      <c r="R797">
        <v>0</v>
      </c>
      <c r="S797" s="13">
        <f t="shared" si="74"/>
        <v>0</v>
      </c>
      <c r="T797" s="13">
        <f t="shared" si="75"/>
        <v>0</v>
      </c>
      <c r="U797">
        <v>0</v>
      </c>
      <c r="V797">
        <v>0</v>
      </c>
      <c r="W797">
        <v>0</v>
      </c>
      <c r="X797" s="2">
        <v>0.58333333330000003</v>
      </c>
      <c r="Y797" s="21">
        <v>1.6666666699999999E-2</v>
      </c>
      <c r="Z797">
        <v>0.06</v>
      </c>
      <c r="AA797">
        <v>5.17</v>
      </c>
      <c r="AB797" s="32">
        <f t="shared" si="76"/>
        <v>1.1472275334608031E-2</v>
      </c>
      <c r="AC797">
        <v>0</v>
      </c>
      <c r="AD797">
        <v>0</v>
      </c>
      <c r="AE797" s="17" t="str">
        <f t="shared" si="77"/>
        <v xml:space="preserve"> </v>
      </c>
      <c r="AF797" s="35">
        <v>0</v>
      </c>
      <c r="AG797" s="35">
        <v>0</v>
      </c>
      <c r="AH797" s="35">
        <v>1</v>
      </c>
      <c r="AI797" s="35">
        <v>0</v>
      </c>
      <c r="AJ797" s="35">
        <v>0</v>
      </c>
      <c r="AK797" s="35">
        <v>0</v>
      </c>
      <c r="AL797" s="35">
        <v>0</v>
      </c>
      <c r="AM797" s="35">
        <v>1</v>
      </c>
      <c r="AN797">
        <v>0</v>
      </c>
      <c r="AO797">
        <v>0</v>
      </c>
      <c r="AP797" s="2">
        <v>77.42</v>
      </c>
      <c r="AQ797" s="2">
        <v>155.1</v>
      </c>
      <c r="AR797" s="2">
        <v>88.082999999999998</v>
      </c>
      <c r="AS797" s="21">
        <v>5.8810000000000002</v>
      </c>
      <c r="AT797" s="2">
        <v>0</v>
      </c>
      <c r="AU797" s="2">
        <v>0.2</v>
      </c>
      <c r="AV797" s="2">
        <v>-0.1</v>
      </c>
      <c r="AW797" s="2">
        <v>0</v>
      </c>
      <c r="AX797" s="2">
        <v>0</v>
      </c>
      <c r="AY797" s="2">
        <v>0</v>
      </c>
    </row>
    <row r="798" spans="1:51" x14ac:dyDescent="0.2">
      <c r="A798" s="12" t="s">
        <v>2705</v>
      </c>
      <c r="B798" s="12" t="s">
        <v>2706</v>
      </c>
      <c r="C798" t="s">
        <v>2704</v>
      </c>
      <c r="D798" t="s">
        <v>265</v>
      </c>
      <c r="E798" s="12" t="s">
        <v>355</v>
      </c>
      <c r="F798">
        <v>79</v>
      </c>
      <c r="G798">
        <v>2</v>
      </c>
      <c r="H798">
        <v>1</v>
      </c>
      <c r="I798" s="31">
        <f t="shared" si="72"/>
        <v>3</v>
      </c>
      <c r="J798">
        <v>1</v>
      </c>
      <c r="K798">
        <v>0</v>
      </c>
      <c r="L798" s="3">
        <v>2</v>
      </c>
      <c r="M798" s="3">
        <v>1</v>
      </c>
      <c r="N798" s="3">
        <v>0</v>
      </c>
      <c r="O798" s="15">
        <f t="shared" si="73"/>
        <v>5.6666666666666661</v>
      </c>
      <c r="P798">
        <v>5</v>
      </c>
      <c r="Q798">
        <v>3</v>
      </c>
      <c r="R798">
        <v>1</v>
      </c>
      <c r="S798" s="13">
        <f t="shared" si="74"/>
        <v>0.4</v>
      </c>
      <c r="T798" s="13">
        <f t="shared" si="75"/>
        <v>0.22222222222222221</v>
      </c>
      <c r="U798">
        <v>10</v>
      </c>
      <c r="V798">
        <v>1</v>
      </c>
      <c r="W798">
        <v>4</v>
      </c>
      <c r="X798" s="2">
        <v>138.9</v>
      </c>
      <c r="Y798" s="21">
        <v>1.75</v>
      </c>
      <c r="Z798">
        <v>1.72</v>
      </c>
      <c r="AA798">
        <v>4.09</v>
      </c>
      <c r="AB798" s="32">
        <f t="shared" si="76"/>
        <v>0.29604130808950085</v>
      </c>
      <c r="AC798">
        <v>4</v>
      </c>
      <c r="AD798">
        <v>5</v>
      </c>
      <c r="AE798" s="17">
        <f t="shared" si="77"/>
        <v>0.44444444444444442</v>
      </c>
      <c r="AF798" s="35">
        <v>3</v>
      </c>
      <c r="AG798" s="35">
        <v>13</v>
      </c>
      <c r="AH798" s="35">
        <v>14</v>
      </c>
      <c r="AI798" s="35">
        <v>101</v>
      </c>
      <c r="AJ798" s="35">
        <v>7</v>
      </c>
      <c r="AK798" s="35">
        <v>45</v>
      </c>
      <c r="AL798" s="35">
        <v>49</v>
      </c>
      <c r="AM798" s="35">
        <v>4</v>
      </c>
      <c r="AN798">
        <v>1</v>
      </c>
      <c r="AO798">
        <v>2</v>
      </c>
      <c r="AP798" s="2">
        <v>-79.66</v>
      </c>
      <c r="AQ798" s="2">
        <v>-8.4</v>
      </c>
      <c r="AR798" s="2">
        <v>83.876000000000005</v>
      </c>
      <c r="AS798" s="21">
        <v>2.109</v>
      </c>
      <c r="AT798" s="2">
        <v>-12.6</v>
      </c>
      <c r="AU798" s="2">
        <v>-0.30000000000000004</v>
      </c>
      <c r="AV798" s="2">
        <v>-0.4</v>
      </c>
      <c r="AW798" s="2">
        <v>0.30000000000000004</v>
      </c>
      <c r="AX798" s="2">
        <v>-1.7000000000000002</v>
      </c>
      <c r="AY798" s="2">
        <v>-2</v>
      </c>
    </row>
    <row r="799" spans="1:51" x14ac:dyDescent="0.2">
      <c r="A799" s="12" t="s">
        <v>1506</v>
      </c>
      <c r="B799" s="12" t="s">
        <v>1507</v>
      </c>
      <c r="C799" t="s">
        <v>1505</v>
      </c>
      <c r="D799" t="s">
        <v>147</v>
      </c>
      <c r="E799" s="12" t="s">
        <v>156</v>
      </c>
      <c r="F799">
        <v>67</v>
      </c>
      <c r="G799">
        <v>0</v>
      </c>
      <c r="H799">
        <v>0</v>
      </c>
      <c r="I799" s="31">
        <f t="shared" si="72"/>
        <v>0</v>
      </c>
      <c r="J799">
        <v>0</v>
      </c>
      <c r="K799">
        <v>0</v>
      </c>
      <c r="L799" s="3">
        <v>0</v>
      </c>
      <c r="M799" s="3">
        <v>0</v>
      </c>
      <c r="N799" s="3">
        <v>0</v>
      </c>
      <c r="O799" s="15">
        <f t="shared" si="73"/>
        <v>0</v>
      </c>
      <c r="P799">
        <v>3</v>
      </c>
      <c r="Q799">
        <v>1</v>
      </c>
      <c r="R799">
        <v>0</v>
      </c>
      <c r="S799" s="13">
        <f t="shared" si="74"/>
        <v>0</v>
      </c>
      <c r="T799" s="13">
        <f t="shared" si="75"/>
        <v>0</v>
      </c>
      <c r="U799">
        <v>14</v>
      </c>
      <c r="V799">
        <v>9</v>
      </c>
      <c r="W799">
        <v>4</v>
      </c>
      <c r="X799" s="2">
        <v>110.03333333330001</v>
      </c>
      <c r="Y799" s="21">
        <v>1.6333333333</v>
      </c>
      <c r="Z799">
        <v>1.62</v>
      </c>
      <c r="AA799">
        <v>3.41</v>
      </c>
      <c r="AB799" s="32">
        <f t="shared" si="76"/>
        <v>0.32206759443339961</v>
      </c>
      <c r="AC799">
        <v>6</v>
      </c>
      <c r="AD799">
        <v>5</v>
      </c>
      <c r="AE799" s="17">
        <f t="shared" si="77"/>
        <v>0.54545454545454541</v>
      </c>
      <c r="AF799" s="35">
        <v>0</v>
      </c>
      <c r="AG799" s="35">
        <v>6</v>
      </c>
      <c r="AH799" s="35">
        <v>6</v>
      </c>
      <c r="AI799" s="35">
        <v>111</v>
      </c>
      <c r="AJ799" s="35">
        <v>1</v>
      </c>
      <c r="AK799" s="35">
        <v>36</v>
      </c>
      <c r="AL799" s="35">
        <v>40</v>
      </c>
      <c r="AM799" s="35">
        <v>0</v>
      </c>
      <c r="AN799">
        <v>1</v>
      </c>
      <c r="AO799">
        <v>0</v>
      </c>
      <c r="AP799" s="2">
        <v>-102.98</v>
      </c>
      <c r="AQ799" s="2">
        <v>-12.1</v>
      </c>
      <c r="AR799" s="2">
        <v>80.271000000000001</v>
      </c>
      <c r="AS799" s="21">
        <v>-0.26900000000000002</v>
      </c>
      <c r="AT799" s="2">
        <v>-12.3</v>
      </c>
      <c r="AU799" s="2">
        <v>-2.7</v>
      </c>
      <c r="AV799" s="2">
        <v>-0.7</v>
      </c>
      <c r="AW799" s="2">
        <v>0.2</v>
      </c>
      <c r="AX799" s="2">
        <v>1.3</v>
      </c>
      <c r="AY799" s="2">
        <v>-1.9</v>
      </c>
    </row>
    <row r="800" spans="1:51" x14ac:dyDescent="0.2">
      <c r="A800" s="12" t="s">
        <v>1506</v>
      </c>
      <c r="B800" s="12" t="s">
        <v>2780</v>
      </c>
      <c r="C800" t="s">
        <v>2779</v>
      </c>
      <c r="D800" t="s">
        <v>684</v>
      </c>
      <c r="E800" s="12" t="s">
        <v>156</v>
      </c>
      <c r="F800">
        <v>25</v>
      </c>
      <c r="G800">
        <v>0</v>
      </c>
      <c r="H800">
        <v>0</v>
      </c>
      <c r="I800" s="31">
        <f t="shared" si="72"/>
        <v>0</v>
      </c>
      <c r="J800">
        <v>0</v>
      </c>
      <c r="K800">
        <v>0</v>
      </c>
      <c r="L800" s="3">
        <v>0</v>
      </c>
      <c r="M800" s="3">
        <v>0</v>
      </c>
      <c r="N800" s="3">
        <v>0</v>
      </c>
      <c r="O800" s="15">
        <f t="shared" si="73"/>
        <v>0</v>
      </c>
      <c r="P800">
        <v>0</v>
      </c>
      <c r="Q800">
        <v>0</v>
      </c>
      <c r="R800">
        <v>0</v>
      </c>
      <c r="S800" s="13">
        <f t="shared" si="74"/>
        <v>0</v>
      </c>
      <c r="T800" s="13">
        <f t="shared" si="75"/>
        <v>0</v>
      </c>
      <c r="U800">
        <v>2</v>
      </c>
      <c r="V800">
        <v>0</v>
      </c>
      <c r="W800">
        <v>1</v>
      </c>
      <c r="X800" s="2">
        <v>2.9833333333000001</v>
      </c>
      <c r="Y800" s="21">
        <v>0.1166666667</v>
      </c>
      <c r="Z800">
        <v>0.12</v>
      </c>
      <c r="AA800">
        <v>5.19</v>
      </c>
      <c r="AB800" s="32">
        <f t="shared" si="76"/>
        <v>2.2598870056497172E-2</v>
      </c>
      <c r="AC800">
        <v>0</v>
      </c>
      <c r="AD800">
        <v>0</v>
      </c>
      <c r="AE800" s="17" t="str">
        <f t="shared" si="77"/>
        <v xml:space="preserve"> </v>
      </c>
      <c r="AF800" s="35">
        <v>0</v>
      </c>
      <c r="AG800" s="35">
        <v>0</v>
      </c>
      <c r="AH800" s="35">
        <v>1</v>
      </c>
      <c r="AI800" s="35">
        <v>3</v>
      </c>
      <c r="AJ800" s="35">
        <v>0</v>
      </c>
      <c r="AK800" s="35">
        <v>2</v>
      </c>
      <c r="AL800" s="35">
        <v>3</v>
      </c>
      <c r="AM800" s="35">
        <v>0</v>
      </c>
      <c r="AN800">
        <v>0</v>
      </c>
      <c r="AO800">
        <v>0</v>
      </c>
      <c r="AP800" s="2">
        <v>-140.78</v>
      </c>
      <c r="AQ800" s="2">
        <v>-52.9</v>
      </c>
      <c r="AR800" s="2">
        <v>80.141000000000005</v>
      </c>
      <c r="AS800" s="21">
        <v>-1.661</v>
      </c>
      <c r="AT800" s="2">
        <v>-0.4</v>
      </c>
      <c r="AU800" s="2">
        <v>0</v>
      </c>
      <c r="AV800" s="2">
        <v>0</v>
      </c>
      <c r="AW800" s="2">
        <v>0</v>
      </c>
      <c r="AX800" s="2">
        <v>-0.1</v>
      </c>
      <c r="AY800" s="2">
        <v>0</v>
      </c>
    </row>
    <row r="801" spans="1:51" x14ac:dyDescent="0.2">
      <c r="A801" s="12" t="s">
        <v>371</v>
      </c>
      <c r="B801" s="12" t="s">
        <v>372</v>
      </c>
      <c r="C801" t="s">
        <v>370</v>
      </c>
      <c r="D801" t="s">
        <v>343</v>
      </c>
      <c r="E801" s="12" t="s">
        <v>113</v>
      </c>
      <c r="F801">
        <v>7</v>
      </c>
      <c r="G801">
        <v>0</v>
      </c>
      <c r="H801">
        <v>0</v>
      </c>
      <c r="I801" s="31">
        <f t="shared" si="72"/>
        <v>0</v>
      </c>
      <c r="J801">
        <v>0</v>
      </c>
      <c r="K801">
        <v>0</v>
      </c>
      <c r="L801" s="3">
        <v>0</v>
      </c>
      <c r="M801" s="3">
        <v>0</v>
      </c>
      <c r="N801" s="3">
        <v>0</v>
      </c>
      <c r="O801" s="15">
        <f t="shared" si="73"/>
        <v>0</v>
      </c>
      <c r="P801">
        <v>0</v>
      </c>
      <c r="Q801">
        <v>0</v>
      </c>
      <c r="R801">
        <v>0</v>
      </c>
      <c r="S801" s="13">
        <f t="shared" si="74"/>
        <v>0</v>
      </c>
      <c r="T801" s="13">
        <f t="shared" si="75"/>
        <v>0</v>
      </c>
      <c r="U801">
        <v>0</v>
      </c>
      <c r="V801">
        <v>0</v>
      </c>
      <c r="W801">
        <v>0</v>
      </c>
      <c r="X801" s="2">
        <v>0.46666666670000001</v>
      </c>
      <c r="Y801" s="21">
        <v>6.6666666700000002E-2</v>
      </c>
      <c r="Z801">
        <v>7.0000000000000007E-2</v>
      </c>
      <c r="AA801">
        <v>5.75</v>
      </c>
      <c r="AB801" s="32">
        <f t="shared" si="76"/>
        <v>1.2027491408934709E-2</v>
      </c>
      <c r="AC801">
        <v>0</v>
      </c>
      <c r="AD801">
        <v>0</v>
      </c>
      <c r="AE801" s="17" t="str">
        <f t="shared" si="77"/>
        <v xml:space="preserve"> </v>
      </c>
      <c r="AF801" s="35">
        <v>0</v>
      </c>
      <c r="AG801" s="35">
        <v>0</v>
      </c>
      <c r="AH801" s="35">
        <v>0</v>
      </c>
      <c r="AI801" s="35">
        <v>0</v>
      </c>
      <c r="AJ801" s="35">
        <v>0</v>
      </c>
      <c r="AK801" s="35">
        <v>0</v>
      </c>
      <c r="AL801" s="35">
        <v>0</v>
      </c>
      <c r="AM801" s="35">
        <v>0</v>
      </c>
      <c r="AN801">
        <v>1</v>
      </c>
      <c r="AO801">
        <v>0</v>
      </c>
      <c r="AP801" s="2">
        <v>0</v>
      </c>
      <c r="AQ801" s="2">
        <v>102.8</v>
      </c>
      <c r="AR801" s="2">
        <v>83.641000000000005</v>
      </c>
      <c r="AS801" s="21">
        <v>-0.27800000000000002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</row>
    <row r="802" spans="1:51" x14ac:dyDescent="0.2">
      <c r="A802" s="12" t="s">
        <v>371</v>
      </c>
      <c r="B802" s="12" t="s">
        <v>1294</v>
      </c>
      <c r="C802" t="s">
        <v>1293</v>
      </c>
      <c r="D802" t="s">
        <v>131</v>
      </c>
      <c r="E802" s="12" t="s">
        <v>178</v>
      </c>
      <c r="F802">
        <v>4</v>
      </c>
      <c r="G802">
        <v>0</v>
      </c>
      <c r="H802">
        <v>0</v>
      </c>
      <c r="I802" s="31">
        <f t="shared" si="72"/>
        <v>0</v>
      </c>
      <c r="J802">
        <v>0</v>
      </c>
      <c r="K802">
        <v>0</v>
      </c>
      <c r="L802" s="3">
        <v>0</v>
      </c>
      <c r="M802" s="3">
        <v>0</v>
      </c>
      <c r="N802" s="3">
        <v>0</v>
      </c>
      <c r="O802" s="15">
        <f t="shared" si="73"/>
        <v>0</v>
      </c>
      <c r="P802">
        <v>0</v>
      </c>
      <c r="Q802">
        <v>0</v>
      </c>
      <c r="R802">
        <v>0</v>
      </c>
      <c r="S802" s="13">
        <f t="shared" si="74"/>
        <v>0</v>
      </c>
      <c r="T802" s="13">
        <f t="shared" si="75"/>
        <v>0</v>
      </c>
      <c r="U802">
        <v>1</v>
      </c>
      <c r="V802">
        <v>0</v>
      </c>
      <c r="W802">
        <v>0</v>
      </c>
      <c r="X802" s="2">
        <v>4.9666666667000001</v>
      </c>
      <c r="Y802" s="21">
        <v>1.2333333333000001</v>
      </c>
      <c r="Z802">
        <v>1.24</v>
      </c>
      <c r="AA802">
        <v>4.18</v>
      </c>
      <c r="AB802" s="32">
        <f t="shared" si="76"/>
        <v>0.22878228782287824</v>
      </c>
      <c r="AE802" s="17" t="str">
        <f t="shared" si="77"/>
        <v xml:space="preserve"> </v>
      </c>
      <c r="AF802" s="35">
        <v>1</v>
      </c>
      <c r="AG802" s="35">
        <v>0</v>
      </c>
      <c r="AH802" s="35">
        <v>1</v>
      </c>
      <c r="AI802" s="35">
        <v>5</v>
      </c>
      <c r="AJ802" s="35">
        <v>1</v>
      </c>
      <c r="AK802" s="35">
        <v>3</v>
      </c>
      <c r="AL802" s="35">
        <v>2</v>
      </c>
      <c r="AM802" s="35">
        <v>0</v>
      </c>
      <c r="AN802">
        <v>0</v>
      </c>
      <c r="AO802">
        <v>0</v>
      </c>
      <c r="AP802" s="2">
        <v>-84.56</v>
      </c>
      <c r="AQ802" s="2">
        <v>5.3</v>
      </c>
      <c r="AR802" s="2">
        <v>81.412999999999997</v>
      </c>
      <c r="AS802" s="21">
        <v>-10.131</v>
      </c>
      <c r="AT802" s="2">
        <v>-0.7</v>
      </c>
      <c r="AU802" s="2">
        <v>-0.30000000000000004</v>
      </c>
      <c r="AV802" s="2">
        <v>0</v>
      </c>
      <c r="AW802" s="2">
        <v>-0.1</v>
      </c>
      <c r="AX802" s="2">
        <v>0</v>
      </c>
      <c r="AY802" s="2">
        <v>-0.30000000000000004</v>
      </c>
    </row>
    <row r="803" spans="1:51" x14ac:dyDescent="0.2">
      <c r="A803" s="12" t="s">
        <v>371</v>
      </c>
      <c r="B803" s="12" t="s">
        <v>1652</v>
      </c>
      <c r="C803" t="s">
        <v>1654</v>
      </c>
      <c r="D803" t="s">
        <v>131</v>
      </c>
      <c r="E803" s="12" t="s">
        <v>156</v>
      </c>
      <c r="F803">
        <v>75</v>
      </c>
      <c r="G803">
        <v>0</v>
      </c>
      <c r="H803">
        <v>1</v>
      </c>
      <c r="I803" s="31">
        <f t="shared" si="72"/>
        <v>1</v>
      </c>
      <c r="J803">
        <v>0</v>
      </c>
      <c r="K803">
        <v>1</v>
      </c>
      <c r="L803" s="3">
        <v>0</v>
      </c>
      <c r="M803" s="3">
        <v>0</v>
      </c>
      <c r="N803" s="3">
        <v>1</v>
      </c>
      <c r="O803" s="15">
        <f t="shared" si="73"/>
        <v>0</v>
      </c>
      <c r="P803">
        <v>2</v>
      </c>
      <c r="Q803">
        <v>3</v>
      </c>
      <c r="R803">
        <v>1</v>
      </c>
      <c r="S803" s="13">
        <f t="shared" si="74"/>
        <v>0</v>
      </c>
      <c r="T803" s="13">
        <f t="shared" si="75"/>
        <v>0</v>
      </c>
      <c r="U803">
        <v>1</v>
      </c>
      <c r="V803">
        <v>0</v>
      </c>
      <c r="W803">
        <v>0</v>
      </c>
      <c r="X803" s="2">
        <v>28.066666666700002</v>
      </c>
      <c r="Y803" s="21">
        <v>0.36666666670000003</v>
      </c>
      <c r="Z803">
        <v>0.37</v>
      </c>
      <c r="AA803">
        <v>5.07</v>
      </c>
      <c r="AB803" s="32">
        <f t="shared" si="76"/>
        <v>6.8014705882352935E-2</v>
      </c>
      <c r="AC803">
        <v>2</v>
      </c>
      <c r="AD803">
        <v>2</v>
      </c>
      <c r="AE803" s="17">
        <f t="shared" si="77"/>
        <v>0.5</v>
      </c>
      <c r="AF803" s="35">
        <v>1</v>
      </c>
      <c r="AG803" s="35">
        <v>1</v>
      </c>
      <c r="AH803" s="35">
        <v>7</v>
      </c>
      <c r="AI803" s="35">
        <v>22</v>
      </c>
      <c r="AJ803" s="35">
        <v>6</v>
      </c>
      <c r="AK803" s="35">
        <v>15</v>
      </c>
      <c r="AL803" s="35">
        <v>10</v>
      </c>
      <c r="AM803" s="35">
        <v>3</v>
      </c>
      <c r="AN803">
        <v>0</v>
      </c>
      <c r="AO803">
        <v>0</v>
      </c>
      <c r="AP803" s="2">
        <v>-66.27</v>
      </c>
      <c r="AQ803" s="2">
        <v>32.9</v>
      </c>
      <c r="AR803" s="2">
        <v>85.843999999999994</v>
      </c>
      <c r="AS803" s="21">
        <v>2.7810000000000001</v>
      </c>
      <c r="AT803" s="2">
        <v>-3.2</v>
      </c>
      <c r="AU803" s="2">
        <v>-0.8</v>
      </c>
      <c r="AV803" s="2">
        <v>-0.30000000000000004</v>
      </c>
      <c r="AW803" s="2">
        <v>0</v>
      </c>
      <c r="AX803" s="2">
        <v>0.1</v>
      </c>
      <c r="AY803" s="2">
        <v>-0.9</v>
      </c>
    </row>
    <row r="804" spans="1:51" x14ac:dyDescent="0.2">
      <c r="A804" s="12" t="s">
        <v>371</v>
      </c>
      <c r="B804" s="12" t="s">
        <v>2900</v>
      </c>
      <c r="C804" t="s">
        <v>2899</v>
      </c>
      <c r="D804" s="12" t="s">
        <v>147</v>
      </c>
      <c r="E804" s="12" t="s">
        <v>156</v>
      </c>
      <c r="F804">
        <v>56</v>
      </c>
      <c r="G804">
        <v>0</v>
      </c>
      <c r="H804">
        <v>0</v>
      </c>
      <c r="I804" s="31">
        <f t="shared" si="72"/>
        <v>0</v>
      </c>
      <c r="J804">
        <v>0</v>
      </c>
      <c r="K804">
        <v>0</v>
      </c>
      <c r="L804" s="3">
        <v>0</v>
      </c>
      <c r="M804" s="3">
        <v>0</v>
      </c>
      <c r="N804" s="3">
        <v>0</v>
      </c>
      <c r="O804" s="15">
        <f t="shared" si="73"/>
        <v>0</v>
      </c>
      <c r="P804">
        <v>4</v>
      </c>
      <c r="Q804">
        <v>1</v>
      </c>
      <c r="R804">
        <v>0</v>
      </c>
      <c r="S804" s="13">
        <f t="shared" si="74"/>
        <v>0</v>
      </c>
      <c r="T804" s="13">
        <f t="shared" si="75"/>
        <v>0</v>
      </c>
      <c r="U804">
        <v>2</v>
      </c>
      <c r="V804">
        <v>0</v>
      </c>
      <c r="W804">
        <v>1</v>
      </c>
      <c r="X804" s="2">
        <v>36.733333333300003</v>
      </c>
      <c r="Y804" s="21">
        <v>0.65</v>
      </c>
      <c r="Z804">
        <v>0.65</v>
      </c>
      <c r="AA804">
        <v>4.49</v>
      </c>
      <c r="AB804" s="32">
        <f t="shared" si="76"/>
        <v>0.12645914396887159</v>
      </c>
      <c r="AC804">
        <v>0</v>
      </c>
      <c r="AD804">
        <v>2</v>
      </c>
      <c r="AE804" s="17">
        <f t="shared" si="77"/>
        <v>0</v>
      </c>
      <c r="AF804" s="35">
        <v>0</v>
      </c>
      <c r="AG804" s="35">
        <v>3</v>
      </c>
      <c r="AH804" s="35">
        <v>5</v>
      </c>
      <c r="AI804" s="35">
        <v>28</v>
      </c>
      <c r="AJ804" s="35">
        <v>2</v>
      </c>
      <c r="AK804" s="35">
        <v>4</v>
      </c>
      <c r="AL804" s="35">
        <v>22</v>
      </c>
      <c r="AM804" s="35">
        <v>1</v>
      </c>
      <c r="AN804">
        <v>1</v>
      </c>
      <c r="AO804">
        <v>1</v>
      </c>
      <c r="AP804" s="2">
        <v>-80.95</v>
      </c>
      <c r="AQ804" s="2">
        <v>8.8000000000000007</v>
      </c>
      <c r="AR804" s="2">
        <v>82.930999999999997</v>
      </c>
      <c r="AS804" s="21">
        <v>2.1429999999999998</v>
      </c>
      <c r="AT804" s="2">
        <v>-3.8</v>
      </c>
      <c r="AU804" s="2">
        <v>-0.8</v>
      </c>
      <c r="AV804" s="2">
        <v>-0.2</v>
      </c>
      <c r="AW804" s="2">
        <v>0.1</v>
      </c>
      <c r="AX804" s="2">
        <v>0</v>
      </c>
      <c r="AY804" s="2">
        <v>-0.9</v>
      </c>
    </row>
    <row r="805" spans="1:51" x14ac:dyDescent="0.2">
      <c r="A805" s="12" t="s">
        <v>2896</v>
      </c>
      <c r="B805" s="12" t="s">
        <v>2897</v>
      </c>
      <c r="C805" t="s">
        <v>2895</v>
      </c>
      <c r="D805" t="s">
        <v>271</v>
      </c>
      <c r="E805" s="12" t="s">
        <v>546</v>
      </c>
      <c r="F805">
        <v>81</v>
      </c>
      <c r="G805">
        <v>0</v>
      </c>
      <c r="H805">
        <v>0</v>
      </c>
      <c r="I805" s="31">
        <f t="shared" si="72"/>
        <v>0</v>
      </c>
      <c r="J805">
        <v>0</v>
      </c>
      <c r="K805">
        <v>0</v>
      </c>
      <c r="L805" s="3">
        <v>0</v>
      </c>
      <c r="M805" s="3">
        <v>0</v>
      </c>
      <c r="N805" s="3">
        <v>0</v>
      </c>
      <c r="O805" s="15">
        <f t="shared" si="73"/>
        <v>0</v>
      </c>
      <c r="P805">
        <v>0</v>
      </c>
      <c r="Q805">
        <v>0</v>
      </c>
      <c r="R805">
        <v>0</v>
      </c>
      <c r="S805" s="13">
        <f t="shared" si="74"/>
        <v>0</v>
      </c>
      <c r="T805" s="13">
        <f t="shared" si="75"/>
        <v>0</v>
      </c>
      <c r="U805">
        <v>0</v>
      </c>
      <c r="V805">
        <v>0</v>
      </c>
      <c r="W805">
        <v>0</v>
      </c>
      <c r="X805" s="2">
        <v>1.8166666667</v>
      </c>
      <c r="Y805" s="21">
        <v>1.6666666699999999E-2</v>
      </c>
      <c r="Z805">
        <v>0.02</v>
      </c>
      <c r="AA805">
        <v>5.42</v>
      </c>
      <c r="AB805" s="32">
        <f t="shared" si="76"/>
        <v>3.6764705882352945E-3</v>
      </c>
      <c r="AC805">
        <v>0</v>
      </c>
      <c r="AD805">
        <v>0</v>
      </c>
      <c r="AE805" s="17" t="str">
        <f t="shared" si="77"/>
        <v xml:space="preserve"> </v>
      </c>
      <c r="AF805" s="35">
        <v>0</v>
      </c>
      <c r="AG805" s="35">
        <v>0</v>
      </c>
      <c r="AH805" s="35">
        <v>0</v>
      </c>
      <c r="AI805" s="35">
        <v>1</v>
      </c>
      <c r="AJ805" s="35">
        <v>0</v>
      </c>
      <c r="AK805" s="35">
        <v>0</v>
      </c>
      <c r="AL805" s="35">
        <v>0</v>
      </c>
      <c r="AM805" s="35">
        <v>0</v>
      </c>
      <c r="AN805">
        <v>0</v>
      </c>
      <c r="AO805">
        <v>0</v>
      </c>
      <c r="AP805" s="2">
        <v>-33.03</v>
      </c>
      <c r="AQ805" s="2">
        <v>57.3</v>
      </c>
      <c r="AR805" s="2">
        <v>83.052999999999997</v>
      </c>
      <c r="AS805" s="21">
        <v>1.927</v>
      </c>
      <c r="AT805" s="2">
        <v>-0.30000000000000004</v>
      </c>
      <c r="AU805" s="2">
        <v>-0.1</v>
      </c>
      <c r="AV805" s="2">
        <v>-0.30000000000000004</v>
      </c>
      <c r="AW805" s="2">
        <v>0</v>
      </c>
      <c r="AX805" s="2">
        <v>0</v>
      </c>
      <c r="AY805" s="2">
        <v>-0.4</v>
      </c>
    </row>
    <row r="806" spans="1:51" x14ac:dyDescent="0.2">
      <c r="A806" s="12" t="s">
        <v>2892</v>
      </c>
      <c r="B806" s="12" t="s">
        <v>2893</v>
      </c>
      <c r="C806" t="s">
        <v>2891</v>
      </c>
      <c r="D806" t="s">
        <v>122</v>
      </c>
      <c r="E806" s="12" t="s">
        <v>113</v>
      </c>
      <c r="F806">
        <v>3</v>
      </c>
      <c r="G806">
        <v>0</v>
      </c>
      <c r="H806">
        <v>0</v>
      </c>
      <c r="I806" s="31">
        <f t="shared" si="72"/>
        <v>0</v>
      </c>
      <c r="J806">
        <v>0</v>
      </c>
      <c r="K806">
        <v>0</v>
      </c>
      <c r="L806" s="3">
        <v>0</v>
      </c>
      <c r="M806" s="3">
        <v>0</v>
      </c>
      <c r="N806" s="3">
        <v>0</v>
      </c>
      <c r="O806" s="15">
        <f t="shared" si="73"/>
        <v>0</v>
      </c>
      <c r="P806">
        <v>0</v>
      </c>
      <c r="Q806">
        <v>0</v>
      </c>
      <c r="R806">
        <v>0</v>
      </c>
      <c r="S806" s="13">
        <f t="shared" si="74"/>
        <v>0</v>
      </c>
      <c r="T806" s="13">
        <f t="shared" si="75"/>
        <v>0</v>
      </c>
      <c r="U806">
        <v>0</v>
      </c>
      <c r="V806">
        <v>0</v>
      </c>
      <c r="W806">
        <v>0</v>
      </c>
      <c r="X806" s="2">
        <v>0</v>
      </c>
      <c r="Y806" s="21">
        <v>0</v>
      </c>
      <c r="AB806" s="32">
        <f t="shared" si="76"/>
        <v>0</v>
      </c>
      <c r="AC806">
        <v>0</v>
      </c>
      <c r="AD806">
        <v>0</v>
      </c>
      <c r="AE806" s="17" t="str">
        <f t="shared" si="77"/>
        <v xml:space="preserve"> </v>
      </c>
      <c r="AF806" s="35">
        <v>0</v>
      </c>
      <c r="AG806" s="35">
        <v>0</v>
      </c>
      <c r="AH806" s="35">
        <v>0</v>
      </c>
      <c r="AI806" s="35">
        <v>0</v>
      </c>
      <c r="AJ806" s="35">
        <v>0</v>
      </c>
      <c r="AK806" s="35">
        <v>0</v>
      </c>
      <c r="AL806" s="35">
        <v>0</v>
      </c>
      <c r="AM806" s="35">
        <v>0</v>
      </c>
      <c r="AN806">
        <v>0</v>
      </c>
      <c r="AO806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</row>
    <row r="807" spans="1:51" x14ac:dyDescent="0.2">
      <c r="A807" s="12" t="s">
        <v>2892</v>
      </c>
      <c r="B807" s="12" t="s">
        <v>3142</v>
      </c>
      <c r="C807" t="s">
        <v>3141</v>
      </c>
      <c r="D807" t="s">
        <v>192</v>
      </c>
      <c r="E807" s="12" t="s">
        <v>148</v>
      </c>
      <c r="F807">
        <v>64</v>
      </c>
      <c r="G807">
        <v>0</v>
      </c>
      <c r="H807">
        <v>0</v>
      </c>
      <c r="I807" s="31">
        <f t="shared" si="72"/>
        <v>0</v>
      </c>
      <c r="J807">
        <v>0</v>
      </c>
      <c r="K807">
        <v>0</v>
      </c>
      <c r="L807" s="3">
        <v>0</v>
      </c>
      <c r="M807" s="3">
        <v>0</v>
      </c>
      <c r="N807" s="3">
        <v>0</v>
      </c>
      <c r="O807" s="15">
        <f t="shared" si="73"/>
        <v>0</v>
      </c>
      <c r="P807">
        <v>0</v>
      </c>
      <c r="Q807">
        <v>0</v>
      </c>
      <c r="R807">
        <v>0</v>
      </c>
      <c r="S807" s="13">
        <f t="shared" si="74"/>
        <v>0</v>
      </c>
      <c r="T807" s="13">
        <f t="shared" si="75"/>
        <v>0</v>
      </c>
      <c r="U807">
        <v>0</v>
      </c>
      <c r="V807">
        <v>0</v>
      </c>
      <c r="W807">
        <v>0</v>
      </c>
      <c r="X807" s="2">
        <v>1.1333333333</v>
      </c>
      <c r="Y807" s="21">
        <v>1.6666666699999999E-2</v>
      </c>
      <c r="Z807">
        <v>0.02</v>
      </c>
      <c r="AA807">
        <v>5.15</v>
      </c>
      <c r="AB807" s="32">
        <f t="shared" si="76"/>
        <v>3.8684719535783366E-3</v>
      </c>
      <c r="AC807">
        <v>0</v>
      </c>
      <c r="AD807">
        <v>0</v>
      </c>
      <c r="AE807" s="17" t="str">
        <f t="shared" si="77"/>
        <v xml:space="preserve"> </v>
      </c>
      <c r="AF807" s="35">
        <v>0</v>
      </c>
      <c r="AG807" s="35">
        <v>0</v>
      </c>
      <c r="AH807" s="35">
        <v>0</v>
      </c>
      <c r="AI807" s="35">
        <v>2</v>
      </c>
      <c r="AJ807" s="35">
        <v>0</v>
      </c>
      <c r="AK807" s="35">
        <v>0</v>
      </c>
      <c r="AL807" s="35">
        <v>1</v>
      </c>
      <c r="AM807" s="35">
        <v>0</v>
      </c>
      <c r="AN807">
        <v>0</v>
      </c>
      <c r="AO807">
        <v>0</v>
      </c>
      <c r="AP807" s="2">
        <v>-140.26</v>
      </c>
      <c r="AQ807" s="2">
        <v>-53.5</v>
      </c>
      <c r="AR807" s="2">
        <v>82.406999999999996</v>
      </c>
      <c r="AS807" s="21">
        <v>-2.8689999999999998</v>
      </c>
      <c r="AT807" s="2">
        <v>-0.2</v>
      </c>
      <c r="AU807" s="2">
        <v>-0.1</v>
      </c>
      <c r="AV807" s="2">
        <v>-0.1</v>
      </c>
      <c r="AW807" s="2">
        <v>0</v>
      </c>
      <c r="AX807" s="2">
        <v>0</v>
      </c>
      <c r="AY807" s="2">
        <v>-0.2</v>
      </c>
    </row>
    <row r="808" spans="1:51" x14ac:dyDescent="0.2">
      <c r="A808" s="12" t="s">
        <v>3439</v>
      </c>
      <c r="B808" s="12" t="s">
        <v>3440</v>
      </c>
      <c r="C808" t="s">
        <v>3438</v>
      </c>
      <c r="D808" t="s">
        <v>442</v>
      </c>
      <c r="E808" s="12" t="s">
        <v>140</v>
      </c>
      <c r="F808">
        <v>3</v>
      </c>
      <c r="G808">
        <v>0</v>
      </c>
      <c r="H808">
        <v>0</v>
      </c>
      <c r="I808" s="31">
        <f t="shared" si="72"/>
        <v>0</v>
      </c>
      <c r="J808">
        <v>0</v>
      </c>
      <c r="K808">
        <v>0</v>
      </c>
      <c r="L808" s="3">
        <v>0</v>
      </c>
      <c r="M808" s="3">
        <v>0</v>
      </c>
      <c r="N808" s="3">
        <v>0</v>
      </c>
      <c r="O808" s="15">
        <f t="shared" si="73"/>
        <v>0</v>
      </c>
      <c r="P808">
        <v>0</v>
      </c>
      <c r="Q808">
        <v>0</v>
      </c>
      <c r="R808">
        <v>0</v>
      </c>
      <c r="S808" s="13">
        <f t="shared" si="74"/>
        <v>0</v>
      </c>
      <c r="T808" s="13">
        <f t="shared" si="75"/>
        <v>0</v>
      </c>
      <c r="U808">
        <v>0</v>
      </c>
      <c r="V808">
        <v>0</v>
      </c>
      <c r="W808">
        <v>0</v>
      </c>
      <c r="X808" s="2">
        <v>0</v>
      </c>
      <c r="Y808" s="21">
        <v>0</v>
      </c>
      <c r="AB808" s="32">
        <f t="shared" si="76"/>
        <v>0</v>
      </c>
      <c r="AC808">
        <v>0</v>
      </c>
      <c r="AD808">
        <v>0</v>
      </c>
      <c r="AE808" s="17" t="str">
        <f t="shared" si="77"/>
        <v xml:space="preserve"> </v>
      </c>
      <c r="AF808" s="35">
        <v>0</v>
      </c>
      <c r="AG808" s="35">
        <v>0</v>
      </c>
      <c r="AH808" s="35">
        <v>0</v>
      </c>
      <c r="AI808" s="35">
        <v>0</v>
      </c>
      <c r="AJ808" s="35">
        <v>0</v>
      </c>
      <c r="AK808" s="35">
        <v>0</v>
      </c>
      <c r="AL808" s="35">
        <v>0</v>
      </c>
      <c r="AM808" s="35">
        <v>0</v>
      </c>
      <c r="AN808">
        <v>0</v>
      </c>
      <c r="AO808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</row>
    <row r="809" spans="1:51" x14ac:dyDescent="0.2">
      <c r="A809" s="12" t="s">
        <v>1774</v>
      </c>
      <c r="B809" s="12" t="s">
        <v>1775</v>
      </c>
      <c r="C809" t="s">
        <v>1773</v>
      </c>
      <c r="D809" t="s">
        <v>300</v>
      </c>
      <c r="E809" s="12" t="s">
        <v>178</v>
      </c>
      <c r="F809">
        <v>82</v>
      </c>
      <c r="G809">
        <v>0</v>
      </c>
      <c r="H809">
        <v>1</v>
      </c>
      <c r="I809" s="31">
        <f t="shared" si="72"/>
        <v>1</v>
      </c>
      <c r="J809">
        <v>0</v>
      </c>
      <c r="K809">
        <v>1</v>
      </c>
      <c r="L809" s="3">
        <v>0</v>
      </c>
      <c r="M809" s="3">
        <v>0</v>
      </c>
      <c r="N809" s="3">
        <v>1</v>
      </c>
      <c r="O809" s="15">
        <f t="shared" si="73"/>
        <v>0</v>
      </c>
      <c r="P809">
        <v>4</v>
      </c>
      <c r="Q809">
        <v>2</v>
      </c>
      <c r="R809">
        <v>3</v>
      </c>
      <c r="S809" s="13">
        <f t="shared" si="74"/>
        <v>0</v>
      </c>
      <c r="T809" s="13">
        <f t="shared" si="75"/>
        <v>0</v>
      </c>
      <c r="U809">
        <v>24</v>
      </c>
      <c r="V809">
        <v>10</v>
      </c>
      <c r="W809">
        <v>5</v>
      </c>
      <c r="X809" s="2">
        <v>162.26666666669999</v>
      </c>
      <c r="Y809" s="21">
        <v>1.9666666667000001</v>
      </c>
      <c r="Z809">
        <v>1.9300000000000002</v>
      </c>
      <c r="AA809">
        <v>3.24</v>
      </c>
      <c r="AB809" s="32">
        <f t="shared" si="76"/>
        <v>0.37330754352030954</v>
      </c>
      <c r="AE809" s="17" t="str">
        <f t="shared" si="77"/>
        <v xml:space="preserve"> </v>
      </c>
      <c r="AF809" s="35">
        <v>1</v>
      </c>
      <c r="AG809" s="35">
        <v>20</v>
      </c>
      <c r="AH809" s="35">
        <v>23</v>
      </c>
      <c r="AI809" s="35">
        <v>104</v>
      </c>
      <c r="AJ809" s="35">
        <v>16</v>
      </c>
      <c r="AK809" s="35">
        <v>55</v>
      </c>
      <c r="AL809" s="35">
        <v>56</v>
      </c>
      <c r="AM809" s="35">
        <v>7</v>
      </c>
      <c r="AN809">
        <v>1</v>
      </c>
      <c r="AO809">
        <v>0</v>
      </c>
      <c r="AP809" s="2">
        <v>-71.44</v>
      </c>
      <c r="AQ809" s="2">
        <v>9.3000000000000007</v>
      </c>
      <c r="AR809" s="2">
        <v>80.432000000000002</v>
      </c>
      <c r="AS809" s="21">
        <v>-2.133</v>
      </c>
      <c r="AT809" s="2">
        <v>-13.5</v>
      </c>
      <c r="AU809" s="2">
        <v>1.6</v>
      </c>
      <c r="AV809" s="2">
        <v>-0.1</v>
      </c>
      <c r="AW809" s="2">
        <v>0.9</v>
      </c>
      <c r="AX809" s="2">
        <v>-1.9</v>
      </c>
      <c r="AY809" s="2">
        <v>0.5</v>
      </c>
    </row>
    <row r="810" spans="1:51" x14ac:dyDescent="0.2">
      <c r="A810" s="12" t="s">
        <v>1774</v>
      </c>
      <c r="B810" s="12" t="s">
        <v>3544</v>
      </c>
      <c r="C810" t="s">
        <v>3543</v>
      </c>
      <c r="D810" s="12" t="s">
        <v>367</v>
      </c>
      <c r="E810" s="12" t="s">
        <v>156</v>
      </c>
      <c r="F810">
        <v>78</v>
      </c>
      <c r="G810">
        <v>0</v>
      </c>
      <c r="H810">
        <v>0</v>
      </c>
      <c r="I810" s="31">
        <f t="shared" si="72"/>
        <v>0</v>
      </c>
      <c r="J810">
        <v>0</v>
      </c>
      <c r="K810">
        <v>0</v>
      </c>
      <c r="L810" s="3">
        <v>0</v>
      </c>
      <c r="M810" s="3">
        <v>0</v>
      </c>
      <c r="N810" s="3">
        <v>0</v>
      </c>
      <c r="O810" s="15">
        <f t="shared" si="73"/>
        <v>0</v>
      </c>
      <c r="P810">
        <v>0</v>
      </c>
      <c r="Q810">
        <v>0</v>
      </c>
      <c r="R810">
        <v>0</v>
      </c>
      <c r="S810" s="13">
        <f t="shared" si="74"/>
        <v>0</v>
      </c>
      <c r="T810" s="13">
        <f t="shared" si="75"/>
        <v>0</v>
      </c>
      <c r="U810">
        <v>0</v>
      </c>
      <c r="V810">
        <v>0</v>
      </c>
      <c r="W810">
        <v>0</v>
      </c>
      <c r="X810" s="2">
        <v>2.5499999999999998</v>
      </c>
      <c r="Y810" s="21">
        <v>1.6666666699999999E-2</v>
      </c>
      <c r="Z810">
        <v>0.03</v>
      </c>
      <c r="AA810">
        <v>5.4</v>
      </c>
      <c r="AB810" s="32">
        <f t="shared" si="76"/>
        <v>5.5248618784530376E-3</v>
      </c>
      <c r="AC810">
        <v>0</v>
      </c>
      <c r="AD810">
        <v>0</v>
      </c>
      <c r="AE810" s="17" t="str">
        <f t="shared" si="77"/>
        <v xml:space="preserve"> </v>
      </c>
      <c r="AF810" s="35">
        <v>0</v>
      </c>
      <c r="AG810" s="35">
        <v>1</v>
      </c>
      <c r="AH810" s="35">
        <v>0</v>
      </c>
      <c r="AI810" s="35">
        <v>2</v>
      </c>
      <c r="AJ810" s="35">
        <v>1</v>
      </c>
      <c r="AK810" s="35">
        <v>2</v>
      </c>
      <c r="AL810" s="35">
        <v>0</v>
      </c>
      <c r="AM810" s="35">
        <v>0</v>
      </c>
      <c r="AN810">
        <v>0</v>
      </c>
      <c r="AO810">
        <v>0</v>
      </c>
      <c r="AP810" s="2">
        <v>-94.12</v>
      </c>
      <c r="AQ810" s="2">
        <v>-7.7</v>
      </c>
      <c r="AR810" s="2">
        <v>65.945999999999998</v>
      </c>
      <c r="AS810" s="21">
        <v>-4.8449999999999998</v>
      </c>
      <c r="AT810" s="2">
        <v>-0.2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</row>
    <row r="811" spans="1:51" x14ac:dyDescent="0.2">
      <c r="A811" s="12" t="s">
        <v>1263</v>
      </c>
      <c r="B811" s="12" t="s">
        <v>1264</v>
      </c>
      <c r="C811" t="s">
        <v>1262</v>
      </c>
      <c r="D811" t="s">
        <v>223</v>
      </c>
      <c r="E811" s="12" t="s">
        <v>178</v>
      </c>
      <c r="F811">
        <v>2</v>
      </c>
      <c r="G811">
        <v>0</v>
      </c>
      <c r="H811">
        <v>0</v>
      </c>
      <c r="I811" s="31">
        <f t="shared" si="72"/>
        <v>0</v>
      </c>
      <c r="J811">
        <v>0</v>
      </c>
      <c r="K811">
        <v>0</v>
      </c>
      <c r="L811" s="3">
        <v>0</v>
      </c>
      <c r="M811" s="3">
        <v>0</v>
      </c>
      <c r="N811" s="3">
        <v>0</v>
      </c>
      <c r="O811" s="15">
        <f t="shared" si="73"/>
        <v>0</v>
      </c>
      <c r="P811">
        <v>0</v>
      </c>
      <c r="Q811">
        <v>0</v>
      </c>
      <c r="R811">
        <v>0</v>
      </c>
      <c r="S811" s="13">
        <f t="shared" si="74"/>
        <v>0</v>
      </c>
      <c r="T811" s="13">
        <f t="shared" si="75"/>
        <v>0</v>
      </c>
      <c r="U811">
        <v>0</v>
      </c>
      <c r="V811">
        <v>0</v>
      </c>
      <c r="W811">
        <v>0</v>
      </c>
      <c r="X811" s="2">
        <v>0.78333333329999999</v>
      </c>
      <c r="Y811" s="21">
        <v>0.38333333330000002</v>
      </c>
      <c r="Z811">
        <v>0.39</v>
      </c>
      <c r="AA811">
        <v>5.91</v>
      </c>
      <c r="AB811" s="32">
        <f t="shared" si="76"/>
        <v>6.1904761904761907E-2</v>
      </c>
      <c r="AE811" s="17" t="str">
        <f t="shared" si="77"/>
        <v xml:space="preserve"> </v>
      </c>
      <c r="AF811" s="35">
        <v>0</v>
      </c>
      <c r="AG811" s="35">
        <v>0</v>
      </c>
      <c r="AH811" s="35">
        <v>0</v>
      </c>
      <c r="AI811" s="35">
        <v>0</v>
      </c>
      <c r="AJ811" s="35">
        <v>0</v>
      </c>
      <c r="AK811" s="35">
        <v>1</v>
      </c>
      <c r="AL811" s="35">
        <v>0</v>
      </c>
      <c r="AM811" s="35">
        <v>0</v>
      </c>
      <c r="AN811">
        <v>0</v>
      </c>
      <c r="AO811">
        <v>0</v>
      </c>
      <c r="AP811" s="2">
        <v>-76.599999999999994</v>
      </c>
      <c r="AQ811" s="2">
        <v>9.6999999999999993</v>
      </c>
      <c r="AR811" s="2">
        <v>74.736999999999995</v>
      </c>
      <c r="AS811" s="21">
        <v>9.032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</row>
    <row r="812" spans="1:51" x14ac:dyDescent="0.2">
      <c r="A812" s="12" t="s">
        <v>1263</v>
      </c>
      <c r="B812" s="12" t="s">
        <v>1511</v>
      </c>
      <c r="C812" t="s">
        <v>1510</v>
      </c>
      <c r="D812" s="12" t="s">
        <v>112</v>
      </c>
      <c r="E812" s="12" t="s">
        <v>178</v>
      </c>
      <c r="F812">
        <v>56</v>
      </c>
      <c r="G812">
        <v>0</v>
      </c>
      <c r="H812">
        <v>0</v>
      </c>
      <c r="I812" s="31">
        <f t="shared" si="72"/>
        <v>0</v>
      </c>
      <c r="J812">
        <v>0</v>
      </c>
      <c r="K812">
        <v>0</v>
      </c>
      <c r="L812" s="3">
        <v>0</v>
      </c>
      <c r="M812" s="3">
        <v>0</v>
      </c>
      <c r="N812" s="3">
        <v>0</v>
      </c>
      <c r="O812" s="15">
        <f t="shared" si="73"/>
        <v>0</v>
      </c>
      <c r="P812">
        <v>3</v>
      </c>
      <c r="Q812">
        <v>0</v>
      </c>
      <c r="R812">
        <v>0</v>
      </c>
      <c r="S812" s="13">
        <f t="shared" si="74"/>
        <v>0</v>
      </c>
      <c r="T812" s="13">
        <f t="shared" si="75"/>
        <v>0</v>
      </c>
      <c r="U812">
        <v>20</v>
      </c>
      <c r="V812">
        <v>11</v>
      </c>
      <c r="W812">
        <v>3</v>
      </c>
      <c r="X812" s="2">
        <v>103.28333333330001</v>
      </c>
      <c r="Y812" s="21">
        <v>1.8333333333000001</v>
      </c>
      <c r="Z812">
        <v>1.8</v>
      </c>
      <c r="AA812">
        <v>2.99</v>
      </c>
      <c r="AB812" s="32">
        <f t="shared" si="76"/>
        <v>0.37578288100208768</v>
      </c>
      <c r="AE812" s="17" t="str">
        <f t="shared" si="77"/>
        <v xml:space="preserve"> </v>
      </c>
      <c r="AF812" s="35">
        <v>2</v>
      </c>
      <c r="AG812" s="35">
        <v>11</v>
      </c>
      <c r="AH812" s="35">
        <v>13</v>
      </c>
      <c r="AI812" s="35">
        <v>71</v>
      </c>
      <c r="AJ812" s="35">
        <v>1</v>
      </c>
      <c r="AK812" s="35">
        <v>41</v>
      </c>
      <c r="AL812" s="35">
        <v>42</v>
      </c>
      <c r="AM812" s="35">
        <v>3</v>
      </c>
      <c r="AN812">
        <v>2</v>
      </c>
      <c r="AO812">
        <v>0</v>
      </c>
      <c r="AP812" s="2">
        <v>-86.8</v>
      </c>
      <c r="AQ812" s="2">
        <v>-4.7</v>
      </c>
      <c r="AR812" s="2">
        <v>84.156999999999996</v>
      </c>
      <c r="AS812" s="21">
        <v>3.698</v>
      </c>
      <c r="AT812" s="2">
        <v>-9.5</v>
      </c>
      <c r="AU812" s="2">
        <v>0.5</v>
      </c>
      <c r="AV812" s="2">
        <v>-0.8</v>
      </c>
      <c r="AW812" s="2">
        <v>0</v>
      </c>
      <c r="AX812" s="2">
        <v>0.7</v>
      </c>
      <c r="AY812" s="2">
        <v>0.4</v>
      </c>
    </row>
    <row r="813" spans="1:51" x14ac:dyDescent="0.2">
      <c r="A813" s="12" t="s">
        <v>1263</v>
      </c>
      <c r="B813" s="12" t="s">
        <v>1863</v>
      </c>
      <c r="C813" t="s">
        <v>1866</v>
      </c>
      <c r="D813" s="12" t="s">
        <v>192</v>
      </c>
      <c r="E813" s="12" t="s">
        <v>148</v>
      </c>
      <c r="F813">
        <v>36</v>
      </c>
      <c r="G813">
        <v>0</v>
      </c>
      <c r="H813">
        <v>0</v>
      </c>
      <c r="I813" s="31">
        <f t="shared" si="72"/>
        <v>0</v>
      </c>
      <c r="J813">
        <v>0</v>
      </c>
      <c r="K813">
        <v>0</v>
      </c>
      <c r="L813" s="3">
        <v>0</v>
      </c>
      <c r="M813" s="3">
        <v>0</v>
      </c>
      <c r="N813" s="3">
        <v>0</v>
      </c>
      <c r="O813" s="15">
        <f t="shared" si="73"/>
        <v>0</v>
      </c>
      <c r="P813">
        <v>0</v>
      </c>
      <c r="Q813">
        <v>0</v>
      </c>
      <c r="R813">
        <v>0</v>
      </c>
      <c r="S813" s="13">
        <f t="shared" si="74"/>
        <v>0</v>
      </c>
      <c r="T813" s="13">
        <f t="shared" si="75"/>
        <v>0</v>
      </c>
      <c r="U813">
        <v>0</v>
      </c>
      <c r="V813">
        <v>0</v>
      </c>
      <c r="W813">
        <v>0</v>
      </c>
      <c r="X813" s="2">
        <v>0.75</v>
      </c>
      <c r="Y813" s="21">
        <v>1.6666666699999999E-2</v>
      </c>
      <c r="Z813">
        <v>0.02</v>
      </c>
      <c r="AA813">
        <v>5.04</v>
      </c>
      <c r="AB813" s="32">
        <f t="shared" si="76"/>
        <v>3.9525691699604749E-3</v>
      </c>
      <c r="AC813">
        <v>0</v>
      </c>
      <c r="AD813">
        <v>0</v>
      </c>
      <c r="AE813" s="17" t="str">
        <f t="shared" si="77"/>
        <v xml:space="preserve"> </v>
      </c>
      <c r="AF813" s="35">
        <v>0</v>
      </c>
      <c r="AG813" s="35">
        <v>0</v>
      </c>
      <c r="AH813" s="35">
        <v>1</v>
      </c>
      <c r="AI813" s="35">
        <v>2</v>
      </c>
      <c r="AJ813" s="35">
        <v>0</v>
      </c>
      <c r="AK813" s="35">
        <v>1</v>
      </c>
      <c r="AL813" s="35">
        <v>0</v>
      </c>
      <c r="AM813" s="35">
        <v>0</v>
      </c>
      <c r="AN813">
        <v>0</v>
      </c>
      <c r="AO813">
        <v>0</v>
      </c>
      <c r="AP813" s="2">
        <v>-160</v>
      </c>
      <c r="AQ813" s="2">
        <v>-69.5</v>
      </c>
      <c r="AR813" s="2">
        <v>82.787999999999997</v>
      </c>
      <c r="AS813" s="21">
        <v>3.27</v>
      </c>
      <c r="AT813" s="2">
        <v>-0.4</v>
      </c>
      <c r="AU813" s="2">
        <v>-0.2</v>
      </c>
      <c r="AV813" s="2">
        <v>0</v>
      </c>
      <c r="AW813" s="2">
        <v>0</v>
      </c>
      <c r="AX813" s="2">
        <v>0</v>
      </c>
      <c r="AY813" s="2">
        <v>-0.2</v>
      </c>
    </row>
    <row r="814" spans="1:51" x14ac:dyDescent="0.2">
      <c r="A814" s="12" t="s">
        <v>1263</v>
      </c>
      <c r="B814" s="12" t="s">
        <v>1997</v>
      </c>
      <c r="C814" t="s">
        <v>1996</v>
      </c>
      <c r="D814" t="s">
        <v>460</v>
      </c>
      <c r="E814" s="12" t="s">
        <v>156</v>
      </c>
      <c r="F814">
        <v>37</v>
      </c>
      <c r="G814">
        <v>0</v>
      </c>
      <c r="H814">
        <v>0</v>
      </c>
      <c r="I814" s="31">
        <f t="shared" si="72"/>
        <v>0</v>
      </c>
      <c r="J814">
        <v>0</v>
      </c>
      <c r="K814">
        <v>0</v>
      </c>
      <c r="L814" s="3">
        <v>0</v>
      </c>
      <c r="M814" s="3">
        <v>0</v>
      </c>
      <c r="N814" s="3">
        <v>0</v>
      </c>
      <c r="O814" s="15">
        <f t="shared" si="73"/>
        <v>0</v>
      </c>
      <c r="P814">
        <v>0</v>
      </c>
      <c r="Q814">
        <v>0</v>
      </c>
      <c r="R814">
        <v>0</v>
      </c>
      <c r="S814" s="13">
        <f t="shared" si="74"/>
        <v>0</v>
      </c>
      <c r="T814" s="13">
        <f t="shared" si="75"/>
        <v>0</v>
      </c>
      <c r="U814">
        <v>0</v>
      </c>
      <c r="V814">
        <v>1</v>
      </c>
      <c r="W814">
        <v>0</v>
      </c>
      <c r="X814" s="2">
        <v>1.65</v>
      </c>
      <c r="Y814" s="21">
        <v>3.3333333300000004E-2</v>
      </c>
      <c r="Z814">
        <v>0.04</v>
      </c>
      <c r="AA814">
        <v>5.26</v>
      </c>
      <c r="AB814" s="32">
        <f t="shared" si="76"/>
        <v>7.5471698113207548E-3</v>
      </c>
      <c r="AC814">
        <v>1</v>
      </c>
      <c r="AD814">
        <v>0</v>
      </c>
      <c r="AE814" s="17">
        <f t="shared" si="77"/>
        <v>1</v>
      </c>
      <c r="AF814" s="35">
        <v>0</v>
      </c>
      <c r="AG814" s="35">
        <v>0</v>
      </c>
      <c r="AH814" s="35">
        <v>1</v>
      </c>
      <c r="AI814" s="35">
        <v>2</v>
      </c>
      <c r="AJ814" s="35">
        <v>0</v>
      </c>
      <c r="AK814" s="35">
        <v>1</v>
      </c>
      <c r="AL814" s="35">
        <v>1</v>
      </c>
      <c r="AM814" s="35">
        <v>0</v>
      </c>
      <c r="AN814">
        <v>0</v>
      </c>
      <c r="AO814">
        <v>0</v>
      </c>
      <c r="AP814" s="2">
        <v>-109.09</v>
      </c>
      <c r="AQ814" s="2">
        <v>-28.6</v>
      </c>
      <c r="AR814" s="2">
        <v>83.774000000000001</v>
      </c>
      <c r="AS814" s="21">
        <v>2.367</v>
      </c>
      <c r="AT814" s="2">
        <v>-0.30000000000000004</v>
      </c>
      <c r="AU814" s="2">
        <v>-0.1</v>
      </c>
      <c r="AV814" s="2">
        <v>-0.1</v>
      </c>
      <c r="AW814" s="2">
        <v>0</v>
      </c>
      <c r="AX814" s="2">
        <v>0</v>
      </c>
      <c r="AY814" s="2">
        <v>-0.1</v>
      </c>
    </row>
    <row r="815" spans="1:51" x14ac:dyDescent="0.2">
      <c r="A815" s="12" t="s">
        <v>1263</v>
      </c>
      <c r="B815" s="12" t="s">
        <v>3151</v>
      </c>
      <c r="C815" t="s">
        <v>3150</v>
      </c>
      <c r="D815" t="s">
        <v>432</v>
      </c>
      <c r="E815" s="12" t="s">
        <v>123</v>
      </c>
      <c r="F815">
        <v>16</v>
      </c>
      <c r="G815">
        <v>0</v>
      </c>
      <c r="H815">
        <v>0</v>
      </c>
      <c r="I815" s="31">
        <f t="shared" si="72"/>
        <v>0</v>
      </c>
      <c r="J815">
        <v>0</v>
      </c>
      <c r="K815">
        <v>0</v>
      </c>
      <c r="L815" s="3">
        <v>0</v>
      </c>
      <c r="M815" s="3">
        <v>0</v>
      </c>
      <c r="N815" s="3">
        <v>0</v>
      </c>
      <c r="O815" s="15">
        <f t="shared" si="73"/>
        <v>0</v>
      </c>
      <c r="P815">
        <v>0</v>
      </c>
      <c r="Q815">
        <v>0</v>
      </c>
      <c r="R815">
        <v>0</v>
      </c>
      <c r="S815" s="13">
        <f t="shared" si="74"/>
        <v>0</v>
      </c>
      <c r="T815" s="13">
        <f t="shared" si="75"/>
        <v>0</v>
      </c>
      <c r="U815">
        <v>2</v>
      </c>
      <c r="V815">
        <v>0</v>
      </c>
      <c r="W815">
        <v>0</v>
      </c>
      <c r="X815" s="2">
        <v>13.15</v>
      </c>
      <c r="Y815" s="21">
        <v>0.81666666669999999</v>
      </c>
      <c r="Z815">
        <v>0.82</v>
      </c>
      <c r="AA815">
        <v>4.32</v>
      </c>
      <c r="AB815" s="32">
        <f t="shared" si="76"/>
        <v>0.15953307392996105</v>
      </c>
      <c r="AC815">
        <v>0</v>
      </c>
      <c r="AD815">
        <v>3</v>
      </c>
      <c r="AE815" s="17">
        <f t="shared" si="77"/>
        <v>0</v>
      </c>
      <c r="AF815" s="35">
        <v>0</v>
      </c>
      <c r="AG815" s="35">
        <v>0</v>
      </c>
      <c r="AH815" s="35">
        <v>1</v>
      </c>
      <c r="AI815" s="35">
        <v>7</v>
      </c>
      <c r="AJ815" s="35">
        <v>0</v>
      </c>
      <c r="AK815" s="35">
        <v>0</v>
      </c>
      <c r="AL815" s="35">
        <v>6</v>
      </c>
      <c r="AM815" s="35">
        <v>0</v>
      </c>
      <c r="AN815">
        <v>0</v>
      </c>
      <c r="AO815">
        <v>0</v>
      </c>
      <c r="AP815" s="2">
        <v>-54.75</v>
      </c>
      <c r="AQ815" s="2">
        <v>12</v>
      </c>
      <c r="AR815" s="2">
        <v>56.271999999999998</v>
      </c>
      <c r="AS815" s="21">
        <v>-15.801</v>
      </c>
      <c r="AT815" s="2">
        <v>-0.9</v>
      </c>
      <c r="AU815" s="2">
        <v>0.5</v>
      </c>
      <c r="AV815" s="2">
        <v>0.1</v>
      </c>
      <c r="AW815" s="2">
        <v>0.1</v>
      </c>
      <c r="AX815" s="2">
        <v>-0.1</v>
      </c>
      <c r="AY815" s="2">
        <v>0.60000000000000009</v>
      </c>
    </row>
    <row r="816" spans="1:51" x14ac:dyDescent="0.2">
      <c r="A816" s="12" t="s">
        <v>643</v>
      </c>
      <c r="B816" s="12" t="s">
        <v>644</v>
      </c>
      <c r="C816" t="s">
        <v>642</v>
      </c>
      <c r="D816" t="s">
        <v>155</v>
      </c>
      <c r="E816" s="12" t="s">
        <v>178</v>
      </c>
      <c r="F816">
        <v>81</v>
      </c>
      <c r="G816">
        <v>0</v>
      </c>
      <c r="H816">
        <v>2</v>
      </c>
      <c r="I816" s="31">
        <f t="shared" si="72"/>
        <v>2</v>
      </c>
      <c r="J816">
        <v>0</v>
      </c>
      <c r="K816">
        <v>2</v>
      </c>
      <c r="L816" s="3">
        <v>0</v>
      </c>
      <c r="M816" s="3">
        <v>0</v>
      </c>
      <c r="N816" s="3">
        <v>2</v>
      </c>
      <c r="O816" s="15">
        <f t="shared" si="73"/>
        <v>0</v>
      </c>
      <c r="P816">
        <v>2</v>
      </c>
      <c r="Q816">
        <v>2</v>
      </c>
      <c r="R816">
        <v>0</v>
      </c>
      <c r="S816" s="13">
        <f t="shared" si="74"/>
        <v>0</v>
      </c>
      <c r="T816" s="13">
        <f t="shared" si="75"/>
        <v>0</v>
      </c>
      <c r="U816">
        <v>9</v>
      </c>
      <c r="V816">
        <v>5</v>
      </c>
      <c r="W816">
        <v>3</v>
      </c>
      <c r="X816" s="2">
        <v>159.28333333329999</v>
      </c>
      <c r="Y816" s="21">
        <v>1.9500000000000002</v>
      </c>
      <c r="Z816">
        <v>1.92</v>
      </c>
      <c r="AA816">
        <v>2.72</v>
      </c>
      <c r="AB816" s="32">
        <f t="shared" si="76"/>
        <v>0.4137931034482758</v>
      </c>
      <c r="AE816" s="17" t="str">
        <f t="shared" si="77"/>
        <v xml:space="preserve"> </v>
      </c>
      <c r="AF816" s="35">
        <v>5</v>
      </c>
      <c r="AG816" s="35">
        <v>21</v>
      </c>
      <c r="AH816" s="35">
        <v>17</v>
      </c>
      <c r="AI816" s="35">
        <v>107</v>
      </c>
      <c r="AJ816" s="35">
        <v>6</v>
      </c>
      <c r="AK816" s="35">
        <v>44</v>
      </c>
      <c r="AL816" s="35">
        <v>57</v>
      </c>
      <c r="AM816" s="35">
        <v>5</v>
      </c>
      <c r="AN816">
        <v>0</v>
      </c>
      <c r="AO816">
        <v>1</v>
      </c>
      <c r="AP816" s="2">
        <v>-75.540000000000006</v>
      </c>
      <c r="AQ816" s="2">
        <v>7.4</v>
      </c>
      <c r="AR816" s="2">
        <v>80.655000000000001</v>
      </c>
      <c r="AS816" s="21">
        <v>-3.6000000000000004E-2</v>
      </c>
      <c r="AT816" s="2">
        <v>-14.8</v>
      </c>
      <c r="AU816" s="2">
        <v>-0.7</v>
      </c>
      <c r="AV816" s="2">
        <v>-0.30000000000000004</v>
      </c>
      <c r="AW816" s="2">
        <v>0.4</v>
      </c>
      <c r="AX816" s="2">
        <v>-0.7</v>
      </c>
      <c r="AY816" s="2">
        <v>-1.4</v>
      </c>
    </row>
    <row r="817" spans="1:51" x14ac:dyDescent="0.2">
      <c r="A817" s="12" t="s">
        <v>643</v>
      </c>
      <c r="B817" s="12" t="s">
        <v>1411</v>
      </c>
      <c r="C817" t="s">
        <v>1410</v>
      </c>
      <c r="D817" t="s">
        <v>155</v>
      </c>
      <c r="E817" s="12" t="s">
        <v>156</v>
      </c>
      <c r="F817">
        <v>62</v>
      </c>
      <c r="G817">
        <v>1</v>
      </c>
      <c r="H817">
        <v>1</v>
      </c>
      <c r="I817" s="31">
        <f t="shared" si="72"/>
        <v>2</v>
      </c>
      <c r="J817">
        <v>1</v>
      </c>
      <c r="K817">
        <v>0</v>
      </c>
      <c r="L817" s="3">
        <v>1</v>
      </c>
      <c r="M817" s="3">
        <v>1</v>
      </c>
      <c r="N817" s="3">
        <v>0</v>
      </c>
      <c r="O817" s="15">
        <f t="shared" si="73"/>
        <v>4.5</v>
      </c>
      <c r="P817">
        <v>4</v>
      </c>
      <c r="Q817">
        <v>0</v>
      </c>
      <c r="R817">
        <v>1</v>
      </c>
      <c r="S817" s="13">
        <f t="shared" si="74"/>
        <v>0.25</v>
      </c>
      <c r="T817" s="13">
        <f t="shared" si="75"/>
        <v>0.2</v>
      </c>
      <c r="U817">
        <v>8</v>
      </c>
      <c r="V817">
        <v>0</v>
      </c>
      <c r="W817">
        <v>2</v>
      </c>
      <c r="X817" s="2">
        <v>67.783333333300007</v>
      </c>
      <c r="Y817" s="21">
        <v>1.0833333332999999</v>
      </c>
      <c r="Z817">
        <v>1.08</v>
      </c>
      <c r="AA817">
        <v>3.4</v>
      </c>
      <c r="AB817" s="32">
        <f t="shared" si="76"/>
        <v>0.24107142857142858</v>
      </c>
      <c r="AC817">
        <v>3</v>
      </c>
      <c r="AD817">
        <v>12</v>
      </c>
      <c r="AE817" s="17">
        <f t="shared" si="77"/>
        <v>0.2</v>
      </c>
      <c r="AF817" s="35">
        <v>2</v>
      </c>
      <c r="AG817" s="35">
        <v>6</v>
      </c>
      <c r="AH817" s="35">
        <v>7</v>
      </c>
      <c r="AI817" s="35">
        <v>57</v>
      </c>
      <c r="AJ817" s="35">
        <v>2</v>
      </c>
      <c r="AK817" s="35">
        <v>25</v>
      </c>
      <c r="AL817" s="35">
        <v>26</v>
      </c>
      <c r="AM817" s="35">
        <v>3</v>
      </c>
      <c r="AN817">
        <v>1</v>
      </c>
      <c r="AO817">
        <v>3</v>
      </c>
      <c r="AP817" s="2">
        <v>-89.4</v>
      </c>
      <c r="AQ817" s="2">
        <v>-11.2</v>
      </c>
      <c r="AR817" s="2">
        <v>82.66</v>
      </c>
      <c r="AS817" s="21">
        <v>2.8570000000000002</v>
      </c>
      <c r="AT817" s="2">
        <v>-7</v>
      </c>
      <c r="AU817" s="2">
        <v>-1.1000000000000001</v>
      </c>
      <c r="AV817" s="2">
        <v>-0.2</v>
      </c>
      <c r="AW817" s="2">
        <v>0.5</v>
      </c>
      <c r="AX817" s="2">
        <v>-0.30000000000000004</v>
      </c>
      <c r="AY817" s="2">
        <v>-1.2</v>
      </c>
    </row>
    <row r="818" spans="1:51" x14ac:dyDescent="0.2">
      <c r="A818" s="12" t="s">
        <v>1243</v>
      </c>
      <c r="B818" s="12" t="s">
        <v>1244</v>
      </c>
      <c r="C818" t="s">
        <v>1242</v>
      </c>
      <c r="D818" t="s">
        <v>169</v>
      </c>
      <c r="E818" s="12" t="s">
        <v>178</v>
      </c>
      <c r="F818">
        <v>82</v>
      </c>
      <c r="G818">
        <v>0</v>
      </c>
      <c r="H818">
        <v>0</v>
      </c>
      <c r="I818" s="31">
        <f t="shared" si="72"/>
        <v>0</v>
      </c>
      <c r="J818">
        <v>0</v>
      </c>
      <c r="K818">
        <v>0</v>
      </c>
      <c r="L818" s="3">
        <v>0</v>
      </c>
      <c r="M818" s="3">
        <v>0</v>
      </c>
      <c r="N818" s="3">
        <v>0</v>
      </c>
      <c r="O818" s="15">
        <f t="shared" si="73"/>
        <v>0</v>
      </c>
      <c r="P818">
        <v>2</v>
      </c>
      <c r="Q818">
        <v>0</v>
      </c>
      <c r="R818">
        <v>0</v>
      </c>
      <c r="S818" s="13">
        <f t="shared" si="74"/>
        <v>0</v>
      </c>
      <c r="T818" s="13">
        <f t="shared" si="75"/>
        <v>0</v>
      </c>
      <c r="U818">
        <v>22</v>
      </c>
      <c r="V818">
        <v>6</v>
      </c>
      <c r="W818">
        <v>4</v>
      </c>
      <c r="X818" s="2">
        <v>163.61666666670001</v>
      </c>
      <c r="Y818" s="21">
        <v>1.9833333333000001</v>
      </c>
      <c r="Z818">
        <v>1.9</v>
      </c>
      <c r="AA818">
        <v>3.59</v>
      </c>
      <c r="AB818" s="32">
        <f t="shared" si="76"/>
        <v>0.3460837887067395</v>
      </c>
      <c r="AE818" s="17" t="str">
        <f t="shared" si="77"/>
        <v xml:space="preserve"> </v>
      </c>
      <c r="AF818" s="35">
        <v>0</v>
      </c>
      <c r="AG818" s="35">
        <v>15</v>
      </c>
      <c r="AH818" s="35">
        <v>24</v>
      </c>
      <c r="AI818" s="35">
        <v>100</v>
      </c>
      <c r="AJ818" s="35">
        <v>5</v>
      </c>
      <c r="AK818" s="35">
        <v>64</v>
      </c>
      <c r="AL818" s="35">
        <v>59</v>
      </c>
      <c r="AM818" s="35">
        <v>6</v>
      </c>
      <c r="AN818">
        <v>2</v>
      </c>
      <c r="AO818">
        <v>1</v>
      </c>
      <c r="AP818" s="2">
        <v>-78.14</v>
      </c>
      <c r="AQ818" s="2">
        <v>1.6</v>
      </c>
      <c r="AR818" s="2">
        <v>82.590999999999994</v>
      </c>
      <c r="AS818" s="21">
        <v>2.5460000000000003</v>
      </c>
      <c r="AT818" s="2">
        <v>-9.8000000000000007</v>
      </c>
      <c r="AU818" s="2">
        <v>4.9000000000000004</v>
      </c>
      <c r="AV818" s="2">
        <v>-0.5</v>
      </c>
      <c r="AW818" s="2">
        <v>1</v>
      </c>
      <c r="AX818" s="2">
        <v>-1.6</v>
      </c>
      <c r="AY818" s="2">
        <v>3.7</v>
      </c>
    </row>
    <row r="819" spans="1:51" x14ac:dyDescent="0.2">
      <c r="A819" s="12" t="s">
        <v>436</v>
      </c>
      <c r="B819" s="12" t="s">
        <v>437</v>
      </c>
      <c r="C819" t="s">
        <v>435</v>
      </c>
      <c r="D819" t="s">
        <v>122</v>
      </c>
      <c r="E819" s="12" t="s">
        <v>229</v>
      </c>
      <c r="F819">
        <v>59</v>
      </c>
      <c r="G819">
        <v>0</v>
      </c>
      <c r="H819">
        <v>0</v>
      </c>
      <c r="I819" s="31">
        <f t="shared" si="72"/>
        <v>0</v>
      </c>
      <c r="J819">
        <v>0</v>
      </c>
      <c r="K819">
        <v>0</v>
      </c>
      <c r="L819" s="3">
        <v>0</v>
      </c>
      <c r="M819" s="3">
        <v>0</v>
      </c>
      <c r="N819" s="3">
        <v>0</v>
      </c>
      <c r="O819" s="15">
        <f t="shared" si="73"/>
        <v>0</v>
      </c>
      <c r="P819">
        <v>0</v>
      </c>
      <c r="Q819">
        <v>0</v>
      </c>
      <c r="R819">
        <v>0</v>
      </c>
      <c r="S819" s="13">
        <f t="shared" si="74"/>
        <v>0</v>
      </c>
      <c r="T819" s="13">
        <f t="shared" si="75"/>
        <v>0</v>
      </c>
      <c r="U819">
        <v>0</v>
      </c>
      <c r="V819">
        <v>0</v>
      </c>
      <c r="W819">
        <v>0</v>
      </c>
      <c r="X819" s="2">
        <v>0.33333333330000003</v>
      </c>
      <c r="Y819" s="21">
        <v>0</v>
      </c>
      <c r="Z819">
        <v>0.01</v>
      </c>
      <c r="AA819">
        <v>5.75</v>
      </c>
      <c r="AB819" s="32">
        <f t="shared" si="76"/>
        <v>1.7361111111111112E-3</v>
      </c>
      <c r="AC819">
        <v>0</v>
      </c>
      <c r="AD819">
        <v>0</v>
      </c>
      <c r="AE819" s="17" t="str">
        <f t="shared" si="77"/>
        <v xml:space="preserve"> </v>
      </c>
      <c r="AF819" s="35">
        <v>0</v>
      </c>
      <c r="AG819" s="35">
        <v>0</v>
      </c>
      <c r="AH819" s="35">
        <v>0</v>
      </c>
      <c r="AI819" s="35">
        <v>0</v>
      </c>
      <c r="AJ819" s="35">
        <v>0</v>
      </c>
      <c r="AK819" s="35">
        <v>2</v>
      </c>
      <c r="AL819" s="35">
        <v>0</v>
      </c>
      <c r="AM819" s="35">
        <v>0</v>
      </c>
      <c r="AN819">
        <v>0</v>
      </c>
      <c r="AO819">
        <v>2</v>
      </c>
      <c r="AP819" s="2">
        <v>-180</v>
      </c>
      <c r="AQ819" s="2">
        <v>-98.5</v>
      </c>
      <c r="AR819" s="2">
        <v>83.667000000000002</v>
      </c>
      <c r="AS819" s="21">
        <v>1.337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</row>
    <row r="820" spans="1:51" x14ac:dyDescent="0.2">
      <c r="A820" s="12" t="s">
        <v>1468</v>
      </c>
      <c r="B820" s="12" t="s">
        <v>694</v>
      </c>
      <c r="C820" t="s">
        <v>1467</v>
      </c>
      <c r="D820" t="s">
        <v>317</v>
      </c>
      <c r="E820" s="12" t="s">
        <v>178</v>
      </c>
      <c r="F820">
        <v>73</v>
      </c>
      <c r="G820">
        <v>0</v>
      </c>
      <c r="H820">
        <v>0</v>
      </c>
      <c r="I820" s="31">
        <f t="shared" si="72"/>
        <v>0</v>
      </c>
      <c r="J820">
        <v>0</v>
      </c>
      <c r="K820">
        <v>0</v>
      </c>
      <c r="L820" s="3">
        <v>0</v>
      </c>
      <c r="M820" s="3">
        <v>0</v>
      </c>
      <c r="N820" s="3">
        <v>0</v>
      </c>
      <c r="O820" s="15">
        <f t="shared" si="73"/>
        <v>0</v>
      </c>
      <c r="P820">
        <v>1</v>
      </c>
      <c r="Q820">
        <v>0</v>
      </c>
      <c r="R820">
        <v>0</v>
      </c>
      <c r="S820" s="13">
        <f t="shared" si="74"/>
        <v>0</v>
      </c>
      <c r="T820" s="13">
        <f t="shared" si="75"/>
        <v>0</v>
      </c>
      <c r="U820">
        <v>8</v>
      </c>
      <c r="V820">
        <v>1</v>
      </c>
      <c r="W820">
        <v>2</v>
      </c>
      <c r="X820" s="2">
        <v>63.6</v>
      </c>
      <c r="Y820" s="21">
        <v>0.86666666670000003</v>
      </c>
      <c r="Z820">
        <v>0.81</v>
      </c>
      <c r="AA820">
        <v>3.85</v>
      </c>
      <c r="AB820" s="32">
        <f t="shared" si="76"/>
        <v>0.1738197424892704</v>
      </c>
      <c r="AE820" s="17" t="str">
        <f t="shared" si="77"/>
        <v xml:space="preserve"> </v>
      </c>
      <c r="AF820" s="35">
        <v>0</v>
      </c>
      <c r="AG820" s="35">
        <v>7</v>
      </c>
      <c r="AH820" s="35">
        <v>5</v>
      </c>
      <c r="AI820" s="35">
        <v>54</v>
      </c>
      <c r="AJ820" s="35">
        <v>1</v>
      </c>
      <c r="AK820" s="35">
        <v>17</v>
      </c>
      <c r="AL820" s="35">
        <v>20</v>
      </c>
      <c r="AM820" s="35">
        <v>2</v>
      </c>
      <c r="AN820">
        <v>0</v>
      </c>
      <c r="AO820">
        <v>0</v>
      </c>
      <c r="AP820" s="2">
        <v>-91.04</v>
      </c>
      <c r="AQ820" s="2">
        <v>-6.2</v>
      </c>
      <c r="AR820" s="2">
        <v>69.915000000000006</v>
      </c>
      <c r="AS820" s="21">
        <v>-6.423</v>
      </c>
      <c r="AT820" s="2">
        <v>-7</v>
      </c>
      <c r="AU820" s="2">
        <v>-1.9</v>
      </c>
      <c r="AV820" s="2">
        <v>0</v>
      </c>
      <c r="AW820" s="2">
        <v>0.1</v>
      </c>
      <c r="AX820" s="2">
        <v>0.7</v>
      </c>
      <c r="AY820" s="2">
        <v>-1.1000000000000001</v>
      </c>
    </row>
    <row r="821" spans="1:51" x14ac:dyDescent="0.2">
      <c r="A821" s="12" t="s">
        <v>1468</v>
      </c>
      <c r="B821" s="12" t="s">
        <v>2900</v>
      </c>
      <c r="C821" t="s">
        <v>2902</v>
      </c>
      <c r="D821" t="s">
        <v>271</v>
      </c>
      <c r="E821" s="12" t="s">
        <v>170</v>
      </c>
      <c r="F821">
        <v>27</v>
      </c>
      <c r="G821">
        <v>0</v>
      </c>
      <c r="H821">
        <v>0</v>
      </c>
      <c r="I821" s="31">
        <f t="shared" si="72"/>
        <v>0</v>
      </c>
      <c r="J821">
        <v>0</v>
      </c>
      <c r="K821">
        <v>0</v>
      </c>
      <c r="L821" s="3">
        <v>0</v>
      </c>
      <c r="M821" s="3">
        <v>0</v>
      </c>
      <c r="N821" s="3">
        <v>0</v>
      </c>
      <c r="O821" s="15">
        <f t="shared" si="73"/>
        <v>0</v>
      </c>
      <c r="P821">
        <v>0</v>
      </c>
      <c r="Q821">
        <v>0</v>
      </c>
      <c r="R821">
        <v>1</v>
      </c>
      <c r="S821" s="13">
        <f t="shared" si="74"/>
        <v>0</v>
      </c>
      <c r="T821" s="13">
        <f t="shared" si="75"/>
        <v>0</v>
      </c>
      <c r="U821">
        <v>5</v>
      </c>
      <c r="V821">
        <v>1</v>
      </c>
      <c r="W821">
        <v>2</v>
      </c>
      <c r="X821" s="2">
        <v>25.866666666699999</v>
      </c>
      <c r="Y821" s="21">
        <v>0.95</v>
      </c>
      <c r="Z821">
        <v>0.97</v>
      </c>
      <c r="AA821">
        <v>4.1900000000000004</v>
      </c>
      <c r="AB821" s="32">
        <f t="shared" si="76"/>
        <v>0.18798449612403101</v>
      </c>
      <c r="AC821">
        <v>7</v>
      </c>
      <c r="AD821">
        <v>4</v>
      </c>
      <c r="AE821" s="17">
        <f t="shared" si="77"/>
        <v>0.63636363636363635</v>
      </c>
      <c r="AF821" s="35">
        <v>0</v>
      </c>
      <c r="AG821" s="35">
        <v>4</v>
      </c>
      <c r="AH821" s="35">
        <v>2</v>
      </c>
      <c r="AI821" s="35">
        <v>20</v>
      </c>
      <c r="AJ821" s="35">
        <v>1</v>
      </c>
      <c r="AK821" s="35">
        <v>11</v>
      </c>
      <c r="AL821" s="35">
        <v>14</v>
      </c>
      <c r="AM821" s="35">
        <v>1</v>
      </c>
      <c r="AN821">
        <v>0</v>
      </c>
      <c r="AO821">
        <v>0</v>
      </c>
      <c r="AP821" s="2">
        <v>-103.38</v>
      </c>
      <c r="AQ821" s="2">
        <v>-17</v>
      </c>
      <c r="AR821" s="2">
        <v>85.944000000000003</v>
      </c>
      <c r="AS821" s="21">
        <v>1.448</v>
      </c>
      <c r="AT821" s="2">
        <v>-2.4</v>
      </c>
      <c r="AU821" s="2">
        <v>0.1</v>
      </c>
      <c r="AV821" s="2">
        <v>-0.1</v>
      </c>
      <c r="AW821" s="2">
        <v>0.1</v>
      </c>
      <c r="AX821" s="2">
        <v>0.1</v>
      </c>
      <c r="AY821" s="2">
        <v>0.30000000000000004</v>
      </c>
    </row>
    <row r="822" spans="1:51" x14ac:dyDescent="0.2">
      <c r="A822" s="12" t="s">
        <v>1468</v>
      </c>
      <c r="B822" s="12" t="s">
        <v>3151</v>
      </c>
      <c r="C822" t="s">
        <v>3153</v>
      </c>
      <c r="D822" t="s">
        <v>177</v>
      </c>
      <c r="E822" s="12" t="s">
        <v>156</v>
      </c>
      <c r="F822">
        <v>77</v>
      </c>
      <c r="G822">
        <v>0</v>
      </c>
      <c r="H822">
        <v>0</v>
      </c>
      <c r="I822" s="31">
        <f t="shared" si="72"/>
        <v>0</v>
      </c>
      <c r="J822">
        <v>0</v>
      </c>
      <c r="K822">
        <v>0</v>
      </c>
      <c r="L822" s="3">
        <v>0</v>
      </c>
      <c r="M822" s="3">
        <v>0</v>
      </c>
      <c r="N822" s="3">
        <v>0</v>
      </c>
      <c r="O822" s="15">
        <f t="shared" si="73"/>
        <v>0</v>
      </c>
      <c r="P822">
        <v>0</v>
      </c>
      <c r="Q822">
        <v>0</v>
      </c>
      <c r="R822">
        <v>0</v>
      </c>
      <c r="S822" s="13">
        <f t="shared" si="74"/>
        <v>0</v>
      </c>
      <c r="T822" s="13">
        <f t="shared" si="75"/>
        <v>0</v>
      </c>
      <c r="U822">
        <v>0</v>
      </c>
      <c r="V822">
        <v>0</v>
      </c>
      <c r="W822">
        <v>0</v>
      </c>
      <c r="X822" s="2">
        <v>0</v>
      </c>
      <c r="Y822" s="21">
        <v>0</v>
      </c>
      <c r="AB822" s="32">
        <f t="shared" si="76"/>
        <v>0</v>
      </c>
      <c r="AC822">
        <v>0</v>
      </c>
      <c r="AD822">
        <v>0</v>
      </c>
      <c r="AE822" s="17" t="str">
        <f t="shared" si="77"/>
        <v xml:space="preserve"> </v>
      </c>
      <c r="AF822" s="35">
        <v>0</v>
      </c>
      <c r="AG822" s="35">
        <v>0</v>
      </c>
      <c r="AH822" s="35">
        <v>0</v>
      </c>
      <c r="AI822" s="35">
        <v>0</v>
      </c>
      <c r="AJ822" s="35">
        <v>0</v>
      </c>
      <c r="AK822" s="35">
        <v>0</v>
      </c>
      <c r="AL822" s="35">
        <v>0</v>
      </c>
      <c r="AM822" s="35">
        <v>0</v>
      </c>
      <c r="AN822">
        <v>0</v>
      </c>
      <c r="AO822">
        <v>2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</row>
    <row r="823" spans="1:51" x14ac:dyDescent="0.2">
      <c r="A823" s="12" t="s">
        <v>1468</v>
      </c>
      <c r="B823" s="12" t="s">
        <v>3672</v>
      </c>
      <c r="C823" t="s">
        <v>3680</v>
      </c>
      <c r="D823" t="s">
        <v>210</v>
      </c>
      <c r="E823" s="12" t="s">
        <v>148</v>
      </c>
      <c r="F823">
        <v>82</v>
      </c>
      <c r="G823">
        <v>0</v>
      </c>
      <c r="H823">
        <v>0</v>
      </c>
      <c r="I823" s="31">
        <f t="shared" si="72"/>
        <v>0</v>
      </c>
      <c r="J823">
        <v>0</v>
      </c>
      <c r="K823">
        <v>0</v>
      </c>
      <c r="L823" s="3">
        <v>0</v>
      </c>
      <c r="M823" s="3">
        <v>0</v>
      </c>
      <c r="N823" s="3">
        <v>0</v>
      </c>
      <c r="O823" s="15">
        <f t="shared" si="73"/>
        <v>0</v>
      </c>
      <c r="P823">
        <v>0</v>
      </c>
      <c r="Q823">
        <v>0</v>
      </c>
      <c r="R823">
        <v>0</v>
      </c>
      <c r="S823" s="13">
        <f t="shared" si="74"/>
        <v>0</v>
      </c>
      <c r="T823" s="13">
        <f t="shared" si="75"/>
        <v>0</v>
      </c>
      <c r="U823">
        <v>0</v>
      </c>
      <c r="V823">
        <v>0</v>
      </c>
      <c r="W823">
        <v>0</v>
      </c>
      <c r="X823" s="2">
        <v>0.05</v>
      </c>
      <c r="Y823" s="21">
        <v>0</v>
      </c>
      <c r="Z823">
        <v>0</v>
      </c>
      <c r="AA823">
        <v>5.51</v>
      </c>
      <c r="AB823" s="32">
        <f t="shared" si="76"/>
        <v>0</v>
      </c>
      <c r="AC823">
        <v>0</v>
      </c>
      <c r="AD823">
        <v>0</v>
      </c>
      <c r="AE823" s="17" t="str">
        <f t="shared" si="77"/>
        <v xml:space="preserve"> </v>
      </c>
      <c r="AF823" s="35">
        <v>0</v>
      </c>
      <c r="AG823" s="35">
        <v>0</v>
      </c>
      <c r="AH823" s="35">
        <v>0</v>
      </c>
      <c r="AI823" s="35">
        <v>0</v>
      </c>
      <c r="AJ823" s="35">
        <v>0</v>
      </c>
      <c r="AK823" s="35">
        <v>0</v>
      </c>
      <c r="AL823" s="35">
        <v>0</v>
      </c>
      <c r="AM823" s="35">
        <v>0</v>
      </c>
      <c r="AN823">
        <v>1</v>
      </c>
      <c r="AO823">
        <v>0</v>
      </c>
      <c r="AP823" s="2">
        <v>0</v>
      </c>
      <c r="AQ823" s="2">
        <v>104.9</v>
      </c>
      <c r="AR823" s="2">
        <v>84.049000000000007</v>
      </c>
      <c r="AS823" s="21">
        <v>4.87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</row>
    <row r="824" spans="1:51" x14ac:dyDescent="0.2">
      <c r="A824" s="12" t="s">
        <v>1329</v>
      </c>
      <c r="B824" s="12" t="s">
        <v>1330</v>
      </c>
      <c r="C824" t="s">
        <v>1328</v>
      </c>
      <c r="D824" t="s">
        <v>317</v>
      </c>
      <c r="E824" s="12" t="s">
        <v>156</v>
      </c>
      <c r="F824">
        <v>80</v>
      </c>
      <c r="G824">
        <v>0</v>
      </c>
      <c r="H824">
        <v>1</v>
      </c>
      <c r="I824" s="31">
        <f t="shared" si="72"/>
        <v>1</v>
      </c>
      <c r="J824">
        <v>1</v>
      </c>
      <c r="K824">
        <v>0</v>
      </c>
      <c r="L824" s="3">
        <v>0</v>
      </c>
      <c r="M824" s="3">
        <v>1</v>
      </c>
      <c r="N824" s="3">
        <v>0</v>
      </c>
      <c r="O824" s="15">
        <f t="shared" si="73"/>
        <v>6</v>
      </c>
      <c r="P824">
        <v>5</v>
      </c>
      <c r="Q824">
        <v>0</v>
      </c>
      <c r="R824">
        <v>0</v>
      </c>
      <c r="S824" s="13">
        <f t="shared" si="74"/>
        <v>0</v>
      </c>
      <c r="T824" s="13">
        <f t="shared" si="75"/>
        <v>0</v>
      </c>
      <c r="U824">
        <v>1</v>
      </c>
      <c r="V824">
        <v>6</v>
      </c>
      <c r="W824">
        <v>1</v>
      </c>
      <c r="X824" s="2">
        <v>84.916666666699996</v>
      </c>
      <c r="Y824" s="21">
        <v>1.05</v>
      </c>
      <c r="Z824">
        <v>1.06</v>
      </c>
      <c r="AA824">
        <v>3.88</v>
      </c>
      <c r="AB824" s="32">
        <f t="shared" si="76"/>
        <v>0.21457489878542513</v>
      </c>
      <c r="AC824">
        <v>0</v>
      </c>
      <c r="AD824">
        <v>2</v>
      </c>
      <c r="AE824" s="17">
        <f t="shared" si="77"/>
        <v>0</v>
      </c>
      <c r="AF824" s="35">
        <v>2</v>
      </c>
      <c r="AG824" s="35">
        <v>15</v>
      </c>
      <c r="AH824" s="35">
        <v>10</v>
      </c>
      <c r="AI824" s="35">
        <v>73</v>
      </c>
      <c r="AJ824" s="35">
        <v>6</v>
      </c>
      <c r="AK824" s="35">
        <v>16</v>
      </c>
      <c r="AL824" s="35">
        <v>25</v>
      </c>
      <c r="AM824" s="35">
        <v>1</v>
      </c>
      <c r="AN824">
        <v>0</v>
      </c>
      <c r="AO824">
        <v>0</v>
      </c>
      <c r="AP824" s="2">
        <v>-78.180000000000007</v>
      </c>
      <c r="AQ824" s="2">
        <v>7.5</v>
      </c>
      <c r="AR824" s="2">
        <v>52.75</v>
      </c>
      <c r="AS824" s="21">
        <v>-10.996</v>
      </c>
      <c r="AT824" s="2">
        <v>-10.5</v>
      </c>
      <c r="AU824" s="2">
        <v>-2.7</v>
      </c>
      <c r="AV824" s="2">
        <v>0.1</v>
      </c>
      <c r="AW824" s="2">
        <v>-0.1</v>
      </c>
      <c r="AX824" s="2">
        <v>1.4</v>
      </c>
      <c r="AY824" s="2">
        <v>-1.3</v>
      </c>
    </row>
    <row r="825" spans="1:51" x14ac:dyDescent="0.2">
      <c r="A825" s="12" t="s">
        <v>1329</v>
      </c>
      <c r="B825" s="12" t="s">
        <v>1771</v>
      </c>
      <c r="C825" t="s">
        <v>1770</v>
      </c>
      <c r="D825" t="s">
        <v>610</v>
      </c>
      <c r="E825" s="12" t="s">
        <v>170</v>
      </c>
      <c r="F825">
        <v>37</v>
      </c>
      <c r="G825">
        <v>0</v>
      </c>
      <c r="H825">
        <v>0</v>
      </c>
      <c r="I825" s="31">
        <f t="shared" si="72"/>
        <v>0</v>
      </c>
      <c r="J825">
        <v>0</v>
      </c>
      <c r="K825">
        <v>0</v>
      </c>
      <c r="L825" s="3">
        <v>0</v>
      </c>
      <c r="M825" s="3">
        <v>0</v>
      </c>
      <c r="N825" s="3">
        <v>0</v>
      </c>
      <c r="O825" s="15">
        <f t="shared" si="73"/>
        <v>0</v>
      </c>
      <c r="P825">
        <v>0</v>
      </c>
      <c r="Q825">
        <v>0</v>
      </c>
      <c r="R825">
        <v>0</v>
      </c>
      <c r="S825" s="13">
        <f t="shared" si="74"/>
        <v>0</v>
      </c>
      <c r="T825" s="13">
        <f t="shared" si="75"/>
        <v>0</v>
      </c>
      <c r="U825">
        <v>0</v>
      </c>
      <c r="V825">
        <v>0</v>
      </c>
      <c r="W825">
        <v>0</v>
      </c>
      <c r="X825" s="2">
        <v>0.2</v>
      </c>
      <c r="Y825" s="21">
        <v>0</v>
      </c>
      <c r="Z825">
        <v>0.01</v>
      </c>
      <c r="AA825">
        <v>4.0999999999999996</v>
      </c>
      <c r="AB825" s="32">
        <f t="shared" si="76"/>
        <v>2.4330900243309007E-3</v>
      </c>
      <c r="AC825">
        <v>0</v>
      </c>
      <c r="AD825">
        <v>0</v>
      </c>
      <c r="AE825" s="17" t="str">
        <f t="shared" si="77"/>
        <v xml:space="preserve"> </v>
      </c>
      <c r="AF825" s="35">
        <v>0</v>
      </c>
      <c r="AG825" s="35">
        <v>0</v>
      </c>
      <c r="AH825" s="35">
        <v>0</v>
      </c>
      <c r="AI825" s="35">
        <v>2</v>
      </c>
      <c r="AJ825" s="35">
        <v>0</v>
      </c>
      <c r="AK825" s="35">
        <v>0</v>
      </c>
      <c r="AL825" s="35">
        <v>0</v>
      </c>
      <c r="AM825" s="35">
        <v>0</v>
      </c>
      <c r="AN825">
        <v>0</v>
      </c>
      <c r="AO825">
        <v>0</v>
      </c>
      <c r="AP825" s="2">
        <v>-300</v>
      </c>
      <c r="AQ825" s="2">
        <v>-206.4</v>
      </c>
      <c r="AR825" s="2">
        <v>84.682000000000002</v>
      </c>
      <c r="AS825" s="21">
        <v>-0.84099999999999997</v>
      </c>
      <c r="AT825" s="2">
        <v>-0.1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</row>
    <row r="826" spans="1:51" x14ac:dyDescent="0.2">
      <c r="A826" s="12" t="s">
        <v>1329</v>
      </c>
      <c r="B826" s="12" t="s">
        <v>1959</v>
      </c>
      <c r="C826" t="s">
        <v>1958</v>
      </c>
      <c r="D826" t="s">
        <v>122</v>
      </c>
      <c r="E826" s="12" t="s">
        <v>148</v>
      </c>
      <c r="F826">
        <v>36</v>
      </c>
      <c r="G826">
        <v>0</v>
      </c>
      <c r="H826">
        <v>0</v>
      </c>
      <c r="I826" s="31">
        <f t="shared" si="72"/>
        <v>0</v>
      </c>
      <c r="J826">
        <v>0</v>
      </c>
      <c r="K826">
        <v>0</v>
      </c>
      <c r="L826" s="3">
        <v>0</v>
      </c>
      <c r="M826" s="3">
        <v>0</v>
      </c>
      <c r="N826" s="3">
        <v>0</v>
      </c>
      <c r="O826" s="15">
        <f t="shared" si="73"/>
        <v>0</v>
      </c>
      <c r="P826">
        <v>0</v>
      </c>
      <c r="Q826">
        <v>0</v>
      </c>
      <c r="R826">
        <v>0</v>
      </c>
      <c r="S826" s="13">
        <f t="shared" si="74"/>
        <v>0</v>
      </c>
      <c r="T826" s="13">
        <f t="shared" si="75"/>
        <v>0</v>
      </c>
      <c r="U826">
        <v>0</v>
      </c>
      <c r="V826">
        <v>1</v>
      </c>
      <c r="W826">
        <v>0</v>
      </c>
      <c r="X826" s="2">
        <v>0.2</v>
      </c>
      <c r="Y826" s="21">
        <v>0</v>
      </c>
      <c r="Z826">
        <v>0.01</v>
      </c>
      <c r="AA826">
        <v>5.34</v>
      </c>
      <c r="AB826" s="32">
        <f t="shared" si="76"/>
        <v>1.869158878504673E-3</v>
      </c>
      <c r="AC826">
        <v>0</v>
      </c>
      <c r="AD826">
        <v>0</v>
      </c>
      <c r="AE826" s="17" t="str">
        <f t="shared" si="77"/>
        <v xml:space="preserve"> </v>
      </c>
      <c r="AF826" s="35">
        <v>0</v>
      </c>
      <c r="AG826" s="35">
        <v>0</v>
      </c>
      <c r="AH826" s="35">
        <v>0</v>
      </c>
      <c r="AI826" s="35">
        <v>0</v>
      </c>
      <c r="AJ826" s="35">
        <v>0</v>
      </c>
      <c r="AK826" s="35">
        <v>0</v>
      </c>
      <c r="AL826" s="35">
        <v>0</v>
      </c>
      <c r="AM826" s="35">
        <v>0</v>
      </c>
      <c r="AN826">
        <v>0</v>
      </c>
      <c r="AO826">
        <v>0</v>
      </c>
      <c r="AP826" s="2">
        <v>0</v>
      </c>
      <c r="AQ826" s="2">
        <v>82</v>
      </c>
      <c r="AR826" s="2">
        <v>82.037999999999997</v>
      </c>
      <c r="AS826" s="21">
        <v>2.58</v>
      </c>
      <c r="AT826" s="2">
        <v>0</v>
      </c>
      <c r="AU826" s="2">
        <v>0.2</v>
      </c>
      <c r="AV826" s="2">
        <v>-0.1</v>
      </c>
      <c r="AW826" s="2">
        <v>0</v>
      </c>
      <c r="AX826" s="2">
        <v>0</v>
      </c>
      <c r="AY826" s="2">
        <v>0</v>
      </c>
    </row>
    <row r="827" spans="1:51" x14ac:dyDescent="0.2">
      <c r="A827" s="12" t="s">
        <v>1329</v>
      </c>
      <c r="B827" s="12" t="s">
        <v>2074</v>
      </c>
      <c r="C827" t="s">
        <v>2073</v>
      </c>
      <c r="D827" t="s">
        <v>317</v>
      </c>
      <c r="E827" s="12" t="s">
        <v>148</v>
      </c>
      <c r="F827">
        <v>49</v>
      </c>
      <c r="G827">
        <v>1</v>
      </c>
      <c r="H827">
        <v>0</v>
      </c>
      <c r="I827" s="31">
        <f t="shared" si="72"/>
        <v>1</v>
      </c>
      <c r="J827">
        <v>0</v>
      </c>
      <c r="K827">
        <v>0</v>
      </c>
      <c r="L827" s="3">
        <v>1</v>
      </c>
      <c r="M827" s="3">
        <v>0</v>
      </c>
      <c r="N827" s="3">
        <v>0</v>
      </c>
      <c r="O827" s="15">
        <f t="shared" si="73"/>
        <v>0</v>
      </c>
      <c r="P827">
        <v>3</v>
      </c>
      <c r="Q827">
        <v>2</v>
      </c>
      <c r="R827">
        <v>1</v>
      </c>
      <c r="S827" s="13">
        <f t="shared" si="74"/>
        <v>0.33333333333333331</v>
      </c>
      <c r="T827" s="13">
        <f t="shared" si="75"/>
        <v>0.16666666666666666</v>
      </c>
      <c r="U827">
        <v>3</v>
      </c>
      <c r="V827">
        <v>2</v>
      </c>
      <c r="W827">
        <v>4</v>
      </c>
      <c r="X827" s="2">
        <v>87.783333333300007</v>
      </c>
      <c r="Y827" s="21">
        <v>1.7833333332999999</v>
      </c>
      <c r="Z827">
        <v>1.73</v>
      </c>
      <c r="AA827">
        <v>2.77</v>
      </c>
      <c r="AB827" s="32">
        <f t="shared" si="76"/>
        <v>0.38444444444444442</v>
      </c>
      <c r="AC827">
        <v>2</v>
      </c>
      <c r="AD827">
        <v>7</v>
      </c>
      <c r="AE827" s="17">
        <f t="shared" si="77"/>
        <v>0.22222222222222221</v>
      </c>
      <c r="AF827" s="35">
        <v>1</v>
      </c>
      <c r="AG827" s="35">
        <v>6</v>
      </c>
      <c r="AH827" s="35">
        <v>9</v>
      </c>
      <c r="AI827" s="35">
        <v>76</v>
      </c>
      <c r="AJ827" s="35">
        <v>3</v>
      </c>
      <c r="AK827" s="35">
        <v>25</v>
      </c>
      <c r="AL827" s="35">
        <v>26</v>
      </c>
      <c r="AM827" s="35">
        <v>3</v>
      </c>
      <c r="AN827">
        <v>0</v>
      </c>
      <c r="AO827">
        <v>0</v>
      </c>
      <c r="AP827" s="2">
        <v>-83.04</v>
      </c>
      <c r="AQ827" s="2">
        <v>-10.5</v>
      </c>
      <c r="AR827" s="2">
        <v>79.204999999999998</v>
      </c>
      <c r="AS827" s="21">
        <v>-5.5750000000000002</v>
      </c>
      <c r="AT827" s="2">
        <v>-8.6999999999999993</v>
      </c>
      <c r="AU827" s="2">
        <v>-0.8</v>
      </c>
      <c r="AV827" s="2">
        <v>0</v>
      </c>
      <c r="AW827" s="2">
        <v>0.30000000000000004</v>
      </c>
      <c r="AX827" s="2">
        <v>1</v>
      </c>
      <c r="AY827" s="2">
        <v>0.5</v>
      </c>
    </row>
    <row r="828" spans="1:51" x14ac:dyDescent="0.2">
      <c r="A828" s="12" t="s">
        <v>1329</v>
      </c>
      <c r="B828" s="12" t="s">
        <v>2849</v>
      </c>
      <c r="C828" t="s">
        <v>2848</v>
      </c>
      <c r="D828" t="s">
        <v>367</v>
      </c>
      <c r="E828" s="12" t="s">
        <v>170</v>
      </c>
      <c r="F828">
        <v>81</v>
      </c>
      <c r="G828">
        <v>3</v>
      </c>
      <c r="H828">
        <v>0</v>
      </c>
      <c r="I828" s="31">
        <f t="shared" si="72"/>
        <v>3</v>
      </c>
      <c r="J828">
        <v>0</v>
      </c>
      <c r="K828">
        <v>0</v>
      </c>
      <c r="L828" s="3">
        <v>3</v>
      </c>
      <c r="M828" s="3">
        <v>0</v>
      </c>
      <c r="N828" s="3">
        <v>0</v>
      </c>
      <c r="O828" s="15">
        <f t="shared" si="73"/>
        <v>0</v>
      </c>
      <c r="P828">
        <v>20</v>
      </c>
      <c r="Q828">
        <v>5</v>
      </c>
      <c r="R828">
        <v>8</v>
      </c>
      <c r="S828" s="13">
        <f t="shared" si="74"/>
        <v>0.15</v>
      </c>
      <c r="T828" s="13">
        <f t="shared" si="75"/>
        <v>9.0909090909090912E-2</v>
      </c>
      <c r="U828">
        <v>11</v>
      </c>
      <c r="V828">
        <v>4</v>
      </c>
      <c r="W828">
        <v>3</v>
      </c>
      <c r="X828" s="2">
        <v>238.98333333330001</v>
      </c>
      <c r="Y828" s="21">
        <v>2.95</v>
      </c>
      <c r="Z828">
        <v>2.83</v>
      </c>
      <c r="AA828">
        <v>3</v>
      </c>
      <c r="AB828" s="32">
        <f t="shared" si="76"/>
        <v>0.48542024013722129</v>
      </c>
      <c r="AC828">
        <v>162</v>
      </c>
      <c r="AD828">
        <v>192</v>
      </c>
      <c r="AE828" s="17">
        <f t="shared" si="77"/>
        <v>0.4576271186440678</v>
      </c>
      <c r="AF828" s="35">
        <v>3</v>
      </c>
      <c r="AG828" s="35">
        <v>18</v>
      </c>
      <c r="AH828" s="35">
        <v>39</v>
      </c>
      <c r="AI828" s="35">
        <v>181</v>
      </c>
      <c r="AJ828" s="35">
        <v>6</v>
      </c>
      <c r="AK828" s="35">
        <v>72</v>
      </c>
      <c r="AL828" s="35">
        <v>134</v>
      </c>
      <c r="AM828" s="35">
        <v>11</v>
      </c>
      <c r="AN828">
        <v>2</v>
      </c>
      <c r="AO828">
        <v>1</v>
      </c>
      <c r="AP828" s="2">
        <v>-90.55</v>
      </c>
      <c r="AQ828" s="2">
        <v>-11.9</v>
      </c>
      <c r="AR828" s="2">
        <v>89.816999999999993</v>
      </c>
      <c r="AS828" s="21">
        <v>-4.758</v>
      </c>
      <c r="AT828" s="2">
        <v>-21.2</v>
      </c>
      <c r="AU828" s="2">
        <v>1.2</v>
      </c>
      <c r="AV828" s="2">
        <v>1.2</v>
      </c>
      <c r="AW828" s="2">
        <v>1.5</v>
      </c>
      <c r="AX828" s="2">
        <v>-2.5</v>
      </c>
      <c r="AY828" s="2">
        <v>1.3</v>
      </c>
    </row>
    <row r="829" spans="1:51" x14ac:dyDescent="0.2">
      <c r="A829" s="12" t="s">
        <v>1329</v>
      </c>
      <c r="B829" s="12" t="s">
        <v>3430</v>
      </c>
      <c r="C829" t="s">
        <v>3429</v>
      </c>
      <c r="D829" t="s">
        <v>122</v>
      </c>
      <c r="E829" s="12" t="s">
        <v>123</v>
      </c>
      <c r="F829">
        <v>73</v>
      </c>
      <c r="G829">
        <v>0</v>
      </c>
      <c r="H829">
        <v>0</v>
      </c>
      <c r="I829" s="31">
        <f t="shared" si="72"/>
        <v>0</v>
      </c>
      <c r="J829">
        <v>0</v>
      </c>
      <c r="K829">
        <v>0</v>
      </c>
      <c r="L829" s="3">
        <v>0</v>
      </c>
      <c r="M829" s="3">
        <v>0</v>
      </c>
      <c r="N829" s="3">
        <v>0</v>
      </c>
      <c r="O829" s="15">
        <f t="shared" si="73"/>
        <v>0</v>
      </c>
      <c r="P829">
        <v>0</v>
      </c>
      <c r="Q829">
        <v>0</v>
      </c>
      <c r="R829">
        <v>0</v>
      </c>
      <c r="S829" s="13">
        <f t="shared" si="74"/>
        <v>0</v>
      </c>
      <c r="T829" s="13">
        <f t="shared" si="75"/>
        <v>0</v>
      </c>
      <c r="U829">
        <v>0</v>
      </c>
      <c r="V829">
        <v>0</v>
      </c>
      <c r="W829">
        <v>0</v>
      </c>
      <c r="X829" s="2">
        <v>0</v>
      </c>
      <c r="Y829" s="21">
        <v>0</v>
      </c>
      <c r="AB829" s="32">
        <f t="shared" si="76"/>
        <v>0</v>
      </c>
      <c r="AC829">
        <v>0</v>
      </c>
      <c r="AD829">
        <v>0</v>
      </c>
      <c r="AE829" s="17" t="str">
        <f t="shared" si="77"/>
        <v xml:space="preserve"> </v>
      </c>
      <c r="AF829" s="35">
        <v>0</v>
      </c>
      <c r="AG829" s="35">
        <v>0</v>
      </c>
      <c r="AH829" s="35">
        <v>0</v>
      </c>
      <c r="AI829" s="35">
        <v>0</v>
      </c>
      <c r="AJ829" s="35">
        <v>0</v>
      </c>
      <c r="AK829" s="35">
        <v>0</v>
      </c>
      <c r="AL829" s="35">
        <v>0</v>
      </c>
      <c r="AM829" s="35">
        <v>0</v>
      </c>
      <c r="AN829">
        <v>0</v>
      </c>
      <c r="AO829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</row>
    <row r="830" spans="1:51" x14ac:dyDescent="0.2">
      <c r="A830" s="12" t="s">
        <v>3686</v>
      </c>
      <c r="B830" s="12" t="s">
        <v>3687</v>
      </c>
      <c r="C830" t="s">
        <v>3685</v>
      </c>
      <c r="D830" t="s">
        <v>610</v>
      </c>
      <c r="E830" s="12" t="s">
        <v>170</v>
      </c>
      <c r="F830">
        <v>77</v>
      </c>
      <c r="G830">
        <v>2</v>
      </c>
      <c r="H830">
        <v>1</v>
      </c>
      <c r="I830" s="31">
        <f t="shared" si="72"/>
        <v>3</v>
      </c>
      <c r="J830">
        <v>1</v>
      </c>
      <c r="K830">
        <v>0</v>
      </c>
      <c r="L830" s="3">
        <v>2</v>
      </c>
      <c r="M830" s="3">
        <v>1</v>
      </c>
      <c r="N830" s="3">
        <v>0</v>
      </c>
      <c r="O830" s="15">
        <f t="shared" si="73"/>
        <v>4.5</v>
      </c>
      <c r="P830">
        <v>6</v>
      </c>
      <c r="Q830">
        <v>2</v>
      </c>
      <c r="R830">
        <v>1</v>
      </c>
      <c r="S830" s="13">
        <f t="shared" si="74"/>
        <v>0.33333333333333331</v>
      </c>
      <c r="T830" s="13">
        <f t="shared" si="75"/>
        <v>0.22222222222222221</v>
      </c>
      <c r="U830">
        <v>14</v>
      </c>
      <c r="V830">
        <v>6</v>
      </c>
      <c r="W830">
        <v>5</v>
      </c>
      <c r="X830" s="2">
        <v>97.616666666699999</v>
      </c>
      <c r="Y830" s="21">
        <v>1.2666666666999999</v>
      </c>
      <c r="Z830">
        <v>1.27</v>
      </c>
      <c r="AA830">
        <v>3.13</v>
      </c>
      <c r="AB830" s="32">
        <f t="shared" si="76"/>
        <v>0.28863636363636364</v>
      </c>
      <c r="AC830">
        <v>1</v>
      </c>
      <c r="AD830">
        <v>1</v>
      </c>
      <c r="AE830" s="17">
        <f t="shared" si="77"/>
        <v>0.5</v>
      </c>
      <c r="AF830" s="35">
        <v>6</v>
      </c>
      <c r="AG830" s="35">
        <v>5</v>
      </c>
      <c r="AH830" s="35">
        <v>21</v>
      </c>
      <c r="AI830" s="35">
        <v>52</v>
      </c>
      <c r="AJ830" s="35">
        <v>4</v>
      </c>
      <c r="AK830" s="35">
        <v>32</v>
      </c>
      <c r="AL830" s="35">
        <v>45</v>
      </c>
      <c r="AM830" s="35">
        <v>2</v>
      </c>
      <c r="AN830">
        <v>0</v>
      </c>
      <c r="AO830">
        <v>0</v>
      </c>
      <c r="AP830" s="2">
        <v>-62.08</v>
      </c>
      <c r="AQ830" s="2">
        <v>25.9</v>
      </c>
      <c r="AR830" s="2">
        <v>75.164000000000001</v>
      </c>
      <c r="AS830" s="21">
        <v>-3.7919999999999998</v>
      </c>
      <c r="AT830" s="2">
        <v>-3.8</v>
      </c>
      <c r="AU830" s="2">
        <v>4.9000000000000004</v>
      </c>
      <c r="AV830" s="2">
        <v>-0.9</v>
      </c>
      <c r="AW830" s="2">
        <v>0.2</v>
      </c>
      <c r="AX830" s="2">
        <v>-1.5</v>
      </c>
      <c r="AY830" s="2">
        <v>2.7</v>
      </c>
    </row>
    <row r="831" spans="1:51" x14ac:dyDescent="0.2">
      <c r="A831" s="12" t="s">
        <v>2110</v>
      </c>
      <c r="B831" s="12" t="s">
        <v>2111</v>
      </c>
      <c r="C831" t="s">
        <v>2109</v>
      </c>
      <c r="D831" t="s">
        <v>338</v>
      </c>
      <c r="E831" s="12" t="s">
        <v>178</v>
      </c>
      <c r="F831">
        <v>79</v>
      </c>
      <c r="G831">
        <v>0</v>
      </c>
      <c r="H831">
        <v>0</v>
      </c>
      <c r="I831" s="31">
        <f t="shared" si="72"/>
        <v>0</v>
      </c>
      <c r="J831">
        <v>0</v>
      </c>
      <c r="K831">
        <v>0</v>
      </c>
      <c r="L831" s="3">
        <v>0</v>
      </c>
      <c r="M831" s="3">
        <v>0</v>
      </c>
      <c r="N831" s="3">
        <v>0</v>
      </c>
      <c r="O831" s="15">
        <f t="shared" si="73"/>
        <v>0</v>
      </c>
      <c r="P831">
        <v>1</v>
      </c>
      <c r="Q831">
        <v>0</v>
      </c>
      <c r="R831">
        <v>0</v>
      </c>
      <c r="S831" s="13">
        <f t="shared" si="74"/>
        <v>0</v>
      </c>
      <c r="T831" s="13">
        <f t="shared" si="75"/>
        <v>0</v>
      </c>
      <c r="U831">
        <v>2</v>
      </c>
      <c r="V831">
        <v>1</v>
      </c>
      <c r="W831">
        <v>0</v>
      </c>
      <c r="X831" s="2">
        <v>19.766666666700001</v>
      </c>
      <c r="Y831" s="21">
        <v>0.25</v>
      </c>
      <c r="Z831">
        <v>0.24</v>
      </c>
      <c r="AA831">
        <v>4.87</v>
      </c>
      <c r="AB831" s="32">
        <f t="shared" si="76"/>
        <v>4.6966731898238745E-2</v>
      </c>
      <c r="AE831" s="17" t="str">
        <f t="shared" si="77"/>
        <v xml:space="preserve"> </v>
      </c>
      <c r="AF831" s="35">
        <v>0</v>
      </c>
      <c r="AG831" s="35">
        <v>3</v>
      </c>
      <c r="AH831" s="35">
        <v>6</v>
      </c>
      <c r="AI831" s="35">
        <v>13</v>
      </c>
      <c r="AJ831" s="35">
        <v>1</v>
      </c>
      <c r="AK831" s="35">
        <v>3</v>
      </c>
      <c r="AL831" s="35">
        <v>6</v>
      </c>
      <c r="AM831" s="35">
        <v>0</v>
      </c>
      <c r="AN831">
        <v>2</v>
      </c>
      <c r="AO831">
        <v>0</v>
      </c>
      <c r="AP831" s="2">
        <v>-57.75</v>
      </c>
      <c r="AQ831" s="2">
        <v>20.100000000000001</v>
      </c>
      <c r="AR831" s="2">
        <v>82.86</v>
      </c>
      <c r="AS831" s="21">
        <v>-5.9020000000000001</v>
      </c>
      <c r="AT831" s="2">
        <v>-1</v>
      </c>
      <c r="AU831" s="2">
        <v>0.60000000000000009</v>
      </c>
      <c r="AV831" s="2">
        <v>-0.30000000000000004</v>
      </c>
      <c r="AW831" s="2">
        <v>-0.1</v>
      </c>
      <c r="AX831" s="2">
        <v>-0.1</v>
      </c>
      <c r="AY831" s="2">
        <v>0.2</v>
      </c>
    </row>
    <row r="832" spans="1:51" x14ac:dyDescent="0.2">
      <c r="A832" s="12" t="s">
        <v>2493</v>
      </c>
      <c r="B832" s="12" t="s">
        <v>2488</v>
      </c>
      <c r="C832" t="s">
        <v>2492</v>
      </c>
      <c r="D832" s="12" t="s">
        <v>139</v>
      </c>
      <c r="E832" s="12" t="s">
        <v>170</v>
      </c>
      <c r="F832">
        <v>67</v>
      </c>
      <c r="G832">
        <v>0</v>
      </c>
      <c r="H832">
        <v>0</v>
      </c>
      <c r="I832" s="31">
        <f t="shared" si="72"/>
        <v>0</v>
      </c>
      <c r="J832">
        <v>0</v>
      </c>
      <c r="K832">
        <v>0</v>
      </c>
      <c r="L832" s="3">
        <v>0</v>
      </c>
      <c r="M832" s="3">
        <v>0</v>
      </c>
      <c r="N832" s="3">
        <v>0</v>
      </c>
      <c r="O832" s="15">
        <f t="shared" si="73"/>
        <v>0</v>
      </c>
      <c r="P832">
        <v>7</v>
      </c>
      <c r="Q832">
        <v>2</v>
      </c>
      <c r="R832">
        <v>2</v>
      </c>
      <c r="S832" s="13">
        <f t="shared" si="74"/>
        <v>0</v>
      </c>
      <c r="T832" s="13">
        <f t="shared" si="75"/>
        <v>0</v>
      </c>
      <c r="U832">
        <v>5</v>
      </c>
      <c r="V832">
        <v>2</v>
      </c>
      <c r="W832">
        <v>1</v>
      </c>
      <c r="X832" s="2">
        <v>118.1333333333</v>
      </c>
      <c r="Y832" s="21">
        <v>1.75</v>
      </c>
      <c r="Z832">
        <v>1.72</v>
      </c>
      <c r="AA832">
        <v>3.69</v>
      </c>
      <c r="AB832" s="32">
        <f t="shared" si="76"/>
        <v>0.31792975970425136</v>
      </c>
      <c r="AC832">
        <v>6</v>
      </c>
      <c r="AD832">
        <v>8</v>
      </c>
      <c r="AE832" s="17">
        <f t="shared" si="77"/>
        <v>0.42857142857142855</v>
      </c>
      <c r="AF832" s="35">
        <v>0</v>
      </c>
      <c r="AG832" s="35">
        <v>10</v>
      </c>
      <c r="AH832" s="35">
        <v>18</v>
      </c>
      <c r="AI832" s="35">
        <v>83</v>
      </c>
      <c r="AJ832" s="35">
        <v>7</v>
      </c>
      <c r="AK832" s="35">
        <v>34</v>
      </c>
      <c r="AL832" s="35">
        <v>36</v>
      </c>
      <c r="AM832" s="35">
        <v>3</v>
      </c>
      <c r="AN832">
        <v>0</v>
      </c>
      <c r="AO832">
        <v>2</v>
      </c>
      <c r="AP832" s="2">
        <v>-70.47</v>
      </c>
      <c r="AQ832" s="2">
        <v>10.5</v>
      </c>
      <c r="AR832" s="2">
        <v>85.093000000000004</v>
      </c>
      <c r="AS832" s="21">
        <v>2.694</v>
      </c>
      <c r="AT832" s="2">
        <v>-11</v>
      </c>
      <c r="AU832" s="2">
        <v>-1</v>
      </c>
      <c r="AV832" s="2">
        <v>-0.4</v>
      </c>
      <c r="AW832" s="2">
        <v>-0.2</v>
      </c>
      <c r="AX832" s="2">
        <v>1.3</v>
      </c>
      <c r="AY832" s="2">
        <v>-0.1</v>
      </c>
    </row>
    <row r="833" spans="1:51" x14ac:dyDescent="0.2">
      <c r="A833" s="12" t="s">
        <v>1681</v>
      </c>
      <c r="B833" s="12" t="s">
        <v>1682</v>
      </c>
      <c r="C833" t="s">
        <v>1680</v>
      </c>
      <c r="D833" t="s">
        <v>300</v>
      </c>
      <c r="E833" s="12" t="s">
        <v>178</v>
      </c>
      <c r="F833">
        <v>69</v>
      </c>
      <c r="G833">
        <v>0</v>
      </c>
      <c r="H833">
        <v>0</v>
      </c>
      <c r="I833" s="31">
        <f t="shared" si="72"/>
        <v>0</v>
      </c>
      <c r="J833">
        <v>0</v>
      </c>
      <c r="K833">
        <v>0</v>
      </c>
      <c r="L833" s="3">
        <v>0</v>
      </c>
      <c r="M833" s="3">
        <v>0</v>
      </c>
      <c r="N833" s="3">
        <v>0</v>
      </c>
      <c r="O833" s="15">
        <f t="shared" si="73"/>
        <v>0</v>
      </c>
      <c r="P833">
        <v>4</v>
      </c>
      <c r="Q833">
        <v>0</v>
      </c>
      <c r="R833">
        <v>0</v>
      </c>
      <c r="S833" s="13">
        <f t="shared" si="74"/>
        <v>0</v>
      </c>
      <c r="T833" s="13">
        <f t="shared" si="75"/>
        <v>0</v>
      </c>
      <c r="U833">
        <v>25</v>
      </c>
      <c r="V833">
        <v>6</v>
      </c>
      <c r="W833">
        <v>4</v>
      </c>
      <c r="X833" s="2">
        <v>211.11666666670001</v>
      </c>
      <c r="Y833" s="21">
        <v>3.05</v>
      </c>
      <c r="Z833">
        <v>3.01</v>
      </c>
      <c r="AA833">
        <v>2.2200000000000002</v>
      </c>
      <c r="AB833" s="32">
        <f t="shared" si="76"/>
        <v>0.57552581261950275</v>
      </c>
      <c r="AE833" s="17" t="str">
        <f t="shared" si="77"/>
        <v xml:space="preserve"> </v>
      </c>
      <c r="AF833" s="35">
        <v>5</v>
      </c>
      <c r="AG833" s="35">
        <v>29</v>
      </c>
      <c r="AH833" s="35">
        <v>30</v>
      </c>
      <c r="AI833" s="35">
        <v>151</v>
      </c>
      <c r="AJ833" s="35">
        <v>12</v>
      </c>
      <c r="AK833" s="35">
        <v>84</v>
      </c>
      <c r="AL833" s="35">
        <v>92</v>
      </c>
      <c r="AM833" s="35">
        <v>6</v>
      </c>
      <c r="AN833">
        <v>1</v>
      </c>
      <c r="AO833">
        <v>4</v>
      </c>
      <c r="AP833" s="2">
        <v>-87.59</v>
      </c>
      <c r="AQ833" s="2">
        <v>-20.399999999999999</v>
      </c>
      <c r="AR833" s="2">
        <v>92.38</v>
      </c>
      <c r="AS833" s="21">
        <v>5.798</v>
      </c>
      <c r="AT833" s="2">
        <v>-19.600000000000001</v>
      </c>
      <c r="AU833" s="2">
        <v>-0.1</v>
      </c>
      <c r="AV833" s="2">
        <v>0.8</v>
      </c>
      <c r="AW833" s="2">
        <v>1.1000000000000001</v>
      </c>
      <c r="AX833" s="2">
        <v>-2.1</v>
      </c>
      <c r="AY833" s="2">
        <v>-0.2</v>
      </c>
    </row>
    <row r="834" spans="1:51" x14ac:dyDescent="0.2">
      <c r="A834" s="12" t="s">
        <v>1681</v>
      </c>
      <c r="B834" s="12" t="s">
        <v>2502</v>
      </c>
      <c r="C834" t="s">
        <v>2501</v>
      </c>
      <c r="D834" t="s">
        <v>367</v>
      </c>
      <c r="E834" s="12" t="s">
        <v>156</v>
      </c>
      <c r="F834">
        <v>65</v>
      </c>
      <c r="G834">
        <v>0</v>
      </c>
      <c r="H834">
        <v>1</v>
      </c>
      <c r="I834" s="31">
        <f t="shared" ref="I834:I897" si="78">G834+H834</f>
        <v>1</v>
      </c>
      <c r="J834">
        <v>1</v>
      </c>
      <c r="K834">
        <v>0</v>
      </c>
      <c r="L834" s="3">
        <v>0</v>
      </c>
      <c r="M834" s="3">
        <v>1</v>
      </c>
      <c r="N834" s="3">
        <v>0</v>
      </c>
      <c r="O834" s="15">
        <f t="shared" ref="O834:O887" si="79">IF(AF834&gt;0,J834/(AF834/(AF834+AH834)),0)</f>
        <v>10.5</v>
      </c>
      <c r="P834">
        <v>11</v>
      </c>
      <c r="Q834">
        <v>1</v>
      </c>
      <c r="R834">
        <v>1</v>
      </c>
      <c r="S834" s="13">
        <f t="shared" ref="S834:S887" si="80">IF(P834&gt;0,G834/P834,0)</f>
        <v>0</v>
      </c>
      <c r="T834" s="13">
        <f t="shared" ref="T834:T887" si="81">IF(SUM(P834:R834)&gt;0,G834/SUM(P834:R834),0)</f>
        <v>0</v>
      </c>
      <c r="U834">
        <v>21</v>
      </c>
      <c r="V834">
        <v>7</v>
      </c>
      <c r="W834">
        <v>1</v>
      </c>
      <c r="X834" s="2">
        <v>166.01666666669999</v>
      </c>
      <c r="Y834" s="21">
        <v>2.5499999999999998</v>
      </c>
      <c r="Z834">
        <v>2.52</v>
      </c>
      <c r="AA834">
        <v>3.43</v>
      </c>
      <c r="AB834" s="32">
        <f t="shared" ref="AB834:AB897" si="82">IF(Z834&gt;0,Z834/(Z834+AA834),0)</f>
        <v>0.42352941176470588</v>
      </c>
      <c r="AC834">
        <v>2</v>
      </c>
      <c r="AD834">
        <v>0</v>
      </c>
      <c r="AE834" s="17">
        <f t="shared" ref="AE834:AE897" si="83">IF((AC834+AD834)&gt;0,AC834/(AC834+AD834)," ")</f>
        <v>1</v>
      </c>
      <c r="AF834" s="35">
        <v>2</v>
      </c>
      <c r="AG834" s="35">
        <v>19</v>
      </c>
      <c r="AH834" s="35">
        <v>19</v>
      </c>
      <c r="AI834" s="35">
        <v>137</v>
      </c>
      <c r="AJ834" s="35">
        <v>7</v>
      </c>
      <c r="AK834" s="35">
        <v>55</v>
      </c>
      <c r="AL834" s="35">
        <v>93</v>
      </c>
      <c r="AM834" s="35">
        <v>7</v>
      </c>
      <c r="AN834">
        <v>0</v>
      </c>
      <c r="AO834">
        <v>2</v>
      </c>
      <c r="AP834" s="2">
        <v>-98.36</v>
      </c>
      <c r="AQ834" s="2">
        <v>-27.5</v>
      </c>
      <c r="AR834" s="2">
        <v>86.075000000000003</v>
      </c>
      <c r="AS834" s="21">
        <v>5.1130000000000004</v>
      </c>
      <c r="AT834" s="2">
        <v>-15.8</v>
      </c>
      <c r="AU834" s="2">
        <v>0.2</v>
      </c>
      <c r="AV834" s="2">
        <v>0.8</v>
      </c>
      <c r="AW834" s="2">
        <v>1.1000000000000001</v>
      </c>
      <c r="AX834" s="2">
        <v>-2</v>
      </c>
      <c r="AY834" s="2">
        <v>0.1</v>
      </c>
    </row>
    <row r="835" spans="1:51" x14ac:dyDescent="0.2">
      <c r="A835" s="12" t="s">
        <v>1681</v>
      </c>
      <c r="B835" s="12" t="s">
        <v>2519</v>
      </c>
      <c r="C835" t="s">
        <v>2521</v>
      </c>
      <c r="D835" t="s">
        <v>393</v>
      </c>
      <c r="E835" s="12" t="s">
        <v>170</v>
      </c>
      <c r="F835">
        <v>4</v>
      </c>
      <c r="G835">
        <v>0</v>
      </c>
      <c r="H835">
        <v>0</v>
      </c>
      <c r="I835" s="31">
        <f t="shared" si="78"/>
        <v>0</v>
      </c>
      <c r="J835">
        <v>0</v>
      </c>
      <c r="K835">
        <v>0</v>
      </c>
      <c r="L835" s="3">
        <v>0</v>
      </c>
      <c r="M835" s="3">
        <v>0</v>
      </c>
      <c r="N835" s="3">
        <v>0</v>
      </c>
      <c r="O835" s="15">
        <f t="shared" si="79"/>
        <v>0</v>
      </c>
      <c r="P835">
        <v>0</v>
      </c>
      <c r="Q835">
        <v>0</v>
      </c>
      <c r="R835">
        <v>0</v>
      </c>
      <c r="S835" s="13">
        <f t="shared" si="80"/>
        <v>0</v>
      </c>
      <c r="T835" s="13">
        <f t="shared" si="81"/>
        <v>0</v>
      </c>
      <c r="U835">
        <v>0</v>
      </c>
      <c r="V835">
        <v>0</v>
      </c>
      <c r="W835">
        <v>0</v>
      </c>
      <c r="X835" s="2">
        <v>0</v>
      </c>
      <c r="Y835" s="21">
        <v>0</v>
      </c>
      <c r="AB835" s="32">
        <f t="shared" si="82"/>
        <v>0</v>
      </c>
      <c r="AC835">
        <v>0</v>
      </c>
      <c r="AD835">
        <v>0</v>
      </c>
      <c r="AE835" s="17" t="str">
        <f t="shared" si="83"/>
        <v xml:space="preserve"> </v>
      </c>
      <c r="AF835" s="35">
        <v>0</v>
      </c>
      <c r="AG835" s="35">
        <v>0</v>
      </c>
      <c r="AH835" s="35">
        <v>0</v>
      </c>
      <c r="AI835" s="35">
        <v>0</v>
      </c>
      <c r="AJ835" s="35">
        <v>0</v>
      </c>
      <c r="AK835" s="35">
        <v>0</v>
      </c>
      <c r="AL835" s="35">
        <v>0</v>
      </c>
      <c r="AM835" s="35">
        <v>0</v>
      </c>
      <c r="AN835">
        <v>0</v>
      </c>
      <c r="AO835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</row>
    <row r="836" spans="1:51" x14ac:dyDescent="0.2">
      <c r="A836" s="12" t="s">
        <v>1681</v>
      </c>
      <c r="B836" s="12" t="s">
        <v>3723</v>
      </c>
      <c r="C836" t="s">
        <v>3722</v>
      </c>
      <c r="D836" t="s">
        <v>432</v>
      </c>
      <c r="E836" s="12" t="s">
        <v>170</v>
      </c>
      <c r="F836">
        <v>80</v>
      </c>
      <c r="G836">
        <v>0</v>
      </c>
      <c r="H836">
        <v>0</v>
      </c>
      <c r="I836" s="31">
        <f t="shared" si="78"/>
        <v>0</v>
      </c>
      <c r="J836">
        <v>0</v>
      </c>
      <c r="K836">
        <v>0</v>
      </c>
      <c r="L836" s="3">
        <v>0</v>
      </c>
      <c r="M836" s="3">
        <v>0</v>
      </c>
      <c r="N836" s="3">
        <v>0</v>
      </c>
      <c r="O836" s="15">
        <f t="shared" si="79"/>
        <v>0</v>
      </c>
      <c r="P836">
        <v>6</v>
      </c>
      <c r="Q836">
        <v>2</v>
      </c>
      <c r="R836">
        <v>0</v>
      </c>
      <c r="S836" s="13">
        <f t="shared" si="80"/>
        <v>0</v>
      </c>
      <c r="T836" s="13">
        <f t="shared" si="81"/>
        <v>0</v>
      </c>
      <c r="U836">
        <v>4</v>
      </c>
      <c r="V836">
        <v>1</v>
      </c>
      <c r="W836">
        <v>5</v>
      </c>
      <c r="X836" s="2">
        <v>159.1</v>
      </c>
      <c r="Y836" s="21">
        <v>1.9833333333000001</v>
      </c>
      <c r="Z836">
        <v>1.94</v>
      </c>
      <c r="AA836">
        <v>3.55</v>
      </c>
      <c r="AB836" s="32">
        <f t="shared" si="82"/>
        <v>0.35336976320582875</v>
      </c>
      <c r="AC836">
        <v>81</v>
      </c>
      <c r="AD836">
        <v>80</v>
      </c>
      <c r="AE836" s="17">
        <f t="shared" si="83"/>
        <v>0.50310559006211175</v>
      </c>
      <c r="AF836" s="35">
        <v>0</v>
      </c>
      <c r="AG836" s="35">
        <v>16</v>
      </c>
      <c r="AH836" s="35">
        <v>15</v>
      </c>
      <c r="AI836" s="35">
        <v>121</v>
      </c>
      <c r="AJ836" s="35">
        <v>4</v>
      </c>
      <c r="AK836" s="35">
        <v>41</v>
      </c>
      <c r="AL836" s="35">
        <v>59</v>
      </c>
      <c r="AM836" s="35">
        <v>1</v>
      </c>
      <c r="AN836">
        <v>1</v>
      </c>
      <c r="AO836">
        <v>2</v>
      </c>
      <c r="AP836" s="2">
        <v>-83.98</v>
      </c>
      <c r="AQ836" s="2">
        <v>-18.5</v>
      </c>
      <c r="AR836" s="2">
        <v>67.995000000000005</v>
      </c>
      <c r="AS836" s="21">
        <v>-18.341999999999999</v>
      </c>
      <c r="AT836" s="2">
        <v>-17.5</v>
      </c>
      <c r="AU836" s="2">
        <v>-2.7</v>
      </c>
      <c r="AV836" s="2">
        <v>0.60000000000000009</v>
      </c>
      <c r="AW836" s="2">
        <v>0.4</v>
      </c>
      <c r="AX836" s="2">
        <v>-0.30000000000000004</v>
      </c>
      <c r="AY836" s="2">
        <v>-2.1</v>
      </c>
    </row>
    <row r="837" spans="1:51" x14ac:dyDescent="0.2">
      <c r="A837" s="12" t="s">
        <v>1025</v>
      </c>
      <c r="B837" s="12" t="s">
        <v>1026</v>
      </c>
      <c r="C837" t="s">
        <v>1024</v>
      </c>
      <c r="D837" t="s">
        <v>393</v>
      </c>
      <c r="E837" s="12" t="s">
        <v>178</v>
      </c>
      <c r="F837">
        <v>67</v>
      </c>
      <c r="G837">
        <v>0</v>
      </c>
      <c r="H837">
        <v>0</v>
      </c>
      <c r="I837" s="31">
        <f t="shared" si="78"/>
        <v>0</v>
      </c>
      <c r="J837">
        <v>0</v>
      </c>
      <c r="K837">
        <v>0</v>
      </c>
      <c r="L837" s="3">
        <v>0</v>
      </c>
      <c r="M837" s="3">
        <v>0</v>
      </c>
      <c r="N837" s="3">
        <v>0</v>
      </c>
      <c r="O837" s="15">
        <f t="shared" si="79"/>
        <v>0</v>
      </c>
      <c r="P837">
        <v>3</v>
      </c>
      <c r="Q837">
        <v>2</v>
      </c>
      <c r="R837">
        <v>0</v>
      </c>
      <c r="S837" s="13">
        <f t="shared" si="80"/>
        <v>0</v>
      </c>
      <c r="T837" s="13">
        <f t="shared" si="81"/>
        <v>0</v>
      </c>
      <c r="U837">
        <v>25</v>
      </c>
      <c r="V837">
        <v>4</v>
      </c>
      <c r="W837">
        <v>4</v>
      </c>
      <c r="X837" s="2">
        <v>161.19999999999999</v>
      </c>
      <c r="Y837" s="21">
        <v>2.4</v>
      </c>
      <c r="Z837">
        <v>2.3199999999999998</v>
      </c>
      <c r="AA837">
        <v>2.48</v>
      </c>
      <c r="AB837" s="32">
        <f t="shared" si="82"/>
        <v>0.48333333333333334</v>
      </c>
      <c r="AE837" s="17" t="str">
        <f t="shared" si="83"/>
        <v xml:space="preserve"> </v>
      </c>
      <c r="AF837" s="35">
        <v>1</v>
      </c>
      <c r="AG837" s="35">
        <v>17</v>
      </c>
      <c r="AH837" s="35">
        <v>25</v>
      </c>
      <c r="AI837" s="35">
        <v>136</v>
      </c>
      <c r="AJ837" s="35">
        <v>7</v>
      </c>
      <c r="AK837" s="35">
        <v>61</v>
      </c>
      <c r="AL837" s="35">
        <v>71</v>
      </c>
      <c r="AM837" s="35">
        <v>6</v>
      </c>
      <c r="AN837">
        <v>1</v>
      </c>
      <c r="AO837">
        <v>0</v>
      </c>
      <c r="AP837" s="2">
        <v>-94.85</v>
      </c>
      <c r="AQ837" s="2">
        <v>-22.8</v>
      </c>
      <c r="AR837" s="2">
        <v>78.450999999999993</v>
      </c>
      <c r="AS837" s="21">
        <v>-4.5449999999999999</v>
      </c>
      <c r="AT837" s="2">
        <v>-15.4</v>
      </c>
      <c r="AU837" s="2">
        <v>-1.1000000000000001</v>
      </c>
      <c r="AV837" s="2">
        <v>0.2</v>
      </c>
      <c r="AW837" s="2">
        <v>0.30000000000000004</v>
      </c>
      <c r="AX837" s="2">
        <v>0.1</v>
      </c>
      <c r="AY837" s="2">
        <v>-0.5</v>
      </c>
    </row>
    <row r="838" spans="1:51" x14ac:dyDescent="0.2">
      <c r="A838" s="12" t="s">
        <v>1025</v>
      </c>
      <c r="B838" s="12" t="s">
        <v>2253</v>
      </c>
      <c r="C838" t="s">
        <v>2252</v>
      </c>
      <c r="D838" t="s">
        <v>684</v>
      </c>
      <c r="E838" s="12" t="s">
        <v>170</v>
      </c>
      <c r="F838">
        <v>73</v>
      </c>
      <c r="G838">
        <v>1</v>
      </c>
      <c r="H838">
        <v>0</v>
      </c>
      <c r="I838" s="31">
        <f t="shared" si="78"/>
        <v>1</v>
      </c>
      <c r="J838">
        <v>0</v>
      </c>
      <c r="K838">
        <v>0</v>
      </c>
      <c r="L838" s="3">
        <v>1</v>
      </c>
      <c r="M838" s="3">
        <v>0</v>
      </c>
      <c r="N838" s="3">
        <v>0</v>
      </c>
      <c r="O838" s="15">
        <f t="shared" si="79"/>
        <v>0</v>
      </c>
      <c r="P838">
        <v>9</v>
      </c>
      <c r="Q838">
        <v>7</v>
      </c>
      <c r="R838">
        <v>1</v>
      </c>
      <c r="S838" s="13">
        <f t="shared" si="80"/>
        <v>0.1111111111111111</v>
      </c>
      <c r="T838" s="13">
        <f t="shared" si="81"/>
        <v>5.8823529411764705E-2</v>
      </c>
      <c r="U838">
        <v>9</v>
      </c>
      <c r="V838">
        <v>6</v>
      </c>
      <c r="W838">
        <v>7</v>
      </c>
      <c r="X838" s="2">
        <v>137.03333333329999</v>
      </c>
      <c r="Y838" s="21">
        <v>1.8666666667</v>
      </c>
      <c r="Z838">
        <v>1.88</v>
      </c>
      <c r="AA838">
        <v>3.75</v>
      </c>
      <c r="AB838" s="32">
        <f t="shared" si="82"/>
        <v>0.3339253996447602</v>
      </c>
      <c r="AC838">
        <v>13</v>
      </c>
      <c r="AD838">
        <v>10</v>
      </c>
      <c r="AE838" s="17">
        <f t="shared" si="83"/>
        <v>0.56521739130434778</v>
      </c>
      <c r="AF838" s="35">
        <v>2</v>
      </c>
      <c r="AG838" s="35">
        <v>17</v>
      </c>
      <c r="AH838" s="35">
        <v>17</v>
      </c>
      <c r="AI838" s="35">
        <v>92</v>
      </c>
      <c r="AJ838" s="35">
        <v>10</v>
      </c>
      <c r="AK838" s="35">
        <v>46</v>
      </c>
      <c r="AL838" s="35">
        <v>51</v>
      </c>
      <c r="AM838" s="35">
        <v>3</v>
      </c>
      <c r="AN838">
        <v>1</v>
      </c>
      <c r="AO838">
        <v>1</v>
      </c>
      <c r="AP838" s="2">
        <v>-75.989999999999995</v>
      </c>
      <c r="AQ838" s="2">
        <v>6.1</v>
      </c>
      <c r="AR838" s="2">
        <v>84.760999999999996</v>
      </c>
      <c r="AS838" s="21">
        <v>2.4990000000000001</v>
      </c>
      <c r="AT838" s="2">
        <v>-11.9</v>
      </c>
      <c r="AU838" s="2">
        <v>1</v>
      </c>
      <c r="AV838" s="2">
        <v>0.5</v>
      </c>
      <c r="AW838" s="2">
        <v>0.5</v>
      </c>
      <c r="AX838" s="2">
        <v>-0.7</v>
      </c>
      <c r="AY838" s="2">
        <v>1.3</v>
      </c>
    </row>
    <row r="839" spans="1:51" x14ac:dyDescent="0.2">
      <c r="A839" s="12" t="s">
        <v>1025</v>
      </c>
      <c r="B839" s="12" t="s">
        <v>3218</v>
      </c>
      <c r="C839" t="s">
        <v>3227</v>
      </c>
      <c r="D839" t="s">
        <v>112</v>
      </c>
      <c r="E839" s="12" t="s">
        <v>140</v>
      </c>
      <c r="F839">
        <v>28</v>
      </c>
      <c r="G839">
        <v>0</v>
      </c>
      <c r="H839">
        <v>0</v>
      </c>
      <c r="I839" s="31">
        <f t="shared" si="78"/>
        <v>0</v>
      </c>
      <c r="J839">
        <v>0</v>
      </c>
      <c r="K839">
        <v>0</v>
      </c>
      <c r="L839" s="3">
        <v>0</v>
      </c>
      <c r="M839" s="3">
        <v>0</v>
      </c>
      <c r="N839" s="3">
        <v>0</v>
      </c>
      <c r="O839" s="15">
        <f t="shared" si="79"/>
        <v>0</v>
      </c>
      <c r="P839">
        <v>0</v>
      </c>
      <c r="Q839">
        <v>0</v>
      </c>
      <c r="R839">
        <v>0</v>
      </c>
      <c r="S839" s="13">
        <f t="shared" si="80"/>
        <v>0</v>
      </c>
      <c r="T839" s="13">
        <f t="shared" si="81"/>
        <v>0</v>
      </c>
      <c r="U839">
        <v>1</v>
      </c>
      <c r="V839">
        <v>0</v>
      </c>
      <c r="W839">
        <v>0</v>
      </c>
      <c r="X839" s="2">
        <v>7.5833333332999997</v>
      </c>
      <c r="Y839" s="21">
        <v>0.2666666667</v>
      </c>
      <c r="Z839">
        <v>0.27</v>
      </c>
      <c r="AA839">
        <v>5.3</v>
      </c>
      <c r="AB839" s="32">
        <f t="shared" si="82"/>
        <v>4.8473967684021547E-2</v>
      </c>
      <c r="AC839">
        <v>4</v>
      </c>
      <c r="AD839">
        <v>4</v>
      </c>
      <c r="AE839" s="17">
        <f t="shared" si="83"/>
        <v>0.5</v>
      </c>
      <c r="AF839" s="35">
        <v>0</v>
      </c>
      <c r="AG839" s="35">
        <v>4</v>
      </c>
      <c r="AH839" s="35">
        <v>0</v>
      </c>
      <c r="AI839" s="35">
        <v>3</v>
      </c>
      <c r="AJ839" s="35">
        <v>1</v>
      </c>
      <c r="AK839" s="35">
        <v>3</v>
      </c>
      <c r="AL839" s="35">
        <v>3</v>
      </c>
      <c r="AM839" s="35">
        <v>0</v>
      </c>
      <c r="AN839">
        <v>0</v>
      </c>
      <c r="AO839">
        <v>0</v>
      </c>
      <c r="AP839" s="2">
        <v>-94.95</v>
      </c>
      <c r="AQ839" s="2">
        <v>6.9</v>
      </c>
      <c r="AR839" s="2">
        <v>71.313999999999993</v>
      </c>
      <c r="AS839" s="21">
        <v>-4.907</v>
      </c>
      <c r="AT839" s="2">
        <v>-1.1000000000000001</v>
      </c>
      <c r="AU839" s="2">
        <v>-0.30000000000000004</v>
      </c>
      <c r="AV839" s="2">
        <v>0</v>
      </c>
      <c r="AW839" s="2">
        <v>0</v>
      </c>
      <c r="AX839" s="2">
        <v>0.1</v>
      </c>
      <c r="AY839" s="2">
        <v>-0.2</v>
      </c>
    </row>
    <row r="840" spans="1:51" x14ac:dyDescent="0.2">
      <c r="A840" s="12" t="s">
        <v>478</v>
      </c>
      <c r="B840" s="12" t="s">
        <v>479</v>
      </c>
      <c r="C840" t="s">
        <v>477</v>
      </c>
      <c r="D840" t="s">
        <v>112</v>
      </c>
      <c r="E840" s="12" t="s">
        <v>148</v>
      </c>
      <c r="F840">
        <v>47</v>
      </c>
      <c r="G840">
        <v>0</v>
      </c>
      <c r="H840">
        <v>0</v>
      </c>
      <c r="I840" s="31">
        <f t="shared" si="78"/>
        <v>0</v>
      </c>
      <c r="J840">
        <v>0</v>
      </c>
      <c r="K840">
        <v>0</v>
      </c>
      <c r="L840" s="3">
        <v>0</v>
      </c>
      <c r="M840" s="3">
        <v>0</v>
      </c>
      <c r="N840" s="3">
        <v>0</v>
      </c>
      <c r="O840" s="15">
        <f t="shared" si="79"/>
        <v>0</v>
      </c>
      <c r="P840">
        <v>0</v>
      </c>
      <c r="Q840">
        <v>0</v>
      </c>
      <c r="R840">
        <v>0</v>
      </c>
      <c r="S840" s="13">
        <f t="shared" si="80"/>
        <v>0</v>
      </c>
      <c r="T840" s="13">
        <f t="shared" si="81"/>
        <v>0</v>
      </c>
      <c r="U840">
        <v>0</v>
      </c>
      <c r="V840">
        <v>0</v>
      </c>
      <c r="W840">
        <v>0</v>
      </c>
      <c r="X840" s="2">
        <v>0.71666666670000001</v>
      </c>
      <c r="Y840" s="21">
        <v>0</v>
      </c>
      <c r="Z840">
        <v>0.02</v>
      </c>
      <c r="AA840">
        <v>4.6100000000000003</v>
      </c>
      <c r="AB840" s="32">
        <f t="shared" si="82"/>
        <v>4.3196544276457886E-3</v>
      </c>
      <c r="AC840">
        <v>0</v>
      </c>
      <c r="AD840">
        <v>0</v>
      </c>
      <c r="AE840" s="17" t="str">
        <f t="shared" si="83"/>
        <v xml:space="preserve"> </v>
      </c>
      <c r="AF840" s="35">
        <v>0</v>
      </c>
      <c r="AG840" s="35">
        <v>0</v>
      </c>
      <c r="AH840" s="35">
        <v>0</v>
      </c>
      <c r="AI840" s="35">
        <v>1</v>
      </c>
      <c r="AJ840" s="35">
        <v>0</v>
      </c>
      <c r="AK840" s="35">
        <v>1</v>
      </c>
      <c r="AL840" s="35">
        <v>0</v>
      </c>
      <c r="AM840" s="35">
        <v>0</v>
      </c>
      <c r="AN840">
        <v>0</v>
      </c>
      <c r="AO840">
        <v>0</v>
      </c>
      <c r="AP840" s="2">
        <v>-167.44</v>
      </c>
      <c r="AQ840" s="2">
        <v>-76</v>
      </c>
      <c r="AR840" s="2">
        <v>80.707999999999998</v>
      </c>
      <c r="AS840" s="21">
        <v>0.63600000000000001</v>
      </c>
      <c r="AT840" s="2">
        <v>-0.2</v>
      </c>
      <c r="AU840" s="2">
        <v>-0.1</v>
      </c>
      <c r="AV840" s="2">
        <v>0</v>
      </c>
      <c r="AW840" s="2">
        <v>0</v>
      </c>
      <c r="AX840" s="2">
        <v>0</v>
      </c>
      <c r="AY840" s="2">
        <v>-0.1</v>
      </c>
    </row>
    <row r="841" spans="1:51" x14ac:dyDescent="0.2">
      <c r="A841" s="12" t="s">
        <v>478</v>
      </c>
      <c r="B841" s="12" t="s">
        <v>673</v>
      </c>
      <c r="C841" t="s">
        <v>672</v>
      </c>
      <c r="D841" t="s">
        <v>210</v>
      </c>
      <c r="E841" s="12" t="s">
        <v>148</v>
      </c>
      <c r="F841">
        <v>82</v>
      </c>
      <c r="G841">
        <v>0</v>
      </c>
      <c r="H841">
        <v>0</v>
      </c>
      <c r="I841" s="31">
        <f t="shared" si="78"/>
        <v>0</v>
      </c>
      <c r="J841">
        <v>0</v>
      </c>
      <c r="K841">
        <v>0</v>
      </c>
      <c r="L841" s="3">
        <v>0</v>
      </c>
      <c r="M841" s="3">
        <v>0</v>
      </c>
      <c r="N841" s="3">
        <v>0</v>
      </c>
      <c r="O841" s="15">
        <f t="shared" si="79"/>
        <v>0</v>
      </c>
      <c r="P841">
        <v>2</v>
      </c>
      <c r="Q841">
        <v>2</v>
      </c>
      <c r="R841">
        <v>0</v>
      </c>
      <c r="S841" s="13">
        <f t="shared" si="80"/>
        <v>0</v>
      </c>
      <c r="T841" s="13">
        <f t="shared" si="81"/>
        <v>0</v>
      </c>
      <c r="U841">
        <v>9</v>
      </c>
      <c r="V841">
        <v>12</v>
      </c>
      <c r="W841">
        <v>5</v>
      </c>
      <c r="X841" s="2">
        <v>172.98333333330001</v>
      </c>
      <c r="Y841" s="21">
        <v>2.1</v>
      </c>
      <c r="Z841">
        <v>2.12</v>
      </c>
      <c r="AA841">
        <v>3.39</v>
      </c>
      <c r="AB841" s="32">
        <f t="shared" si="82"/>
        <v>0.38475499092558985</v>
      </c>
      <c r="AC841">
        <v>60</v>
      </c>
      <c r="AD841">
        <v>60</v>
      </c>
      <c r="AE841" s="17">
        <f t="shared" si="83"/>
        <v>0.5</v>
      </c>
      <c r="AF841" s="35">
        <v>1</v>
      </c>
      <c r="AG841" s="35">
        <v>19</v>
      </c>
      <c r="AH841" s="35">
        <v>9</v>
      </c>
      <c r="AI841" s="35">
        <v>185</v>
      </c>
      <c r="AJ841" s="35">
        <v>3</v>
      </c>
      <c r="AK841" s="35">
        <v>80</v>
      </c>
      <c r="AL841" s="35">
        <v>85</v>
      </c>
      <c r="AM841" s="35">
        <v>3</v>
      </c>
      <c r="AN841">
        <v>3</v>
      </c>
      <c r="AO841">
        <v>2</v>
      </c>
      <c r="AP841" s="2">
        <v>-121.95</v>
      </c>
      <c r="AQ841" s="2">
        <v>-27.8</v>
      </c>
      <c r="AR841" s="2">
        <v>83.814999999999998</v>
      </c>
      <c r="AS841" s="21">
        <v>3.1</v>
      </c>
      <c r="AT841" s="2">
        <v>-21</v>
      </c>
      <c r="AU841" s="2">
        <v>-4.2</v>
      </c>
      <c r="AV841" s="2">
        <v>0.8</v>
      </c>
      <c r="AW841" s="2">
        <v>0.9</v>
      </c>
      <c r="AX841" s="2">
        <v>1.2</v>
      </c>
      <c r="AY841" s="2">
        <v>-1.3</v>
      </c>
    </row>
    <row r="842" spans="1:51" x14ac:dyDescent="0.2">
      <c r="A842" s="12" t="s">
        <v>3026</v>
      </c>
      <c r="B842" s="12" t="s">
        <v>3027</v>
      </c>
      <c r="C842" t="s">
        <v>3025</v>
      </c>
      <c r="D842" s="12" t="s">
        <v>432</v>
      </c>
      <c r="E842" s="12" t="s">
        <v>148</v>
      </c>
      <c r="F842">
        <v>76</v>
      </c>
      <c r="G842">
        <v>0</v>
      </c>
      <c r="H842">
        <v>0</v>
      </c>
      <c r="I842" s="31">
        <f t="shared" si="78"/>
        <v>0</v>
      </c>
      <c r="J842">
        <v>0</v>
      </c>
      <c r="K842">
        <v>0</v>
      </c>
      <c r="L842" s="3">
        <v>0</v>
      </c>
      <c r="M842" s="3">
        <v>0</v>
      </c>
      <c r="N842" s="3">
        <v>0</v>
      </c>
      <c r="O842" s="15">
        <f t="shared" si="79"/>
        <v>0</v>
      </c>
      <c r="P842">
        <v>0</v>
      </c>
      <c r="Q842">
        <v>0</v>
      </c>
      <c r="R842">
        <v>0</v>
      </c>
      <c r="S842" s="13">
        <f t="shared" si="80"/>
        <v>0</v>
      </c>
      <c r="T842" s="13">
        <f t="shared" si="81"/>
        <v>0</v>
      </c>
      <c r="U842">
        <v>0</v>
      </c>
      <c r="V842">
        <v>1</v>
      </c>
      <c r="W842">
        <v>0</v>
      </c>
      <c r="X842" s="2">
        <v>12.6</v>
      </c>
      <c r="Y842" s="21">
        <v>0.15</v>
      </c>
      <c r="Z842">
        <v>0.17</v>
      </c>
      <c r="AA842">
        <v>4.79</v>
      </c>
      <c r="AB842" s="32">
        <f t="shared" si="82"/>
        <v>3.4274193548387101E-2</v>
      </c>
      <c r="AC842">
        <v>0</v>
      </c>
      <c r="AD842">
        <v>0</v>
      </c>
      <c r="AE842" s="17" t="str">
        <f t="shared" si="83"/>
        <v xml:space="preserve"> </v>
      </c>
      <c r="AF842" s="35">
        <v>0</v>
      </c>
      <c r="AG842" s="35">
        <v>2</v>
      </c>
      <c r="AH842" s="35">
        <v>0</v>
      </c>
      <c r="AI842" s="35">
        <v>5</v>
      </c>
      <c r="AJ842" s="35">
        <v>0</v>
      </c>
      <c r="AK842" s="35">
        <v>4</v>
      </c>
      <c r="AL842" s="35">
        <v>5</v>
      </c>
      <c r="AM842" s="35">
        <v>0</v>
      </c>
      <c r="AN842">
        <v>0</v>
      </c>
      <c r="AO842">
        <v>1</v>
      </c>
      <c r="AP842" s="2">
        <v>-76.19</v>
      </c>
      <c r="AQ842" s="2">
        <v>-3.8</v>
      </c>
      <c r="AR842" s="2">
        <v>81.006</v>
      </c>
      <c r="AS842" s="21">
        <v>-3.42</v>
      </c>
      <c r="AT842" s="2">
        <v>-1.1000000000000001</v>
      </c>
      <c r="AU842" s="2">
        <v>0</v>
      </c>
      <c r="AV842" s="2">
        <v>-0.1</v>
      </c>
      <c r="AW842" s="2">
        <v>-0.30000000000000004</v>
      </c>
      <c r="AX842" s="2">
        <v>0</v>
      </c>
      <c r="AY842" s="2">
        <v>-0.4</v>
      </c>
    </row>
    <row r="843" spans="1:51" x14ac:dyDescent="0.2">
      <c r="A843" s="12" t="s">
        <v>2927</v>
      </c>
      <c r="B843" s="12" t="s">
        <v>2928</v>
      </c>
      <c r="C843" t="s">
        <v>2926</v>
      </c>
      <c r="D843" t="s">
        <v>265</v>
      </c>
      <c r="E843" s="12" t="s">
        <v>229</v>
      </c>
      <c r="F843">
        <v>2</v>
      </c>
      <c r="G843">
        <v>0</v>
      </c>
      <c r="H843">
        <v>0</v>
      </c>
      <c r="I843" s="31">
        <f t="shared" si="78"/>
        <v>0</v>
      </c>
      <c r="J843">
        <v>0</v>
      </c>
      <c r="K843">
        <v>0</v>
      </c>
      <c r="L843" s="3">
        <v>0</v>
      </c>
      <c r="M843" s="3">
        <v>0</v>
      </c>
      <c r="N843" s="3">
        <v>0</v>
      </c>
      <c r="O843" s="15">
        <f t="shared" si="79"/>
        <v>0</v>
      </c>
      <c r="P843">
        <v>0</v>
      </c>
      <c r="Q843">
        <v>0</v>
      </c>
      <c r="R843">
        <v>0</v>
      </c>
      <c r="S843" s="13">
        <f t="shared" si="80"/>
        <v>0</v>
      </c>
      <c r="T843" s="13">
        <f t="shared" si="81"/>
        <v>0</v>
      </c>
      <c r="U843">
        <v>0</v>
      </c>
      <c r="V843">
        <v>0</v>
      </c>
      <c r="W843">
        <v>0</v>
      </c>
      <c r="X843" s="2">
        <v>0</v>
      </c>
      <c r="Y843" s="21">
        <v>0</v>
      </c>
      <c r="AB843" s="32">
        <f t="shared" si="82"/>
        <v>0</v>
      </c>
      <c r="AC843">
        <v>0</v>
      </c>
      <c r="AD843">
        <v>0</v>
      </c>
      <c r="AE843" s="17" t="str">
        <f t="shared" si="83"/>
        <v xml:space="preserve"> </v>
      </c>
      <c r="AF843" s="35">
        <v>0</v>
      </c>
      <c r="AG843" s="35">
        <v>0</v>
      </c>
      <c r="AH843" s="35">
        <v>0</v>
      </c>
      <c r="AI843" s="35">
        <v>0</v>
      </c>
      <c r="AJ843" s="35">
        <v>0</v>
      </c>
      <c r="AK843" s="35">
        <v>0</v>
      </c>
      <c r="AL843" s="35">
        <v>0</v>
      </c>
      <c r="AM843" s="35">
        <v>0</v>
      </c>
      <c r="AN843">
        <v>0</v>
      </c>
      <c r="AO843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</row>
    <row r="844" spans="1:51" x14ac:dyDescent="0.2">
      <c r="A844" s="12" t="s">
        <v>2397</v>
      </c>
      <c r="B844" s="12" t="s">
        <v>2395</v>
      </c>
      <c r="C844" t="s">
        <v>2396</v>
      </c>
      <c r="D844" t="s">
        <v>162</v>
      </c>
      <c r="E844" s="12" t="s">
        <v>156</v>
      </c>
      <c r="F844">
        <v>18</v>
      </c>
      <c r="G844">
        <v>0</v>
      </c>
      <c r="H844">
        <v>0</v>
      </c>
      <c r="I844" s="31">
        <f t="shared" si="78"/>
        <v>0</v>
      </c>
      <c r="J844">
        <v>0</v>
      </c>
      <c r="K844">
        <v>0</v>
      </c>
      <c r="L844" s="3">
        <v>0</v>
      </c>
      <c r="M844" s="3">
        <v>0</v>
      </c>
      <c r="N844" s="3">
        <v>0</v>
      </c>
      <c r="O844" s="15">
        <f t="shared" si="79"/>
        <v>0</v>
      </c>
      <c r="P844">
        <v>0</v>
      </c>
      <c r="Q844">
        <v>0</v>
      </c>
      <c r="R844">
        <v>0</v>
      </c>
      <c r="S844" s="13">
        <f t="shared" si="80"/>
        <v>0</v>
      </c>
      <c r="T844" s="13">
        <f t="shared" si="81"/>
        <v>0</v>
      </c>
      <c r="U844">
        <v>0</v>
      </c>
      <c r="V844">
        <v>0</v>
      </c>
      <c r="W844">
        <v>0</v>
      </c>
      <c r="X844" s="2">
        <v>0.15</v>
      </c>
      <c r="Y844" s="21">
        <v>0</v>
      </c>
      <c r="Z844">
        <v>0.01</v>
      </c>
      <c r="AA844">
        <v>5.42</v>
      </c>
      <c r="AB844" s="32">
        <f t="shared" si="82"/>
        <v>1.841620626151013E-3</v>
      </c>
      <c r="AC844">
        <v>0</v>
      </c>
      <c r="AD844">
        <v>0</v>
      </c>
      <c r="AE844" s="17" t="str">
        <f t="shared" si="83"/>
        <v xml:space="preserve"> </v>
      </c>
      <c r="AF844" s="35">
        <v>0</v>
      </c>
      <c r="AG844" s="35">
        <v>0</v>
      </c>
      <c r="AH844" s="35">
        <v>0</v>
      </c>
      <c r="AI844" s="35">
        <v>0</v>
      </c>
      <c r="AJ844" s="35">
        <v>0</v>
      </c>
      <c r="AK844" s="35">
        <v>0</v>
      </c>
      <c r="AL844" s="35">
        <v>0</v>
      </c>
      <c r="AM844" s="35">
        <v>0</v>
      </c>
      <c r="AN844">
        <v>0</v>
      </c>
      <c r="AO844">
        <v>0</v>
      </c>
      <c r="AP844" s="2">
        <v>0</v>
      </c>
      <c r="AQ844" s="2">
        <v>80</v>
      </c>
      <c r="AR844" s="2">
        <v>62.610999999999997</v>
      </c>
      <c r="AS844" s="21">
        <v>-31.391999999999999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</row>
    <row r="845" spans="1:51" x14ac:dyDescent="0.2">
      <c r="A845" s="12" t="s">
        <v>614</v>
      </c>
      <c r="B845" s="12" t="s">
        <v>615</v>
      </c>
      <c r="C845" t="s">
        <v>613</v>
      </c>
      <c r="D845" t="s">
        <v>112</v>
      </c>
      <c r="E845" s="12" t="s">
        <v>170</v>
      </c>
      <c r="F845">
        <v>58</v>
      </c>
      <c r="G845">
        <v>1</v>
      </c>
      <c r="H845">
        <v>0</v>
      </c>
      <c r="I845" s="31">
        <f t="shared" si="78"/>
        <v>1</v>
      </c>
      <c r="J845">
        <v>0</v>
      </c>
      <c r="K845">
        <v>0</v>
      </c>
      <c r="L845" s="3">
        <v>1</v>
      </c>
      <c r="M845" s="3">
        <v>0</v>
      </c>
      <c r="N845" s="3">
        <v>0</v>
      </c>
      <c r="O845" s="15">
        <f t="shared" si="79"/>
        <v>0</v>
      </c>
      <c r="P845">
        <v>4</v>
      </c>
      <c r="Q845">
        <v>0</v>
      </c>
      <c r="R845">
        <v>3</v>
      </c>
      <c r="S845" s="13">
        <f t="shared" si="80"/>
        <v>0.25</v>
      </c>
      <c r="T845" s="13">
        <f t="shared" si="81"/>
        <v>0.14285714285714285</v>
      </c>
      <c r="U845">
        <v>6</v>
      </c>
      <c r="V845">
        <v>0</v>
      </c>
      <c r="W845">
        <v>0</v>
      </c>
      <c r="X845" s="2">
        <v>68.75</v>
      </c>
      <c r="Y845" s="21">
        <v>1.1833333333</v>
      </c>
      <c r="Z845">
        <v>1.1400000000000001</v>
      </c>
      <c r="AA845">
        <v>4.01</v>
      </c>
      <c r="AB845" s="32">
        <f t="shared" si="82"/>
        <v>0.22135922330097088</v>
      </c>
      <c r="AC845">
        <v>49</v>
      </c>
      <c r="AD845">
        <v>78</v>
      </c>
      <c r="AE845" s="17">
        <f t="shared" si="83"/>
        <v>0.38582677165354329</v>
      </c>
      <c r="AF845" s="35">
        <v>1</v>
      </c>
      <c r="AG845" s="35">
        <v>5</v>
      </c>
      <c r="AH845" s="35">
        <v>9</v>
      </c>
      <c r="AI845" s="35">
        <v>69</v>
      </c>
      <c r="AJ845" s="35">
        <v>1</v>
      </c>
      <c r="AK845" s="35">
        <v>27</v>
      </c>
      <c r="AL845" s="35">
        <v>38</v>
      </c>
      <c r="AM845" s="35">
        <v>5</v>
      </c>
      <c r="AN845">
        <v>0</v>
      </c>
      <c r="AO845">
        <v>0</v>
      </c>
      <c r="AP845" s="2">
        <v>-112.1</v>
      </c>
      <c r="AQ845" s="2">
        <v>-23</v>
      </c>
      <c r="AR845" s="2">
        <v>83.811000000000007</v>
      </c>
      <c r="AS845" s="21">
        <v>1.869</v>
      </c>
      <c r="AT845" s="2">
        <v>-8.8000000000000007</v>
      </c>
      <c r="AU845" s="2">
        <v>-1.8</v>
      </c>
      <c r="AV845" s="2">
        <v>1.5</v>
      </c>
      <c r="AW845" s="2">
        <v>0.1</v>
      </c>
      <c r="AX845" s="2">
        <v>0.7</v>
      </c>
      <c r="AY845" s="2">
        <v>0.5</v>
      </c>
    </row>
    <row r="846" spans="1:51" x14ac:dyDescent="0.2">
      <c r="A846" s="12" t="s">
        <v>614</v>
      </c>
      <c r="B846" s="12" t="s">
        <v>1238</v>
      </c>
      <c r="C846" t="s">
        <v>1237</v>
      </c>
      <c r="D846" t="s">
        <v>139</v>
      </c>
      <c r="E846" s="12" t="s">
        <v>170</v>
      </c>
      <c r="F846">
        <v>80</v>
      </c>
      <c r="G846">
        <v>0</v>
      </c>
      <c r="H846">
        <v>0</v>
      </c>
      <c r="I846" s="31">
        <f t="shared" si="78"/>
        <v>0</v>
      </c>
      <c r="J846">
        <v>0</v>
      </c>
      <c r="K846">
        <v>0</v>
      </c>
      <c r="L846" s="3">
        <v>0</v>
      </c>
      <c r="M846" s="3">
        <v>0</v>
      </c>
      <c r="N846" s="3">
        <v>0</v>
      </c>
      <c r="O846" s="15">
        <f t="shared" si="79"/>
        <v>0</v>
      </c>
      <c r="P846">
        <v>1</v>
      </c>
      <c r="Q846">
        <v>0</v>
      </c>
      <c r="R846">
        <v>0</v>
      </c>
      <c r="S846" s="13">
        <f t="shared" si="80"/>
        <v>0</v>
      </c>
      <c r="T846" s="13">
        <f t="shared" si="81"/>
        <v>0</v>
      </c>
      <c r="U846">
        <v>0</v>
      </c>
      <c r="V846">
        <v>0</v>
      </c>
      <c r="W846">
        <v>0</v>
      </c>
      <c r="X846" s="2">
        <v>1.8833333333</v>
      </c>
      <c r="Y846" s="21">
        <v>1.6666666699999999E-2</v>
      </c>
      <c r="Z846">
        <v>0.04</v>
      </c>
      <c r="AA846">
        <v>5.59</v>
      </c>
      <c r="AB846" s="32">
        <f t="shared" si="82"/>
        <v>7.104795737122558E-3</v>
      </c>
      <c r="AC846">
        <v>2</v>
      </c>
      <c r="AD846">
        <v>3</v>
      </c>
      <c r="AE846" s="17">
        <f t="shared" si="83"/>
        <v>0.4</v>
      </c>
      <c r="AF846" s="35">
        <v>0</v>
      </c>
      <c r="AG846" s="35">
        <v>0</v>
      </c>
      <c r="AH846" s="35">
        <v>1</v>
      </c>
      <c r="AI846" s="35">
        <v>1</v>
      </c>
      <c r="AJ846" s="35">
        <v>0</v>
      </c>
      <c r="AK846" s="35">
        <v>0</v>
      </c>
      <c r="AL846" s="35">
        <v>0</v>
      </c>
      <c r="AM846" s="35">
        <v>1</v>
      </c>
      <c r="AN846">
        <v>0</v>
      </c>
      <c r="AO846">
        <v>0</v>
      </c>
      <c r="AP846" s="2">
        <v>17.309999999999999</v>
      </c>
      <c r="AQ846" s="2">
        <v>108.5</v>
      </c>
      <c r="AR846" s="2">
        <v>87.688999999999993</v>
      </c>
      <c r="AS846" s="21">
        <v>-6.7430000000000003</v>
      </c>
      <c r="AT846" s="2">
        <v>0</v>
      </c>
      <c r="AU846" s="2">
        <v>0.30000000000000004</v>
      </c>
      <c r="AV846" s="2">
        <v>-0.2</v>
      </c>
      <c r="AW846" s="2">
        <v>0</v>
      </c>
      <c r="AX846" s="2">
        <v>0.1</v>
      </c>
      <c r="AY846" s="2">
        <v>0.2</v>
      </c>
    </row>
    <row r="847" spans="1:51" x14ac:dyDescent="0.2">
      <c r="A847" s="12" t="s">
        <v>614</v>
      </c>
      <c r="B847" s="12" t="s">
        <v>1909</v>
      </c>
      <c r="C847" t="s">
        <v>1919</v>
      </c>
      <c r="D847" t="s">
        <v>271</v>
      </c>
      <c r="E847" s="12" t="s">
        <v>170</v>
      </c>
      <c r="F847">
        <v>82</v>
      </c>
      <c r="G847">
        <v>5</v>
      </c>
      <c r="H847">
        <v>1</v>
      </c>
      <c r="I847" s="31">
        <f t="shared" si="78"/>
        <v>6</v>
      </c>
      <c r="J847">
        <v>1</v>
      </c>
      <c r="K847">
        <v>0</v>
      </c>
      <c r="L847" s="3">
        <v>5</v>
      </c>
      <c r="M847" s="3">
        <v>1</v>
      </c>
      <c r="N847" s="3">
        <v>0</v>
      </c>
      <c r="O847" s="15">
        <f t="shared" si="79"/>
        <v>4.1428571428571423</v>
      </c>
      <c r="P847">
        <v>13</v>
      </c>
      <c r="Q847">
        <v>4</v>
      </c>
      <c r="R847">
        <v>1</v>
      </c>
      <c r="S847" s="13">
        <f t="shared" si="80"/>
        <v>0.38461538461538464</v>
      </c>
      <c r="T847" s="13">
        <f t="shared" si="81"/>
        <v>0.27777777777777779</v>
      </c>
      <c r="U847">
        <v>9</v>
      </c>
      <c r="V847">
        <v>3</v>
      </c>
      <c r="W847">
        <v>4</v>
      </c>
      <c r="X847" s="2">
        <v>166.3333333333</v>
      </c>
      <c r="Y847" s="21">
        <v>2.0166666666999999</v>
      </c>
      <c r="Z847">
        <v>1.97</v>
      </c>
      <c r="AA847">
        <v>3.47</v>
      </c>
      <c r="AB847" s="32">
        <f t="shared" si="82"/>
        <v>0.36213235294117646</v>
      </c>
      <c r="AC847">
        <v>83</v>
      </c>
      <c r="AD847">
        <v>106</v>
      </c>
      <c r="AE847" s="17">
        <f t="shared" si="83"/>
        <v>0.43915343915343913</v>
      </c>
      <c r="AF847" s="35">
        <v>7</v>
      </c>
      <c r="AG847" s="35">
        <v>15</v>
      </c>
      <c r="AH847" s="35">
        <v>22</v>
      </c>
      <c r="AI847" s="35">
        <v>137</v>
      </c>
      <c r="AJ847" s="35">
        <v>7</v>
      </c>
      <c r="AK847" s="35">
        <v>63</v>
      </c>
      <c r="AL847" s="35">
        <v>67</v>
      </c>
      <c r="AM847" s="35">
        <v>6</v>
      </c>
      <c r="AN847">
        <v>1</v>
      </c>
      <c r="AO847">
        <v>3</v>
      </c>
      <c r="AP847" s="2">
        <v>-89.35</v>
      </c>
      <c r="AQ847" s="2">
        <v>1.9</v>
      </c>
      <c r="AR847" s="2">
        <v>76.14</v>
      </c>
      <c r="AS847" s="21">
        <v>-12.836</v>
      </c>
      <c r="AT847" s="2">
        <v>-13.7</v>
      </c>
      <c r="AU847" s="2">
        <v>1.6</v>
      </c>
      <c r="AV847" s="2">
        <v>0.60000000000000009</v>
      </c>
      <c r="AW847" s="2">
        <v>0</v>
      </c>
      <c r="AX847" s="2">
        <v>-0.30000000000000004</v>
      </c>
      <c r="AY847" s="2">
        <v>1.9</v>
      </c>
    </row>
    <row r="848" spans="1:51" x14ac:dyDescent="0.2">
      <c r="A848" s="12" t="s">
        <v>614</v>
      </c>
      <c r="B848" s="12" t="s">
        <v>1997</v>
      </c>
      <c r="C848" t="s">
        <v>1999</v>
      </c>
      <c r="D848" t="s">
        <v>610</v>
      </c>
      <c r="E848" s="12" t="s">
        <v>355</v>
      </c>
      <c r="F848">
        <v>67</v>
      </c>
      <c r="G848">
        <v>0</v>
      </c>
      <c r="H848">
        <v>0</v>
      </c>
      <c r="I848" s="31">
        <f t="shared" si="78"/>
        <v>0</v>
      </c>
      <c r="J848">
        <v>0</v>
      </c>
      <c r="K848">
        <v>0</v>
      </c>
      <c r="L848" s="3">
        <v>0</v>
      </c>
      <c r="M848" s="3">
        <v>0</v>
      </c>
      <c r="N848" s="3">
        <v>0</v>
      </c>
      <c r="O848" s="15">
        <f t="shared" si="79"/>
        <v>0</v>
      </c>
      <c r="P848">
        <v>2</v>
      </c>
      <c r="Q848">
        <v>1</v>
      </c>
      <c r="R848">
        <v>0</v>
      </c>
      <c r="S848" s="13">
        <f t="shared" si="80"/>
        <v>0</v>
      </c>
      <c r="T848" s="13">
        <f t="shared" si="81"/>
        <v>0</v>
      </c>
      <c r="U848">
        <v>1</v>
      </c>
      <c r="V848">
        <v>0</v>
      </c>
      <c r="W848">
        <v>0</v>
      </c>
      <c r="X848" s="2">
        <v>11.6</v>
      </c>
      <c r="Y848" s="21">
        <v>0.16666666669999999</v>
      </c>
      <c r="Z848">
        <v>0.17</v>
      </c>
      <c r="AA848">
        <v>4.1399999999999997</v>
      </c>
      <c r="AB848" s="32">
        <f t="shared" si="82"/>
        <v>3.94431554524362E-2</v>
      </c>
      <c r="AC848">
        <v>2</v>
      </c>
      <c r="AD848">
        <v>2</v>
      </c>
      <c r="AE848" s="17">
        <f t="shared" si="83"/>
        <v>0.5</v>
      </c>
      <c r="AF848" s="35">
        <v>0</v>
      </c>
      <c r="AG848" s="35">
        <v>2</v>
      </c>
      <c r="AH848" s="35">
        <v>3</v>
      </c>
      <c r="AI848" s="35">
        <v>9</v>
      </c>
      <c r="AJ848" s="35">
        <v>1</v>
      </c>
      <c r="AK848" s="35">
        <v>1</v>
      </c>
      <c r="AL848" s="35">
        <v>10</v>
      </c>
      <c r="AM848" s="35">
        <v>0</v>
      </c>
      <c r="AN848">
        <v>0</v>
      </c>
      <c r="AO848">
        <v>0</v>
      </c>
      <c r="AP848" s="2">
        <v>-93.1</v>
      </c>
      <c r="AQ848" s="2">
        <v>-15.2</v>
      </c>
      <c r="AR848" s="2">
        <v>87.454999999999998</v>
      </c>
      <c r="AS848" s="21">
        <v>0.93400000000000005</v>
      </c>
      <c r="AT848" s="2">
        <v>-1.8</v>
      </c>
      <c r="AU848" s="2">
        <v>-0.9</v>
      </c>
      <c r="AV848" s="2">
        <v>-0.2</v>
      </c>
      <c r="AW848" s="2">
        <v>0.1</v>
      </c>
      <c r="AX848" s="2">
        <v>-0.2</v>
      </c>
      <c r="AY848" s="2">
        <v>-1.1000000000000001</v>
      </c>
    </row>
    <row r="849" spans="1:51" x14ac:dyDescent="0.2">
      <c r="A849" s="12" t="s">
        <v>614</v>
      </c>
      <c r="B849" s="12" t="s">
        <v>2566</v>
      </c>
      <c r="C849" t="s">
        <v>2565</v>
      </c>
      <c r="D849" t="s">
        <v>139</v>
      </c>
      <c r="E849" s="12" t="s">
        <v>178</v>
      </c>
      <c r="F849">
        <v>62</v>
      </c>
      <c r="G849">
        <v>0</v>
      </c>
      <c r="H849">
        <v>0</v>
      </c>
      <c r="I849" s="31">
        <f t="shared" si="78"/>
        <v>0</v>
      </c>
      <c r="J849">
        <v>0</v>
      </c>
      <c r="K849">
        <v>0</v>
      </c>
      <c r="L849" s="3">
        <v>0</v>
      </c>
      <c r="M849" s="3">
        <v>0</v>
      </c>
      <c r="N849" s="3">
        <v>0</v>
      </c>
      <c r="O849" s="15">
        <f t="shared" si="79"/>
        <v>0</v>
      </c>
      <c r="P849">
        <v>0</v>
      </c>
      <c r="Q849">
        <v>1</v>
      </c>
      <c r="R849">
        <v>0</v>
      </c>
      <c r="S849" s="13">
        <f t="shared" si="80"/>
        <v>0</v>
      </c>
      <c r="T849" s="13">
        <f t="shared" si="81"/>
        <v>0</v>
      </c>
      <c r="U849">
        <v>15</v>
      </c>
      <c r="V849">
        <v>19</v>
      </c>
      <c r="W849">
        <v>2</v>
      </c>
      <c r="X849" s="2">
        <v>149.4333333333</v>
      </c>
      <c r="Y849" s="21">
        <v>2.4</v>
      </c>
      <c r="Z849">
        <v>2.35</v>
      </c>
      <c r="AA849">
        <v>3.38</v>
      </c>
      <c r="AB849" s="32">
        <f t="shared" si="82"/>
        <v>0.41012216404886559</v>
      </c>
      <c r="AE849" s="17" t="str">
        <f t="shared" si="83"/>
        <v xml:space="preserve"> </v>
      </c>
      <c r="AF849" s="35">
        <v>0</v>
      </c>
      <c r="AG849" s="35">
        <v>12</v>
      </c>
      <c r="AH849" s="35">
        <v>6</v>
      </c>
      <c r="AI849" s="35">
        <v>145</v>
      </c>
      <c r="AJ849" s="35">
        <v>9</v>
      </c>
      <c r="AK849" s="35">
        <v>48</v>
      </c>
      <c r="AL849" s="35">
        <v>66</v>
      </c>
      <c r="AM849" s="35">
        <v>1</v>
      </c>
      <c r="AN849">
        <v>3</v>
      </c>
      <c r="AO849">
        <v>0</v>
      </c>
      <c r="AP849" s="2">
        <v>-104.88</v>
      </c>
      <c r="AQ849" s="2">
        <v>-17.7</v>
      </c>
      <c r="AR849" s="2">
        <v>84.688000000000002</v>
      </c>
      <c r="AS849" s="21">
        <v>3.004</v>
      </c>
      <c r="AT849" s="2">
        <v>-19.3</v>
      </c>
      <c r="AU849" s="2">
        <v>-5.6</v>
      </c>
      <c r="AV849" s="2">
        <v>0</v>
      </c>
      <c r="AW849" s="2">
        <v>0.30000000000000004</v>
      </c>
      <c r="AX849" s="2">
        <v>2.8</v>
      </c>
      <c r="AY849" s="2">
        <v>-2.4</v>
      </c>
    </row>
    <row r="850" spans="1:51" x14ac:dyDescent="0.2">
      <c r="A850" s="12" t="s">
        <v>614</v>
      </c>
      <c r="B850" s="12" t="s">
        <v>2846</v>
      </c>
      <c r="C850" t="s">
        <v>2845</v>
      </c>
      <c r="D850" t="s">
        <v>131</v>
      </c>
      <c r="E850" s="12" t="s">
        <v>546</v>
      </c>
      <c r="F850">
        <v>10</v>
      </c>
      <c r="G850">
        <v>0</v>
      </c>
      <c r="H850">
        <v>0</v>
      </c>
      <c r="I850" s="31">
        <f t="shared" si="78"/>
        <v>0</v>
      </c>
      <c r="J850">
        <v>0</v>
      </c>
      <c r="K850">
        <v>0</v>
      </c>
      <c r="L850" s="3">
        <v>0</v>
      </c>
      <c r="M850" s="3">
        <v>0</v>
      </c>
      <c r="N850" s="3">
        <v>0</v>
      </c>
      <c r="O850" s="15">
        <f t="shared" si="79"/>
        <v>0</v>
      </c>
      <c r="P850">
        <v>0</v>
      </c>
      <c r="Q850">
        <v>0</v>
      </c>
      <c r="R850">
        <v>1</v>
      </c>
      <c r="S850" s="13">
        <f t="shared" si="80"/>
        <v>0</v>
      </c>
      <c r="T850" s="13">
        <f t="shared" si="81"/>
        <v>0</v>
      </c>
      <c r="U850">
        <v>0</v>
      </c>
      <c r="V850">
        <v>0</v>
      </c>
      <c r="W850">
        <v>0</v>
      </c>
      <c r="X850" s="2">
        <v>0.5</v>
      </c>
      <c r="Y850" s="21">
        <v>0.05</v>
      </c>
      <c r="Z850">
        <v>0.05</v>
      </c>
      <c r="AA850">
        <v>5.18</v>
      </c>
      <c r="AB850" s="32">
        <f t="shared" si="82"/>
        <v>9.560229445506694E-3</v>
      </c>
      <c r="AC850">
        <v>0</v>
      </c>
      <c r="AD850">
        <v>0</v>
      </c>
      <c r="AE850" s="17" t="str">
        <f t="shared" si="83"/>
        <v xml:space="preserve"> </v>
      </c>
      <c r="AF850" s="35">
        <v>0</v>
      </c>
      <c r="AG850" s="35">
        <v>0</v>
      </c>
      <c r="AH850" s="35">
        <v>0</v>
      </c>
      <c r="AI850" s="35">
        <v>0</v>
      </c>
      <c r="AJ850" s="35">
        <v>0</v>
      </c>
      <c r="AK850" s="35">
        <v>0</v>
      </c>
      <c r="AL850" s="35">
        <v>1</v>
      </c>
      <c r="AM850" s="35">
        <v>1</v>
      </c>
      <c r="AN850">
        <v>0</v>
      </c>
      <c r="AO850">
        <v>0</v>
      </c>
      <c r="AP850" s="2">
        <v>0</v>
      </c>
      <c r="AQ850" s="2">
        <v>108.9</v>
      </c>
      <c r="AR850" s="2">
        <v>64.957999999999998</v>
      </c>
      <c r="AS850" s="21">
        <v>-3.2570000000000001</v>
      </c>
      <c r="AT850" s="2">
        <v>0</v>
      </c>
      <c r="AU850" s="2">
        <v>0.1</v>
      </c>
      <c r="AV850" s="2">
        <v>0</v>
      </c>
      <c r="AW850" s="2">
        <v>0</v>
      </c>
      <c r="AX850" s="2">
        <v>0</v>
      </c>
      <c r="AY850" s="2">
        <v>0.1</v>
      </c>
    </row>
    <row r="851" spans="1:51" x14ac:dyDescent="0.2">
      <c r="A851" s="12" t="s">
        <v>614</v>
      </c>
      <c r="B851" s="12" t="s">
        <v>3130</v>
      </c>
      <c r="C851" t="s">
        <v>3129</v>
      </c>
      <c r="D851" t="s">
        <v>393</v>
      </c>
      <c r="E851" s="12" t="s">
        <v>170</v>
      </c>
      <c r="F851">
        <v>80</v>
      </c>
      <c r="G851">
        <v>0</v>
      </c>
      <c r="H851">
        <v>0</v>
      </c>
      <c r="I851" s="31">
        <f t="shared" si="78"/>
        <v>0</v>
      </c>
      <c r="J851">
        <v>0</v>
      </c>
      <c r="K851">
        <v>0</v>
      </c>
      <c r="L851" s="3">
        <v>0</v>
      </c>
      <c r="M851" s="3">
        <v>0</v>
      </c>
      <c r="N851" s="3">
        <v>0</v>
      </c>
      <c r="O851" s="15">
        <f t="shared" si="79"/>
        <v>0</v>
      </c>
      <c r="P851">
        <v>0</v>
      </c>
      <c r="Q851">
        <v>0</v>
      </c>
      <c r="R851">
        <v>0</v>
      </c>
      <c r="S851" s="13">
        <f t="shared" si="80"/>
        <v>0</v>
      </c>
      <c r="T851" s="13">
        <f t="shared" si="81"/>
        <v>0</v>
      </c>
      <c r="U851">
        <v>0</v>
      </c>
      <c r="V851">
        <v>0</v>
      </c>
      <c r="W851">
        <v>0</v>
      </c>
      <c r="X851" s="2">
        <v>4.25</v>
      </c>
      <c r="Y851" s="21">
        <v>0.05</v>
      </c>
      <c r="Z851">
        <v>0.05</v>
      </c>
      <c r="AA851">
        <v>4.67</v>
      </c>
      <c r="AB851" s="32">
        <f t="shared" si="82"/>
        <v>1.0593220338983052E-2</v>
      </c>
      <c r="AC851">
        <v>1</v>
      </c>
      <c r="AD851">
        <v>2</v>
      </c>
      <c r="AE851" s="17">
        <f t="shared" si="83"/>
        <v>0.33333333333333331</v>
      </c>
      <c r="AF851" s="35">
        <v>0</v>
      </c>
      <c r="AG851" s="35">
        <v>0</v>
      </c>
      <c r="AH851" s="35">
        <v>0</v>
      </c>
      <c r="AI851" s="35">
        <v>4</v>
      </c>
      <c r="AJ851" s="35">
        <v>1</v>
      </c>
      <c r="AK851" s="35">
        <v>0</v>
      </c>
      <c r="AL851" s="35">
        <v>1</v>
      </c>
      <c r="AM851" s="35">
        <v>0</v>
      </c>
      <c r="AN851">
        <v>2</v>
      </c>
      <c r="AO851">
        <v>0</v>
      </c>
      <c r="AP851" s="2">
        <v>-56.25</v>
      </c>
      <c r="AQ851" s="2">
        <v>30.6</v>
      </c>
      <c r="AR851" s="2">
        <v>82.418000000000006</v>
      </c>
      <c r="AS851" s="21">
        <v>-3.3140000000000001</v>
      </c>
      <c r="AT851" s="2">
        <v>-0.4</v>
      </c>
      <c r="AU851" s="2">
        <v>-0.2</v>
      </c>
      <c r="AV851" s="2">
        <v>-0.2</v>
      </c>
      <c r="AW851" s="2">
        <v>-0.1</v>
      </c>
      <c r="AX851" s="2">
        <v>0</v>
      </c>
      <c r="AY851" s="2">
        <v>-0.4</v>
      </c>
    </row>
    <row r="852" spans="1:51" x14ac:dyDescent="0.2">
      <c r="A852" s="12" t="s">
        <v>614</v>
      </c>
      <c r="B852" s="12" t="s">
        <v>3477</v>
      </c>
      <c r="C852" t="s">
        <v>3476</v>
      </c>
      <c r="D852" t="s">
        <v>684</v>
      </c>
      <c r="E852" s="12" t="s">
        <v>132</v>
      </c>
      <c r="F852">
        <v>62</v>
      </c>
      <c r="G852">
        <v>0</v>
      </c>
      <c r="H852">
        <v>0</v>
      </c>
      <c r="I852" s="31">
        <f t="shared" si="78"/>
        <v>0</v>
      </c>
      <c r="J852">
        <v>0</v>
      </c>
      <c r="K852">
        <v>0</v>
      </c>
      <c r="L852" s="3">
        <v>0</v>
      </c>
      <c r="M852" s="3">
        <v>0</v>
      </c>
      <c r="N852" s="3">
        <v>0</v>
      </c>
      <c r="O852" s="15">
        <f t="shared" si="79"/>
        <v>0</v>
      </c>
      <c r="P852">
        <v>1</v>
      </c>
      <c r="Q852">
        <v>0</v>
      </c>
      <c r="R852">
        <v>0</v>
      </c>
      <c r="S852" s="13">
        <f t="shared" si="80"/>
        <v>0</v>
      </c>
      <c r="T852" s="13">
        <f t="shared" si="81"/>
        <v>0</v>
      </c>
      <c r="U852">
        <v>1</v>
      </c>
      <c r="V852">
        <v>0</v>
      </c>
      <c r="W852">
        <v>0</v>
      </c>
      <c r="X852" s="2">
        <v>5.1333333333000004</v>
      </c>
      <c r="Y852" s="21">
        <v>6.6666666700000002E-2</v>
      </c>
      <c r="Z852">
        <v>0.08</v>
      </c>
      <c r="AA852">
        <v>5.42</v>
      </c>
      <c r="AB852" s="32">
        <f t="shared" si="82"/>
        <v>1.4545454545454545E-2</v>
      </c>
      <c r="AC852">
        <v>0</v>
      </c>
      <c r="AD852">
        <v>0</v>
      </c>
      <c r="AE852" s="17" t="str">
        <f t="shared" si="83"/>
        <v xml:space="preserve"> </v>
      </c>
      <c r="AF852" s="35">
        <v>0</v>
      </c>
      <c r="AG852" s="35">
        <v>0</v>
      </c>
      <c r="AH852" s="35">
        <v>2</v>
      </c>
      <c r="AI852" s="35">
        <v>2</v>
      </c>
      <c r="AJ852" s="35">
        <v>0</v>
      </c>
      <c r="AK852" s="35">
        <v>3</v>
      </c>
      <c r="AL852" s="35">
        <v>3</v>
      </c>
      <c r="AM852" s="35">
        <v>1</v>
      </c>
      <c r="AN852">
        <v>0</v>
      </c>
      <c r="AO852">
        <v>0</v>
      </c>
      <c r="AP852" s="2">
        <v>-58.44</v>
      </c>
      <c r="AQ852" s="2">
        <v>28.5</v>
      </c>
      <c r="AR852" s="2">
        <v>81.715000000000003</v>
      </c>
      <c r="AS852" s="21">
        <v>1.8130000000000002</v>
      </c>
      <c r="AT852" s="2">
        <v>0</v>
      </c>
      <c r="AU852" s="2">
        <v>0.7</v>
      </c>
      <c r="AV852" s="2">
        <v>-0.1</v>
      </c>
      <c r="AW852" s="2">
        <v>0</v>
      </c>
      <c r="AX852" s="2">
        <v>0</v>
      </c>
      <c r="AY852" s="2">
        <v>0.60000000000000009</v>
      </c>
    </row>
    <row r="853" spans="1:51" x14ac:dyDescent="0.2">
      <c r="A853" s="12" t="s">
        <v>614</v>
      </c>
      <c r="B853" s="12" t="s">
        <v>3697</v>
      </c>
      <c r="C853" t="s">
        <v>3696</v>
      </c>
      <c r="D853" t="s">
        <v>155</v>
      </c>
      <c r="E853" s="12" t="s">
        <v>178</v>
      </c>
      <c r="F853">
        <v>14</v>
      </c>
      <c r="G853">
        <v>0</v>
      </c>
      <c r="H853">
        <v>0</v>
      </c>
      <c r="I853" s="31">
        <f t="shared" si="78"/>
        <v>0</v>
      </c>
      <c r="J853">
        <v>0</v>
      </c>
      <c r="K853">
        <v>0</v>
      </c>
      <c r="L853" s="3">
        <v>0</v>
      </c>
      <c r="M853" s="3">
        <v>0</v>
      </c>
      <c r="N853" s="3">
        <v>0</v>
      </c>
      <c r="O853" s="15">
        <f t="shared" si="79"/>
        <v>0</v>
      </c>
      <c r="P853">
        <v>0</v>
      </c>
      <c r="Q853">
        <v>0</v>
      </c>
      <c r="R853">
        <v>0</v>
      </c>
      <c r="S853" s="13">
        <f t="shared" si="80"/>
        <v>0</v>
      </c>
      <c r="T853" s="13">
        <f t="shared" si="81"/>
        <v>0</v>
      </c>
      <c r="U853">
        <v>0</v>
      </c>
      <c r="V853">
        <v>0</v>
      </c>
      <c r="W853">
        <v>0</v>
      </c>
      <c r="X853" s="2">
        <v>0.46666666670000001</v>
      </c>
      <c r="Y853" s="21">
        <v>3.3333333300000004E-2</v>
      </c>
      <c r="Z853">
        <v>0.03</v>
      </c>
      <c r="AA853">
        <v>3.84</v>
      </c>
      <c r="AB853" s="32">
        <f t="shared" si="82"/>
        <v>7.7519379844961248E-3</v>
      </c>
      <c r="AE853" s="17" t="str">
        <f t="shared" si="83"/>
        <v xml:space="preserve"> </v>
      </c>
      <c r="AF853" s="35">
        <v>0</v>
      </c>
      <c r="AG853" s="35">
        <v>0</v>
      </c>
      <c r="AH853" s="35">
        <v>0</v>
      </c>
      <c r="AI853" s="35">
        <v>0</v>
      </c>
      <c r="AJ853" s="35">
        <v>0</v>
      </c>
      <c r="AK853" s="35">
        <v>0</v>
      </c>
      <c r="AL853" s="35">
        <v>0</v>
      </c>
      <c r="AM853" s="35">
        <v>0</v>
      </c>
      <c r="AN853">
        <v>0</v>
      </c>
      <c r="AO853">
        <v>0</v>
      </c>
      <c r="AP853" s="2">
        <v>0</v>
      </c>
      <c r="AQ853" s="2">
        <v>73.599999999999994</v>
      </c>
      <c r="AR853" s="2">
        <v>83.236000000000004</v>
      </c>
      <c r="AS853" s="21">
        <v>2.5019999999999998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</row>
    <row r="854" spans="1:51" x14ac:dyDescent="0.2">
      <c r="A854" s="12" t="s">
        <v>328</v>
      </c>
      <c r="B854" s="12" t="s">
        <v>329</v>
      </c>
      <c r="C854" t="s">
        <v>327</v>
      </c>
      <c r="D854" t="s">
        <v>330</v>
      </c>
      <c r="E854" s="12" t="s">
        <v>178</v>
      </c>
      <c r="F854">
        <v>64</v>
      </c>
      <c r="G854">
        <v>0</v>
      </c>
      <c r="H854">
        <v>0</v>
      </c>
      <c r="I854" s="31">
        <f t="shared" si="78"/>
        <v>0</v>
      </c>
      <c r="J854">
        <v>0</v>
      </c>
      <c r="K854">
        <v>0</v>
      </c>
      <c r="L854" s="3">
        <v>0</v>
      </c>
      <c r="M854" s="3">
        <v>0</v>
      </c>
      <c r="N854" s="3">
        <v>0</v>
      </c>
      <c r="O854" s="15">
        <f t="shared" si="79"/>
        <v>0</v>
      </c>
      <c r="P854">
        <v>0</v>
      </c>
      <c r="Q854">
        <v>0</v>
      </c>
      <c r="R854">
        <v>0</v>
      </c>
      <c r="S854" s="13">
        <f t="shared" si="80"/>
        <v>0</v>
      </c>
      <c r="T854" s="13">
        <f t="shared" si="81"/>
        <v>0</v>
      </c>
      <c r="U854">
        <v>0</v>
      </c>
      <c r="V854">
        <v>0</v>
      </c>
      <c r="W854">
        <v>0</v>
      </c>
      <c r="X854" s="2">
        <v>5.6166666667000005</v>
      </c>
      <c r="Y854" s="21">
        <v>8.3333333300000006E-2</v>
      </c>
      <c r="Z854">
        <v>0.09</v>
      </c>
      <c r="AA854">
        <v>4.8899999999999997</v>
      </c>
      <c r="AB854" s="32">
        <f t="shared" si="82"/>
        <v>1.8072289156626509E-2</v>
      </c>
      <c r="AE854" s="17" t="str">
        <f t="shared" si="83"/>
        <v xml:space="preserve"> </v>
      </c>
      <c r="AF854" s="35">
        <v>0</v>
      </c>
      <c r="AG854" s="35">
        <v>1</v>
      </c>
      <c r="AH854" s="35">
        <v>0</v>
      </c>
      <c r="AI854" s="35">
        <v>3</v>
      </c>
      <c r="AJ854" s="35">
        <v>0</v>
      </c>
      <c r="AK854" s="35">
        <v>3</v>
      </c>
      <c r="AL854" s="35">
        <v>2</v>
      </c>
      <c r="AM854" s="35">
        <v>1</v>
      </c>
      <c r="AN854">
        <v>0</v>
      </c>
      <c r="AO854">
        <v>0</v>
      </c>
      <c r="AP854" s="2">
        <v>-85.46</v>
      </c>
      <c r="AQ854" s="2">
        <v>2.6</v>
      </c>
      <c r="AR854" s="2">
        <v>84.649000000000001</v>
      </c>
      <c r="AS854" s="21">
        <v>2.14</v>
      </c>
      <c r="AT854" s="2">
        <v>-0.7</v>
      </c>
      <c r="AU854" s="2">
        <v>-0.30000000000000004</v>
      </c>
      <c r="AV854" s="2">
        <v>-0.1</v>
      </c>
      <c r="AW854" s="2">
        <v>0.1</v>
      </c>
      <c r="AX854" s="2">
        <v>0</v>
      </c>
      <c r="AY854" s="2">
        <v>-0.2</v>
      </c>
    </row>
    <row r="855" spans="1:51" x14ac:dyDescent="0.2">
      <c r="A855" s="12" t="s">
        <v>328</v>
      </c>
      <c r="B855" s="12" t="s">
        <v>3343</v>
      </c>
      <c r="C855" t="s">
        <v>3342</v>
      </c>
      <c r="D855" t="s">
        <v>210</v>
      </c>
      <c r="E855" s="12" t="s">
        <v>178</v>
      </c>
      <c r="F855">
        <v>18</v>
      </c>
      <c r="G855">
        <v>0</v>
      </c>
      <c r="H855">
        <v>0</v>
      </c>
      <c r="I855" s="31">
        <f t="shared" si="78"/>
        <v>0</v>
      </c>
      <c r="J855">
        <v>0</v>
      </c>
      <c r="K855">
        <v>0</v>
      </c>
      <c r="L855" s="3">
        <v>0</v>
      </c>
      <c r="M855" s="3">
        <v>0</v>
      </c>
      <c r="N855" s="3">
        <v>0</v>
      </c>
      <c r="O855" s="15">
        <f t="shared" si="79"/>
        <v>0</v>
      </c>
      <c r="P855">
        <v>0</v>
      </c>
      <c r="Q855">
        <v>0</v>
      </c>
      <c r="R855">
        <v>0</v>
      </c>
      <c r="S855" s="13">
        <f t="shared" si="80"/>
        <v>0</v>
      </c>
      <c r="T855" s="13">
        <f t="shared" si="81"/>
        <v>0</v>
      </c>
      <c r="U855">
        <v>5</v>
      </c>
      <c r="V855">
        <v>3</v>
      </c>
      <c r="W855">
        <v>0</v>
      </c>
      <c r="X855" s="2">
        <v>18.9666666667</v>
      </c>
      <c r="Y855" s="21">
        <v>1.05</v>
      </c>
      <c r="Z855">
        <v>1.05</v>
      </c>
      <c r="AA855">
        <v>4.49</v>
      </c>
      <c r="AB855" s="32">
        <f t="shared" si="82"/>
        <v>0.18953068592057762</v>
      </c>
      <c r="AE855" s="17" t="str">
        <f t="shared" si="83"/>
        <v xml:space="preserve"> </v>
      </c>
      <c r="AF855" s="35">
        <v>0</v>
      </c>
      <c r="AG855" s="35">
        <v>4</v>
      </c>
      <c r="AH855" s="35">
        <v>4</v>
      </c>
      <c r="AI855" s="35">
        <v>14</v>
      </c>
      <c r="AJ855" s="35">
        <v>0</v>
      </c>
      <c r="AK855" s="35">
        <v>6</v>
      </c>
      <c r="AL855" s="35">
        <v>9</v>
      </c>
      <c r="AM855" s="35">
        <v>0</v>
      </c>
      <c r="AN855">
        <v>0</v>
      </c>
      <c r="AO855">
        <v>1</v>
      </c>
      <c r="AP855" s="2">
        <v>-91.74</v>
      </c>
      <c r="AQ855" s="2">
        <v>24.1</v>
      </c>
      <c r="AR855" s="2">
        <v>82.751999999999995</v>
      </c>
      <c r="AS855" s="21">
        <v>-3.7999999999999999E-2</v>
      </c>
      <c r="AT855" s="2">
        <v>-1.8</v>
      </c>
      <c r="AU855" s="2">
        <v>0</v>
      </c>
      <c r="AV855" s="2">
        <v>-0.2</v>
      </c>
      <c r="AW855" s="2">
        <v>0</v>
      </c>
      <c r="AX855" s="2">
        <v>0.30000000000000004</v>
      </c>
      <c r="AY855" s="2">
        <v>0.1</v>
      </c>
    </row>
    <row r="856" spans="1:51" x14ac:dyDescent="0.2">
      <c r="A856" s="12" t="s">
        <v>2613</v>
      </c>
      <c r="B856" s="12" t="s">
        <v>2614</v>
      </c>
      <c r="C856" t="s">
        <v>2612</v>
      </c>
      <c r="D856" t="s">
        <v>393</v>
      </c>
      <c r="E856" s="12" t="s">
        <v>229</v>
      </c>
      <c r="F856">
        <v>79</v>
      </c>
      <c r="G856">
        <v>0</v>
      </c>
      <c r="H856">
        <v>0</v>
      </c>
      <c r="I856" s="31">
        <f t="shared" si="78"/>
        <v>0</v>
      </c>
      <c r="J856">
        <v>0</v>
      </c>
      <c r="K856">
        <v>0</v>
      </c>
      <c r="L856" s="3">
        <v>0</v>
      </c>
      <c r="M856" s="3">
        <v>0</v>
      </c>
      <c r="N856" s="3">
        <v>0</v>
      </c>
      <c r="O856" s="15">
        <f t="shared" si="79"/>
        <v>0</v>
      </c>
      <c r="P856">
        <v>0</v>
      </c>
      <c r="Q856">
        <v>0</v>
      </c>
      <c r="R856">
        <v>0</v>
      </c>
      <c r="S856" s="13">
        <f t="shared" si="80"/>
        <v>0</v>
      </c>
      <c r="T856" s="13">
        <f t="shared" si="81"/>
        <v>0</v>
      </c>
      <c r="U856">
        <v>0</v>
      </c>
      <c r="V856">
        <v>0</v>
      </c>
      <c r="W856">
        <v>0</v>
      </c>
      <c r="X856" s="2">
        <v>0.9</v>
      </c>
      <c r="Y856" s="21">
        <v>0</v>
      </c>
      <c r="Z856">
        <v>0.01</v>
      </c>
      <c r="AA856">
        <v>4.8100000000000005</v>
      </c>
      <c r="AB856" s="32">
        <f t="shared" si="82"/>
        <v>2.0746887966804979E-3</v>
      </c>
      <c r="AC856">
        <v>0</v>
      </c>
      <c r="AD856">
        <v>0</v>
      </c>
      <c r="AE856" s="17" t="str">
        <f t="shared" si="83"/>
        <v xml:space="preserve"> </v>
      </c>
      <c r="AF856" s="35">
        <v>0</v>
      </c>
      <c r="AG856" s="35">
        <v>0</v>
      </c>
      <c r="AH856" s="35">
        <v>0</v>
      </c>
      <c r="AI856" s="35">
        <v>0</v>
      </c>
      <c r="AJ856" s="35">
        <v>0</v>
      </c>
      <c r="AK856" s="35">
        <v>1</v>
      </c>
      <c r="AL856" s="35">
        <v>0</v>
      </c>
      <c r="AM856" s="35">
        <v>0</v>
      </c>
      <c r="AN856">
        <v>0</v>
      </c>
      <c r="AO856">
        <v>0</v>
      </c>
      <c r="AP856" s="2">
        <v>-65.45</v>
      </c>
      <c r="AQ856" s="2">
        <v>20</v>
      </c>
      <c r="AR856" s="2">
        <v>80.337000000000003</v>
      </c>
      <c r="AS856" s="21">
        <v>0.41899999999999998</v>
      </c>
      <c r="AT856" s="2">
        <v>0</v>
      </c>
      <c r="AU856" s="2">
        <v>0.1</v>
      </c>
      <c r="AV856" s="2">
        <v>0</v>
      </c>
      <c r="AW856" s="2">
        <v>0</v>
      </c>
      <c r="AX856" s="2">
        <v>0</v>
      </c>
      <c r="AY856" s="2">
        <v>0.1</v>
      </c>
    </row>
    <row r="857" spans="1:51" x14ac:dyDescent="0.2">
      <c r="A857" s="12" t="s">
        <v>1315</v>
      </c>
      <c r="B857" s="12" t="s">
        <v>1316</v>
      </c>
      <c r="C857" t="s">
        <v>1314</v>
      </c>
      <c r="D857" t="s">
        <v>271</v>
      </c>
      <c r="E857" s="12" t="s">
        <v>170</v>
      </c>
      <c r="F857">
        <v>75</v>
      </c>
      <c r="G857">
        <v>0</v>
      </c>
      <c r="H857">
        <v>0</v>
      </c>
      <c r="I857" s="31">
        <f t="shared" si="78"/>
        <v>0</v>
      </c>
      <c r="J857">
        <v>0</v>
      </c>
      <c r="K857">
        <v>0</v>
      </c>
      <c r="L857" s="3">
        <v>0</v>
      </c>
      <c r="M857" s="3">
        <v>0</v>
      </c>
      <c r="N857" s="3">
        <v>0</v>
      </c>
      <c r="O857" s="15">
        <f t="shared" si="79"/>
        <v>0</v>
      </c>
      <c r="P857">
        <v>3</v>
      </c>
      <c r="Q857">
        <v>0</v>
      </c>
      <c r="R857">
        <v>0</v>
      </c>
      <c r="S857" s="13">
        <f t="shared" si="80"/>
        <v>0</v>
      </c>
      <c r="T857" s="13">
        <f t="shared" si="81"/>
        <v>0</v>
      </c>
      <c r="U857">
        <v>3</v>
      </c>
      <c r="V857">
        <v>2</v>
      </c>
      <c r="W857">
        <v>1</v>
      </c>
      <c r="X857" s="2">
        <v>80.733333333299996</v>
      </c>
      <c r="Y857" s="21">
        <v>1.0666666667</v>
      </c>
      <c r="Z857">
        <v>1.08</v>
      </c>
      <c r="AA857">
        <v>4.34</v>
      </c>
      <c r="AB857" s="32">
        <f t="shared" si="82"/>
        <v>0.19926199261992622</v>
      </c>
      <c r="AC857">
        <v>51</v>
      </c>
      <c r="AD857">
        <v>43</v>
      </c>
      <c r="AE857" s="17">
        <f t="shared" si="83"/>
        <v>0.54255319148936165</v>
      </c>
      <c r="AF857" s="35">
        <v>0</v>
      </c>
      <c r="AG857" s="35">
        <v>8</v>
      </c>
      <c r="AH857" s="35">
        <v>6</v>
      </c>
      <c r="AI857" s="35">
        <v>61</v>
      </c>
      <c r="AJ857" s="35">
        <v>2</v>
      </c>
      <c r="AK857" s="35">
        <v>33</v>
      </c>
      <c r="AL857" s="35">
        <v>32</v>
      </c>
      <c r="AM857" s="35">
        <v>1</v>
      </c>
      <c r="AN857">
        <v>0</v>
      </c>
      <c r="AO857">
        <v>2</v>
      </c>
      <c r="AP857" s="2">
        <v>-92.98</v>
      </c>
      <c r="AQ857" s="2">
        <v>-4</v>
      </c>
      <c r="AR857" s="2">
        <v>81.730999999999995</v>
      </c>
      <c r="AS857" s="21">
        <v>1.3519999999999999</v>
      </c>
      <c r="AT857" s="2">
        <v>-8.4</v>
      </c>
      <c r="AU857" s="2">
        <v>-0.7</v>
      </c>
      <c r="AV857" s="2">
        <v>-0.1</v>
      </c>
      <c r="AW857" s="2">
        <v>0.1</v>
      </c>
      <c r="AX857" s="2">
        <v>0.2</v>
      </c>
      <c r="AY857" s="2">
        <v>-0.5</v>
      </c>
    </row>
    <row r="858" spans="1:51" x14ac:dyDescent="0.2">
      <c r="A858" s="12" t="s">
        <v>632</v>
      </c>
      <c r="B858" s="12" t="s">
        <v>1311</v>
      </c>
      <c r="C858" t="s">
        <v>1310</v>
      </c>
      <c r="D858" t="s">
        <v>393</v>
      </c>
      <c r="E858" s="12" t="s">
        <v>140</v>
      </c>
      <c r="F858">
        <v>76</v>
      </c>
      <c r="G858">
        <v>0</v>
      </c>
      <c r="H858">
        <v>2</v>
      </c>
      <c r="I858" s="31">
        <f t="shared" si="78"/>
        <v>2</v>
      </c>
      <c r="J858">
        <v>2</v>
      </c>
      <c r="K858">
        <v>0</v>
      </c>
      <c r="L858" s="3">
        <v>0</v>
      </c>
      <c r="M858" s="3">
        <v>2</v>
      </c>
      <c r="N858" s="3">
        <v>0</v>
      </c>
      <c r="O858" s="15">
        <f t="shared" si="79"/>
        <v>19</v>
      </c>
      <c r="P858">
        <v>9</v>
      </c>
      <c r="Q858">
        <v>0</v>
      </c>
      <c r="R858">
        <v>0</v>
      </c>
      <c r="S858" s="13">
        <f t="shared" si="80"/>
        <v>0</v>
      </c>
      <c r="T858" s="13">
        <f t="shared" si="81"/>
        <v>0</v>
      </c>
      <c r="U858">
        <v>13</v>
      </c>
      <c r="V858">
        <v>1</v>
      </c>
      <c r="W858">
        <v>4</v>
      </c>
      <c r="X858" s="2">
        <v>152.03333333329999</v>
      </c>
      <c r="Y858" s="21">
        <v>2</v>
      </c>
      <c r="Z858">
        <v>1.92</v>
      </c>
      <c r="AA858">
        <v>2.88</v>
      </c>
      <c r="AB858" s="32">
        <f t="shared" si="82"/>
        <v>0.4</v>
      </c>
      <c r="AC858">
        <v>87</v>
      </c>
      <c r="AD858">
        <v>122</v>
      </c>
      <c r="AE858" s="17">
        <f t="shared" si="83"/>
        <v>0.41626794258373206</v>
      </c>
      <c r="AF858" s="35">
        <v>2</v>
      </c>
      <c r="AG858" s="35">
        <v>20</v>
      </c>
      <c r="AH858" s="35">
        <v>17</v>
      </c>
      <c r="AI858" s="35">
        <v>122</v>
      </c>
      <c r="AJ858" s="35">
        <v>2</v>
      </c>
      <c r="AK858" s="35">
        <v>67</v>
      </c>
      <c r="AL858" s="35">
        <v>67</v>
      </c>
      <c r="AM858" s="35">
        <v>1</v>
      </c>
      <c r="AN858">
        <v>1</v>
      </c>
      <c r="AO858">
        <v>2</v>
      </c>
      <c r="AP858" s="2">
        <v>-104.54</v>
      </c>
      <c r="AQ858" s="2">
        <v>-34.1</v>
      </c>
      <c r="AR858" s="2">
        <v>83.852999999999994</v>
      </c>
      <c r="AS858" s="21">
        <v>4.2960000000000003</v>
      </c>
      <c r="AT858" s="2">
        <v>-17.100000000000001</v>
      </c>
      <c r="AU858" s="2">
        <v>-3.1</v>
      </c>
      <c r="AV858" s="2">
        <v>1.2</v>
      </c>
      <c r="AW858" s="2">
        <v>0.60000000000000009</v>
      </c>
      <c r="AX858" s="2">
        <v>0.4</v>
      </c>
      <c r="AY858" s="2">
        <v>-0.9</v>
      </c>
    </row>
    <row r="859" spans="1:51" x14ac:dyDescent="0.2">
      <c r="A859" s="12" t="s">
        <v>341</v>
      </c>
      <c r="B859" s="12" t="s">
        <v>342</v>
      </c>
      <c r="C859" t="s">
        <v>340</v>
      </c>
      <c r="D859" t="s">
        <v>343</v>
      </c>
      <c r="E859" s="12" t="s">
        <v>178</v>
      </c>
      <c r="F859">
        <v>50</v>
      </c>
      <c r="G859">
        <v>0</v>
      </c>
      <c r="H859">
        <v>0</v>
      </c>
      <c r="I859" s="31">
        <f t="shared" si="78"/>
        <v>0</v>
      </c>
      <c r="J859">
        <v>0</v>
      </c>
      <c r="K859">
        <v>0</v>
      </c>
      <c r="L859" s="3">
        <v>0</v>
      </c>
      <c r="M859" s="3">
        <v>0</v>
      </c>
      <c r="N859" s="3">
        <v>0</v>
      </c>
      <c r="O859" s="15">
        <f t="shared" si="79"/>
        <v>0</v>
      </c>
      <c r="P859">
        <v>0</v>
      </c>
      <c r="Q859">
        <v>0</v>
      </c>
      <c r="R859">
        <v>1</v>
      </c>
      <c r="S859" s="13">
        <f t="shared" si="80"/>
        <v>0</v>
      </c>
      <c r="T859" s="13">
        <f t="shared" si="81"/>
        <v>0</v>
      </c>
      <c r="U859">
        <v>19</v>
      </c>
      <c r="V859">
        <v>13</v>
      </c>
      <c r="W859">
        <v>2</v>
      </c>
      <c r="X859" s="2">
        <v>75.766666666700004</v>
      </c>
      <c r="Y859" s="21">
        <v>1.5</v>
      </c>
      <c r="Z859">
        <v>1.51</v>
      </c>
      <c r="AA859">
        <v>3.67</v>
      </c>
      <c r="AB859" s="32">
        <f t="shared" si="82"/>
        <v>0.29150579150579153</v>
      </c>
      <c r="AE859" s="17" t="str">
        <f t="shared" si="83"/>
        <v xml:space="preserve"> </v>
      </c>
      <c r="AF859" s="35">
        <v>0</v>
      </c>
      <c r="AG859" s="35">
        <v>12</v>
      </c>
      <c r="AH859" s="35">
        <v>7</v>
      </c>
      <c r="AI859" s="35">
        <v>40</v>
      </c>
      <c r="AJ859" s="35">
        <v>2</v>
      </c>
      <c r="AK859" s="35">
        <v>31</v>
      </c>
      <c r="AL859" s="35">
        <v>44</v>
      </c>
      <c r="AM859" s="35">
        <v>4</v>
      </c>
      <c r="AN859">
        <v>1</v>
      </c>
      <c r="AO859">
        <v>1</v>
      </c>
      <c r="AP859" s="2">
        <v>-90.66</v>
      </c>
      <c r="AQ859" s="2">
        <v>3.1</v>
      </c>
      <c r="AR859" s="2">
        <v>85.313000000000002</v>
      </c>
      <c r="AS859" s="21">
        <v>2.585</v>
      </c>
      <c r="AT859" s="2">
        <v>-7.4</v>
      </c>
      <c r="AU859" s="2">
        <v>-0.4</v>
      </c>
      <c r="AV859" s="2">
        <v>-0.30000000000000004</v>
      </c>
      <c r="AW859" s="2">
        <v>-0.2</v>
      </c>
      <c r="AX859" s="2">
        <v>0.30000000000000004</v>
      </c>
      <c r="AY859" s="2">
        <v>-0.7</v>
      </c>
    </row>
    <row r="860" spans="1:51" x14ac:dyDescent="0.2">
      <c r="A860" s="12" t="s">
        <v>341</v>
      </c>
      <c r="B860" s="12" t="s">
        <v>1744</v>
      </c>
      <c r="C860" t="s">
        <v>1743</v>
      </c>
      <c r="D860" t="s">
        <v>271</v>
      </c>
      <c r="E860" s="12" t="s">
        <v>178</v>
      </c>
      <c r="F860">
        <v>75</v>
      </c>
      <c r="G860">
        <v>0</v>
      </c>
      <c r="H860">
        <v>6</v>
      </c>
      <c r="I860" s="31">
        <f t="shared" si="78"/>
        <v>6</v>
      </c>
      <c r="J860">
        <v>5</v>
      </c>
      <c r="K860">
        <v>1</v>
      </c>
      <c r="L860" s="3">
        <v>0</v>
      </c>
      <c r="M860" s="3">
        <v>5</v>
      </c>
      <c r="N860" s="3">
        <v>1</v>
      </c>
      <c r="O860" s="15">
        <f t="shared" si="79"/>
        <v>25</v>
      </c>
      <c r="P860">
        <v>4</v>
      </c>
      <c r="Q860">
        <v>0</v>
      </c>
      <c r="R860">
        <v>0</v>
      </c>
      <c r="S860" s="13">
        <f t="shared" si="80"/>
        <v>0</v>
      </c>
      <c r="T860" s="13">
        <f t="shared" si="81"/>
        <v>0</v>
      </c>
      <c r="U860">
        <v>12</v>
      </c>
      <c r="V860">
        <v>4</v>
      </c>
      <c r="W860">
        <v>3</v>
      </c>
      <c r="X860" s="2">
        <v>162.28333333329999</v>
      </c>
      <c r="Y860" s="21">
        <v>2.15</v>
      </c>
      <c r="Z860">
        <v>2.13</v>
      </c>
      <c r="AA860">
        <v>3.26</v>
      </c>
      <c r="AB860" s="32">
        <f t="shared" si="82"/>
        <v>0.39517625231910947</v>
      </c>
      <c r="AE860" s="17" t="str">
        <f t="shared" si="83"/>
        <v xml:space="preserve"> </v>
      </c>
      <c r="AF860" s="35">
        <v>5</v>
      </c>
      <c r="AG860" s="35">
        <v>22</v>
      </c>
      <c r="AH860" s="35">
        <v>20</v>
      </c>
      <c r="AI860" s="35">
        <v>138</v>
      </c>
      <c r="AJ860" s="35">
        <v>5</v>
      </c>
      <c r="AK860" s="35">
        <v>61</v>
      </c>
      <c r="AL860" s="35">
        <v>61</v>
      </c>
      <c r="AM860" s="35">
        <v>5</v>
      </c>
      <c r="AN860">
        <v>1</v>
      </c>
      <c r="AO860">
        <v>2</v>
      </c>
      <c r="AP860" s="2">
        <v>-92.9</v>
      </c>
      <c r="AQ860" s="2">
        <v>-4.2</v>
      </c>
      <c r="AR860" s="2">
        <v>82.474000000000004</v>
      </c>
      <c r="AS860" s="21">
        <v>-0.74</v>
      </c>
      <c r="AT860" s="2">
        <v>-17.399999999999999</v>
      </c>
      <c r="AU860" s="2">
        <v>-2.2000000000000002</v>
      </c>
      <c r="AV860" s="2">
        <v>0.5</v>
      </c>
      <c r="AW860" s="2">
        <v>0</v>
      </c>
      <c r="AX860" s="2">
        <v>0.4</v>
      </c>
      <c r="AY860" s="2">
        <v>-1.4</v>
      </c>
    </row>
    <row r="861" spans="1:51" x14ac:dyDescent="0.2">
      <c r="A861" s="12" t="s">
        <v>3290</v>
      </c>
      <c r="B861" s="12" t="s">
        <v>3291</v>
      </c>
      <c r="C861" t="s">
        <v>3289</v>
      </c>
      <c r="D861" t="s">
        <v>343</v>
      </c>
      <c r="E861" s="12" t="s">
        <v>156</v>
      </c>
      <c r="F861">
        <v>70</v>
      </c>
      <c r="G861">
        <v>0</v>
      </c>
      <c r="H861">
        <v>0</v>
      </c>
      <c r="I861" s="31">
        <f t="shared" si="78"/>
        <v>0</v>
      </c>
      <c r="J861">
        <v>0</v>
      </c>
      <c r="K861">
        <v>0</v>
      </c>
      <c r="L861" s="3">
        <v>0</v>
      </c>
      <c r="M861" s="3">
        <v>0</v>
      </c>
      <c r="N861" s="3">
        <v>0</v>
      </c>
      <c r="O861" s="15">
        <f t="shared" si="79"/>
        <v>0</v>
      </c>
      <c r="P861">
        <v>0</v>
      </c>
      <c r="Q861">
        <v>0</v>
      </c>
      <c r="R861">
        <v>0</v>
      </c>
      <c r="S861" s="13">
        <f t="shared" si="80"/>
        <v>0</v>
      </c>
      <c r="T861" s="13">
        <f t="shared" si="81"/>
        <v>0</v>
      </c>
      <c r="U861">
        <v>0</v>
      </c>
      <c r="V861">
        <v>0</v>
      </c>
      <c r="W861">
        <v>0</v>
      </c>
      <c r="X861" s="2">
        <v>3.7333333333000001</v>
      </c>
      <c r="Y861" s="21">
        <v>0.05</v>
      </c>
      <c r="Z861">
        <v>0.05</v>
      </c>
      <c r="AA861">
        <v>4.47</v>
      </c>
      <c r="AB861" s="32">
        <f t="shared" si="82"/>
        <v>1.1061946902654869E-2</v>
      </c>
      <c r="AC861">
        <v>0</v>
      </c>
      <c r="AD861">
        <v>0</v>
      </c>
      <c r="AE861" s="17" t="str">
        <f t="shared" si="83"/>
        <v xml:space="preserve"> </v>
      </c>
      <c r="AF861" s="35">
        <v>0</v>
      </c>
      <c r="AG861" s="35">
        <v>0</v>
      </c>
      <c r="AH861" s="35">
        <v>0</v>
      </c>
      <c r="AI861" s="35">
        <v>2</v>
      </c>
      <c r="AJ861" s="35">
        <v>0</v>
      </c>
      <c r="AK861" s="35">
        <v>0</v>
      </c>
      <c r="AL861" s="35">
        <v>0</v>
      </c>
      <c r="AM861" s="35">
        <v>0</v>
      </c>
      <c r="AN861">
        <v>0</v>
      </c>
      <c r="AO861">
        <v>0</v>
      </c>
      <c r="AP861" s="2">
        <v>-35.29</v>
      </c>
      <c r="AQ861" s="2">
        <v>53.6</v>
      </c>
      <c r="AR861" s="2">
        <v>83.176000000000002</v>
      </c>
      <c r="AS861" s="21">
        <v>0.42099999999999999</v>
      </c>
      <c r="AT861" s="2">
        <v>-0.2</v>
      </c>
      <c r="AU861" s="2">
        <v>-0.1</v>
      </c>
      <c r="AV861" s="2">
        <v>-0.1</v>
      </c>
      <c r="AW861" s="2">
        <v>0</v>
      </c>
      <c r="AX861" s="2">
        <v>0</v>
      </c>
      <c r="AY861" s="2">
        <v>-0.1</v>
      </c>
    </row>
    <row r="862" spans="1:51" x14ac:dyDescent="0.2">
      <c r="A862" s="12" t="s">
        <v>2219</v>
      </c>
      <c r="B862" s="12" t="s">
        <v>2220</v>
      </c>
      <c r="C862" t="s">
        <v>2218</v>
      </c>
      <c r="D862" t="s">
        <v>139</v>
      </c>
      <c r="E862" s="12" t="s">
        <v>156</v>
      </c>
      <c r="F862">
        <v>58</v>
      </c>
      <c r="G862">
        <v>0</v>
      </c>
      <c r="H862">
        <v>0</v>
      </c>
      <c r="I862" s="31">
        <f t="shared" si="78"/>
        <v>0</v>
      </c>
      <c r="J862">
        <v>0</v>
      </c>
      <c r="K862">
        <v>0</v>
      </c>
      <c r="L862" s="3">
        <v>0</v>
      </c>
      <c r="M862" s="3">
        <v>0</v>
      </c>
      <c r="N862" s="3">
        <v>0</v>
      </c>
      <c r="O862" s="15">
        <f t="shared" si="79"/>
        <v>0</v>
      </c>
      <c r="P862">
        <v>0</v>
      </c>
      <c r="Q862">
        <v>0</v>
      </c>
      <c r="R862">
        <v>0</v>
      </c>
      <c r="S862" s="13">
        <f t="shared" si="80"/>
        <v>0</v>
      </c>
      <c r="T862" s="13">
        <f t="shared" si="81"/>
        <v>0</v>
      </c>
      <c r="U862">
        <v>0</v>
      </c>
      <c r="V862">
        <v>0</v>
      </c>
      <c r="W862">
        <v>0</v>
      </c>
      <c r="X862" s="2">
        <v>0.63333333329999997</v>
      </c>
      <c r="Y862" s="21">
        <v>0</v>
      </c>
      <c r="Z862">
        <v>0.01</v>
      </c>
      <c r="AA862">
        <v>5.53</v>
      </c>
      <c r="AB862" s="32">
        <f t="shared" si="82"/>
        <v>1.8050541516245488E-3</v>
      </c>
      <c r="AC862">
        <v>0</v>
      </c>
      <c r="AD862">
        <v>0</v>
      </c>
      <c r="AE862" s="17" t="str">
        <f t="shared" si="83"/>
        <v xml:space="preserve"> </v>
      </c>
      <c r="AF862" s="35">
        <v>0</v>
      </c>
      <c r="AG862" s="35">
        <v>1</v>
      </c>
      <c r="AH862" s="35">
        <v>0</v>
      </c>
      <c r="AI862" s="35">
        <v>1</v>
      </c>
      <c r="AJ862" s="35">
        <v>0</v>
      </c>
      <c r="AK862" s="35">
        <v>1</v>
      </c>
      <c r="AL862" s="35">
        <v>0</v>
      </c>
      <c r="AM862" s="35">
        <v>0</v>
      </c>
      <c r="AN862">
        <v>0</v>
      </c>
      <c r="AO862">
        <v>0</v>
      </c>
      <c r="AP862" s="2">
        <v>-284.20999999999998</v>
      </c>
      <c r="AQ862" s="2">
        <v>-193.4</v>
      </c>
      <c r="AR862" s="2">
        <v>82.754999999999995</v>
      </c>
      <c r="AS862" s="21">
        <v>1.232</v>
      </c>
      <c r="AT862" s="2">
        <v>-0.1</v>
      </c>
      <c r="AU862" s="2">
        <v>-0.1</v>
      </c>
      <c r="AV862" s="2">
        <v>0</v>
      </c>
      <c r="AW862" s="2">
        <v>0</v>
      </c>
      <c r="AX862" s="2">
        <v>0</v>
      </c>
      <c r="AY862" s="2">
        <v>-0.1</v>
      </c>
    </row>
    <row r="863" spans="1:51" x14ac:dyDescent="0.2">
      <c r="A863" s="12" t="s">
        <v>2202</v>
      </c>
      <c r="B863" s="12" t="s">
        <v>2203</v>
      </c>
      <c r="C863" t="s">
        <v>2201</v>
      </c>
      <c r="D863" t="s">
        <v>162</v>
      </c>
      <c r="E863" s="12" t="s">
        <v>170</v>
      </c>
      <c r="F863">
        <v>69</v>
      </c>
      <c r="G863">
        <v>0</v>
      </c>
      <c r="H863">
        <v>0</v>
      </c>
      <c r="I863" s="31">
        <f t="shared" si="78"/>
        <v>0</v>
      </c>
      <c r="J863">
        <v>0</v>
      </c>
      <c r="K863">
        <v>0</v>
      </c>
      <c r="L863" s="3">
        <v>0</v>
      </c>
      <c r="M863" s="3">
        <v>0</v>
      </c>
      <c r="N863" s="3">
        <v>0</v>
      </c>
      <c r="O863" s="15">
        <f t="shared" si="79"/>
        <v>0</v>
      </c>
      <c r="P863">
        <v>0</v>
      </c>
      <c r="Q863">
        <v>0</v>
      </c>
      <c r="R863">
        <v>0</v>
      </c>
      <c r="S863" s="13">
        <f t="shared" si="80"/>
        <v>0</v>
      </c>
      <c r="T863" s="13">
        <f t="shared" si="81"/>
        <v>0</v>
      </c>
      <c r="U863">
        <v>0</v>
      </c>
      <c r="V863">
        <v>0</v>
      </c>
      <c r="W863">
        <v>0</v>
      </c>
      <c r="X863" s="2">
        <v>2.5833333333000001</v>
      </c>
      <c r="Y863" s="21">
        <v>3.3333333300000004E-2</v>
      </c>
      <c r="Z863">
        <v>0.04</v>
      </c>
      <c r="AA863">
        <v>6.38</v>
      </c>
      <c r="AB863" s="32">
        <f t="shared" si="82"/>
        <v>6.2305295950155761E-3</v>
      </c>
      <c r="AC863">
        <v>2</v>
      </c>
      <c r="AD863">
        <v>2</v>
      </c>
      <c r="AE863" s="17">
        <f t="shared" si="83"/>
        <v>0.5</v>
      </c>
      <c r="AF863" s="35">
        <v>0</v>
      </c>
      <c r="AG863" s="35">
        <v>1</v>
      </c>
      <c r="AH863" s="35">
        <v>1</v>
      </c>
      <c r="AI863" s="35">
        <v>3</v>
      </c>
      <c r="AJ863" s="35">
        <v>0</v>
      </c>
      <c r="AK863" s="35">
        <v>0</v>
      </c>
      <c r="AL863" s="35">
        <v>0</v>
      </c>
      <c r="AM863" s="35">
        <v>0</v>
      </c>
      <c r="AN863">
        <v>0</v>
      </c>
      <c r="AO863">
        <v>0</v>
      </c>
      <c r="AP863" s="2">
        <v>-69.680000000000007</v>
      </c>
      <c r="AQ863" s="2">
        <v>-1.8</v>
      </c>
      <c r="AR863" s="2">
        <v>83.272999999999996</v>
      </c>
      <c r="AS863" s="21">
        <v>4.9569999999999999</v>
      </c>
      <c r="AT863" s="2">
        <v>-0.5</v>
      </c>
      <c r="AU863" s="2">
        <v>-0.2</v>
      </c>
      <c r="AV863" s="2">
        <v>-0.2</v>
      </c>
      <c r="AW863" s="2">
        <v>0</v>
      </c>
      <c r="AX863" s="2">
        <v>0</v>
      </c>
      <c r="AY863" s="2">
        <v>-0.4</v>
      </c>
    </row>
    <row r="864" spans="1:51" x14ac:dyDescent="0.2">
      <c r="A864" s="12" t="s">
        <v>2202</v>
      </c>
      <c r="B864" s="12" t="s">
        <v>3489</v>
      </c>
      <c r="C864" t="s">
        <v>3488</v>
      </c>
      <c r="D864" t="s">
        <v>317</v>
      </c>
      <c r="E864" s="12" t="s">
        <v>170</v>
      </c>
      <c r="F864">
        <v>20</v>
      </c>
      <c r="G864">
        <v>1</v>
      </c>
      <c r="H864">
        <v>0</v>
      </c>
      <c r="I864" s="31">
        <f t="shared" si="78"/>
        <v>1</v>
      </c>
      <c r="J864">
        <v>0</v>
      </c>
      <c r="K864">
        <v>0</v>
      </c>
      <c r="L864" s="3">
        <v>1</v>
      </c>
      <c r="M864" s="3">
        <v>0</v>
      </c>
      <c r="N864" s="3">
        <v>0</v>
      </c>
      <c r="O864" s="15">
        <f t="shared" si="79"/>
        <v>0</v>
      </c>
      <c r="P864">
        <v>3</v>
      </c>
      <c r="Q864">
        <v>1</v>
      </c>
      <c r="R864">
        <v>0</v>
      </c>
      <c r="S864" s="13">
        <f t="shared" si="80"/>
        <v>0.33333333333333331</v>
      </c>
      <c r="T864" s="13">
        <f t="shared" si="81"/>
        <v>0.25</v>
      </c>
      <c r="U864">
        <v>1</v>
      </c>
      <c r="V864">
        <v>0</v>
      </c>
      <c r="W864">
        <v>2</v>
      </c>
      <c r="X864" s="2">
        <v>45.65</v>
      </c>
      <c r="Y864" s="21">
        <v>2.2666666666999999</v>
      </c>
      <c r="Z864">
        <v>2.23</v>
      </c>
      <c r="AA864">
        <v>3.46</v>
      </c>
      <c r="AB864" s="32">
        <f t="shared" si="82"/>
        <v>0.39191564147627422</v>
      </c>
      <c r="AC864">
        <v>28</v>
      </c>
      <c r="AD864">
        <v>37</v>
      </c>
      <c r="AE864" s="17">
        <f t="shared" si="83"/>
        <v>0.43076923076923079</v>
      </c>
      <c r="AF864" s="35">
        <v>1</v>
      </c>
      <c r="AG864" s="35">
        <v>8</v>
      </c>
      <c r="AH864" s="35">
        <v>7</v>
      </c>
      <c r="AI864" s="35">
        <v>45</v>
      </c>
      <c r="AJ864" s="35">
        <v>1</v>
      </c>
      <c r="AK864" s="35">
        <v>24</v>
      </c>
      <c r="AL864" s="35">
        <v>14</v>
      </c>
      <c r="AM864" s="35">
        <v>1</v>
      </c>
      <c r="AN864">
        <v>0</v>
      </c>
      <c r="AO864">
        <v>0</v>
      </c>
      <c r="AP864" s="2">
        <v>-109.09</v>
      </c>
      <c r="AQ864" s="2">
        <v>-30.1</v>
      </c>
      <c r="AR864" s="2">
        <v>86.468999999999994</v>
      </c>
      <c r="AS864" s="21">
        <v>5.7519999999999998</v>
      </c>
      <c r="AT864" s="2">
        <v>-5</v>
      </c>
      <c r="AU864" s="2">
        <v>-0.7</v>
      </c>
      <c r="AV864" s="2">
        <v>0.30000000000000004</v>
      </c>
      <c r="AW864" s="2">
        <v>0.5</v>
      </c>
      <c r="AX864" s="2">
        <v>0.8</v>
      </c>
      <c r="AY864" s="2">
        <v>0.9</v>
      </c>
    </row>
    <row r="865" spans="1:51" x14ac:dyDescent="0.2">
      <c r="A865" s="12" t="s">
        <v>3246</v>
      </c>
      <c r="B865" s="12" t="s">
        <v>3247</v>
      </c>
      <c r="C865" t="s">
        <v>3245</v>
      </c>
      <c r="D865" t="s">
        <v>265</v>
      </c>
      <c r="E865" s="12" t="s">
        <v>123</v>
      </c>
      <c r="F865">
        <v>61</v>
      </c>
      <c r="G865">
        <v>0</v>
      </c>
      <c r="H865">
        <v>1</v>
      </c>
      <c r="I865" s="31">
        <f t="shared" si="78"/>
        <v>1</v>
      </c>
      <c r="J865">
        <v>0</v>
      </c>
      <c r="K865">
        <v>1</v>
      </c>
      <c r="L865" s="3">
        <v>0</v>
      </c>
      <c r="M865" s="3">
        <v>0</v>
      </c>
      <c r="N865" s="3">
        <v>1</v>
      </c>
      <c r="O865" s="15">
        <f t="shared" si="79"/>
        <v>0</v>
      </c>
      <c r="P865">
        <v>4</v>
      </c>
      <c r="Q865">
        <v>3</v>
      </c>
      <c r="R865">
        <v>3</v>
      </c>
      <c r="S865" s="13">
        <f t="shared" si="80"/>
        <v>0</v>
      </c>
      <c r="T865" s="13">
        <f t="shared" si="81"/>
        <v>0</v>
      </c>
      <c r="U865">
        <v>7</v>
      </c>
      <c r="V865">
        <v>4</v>
      </c>
      <c r="W865">
        <v>0</v>
      </c>
      <c r="X865" s="2">
        <v>114.1333333333</v>
      </c>
      <c r="Y865" s="21">
        <v>1.8666666667</v>
      </c>
      <c r="Z865">
        <v>1.82</v>
      </c>
      <c r="AA865">
        <v>4.16</v>
      </c>
      <c r="AB865" s="32">
        <f t="shared" si="82"/>
        <v>0.30434782608695649</v>
      </c>
      <c r="AC865">
        <v>50</v>
      </c>
      <c r="AD865">
        <v>31</v>
      </c>
      <c r="AE865" s="17">
        <f t="shared" si="83"/>
        <v>0.61728395061728392</v>
      </c>
      <c r="AF865" s="35">
        <v>2</v>
      </c>
      <c r="AG865" s="35">
        <v>11</v>
      </c>
      <c r="AH865" s="35">
        <v>14</v>
      </c>
      <c r="AI865" s="35">
        <v>63</v>
      </c>
      <c r="AJ865" s="35">
        <v>7</v>
      </c>
      <c r="AK865" s="35">
        <v>35</v>
      </c>
      <c r="AL865" s="35">
        <v>46</v>
      </c>
      <c r="AM865" s="35">
        <v>6</v>
      </c>
      <c r="AN865">
        <v>2</v>
      </c>
      <c r="AO865">
        <v>2</v>
      </c>
      <c r="AP865" s="2">
        <v>-67.94</v>
      </c>
      <c r="AQ865" s="2">
        <v>8.8000000000000007</v>
      </c>
      <c r="AR865" s="2">
        <v>81.373999999999995</v>
      </c>
      <c r="AS865" s="21">
        <v>-15.324999999999999</v>
      </c>
      <c r="AT865" s="2">
        <v>-8.3000000000000007</v>
      </c>
      <c r="AU865" s="2">
        <v>1.6</v>
      </c>
      <c r="AV865" s="2">
        <v>-0.4</v>
      </c>
      <c r="AW865" s="2">
        <v>0.30000000000000004</v>
      </c>
      <c r="AX865" s="2">
        <v>-1.5</v>
      </c>
      <c r="AY865" s="2">
        <v>0.1</v>
      </c>
    </row>
    <row r="866" spans="1:51" x14ac:dyDescent="0.2">
      <c r="A866" s="12" t="s">
        <v>3246</v>
      </c>
      <c r="B866" s="12" t="s">
        <v>3426</v>
      </c>
      <c r="C866" t="s">
        <v>3425</v>
      </c>
      <c r="D866" t="s">
        <v>265</v>
      </c>
      <c r="E866" s="12" t="s">
        <v>148</v>
      </c>
      <c r="F866">
        <v>64</v>
      </c>
      <c r="G866">
        <v>0</v>
      </c>
      <c r="H866">
        <v>0</v>
      </c>
      <c r="I866" s="31">
        <f t="shared" si="78"/>
        <v>0</v>
      </c>
      <c r="J866">
        <v>0</v>
      </c>
      <c r="K866">
        <v>0</v>
      </c>
      <c r="L866" s="3">
        <v>0</v>
      </c>
      <c r="M866" s="3">
        <v>0</v>
      </c>
      <c r="N866" s="3">
        <v>0</v>
      </c>
      <c r="O866" s="15">
        <f t="shared" si="79"/>
        <v>0</v>
      </c>
      <c r="P866">
        <v>1</v>
      </c>
      <c r="Q866">
        <v>0</v>
      </c>
      <c r="R866">
        <v>0</v>
      </c>
      <c r="S866" s="13">
        <f t="shared" si="80"/>
        <v>0</v>
      </c>
      <c r="T866" s="13">
        <f t="shared" si="81"/>
        <v>0</v>
      </c>
      <c r="U866">
        <v>0</v>
      </c>
      <c r="V866">
        <v>0</v>
      </c>
      <c r="W866">
        <v>0</v>
      </c>
      <c r="X866" s="2">
        <v>31.5333333333</v>
      </c>
      <c r="Y866" s="21">
        <v>0.4833333333</v>
      </c>
      <c r="Z866">
        <v>0.5</v>
      </c>
      <c r="AA866">
        <v>5.13</v>
      </c>
      <c r="AB866" s="32">
        <f t="shared" si="82"/>
        <v>8.8809946714031973E-2</v>
      </c>
      <c r="AC866">
        <v>0</v>
      </c>
      <c r="AD866">
        <v>1</v>
      </c>
      <c r="AE866" s="17">
        <f t="shared" si="83"/>
        <v>0</v>
      </c>
      <c r="AF866" s="35">
        <v>0</v>
      </c>
      <c r="AG866" s="35">
        <v>1</v>
      </c>
      <c r="AH866" s="35">
        <v>2</v>
      </c>
      <c r="AI866" s="35">
        <v>23</v>
      </c>
      <c r="AJ866" s="35">
        <v>1</v>
      </c>
      <c r="AK866" s="35">
        <v>10</v>
      </c>
      <c r="AL866" s="35">
        <v>17</v>
      </c>
      <c r="AM866" s="35">
        <v>0</v>
      </c>
      <c r="AN866">
        <v>0</v>
      </c>
      <c r="AO866">
        <v>0</v>
      </c>
      <c r="AP866" s="2">
        <v>-90.42</v>
      </c>
      <c r="AQ866" s="2">
        <v>-14.7</v>
      </c>
      <c r="AR866" s="2">
        <v>78.335999999999999</v>
      </c>
      <c r="AS866" s="21">
        <v>-0.35299999999999998</v>
      </c>
      <c r="AT866" s="2">
        <v>-3</v>
      </c>
      <c r="AU866" s="2">
        <v>0</v>
      </c>
      <c r="AV866" s="2">
        <v>-0.1</v>
      </c>
      <c r="AW866" s="2">
        <v>0.1</v>
      </c>
      <c r="AX866" s="2">
        <v>-0.4</v>
      </c>
      <c r="AY866" s="2">
        <v>-0.4</v>
      </c>
    </row>
    <row r="867" spans="1:51" x14ac:dyDescent="0.2">
      <c r="A867" s="12" t="s">
        <v>2571</v>
      </c>
      <c r="B867" s="12" t="s">
        <v>2572</v>
      </c>
      <c r="C867" t="s">
        <v>2570</v>
      </c>
      <c r="D867" t="s">
        <v>271</v>
      </c>
      <c r="E867" s="12" t="s">
        <v>170</v>
      </c>
      <c r="F867">
        <v>4</v>
      </c>
      <c r="G867">
        <v>0</v>
      </c>
      <c r="H867">
        <v>0</v>
      </c>
      <c r="I867" s="31">
        <f t="shared" si="78"/>
        <v>0</v>
      </c>
      <c r="J867">
        <v>0</v>
      </c>
      <c r="K867">
        <v>0</v>
      </c>
      <c r="L867" s="3">
        <v>0</v>
      </c>
      <c r="M867" s="3">
        <v>0</v>
      </c>
      <c r="N867" s="3">
        <v>0</v>
      </c>
      <c r="O867" s="15">
        <f t="shared" si="79"/>
        <v>0</v>
      </c>
      <c r="P867">
        <v>0</v>
      </c>
      <c r="Q867">
        <v>0</v>
      </c>
      <c r="R867">
        <v>0</v>
      </c>
      <c r="S867" s="13">
        <f t="shared" si="80"/>
        <v>0</v>
      </c>
      <c r="T867" s="13">
        <f t="shared" si="81"/>
        <v>0</v>
      </c>
      <c r="U867">
        <v>0</v>
      </c>
      <c r="V867">
        <v>0</v>
      </c>
      <c r="W867">
        <v>0</v>
      </c>
      <c r="X867" s="2">
        <v>0</v>
      </c>
      <c r="Y867" s="21">
        <v>0</v>
      </c>
      <c r="AB867" s="32">
        <f t="shared" si="82"/>
        <v>0</v>
      </c>
      <c r="AC867">
        <v>0</v>
      </c>
      <c r="AD867">
        <v>0</v>
      </c>
      <c r="AE867" s="17" t="str">
        <f t="shared" si="83"/>
        <v xml:space="preserve"> </v>
      </c>
      <c r="AF867" s="35">
        <v>0</v>
      </c>
      <c r="AG867" s="35">
        <v>0</v>
      </c>
      <c r="AH867" s="35">
        <v>0</v>
      </c>
      <c r="AI867" s="35">
        <v>0</v>
      </c>
      <c r="AJ867" s="35">
        <v>0</v>
      </c>
      <c r="AK867" s="35">
        <v>0</v>
      </c>
      <c r="AL867" s="35">
        <v>0</v>
      </c>
      <c r="AM867" s="35">
        <v>0</v>
      </c>
      <c r="AN867">
        <v>0</v>
      </c>
      <c r="AO867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</row>
    <row r="868" spans="1:51" x14ac:dyDescent="0.2">
      <c r="A868" s="12" t="s">
        <v>3187</v>
      </c>
      <c r="B868" s="12" t="s">
        <v>3188</v>
      </c>
      <c r="C868" t="s">
        <v>3186</v>
      </c>
      <c r="D868" t="s">
        <v>162</v>
      </c>
      <c r="E868" s="12" t="s">
        <v>148</v>
      </c>
      <c r="F868">
        <v>82</v>
      </c>
      <c r="G868">
        <v>0</v>
      </c>
      <c r="H868">
        <v>0</v>
      </c>
      <c r="I868" s="31">
        <f t="shared" si="78"/>
        <v>0</v>
      </c>
      <c r="J868">
        <v>0</v>
      </c>
      <c r="K868">
        <v>0</v>
      </c>
      <c r="L868" s="3">
        <v>0</v>
      </c>
      <c r="M868" s="3">
        <v>0</v>
      </c>
      <c r="N868" s="3">
        <v>0</v>
      </c>
      <c r="O868" s="15">
        <f t="shared" si="79"/>
        <v>0</v>
      </c>
      <c r="P868">
        <v>0</v>
      </c>
      <c r="Q868">
        <v>0</v>
      </c>
      <c r="R868">
        <v>0</v>
      </c>
      <c r="S868" s="13">
        <f t="shared" si="80"/>
        <v>0</v>
      </c>
      <c r="T868" s="13">
        <f t="shared" si="81"/>
        <v>0</v>
      </c>
      <c r="U868">
        <v>0</v>
      </c>
      <c r="V868">
        <v>0</v>
      </c>
      <c r="W868">
        <v>0</v>
      </c>
      <c r="X868" s="2">
        <v>3.3166666666999998</v>
      </c>
      <c r="Y868" s="21">
        <v>3.3333333300000004E-2</v>
      </c>
      <c r="Z868">
        <v>0.04</v>
      </c>
      <c r="AA868">
        <v>6.39</v>
      </c>
      <c r="AB868" s="32">
        <f t="shared" si="82"/>
        <v>6.2208398133748056E-3</v>
      </c>
      <c r="AC868">
        <v>0</v>
      </c>
      <c r="AD868">
        <v>0</v>
      </c>
      <c r="AE868" s="17" t="str">
        <f t="shared" si="83"/>
        <v xml:space="preserve"> </v>
      </c>
      <c r="AF868" s="35">
        <v>0</v>
      </c>
      <c r="AG868" s="35">
        <v>0</v>
      </c>
      <c r="AH868" s="35">
        <v>4</v>
      </c>
      <c r="AI868" s="35">
        <v>1</v>
      </c>
      <c r="AJ868" s="35">
        <v>2</v>
      </c>
      <c r="AK868" s="35">
        <v>1</v>
      </c>
      <c r="AL868" s="35">
        <v>2</v>
      </c>
      <c r="AM868" s="35">
        <v>0</v>
      </c>
      <c r="AN868">
        <v>1</v>
      </c>
      <c r="AO868">
        <v>0</v>
      </c>
      <c r="AP868" s="2">
        <v>36.18</v>
      </c>
      <c r="AQ868" s="2">
        <v>103</v>
      </c>
      <c r="AR868" s="2">
        <v>83.468999999999994</v>
      </c>
      <c r="AS868" s="21">
        <v>3.2029999999999998</v>
      </c>
      <c r="AT868" s="2">
        <v>-0.1</v>
      </c>
      <c r="AU868" s="2">
        <v>0.2</v>
      </c>
      <c r="AV868" s="2">
        <v>-0.2</v>
      </c>
      <c r="AW868" s="2">
        <v>0</v>
      </c>
      <c r="AX868" s="2">
        <v>0</v>
      </c>
      <c r="AY868" s="2">
        <v>0</v>
      </c>
    </row>
    <row r="869" spans="1:51" x14ac:dyDescent="0.2">
      <c r="A869" s="12" t="s">
        <v>129</v>
      </c>
      <c r="B869" s="12" t="s">
        <v>130</v>
      </c>
      <c r="C869" t="s">
        <v>128</v>
      </c>
      <c r="D869" t="s">
        <v>131</v>
      </c>
      <c r="E869" s="12" t="s">
        <v>132</v>
      </c>
      <c r="F869">
        <v>30</v>
      </c>
      <c r="G869">
        <v>0</v>
      </c>
      <c r="H869">
        <v>0</v>
      </c>
      <c r="I869" s="31">
        <f t="shared" si="78"/>
        <v>0</v>
      </c>
      <c r="J869">
        <v>0</v>
      </c>
      <c r="K869">
        <v>0</v>
      </c>
      <c r="L869" s="3">
        <v>0</v>
      </c>
      <c r="M869" s="3">
        <v>0</v>
      </c>
      <c r="N869" s="3">
        <v>0</v>
      </c>
      <c r="O869" s="15">
        <f t="shared" si="79"/>
        <v>0</v>
      </c>
      <c r="P869">
        <v>1</v>
      </c>
      <c r="Q869">
        <v>0</v>
      </c>
      <c r="R869">
        <v>2</v>
      </c>
      <c r="S869" s="13">
        <f t="shared" si="80"/>
        <v>0</v>
      </c>
      <c r="T869" s="13">
        <f t="shared" si="81"/>
        <v>0</v>
      </c>
      <c r="U869">
        <v>6</v>
      </c>
      <c r="V869">
        <v>3</v>
      </c>
      <c r="W869">
        <v>1</v>
      </c>
      <c r="X869" s="2">
        <v>60.183333333299998</v>
      </c>
      <c r="Y869" s="21">
        <v>2</v>
      </c>
      <c r="Z869">
        <v>1.97</v>
      </c>
      <c r="AA869">
        <v>3.79</v>
      </c>
      <c r="AB869" s="32">
        <f t="shared" si="82"/>
        <v>0.3420138888888889</v>
      </c>
      <c r="AC869">
        <v>22</v>
      </c>
      <c r="AD869">
        <v>24</v>
      </c>
      <c r="AE869" s="17">
        <f t="shared" si="83"/>
        <v>0.47826086956521741</v>
      </c>
      <c r="AF869" s="35">
        <v>0</v>
      </c>
      <c r="AG869" s="35">
        <v>9</v>
      </c>
      <c r="AH869" s="35">
        <v>4</v>
      </c>
      <c r="AI869" s="35">
        <v>56</v>
      </c>
      <c r="AJ869" s="35">
        <v>1</v>
      </c>
      <c r="AK869" s="35">
        <v>24</v>
      </c>
      <c r="AL869" s="35">
        <v>33</v>
      </c>
      <c r="AM869" s="35">
        <v>2</v>
      </c>
      <c r="AN869">
        <v>1</v>
      </c>
      <c r="AO869">
        <v>2</v>
      </c>
      <c r="AP869" s="2">
        <v>-116.78</v>
      </c>
      <c r="AQ869" s="2">
        <v>-16.100000000000001</v>
      </c>
      <c r="AR869" s="2">
        <v>82.619</v>
      </c>
      <c r="AS869" s="21">
        <v>0.58799999999999997</v>
      </c>
      <c r="AT869" s="2">
        <v>-6.9</v>
      </c>
      <c r="AU869" s="2">
        <v>-1.6</v>
      </c>
      <c r="AV869" s="2">
        <v>0.1</v>
      </c>
      <c r="AW869" s="2">
        <v>0.4</v>
      </c>
      <c r="AX869" s="2">
        <v>0.1</v>
      </c>
      <c r="AY869" s="2">
        <v>-1</v>
      </c>
    </row>
    <row r="870" spans="1:51" x14ac:dyDescent="0.2">
      <c r="A870" s="12" t="s">
        <v>2498</v>
      </c>
      <c r="B870" s="12" t="s">
        <v>2488</v>
      </c>
      <c r="C870" t="s">
        <v>2497</v>
      </c>
      <c r="D870" t="s">
        <v>684</v>
      </c>
      <c r="E870" s="12" t="s">
        <v>178</v>
      </c>
      <c r="F870">
        <v>76</v>
      </c>
      <c r="G870">
        <v>0</v>
      </c>
      <c r="H870">
        <v>0</v>
      </c>
      <c r="I870" s="31">
        <f t="shared" si="78"/>
        <v>0</v>
      </c>
      <c r="J870">
        <v>0</v>
      </c>
      <c r="K870">
        <v>0</v>
      </c>
      <c r="L870" s="3">
        <v>0</v>
      </c>
      <c r="M870" s="3">
        <v>0</v>
      </c>
      <c r="N870" s="3">
        <v>0</v>
      </c>
      <c r="O870" s="15">
        <f t="shared" si="79"/>
        <v>0</v>
      </c>
      <c r="P870">
        <v>1</v>
      </c>
      <c r="Q870">
        <v>0</v>
      </c>
      <c r="R870">
        <v>0</v>
      </c>
      <c r="S870" s="13">
        <f t="shared" si="80"/>
        <v>0</v>
      </c>
      <c r="T870" s="13">
        <f t="shared" si="81"/>
        <v>0</v>
      </c>
      <c r="U870">
        <v>23</v>
      </c>
      <c r="V870">
        <v>12</v>
      </c>
      <c r="W870">
        <v>6</v>
      </c>
      <c r="X870" s="2">
        <v>223.88333333329999</v>
      </c>
      <c r="Y870" s="21">
        <v>2.9333333333000002</v>
      </c>
      <c r="Z870">
        <v>2.8</v>
      </c>
      <c r="AA870">
        <v>3.03</v>
      </c>
      <c r="AB870" s="32">
        <f t="shared" si="82"/>
        <v>0.48027444253859347</v>
      </c>
      <c r="AE870" s="17" t="str">
        <f t="shared" si="83"/>
        <v xml:space="preserve"> </v>
      </c>
      <c r="AF870" s="35">
        <v>2</v>
      </c>
      <c r="AG870" s="35">
        <v>23</v>
      </c>
      <c r="AH870" s="35">
        <v>22</v>
      </c>
      <c r="AI870" s="35">
        <v>156</v>
      </c>
      <c r="AJ870" s="35">
        <v>11</v>
      </c>
      <c r="AK870" s="35">
        <v>87</v>
      </c>
      <c r="AL870" s="35">
        <v>77</v>
      </c>
      <c r="AM870" s="35">
        <v>4</v>
      </c>
      <c r="AN870">
        <v>0</v>
      </c>
      <c r="AO870">
        <v>2</v>
      </c>
      <c r="AP870" s="2">
        <v>-85.62</v>
      </c>
      <c r="AQ870" s="2">
        <v>-7.5</v>
      </c>
      <c r="AR870" s="2">
        <v>77.787999999999997</v>
      </c>
      <c r="AS870" s="21">
        <v>3.9089999999999998</v>
      </c>
      <c r="AT870" s="2">
        <v>-20.8</v>
      </c>
      <c r="AU870" s="2">
        <v>-1.2</v>
      </c>
      <c r="AV870" s="2">
        <v>0.5</v>
      </c>
      <c r="AW870" s="2">
        <v>0.30000000000000004</v>
      </c>
      <c r="AX870" s="2">
        <v>-1.2</v>
      </c>
      <c r="AY870" s="2">
        <v>-1.5</v>
      </c>
    </row>
    <row r="871" spans="1:51" x14ac:dyDescent="0.2">
      <c r="A871" s="12" t="s">
        <v>2713</v>
      </c>
      <c r="B871" s="12" t="s">
        <v>2714</v>
      </c>
      <c r="C871" t="s">
        <v>2712</v>
      </c>
      <c r="D871" t="s">
        <v>122</v>
      </c>
      <c r="E871" s="12" t="s">
        <v>178</v>
      </c>
      <c r="F871">
        <v>4</v>
      </c>
      <c r="G871">
        <v>0</v>
      </c>
      <c r="H871">
        <v>0</v>
      </c>
      <c r="I871" s="31">
        <f t="shared" si="78"/>
        <v>0</v>
      </c>
      <c r="J871">
        <v>0</v>
      </c>
      <c r="K871">
        <v>0</v>
      </c>
      <c r="L871" s="3">
        <v>0</v>
      </c>
      <c r="M871" s="3">
        <v>0</v>
      </c>
      <c r="N871" s="3">
        <v>0</v>
      </c>
      <c r="O871" s="15">
        <f t="shared" si="79"/>
        <v>0</v>
      </c>
      <c r="P871">
        <v>0</v>
      </c>
      <c r="Q871">
        <v>0</v>
      </c>
      <c r="R871">
        <v>0</v>
      </c>
      <c r="S871" s="13">
        <f t="shared" si="80"/>
        <v>0</v>
      </c>
      <c r="T871" s="13">
        <f t="shared" si="81"/>
        <v>0</v>
      </c>
      <c r="U871">
        <v>0</v>
      </c>
      <c r="V871">
        <v>0</v>
      </c>
      <c r="W871">
        <v>0</v>
      </c>
      <c r="X871" s="2">
        <v>4</v>
      </c>
      <c r="Y871" s="21">
        <v>1</v>
      </c>
      <c r="Z871">
        <v>1</v>
      </c>
      <c r="AA871">
        <v>4.21</v>
      </c>
      <c r="AB871" s="32">
        <f t="shared" si="82"/>
        <v>0.19193857965451055</v>
      </c>
      <c r="AE871" s="17" t="str">
        <f t="shared" si="83"/>
        <v xml:space="preserve"> </v>
      </c>
      <c r="AF871" s="35">
        <v>0</v>
      </c>
      <c r="AG871" s="35">
        <v>0</v>
      </c>
      <c r="AH871" s="35">
        <v>0</v>
      </c>
      <c r="AI871" s="35">
        <v>2</v>
      </c>
      <c r="AJ871" s="35">
        <v>0</v>
      </c>
      <c r="AK871" s="35">
        <v>0</v>
      </c>
      <c r="AL871" s="35">
        <v>2</v>
      </c>
      <c r="AM871" s="35">
        <v>0</v>
      </c>
      <c r="AN871">
        <v>0</v>
      </c>
      <c r="AO871">
        <v>0</v>
      </c>
      <c r="AP871" s="2">
        <v>-60</v>
      </c>
      <c r="AQ871" s="2">
        <v>29.1</v>
      </c>
      <c r="AR871" s="2">
        <v>83.656999999999996</v>
      </c>
      <c r="AS871" s="21">
        <v>2.544</v>
      </c>
      <c r="AT871" s="2">
        <v>-0.30000000000000004</v>
      </c>
      <c r="AU871" s="2">
        <v>0.1</v>
      </c>
      <c r="AV871" s="2">
        <v>0</v>
      </c>
      <c r="AW871" s="2">
        <v>0</v>
      </c>
      <c r="AX871" s="2">
        <v>-0.1</v>
      </c>
      <c r="AY871" s="2">
        <v>0.1</v>
      </c>
    </row>
    <row r="872" spans="1:51" x14ac:dyDescent="0.2">
      <c r="A872" s="12" t="s">
        <v>3061</v>
      </c>
      <c r="B872" s="12" t="s">
        <v>3062</v>
      </c>
      <c r="C872" t="s">
        <v>3060</v>
      </c>
      <c r="D872" t="s">
        <v>177</v>
      </c>
      <c r="E872" s="12" t="s">
        <v>178</v>
      </c>
      <c r="F872">
        <v>3</v>
      </c>
      <c r="G872">
        <v>0</v>
      </c>
      <c r="H872">
        <v>0</v>
      </c>
      <c r="I872" s="31">
        <f t="shared" si="78"/>
        <v>0</v>
      </c>
      <c r="J872">
        <v>0</v>
      </c>
      <c r="K872">
        <v>0</v>
      </c>
      <c r="L872" s="3">
        <v>0</v>
      </c>
      <c r="M872" s="3">
        <v>0</v>
      </c>
      <c r="N872" s="3">
        <v>0</v>
      </c>
      <c r="O872" s="15">
        <f t="shared" si="79"/>
        <v>0</v>
      </c>
      <c r="P872">
        <v>0</v>
      </c>
      <c r="Q872">
        <v>0</v>
      </c>
      <c r="R872">
        <v>0</v>
      </c>
      <c r="S872" s="13">
        <f t="shared" si="80"/>
        <v>0</v>
      </c>
      <c r="T872" s="13">
        <f t="shared" si="81"/>
        <v>0</v>
      </c>
      <c r="U872">
        <v>0</v>
      </c>
      <c r="V872">
        <v>0</v>
      </c>
      <c r="W872">
        <v>0</v>
      </c>
      <c r="X872" s="2">
        <v>0</v>
      </c>
      <c r="Y872" s="21">
        <v>0</v>
      </c>
      <c r="AB872" s="32">
        <f t="shared" si="82"/>
        <v>0</v>
      </c>
      <c r="AE872" s="17" t="str">
        <f t="shared" si="83"/>
        <v xml:space="preserve"> </v>
      </c>
      <c r="AF872" s="35">
        <v>0</v>
      </c>
      <c r="AG872" s="35">
        <v>0</v>
      </c>
      <c r="AH872" s="35">
        <v>0</v>
      </c>
      <c r="AI872" s="35">
        <v>0</v>
      </c>
      <c r="AJ872" s="35">
        <v>0</v>
      </c>
      <c r="AK872" s="35">
        <v>0</v>
      </c>
      <c r="AL872" s="35">
        <v>0</v>
      </c>
      <c r="AM872" s="35">
        <v>0</v>
      </c>
      <c r="AN872">
        <v>0</v>
      </c>
      <c r="AO87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</row>
    <row r="873" spans="1:51" x14ac:dyDescent="0.2">
      <c r="A873" s="12" t="s">
        <v>3620</v>
      </c>
      <c r="B873" s="12" t="s">
        <v>3613</v>
      </c>
      <c r="C873" t="s">
        <v>3619</v>
      </c>
      <c r="D873" t="s">
        <v>177</v>
      </c>
      <c r="E873" s="12" t="s">
        <v>178</v>
      </c>
      <c r="F873">
        <v>49</v>
      </c>
      <c r="G873">
        <v>0</v>
      </c>
      <c r="H873">
        <v>0</v>
      </c>
      <c r="I873" s="31">
        <f t="shared" si="78"/>
        <v>0</v>
      </c>
      <c r="J873">
        <v>0</v>
      </c>
      <c r="K873">
        <v>0</v>
      </c>
      <c r="L873" s="3">
        <v>0</v>
      </c>
      <c r="M873" s="3">
        <v>0</v>
      </c>
      <c r="N873" s="3">
        <v>0</v>
      </c>
      <c r="O873" s="15">
        <f t="shared" si="79"/>
        <v>0</v>
      </c>
      <c r="P873">
        <v>0</v>
      </c>
      <c r="Q873">
        <v>0</v>
      </c>
      <c r="R873">
        <v>0</v>
      </c>
      <c r="S873" s="13">
        <f t="shared" si="80"/>
        <v>0</v>
      </c>
      <c r="T873" s="13">
        <f t="shared" si="81"/>
        <v>0</v>
      </c>
      <c r="U873">
        <v>0</v>
      </c>
      <c r="V873">
        <v>1</v>
      </c>
      <c r="W873">
        <v>1</v>
      </c>
      <c r="X873" s="2">
        <v>11.733333333299999</v>
      </c>
      <c r="Y873" s="21">
        <v>0.2333333333</v>
      </c>
      <c r="Z873">
        <v>0.2</v>
      </c>
      <c r="AA873">
        <v>5.46</v>
      </c>
      <c r="AB873" s="32">
        <f t="shared" si="82"/>
        <v>3.5335689045936397E-2</v>
      </c>
      <c r="AE873" s="17" t="str">
        <f t="shared" si="83"/>
        <v xml:space="preserve"> </v>
      </c>
      <c r="AF873" s="35">
        <v>0</v>
      </c>
      <c r="AG873" s="35">
        <v>0</v>
      </c>
      <c r="AH873" s="35">
        <v>0</v>
      </c>
      <c r="AI873" s="35">
        <v>5</v>
      </c>
      <c r="AJ873" s="35">
        <v>2</v>
      </c>
      <c r="AK873" s="35">
        <v>7</v>
      </c>
      <c r="AL873" s="35">
        <v>2</v>
      </c>
      <c r="AM873" s="35">
        <v>0</v>
      </c>
      <c r="AN873">
        <v>1</v>
      </c>
      <c r="AO873">
        <v>0</v>
      </c>
      <c r="AP873" s="2">
        <v>-72</v>
      </c>
      <c r="AQ873" s="2">
        <v>-5</v>
      </c>
      <c r="AR873" s="2">
        <v>82.055999999999997</v>
      </c>
      <c r="AS873" s="21">
        <v>0.80300000000000005</v>
      </c>
      <c r="AT873" s="2">
        <v>-0.8</v>
      </c>
      <c r="AU873" s="2">
        <v>0.1</v>
      </c>
      <c r="AV873" s="2">
        <v>0</v>
      </c>
      <c r="AW873" s="2">
        <v>0</v>
      </c>
      <c r="AX873" s="2">
        <v>-0.2</v>
      </c>
      <c r="AY873" s="2">
        <v>-0.2</v>
      </c>
    </row>
    <row r="874" spans="1:51" x14ac:dyDescent="0.2">
      <c r="A874" s="12" t="s">
        <v>1030</v>
      </c>
      <c r="B874" s="12" t="s">
        <v>1031</v>
      </c>
      <c r="C874" t="s">
        <v>1029</v>
      </c>
      <c r="D874" t="s">
        <v>177</v>
      </c>
      <c r="E874" s="12" t="s">
        <v>170</v>
      </c>
      <c r="F874">
        <v>55</v>
      </c>
      <c r="G874">
        <v>0</v>
      </c>
      <c r="H874">
        <v>0</v>
      </c>
      <c r="I874" s="31">
        <f t="shared" si="78"/>
        <v>0</v>
      </c>
      <c r="J874">
        <v>0</v>
      </c>
      <c r="K874">
        <v>0</v>
      </c>
      <c r="L874" s="3">
        <v>0</v>
      </c>
      <c r="M874" s="3">
        <v>0</v>
      </c>
      <c r="N874" s="3">
        <v>0</v>
      </c>
      <c r="O874" s="15">
        <f t="shared" si="79"/>
        <v>0</v>
      </c>
      <c r="P874">
        <v>0</v>
      </c>
      <c r="Q874">
        <v>0</v>
      </c>
      <c r="R874">
        <v>0</v>
      </c>
      <c r="S874" s="13">
        <f t="shared" si="80"/>
        <v>0</v>
      </c>
      <c r="T874" s="13">
        <f t="shared" si="81"/>
        <v>0</v>
      </c>
      <c r="U874">
        <v>0</v>
      </c>
      <c r="V874">
        <v>0</v>
      </c>
      <c r="W874">
        <v>0</v>
      </c>
      <c r="X874" s="2">
        <v>1.4166666667000001</v>
      </c>
      <c r="Y874" s="21">
        <v>1.6666666699999999E-2</v>
      </c>
      <c r="Z874">
        <v>0.03</v>
      </c>
      <c r="AA874">
        <v>5.46</v>
      </c>
      <c r="AB874" s="32">
        <f t="shared" si="82"/>
        <v>5.4644808743169399E-3</v>
      </c>
      <c r="AC874">
        <v>0</v>
      </c>
      <c r="AD874">
        <v>1</v>
      </c>
      <c r="AE874" s="17">
        <f t="shared" si="83"/>
        <v>0</v>
      </c>
      <c r="AF874" s="35">
        <v>0</v>
      </c>
      <c r="AG874" s="35">
        <v>0</v>
      </c>
      <c r="AH874" s="35">
        <v>0</v>
      </c>
      <c r="AI874" s="35">
        <v>2</v>
      </c>
      <c r="AJ874" s="35">
        <v>0</v>
      </c>
      <c r="AK874" s="35">
        <v>1</v>
      </c>
      <c r="AL874" s="35">
        <v>0</v>
      </c>
      <c r="AM874" s="35">
        <v>0</v>
      </c>
      <c r="AN874">
        <v>0</v>
      </c>
      <c r="AO874">
        <v>0</v>
      </c>
      <c r="AP874" s="2">
        <v>-127.06</v>
      </c>
      <c r="AQ874" s="2">
        <v>-57.5</v>
      </c>
      <c r="AR874" s="2">
        <v>82.870999999999995</v>
      </c>
      <c r="AS874" s="21">
        <v>2.194</v>
      </c>
      <c r="AT874" s="2">
        <v>-0.2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</row>
    <row r="875" spans="1:51" x14ac:dyDescent="0.2">
      <c r="A875" s="12" t="s">
        <v>1030</v>
      </c>
      <c r="B875" s="12" t="s">
        <v>2975</v>
      </c>
      <c r="C875" t="s">
        <v>2974</v>
      </c>
      <c r="D875" t="s">
        <v>162</v>
      </c>
      <c r="E875" s="12" t="s">
        <v>140</v>
      </c>
      <c r="F875">
        <v>67</v>
      </c>
      <c r="G875">
        <v>0</v>
      </c>
      <c r="H875">
        <v>0</v>
      </c>
      <c r="I875" s="31">
        <f t="shared" si="78"/>
        <v>0</v>
      </c>
      <c r="J875">
        <v>0</v>
      </c>
      <c r="K875">
        <v>0</v>
      </c>
      <c r="L875" s="3">
        <v>0</v>
      </c>
      <c r="M875" s="3">
        <v>0</v>
      </c>
      <c r="N875" s="3">
        <v>0</v>
      </c>
      <c r="O875" s="15">
        <f t="shared" si="79"/>
        <v>0</v>
      </c>
      <c r="P875">
        <v>1</v>
      </c>
      <c r="Q875">
        <v>0</v>
      </c>
      <c r="R875">
        <v>0</v>
      </c>
      <c r="S875" s="13">
        <f t="shared" si="80"/>
        <v>0</v>
      </c>
      <c r="T875" s="13">
        <f t="shared" si="81"/>
        <v>0</v>
      </c>
      <c r="U875">
        <v>1</v>
      </c>
      <c r="V875">
        <v>2</v>
      </c>
      <c r="W875">
        <v>0</v>
      </c>
      <c r="X875" s="2">
        <v>31.2166666667</v>
      </c>
      <c r="Y875" s="21">
        <v>0.45</v>
      </c>
      <c r="Z875">
        <v>0.47</v>
      </c>
      <c r="AA875">
        <v>5.92</v>
      </c>
      <c r="AB875" s="32">
        <f t="shared" si="82"/>
        <v>7.3552425665101714E-2</v>
      </c>
      <c r="AC875">
        <v>0</v>
      </c>
      <c r="AD875">
        <v>0</v>
      </c>
      <c r="AE875" s="17" t="str">
        <f t="shared" si="83"/>
        <v xml:space="preserve"> </v>
      </c>
      <c r="AF875" s="35">
        <v>0</v>
      </c>
      <c r="AG875" s="35">
        <v>4</v>
      </c>
      <c r="AH875" s="35">
        <v>4</v>
      </c>
      <c r="AI875" s="35">
        <v>24</v>
      </c>
      <c r="AJ875" s="35">
        <v>0</v>
      </c>
      <c r="AK875" s="35">
        <v>12</v>
      </c>
      <c r="AL875" s="35">
        <v>8</v>
      </c>
      <c r="AM875" s="35">
        <v>0</v>
      </c>
      <c r="AN875">
        <v>1</v>
      </c>
      <c r="AO875">
        <v>0</v>
      </c>
      <c r="AP875" s="2">
        <v>-84.62</v>
      </c>
      <c r="AQ875" s="2">
        <v>-23</v>
      </c>
      <c r="AR875" s="2">
        <v>82.974000000000004</v>
      </c>
      <c r="AS875" s="21">
        <v>2.6790000000000003</v>
      </c>
      <c r="AT875" s="2">
        <v>-3.5</v>
      </c>
      <c r="AU875" s="2">
        <v>-1</v>
      </c>
      <c r="AV875" s="2">
        <v>-0.4</v>
      </c>
      <c r="AW875" s="2">
        <v>-0.1</v>
      </c>
      <c r="AX875" s="2">
        <v>-0.4</v>
      </c>
      <c r="AY875" s="2">
        <v>-1.9</v>
      </c>
    </row>
    <row r="876" spans="1:51" x14ac:dyDescent="0.2">
      <c r="A876" s="12" t="s">
        <v>490</v>
      </c>
      <c r="B876" s="12" t="s">
        <v>491</v>
      </c>
      <c r="C876" t="s">
        <v>489</v>
      </c>
      <c r="D876" t="s">
        <v>169</v>
      </c>
      <c r="E876" s="12" t="s">
        <v>178</v>
      </c>
      <c r="F876">
        <v>55</v>
      </c>
      <c r="G876">
        <v>0</v>
      </c>
      <c r="H876">
        <v>0</v>
      </c>
      <c r="I876" s="31">
        <f t="shared" si="78"/>
        <v>0</v>
      </c>
      <c r="J876">
        <v>0</v>
      </c>
      <c r="K876">
        <v>0</v>
      </c>
      <c r="L876" s="3">
        <v>0</v>
      </c>
      <c r="M876" s="3">
        <v>0</v>
      </c>
      <c r="N876" s="3">
        <v>0</v>
      </c>
      <c r="O876" s="15">
        <f t="shared" si="79"/>
        <v>0</v>
      </c>
      <c r="P876">
        <v>7</v>
      </c>
      <c r="Q876">
        <v>2</v>
      </c>
      <c r="R876">
        <v>3</v>
      </c>
      <c r="S876" s="13">
        <f t="shared" si="80"/>
        <v>0</v>
      </c>
      <c r="T876" s="13">
        <f t="shared" si="81"/>
        <v>0</v>
      </c>
      <c r="U876">
        <v>14</v>
      </c>
      <c r="V876">
        <v>8</v>
      </c>
      <c r="W876">
        <v>1</v>
      </c>
      <c r="X876" s="2">
        <v>122.5166666667</v>
      </c>
      <c r="Y876" s="21">
        <v>2.2166666667000001</v>
      </c>
      <c r="Z876">
        <v>2.16</v>
      </c>
      <c r="AA876">
        <v>3.8</v>
      </c>
      <c r="AB876" s="32">
        <f t="shared" si="82"/>
        <v>0.36241610738255037</v>
      </c>
      <c r="AE876" s="17" t="str">
        <f t="shared" si="83"/>
        <v xml:space="preserve"> </v>
      </c>
      <c r="AF876" s="35">
        <v>2</v>
      </c>
      <c r="AG876" s="35">
        <v>10</v>
      </c>
      <c r="AH876" s="35">
        <v>23</v>
      </c>
      <c r="AI876" s="35">
        <v>83</v>
      </c>
      <c r="AJ876" s="35">
        <v>8</v>
      </c>
      <c r="AK876" s="35">
        <v>46</v>
      </c>
      <c r="AL876" s="35">
        <v>43</v>
      </c>
      <c r="AM876" s="35">
        <v>12</v>
      </c>
      <c r="AN876">
        <v>0</v>
      </c>
      <c r="AO876">
        <v>1</v>
      </c>
      <c r="AP876" s="2">
        <v>-69.099999999999994</v>
      </c>
      <c r="AQ876" s="2">
        <v>12.7</v>
      </c>
      <c r="AR876" s="2">
        <v>79.647999999999996</v>
      </c>
      <c r="AS876" s="21">
        <v>-0.22600000000000001</v>
      </c>
      <c r="AT876" s="2">
        <v>-9</v>
      </c>
      <c r="AU876" s="2">
        <v>2</v>
      </c>
      <c r="AV876" s="2">
        <v>-0.30000000000000004</v>
      </c>
      <c r="AW876" s="2">
        <v>0.30000000000000004</v>
      </c>
      <c r="AX876" s="2">
        <v>-1.5</v>
      </c>
      <c r="AY876" s="2">
        <v>0.60000000000000009</v>
      </c>
    </row>
    <row r="877" spans="1:51" x14ac:dyDescent="0.2">
      <c r="A877" s="12" t="s">
        <v>490</v>
      </c>
      <c r="B877" s="12" t="s">
        <v>591</v>
      </c>
      <c r="C877" t="s">
        <v>595</v>
      </c>
      <c r="D877" t="s">
        <v>382</v>
      </c>
      <c r="E877" s="12" t="s">
        <v>123</v>
      </c>
      <c r="F877">
        <v>11</v>
      </c>
      <c r="G877">
        <v>0</v>
      </c>
      <c r="H877">
        <v>0</v>
      </c>
      <c r="I877" s="31">
        <f t="shared" si="78"/>
        <v>0</v>
      </c>
      <c r="J877">
        <v>0</v>
      </c>
      <c r="K877">
        <v>0</v>
      </c>
      <c r="L877" s="3">
        <v>0</v>
      </c>
      <c r="M877" s="3">
        <v>0</v>
      </c>
      <c r="N877" s="3">
        <v>0</v>
      </c>
      <c r="O877" s="15">
        <f t="shared" si="79"/>
        <v>0</v>
      </c>
      <c r="P877">
        <v>0</v>
      </c>
      <c r="Q877">
        <v>0</v>
      </c>
      <c r="R877">
        <v>0</v>
      </c>
      <c r="S877" s="13">
        <f t="shared" si="80"/>
        <v>0</v>
      </c>
      <c r="T877" s="13">
        <f t="shared" si="81"/>
        <v>0</v>
      </c>
      <c r="U877">
        <v>0</v>
      </c>
      <c r="V877">
        <v>0</v>
      </c>
      <c r="W877">
        <v>0</v>
      </c>
      <c r="X877" s="2">
        <v>0</v>
      </c>
      <c r="Y877" s="21">
        <v>0</v>
      </c>
      <c r="AB877" s="32">
        <f t="shared" si="82"/>
        <v>0</v>
      </c>
      <c r="AC877">
        <v>0</v>
      </c>
      <c r="AD877">
        <v>0</v>
      </c>
      <c r="AE877" s="17" t="str">
        <f t="shared" si="83"/>
        <v xml:space="preserve"> </v>
      </c>
      <c r="AF877" s="35">
        <v>0</v>
      </c>
      <c r="AG877" s="35">
        <v>0</v>
      </c>
      <c r="AH877" s="35">
        <v>0</v>
      </c>
      <c r="AI877" s="35">
        <v>0</v>
      </c>
      <c r="AJ877" s="35">
        <v>0</v>
      </c>
      <c r="AK877" s="35">
        <v>0</v>
      </c>
      <c r="AL877" s="35">
        <v>0</v>
      </c>
      <c r="AM877" s="35">
        <v>0</v>
      </c>
      <c r="AN877">
        <v>0</v>
      </c>
      <c r="AO877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</row>
    <row r="878" spans="1:51" x14ac:dyDescent="0.2">
      <c r="A878" s="12" t="s">
        <v>490</v>
      </c>
      <c r="B878" s="12" t="s">
        <v>2764</v>
      </c>
      <c r="C878" t="s">
        <v>2763</v>
      </c>
      <c r="D878" t="s">
        <v>305</v>
      </c>
      <c r="E878" s="12" t="s">
        <v>156</v>
      </c>
      <c r="F878">
        <v>67</v>
      </c>
      <c r="G878">
        <v>1</v>
      </c>
      <c r="H878">
        <v>0</v>
      </c>
      <c r="I878" s="31">
        <f t="shared" si="78"/>
        <v>1</v>
      </c>
      <c r="J878">
        <v>0</v>
      </c>
      <c r="K878">
        <v>0</v>
      </c>
      <c r="L878" s="3">
        <v>1</v>
      </c>
      <c r="M878" s="3">
        <v>0</v>
      </c>
      <c r="N878" s="3">
        <v>0</v>
      </c>
      <c r="O878" s="15">
        <f t="shared" si="79"/>
        <v>0</v>
      </c>
      <c r="P878">
        <v>9</v>
      </c>
      <c r="Q878">
        <v>1</v>
      </c>
      <c r="R878">
        <v>2</v>
      </c>
      <c r="S878" s="13">
        <f t="shared" si="80"/>
        <v>0.1111111111111111</v>
      </c>
      <c r="T878" s="13">
        <f t="shared" si="81"/>
        <v>8.3333333333333329E-2</v>
      </c>
      <c r="U878">
        <v>5</v>
      </c>
      <c r="V878">
        <v>2</v>
      </c>
      <c r="W878">
        <v>0</v>
      </c>
      <c r="X878" s="2">
        <v>69.383333333300001</v>
      </c>
      <c r="Y878" s="21">
        <v>1.0333333333000001</v>
      </c>
      <c r="Z878">
        <v>1.04</v>
      </c>
      <c r="AA878">
        <v>4.07</v>
      </c>
      <c r="AB878" s="32">
        <f t="shared" si="82"/>
        <v>0.20352250489236789</v>
      </c>
      <c r="AC878">
        <v>0</v>
      </c>
      <c r="AD878">
        <v>1</v>
      </c>
      <c r="AE878" s="17">
        <f t="shared" si="83"/>
        <v>0</v>
      </c>
      <c r="AF878" s="35">
        <v>1</v>
      </c>
      <c r="AG878" s="35">
        <v>9</v>
      </c>
      <c r="AH878" s="35">
        <v>11</v>
      </c>
      <c r="AI878" s="35">
        <v>52</v>
      </c>
      <c r="AJ878" s="35">
        <v>4</v>
      </c>
      <c r="AK878" s="35">
        <v>14</v>
      </c>
      <c r="AL878" s="35">
        <v>27</v>
      </c>
      <c r="AM878" s="35">
        <v>2</v>
      </c>
      <c r="AN878">
        <v>0</v>
      </c>
      <c r="AO878">
        <v>2</v>
      </c>
      <c r="AP878" s="2">
        <v>-72.64</v>
      </c>
      <c r="AQ878" s="2">
        <v>-2.6</v>
      </c>
      <c r="AR878" s="2">
        <v>82.903999999999996</v>
      </c>
      <c r="AS878" s="21">
        <v>2.972</v>
      </c>
      <c r="AT878" s="2">
        <v>-7.4</v>
      </c>
      <c r="AU878" s="2">
        <v>-1.1000000000000001</v>
      </c>
      <c r="AV878" s="2">
        <v>-0.30000000000000004</v>
      </c>
      <c r="AW878" s="2">
        <v>-0.2</v>
      </c>
      <c r="AX878" s="2">
        <v>0.5</v>
      </c>
      <c r="AY878" s="2">
        <v>-1.2</v>
      </c>
    </row>
    <row r="879" spans="1:51" x14ac:dyDescent="0.2">
      <c r="A879" s="12" t="s">
        <v>490</v>
      </c>
      <c r="B879" s="12" t="s">
        <v>2943</v>
      </c>
      <c r="C879" t="s">
        <v>2942</v>
      </c>
      <c r="D879" t="s">
        <v>169</v>
      </c>
      <c r="E879" s="12" t="s">
        <v>178</v>
      </c>
      <c r="F879">
        <v>10</v>
      </c>
      <c r="G879">
        <v>0</v>
      </c>
      <c r="H879">
        <v>0</v>
      </c>
      <c r="I879" s="31">
        <f t="shared" si="78"/>
        <v>0</v>
      </c>
      <c r="J879">
        <v>0</v>
      </c>
      <c r="K879">
        <v>0</v>
      </c>
      <c r="L879" s="3">
        <v>0</v>
      </c>
      <c r="M879" s="3">
        <v>0</v>
      </c>
      <c r="N879" s="3">
        <v>0</v>
      </c>
      <c r="O879" s="15">
        <f t="shared" si="79"/>
        <v>0</v>
      </c>
      <c r="P879">
        <v>0</v>
      </c>
      <c r="Q879">
        <v>0</v>
      </c>
      <c r="R879">
        <v>0</v>
      </c>
      <c r="S879" s="13">
        <f t="shared" si="80"/>
        <v>0</v>
      </c>
      <c r="T879" s="13">
        <f t="shared" si="81"/>
        <v>0</v>
      </c>
      <c r="U879">
        <v>0</v>
      </c>
      <c r="V879">
        <v>0</v>
      </c>
      <c r="W879">
        <v>0</v>
      </c>
      <c r="X879" s="2">
        <v>0.56666666669999999</v>
      </c>
      <c r="Y879" s="21">
        <v>0.05</v>
      </c>
      <c r="Z879">
        <v>0.06</v>
      </c>
      <c r="AA879">
        <v>4.46</v>
      </c>
      <c r="AB879" s="32">
        <f t="shared" si="82"/>
        <v>1.3274336283185842E-2</v>
      </c>
      <c r="AE879" s="17" t="str">
        <f t="shared" si="83"/>
        <v xml:space="preserve"> </v>
      </c>
      <c r="AF879" s="35">
        <v>0</v>
      </c>
      <c r="AG879" s="35">
        <v>0</v>
      </c>
      <c r="AH879" s="35">
        <v>0</v>
      </c>
      <c r="AI879" s="35">
        <v>0</v>
      </c>
      <c r="AJ879" s="35">
        <v>0</v>
      </c>
      <c r="AK879" s="35">
        <v>0</v>
      </c>
      <c r="AL879" s="35">
        <v>0</v>
      </c>
      <c r="AM879" s="35">
        <v>0</v>
      </c>
      <c r="AN879">
        <v>0</v>
      </c>
      <c r="AO879">
        <v>0</v>
      </c>
      <c r="AP879" s="2">
        <v>0</v>
      </c>
      <c r="AQ879" s="2">
        <v>90.2</v>
      </c>
      <c r="AR879" s="2">
        <v>82.216999999999999</v>
      </c>
      <c r="AS879" s="21">
        <v>5.5E-2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</row>
    <row r="880" spans="1:51" x14ac:dyDescent="0.2">
      <c r="A880" s="12" t="s">
        <v>490</v>
      </c>
      <c r="B880" s="12" t="s">
        <v>3183</v>
      </c>
      <c r="C880" t="s">
        <v>3182</v>
      </c>
      <c r="D880" t="s">
        <v>147</v>
      </c>
      <c r="E880" s="12" t="s">
        <v>132</v>
      </c>
      <c r="F880">
        <v>20</v>
      </c>
      <c r="G880">
        <v>0</v>
      </c>
      <c r="H880">
        <v>0</v>
      </c>
      <c r="I880" s="31">
        <f t="shared" si="78"/>
        <v>0</v>
      </c>
      <c r="J880">
        <v>0</v>
      </c>
      <c r="K880">
        <v>0</v>
      </c>
      <c r="L880" s="3">
        <v>0</v>
      </c>
      <c r="M880" s="3">
        <v>0</v>
      </c>
      <c r="N880" s="3">
        <v>0</v>
      </c>
      <c r="O880" s="15">
        <f t="shared" si="79"/>
        <v>0</v>
      </c>
      <c r="P880">
        <v>3</v>
      </c>
      <c r="Q880">
        <v>0</v>
      </c>
      <c r="R880">
        <v>0</v>
      </c>
      <c r="S880" s="13">
        <f t="shared" si="80"/>
        <v>0</v>
      </c>
      <c r="T880" s="13">
        <f t="shared" si="81"/>
        <v>0</v>
      </c>
      <c r="U880">
        <v>7</v>
      </c>
      <c r="V880">
        <v>3</v>
      </c>
      <c r="W880">
        <v>0</v>
      </c>
      <c r="X880" s="2">
        <v>38.016666666699997</v>
      </c>
      <c r="Y880" s="21">
        <v>1.9</v>
      </c>
      <c r="Z880">
        <v>1.83</v>
      </c>
      <c r="AA880">
        <v>3.32</v>
      </c>
      <c r="AB880" s="32">
        <f t="shared" si="82"/>
        <v>0.35533980582524272</v>
      </c>
      <c r="AC880">
        <v>5</v>
      </c>
      <c r="AD880">
        <v>10</v>
      </c>
      <c r="AE880" s="17">
        <f t="shared" si="83"/>
        <v>0.33333333333333331</v>
      </c>
      <c r="AF880" s="35">
        <v>0</v>
      </c>
      <c r="AG880" s="35">
        <v>4</v>
      </c>
      <c r="AH880" s="35">
        <v>5</v>
      </c>
      <c r="AI880" s="35">
        <v>27</v>
      </c>
      <c r="AJ880" s="35">
        <v>0</v>
      </c>
      <c r="AK880" s="35">
        <v>16</v>
      </c>
      <c r="AL880" s="35">
        <v>15</v>
      </c>
      <c r="AM880" s="35">
        <v>0</v>
      </c>
      <c r="AN880">
        <v>0</v>
      </c>
      <c r="AO880">
        <v>0</v>
      </c>
      <c r="AP880" s="2">
        <v>-93.61</v>
      </c>
      <c r="AQ880" s="2">
        <v>-16.8</v>
      </c>
      <c r="AR880" s="2">
        <v>81.132000000000005</v>
      </c>
      <c r="AS880" s="21">
        <v>-1.179</v>
      </c>
      <c r="AT880" s="2">
        <v>-3.1</v>
      </c>
      <c r="AU880" s="2">
        <v>-0.1</v>
      </c>
      <c r="AV880" s="2">
        <v>-0.1</v>
      </c>
      <c r="AW880" s="2">
        <v>0.1</v>
      </c>
      <c r="AX880" s="2">
        <v>0.4</v>
      </c>
      <c r="AY880" s="2">
        <v>0.30000000000000004</v>
      </c>
    </row>
    <row r="881" spans="1:51" x14ac:dyDescent="0.2">
      <c r="A881" s="12" t="s">
        <v>490</v>
      </c>
      <c r="B881" s="12" t="s">
        <v>3494</v>
      </c>
      <c r="C881" t="s">
        <v>3493</v>
      </c>
      <c r="D881" t="s">
        <v>338</v>
      </c>
      <c r="E881" s="12" t="s">
        <v>178</v>
      </c>
      <c r="F881">
        <v>2</v>
      </c>
      <c r="G881">
        <v>0</v>
      </c>
      <c r="H881">
        <v>0</v>
      </c>
      <c r="I881" s="31">
        <f t="shared" si="78"/>
        <v>0</v>
      </c>
      <c r="J881">
        <v>0</v>
      </c>
      <c r="K881">
        <v>0</v>
      </c>
      <c r="L881" s="3">
        <v>0</v>
      </c>
      <c r="M881" s="3">
        <v>0</v>
      </c>
      <c r="N881" s="3">
        <v>0</v>
      </c>
      <c r="O881" s="15">
        <f t="shared" si="79"/>
        <v>0</v>
      </c>
      <c r="P881">
        <v>0</v>
      </c>
      <c r="Q881">
        <v>0</v>
      </c>
      <c r="R881">
        <v>0</v>
      </c>
      <c r="S881" s="13">
        <f t="shared" si="80"/>
        <v>0</v>
      </c>
      <c r="T881" s="13">
        <f t="shared" si="81"/>
        <v>0</v>
      </c>
      <c r="U881">
        <v>0</v>
      </c>
      <c r="V881">
        <v>0</v>
      </c>
      <c r="W881">
        <v>0</v>
      </c>
      <c r="X881" s="2">
        <v>0</v>
      </c>
      <c r="Y881" s="21">
        <v>0</v>
      </c>
      <c r="AB881" s="32">
        <f t="shared" si="82"/>
        <v>0</v>
      </c>
      <c r="AE881" s="17" t="str">
        <f t="shared" si="83"/>
        <v xml:space="preserve"> </v>
      </c>
      <c r="AF881" s="35">
        <v>0</v>
      </c>
      <c r="AG881" s="35">
        <v>0</v>
      </c>
      <c r="AH881" s="35">
        <v>0</v>
      </c>
      <c r="AI881" s="35">
        <v>0</v>
      </c>
      <c r="AJ881" s="35">
        <v>0</v>
      </c>
      <c r="AK881" s="35">
        <v>0</v>
      </c>
      <c r="AL881" s="35">
        <v>0</v>
      </c>
      <c r="AM881" s="35">
        <v>0</v>
      </c>
      <c r="AN881">
        <v>0</v>
      </c>
      <c r="AO881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</row>
    <row r="882" spans="1:51" x14ac:dyDescent="0.2">
      <c r="A882" s="12" t="s">
        <v>1982</v>
      </c>
      <c r="B882" s="12" t="s">
        <v>1979</v>
      </c>
      <c r="C882" t="s">
        <v>1981</v>
      </c>
      <c r="D882" t="s">
        <v>177</v>
      </c>
      <c r="E882" s="12" t="s">
        <v>148</v>
      </c>
      <c r="F882">
        <v>73</v>
      </c>
      <c r="G882">
        <v>0</v>
      </c>
      <c r="H882">
        <v>0</v>
      </c>
      <c r="I882" s="31">
        <f t="shared" si="78"/>
        <v>0</v>
      </c>
      <c r="J882">
        <v>0</v>
      </c>
      <c r="K882">
        <v>0</v>
      </c>
      <c r="L882" s="3">
        <v>0</v>
      </c>
      <c r="M882" s="3">
        <v>0</v>
      </c>
      <c r="N882" s="3">
        <v>0</v>
      </c>
      <c r="O882" s="15">
        <f t="shared" si="79"/>
        <v>0</v>
      </c>
      <c r="P882">
        <v>0</v>
      </c>
      <c r="Q882">
        <v>0</v>
      </c>
      <c r="R882">
        <v>0</v>
      </c>
      <c r="S882" s="13">
        <f t="shared" si="80"/>
        <v>0</v>
      </c>
      <c r="T882" s="13">
        <f t="shared" si="81"/>
        <v>0</v>
      </c>
      <c r="U882">
        <v>0</v>
      </c>
      <c r="V882">
        <v>0</v>
      </c>
      <c r="W882">
        <v>0</v>
      </c>
      <c r="X882" s="2">
        <v>0.45</v>
      </c>
      <c r="Y882" s="21">
        <v>0</v>
      </c>
      <c r="Z882">
        <v>0.01</v>
      </c>
      <c r="AA882">
        <v>5.07</v>
      </c>
      <c r="AB882" s="32">
        <f t="shared" si="82"/>
        <v>1.968503937007874E-3</v>
      </c>
      <c r="AC882">
        <v>0</v>
      </c>
      <c r="AD882">
        <v>0</v>
      </c>
      <c r="AE882" s="17" t="str">
        <f t="shared" si="83"/>
        <v xml:space="preserve"> </v>
      </c>
      <c r="AF882" s="35">
        <v>0</v>
      </c>
      <c r="AG882" s="35">
        <v>2</v>
      </c>
      <c r="AH882" s="35">
        <v>0</v>
      </c>
      <c r="AI882" s="35">
        <v>0</v>
      </c>
      <c r="AJ882" s="35">
        <v>0</v>
      </c>
      <c r="AK882" s="35">
        <v>0</v>
      </c>
      <c r="AL882" s="35">
        <v>0</v>
      </c>
      <c r="AM882" s="35">
        <v>0</v>
      </c>
      <c r="AN882">
        <v>3</v>
      </c>
      <c r="AO882">
        <v>0</v>
      </c>
      <c r="AP882" s="2">
        <v>-163.63999999999999</v>
      </c>
      <c r="AQ882" s="2">
        <v>-95.4</v>
      </c>
      <c r="AR882" s="2">
        <v>84.790999999999997</v>
      </c>
      <c r="AS882" s="21">
        <v>3.2890000000000001</v>
      </c>
      <c r="AT882" s="2">
        <v>0</v>
      </c>
      <c r="AU882" s="2">
        <v>0.1</v>
      </c>
      <c r="AV882" s="2">
        <v>0</v>
      </c>
      <c r="AW882" s="2">
        <v>0</v>
      </c>
      <c r="AX882" s="2">
        <v>0</v>
      </c>
      <c r="AY882" s="2">
        <v>0</v>
      </c>
    </row>
    <row r="883" spans="1:51" x14ac:dyDescent="0.2">
      <c r="A883" s="12" t="s">
        <v>1982</v>
      </c>
      <c r="B883" s="12" t="s">
        <v>3218</v>
      </c>
      <c r="C883" t="s">
        <v>3230</v>
      </c>
      <c r="D883" t="s">
        <v>529</v>
      </c>
      <c r="E883" s="12" t="s">
        <v>170</v>
      </c>
      <c r="F883">
        <v>82</v>
      </c>
      <c r="G883">
        <v>1</v>
      </c>
      <c r="H883">
        <v>1</v>
      </c>
      <c r="I883" s="31">
        <f t="shared" si="78"/>
        <v>2</v>
      </c>
      <c r="J883">
        <v>1</v>
      </c>
      <c r="K883">
        <v>0</v>
      </c>
      <c r="L883" s="3">
        <v>1</v>
      </c>
      <c r="M883" s="3">
        <v>1</v>
      </c>
      <c r="N883" s="3">
        <v>0</v>
      </c>
      <c r="O883" s="15">
        <f t="shared" si="79"/>
        <v>11</v>
      </c>
      <c r="P883">
        <v>12</v>
      </c>
      <c r="Q883">
        <v>3</v>
      </c>
      <c r="R883">
        <v>1</v>
      </c>
      <c r="S883" s="13">
        <f t="shared" si="80"/>
        <v>8.3333333333333329E-2</v>
      </c>
      <c r="T883" s="13">
        <f t="shared" si="81"/>
        <v>6.25E-2</v>
      </c>
      <c r="U883">
        <v>4</v>
      </c>
      <c r="V883">
        <v>5</v>
      </c>
      <c r="W883">
        <v>7</v>
      </c>
      <c r="X883" s="2">
        <v>132.11666666670001</v>
      </c>
      <c r="Y883" s="21">
        <v>1.6</v>
      </c>
      <c r="Z883">
        <v>1.49</v>
      </c>
      <c r="AA883">
        <v>4.45</v>
      </c>
      <c r="AB883" s="32">
        <f t="shared" si="82"/>
        <v>0.25084175084175081</v>
      </c>
      <c r="AC883">
        <v>95</v>
      </c>
      <c r="AD883">
        <v>97</v>
      </c>
      <c r="AE883" s="17">
        <f t="shared" si="83"/>
        <v>0.49479166666666669</v>
      </c>
      <c r="AF883" s="35">
        <v>2</v>
      </c>
      <c r="AG883" s="35">
        <v>12</v>
      </c>
      <c r="AH883" s="35">
        <v>20</v>
      </c>
      <c r="AI883" s="35">
        <v>88</v>
      </c>
      <c r="AJ883" s="35">
        <v>7</v>
      </c>
      <c r="AK883" s="35">
        <v>38</v>
      </c>
      <c r="AL883" s="35">
        <v>41</v>
      </c>
      <c r="AM883" s="35">
        <v>6</v>
      </c>
      <c r="AN883">
        <v>3</v>
      </c>
      <c r="AO883">
        <v>4</v>
      </c>
      <c r="AP883" s="2">
        <v>-70.87</v>
      </c>
      <c r="AQ883" s="2">
        <v>-1.3</v>
      </c>
      <c r="AR883" s="2">
        <v>75.468999999999994</v>
      </c>
      <c r="AS883" s="21">
        <v>-9.109</v>
      </c>
      <c r="AT883" s="2">
        <v>-9.9</v>
      </c>
      <c r="AU883" s="2">
        <v>2.1</v>
      </c>
      <c r="AV883" s="2">
        <v>0.7</v>
      </c>
      <c r="AW883" s="2">
        <v>0.2</v>
      </c>
      <c r="AX883" s="2">
        <v>-1.2</v>
      </c>
      <c r="AY883" s="2">
        <v>1.8</v>
      </c>
    </row>
    <row r="884" spans="1:51" x14ac:dyDescent="0.2">
      <c r="A884" s="12" t="s">
        <v>2467</v>
      </c>
      <c r="B884" s="12" t="s">
        <v>2464</v>
      </c>
      <c r="C884" t="s">
        <v>2466</v>
      </c>
      <c r="D884" t="s">
        <v>460</v>
      </c>
      <c r="E884" s="12" t="s">
        <v>178</v>
      </c>
      <c r="F884">
        <v>59</v>
      </c>
      <c r="G884">
        <v>0</v>
      </c>
      <c r="H884">
        <v>0</v>
      </c>
      <c r="I884" s="31">
        <f t="shared" si="78"/>
        <v>0</v>
      </c>
      <c r="J884">
        <v>0</v>
      </c>
      <c r="K884">
        <v>0</v>
      </c>
      <c r="L884" s="3">
        <v>0</v>
      </c>
      <c r="M884" s="3">
        <v>0</v>
      </c>
      <c r="N884" s="3">
        <v>0</v>
      </c>
      <c r="O884" s="15">
        <f t="shared" si="79"/>
        <v>0</v>
      </c>
      <c r="P884">
        <v>1</v>
      </c>
      <c r="Q884">
        <v>0</v>
      </c>
      <c r="R884">
        <v>1</v>
      </c>
      <c r="S884" s="13">
        <f t="shared" si="80"/>
        <v>0</v>
      </c>
      <c r="T884" s="13">
        <f t="shared" si="81"/>
        <v>0</v>
      </c>
      <c r="U884">
        <v>39</v>
      </c>
      <c r="V884">
        <v>10</v>
      </c>
      <c r="W884">
        <v>4</v>
      </c>
      <c r="X884" s="2">
        <v>172.28333333329999</v>
      </c>
      <c r="Y884" s="21">
        <v>2.9166666667000003</v>
      </c>
      <c r="Z884">
        <v>2.75</v>
      </c>
      <c r="AA884">
        <v>2.2000000000000002</v>
      </c>
      <c r="AB884" s="32">
        <f t="shared" si="82"/>
        <v>0.55555555555555558</v>
      </c>
      <c r="AE884" s="17" t="str">
        <f t="shared" si="83"/>
        <v xml:space="preserve"> </v>
      </c>
      <c r="AF884" s="35">
        <v>1</v>
      </c>
      <c r="AG884" s="35">
        <v>14</v>
      </c>
      <c r="AH884" s="35">
        <v>14</v>
      </c>
      <c r="AI884" s="35">
        <v>123</v>
      </c>
      <c r="AJ884" s="35">
        <v>6</v>
      </c>
      <c r="AK884" s="35">
        <v>48</v>
      </c>
      <c r="AL884" s="35">
        <v>86</v>
      </c>
      <c r="AM884" s="35">
        <v>6</v>
      </c>
      <c r="AN884">
        <v>1</v>
      </c>
      <c r="AO884">
        <v>1</v>
      </c>
      <c r="AP884" s="2">
        <v>-90.11</v>
      </c>
      <c r="AQ884" s="2">
        <v>5.2</v>
      </c>
      <c r="AR884" s="2">
        <v>98.171000000000006</v>
      </c>
      <c r="AS884" s="21">
        <v>12.457000000000001</v>
      </c>
      <c r="AT884" s="2">
        <v>-16.600000000000001</v>
      </c>
      <c r="AU884" s="2">
        <v>-1.1000000000000001</v>
      </c>
      <c r="AV884" s="2">
        <v>0.2</v>
      </c>
      <c r="AW884" s="2">
        <v>0.8</v>
      </c>
      <c r="AX884" s="2">
        <v>1.5</v>
      </c>
      <c r="AY884" s="2">
        <v>1.4</v>
      </c>
    </row>
    <row r="885" spans="1:51" x14ac:dyDescent="0.2">
      <c r="A885" s="12" t="s">
        <v>815</v>
      </c>
      <c r="B885" s="12" t="s">
        <v>816</v>
      </c>
      <c r="C885" t="s">
        <v>814</v>
      </c>
      <c r="D885" t="s">
        <v>338</v>
      </c>
      <c r="E885" s="12" t="s">
        <v>178</v>
      </c>
      <c r="F885">
        <v>77</v>
      </c>
      <c r="G885">
        <v>0</v>
      </c>
      <c r="H885">
        <v>1</v>
      </c>
      <c r="I885" s="31">
        <f t="shared" si="78"/>
        <v>1</v>
      </c>
      <c r="J885">
        <v>0</v>
      </c>
      <c r="K885">
        <v>1</v>
      </c>
      <c r="L885" s="3">
        <v>0</v>
      </c>
      <c r="M885" s="3">
        <v>0</v>
      </c>
      <c r="N885" s="3">
        <v>1</v>
      </c>
      <c r="O885" s="15">
        <f t="shared" si="79"/>
        <v>0</v>
      </c>
      <c r="P885">
        <v>5</v>
      </c>
      <c r="Q885">
        <v>1</v>
      </c>
      <c r="R885">
        <v>0</v>
      </c>
      <c r="S885" s="13">
        <f t="shared" si="80"/>
        <v>0</v>
      </c>
      <c r="T885" s="13">
        <f t="shared" si="81"/>
        <v>0</v>
      </c>
      <c r="U885">
        <v>31</v>
      </c>
      <c r="V885">
        <v>22</v>
      </c>
      <c r="W885">
        <v>7</v>
      </c>
      <c r="X885" s="2">
        <v>244.73333333330001</v>
      </c>
      <c r="Y885" s="21">
        <v>3.1666666666999999</v>
      </c>
      <c r="Z885">
        <v>3.02</v>
      </c>
      <c r="AA885">
        <v>2.19</v>
      </c>
      <c r="AB885" s="32">
        <f t="shared" si="82"/>
        <v>0.57965451055662187</v>
      </c>
      <c r="AE885" s="17" t="str">
        <f t="shared" si="83"/>
        <v xml:space="preserve"> </v>
      </c>
      <c r="AF885" s="35">
        <v>2</v>
      </c>
      <c r="AG885" s="35">
        <v>25</v>
      </c>
      <c r="AH885" s="35">
        <v>43</v>
      </c>
      <c r="AI885" s="35">
        <v>170</v>
      </c>
      <c r="AJ885" s="35">
        <v>9</v>
      </c>
      <c r="AK885" s="35">
        <v>71</v>
      </c>
      <c r="AL885" s="35">
        <v>99</v>
      </c>
      <c r="AM885" s="35">
        <v>8</v>
      </c>
      <c r="AN885">
        <v>2</v>
      </c>
      <c r="AO885">
        <v>5</v>
      </c>
      <c r="AP885" s="2">
        <v>-78.28</v>
      </c>
      <c r="AQ885" s="2">
        <v>-7.8</v>
      </c>
      <c r="AR885" s="2">
        <v>80.078000000000003</v>
      </c>
      <c r="AS885" s="21">
        <v>-2.1390000000000002</v>
      </c>
      <c r="AT885" s="2">
        <v>-22.4</v>
      </c>
      <c r="AU885" s="2">
        <v>-0.2</v>
      </c>
      <c r="AV885" s="2">
        <v>0.8</v>
      </c>
      <c r="AW885" s="2">
        <v>0.9</v>
      </c>
      <c r="AX885" s="2">
        <v>-1.7000000000000002</v>
      </c>
      <c r="AY885" s="2">
        <v>-0.1</v>
      </c>
    </row>
    <row r="886" spans="1:51" x14ac:dyDescent="0.2">
      <c r="A886" s="12" t="s">
        <v>1496</v>
      </c>
      <c r="B886" s="12" t="s">
        <v>1497</v>
      </c>
      <c r="C886" t="s">
        <v>1495</v>
      </c>
      <c r="D886" t="s">
        <v>139</v>
      </c>
      <c r="E886" s="12" t="s">
        <v>140</v>
      </c>
      <c r="F886">
        <v>70</v>
      </c>
      <c r="G886">
        <v>1</v>
      </c>
      <c r="H886">
        <v>1</v>
      </c>
      <c r="I886" s="31">
        <f t="shared" si="78"/>
        <v>2</v>
      </c>
      <c r="J886">
        <v>1</v>
      </c>
      <c r="K886">
        <v>0</v>
      </c>
      <c r="L886" s="3">
        <v>1</v>
      </c>
      <c r="M886" s="3">
        <v>1</v>
      </c>
      <c r="N886" s="3">
        <v>0</v>
      </c>
      <c r="O886" s="15">
        <f t="shared" si="79"/>
        <v>7.3333333333333339</v>
      </c>
      <c r="P886">
        <v>9</v>
      </c>
      <c r="Q886">
        <v>3</v>
      </c>
      <c r="R886">
        <v>1</v>
      </c>
      <c r="S886" s="13">
        <f t="shared" si="80"/>
        <v>0.1111111111111111</v>
      </c>
      <c r="T886" s="13">
        <f t="shared" si="81"/>
        <v>7.6923076923076927E-2</v>
      </c>
      <c r="U886">
        <v>10</v>
      </c>
      <c r="V886">
        <v>2</v>
      </c>
      <c r="W886">
        <v>2</v>
      </c>
      <c r="X886" s="2">
        <v>125.6166666667</v>
      </c>
      <c r="Y886" s="21">
        <v>1.7833333332999999</v>
      </c>
      <c r="Z886">
        <v>1.76</v>
      </c>
      <c r="AA886">
        <v>3.69</v>
      </c>
      <c r="AB886" s="32">
        <f t="shared" si="82"/>
        <v>0.32293577981651378</v>
      </c>
      <c r="AC886">
        <v>17</v>
      </c>
      <c r="AD886">
        <v>33</v>
      </c>
      <c r="AE886" s="17">
        <f t="shared" si="83"/>
        <v>0.34</v>
      </c>
      <c r="AF886" s="35">
        <v>3</v>
      </c>
      <c r="AG886" s="35">
        <v>13</v>
      </c>
      <c r="AH886" s="35">
        <v>19</v>
      </c>
      <c r="AI886" s="35">
        <v>107</v>
      </c>
      <c r="AJ886" s="35">
        <v>5</v>
      </c>
      <c r="AK886" s="35">
        <v>40</v>
      </c>
      <c r="AL886" s="35">
        <v>48</v>
      </c>
      <c r="AM886" s="35">
        <v>3</v>
      </c>
      <c r="AN886">
        <v>0</v>
      </c>
      <c r="AO886">
        <v>1</v>
      </c>
      <c r="AP886" s="2">
        <v>-86.48</v>
      </c>
      <c r="AQ886" s="2">
        <v>10.9</v>
      </c>
      <c r="AR886" s="2">
        <v>84.284999999999997</v>
      </c>
      <c r="AS886" s="21">
        <v>1.454</v>
      </c>
      <c r="AT886" s="2">
        <v>-14</v>
      </c>
      <c r="AU886" s="2">
        <v>-2.6</v>
      </c>
      <c r="AV886" s="2">
        <v>-0.5</v>
      </c>
      <c r="AW886" s="2">
        <v>0.30000000000000004</v>
      </c>
      <c r="AX886" s="2">
        <v>2.4</v>
      </c>
      <c r="AY886" s="2">
        <v>-0.4</v>
      </c>
    </row>
    <row r="887" spans="1:51" x14ac:dyDescent="0.2">
      <c r="A887" s="12" t="s">
        <v>2068</v>
      </c>
      <c r="B887" s="12" t="s">
        <v>2069</v>
      </c>
      <c r="C887" t="s">
        <v>2067</v>
      </c>
      <c r="D887" s="12" t="s">
        <v>139</v>
      </c>
      <c r="E887" s="12" t="s">
        <v>170</v>
      </c>
      <c r="F887">
        <v>59</v>
      </c>
      <c r="G887">
        <v>0</v>
      </c>
      <c r="H887">
        <v>0</v>
      </c>
      <c r="I887" s="31">
        <f t="shared" si="78"/>
        <v>0</v>
      </c>
      <c r="J887">
        <v>0</v>
      </c>
      <c r="K887">
        <v>0</v>
      </c>
      <c r="L887" s="3">
        <v>0</v>
      </c>
      <c r="M887" s="3">
        <v>0</v>
      </c>
      <c r="N887" s="3">
        <v>0</v>
      </c>
      <c r="O887" s="15">
        <f t="shared" si="79"/>
        <v>0</v>
      </c>
      <c r="P887">
        <v>1</v>
      </c>
      <c r="Q887">
        <v>0</v>
      </c>
      <c r="R887">
        <v>0</v>
      </c>
      <c r="S887" s="13">
        <f t="shared" si="80"/>
        <v>0</v>
      </c>
      <c r="T887" s="13">
        <f t="shared" si="81"/>
        <v>0</v>
      </c>
      <c r="U887">
        <v>5</v>
      </c>
      <c r="V887">
        <v>0</v>
      </c>
      <c r="W887">
        <v>1</v>
      </c>
      <c r="X887" s="2">
        <v>65</v>
      </c>
      <c r="Y887" s="21">
        <v>1.1000000000000001</v>
      </c>
      <c r="Z887">
        <v>1.08</v>
      </c>
      <c r="AA887">
        <v>4.59</v>
      </c>
      <c r="AB887" s="32">
        <f t="shared" si="82"/>
        <v>0.19047619047619049</v>
      </c>
      <c r="AC887">
        <v>75</v>
      </c>
      <c r="AD887">
        <v>56</v>
      </c>
      <c r="AE887" s="17">
        <f t="shared" si="83"/>
        <v>0.5725190839694656</v>
      </c>
      <c r="AF887" s="35">
        <v>0</v>
      </c>
      <c r="AG887" s="35">
        <v>7</v>
      </c>
      <c r="AH887" s="35">
        <v>6</v>
      </c>
      <c r="AI887" s="35">
        <v>46</v>
      </c>
      <c r="AJ887" s="35">
        <v>0</v>
      </c>
      <c r="AK887" s="35">
        <v>23</v>
      </c>
      <c r="AL887" s="35">
        <v>30</v>
      </c>
      <c r="AM887" s="35">
        <v>0</v>
      </c>
      <c r="AN887">
        <v>0</v>
      </c>
      <c r="AO887">
        <v>0</v>
      </c>
      <c r="AP887" s="2">
        <v>-93.85</v>
      </c>
      <c r="AQ887" s="2">
        <v>-20.100000000000001</v>
      </c>
      <c r="AR887" s="2">
        <v>80.388999999999996</v>
      </c>
      <c r="AS887" s="21">
        <v>1.133</v>
      </c>
      <c r="AT887" s="2">
        <v>-6.3</v>
      </c>
      <c r="AU887" s="2">
        <v>0.5</v>
      </c>
      <c r="AV887" s="2">
        <v>0.5</v>
      </c>
      <c r="AW887" s="2">
        <v>-0.5</v>
      </c>
      <c r="AX887" s="2">
        <v>1.2</v>
      </c>
      <c r="AY887" s="2">
        <v>1.7000000000000002</v>
      </c>
    </row>
    <row r="888" spans="1:51" x14ac:dyDescent="0.2">
      <c r="A888" s="27"/>
      <c r="B888" s="27"/>
      <c r="C888" s="25"/>
      <c r="D888" s="25"/>
    </row>
    <row r="889" spans="1:51" x14ac:dyDescent="0.2">
      <c r="A889" s="12"/>
      <c r="B889" s="12"/>
      <c r="C889" s="28"/>
      <c r="D889" s="28"/>
    </row>
    <row r="890" spans="1:51" x14ac:dyDescent="0.2">
      <c r="A890" s="12"/>
      <c r="B890" s="12"/>
      <c r="C890" s="28"/>
      <c r="D890" s="28"/>
    </row>
    <row r="891" spans="1:51" x14ac:dyDescent="0.2">
      <c r="A891" s="12"/>
      <c r="B891" s="12"/>
      <c r="C891" s="28"/>
      <c r="D891" s="28"/>
    </row>
    <row r="892" spans="1:51" x14ac:dyDescent="0.2">
      <c r="A892" s="12"/>
      <c r="B892" s="12"/>
      <c r="C892" s="28"/>
      <c r="D892" s="28"/>
    </row>
    <row r="893" spans="1:51" x14ac:dyDescent="0.2">
      <c r="A893" s="12"/>
      <c r="B893" s="12"/>
      <c r="C893" s="28"/>
      <c r="D893" s="28"/>
    </row>
    <row r="894" spans="1:51" x14ac:dyDescent="0.2">
      <c r="A894" s="12"/>
      <c r="B894" s="12"/>
      <c r="C894" s="28"/>
      <c r="D894" s="28"/>
    </row>
    <row r="895" spans="1:51" x14ac:dyDescent="0.2">
      <c r="A895" s="12"/>
      <c r="B895" s="12"/>
      <c r="C895" s="28"/>
      <c r="D895" s="28"/>
    </row>
    <row r="896" spans="1:51" x14ac:dyDescent="0.2">
      <c r="A896" s="12"/>
      <c r="B896" s="12"/>
      <c r="C896" s="28"/>
      <c r="D896" s="28"/>
    </row>
    <row r="897" spans="1:4" x14ac:dyDescent="0.2">
      <c r="A897" s="12"/>
      <c r="B897" s="12"/>
      <c r="C897" s="28"/>
      <c r="D897" s="28"/>
    </row>
    <row r="898" spans="1:4" x14ac:dyDescent="0.2">
      <c r="A898" s="12"/>
      <c r="B898" s="12"/>
      <c r="C898" s="28"/>
      <c r="D898" s="28"/>
    </row>
    <row r="899" spans="1:4" x14ac:dyDescent="0.2">
      <c r="A899" s="12"/>
      <c r="B899" s="12"/>
      <c r="C899" s="28"/>
      <c r="D899" s="28"/>
    </row>
    <row r="900" spans="1:4" x14ac:dyDescent="0.2">
      <c r="A900" s="12"/>
      <c r="B900" s="12"/>
      <c r="C900" s="28"/>
      <c r="D900" s="28"/>
    </row>
    <row r="901" spans="1:4" x14ac:dyDescent="0.2">
      <c r="A901" s="12"/>
      <c r="B901" s="12"/>
      <c r="C901" s="28"/>
      <c r="D901" s="28"/>
    </row>
    <row r="902" spans="1:4" x14ac:dyDescent="0.2">
      <c r="A902" s="12"/>
      <c r="B902" s="12"/>
      <c r="C902" s="28"/>
      <c r="D902" s="28"/>
    </row>
    <row r="903" spans="1:4" x14ac:dyDescent="0.2">
      <c r="A903" s="12"/>
      <c r="B903" s="12"/>
      <c r="C903" s="28"/>
      <c r="D903" s="28"/>
    </row>
    <row r="904" spans="1:4" x14ac:dyDescent="0.2">
      <c r="A904" s="12"/>
      <c r="B904" s="12"/>
      <c r="C904" s="28"/>
      <c r="D904" s="28"/>
    </row>
    <row r="905" spans="1:4" x14ac:dyDescent="0.2">
      <c r="A905" s="12"/>
      <c r="B905" s="12"/>
      <c r="C905" s="28"/>
      <c r="D905" s="28"/>
    </row>
    <row r="906" spans="1:4" x14ac:dyDescent="0.2">
      <c r="A906" s="12"/>
      <c r="B906" s="12"/>
      <c r="C906" s="28"/>
      <c r="D906" s="28"/>
    </row>
    <row r="907" spans="1:4" x14ac:dyDescent="0.2">
      <c r="A907" s="12"/>
      <c r="B907" s="12"/>
      <c r="C907" s="28"/>
      <c r="D907" s="28"/>
    </row>
    <row r="908" spans="1:4" x14ac:dyDescent="0.2">
      <c r="A908" s="12"/>
      <c r="B908" s="12"/>
      <c r="C908" s="28"/>
      <c r="D908" s="28"/>
    </row>
    <row r="909" spans="1:4" x14ac:dyDescent="0.2">
      <c r="A909" s="12"/>
      <c r="B909" s="12"/>
      <c r="C909" s="28"/>
      <c r="D909" s="28"/>
    </row>
    <row r="910" spans="1:4" x14ac:dyDescent="0.2">
      <c r="A910" s="12"/>
      <c r="B910" s="12"/>
      <c r="C910" s="28"/>
      <c r="D910" s="28"/>
    </row>
    <row r="911" spans="1:4" x14ac:dyDescent="0.2">
      <c r="A911" s="12"/>
      <c r="B911" s="12"/>
      <c r="C911" s="28"/>
      <c r="D911" s="28"/>
    </row>
    <row r="912" spans="1:4" x14ac:dyDescent="0.2">
      <c r="A912" s="12"/>
      <c r="B912" s="12"/>
      <c r="C912" s="28"/>
      <c r="D912" s="28"/>
    </row>
    <row r="913" spans="1:4" x14ac:dyDescent="0.2">
      <c r="A913" s="12"/>
      <c r="B913" s="12"/>
      <c r="C913" s="28"/>
      <c r="D913" s="28"/>
    </row>
    <row r="914" spans="1:4" x14ac:dyDescent="0.2">
      <c r="A914" s="12"/>
      <c r="B914" s="12"/>
      <c r="C914" s="28"/>
      <c r="D914" s="28"/>
    </row>
    <row r="915" spans="1:4" x14ac:dyDescent="0.2">
      <c r="A915" s="12"/>
      <c r="B915" s="12"/>
      <c r="C915" s="28"/>
      <c r="D915" s="28"/>
    </row>
    <row r="916" spans="1:4" x14ac:dyDescent="0.2">
      <c r="A916" s="12"/>
      <c r="B916" s="12"/>
      <c r="C916" s="28"/>
      <c r="D916" s="28"/>
    </row>
    <row r="917" spans="1:4" x14ac:dyDescent="0.2">
      <c r="A917" s="12"/>
      <c r="B917" s="12"/>
      <c r="C917" s="28"/>
      <c r="D917" s="28"/>
    </row>
    <row r="918" spans="1:4" x14ac:dyDescent="0.2">
      <c r="A918" s="12"/>
      <c r="B918" s="12"/>
      <c r="C918" s="28"/>
      <c r="D918" s="28"/>
    </row>
    <row r="919" spans="1:4" x14ac:dyDescent="0.2">
      <c r="A919" s="12"/>
      <c r="B919" s="12"/>
      <c r="C919" s="28"/>
      <c r="D919" s="28"/>
    </row>
    <row r="920" spans="1:4" x14ac:dyDescent="0.2">
      <c r="A920" s="12"/>
      <c r="B920" s="12"/>
      <c r="C920" s="28"/>
      <c r="D920" s="28"/>
    </row>
    <row r="921" spans="1:4" x14ac:dyDescent="0.2">
      <c r="A921" s="12"/>
      <c r="B921" s="12"/>
      <c r="C921" s="28"/>
      <c r="D921" s="28"/>
    </row>
    <row r="922" spans="1:4" x14ac:dyDescent="0.2">
      <c r="A922" s="12"/>
      <c r="B922" s="12"/>
      <c r="C922" s="28"/>
      <c r="D922" s="28"/>
    </row>
    <row r="923" spans="1:4" x14ac:dyDescent="0.2">
      <c r="A923" s="12"/>
      <c r="B923" s="12"/>
      <c r="C923" s="28"/>
      <c r="D923" s="28"/>
    </row>
    <row r="924" spans="1:4" x14ac:dyDescent="0.2">
      <c r="A924" s="12"/>
      <c r="B924" s="12"/>
      <c r="C924" s="28"/>
      <c r="D924" s="28"/>
    </row>
    <row r="925" spans="1:4" x14ac:dyDescent="0.2">
      <c r="A925" s="12"/>
      <c r="B925" s="12"/>
      <c r="C925" s="28"/>
      <c r="D925" s="28"/>
    </row>
    <row r="926" spans="1:4" x14ac:dyDescent="0.2">
      <c r="A926" s="12"/>
      <c r="B926" s="12"/>
      <c r="C926" s="28"/>
      <c r="D926" s="28"/>
    </row>
    <row r="927" spans="1:4" x14ac:dyDescent="0.2">
      <c r="A927" s="12"/>
      <c r="B927" s="12"/>
      <c r="C927" s="28"/>
      <c r="D927" s="28"/>
    </row>
    <row r="928" spans="1:4" x14ac:dyDescent="0.2">
      <c r="A928" s="12"/>
      <c r="B928" s="12"/>
      <c r="C928" s="28"/>
      <c r="D928" s="28"/>
    </row>
    <row r="929" spans="1:4" x14ac:dyDescent="0.2">
      <c r="A929" s="12"/>
      <c r="B929" s="12"/>
      <c r="C929" s="28"/>
      <c r="D929" s="28"/>
    </row>
    <row r="930" spans="1:4" x14ac:dyDescent="0.2">
      <c r="A930" s="12"/>
      <c r="B930" s="12"/>
      <c r="C930" s="28"/>
      <c r="D930" s="28"/>
    </row>
    <row r="931" spans="1:4" x14ac:dyDescent="0.2">
      <c r="A931" s="12"/>
      <c r="B931" s="12"/>
      <c r="C931" s="28"/>
      <c r="D931" s="28"/>
    </row>
    <row r="932" spans="1:4" x14ac:dyDescent="0.2">
      <c r="A932" s="12"/>
      <c r="B932" s="12"/>
      <c r="C932" s="28"/>
      <c r="D932" s="28"/>
    </row>
    <row r="933" spans="1:4" x14ac:dyDescent="0.2">
      <c r="A933" s="12"/>
      <c r="B933" s="12"/>
      <c r="C933" s="28"/>
      <c r="D933" s="28"/>
    </row>
    <row r="934" spans="1:4" x14ac:dyDescent="0.2">
      <c r="A934" s="12"/>
      <c r="B934" s="12"/>
      <c r="C934" s="28"/>
      <c r="D934" s="28"/>
    </row>
    <row r="935" spans="1:4" x14ac:dyDescent="0.2">
      <c r="A935" s="12"/>
      <c r="B935" s="12"/>
      <c r="C935" s="28"/>
      <c r="D935" s="28"/>
    </row>
    <row r="936" spans="1:4" x14ac:dyDescent="0.2">
      <c r="A936" s="12"/>
      <c r="B936" s="12"/>
      <c r="C936" s="28"/>
      <c r="D936" s="28"/>
    </row>
    <row r="937" spans="1:4" x14ac:dyDescent="0.2">
      <c r="A937" s="12"/>
      <c r="B937" s="12"/>
      <c r="C937" s="28"/>
      <c r="D937" s="28"/>
    </row>
    <row r="938" spans="1:4" x14ac:dyDescent="0.2">
      <c r="A938" s="12"/>
      <c r="B938" s="12"/>
      <c r="C938" s="28"/>
      <c r="D938" s="28"/>
    </row>
    <row r="939" spans="1:4" x14ac:dyDescent="0.2">
      <c r="A939" s="12"/>
      <c r="B939" s="12"/>
      <c r="C939" s="28"/>
      <c r="D939" s="28"/>
    </row>
    <row r="940" spans="1:4" x14ac:dyDescent="0.2">
      <c r="A940" s="12"/>
      <c r="B940" s="12"/>
      <c r="C940" s="28"/>
      <c r="D940" s="28"/>
    </row>
    <row r="941" spans="1:4" x14ac:dyDescent="0.2">
      <c r="A941" s="12"/>
      <c r="B941" s="12"/>
      <c r="C941" s="28"/>
      <c r="D941" s="28"/>
    </row>
    <row r="942" spans="1:4" x14ac:dyDescent="0.2">
      <c r="A942" s="12"/>
      <c r="B942" s="12"/>
      <c r="C942" s="28"/>
      <c r="D942" s="28"/>
    </row>
    <row r="943" spans="1:4" x14ac:dyDescent="0.2">
      <c r="A943" s="12"/>
      <c r="B943" s="12"/>
      <c r="C943" s="28"/>
      <c r="D943" s="28"/>
    </row>
    <row r="944" spans="1:4" x14ac:dyDescent="0.2">
      <c r="A944" s="12"/>
      <c r="B944" s="12"/>
      <c r="C944" s="28"/>
      <c r="D944" s="28"/>
    </row>
    <row r="945" spans="1:4" x14ac:dyDescent="0.2">
      <c r="A945" s="12"/>
      <c r="B945" s="12"/>
      <c r="C945" s="28"/>
      <c r="D945" s="28"/>
    </row>
    <row r="946" spans="1:4" x14ac:dyDescent="0.2">
      <c r="A946" s="12"/>
      <c r="B946" s="12"/>
      <c r="C946" s="28"/>
      <c r="D946" s="28"/>
    </row>
    <row r="947" spans="1:4" x14ac:dyDescent="0.2">
      <c r="A947" s="12"/>
      <c r="B947" s="12"/>
      <c r="C947" s="28"/>
      <c r="D947" s="28"/>
    </row>
    <row r="948" spans="1:4" x14ac:dyDescent="0.2">
      <c r="A948" s="12"/>
      <c r="B948" s="12"/>
      <c r="C948" s="28"/>
      <c r="D948" s="28"/>
    </row>
    <row r="949" spans="1:4" x14ac:dyDescent="0.2">
      <c r="A949" s="12"/>
      <c r="B949" s="12"/>
      <c r="C949" s="28"/>
      <c r="D949" s="28"/>
    </row>
    <row r="950" spans="1:4" x14ac:dyDescent="0.2">
      <c r="A950" s="12"/>
      <c r="B950" s="12"/>
      <c r="C950" s="28"/>
      <c r="D950" s="28"/>
    </row>
    <row r="951" spans="1:4" x14ac:dyDescent="0.2">
      <c r="A951" s="12"/>
      <c r="B951" s="12"/>
      <c r="C951" s="28"/>
      <c r="D951" s="28"/>
    </row>
    <row r="952" spans="1:4" x14ac:dyDescent="0.2">
      <c r="A952" s="12"/>
      <c r="B952" s="12"/>
      <c r="C952" s="28"/>
      <c r="D952" s="28"/>
    </row>
    <row r="953" spans="1:4" x14ac:dyDescent="0.2">
      <c r="A953" s="12"/>
      <c r="B953" s="12"/>
      <c r="C953" s="28"/>
      <c r="D953" s="28"/>
    </row>
    <row r="954" spans="1:4" x14ac:dyDescent="0.2">
      <c r="A954" s="12"/>
      <c r="B954" s="12"/>
      <c r="C954" s="28"/>
      <c r="D954" s="28"/>
    </row>
    <row r="955" spans="1:4" x14ac:dyDescent="0.2">
      <c r="A955" s="12"/>
      <c r="B955" s="12"/>
      <c r="C955" s="28"/>
      <c r="D955" s="28"/>
    </row>
    <row r="956" spans="1:4" x14ac:dyDescent="0.2">
      <c r="A956" s="12"/>
      <c r="B956" s="12"/>
      <c r="C956" s="28"/>
      <c r="D956" s="28"/>
    </row>
    <row r="957" spans="1:4" x14ac:dyDescent="0.2">
      <c r="A957" s="12"/>
      <c r="B957" s="12"/>
      <c r="C957" s="28"/>
      <c r="D957" s="28"/>
    </row>
    <row r="958" spans="1:4" x14ac:dyDescent="0.2">
      <c r="A958" s="12"/>
      <c r="B958" s="12"/>
      <c r="C958" s="28"/>
      <c r="D958" s="28"/>
    </row>
    <row r="959" spans="1:4" x14ac:dyDescent="0.2">
      <c r="A959" s="12"/>
      <c r="B959" s="12"/>
      <c r="C959" s="28"/>
      <c r="D959" s="28"/>
    </row>
    <row r="960" spans="1:4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87"/>
  <sheetViews>
    <sheetView workbookViewId="0">
      <selection activeCell="D2" sqref="D2"/>
    </sheetView>
  </sheetViews>
  <sheetFormatPr defaultColWidth="11.5703125" defaultRowHeight="12.75" x14ac:dyDescent="0.2"/>
  <cols>
    <col min="1" max="1" width="19.140625" customWidth="1"/>
    <col min="2" max="2" width="14.85546875" customWidth="1"/>
    <col min="3" max="3" width="6.42578125" customWidth="1"/>
    <col min="4" max="4" width="11.85546875" style="1" customWidth="1"/>
    <col min="5" max="5" width="4.7109375" customWidth="1"/>
    <col min="6" max="7" width="4.28515625" customWidth="1"/>
    <col min="8" max="8" width="4.42578125" customWidth="1"/>
    <col min="9" max="10" width="5" customWidth="1"/>
    <col min="11" max="11" width="5.140625" customWidth="1"/>
    <col min="12" max="12" width="5" customWidth="1"/>
    <col min="13" max="13" width="6.85546875" customWidth="1"/>
    <col min="14" max="14" width="5.85546875" style="2" customWidth="1"/>
    <col min="15" max="16" width="6.28515625" style="2" customWidth="1"/>
    <col min="17" max="17" width="5.85546875" customWidth="1"/>
    <col min="18" max="19" width="6.28515625" customWidth="1"/>
    <col min="20" max="20" width="5.42578125" customWidth="1"/>
    <col min="21" max="23" width="5.140625" customWidth="1"/>
    <col min="24" max="24" width="6" customWidth="1"/>
    <col min="25" max="25" width="4.5703125" customWidth="1"/>
    <col min="26" max="27" width="4.140625" customWidth="1"/>
    <col min="28" max="28" width="4.42578125" customWidth="1"/>
    <col min="29" max="30" width="4.85546875" customWidth="1"/>
    <col min="31" max="31" width="5.140625" customWidth="1"/>
    <col min="32" max="32" width="4.85546875" customWidth="1"/>
    <col min="33" max="33" width="6.85546875" customWidth="1"/>
    <col min="34" max="34" width="5.85546875" style="2" customWidth="1"/>
    <col min="35" max="36" width="6.28515625" style="2" customWidth="1"/>
    <col min="37" max="39" width="6.140625" customWidth="1"/>
    <col min="40" max="40" width="5.42578125" customWidth="1"/>
    <col min="41" max="42" width="5" customWidth="1"/>
    <col min="43" max="43" width="6.28515625" customWidth="1"/>
    <col min="44" max="44" width="5.85546875" customWidth="1"/>
    <col min="45" max="45" width="14.5703125" customWidth="1"/>
    <col min="46" max="46" width="6.140625" customWidth="1"/>
    <col min="47" max="47" width="14.5703125" customWidth="1"/>
    <col min="48" max="48" width="5.140625" customWidth="1"/>
    <col min="49" max="49" width="14.5703125" customWidth="1"/>
    <col min="50" max="50" width="5.140625" customWidth="1"/>
    <col min="51" max="51" width="14.42578125" customWidth="1"/>
    <col min="52" max="52" width="6.140625" customWidth="1"/>
    <col min="53" max="53" width="14.42578125" customWidth="1"/>
    <col min="54" max="54" width="5.140625" customWidth="1"/>
  </cols>
  <sheetData>
    <row r="1" spans="1:44" ht="48.75" x14ac:dyDescent="0.2">
      <c r="A1" s="6" t="s">
        <v>15</v>
      </c>
      <c r="B1" s="6" t="s">
        <v>14</v>
      </c>
      <c r="C1" s="6" t="s">
        <v>16</v>
      </c>
      <c r="D1" s="8" t="s">
        <v>19</v>
      </c>
      <c r="E1" s="4" t="s">
        <v>3970</v>
      </c>
      <c r="F1" s="4" t="s">
        <v>3971</v>
      </c>
      <c r="G1" s="4" t="s">
        <v>3972</v>
      </c>
      <c r="H1" s="4" t="s">
        <v>3973</v>
      </c>
      <c r="I1" s="4" t="s">
        <v>3974</v>
      </c>
      <c r="J1" s="4" t="s">
        <v>3975</v>
      </c>
      <c r="K1" s="4" t="s">
        <v>3976</v>
      </c>
      <c r="L1" s="4" t="s">
        <v>3977</v>
      </c>
      <c r="M1" s="4" t="s">
        <v>3978</v>
      </c>
      <c r="N1" s="9" t="s">
        <v>3979</v>
      </c>
      <c r="O1" s="9" t="s">
        <v>3980</v>
      </c>
      <c r="P1" s="9" t="s">
        <v>3981</v>
      </c>
      <c r="Q1" s="4" t="s">
        <v>3982</v>
      </c>
      <c r="R1" s="4" t="s">
        <v>3983</v>
      </c>
      <c r="S1" s="4" t="s">
        <v>3984</v>
      </c>
      <c r="T1" s="4" t="s">
        <v>3985</v>
      </c>
      <c r="U1" s="4" t="s">
        <v>3986</v>
      </c>
      <c r="V1" s="4" t="s">
        <v>3987</v>
      </c>
      <c r="W1" s="4" t="s">
        <v>3988</v>
      </c>
      <c r="X1" s="4" t="s">
        <v>3989</v>
      </c>
      <c r="Y1" s="4" t="s">
        <v>3990</v>
      </c>
      <c r="Z1" s="4" t="s">
        <v>3991</v>
      </c>
      <c r="AA1" s="4" t="s">
        <v>3992</v>
      </c>
      <c r="AB1" s="4" t="s">
        <v>3993</v>
      </c>
      <c r="AC1" s="4" t="s">
        <v>3994</v>
      </c>
      <c r="AD1" s="4" t="s">
        <v>3995</v>
      </c>
      <c r="AE1" s="4" t="s">
        <v>3996</v>
      </c>
      <c r="AF1" s="4" t="s">
        <v>3997</v>
      </c>
      <c r="AG1" s="4" t="s">
        <v>3998</v>
      </c>
      <c r="AH1" s="9" t="s">
        <v>3999</v>
      </c>
      <c r="AI1" s="9" t="s">
        <v>4000</v>
      </c>
      <c r="AJ1" s="9" t="s">
        <v>4001</v>
      </c>
      <c r="AK1" s="9" t="s">
        <v>4002</v>
      </c>
      <c r="AL1" s="9" t="s">
        <v>4003</v>
      </c>
      <c r="AM1" s="9" t="s">
        <v>4004</v>
      </c>
      <c r="AN1" s="9" t="s">
        <v>4005</v>
      </c>
      <c r="AO1" s="4" t="s">
        <v>4006</v>
      </c>
      <c r="AP1" s="4" t="s">
        <v>4007</v>
      </c>
      <c r="AQ1" s="4" t="s">
        <v>4008</v>
      </c>
      <c r="AR1" s="4" t="s">
        <v>4009</v>
      </c>
    </row>
    <row r="2" spans="1:44" x14ac:dyDescent="0.2">
      <c r="A2" s="12" t="s">
        <v>110</v>
      </c>
      <c r="B2" s="12" t="s">
        <v>111</v>
      </c>
      <c r="C2" t="s">
        <v>112</v>
      </c>
      <c r="D2" s="12" t="s">
        <v>113</v>
      </c>
      <c r="E2">
        <v>1</v>
      </c>
      <c r="F2">
        <v>0</v>
      </c>
      <c r="G2">
        <v>0</v>
      </c>
      <c r="H2">
        <v>-2</v>
      </c>
      <c r="I2">
        <v>0</v>
      </c>
      <c r="J2">
        <v>0</v>
      </c>
      <c r="K2">
        <v>0</v>
      </c>
      <c r="L2">
        <v>0</v>
      </c>
      <c r="M2" s="13">
        <f t="shared" ref="M2:M65" si="0">K2/MAX(1,K2+L2)</f>
        <v>0</v>
      </c>
      <c r="N2" s="14">
        <v>27.9</v>
      </c>
      <c r="O2" s="14">
        <v>30.6</v>
      </c>
      <c r="P2" s="14">
        <v>26.1</v>
      </c>
      <c r="Q2" s="21">
        <v>5.2666666666999999</v>
      </c>
      <c r="R2" s="21">
        <v>0</v>
      </c>
      <c r="S2" s="21">
        <v>0</v>
      </c>
      <c r="T2" s="21">
        <v>5.2666666666999999</v>
      </c>
      <c r="W2" s="18" t="str">
        <f t="shared" ref="W2:W65" si="1">IF(U2&gt;0,V2/U2," ")</f>
        <v xml:space="preserve"> 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13">
        <f t="shared" ref="AG2:AG65" si="2">AE2/MAX(1,AE2+AF2)</f>
        <v>0</v>
      </c>
      <c r="AH2" s="14">
        <v>0</v>
      </c>
      <c r="AI2" s="14">
        <v>0</v>
      </c>
      <c r="AJ2" s="14">
        <v>0</v>
      </c>
      <c r="AK2" s="21">
        <v>0</v>
      </c>
      <c r="AL2" s="21">
        <v>0</v>
      </c>
      <c r="AM2" s="21">
        <v>0</v>
      </c>
      <c r="AN2" s="21">
        <v>0</v>
      </c>
      <c r="AQ2" s="18" t="str">
        <f t="shared" ref="AQ2:AQ65" si="3">IF(AO2&gt;0,AP2/AO2," ")</f>
        <v xml:space="preserve"> </v>
      </c>
    </row>
    <row r="3" spans="1:44" x14ac:dyDescent="0.2">
      <c r="A3" s="12" t="s">
        <v>120</v>
      </c>
      <c r="B3" s="12" t="s">
        <v>121</v>
      </c>
      <c r="C3" t="s">
        <v>122</v>
      </c>
      <c r="D3" s="12" t="s">
        <v>123</v>
      </c>
      <c r="E3">
        <v>33</v>
      </c>
      <c r="F3">
        <v>4</v>
      </c>
      <c r="G3">
        <v>7</v>
      </c>
      <c r="H3">
        <v>2</v>
      </c>
      <c r="I3">
        <v>20</v>
      </c>
      <c r="J3">
        <v>10</v>
      </c>
      <c r="K3">
        <v>11</v>
      </c>
      <c r="L3">
        <v>13</v>
      </c>
      <c r="M3" s="13">
        <f t="shared" si="0"/>
        <v>0.45833333333333331</v>
      </c>
      <c r="N3" s="14">
        <v>28.9</v>
      </c>
      <c r="O3" s="14">
        <v>32.5</v>
      </c>
      <c r="P3" s="14">
        <v>26.5</v>
      </c>
      <c r="Q3" s="21">
        <v>13.6166666667</v>
      </c>
      <c r="R3" s="21">
        <v>0.88333333330000008</v>
      </c>
      <c r="S3" s="21">
        <v>0.43333333330000001</v>
      </c>
      <c r="T3" s="21">
        <v>14.95</v>
      </c>
      <c r="W3" s="18" t="str">
        <f t="shared" si="1"/>
        <v xml:space="preserve"> </v>
      </c>
      <c r="Y3">
        <v>37</v>
      </c>
      <c r="Z3">
        <v>6</v>
      </c>
      <c r="AA3">
        <v>11</v>
      </c>
      <c r="AB3">
        <v>0</v>
      </c>
      <c r="AC3">
        <v>11</v>
      </c>
      <c r="AD3">
        <v>4</v>
      </c>
      <c r="AE3">
        <v>12</v>
      </c>
      <c r="AF3">
        <v>19</v>
      </c>
      <c r="AG3" s="13">
        <f t="shared" si="2"/>
        <v>0.38709677419354838</v>
      </c>
      <c r="AH3" s="14">
        <v>28.7</v>
      </c>
      <c r="AI3" s="14">
        <v>33.1</v>
      </c>
      <c r="AJ3" s="14">
        <v>25.7</v>
      </c>
      <c r="AK3" s="21">
        <v>13.8833333333</v>
      </c>
      <c r="AL3" s="21">
        <v>0.86666666670000003</v>
      </c>
      <c r="AM3" s="21">
        <v>0.8</v>
      </c>
      <c r="AN3" s="21">
        <v>15.5666666667</v>
      </c>
      <c r="AQ3" s="18" t="str">
        <f t="shared" si="3"/>
        <v xml:space="preserve"> </v>
      </c>
    </row>
    <row r="4" spans="1:44" x14ac:dyDescent="0.2">
      <c r="A4" s="12" t="s">
        <v>129</v>
      </c>
      <c r="B4" s="12" t="s">
        <v>130</v>
      </c>
      <c r="C4" t="s">
        <v>131</v>
      </c>
      <c r="D4" s="12" t="s">
        <v>132</v>
      </c>
      <c r="E4">
        <v>15</v>
      </c>
      <c r="F4">
        <v>1</v>
      </c>
      <c r="G4">
        <v>2</v>
      </c>
      <c r="H4">
        <v>-1</v>
      </c>
      <c r="I4">
        <v>7</v>
      </c>
      <c r="J4">
        <v>2</v>
      </c>
      <c r="K4">
        <v>62</v>
      </c>
      <c r="L4">
        <v>45</v>
      </c>
      <c r="M4" s="13">
        <f t="shared" si="0"/>
        <v>0.57943925233644855</v>
      </c>
      <c r="N4" s="14">
        <v>25.7</v>
      </c>
      <c r="O4" s="14">
        <v>31</v>
      </c>
      <c r="P4" s="14">
        <v>22</v>
      </c>
      <c r="Q4" s="21">
        <v>6.7333333333000001</v>
      </c>
      <c r="R4" s="21">
        <v>3.3333333300000004E-2</v>
      </c>
      <c r="S4" s="21">
        <v>1.6333333333</v>
      </c>
      <c r="T4" s="21">
        <v>8.4</v>
      </c>
      <c r="W4" s="18" t="str">
        <f t="shared" si="1"/>
        <v xml:space="preserve"> </v>
      </c>
      <c r="Y4">
        <v>15</v>
      </c>
      <c r="Z4">
        <v>2</v>
      </c>
      <c r="AA4">
        <v>0</v>
      </c>
      <c r="AB4">
        <v>-1</v>
      </c>
      <c r="AC4">
        <v>14</v>
      </c>
      <c r="AD4">
        <v>4</v>
      </c>
      <c r="AE4">
        <v>36</v>
      </c>
      <c r="AF4">
        <v>52</v>
      </c>
      <c r="AG4" s="13">
        <f t="shared" si="2"/>
        <v>0.40909090909090912</v>
      </c>
      <c r="AH4" s="14">
        <v>27.1</v>
      </c>
      <c r="AI4" s="14">
        <v>32.299999999999997</v>
      </c>
      <c r="AJ4" s="14">
        <v>23.5</v>
      </c>
      <c r="AK4" s="21">
        <v>5.4333333333000002</v>
      </c>
      <c r="AL4" s="21">
        <v>3.3333333300000004E-2</v>
      </c>
      <c r="AM4" s="21">
        <v>2.3666666667</v>
      </c>
      <c r="AN4" s="21">
        <v>7.85</v>
      </c>
      <c r="AQ4" s="18" t="str">
        <f t="shared" si="3"/>
        <v xml:space="preserve"> </v>
      </c>
    </row>
    <row r="5" spans="1:44" x14ac:dyDescent="0.2">
      <c r="A5" s="12" t="s">
        <v>137</v>
      </c>
      <c r="B5" s="12" t="s">
        <v>138</v>
      </c>
      <c r="C5" t="s">
        <v>139</v>
      </c>
      <c r="D5" s="12" t="s">
        <v>140</v>
      </c>
      <c r="E5">
        <v>5</v>
      </c>
      <c r="F5">
        <v>1</v>
      </c>
      <c r="G5">
        <v>0</v>
      </c>
      <c r="H5">
        <v>1</v>
      </c>
      <c r="I5">
        <v>2</v>
      </c>
      <c r="J5">
        <v>1</v>
      </c>
      <c r="K5">
        <v>7</v>
      </c>
      <c r="L5">
        <v>7</v>
      </c>
      <c r="M5" s="13">
        <f t="shared" si="0"/>
        <v>0.5</v>
      </c>
      <c r="N5" s="14">
        <v>27.8</v>
      </c>
      <c r="O5" s="14">
        <v>31.5</v>
      </c>
      <c r="P5" s="14">
        <v>25.4</v>
      </c>
      <c r="Q5" s="21">
        <v>12.35</v>
      </c>
      <c r="R5" s="21">
        <v>0.31666666669999999</v>
      </c>
      <c r="S5" s="21">
        <v>0</v>
      </c>
      <c r="T5" s="21">
        <v>12.6833333333</v>
      </c>
      <c r="U5">
        <v>1</v>
      </c>
      <c r="V5">
        <v>0</v>
      </c>
      <c r="W5" s="18">
        <f t="shared" si="1"/>
        <v>0</v>
      </c>
      <c r="X5">
        <v>0</v>
      </c>
      <c r="Y5">
        <v>7</v>
      </c>
      <c r="Z5">
        <v>0</v>
      </c>
      <c r="AA5">
        <v>0</v>
      </c>
      <c r="AB5">
        <v>-1</v>
      </c>
      <c r="AC5">
        <v>2</v>
      </c>
      <c r="AD5">
        <v>1</v>
      </c>
      <c r="AE5">
        <v>3</v>
      </c>
      <c r="AF5">
        <v>9</v>
      </c>
      <c r="AG5" s="13">
        <f t="shared" si="2"/>
        <v>0.25</v>
      </c>
      <c r="AH5" s="14">
        <v>27.8</v>
      </c>
      <c r="AI5" s="14">
        <v>31.9</v>
      </c>
      <c r="AJ5" s="14">
        <v>25</v>
      </c>
      <c r="AK5" s="21">
        <v>12.2</v>
      </c>
      <c r="AL5" s="21">
        <v>0.73333333330000006</v>
      </c>
      <c r="AM5" s="21">
        <v>0</v>
      </c>
      <c r="AN5" s="21">
        <v>12.9333333333</v>
      </c>
      <c r="AO5">
        <v>0</v>
      </c>
      <c r="AP5">
        <v>0</v>
      </c>
      <c r="AQ5" s="18" t="str">
        <f t="shared" si="3"/>
        <v xml:space="preserve"> </v>
      </c>
      <c r="AR5">
        <v>0</v>
      </c>
    </row>
    <row r="6" spans="1:44" x14ac:dyDescent="0.2">
      <c r="A6" s="12" t="s">
        <v>145</v>
      </c>
      <c r="B6" s="12" t="s">
        <v>146</v>
      </c>
      <c r="C6" t="s">
        <v>147</v>
      </c>
      <c r="D6" s="12" t="s">
        <v>148</v>
      </c>
      <c r="E6">
        <v>41</v>
      </c>
      <c r="F6">
        <v>2</v>
      </c>
      <c r="G6">
        <v>4</v>
      </c>
      <c r="H6">
        <v>-10</v>
      </c>
      <c r="I6">
        <v>21</v>
      </c>
      <c r="J6">
        <v>9</v>
      </c>
      <c r="K6">
        <v>39</v>
      </c>
      <c r="L6">
        <v>43</v>
      </c>
      <c r="M6" s="13">
        <f t="shared" si="0"/>
        <v>0.47560975609756095</v>
      </c>
      <c r="N6" s="14">
        <v>27.8</v>
      </c>
      <c r="O6" s="14">
        <v>32.200000000000003</v>
      </c>
      <c r="P6" s="14">
        <v>24.8</v>
      </c>
      <c r="Q6" s="21">
        <v>9.6666666666999994</v>
      </c>
      <c r="R6" s="21">
        <v>0</v>
      </c>
      <c r="S6" s="21">
        <v>2.5</v>
      </c>
      <c r="T6" s="21">
        <v>12.2</v>
      </c>
      <c r="W6" s="18" t="str">
        <f t="shared" si="1"/>
        <v xml:space="preserve"> </v>
      </c>
      <c r="Y6">
        <v>41</v>
      </c>
      <c r="Z6">
        <v>3</v>
      </c>
      <c r="AA6">
        <v>2</v>
      </c>
      <c r="AB6">
        <v>-6</v>
      </c>
      <c r="AC6">
        <v>25</v>
      </c>
      <c r="AD6">
        <v>7</v>
      </c>
      <c r="AE6">
        <v>22</v>
      </c>
      <c r="AF6">
        <v>35</v>
      </c>
      <c r="AG6" s="13">
        <f t="shared" si="2"/>
        <v>0.38596491228070173</v>
      </c>
      <c r="AH6" s="14">
        <v>27</v>
      </c>
      <c r="AI6" s="14">
        <v>31.7</v>
      </c>
      <c r="AJ6" s="14">
        <v>23.8</v>
      </c>
      <c r="AK6" s="21">
        <v>9.1166666667000005</v>
      </c>
      <c r="AL6" s="21">
        <v>1.6666666699999999E-2</v>
      </c>
      <c r="AM6" s="21">
        <v>3.5833333333000001</v>
      </c>
      <c r="AN6" s="21">
        <v>12.7166666667</v>
      </c>
      <c r="AQ6" s="18" t="str">
        <f t="shared" si="3"/>
        <v xml:space="preserve"> </v>
      </c>
    </row>
    <row r="7" spans="1:44" x14ac:dyDescent="0.2">
      <c r="A7" s="12" t="s">
        <v>153</v>
      </c>
      <c r="B7" s="12" t="s">
        <v>154</v>
      </c>
      <c r="C7" t="s">
        <v>155</v>
      </c>
      <c r="D7" s="12" t="s">
        <v>156</v>
      </c>
      <c r="E7">
        <v>5</v>
      </c>
      <c r="F7">
        <v>0</v>
      </c>
      <c r="G7">
        <v>1</v>
      </c>
      <c r="H7">
        <v>-3</v>
      </c>
      <c r="I7">
        <v>0</v>
      </c>
      <c r="J7">
        <v>0</v>
      </c>
      <c r="K7">
        <v>0</v>
      </c>
      <c r="L7">
        <v>0</v>
      </c>
      <c r="M7" s="13">
        <f t="shared" si="0"/>
        <v>0</v>
      </c>
      <c r="N7" s="14">
        <v>26.7</v>
      </c>
      <c r="O7" s="14">
        <v>31.8</v>
      </c>
      <c r="P7" s="14">
        <v>23.4</v>
      </c>
      <c r="Q7" s="21">
        <v>10.333333333300001</v>
      </c>
      <c r="R7" s="21">
        <v>0</v>
      </c>
      <c r="S7" s="21">
        <v>0</v>
      </c>
      <c r="T7" s="21">
        <v>10.333333333300001</v>
      </c>
      <c r="W7" s="18" t="str">
        <f t="shared" si="1"/>
        <v xml:space="preserve"> </v>
      </c>
      <c r="Y7">
        <v>3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 s="13">
        <f t="shared" si="2"/>
        <v>0</v>
      </c>
      <c r="AH7" s="14">
        <v>27.6</v>
      </c>
      <c r="AI7" s="14">
        <v>32.799999999999997</v>
      </c>
      <c r="AJ7" s="14">
        <v>24</v>
      </c>
      <c r="AK7" s="21">
        <v>11.6</v>
      </c>
      <c r="AL7" s="21">
        <v>0.71666666670000001</v>
      </c>
      <c r="AM7" s="21">
        <v>0</v>
      </c>
      <c r="AN7" s="21">
        <v>12.333333333300001</v>
      </c>
      <c r="AQ7" s="18" t="str">
        <f t="shared" si="3"/>
        <v xml:space="preserve"> </v>
      </c>
    </row>
    <row r="8" spans="1:44" x14ac:dyDescent="0.2">
      <c r="A8" s="12" t="s">
        <v>160</v>
      </c>
      <c r="B8" s="12" t="s">
        <v>161</v>
      </c>
      <c r="C8" t="s">
        <v>162</v>
      </c>
      <c r="D8" s="12" t="s">
        <v>148</v>
      </c>
      <c r="E8">
        <v>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 s="13">
        <f t="shared" si="0"/>
        <v>0</v>
      </c>
      <c r="N8" s="14">
        <v>28.7</v>
      </c>
      <c r="O8" s="14">
        <v>31.9</v>
      </c>
      <c r="P8" s="14">
        <v>26.5</v>
      </c>
      <c r="Q8" s="21">
        <v>12.266666666700001</v>
      </c>
      <c r="R8" s="21">
        <v>0.56666666669999999</v>
      </c>
      <c r="S8" s="21">
        <v>0.53333333329999999</v>
      </c>
      <c r="T8" s="21">
        <v>13.3666666667</v>
      </c>
      <c r="U8">
        <v>1</v>
      </c>
      <c r="V8">
        <v>0</v>
      </c>
      <c r="W8" s="1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3">
        <f t="shared" si="2"/>
        <v>0</v>
      </c>
      <c r="AH8" s="14">
        <v>0</v>
      </c>
      <c r="AI8" s="14">
        <v>0</v>
      </c>
      <c r="AJ8" s="14">
        <v>0</v>
      </c>
      <c r="AK8" s="21">
        <v>0</v>
      </c>
      <c r="AL8" s="21">
        <v>0</v>
      </c>
      <c r="AM8" s="21">
        <v>0</v>
      </c>
      <c r="AN8" s="21">
        <v>0</v>
      </c>
      <c r="AO8">
        <v>0</v>
      </c>
      <c r="AP8">
        <v>0</v>
      </c>
      <c r="AQ8" s="18" t="str">
        <f t="shared" si="3"/>
        <v xml:space="preserve"> </v>
      </c>
      <c r="AR8">
        <v>0</v>
      </c>
    </row>
    <row r="9" spans="1:44" x14ac:dyDescent="0.2">
      <c r="A9" s="12" t="s">
        <v>167</v>
      </c>
      <c r="B9" s="12" t="s">
        <v>168</v>
      </c>
      <c r="C9" t="s">
        <v>169</v>
      </c>
      <c r="D9" s="12" t="s">
        <v>170</v>
      </c>
      <c r="E9">
        <v>3</v>
      </c>
      <c r="F9">
        <v>0</v>
      </c>
      <c r="G9">
        <v>0</v>
      </c>
      <c r="H9">
        <v>-1</v>
      </c>
      <c r="I9">
        <v>0</v>
      </c>
      <c r="J9">
        <v>0</v>
      </c>
      <c r="K9">
        <v>3</v>
      </c>
      <c r="L9">
        <v>8</v>
      </c>
      <c r="M9" s="13">
        <f t="shared" si="0"/>
        <v>0.27272727272727271</v>
      </c>
      <c r="N9" s="14">
        <v>24.9</v>
      </c>
      <c r="O9" s="14">
        <v>30.1</v>
      </c>
      <c r="P9" s="14">
        <v>21.5</v>
      </c>
      <c r="Q9" s="21">
        <v>5.3166666666999998</v>
      </c>
      <c r="R9" s="21">
        <v>0</v>
      </c>
      <c r="S9" s="21">
        <v>0</v>
      </c>
      <c r="T9" s="21">
        <v>5.3166666666999998</v>
      </c>
      <c r="W9" s="18" t="str">
        <f t="shared" si="1"/>
        <v xml:space="preserve"> </v>
      </c>
      <c r="Y9">
        <v>6</v>
      </c>
      <c r="Z9">
        <v>1</v>
      </c>
      <c r="AA9">
        <v>0</v>
      </c>
      <c r="AB9">
        <v>-2</v>
      </c>
      <c r="AC9">
        <v>0</v>
      </c>
      <c r="AD9">
        <v>0</v>
      </c>
      <c r="AE9">
        <v>6</v>
      </c>
      <c r="AF9">
        <v>4</v>
      </c>
      <c r="AG9" s="13">
        <f t="shared" si="2"/>
        <v>0.6</v>
      </c>
      <c r="AH9" s="14">
        <v>27.8</v>
      </c>
      <c r="AI9" s="14">
        <v>32.700000000000003</v>
      </c>
      <c r="AJ9" s="14">
        <v>24.6</v>
      </c>
      <c r="AK9" s="21">
        <v>5</v>
      </c>
      <c r="AL9" s="21">
        <v>0</v>
      </c>
      <c r="AM9" s="21">
        <v>0</v>
      </c>
      <c r="AN9" s="21">
        <v>5</v>
      </c>
      <c r="AQ9" s="18" t="str">
        <f t="shared" si="3"/>
        <v xml:space="preserve"> </v>
      </c>
    </row>
    <row r="10" spans="1:44" x14ac:dyDescent="0.2">
      <c r="A10" s="12" t="s">
        <v>175</v>
      </c>
      <c r="B10" s="12" t="s">
        <v>176</v>
      </c>
      <c r="C10" t="s">
        <v>177</v>
      </c>
      <c r="D10" s="12" t="s">
        <v>178</v>
      </c>
      <c r="E10">
        <v>4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 s="13">
        <f t="shared" si="0"/>
        <v>0</v>
      </c>
      <c r="N10" s="14">
        <v>25.7</v>
      </c>
      <c r="O10" s="14">
        <v>32.200000000000003</v>
      </c>
      <c r="P10" s="14">
        <v>21.4</v>
      </c>
      <c r="Q10" s="21">
        <v>7.6166666667000005</v>
      </c>
      <c r="R10" s="21">
        <v>0</v>
      </c>
      <c r="S10" s="21">
        <v>0</v>
      </c>
      <c r="T10" s="21">
        <v>7.6166666667000005</v>
      </c>
      <c r="W10" s="18" t="str">
        <f t="shared" si="1"/>
        <v xml:space="preserve"> </v>
      </c>
      <c r="Y10">
        <v>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13">
        <f t="shared" si="2"/>
        <v>0</v>
      </c>
      <c r="AH10" s="14">
        <v>27.8</v>
      </c>
      <c r="AI10" s="14">
        <v>32.700000000000003</v>
      </c>
      <c r="AJ10" s="14">
        <v>24.5</v>
      </c>
      <c r="AK10" s="21">
        <v>6.6</v>
      </c>
      <c r="AL10" s="21">
        <v>1.6666666699999999E-2</v>
      </c>
      <c r="AM10" s="21">
        <v>0.60000000000000009</v>
      </c>
      <c r="AN10" s="21">
        <v>7.2166666667000001</v>
      </c>
      <c r="AQ10" s="18" t="str">
        <f t="shared" si="3"/>
        <v xml:space="preserve"> </v>
      </c>
    </row>
    <row r="11" spans="1:44" x14ac:dyDescent="0.2">
      <c r="A11" s="12" t="s">
        <v>184</v>
      </c>
      <c r="B11" s="12" t="s">
        <v>185</v>
      </c>
      <c r="C11" t="s">
        <v>122</v>
      </c>
      <c r="D11" s="12" t="s">
        <v>148</v>
      </c>
      <c r="E11">
        <v>33</v>
      </c>
      <c r="F11">
        <v>10</v>
      </c>
      <c r="G11">
        <v>12</v>
      </c>
      <c r="H11">
        <v>-3</v>
      </c>
      <c r="I11">
        <v>4</v>
      </c>
      <c r="J11">
        <v>2</v>
      </c>
      <c r="K11">
        <v>2</v>
      </c>
      <c r="L11">
        <v>5</v>
      </c>
      <c r="M11" s="13">
        <f t="shared" si="0"/>
        <v>0.2857142857142857</v>
      </c>
      <c r="N11" s="14">
        <v>28.8</v>
      </c>
      <c r="O11" s="14">
        <v>32.799999999999997</v>
      </c>
      <c r="P11" s="14">
        <v>26.1</v>
      </c>
      <c r="Q11" s="21">
        <v>13.7166666667</v>
      </c>
      <c r="R11" s="21">
        <v>3.5333333332999999</v>
      </c>
      <c r="S11" s="21">
        <v>0.15</v>
      </c>
      <c r="T11" s="21">
        <v>17.399999999999999</v>
      </c>
      <c r="U11">
        <v>6</v>
      </c>
      <c r="V11">
        <v>1</v>
      </c>
      <c r="W11" s="18">
        <f t="shared" si="1"/>
        <v>0.16666666666666666</v>
      </c>
      <c r="X11">
        <v>0</v>
      </c>
      <c r="Y11">
        <v>35</v>
      </c>
      <c r="Z11">
        <v>8</v>
      </c>
      <c r="AA11">
        <v>19</v>
      </c>
      <c r="AB11">
        <v>5</v>
      </c>
      <c r="AC11">
        <v>6</v>
      </c>
      <c r="AD11">
        <v>3</v>
      </c>
      <c r="AE11">
        <v>3</v>
      </c>
      <c r="AF11">
        <v>4</v>
      </c>
      <c r="AG11" s="13">
        <f t="shared" si="2"/>
        <v>0.42857142857142855</v>
      </c>
      <c r="AH11" s="14">
        <v>29.1</v>
      </c>
      <c r="AI11" s="14">
        <v>33.4</v>
      </c>
      <c r="AJ11" s="14">
        <v>26.3</v>
      </c>
      <c r="AK11" s="21">
        <v>13.35</v>
      </c>
      <c r="AL11" s="21">
        <v>2.9</v>
      </c>
      <c r="AM11" s="21">
        <v>0.18333333330000001</v>
      </c>
      <c r="AN11" s="21">
        <v>16.4666666667</v>
      </c>
      <c r="AO11">
        <v>4</v>
      </c>
      <c r="AP11">
        <v>1</v>
      </c>
      <c r="AQ11" s="18">
        <f t="shared" si="3"/>
        <v>0.25</v>
      </c>
      <c r="AR11">
        <v>1</v>
      </c>
    </row>
    <row r="12" spans="1:44" x14ac:dyDescent="0.2">
      <c r="A12" s="12" t="s">
        <v>190</v>
      </c>
      <c r="B12" s="12" t="s">
        <v>191</v>
      </c>
      <c r="C12" t="s">
        <v>192</v>
      </c>
      <c r="D12" s="12" t="s">
        <v>178</v>
      </c>
      <c r="E12">
        <v>32</v>
      </c>
      <c r="F12">
        <v>0</v>
      </c>
      <c r="G12">
        <v>5</v>
      </c>
      <c r="H12">
        <v>11</v>
      </c>
      <c r="I12">
        <v>34</v>
      </c>
      <c r="J12">
        <v>14</v>
      </c>
      <c r="K12">
        <v>0</v>
      </c>
      <c r="L12">
        <v>0</v>
      </c>
      <c r="M12" s="13">
        <f t="shared" si="0"/>
        <v>0</v>
      </c>
      <c r="N12" s="14">
        <v>27.6</v>
      </c>
      <c r="O12" s="14">
        <v>33</v>
      </c>
      <c r="P12" s="14">
        <v>23.9</v>
      </c>
      <c r="Q12" s="21">
        <v>14.95</v>
      </c>
      <c r="R12" s="21">
        <v>0.1</v>
      </c>
      <c r="S12" s="21">
        <v>2.3833333333</v>
      </c>
      <c r="T12" s="21">
        <v>17.45</v>
      </c>
      <c r="W12" s="18" t="str">
        <f t="shared" si="1"/>
        <v xml:space="preserve"> </v>
      </c>
      <c r="Y12">
        <v>36</v>
      </c>
      <c r="Z12">
        <v>0</v>
      </c>
      <c r="AA12">
        <v>5</v>
      </c>
      <c r="AB12">
        <v>9</v>
      </c>
      <c r="AC12">
        <v>41</v>
      </c>
      <c r="AD12">
        <v>16</v>
      </c>
      <c r="AE12">
        <v>0</v>
      </c>
      <c r="AF12">
        <v>0</v>
      </c>
      <c r="AG12" s="13">
        <f t="shared" si="2"/>
        <v>0</v>
      </c>
      <c r="AH12" s="14">
        <v>28.3</v>
      </c>
      <c r="AI12" s="14">
        <v>32.9</v>
      </c>
      <c r="AJ12" s="14">
        <v>25.2</v>
      </c>
      <c r="AK12" s="21">
        <v>15.4333333333</v>
      </c>
      <c r="AL12" s="21">
        <v>3.3333333300000004E-2</v>
      </c>
      <c r="AM12" s="21">
        <v>2.15</v>
      </c>
      <c r="AN12" s="21">
        <v>17.633333333300001</v>
      </c>
      <c r="AQ12" s="18" t="str">
        <f t="shared" si="3"/>
        <v xml:space="preserve"> </v>
      </c>
    </row>
    <row r="13" spans="1:44" x14ac:dyDescent="0.2">
      <c r="A13" s="12" t="s">
        <v>198</v>
      </c>
      <c r="B13" s="12" t="s">
        <v>191</v>
      </c>
      <c r="C13" t="s">
        <v>199</v>
      </c>
      <c r="D13" s="12" t="s">
        <v>178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3">
        <f t="shared" si="0"/>
        <v>0</v>
      </c>
      <c r="N13" s="14">
        <v>0</v>
      </c>
      <c r="O13" s="14">
        <v>0</v>
      </c>
      <c r="P13" s="14">
        <v>0</v>
      </c>
      <c r="Q13" s="21">
        <v>0</v>
      </c>
      <c r="R13" s="21">
        <v>0</v>
      </c>
      <c r="S13" s="21">
        <v>0</v>
      </c>
      <c r="T13" s="21">
        <v>0</v>
      </c>
      <c r="W13" s="18" t="str">
        <f t="shared" si="1"/>
        <v xml:space="preserve"> </v>
      </c>
      <c r="Y13">
        <v>3</v>
      </c>
      <c r="Z13">
        <v>0</v>
      </c>
      <c r="AA13">
        <v>0</v>
      </c>
      <c r="AB13">
        <v>-1</v>
      </c>
      <c r="AC13">
        <v>0</v>
      </c>
      <c r="AD13">
        <v>0</v>
      </c>
      <c r="AE13">
        <v>0</v>
      </c>
      <c r="AF13">
        <v>0</v>
      </c>
      <c r="AG13" s="13">
        <f t="shared" si="2"/>
        <v>0</v>
      </c>
      <c r="AH13" s="14">
        <v>26.9</v>
      </c>
      <c r="AI13" s="14">
        <v>30.2</v>
      </c>
      <c r="AJ13" s="14">
        <v>24.6</v>
      </c>
      <c r="AK13" s="21">
        <v>14.4333333333</v>
      </c>
      <c r="AL13" s="21">
        <v>0</v>
      </c>
      <c r="AM13" s="21">
        <v>0</v>
      </c>
      <c r="AN13" s="21">
        <v>14.4333333333</v>
      </c>
      <c r="AQ13" s="18" t="str">
        <f t="shared" si="3"/>
        <v xml:space="preserve"> </v>
      </c>
    </row>
    <row r="14" spans="1:44" x14ac:dyDescent="0.2">
      <c r="A14" s="12" t="s">
        <v>138</v>
      </c>
      <c r="B14" s="12" t="s">
        <v>203</v>
      </c>
      <c r="C14" t="s">
        <v>122</v>
      </c>
      <c r="D14" s="12" t="s">
        <v>178</v>
      </c>
      <c r="E14">
        <v>1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s="13">
        <f t="shared" si="0"/>
        <v>0</v>
      </c>
      <c r="N14" s="14">
        <v>28.9</v>
      </c>
      <c r="O14" s="14">
        <v>33.700000000000003</v>
      </c>
      <c r="P14" s="14">
        <v>25.7</v>
      </c>
      <c r="Q14" s="21">
        <v>18.583333333300001</v>
      </c>
      <c r="R14" s="21">
        <v>0</v>
      </c>
      <c r="S14" s="21">
        <v>0</v>
      </c>
      <c r="T14" s="21">
        <v>18.583333333300001</v>
      </c>
      <c r="W14" s="18" t="str">
        <f t="shared" si="1"/>
        <v xml:space="preserve"> </v>
      </c>
      <c r="Y14">
        <v>1</v>
      </c>
      <c r="Z14">
        <v>0</v>
      </c>
      <c r="AA14">
        <v>0</v>
      </c>
      <c r="AB14">
        <v>-2</v>
      </c>
      <c r="AC14">
        <v>0</v>
      </c>
      <c r="AD14">
        <v>0</v>
      </c>
      <c r="AE14">
        <v>0</v>
      </c>
      <c r="AF14">
        <v>0</v>
      </c>
      <c r="AG14" s="13">
        <f t="shared" si="2"/>
        <v>0</v>
      </c>
      <c r="AH14" s="14">
        <v>25.8</v>
      </c>
      <c r="AI14" s="14">
        <v>30.2</v>
      </c>
      <c r="AJ14" s="14">
        <v>22.9</v>
      </c>
      <c r="AK14" s="21">
        <v>12.9333333333</v>
      </c>
      <c r="AL14" s="21">
        <v>2.4666666667000001</v>
      </c>
      <c r="AM14" s="21">
        <v>0.45</v>
      </c>
      <c r="AN14" s="21">
        <v>15.85</v>
      </c>
      <c r="AQ14" s="18" t="str">
        <f t="shared" si="3"/>
        <v xml:space="preserve"> </v>
      </c>
    </row>
    <row r="15" spans="1:44" x14ac:dyDescent="0.2">
      <c r="A15" s="12" t="s">
        <v>208</v>
      </c>
      <c r="B15" s="12" t="s">
        <v>209</v>
      </c>
      <c r="C15" t="s">
        <v>210</v>
      </c>
      <c r="D15" s="12" t="s">
        <v>178</v>
      </c>
      <c r="E15">
        <v>41</v>
      </c>
      <c r="F15">
        <v>2</v>
      </c>
      <c r="G15">
        <v>10</v>
      </c>
      <c r="H15">
        <v>-2</v>
      </c>
      <c r="I15">
        <v>8</v>
      </c>
      <c r="J15">
        <v>4</v>
      </c>
      <c r="K15">
        <v>0</v>
      </c>
      <c r="L15">
        <v>0</v>
      </c>
      <c r="M15" s="13">
        <f t="shared" si="0"/>
        <v>0</v>
      </c>
      <c r="N15" s="14">
        <v>29.7</v>
      </c>
      <c r="O15" s="14">
        <v>33.4</v>
      </c>
      <c r="P15" s="14">
        <v>27.3</v>
      </c>
      <c r="Q15" s="21">
        <v>16.866666666699999</v>
      </c>
      <c r="R15" s="21">
        <v>3.3333333300000004E-2</v>
      </c>
      <c r="S15" s="21">
        <v>3.7333333333000001</v>
      </c>
      <c r="T15" s="21">
        <v>20.65</v>
      </c>
      <c r="W15" s="18" t="str">
        <f t="shared" si="1"/>
        <v xml:space="preserve"> </v>
      </c>
      <c r="Y15">
        <v>41</v>
      </c>
      <c r="Z15">
        <v>0</v>
      </c>
      <c r="AA15">
        <v>6</v>
      </c>
      <c r="AB15">
        <v>-5</v>
      </c>
      <c r="AC15">
        <v>18</v>
      </c>
      <c r="AD15">
        <v>9</v>
      </c>
      <c r="AE15">
        <v>0</v>
      </c>
      <c r="AF15">
        <v>0</v>
      </c>
      <c r="AG15" s="13">
        <f t="shared" si="2"/>
        <v>0</v>
      </c>
      <c r="AH15" s="14">
        <v>29.1</v>
      </c>
      <c r="AI15" s="14">
        <v>33.1</v>
      </c>
      <c r="AJ15" s="14">
        <v>26.4</v>
      </c>
      <c r="AK15" s="21">
        <v>17</v>
      </c>
      <c r="AL15" s="21">
        <v>6.6666666700000002E-2</v>
      </c>
      <c r="AM15" s="21">
        <v>3.3166666666999998</v>
      </c>
      <c r="AN15" s="21">
        <v>20.399999999999999</v>
      </c>
      <c r="AQ15" s="18" t="str">
        <f t="shared" si="3"/>
        <v xml:space="preserve"> </v>
      </c>
    </row>
    <row r="16" spans="1:44" x14ac:dyDescent="0.2">
      <c r="A16" s="12" t="s">
        <v>214</v>
      </c>
      <c r="B16" s="12" t="s">
        <v>215</v>
      </c>
      <c r="C16" t="s">
        <v>122</v>
      </c>
      <c r="D16" s="12" t="s">
        <v>170</v>
      </c>
      <c r="E16">
        <v>31</v>
      </c>
      <c r="F16">
        <v>3</v>
      </c>
      <c r="G16">
        <v>6</v>
      </c>
      <c r="H16">
        <v>-9</v>
      </c>
      <c r="I16">
        <v>6</v>
      </c>
      <c r="J16">
        <v>3</v>
      </c>
      <c r="K16">
        <v>178</v>
      </c>
      <c r="L16">
        <v>147</v>
      </c>
      <c r="M16" s="13">
        <f t="shared" si="0"/>
        <v>0.5476923076923077</v>
      </c>
      <c r="N16" s="14">
        <v>27.3</v>
      </c>
      <c r="O16" s="14">
        <v>31.7</v>
      </c>
      <c r="P16" s="14">
        <v>24.4</v>
      </c>
      <c r="Q16" s="21">
        <v>10.583333333300001</v>
      </c>
      <c r="R16" s="21">
        <v>0.2</v>
      </c>
      <c r="S16" s="21">
        <v>2.3833333333</v>
      </c>
      <c r="T16" s="21">
        <v>13.1833333333</v>
      </c>
      <c r="W16" s="18" t="str">
        <f t="shared" si="1"/>
        <v xml:space="preserve"> </v>
      </c>
      <c r="Y16">
        <v>34</v>
      </c>
      <c r="Z16">
        <v>5</v>
      </c>
      <c r="AA16">
        <v>3</v>
      </c>
      <c r="AB16">
        <v>-2</v>
      </c>
      <c r="AC16">
        <v>6</v>
      </c>
      <c r="AD16">
        <v>3</v>
      </c>
      <c r="AE16">
        <v>167</v>
      </c>
      <c r="AF16">
        <v>179</v>
      </c>
      <c r="AG16" s="13">
        <f t="shared" si="2"/>
        <v>0.48265895953757226</v>
      </c>
      <c r="AH16" s="14">
        <v>27.7</v>
      </c>
      <c r="AI16" s="14">
        <v>31.5</v>
      </c>
      <c r="AJ16" s="14">
        <v>25.1</v>
      </c>
      <c r="AK16" s="21">
        <v>11.2833333333</v>
      </c>
      <c r="AL16" s="21">
        <v>0.28333333329999999</v>
      </c>
      <c r="AM16" s="21">
        <v>2.8166666666999998</v>
      </c>
      <c r="AN16" s="21">
        <v>14.4</v>
      </c>
      <c r="AQ16" s="18" t="str">
        <f t="shared" si="3"/>
        <v xml:space="preserve"> </v>
      </c>
    </row>
    <row r="17" spans="1:44" x14ac:dyDescent="0.2">
      <c r="A17" s="12" t="s">
        <v>221</v>
      </c>
      <c r="B17" s="12" t="s">
        <v>222</v>
      </c>
      <c r="C17" t="s">
        <v>223</v>
      </c>
      <c r="D17" s="12" t="s">
        <v>170</v>
      </c>
      <c r="E17">
        <v>40</v>
      </c>
      <c r="F17">
        <v>11</v>
      </c>
      <c r="G17">
        <v>9</v>
      </c>
      <c r="H17">
        <v>-4</v>
      </c>
      <c r="I17">
        <v>16</v>
      </c>
      <c r="J17">
        <v>8</v>
      </c>
      <c r="K17">
        <v>257</v>
      </c>
      <c r="L17">
        <v>213</v>
      </c>
      <c r="M17" s="13">
        <f t="shared" si="0"/>
        <v>0.54680851063829783</v>
      </c>
      <c r="N17" s="14">
        <v>28.1</v>
      </c>
      <c r="O17" s="14">
        <v>32.4</v>
      </c>
      <c r="P17" s="14">
        <v>25.3</v>
      </c>
      <c r="Q17" s="21">
        <v>12.1</v>
      </c>
      <c r="R17" s="21">
        <v>2.0499999999999998</v>
      </c>
      <c r="S17" s="21">
        <v>2.15</v>
      </c>
      <c r="T17" s="21">
        <v>16.316666666700002</v>
      </c>
      <c r="U17">
        <v>1</v>
      </c>
      <c r="V17">
        <v>0</v>
      </c>
      <c r="W17" s="18">
        <f t="shared" si="1"/>
        <v>0</v>
      </c>
      <c r="X17">
        <v>0</v>
      </c>
      <c r="Y17">
        <v>41</v>
      </c>
      <c r="Z17">
        <v>11</v>
      </c>
      <c r="AA17">
        <v>8</v>
      </c>
      <c r="AB17">
        <v>2</v>
      </c>
      <c r="AC17">
        <v>4</v>
      </c>
      <c r="AD17">
        <v>2</v>
      </c>
      <c r="AE17">
        <v>219</v>
      </c>
      <c r="AF17">
        <v>276</v>
      </c>
      <c r="AG17" s="13">
        <f t="shared" si="2"/>
        <v>0.44242424242424244</v>
      </c>
      <c r="AH17" s="14">
        <v>28.9</v>
      </c>
      <c r="AI17" s="14">
        <v>32.799999999999997</v>
      </c>
      <c r="AJ17" s="14">
        <v>26.2</v>
      </c>
      <c r="AK17" s="21">
        <v>12.8166666667</v>
      </c>
      <c r="AL17" s="21">
        <v>1.9833333333000001</v>
      </c>
      <c r="AM17" s="21">
        <v>2.0333333332999999</v>
      </c>
      <c r="AN17" s="21">
        <v>16.850000000000001</v>
      </c>
      <c r="AO17">
        <v>2</v>
      </c>
      <c r="AP17">
        <v>1</v>
      </c>
      <c r="AQ17" s="18">
        <f t="shared" si="3"/>
        <v>0.5</v>
      </c>
      <c r="AR17">
        <v>0</v>
      </c>
    </row>
    <row r="18" spans="1:44" x14ac:dyDescent="0.2">
      <c r="A18" s="12" t="s">
        <v>227</v>
      </c>
      <c r="B18" s="12" t="s">
        <v>228</v>
      </c>
      <c r="C18" t="s">
        <v>177</v>
      </c>
      <c r="D18" s="12" t="s">
        <v>229</v>
      </c>
      <c r="E18">
        <v>7</v>
      </c>
      <c r="F18">
        <v>1</v>
      </c>
      <c r="G18">
        <v>1</v>
      </c>
      <c r="H18">
        <v>2</v>
      </c>
      <c r="I18">
        <v>0</v>
      </c>
      <c r="J18">
        <v>0</v>
      </c>
      <c r="K18">
        <v>0</v>
      </c>
      <c r="L18">
        <v>0</v>
      </c>
      <c r="M18" s="13">
        <f t="shared" si="0"/>
        <v>0</v>
      </c>
      <c r="N18" s="14">
        <v>26.1</v>
      </c>
      <c r="O18" s="14">
        <v>31.4</v>
      </c>
      <c r="P18" s="14">
        <v>22.5</v>
      </c>
      <c r="Q18" s="21">
        <v>5.95</v>
      </c>
      <c r="R18" s="21">
        <v>0</v>
      </c>
      <c r="S18" s="21">
        <v>0</v>
      </c>
      <c r="T18" s="21">
        <v>5.9666666667000001</v>
      </c>
      <c r="W18" s="18" t="str">
        <f t="shared" si="1"/>
        <v xml:space="preserve"> </v>
      </c>
      <c r="Y18">
        <v>9</v>
      </c>
      <c r="Z18">
        <v>0</v>
      </c>
      <c r="AA18">
        <v>1</v>
      </c>
      <c r="AB18">
        <v>-1</v>
      </c>
      <c r="AC18">
        <v>0</v>
      </c>
      <c r="AD18">
        <v>0</v>
      </c>
      <c r="AE18">
        <v>0</v>
      </c>
      <c r="AF18">
        <v>1</v>
      </c>
      <c r="AG18" s="13">
        <f t="shared" si="2"/>
        <v>0</v>
      </c>
      <c r="AH18" s="14">
        <v>27.6</v>
      </c>
      <c r="AI18" s="14">
        <v>32.6</v>
      </c>
      <c r="AJ18" s="14">
        <v>24.2</v>
      </c>
      <c r="AK18" s="21">
        <v>9.1333333332999995</v>
      </c>
      <c r="AL18" s="21">
        <v>3.3333333300000004E-2</v>
      </c>
      <c r="AM18" s="21">
        <v>1.6666666699999999E-2</v>
      </c>
      <c r="AN18" s="21">
        <v>9.1999999999999993</v>
      </c>
      <c r="AQ18" s="18" t="str">
        <f t="shared" si="3"/>
        <v xml:space="preserve"> </v>
      </c>
    </row>
    <row r="19" spans="1:44" x14ac:dyDescent="0.2">
      <c r="A19" s="12" t="s">
        <v>234</v>
      </c>
      <c r="B19" s="12" t="s">
        <v>235</v>
      </c>
      <c r="C19" t="s">
        <v>131</v>
      </c>
      <c r="D19" s="12" t="s">
        <v>132</v>
      </c>
      <c r="E19">
        <v>17</v>
      </c>
      <c r="F19">
        <v>2</v>
      </c>
      <c r="G19">
        <v>6</v>
      </c>
      <c r="H19">
        <v>-3</v>
      </c>
      <c r="I19">
        <v>0</v>
      </c>
      <c r="J19">
        <v>0</v>
      </c>
      <c r="K19">
        <v>93</v>
      </c>
      <c r="L19">
        <v>80</v>
      </c>
      <c r="M19" s="13">
        <f t="shared" si="0"/>
        <v>0.53757225433526012</v>
      </c>
      <c r="N19" s="14">
        <v>28</v>
      </c>
      <c r="O19" s="14">
        <v>32.4</v>
      </c>
      <c r="P19" s="14">
        <v>24.9</v>
      </c>
      <c r="Q19" s="21">
        <v>11.35</v>
      </c>
      <c r="R19" s="21">
        <v>0.86666666670000003</v>
      </c>
      <c r="S19" s="21">
        <v>1.55</v>
      </c>
      <c r="T19" s="21">
        <v>13.766666666700001</v>
      </c>
      <c r="W19" s="18" t="str">
        <f t="shared" si="1"/>
        <v xml:space="preserve"> </v>
      </c>
      <c r="Y19">
        <v>24</v>
      </c>
      <c r="Z19">
        <v>2</v>
      </c>
      <c r="AA19">
        <v>8</v>
      </c>
      <c r="AB19">
        <v>-4</v>
      </c>
      <c r="AC19">
        <v>8</v>
      </c>
      <c r="AD19">
        <v>4</v>
      </c>
      <c r="AE19">
        <v>113</v>
      </c>
      <c r="AF19">
        <v>118</v>
      </c>
      <c r="AG19" s="13">
        <f t="shared" si="2"/>
        <v>0.48917748917748916</v>
      </c>
      <c r="AH19" s="14">
        <v>28.2</v>
      </c>
      <c r="AI19" s="14">
        <v>32.4</v>
      </c>
      <c r="AJ19" s="14">
        <v>25.4</v>
      </c>
      <c r="AK19" s="21">
        <v>12.95</v>
      </c>
      <c r="AL19" s="21">
        <v>1.3166666667</v>
      </c>
      <c r="AM19" s="21">
        <v>1.7000000000000002</v>
      </c>
      <c r="AN19" s="21">
        <v>15.983333333299999</v>
      </c>
      <c r="AQ19" s="18" t="str">
        <f t="shared" si="3"/>
        <v xml:space="preserve"> </v>
      </c>
    </row>
    <row r="20" spans="1:44" x14ac:dyDescent="0.2">
      <c r="A20" s="12" t="s">
        <v>241</v>
      </c>
      <c r="B20" s="12" t="s">
        <v>242</v>
      </c>
      <c r="C20" t="s">
        <v>155</v>
      </c>
      <c r="D20" s="12" t="s">
        <v>170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3">
        <f t="shared" si="0"/>
        <v>0</v>
      </c>
      <c r="N20" s="14">
        <v>0</v>
      </c>
      <c r="O20" s="14">
        <v>0</v>
      </c>
      <c r="P20" s="14">
        <v>0</v>
      </c>
      <c r="Q20" s="21">
        <v>0</v>
      </c>
      <c r="R20" s="21">
        <v>0</v>
      </c>
      <c r="S20" s="21">
        <v>0</v>
      </c>
      <c r="T20" s="21">
        <v>0</v>
      </c>
      <c r="W20" s="18" t="str">
        <f t="shared" si="1"/>
        <v xml:space="preserve"> </v>
      </c>
      <c r="Y20">
        <v>1</v>
      </c>
      <c r="Z20">
        <v>0</v>
      </c>
      <c r="AA20">
        <v>0</v>
      </c>
      <c r="AB20">
        <v>-1</v>
      </c>
      <c r="AC20">
        <v>0</v>
      </c>
      <c r="AD20">
        <v>0</v>
      </c>
      <c r="AE20">
        <v>5</v>
      </c>
      <c r="AF20">
        <v>4</v>
      </c>
      <c r="AG20" s="13">
        <f t="shared" si="2"/>
        <v>0.55555555555555558</v>
      </c>
      <c r="AH20" s="14">
        <v>26.5</v>
      </c>
      <c r="AI20" s="14">
        <v>28.5</v>
      </c>
      <c r="AJ20" s="14">
        <v>25.1</v>
      </c>
      <c r="AK20" s="21">
        <v>13.583333333300001</v>
      </c>
      <c r="AL20" s="21">
        <v>0</v>
      </c>
      <c r="AM20" s="21">
        <v>0</v>
      </c>
      <c r="AN20" s="21">
        <v>13.583333333300001</v>
      </c>
      <c r="AQ20" s="18" t="str">
        <f t="shared" si="3"/>
        <v xml:space="preserve"> </v>
      </c>
    </row>
    <row r="21" spans="1:44" x14ac:dyDescent="0.2">
      <c r="A21" s="12" t="s">
        <v>247</v>
      </c>
      <c r="B21" s="12" t="s">
        <v>248</v>
      </c>
      <c r="C21" t="s">
        <v>199</v>
      </c>
      <c r="D21" s="12" t="s">
        <v>148</v>
      </c>
      <c r="E21">
        <v>3</v>
      </c>
      <c r="F21">
        <v>0</v>
      </c>
      <c r="G21">
        <v>0</v>
      </c>
      <c r="H21">
        <v>-2</v>
      </c>
      <c r="I21">
        <v>0</v>
      </c>
      <c r="J21">
        <v>0</v>
      </c>
      <c r="K21">
        <v>0</v>
      </c>
      <c r="L21">
        <v>0</v>
      </c>
      <c r="M21" s="13">
        <f t="shared" si="0"/>
        <v>0</v>
      </c>
      <c r="N21" s="14">
        <v>26.6</v>
      </c>
      <c r="O21" s="14">
        <v>32.299999999999997</v>
      </c>
      <c r="P21" s="14">
        <v>22.7</v>
      </c>
      <c r="Q21" s="21">
        <v>4.8</v>
      </c>
      <c r="R21" s="21">
        <v>0</v>
      </c>
      <c r="S21" s="21">
        <v>0</v>
      </c>
      <c r="T21" s="21">
        <v>4.8</v>
      </c>
      <c r="W21" s="18" t="str">
        <f t="shared" si="1"/>
        <v xml:space="preserve"> </v>
      </c>
      <c r="Y21">
        <v>3</v>
      </c>
      <c r="Z21">
        <v>0</v>
      </c>
      <c r="AA21">
        <v>0</v>
      </c>
      <c r="AB21">
        <v>-3</v>
      </c>
      <c r="AC21">
        <v>14</v>
      </c>
      <c r="AD21">
        <v>4</v>
      </c>
      <c r="AE21">
        <v>0</v>
      </c>
      <c r="AF21">
        <v>0</v>
      </c>
      <c r="AG21" s="13">
        <f t="shared" si="2"/>
        <v>0</v>
      </c>
      <c r="AH21" s="14">
        <v>27.4</v>
      </c>
      <c r="AI21" s="14">
        <v>33.299999999999997</v>
      </c>
      <c r="AJ21" s="14">
        <v>23.5</v>
      </c>
      <c r="AK21" s="21">
        <v>9.8000000000000007</v>
      </c>
      <c r="AL21" s="21">
        <v>0.16666666669999999</v>
      </c>
      <c r="AM21" s="21">
        <v>0.16666666669999999</v>
      </c>
      <c r="AN21" s="21">
        <v>10.15</v>
      </c>
      <c r="AQ21" s="18" t="str">
        <f t="shared" si="3"/>
        <v xml:space="preserve"> </v>
      </c>
    </row>
    <row r="22" spans="1:44" x14ac:dyDescent="0.2">
      <c r="A22" s="12" t="s">
        <v>252</v>
      </c>
      <c r="B22" s="12" t="s">
        <v>253</v>
      </c>
      <c r="C22" t="s">
        <v>112</v>
      </c>
      <c r="D22" s="12" t="s">
        <v>229</v>
      </c>
      <c r="E22">
        <v>12</v>
      </c>
      <c r="F22">
        <v>0</v>
      </c>
      <c r="G22">
        <v>1</v>
      </c>
      <c r="H22">
        <v>0</v>
      </c>
      <c r="I22">
        <v>2</v>
      </c>
      <c r="J22">
        <v>1</v>
      </c>
      <c r="K22">
        <v>3</v>
      </c>
      <c r="L22">
        <v>5</v>
      </c>
      <c r="M22" s="13">
        <f t="shared" si="0"/>
        <v>0.375</v>
      </c>
      <c r="N22" s="14">
        <v>25.8</v>
      </c>
      <c r="O22" s="14">
        <v>32.1</v>
      </c>
      <c r="P22" s="14">
        <v>21.6</v>
      </c>
      <c r="Q22" s="21">
        <v>5.85</v>
      </c>
      <c r="R22" s="21">
        <v>0</v>
      </c>
      <c r="S22" s="21">
        <v>0.15</v>
      </c>
      <c r="T22" s="21">
        <v>6.0166666666999999</v>
      </c>
      <c r="W22" s="18" t="str">
        <f t="shared" si="1"/>
        <v xml:space="preserve"> </v>
      </c>
      <c r="Y22">
        <v>20</v>
      </c>
      <c r="Z22">
        <v>0</v>
      </c>
      <c r="AA22">
        <v>2</v>
      </c>
      <c r="AB22">
        <v>1</v>
      </c>
      <c r="AC22">
        <v>17</v>
      </c>
      <c r="AD22">
        <v>4</v>
      </c>
      <c r="AE22">
        <v>9</v>
      </c>
      <c r="AF22">
        <v>6</v>
      </c>
      <c r="AG22" s="13">
        <f t="shared" si="2"/>
        <v>0.6</v>
      </c>
      <c r="AH22" s="14">
        <v>26</v>
      </c>
      <c r="AI22" s="14">
        <v>30.9</v>
      </c>
      <c r="AJ22" s="14">
        <v>22.7</v>
      </c>
      <c r="AK22" s="21">
        <v>6.3166666666999998</v>
      </c>
      <c r="AL22" s="21">
        <v>3.3333333300000004E-2</v>
      </c>
      <c r="AM22" s="21">
        <v>0.05</v>
      </c>
      <c r="AN22" s="21">
        <v>6.4166666667000003</v>
      </c>
      <c r="AQ22" s="18" t="str">
        <f t="shared" si="3"/>
        <v xml:space="preserve"> </v>
      </c>
    </row>
    <row r="23" spans="1:44" x14ac:dyDescent="0.2">
      <c r="A23" s="12" t="s">
        <v>258</v>
      </c>
      <c r="B23" s="12" t="s">
        <v>259</v>
      </c>
      <c r="C23" t="s">
        <v>223</v>
      </c>
      <c r="D23" s="12" t="s">
        <v>148</v>
      </c>
      <c r="E23">
        <v>39</v>
      </c>
      <c r="F23">
        <v>13</v>
      </c>
      <c r="G23">
        <v>9</v>
      </c>
      <c r="H23">
        <v>-1</v>
      </c>
      <c r="I23">
        <v>14</v>
      </c>
      <c r="J23">
        <v>6</v>
      </c>
      <c r="K23">
        <v>0</v>
      </c>
      <c r="L23">
        <v>0</v>
      </c>
      <c r="M23" s="13">
        <f t="shared" si="0"/>
        <v>0</v>
      </c>
      <c r="N23" s="14">
        <v>28.6</v>
      </c>
      <c r="O23" s="14">
        <v>32.9</v>
      </c>
      <c r="P23" s="14">
        <v>25.8</v>
      </c>
      <c r="Q23" s="21">
        <v>13.3666666667</v>
      </c>
      <c r="R23" s="21">
        <v>2.2999999999999998</v>
      </c>
      <c r="S23" s="21">
        <v>0.2</v>
      </c>
      <c r="T23" s="21">
        <v>15.8666666667</v>
      </c>
      <c r="U23">
        <v>1</v>
      </c>
      <c r="V23">
        <v>0</v>
      </c>
      <c r="W23" s="18">
        <f t="shared" si="1"/>
        <v>0</v>
      </c>
      <c r="X23">
        <v>0</v>
      </c>
      <c r="Y23">
        <v>40</v>
      </c>
      <c r="Z23">
        <v>8</v>
      </c>
      <c r="AA23">
        <v>10</v>
      </c>
      <c r="AB23">
        <v>-3</v>
      </c>
      <c r="AC23">
        <v>4</v>
      </c>
      <c r="AD23">
        <v>2</v>
      </c>
      <c r="AE23">
        <v>0</v>
      </c>
      <c r="AF23">
        <v>0</v>
      </c>
      <c r="AG23" s="13">
        <f t="shared" si="2"/>
        <v>0</v>
      </c>
      <c r="AH23" s="14">
        <v>28.7</v>
      </c>
      <c r="AI23" s="14">
        <v>33.1</v>
      </c>
      <c r="AJ23" s="14">
        <v>25.7</v>
      </c>
      <c r="AK23" s="21">
        <v>13.4</v>
      </c>
      <c r="AL23" s="21">
        <v>2.1333333333</v>
      </c>
      <c r="AM23" s="21">
        <v>0.1333333333</v>
      </c>
      <c r="AN23" s="21">
        <v>15.7</v>
      </c>
      <c r="AO23">
        <v>4</v>
      </c>
      <c r="AP23">
        <v>2</v>
      </c>
      <c r="AQ23" s="18">
        <f t="shared" si="3"/>
        <v>0.5</v>
      </c>
      <c r="AR23">
        <v>2</v>
      </c>
    </row>
    <row r="24" spans="1:44" x14ac:dyDescent="0.2">
      <c r="A24" s="12" t="s">
        <v>263</v>
      </c>
      <c r="B24" s="12" t="s">
        <v>264</v>
      </c>
      <c r="C24" t="s">
        <v>265</v>
      </c>
      <c r="D24" s="12" t="s">
        <v>170</v>
      </c>
      <c r="E24">
        <v>1</v>
      </c>
      <c r="F24">
        <v>0</v>
      </c>
      <c r="G24">
        <v>0</v>
      </c>
      <c r="H24">
        <v>-2</v>
      </c>
      <c r="I24">
        <v>0</v>
      </c>
      <c r="J24">
        <v>0</v>
      </c>
      <c r="K24">
        <v>4</v>
      </c>
      <c r="L24">
        <v>3</v>
      </c>
      <c r="M24" s="13">
        <f t="shared" si="0"/>
        <v>0.5714285714285714</v>
      </c>
      <c r="N24" s="14">
        <v>26.7</v>
      </c>
      <c r="O24" s="14">
        <v>28.5</v>
      </c>
      <c r="P24" s="14">
        <v>25.5</v>
      </c>
      <c r="Q24" s="21">
        <v>14.6833333333</v>
      </c>
      <c r="R24" s="21">
        <v>0.1166666667</v>
      </c>
      <c r="S24" s="21">
        <v>0.8</v>
      </c>
      <c r="T24" s="21">
        <v>15.6</v>
      </c>
      <c r="W24" s="18" t="str">
        <f t="shared" si="1"/>
        <v xml:space="preserve"> </v>
      </c>
      <c r="Y24">
        <v>1</v>
      </c>
      <c r="Z24">
        <v>0</v>
      </c>
      <c r="AA24">
        <v>0</v>
      </c>
      <c r="AB24">
        <v>-1</v>
      </c>
      <c r="AC24">
        <v>0</v>
      </c>
      <c r="AD24">
        <v>0</v>
      </c>
      <c r="AE24">
        <v>5</v>
      </c>
      <c r="AF24">
        <v>3</v>
      </c>
      <c r="AG24" s="13">
        <f t="shared" si="2"/>
        <v>0.625</v>
      </c>
      <c r="AH24" s="14">
        <v>27</v>
      </c>
      <c r="AI24" s="14">
        <v>30.4</v>
      </c>
      <c r="AJ24" s="14">
        <v>24.8</v>
      </c>
      <c r="AK24" s="21">
        <v>8.35</v>
      </c>
      <c r="AL24" s="21">
        <v>0.9</v>
      </c>
      <c r="AM24" s="21">
        <v>1.7666666666999999</v>
      </c>
      <c r="AN24" s="21">
        <v>11.016666666700001</v>
      </c>
      <c r="AQ24" s="18" t="str">
        <f t="shared" si="3"/>
        <v xml:space="preserve"> </v>
      </c>
    </row>
    <row r="25" spans="1:44" x14ac:dyDescent="0.2">
      <c r="A25" s="12" t="s">
        <v>263</v>
      </c>
      <c r="B25" s="12" t="s">
        <v>270</v>
      </c>
      <c r="C25" t="s">
        <v>271</v>
      </c>
      <c r="D25" s="12" t="s">
        <v>178</v>
      </c>
      <c r="E25">
        <v>8</v>
      </c>
      <c r="F25">
        <v>0</v>
      </c>
      <c r="G25">
        <v>1</v>
      </c>
      <c r="H25">
        <v>-1</v>
      </c>
      <c r="I25">
        <v>9</v>
      </c>
      <c r="J25">
        <v>3</v>
      </c>
      <c r="K25">
        <v>0</v>
      </c>
      <c r="L25">
        <v>0</v>
      </c>
      <c r="M25" s="13">
        <f t="shared" si="0"/>
        <v>0</v>
      </c>
      <c r="N25" s="14">
        <v>27.3</v>
      </c>
      <c r="O25" s="14">
        <v>32.799999999999997</v>
      </c>
      <c r="P25" s="14">
        <v>23.6</v>
      </c>
      <c r="Q25" s="21">
        <v>8.4166666666999994</v>
      </c>
      <c r="R25" s="21">
        <v>0</v>
      </c>
      <c r="S25" s="21">
        <v>0.71666666670000001</v>
      </c>
      <c r="T25" s="21">
        <v>9.1333333332999995</v>
      </c>
      <c r="W25" s="18" t="str">
        <f t="shared" si="1"/>
        <v xml:space="preserve"> </v>
      </c>
      <c r="Y25">
        <v>7</v>
      </c>
      <c r="Z25">
        <v>0</v>
      </c>
      <c r="AA25">
        <v>0</v>
      </c>
      <c r="AB25">
        <v>-2</v>
      </c>
      <c r="AC25">
        <v>0</v>
      </c>
      <c r="AD25">
        <v>0</v>
      </c>
      <c r="AE25">
        <v>0</v>
      </c>
      <c r="AF25">
        <v>0</v>
      </c>
      <c r="AG25" s="13">
        <f t="shared" si="2"/>
        <v>0</v>
      </c>
      <c r="AH25" s="14">
        <v>28.1</v>
      </c>
      <c r="AI25" s="14">
        <v>33.4</v>
      </c>
      <c r="AJ25" s="14">
        <v>24.6</v>
      </c>
      <c r="AK25" s="21">
        <v>10.516666666700001</v>
      </c>
      <c r="AL25" s="21">
        <v>0</v>
      </c>
      <c r="AM25" s="21">
        <v>6.6666666700000002E-2</v>
      </c>
      <c r="AN25" s="21">
        <v>10.6</v>
      </c>
      <c r="AQ25" s="18" t="str">
        <f t="shared" si="3"/>
        <v xml:space="preserve"> </v>
      </c>
    </row>
    <row r="26" spans="1:44" x14ac:dyDescent="0.2">
      <c r="A26" s="12" t="s">
        <v>275</v>
      </c>
      <c r="B26" s="12" t="s">
        <v>276</v>
      </c>
      <c r="C26" t="s">
        <v>265</v>
      </c>
      <c r="D26" s="12" t="s">
        <v>132</v>
      </c>
      <c r="E26">
        <v>37</v>
      </c>
      <c r="F26">
        <v>14</v>
      </c>
      <c r="G26">
        <v>16</v>
      </c>
      <c r="H26">
        <v>8</v>
      </c>
      <c r="I26">
        <v>68</v>
      </c>
      <c r="J26">
        <v>22</v>
      </c>
      <c r="K26">
        <v>319</v>
      </c>
      <c r="L26">
        <v>280</v>
      </c>
      <c r="M26" s="13">
        <f t="shared" si="0"/>
        <v>0.53255425709515858</v>
      </c>
      <c r="N26" s="14">
        <v>30.1</v>
      </c>
      <c r="O26" s="14">
        <v>34.299999999999997</v>
      </c>
      <c r="P26" s="14">
        <v>27.2</v>
      </c>
      <c r="Q26" s="21">
        <v>14.85</v>
      </c>
      <c r="R26" s="21">
        <v>2.85</v>
      </c>
      <c r="S26" s="21">
        <v>1.8833333333</v>
      </c>
      <c r="T26" s="21">
        <v>19.616666666699999</v>
      </c>
      <c r="W26" s="18" t="str">
        <f t="shared" si="1"/>
        <v xml:space="preserve"> </v>
      </c>
      <c r="Y26">
        <v>37</v>
      </c>
      <c r="Z26">
        <v>13</v>
      </c>
      <c r="AA26">
        <v>14</v>
      </c>
      <c r="AB26">
        <v>6</v>
      </c>
      <c r="AC26">
        <v>51</v>
      </c>
      <c r="AD26">
        <v>20</v>
      </c>
      <c r="AE26">
        <v>302</v>
      </c>
      <c r="AF26">
        <v>300</v>
      </c>
      <c r="AG26" s="13">
        <f t="shared" si="2"/>
        <v>0.50166112956810627</v>
      </c>
      <c r="AH26" s="14">
        <v>30</v>
      </c>
      <c r="AI26" s="14">
        <v>34.799999999999997</v>
      </c>
      <c r="AJ26" s="14">
        <v>26.8</v>
      </c>
      <c r="AK26" s="21">
        <v>15.1</v>
      </c>
      <c r="AL26" s="21">
        <v>2.4333333333000002</v>
      </c>
      <c r="AM26" s="21">
        <v>1.9166666667000001</v>
      </c>
      <c r="AN26" s="21">
        <v>19.4666666667</v>
      </c>
      <c r="AQ26" s="18" t="str">
        <f t="shared" si="3"/>
        <v xml:space="preserve"> </v>
      </c>
    </row>
    <row r="27" spans="1:44" x14ac:dyDescent="0.2">
      <c r="A27" s="12" t="s">
        <v>281</v>
      </c>
      <c r="B27" s="12" t="s">
        <v>282</v>
      </c>
      <c r="C27" t="s">
        <v>155</v>
      </c>
      <c r="D27" s="12" t="s">
        <v>170</v>
      </c>
      <c r="E27">
        <v>38</v>
      </c>
      <c r="F27">
        <v>11</v>
      </c>
      <c r="G27">
        <v>12</v>
      </c>
      <c r="H27">
        <v>4</v>
      </c>
      <c r="I27">
        <v>8</v>
      </c>
      <c r="J27">
        <v>4</v>
      </c>
      <c r="K27">
        <v>306</v>
      </c>
      <c r="L27">
        <v>327</v>
      </c>
      <c r="M27" s="13">
        <f t="shared" si="0"/>
        <v>0.48341232227488151</v>
      </c>
      <c r="N27" s="14">
        <v>29.2</v>
      </c>
      <c r="O27" s="14">
        <v>33.4</v>
      </c>
      <c r="P27" s="14">
        <v>26.3</v>
      </c>
      <c r="Q27" s="21">
        <v>14.416666666699999</v>
      </c>
      <c r="R27" s="21">
        <v>1.8333333333000001</v>
      </c>
      <c r="S27" s="21">
        <v>1.8833333333</v>
      </c>
      <c r="T27" s="21">
        <v>18.133333333300001</v>
      </c>
      <c r="U27">
        <v>0</v>
      </c>
      <c r="V27">
        <v>0</v>
      </c>
      <c r="W27" s="18" t="str">
        <f t="shared" si="1"/>
        <v xml:space="preserve"> </v>
      </c>
      <c r="X27">
        <v>0</v>
      </c>
      <c r="Y27">
        <v>38</v>
      </c>
      <c r="Z27">
        <v>7</v>
      </c>
      <c r="AA27">
        <v>9</v>
      </c>
      <c r="AB27">
        <v>0</v>
      </c>
      <c r="AC27">
        <v>24</v>
      </c>
      <c r="AD27">
        <v>12</v>
      </c>
      <c r="AE27">
        <v>322</v>
      </c>
      <c r="AF27">
        <v>367</v>
      </c>
      <c r="AG27" s="13">
        <f t="shared" si="2"/>
        <v>0.46734397677793904</v>
      </c>
      <c r="AH27" s="14">
        <v>29.4</v>
      </c>
      <c r="AI27" s="14">
        <v>33.5</v>
      </c>
      <c r="AJ27" s="14">
        <v>26.7</v>
      </c>
      <c r="AK27" s="21">
        <v>15.05</v>
      </c>
      <c r="AL27" s="21">
        <v>1.8666666667</v>
      </c>
      <c r="AM27" s="21">
        <v>1.9833333333000001</v>
      </c>
      <c r="AN27" s="21">
        <v>18.916666666699999</v>
      </c>
      <c r="AO27">
        <v>2</v>
      </c>
      <c r="AP27">
        <v>0</v>
      </c>
      <c r="AQ27" s="18">
        <f t="shared" si="3"/>
        <v>0</v>
      </c>
      <c r="AR27">
        <v>0</v>
      </c>
    </row>
    <row r="28" spans="1:44" x14ac:dyDescent="0.2">
      <c r="A28" s="12" t="s">
        <v>287</v>
      </c>
      <c r="B28" s="12" t="s">
        <v>288</v>
      </c>
      <c r="C28" t="s">
        <v>210</v>
      </c>
      <c r="D28" s="12" t="s">
        <v>170</v>
      </c>
      <c r="E28">
        <v>41</v>
      </c>
      <c r="F28">
        <v>8</v>
      </c>
      <c r="G28">
        <v>33</v>
      </c>
      <c r="H28">
        <v>-5</v>
      </c>
      <c r="I28">
        <v>24</v>
      </c>
      <c r="J28">
        <v>12</v>
      </c>
      <c r="K28">
        <v>389</v>
      </c>
      <c r="L28">
        <v>346</v>
      </c>
      <c r="M28" s="13">
        <f t="shared" si="0"/>
        <v>0.52925170068027216</v>
      </c>
      <c r="N28" s="14">
        <v>29.4</v>
      </c>
      <c r="O28" s="14">
        <v>34.4</v>
      </c>
      <c r="P28" s="14">
        <v>26.1</v>
      </c>
      <c r="Q28" s="21">
        <v>15.016666666700001</v>
      </c>
      <c r="R28" s="21">
        <v>3.6666666667000003</v>
      </c>
      <c r="S28" s="21">
        <v>0.93333333330000001</v>
      </c>
      <c r="T28" s="21">
        <v>19.633333333300001</v>
      </c>
      <c r="U28">
        <v>8</v>
      </c>
      <c r="V28">
        <v>3</v>
      </c>
      <c r="W28" s="18">
        <f t="shared" si="1"/>
        <v>0.375</v>
      </c>
      <c r="X28">
        <v>2</v>
      </c>
      <c r="Y28">
        <v>41</v>
      </c>
      <c r="Z28">
        <v>10</v>
      </c>
      <c r="AA28">
        <v>28</v>
      </c>
      <c r="AB28">
        <v>-15</v>
      </c>
      <c r="AC28">
        <v>30</v>
      </c>
      <c r="AD28">
        <v>15</v>
      </c>
      <c r="AE28">
        <v>325</v>
      </c>
      <c r="AF28">
        <v>355</v>
      </c>
      <c r="AG28" s="13">
        <f t="shared" si="2"/>
        <v>0.47794117647058826</v>
      </c>
      <c r="AH28" s="14">
        <v>29.7</v>
      </c>
      <c r="AI28" s="14">
        <v>34.200000000000003</v>
      </c>
      <c r="AJ28" s="14">
        <v>26.7</v>
      </c>
      <c r="AK28" s="21">
        <v>15.3</v>
      </c>
      <c r="AL28" s="21">
        <v>3.65</v>
      </c>
      <c r="AM28" s="21">
        <v>0.98333333330000006</v>
      </c>
      <c r="AN28" s="21">
        <v>19.95</v>
      </c>
      <c r="AO28">
        <v>9</v>
      </c>
      <c r="AP28">
        <v>4</v>
      </c>
      <c r="AQ28" s="18">
        <f t="shared" si="3"/>
        <v>0.44444444444444442</v>
      </c>
      <c r="AR28">
        <v>2</v>
      </c>
    </row>
    <row r="29" spans="1:44" x14ac:dyDescent="0.2">
      <c r="A29" s="12" t="s">
        <v>293</v>
      </c>
      <c r="B29" s="12" t="s">
        <v>294</v>
      </c>
      <c r="C29" t="s">
        <v>155</v>
      </c>
      <c r="D29" s="12" t="s">
        <v>156</v>
      </c>
      <c r="E29">
        <v>15</v>
      </c>
      <c r="F29">
        <v>2</v>
      </c>
      <c r="G29">
        <v>6</v>
      </c>
      <c r="H29">
        <v>-3</v>
      </c>
      <c r="I29">
        <v>4</v>
      </c>
      <c r="J29">
        <v>1</v>
      </c>
      <c r="K29">
        <v>0</v>
      </c>
      <c r="L29">
        <v>0</v>
      </c>
      <c r="M29" s="13">
        <f t="shared" si="0"/>
        <v>0</v>
      </c>
      <c r="N29" s="14">
        <v>28.2</v>
      </c>
      <c r="O29" s="14">
        <v>32.700000000000003</v>
      </c>
      <c r="P29" s="14">
        <v>25.1</v>
      </c>
      <c r="Q29" s="21">
        <v>13.3833333333</v>
      </c>
      <c r="R29" s="21">
        <v>1.3166666667</v>
      </c>
      <c r="S29" s="21">
        <v>3.3333333300000004E-2</v>
      </c>
      <c r="T29" s="21">
        <v>14.75</v>
      </c>
      <c r="U29">
        <v>0</v>
      </c>
      <c r="V29">
        <v>0</v>
      </c>
      <c r="W29" s="18" t="str">
        <f t="shared" si="1"/>
        <v xml:space="preserve"> </v>
      </c>
      <c r="X29">
        <v>0</v>
      </c>
      <c r="Y29">
        <v>11</v>
      </c>
      <c r="Z29">
        <v>0</v>
      </c>
      <c r="AA29">
        <v>3</v>
      </c>
      <c r="AB29">
        <v>-1</v>
      </c>
      <c r="AC29">
        <v>2</v>
      </c>
      <c r="AD29">
        <v>1</v>
      </c>
      <c r="AE29">
        <v>0</v>
      </c>
      <c r="AF29">
        <v>0</v>
      </c>
      <c r="AG29" s="13">
        <f t="shared" si="2"/>
        <v>0</v>
      </c>
      <c r="AH29" s="14">
        <v>28.2</v>
      </c>
      <c r="AI29" s="14">
        <v>32.299999999999997</v>
      </c>
      <c r="AJ29" s="14">
        <v>25.4</v>
      </c>
      <c r="AK29" s="21">
        <v>12.3833333333</v>
      </c>
      <c r="AL29" s="21">
        <v>0.81666666669999999</v>
      </c>
      <c r="AM29" s="21">
        <v>0</v>
      </c>
      <c r="AN29" s="21">
        <v>13.2166666667</v>
      </c>
      <c r="AO29">
        <v>2</v>
      </c>
      <c r="AP29">
        <v>0</v>
      </c>
      <c r="AQ29" s="18">
        <f t="shared" si="3"/>
        <v>0</v>
      </c>
      <c r="AR29">
        <v>0</v>
      </c>
    </row>
    <row r="30" spans="1:44" x14ac:dyDescent="0.2">
      <c r="A30" s="12" t="s">
        <v>298</v>
      </c>
      <c r="B30" s="12" t="s">
        <v>299</v>
      </c>
      <c r="C30" t="s">
        <v>300</v>
      </c>
      <c r="D30" s="12" t="s">
        <v>123</v>
      </c>
      <c r="E30">
        <v>38</v>
      </c>
      <c r="F30">
        <v>4</v>
      </c>
      <c r="G30">
        <v>16</v>
      </c>
      <c r="H30">
        <v>-4</v>
      </c>
      <c r="I30">
        <v>18</v>
      </c>
      <c r="J30">
        <v>5</v>
      </c>
      <c r="K30">
        <v>80</v>
      </c>
      <c r="L30">
        <v>76</v>
      </c>
      <c r="M30" s="13">
        <f t="shared" si="0"/>
        <v>0.51282051282051277</v>
      </c>
      <c r="N30" s="14">
        <v>29.4</v>
      </c>
      <c r="O30" s="14">
        <v>33.1</v>
      </c>
      <c r="P30" s="14">
        <v>27</v>
      </c>
      <c r="Q30" s="21">
        <v>13.8666666667</v>
      </c>
      <c r="R30" s="21">
        <v>1.75</v>
      </c>
      <c r="S30" s="21">
        <v>0.31666666669999999</v>
      </c>
      <c r="T30" s="21">
        <v>15.95</v>
      </c>
      <c r="U30">
        <v>1</v>
      </c>
      <c r="V30">
        <v>0</v>
      </c>
      <c r="W30" s="18">
        <f t="shared" si="1"/>
        <v>0</v>
      </c>
      <c r="X30">
        <v>0</v>
      </c>
      <c r="Y30">
        <v>39</v>
      </c>
      <c r="Z30">
        <v>4</v>
      </c>
      <c r="AA30">
        <v>14</v>
      </c>
      <c r="AB30">
        <v>-4</v>
      </c>
      <c r="AC30">
        <v>8</v>
      </c>
      <c r="AD30">
        <v>4</v>
      </c>
      <c r="AE30">
        <v>33</v>
      </c>
      <c r="AF30">
        <v>39</v>
      </c>
      <c r="AG30" s="13">
        <f t="shared" si="2"/>
        <v>0.45833333333333331</v>
      </c>
      <c r="AH30" s="14">
        <v>28.6</v>
      </c>
      <c r="AI30" s="14">
        <v>32.700000000000003</v>
      </c>
      <c r="AJ30" s="14">
        <v>25.8</v>
      </c>
      <c r="AK30" s="21">
        <v>13.266666666700001</v>
      </c>
      <c r="AL30" s="21">
        <v>1.85</v>
      </c>
      <c r="AM30" s="21">
        <v>0.58333333330000003</v>
      </c>
      <c r="AN30" s="21">
        <v>15.7166666667</v>
      </c>
      <c r="AO30">
        <v>3</v>
      </c>
      <c r="AP30">
        <v>1</v>
      </c>
      <c r="AQ30" s="18">
        <f t="shared" si="3"/>
        <v>0.33333333333333331</v>
      </c>
      <c r="AR30">
        <v>1</v>
      </c>
    </row>
    <row r="31" spans="1:44" x14ac:dyDescent="0.2">
      <c r="A31" s="12" t="s">
        <v>263</v>
      </c>
      <c r="B31" s="12" t="s">
        <v>304</v>
      </c>
      <c r="C31" t="s">
        <v>305</v>
      </c>
      <c r="D31" s="12" t="s">
        <v>178</v>
      </c>
      <c r="E31">
        <v>24</v>
      </c>
      <c r="F31">
        <v>0</v>
      </c>
      <c r="G31">
        <v>5</v>
      </c>
      <c r="H31">
        <v>1</v>
      </c>
      <c r="I31">
        <v>15</v>
      </c>
      <c r="J31">
        <v>6</v>
      </c>
      <c r="K31">
        <v>0</v>
      </c>
      <c r="L31">
        <v>0</v>
      </c>
      <c r="M31" s="13">
        <f t="shared" si="0"/>
        <v>0</v>
      </c>
      <c r="N31" s="14">
        <v>27.2</v>
      </c>
      <c r="O31" s="14">
        <v>32.4</v>
      </c>
      <c r="P31" s="14">
        <v>23.6</v>
      </c>
      <c r="Q31" s="21">
        <v>12.3166666667</v>
      </c>
      <c r="R31" s="21">
        <v>0.61666666670000003</v>
      </c>
      <c r="S31" s="21">
        <v>0.61666666670000003</v>
      </c>
      <c r="T31" s="21">
        <v>13.5666666667</v>
      </c>
      <c r="W31" s="18" t="str">
        <f t="shared" si="1"/>
        <v xml:space="preserve"> </v>
      </c>
      <c r="Y31">
        <v>21</v>
      </c>
      <c r="Z31">
        <v>2</v>
      </c>
      <c r="AA31">
        <v>2</v>
      </c>
      <c r="AB31">
        <v>-8</v>
      </c>
      <c r="AC31">
        <v>22</v>
      </c>
      <c r="AD31">
        <v>8</v>
      </c>
      <c r="AE31">
        <v>0</v>
      </c>
      <c r="AF31">
        <v>0</v>
      </c>
      <c r="AG31" s="13">
        <f t="shared" si="2"/>
        <v>0</v>
      </c>
      <c r="AH31" s="14">
        <v>27.7</v>
      </c>
      <c r="AI31" s="14">
        <v>31.9</v>
      </c>
      <c r="AJ31" s="14">
        <v>24.8</v>
      </c>
      <c r="AK31" s="21">
        <v>12.3</v>
      </c>
      <c r="AL31" s="21">
        <v>0.75</v>
      </c>
      <c r="AM31" s="21">
        <v>0.56666666669999999</v>
      </c>
      <c r="AN31" s="21">
        <v>13.65</v>
      </c>
      <c r="AQ31" s="18" t="str">
        <f t="shared" si="3"/>
        <v xml:space="preserve"> </v>
      </c>
    </row>
    <row r="32" spans="1:44" x14ac:dyDescent="0.2">
      <c r="A32" s="12" t="s">
        <v>234</v>
      </c>
      <c r="B32" s="12" t="s">
        <v>311</v>
      </c>
      <c r="C32" t="s">
        <v>271</v>
      </c>
      <c r="D32" s="12" t="s">
        <v>178</v>
      </c>
      <c r="E32">
        <v>23</v>
      </c>
      <c r="F32">
        <v>2</v>
      </c>
      <c r="G32">
        <v>3</v>
      </c>
      <c r="H32">
        <v>1</v>
      </c>
      <c r="I32">
        <v>16</v>
      </c>
      <c r="J32">
        <v>8</v>
      </c>
      <c r="K32">
        <v>0</v>
      </c>
      <c r="L32">
        <v>0</v>
      </c>
      <c r="M32" s="13">
        <f t="shared" si="0"/>
        <v>0</v>
      </c>
      <c r="N32" s="14">
        <v>27.7</v>
      </c>
      <c r="O32" s="14">
        <v>32.4</v>
      </c>
      <c r="P32" s="14">
        <v>24.6</v>
      </c>
      <c r="Q32" s="21">
        <v>14.3166666667</v>
      </c>
      <c r="R32" s="21">
        <v>0.21666666670000001</v>
      </c>
      <c r="S32" s="21">
        <v>0.4</v>
      </c>
      <c r="T32" s="21">
        <v>14.9666666667</v>
      </c>
      <c r="W32" s="18" t="str">
        <f t="shared" si="1"/>
        <v xml:space="preserve"> </v>
      </c>
      <c r="Y32">
        <v>26</v>
      </c>
      <c r="Z32">
        <v>3</v>
      </c>
      <c r="AA32">
        <v>2</v>
      </c>
      <c r="AB32">
        <v>9</v>
      </c>
      <c r="AC32">
        <v>12</v>
      </c>
      <c r="AD32">
        <v>6</v>
      </c>
      <c r="AE32">
        <v>0</v>
      </c>
      <c r="AF32">
        <v>0</v>
      </c>
      <c r="AG32" s="13">
        <f t="shared" si="2"/>
        <v>0</v>
      </c>
      <c r="AH32" s="14">
        <v>28.1</v>
      </c>
      <c r="AI32" s="14">
        <v>33</v>
      </c>
      <c r="AJ32" s="14">
        <v>24.9</v>
      </c>
      <c r="AK32" s="21">
        <v>13.5666666667</v>
      </c>
      <c r="AL32" s="21">
        <v>0.35</v>
      </c>
      <c r="AM32" s="21">
        <v>0.28333333329999999</v>
      </c>
      <c r="AN32" s="21">
        <v>14.2166666667</v>
      </c>
      <c r="AQ32" s="18" t="str">
        <f t="shared" si="3"/>
        <v xml:space="preserve"> </v>
      </c>
    </row>
    <row r="33" spans="1:44" x14ac:dyDescent="0.2">
      <c r="A33" s="12" t="s">
        <v>315</v>
      </c>
      <c r="B33" s="12" t="s">
        <v>316</v>
      </c>
      <c r="C33" t="s">
        <v>317</v>
      </c>
      <c r="D33" s="12" t="s">
        <v>229</v>
      </c>
      <c r="E33">
        <v>25</v>
      </c>
      <c r="F33">
        <v>0</v>
      </c>
      <c r="G33">
        <v>2</v>
      </c>
      <c r="H33">
        <v>-5</v>
      </c>
      <c r="I33">
        <v>36</v>
      </c>
      <c r="J33">
        <v>8</v>
      </c>
      <c r="K33">
        <v>1</v>
      </c>
      <c r="L33">
        <v>0</v>
      </c>
      <c r="M33" s="13">
        <f t="shared" si="0"/>
        <v>1</v>
      </c>
      <c r="N33" s="14">
        <v>25.9</v>
      </c>
      <c r="O33" s="14">
        <v>32.4</v>
      </c>
      <c r="P33" s="14">
        <v>21.6</v>
      </c>
      <c r="Q33" s="21">
        <v>5.75</v>
      </c>
      <c r="R33" s="21">
        <v>0</v>
      </c>
      <c r="S33" s="21">
        <v>1.6666666699999999E-2</v>
      </c>
      <c r="T33" s="21">
        <v>5.7666666666999999</v>
      </c>
      <c r="W33" s="18" t="str">
        <f t="shared" si="1"/>
        <v xml:space="preserve"> </v>
      </c>
      <c r="Y33">
        <v>30</v>
      </c>
      <c r="Z33">
        <v>0</v>
      </c>
      <c r="AA33">
        <v>2</v>
      </c>
      <c r="AB33">
        <v>-5</v>
      </c>
      <c r="AC33">
        <v>63</v>
      </c>
      <c r="AD33">
        <v>14</v>
      </c>
      <c r="AE33">
        <v>0</v>
      </c>
      <c r="AF33">
        <v>0</v>
      </c>
      <c r="AG33" s="13">
        <f t="shared" si="2"/>
        <v>0</v>
      </c>
      <c r="AH33" s="14">
        <v>26.5</v>
      </c>
      <c r="AI33" s="14">
        <v>31.9</v>
      </c>
      <c r="AJ33" s="14">
        <v>22.8</v>
      </c>
      <c r="AK33" s="21">
        <v>6.1166666666999996</v>
      </c>
      <c r="AL33" s="21">
        <v>1.6666666699999999E-2</v>
      </c>
      <c r="AM33" s="21">
        <v>0</v>
      </c>
      <c r="AN33" s="21">
        <v>6.1333333333000004</v>
      </c>
      <c r="AQ33" s="18" t="str">
        <f t="shared" si="3"/>
        <v xml:space="preserve"> </v>
      </c>
    </row>
    <row r="34" spans="1:44" x14ac:dyDescent="0.2">
      <c r="A34" s="12" t="s">
        <v>322</v>
      </c>
      <c r="B34" s="12" t="s">
        <v>323</v>
      </c>
      <c r="C34" t="s">
        <v>317</v>
      </c>
      <c r="D34" s="12" t="s">
        <v>170</v>
      </c>
      <c r="E34">
        <v>26</v>
      </c>
      <c r="F34">
        <v>5</v>
      </c>
      <c r="G34">
        <v>9</v>
      </c>
      <c r="H34">
        <v>5</v>
      </c>
      <c r="I34">
        <v>8</v>
      </c>
      <c r="J34">
        <v>4</v>
      </c>
      <c r="K34">
        <v>207</v>
      </c>
      <c r="L34">
        <v>200</v>
      </c>
      <c r="M34" s="13">
        <f t="shared" si="0"/>
        <v>0.50859950859950864</v>
      </c>
      <c r="N34" s="14">
        <v>29</v>
      </c>
      <c r="O34" s="14">
        <v>33.200000000000003</v>
      </c>
      <c r="P34" s="14">
        <v>26.2</v>
      </c>
      <c r="Q34" s="21">
        <v>14.85</v>
      </c>
      <c r="R34" s="21">
        <v>2.4333333333000002</v>
      </c>
      <c r="S34" s="21">
        <v>0.1333333333</v>
      </c>
      <c r="T34" s="21">
        <v>17.433333333299998</v>
      </c>
      <c r="U34">
        <v>5</v>
      </c>
      <c r="V34">
        <v>1</v>
      </c>
      <c r="W34" s="18">
        <f t="shared" si="1"/>
        <v>0.2</v>
      </c>
      <c r="X34">
        <v>0</v>
      </c>
      <c r="Y34">
        <v>28</v>
      </c>
      <c r="Z34">
        <v>3</v>
      </c>
      <c r="AA34">
        <v>7</v>
      </c>
      <c r="AB34">
        <v>-8</v>
      </c>
      <c r="AC34">
        <v>2</v>
      </c>
      <c r="AD34">
        <v>1</v>
      </c>
      <c r="AE34">
        <v>193</v>
      </c>
      <c r="AF34">
        <v>219</v>
      </c>
      <c r="AG34" s="13">
        <f t="shared" si="2"/>
        <v>0.46844660194174759</v>
      </c>
      <c r="AH34" s="14">
        <v>29</v>
      </c>
      <c r="AI34" s="14">
        <v>33.4</v>
      </c>
      <c r="AJ34" s="14">
        <v>26.1</v>
      </c>
      <c r="AK34" s="21">
        <v>13.766666666700001</v>
      </c>
      <c r="AL34" s="21">
        <v>2.8666666667</v>
      </c>
      <c r="AM34" s="21">
        <v>0.1166666667</v>
      </c>
      <c r="AN34" s="21">
        <v>16.766666666700001</v>
      </c>
      <c r="AO34">
        <v>4</v>
      </c>
      <c r="AP34">
        <v>1</v>
      </c>
      <c r="AQ34" s="18">
        <f t="shared" si="3"/>
        <v>0.25</v>
      </c>
      <c r="AR34">
        <v>0</v>
      </c>
    </row>
    <row r="35" spans="1:44" x14ac:dyDescent="0.2">
      <c r="A35" s="12" t="s">
        <v>328</v>
      </c>
      <c r="B35" s="12" t="s">
        <v>329</v>
      </c>
      <c r="C35" t="s">
        <v>330</v>
      </c>
      <c r="D35" s="12" t="s">
        <v>178</v>
      </c>
      <c r="E35">
        <v>31</v>
      </c>
      <c r="F35">
        <v>7</v>
      </c>
      <c r="G35">
        <v>12</v>
      </c>
      <c r="H35">
        <v>12</v>
      </c>
      <c r="I35">
        <v>10</v>
      </c>
      <c r="J35">
        <v>5</v>
      </c>
      <c r="K35">
        <v>0</v>
      </c>
      <c r="L35">
        <v>0</v>
      </c>
      <c r="M35" s="13">
        <f t="shared" si="0"/>
        <v>0</v>
      </c>
      <c r="N35" s="14">
        <v>27.6</v>
      </c>
      <c r="O35" s="14">
        <v>32.799999999999997</v>
      </c>
      <c r="P35" s="14">
        <v>24.1</v>
      </c>
      <c r="Q35" s="21">
        <v>15.4333333333</v>
      </c>
      <c r="R35" s="21">
        <v>2.95</v>
      </c>
      <c r="S35" s="21">
        <v>0.05</v>
      </c>
      <c r="T35" s="21">
        <v>18.4666666667</v>
      </c>
      <c r="U35">
        <v>2</v>
      </c>
      <c r="V35">
        <v>1</v>
      </c>
      <c r="W35" s="18">
        <f t="shared" si="1"/>
        <v>0.5</v>
      </c>
      <c r="X35">
        <v>1</v>
      </c>
      <c r="Y35">
        <v>33</v>
      </c>
      <c r="Z35">
        <v>6</v>
      </c>
      <c r="AA35">
        <v>13</v>
      </c>
      <c r="AB35">
        <v>5</v>
      </c>
      <c r="AC35">
        <v>10</v>
      </c>
      <c r="AD35">
        <v>5</v>
      </c>
      <c r="AE35">
        <v>0</v>
      </c>
      <c r="AF35">
        <v>0</v>
      </c>
      <c r="AG35" s="13">
        <f t="shared" si="2"/>
        <v>0</v>
      </c>
      <c r="AH35" s="14">
        <v>27.9</v>
      </c>
      <c r="AI35" s="14">
        <v>32.5</v>
      </c>
      <c r="AJ35" s="14">
        <v>24.8</v>
      </c>
      <c r="AK35" s="21">
        <v>15.85</v>
      </c>
      <c r="AL35" s="21">
        <v>2.6333333333</v>
      </c>
      <c r="AM35" s="21">
        <v>0.1</v>
      </c>
      <c r="AN35" s="21">
        <v>18.600000000000001</v>
      </c>
      <c r="AO35">
        <v>0</v>
      </c>
      <c r="AP35">
        <v>0</v>
      </c>
      <c r="AQ35" s="18" t="str">
        <f t="shared" si="3"/>
        <v xml:space="preserve"> </v>
      </c>
      <c r="AR35">
        <v>0</v>
      </c>
    </row>
    <row r="36" spans="1:44" x14ac:dyDescent="0.2">
      <c r="A36" s="12" t="s">
        <v>336</v>
      </c>
      <c r="B36" s="12" t="s">
        <v>337</v>
      </c>
      <c r="C36" t="s">
        <v>338</v>
      </c>
      <c r="D36" s="12" t="s">
        <v>178</v>
      </c>
      <c r="E36">
        <v>30</v>
      </c>
      <c r="F36">
        <v>0</v>
      </c>
      <c r="G36">
        <v>9</v>
      </c>
      <c r="H36">
        <v>17</v>
      </c>
      <c r="I36">
        <v>18</v>
      </c>
      <c r="J36">
        <v>9</v>
      </c>
      <c r="K36">
        <v>0</v>
      </c>
      <c r="L36">
        <v>0</v>
      </c>
      <c r="M36" s="13">
        <f t="shared" si="0"/>
        <v>0</v>
      </c>
      <c r="N36" s="14">
        <v>28.1</v>
      </c>
      <c r="O36" s="14">
        <v>32.9</v>
      </c>
      <c r="P36" s="14">
        <v>24.9</v>
      </c>
      <c r="Q36" s="21">
        <v>17.7166666667</v>
      </c>
      <c r="R36" s="21">
        <v>0.15</v>
      </c>
      <c r="S36" s="21">
        <v>1.5833333333000001</v>
      </c>
      <c r="T36" s="21">
        <v>19.4666666667</v>
      </c>
      <c r="W36" s="18" t="str">
        <f t="shared" si="1"/>
        <v xml:space="preserve"> </v>
      </c>
      <c r="Y36">
        <v>34</v>
      </c>
      <c r="Z36">
        <v>0</v>
      </c>
      <c r="AA36">
        <v>9</v>
      </c>
      <c r="AB36">
        <v>5</v>
      </c>
      <c r="AC36">
        <v>12</v>
      </c>
      <c r="AD36">
        <v>6</v>
      </c>
      <c r="AE36">
        <v>0</v>
      </c>
      <c r="AF36">
        <v>0</v>
      </c>
      <c r="AG36" s="13">
        <f t="shared" si="2"/>
        <v>0</v>
      </c>
      <c r="AH36" s="14">
        <v>28.2</v>
      </c>
      <c r="AI36" s="14">
        <v>32.799999999999997</v>
      </c>
      <c r="AJ36" s="14">
        <v>25.1</v>
      </c>
      <c r="AK36" s="21">
        <v>17.516666666700001</v>
      </c>
      <c r="AL36" s="21">
        <v>0.16666666669999999</v>
      </c>
      <c r="AM36" s="21">
        <v>1.8666666667</v>
      </c>
      <c r="AN36" s="21">
        <v>19.583333333300001</v>
      </c>
      <c r="AQ36" s="18" t="str">
        <f t="shared" si="3"/>
        <v xml:space="preserve"> </v>
      </c>
    </row>
    <row r="37" spans="1:44" x14ac:dyDescent="0.2">
      <c r="A37" s="12" t="s">
        <v>341</v>
      </c>
      <c r="B37" s="12" t="s">
        <v>342</v>
      </c>
      <c r="C37" t="s">
        <v>343</v>
      </c>
      <c r="D37" s="12" t="s">
        <v>178</v>
      </c>
      <c r="E37">
        <v>24</v>
      </c>
      <c r="F37">
        <v>0</v>
      </c>
      <c r="G37">
        <v>3</v>
      </c>
      <c r="H37">
        <v>3</v>
      </c>
      <c r="I37">
        <v>9</v>
      </c>
      <c r="J37">
        <v>3</v>
      </c>
      <c r="K37">
        <v>0</v>
      </c>
      <c r="L37">
        <v>0</v>
      </c>
      <c r="M37" s="13">
        <f t="shared" si="0"/>
        <v>0</v>
      </c>
      <c r="N37" s="14">
        <v>27.5</v>
      </c>
      <c r="O37" s="14">
        <v>32.5</v>
      </c>
      <c r="P37" s="14">
        <v>24.1</v>
      </c>
      <c r="Q37" s="21">
        <v>14.65</v>
      </c>
      <c r="R37" s="21">
        <v>1.6666666699999999E-2</v>
      </c>
      <c r="S37" s="21">
        <v>1.3666666667</v>
      </c>
      <c r="T37" s="21">
        <v>16.05</v>
      </c>
      <c r="W37" s="18" t="str">
        <f t="shared" si="1"/>
        <v xml:space="preserve"> </v>
      </c>
      <c r="Y37">
        <v>26</v>
      </c>
      <c r="Z37">
        <v>1</v>
      </c>
      <c r="AA37">
        <v>2</v>
      </c>
      <c r="AB37">
        <v>-3</v>
      </c>
      <c r="AC37">
        <v>14</v>
      </c>
      <c r="AD37">
        <v>6</v>
      </c>
      <c r="AE37">
        <v>0</v>
      </c>
      <c r="AF37">
        <v>0</v>
      </c>
      <c r="AG37" s="13">
        <f t="shared" si="2"/>
        <v>0</v>
      </c>
      <c r="AH37" s="14">
        <v>27.1</v>
      </c>
      <c r="AI37" s="14">
        <v>32.299999999999997</v>
      </c>
      <c r="AJ37" s="14">
        <v>23.5</v>
      </c>
      <c r="AK37" s="21">
        <v>12.9666666667</v>
      </c>
      <c r="AL37" s="21">
        <v>0.1</v>
      </c>
      <c r="AM37" s="21">
        <v>1.65</v>
      </c>
      <c r="AN37" s="21">
        <v>14.7166666667</v>
      </c>
      <c r="AQ37" s="18" t="str">
        <f t="shared" si="3"/>
        <v xml:space="preserve"> </v>
      </c>
    </row>
    <row r="38" spans="1:44" x14ac:dyDescent="0.2">
      <c r="A38" s="12" t="s">
        <v>347</v>
      </c>
      <c r="B38" s="12" t="s">
        <v>348</v>
      </c>
      <c r="C38" t="s">
        <v>223</v>
      </c>
      <c r="D38" s="12" t="s">
        <v>170</v>
      </c>
      <c r="E38">
        <v>1</v>
      </c>
      <c r="F38">
        <v>0</v>
      </c>
      <c r="G38">
        <v>0</v>
      </c>
      <c r="H38">
        <v>0</v>
      </c>
      <c r="I38">
        <v>5</v>
      </c>
      <c r="J38">
        <v>1</v>
      </c>
      <c r="K38">
        <v>0</v>
      </c>
      <c r="L38">
        <v>0</v>
      </c>
      <c r="M38" s="13">
        <f t="shared" si="0"/>
        <v>0</v>
      </c>
      <c r="N38" s="14">
        <v>27.4</v>
      </c>
      <c r="O38" s="14">
        <v>33.799999999999997</v>
      </c>
      <c r="P38" s="14">
        <v>23.2</v>
      </c>
      <c r="Q38" s="21">
        <v>2.7166666667000001</v>
      </c>
      <c r="R38" s="21">
        <v>0</v>
      </c>
      <c r="S38" s="21">
        <v>0</v>
      </c>
      <c r="T38" s="21">
        <v>2.7166666667000001</v>
      </c>
      <c r="W38" s="18" t="str">
        <f t="shared" si="1"/>
        <v xml:space="preserve"> 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3">
        <f t="shared" si="2"/>
        <v>0</v>
      </c>
      <c r="AH38" s="14">
        <v>0</v>
      </c>
      <c r="AI38" s="14">
        <v>0</v>
      </c>
      <c r="AJ38" s="14">
        <v>0</v>
      </c>
      <c r="AK38" s="21">
        <v>0</v>
      </c>
      <c r="AL38" s="21">
        <v>0</v>
      </c>
      <c r="AM38" s="21">
        <v>0</v>
      </c>
      <c r="AN38" s="21">
        <v>0</v>
      </c>
      <c r="AQ38" s="18" t="str">
        <f t="shared" si="3"/>
        <v xml:space="preserve"> </v>
      </c>
    </row>
    <row r="39" spans="1:44" x14ac:dyDescent="0.2">
      <c r="A39" s="12" t="s">
        <v>353</v>
      </c>
      <c r="B39" s="12" t="s">
        <v>354</v>
      </c>
      <c r="C39" t="s">
        <v>210</v>
      </c>
      <c r="D39" s="12" t="s">
        <v>355</v>
      </c>
      <c r="E39">
        <v>31</v>
      </c>
      <c r="F39">
        <v>3</v>
      </c>
      <c r="G39">
        <v>3</v>
      </c>
      <c r="H39">
        <v>2</v>
      </c>
      <c r="I39">
        <v>12</v>
      </c>
      <c r="J39">
        <v>6</v>
      </c>
      <c r="K39">
        <v>160</v>
      </c>
      <c r="L39">
        <v>120</v>
      </c>
      <c r="M39" s="13">
        <f t="shared" si="0"/>
        <v>0.5714285714285714</v>
      </c>
      <c r="N39" s="14">
        <v>27.5</v>
      </c>
      <c r="O39" s="14">
        <v>31.9</v>
      </c>
      <c r="P39" s="14">
        <v>24.5</v>
      </c>
      <c r="Q39" s="21">
        <v>10.0666666667</v>
      </c>
      <c r="R39" s="21">
        <v>6.6666666700000002E-2</v>
      </c>
      <c r="S39" s="21">
        <v>0.88333333330000008</v>
      </c>
      <c r="T39" s="21">
        <v>11.0333333333</v>
      </c>
      <c r="U39">
        <v>0</v>
      </c>
      <c r="V39">
        <v>0</v>
      </c>
      <c r="W39" s="18" t="str">
        <f t="shared" si="1"/>
        <v xml:space="preserve"> </v>
      </c>
      <c r="X39">
        <v>0</v>
      </c>
      <c r="Y39">
        <v>31</v>
      </c>
      <c r="Z39">
        <v>1</v>
      </c>
      <c r="AA39">
        <v>2</v>
      </c>
      <c r="AB39">
        <v>-11</v>
      </c>
      <c r="AC39">
        <v>16</v>
      </c>
      <c r="AD39">
        <v>8</v>
      </c>
      <c r="AE39">
        <v>136</v>
      </c>
      <c r="AF39">
        <v>157</v>
      </c>
      <c r="AG39" s="13">
        <f t="shared" si="2"/>
        <v>0.46416382252559729</v>
      </c>
      <c r="AH39" s="14">
        <v>27.7</v>
      </c>
      <c r="AI39" s="14">
        <v>32.4</v>
      </c>
      <c r="AJ39" s="14">
        <v>24.6</v>
      </c>
      <c r="AK39" s="21">
        <v>10.416666666699999</v>
      </c>
      <c r="AL39" s="21">
        <v>0.1</v>
      </c>
      <c r="AM39" s="21">
        <v>0.91666666670000008</v>
      </c>
      <c r="AN39" s="21">
        <v>11.4333333333</v>
      </c>
      <c r="AO39">
        <v>1</v>
      </c>
      <c r="AP39">
        <v>0</v>
      </c>
      <c r="AQ39" s="18">
        <f t="shared" si="3"/>
        <v>0</v>
      </c>
      <c r="AR39">
        <v>0</v>
      </c>
    </row>
    <row r="40" spans="1:44" x14ac:dyDescent="0.2">
      <c r="A40" s="12" t="s">
        <v>360</v>
      </c>
      <c r="B40" s="12" t="s">
        <v>361</v>
      </c>
      <c r="C40" t="s">
        <v>192</v>
      </c>
      <c r="D40" s="12" t="s">
        <v>178</v>
      </c>
      <c r="E40">
        <v>35</v>
      </c>
      <c r="F40">
        <v>4</v>
      </c>
      <c r="G40">
        <v>5</v>
      </c>
      <c r="H40">
        <v>15</v>
      </c>
      <c r="I40">
        <v>25</v>
      </c>
      <c r="J40">
        <v>11</v>
      </c>
      <c r="K40">
        <v>0</v>
      </c>
      <c r="L40">
        <v>0</v>
      </c>
      <c r="M40" s="13">
        <f t="shared" si="0"/>
        <v>0</v>
      </c>
      <c r="N40" s="14">
        <v>28.7</v>
      </c>
      <c r="O40" s="14">
        <v>33.200000000000003</v>
      </c>
      <c r="P40" s="14">
        <v>25.6</v>
      </c>
      <c r="Q40" s="21">
        <v>18.05</v>
      </c>
      <c r="R40" s="21">
        <v>1.6</v>
      </c>
      <c r="S40" s="21">
        <v>3.3333333333000001</v>
      </c>
      <c r="T40" s="21">
        <v>23</v>
      </c>
      <c r="W40" s="18" t="str">
        <f t="shared" si="1"/>
        <v xml:space="preserve"> </v>
      </c>
      <c r="Y40">
        <v>35</v>
      </c>
      <c r="Z40">
        <v>0</v>
      </c>
      <c r="AA40">
        <v>8</v>
      </c>
      <c r="AB40">
        <v>11</v>
      </c>
      <c r="AC40">
        <v>14</v>
      </c>
      <c r="AD40">
        <v>7</v>
      </c>
      <c r="AE40">
        <v>0</v>
      </c>
      <c r="AF40">
        <v>0</v>
      </c>
      <c r="AG40" s="13">
        <f t="shared" si="2"/>
        <v>0</v>
      </c>
      <c r="AH40" s="14">
        <v>28.9</v>
      </c>
      <c r="AI40" s="14">
        <v>33.4</v>
      </c>
      <c r="AJ40" s="14">
        <v>25.8</v>
      </c>
      <c r="AK40" s="21">
        <v>18.416666666699999</v>
      </c>
      <c r="AL40" s="21">
        <v>1.7166666667000001</v>
      </c>
      <c r="AM40" s="21">
        <v>3.0166666666999999</v>
      </c>
      <c r="AN40" s="21">
        <v>23.183333333299998</v>
      </c>
      <c r="AQ40" s="18" t="str">
        <f t="shared" si="3"/>
        <v xml:space="preserve"> </v>
      </c>
    </row>
    <row r="41" spans="1:44" x14ac:dyDescent="0.2">
      <c r="A41" s="12" t="s">
        <v>365</v>
      </c>
      <c r="B41" s="12" t="s">
        <v>366</v>
      </c>
      <c r="C41" t="s">
        <v>367</v>
      </c>
      <c r="D41" s="12" t="s">
        <v>178</v>
      </c>
      <c r="E41">
        <v>9</v>
      </c>
      <c r="F41">
        <v>0</v>
      </c>
      <c r="G41">
        <v>1</v>
      </c>
      <c r="H41">
        <v>0</v>
      </c>
      <c r="I41">
        <v>4</v>
      </c>
      <c r="J41">
        <v>2</v>
      </c>
      <c r="K41">
        <v>0</v>
      </c>
      <c r="L41">
        <v>0</v>
      </c>
      <c r="M41" s="13">
        <f t="shared" si="0"/>
        <v>0</v>
      </c>
      <c r="N41" s="14">
        <v>26.8</v>
      </c>
      <c r="O41" s="14">
        <v>31.9</v>
      </c>
      <c r="P41" s="14">
        <v>23.2</v>
      </c>
      <c r="Q41" s="21">
        <v>12</v>
      </c>
      <c r="R41" s="21">
        <v>1.1333333333</v>
      </c>
      <c r="S41" s="21">
        <v>0</v>
      </c>
      <c r="T41" s="21">
        <v>13.15</v>
      </c>
      <c r="W41" s="18" t="str">
        <f t="shared" si="1"/>
        <v xml:space="preserve"> </v>
      </c>
      <c r="Y41">
        <v>8</v>
      </c>
      <c r="Z41">
        <v>0</v>
      </c>
      <c r="AA41">
        <v>1</v>
      </c>
      <c r="AB41">
        <v>6</v>
      </c>
      <c r="AC41">
        <v>4</v>
      </c>
      <c r="AD41">
        <v>2</v>
      </c>
      <c r="AE41">
        <v>0</v>
      </c>
      <c r="AF41">
        <v>0</v>
      </c>
      <c r="AG41" s="13">
        <f t="shared" si="2"/>
        <v>0</v>
      </c>
      <c r="AH41" s="14">
        <v>28.3</v>
      </c>
      <c r="AI41" s="14">
        <v>32.9</v>
      </c>
      <c r="AJ41" s="14">
        <v>25.2</v>
      </c>
      <c r="AK41" s="21">
        <v>12.1333333333</v>
      </c>
      <c r="AL41" s="21">
        <v>1.1666666667000001</v>
      </c>
      <c r="AM41" s="21">
        <v>0</v>
      </c>
      <c r="AN41" s="21">
        <v>13.3</v>
      </c>
      <c r="AQ41" s="18" t="str">
        <f t="shared" si="3"/>
        <v xml:space="preserve"> </v>
      </c>
    </row>
    <row r="42" spans="1:44" x14ac:dyDescent="0.2">
      <c r="A42" s="12" t="s">
        <v>371</v>
      </c>
      <c r="B42" s="12" t="s">
        <v>372</v>
      </c>
      <c r="C42" t="s">
        <v>343</v>
      </c>
      <c r="D42" s="12" t="s">
        <v>113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3">
        <f t="shared" si="0"/>
        <v>0</v>
      </c>
      <c r="N42" s="14">
        <v>27.5</v>
      </c>
      <c r="O42" s="14">
        <v>33.9</v>
      </c>
      <c r="P42" s="14">
        <v>23.2</v>
      </c>
      <c r="Q42" s="21">
        <v>12.7833333333</v>
      </c>
      <c r="R42" s="21">
        <v>0</v>
      </c>
      <c r="S42" s="21">
        <v>0</v>
      </c>
      <c r="T42" s="21">
        <v>12.7833333333</v>
      </c>
      <c r="U42">
        <v>0</v>
      </c>
      <c r="V42">
        <v>0</v>
      </c>
      <c r="W42" s="18" t="str">
        <f t="shared" si="1"/>
        <v xml:space="preserve"> </v>
      </c>
      <c r="X42">
        <v>0</v>
      </c>
      <c r="Y42">
        <v>6</v>
      </c>
      <c r="Z42">
        <v>0</v>
      </c>
      <c r="AA42">
        <v>0</v>
      </c>
      <c r="AB42">
        <v>-2</v>
      </c>
      <c r="AC42">
        <v>6</v>
      </c>
      <c r="AD42">
        <v>3</v>
      </c>
      <c r="AE42">
        <v>0</v>
      </c>
      <c r="AF42">
        <v>0</v>
      </c>
      <c r="AG42" s="13">
        <f t="shared" si="2"/>
        <v>0</v>
      </c>
      <c r="AH42" s="14">
        <v>27.2</v>
      </c>
      <c r="AI42" s="14">
        <v>31.1</v>
      </c>
      <c r="AJ42" s="14">
        <v>24.4</v>
      </c>
      <c r="AK42" s="21">
        <v>11.7</v>
      </c>
      <c r="AL42" s="21">
        <v>1.05</v>
      </c>
      <c r="AM42" s="21">
        <v>6.6666666700000002E-2</v>
      </c>
      <c r="AN42" s="21">
        <v>12.85</v>
      </c>
      <c r="AO42">
        <v>1</v>
      </c>
      <c r="AP42">
        <v>0</v>
      </c>
      <c r="AQ42" s="18">
        <f t="shared" si="3"/>
        <v>0</v>
      </c>
      <c r="AR42">
        <v>0</v>
      </c>
    </row>
    <row r="43" spans="1:44" x14ac:dyDescent="0.2">
      <c r="A43" s="12" t="s">
        <v>336</v>
      </c>
      <c r="B43" s="12" t="s">
        <v>376</v>
      </c>
      <c r="C43" t="s">
        <v>192</v>
      </c>
      <c r="D43" s="12" t="s">
        <v>156</v>
      </c>
      <c r="E43">
        <v>31</v>
      </c>
      <c r="F43">
        <v>4</v>
      </c>
      <c r="G43">
        <v>10</v>
      </c>
      <c r="H43">
        <v>6</v>
      </c>
      <c r="I43">
        <v>29</v>
      </c>
      <c r="J43">
        <v>13</v>
      </c>
      <c r="K43">
        <v>6</v>
      </c>
      <c r="L43">
        <v>8</v>
      </c>
      <c r="M43" s="13">
        <f t="shared" si="0"/>
        <v>0.42857142857142855</v>
      </c>
      <c r="N43" s="14">
        <v>27.6</v>
      </c>
      <c r="O43" s="14">
        <v>32.299999999999997</v>
      </c>
      <c r="P43" s="14">
        <v>24.3</v>
      </c>
      <c r="Q43" s="21">
        <v>10.6</v>
      </c>
      <c r="R43" s="21">
        <v>1.2666666666999999</v>
      </c>
      <c r="S43" s="21">
        <v>0.5</v>
      </c>
      <c r="T43" s="21">
        <v>12.3833333333</v>
      </c>
      <c r="U43">
        <v>1</v>
      </c>
      <c r="V43">
        <v>0</v>
      </c>
      <c r="W43" s="18">
        <f t="shared" si="1"/>
        <v>0</v>
      </c>
      <c r="X43">
        <v>0</v>
      </c>
      <c r="Y43">
        <v>24</v>
      </c>
      <c r="Z43">
        <v>5</v>
      </c>
      <c r="AA43">
        <v>5</v>
      </c>
      <c r="AB43">
        <v>2</v>
      </c>
      <c r="AC43">
        <v>35</v>
      </c>
      <c r="AD43">
        <v>9</v>
      </c>
      <c r="AE43">
        <v>2</v>
      </c>
      <c r="AF43">
        <v>2</v>
      </c>
      <c r="AG43" s="13">
        <f t="shared" si="2"/>
        <v>0.5</v>
      </c>
      <c r="AH43" s="14">
        <v>28.1</v>
      </c>
      <c r="AI43" s="14">
        <v>32.700000000000003</v>
      </c>
      <c r="AJ43" s="14">
        <v>24.9</v>
      </c>
      <c r="AK43" s="21">
        <v>10.916666666699999</v>
      </c>
      <c r="AL43" s="21">
        <v>1.2166666667000001</v>
      </c>
      <c r="AM43" s="21">
        <v>0.35</v>
      </c>
      <c r="AN43" s="21">
        <v>12.5</v>
      </c>
      <c r="AO43">
        <v>0</v>
      </c>
      <c r="AP43">
        <v>0</v>
      </c>
      <c r="AQ43" s="18" t="str">
        <f t="shared" si="3"/>
        <v xml:space="preserve"> </v>
      </c>
      <c r="AR43">
        <v>0</v>
      </c>
    </row>
    <row r="44" spans="1:44" x14ac:dyDescent="0.2">
      <c r="A44" s="12" t="s">
        <v>380</v>
      </c>
      <c r="B44" s="12" t="s">
        <v>381</v>
      </c>
      <c r="C44" t="s">
        <v>382</v>
      </c>
      <c r="D44" s="12" t="s">
        <v>178</v>
      </c>
      <c r="E44">
        <v>33</v>
      </c>
      <c r="F44">
        <v>1</v>
      </c>
      <c r="G44">
        <v>4</v>
      </c>
      <c r="H44">
        <v>3</v>
      </c>
      <c r="I44">
        <v>30</v>
      </c>
      <c r="J44">
        <v>12</v>
      </c>
      <c r="K44">
        <v>0</v>
      </c>
      <c r="L44">
        <v>0</v>
      </c>
      <c r="M44" s="13">
        <f t="shared" si="0"/>
        <v>0</v>
      </c>
      <c r="N44" s="14">
        <v>28.9</v>
      </c>
      <c r="O44" s="14">
        <v>33.4</v>
      </c>
      <c r="P44" s="14">
        <v>25.9</v>
      </c>
      <c r="Q44" s="21">
        <v>15.35</v>
      </c>
      <c r="R44" s="21">
        <v>0.1</v>
      </c>
      <c r="S44" s="21">
        <v>1.9333333333</v>
      </c>
      <c r="T44" s="21">
        <v>17.383333333300001</v>
      </c>
      <c r="W44" s="18" t="str">
        <f t="shared" si="1"/>
        <v xml:space="preserve"> </v>
      </c>
      <c r="Y44">
        <v>31</v>
      </c>
      <c r="Z44">
        <v>1</v>
      </c>
      <c r="AA44">
        <v>2</v>
      </c>
      <c r="AB44">
        <v>-4</v>
      </c>
      <c r="AC44">
        <v>15</v>
      </c>
      <c r="AD44">
        <v>6</v>
      </c>
      <c r="AE44">
        <v>0</v>
      </c>
      <c r="AF44">
        <v>0</v>
      </c>
      <c r="AG44" s="13">
        <f t="shared" si="2"/>
        <v>0</v>
      </c>
      <c r="AH44" s="14">
        <v>28.3</v>
      </c>
      <c r="AI44" s="14">
        <v>32.5</v>
      </c>
      <c r="AJ44" s="14">
        <v>25.5</v>
      </c>
      <c r="AK44" s="21">
        <v>15.4</v>
      </c>
      <c r="AL44" s="21">
        <v>0.05</v>
      </c>
      <c r="AM44" s="21">
        <v>2.0833333333000001</v>
      </c>
      <c r="AN44" s="21">
        <v>17.55</v>
      </c>
      <c r="AQ44" s="18" t="str">
        <f t="shared" si="3"/>
        <v xml:space="preserve"> </v>
      </c>
    </row>
    <row r="45" spans="1:44" x14ac:dyDescent="0.2">
      <c r="A45" s="12" t="s">
        <v>386</v>
      </c>
      <c r="B45" s="12" t="s">
        <v>387</v>
      </c>
      <c r="C45" t="s">
        <v>131</v>
      </c>
      <c r="D45" s="12" t="s">
        <v>178</v>
      </c>
      <c r="E45">
        <v>28</v>
      </c>
      <c r="F45">
        <v>1</v>
      </c>
      <c r="G45">
        <v>2</v>
      </c>
      <c r="H45">
        <v>-6</v>
      </c>
      <c r="I45">
        <v>8</v>
      </c>
      <c r="J45">
        <v>4</v>
      </c>
      <c r="K45">
        <v>0</v>
      </c>
      <c r="L45">
        <v>0</v>
      </c>
      <c r="M45" s="13">
        <f t="shared" si="0"/>
        <v>0</v>
      </c>
      <c r="N45" s="14">
        <v>27.7</v>
      </c>
      <c r="O45" s="14">
        <v>32.700000000000003</v>
      </c>
      <c r="P45" s="14">
        <v>24.3</v>
      </c>
      <c r="Q45" s="21">
        <v>14.8</v>
      </c>
      <c r="R45" s="21">
        <v>1.3666666667</v>
      </c>
      <c r="S45" s="21">
        <v>0.45</v>
      </c>
      <c r="T45" s="21">
        <v>16.649999999999999</v>
      </c>
      <c r="W45" s="18" t="str">
        <f t="shared" si="1"/>
        <v xml:space="preserve"> </v>
      </c>
      <c r="Y45">
        <v>29</v>
      </c>
      <c r="Z45">
        <v>0</v>
      </c>
      <c r="AA45">
        <v>4</v>
      </c>
      <c r="AB45">
        <v>-6</v>
      </c>
      <c r="AC45">
        <v>26</v>
      </c>
      <c r="AD45">
        <v>9</v>
      </c>
      <c r="AE45">
        <v>0</v>
      </c>
      <c r="AF45">
        <v>0</v>
      </c>
      <c r="AG45" s="13">
        <f t="shared" si="2"/>
        <v>0</v>
      </c>
      <c r="AH45" s="14">
        <v>28.3</v>
      </c>
      <c r="AI45" s="14">
        <v>32.9</v>
      </c>
      <c r="AJ45" s="14">
        <v>25.1</v>
      </c>
      <c r="AK45" s="21">
        <v>14.9333333333</v>
      </c>
      <c r="AL45" s="21">
        <v>1.25</v>
      </c>
      <c r="AM45" s="21">
        <v>0.5</v>
      </c>
      <c r="AN45" s="21">
        <v>16.7</v>
      </c>
      <c r="AQ45" s="18" t="str">
        <f t="shared" si="3"/>
        <v xml:space="preserve"> </v>
      </c>
    </row>
    <row r="46" spans="1:44" x14ac:dyDescent="0.2">
      <c r="A46" s="12" t="s">
        <v>391</v>
      </c>
      <c r="B46" s="12" t="s">
        <v>392</v>
      </c>
      <c r="C46" t="s">
        <v>393</v>
      </c>
      <c r="D46" s="12" t="s">
        <v>123</v>
      </c>
      <c r="E46">
        <v>41</v>
      </c>
      <c r="F46">
        <v>18</v>
      </c>
      <c r="G46">
        <v>24</v>
      </c>
      <c r="H46">
        <v>13</v>
      </c>
      <c r="I46">
        <v>20</v>
      </c>
      <c r="J46">
        <v>10</v>
      </c>
      <c r="K46">
        <v>221</v>
      </c>
      <c r="L46">
        <v>177</v>
      </c>
      <c r="M46" s="13">
        <f t="shared" si="0"/>
        <v>0.55527638190954776</v>
      </c>
      <c r="N46" s="14">
        <v>29.7</v>
      </c>
      <c r="O46" s="14">
        <v>34.799999999999997</v>
      </c>
      <c r="P46" s="14">
        <v>26.2</v>
      </c>
      <c r="Q46" s="21">
        <v>14.5666666667</v>
      </c>
      <c r="R46" s="21">
        <v>3.9833333333000001</v>
      </c>
      <c r="S46" s="21">
        <v>0.75</v>
      </c>
      <c r="T46" s="21">
        <v>19.316666666700002</v>
      </c>
      <c r="U46">
        <v>6</v>
      </c>
      <c r="V46">
        <v>0</v>
      </c>
      <c r="W46" s="18">
        <f t="shared" si="1"/>
        <v>0</v>
      </c>
      <c r="X46">
        <v>0</v>
      </c>
      <c r="Y46">
        <v>40</v>
      </c>
      <c r="Z46">
        <v>16</v>
      </c>
      <c r="AA46">
        <v>21</v>
      </c>
      <c r="AB46">
        <v>8</v>
      </c>
      <c r="AC46">
        <v>44</v>
      </c>
      <c r="AD46">
        <v>15</v>
      </c>
      <c r="AE46">
        <v>190</v>
      </c>
      <c r="AF46">
        <v>190</v>
      </c>
      <c r="AG46" s="13">
        <f t="shared" si="2"/>
        <v>0.5</v>
      </c>
      <c r="AH46" s="14">
        <v>30.3</v>
      </c>
      <c r="AI46" s="14">
        <v>35.200000000000003</v>
      </c>
      <c r="AJ46" s="14">
        <v>27</v>
      </c>
      <c r="AK46" s="21">
        <v>14.916666666699999</v>
      </c>
      <c r="AL46" s="21">
        <v>3.3333333333000001</v>
      </c>
      <c r="AM46" s="21">
        <v>0.7</v>
      </c>
      <c r="AN46" s="21">
        <v>18.9666666667</v>
      </c>
      <c r="AO46">
        <v>3</v>
      </c>
      <c r="AP46">
        <v>1</v>
      </c>
      <c r="AQ46" s="18">
        <f t="shared" si="3"/>
        <v>0.33333333333333331</v>
      </c>
      <c r="AR46">
        <v>1</v>
      </c>
    </row>
    <row r="47" spans="1:44" x14ac:dyDescent="0.2">
      <c r="A47" s="12" t="s">
        <v>396</v>
      </c>
      <c r="B47" s="12" t="s">
        <v>392</v>
      </c>
      <c r="C47" t="s">
        <v>393</v>
      </c>
      <c r="D47" s="12" t="s">
        <v>178</v>
      </c>
      <c r="E47">
        <v>41</v>
      </c>
      <c r="F47">
        <v>2</v>
      </c>
      <c r="G47">
        <v>9</v>
      </c>
      <c r="H47">
        <v>11</v>
      </c>
      <c r="I47">
        <v>22</v>
      </c>
      <c r="J47">
        <v>11</v>
      </c>
      <c r="K47">
        <v>0</v>
      </c>
      <c r="L47">
        <v>0</v>
      </c>
      <c r="M47" s="13">
        <f t="shared" si="0"/>
        <v>0</v>
      </c>
      <c r="N47" s="14">
        <v>28.5</v>
      </c>
      <c r="O47" s="14">
        <v>33.299999999999997</v>
      </c>
      <c r="P47" s="14">
        <v>25.3</v>
      </c>
      <c r="Q47" s="21">
        <v>16.75</v>
      </c>
      <c r="R47" s="21">
        <v>0.68333333330000001</v>
      </c>
      <c r="S47" s="21">
        <v>1.6333333333</v>
      </c>
      <c r="T47" s="21">
        <v>19.083333333300001</v>
      </c>
      <c r="U47">
        <v>3</v>
      </c>
      <c r="V47">
        <v>1</v>
      </c>
      <c r="W47" s="18">
        <f t="shared" si="1"/>
        <v>0.33333333333333331</v>
      </c>
      <c r="X47">
        <v>0</v>
      </c>
      <c r="Y47">
        <v>37</v>
      </c>
      <c r="Z47">
        <v>1</v>
      </c>
      <c r="AA47">
        <v>8</v>
      </c>
      <c r="AB47">
        <v>5</v>
      </c>
      <c r="AC47">
        <v>8</v>
      </c>
      <c r="AD47">
        <v>4</v>
      </c>
      <c r="AE47">
        <v>1</v>
      </c>
      <c r="AF47">
        <v>0</v>
      </c>
      <c r="AG47" s="13">
        <f t="shared" si="2"/>
        <v>1</v>
      </c>
      <c r="AH47" s="14">
        <v>28.7</v>
      </c>
      <c r="AI47" s="14">
        <v>33</v>
      </c>
      <c r="AJ47" s="14">
        <v>25.8</v>
      </c>
      <c r="AK47" s="21">
        <v>16.916666666699999</v>
      </c>
      <c r="AL47" s="21">
        <v>0.5</v>
      </c>
      <c r="AM47" s="21">
        <v>1.8</v>
      </c>
      <c r="AN47" s="21">
        <v>19.2166666667</v>
      </c>
      <c r="AO47">
        <v>0</v>
      </c>
      <c r="AP47">
        <v>0</v>
      </c>
      <c r="AQ47" s="18" t="str">
        <f t="shared" si="3"/>
        <v xml:space="preserve"> </v>
      </c>
      <c r="AR47">
        <v>0</v>
      </c>
    </row>
    <row r="48" spans="1:44" x14ac:dyDescent="0.2">
      <c r="A48" s="12" t="s">
        <v>401</v>
      </c>
      <c r="B48" s="12" t="s">
        <v>402</v>
      </c>
      <c r="C48" t="s">
        <v>147</v>
      </c>
      <c r="D48" s="12" t="s">
        <v>148</v>
      </c>
      <c r="E48">
        <v>12</v>
      </c>
      <c r="F48">
        <v>0</v>
      </c>
      <c r="G48">
        <v>3</v>
      </c>
      <c r="H48">
        <v>1</v>
      </c>
      <c r="I48">
        <v>0</v>
      </c>
      <c r="J48">
        <v>0</v>
      </c>
      <c r="K48">
        <v>0</v>
      </c>
      <c r="L48">
        <v>0</v>
      </c>
      <c r="M48" s="13">
        <f t="shared" si="0"/>
        <v>0</v>
      </c>
      <c r="N48" s="14">
        <v>29.1</v>
      </c>
      <c r="O48" s="14">
        <v>33.700000000000003</v>
      </c>
      <c r="P48" s="14">
        <v>26.1</v>
      </c>
      <c r="Q48" s="21">
        <v>12.6</v>
      </c>
      <c r="R48" s="21">
        <v>1.3333333333000001</v>
      </c>
      <c r="S48" s="21">
        <v>0</v>
      </c>
      <c r="T48" s="21">
        <v>13.9333333333</v>
      </c>
      <c r="U48">
        <v>1</v>
      </c>
      <c r="V48">
        <v>0</v>
      </c>
      <c r="W48" s="18">
        <f t="shared" si="1"/>
        <v>0</v>
      </c>
      <c r="X48">
        <v>0</v>
      </c>
      <c r="Y48">
        <v>9</v>
      </c>
      <c r="Z48">
        <v>3</v>
      </c>
      <c r="AA48">
        <v>1</v>
      </c>
      <c r="AB48">
        <v>-3</v>
      </c>
      <c r="AC48">
        <v>0</v>
      </c>
      <c r="AD48">
        <v>0</v>
      </c>
      <c r="AE48">
        <v>2</v>
      </c>
      <c r="AF48">
        <v>0</v>
      </c>
      <c r="AG48" s="13">
        <f t="shared" si="2"/>
        <v>1</v>
      </c>
      <c r="AH48" s="14">
        <v>28.6</v>
      </c>
      <c r="AI48" s="14">
        <v>33</v>
      </c>
      <c r="AJ48" s="14">
        <v>25.7</v>
      </c>
      <c r="AK48" s="21">
        <v>12.483333333299999</v>
      </c>
      <c r="AL48" s="21">
        <v>1.2</v>
      </c>
      <c r="AM48" s="21">
        <v>0</v>
      </c>
      <c r="AN48" s="21">
        <v>13.7</v>
      </c>
      <c r="AO48">
        <v>0</v>
      </c>
      <c r="AP48">
        <v>0</v>
      </c>
      <c r="AQ48" s="18" t="str">
        <f t="shared" si="3"/>
        <v xml:space="preserve"> </v>
      </c>
      <c r="AR48">
        <v>0</v>
      </c>
    </row>
    <row r="49" spans="1:44" x14ac:dyDescent="0.2">
      <c r="A49" s="12" t="s">
        <v>407</v>
      </c>
      <c r="B49" s="12" t="s">
        <v>408</v>
      </c>
      <c r="C49" t="s">
        <v>330</v>
      </c>
      <c r="D49" s="12" t="s">
        <v>178</v>
      </c>
      <c r="E49">
        <v>39</v>
      </c>
      <c r="F49">
        <v>4</v>
      </c>
      <c r="G49">
        <v>10</v>
      </c>
      <c r="H49">
        <v>-6</v>
      </c>
      <c r="I49">
        <v>10</v>
      </c>
      <c r="J49">
        <v>5</v>
      </c>
      <c r="K49">
        <v>0</v>
      </c>
      <c r="L49">
        <v>0</v>
      </c>
      <c r="M49" s="13">
        <f t="shared" si="0"/>
        <v>0</v>
      </c>
      <c r="N49" s="14">
        <v>28.2</v>
      </c>
      <c r="O49" s="14">
        <v>33.200000000000003</v>
      </c>
      <c r="P49" s="14">
        <v>24.9</v>
      </c>
      <c r="Q49" s="21">
        <v>16.2</v>
      </c>
      <c r="R49" s="21">
        <v>2.6666666667000003</v>
      </c>
      <c r="S49" s="21">
        <v>1.6166666667</v>
      </c>
      <c r="T49" s="21">
        <v>20.5</v>
      </c>
      <c r="W49" s="18" t="str">
        <f t="shared" si="1"/>
        <v xml:space="preserve"> </v>
      </c>
      <c r="Y49">
        <v>40</v>
      </c>
      <c r="Z49">
        <v>3</v>
      </c>
      <c r="AA49">
        <v>11</v>
      </c>
      <c r="AB49">
        <v>8</v>
      </c>
      <c r="AC49">
        <v>16</v>
      </c>
      <c r="AD49">
        <v>8</v>
      </c>
      <c r="AE49">
        <v>0</v>
      </c>
      <c r="AF49">
        <v>0</v>
      </c>
      <c r="AG49" s="13">
        <f t="shared" si="2"/>
        <v>0</v>
      </c>
      <c r="AH49" s="14">
        <v>28.2</v>
      </c>
      <c r="AI49" s="14">
        <v>33</v>
      </c>
      <c r="AJ49" s="14">
        <v>25</v>
      </c>
      <c r="AK49" s="21">
        <v>15.8666666667</v>
      </c>
      <c r="AL49" s="21">
        <v>2.2166666667000001</v>
      </c>
      <c r="AM49" s="21">
        <v>1.8166666667</v>
      </c>
      <c r="AN49" s="21">
        <v>19.916666666699999</v>
      </c>
      <c r="AQ49" s="18" t="str">
        <f t="shared" si="3"/>
        <v xml:space="preserve"> </v>
      </c>
    </row>
    <row r="50" spans="1:44" x14ac:dyDescent="0.2">
      <c r="A50" s="12" t="s">
        <v>412</v>
      </c>
      <c r="B50" s="12" t="s">
        <v>413</v>
      </c>
      <c r="C50" t="s">
        <v>317</v>
      </c>
      <c r="D50" s="12" t="s">
        <v>156</v>
      </c>
      <c r="E50">
        <v>34</v>
      </c>
      <c r="F50">
        <v>10</v>
      </c>
      <c r="G50">
        <v>8</v>
      </c>
      <c r="H50">
        <v>-3</v>
      </c>
      <c r="I50">
        <v>8</v>
      </c>
      <c r="J50">
        <v>3</v>
      </c>
      <c r="K50">
        <v>1</v>
      </c>
      <c r="L50">
        <v>1</v>
      </c>
      <c r="M50" s="13">
        <f t="shared" si="0"/>
        <v>0.5</v>
      </c>
      <c r="N50" s="14">
        <v>28.9</v>
      </c>
      <c r="O50" s="14">
        <v>33.1</v>
      </c>
      <c r="P50" s="14">
        <v>26.1</v>
      </c>
      <c r="Q50" s="21">
        <v>13.733333333299999</v>
      </c>
      <c r="R50" s="21">
        <v>2.2999999999999998</v>
      </c>
      <c r="S50" s="21">
        <v>0.46666666670000001</v>
      </c>
      <c r="T50" s="21">
        <v>16.516666666700001</v>
      </c>
      <c r="W50" s="18" t="str">
        <f t="shared" si="1"/>
        <v xml:space="preserve"> </v>
      </c>
      <c r="Y50">
        <v>28</v>
      </c>
      <c r="Z50">
        <v>6</v>
      </c>
      <c r="AA50">
        <v>5</v>
      </c>
      <c r="AB50">
        <v>-13</v>
      </c>
      <c r="AC50">
        <v>32</v>
      </c>
      <c r="AD50">
        <v>15</v>
      </c>
      <c r="AE50">
        <v>1</v>
      </c>
      <c r="AF50">
        <v>1</v>
      </c>
      <c r="AG50" s="13">
        <f t="shared" si="2"/>
        <v>0.5</v>
      </c>
      <c r="AH50" s="14">
        <v>28.7</v>
      </c>
      <c r="AI50" s="14">
        <v>33.4</v>
      </c>
      <c r="AJ50" s="14">
        <v>25.6</v>
      </c>
      <c r="AK50" s="21">
        <v>13.8833333333</v>
      </c>
      <c r="AL50" s="21">
        <v>2.35</v>
      </c>
      <c r="AM50" s="21">
        <v>0.21666666670000001</v>
      </c>
      <c r="AN50" s="21">
        <v>16.4666666667</v>
      </c>
      <c r="AQ50" s="18" t="str">
        <f t="shared" si="3"/>
        <v xml:space="preserve"> </v>
      </c>
    </row>
    <row r="51" spans="1:44" x14ac:dyDescent="0.2">
      <c r="A51" s="12" t="s">
        <v>418</v>
      </c>
      <c r="B51" s="12" t="s">
        <v>419</v>
      </c>
      <c r="C51" t="s">
        <v>338</v>
      </c>
      <c r="D51" s="12" t="s">
        <v>170</v>
      </c>
      <c r="E51">
        <v>41</v>
      </c>
      <c r="F51">
        <v>15</v>
      </c>
      <c r="G51">
        <v>14</v>
      </c>
      <c r="H51">
        <v>22</v>
      </c>
      <c r="I51">
        <v>27</v>
      </c>
      <c r="J51">
        <v>12</v>
      </c>
      <c r="K51">
        <v>518</v>
      </c>
      <c r="L51">
        <v>319</v>
      </c>
      <c r="M51" s="13">
        <f t="shared" si="0"/>
        <v>0.61887694145758665</v>
      </c>
      <c r="N51" s="14">
        <v>29.6</v>
      </c>
      <c r="O51" s="14">
        <v>33.799999999999997</v>
      </c>
      <c r="P51" s="14">
        <v>26.9</v>
      </c>
      <c r="Q51" s="21">
        <v>13.983333333299999</v>
      </c>
      <c r="R51" s="21">
        <v>1.7666666666999999</v>
      </c>
      <c r="S51" s="21">
        <v>1.9333333333</v>
      </c>
      <c r="T51" s="21">
        <v>17.7</v>
      </c>
      <c r="U51">
        <v>3</v>
      </c>
      <c r="V51">
        <v>2</v>
      </c>
      <c r="W51" s="18">
        <f t="shared" si="1"/>
        <v>0.66666666666666663</v>
      </c>
      <c r="X51">
        <v>0</v>
      </c>
      <c r="Y51">
        <v>39</v>
      </c>
      <c r="Z51">
        <v>15</v>
      </c>
      <c r="AA51">
        <v>18</v>
      </c>
      <c r="AB51">
        <v>16</v>
      </c>
      <c r="AC51">
        <v>16</v>
      </c>
      <c r="AD51">
        <v>8</v>
      </c>
      <c r="AE51">
        <v>497</v>
      </c>
      <c r="AF51">
        <v>398</v>
      </c>
      <c r="AG51" s="13">
        <f t="shared" si="2"/>
        <v>0.55530726256983243</v>
      </c>
      <c r="AH51" s="14">
        <v>29.3</v>
      </c>
      <c r="AI51" s="14">
        <v>33.5</v>
      </c>
      <c r="AJ51" s="14">
        <v>26.5</v>
      </c>
      <c r="AK51" s="21">
        <v>14.083333333300001</v>
      </c>
      <c r="AL51" s="21">
        <v>2.2000000000000002</v>
      </c>
      <c r="AM51" s="21">
        <v>1.9833333333000001</v>
      </c>
      <c r="AN51" s="21">
        <v>18.2833333333</v>
      </c>
      <c r="AO51">
        <v>4</v>
      </c>
      <c r="AP51">
        <v>1</v>
      </c>
      <c r="AQ51" s="18">
        <f t="shared" si="3"/>
        <v>0.25</v>
      </c>
      <c r="AR51">
        <v>0</v>
      </c>
    </row>
    <row r="52" spans="1:44" x14ac:dyDescent="0.2">
      <c r="A52" s="12" t="s">
        <v>424</v>
      </c>
      <c r="B52" s="12" t="s">
        <v>425</v>
      </c>
      <c r="C52" t="s">
        <v>265</v>
      </c>
      <c r="D52" s="12" t="s">
        <v>170</v>
      </c>
      <c r="E52">
        <v>40</v>
      </c>
      <c r="F52">
        <v>6</v>
      </c>
      <c r="G52">
        <v>13</v>
      </c>
      <c r="H52">
        <v>7</v>
      </c>
      <c r="I52">
        <v>14</v>
      </c>
      <c r="J52">
        <v>7</v>
      </c>
      <c r="K52">
        <v>212</v>
      </c>
      <c r="L52">
        <v>210</v>
      </c>
      <c r="M52" s="13">
        <f t="shared" si="0"/>
        <v>0.50236966824644547</v>
      </c>
      <c r="N52" s="14">
        <v>28.5</v>
      </c>
      <c r="O52" s="14">
        <v>33</v>
      </c>
      <c r="P52" s="14">
        <v>25.5</v>
      </c>
      <c r="Q52" s="21">
        <v>12.9</v>
      </c>
      <c r="R52" s="21">
        <v>1.6833333333</v>
      </c>
      <c r="S52" s="21">
        <v>1.45</v>
      </c>
      <c r="T52" s="21">
        <v>16.0333333333</v>
      </c>
      <c r="U52">
        <v>0</v>
      </c>
      <c r="V52">
        <v>0</v>
      </c>
      <c r="W52" s="18" t="str">
        <f t="shared" si="1"/>
        <v xml:space="preserve"> </v>
      </c>
      <c r="X52">
        <v>0</v>
      </c>
      <c r="Y52">
        <v>38</v>
      </c>
      <c r="Z52">
        <v>8</v>
      </c>
      <c r="AA52">
        <v>5</v>
      </c>
      <c r="AB52">
        <v>3</v>
      </c>
      <c r="AC52">
        <v>24</v>
      </c>
      <c r="AD52">
        <v>12</v>
      </c>
      <c r="AE52">
        <v>161</v>
      </c>
      <c r="AF52">
        <v>200</v>
      </c>
      <c r="AG52" s="13">
        <f t="shared" si="2"/>
        <v>0.44598337950138506</v>
      </c>
      <c r="AH52" s="14">
        <v>28.8</v>
      </c>
      <c r="AI52" s="14">
        <v>33</v>
      </c>
      <c r="AJ52" s="14">
        <v>26</v>
      </c>
      <c r="AK52" s="21">
        <v>13.333333333300001</v>
      </c>
      <c r="AL52" s="21">
        <v>1.3833333333</v>
      </c>
      <c r="AM52" s="21">
        <v>1.5666666667</v>
      </c>
      <c r="AN52" s="21">
        <v>16.3</v>
      </c>
      <c r="AO52">
        <v>1</v>
      </c>
      <c r="AP52">
        <v>0</v>
      </c>
      <c r="AQ52" s="18">
        <f t="shared" si="3"/>
        <v>0</v>
      </c>
      <c r="AR52">
        <v>0</v>
      </c>
    </row>
    <row r="53" spans="1:44" x14ac:dyDescent="0.2">
      <c r="A53" s="12" t="s">
        <v>430</v>
      </c>
      <c r="B53" s="12" t="s">
        <v>431</v>
      </c>
      <c r="C53" t="s">
        <v>432</v>
      </c>
      <c r="D53" s="12" t="s">
        <v>148</v>
      </c>
      <c r="E53">
        <v>37</v>
      </c>
      <c r="F53">
        <v>1</v>
      </c>
      <c r="G53">
        <v>6</v>
      </c>
      <c r="H53">
        <v>2</v>
      </c>
      <c r="I53">
        <v>6</v>
      </c>
      <c r="J53">
        <v>3</v>
      </c>
      <c r="K53">
        <v>4</v>
      </c>
      <c r="L53">
        <v>7</v>
      </c>
      <c r="M53" s="13">
        <f t="shared" si="0"/>
        <v>0.36363636363636365</v>
      </c>
      <c r="N53" s="14">
        <v>27.8</v>
      </c>
      <c r="O53" s="14">
        <v>32.299999999999997</v>
      </c>
      <c r="P53" s="14">
        <v>24.9</v>
      </c>
      <c r="Q53" s="21">
        <v>11.483333333299999</v>
      </c>
      <c r="R53" s="21">
        <v>0.83333333330000003</v>
      </c>
      <c r="S53" s="21">
        <v>0</v>
      </c>
      <c r="T53" s="21">
        <v>12.35</v>
      </c>
      <c r="W53" s="18" t="str">
        <f t="shared" si="1"/>
        <v xml:space="preserve"> </v>
      </c>
      <c r="Y53">
        <v>41</v>
      </c>
      <c r="Z53">
        <v>2</v>
      </c>
      <c r="AA53">
        <v>3</v>
      </c>
      <c r="AB53">
        <v>-17</v>
      </c>
      <c r="AC53">
        <v>27</v>
      </c>
      <c r="AD53">
        <v>8</v>
      </c>
      <c r="AE53">
        <v>2</v>
      </c>
      <c r="AF53">
        <v>5</v>
      </c>
      <c r="AG53" s="13">
        <f t="shared" si="2"/>
        <v>0.2857142857142857</v>
      </c>
      <c r="AH53" s="14">
        <v>27.9</v>
      </c>
      <c r="AI53" s="14">
        <v>32.4</v>
      </c>
      <c r="AJ53" s="14">
        <v>24.9</v>
      </c>
      <c r="AK53" s="21">
        <v>11.483333333299999</v>
      </c>
      <c r="AL53" s="21">
        <v>1.0166666666999999</v>
      </c>
      <c r="AM53" s="21">
        <v>0</v>
      </c>
      <c r="AN53" s="21">
        <v>12.516666666700001</v>
      </c>
      <c r="AQ53" s="18" t="str">
        <f t="shared" si="3"/>
        <v xml:space="preserve"> </v>
      </c>
    </row>
    <row r="54" spans="1:44" x14ac:dyDescent="0.2">
      <c r="A54" s="12" t="s">
        <v>436</v>
      </c>
      <c r="B54" s="12" t="s">
        <v>437</v>
      </c>
      <c r="C54" t="s">
        <v>122</v>
      </c>
      <c r="D54" s="12" t="s">
        <v>229</v>
      </c>
      <c r="E54">
        <v>30</v>
      </c>
      <c r="F54">
        <v>4</v>
      </c>
      <c r="G54">
        <v>4</v>
      </c>
      <c r="H54">
        <v>-14</v>
      </c>
      <c r="I54">
        <v>12</v>
      </c>
      <c r="J54">
        <v>6</v>
      </c>
      <c r="K54">
        <v>8</v>
      </c>
      <c r="L54">
        <v>3</v>
      </c>
      <c r="M54" s="13">
        <f t="shared" si="0"/>
        <v>0.72727272727272729</v>
      </c>
      <c r="N54" s="14">
        <v>29.1</v>
      </c>
      <c r="O54" s="14">
        <v>33.4</v>
      </c>
      <c r="P54" s="14">
        <v>26.2</v>
      </c>
      <c r="Q54" s="21">
        <v>11.6833333333</v>
      </c>
      <c r="R54" s="21">
        <v>3.0333333332999999</v>
      </c>
      <c r="S54" s="21">
        <v>0</v>
      </c>
      <c r="T54" s="21">
        <v>14.733333333299999</v>
      </c>
      <c r="U54">
        <v>5</v>
      </c>
      <c r="V54">
        <v>1</v>
      </c>
      <c r="W54" s="18">
        <f t="shared" si="1"/>
        <v>0.2</v>
      </c>
      <c r="X54">
        <v>0</v>
      </c>
      <c r="Y54">
        <v>29</v>
      </c>
      <c r="Z54">
        <v>5</v>
      </c>
      <c r="AA54">
        <v>3</v>
      </c>
      <c r="AB54">
        <v>-3</v>
      </c>
      <c r="AC54">
        <v>28</v>
      </c>
      <c r="AD54">
        <v>14</v>
      </c>
      <c r="AE54">
        <v>1</v>
      </c>
      <c r="AF54">
        <v>6</v>
      </c>
      <c r="AG54" s="13">
        <f t="shared" si="2"/>
        <v>0.14285714285714285</v>
      </c>
      <c r="AH54" s="14">
        <v>28.9</v>
      </c>
      <c r="AI54" s="14">
        <v>33.299999999999997</v>
      </c>
      <c r="AJ54" s="14">
        <v>25.9</v>
      </c>
      <c r="AK54" s="21">
        <v>11.8833333333</v>
      </c>
      <c r="AL54" s="21">
        <v>2.6666666667000003</v>
      </c>
      <c r="AM54" s="21">
        <v>0</v>
      </c>
      <c r="AN54" s="21">
        <v>14.55</v>
      </c>
      <c r="AO54">
        <v>2</v>
      </c>
      <c r="AP54">
        <v>0</v>
      </c>
      <c r="AQ54" s="18">
        <f t="shared" si="3"/>
        <v>0</v>
      </c>
      <c r="AR54">
        <v>0</v>
      </c>
    </row>
    <row r="55" spans="1:44" x14ac:dyDescent="0.2">
      <c r="A55" s="12" t="s">
        <v>190</v>
      </c>
      <c r="B55" s="12" t="s">
        <v>441</v>
      </c>
      <c r="C55" t="s">
        <v>442</v>
      </c>
      <c r="D55" s="12" t="s">
        <v>156</v>
      </c>
      <c r="E55">
        <v>32</v>
      </c>
      <c r="F55">
        <v>8</v>
      </c>
      <c r="G55">
        <v>3</v>
      </c>
      <c r="H55">
        <v>2</v>
      </c>
      <c r="I55">
        <v>4</v>
      </c>
      <c r="J55">
        <v>2</v>
      </c>
      <c r="K55">
        <v>1</v>
      </c>
      <c r="L55">
        <v>1</v>
      </c>
      <c r="M55" s="13">
        <f t="shared" si="0"/>
        <v>0.5</v>
      </c>
      <c r="N55" s="14">
        <v>27.4</v>
      </c>
      <c r="O55" s="14">
        <v>32.200000000000003</v>
      </c>
      <c r="P55" s="14">
        <v>24.1</v>
      </c>
      <c r="Q55" s="21">
        <v>11.1166666667</v>
      </c>
      <c r="R55" s="21">
        <v>0.73333333330000006</v>
      </c>
      <c r="S55" s="21">
        <v>0</v>
      </c>
      <c r="T55" s="21">
        <v>11.85</v>
      </c>
      <c r="W55" s="18" t="str">
        <f t="shared" si="1"/>
        <v xml:space="preserve"> </v>
      </c>
      <c r="Y55">
        <v>27</v>
      </c>
      <c r="Z55">
        <v>3</v>
      </c>
      <c r="AA55">
        <v>1</v>
      </c>
      <c r="AB55">
        <v>-8</v>
      </c>
      <c r="AC55">
        <v>24</v>
      </c>
      <c r="AD55">
        <v>9</v>
      </c>
      <c r="AE55">
        <v>0</v>
      </c>
      <c r="AF55">
        <v>0</v>
      </c>
      <c r="AG55" s="13">
        <f t="shared" si="2"/>
        <v>0</v>
      </c>
      <c r="AH55" s="14">
        <v>27.7</v>
      </c>
      <c r="AI55" s="14">
        <v>32.700000000000003</v>
      </c>
      <c r="AJ55" s="14">
        <v>24.4</v>
      </c>
      <c r="AK55" s="21">
        <v>10.5333333333</v>
      </c>
      <c r="AL55" s="21">
        <v>0.2</v>
      </c>
      <c r="AM55" s="21">
        <v>0</v>
      </c>
      <c r="AN55" s="21">
        <v>10.75</v>
      </c>
      <c r="AQ55" s="18" t="str">
        <f t="shared" si="3"/>
        <v xml:space="preserve"> </v>
      </c>
    </row>
    <row r="56" spans="1:44" x14ac:dyDescent="0.2">
      <c r="A56" s="12" t="s">
        <v>447</v>
      </c>
      <c r="B56" s="12" t="s">
        <v>448</v>
      </c>
      <c r="C56" t="s">
        <v>177</v>
      </c>
      <c r="D56" s="12" t="s">
        <v>178</v>
      </c>
      <c r="E56">
        <v>41</v>
      </c>
      <c r="F56">
        <v>3</v>
      </c>
      <c r="G56">
        <v>7</v>
      </c>
      <c r="H56">
        <v>-5</v>
      </c>
      <c r="I56">
        <v>45</v>
      </c>
      <c r="J56">
        <v>14</v>
      </c>
      <c r="K56">
        <v>1</v>
      </c>
      <c r="L56">
        <v>0</v>
      </c>
      <c r="M56" s="13">
        <f t="shared" si="0"/>
        <v>1</v>
      </c>
      <c r="N56" s="14">
        <v>28.4</v>
      </c>
      <c r="O56" s="14">
        <v>32.799999999999997</v>
      </c>
      <c r="P56" s="14">
        <v>25.4</v>
      </c>
      <c r="Q56" s="21">
        <v>18.7833333333</v>
      </c>
      <c r="R56" s="21">
        <v>2.0499999999999998</v>
      </c>
      <c r="S56" s="21">
        <v>2.15</v>
      </c>
      <c r="T56" s="21">
        <v>23.016666666700001</v>
      </c>
      <c r="W56" s="18" t="str">
        <f t="shared" si="1"/>
        <v xml:space="preserve"> </v>
      </c>
      <c r="Y56">
        <v>35</v>
      </c>
      <c r="Z56">
        <v>1</v>
      </c>
      <c r="AA56">
        <v>13</v>
      </c>
      <c r="AB56">
        <v>-3</v>
      </c>
      <c r="AC56">
        <v>59</v>
      </c>
      <c r="AD56">
        <v>21</v>
      </c>
      <c r="AE56">
        <v>0</v>
      </c>
      <c r="AF56">
        <v>0</v>
      </c>
      <c r="AG56" s="13">
        <f t="shared" si="2"/>
        <v>0</v>
      </c>
      <c r="AH56" s="14">
        <v>28.7</v>
      </c>
      <c r="AI56" s="14">
        <v>33.299999999999997</v>
      </c>
      <c r="AJ56" s="14">
        <v>25.6</v>
      </c>
      <c r="AK56" s="21">
        <v>18.399999999999999</v>
      </c>
      <c r="AL56" s="21">
        <v>1.8333333333000001</v>
      </c>
      <c r="AM56" s="21">
        <v>2.2333333333000001</v>
      </c>
      <c r="AN56" s="21">
        <v>22.483333333299999</v>
      </c>
      <c r="AQ56" s="18" t="str">
        <f t="shared" si="3"/>
        <v xml:space="preserve"> </v>
      </c>
    </row>
    <row r="57" spans="1:44" x14ac:dyDescent="0.2">
      <c r="A57" s="12" t="s">
        <v>453</v>
      </c>
      <c r="B57" s="12" t="s">
        <v>454</v>
      </c>
      <c r="C57" t="s">
        <v>155</v>
      </c>
      <c r="D57" s="12" t="s">
        <v>178</v>
      </c>
      <c r="E57">
        <v>2</v>
      </c>
      <c r="F57">
        <v>0</v>
      </c>
      <c r="G57">
        <v>0</v>
      </c>
      <c r="H57">
        <v>-1</v>
      </c>
      <c r="I57">
        <v>0</v>
      </c>
      <c r="J57">
        <v>0</v>
      </c>
      <c r="K57">
        <v>0</v>
      </c>
      <c r="L57">
        <v>0</v>
      </c>
      <c r="M57" s="13">
        <f t="shared" si="0"/>
        <v>0</v>
      </c>
      <c r="N57" s="14">
        <v>24</v>
      </c>
      <c r="O57" s="14">
        <v>28.7</v>
      </c>
      <c r="P57" s="14">
        <v>20.9</v>
      </c>
      <c r="Q57" s="21">
        <v>13.3833333333</v>
      </c>
      <c r="R57" s="21">
        <v>0.45</v>
      </c>
      <c r="S57" s="21">
        <v>0</v>
      </c>
      <c r="T57" s="21">
        <v>13.833333333300001</v>
      </c>
      <c r="W57" s="18" t="str">
        <f t="shared" si="1"/>
        <v xml:space="preserve"> </v>
      </c>
      <c r="Y57">
        <v>8</v>
      </c>
      <c r="Z57">
        <v>0</v>
      </c>
      <c r="AA57">
        <v>3</v>
      </c>
      <c r="AB57">
        <v>-2</v>
      </c>
      <c r="AC57">
        <v>0</v>
      </c>
      <c r="AD57">
        <v>0</v>
      </c>
      <c r="AE57">
        <v>0</v>
      </c>
      <c r="AF57">
        <v>0</v>
      </c>
      <c r="AG57" s="13">
        <f t="shared" si="2"/>
        <v>0</v>
      </c>
      <c r="AH57" s="14">
        <v>26.5</v>
      </c>
      <c r="AI57" s="14">
        <v>31.3</v>
      </c>
      <c r="AJ57" s="14">
        <v>23.1</v>
      </c>
      <c r="AK57" s="21">
        <v>10.4</v>
      </c>
      <c r="AL57" s="21">
        <v>1.3833333333</v>
      </c>
      <c r="AM57" s="21">
        <v>0</v>
      </c>
      <c r="AN57" s="21">
        <v>11.8</v>
      </c>
      <c r="AQ57" s="18" t="str">
        <f t="shared" si="3"/>
        <v xml:space="preserve"> </v>
      </c>
    </row>
    <row r="58" spans="1:44" x14ac:dyDescent="0.2">
      <c r="A58" s="12" t="s">
        <v>458</v>
      </c>
      <c r="B58" s="12" t="s">
        <v>459</v>
      </c>
      <c r="C58" t="s">
        <v>460</v>
      </c>
      <c r="D58" s="12" t="s">
        <v>461</v>
      </c>
      <c r="E58">
        <v>26</v>
      </c>
      <c r="F58">
        <v>2</v>
      </c>
      <c r="G58">
        <v>2</v>
      </c>
      <c r="H58">
        <v>2</v>
      </c>
      <c r="I58">
        <v>41</v>
      </c>
      <c r="J58">
        <v>11</v>
      </c>
      <c r="K58">
        <v>1</v>
      </c>
      <c r="L58">
        <v>2</v>
      </c>
      <c r="M58" s="13">
        <f t="shared" si="0"/>
        <v>0.33333333333333331</v>
      </c>
      <c r="N58" s="14">
        <v>25.2</v>
      </c>
      <c r="O58" s="14">
        <v>31.5</v>
      </c>
      <c r="P58" s="14">
        <v>20.9</v>
      </c>
      <c r="Q58" s="21">
        <v>5.3</v>
      </c>
      <c r="R58" s="21">
        <v>0</v>
      </c>
      <c r="S58" s="21">
        <v>0</v>
      </c>
      <c r="T58" s="21">
        <v>5.3</v>
      </c>
      <c r="W58" s="18" t="str">
        <f t="shared" si="1"/>
        <v xml:space="preserve"> </v>
      </c>
      <c r="Y58">
        <v>13</v>
      </c>
      <c r="Z58">
        <v>0</v>
      </c>
      <c r="AA58">
        <v>4</v>
      </c>
      <c r="AB58">
        <v>4</v>
      </c>
      <c r="AC58">
        <v>12</v>
      </c>
      <c r="AD58">
        <v>3</v>
      </c>
      <c r="AE58">
        <v>0</v>
      </c>
      <c r="AF58">
        <v>0</v>
      </c>
      <c r="AG58" s="13">
        <f t="shared" si="2"/>
        <v>0</v>
      </c>
      <c r="AH58" s="14">
        <v>26.3</v>
      </c>
      <c r="AI58" s="14">
        <v>32</v>
      </c>
      <c r="AJ58" s="14">
        <v>22.6</v>
      </c>
      <c r="AK58" s="21">
        <v>3.6</v>
      </c>
      <c r="AL58" s="21">
        <v>0</v>
      </c>
      <c r="AM58" s="21">
        <v>0</v>
      </c>
      <c r="AN58" s="21">
        <v>3.6</v>
      </c>
      <c r="AQ58" s="18" t="str">
        <f t="shared" si="3"/>
        <v xml:space="preserve"> </v>
      </c>
    </row>
    <row r="59" spans="1:44" x14ac:dyDescent="0.2">
      <c r="A59" s="12" t="s">
        <v>464</v>
      </c>
      <c r="B59" s="12" t="s">
        <v>465</v>
      </c>
      <c r="C59" t="s">
        <v>317</v>
      </c>
      <c r="D59" s="12" t="s">
        <v>170</v>
      </c>
      <c r="E59">
        <v>39</v>
      </c>
      <c r="F59">
        <v>8</v>
      </c>
      <c r="G59">
        <v>7</v>
      </c>
      <c r="H59">
        <v>-1</v>
      </c>
      <c r="I59">
        <v>8</v>
      </c>
      <c r="J59">
        <v>4</v>
      </c>
      <c r="K59">
        <v>290</v>
      </c>
      <c r="L59">
        <v>284</v>
      </c>
      <c r="M59" s="13">
        <f t="shared" si="0"/>
        <v>0.50522648083623689</v>
      </c>
      <c r="N59" s="14">
        <v>28.9</v>
      </c>
      <c r="O59" s="14">
        <v>33.299999999999997</v>
      </c>
      <c r="P59" s="14">
        <v>25.9</v>
      </c>
      <c r="Q59" s="21">
        <v>13.65</v>
      </c>
      <c r="R59" s="21">
        <v>2.0499999999999998</v>
      </c>
      <c r="S59" s="21">
        <v>0.35</v>
      </c>
      <c r="T59" s="21">
        <v>16.066666666700002</v>
      </c>
      <c r="U59">
        <v>3</v>
      </c>
      <c r="V59">
        <v>1</v>
      </c>
      <c r="W59" s="18">
        <f t="shared" si="1"/>
        <v>0.33333333333333331</v>
      </c>
      <c r="X59">
        <v>0</v>
      </c>
      <c r="Y59">
        <v>37</v>
      </c>
      <c r="Z59">
        <v>8</v>
      </c>
      <c r="AA59">
        <v>15</v>
      </c>
      <c r="AB59">
        <v>-13</v>
      </c>
      <c r="AC59">
        <v>8</v>
      </c>
      <c r="AD59">
        <v>4</v>
      </c>
      <c r="AE59">
        <v>259</v>
      </c>
      <c r="AF59">
        <v>290</v>
      </c>
      <c r="AG59" s="13">
        <f t="shared" si="2"/>
        <v>0.47176684881602915</v>
      </c>
      <c r="AH59" s="14">
        <v>29.4</v>
      </c>
      <c r="AI59" s="14">
        <v>33.799999999999997</v>
      </c>
      <c r="AJ59" s="14">
        <v>26.5</v>
      </c>
      <c r="AK59" s="21">
        <v>13.8</v>
      </c>
      <c r="AL59" s="21">
        <v>2.2333333333000001</v>
      </c>
      <c r="AM59" s="21">
        <v>0.33333333330000003</v>
      </c>
      <c r="AN59" s="21">
        <v>16.366666666699999</v>
      </c>
      <c r="AO59">
        <v>2</v>
      </c>
      <c r="AP59">
        <v>1</v>
      </c>
      <c r="AQ59" s="18">
        <f t="shared" si="3"/>
        <v>0.5</v>
      </c>
      <c r="AR59">
        <v>1</v>
      </c>
    </row>
    <row r="60" spans="1:44" x14ac:dyDescent="0.2">
      <c r="A60" s="12" t="s">
        <v>469</v>
      </c>
      <c r="B60" s="12" t="s">
        <v>470</v>
      </c>
      <c r="C60" t="s">
        <v>305</v>
      </c>
      <c r="D60" s="12" t="s">
        <v>178</v>
      </c>
      <c r="E60">
        <v>7</v>
      </c>
      <c r="F60">
        <v>0</v>
      </c>
      <c r="G60">
        <v>1</v>
      </c>
      <c r="H60">
        <v>-1</v>
      </c>
      <c r="I60">
        <v>0</v>
      </c>
      <c r="J60">
        <v>0</v>
      </c>
      <c r="K60">
        <v>0</v>
      </c>
      <c r="L60">
        <v>0</v>
      </c>
      <c r="M60" s="13">
        <f t="shared" si="0"/>
        <v>0</v>
      </c>
      <c r="N60" s="14">
        <v>26.8</v>
      </c>
      <c r="O60" s="14">
        <v>32</v>
      </c>
      <c r="P60" s="14">
        <v>23.1</v>
      </c>
      <c r="Q60" s="21">
        <v>11.5</v>
      </c>
      <c r="R60" s="21">
        <v>0.46666666670000001</v>
      </c>
      <c r="S60" s="21">
        <v>0.30000000000000004</v>
      </c>
      <c r="T60" s="21">
        <v>12.266666666700001</v>
      </c>
      <c r="W60" s="18" t="str">
        <f t="shared" si="1"/>
        <v xml:space="preserve"> </v>
      </c>
      <c r="Y60">
        <v>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3">
        <f t="shared" si="2"/>
        <v>0</v>
      </c>
      <c r="AH60" s="14">
        <v>27.4</v>
      </c>
      <c r="AI60" s="14">
        <v>32.6</v>
      </c>
      <c r="AJ60" s="14">
        <v>24</v>
      </c>
      <c r="AK60" s="21">
        <v>10.95</v>
      </c>
      <c r="AL60" s="21">
        <v>0.1166666667</v>
      </c>
      <c r="AM60" s="21">
        <v>0.05</v>
      </c>
      <c r="AN60" s="21">
        <v>11.1166666667</v>
      </c>
      <c r="AQ60" s="18" t="str">
        <f t="shared" si="3"/>
        <v xml:space="preserve"> </v>
      </c>
    </row>
    <row r="61" spans="1:44" x14ac:dyDescent="0.2">
      <c r="A61" s="12" t="s">
        <v>474</v>
      </c>
      <c r="B61" s="12" t="s">
        <v>475</v>
      </c>
      <c r="C61" t="s">
        <v>367</v>
      </c>
      <c r="D61" s="12" t="s">
        <v>148</v>
      </c>
      <c r="E61">
        <v>5</v>
      </c>
      <c r="F61">
        <v>0</v>
      </c>
      <c r="G61">
        <v>0</v>
      </c>
      <c r="H61">
        <v>1</v>
      </c>
      <c r="I61">
        <v>5</v>
      </c>
      <c r="J61">
        <v>1</v>
      </c>
      <c r="K61">
        <v>0</v>
      </c>
      <c r="L61">
        <v>0</v>
      </c>
      <c r="M61" s="13">
        <f t="shared" si="0"/>
        <v>0</v>
      </c>
      <c r="N61" s="14">
        <v>26.2</v>
      </c>
      <c r="O61" s="14">
        <v>31.4</v>
      </c>
      <c r="P61" s="14">
        <v>22.8</v>
      </c>
      <c r="Q61" s="21">
        <v>6.2</v>
      </c>
      <c r="R61" s="21">
        <v>0</v>
      </c>
      <c r="S61" s="21">
        <v>0.1333333333</v>
      </c>
      <c r="T61" s="21">
        <v>6.3333333332999997</v>
      </c>
      <c r="W61" s="18" t="str">
        <f t="shared" si="1"/>
        <v xml:space="preserve"> </v>
      </c>
      <c r="Y61">
        <v>2</v>
      </c>
      <c r="Z61">
        <v>0</v>
      </c>
      <c r="AA61">
        <v>0</v>
      </c>
      <c r="AB61">
        <v>-3</v>
      </c>
      <c r="AC61">
        <v>0</v>
      </c>
      <c r="AD61">
        <v>0</v>
      </c>
      <c r="AE61">
        <v>0</v>
      </c>
      <c r="AF61">
        <v>0</v>
      </c>
      <c r="AG61" s="13">
        <f t="shared" si="2"/>
        <v>0</v>
      </c>
      <c r="AH61" s="14">
        <v>25.6</v>
      </c>
      <c r="AI61" s="14">
        <v>31.1</v>
      </c>
      <c r="AJ61" s="14">
        <v>22</v>
      </c>
      <c r="AK61" s="21">
        <v>5.3</v>
      </c>
      <c r="AL61" s="21">
        <v>0</v>
      </c>
      <c r="AM61" s="21">
        <v>0.30000000000000004</v>
      </c>
      <c r="AN61" s="21">
        <v>5.6166666667000005</v>
      </c>
      <c r="AQ61" s="18" t="str">
        <f t="shared" si="3"/>
        <v xml:space="preserve"> </v>
      </c>
    </row>
    <row r="62" spans="1:44" x14ac:dyDescent="0.2">
      <c r="A62" s="12" t="s">
        <v>478</v>
      </c>
      <c r="B62" s="12" t="s">
        <v>479</v>
      </c>
      <c r="C62" t="s">
        <v>112</v>
      </c>
      <c r="D62" s="12" t="s">
        <v>148</v>
      </c>
      <c r="E62">
        <v>23</v>
      </c>
      <c r="F62">
        <v>1</v>
      </c>
      <c r="G62">
        <v>5</v>
      </c>
      <c r="H62">
        <v>3</v>
      </c>
      <c r="I62">
        <v>9</v>
      </c>
      <c r="J62">
        <v>3</v>
      </c>
      <c r="K62">
        <v>1</v>
      </c>
      <c r="L62">
        <v>0</v>
      </c>
      <c r="M62" s="13">
        <f t="shared" si="0"/>
        <v>1</v>
      </c>
      <c r="N62" s="14">
        <v>28</v>
      </c>
      <c r="O62" s="14">
        <v>32.4</v>
      </c>
      <c r="P62" s="14">
        <v>25</v>
      </c>
      <c r="Q62" s="21">
        <v>9.0333333332999999</v>
      </c>
      <c r="R62" s="21">
        <v>0</v>
      </c>
      <c r="S62" s="21">
        <v>0</v>
      </c>
      <c r="T62" s="21">
        <v>9.0500000000000007</v>
      </c>
      <c r="W62" s="18" t="str">
        <f t="shared" si="1"/>
        <v xml:space="preserve"> </v>
      </c>
      <c r="Y62">
        <v>24</v>
      </c>
      <c r="Z62">
        <v>2</v>
      </c>
      <c r="AA62">
        <v>2</v>
      </c>
      <c r="AB62">
        <v>3</v>
      </c>
      <c r="AC62">
        <v>17</v>
      </c>
      <c r="AD62">
        <v>4</v>
      </c>
      <c r="AE62">
        <v>1</v>
      </c>
      <c r="AF62">
        <v>5</v>
      </c>
      <c r="AG62" s="13">
        <f t="shared" si="2"/>
        <v>0.16666666666666666</v>
      </c>
      <c r="AH62" s="14">
        <v>27.3</v>
      </c>
      <c r="AI62" s="14">
        <v>31.9</v>
      </c>
      <c r="AJ62" s="14">
        <v>24.1</v>
      </c>
      <c r="AK62" s="21">
        <v>8.1666666666999994</v>
      </c>
      <c r="AL62" s="21">
        <v>1.6666666699999999E-2</v>
      </c>
      <c r="AM62" s="21">
        <v>1.6666666699999999E-2</v>
      </c>
      <c r="AN62" s="21">
        <v>8.2166666667000001</v>
      </c>
      <c r="AQ62" s="18" t="str">
        <f t="shared" si="3"/>
        <v xml:space="preserve"> </v>
      </c>
    </row>
    <row r="63" spans="1:44" x14ac:dyDescent="0.2">
      <c r="A63" s="12" t="s">
        <v>484</v>
      </c>
      <c r="B63" s="12" t="s">
        <v>485</v>
      </c>
      <c r="C63" t="s">
        <v>460</v>
      </c>
      <c r="D63" s="12" t="s">
        <v>156</v>
      </c>
      <c r="E63">
        <v>41</v>
      </c>
      <c r="F63">
        <v>7</v>
      </c>
      <c r="G63">
        <v>15</v>
      </c>
      <c r="H63">
        <v>-10</v>
      </c>
      <c r="I63">
        <v>14</v>
      </c>
      <c r="J63">
        <v>7</v>
      </c>
      <c r="K63">
        <v>2</v>
      </c>
      <c r="L63">
        <v>4</v>
      </c>
      <c r="M63" s="13">
        <f t="shared" si="0"/>
        <v>0.33333333333333331</v>
      </c>
      <c r="N63" s="14">
        <v>29.3</v>
      </c>
      <c r="O63" s="14">
        <v>33.200000000000003</v>
      </c>
      <c r="P63" s="14">
        <v>26.7</v>
      </c>
      <c r="Q63" s="21">
        <v>15.083333333300001</v>
      </c>
      <c r="R63" s="21">
        <v>2.2000000000000002</v>
      </c>
      <c r="S63" s="21">
        <v>0.2666666667</v>
      </c>
      <c r="T63" s="21">
        <v>17.566666666700002</v>
      </c>
      <c r="U63">
        <v>6</v>
      </c>
      <c r="V63">
        <v>3</v>
      </c>
      <c r="W63" s="18">
        <f t="shared" si="1"/>
        <v>0.5</v>
      </c>
      <c r="X63">
        <v>1</v>
      </c>
      <c r="Y63">
        <v>41</v>
      </c>
      <c r="Z63">
        <v>12</v>
      </c>
      <c r="AA63">
        <v>17</v>
      </c>
      <c r="AB63">
        <v>1</v>
      </c>
      <c r="AC63">
        <v>6</v>
      </c>
      <c r="AD63">
        <v>3</v>
      </c>
      <c r="AE63">
        <v>1</v>
      </c>
      <c r="AF63">
        <v>0</v>
      </c>
      <c r="AG63" s="13">
        <f t="shared" si="2"/>
        <v>1</v>
      </c>
      <c r="AH63" s="14">
        <v>29.5</v>
      </c>
      <c r="AI63" s="14">
        <v>34</v>
      </c>
      <c r="AJ63" s="14">
        <v>26.5</v>
      </c>
      <c r="AK63" s="21">
        <v>14.833333333300001</v>
      </c>
      <c r="AL63" s="21">
        <v>2.2000000000000002</v>
      </c>
      <c r="AM63" s="21">
        <v>0.21666666670000001</v>
      </c>
      <c r="AN63" s="21">
        <v>17.25</v>
      </c>
      <c r="AO63">
        <v>7</v>
      </c>
      <c r="AP63">
        <v>2</v>
      </c>
      <c r="AQ63" s="18">
        <f t="shared" si="3"/>
        <v>0.2857142857142857</v>
      </c>
      <c r="AR63">
        <v>1</v>
      </c>
    </row>
    <row r="64" spans="1:44" x14ac:dyDescent="0.2">
      <c r="A64" s="12" t="s">
        <v>490</v>
      </c>
      <c r="B64" s="12" t="s">
        <v>491</v>
      </c>
      <c r="C64" t="s">
        <v>169</v>
      </c>
      <c r="D64" s="12" t="s">
        <v>178</v>
      </c>
      <c r="E64">
        <v>30</v>
      </c>
      <c r="F64">
        <v>2</v>
      </c>
      <c r="G64">
        <v>2</v>
      </c>
      <c r="H64">
        <v>-1</v>
      </c>
      <c r="I64">
        <v>27</v>
      </c>
      <c r="J64">
        <v>12</v>
      </c>
      <c r="K64">
        <v>0</v>
      </c>
      <c r="L64">
        <v>0</v>
      </c>
      <c r="M64" s="13">
        <f t="shared" si="0"/>
        <v>0</v>
      </c>
      <c r="N64" s="14">
        <v>29</v>
      </c>
      <c r="O64" s="14">
        <v>33.200000000000003</v>
      </c>
      <c r="P64" s="14">
        <v>26.2</v>
      </c>
      <c r="Q64" s="21">
        <v>18.516666666700001</v>
      </c>
      <c r="R64" s="21">
        <v>1.9166666667000001</v>
      </c>
      <c r="S64" s="21">
        <v>2.0833333333000001</v>
      </c>
      <c r="T64" s="21">
        <v>22.5333333333</v>
      </c>
      <c r="W64" s="18" t="str">
        <f t="shared" si="1"/>
        <v xml:space="preserve"> </v>
      </c>
      <c r="Y64">
        <v>25</v>
      </c>
      <c r="Z64">
        <v>1</v>
      </c>
      <c r="AA64">
        <v>6</v>
      </c>
      <c r="AB64">
        <v>4</v>
      </c>
      <c r="AC64">
        <v>21</v>
      </c>
      <c r="AD64">
        <v>5</v>
      </c>
      <c r="AE64">
        <v>0</v>
      </c>
      <c r="AF64">
        <v>0</v>
      </c>
      <c r="AG64" s="13">
        <f t="shared" si="2"/>
        <v>0</v>
      </c>
      <c r="AH64" s="14">
        <v>28.9</v>
      </c>
      <c r="AI64" s="14">
        <v>33.1</v>
      </c>
      <c r="AJ64" s="14">
        <v>26.1</v>
      </c>
      <c r="AK64" s="21">
        <v>19.7166666667</v>
      </c>
      <c r="AL64" s="21">
        <v>1.2333333333000001</v>
      </c>
      <c r="AM64" s="21">
        <v>2.3833333333</v>
      </c>
      <c r="AN64" s="21">
        <v>23.35</v>
      </c>
      <c r="AQ64" s="18" t="str">
        <f t="shared" si="3"/>
        <v xml:space="preserve"> </v>
      </c>
    </row>
    <row r="65" spans="1:44" x14ac:dyDescent="0.2">
      <c r="A65" s="12" t="s">
        <v>497</v>
      </c>
      <c r="B65" s="12" t="s">
        <v>498</v>
      </c>
      <c r="C65" t="s">
        <v>223</v>
      </c>
      <c r="D65" s="12" t="s">
        <v>148</v>
      </c>
      <c r="E65">
        <v>13</v>
      </c>
      <c r="F65">
        <v>0</v>
      </c>
      <c r="G65">
        <v>1</v>
      </c>
      <c r="H65">
        <v>-1</v>
      </c>
      <c r="I65">
        <v>48</v>
      </c>
      <c r="J65">
        <v>11</v>
      </c>
      <c r="K65">
        <v>0</v>
      </c>
      <c r="L65">
        <v>1</v>
      </c>
      <c r="M65" s="13">
        <f t="shared" si="0"/>
        <v>0</v>
      </c>
      <c r="N65" s="14">
        <v>26.4</v>
      </c>
      <c r="O65" s="14">
        <v>32.799999999999997</v>
      </c>
      <c r="P65" s="14">
        <v>22.1</v>
      </c>
      <c r="Q65" s="21">
        <v>7.35</v>
      </c>
      <c r="R65" s="21">
        <v>3.3333333300000004E-2</v>
      </c>
      <c r="S65" s="21">
        <v>0</v>
      </c>
      <c r="T65" s="21">
        <v>7.3833333333000004</v>
      </c>
      <c r="W65" s="18" t="str">
        <f t="shared" si="1"/>
        <v xml:space="preserve"> </v>
      </c>
      <c r="Y65">
        <v>15</v>
      </c>
      <c r="Z65">
        <v>1</v>
      </c>
      <c r="AA65">
        <v>0</v>
      </c>
      <c r="AB65">
        <v>-5</v>
      </c>
      <c r="AC65">
        <v>14</v>
      </c>
      <c r="AD65">
        <v>4</v>
      </c>
      <c r="AE65">
        <v>0</v>
      </c>
      <c r="AF65">
        <v>0</v>
      </c>
      <c r="AG65" s="13">
        <f t="shared" si="2"/>
        <v>0</v>
      </c>
      <c r="AH65" s="14">
        <v>26.5</v>
      </c>
      <c r="AI65" s="14">
        <v>31.7</v>
      </c>
      <c r="AJ65" s="14">
        <v>22.9</v>
      </c>
      <c r="AK65" s="21">
        <v>7.8166666666999998</v>
      </c>
      <c r="AL65" s="21">
        <v>0</v>
      </c>
      <c r="AM65" s="21">
        <v>0</v>
      </c>
      <c r="AN65" s="21">
        <v>7.8166666666999998</v>
      </c>
      <c r="AQ65" s="18" t="str">
        <f t="shared" si="3"/>
        <v xml:space="preserve"> </v>
      </c>
    </row>
    <row r="66" spans="1:44" x14ac:dyDescent="0.2">
      <c r="A66" s="12" t="s">
        <v>503</v>
      </c>
      <c r="B66" s="12" t="s">
        <v>504</v>
      </c>
      <c r="C66" t="s">
        <v>112</v>
      </c>
      <c r="D66" s="12" t="s">
        <v>170</v>
      </c>
      <c r="E66">
        <v>13</v>
      </c>
      <c r="F66">
        <v>4</v>
      </c>
      <c r="G66">
        <v>4</v>
      </c>
      <c r="H66">
        <v>-3</v>
      </c>
      <c r="I66">
        <v>8</v>
      </c>
      <c r="J66">
        <v>4</v>
      </c>
      <c r="K66">
        <v>99</v>
      </c>
      <c r="L66">
        <v>101</v>
      </c>
      <c r="M66" s="13">
        <f t="shared" ref="M66:M129" si="4">K66/MAX(1,K66+L66)</f>
        <v>0.495</v>
      </c>
      <c r="N66" s="14">
        <v>28.7</v>
      </c>
      <c r="O66" s="14">
        <v>33</v>
      </c>
      <c r="P66" s="14">
        <v>25.9</v>
      </c>
      <c r="Q66" s="21">
        <v>13.1166666667</v>
      </c>
      <c r="R66" s="21">
        <v>0.68333333330000001</v>
      </c>
      <c r="S66" s="21">
        <v>1.0666666667</v>
      </c>
      <c r="T66" s="21">
        <v>14.8833333333</v>
      </c>
      <c r="W66" s="18" t="str">
        <f t="shared" ref="W66:W129" si="5">IF(U66&gt;0,V66/U66," ")</f>
        <v xml:space="preserve"> </v>
      </c>
      <c r="Y66">
        <v>10</v>
      </c>
      <c r="Z66">
        <v>4</v>
      </c>
      <c r="AA66">
        <v>0</v>
      </c>
      <c r="AB66">
        <v>2</v>
      </c>
      <c r="AC66">
        <v>16</v>
      </c>
      <c r="AD66">
        <v>8</v>
      </c>
      <c r="AE66">
        <v>53</v>
      </c>
      <c r="AF66">
        <v>84</v>
      </c>
      <c r="AG66" s="13">
        <f t="shared" ref="AG66:AG129" si="6">AE66/MAX(1,AE66+AF66)</f>
        <v>0.38686131386861317</v>
      </c>
      <c r="AH66" s="14">
        <v>28.8</v>
      </c>
      <c r="AI66" s="14">
        <v>33.200000000000003</v>
      </c>
      <c r="AJ66" s="14">
        <v>25.8</v>
      </c>
      <c r="AK66" s="21">
        <v>12.1</v>
      </c>
      <c r="AL66" s="21">
        <v>0.45</v>
      </c>
      <c r="AM66" s="21">
        <v>1.3333333333000001</v>
      </c>
      <c r="AN66" s="21">
        <v>13.9</v>
      </c>
      <c r="AQ66" s="18" t="str">
        <f t="shared" ref="AQ66:AQ129" si="7">IF(AO66&gt;0,AP66/AO66," ")</f>
        <v xml:space="preserve"> </v>
      </c>
    </row>
    <row r="67" spans="1:44" x14ac:dyDescent="0.2">
      <c r="A67" s="12" t="s">
        <v>510</v>
      </c>
      <c r="B67" s="12" t="s">
        <v>511</v>
      </c>
      <c r="C67" t="s">
        <v>442</v>
      </c>
      <c r="D67" s="12" t="s">
        <v>113</v>
      </c>
      <c r="E67">
        <v>41</v>
      </c>
      <c r="F67">
        <v>5</v>
      </c>
      <c r="G67">
        <v>3</v>
      </c>
      <c r="H67">
        <v>1</v>
      </c>
      <c r="I67">
        <v>66</v>
      </c>
      <c r="J67">
        <v>19</v>
      </c>
      <c r="K67">
        <v>0</v>
      </c>
      <c r="L67">
        <v>0</v>
      </c>
      <c r="M67" s="13">
        <f t="shared" si="4"/>
        <v>0</v>
      </c>
      <c r="N67" s="14">
        <v>28.8</v>
      </c>
      <c r="O67" s="14">
        <v>32.1</v>
      </c>
      <c r="P67" s="14">
        <v>26.5</v>
      </c>
      <c r="Q67" s="21">
        <v>9.75</v>
      </c>
      <c r="R67" s="21">
        <v>0.05</v>
      </c>
      <c r="S67" s="21">
        <v>0.1166666667</v>
      </c>
      <c r="T67" s="21">
        <v>9.9333333333000002</v>
      </c>
      <c r="W67" s="18" t="str">
        <f t="shared" si="5"/>
        <v xml:space="preserve"> </v>
      </c>
      <c r="Y67">
        <v>41</v>
      </c>
      <c r="Z67">
        <v>2</v>
      </c>
      <c r="AA67">
        <v>4</v>
      </c>
      <c r="AB67">
        <v>-2</v>
      </c>
      <c r="AC67">
        <v>26</v>
      </c>
      <c r="AD67">
        <v>10</v>
      </c>
      <c r="AE67">
        <v>1</v>
      </c>
      <c r="AF67">
        <v>0</v>
      </c>
      <c r="AG67" s="13">
        <f t="shared" si="6"/>
        <v>1</v>
      </c>
      <c r="AH67" s="14">
        <v>27.8</v>
      </c>
      <c r="AI67" s="14">
        <v>31.7</v>
      </c>
      <c r="AJ67" s="14">
        <v>25.3</v>
      </c>
      <c r="AK67" s="21">
        <v>10.25</v>
      </c>
      <c r="AL67" s="21">
        <v>1.6666666699999999E-2</v>
      </c>
      <c r="AM67" s="21">
        <v>0.31666666669999999</v>
      </c>
      <c r="AN67" s="21">
        <v>10.6</v>
      </c>
      <c r="AQ67" s="18" t="str">
        <f t="shared" si="7"/>
        <v xml:space="preserve"> </v>
      </c>
    </row>
    <row r="68" spans="1:44" x14ac:dyDescent="0.2">
      <c r="A68" s="12" t="s">
        <v>464</v>
      </c>
      <c r="B68" s="12" t="s">
        <v>515</v>
      </c>
      <c r="C68" t="s">
        <v>192</v>
      </c>
      <c r="D68" s="12" t="s">
        <v>170</v>
      </c>
      <c r="E68">
        <v>38</v>
      </c>
      <c r="F68">
        <v>13</v>
      </c>
      <c r="G68">
        <v>11</v>
      </c>
      <c r="H68">
        <v>9</v>
      </c>
      <c r="I68">
        <v>6</v>
      </c>
      <c r="J68">
        <v>3</v>
      </c>
      <c r="K68">
        <v>286</v>
      </c>
      <c r="L68">
        <v>278</v>
      </c>
      <c r="M68" s="13">
        <f t="shared" si="4"/>
        <v>0.50709219858156029</v>
      </c>
      <c r="N68" s="14">
        <v>27.5</v>
      </c>
      <c r="O68" s="14">
        <v>32.700000000000003</v>
      </c>
      <c r="P68" s="14">
        <v>23.9</v>
      </c>
      <c r="Q68" s="21">
        <v>11</v>
      </c>
      <c r="R68" s="21">
        <v>3.0166666666999999</v>
      </c>
      <c r="S68" s="21">
        <v>1.8</v>
      </c>
      <c r="T68" s="21">
        <v>15.85</v>
      </c>
      <c r="U68">
        <v>4</v>
      </c>
      <c r="V68">
        <v>2</v>
      </c>
      <c r="W68" s="18">
        <f t="shared" si="5"/>
        <v>0.5</v>
      </c>
      <c r="X68">
        <v>0</v>
      </c>
      <c r="Y68">
        <v>39</v>
      </c>
      <c r="Z68">
        <v>9</v>
      </c>
      <c r="AA68">
        <v>16</v>
      </c>
      <c r="AB68">
        <v>5</v>
      </c>
      <c r="AC68">
        <v>16</v>
      </c>
      <c r="AD68">
        <v>8</v>
      </c>
      <c r="AE68">
        <v>297</v>
      </c>
      <c r="AF68">
        <v>333</v>
      </c>
      <c r="AG68" s="13">
        <f t="shared" si="6"/>
        <v>0.47142857142857142</v>
      </c>
      <c r="AH68" s="14">
        <v>28.1</v>
      </c>
      <c r="AI68" s="14">
        <v>32.799999999999997</v>
      </c>
      <c r="AJ68" s="14">
        <v>25</v>
      </c>
      <c r="AK68" s="21">
        <v>12.3</v>
      </c>
      <c r="AL68" s="21">
        <v>2.7</v>
      </c>
      <c r="AM68" s="21">
        <v>1.5666666667</v>
      </c>
      <c r="AN68" s="21">
        <v>16.583333333300001</v>
      </c>
      <c r="AO68">
        <v>4</v>
      </c>
      <c r="AP68">
        <v>1</v>
      </c>
      <c r="AQ68" s="18">
        <f t="shared" si="7"/>
        <v>0.25</v>
      </c>
      <c r="AR68">
        <v>0</v>
      </c>
    </row>
    <row r="69" spans="1:44" x14ac:dyDescent="0.2">
      <c r="A69" s="12" t="s">
        <v>275</v>
      </c>
      <c r="B69" s="12" t="s">
        <v>520</v>
      </c>
      <c r="C69" t="s">
        <v>177</v>
      </c>
      <c r="D69" s="12" t="s">
        <v>156</v>
      </c>
      <c r="E69">
        <v>32</v>
      </c>
      <c r="F69">
        <v>3</v>
      </c>
      <c r="G69">
        <v>6</v>
      </c>
      <c r="H69">
        <v>4</v>
      </c>
      <c r="I69">
        <v>12</v>
      </c>
      <c r="J69">
        <v>6</v>
      </c>
      <c r="K69">
        <v>5</v>
      </c>
      <c r="L69">
        <v>4</v>
      </c>
      <c r="M69" s="13">
        <f t="shared" si="4"/>
        <v>0.55555555555555558</v>
      </c>
      <c r="N69" s="14">
        <v>27.7</v>
      </c>
      <c r="O69" s="14">
        <v>32.200000000000003</v>
      </c>
      <c r="P69" s="14">
        <v>24.7</v>
      </c>
      <c r="Q69" s="21">
        <v>13.2833333333</v>
      </c>
      <c r="R69" s="21">
        <v>0.33333333330000003</v>
      </c>
      <c r="S69" s="21">
        <v>0.05</v>
      </c>
      <c r="T69" s="21">
        <v>13.7</v>
      </c>
      <c r="U69">
        <v>1</v>
      </c>
      <c r="V69">
        <v>0</v>
      </c>
      <c r="W69" s="18">
        <f t="shared" si="5"/>
        <v>0</v>
      </c>
      <c r="X69">
        <v>0</v>
      </c>
      <c r="Y69">
        <v>34</v>
      </c>
      <c r="Z69">
        <v>6</v>
      </c>
      <c r="AA69">
        <v>4</v>
      </c>
      <c r="AB69">
        <v>-3</v>
      </c>
      <c r="AC69">
        <v>6</v>
      </c>
      <c r="AD69">
        <v>3</v>
      </c>
      <c r="AE69">
        <v>8</v>
      </c>
      <c r="AF69">
        <v>6</v>
      </c>
      <c r="AG69" s="13">
        <f t="shared" si="6"/>
        <v>0.5714285714285714</v>
      </c>
      <c r="AH69" s="14">
        <v>27.9</v>
      </c>
      <c r="AI69" s="14">
        <v>31.8</v>
      </c>
      <c r="AJ69" s="14">
        <v>25.3</v>
      </c>
      <c r="AK69" s="21">
        <v>12.5666666667</v>
      </c>
      <c r="AL69" s="21">
        <v>0.63333333329999997</v>
      </c>
      <c r="AM69" s="21">
        <v>3.3333333300000004E-2</v>
      </c>
      <c r="AN69" s="21">
        <v>13.25</v>
      </c>
      <c r="AO69">
        <v>1</v>
      </c>
      <c r="AP69">
        <v>0</v>
      </c>
      <c r="AQ69" s="18">
        <f t="shared" si="7"/>
        <v>0</v>
      </c>
      <c r="AR69">
        <v>0</v>
      </c>
    </row>
    <row r="70" spans="1:44" x14ac:dyDescent="0.2">
      <c r="A70" s="12" t="s">
        <v>524</v>
      </c>
      <c r="B70" s="12" t="s">
        <v>525</v>
      </c>
      <c r="C70" t="s">
        <v>330</v>
      </c>
      <c r="D70" s="12" t="s">
        <v>156</v>
      </c>
      <c r="E70">
        <v>41</v>
      </c>
      <c r="F70">
        <v>5</v>
      </c>
      <c r="G70">
        <v>3</v>
      </c>
      <c r="H70">
        <v>2</v>
      </c>
      <c r="I70">
        <v>33</v>
      </c>
      <c r="J70">
        <v>8</v>
      </c>
      <c r="K70">
        <v>0</v>
      </c>
      <c r="L70">
        <v>2</v>
      </c>
      <c r="M70" s="13">
        <f t="shared" si="4"/>
        <v>0</v>
      </c>
      <c r="N70" s="14">
        <v>25.9</v>
      </c>
      <c r="O70" s="14">
        <v>31.7</v>
      </c>
      <c r="P70" s="14">
        <v>21.8</v>
      </c>
      <c r="Q70" s="21">
        <v>6.7166666667000001</v>
      </c>
      <c r="R70" s="21">
        <v>1.6666666699999999E-2</v>
      </c>
      <c r="S70" s="21">
        <v>0</v>
      </c>
      <c r="T70" s="21">
        <v>6.75</v>
      </c>
      <c r="W70" s="18" t="str">
        <f t="shared" si="5"/>
        <v xml:space="preserve"> </v>
      </c>
      <c r="Y70">
        <v>41</v>
      </c>
      <c r="Z70">
        <v>1</v>
      </c>
      <c r="AA70">
        <v>2</v>
      </c>
      <c r="AB70">
        <v>-3</v>
      </c>
      <c r="AC70">
        <v>82</v>
      </c>
      <c r="AD70">
        <v>15</v>
      </c>
      <c r="AE70">
        <v>1</v>
      </c>
      <c r="AF70">
        <v>0</v>
      </c>
      <c r="AG70" s="13">
        <f t="shared" si="6"/>
        <v>1</v>
      </c>
      <c r="AH70" s="14">
        <v>25.9</v>
      </c>
      <c r="AI70" s="14">
        <v>30.9</v>
      </c>
      <c r="AJ70" s="14">
        <v>22.5</v>
      </c>
      <c r="AK70" s="21">
        <v>6.9666666667000001</v>
      </c>
      <c r="AL70" s="21">
        <v>3.3333333300000004E-2</v>
      </c>
      <c r="AM70" s="21">
        <v>0</v>
      </c>
      <c r="AN70" s="21">
        <v>7.0166666666999999</v>
      </c>
      <c r="AQ70" s="18" t="str">
        <f t="shared" si="7"/>
        <v xml:space="preserve"> </v>
      </c>
    </row>
    <row r="71" spans="1:44" x14ac:dyDescent="0.2">
      <c r="A71" s="12" t="s">
        <v>234</v>
      </c>
      <c r="B71" s="12" t="s">
        <v>528</v>
      </c>
      <c r="C71" t="s">
        <v>529</v>
      </c>
      <c r="D71" s="12" t="s">
        <v>178</v>
      </c>
      <c r="E71">
        <v>9</v>
      </c>
      <c r="F71">
        <v>1</v>
      </c>
      <c r="G71">
        <v>0</v>
      </c>
      <c r="H71">
        <v>-3</v>
      </c>
      <c r="I71">
        <v>37</v>
      </c>
      <c r="J71">
        <v>10</v>
      </c>
      <c r="K71">
        <v>0</v>
      </c>
      <c r="L71">
        <v>0</v>
      </c>
      <c r="M71" s="13">
        <f t="shared" si="4"/>
        <v>0</v>
      </c>
      <c r="N71" s="14">
        <v>28.2</v>
      </c>
      <c r="O71" s="14">
        <v>33.6</v>
      </c>
      <c r="P71" s="14">
        <v>24.6</v>
      </c>
      <c r="Q71" s="21">
        <v>12.416666666699999</v>
      </c>
      <c r="R71" s="21">
        <v>1.6666666699999999E-2</v>
      </c>
      <c r="S71" s="21">
        <v>1.1833333333</v>
      </c>
      <c r="T71" s="21">
        <v>13.6333333333</v>
      </c>
      <c r="W71" s="18" t="str">
        <f t="shared" si="5"/>
        <v xml:space="preserve"> </v>
      </c>
      <c r="Y71">
        <v>4</v>
      </c>
      <c r="Z71">
        <v>0</v>
      </c>
      <c r="AA71">
        <v>0</v>
      </c>
      <c r="AB71">
        <v>1</v>
      </c>
      <c r="AC71">
        <v>11</v>
      </c>
      <c r="AD71">
        <v>4</v>
      </c>
      <c r="AE71">
        <v>0</v>
      </c>
      <c r="AF71">
        <v>0</v>
      </c>
      <c r="AG71" s="13">
        <f t="shared" si="6"/>
        <v>0</v>
      </c>
      <c r="AH71" s="14">
        <v>27.3</v>
      </c>
      <c r="AI71" s="14">
        <v>31.4</v>
      </c>
      <c r="AJ71" s="14">
        <v>24.4</v>
      </c>
      <c r="AK71" s="21">
        <v>7.8166666666999998</v>
      </c>
      <c r="AL71" s="21">
        <v>3.3333333300000004E-2</v>
      </c>
      <c r="AM71" s="21">
        <v>2.3333333333000001</v>
      </c>
      <c r="AN71" s="21">
        <v>10.199999999999999</v>
      </c>
      <c r="AQ71" s="18" t="str">
        <f t="shared" si="7"/>
        <v xml:space="preserve"> </v>
      </c>
    </row>
    <row r="72" spans="1:44" x14ac:dyDescent="0.2">
      <c r="A72" s="12" t="s">
        <v>534</v>
      </c>
      <c r="B72" s="12" t="s">
        <v>535</v>
      </c>
      <c r="C72" t="s">
        <v>147</v>
      </c>
      <c r="D72" s="12" t="s">
        <v>178</v>
      </c>
      <c r="E72">
        <v>28</v>
      </c>
      <c r="F72">
        <v>0</v>
      </c>
      <c r="G72">
        <v>7</v>
      </c>
      <c r="H72">
        <v>9</v>
      </c>
      <c r="I72">
        <v>39</v>
      </c>
      <c r="J72">
        <v>11</v>
      </c>
      <c r="K72">
        <v>0</v>
      </c>
      <c r="L72">
        <v>0</v>
      </c>
      <c r="M72" s="13">
        <f t="shared" si="4"/>
        <v>0</v>
      </c>
      <c r="N72" s="14">
        <v>28.4</v>
      </c>
      <c r="O72" s="14">
        <v>33.200000000000003</v>
      </c>
      <c r="P72" s="14">
        <v>25.2</v>
      </c>
      <c r="Q72" s="21">
        <v>14.55</v>
      </c>
      <c r="R72" s="21">
        <v>0.05</v>
      </c>
      <c r="S72" s="21">
        <v>1</v>
      </c>
      <c r="T72" s="21">
        <v>15.6333333333</v>
      </c>
      <c r="W72" s="18" t="str">
        <f t="shared" si="5"/>
        <v xml:space="preserve"> </v>
      </c>
      <c r="Y72">
        <v>26</v>
      </c>
      <c r="Z72">
        <v>0</v>
      </c>
      <c r="AA72">
        <v>3</v>
      </c>
      <c r="AB72">
        <v>-12</v>
      </c>
      <c r="AC72">
        <v>35</v>
      </c>
      <c r="AD72">
        <v>9</v>
      </c>
      <c r="AE72">
        <v>0</v>
      </c>
      <c r="AF72">
        <v>1</v>
      </c>
      <c r="AG72" s="13">
        <f t="shared" si="6"/>
        <v>0</v>
      </c>
      <c r="AH72" s="14">
        <v>28.1</v>
      </c>
      <c r="AI72" s="14">
        <v>32.9</v>
      </c>
      <c r="AJ72" s="14">
        <v>25</v>
      </c>
      <c r="AK72" s="21">
        <v>13.65</v>
      </c>
      <c r="AL72" s="21">
        <v>0</v>
      </c>
      <c r="AM72" s="21">
        <v>1.6333333333</v>
      </c>
      <c r="AN72" s="21">
        <v>15.3</v>
      </c>
      <c r="AQ72" s="18" t="str">
        <f t="shared" si="7"/>
        <v xml:space="preserve"> </v>
      </c>
    </row>
    <row r="73" spans="1:44" x14ac:dyDescent="0.2">
      <c r="A73" s="12" t="s">
        <v>539</v>
      </c>
      <c r="B73" s="12" t="s">
        <v>540</v>
      </c>
      <c r="C73" t="s">
        <v>300</v>
      </c>
      <c r="D73" s="12" t="s">
        <v>170</v>
      </c>
      <c r="E73">
        <v>16</v>
      </c>
      <c r="F73">
        <v>1</v>
      </c>
      <c r="G73">
        <v>4</v>
      </c>
      <c r="H73">
        <v>-3</v>
      </c>
      <c r="I73">
        <v>6</v>
      </c>
      <c r="J73">
        <v>3</v>
      </c>
      <c r="K73">
        <v>3</v>
      </c>
      <c r="L73">
        <v>2</v>
      </c>
      <c r="M73" s="13">
        <f t="shared" si="4"/>
        <v>0.6</v>
      </c>
      <c r="N73" s="14">
        <v>28.7</v>
      </c>
      <c r="O73" s="14">
        <v>32.6</v>
      </c>
      <c r="P73" s="14">
        <v>26.1</v>
      </c>
      <c r="Q73" s="21">
        <v>12.766666666700001</v>
      </c>
      <c r="R73" s="21">
        <v>1.3166666667</v>
      </c>
      <c r="S73" s="21">
        <v>0</v>
      </c>
      <c r="T73" s="21">
        <v>14.1</v>
      </c>
      <c r="U73">
        <v>1</v>
      </c>
      <c r="V73">
        <v>0</v>
      </c>
      <c r="W73" s="18">
        <f t="shared" si="5"/>
        <v>0</v>
      </c>
      <c r="X73">
        <v>0</v>
      </c>
      <c r="Y73">
        <v>12</v>
      </c>
      <c r="Z73">
        <v>3</v>
      </c>
      <c r="AA73">
        <v>1</v>
      </c>
      <c r="AB73">
        <v>-6</v>
      </c>
      <c r="AC73">
        <v>6</v>
      </c>
      <c r="AD73">
        <v>3</v>
      </c>
      <c r="AE73">
        <v>0</v>
      </c>
      <c r="AF73">
        <v>0</v>
      </c>
      <c r="AG73" s="13">
        <f t="shared" si="6"/>
        <v>0</v>
      </c>
      <c r="AH73" s="14">
        <v>28.3</v>
      </c>
      <c r="AI73" s="14">
        <v>32.9</v>
      </c>
      <c r="AJ73" s="14">
        <v>25.2</v>
      </c>
      <c r="AK73" s="21">
        <v>11.8666666667</v>
      </c>
      <c r="AL73" s="21">
        <v>1.85</v>
      </c>
      <c r="AM73" s="21">
        <v>0</v>
      </c>
      <c r="AN73" s="21">
        <v>13.7166666667</v>
      </c>
      <c r="AO73">
        <v>1</v>
      </c>
      <c r="AP73">
        <v>0</v>
      </c>
      <c r="AQ73" s="18">
        <f t="shared" si="7"/>
        <v>0</v>
      </c>
      <c r="AR73">
        <v>0</v>
      </c>
    </row>
    <row r="74" spans="1:44" x14ac:dyDescent="0.2">
      <c r="A74" s="12" t="s">
        <v>544</v>
      </c>
      <c r="B74" s="12" t="s">
        <v>545</v>
      </c>
      <c r="C74" t="s">
        <v>432</v>
      </c>
      <c r="D74" s="12" t="s">
        <v>546</v>
      </c>
      <c r="E74">
        <v>12</v>
      </c>
      <c r="F74">
        <v>1</v>
      </c>
      <c r="G74">
        <v>3</v>
      </c>
      <c r="H74">
        <v>4</v>
      </c>
      <c r="I74">
        <v>2</v>
      </c>
      <c r="J74">
        <v>1</v>
      </c>
      <c r="K74">
        <v>0</v>
      </c>
      <c r="L74">
        <v>1</v>
      </c>
      <c r="M74" s="13">
        <f t="shared" si="4"/>
        <v>0</v>
      </c>
      <c r="N74" s="14">
        <v>27.5</v>
      </c>
      <c r="O74" s="14">
        <v>32.299999999999997</v>
      </c>
      <c r="P74" s="14">
        <v>24.2</v>
      </c>
      <c r="Q74" s="21">
        <v>10</v>
      </c>
      <c r="R74" s="21">
        <v>1.25</v>
      </c>
      <c r="S74" s="21">
        <v>0</v>
      </c>
      <c r="T74" s="21">
        <v>11.25</v>
      </c>
      <c r="U74">
        <v>1</v>
      </c>
      <c r="V74">
        <v>1</v>
      </c>
      <c r="W74" s="18">
        <f t="shared" si="5"/>
        <v>1</v>
      </c>
      <c r="X74">
        <v>0</v>
      </c>
      <c r="Y74">
        <v>11</v>
      </c>
      <c r="Z74">
        <v>1</v>
      </c>
      <c r="AA74">
        <v>2</v>
      </c>
      <c r="AB74">
        <v>-2</v>
      </c>
      <c r="AC74">
        <v>2</v>
      </c>
      <c r="AD74">
        <v>1</v>
      </c>
      <c r="AE74">
        <v>1</v>
      </c>
      <c r="AF74">
        <v>1</v>
      </c>
      <c r="AG74" s="13">
        <f t="shared" si="6"/>
        <v>0.5</v>
      </c>
      <c r="AH74" s="14">
        <v>28.2</v>
      </c>
      <c r="AI74" s="14">
        <v>32.799999999999997</v>
      </c>
      <c r="AJ74" s="14">
        <v>25.2</v>
      </c>
      <c r="AK74" s="21">
        <v>10.8166666667</v>
      </c>
      <c r="AL74" s="21">
        <v>0.58333333330000003</v>
      </c>
      <c r="AM74" s="21">
        <v>0.05</v>
      </c>
      <c r="AN74" s="21">
        <v>11.45</v>
      </c>
      <c r="AO74">
        <v>1</v>
      </c>
      <c r="AP74">
        <v>0</v>
      </c>
      <c r="AQ74" s="18">
        <f t="shared" si="7"/>
        <v>0</v>
      </c>
      <c r="AR74">
        <v>0</v>
      </c>
    </row>
    <row r="75" spans="1:44" x14ac:dyDescent="0.2">
      <c r="A75" s="12" t="s">
        <v>550</v>
      </c>
      <c r="B75" s="12" t="s">
        <v>551</v>
      </c>
      <c r="C75" t="s">
        <v>367</v>
      </c>
      <c r="D75" s="12" t="s">
        <v>178</v>
      </c>
      <c r="E75">
        <v>24</v>
      </c>
      <c r="F75">
        <v>1</v>
      </c>
      <c r="G75">
        <v>0</v>
      </c>
      <c r="H75">
        <v>-4</v>
      </c>
      <c r="I75">
        <v>20</v>
      </c>
      <c r="J75">
        <v>7</v>
      </c>
      <c r="K75">
        <v>0</v>
      </c>
      <c r="L75">
        <v>0</v>
      </c>
      <c r="M75" s="13">
        <f t="shared" si="4"/>
        <v>0</v>
      </c>
      <c r="N75" s="14">
        <v>27.7</v>
      </c>
      <c r="O75" s="14">
        <v>32.6</v>
      </c>
      <c r="P75" s="14">
        <v>24.3</v>
      </c>
      <c r="Q75" s="21">
        <v>15.65</v>
      </c>
      <c r="R75" s="21">
        <v>1.4666666667000001</v>
      </c>
      <c r="S75" s="21">
        <v>0.55000000000000004</v>
      </c>
      <c r="T75" s="21">
        <v>17.683333333299998</v>
      </c>
      <c r="W75" s="18" t="str">
        <f t="shared" si="5"/>
        <v xml:space="preserve"> </v>
      </c>
      <c r="Y75">
        <v>28</v>
      </c>
      <c r="Z75">
        <v>1</v>
      </c>
      <c r="AA75">
        <v>4</v>
      </c>
      <c r="AB75">
        <v>-1</v>
      </c>
      <c r="AC75">
        <v>14</v>
      </c>
      <c r="AD75">
        <v>7</v>
      </c>
      <c r="AE75">
        <v>0</v>
      </c>
      <c r="AF75">
        <v>0</v>
      </c>
      <c r="AG75" s="13">
        <f t="shared" si="6"/>
        <v>0</v>
      </c>
      <c r="AH75" s="14">
        <v>28.3</v>
      </c>
      <c r="AI75" s="14">
        <v>32.799999999999997</v>
      </c>
      <c r="AJ75" s="14">
        <v>25.2</v>
      </c>
      <c r="AK75" s="21">
        <v>16.149999999999999</v>
      </c>
      <c r="AL75" s="21">
        <v>1.0666666667</v>
      </c>
      <c r="AM75" s="21">
        <v>0.43333333330000001</v>
      </c>
      <c r="AN75" s="21">
        <v>17.666666666699999</v>
      </c>
      <c r="AQ75" s="18" t="str">
        <f t="shared" si="7"/>
        <v xml:space="preserve"> </v>
      </c>
    </row>
    <row r="76" spans="1:44" x14ac:dyDescent="0.2">
      <c r="A76" s="12" t="s">
        <v>556</v>
      </c>
      <c r="B76" s="12" t="s">
        <v>557</v>
      </c>
      <c r="C76" t="s">
        <v>300</v>
      </c>
      <c r="D76" s="12" t="s">
        <v>156</v>
      </c>
      <c r="E76">
        <v>11</v>
      </c>
      <c r="F76">
        <v>0</v>
      </c>
      <c r="G76">
        <v>1</v>
      </c>
      <c r="H76">
        <v>-1</v>
      </c>
      <c r="I76">
        <v>65</v>
      </c>
      <c r="J76">
        <v>13</v>
      </c>
      <c r="K76">
        <v>0</v>
      </c>
      <c r="L76">
        <v>0</v>
      </c>
      <c r="M76" s="13">
        <f t="shared" si="4"/>
        <v>0</v>
      </c>
      <c r="N76" s="14">
        <v>26.7</v>
      </c>
      <c r="O76" s="14">
        <v>31.5</v>
      </c>
      <c r="P76" s="14">
        <v>23.4</v>
      </c>
      <c r="Q76" s="21">
        <v>6.2333333333000001</v>
      </c>
      <c r="R76" s="21">
        <v>8.3333333300000006E-2</v>
      </c>
      <c r="S76" s="21">
        <v>0.05</v>
      </c>
      <c r="T76" s="21">
        <v>6.3666666667000005</v>
      </c>
      <c r="W76" s="18" t="str">
        <f t="shared" si="5"/>
        <v xml:space="preserve"> </v>
      </c>
      <c r="Y76">
        <v>12</v>
      </c>
      <c r="Z76">
        <v>2</v>
      </c>
      <c r="AA76">
        <v>1</v>
      </c>
      <c r="AB76">
        <v>1</v>
      </c>
      <c r="AC76">
        <v>23</v>
      </c>
      <c r="AD76">
        <v>7</v>
      </c>
      <c r="AE76">
        <v>0</v>
      </c>
      <c r="AF76">
        <v>0</v>
      </c>
      <c r="AG76" s="13">
        <f t="shared" si="6"/>
        <v>0</v>
      </c>
      <c r="AH76" s="14">
        <v>25.1</v>
      </c>
      <c r="AI76" s="14">
        <v>31</v>
      </c>
      <c r="AJ76" s="14">
        <v>21</v>
      </c>
      <c r="AK76" s="21">
        <v>6.4166666667000003</v>
      </c>
      <c r="AL76" s="21">
        <v>0</v>
      </c>
      <c r="AM76" s="21">
        <v>1.6666666699999999E-2</v>
      </c>
      <c r="AN76" s="21">
        <v>6.4333333333000002</v>
      </c>
      <c r="AQ76" s="18" t="str">
        <f t="shared" si="7"/>
        <v xml:space="preserve"> </v>
      </c>
    </row>
    <row r="77" spans="1:44" x14ac:dyDescent="0.2">
      <c r="A77" s="12" t="s">
        <v>561</v>
      </c>
      <c r="B77" s="12" t="s">
        <v>562</v>
      </c>
      <c r="C77" t="s">
        <v>155</v>
      </c>
      <c r="D77" s="12" t="s">
        <v>140</v>
      </c>
      <c r="E77">
        <v>39</v>
      </c>
      <c r="F77">
        <v>3</v>
      </c>
      <c r="G77">
        <v>7</v>
      </c>
      <c r="H77">
        <v>-1</v>
      </c>
      <c r="I77">
        <v>12</v>
      </c>
      <c r="J77">
        <v>6</v>
      </c>
      <c r="K77">
        <v>11</v>
      </c>
      <c r="L77">
        <v>30</v>
      </c>
      <c r="M77" s="13">
        <f t="shared" si="4"/>
        <v>0.26829268292682928</v>
      </c>
      <c r="N77" s="14">
        <v>28.2</v>
      </c>
      <c r="O77" s="14">
        <v>32.799999999999997</v>
      </c>
      <c r="P77" s="14">
        <v>25.2</v>
      </c>
      <c r="Q77" s="21">
        <v>10.3666666667</v>
      </c>
      <c r="R77" s="21">
        <v>0.38333333330000002</v>
      </c>
      <c r="S77" s="21">
        <v>1.8</v>
      </c>
      <c r="T77" s="21">
        <v>12.5666666667</v>
      </c>
      <c r="W77" s="18" t="str">
        <f t="shared" si="5"/>
        <v xml:space="preserve"> </v>
      </c>
      <c r="Y77">
        <v>39</v>
      </c>
      <c r="Z77">
        <v>2</v>
      </c>
      <c r="AA77">
        <v>3</v>
      </c>
      <c r="AB77">
        <v>-3</v>
      </c>
      <c r="AC77">
        <v>29</v>
      </c>
      <c r="AD77">
        <v>12</v>
      </c>
      <c r="AE77">
        <v>11</v>
      </c>
      <c r="AF77">
        <v>33</v>
      </c>
      <c r="AG77" s="13">
        <f t="shared" si="6"/>
        <v>0.25</v>
      </c>
      <c r="AH77" s="14">
        <v>27.8</v>
      </c>
      <c r="AI77" s="14">
        <v>32.1</v>
      </c>
      <c r="AJ77" s="14">
        <v>25</v>
      </c>
      <c r="AK77" s="21">
        <v>10.333333333300001</v>
      </c>
      <c r="AL77" s="21">
        <v>0.05</v>
      </c>
      <c r="AM77" s="21">
        <v>2.2333333333000001</v>
      </c>
      <c r="AN77" s="21">
        <v>12.6333333333</v>
      </c>
      <c r="AQ77" s="18" t="str">
        <f t="shared" si="7"/>
        <v xml:space="preserve"> </v>
      </c>
    </row>
    <row r="78" spans="1:44" x14ac:dyDescent="0.2">
      <c r="A78" s="12" t="s">
        <v>566</v>
      </c>
      <c r="B78" s="12" t="s">
        <v>567</v>
      </c>
      <c r="C78" t="s">
        <v>367</v>
      </c>
      <c r="D78" s="12" t="s">
        <v>123</v>
      </c>
      <c r="E78">
        <v>32</v>
      </c>
      <c r="F78">
        <v>7</v>
      </c>
      <c r="G78">
        <v>5</v>
      </c>
      <c r="H78">
        <v>0</v>
      </c>
      <c r="I78">
        <v>8</v>
      </c>
      <c r="J78">
        <v>4</v>
      </c>
      <c r="K78">
        <v>15</v>
      </c>
      <c r="L78">
        <v>13</v>
      </c>
      <c r="M78" s="13">
        <f t="shared" si="4"/>
        <v>0.5357142857142857</v>
      </c>
      <c r="N78" s="14">
        <v>27.9</v>
      </c>
      <c r="O78" s="14">
        <v>32.6</v>
      </c>
      <c r="P78" s="14">
        <v>24.7</v>
      </c>
      <c r="Q78" s="21">
        <v>9.7833333332999999</v>
      </c>
      <c r="R78" s="21">
        <v>0.33333333330000003</v>
      </c>
      <c r="S78" s="21">
        <v>0.38333333330000002</v>
      </c>
      <c r="T78" s="21">
        <v>10.516666666700001</v>
      </c>
      <c r="W78" s="18" t="str">
        <f t="shared" si="5"/>
        <v xml:space="preserve"> </v>
      </c>
      <c r="Y78">
        <v>28</v>
      </c>
      <c r="Z78">
        <v>0</v>
      </c>
      <c r="AA78">
        <v>2</v>
      </c>
      <c r="AB78">
        <v>-6</v>
      </c>
      <c r="AC78">
        <v>10</v>
      </c>
      <c r="AD78">
        <v>5</v>
      </c>
      <c r="AE78">
        <v>13</v>
      </c>
      <c r="AF78">
        <v>20</v>
      </c>
      <c r="AG78" s="13">
        <f t="shared" si="6"/>
        <v>0.39393939393939392</v>
      </c>
      <c r="AH78" s="14">
        <v>27.5</v>
      </c>
      <c r="AI78" s="14">
        <v>31.9</v>
      </c>
      <c r="AJ78" s="14">
        <v>24.6</v>
      </c>
      <c r="AK78" s="21">
        <v>8.9666666667000001</v>
      </c>
      <c r="AL78" s="21">
        <v>0.16666666669999999</v>
      </c>
      <c r="AM78" s="21">
        <v>0.93333333330000001</v>
      </c>
      <c r="AN78" s="21">
        <v>10.0666666667</v>
      </c>
      <c r="AQ78" s="18" t="str">
        <f t="shared" si="7"/>
        <v xml:space="preserve"> </v>
      </c>
    </row>
    <row r="79" spans="1:44" x14ac:dyDescent="0.2">
      <c r="A79" s="12" t="s">
        <v>572</v>
      </c>
      <c r="B79" s="12" t="s">
        <v>573</v>
      </c>
      <c r="C79" t="s">
        <v>343</v>
      </c>
      <c r="D79" s="12" t="s">
        <v>156</v>
      </c>
      <c r="E79">
        <v>36</v>
      </c>
      <c r="F79">
        <v>2</v>
      </c>
      <c r="G79">
        <v>10</v>
      </c>
      <c r="H79">
        <v>-3</v>
      </c>
      <c r="I79">
        <v>6</v>
      </c>
      <c r="J79">
        <v>3</v>
      </c>
      <c r="K79">
        <v>0</v>
      </c>
      <c r="L79">
        <v>1</v>
      </c>
      <c r="M79" s="13">
        <f t="shared" si="4"/>
        <v>0</v>
      </c>
      <c r="N79" s="14">
        <v>28.6</v>
      </c>
      <c r="O79" s="14">
        <v>32.9</v>
      </c>
      <c r="P79" s="14">
        <v>25.7</v>
      </c>
      <c r="Q79" s="21">
        <v>12.516666666700001</v>
      </c>
      <c r="R79" s="21">
        <v>0.35</v>
      </c>
      <c r="S79" s="21">
        <v>0.71666666670000001</v>
      </c>
      <c r="T79" s="21">
        <v>13.583333333300001</v>
      </c>
      <c r="U79">
        <v>0</v>
      </c>
      <c r="V79">
        <v>0</v>
      </c>
      <c r="W79" s="18" t="str">
        <f t="shared" si="5"/>
        <v xml:space="preserve"> </v>
      </c>
      <c r="X79">
        <v>0</v>
      </c>
      <c r="Y79">
        <v>38</v>
      </c>
      <c r="Z79">
        <v>7</v>
      </c>
      <c r="AA79">
        <v>7</v>
      </c>
      <c r="AB79">
        <v>-2</v>
      </c>
      <c r="AC79">
        <v>2</v>
      </c>
      <c r="AD79">
        <v>1</v>
      </c>
      <c r="AE79">
        <v>0</v>
      </c>
      <c r="AF79">
        <v>0</v>
      </c>
      <c r="AG79" s="13">
        <f t="shared" si="6"/>
        <v>0</v>
      </c>
      <c r="AH79" s="14">
        <v>28.4</v>
      </c>
      <c r="AI79" s="14">
        <v>33.200000000000003</v>
      </c>
      <c r="AJ79" s="14">
        <v>25.3</v>
      </c>
      <c r="AK79" s="21">
        <v>12.65</v>
      </c>
      <c r="AL79" s="21">
        <v>0.5</v>
      </c>
      <c r="AM79" s="21">
        <v>0.88333333330000008</v>
      </c>
      <c r="AN79" s="21">
        <v>14.0666666667</v>
      </c>
      <c r="AO79">
        <v>3</v>
      </c>
      <c r="AP79">
        <v>0</v>
      </c>
      <c r="AQ79" s="18">
        <f t="shared" si="7"/>
        <v>0</v>
      </c>
      <c r="AR79">
        <v>0</v>
      </c>
    </row>
    <row r="80" spans="1:44" x14ac:dyDescent="0.2">
      <c r="A80" s="12" t="s">
        <v>577</v>
      </c>
      <c r="B80" s="12" t="s">
        <v>573</v>
      </c>
      <c r="C80" t="s">
        <v>367</v>
      </c>
      <c r="D80" s="12" t="s">
        <v>229</v>
      </c>
      <c r="E80">
        <v>31</v>
      </c>
      <c r="F80">
        <v>7</v>
      </c>
      <c r="G80">
        <v>3</v>
      </c>
      <c r="H80">
        <v>2</v>
      </c>
      <c r="I80">
        <v>12</v>
      </c>
      <c r="J80">
        <v>6</v>
      </c>
      <c r="K80">
        <v>3</v>
      </c>
      <c r="L80">
        <v>1</v>
      </c>
      <c r="M80" s="13">
        <f t="shared" si="4"/>
        <v>0.75</v>
      </c>
      <c r="N80" s="14">
        <v>27.6</v>
      </c>
      <c r="O80" s="14">
        <v>31.8</v>
      </c>
      <c r="P80" s="14">
        <v>24.8</v>
      </c>
      <c r="Q80" s="21">
        <v>12.8833333333</v>
      </c>
      <c r="R80" s="21">
        <v>1.3</v>
      </c>
      <c r="S80" s="21">
        <v>0.05</v>
      </c>
      <c r="T80" s="21">
        <v>14.25</v>
      </c>
      <c r="W80" s="18" t="str">
        <f t="shared" si="5"/>
        <v xml:space="preserve"> </v>
      </c>
      <c r="Y80">
        <v>32</v>
      </c>
      <c r="Z80">
        <v>2</v>
      </c>
      <c r="AA80">
        <v>4</v>
      </c>
      <c r="AB80">
        <v>-3</v>
      </c>
      <c r="AC80">
        <v>20</v>
      </c>
      <c r="AD80">
        <v>10</v>
      </c>
      <c r="AE80">
        <v>1</v>
      </c>
      <c r="AF80">
        <v>3</v>
      </c>
      <c r="AG80" s="13">
        <f t="shared" si="6"/>
        <v>0.25</v>
      </c>
      <c r="AH80" s="14">
        <v>28.2</v>
      </c>
      <c r="AI80" s="14">
        <v>32.200000000000003</v>
      </c>
      <c r="AJ80" s="14">
        <v>25.5</v>
      </c>
      <c r="AK80" s="21">
        <v>12.983333333299999</v>
      </c>
      <c r="AL80" s="21">
        <v>1.0833333332999999</v>
      </c>
      <c r="AM80" s="21">
        <v>1.6666666699999999E-2</v>
      </c>
      <c r="AN80" s="21">
        <v>14.1</v>
      </c>
      <c r="AQ80" s="18" t="str">
        <f t="shared" si="7"/>
        <v xml:space="preserve"> </v>
      </c>
    </row>
    <row r="81" spans="1:44" x14ac:dyDescent="0.2">
      <c r="A81" s="12" t="s">
        <v>353</v>
      </c>
      <c r="B81" s="12" t="s">
        <v>581</v>
      </c>
      <c r="C81" t="s">
        <v>265</v>
      </c>
      <c r="D81" s="12" t="s">
        <v>178</v>
      </c>
      <c r="E81">
        <v>41</v>
      </c>
      <c r="F81">
        <v>3</v>
      </c>
      <c r="G81">
        <v>20</v>
      </c>
      <c r="H81">
        <v>18</v>
      </c>
      <c r="I81">
        <v>10</v>
      </c>
      <c r="J81">
        <v>5</v>
      </c>
      <c r="K81">
        <v>0</v>
      </c>
      <c r="L81">
        <v>0</v>
      </c>
      <c r="M81" s="13">
        <f t="shared" si="4"/>
        <v>0</v>
      </c>
      <c r="N81" s="14">
        <v>29.6</v>
      </c>
      <c r="O81" s="14">
        <v>33.700000000000003</v>
      </c>
      <c r="P81" s="14">
        <v>26.8</v>
      </c>
      <c r="Q81" s="21">
        <v>18.366666666699999</v>
      </c>
      <c r="R81" s="21">
        <v>2.1833333333000002</v>
      </c>
      <c r="S81" s="21">
        <v>3.1333333333</v>
      </c>
      <c r="T81" s="21">
        <v>23.7</v>
      </c>
      <c r="W81" s="18" t="str">
        <f t="shared" si="5"/>
        <v xml:space="preserve"> </v>
      </c>
      <c r="Y81">
        <v>41</v>
      </c>
      <c r="Z81">
        <v>1</v>
      </c>
      <c r="AA81">
        <v>13</v>
      </c>
      <c r="AB81">
        <v>8</v>
      </c>
      <c r="AC81">
        <v>10</v>
      </c>
      <c r="AD81">
        <v>5</v>
      </c>
      <c r="AE81">
        <v>3</v>
      </c>
      <c r="AF81">
        <v>1</v>
      </c>
      <c r="AG81" s="13">
        <f t="shared" si="6"/>
        <v>0.75</v>
      </c>
      <c r="AH81" s="14">
        <v>29.4</v>
      </c>
      <c r="AI81" s="14">
        <v>33.4</v>
      </c>
      <c r="AJ81" s="14">
        <v>26.7</v>
      </c>
      <c r="AK81" s="21">
        <v>19.016666666700001</v>
      </c>
      <c r="AL81" s="21">
        <v>2</v>
      </c>
      <c r="AM81" s="21">
        <v>3.3666666667</v>
      </c>
      <c r="AN81" s="21">
        <v>24.383333333300001</v>
      </c>
      <c r="AQ81" s="18" t="str">
        <f t="shared" si="7"/>
        <v xml:space="preserve"> </v>
      </c>
    </row>
    <row r="82" spans="1:44" x14ac:dyDescent="0.2">
      <c r="A82" s="12" t="s">
        <v>585</v>
      </c>
      <c r="B82" s="12" t="s">
        <v>586</v>
      </c>
      <c r="C82" t="s">
        <v>382</v>
      </c>
      <c r="D82" s="12" t="s">
        <v>123</v>
      </c>
      <c r="E82">
        <v>34</v>
      </c>
      <c r="F82">
        <v>3</v>
      </c>
      <c r="G82">
        <v>6</v>
      </c>
      <c r="H82">
        <v>-4</v>
      </c>
      <c r="I82">
        <v>10</v>
      </c>
      <c r="J82">
        <v>5</v>
      </c>
      <c r="K82">
        <v>1</v>
      </c>
      <c r="L82">
        <v>1</v>
      </c>
      <c r="M82" s="13">
        <f t="shared" si="4"/>
        <v>0.5</v>
      </c>
      <c r="N82" s="14">
        <v>27.5</v>
      </c>
      <c r="O82" s="14">
        <v>32.4</v>
      </c>
      <c r="P82" s="14">
        <v>24.3</v>
      </c>
      <c r="Q82" s="21">
        <v>9.9666666667000001</v>
      </c>
      <c r="R82" s="21">
        <v>0.41666666670000002</v>
      </c>
      <c r="S82" s="21">
        <v>0.30000000000000004</v>
      </c>
      <c r="T82" s="21">
        <v>10.7</v>
      </c>
      <c r="W82" s="18" t="str">
        <f t="shared" si="5"/>
        <v xml:space="preserve"> </v>
      </c>
      <c r="Y82">
        <v>36</v>
      </c>
      <c r="Z82">
        <v>1</v>
      </c>
      <c r="AA82">
        <v>2</v>
      </c>
      <c r="AB82">
        <v>2</v>
      </c>
      <c r="AC82">
        <v>6</v>
      </c>
      <c r="AD82">
        <v>3</v>
      </c>
      <c r="AE82">
        <v>5</v>
      </c>
      <c r="AF82">
        <v>3</v>
      </c>
      <c r="AG82" s="13">
        <f t="shared" si="6"/>
        <v>0.625</v>
      </c>
      <c r="AH82" s="14">
        <v>27.5</v>
      </c>
      <c r="AI82" s="14">
        <v>31.7</v>
      </c>
      <c r="AJ82" s="14">
        <v>24.7</v>
      </c>
      <c r="AK82" s="21">
        <v>9.3333333333000006</v>
      </c>
      <c r="AL82" s="21">
        <v>0.28333333329999999</v>
      </c>
      <c r="AM82" s="21">
        <v>0.38333333330000002</v>
      </c>
      <c r="AN82" s="21">
        <v>10.016666666700001</v>
      </c>
      <c r="AQ82" s="18" t="str">
        <f t="shared" si="7"/>
        <v xml:space="preserve"> </v>
      </c>
    </row>
    <row r="83" spans="1:44" x14ac:dyDescent="0.2">
      <c r="A83" s="12" t="s">
        <v>590</v>
      </c>
      <c r="B83" s="12" t="s">
        <v>591</v>
      </c>
      <c r="C83" t="s">
        <v>338</v>
      </c>
      <c r="D83" s="12" t="s">
        <v>178</v>
      </c>
      <c r="E83">
        <v>39</v>
      </c>
      <c r="F83">
        <v>2</v>
      </c>
      <c r="G83">
        <v>9</v>
      </c>
      <c r="H83">
        <v>21</v>
      </c>
      <c r="I83">
        <v>16</v>
      </c>
      <c r="J83">
        <v>8</v>
      </c>
      <c r="K83">
        <v>0</v>
      </c>
      <c r="L83">
        <v>0</v>
      </c>
      <c r="M83" s="13">
        <f t="shared" si="4"/>
        <v>0</v>
      </c>
      <c r="N83" s="14">
        <v>29</v>
      </c>
      <c r="O83" s="14">
        <v>33.5</v>
      </c>
      <c r="P83" s="14">
        <v>26</v>
      </c>
      <c r="Q83" s="21">
        <v>18</v>
      </c>
      <c r="R83" s="21">
        <v>0.31666666669999999</v>
      </c>
      <c r="S83" s="21">
        <v>3.2166666667000001</v>
      </c>
      <c r="T83" s="21">
        <v>21.55</v>
      </c>
      <c r="W83" s="18" t="str">
        <f t="shared" si="5"/>
        <v xml:space="preserve"> </v>
      </c>
      <c r="Y83">
        <v>36</v>
      </c>
      <c r="Z83">
        <v>3</v>
      </c>
      <c r="AA83">
        <v>9</v>
      </c>
      <c r="AB83">
        <v>10</v>
      </c>
      <c r="AC83">
        <v>29</v>
      </c>
      <c r="AD83">
        <v>13</v>
      </c>
      <c r="AE83">
        <v>0</v>
      </c>
      <c r="AF83">
        <v>0</v>
      </c>
      <c r="AG83" s="13">
        <f t="shared" si="6"/>
        <v>0</v>
      </c>
      <c r="AH83" s="14">
        <v>28.8</v>
      </c>
      <c r="AI83" s="14">
        <v>33.200000000000003</v>
      </c>
      <c r="AJ83" s="14">
        <v>26</v>
      </c>
      <c r="AK83" s="21">
        <v>17.933333333299998</v>
      </c>
      <c r="AL83" s="21">
        <v>0.28333333329999999</v>
      </c>
      <c r="AM83" s="21">
        <v>2.5499999999999998</v>
      </c>
      <c r="AN83" s="21">
        <v>20.7833333333</v>
      </c>
      <c r="AQ83" s="18" t="str">
        <f t="shared" si="7"/>
        <v xml:space="preserve"> </v>
      </c>
    </row>
    <row r="84" spans="1:44" x14ac:dyDescent="0.2">
      <c r="A84" s="12" t="s">
        <v>490</v>
      </c>
      <c r="B84" s="12" t="s">
        <v>591</v>
      </c>
      <c r="C84" t="s">
        <v>382</v>
      </c>
      <c r="D84" s="12" t="s">
        <v>123</v>
      </c>
      <c r="E84">
        <v>6</v>
      </c>
      <c r="F84">
        <v>1</v>
      </c>
      <c r="G84">
        <v>3</v>
      </c>
      <c r="H84">
        <v>4</v>
      </c>
      <c r="I84">
        <v>0</v>
      </c>
      <c r="J84">
        <v>0</v>
      </c>
      <c r="K84">
        <v>0</v>
      </c>
      <c r="L84">
        <v>1</v>
      </c>
      <c r="M84" s="13">
        <f t="shared" si="4"/>
        <v>0</v>
      </c>
      <c r="N84" s="14">
        <v>27.2</v>
      </c>
      <c r="O84" s="14">
        <v>31.8</v>
      </c>
      <c r="P84" s="14">
        <v>24.2</v>
      </c>
      <c r="Q84" s="21">
        <v>9.0833333333000006</v>
      </c>
      <c r="R84" s="21">
        <v>1.0166666666999999</v>
      </c>
      <c r="S84" s="21">
        <v>0</v>
      </c>
      <c r="T84" s="21">
        <v>10.1</v>
      </c>
      <c r="W84" s="18" t="str">
        <f t="shared" si="5"/>
        <v xml:space="preserve"> </v>
      </c>
      <c r="Y84">
        <v>5</v>
      </c>
      <c r="Z84">
        <v>0</v>
      </c>
      <c r="AA84">
        <v>0</v>
      </c>
      <c r="AB84">
        <v>-2</v>
      </c>
      <c r="AC84">
        <v>0</v>
      </c>
      <c r="AD84">
        <v>0</v>
      </c>
      <c r="AE84">
        <v>0</v>
      </c>
      <c r="AF84">
        <v>0</v>
      </c>
      <c r="AG84" s="13">
        <f t="shared" si="6"/>
        <v>0</v>
      </c>
      <c r="AH84" s="14">
        <v>28.2</v>
      </c>
      <c r="AI84" s="14">
        <v>32.799999999999997</v>
      </c>
      <c r="AJ84" s="14">
        <v>25.1</v>
      </c>
      <c r="AK84" s="21">
        <v>9.5166666667000008</v>
      </c>
      <c r="AL84" s="21">
        <v>0.78333333329999999</v>
      </c>
      <c r="AM84" s="21">
        <v>0</v>
      </c>
      <c r="AN84" s="21">
        <v>10.3</v>
      </c>
      <c r="AQ84" s="18" t="str">
        <f t="shared" si="7"/>
        <v xml:space="preserve"> </v>
      </c>
    </row>
    <row r="85" spans="1:44" x14ac:dyDescent="0.2">
      <c r="A85" s="12" t="s">
        <v>599</v>
      </c>
      <c r="B85" s="12" t="s">
        <v>600</v>
      </c>
      <c r="C85" t="s">
        <v>317</v>
      </c>
      <c r="D85" s="12" t="s">
        <v>148</v>
      </c>
      <c r="E85">
        <v>39</v>
      </c>
      <c r="F85">
        <v>11</v>
      </c>
      <c r="G85">
        <v>10</v>
      </c>
      <c r="H85">
        <v>2</v>
      </c>
      <c r="I85">
        <v>14</v>
      </c>
      <c r="J85">
        <v>6</v>
      </c>
      <c r="K85">
        <v>23</v>
      </c>
      <c r="L85">
        <v>15</v>
      </c>
      <c r="M85" s="13">
        <f t="shared" si="4"/>
        <v>0.60526315789473684</v>
      </c>
      <c r="N85" s="14">
        <v>29</v>
      </c>
      <c r="O85" s="14">
        <v>33.200000000000003</v>
      </c>
      <c r="P85" s="14">
        <v>26.2</v>
      </c>
      <c r="Q85" s="21">
        <v>14.416666666699999</v>
      </c>
      <c r="R85" s="21">
        <v>2.3333333333000001</v>
      </c>
      <c r="S85" s="21">
        <v>0.35</v>
      </c>
      <c r="T85" s="21">
        <v>17.116666666699999</v>
      </c>
      <c r="U85">
        <v>8</v>
      </c>
      <c r="V85">
        <v>4</v>
      </c>
      <c r="W85" s="18">
        <f t="shared" si="5"/>
        <v>0.5</v>
      </c>
      <c r="X85">
        <v>1</v>
      </c>
      <c r="Y85">
        <v>39</v>
      </c>
      <c r="Z85">
        <v>10</v>
      </c>
      <c r="AA85">
        <v>5</v>
      </c>
      <c r="AB85">
        <v>-8</v>
      </c>
      <c r="AC85">
        <v>14</v>
      </c>
      <c r="AD85">
        <v>6</v>
      </c>
      <c r="AE85">
        <v>14</v>
      </c>
      <c r="AF85">
        <v>17</v>
      </c>
      <c r="AG85" s="13">
        <f t="shared" si="6"/>
        <v>0.45161290322580644</v>
      </c>
      <c r="AH85" s="14">
        <v>29.1</v>
      </c>
      <c r="AI85" s="14">
        <v>33.5</v>
      </c>
      <c r="AJ85" s="14">
        <v>26.2</v>
      </c>
      <c r="AK85" s="21">
        <v>14.1</v>
      </c>
      <c r="AL85" s="21">
        <v>2.6</v>
      </c>
      <c r="AM85" s="21">
        <v>0.2333333333</v>
      </c>
      <c r="AN85" s="21">
        <v>16.95</v>
      </c>
      <c r="AO85">
        <v>2</v>
      </c>
      <c r="AP85">
        <v>2</v>
      </c>
      <c r="AQ85" s="18">
        <f t="shared" si="7"/>
        <v>1</v>
      </c>
      <c r="AR85">
        <v>1</v>
      </c>
    </row>
    <row r="86" spans="1:44" x14ac:dyDescent="0.2">
      <c r="A86" s="12" t="s">
        <v>605</v>
      </c>
      <c r="B86" s="12" t="s">
        <v>606</v>
      </c>
      <c r="C86" t="s">
        <v>199</v>
      </c>
      <c r="D86" s="12" t="s">
        <v>170</v>
      </c>
      <c r="E86">
        <v>41</v>
      </c>
      <c r="F86">
        <v>4</v>
      </c>
      <c r="G86">
        <v>6</v>
      </c>
      <c r="H86">
        <v>5</v>
      </c>
      <c r="I86">
        <v>33</v>
      </c>
      <c r="J86">
        <v>11</v>
      </c>
      <c r="K86">
        <v>149</v>
      </c>
      <c r="L86">
        <v>123</v>
      </c>
      <c r="M86" s="13">
        <f t="shared" si="4"/>
        <v>0.54779411764705888</v>
      </c>
      <c r="N86" s="14">
        <v>27.9</v>
      </c>
      <c r="O86" s="14">
        <v>32.5</v>
      </c>
      <c r="P86" s="14">
        <v>24.7</v>
      </c>
      <c r="Q86" s="21">
        <v>10.15</v>
      </c>
      <c r="R86" s="21">
        <v>0.15</v>
      </c>
      <c r="S86" s="21">
        <v>1.8666666667</v>
      </c>
      <c r="T86" s="21">
        <v>12.166666666699999</v>
      </c>
      <c r="W86" s="18" t="str">
        <f t="shared" si="5"/>
        <v xml:space="preserve"> </v>
      </c>
      <c r="Y86">
        <v>41</v>
      </c>
      <c r="Z86">
        <v>2</v>
      </c>
      <c r="AA86">
        <v>6</v>
      </c>
      <c r="AB86">
        <v>-4</v>
      </c>
      <c r="AC86">
        <v>23</v>
      </c>
      <c r="AD86">
        <v>10</v>
      </c>
      <c r="AE86">
        <v>157</v>
      </c>
      <c r="AF86">
        <v>149</v>
      </c>
      <c r="AG86" s="13">
        <f t="shared" si="6"/>
        <v>0.51307189542483655</v>
      </c>
      <c r="AH86" s="14">
        <v>27.9</v>
      </c>
      <c r="AI86" s="14">
        <v>32.1</v>
      </c>
      <c r="AJ86" s="14">
        <v>25</v>
      </c>
      <c r="AK86" s="21">
        <v>10.8</v>
      </c>
      <c r="AL86" s="21">
        <v>0.25</v>
      </c>
      <c r="AM86" s="21">
        <v>2.2666666666999999</v>
      </c>
      <c r="AN86" s="21">
        <v>13.333333333300001</v>
      </c>
      <c r="AQ86" s="18" t="str">
        <f t="shared" si="7"/>
        <v xml:space="preserve"> </v>
      </c>
    </row>
    <row r="87" spans="1:44" x14ac:dyDescent="0.2">
      <c r="A87" s="12" t="s">
        <v>609</v>
      </c>
      <c r="B87" s="12" t="s">
        <v>606</v>
      </c>
      <c r="C87" t="s">
        <v>610</v>
      </c>
      <c r="D87" s="12" t="s">
        <v>178</v>
      </c>
      <c r="E87">
        <v>40</v>
      </c>
      <c r="F87">
        <v>6</v>
      </c>
      <c r="G87">
        <v>9</v>
      </c>
      <c r="H87">
        <v>3</v>
      </c>
      <c r="I87">
        <v>24</v>
      </c>
      <c r="J87">
        <v>11</v>
      </c>
      <c r="K87">
        <v>0</v>
      </c>
      <c r="L87">
        <v>0</v>
      </c>
      <c r="M87" s="13">
        <f t="shared" si="4"/>
        <v>0</v>
      </c>
      <c r="N87" s="14">
        <v>28</v>
      </c>
      <c r="O87" s="14">
        <v>32.700000000000003</v>
      </c>
      <c r="P87" s="14">
        <v>24.8</v>
      </c>
      <c r="Q87" s="21">
        <v>17.100000000000001</v>
      </c>
      <c r="R87" s="21">
        <v>4.1166666666999996</v>
      </c>
      <c r="S87" s="21">
        <v>0.28333333329999999</v>
      </c>
      <c r="T87" s="21">
        <v>21.516666666700001</v>
      </c>
      <c r="U87">
        <v>4</v>
      </c>
      <c r="V87">
        <v>1</v>
      </c>
      <c r="W87" s="18">
        <f t="shared" si="5"/>
        <v>0.25</v>
      </c>
      <c r="X87">
        <v>0</v>
      </c>
      <c r="Y87">
        <v>35</v>
      </c>
      <c r="Z87">
        <v>6</v>
      </c>
      <c r="AA87">
        <v>15</v>
      </c>
      <c r="AB87">
        <v>-11</v>
      </c>
      <c r="AC87">
        <v>8</v>
      </c>
      <c r="AD87">
        <v>4</v>
      </c>
      <c r="AE87">
        <v>0</v>
      </c>
      <c r="AF87">
        <v>0</v>
      </c>
      <c r="AG87" s="13">
        <f t="shared" si="6"/>
        <v>0</v>
      </c>
      <c r="AH87" s="14">
        <v>28.6</v>
      </c>
      <c r="AI87" s="14">
        <v>33.299999999999997</v>
      </c>
      <c r="AJ87" s="14">
        <v>25.4</v>
      </c>
      <c r="AK87" s="21">
        <v>17.666666666699999</v>
      </c>
      <c r="AL87" s="21">
        <v>3.0666666667000002</v>
      </c>
      <c r="AM87" s="21">
        <v>0.2333333333</v>
      </c>
      <c r="AN87" s="21">
        <v>21</v>
      </c>
      <c r="AO87">
        <v>1</v>
      </c>
      <c r="AP87">
        <v>0</v>
      </c>
      <c r="AQ87" s="18">
        <f t="shared" si="7"/>
        <v>0</v>
      </c>
      <c r="AR87">
        <v>0</v>
      </c>
    </row>
    <row r="88" spans="1:44" x14ac:dyDescent="0.2">
      <c r="A88" s="12" t="s">
        <v>614</v>
      </c>
      <c r="B88" s="12" t="s">
        <v>615</v>
      </c>
      <c r="C88" t="s">
        <v>112</v>
      </c>
      <c r="D88" s="12" t="s">
        <v>170</v>
      </c>
      <c r="E88">
        <v>27</v>
      </c>
      <c r="F88">
        <v>7</v>
      </c>
      <c r="G88">
        <v>15</v>
      </c>
      <c r="H88">
        <v>6</v>
      </c>
      <c r="I88">
        <v>10</v>
      </c>
      <c r="J88">
        <v>5</v>
      </c>
      <c r="K88">
        <v>309</v>
      </c>
      <c r="L88">
        <v>299</v>
      </c>
      <c r="M88" s="13">
        <f t="shared" si="4"/>
        <v>0.50822368421052633</v>
      </c>
      <c r="N88" s="14">
        <v>30.1</v>
      </c>
      <c r="O88" s="14">
        <v>34.6</v>
      </c>
      <c r="P88" s="14">
        <v>27.2</v>
      </c>
      <c r="Q88" s="21">
        <v>16.850000000000001</v>
      </c>
      <c r="R88" s="21">
        <v>2.4666666667000001</v>
      </c>
      <c r="S88" s="21">
        <v>1.1666666667000001</v>
      </c>
      <c r="T88" s="21">
        <v>20.5</v>
      </c>
      <c r="U88">
        <v>3</v>
      </c>
      <c r="V88">
        <v>2</v>
      </c>
      <c r="W88" s="18">
        <f t="shared" si="5"/>
        <v>0.66666666666666663</v>
      </c>
      <c r="X88">
        <v>0</v>
      </c>
      <c r="Y88">
        <v>31</v>
      </c>
      <c r="Z88">
        <v>12</v>
      </c>
      <c r="AA88">
        <v>15</v>
      </c>
      <c r="AB88">
        <v>-4</v>
      </c>
      <c r="AC88">
        <v>4</v>
      </c>
      <c r="AD88">
        <v>2</v>
      </c>
      <c r="AE88">
        <v>372</v>
      </c>
      <c r="AF88">
        <v>419</v>
      </c>
      <c r="AG88" s="13">
        <f t="shared" si="6"/>
        <v>0.47029077117572693</v>
      </c>
      <c r="AH88" s="14">
        <v>30.2</v>
      </c>
      <c r="AI88" s="14">
        <v>34.9</v>
      </c>
      <c r="AJ88" s="14">
        <v>27</v>
      </c>
      <c r="AK88" s="21">
        <v>17.233333333299999</v>
      </c>
      <c r="AL88" s="21">
        <v>2.8833333333</v>
      </c>
      <c r="AM88" s="21">
        <v>1.1833333333</v>
      </c>
      <c r="AN88" s="21">
        <v>21.316666666700002</v>
      </c>
      <c r="AO88">
        <v>2</v>
      </c>
      <c r="AP88">
        <v>1</v>
      </c>
      <c r="AQ88" s="18">
        <f t="shared" si="7"/>
        <v>0.5</v>
      </c>
      <c r="AR88">
        <v>1</v>
      </c>
    </row>
    <row r="89" spans="1:44" x14ac:dyDescent="0.2">
      <c r="A89" s="12" t="s">
        <v>620</v>
      </c>
      <c r="B89" s="12" t="s">
        <v>621</v>
      </c>
      <c r="C89" t="s">
        <v>199</v>
      </c>
      <c r="D89" s="12" t="s">
        <v>170</v>
      </c>
      <c r="E89">
        <v>40</v>
      </c>
      <c r="F89">
        <v>11</v>
      </c>
      <c r="G89">
        <v>9</v>
      </c>
      <c r="H89">
        <v>-6</v>
      </c>
      <c r="I89">
        <v>20</v>
      </c>
      <c r="J89">
        <v>6</v>
      </c>
      <c r="K89">
        <v>218</v>
      </c>
      <c r="L89">
        <v>241</v>
      </c>
      <c r="M89" s="13">
        <f t="shared" si="4"/>
        <v>0.47494553376906318</v>
      </c>
      <c r="N89" s="14">
        <v>28.4</v>
      </c>
      <c r="O89" s="14">
        <v>33</v>
      </c>
      <c r="P89" s="14">
        <v>25.2</v>
      </c>
      <c r="Q89" s="21">
        <v>13.1166666667</v>
      </c>
      <c r="R89" s="21">
        <v>2.5499999999999998</v>
      </c>
      <c r="S89" s="21">
        <v>1.6666666699999999E-2</v>
      </c>
      <c r="T89" s="21">
        <v>15.7</v>
      </c>
      <c r="U89">
        <v>1</v>
      </c>
      <c r="V89">
        <v>0</v>
      </c>
      <c r="W89" s="18">
        <f t="shared" si="5"/>
        <v>0</v>
      </c>
      <c r="X89">
        <v>0</v>
      </c>
      <c r="Y89">
        <v>41</v>
      </c>
      <c r="Z89">
        <v>7</v>
      </c>
      <c r="AA89">
        <v>18</v>
      </c>
      <c r="AB89">
        <v>8</v>
      </c>
      <c r="AC89">
        <v>26</v>
      </c>
      <c r="AD89">
        <v>13</v>
      </c>
      <c r="AE89">
        <v>251</v>
      </c>
      <c r="AF89">
        <v>267</v>
      </c>
      <c r="AG89" s="13">
        <f t="shared" si="6"/>
        <v>0.48455598455598453</v>
      </c>
      <c r="AH89" s="14">
        <v>28.4</v>
      </c>
      <c r="AI89" s="14">
        <v>32.5</v>
      </c>
      <c r="AJ89" s="14">
        <v>25.6</v>
      </c>
      <c r="AK89" s="21">
        <v>13.35</v>
      </c>
      <c r="AL89" s="21">
        <v>2.5</v>
      </c>
      <c r="AM89" s="21">
        <v>1.6666666699999999E-2</v>
      </c>
      <c r="AN89" s="21">
        <v>15.8833333333</v>
      </c>
      <c r="AO89">
        <v>0</v>
      </c>
      <c r="AP89">
        <v>0</v>
      </c>
      <c r="AQ89" s="18" t="str">
        <f t="shared" si="7"/>
        <v xml:space="preserve"> </v>
      </c>
      <c r="AR89">
        <v>0</v>
      </c>
    </row>
    <row r="90" spans="1:44" x14ac:dyDescent="0.2">
      <c r="A90" s="12" t="s">
        <v>120</v>
      </c>
      <c r="B90" s="12" t="s">
        <v>624</v>
      </c>
      <c r="C90" t="s">
        <v>610</v>
      </c>
      <c r="D90" s="12" t="s">
        <v>178</v>
      </c>
      <c r="E90">
        <v>41</v>
      </c>
      <c r="F90">
        <v>3</v>
      </c>
      <c r="G90">
        <v>8</v>
      </c>
      <c r="H90">
        <v>14</v>
      </c>
      <c r="I90">
        <v>10</v>
      </c>
      <c r="J90">
        <v>5</v>
      </c>
      <c r="K90">
        <v>0</v>
      </c>
      <c r="L90">
        <v>0</v>
      </c>
      <c r="M90" s="13">
        <f t="shared" si="4"/>
        <v>0</v>
      </c>
      <c r="N90" s="14">
        <v>29.3</v>
      </c>
      <c r="O90" s="14">
        <v>33.200000000000003</v>
      </c>
      <c r="P90" s="14">
        <v>26.7</v>
      </c>
      <c r="Q90" s="21">
        <v>17.616666666699999</v>
      </c>
      <c r="R90" s="21">
        <v>1.1333333333</v>
      </c>
      <c r="S90" s="21">
        <v>2.3833333333</v>
      </c>
      <c r="T90" s="21">
        <v>21.15</v>
      </c>
      <c r="W90" s="18" t="str">
        <f t="shared" si="5"/>
        <v xml:space="preserve"> </v>
      </c>
      <c r="Y90">
        <v>41</v>
      </c>
      <c r="Z90">
        <v>1</v>
      </c>
      <c r="AA90">
        <v>5</v>
      </c>
      <c r="AB90">
        <v>5</v>
      </c>
      <c r="AC90">
        <v>10</v>
      </c>
      <c r="AD90">
        <v>5</v>
      </c>
      <c r="AE90">
        <v>0</v>
      </c>
      <c r="AF90">
        <v>0</v>
      </c>
      <c r="AG90" s="13">
        <f t="shared" si="6"/>
        <v>0</v>
      </c>
      <c r="AH90" s="14">
        <v>29</v>
      </c>
      <c r="AI90" s="14">
        <v>33.299999999999997</v>
      </c>
      <c r="AJ90" s="14">
        <v>26.1</v>
      </c>
      <c r="AK90" s="21">
        <v>17.899999999999999</v>
      </c>
      <c r="AL90" s="21">
        <v>0.9</v>
      </c>
      <c r="AM90" s="21">
        <v>1.9833333333000001</v>
      </c>
      <c r="AN90" s="21">
        <v>20.8</v>
      </c>
      <c r="AQ90" s="18" t="str">
        <f t="shared" si="7"/>
        <v xml:space="preserve"> </v>
      </c>
    </row>
    <row r="91" spans="1:44" x14ac:dyDescent="0.2">
      <c r="A91" s="12" t="s">
        <v>628</v>
      </c>
      <c r="B91" s="12" t="s">
        <v>629</v>
      </c>
      <c r="C91" t="s">
        <v>155</v>
      </c>
      <c r="D91" s="12" t="s">
        <v>178</v>
      </c>
      <c r="E91">
        <v>3</v>
      </c>
      <c r="F91">
        <v>0</v>
      </c>
      <c r="G91">
        <v>0</v>
      </c>
      <c r="H91">
        <v>-1</v>
      </c>
      <c r="I91">
        <v>0</v>
      </c>
      <c r="J91">
        <v>0</v>
      </c>
      <c r="K91">
        <v>0</v>
      </c>
      <c r="L91">
        <v>0</v>
      </c>
      <c r="M91" s="13">
        <f t="shared" si="4"/>
        <v>0</v>
      </c>
      <c r="N91" s="14">
        <v>25.3</v>
      </c>
      <c r="O91" s="14">
        <v>31.8</v>
      </c>
      <c r="P91" s="14">
        <v>20.9</v>
      </c>
      <c r="Q91" s="21">
        <v>5.6</v>
      </c>
      <c r="R91" s="21">
        <v>0</v>
      </c>
      <c r="S91" s="21">
        <v>0</v>
      </c>
      <c r="T91" s="21">
        <v>5.6</v>
      </c>
      <c r="W91" s="18" t="str">
        <f t="shared" si="5"/>
        <v xml:space="preserve"> </v>
      </c>
      <c r="Y91">
        <v>6</v>
      </c>
      <c r="Z91">
        <v>0</v>
      </c>
      <c r="AA91">
        <v>2</v>
      </c>
      <c r="AB91">
        <v>2</v>
      </c>
      <c r="AC91">
        <v>5</v>
      </c>
      <c r="AD91">
        <v>1</v>
      </c>
      <c r="AE91">
        <v>0</v>
      </c>
      <c r="AF91">
        <v>0</v>
      </c>
      <c r="AG91" s="13">
        <f t="shared" si="6"/>
        <v>0</v>
      </c>
      <c r="AH91" s="14">
        <v>26</v>
      </c>
      <c r="AI91" s="14">
        <v>30.6</v>
      </c>
      <c r="AJ91" s="14">
        <v>23</v>
      </c>
      <c r="AK91" s="21">
        <v>10.6</v>
      </c>
      <c r="AL91" s="21">
        <v>0</v>
      </c>
      <c r="AM91" s="21">
        <v>0.66666666670000008</v>
      </c>
      <c r="AN91" s="21">
        <v>11.266666666700001</v>
      </c>
      <c r="AQ91" s="18" t="str">
        <f t="shared" si="7"/>
        <v xml:space="preserve"> </v>
      </c>
    </row>
    <row r="92" spans="1:44" x14ac:dyDescent="0.2">
      <c r="A92" s="12" t="s">
        <v>556</v>
      </c>
      <c r="B92" s="12" t="s">
        <v>634</v>
      </c>
      <c r="C92" t="s">
        <v>271</v>
      </c>
      <c r="D92" s="12" t="s">
        <v>178</v>
      </c>
      <c r="E92">
        <v>38</v>
      </c>
      <c r="F92">
        <v>3</v>
      </c>
      <c r="G92">
        <v>6</v>
      </c>
      <c r="H92">
        <v>8</v>
      </c>
      <c r="I92">
        <v>22</v>
      </c>
      <c r="J92">
        <v>8</v>
      </c>
      <c r="K92">
        <v>0</v>
      </c>
      <c r="L92">
        <v>0</v>
      </c>
      <c r="M92" s="13">
        <f t="shared" si="4"/>
        <v>0</v>
      </c>
      <c r="N92" s="14">
        <v>27.8</v>
      </c>
      <c r="O92" s="14">
        <v>32.799999999999997</v>
      </c>
      <c r="P92" s="14">
        <v>24.5</v>
      </c>
      <c r="Q92" s="21">
        <v>14.9333333333</v>
      </c>
      <c r="R92" s="21">
        <v>3.3333333300000004E-2</v>
      </c>
      <c r="S92" s="21">
        <v>2.5333333332999999</v>
      </c>
      <c r="T92" s="21">
        <v>17.516666666700001</v>
      </c>
      <c r="W92" s="18" t="str">
        <f t="shared" si="5"/>
        <v xml:space="preserve"> </v>
      </c>
      <c r="Y92">
        <v>39</v>
      </c>
      <c r="Z92">
        <v>1</v>
      </c>
      <c r="AA92">
        <v>7</v>
      </c>
      <c r="AB92">
        <v>2</v>
      </c>
      <c r="AC92">
        <v>37</v>
      </c>
      <c r="AD92">
        <v>17</v>
      </c>
      <c r="AE92">
        <v>0</v>
      </c>
      <c r="AF92">
        <v>0</v>
      </c>
      <c r="AG92" s="13">
        <f t="shared" si="6"/>
        <v>0</v>
      </c>
      <c r="AH92" s="14">
        <v>28.2</v>
      </c>
      <c r="AI92" s="14">
        <v>32.700000000000003</v>
      </c>
      <c r="AJ92" s="14">
        <v>25.2</v>
      </c>
      <c r="AK92" s="21">
        <v>15.45</v>
      </c>
      <c r="AL92" s="21">
        <v>3.3333333300000004E-2</v>
      </c>
      <c r="AM92" s="21">
        <v>2.0666666667000002</v>
      </c>
      <c r="AN92" s="21">
        <v>17.583333333300001</v>
      </c>
      <c r="AQ92" s="18" t="str">
        <f t="shared" si="7"/>
        <v xml:space="preserve"> </v>
      </c>
    </row>
    <row r="93" spans="1:44" x14ac:dyDescent="0.2">
      <c r="A93" s="12" t="s">
        <v>184</v>
      </c>
      <c r="B93" s="12" t="s">
        <v>639</v>
      </c>
      <c r="C93" t="s">
        <v>367</v>
      </c>
      <c r="D93" s="12" t="s">
        <v>132</v>
      </c>
      <c r="E93">
        <v>35</v>
      </c>
      <c r="F93">
        <v>7</v>
      </c>
      <c r="G93">
        <v>3</v>
      </c>
      <c r="H93">
        <v>-7</v>
      </c>
      <c r="I93">
        <v>22</v>
      </c>
      <c r="J93">
        <v>11</v>
      </c>
      <c r="K93">
        <v>85</v>
      </c>
      <c r="L93">
        <v>73</v>
      </c>
      <c r="M93" s="13">
        <f t="shared" si="4"/>
        <v>0.53797468354430378</v>
      </c>
      <c r="N93" s="14">
        <v>28.7</v>
      </c>
      <c r="O93" s="14">
        <v>32.9</v>
      </c>
      <c r="P93" s="14">
        <v>25.8</v>
      </c>
      <c r="Q93" s="21">
        <v>10.5</v>
      </c>
      <c r="R93" s="21">
        <v>1.65</v>
      </c>
      <c r="S93" s="21">
        <v>0</v>
      </c>
      <c r="T93" s="21">
        <v>12.166666666699999</v>
      </c>
      <c r="U93">
        <v>1</v>
      </c>
      <c r="V93">
        <v>0</v>
      </c>
      <c r="W93" s="18">
        <f t="shared" si="5"/>
        <v>0</v>
      </c>
      <c r="X93">
        <v>0</v>
      </c>
      <c r="Y93">
        <v>34</v>
      </c>
      <c r="Z93">
        <v>6</v>
      </c>
      <c r="AA93">
        <v>9</v>
      </c>
      <c r="AB93">
        <v>8</v>
      </c>
      <c r="AC93">
        <v>8</v>
      </c>
      <c r="AD93">
        <v>4</v>
      </c>
      <c r="AE93">
        <v>86</v>
      </c>
      <c r="AF93">
        <v>106</v>
      </c>
      <c r="AG93" s="13">
        <f t="shared" si="6"/>
        <v>0.44791666666666669</v>
      </c>
      <c r="AH93" s="14">
        <v>28.5</v>
      </c>
      <c r="AI93" s="14">
        <v>32.6</v>
      </c>
      <c r="AJ93" s="14">
        <v>25.8</v>
      </c>
      <c r="AK93" s="21">
        <v>11.6833333333</v>
      </c>
      <c r="AL93" s="21">
        <v>1.65</v>
      </c>
      <c r="AM93" s="21">
        <v>1.6666666699999999E-2</v>
      </c>
      <c r="AN93" s="21">
        <v>13.3666666667</v>
      </c>
      <c r="AO93">
        <v>2</v>
      </c>
      <c r="AP93">
        <v>1</v>
      </c>
      <c r="AQ93" s="18">
        <f t="shared" si="7"/>
        <v>0.5</v>
      </c>
      <c r="AR93">
        <v>0</v>
      </c>
    </row>
    <row r="94" spans="1:44" x14ac:dyDescent="0.2">
      <c r="A94" s="12" t="s">
        <v>643</v>
      </c>
      <c r="B94" s="12" t="s">
        <v>644</v>
      </c>
      <c r="C94" t="s">
        <v>155</v>
      </c>
      <c r="D94" s="12" t="s">
        <v>178</v>
      </c>
      <c r="E94">
        <v>41</v>
      </c>
      <c r="F94">
        <v>2</v>
      </c>
      <c r="G94">
        <v>14</v>
      </c>
      <c r="H94">
        <v>-2</v>
      </c>
      <c r="I94">
        <v>10</v>
      </c>
      <c r="J94">
        <v>5</v>
      </c>
      <c r="K94">
        <v>0</v>
      </c>
      <c r="L94">
        <v>0</v>
      </c>
      <c r="M94" s="13">
        <f t="shared" si="4"/>
        <v>0</v>
      </c>
      <c r="N94" s="14">
        <v>29.6</v>
      </c>
      <c r="O94" s="14">
        <v>33.299999999999997</v>
      </c>
      <c r="P94" s="14">
        <v>27.1</v>
      </c>
      <c r="Q94" s="21">
        <v>20.266666666700001</v>
      </c>
      <c r="R94" s="21">
        <v>1.7833333332999999</v>
      </c>
      <c r="S94" s="21">
        <v>1.8833333333</v>
      </c>
      <c r="T94" s="21">
        <v>23.95</v>
      </c>
      <c r="U94">
        <v>0</v>
      </c>
      <c r="V94">
        <v>0</v>
      </c>
      <c r="W94" s="18" t="str">
        <f t="shared" si="5"/>
        <v xml:space="preserve"> </v>
      </c>
      <c r="X94">
        <v>0</v>
      </c>
      <c r="Y94">
        <v>40</v>
      </c>
      <c r="Z94">
        <v>2</v>
      </c>
      <c r="AA94">
        <v>13</v>
      </c>
      <c r="AB94">
        <v>2</v>
      </c>
      <c r="AC94">
        <v>10</v>
      </c>
      <c r="AD94">
        <v>5</v>
      </c>
      <c r="AE94">
        <v>0</v>
      </c>
      <c r="AF94">
        <v>0</v>
      </c>
      <c r="AG94" s="13">
        <f t="shared" si="6"/>
        <v>0</v>
      </c>
      <c r="AH94" s="14">
        <v>29.5</v>
      </c>
      <c r="AI94" s="14">
        <v>33.4</v>
      </c>
      <c r="AJ94" s="14">
        <v>26.9</v>
      </c>
      <c r="AK94" s="21">
        <v>20.366666666699999</v>
      </c>
      <c r="AL94" s="21">
        <v>1.75</v>
      </c>
      <c r="AM94" s="21">
        <v>2.0333333332999999</v>
      </c>
      <c r="AN94" s="21">
        <v>24.166666666699999</v>
      </c>
      <c r="AO94">
        <v>1</v>
      </c>
      <c r="AP94">
        <v>0</v>
      </c>
      <c r="AQ94" s="18">
        <f t="shared" si="7"/>
        <v>0</v>
      </c>
      <c r="AR94">
        <v>0</v>
      </c>
    </row>
    <row r="95" spans="1:44" x14ac:dyDescent="0.2">
      <c r="A95" s="12" t="s">
        <v>648</v>
      </c>
      <c r="B95" s="12" t="s">
        <v>649</v>
      </c>
      <c r="C95" t="s">
        <v>305</v>
      </c>
      <c r="D95" s="12" t="s">
        <v>178</v>
      </c>
      <c r="E95">
        <v>39</v>
      </c>
      <c r="F95">
        <v>5</v>
      </c>
      <c r="G95">
        <v>5</v>
      </c>
      <c r="H95">
        <v>1</v>
      </c>
      <c r="I95">
        <v>10</v>
      </c>
      <c r="J95">
        <v>5</v>
      </c>
      <c r="K95">
        <v>0</v>
      </c>
      <c r="L95">
        <v>0</v>
      </c>
      <c r="M95" s="13">
        <f t="shared" si="4"/>
        <v>0</v>
      </c>
      <c r="N95" s="14">
        <v>29</v>
      </c>
      <c r="O95" s="14">
        <v>33.1</v>
      </c>
      <c r="P95" s="14">
        <v>26.2</v>
      </c>
      <c r="Q95" s="21">
        <v>20.05</v>
      </c>
      <c r="R95" s="21">
        <v>1.45</v>
      </c>
      <c r="S95" s="21">
        <v>1.9166666667000001</v>
      </c>
      <c r="T95" s="21">
        <v>23.433333333299998</v>
      </c>
      <c r="W95" s="18" t="str">
        <f t="shared" si="5"/>
        <v xml:space="preserve"> </v>
      </c>
      <c r="Y95">
        <v>40</v>
      </c>
      <c r="Z95">
        <v>3</v>
      </c>
      <c r="AA95">
        <v>6</v>
      </c>
      <c r="AB95">
        <v>-1</v>
      </c>
      <c r="AC95">
        <v>12</v>
      </c>
      <c r="AD95">
        <v>6</v>
      </c>
      <c r="AE95">
        <v>0</v>
      </c>
      <c r="AF95">
        <v>0</v>
      </c>
      <c r="AG95" s="13">
        <f t="shared" si="6"/>
        <v>0</v>
      </c>
      <c r="AH95" s="14">
        <v>28.8</v>
      </c>
      <c r="AI95" s="14">
        <v>32.9</v>
      </c>
      <c r="AJ95" s="14">
        <v>26</v>
      </c>
      <c r="AK95" s="21">
        <v>20.366666666699999</v>
      </c>
      <c r="AL95" s="21">
        <v>1.3666666667</v>
      </c>
      <c r="AM95" s="21">
        <v>2.6</v>
      </c>
      <c r="AN95" s="21">
        <v>24.333333333300001</v>
      </c>
      <c r="AQ95" s="18" t="str">
        <f t="shared" si="7"/>
        <v xml:space="preserve"> </v>
      </c>
    </row>
    <row r="96" spans="1:44" x14ac:dyDescent="0.2">
      <c r="A96" s="12" t="s">
        <v>654</v>
      </c>
      <c r="B96" s="12" t="s">
        <v>655</v>
      </c>
      <c r="C96" t="s">
        <v>305</v>
      </c>
      <c r="D96" s="12" t="s">
        <v>170</v>
      </c>
      <c r="E96">
        <v>40</v>
      </c>
      <c r="F96">
        <v>4</v>
      </c>
      <c r="G96">
        <v>9</v>
      </c>
      <c r="H96">
        <v>5</v>
      </c>
      <c r="I96">
        <v>27</v>
      </c>
      <c r="J96">
        <v>12</v>
      </c>
      <c r="K96">
        <v>294</v>
      </c>
      <c r="L96">
        <v>299</v>
      </c>
      <c r="M96" s="13">
        <f t="shared" si="4"/>
        <v>0.49578414839797641</v>
      </c>
      <c r="N96" s="14">
        <v>29</v>
      </c>
      <c r="O96" s="14">
        <v>32.4</v>
      </c>
      <c r="P96" s="14">
        <v>26.8</v>
      </c>
      <c r="Q96" s="21">
        <v>13.9666666667</v>
      </c>
      <c r="R96" s="21">
        <v>0.1166666667</v>
      </c>
      <c r="S96" s="21">
        <v>2.3666666667</v>
      </c>
      <c r="T96" s="21">
        <v>16.4666666667</v>
      </c>
      <c r="W96" s="18" t="str">
        <f t="shared" si="5"/>
        <v xml:space="preserve"> </v>
      </c>
      <c r="Y96">
        <v>41</v>
      </c>
      <c r="Z96">
        <v>4</v>
      </c>
      <c r="AA96">
        <v>7</v>
      </c>
      <c r="AB96">
        <v>-5</v>
      </c>
      <c r="AC96">
        <v>34</v>
      </c>
      <c r="AD96">
        <v>13</v>
      </c>
      <c r="AE96">
        <v>296</v>
      </c>
      <c r="AF96">
        <v>334</v>
      </c>
      <c r="AG96" s="13">
        <f t="shared" si="6"/>
        <v>0.46984126984126984</v>
      </c>
      <c r="AH96" s="14">
        <v>28.2</v>
      </c>
      <c r="AI96" s="14">
        <v>31.8</v>
      </c>
      <c r="AJ96" s="14">
        <v>25.9</v>
      </c>
      <c r="AK96" s="21">
        <v>12.9333333333</v>
      </c>
      <c r="AL96" s="21">
        <v>0.1333333333</v>
      </c>
      <c r="AM96" s="21">
        <v>2.8666666667</v>
      </c>
      <c r="AN96" s="21">
        <v>15.9666666667</v>
      </c>
      <c r="AQ96" s="18" t="str">
        <f t="shared" si="7"/>
        <v xml:space="preserve"> </v>
      </c>
    </row>
    <row r="97" spans="1:44" x14ac:dyDescent="0.2">
      <c r="A97" s="12" t="s">
        <v>275</v>
      </c>
      <c r="B97" s="12" t="s">
        <v>659</v>
      </c>
      <c r="C97" t="s">
        <v>112</v>
      </c>
      <c r="D97" s="12" t="s">
        <v>156</v>
      </c>
      <c r="E97">
        <v>3</v>
      </c>
      <c r="F97">
        <v>0</v>
      </c>
      <c r="G97">
        <v>1</v>
      </c>
      <c r="H97">
        <v>2</v>
      </c>
      <c r="I97">
        <v>0</v>
      </c>
      <c r="J97">
        <v>0</v>
      </c>
      <c r="K97">
        <v>0</v>
      </c>
      <c r="L97">
        <v>0</v>
      </c>
      <c r="M97" s="13">
        <f t="shared" si="4"/>
        <v>0</v>
      </c>
      <c r="N97" s="14">
        <v>28.1</v>
      </c>
      <c r="O97" s="14">
        <v>32.9</v>
      </c>
      <c r="P97" s="14">
        <v>24.9</v>
      </c>
      <c r="Q97" s="21">
        <v>9.0666666666999998</v>
      </c>
      <c r="R97" s="21">
        <v>0.05</v>
      </c>
      <c r="S97" s="21">
        <v>0</v>
      </c>
      <c r="T97" s="21">
        <v>9.1166666667000005</v>
      </c>
      <c r="W97" s="18" t="str">
        <f t="shared" si="5"/>
        <v xml:space="preserve"> </v>
      </c>
      <c r="Y97">
        <v>2</v>
      </c>
      <c r="Z97">
        <v>0</v>
      </c>
      <c r="AA97">
        <v>0</v>
      </c>
      <c r="AB97">
        <v>-1</v>
      </c>
      <c r="AC97">
        <v>5</v>
      </c>
      <c r="AD97">
        <v>1</v>
      </c>
      <c r="AE97">
        <v>0</v>
      </c>
      <c r="AF97">
        <v>0</v>
      </c>
      <c r="AG97" s="13">
        <f t="shared" si="6"/>
        <v>0</v>
      </c>
      <c r="AH97" s="14">
        <v>27.1</v>
      </c>
      <c r="AI97" s="14">
        <v>31.8</v>
      </c>
      <c r="AJ97" s="14">
        <v>23.9</v>
      </c>
      <c r="AK97" s="21">
        <v>6.6833333333000002</v>
      </c>
      <c r="AL97" s="21">
        <v>6.6666666700000002E-2</v>
      </c>
      <c r="AM97" s="21">
        <v>0</v>
      </c>
      <c r="AN97" s="21">
        <v>6.7666666666999999</v>
      </c>
      <c r="AQ97" s="18" t="str">
        <f t="shared" si="7"/>
        <v xml:space="preserve"> </v>
      </c>
    </row>
    <row r="98" spans="1:44" x14ac:dyDescent="0.2">
      <c r="A98" s="12" t="s">
        <v>663</v>
      </c>
      <c r="B98" s="12" t="s">
        <v>664</v>
      </c>
      <c r="C98" t="s">
        <v>442</v>
      </c>
      <c r="D98" s="12" t="s">
        <v>178</v>
      </c>
      <c r="E98">
        <v>23</v>
      </c>
      <c r="F98">
        <v>0</v>
      </c>
      <c r="G98">
        <v>4</v>
      </c>
      <c r="H98">
        <v>3</v>
      </c>
      <c r="I98">
        <v>14</v>
      </c>
      <c r="J98">
        <v>4</v>
      </c>
      <c r="K98">
        <v>0</v>
      </c>
      <c r="L98">
        <v>0</v>
      </c>
      <c r="M98" s="13">
        <f t="shared" si="4"/>
        <v>0</v>
      </c>
      <c r="N98" s="14">
        <v>27.5</v>
      </c>
      <c r="O98" s="14">
        <v>32.6</v>
      </c>
      <c r="P98" s="14">
        <v>24</v>
      </c>
      <c r="Q98" s="21">
        <v>12.65</v>
      </c>
      <c r="R98" s="21">
        <v>0.05</v>
      </c>
      <c r="S98" s="21">
        <v>0.5</v>
      </c>
      <c r="T98" s="21">
        <v>13.2166666667</v>
      </c>
      <c r="W98" s="18" t="str">
        <f t="shared" si="5"/>
        <v xml:space="preserve"> </v>
      </c>
      <c r="Y98">
        <v>25</v>
      </c>
      <c r="Z98">
        <v>2</v>
      </c>
      <c r="AA98">
        <v>1</v>
      </c>
      <c r="AB98">
        <v>-1</v>
      </c>
      <c r="AC98">
        <v>38</v>
      </c>
      <c r="AD98">
        <v>9</v>
      </c>
      <c r="AE98">
        <v>0</v>
      </c>
      <c r="AF98">
        <v>0</v>
      </c>
      <c r="AG98" s="13">
        <f t="shared" si="6"/>
        <v>0</v>
      </c>
      <c r="AH98" s="14">
        <v>27</v>
      </c>
      <c r="AI98" s="14">
        <v>32.5</v>
      </c>
      <c r="AJ98" s="14">
        <v>23.3</v>
      </c>
      <c r="AK98" s="21">
        <v>12.05</v>
      </c>
      <c r="AL98" s="21">
        <v>1.6666666699999999E-2</v>
      </c>
      <c r="AM98" s="21">
        <v>0.4833333333</v>
      </c>
      <c r="AN98" s="21">
        <v>12.583333333300001</v>
      </c>
      <c r="AQ98" s="18" t="str">
        <f t="shared" si="7"/>
        <v xml:space="preserve"> </v>
      </c>
    </row>
    <row r="99" spans="1:44" x14ac:dyDescent="0.2">
      <c r="A99" s="12" t="s">
        <v>668</v>
      </c>
      <c r="B99" s="12" t="s">
        <v>669</v>
      </c>
      <c r="C99" t="s">
        <v>210</v>
      </c>
      <c r="D99" s="12" t="s">
        <v>178</v>
      </c>
      <c r="E99">
        <v>5</v>
      </c>
      <c r="F99">
        <v>1</v>
      </c>
      <c r="G99">
        <v>1</v>
      </c>
      <c r="H99">
        <v>3</v>
      </c>
      <c r="I99">
        <v>0</v>
      </c>
      <c r="J99">
        <v>0</v>
      </c>
      <c r="K99">
        <v>0</v>
      </c>
      <c r="L99">
        <v>0</v>
      </c>
      <c r="M99" s="13">
        <f t="shared" si="4"/>
        <v>0</v>
      </c>
      <c r="N99" s="14">
        <v>27.5</v>
      </c>
      <c r="O99" s="14">
        <v>31.9</v>
      </c>
      <c r="P99" s="14">
        <v>24.4</v>
      </c>
      <c r="Q99" s="21">
        <v>15.8833333333</v>
      </c>
      <c r="R99" s="21">
        <v>1.6666666699999999E-2</v>
      </c>
      <c r="S99" s="21">
        <v>0.05</v>
      </c>
      <c r="T99" s="21">
        <v>15.95</v>
      </c>
      <c r="W99" s="18" t="str">
        <f t="shared" si="5"/>
        <v xml:space="preserve"> </v>
      </c>
      <c r="Y99">
        <v>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13">
        <f t="shared" si="6"/>
        <v>0</v>
      </c>
      <c r="AH99" s="14">
        <v>27</v>
      </c>
      <c r="AI99" s="14">
        <v>32.1</v>
      </c>
      <c r="AJ99" s="14">
        <v>23.6</v>
      </c>
      <c r="AK99" s="21">
        <v>14.2</v>
      </c>
      <c r="AL99" s="21">
        <v>0.05</v>
      </c>
      <c r="AM99" s="21">
        <v>0.86666666670000003</v>
      </c>
      <c r="AN99" s="21">
        <v>15.1333333333</v>
      </c>
      <c r="AQ99" s="18" t="str">
        <f t="shared" si="7"/>
        <v xml:space="preserve"> </v>
      </c>
    </row>
    <row r="100" spans="1:44" x14ac:dyDescent="0.2">
      <c r="A100" s="12" t="s">
        <v>478</v>
      </c>
      <c r="B100" s="12" t="s">
        <v>673</v>
      </c>
      <c r="C100" t="s">
        <v>210</v>
      </c>
      <c r="D100" s="12" t="s">
        <v>148</v>
      </c>
      <c r="E100">
        <v>41</v>
      </c>
      <c r="F100">
        <v>11</v>
      </c>
      <c r="G100">
        <v>12</v>
      </c>
      <c r="H100">
        <v>8</v>
      </c>
      <c r="I100">
        <v>47</v>
      </c>
      <c r="J100">
        <v>18</v>
      </c>
      <c r="K100">
        <v>125</v>
      </c>
      <c r="L100">
        <v>96</v>
      </c>
      <c r="M100" s="13">
        <f t="shared" si="4"/>
        <v>0.56561085972850678</v>
      </c>
      <c r="N100" s="14">
        <v>29.1</v>
      </c>
      <c r="O100" s="14">
        <v>32.9</v>
      </c>
      <c r="P100" s="14">
        <v>26.5</v>
      </c>
      <c r="Q100" s="21">
        <v>13.2</v>
      </c>
      <c r="R100" s="21">
        <v>3.5166666666999999</v>
      </c>
      <c r="S100" s="21">
        <v>2.1166666667</v>
      </c>
      <c r="T100" s="21">
        <v>18.850000000000001</v>
      </c>
      <c r="U100">
        <v>1</v>
      </c>
      <c r="V100">
        <v>1</v>
      </c>
      <c r="W100" s="18">
        <f t="shared" si="5"/>
        <v>1</v>
      </c>
      <c r="X100">
        <v>1</v>
      </c>
      <c r="Y100">
        <v>41</v>
      </c>
      <c r="Z100">
        <v>14</v>
      </c>
      <c r="AA100">
        <v>6</v>
      </c>
      <c r="AB100">
        <v>-14</v>
      </c>
      <c r="AC100">
        <v>45</v>
      </c>
      <c r="AD100">
        <v>14</v>
      </c>
      <c r="AE100">
        <v>98</v>
      </c>
      <c r="AF100">
        <v>117</v>
      </c>
      <c r="AG100" s="13">
        <f t="shared" si="6"/>
        <v>0.45581395348837211</v>
      </c>
      <c r="AH100" s="14">
        <v>28.7</v>
      </c>
      <c r="AI100" s="14">
        <v>32.799999999999997</v>
      </c>
      <c r="AJ100" s="14">
        <v>26</v>
      </c>
      <c r="AK100" s="21">
        <v>13.416666666699999</v>
      </c>
      <c r="AL100" s="21">
        <v>3.3166666666999998</v>
      </c>
      <c r="AM100" s="21">
        <v>2.0833333333000001</v>
      </c>
      <c r="AN100" s="21">
        <v>18.833333333300001</v>
      </c>
      <c r="AO100">
        <v>5</v>
      </c>
      <c r="AP100">
        <v>1</v>
      </c>
      <c r="AQ100" s="18">
        <f t="shared" si="7"/>
        <v>0.2</v>
      </c>
      <c r="AR100">
        <v>0</v>
      </c>
    </row>
    <row r="101" spans="1:44" x14ac:dyDescent="0.2">
      <c r="A101" s="12" t="s">
        <v>678</v>
      </c>
      <c r="B101" s="12" t="s">
        <v>679</v>
      </c>
      <c r="C101" s="12" t="s">
        <v>210</v>
      </c>
      <c r="D101" s="12" t="s">
        <v>170</v>
      </c>
      <c r="E101">
        <v>5</v>
      </c>
      <c r="F101">
        <v>0</v>
      </c>
      <c r="G101">
        <v>1</v>
      </c>
      <c r="H101">
        <v>-1</v>
      </c>
      <c r="I101">
        <v>17</v>
      </c>
      <c r="J101">
        <v>3</v>
      </c>
      <c r="K101">
        <v>10</v>
      </c>
      <c r="L101">
        <v>12</v>
      </c>
      <c r="M101" s="13">
        <f t="shared" si="4"/>
        <v>0.45454545454545453</v>
      </c>
      <c r="N101" s="14">
        <v>27</v>
      </c>
      <c r="O101" s="14">
        <v>32.6</v>
      </c>
      <c r="P101" s="14">
        <v>23.3</v>
      </c>
      <c r="Q101" s="21">
        <v>8.4833333332999992</v>
      </c>
      <c r="R101" s="21">
        <v>0</v>
      </c>
      <c r="S101" s="21">
        <v>0</v>
      </c>
      <c r="T101" s="21">
        <v>8.4833333332999992</v>
      </c>
      <c r="W101" s="18" t="str">
        <f t="shared" si="5"/>
        <v xml:space="preserve"> </v>
      </c>
      <c r="Y101">
        <v>7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5</v>
      </c>
      <c r="AF101">
        <v>13</v>
      </c>
      <c r="AG101" s="13">
        <f t="shared" si="6"/>
        <v>0.27777777777777779</v>
      </c>
      <c r="AH101" s="14">
        <v>26.2</v>
      </c>
      <c r="AI101" s="14">
        <v>32.299999999999997</v>
      </c>
      <c r="AJ101" s="14">
        <v>22.2</v>
      </c>
      <c r="AK101" s="21">
        <v>8.65</v>
      </c>
      <c r="AL101" s="21">
        <v>0.18333333330000001</v>
      </c>
      <c r="AM101" s="21">
        <v>0</v>
      </c>
      <c r="AN101" s="21">
        <v>8.8333333333000006</v>
      </c>
      <c r="AQ101" s="18" t="str">
        <f t="shared" si="7"/>
        <v xml:space="preserve"> </v>
      </c>
    </row>
    <row r="102" spans="1:44" x14ac:dyDescent="0.2">
      <c r="A102" s="12" t="s">
        <v>683</v>
      </c>
      <c r="B102" s="12" t="s">
        <v>679</v>
      </c>
      <c r="C102" t="s">
        <v>684</v>
      </c>
      <c r="D102" s="12" t="s">
        <v>229</v>
      </c>
      <c r="E102">
        <v>38</v>
      </c>
      <c r="F102">
        <v>11</v>
      </c>
      <c r="G102">
        <v>7</v>
      </c>
      <c r="H102">
        <v>4</v>
      </c>
      <c r="I102">
        <v>52</v>
      </c>
      <c r="J102">
        <v>19</v>
      </c>
      <c r="K102">
        <v>2</v>
      </c>
      <c r="L102">
        <v>10</v>
      </c>
      <c r="M102" s="13">
        <f t="shared" si="4"/>
        <v>0.16666666666666666</v>
      </c>
      <c r="N102" s="14">
        <v>28.7</v>
      </c>
      <c r="O102" s="14">
        <v>33.299999999999997</v>
      </c>
      <c r="P102" s="14">
        <v>25.6</v>
      </c>
      <c r="Q102" s="21">
        <v>13.083333333300001</v>
      </c>
      <c r="R102" s="21">
        <v>2.4500000000000002</v>
      </c>
      <c r="S102" s="21">
        <v>0.41666666670000002</v>
      </c>
      <c r="T102" s="21">
        <v>15.9666666667</v>
      </c>
      <c r="U102">
        <v>1</v>
      </c>
      <c r="V102">
        <v>0</v>
      </c>
      <c r="W102" s="18">
        <f t="shared" si="5"/>
        <v>0</v>
      </c>
      <c r="X102">
        <v>0</v>
      </c>
      <c r="Y102">
        <v>41</v>
      </c>
      <c r="Z102">
        <v>4</v>
      </c>
      <c r="AA102">
        <v>5</v>
      </c>
      <c r="AB102">
        <v>3</v>
      </c>
      <c r="AC102">
        <v>14</v>
      </c>
      <c r="AD102">
        <v>7</v>
      </c>
      <c r="AE102">
        <v>4</v>
      </c>
      <c r="AF102">
        <v>3</v>
      </c>
      <c r="AG102" s="13">
        <f t="shared" si="6"/>
        <v>0.5714285714285714</v>
      </c>
      <c r="AH102" s="14">
        <v>28.9</v>
      </c>
      <c r="AI102" s="14">
        <v>33.4</v>
      </c>
      <c r="AJ102" s="14">
        <v>25.8</v>
      </c>
      <c r="AK102" s="21">
        <v>13.333333333300001</v>
      </c>
      <c r="AL102" s="21">
        <v>1.8166666667</v>
      </c>
      <c r="AM102" s="21">
        <v>0.55000000000000004</v>
      </c>
      <c r="AN102" s="21">
        <v>15.7</v>
      </c>
      <c r="AO102">
        <v>2</v>
      </c>
      <c r="AP102">
        <v>1</v>
      </c>
      <c r="AQ102" s="18">
        <f t="shared" si="7"/>
        <v>0.5</v>
      </c>
      <c r="AR102">
        <v>0</v>
      </c>
    </row>
    <row r="103" spans="1:44" x14ac:dyDescent="0.2">
      <c r="A103" s="12" t="s">
        <v>689</v>
      </c>
      <c r="B103" s="12" t="s">
        <v>679</v>
      </c>
      <c r="C103" t="s">
        <v>271</v>
      </c>
      <c r="D103" s="12" t="s">
        <v>229</v>
      </c>
      <c r="E103">
        <v>31</v>
      </c>
      <c r="F103">
        <v>0</v>
      </c>
      <c r="G103">
        <v>9</v>
      </c>
      <c r="H103">
        <v>-4</v>
      </c>
      <c r="I103">
        <v>4</v>
      </c>
      <c r="J103">
        <v>2</v>
      </c>
      <c r="K103">
        <v>3</v>
      </c>
      <c r="L103">
        <v>10</v>
      </c>
      <c r="M103" s="13">
        <f t="shared" si="4"/>
        <v>0.23076923076923078</v>
      </c>
      <c r="N103" s="14">
        <v>27.9</v>
      </c>
      <c r="O103" s="14">
        <v>32.799999999999997</v>
      </c>
      <c r="P103" s="14">
        <v>24.6</v>
      </c>
      <c r="Q103" s="21">
        <v>11.5666666667</v>
      </c>
      <c r="R103" s="21">
        <v>0.4</v>
      </c>
      <c r="S103" s="21">
        <v>0.96666666670000001</v>
      </c>
      <c r="T103" s="21">
        <v>12.9333333333</v>
      </c>
      <c r="W103" s="18" t="str">
        <f t="shared" si="5"/>
        <v xml:space="preserve"> </v>
      </c>
      <c r="Y103">
        <v>32</v>
      </c>
      <c r="Z103">
        <v>4</v>
      </c>
      <c r="AA103">
        <v>6</v>
      </c>
      <c r="AB103">
        <v>-5</v>
      </c>
      <c r="AC103">
        <v>2</v>
      </c>
      <c r="AD103">
        <v>1</v>
      </c>
      <c r="AE103">
        <v>4</v>
      </c>
      <c r="AF103">
        <v>5</v>
      </c>
      <c r="AG103" s="13">
        <f t="shared" si="6"/>
        <v>0.44444444444444442</v>
      </c>
      <c r="AH103" s="14">
        <v>28</v>
      </c>
      <c r="AI103" s="14">
        <v>32</v>
      </c>
      <c r="AJ103" s="14">
        <v>25.4</v>
      </c>
      <c r="AK103" s="21">
        <v>11.6166666667</v>
      </c>
      <c r="AL103" s="21">
        <v>0.55000000000000004</v>
      </c>
      <c r="AM103" s="21">
        <v>0.93333333330000001</v>
      </c>
      <c r="AN103" s="21">
        <v>13.1166666667</v>
      </c>
      <c r="AQ103" s="18" t="str">
        <f t="shared" si="7"/>
        <v xml:space="preserve"> </v>
      </c>
    </row>
    <row r="104" spans="1:44" x14ac:dyDescent="0.2">
      <c r="A104" s="12" t="s">
        <v>474</v>
      </c>
      <c r="B104" s="12" t="s">
        <v>679</v>
      </c>
      <c r="C104" s="12" t="s">
        <v>610</v>
      </c>
      <c r="D104" s="12" t="s">
        <v>229</v>
      </c>
      <c r="E104">
        <v>30</v>
      </c>
      <c r="F104">
        <v>1</v>
      </c>
      <c r="G104">
        <v>2</v>
      </c>
      <c r="H104">
        <v>-2</v>
      </c>
      <c r="I104">
        <v>54</v>
      </c>
      <c r="J104">
        <v>15</v>
      </c>
      <c r="K104">
        <v>1</v>
      </c>
      <c r="L104">
        <v>1</v>
      </c>
      <c r="M104" s="13">
        <f t="shared" si="4"/>
        <v>0.5</v>
      </c>
      <c r="N104" s="14">
        <v>26</v>
      </c>
      <c r="O104" s="14">
        <v>31.9</v>
      </c>
      <c r="P104" s="14">
        <v>22</v>
      </c>
      <c r="Q104" s="21">
        <v>6.7833333332999999</v>
      </c>
      <c r="R104" s="21">
        <v>3.3333333300000004E-2</v>
      </c>
      <c r="S104" s="21">
        <v>1.6666666699999999E-2</v>
      </c>
      <c r="T104" s="21">
        <v>6.85</v>
      </c>
      <c r="W104" s="18" t="str">
        <f t="shared" si="5"/>
        <v xml:space="preserve"> </v>
      </c>
      <c r="Y104">
        <v>26</v>
      </c>
      <c r="Z104">
        <v>1</v>
      </c>
      <c r="AA104">
        <v>1</v>
      </c>
      <c r="AB104">
        <v>-7</v>
      </c>
      <c r="AC104">
        <v>40</v>
      </c>
      <c r="AD104">
        <v>10</v>
      </c>
      <c r="AE104">
        <v>1</v>
      </c>
      <c r="AF104">
        <v>0</v>
      </c>
      <c r="AG104" s="13">
        <f t="shared" si="6"/>
        <v>1</v>
      </c>
      <c r="AH104" s="14">
        <v>26.2</v>
      </c>
      <c r="AI104" s="14">
        <v>31.7</v>
      </c>
      <c r="AJ104" s="14">
        <v>22.4</v>
      </c>
      <c r="AK104" s="21">
        <v>7.3833333333000004</v>
      </c>
      <c r="AL104" s="21">
        <v>6.6666666700000002E-2</v>
      </c>
      <c r="AM104" s="21">
        <v>1.6666666699999999E-2</v>
      </c>
      <c r="AN104" s="21">
        <v>7.4833333333000001</v>
      </c>
      <c r="AQ104" s="18" t="str">
        <f t="shared" si="7"/>
        <v xml:space="preserve"> </v>
      </c>
    </row>
    <row r="105" spans="1:44" x14ac:dyDescent="0.2">
      <c r="A105" s="12" t="s">
        <v>694</v>
      </c>
      <c r="B105" s="12" t="s">
        <v>695</v>
      </c>
      <c r="C105" t="s">
        <v>460</v>
      </c>
      <c r="D105" s="12" t="s">
        <v>170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s="13">
        <f t="shared" si="4"/>
        <v>0</v>
      </c>
      <c r="N105" s="14">
        <v>0</v>
      </c>
      <c r="O105" s="14">
        <v>0</v>
      </c>
      <c r="P105" s="14">
        <v>0</v>
      </c>
      <c r="Q105" s="21">
        <v>0</v>
      </c>
      <c r="R105" s="21">
        <v>0</v>
      </c>
      <c r="S105" s="21">
        <v>0</v>
      </c>
      <c r="T105" s="21">
        <v>0</v>
      </c>
      <c r="W105" s="18" t="str">
        <f t="shared" si="5"/>
        <v xml:space="preserve"> </v>
      </c>
      <c r="Y105">
        <v>3</v>
      </c>
      <c r="Z105">
        <v>0</v>
      </c>
      <c r="AA105">
        <v>0</v>
      </c>
      <c r="AB105">
        <v>-1</v>
      </c>
      <c r="AC105">
        <v>2</v>
      </c>
      <c r="AD105">
        <v>1</v>
      </c>
      <c r="AE105">
        <v>0</v>
      </c>
      <c r="AF105">
        <v>0</v>
      </c>
      <c r="AG105" s="13">
        <f t="shared" si="6"/>
        <v>0</v>
      </c>
      <c r="AH105" s="14">
        <v>28</v>
      </c>
      <c r="AI105" s="14">
        <v>32.9</v>
      </c>
      <c r="AJ105" s="14">
        <v>24.7</v>
      </c>
      <c r="AK105" s="21">
        <v>11.4</v>
      </c>
      <c r="AL105" s="21">
        <v>0.15</v>
      </c>
      <c r="AM105" s="21">
        <v>0</v>
      </c>
      <c r="AN105" s="21">
        <v>11.55</v>
      </c>
      <c r="AQ105" s="18" t="str">
        <f t="shared" si="7"/>
        <v xml:space="preserve"> </v>
      </c>
    </row>
    <row r="106" spans="1:44" x14ac:dyDescent="0.2">
      <c r="A106" s="12" t="s">
        <v>698</v>
      </c>
      <c r="B106" s="12" t="s">
        <v>699</v>
      </c>
      <c r="C106" t="s">
        <v>432</v>
      </c>
      <c r="D106" s="12" t="s">
        <v>546</v>
      </c>
      <c r="E106">
        <v>29</v>
      </c>
      <c r="F106">
        <v>7</v>
      </c>
      <c r="G106">
        <v>5</v>
      </c>
      <c r="H106">
        <v>-1</v>
      </c>
      <c r="I106">
        <v>14</v>
      </c>
      <c r="J106">
        <v>7</v>
      </c>
      <c r="K106">
        <v>0</v>
      </c>
      <c r="L106">
        <v>3</v>
      </c>
      <c r="M106" s="13">
        <f t="shared" si="4"/>
        <v>0</v>
      </c>
      <c r="N106" s="14">
        <v>28.1</v>
      </c>
      <c r="O106" s="14">
        <v>32.6</v>
      </c>
      <c r="P106" s="14">
        <v>25.2</v>
      </c>
      <c r="Q106" s="21">
        <v>10.7166666667</v>
      </c>
      <c r="R106" s="21">
        <v>2.2333333333000001</v>
      </c>
      <c r="S106" s="21">
        <v>0</v>
      </c>
      <c r="T106" s="21">
        <v>12.95</v>
      </c>
      <c r="U106">
        <v>3</v>
      </c>
      <c r="V106">
        <v>1</v>
      </c>
      <c r="W106" s="18">
        <f t="shared" si="5"/>
        <v>0.33333333333333331</v>
      </c>
      <c r="X106">
        <v>0</v>
      </c>
      <c r="Y106">
        <v>31</v>
      </c>
      <c r="Z106">
        <v>4</v>
      </c>
      <c r="AA106">
        <v>9</v>
      </c>
      <c r="AB106">
        <v>-10</v>
      </c>
      <c r="AC106">
        <v>12</v>
      </c>
      <c r="AD106">
        <v>6</v>
      </c>
      <c r="AE106">
        <v>1</v>
      </c>
      <c r="AF106">
        <v>4</v>
      </c>
      <c r="AG106" s="13">
        <f t="shared" si="6"/>
        <v>0.2</v>
      </c>
      <c r="AH106" s="14">
        <v>28.2</v>
      </c>
      <c r="AI106" s="14">
        <v>32.200000000000003</v>
      </c>
      <c r="AJ106" s="14">
        <v>25.5</v>
      </c>
      <c r="AK106" s="21">
        <v>12.1</v>
      </c>
      <c r="AL106" s="21">
        <v>1.9166666667000001</v>
      </c>
      <c r="AM106" s="21">
        <v>1.6666666699999999E-2</v>
      </c>
      <c r="AN106" s="21">
        <v>14.0666666667</v>
      </c>
      <c r="AO106">
        <v>2</v>
      </c>
      <c r="AP106">
        <v>0</v>
      </c>
      <c r="AQ106" s="18">
        <f t="shared" si="7"/>
        <v>0</v>
      </c>
      <c r="AR106">
        <v>0</v>
      </c>
    </row>
    <row r="107" spans="1:44" x14ac:dyDescent="0.2">
      <c r="A107" s="12" t="s">
        <v>380</v>
      </c>
      <c r="B107" s="12" t="s">
        <v>704</v>
      </c>
      <c r="C107" t="s">
        <v>305</v>
      </c>
      <c r="D107" s="12" t="s">
        <v>229</v>
      </c>
      <c r="E107">
        <v>2</v>
      </c>
      <c r="F107">
        <v>0</v>
      </c>
      <c r="G107">
        <v>0</v>
      </c>
      <c r="H107">
        <v>-2</v>
      </c>
      <c r="I107">
        <v>0</v>
      </c>
      <c r="J107">
        <v>0</v>
      </c>
      <c r="K107">
        <v>0</v>
      </c>
      <c r="L107">
        <v>0</v>
      </c>
      <c r="M107" s="13">
        <f t="shared" si="4"/>
        <v>0</v>
      </c>
      <c r="N107" s="14">
        <v>30.9</v>
      </c>
      <c r="O107" s="14">
        <v>32.1</v>
      </c>
      <c r="P107" s="14">
        <v>30</v>
      </c>
      <c r="Q107" s="21">
        <v>9.6666666666999994</v>
      </c>
      <c r="R107" s="21">
        <v>3.3333333300000004E-2</v>
      </c>
      <c r="S107" s="21">
        <v>0</v>
      </c>
      <c r="T107" s="21">
        <v>9.6999999999999993</v>
      </c>
      <c r="W107" s="18" t="str">
        <f t="shared" si="5"/>
        <v xml:space="preserve"> </v>
      </c>
      <c r="Y107">
        <v>3</v>
      </c>
      <c r="Z107">
        <v>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0</v>
      </c>
      <c r="AG107" s="13">
        <f t="shared" si="6"/>
        <v>0</v>
      </c>
      <c r="AH107" s="14">
        <v>27.7</v>
      </c>
      <c r="AI107" s="14">
        <v>30.9</v>
      </c>
      <c r="AJ107" s="14">
        <v>25.5</v>
      </c>
      <c r="AK107" s="21">
        <v>11.35</v>
      </c>
      <c r="AL107" s="21">
        <v>0</v>
      </c>
      <c r="AM107" s="21">
        <v>0</v>
      </c>
      <c r="AN107" s="21">
        <v>11.35</v>
      </c>
      <c r="AQ107" s="18" t="str">
        <f t="shared" si="7"/>
        <v xml:space="preserve"> </v>
      </c>
    </row>
    <row r="108" spans="1:44" x14ac:dyDescent="0.2">
      <c r="A108" s="12" t="s">
        <v>138</v>
      </c>
      <c r="B108" s="12" t="s">
        <v>709</v>
      </c>
      <c r="C108" t="s">
        <v>610</v>
      </c>
      <c r="D108" s="12" t="s">
        <v>148</v>
      </c>
      <c r="E108">
        <v>8</v>
      </c>
      <c r="F108">
        <v>0</v>
      </c>
      <c r="G108">
        <v>0</v>
      </c>
      <c r="H108">
        <v>-1</v>
      </c>
      <c r="I108">
        <v>4</v>
      </c>
      <c r="J108">
        <v>2</v>
      </c>
      <c r="K108">
        <v>23</v>
      </c>
      <c r="L108">
        <v>17</v>
      </c>
      <c r="M108" s="13">
        <f t="shared" si="4"/>
        <v>0.57499999999999996</v>
      </c>
      <c r="N108" s="14">
        <v>26</v>
      </c>
      <c r="O108" s="14">
        <v>31.9</v>
      </c>
      <c r="P108" s="14">
        <v>22.1</v>
      </c>
      <c r="Q108" s="21">
        <v>7.6166666667000005</v>
      </c>
      <c r="R108" s="21">
        <v>0.1</v>
      </c>
      <c r="S108" s="21">
        <v>1.1833333333</v>
      </c>
      <c r="T108" s="21">
        <v>8.9166666666999994</v>
      </c>
      <c r="W108" s="18" t="str">
        <f t="shared" si="5"/>
        <v xml:space="preserve"> </v>
      </c>
      <c r="Y108">
        <v>7</v>
      </c>
      <c r="Z108">
        <v>0</v>
      </c>
      <c r="AA108">
        <v>0</v>
      </c>
      <c r="AB108">
        <v>-3</v>
      </c>
      <c r="AC108">
        <v>2</v>
      </c>
      <c r="AD108">
        <v>1</v>
      </c>
      <c r="AE108">
        <v>16</v>
      </c>
      <c r="AF108">
        <v>19</v>
      </c>
      <c r="AG108" s="13">
        <f t="shared" si="6"/>
        <v>0.45714285714285713</v>
      </c>
      <c r="AH108" s="14">
        <v>26.6</v>
      </c>
      <c r="AI108" s="14">
        <v>31.9</v>
      </c>
      <c r="AJ108" s="14">
        <v>23</v>
      </c>
      <c r="AK108" s="21">
        <v>9.1833333333000002</v>
      </c>
      <c r="AL108" s="21">
        <v>0.16666666669999999</v>
      </c>
      <c r="AM108" s="21">
        <v>1.0333333333000001</v>
      </c>
      <c r="AN108" s="21">
        <v>10.4</v>
      </c>
      <c r="AQ108" s="18" t="str">
        <f t="shared" si="7"/>
        <v xml:space="preserve"> </v>
      </c>
    </row>
    <row r="109" spans="1:44" x14ac:dyDescent="0.2">
      <c r="A109" s="12" t="s">
        <v>712</v>
      </c>
      <c r="B109" s="12" t="s">
        <v>713</v>
      </c>
      <c r="C109" t="s">
        <v>610</v>
      </c>
      <c r="D109" s="12" t="s">
        <v>714</v>
      </c>
      <c r="E109">
        <v>38</v>
      </c>
      <c r="F109">
        <v>18</v>
      </c>
      <c r="G109">
        <v>15</v>
      </c>
      <c r="H109">
        <v>23</v>
      </c>
      <c r="I109">
        <v>16</v>
      </c>
      <c r="J109">
        <v>8</v>
      </c>
      <c r="K109">
        <v>36</v>
      </c>
      <c r="L109">
        <v>42</v>
      </c>
      <c r="M109" s="13">
        <f t="shared" si="4"/>
        <v>0.46153846153846156</v>
      </c>
      <c r="N109" s="14">
        <v>29.7</v>
      </c>
      <c r="O109" s="14">
        <v>34</v>
      </c>
      <c r="P109" s="14">
        <v>26.8</v>
      </c>
      <c r="Q109" s="21">
        <v>14.1833333333</v>
      </c>
      <c r="R109" s="21">
        <v>2.3833333333</v>
      </c>
      <c r="S109" s="21">
        <v>6.6666666700000002E-2</v>
      </c>
      <c r="T109" s="21">
        <v>16.649999999999999</v>
      </c>
      <c r="U109">
        <v>1</v>
      </c>
      <c r="V109">
        <v>0</v>
      </c>
      <c r="W109" s="18">
        <f t="shared" si="5"/>
        <v>0</v>
      </c>
      <c r="X109">
        <v>0</v>
      </c>
      <c r="Y109">
        <v>31</v>
      </c>
      <c r="Z109">
        <v>4</v>
      </c>
      <c r="AA109">
        <v>11</v>
      </c>
      <c r="AB109">
        <v>3</v>
      </c>
      <c r="AC109">
        <v>18</v>
      </c>
      <c r="AD109">
        <v>9</v>
      </c>
      <c r="AE109">
        <v>25</v>
      </c>
      <c r="AF109">
        <v>28</v>
      </c>
      <c r="AG109" s="13">
        <f t="shared" si="6"/>
        <v>0.47169811320754718</v>
      </c>
      <c r="AH109" s="14">
        <v>29.7</v>
      </c>
      <c r="AI109" s="14">
        <v>34.799999999999997</v>
      </c>
      <c r="AJ109" s="14">
        <v>26.3</v>
      </c>
      <c r="AK109" s="21">
        <v>14.95</v>
      </c>
      <c r="AL109" s="21">
        <v>1.9833333333000001</v>
      </c>
      <c r="AM109" s="21">
        <v>3.3333333300000004E-2</v>
      </c>
      <c r="AN109" s="21">
        <v>16.983333333299999</v>
      </c>
      <c r="AO109">
        <v>1</v>
      </c>
      <c r="AP109">
        <v>0</v>
      </c>
      <c r="AQ109" s="18">
        <f t="shared" si="7"/>
        <v>0</v>
      </c>
      <c r="AR109">
        <v>0</v>
      </c>
    </row>
    <row r="110" spans="1:44" x14ac:dyDescent="0.2">
      <c r="A110" s="12" t="s">
        <v>718</v>
      </c>
      <c r="B110" s="12" t="s">
        <v>719</v>
      </c>
      <c r="C110" t="s">
        <v>177</v>
      </c>
      <c r="D110" s="12" t="s">
        <v>229</v>
      </c>
      <c r="E110">
        <v>26</v>
      </c>
      <c r="F110">
        <v>0</v>
      </c>
      <c r="G110">
        <v>3</v>
      </c>
      <c r="H110">
        <v>-3</v>
      </c>
      <c r="I110">
        <v>47</v>
      </c>
      <c r="J110">
        <v>15</v>
      </c>
      <c r="K110">
        <v>11</v>
      </c>
      <c r="L110">
        <v>12</v>
      </c>
      <c r="M110" s="13">
        <f t="shared" si="4"/>
        <v>0.47826086956521741</v>
      </c>
      <c r="N110" s="14">
        <v>28.9</v>
      </c>
      <c r="O110" s="14">
        <v>34</v>
      </c>
      <c r="P110" s="14">
        <v>25.5</v>
      </c>
      <c r="Q110" s="21">
        <v>13.833333333300001</v>
      </c>
      <c r="R110" s="21">
        <v>2.5166666666999999</v>
      </c>
      <c r="S110" s="21">
        <v>1.7333333333000001</v>
      </c>
      <c r="T110" s="21">
        <v>18.083333333300001</v>
      </c>
      <c r="U110">
        <v>3</v>
      </c>
      <c r="V110">
        <v>0</v>
      </c>
      <c r="W110" s="18">
        <f t="shared" si="5"/>
        <v>0</v>
      </c>
      <c r="X110">
        <v>0</v>
      </c>
      <c r="Y110">
        <v>23</v>
      </c>
      <c r="Z110">
        <v>5</v>
      </c>
      <c r="AA110">
        <v>7</v>
      </c>
      <c r="AB110">
        <v>-6</v>
      </c>
      <c r="AC110">
        <v>24</v>
      </c>
      <c r="AD110">
        <v>12</v>
      </c>
      <c r="AE110">
        <v>12</v>
      </c>
      <c r="AF110">
        <v>20</v>
      </c>
      <c r="AG110" s="13">
        <f t="shared" si="6"/>
        <v>0.375</v>
      </c>
      <c r="AH110" s="14">
        <v>29.6</v>
      </c>
      <c r="AI110" s="14">
        <v>34.1</v>
      </c>
      <c r="AJ110" s="14">
        <v>26.5</v>
      </c>
      <c r="AK110" s="21">
        <v>13.3666666667</v>
      </c>
      <c r="AL110" s="21">
        <v>2.1166666667</v>
      </c>
      <c r="AM110" s="21">
        <v>2</v>
      </c>
      <c r="AN110" s="21">
        <v>17.5</v>
      </c>
      <c r="AO110">
        <v>2</v>
      </c>
      <c r="AP110">
        <v>1</v>
      </c>
      <c r="AQ110" s="18">
        <f t="shared" si="7"/>
        <v>0.5</v>
      </c>
      <c r="AR110">
        <v>0</v>
      </c>
    </row>
    <row r="111" spans="1:44" x14ac:dyDescent="0.2">
      <c r="A111" s="12" t="s">
        <v>724</v>
      </c>
      <c r="B111" s="12" t="s">
        <v>725</v>
      </c>
      <c r="C111" t="s">
        <v>317</v>
      </c>
      <c r="D111" s="12" t="s">
        <v>148</v>
      </c>
      <c r="E111">
        <v>2</v>
      </c>
      <c r="F111">
        <v>0</v>
      </c>
      <c r="G111">
        <v>1</v>
      </c>
      <c r="H111">
        <v>1</v>
      </c>
      <c r="I111">
        <v>2</v>
      </c>
      <c r="J111">
        <v>1</v>
      </c>
      <c r="K111">
        <v>0</v>
      </c>
      <c r="L111">
        <v>0</v>
      </c>
      <c r="M111" s="13">
        <f t="shared" si="4"/>
        <v>0</v>
      </c>
      <c r="N111" s="14">
        <v>26.6</v>
      </c>
      <c r="O111" s="14">
        <v>31.7</v>
      </c>
      <c r="P111" s="14">
        <v>23.2</v>
      </c>
      <c r="Q111" s="21">
        <v>13</v>
      </c>
      <c r="R111" s="21">
        <v>0.83333333330000003</v>
      </c>
      <c r="S111" s="21">
        <v>0</v>
      </c>
      <c r="T111" s="21">
        <v>13.833333333300001</v>
      </c>
      <c r="W111" s="18" t="str">
        <f t="shared" si="5"/>
        <v xml:space="preserve"> 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13">
        <f t="shared" si="6"/>
        <v>0</v>
      </c>
      <c r="AH111" s="14">
        <v>0</v>
      </c>
      <c r="AI111" s="14">
        <v>0</v>
      </c>
      <c r="AJ111" s="14">
        <v>0</v>
      </c>
      <c r="AK111" s="21">
        <v>0</v>
      </c>
      <c r="AL111" s="21">
        <v>0</v>
      </c>
      <c r="AM111" s="21">
        <v>0</v>
      </c>
      <c r="AN111" s="21">
        <v>0</v>
      </c>
      <c r="AQ111" s="18" t="str">
        <f t="shared" si="7"/>
        <v xml:space="preserve"> </v>
      </c>
    </row>
    <row r="112" spans="1:44" x14ac:dyDescent="0.2">
      <c r="A112" s="12" t="s">
        <v>678</v>
      </c>
      <c r="B112" s="12" t="s">
        <v>725</v>
      </c>
      <c r="C112" t="s">
        <v>155</v>
      </c>
      <c r="D112" s="12" t="s">
        <v>178</v>
      </c>
      <c r="E112">
        <v>41</v>
      </c>
      <c r="F112">
        <v>2</v>
      </c>
      <c r="G112">
        <v>8</v>
      </c>
      <c r="H112">
        <v>-14</v>
      </c>
      <c r="I112">
        <v>12</v>
      </c>
      <c r="J112">
        <v>6</v>
      </c>
      <c r="K112">
        <v>0</v>
      </c>
      <c r="L112">
        <v>0</v>
      </c>
      <c r="M112" s="13">
        <f t="shared" si="4"/>
        <v>0</v>
      </c>
      <c r="N112" s="14">
        <v>28.3</v>
      </c>
      <c r="O112" s="14">
        <v>32.799999999999997</v>
      </c>
      <c r="P112" s="14">
        <v>25.2</v>
      </c>
      <c r="Q112" s="21">
        <v>17.583333333300001</v>
      </c>
      <c r="R112" s="21">
        <v>0.41666666670000002</v>
      </c>
      <c r="S112" s="21">
        <v>2.6</v>
      </c>
      <c r="T112" s="21">
        <v>20.633333333300001</v>
      </c>
      <c r="W112" s="18" t="str">
        <f t="shared" si="5"/>
        <v xml:space="preserve"> </v>
      </c>
      <c r="Y112">
        <v>41</v>
      </c>
      <c r="Z112">
        <v>0</v>
      </c>
      <c r="AA112">
        <v>6</v>
      </c>
      <c r="AB112">
        <v>-9</v>
      </c>
      <c r="AC112">
        <v>27</v>
      </c>
      <c r="AD112">
        <v>8</v>
      </c>
      <c r="AE112">
        <v>0</v>
      </c>
      <c r="AF112">
        <v>0</v>
      </c>
      <c r="AG112" s="13">
        <f t="shared" si="6"/>
        <v>0</v>
      </c>
      <c r="AH112" s="14">
        <v>28.3</v>
      </c>
      <c r="AI112" s="14">
        <v>32.6</v>
      </c>
      <c r="AJ112" s="14">
        <v>25.4</v>
      </c>
      <c r="AK112" s="21">
        <v>16.850000000000001</v>
      </c>
      <c r="AL112" s="21">
        <v>0.25</v>
      </c>
      <c r="AM112" s="21">
        <v>2.7666666666999999</v>
      </c>
      <c r="AN112" s="21">
        <v>19.883333333300001</v>
      </c>
      <c r="AQ112" s="18" t="str">
        <f t="shared" si="7"/>
        <v xml:space="preserve"> </v>
      </c>
    </row>
    <row r="113" spans="1:44" x14ac:dyDescent="0.2">
      <c r="A113" s="12" t="s">
        <v>683</v>
      </c>
      <c r="B113" s="12" t="s">
        <v>731</v>
      </c>
      <c r="C113" t="s">
        <v>169</v>
      </c>
      <c r="D113" s="12" t="s">
        <v>178</v>
      </c>
      <c r="E113">
        <v>38</v>
      </c>
      <c r="F113">
        <v>12</v>
      </c>
      <c r="G113">
        <v>19</v>
      </c>
      <c r="H113">
        <v>-1</v>
      </c>
      <c r="I113">
        <v>32</v>
      </c>
      <c r="J113">
        <v>16</v>
      </c>
      <c r="K113">
        <v>0</v>
      </c>
      <c r="L113">
        <v>0</v>
      </c>
      <c r="M113" s="13">
        <f t="shared" si="4"/>
        <v>0</v>
      </c>
      <c r="N113" s="14">
        <v>29.4</v>
      </c>
      <c r="O113" s="14">
        <v>33.799999999999997</v>
      </c>
      <c r="P113" s="14">
        <v>26.5</v>
      </c>
      <c r="Q113" s="21">
        <v>17.8</v>
      </c>
      <c r="R113" s="21">
        <v>4.1500000000000004</v>
      </c>
      <c r="S113" s="21">
        <v>1.75</v>
      </c>
      <c r="T113" s="21">
        <v>23.7166666667</v>
      </c>
      <c r="U113">
        <v>1</v>
      </c>
      <c r="V113">
        <v>0</v>
      </c>
      <c r="W113" s="18">
        <f t="shared" si="5"/>
        <v>0</v>
      </c>
      <c r="X113">
        <v>0</v>
      </c>
      <c r="Y113">
        <v>40</v>
      </c>
      <c r="Z113">
        <v>8</v>
      </c>
      <c r="AA113">
        <v>17</v>
      </c>
      <c r="AB113">
        <v>-19</v>
      </c>
      <c r="AC113">
        <v>54</v>
      </c>
      <c r="AD113">
        <v>23</v>
      </c>
      <c r="AE113">
        <v>0</v>
      </c>
      <c r="AF113">
        <v>2</v>
      </c>
      <c r="AG113" s="13">
        <f t="shared" si="6"/>
        <v>0</v>
      </c>
      <c r="AH113" s="14">
        <v>28.8</v>
      </c>
      <c r="AI113" s="14">
        <v>32.9</v>
      </c>
      <c r="AJ113" s="14">
        <v>26.2</v>
      </c>
      <c r="AK113" s="21">
        <v>18.166666666699999</v>
      </c>
      <c r="AL113" s="21">
        <v>2.7833333332999999</v>
      </c>
      <c r="AM113" s="21">
        <v>1.5</v>
      </c>
      <c r="AN113" s="21">
        <v>22.4666666667</v>
      </c>
      <c r="AO113">
        <v>0</v>
      </c>
      <c r="AP113">
        <v>0</v>
      </c>
      <c r="AQ113" s="18" t="str">
        <f t="shared" si="7"/>
        <v xml:space="preserve"> </v>
      </c>
      <c r="AR113">
        <v>0</v>
      </c>
    </row>
    <row r="114" spans="1:44" x14ac:dyDescent="0.2">
      <c r="A114" s="12" t="s">
        <v>458</v>
      </c>
      <c r="B114" s="12" t="s">
        <v>734</v>
      </c>
      <c r="C114" t="s">
        <v>155</v>
      </c>
      <c r="D114" s="12" t="s">
        <v>170</v>
      </c>
      <c r="E114">
        <v>24</v>
      </c>
      <c r="F114">
        <v>2</v>
      </c>
      <c r="G114">
        <v>10</v>
      </c>
      <c r="H114">
        <v>6</v>
      </c>
      <c r="I114">
        <v>6</v>
      </c>
      <c r="J114">
        <v>3</v>
      </c>
      <c r="K114">
        <v>4</v>
      </c>
      <c r="L114">
        <v>16</v>
      </c>
      <c r="M114" s="13">
        <f t="shared" si="4"/>
        <v>0.2</v>
      </c>
      <c r="N114" s="14">
        <v>28.8</v>
      </c>
      <c r="O114" s="14">
        <v>33</v>
      </c>
      <c r="P114" s="14">
        <v>25.9</v>
      </c>
      <c r="Q114" s="21">
        <v>12.666666666699999</v>
      </c>
      <c r="R114" s="21">
        <v>0.86666666670000003</v>
      </c>
      <c r="S114" s="21">
        <v>1.4666666667000001</v>
      </c>
      <c r="T114" s="21">
        <v>15.016666666700001</v>
      </c>
      <c r="U114">
        <v>0</v>
      </c>
      <c r="V114">
        <v>0</v>
      </c>
      <c r="W114" s="18" t="str">
        <f t="shared" si="5"/>
        <v xml:space="preserve"> </v>
      </c>
      <c r="X114">
        <v>0</v>
      </c>
      <c r="Y114">
        <v>23</v>
      </c>
      <c r="Z114">
        <v>5</v>
      </c>
      <c r="AA114">
        <v>4</v>
      </c>
      <c r="AB114">
        <v>0</v>
      </c>
      <c r="AC114">
        <v>21</v>
      </c>
      <c r="AD114">
        <v>5</v>
      </c>
      <c r="AE114">
        <v>3</v>
      </c>
      <c r="AF114">
        <v>9</v>
      </c>
      <c r="AG114" s="13">
        <f t="shared" si="6"/>
        <v>0.25</v>
      </c>
      <c r="AH114" s="14">
        <v>28.5</v>
      </c>
      <c r="AI114" s="14">
        <v>32.1</v>
      </c>
      <c r="AJ114" s="14">
        <v>26</v>
      </c>
      <c r="AK114" s="21">
        <v>12.1</v>
      </c>
      <c r="AL114" s="21">
        <v>0.56666666669999999</v>
      </c>
      <c r="AM114" s="21">
        <v>1.1499999999999999</v>
      </c>
      <c r="AN114" s="21">
        <v>13.833333333300001</v>
      </c>
      <c r="AO114">
        <v>1</v>
      </c>
      <c r="AP114">
        <v>1</v>
      </c>
      <c r="AQ114" s="18">
        <f t="shared" si="7"/>
        <v>1</v>
      </c>
      <c r="AR114">
        <v>0</v>
      </c>
    </row>
    <row r="115" spans="1:44" x14ac:dyDescent="0.2">
      <c r="A115" s="12" t="s">
        <v>738</v>
      </c>
      <c r="B115" s="12" t="s">
        <v>739</v>
      </c>
      <c r="C115" t="s">
        <v>122</v>
      </c>
      <c r="D115" s="12" t="s">
        <v>148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s="13">
        <f t="shared" si="4"/>
        <v>0</v>
      </c>
      <c r="N115" s="14">
        <v>0</v>
      </c>
      <c r="O115" s="14">
        <v>0</v>
      </c>
      <c r="P115" s="14">
        <v>0</v>
      </c>
      <c r="Q115" s="21">
        <v>0</v>
      </c>
      <c r="R115" s="21">
        <v>0</v>
      </c>
      <c r="S115" s="21">
        <v>0</v>
      </c>
      <c r="T115" s="21">
        <v>0</v>
      </c>
      <c r="W115" s="18" t="str">
        <f t="shared" si="5"/>
        <v xml:space="preserve"> 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13">
        <f t="shared" si="6"/>
        <v>0</v>
      </c>
      <c r="AH115" s="14">
        <v>27.4</v>
      </c>
      <c r="AI115" s="14">
        <v>32.9</v>
      </c>
      <c r="AJ115" s="14">
        <v>23.7</v>
      </c>
      <c r="AK115" s="21">
        <v>9.0166666667000008</v>
      </c>
      <c r="AL115" s="21">
        <v>0</v>
      </c>
      <c r="AM115" s="21">
        <v>0</v>
      </c>
      <c r="AN115" s="21">
        <v>9.0166666667000008</v>
      </c>
      <c r="AQ115" s="18" t="str">
        <f t="shared" si="7"/>
        <v xml:space="preserve"> </v>
      </c>
    </row>
    <row r="116" spans="1:44" x14ac:dyDescent="0.2">
      <c r="A116" s="12" t="s">
        <v>743</v>
      </c>
      <c r="B116" s="12" t="s">
        <v>739</v>
      </c>
      <c r="C116" s="12" t="s">
        <v>271</v>
      </c>
      <c r="D116" s="12" t="s">
        <v>148</v>
      </c>
      <c r="E116">
        <v>38</v>
      </c>
      <c r="F116">
        <v>10</v>
      </c>
      <c r="G116">
        <v>13</v>
      </c>
      <c r="H116">
        <v>5</v>
      </c>
      <c r="I116">
        <v>14</v>
      </c>
      <c r="J116">
        <v>6</v>
      </c>
      <c r="K116">
        <v>11</v>
      </c>
      <c r="L116">
        <v>12</v>
      </c>
      <c r="M116" s="13">
        <f t="shared" si="4"/>
        <v>0.47826086956521741</v>
      </c>
      <c r="N116" s="14">
        <v>29.1</v>
      </c>
      <c r="O116" s="14">
        <v>33.299999999999997</v>
      </c>
      <c r="P116" s="14">
        <v>26.3</v>
      </c>
      <c r="Q116" s="21">
        <v>15.1</v>
      </c>
      <c r="R116" s="21">
        <v>2.4</v>
      </c>
      <c r="S116" s="21">
        <v>1.35</v>
      </c>
      <c r="T116" s="21">
        <v>18.866666666699999</v>
      </c>
      <c r="U116">
        <v>3</v>
      </c>
      <c r="V116">
        <v>0</v>
      </c>
      <c r="W116" s="18">
        <f t="shared" si="5"/>
        <v>0</v>
      </c>
      <c r="X116">
        <v>0</v>
      </c>
      <c r="Y116">
        <v>27</v>
      </c>
      <c r="Z116">
        <v>7</v>
      </c>
      <c r="AA116">
        <v>6</v>
      </c>
      <c r="AB116">
        <v>-4</v>
      </c>
      <c r="AC116">
        <v>10</v>
      </c>
      <c r="AD116">
        <v>5</v>
      </c>
      <c r="AE116">
        <v>2</v>
      </c>
      <c r="AF116">
        <v>7</v>
      </c>
      <c r="AG116" s="13">
        <f t="shared" si="6"/>
        <v>0.22222222222222221</v>
      </c>
      <c r="AH116" s="14">
        <v>29.2</v>
      </c>
      <c r="AI116" s="14">
        <v>33.6</v>
      </c>
      <c r="AJ116" s="14">
        <v>26.3</v>
      </c>
      <c r="AK116" s="21">
        <v>14.45</v>
      </c>
      <c r="AL116" s="21">
        <v>2.3833333333</v>
      </c>
      <c r="AM116" s="21">
        <v>1.4666666667000001</v>
      </c>
      <c r="AN116" s="21">
        <v>18.316666666700002</v>
      </c>
      <c r="AO116">
        <v>0</v>
      </c>
      <c r="AP116">
        <v>0</v>
      </c>
      <c r="AQ116" s="18" t="str">
        <f t="shared" si="7"/>
        <v xml:space="preserve"> </v>
      </c>
      <c r="AR116">
        <v>0</v>
      </c>
    </row>
    <row r="117" spans="1:44" x14ac:dyDescent="0.2">
      <c r="A117" s="12" t="s">
        <v>336</v>
      </c>
      <c r="B117" s="12" t="s">
        <v>747</v>
      </c>
      <c r="C117" t="s">
        <v>223</v>
      </c>
      <c r="D117" s="12" t="s">
        <v>156</v>
      </c>
      <c r="E117">
        <v>30</v>
      </c>
      <c r="F117">
        <v>4</v>
      </c>
      <c r="G117">
        <v>10</v>
      </c>
      <c r="H117">
        <v>-4</v>
      </c>
      <c r="I117">
        <v>36</v>
      </c>
      <c r="J117">
        <v>12</v>
      </c>
      <c r="K117">
        <v>2</v>
      </c>
      <c r="L117">
        <v>2</v>
      </c>
      <c r="M117" s="13">
        <f t="shared" si="4"/>
        <v>0.5</v>
      </c>
      <c r="N117" s="14">
        <v>28.6</v>
      </c>
      <c r="O117" s="14">
        <v>32.9</v>
      </c>
      <c r="P117" s="14">
        <v>25.8</v>
      </c>
      <c r="Q117" s="21">
        <v>12.7</v>
      </c>
      <c r="R117" s="21">
        <v>1.4333333333</v>
      </c>
      <c r="S117" s="21">
        <v>1.5333333332999999</v>
      </c>
      <c r="T117" s="21">
        <v>15.6833333333</v>
      </c>
      <c r="W117" s="18" t="str">
        <f t="shared" si="5"/>
        <v xml:space="preserve"> </v>
      </c>
      <c r="Y117">
        <v>26</v>
      </c>
      <c r="Z117">
        <v>5</v>
      </c>
      <c r="AA117">
        <v>5</v>
      </c>
      <c r="AB117">
        <v>3</v>
      </c>
      <c r="AC117">
        <v>17</v>
      </c>
      <c r="AD117">
        <v>7</v>
      </c>
      <c r="AE117">
        <v>1</v>
      </c>
      <c r="AF117">
        <v>4</v>
      </c>
      <c r="AG117" s="13">
        <f t="shared" si="6"/>
        <v>0.2</v>
      </c>
      <c r="AH117" s="14">
        <v>28.8</v>
      </c>
      <c r="AI117" s="14">
        <v>33.4</v>
      </c>
      <c r="AJ117" s="14">
        <v>25.8</v>
      </c>
      <c r="AK117" s="21">
        <v>13.333333333300001</v>
      </c>
      <c r="AL117" s="21">
        <v>1.6666666667000001</v>
      </c>
      <c r="AM117" s="21">
        <v>1.5666666667</v>
      </c>
      <c r="AN117" s="21">
        <v>16.566666666700002</v>
      </c>
      <c r="AQ117" s="18" t="str">
        <f t="shared" si="7"/>
        <v xml:space="preserve"> </v>
      </c>
    </row>
    <row r="118" spans="1:44" x14ac:dyDescent="0.2">
      <c r="A118" s="12" t="s">
        <v>474</v>
      </c>
      <c r="B118" s="12" t="s">
        <v>752</v>
      </c>
      <c r="C118" t="s">
        <v>155</v>
      </c>
      <c r="D118" s="12" t="s">
        <v>140</v>
      </c>
      <c r="E118">
        <v>32</v>
      </c>
      <c r="F118">
        <v>11</v>
      </c>
      <c r="G118">
        <v>8</v>
      </c>
      <c r="H118">
        <v>-12</v>
      </c>
      <c r="I118">
        <v>16</v>
      </c>
      <c r="J118">
        <v>8</v>
      </c>
      <c r="K118">
        <v>18</v>
      </c>
      <c r="L118">
        <v>43</v>
      </c>
      <c r="M118" s="13">
        <f t="shared" si="4"/>
        <v>0.29508196721311475</v>
      </c>
      <c r="N118" s="14">
        <v>29.2</v>
      </c>
      <c r="O118" s="14">
        <v>33.299999999999997</v>
      </c>
      <c r="P118" s="14">
        <v>26.4</v>
      </c>
      <c r="Q118" s="21">
        <v>16.733333333299999</v>
      </c>
      <c r="R118" s="21">
        <v>2.8666666667</v>
      </c>
      <c r="S118" s="21">
        <v>0.2666666667</v>
      </c>
      <c r="T118" s="21">
        <v>19.899999999999999</v>
      </c>
      <c r="U118">
        <v>3</v>
      </c>
      <c r="V118">
        <v>2</v>
      </c>
      <c r="W118" s="18">
        <f t="shared" si="5"/>
        <v>0.66666666666666663</v>
      </c>
      <c r="X118">
        <v>1</v>
      </c>
      <c r="Y118">
        <v>31</v>
      </c>
      <c r="Z118">
        <v>15</v>
      </c>
      <c r="AA118">
        <v>11</v>
      </c>
      <c r="AB118">
        <v>-1</v>
      </c>
      <c r="AC118">
        <v>10</v>
      </c>
      <c r="AD118">
        <v>5</v>
      </c>
      <c r="AE118">
        <v>70</v>
      </c>
      <c r="AF118">
        <v>60</v>
      </c>
      <c r="AG118" s="13">
        <f t="shared" si="6"/>
        <v>0.53846153846153844</v>
      </c>
      <c r="AH118" s="14">
        <v>29.5</v>
      </c>
      <c r="AI118" s="14">
        <v>33.799999999999997</v>
      </c>
      <c r="AJ118" s="14">
        <v>26.6</v>
      </c>
      <c r="AK118" s="21">
        <v>16.083333333300001</v>
      </c>
      <c r="AL118" s="21">
        <v>3.1833333333000002</v>
      </c>
      <c r="AM118" s="21">
        <v>0.4833333333</v>
      </c>
      <c r="AN118" s="21">
        <v>19.766666666700001</v>
      </c>
      <c r="AO118">
        <v>3</v>
      </c>
      <c r="AP118">
        <v>0</v>
      </c>
      <c r="AQ118" s="18">
        <f t="shared" si="7"/>
        <v>0</v>
      </c>
      <c r="AR118">
        <v>0</v>
      </c>
    </row>
    <row r="119" spans="1:44" x14ac:dyDescent="0.2">
      <c r="A119" s="12" t="s">
        <v>175</v>
      </c>
      <c r="B119" s="12" t="s">
        <v>757</v>
      </c>
      <c r="C119" t="s">
        <v>684</v>
      </c>
      <c r="D119" s="12" t="s">
        <v>178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3">
        <f t="shared" si="4"/>
        <v>0</v>
      </c>
      <c r="N119" s="14">
        <v>0</v>
      </c>
      <c r="O119" s="14">
        <v>0</v>
      </c>
      <c r="P119" s="14">
        <v>0</v>
      </c>
      <c r="Q119" s="21">
        <v>0</v>
      </c>
      <c r="R119" s="21">
        <v>0</v>
      </c>
      <c r="S119" s="21">
        <v>0</v>
      </c>
      <c r="T119" s="21">
        <v>0</v>
      </c>
      <c r="W119" s="18" t="str">
        <f t="shared" si="5"/>
        <v xml:space="preserve"> 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13">
        <f t="shared" si="6"/>
        <v>0</v>
      </c>
      <c r="AH119" s="14">
        <v>26.8</v>
      </c>
      <c r="AI119" s="14">
        <v>31.2</v>
      </c>
      <c r="AJ119" s="14">
        <v>23.9</v>
      </c>
      <c r="AK119" s="21">
        <v>12.2166666667</v>
      </c>
      <c r="AL119" s="21">
        <v>0</v>
      </c>
      <c r="AM119" s="21">
        <v>0.46666666670000001</v>
      </c>
      <c r="AN119" s="21">
        <v>12.6833333333</v>
      </c>
      <c r="AQ119" s="18" t="str">
        <f t="shared" si="7"/>
        <v xml:space="preserve"> </v>
      </c>
    </row>
    <row r="120" spans="1:44" x14ac:dyDescent="0.2">
      <c r="A120" s="12" t="s">
        <v>605</v>
      </c>
      <c r="B120" s="12" t="s">
        <v>757</v>
      </c>
      <c r="C120" t="s">
        <v>317</v>
      </c>
      <c r="D120" s="12" t="s">
        <v>178</v>
      </c>
      <c r="E120">
        <v>41</v>
      </c>
      <c r="F120">
        <v>3</v>
      </c>
      <c r="G120">
        <v>17</v>
      </c>
      <c r="H120">
        <v>-3</v>
      </c>
      <c r="I120">
        <v>14</v>
      </c>
      <c r="J120">
        <v>7</v>
      </c>
      <c r="K120">
        <v>0</v>
      </c>
      <c r="L120">
        <v>0</v>
      </c>
      <c r="M120" s="13">
        <f t="shared" si="4"/>
        <v>0</v>
      </c>
      <c r="N120" s="14">
        <v>28.8</v>
      </c>
      <c r="O120" s="14">
        <v>33.200000000000003</v>
      </c>
      <c r="P120" s="14">
        <v>25.9</v>
      </c>
      <c r="Q120" s="21">
        <v>21.55</v>
      </c>
      <c r="R120" s="21">
        <v>3.6833333333000002</v>
      </c>
      <c r="S120" s="21">
        <v>1.9</v>
      </c>
      <c r="T120" s="21">
        <v>27.15</v>
      </c>
      <c r="W120" s="18" t="str">
        <f t="shared" si="5"/>
        <v xml:space="preserve"> </v>
      </c>
      <c r="Y120">
        <v>41</v>
      </c>
      <c r="Z120">
        <v>4</v>
      </c>
      <c r="AA120">
        <v>13</v>
      </c>
      <c r="AB120">
        <v>-3</v>
      </c>
      <c r="AC120">
        <v>6</v>
      </c>
      <c r="AD120">
        <v>3</v>
      </c>
      <c r="AE120">
        <v>0</v>
      </c>
      <c r="AF120">
        <v>1</v>
      </c>
      <c r="AG120" s="13">
        <f t="shared" si="6"/>
        <v>0</v>
      </c>
      <c r="AH120" s="14">
        <v>28.8</v>
      </c>
      <c r="AI120" s="14">
        <v>33.200000000000003</v>
      </c>
      <c r="AJ120" s="14">
        <v>25.8</v>
      </c>
      <c r="AK120" s="21">
        <v>20.65</v>
      </c>
      <c r="AL120" s="21">
        <v>4.0999999999999996</v>
      </c>
      <c r="AM120" s="21">
        <v>1.9833333333000001</v>
      </c>
      <c r="AN120" s="21">
        <v>26.75</v>
      </c>
      <c r="AQ120" s="18" t="str">
        <f t="shared" si="7"/>
        <v xml:space="preserve"> </v>
      </c>
    </row>
    <row r="121" spans="1:44" x14ac:dyDescent="0.2">
      <c r="A121" s="12" t="s">
        <v>763</v>
      </c>
      <c r="B121" s="12" t="s">
        <v>757</v>
      </c>
      <c r="C121" t="s">
        <v>338</v>
      </c>
      <c r="D121" s="12" t="s">
        <v>140</v>
      </c>
      <c r="E121">
        <v>41</v>
      </c>
      <c r="F121">
        <v>5</v>
      </c>
      <c r="G121">
        <v>5</v>
      </c>
      <c r="H121">
        <v>3</v>
      </c>
      <c r="I121">
        <v>19</v>
      </c>
      <c r="J121">
        <v>7</v>
      </c>
      <c r="K121">
        <v>161</v>
      </c>
      <c r="L121">
        <v>176</v>
      </c>
      <c r="M121" s="13">
        <f t="shared" si="4"/>
        <v>0.47774480712166173</v>
      </c>
      <c r="N121" s="14">
        <v>27.2</v>
      </c>
      <c r="O121" s="14">
        <v>32.4</v>
      </c>
      <c r="P121" s="14">
        <v>23.8</v>
      </c>
      <c r="Q121" s="21">
        <v>9.6</v>
      </c>
      <c r="R121" s="21">
        <v>0.15</v>
      </c>
      <c r="S121" s="21">
        <v>1.9833333333000001</v>
      </c>
      <c r="T121" s="21">
        <v>11.75</v>
      </c>
      <c r="W121" s="18" t="str">
        <f t="shared" si="5"/>
        <v xml:space="preserve"> </v>
      </c>
      <c r="Y121">
        <v>41</v>
      </c>
      <c r="Z121">
        <v>3</v>
      </c>
      <c r="AA121">
        <v>8</v>
      </c>
      <c r="AB121">
        <v>-2</v>
      </c>
      <c r="AC121">
        <v>28</v>
      </c>
      <c r="AD121">
        <v>8</v>
      </c>
      <c r="AE121">
        <v>197</v>
      </c>
      <c r="AF121">
        <v>215</v>
      </c>
      <c r="AG121" s="13">
        <f t="shared" si="6"/>
        <v>0.47815533980582525</v>
      </c>
      <c r="AH121" s="14">
        <v>27</v>
      </c>
      <c r="AI121" s="14">
        <v>31.7</v>
      </c>
      <c r="AJ121" s="14">
        <v>23.8</v>
      </c>
      <c r="AK121" s="21">
        <v>10.166666666699999</v>
      </c>
      <c r="AL121" s="21">
        <v>0.1333333333</v>
      </c>
      <c r="AM121" s="21">
        <v>1.7166666667000001</v>
      </c>
      <c r="AN121" s="21">
        <v>12.0333333333</v>
      </c>
      <c r="AQ121" s="18" t="str">
        <f t="shared" si="7"/>
        <v xml:space="preserve"> </v>
      </c>
    </row>
    <row r="122" spans="1:44" x14ac:dyDescent="0.2">
      <c r="A122" s="12" t="s">
        <v>184</v>
      </c>
      <c r="B122" s="12" t="s">
        <v>767</v>
      </c>
      <c r="C122" s="12" t="s">
        <v>199</v>
      </c>
      <c r="D122" s="12" t="s">
        <v>156</v>
      </c>
      <c r="E122">
        <v>29</v>
      </c>
      <c r="F122">
        <v>1</v>
      </c>
      <c r="G122">
        <v>0</v>
      </c>
      <c r="H122">
        <v>-2</v>
      </c>
      <c r="I122">
        <v>54</v>
      </c>
      <c r="J122">
        <v>17</v>
      </c>
      <c r="K122">
        <v>1</v>
      </c>
      <c r="L122">
        <v>0</v>
      </c>
      <c r="M122" s="13">
        <f t="shared" si="4"/>
        <v>1</v>
      </c>
      <c r="N122" s="14">
        <v>27.2</v>
      </c>
      <c r="O122" s="14">
        <v>32.299999999999997</v>
      </c>
      <c r="P122" s="14">
        <v>23.8</v>
      </c>
      <c r="Q122" s="21">
        <v>8.9166666666999994</v>
      </c>
      <c r="R122" s="21">
        <v>0.05</v>
      </c>
      <c r="S122" s="21">
        <v>0</v>
      </c>
      <c r="T122" s="21">
        <v>8.9833333332999992</v>
      </c>
      <c r="W122" s="18" t="str">
        <f t="shared" si="5"/>
        <v xml:space="preserve"> </v>
      </c>
      <c r="Y122">
        <v>28</v>
      </c>
      <c r="Z122">
        <v>3</v>
      </c>
      <c r="AA122">
        <v>1</v>
      </c>
      <c r="AB122">
        <v>1</v>
      </c>
      <c r="AC122">
        <v>46</v>
      </c>
      <c r="AD122">
        <v>12</v>
      </c>
      <c r="AE122">
        <v>0</v>
      </c>
      <c r="AF122">
        <v>0</v>
      </c>
      <c r="AG122" s="13">
        <f t="shared" si="6"/>
        <v>0</v>
      </c>
      <c r="AH122" s="14">
        <v>27.7</v>
      </c>
      <c r="AI122" s="14">
        <v>32.1</v>
      </c>
      <c r="AJ122" s="14">
        <v>24.7</v>
      </c>
      <c r="AK122" s="21">
        <v>9.4666666667000001</v>
      </c>
      <c r="AL122" s="21">
        <v>0.1</v>
      </c>
      <c r="AM122" s="21">
        <v>0</v>
      </c>
      <c r="AN122" s="21">
        <v>9.5833333333000006</v>
      </c>
      <c r="AQ122" s="18" t="str">
        <f t="shared" si="7"/>
        <v xml:space="preserve"> </v>
      </c>
    </row>
    <row r="123" spans="1:44" x14ac:dyDescent="0.2">
      <c r="A123" s="12" t="s">
        <v>336</v>
      </c>
      <c r="B123" s="12" t="s">
        <v>772</v>
      </c>
      <c r="C123" t="s">
        <v>442</v>
      </c>
      <c r="D123" s="12" t="s">
        <v>123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s="13">
        <f t="shared" si="4"/>
        <v>0</v>
      </c>
      <c r="N123" s="14">
        <v>0</v>
      </c>
      <c r="O123" s="14">
        <v>0</v>
      </c>
      <c r="P123" s="14">
        <v>0</v>
      </c>
      <c r="Q123" s="21">
        <v>0</v>
      </c>
      <c r="R123" s="21">
        <v>0</v>
      </c>
      <c r="S123" s="21">
        <v>0</v>
      </c>
      <c r="T123" s="21">
        <v>0</v>
      </c>
      <c r="W123" s="18" t="str">
        <f t="shared" si="5"/>
        <v xml:space="preserve"> </v>
      </c>
      <c r="Y123">
        <v>2</v>
      </c>
      <c r="Z123">
        <v>1</v>
      </c>
      <c r="AA123">
        <v>0</v>
      </c>
      <c r="AB123">
        <v>-1</v>
      </c>
      <c r="AC123">
        <v>2</v>
      </c>
      <c r="AD123">
        <v>1</v>
      </c>
      <c r="AE123">
        <v>10</v>
      </c>
      <c r="AF123">
        <v>11</v>
      </c>
      <c r="AG123" s="13">
        <f t="shared" si="6"/>
        <v>0.47619047619047616</v>
      </c>
      <c r="AH123" s="14">
        <v>27.7</v>
      </c>
      <c r="AI123" s="14">
        <v>32.700000000000003</v>
      </c>
      <c r="AJ123" s="14">
        <v>24.4</v>
      </c>
      <c r="AK123" s="21">
        <v>9.1999999999999993</v>
      </c>
      <c r="AL123" s="21">
        <v>0.43333333330000001</v>
      </c>
      <c r="AM123" s="21">
        <v>0</v>
      </c>
      <c r="AN123" s="21">
        <v>9.6333333332999995</v>
      </c>
      <c r="AQ123" s="18" t="str">
        <f t="shared" si="7"/>
        <v xml:space="preserve"> </v>
      </c>
    </row>
    <row r="124" spans="1:44" x14ac:dyDescent="0.2">
      <c r="A124" s="12" t="s">
        <v>458</v>
      </c>
      <c r="B124" s="12" t="s">
        <v>772</v>
      </c>
      <c r="C124" t="s">
        <v>330</v>
      </c>
      <c r="D124" s="12" t="s">
        <v>132</v>
      </c>
      <c r="E124">
        <v>4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 s="13">
        <f t="shared" si="4"/>
        <v>0</v>
      </c>
      <c r="N124" s="14">
        <v>25.4</v>
      </c>
      <c r="O124" s="14">
        <v>30.9</v>
      </c>
      <c r="P124" s="14">
        <v>21.7</v>
      </c>
      <c r="Q124" s="21">
        <v>4.4833333333000001</v>
      </c>
      <c r="R124" s="21">
        <v>0</v>
      </c>
      <c r="S124" s="21">
        <v>0</v>
      </c>
      <c r="T124" s="21">
        <v>4.4833333333000001</v>
      </c>
      <c r="W124" s="18" t="str">
        <f t="shared" si="5"/>
        <v xml:space="preserve"> </v>
      </c>
      <c r="Y124">
        <v>8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 s="13">
        <f t="shared" si="6"/>
        <v>0</v>
      </c>
      <c r="AH124" s="14">
        <v>25.2</v>
      </c>
      <c r="AI124" s="14">
        <v>30.8</v>
      </c>
      <c r="AJ124" s="14">
        <v>21.2</v>
      </c>
      <c r="AK124" s="21">
        <v>6.9166666667000003</v>
      </c>
      <c r="AL124" s="21">
        <v>0.46666666670000001</v>
      </c>
      <c r="AM124" s="21">
        <v>0</v>
      </c>
      <c r="AN124" s="21">
        <v>7.4</v>
      </c>
      <c r="AQ124" s="18" t="str">
        <f t="shared" si="7"/>
        <v xml:space="preserve"> </v>
      </c>
    </row>
    <row r="125" spans="1:44" x14ac:dyDescent="0.2">
      <c r="A125" s="12" t="s">
        <v>336</v>
      </c>
      <c r="B125" s="12" t="s">
        <v>777</v>
      </c>
      <c r="C125" t="s">
        <v>300</v>
      </c>
      <c r="D125" s="12" t="s">
        <v>178</v>
      </c>
      <c r="E125">
        <v>27</v>
      </c>
      <c r="F125">
        <v>0</v>
      </c>
      <c r="G125">
        <v>2</v>
      </c>
      <c r="H125">
        <v>-6</v>
      </c>
      <c r="I125">
        <v>48</v>
      </c>
      <c r="J125">
        <v>15</v>
      </c>
      <c r="K125">
        <v>0</v>
      </c>
      <c r="L125">
        <v>0</v>
      </c>
      <c r="M125" s="13">
        <f t="shared" si="4"/>
        <v>0</v>
      </c>
      <c r="N125" s="14">
        <v>27</v>
      </c>
      <c r="O125" s="14">
        <v>32.4</v>
      </c>
      <c r="P125" s="14">
        <v>23.3</v>
      </c>
      <c r="Q125" s="21">
        <v>11.233333333299999</v>
      </c>
      <c r="R125" s="21">
        <v>1.6666666699999999E-2</v>
      </c>
      <c r="S125" s="21">
        <v>0.35</v>
      </c>
      <c r="T125" s="21">
        <v>11.6166666667</v>
      </c>
      <c r="W125" s="18" t="str">
        <f t="shared" si="5"/>
        <v xml:space="preserve"> </v>
      </c>
      <c r="Y125">
        <v>26</v>
      </c>
      <c r="Z125">
        <v>0</v>
      </c>
      <c r="AA125">
        <v>1</v>
      </c>
      <c r="AB125">
        <v>-4</v>
      </c>
      <c r="AC125">
        <v>101</v>
      </c>
      <c r="AD125">
        <v>26</v>
      </c>
      <c r="AE125">
        <v>0</v>
      </c>
      <c r="AF125">
        <v>0</v>
      </c>
      <c r="AG125" s="13">
        <f t="shared" si="6"/>
        <v>0</v>
      </c>
      <c r="AH125" s="14">
        <v>27.7</v>
      </c>
      <c r="AI125" s="14">
        <v>32.4</v>
      </c>
      <c r="AJ125" s="14">
        <v>24.6</v>
      </c>
      <c r="AK125" s="21">
        <v>11.9666666667</v>
      </c>
      <c r="AL125" s="21">
        <v>0</v>
      </c>
      <c r="AM125" s="21">
        <v>0.36666666670000003</v>
      </c>
      <c r="AN125" s="21">
        <v>12.35</v>
      </c>
      <c r="AQ125" s="18" t="str">
        <f t="shared" si="7"/>
        <v xml:space="preserve"> </v>
      </c>
    </row>
    <row r="126" spans="1:44" x14ac:dyDescent="0.2">
      <c r="A126" s="12" t="s">
        <v>782</v>
      </c>
      <c r="B126" s="12" t="s">
        <v>783</v>
      </c>
      <c r="C126" t="s">
        <v>271</v>
      </c>
      <c r="D126" s="12" t="s">
        <v>178</v>
      </c>
      <c r="E126">
        <v>41</v>
      </c>
      <c r="F126">
        <v>1</v>
      </c>
      <c r="G126">
        <v>12</v>
      </c>
      <c r="H126">
        <v>5</v>
      </c>
      <c r="I126">
        <v>16</v>
      </c>
      <c r="J126">
        <v>8</v>
      </c>
      <c r="K126">
        <v>0</v>
      </c>
      <c r="L126">
        <v>0</v>
      </c>
      <c r="M126" s="13">
        <f t="shared" si="4"/>
        <v>0</v>
      </c>
      <c r="N126" s="14">
        <v>29</v>
      </c>
      <c r="O126" s="14">
        <v>33.5</v>
      </c>
      <c r="P126" s="14">
        <v>25.9</v>
      </c>
      <c r="Q126" s="21">
        <v>18.366666666699999</v>
      </c>
      <c r="R126" s="21">
        <v>1.5833333333000001</v>
      </c>
      <c r="S126" s="21">
        <v>2.2666666666999999</v>
      </c>
      <c r="T126" s="21">
        <v>22.25</v>
      </c>
      <c r="U126">
        <v>2</v>
      </c>
      <c r="V126">
        <v>1</v>
      </c>
      <c r="W126" s="18">
        <f t="shared" si="5"/>
        <v>0.5</v>
      </c>
      <c r="X126">
        <v>0</v>
      </c>
      <c r="Y126">
        <v>41</v>
      </c>
      <c r="Z126">
        <v>1</v>
      </c>
      <c r="AA126">
        <v>17</v>
      </c>
      <c r="AB126">
        <v>6</v>
      </c>
      <c r="AC126">
        <v>12</v>
      </c>
      <c r="AD126">
        <v>6</v>
      </c>
      <c r="AE126">
        <v>0</v>
      </c>
      <c r="AF126">
        <v>1</v>
      </c>
      <c r="AG126" s="13">
        <f t="shared" si="6"/>
        <v>0</v>
      </c>
      <c r="AH126" s="14">
        <v>29.1</v>
      </c>
      <c r="AI126" s="14">
        <v>33.4</v>
      </c>
      <c r="AJ126" s="14">
        <v>26.2</v>
      </c>
      <c r="AK126" s="21">
        <v>18.433333333299998</v>
      </c>
      <c r="AL126" s="21">
        <v>1.3</v>
      </c>
      <c r="AM126" s="21">
        <v>2.3666666667</v>
      </c>
      <c r="AN126" s="21">
        <v>22.116666666699999</v>
      </c>
      <c r="AO126">
        <v>1</v>
      </c>
      <c r="AP126">
        <v>1</v>
      </c>
      <c r="AQ126" s="18">
        <f t="shared" si="7"/>
        <v>1</v>
      </c>
      <c r="AR126">
        <v>1</v>
      </c>
    </row>
    <row r="127" spans="1:44" x14ac:dyDescent="0.2">
      <c r="A127" s="12" t="s">
        <v>167</v>
      </c>
      <c r="B127" s="12" t="s">
        <v>787</v>
      </c>
      <c r="C127" t="s">
        <v>210</v>
      </c>
      <c r="D127" s="12" t="s">
        <v>178</v>
      </c>
      <c r="E127">
        <v>41</v>
      </c>
      <c r="F127">
        <v>6</v>
      </c>
      <c r="G127">
        <v>12</v>
      </c>
      <c r="H127">
        <v>-2</v>
      </c>
      <c r="I127">
        <v>12</v>
      </c>
      <c r="J127">
        <v>6</v>
      </c>
      <c r="K127">
        <v>0</v>
      </c>
      <c r="L127">
        <v>0</v>
      </c>
      <c r="M127" s="13">
        <f t="shared" si="4"/>
        <v>0</v>
      </c>
      <c r="N127" s="14">
        <v>30</v>
      </c>
      <c r="O127" s="14">
        <v>33.6</v>
      </c>
      <c r="P127" s="14">
        <v>27.5</v>
      </c>
      <c r="Q127" s="21">
        <v>17.55</v>
      </c>
      <c r="R127" s="21">
        <v>3.2666666666999999</v>
      </c>
      <c r="S127" s="21">
        <v>3.8666666667</v>
      </c>
      <c r="T127" s="21">
        <v>24.7</v>
      </c>
      <c r="W127" s="18" t="str">
        <f t="shared" si="5"/>
        <v xml:space="preserve"> </v>
      </c>
      <c r="Y127">
        <v>41</v>
      </c>
      <c r="Z127">
        <v>4</v>
      </c>
      <c r="AA127">
        <v>15</v>
      </c>
      <c r="AB127">
        <v>-1</v>
      </c>
      <c r="AC127">
        <v>10</v>
      </c>
      <c r="AD127">
        <v>4</v>
      </c>
      <c r="AE127">
        <v>0</v>
      </c>
      <c r="AF127">
        <v>1</v>
      </c>
      <c r="AG127" s="13">
        <f t="shared" si="6"/>
        <v>0</v>
      </c>
      <c r="AH127" s="14">
        <v>29.2</v>
      </c>
      <c r="AI127" s="14">
        <v>33.200000000000003</v>
      </c>
      <c r="AJ127" s="14">
        <v>26.5</v>
      </c>
      <c r="AK127" s="21">
        <v>17.683333333299998</v>
      </c>
      <c r="AL127" s="21">
        <v>3.0166666666999999</v>
      </c>
      <c r="AM127" s="21">
        <v>3.6</v>
      </c>
      <c r="AN127" s="21">
        <v>24.316666666700002</v>
      </c>
      <c r="AQ127" s="18" t="str">
        <f t="shared" si="7"/>
        <v xml:space="preserve"> </v>
      </c>
    </row>
    <row r="128" spans="1:44" x14ac:dyDescent="0.2">
      <c r="A128" s="12" t="s">
        <v>791</v>
      </c>
      <c r="B128" s="12" t="s">
        <v>792</v>
      </c>
      <c r="C128" t="s">
        <v>338</v>
      </c>
      <c r="D128" s="12" t="s">
        <v>546</v>
      </c>
      <c r="E128">
        <v>15</v>
      </c>
      <c r="F128">
        <v>1</v>
      </c>
      <c r="G128">
        <v>2</v>
      </c>
      <c r="H128">
        <v>4</v>
      </c>
      <c r="I128">
        <v>16</v>
      </c>
      <c r="J128">
        <v>7</v>
      </c>
      <c r="K128">
        <v>0</v>
      </c>
      <c r="L128">
        <v>1</v>
      </c>
      <c r="M128" s="13">
        <f t="shared" si="4"/>
        <v>0</v>
      </c>
      <c r="N128" s="14">
        <v>27.9</v>
      </c>
      <c r="O128" s="14">
        <v>32.299999999999997</v>
      </c>
      <c r="P128" s="14">
        <v>24.9</v>
      </c>
      <c r="Q128" s="21">
        <v>10.5666666667</v>
      </c>
      <c r="R128" s="21">
        <v>0.1</v>
      </c>
      <c r="S128" s="21">
        <v>0.56666666669999999</v>
      </c>
      <c r="T128" s="21">
        <v>11.25</v>
      </c>
      <c r="W128" s="18" t="str">
        <f t="shared" si="5"/>
        <v xml:space="preserve"> </v>
      </c>
      <c r="Y128">
        <v>20</v>
      </c>
      <c r="Z128">
        <v>0</v>
      </c>
      <c r="AA128">
        <v>0</v>
      </c>
      <c r="AB128">
        <v>-12</v>
      </c>
      <c r="AC128">
        <v>20</v>
      </c>
      <c r="AD128">
        <v>7</v>
      </c>
      <c r="AE128">
        <v>1</v>
      </c>
      <c r="AF128">
        <v>2</v>
      </c>
      <c r="AG128" s="13">
        <f t="shared" si="6"/>
        <v>0.33333333333333331</v>
      </c>
      <c r="AH128" s="14">
        <v>27.1</v>
      </c>
      <c r="AI128" s="14">
        <v>31.7</v>
      </c>
      <c r="AJ128" s="14">
        <v>23.9</v>
      </c>
      <c r="AK128" s="21">
        <v>9.8666666667000005</v>
      </c>
      <c r="AL128" s="21">
        <v>3.3333333300000004E-2</v>
      </c>
      <c r="AM128" s="21">
        <v>0.75</v>
      </c>
      <c r="AN128" s="21">
        <v>10.666666666699999</v>
      </c>
      <c r="AQ128" s="18" t="str">
        <f t="shared" si="7"/>
        <v xml:space="preserve"> </v>
      </c>
    </row>
    <row r="129" spans="1:44" x14ac:dyDescent="0.2">
      <c r="A129" s="12" t="s">
        <v>796</v>
      </c>
      <c r="B129" s="12" t="s">
        <v>797</v>
      </c>
      <c r="C129" t="s">
        <v>210</v>
      </c>
      <c r="D129" s="12" t="s">
        <v>178</v>
      </c>
      <c r="E129">
        <v>16</v>
      </c>
      <c r="F129">
        <v>1</v>
      </c>
      <c r="G129">
        <v>4</v>
      </c>
      <c r="H129">
        <v>-1</v>
      </c>
      <c r="I129">
        <v>14</v>
      </c>
      <c r="J129">
        <v>7</v>
      </c>
      <c r="K129">
        <v>0</v>
      </c>
      <c r="L129">
        <v>0</v>
      </c>
      <c r="M129" s="13">
        <f t="shared" si="4"/>
        <v>0</v>
      </c>
      <c r="N129" s="14">
        <v>27.4</v>
      </c>
      <c r="O129" s="14">
        <v>32.4</v>
      </c>
      <c r="P129" s="14">
        <v>23.9</v>
      </c>
      <c r="Q129" s="21">
        <v>14.733333333299999</v>
      </c>
      <c r="R129" s="21">
        <v>0.38333333330000002</v>
      </c>
      <c r="S129" s="21">
        <v>1.0833333332999999</v>
      </c>
      <c r="T129" s="21">
        <v>16.2166666667</v>
      </c>
      <c r="W129" s="18" t="str">
        <f t="shared" si="5"/>
        <v xml:space="preserve"> </v>
      </c>
      <c r="Y129">
        <v>18</v>
      </c>
      <c r="Z129">
        <v>0</v>
      </c>
      <c r="AA129">
        <v>1</v>
      </c>
      <c r="AB129">
        <v>-8</v>
      </c>
      <c r="AC129">
        <v>9</v>
      </c>
      <c r="AD129">
        <v>3</v>
      </c>
      <c r="AE129">
        <v>0</v>
      </c>
      <c r="AF129">
        <v>0</v>
      </c>
      <c r="AG129" s="13">
        <f t="shared" si="6"/>
        <v>0</v>
      </c>
      <c r="AH129" s="14">
        <v>27.7</v>
      </c>
      <c r="AI129" s="14">
        <v>32.4</v>
      </c>
      <c r="AJ129" s="14">
        <v>24.5</v>
      </c>
      <c r="AK129" s="21">
        <v>14.2</v>
      </c>
      <c r="AL129" s="21">
        <v>0.25</v>
      </c>
      <c r="AM129" s="21">
        <v>1.2833333332999999</v>
      </c>
      <c r="AN129" s="21">
        <v>15.75</v>
      </c>
      <c r="AQ129" s="18" t="str">
        <f t="shared" si="7"/>
        <v xml:space="preserve"> </v>
      </c>
    </row>
    <row r="130" spans="1:44" x14ac:dyDescent="0.2">
      <c r="A130" s="12" t="s">
        <v>800</v>
      </c>
      <c r="B130" s="12" t="s">
        <v>252</v>
      </c>
      <c r="C130" t="s">
        <v>684</v>
      </c>
      <c r="D130" s="12" t="s">
        <v>170</v>
      </c>
      <c r="E130">
        <v>35</v>
      </c>
      <c r="F130">
        <v>10</v>
      </c>
      <c r="G130">
        <v>13</v>
      </c>
      <c r="H130">
        <v>5</v>
      </c>
      <c r="I130">
        <v>18</v>
      </c>
      <c r="J130">
        <v>9</v>
      </c>
      <c r="K130">
        <v>177</v>
      </c>
      <c r="L130">
        <v>153</v>
      </c>
      <c r="M130" s="13">
        <f t="shared" ref="M130:M193" si="8">K130/MAX(1,K130+L130)</f>
        <v>0.53636363636363638</v>
      </c>
      <c r="N130" s="14">
        <v>29.2</v>
      </c>
      <c r="O130" s="14">
        <v>33.799999999999997</v>
      </c>
      <c r="P130" s="14">
        <v>26.2</v>
      </c>
      <c r="Q130" s="21">
        <v>14.333333333300001</v>
      </c>
      <c r="R130" s="21">
        <v>3.4666666667000001</v>
      </c>
      <c r="S130" s="21">
        <v>1.4333333333</v>
      </c>
      <c r="T130" s="21">
        <v>19.25</v>
      </c>
      <c r="U130">
        <v>5</v>
      </c>
      <c r="V130">
        <v>1</v>
      </c>
      <c r="W130" s="18">
        <f t="shared" ref="W130:W193" si="9">IF(U130&gt;0,V130/U130," ")</f>
        <v>0.2</v>
      </c>
      <c r="X130">
        <v>0</v>
      </c>
      <c r="Y130">
        <v>37</v>
      </c>
      <c r="Z130">
        <v>17</v>
      </c>
      <c r="AA130">
        <v>10</v>
      </c>
      <c r="AB130">
        <v>3</v>
      </c>
      <c r="AC130">
        <v>26</v>
      </c>
      <c r="AD130">
        <v>9</v>
      </c>
      <c r="AE130">
        <v>159</v>
      </c>
      <c r="AF130">
        <v>155</v>
      </c>
      <c r="AG130" s="13">
        <f t="shared" ref="AG130:AG193" si="10">AE130/MAX(1,AE130+AF130)</f>
        <v>0.50636942675159236</v>
      </c>
      <c r="AH130" s="14">
        <v>29.6</v>
      </c>
      <c r="AI130" s="14">
        <v>34</v>
      </c>
      <c r="AJ130" s="14">
        <v>26.6</v>
      </c>
      <c r="AK130" s="21">
        <v>14</v>
      </c>
      <c r="AL130" s="21">
        <v>3.0666666667000002</v>
      </c>
      <c r="AM130" s="21">
        <v>1.5666666667</v>
      </c>
      <c r="AN130" s="21">
        <v>18.649999999999999</v>
      </c>
      <c r="AO130">
        <v>8</v>
      </c>
      <c r="AP130">
        <v>3</v>
      </c>
      <c r="AQ130" s="18">
        <f t="shared" ref="AQ130:AQ193" si="11">IF(AO130&gt;0,AP130/AO130," ")</f>
        <v>0.375</v>
      </c>
      <c r="AR130">
        <v>1</v>
      </c>
    </row>
    <row r="131" spans="1:44" x14ac:dyDescent="0.2">
      <c r="A131" s="12" t="s">
        <v>743</v>
      </c>
      <c r="B131" s="12" t="s">
        <v>252</v>
      </c>
      <c r="C131" t="s">
        <v>432</v>
      </c>
      <c r="D131" s="12" t="s">
        <v>123</v>
      </c>
      <c r="E131">
        <v>32</v>
      </c>
      <c r="F131">
        <v>4</v>
      </c>
      <c r="G131">
        <v>2</v>
      </c>
      <c r="H131">
        <v>-2</v>
      </c>
      <c r="I131">
        <v>23</v>
      </c>
      <c r="J131">
        <v>9</v>
      </c>
      <c r="K131">
        <v>9</v>
      </c>
      <c r="L131">
        <v>11</v>
      </c>
      <c r="M131" s="13">
        <f t="shared" si="8"/>
        <v>0.45</v>
      </c>
      <c r="N131" s="14">
        <v>27.7</v>
      </c>
      <c r="O131" s="14">
        <v>32</v>
      </c>
      <c r="P131" s="14">
        <v>24.8</v>
      </c>
      <c r="Q131" s="21">
        <v>10.2166666667</v>
      </c>
      <c r="R131" s="21">
        <v>0</v>
      </c>
      <c r="S131" s="21">
        <v>0.91666666670000008</v>
      </c>
      <c r="T131" s="21">
        <v>11.15</v>
      </c>
      <c r="W131" s="18" t="str">
        <f t="shared" si="9"/>
        <v xml:space="preserve"> </v>
      </c>
      <c r="Y131">
        <v>30</v>
      </c>
      <c r="Z131">
        <v>3</v>
      </c>
      <c r="AA131">
        <v>1</v>
      </c>
      <c r="AB131">
        <v>-4</v>
      </c>
      <c r="AC131">
        <v>12</v>
      </c>
      <c r="AD131">
        <v>6</v>
      </c>
      <c r="AE131">
        <v>7</v>
      </c>
      <c r="AF131">
        <v>9</v>
      </c>
      <c r="AG131" s="13">
        <f t="shared" si="10"/>
        <v>0.4375</v>
      </c>
      <c r="AH131" s="14">
        <v>27.1</v>
      </c>
      <c r="AI131" s="14">
        <v>32.1</v>
      </c>
      <c r="AJ131" s="14">
        <v>23.8</v>
      </c>
      <c r="AK131" s="21">
        <v>10.3166666667</v>
      </c>
      <c r="AL131" s="21">
        <v>3.3333333300000004E-2</v>
      </c>
      <c r="AM131" s="21">
        <v>1.1333333333</v>
      </c>
      <c r="AN131" s="21">
        <v>11.5</v>
      </c>
      <c r="AQ131" s="18" t="str">
        <f t="shared" si="11"/>
        <v xml:space="preserve"> </v>
      </c>
    </row>
    <row r="132" spans="1:44" x14ac:dyDescent="0.2">
      <c r="A132" s="12" t="s">
        <v>347</v>
      </c>
      <c r="B132" s="12" t="s">
        <v>806</v>
      </c>
      <c r="C132" t="s">
        <v>529</v>
      </c>
      <c r="D132" s="12" t="s">
        <v>178</v>
      </c>
      <c r="E132">
        <v>24</v>
      </c>
      <c r="F132">
        <v>2</v>
      </c>
      <c r="G132">
        <v>5</v>
      </c>
      <c r="H132">
        <v>4</v>
      </c>
      <c r="I132">
        <v>6</v>
      </c>
      <c r="J132">
        <v>3</v>
      </c>
      <c r="K132">
        <v>0</v>
      </c>
      <c r="L132">
        <v>0</v>
      </c>
      <c r="M132" s="13">
        <f t="shared" si="8"/>
        <v>0</v>
      </c>
      <c r="N132" s="14">
        <v>27.8</v>
      </c>
      <c r="O132" s="14">
        <v>32.6</v>
      </c>
      <c r="P132" s="14">
        <v>24.7</v>
      </c>
      <c r="Q132" s="21">
        <v>13.9</v>
      </c>
      <c r="R132" s="21">
        <v>1.5833333333000001</v>
      </c>
      <c r="S132" s="21">
        <v>1.9</v>
      </c>
      <c r="T132" s="21">
        <v>17.399999999999999</v>
      </c>
      <c r="W132" s="18" t="str">
        <f t="shared" si="9"/>
        <v xml:space="preserve"> </v>
      </c>
      <c r="Y132">
        <v>25</v>
      </c>
      <c r="Z132">
        <v>1</v>
      </c>
      <c r="AA132">
        <v>1</v>
      </c>
      <c r="AB132">
        <v>-9</v>
      </c>
      <c r="AC132">
        <v>8</v>
      </c>
      <c r="AD132">
        <v>4</v>
      </c>
      <c r="AE132">
        <v>0</v>
      </c>
      <c r="AF132">
        <v>0</v>
      </c>
      <c r="AG132" s="13">
        <f t="shared" si="10"/>
        <v>0</v>
      </c>
      <c r="AH132" s="14">
        <v>27.8</v>
      </c>
      <c r="AI132" s="14">
        <v>32.299999999999997</v>
      </c>
      <c r="AJ132" s="14">
        <v>24.7</v>
      </c>
      <c r="AK132" s="21">
        <v>14.1333333333</v>
      </c>
      <c r="AL132" s="21">
        <v>1.25</v>
      </c>
      <c r="AM132" s="21">
        <v>1.6</v>
      </c>
      <c r="AN132" s="21">
        <v>17</v>
      </c>
      <c r="AQ132" s="18" t="str">
        <f t="shared" si="11"/>
        <v xml:space="preserve"> </v>
      </c>
    </row>
    <row r="133" spans="1:44" x14ac:dyDescent="0.2">
      <c r="A133" s="12" t="s">
        <v>566</v>
      </c>
      <c r="B133" s="12" t="s">
        <v>810</v>
      </c>
      <c r="C133" t="s">
        <v>223</v>
      </c>
      <c r="D133" s="12" t="s">
        <v>170</v>
      </c>
      <c r="E133">
        <v>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17</v>
      </c>
      <c r="L133">
        <v>30</v>
      </c>
      <c r="M133" s="13">
        <f t="shared" si="8"/>
        <v>0.36170212765957449</v>
      </c>
      <c r="N133" s="14">
        <v>27.4</v>
      </c>
      <c r="O133" s="14">
        <v>32.700000000000003</v>
      </c>
      <c r="P133" s="14">
        <v>23.8</v>
      </c>
      <c r="Q133" s="21">
        <v>8.65</v>
      </c>
      <c r="R133" s="21">
        <v>0</v>
      </c>
      <c r="S133" s="21">
        <v>0.1166666667</v>
      </c>
      <c r="T133" s="21">
        <v>8.7666666667000008</v>
      </c>
      <c r="W133" s="18" t="str">
        <f t="shared" si="9"/>
        <v xml:space="preserve"> </v>
      </c>
      <c r="Y133">
        <v>9</v>
      </c>
      <c r="Z133">
        <v>0</v>
      </c>
      <c r="AA133">
        <v>1</v>
      </c>
      <c r="AB133">
        <v>0</v>
      </c>
      <c r="AC133">
        <v>2</v>
      </c>
      <c r="AD133">
        <v>1</v>
      </c>
      <c r="AE133">
        <v>25</v>
      </c>
      <c r="AF133">
        <v>26</v>
      </c>
      <c r="AG133" s="13">
        <f t="shared" si="10"/>
        <v>0.49019607843137253</v>
      </c>
      <c r="AH133" s="14">
        <v>26.9</v>
      </c>
      <c r="AI133" s="14">
        <v>32.200000000000003</v>
      </c>
      <c r="AJ133" s="14">
        <v>23.3</v>
      </c>
      <c r="AK133" s="21">
        <v>8.7333333332999992</v>
      </c>
      <c r="AL133" s="21">
        <v>0.1</v>
      </c>
      <c r="AM133" s="21">
        <v>0.15</v>
      </c>
      <c r="AN133" s="21">
        <v>8.9833333332999992</v>
      </c>
      <c r="AQ133" s="18" t="str">
        <f t="shared" si="11"/>
        <v xml:space="preserve"> </v>
      </c>
    </row>
    <row r="134" spans="1:44" x14ac:dyDescent="0.2">
      <c r="A134" s="12" t="s">
        <v>815</v>
      </c>
      <c r="B134" s="12" t="s">
        <v>816</v>
      </c>
      <c r="C134" t="s">
        <v>338</v>
      </c>
      <c r="D134" s="12" t="s">
        <v>178</v>
      </c>
      <c r="E134">
        <v>40</v>
      </c>
      <c r="F134">
        <v>11</v>
      </c>
      <c r="G134">
        <v>13</v>
      </c>
      <c r="H134">
        <v>18</v>
      </c>
      <c r="I134">
        <v>46</v>
      </c>
      <c r="J134">
        <v>15</v>
      </c>
      <c r="K134">
        <v>0</v>
      </c>
      <c r="L134">
        <v>0</v>
      </c>
      <c r="M134" s="13">
        <f t="shared" si="8"/>
        <v>0</v>
      </c>
      <c r="N134" s="14">
        <v>30.1</v>
      </c>
      <c r="O134" s="14">
        <v>33.799999999999997</v>
      </c>
      <c r="P134" s="14">
        <v>27.7</v>
      </c>
      <c r="Q134" s="21">
        <v>18.7833333333</v>
      </c>
      <c r="R134" s="21">
        <v>2.4333333333000002</v>
      </c>
      <c r="S134" s="21">
        <v>3.3333333333000001</v>
      </c>
      <c r="T134" s="21">
        <v>24.566666666700002</v>
      </c>
      <c r="W134" s="18" t="str">
        <f t="shared" si="9"/>
        <v xml:space="preserve"> </v>
      </c>
      <c r="Y134">
        <v>37</v>
      </c>
      <c r="Z134">
        <v>6</v>
      </c>
      <c r="AA134">
        <v>10</v>
      </c>
      <c r="AB134">
        <v>7</v>
      </c>
      <c r="AC134">
        <v>20</v>
      </c>
      <c r="AD134">
        <v>10</v>
      </c>
      <c r="AE134">
        <v>0</v>
      </c>
      <c r="AF134">
        <v>0</v>
      </c>
      <c r="AG134" s="13">
        <f t="shared" si="10"/>
        <v>0</v>
      </c>
      <c r="AH134" s="14">
        <v>29.7</v>
      </c>
      <c r="AI134" s="14">
        <v>33.6</v>
      </c>
      <c r="AJ134" s="14">
        <v>27.1</v>
      </c>
      <c r="AK134" s="21">
        <v>19.3</v>
      </c>
      <c r="AL134" s="21">
        <v>2.4166666666999999</v>
      </c>
      <c r="AM134" s="21">
        <v>3</v>
      </c>
      <c r="AN134" s="21">
        <v>24.733333333299999</v>
      </c>
      <c r="AQ134" s="18" t="str">
        <f t="shared" si="11"/>
        <v xml:space="preserve"> </v>
      </c>
    </row>
    <row r="135" spans="1:44" x14ac:dyDescent="0.2">
      <c r="A135" s="12" t="s">
        <v>819</v>
      </c>
      <c r="B135" s="12" t="s">
        <v>820</v>
      </c>
      <c r="C135" t="s">
        <v>169</v>
      </c>
      <c r="D135" s="12" t="s">
        <v>178</v>
      </c>
      <c r="E135">
        <v>1</v>
      </c>
      <c r="F135">
        <v>0</v>
      </c>
      <c r="G135">
        <v>0</v>
      </c>
      <c r="H135">
        <v>-3</v>
      </c>
      <c r="I135">
        <v>0</v>
      </c>
      <c r="J135">
        <v>0</v>
      </c>
      <c r="K135">
        <v>0</v>
      </c>
      <c r="L135">
        <v>0</v>
      </c>
      <c r="M135" s="13">
        <f t="shared" si="8"/>
        <v>0</v>
      </c>
      <c r="N135" s="14">
        <v>25.9</v>
      </c>
      <c r="O135" s="14">
        <v>32.799999999999997</v>
      </c>
      <c r="P135" s="14">
        <v>21.3</v>
      </c>
      <c r="Q135" s="21">
        <v>10.7833333333</v>
      </c>
      <c r="R135" s="21">
        <v>0</v>
      </c>
      <c r="S135" s="21">
        <v>0</v>
      </c>
      <c r="T135" s="21">
        <v>10.7833333333</v>
      </c>
      <c r="W135" s="18" t="str">
        <f t="shared" si="9"/>
        <v xml:space="preserve"> 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13">
        <f t="shared" si="10"/>
        <v>0</v>
      </c>
      <c r="AH135" s="14">
        <v>0</v>
      </c>
      <c r="AI135" s="14">
        <v>0</v>
      </c>
      <c r="AJ135" s="14">
        <v>0</v>
      </c>
      <c r="AK135" s="21">
        <v>0</v>
      </c>
      <c r="AL135" s="21">
        <v>0</v>
      </c>
      <c r="AM135" s="21">
        <v>0</v>
      </c>
      <c r="AN135" s="21">
        <v>0</v>
      </c>
      <c r="AQ135" s="18" t="str">
        <f t="shared" si="11"/>
        <v xml:space="preserve"> </v>
      </c>
    </row>
    <row r="136" spans="1:44" x14ac:dyDescent="0.2">
      <c r="A136" s="12" t="s">
        <v>823</v>
      </c>
      <c r="B136" s="12" t="s">
        <v>824</v>
      </c>
      <c r="C136" t="s">
        <v>393</v>
      </c>
      <c r="D136" s="12" t="s">
        <v>148</v>
      </c>
      <c r="E136">
        <v>40</v>
      </c>
      <c r="F136">
        <v>9</v>
      </c>
      <c r="G136">
        <v>10</v>
      </c>
      <c r="H136">
        <v>-8</v>
      </c>
      <c r="I136">
        <v>20</v>
      </c>
      <c r="J136">
        <v>7</v>
      </c>
      <c r="K136">
        <v>35</v>
      </c>
      <c r="L136">
        <v>35</v>
      </c>
      <c r="M136" s="13">
        <f t="shared" si="8"/>
        <v>0.5</v>
      </c>
      <c r="N136" s="14">
        <v>28</v>
      </c>
      <c r="O136" s="14">
        <v>32.5</v>
      </c>
      <c r="P136" s="14">
        <v>25</v>
      </c>
      <c r="Q136" s="21">
        <v>10.5333333333</v>
      </c>
      <c r="R136" s="21">
        <v>3.6</v>
      </c>
      <c r="S136" s="21">
        <v>0.41666666670000002</v>
      </c>
      <c r="T136" s="21">
        <v>14.5666666667</v>
      </c>
      <c r="U136">
        <v>4</v>
      </c>
      <c r="V136">
        <v>1</v>
      </c>
      <c r="W136" s="18">
        <f t="shared" si="9"/>
        <v>0.25</v>
      </c>
      <c r="X136">
        <v>1</v>
      </c>
      <c r="Y136">
        <v>39</v>
      </c>
      <c r="Z136">
        <v>4</v>
      </c>
      <c r="AA136">
        <v>12</v>
      </c>
      <c r="AB136">
        <v>-13</v>
      </c>
      <c r="AC136">
        <v>18</v>
      </c>
      <c r="AD136">
        <v>9</v>
      </c>
      <c r="AE136">
        <v>29</v>
      </c>
      <c r="AF136">
        <v>33</v>
      </c>
      <c r="AG136" s="13">
        <f t="shared" si="10"/>
        <v>0.46774193548387094</v>
      </c>
      <c r="AH136" s="14">
        <v>28.5</v>
      </c>
      <c r="AI136" s="14">
        <v>32.9</v>
      </c>
      <c r="AJ136" s="14">
        <v>25.5</v>
      </c>
      <c r="AK136" s="21">
        <v>11.8666666667</v>
      </c>
      <c r="AL136" s="21">
        <v>3.1</v>
      </c>
      <c r="AM136" s="21">
        <v>0.68333333330000001</v>
      </c>
      <c r="AN136" s="21">
        <v>15.666666666699999</v>
      </c>
      <c r="AO136">
        <v>1</v>
      </c>
      <c r="AP136">
        <v>0</v>
      </c>
      <c r="AQ136" s="18">
        <f t="shared" si="11"/>
        <v>0</v>
      </c>
      <c r="AR136">
        <v>0</v>
      </c>
    </row>
    <row r="137" spans="1:44" x14ac:dyDescent="0.2">
      <c r="A137" s="12" t="s">
        <v>160</v>
      </c>
      <c r="B137" s="12" t="s">
        <v>827</v>
      </c>
      <c r="C137" t="s">
        <v>210</v>
      </c>
      <c r="D137" s="12" t="s">
        <v>156</v>
      </c>
      <c r="E137">
        <v>41</v>
      </c>
      <c r="F137">
        <v>6</v>
      </c>
      <c r="G137">
        <v>12</v>
      </c>
      <c r="H137">
        <v>-6</v>
      </c>
      <c r="I137">
        <v>20</v>
      </c>
      <c r="J137">
        <v>10</v>
      </c>
      <c r="K137">
        <v>20</v>
      </c>
      <c r="L137">
        <v>26</v>
      </c>
      <c r="M137" s="13">
        <f t="shared" si="8"/>
        <v>0.43478260869565216</v>
      </c>
      <c r="N137" s="14">
        <v>28.9</v>
      </c>
      <c r="O137" s="14">
        <v>32.5</v>
      </c>
      <c r="P137" s="14">
        <v>26.4</v>
      </c>
      <c r="Q137" s="21">
        <v>12.7166666667</v>
      </c>
      <c r="R137" s="21">
        <v>0.91666666670000008</v>
      </c>
      <c r="S137" s="21">
        <v>1.7166666667000001</v>
      </c>
      <c r="T137" s="21">
        <v>15.3833333333</v>
      </c>
      <c r="U137">
        <v>0</v>
      </c>
      <c r="V137">
        <v>0</v>
      </c>
      <c r="W137" s="18" t="str">
        <f t="shared" si="9"/>
        <v xml:space="preserve"> </v>
      </c>
      <c r="X137">
        <v>0</v>
      </c>
      <c r="Y137">
        <v>41</v>
      </c>
      <c r="Z137">
        <v>9</v>
      </c>
      <c r="AA137">
        <v>15</v>
      </c>
      <c r="AB137">
        <v>10</v>
      </c>
      <c r="AC137">
        <v>16</v>
      </c>
      <c r="AD137">
        <v>8</v>
      </c>
      <c r="AE137">
        <v>18</v>
      </c>
      <c r="AF137">
        <v>23</v>
      </c>
      <c r="AG137" s="13">
        <f t="shared" si="10"/>
        <v>0.43902439024390244</v>
      </c>
      <c r="AH137" s="14">
        <v>28</v>
      </c>
      <c r="AI137" s="14">
        <v>32</v>
      </c>
      <c r="AJ137" s="14">
        <v>25.4</v>
      </c>
      <c r="AK137" s="21">
        <v>12.983333333299999</v>
      </c>
      <c r="AL137" s="21">
        <v>0.75</v>
      </c>
      <c r="AM137" s="21">
        <v>1.7000000000000002</v>
      </c>
      <c r="AN137" s="21">
        <v>15.45</v>
      </c>
      <c r="AO137">
        <v>1</v>
      </c>
      <c r="AP137">
        <v>0</v>
      </c>
      <c r="AQ137" s="18">
        <f t="shared" si="11"/>
        <v>0</v>
      </c>
      <c r="AR137">
        <v>0</v>
      </c>
    </row>
    <row r="138" spans="1:44" x14ac:dyDescent="0.2">
      <c r="A138" s="12" t="s">
        <v>654</v>
      </c>
      <c r="B138" s="12" t="s">
        <v>831</v>
      </c>
      <c r="C138" t="s">
        <v>460</v>
      </c>
      <c r="D138" s="12" t="s">
        <v>170</v>
      </c>
      <c r="E138">
        <v>40</v>
      </c>
      <c r="F138">
        <v>3</v>
      </c>
      <c r="G138">
        <v>9</v>
      </c>
      <c r="H138">
        <v>11</v>
      </c>
      <c r="I138">
        <v>19</v>
      </c>
      <c r="J138">
        <v>5</v>
      </c>
      <c r="K138">
        <v>78</v>
      </c>
      <c r="L138">
        <v>69</v>
      </c>
      <c r="M138" s="13">
        <f t="shared" si="8"/>
        <v>0.53061224489795922</v>
      </c>
      <c r="N138" s="14">
        <v>27.1</v>
      </c>
      <c r="O138" s="14">
        <v>32.4</v>
      </c>
      <c r="P138" s="14">
        <v>23.6</v>
      </c>
      <c r="Q138" s="21">
        <v>9.6</v>
      </c>
      <c r="R138" s="21">
        <v>1.6666666699999999E-2</v>
      </c>
      <c r="S138" s="21">
        <v>1.6666666699999999E-2</v>
      </c>
      <c r="T138" s="21">
        <v>9.6666666666999994</v>
      </c>
      <c r="W138" s="18" t="str">
        <f t="shared" si="9"/>
        <v xml:space="preserve"> </v>
      </c>
      <c r="Y138">
        <v>40</v>
      </c>
      <c r="Z138">
        <v>2</v>
      </c>
      <c r="AA138">
        <v>6</v>
      </c>
      <c r="AB138">
        <v>-8</v>
      </c>
      <c r="AC138">
        <v>26</v>
      </c>
      <c r="AD138">
        <v>10</v>
      </c>
      <c r="AE138">
        <v>98</v>
      </c>
      <c r="AF138">
        <v>86</v>
      </c>
      <c r="AG138" s="13">
        <f t="shared" si="10"/>
        <v>0.53260869565217395</v>
      </c>
      <c r="AH138" s="14">
        <v>27.9</v>
      </c>
      <c r="AI138" s="14">
        <v>32.6</v>
      </c>
      <c r="AJ138" s="14">
        <v>24.7</v>
      </c>
      <c r="AK138" s="21">
        <v>9.65</v>
      </c>
      <c r="AL138" s="21">
        <v>1.6666666699999999E-2</v>
      </c>
      <c r="AM138" s="21">
        <v>6.6666666700000002E-2</v>
      </c>
      <c r="AN138" s="21">
        <v>9.75</v>
      </c>
      <c r="AQ138" s="18" t="str">
        <f t="shared" si="11"/>
        <v xml:space="preserve"> </v>
      </c>
    </row>
    <row r="139" spans="1:44" x14ac:dyDescent="0.2">
      <c r="A139" s="12" t="s">
        <v>833</v>
      </c>
      <c r="B139" s="12" t="s">
        <v>834</v>
      </c>
      <c r="C139" t="s">
        <v>300</v>
      </c>
      <c r="D139" s="12" t="s">
        <v>170</v>
      </c>
      <c r="E139">
        <v>39</v>
      </c>
      <c r="F139">
        <v>3</v>
      </c>
      <c r="G139">
        <v>8</v>
      </c>
      <c r="H139">
        <v>-7</v>
      </c>
      <c r="I139">
        <v>18</v>
      </c>
      <c r="J139">
        <v>9</v>
      </c>
      <c r="K139">
        <v>258</v>
      </c>
      <c r="L139">
        <v>232</v>
      </c>
      <c r="M139" s="13">
        <f t="shared" si="8"/>
        <v>0.52653061224489794</v>
      </c>
      <c r="N139" s="14">
        <v>27.6</v>
      </c>
      <c r="O139" s="14">
        <v>32.5</v>
      </c>
      <c r="P139" s="14">
        <v>24.3</v>
      </c>
      <c r="Q139" s="21">
        <v>11</v>
      </c>
      <c r="R139" s="21">
        <v>0.2333333333</v>
      </c>
      <c r="S139" s="21">
        <v>2.2666666666999999</v>
      </c>
      <c r="T139" s="21">
        <v>13.5333333333</v>
      </c>
      <c r="U139">
        <v>0</v>
      </c>
      <c r="V139">
        <v>0</v>
      </c>
      <c r="W139" s="18" t="str">
        <f t="shared" si="9"/>
        <v xml:space="preserve"> </v>
      </c>
      <c r="X139">
        <v>0</v>
      </c>
      <c r="Y139">
        <v>41</v>
      </c>
      <c r="Z139">
        <v>3</v>
      </c>
      <c r="AA139">
        <v>2</v>
      </c>
      <c r="AB139">
        <v>-5</v>
      </c>
      <c r="AC139">
        <v>12</v>
      </c>
      <c r="AD139">
        <v>6</v>
      </c>
      <c r="AE139">
        <v>231</v>
      </c>
      <c r="AF139">
        <v>290</v>
      </c>
      <c r="AG139" s="13">
        <f t="shared" si="10"/>
        <v>0.44337811900191937</v>
      </c>
      <c r="AH139" s="14">
        <v>27</v>
      </c>
      <c r="AI139" s="14">
        <v>31.6</v>
      </c>
      <c r="AJ139" s="14">
        <v>23.9</v>
      </c>
      <c r="AK139" s="21">
        <v>10.45</v>
      </c>
      <c r="AL139" s="21">
        <v>0.18333333330000001</v>
      </c>
      <c r="AM139" s="21">
        <v>2.5666666666999998</v>
      </c>
      <c r="AN139" s="21">
        <v>13.2166666667</v>
      </c>
      <c r="AO139">
        <v>1</v>
      </c>
      <c r="AP139">
        <v>1</v>
      </c>
      <c r="AQ139" s="18">
        <f t="shared" si="11"/>
        <v>1</v>
      </c>
      <c r="AR139">
        <v>0</v>
      </c>
    </row>
    <row r="140" spans="1:44" x14ac:dyDescent="0.2">
      <c r="A140" s="12" t="s">
        <v>275</v>
      </c>
      <c r="B140" s="12" t="s">
        <v>838</v>
      </c>
      <c r="C140" t="s">
        <v>112</v>
      </c>
      <c r="D140" s="12" t="s">
        <v>148</v>
      </c>
      <c r="E140">
        <v>28</v>
      </c>
      <c r="F140">
        <v>4</v>
      </c>
      <c r="G140">
        <v>2</v>
      </c>
      <c r="H140">
        <v>-9</v>
      </c>
      <c r="I140">
        <v>36</v>
      </c>
      <c r="J140">
        <v>12</v>
      </c>
      <c r="K140">
        <v>3</v>
      </c>
      <c r="L140">
        <v>8</v>
      </c>
      <c r="M140" s="13">
        <f t="shared" si="8"/>
        <v>0.27272727272727271</v>
      </c>
      <c r="N140" s="14">
        <v>28.6</v>
      </c>
      <c r="O140" s="14">
        <v>32.799999999999997</v>
      </c>
      <c r="P140" s="14">
        <v>25.8</v>
      </c>
      <c r="Q140" s="21">
        <v>14.4333333333</v>
      </c>
      <c r="R140" s="21">
        <v>0.96666666670000001</v>
      </c>
      <c r="S140" s="21">
        <v>0</v>
      </c>
      <c r="T140" s="21">
        <v>15.416666666699999</v>
      </c>
      <c r="U140">
        <v>1</v>
      </c>
      <c r="V140">
        <v>0</v>
      </c>
      <c r="W140" s="18">
        <f t="shared" si="9"/>
        <v>0</v>
      </c>
      <c r="X140">
        <v>0</v>
      </c>
      <c r="Y140">
        <v>32</v>
      </c>
      <c r="Z140">
        <v>1</v>
      </c>
      <c r="AA140">
        <v>4</v>
      </c>
      <c r="AB140">
        <v>-5</v>
      </c>
      <c r="AC140">
        <v>57</v>
      </c>
      <c r="AD140">
        <v>17</v>
      </c>
      <c r="AE140">
        <v>5</v>
      </c>
      <c r="AF140">
        <v>5</v>
      </c>
      <c r="AG140" s="13">
        <f t="shared" si="10"/>
        <v>0.5</v>
      </c>
      <c r="AH140" s="14">
        <v>28.4</v>
      </c>
      <c r="AI140" s="14">
        <v>32.6</v>
      </c>
      <c r="AJ140" s="14">
        <v>25.5</v>
      </c>
      <c r="AK140" s="21">
        <v>13.65</v>
      </c>
      <c r="AL140" s="21">
        <v>1.1333333333</v>
      </c>
      <c r="AM140" s="21">
        <v>0</v>
      </c>
      <c r="AN140" s="21">
        <v>14.8</v>
      </c>
      <c r="AO140">
        <v>1</v>
      </c>
      <c r="AP140">
        <v>0</v>
      </c>
      <c r="AQ140" s="18">
        <f t="shared" si="11"/>
        <v>0</v>
      </c>
      <c r="AR140">
        <v>0</v>
      </c>
    </row>
    <row r="141" spans="1:44" x14ac:dyDescent="0.2">
      <c r="A141" s="12" t="s">
        <v>184</v>
      </c>
      <c r="B141" s="12" t="s">
        <v>843</v>
      </c>
      <c r="C141" t="s">
        <v>122</v>
      </c>
      <c r="D141" s="12" t="s">
        <v>148</v>
      </c>
      <c r="E141">
        <v>27</v>
      </c>
      <c r="F141">
        <v>2</v>
      </c>
      <c r="G141">
        <v>1</v>
      </c>
      <c r="H141">
        <v>-9</v>
      </c>
      <c r="I141">
        <v>20</v>
      </c>
      <c r="J141">
        <v>9</v>
      </c>
      <c r="K141">
        <v>8</v>
      </c>
      <c r="L141">
        <v>8</v>
      </c>
      <c r="M141" s="13">
        <f t="shared" si="8"/>
        <v>0.5</v>
      </c>
      <c r="N141" s="14">
        <v>28</v>
      </c>
      <c r="O141" s="14">
        <v>32.700000000000003</v>
      </c>
      <c r="P141" s="14">
        <v>24.9</v>
      </c>
      <c r="Q141" s="21">
        <v>11.3</v>
      </c>
      <c r="R141" s="21">
        <v>1.3333333333000001</v>
      </c>
      <c r="S141" s="21">
        <v>1.3333333333000001</v>
      </c>
      <c r="T141" s="21">
        <v>13.983333333299999</v>
      </c>
      <c r="W141" s="18" t="str">
        <f t="shared" si="9"/>
        <v xml:space="preserve"> </v>
      </c>
      <c r="Y141">
        <v>25</v>
      </c>
      <c r="Z141">
        <v>2</v>
      </c>
      <c r="AA141">
        <v>3</v>
      </c>
      <c r="AB141">
        <v>-2</v>
      </c>
      <c r="AC141">
        <v>11</v>
      </c>
      <c r="AD141">
        <v>4</v>
      </c>
      <c r="AE141">
        <v>4</v>
      </c>
      <c r="AF141">
        <v>2</v>
      </c>
      <c r="AG141" s="13">
        <f t="shared" si="10"/>
        <v>0.66666666666666663</v>
      </c>
      <c r="AH141" s="14">
        <v>28.1</v>
      </c>
      <c r="AI141" s="14">
        <v>31.9</v>
      </c>
      <c r="AJ141" s="14">
        <v>25.6</v>
      </c>
      <c r="AK141" s="21">
        <v>10.35</v>
      </c>
      <c r="AL141" s="21">
        <v>1.6666666667000001</v>
      </c>
      <c r="AM141" s="21">
        <v>1.7666666666999999</v>
      </c>
      <c r="AN141" s="21">
        <v>13.8</v>
      </c>
      <c r="AQ141" s="18" t="str">
        <f t="shared" si="11"/>
        <v xml:space="preserve"> </v>
      </c>
    </row>
    <row r="142" spans="1:44" x14ac:dyDescent="0.2">
      <c r="A142" s="12" t="s">
        <v>848</v>
      </c>
      <c r="B142" s="12" t="s">
        <v>849</v>
      </c>
      <c r="C142" t="s">
        <v>330</v>
      </c>
      <c r="D142" s="12" t="s">
        <v>132</v>
      </c>
      <c r="E142">
        <v>38</v>
      </c>
      <c r="F142">
        <v>1</v>
      </c>
      <c r="G142">
        <v>4</v>
      </c>
      <c r="H142">
        <v>-3</v>
      </c>
      <c r="I142">
        <v>2</v>
      </c>
      <c r="J142">
        <v>1</v>
      </c>
      <c r="K142">
        <v>163</v>
      </c>
      <c r="L142">
        <v>206</v>
      </c>
      <c r="M142" s="13">
        <f t="shared" si="8"/>
        <v>0.44173441734417346</v>
      </c>
      <c r="N142" s="14">
        <v>26.4</v>
      </c>
      <c r="O142" s="14">
        <v>31.8</v>
      </c>
      <c r="P142" s="14">
        <v>22.6</v>
      </c>
      <c r="Q142" s="21">
        <v>8.0666666666999998</v>
      </c>
      <c r="R142" s="21">
        <v>1.6666666699999999E-2</v>
      </c>
      <c r="S142" s="21">
        <v>2.2999999999999998</v>
      </c>
      <c r="T142" s="21">
        <v>10.4</v>
      </c>
      <c r="W142" s="18" t="str">
        <f t="shared" si="9"/>
        <v xml:space="preserve"> </v>
      </c>
      <c r="Y142">
        <v>38</v>
      </c>
      <c r="Z142">
        <v>0</v>
      </c>
      <c r="AA142">
        <v>2</v>
      </c>
      <c r="AB142">
        <v>-8</v>
      </c>
      <c r="AC142">
        <v>15</v>
      </c>
      <c r="AD142">
        <v>6</v>
      </c>
      <c r="AE142">
        <v>168</v>
      </c>
      <c r="AF142">
        <v>182</v>
      </c>
      <c r="AG142" s="13">
        <f t="shared" si="10"/>
        <v>0.48</v>
      </c>
      <c r="AH142" s="14">
        <v>26.3</v>
      </c>
      <c r="AI142" s="14">
        <v>30.9</v>
      </c>
      <c r="AJ142" s="14">
        <v>23.3</v>
      </c>
      <c r="AK142" s="21">
        <v>7.8666666667000005</v>
      </c>
      <c r="AL142" s="21">
        <v>0.1</v>
      </c>
      <c r="AM142" s="21">
        <v>2.7333333333000001</v>
      </c>
      <c r="AN142" s="21">
        <v>10.7166666667</v>
      </c>
      <c r="AQ142" s="18" t="str">
        <f t="shared" si="11"/>
        <v xml:space="preserve"> </v>
      </c>
    </row>
    <row r="143" spans="1:44" x14ac:dyDescent="0.2">
      <c r="A143" s="12" t="s">
        <v>654</v>
      </c>
      <c r="B143" s="12" t="s">
        <v>853</v>
      </c>
      <c r="C143" t="s">
        <v>684</v>
      </c>
      <c r="D143" s="12" t="s">
        <v>156</v>
      </c>
      <c r="E143">
        <v>36</v>
      </c>
      <c r="F143">
        <v>1</v>
      </c>
      <c r="G143">
        <v>2</v>
      </c>
      <c r="H143">
        <v>-1</v>
      </c>
      <c r="I143">
        <v>51</v>
      </c>
      <c r="J143">
        <v>15</v>
      </c>
      <c r="K143">
        <v>1</v>
      </c>
      <c r="L143">
        <v>4</v>
      </c>
      <c r="M143" s="13">
        <f t="shared" si="8"/>
        <v>0.2</v>
      </c>
      <c r="N143" s="14">
        <v>27.6</v>
      </c>
      <c r="O143" s="14">
        <v>32.200000000000003</v>
      </c>
      <c r="P143" s="14">
        <v>24.4</v>
      </c>
      <c r="Q143" s="21">
        <v>9.4333333333000002</v>
      </c>
      <c r="R143" s="21">
        <v>0.2</v>
      </c>
      <c r="S143" s="21">
        <v>0.28333333329999999</v>
      </c>
      <c r="T143" s="21">
        <v>9.9499999999999993</v>
      </c>
      <c r="W143" s="18" t="str">
        <f t="shared" si="9"/>
        <v xml:space="preserve"> </v>
      </c>
      <c r="Y143">
        <v>35</v>
      </c>
      <c r="Z143">
        <v>2</v>
      </c>
      <c r="AA143">
        <v>3</v>
      </c>
      <c r="AB143">
        <v>7</v>
      </c>
      <c r="AC143">
        <v>30</v>
      </c>
      <c r="AD143">
        <v>12</v>
      </c>
      <c r="AE143">
        <v>5</v>
      </c>
      <c r="AF143">
        <v>2</v>
      </c>
      <c r="AG143" s="13">
        <f t="shared" si="10"/>
        <v>0.7142857142857143</v>
      </c>
      <c r="AH143" s="14">
        <v>27</v>
      </c>
      <c r="AI143" s="14">
        <v>31.6</v>
      </c>
      <c r="AJ143" s="14">
        <v>23.9</v>
      </c>
      <c r="AK143" s="21">
        <v>9.9499999999999993</v>
      </c>
      <c r="AL143" s="21">
        <v>0.1</v>
      </c>
      <c r="AM143" s="21">
        <v>0.31666666669999999</v>
      </c>
      <c r="AN143" s="21">
        <v>10.3833333333</v>
      </c>
      <c r="AQ143" s="18" t="str">
        <f t="shared" si="11"/>
        <v xml:space="preserve"> </v>
      </c>
    </row>
    <row r="144" spans="1:44" x14ac:dyDescent="0.2">
      <c r="A144" s="12" t="s">
        <v>857</v>
      </c>
      <c r="B144" s="12" t="s">
        <v>858</v>
      </c>
      <c r="C144" t="s">
        <v>169</v>
      </c>
      <c r="D144" s="12" t="s">
        <v>178</v>
      </c>
      <c r="E144">
        <v>16</v>
      </c>
      <c r="F144">
        <v>2</v>
      </c>
      <c r="G144">
        <v>7</v>
      </c>
      <c r="H144">
        <v>1</v>
      </c>
      <c r="I144">
        <v>10</v>
      </c>
      <c r="J144">
        <v>5</v>
      </c>
      <c r="K144">
        <v>0</v>
      </c>
      <c r="L144">
        <v>0</v>
      </c>
      <c r="M144" s="13">
        <f t="shared" si="8"/>
        <v>0</v>
      </c>
      <c r="N144" s="14">
        <v>28.9</v>
      </c>
      <c r="O144" s="14">
        <v>33</v>
      </c>
      <c r="P144" s="14">
        <v>26.1</v>
      </c>
      <c r="Q144" s="21">
        <v>17.5333333333</v>
      </c>
      <c r="R144" s="21">
        <v>1.1166666667</v>
      </c>
      <c r="S144" s="21">
        <v>1.9</v>
      </c>
      <c r="T144" s="21">
        <v>20.566666666700002</v>
      </c>
      <c r="W144" s="18" t="str">
        <f t="shared" si="9"/>
        <v xml:space="preserve"> </v>
      </c>
      <c r="Y144">
        <v>16</v>
      </c>
      <c r="Z144">
        <v>0</v>
      </c>
      <c r="AA144">
        <v>3</v>
      </c>
      <c r="AB144">
        <v>-6</v>
      </c>
      <c r="AC144">
        <v>8</v>
      </c>
      <c r="AD144">
        <v>4</v>
      </c>
      <c r="AE144">
        <v>0</v>
      </c>
      <c r="AF144">
        <v>0</v>
      </c>
      <c r="AG144" s="13">
        <f t="shared" si="10"/>
        <v>0</v>
      </c>
      <c r="AH144" s="14">
        <v>28.7</v>
      </c>
      <c r="AI144" s="14">
        <v>32.799999999999997</v>
      </c>
      <c r="AJ144" s="14">
        <v>26</v>
      </c>
      <c r="AK144" s="21">
        <v>16.316666666700002</v>
      </c>
      <c r="AL144" s="21">
        <v>1.5</v>
      </c>
      <c r="AM144" s="21">
        <v>1.1333333333</v>
      </c>
      <c r="AN144" s="21">
        <v>18.983333333299999</v>
      </c>
      <c r="AQ144" s="18" t="str">
        <f t="shared" si="11"/>
        <v xml:space="preserve"> </v>
      </c>
    </row>
    <row r="145" spans="1:44" x14ac:dyDescent="0.2">
      <c r="A145" s="12" t="s">
        <v>861</v>
      </c>
      <c r="B145" s="12" t="s">
        <v>862</v>
      </c>
      <c r="C145" t="s">
        <v>432</v>
      </c>
      <c r="D145" s="12" t="s">
        <v>156</v>
      </c>
      <c r="E145">
        <v>22</v>
      </c>
      <c r="F145">
        <v>4</v>
      </c>
      <c r="G145">
        <v>12</v>
      </c>
      <c r="H145">
        <v>-1</v>
      </c>
      <c r="I145">
        <v>9</v>
      </c>
      <c r="J145">
        <v>3</v>
      </c>
      <c r="K145">
        <v>0</v>
      </c>
      <c r="L145">
        <v>2</v>
      </c>
      <c r="M145" s="13">
        <f t="shared" si="8"/>
        <v>0</v>
      </c>
      <c r="N145" s="14">
        <v>28.5</v>
      </c>
      <c r="O145" s="14">
        <v>32.799999999999997</v>
      </c>
      <c r="P145" s="14">
        <v>25.6</v>
      </c>
      <c r="Q145" s="21">
        <v>13.916666666699999</v>
      </c>
      <c r="R145" s="21">
        <v>2.3166666666999998</v>
      </c>
      <c r="S145" s="21">
        <v>0</v>
      </c>
      <c r="T145" s="21">
        <v>16.25</v>
      </c>
      <c r="U145">
        <v>3</v>
      </c>
      <c r="V145">
        <v>0</v>
      </c>
      <c r="W145" s="18">
        <f t="shared" si="9"/>
        <v>0</v>
      </c>
      <c r="X145">
        <v>0</v>
      </c>
      <c r="Y145">
        <v>21</v>
      </c>
      <c r="Z145">
        <v>3</v>
      </c>
      <c r="AA145">
        <v>7</v>
      </c>
      <c r="AB145">
        <v>-9</v>
      </c>
      <c r="AC145">
        <v>24</v>
      </c>
      <c r="AD145">
        <v>6</v>
      </c>
      <c r="AE145">
        <v>1</v>
      </c>
      <c r="AF145">
        <v>0</v>
      </c>
      <c r="AG145" s="13">
        <f t="shared" si="10"/>
        <v>1</v>
      </c>
      <c r="AH145" s="14">
        <v>28.4</v>
      </c>
      <c r="AI145" s="14">
        <v>32.700000000000003</v>
      </c>
      <c r="AJ145" s="14">
        <v>25.6</v>
      </c>
      <c r="AK145" s="21">
        <v>13.916666666699999</v>
      </c>
      <c r="AL145" s="21">
        <v>2.0499999999999998</v>
      </c>
      <c r="AM145" s="21">
        <v>0</v>
      </c>
      <c r="AN145" s="21">
        <v>16</v>
      </c>
      <c r="AO145">
        <v>2</v>
      </c>
      <c r="AP145">
        <v>0</v>
      </c>
      <c r="AQ145" s="18">
        <f t="shared" si="11"/>
        <v>0</v>
      </c>
      <c r="AR145">
        <v>0</v>
      </c>
    </row>
    <row r="146" spans="1:44" x14ac:dyDescent="0.2">
      <c r="A146" s="12" t="s">
        <v>866</v>
      </c>
      <c r="B146" s="12" t="s">
        <v>867</v>
      </c>
      <c r="C146" t="s">
        <v>343</v>
      </c>
      <c r="D146" s="12" t="s">
        <v>156</v>
      </c>
      <c r="E146">
        <v>26</v>
      </c>
      <c r="F146">
        <v>1</v>
      </c>
      <c r="G146">
        <v>2</v>
      </c>
      <c r="H146">
        <v>-1</v>
      </c>
      <c r="I146">
        <v>76</v>
      </c>
      <c r="J146">
        <v>22</v>
      </c>
      <c r="K146">
        <v>0</v>
      </c>
      <c r="L146">
        <v>0</v>
      </c>
      <c r="M146" s="13">
        <f t="shared" si="8"/>
        <v>0</v>
      </c>
      <c r="N146" s="14">
        <v>26.3</v>
      </c>
      <c r="O146" s="14">
        <v>32.1</v>
      </c>
      <c r="P146" s="14">
        <v>22.4</v>
      </c>
      <c r="Q146" s="21">
        <v>8.1833333333000002</v>
      </c>
      <c r="R146" s="21">
        <v>0</v>
      </c>
      <c r="S146" s="21">
        <v>0.21666666670000001</v>
      </c>
      <c r="T146" s="21">
        <v>8.4333333333000002</v>
      </c>
      <c r="W146" s="18" t="str">
        <f t="shared" si="9"/>
        <v xml:space="preserve"> </v>
      </c>
      <c r="Y146">
        <v>32</v>
      </c>
      <c r="Z146">
        <v>2</v>
      </c>
      <c r="AA146">
        <v>2</v>
      </c>
      <c r="AB146">
        <v>-6</v>
      </c>
      <c r="AC146">
        <v>90</v>
      </c>
      <c r="AD146">
        <v>25</v>
      </c>
      <c r="AE146">
        <v>0</v>
      </c>
      <c r="AF146">
        <v>0</v>
      </c>
      <c r="AG146" s="13">
        <f t="shared" si="10"/>
        <v>0</v>
      </c>
      <c r="AH146" s="14">
        <v>26.8</v>
      </c>
      <c r="AI146" s="14">
        <v>31.4</v>
      </c>
      <c r="AJ146" s="14">
        <v>23.6</v>
      </c>
      <c r="AK146" s="21">
        <v>8.2833333332999999</v>
      </c>
      <c r="AL146" s="21">
        <v>3.3333333300000004E-2</v>
      </c>
      <c r="AM146" s="21">
        <v>0.1166666667</v>
      </c>
      <c r="AN146" s="21">
        <v>8.4666666667000001</v>
      </c>
      <c r="AQ146" s="18" t="str">
        <f t="shared" si="11"/>
        <v xml:space="preserve"> </v>
      </c>
    </row>
    <row r="147" spans="1:44" x14ac:dyDescent="0.2">
      <c r="A147" s="12" t="s">
        <v>870</v>
      </c>
      <c r="B147" s="12" t="s">
        <v>871</v>
      </c>
      <c r="C147" t="s">
        <v>300</v>
      </c>
      <c r="D147" s="12" t="s">
        <v>148</v>
      </c>
      <c r="E147">
        <v>39</v>
      </c>
      <c r="F147">
        <v>6</v>
      </c>
      <c r="G147">
        <v>5</v>
      </c>
      <c r="H147">
        <v>-5</v>
      </c>
      <c r="I147">
        <v>20</v>
      </c>
      <c r="J147">
        <v>10</v>
      </c>
      <c r="K147">
        <v>6</v>
      </c>
      <c r="L147">
        <v>3</v>
      </c>
      <c r="M147" s="13">
        <f t="shared" si="8"/>
        <v>0.66666666666666663</v>
      </c>
      <c r="N147" s="14">
        <v>28.7</v>
      </c>
      <c r="O147" s="14">
        <v>32.700000000000003</v>
      </c>
      <c r="P147" s="14">
        <v>26.1</v>
      </c>
      <c r="Q147" s="21">
        <v>11.483333333299999</v>
      </c>
      <c r="R147" s="21">
        <v>1.2833333332999999</v>
      </c>
      <c r="S147" s="21">
        <v>1.6666666667000001</v>
      </c>
      <c r="T147" s="21">
        <v>14.45</v>
      </c>
      <c r="U147">
        <v>0</v>
      </c>
      <c r="V147">
        <v>0</v>
      </c>
      <c r="W147" s="18" t="str">
        <f t="shared" si="9"/>
        <v xml:space="preserve"> </v>
      </c>
      <c r="X147">
        <v>0</v>
      </c>
      <c r="Y147">
        <v>34</v>
      </c>
      <c r="Z147">
        <v>6</v>
      </c>
      <c r="AA147">
        <v>2</v>
      </c>
      <c r="AB147">
        <v>-4</v>
      </c>
      <c r="AC147">
        <v>30</v>
      </c>
      <c r="AD147">
        <v>11</v>
      </c>
      <c r="AE147">
        <v>1</v>
      </c>
      <c r="AF147">
        <v>6</v>
      </c>
      <c r="AG147" s="13">
        <f t="shared" si="10"/>
        <v>0.14285714285714285</v>
      </c>
      <c r="AH147" s="14">
        <v>28.1</v>
      </c>
      <c r="AI147" s="14">
        <v>32.1</v>
      </c>
      <c r="AJ147" s="14">
        <v>25.5</v>
      </c>
      <c r="AK147" s="21">
        <v>10.95</v>
      </c>
      <c r="AL147" s="21">
        <v>1.3166666667</v>
      </c>
      <c r="AM147" s="21">
        <v>1.8833333333</v>
      </c>
      <c r="AN147" s="21">
        <v>14.166666666699999</v>
      </c>
      <c r="AO147">
        <v>1</v>
      </c>
      <c r="AP147">
        <v>0</v>
      </c>
      <c r="AQ147" s="18">
        <f t="shared" si="11"/>
        <v>0</v>
      </c>
      <c r="AR147">
        <v>0</v>
      </c>
    </row>
    <row r="148" spans="1:44" x14ac:dyDescent="0.2">
      <c r="A148" s="12" t="s">
        <v>876</v>
      </c>
      <c r="B148" s="12" t="s">
        <v>877</v>
      </c>
      <c r="C148" t="s">
        <v>162</v>
      </c>
      <c r="D148" s="12" t="s">
        <v>178</v>
      </c>
      <c r="E148">
        <v>41</v>
      </c>
      <c r="F148">
        <v>3</v>
      </c>
      <c r="G148">
        <v>6</v>
      </c>
      <c r="H148">
        <v>2</v>
      </c>
      <c r="I148">
        <v>20</v>
      </c>
      <c r="J148">
        <v>10</v>
      </c>
      <c r="K148">
        <v>0</v>
      </c>
      <c r="L148">
        <v>0</v>
      </c>
      <c r="M148" s="13">
        <f t="shared" si="8"/>
        <v>0</v>
      </c>
      <c r="N148" s="14">
        <v>29.6</v>
      </c>
      <c r="O148" s="14">
        <v>33.4</v>
      </c>
      <c r="P148" s="14">
        <v>27.1</v>
      </c>
      <c r="Q148" s="21">
        <v>17.7</v>
      </c>
      <c r="R148" s="21">
        <v>0.2333333333</v>
      </c>
      <c r="S148" s="21">
        <v>3.8333333333000001</v>
      </c>
      <c r="T148" s="21">
        <v>21.7833333333</v>
      </c>
      <c r="W148" s="18" t="str">
        <f t="shared" si="9"/>
        <v xml:space="preserve"> </v>
      </c>
      <c r="Y148">
        <v>41</v>
      </c>
      <c r="Z148">
        <v>2</v>
      </c>
      <c r="AA148">
        <v>6</v>
      </c>
      <c r="AB148">
        <v>-8</v>
      </c>
      <c r="AC148">
        <v>43</v>
      </c>
      <c r="AD148">
        <v>16</v>
      </c>
      <c r="AE148">
        <v>0</v>
      </c>
      <c r="AF148">
        <v>0</v>
      </c>
      <c r="AG148" s="13">
        <f t="shared" si="10"/>
        <v>0</v>
      </c>
      <c r="AH148" s="14">
        <v>29.3</v>
      </c>
      <c r="AI148" s="14">
        <v>33.200000000000003</v>
      </c>
      <c r="AJ148" s="14">
        <v>26.7</v>
      </c>
      <c r="AK148" s="21">
        <v>18.733333333299999</v>
      </c>
      <c r="AL148" s="21">
        <v>0.2</v>
      </c>
      <c r="AM148" s="21">
        <v>4.1333333333000004</v>
      </c>
      <c r="AN148" s="21">
        <v>23.1</v>
      </c>
      <c r="AQ148" s="18" t="str">
        <f t="shared" si="11"/>
        <v xml:space="preserve"> </v>
      </c>
    </row>
    <row r="149" spans="1:44" x14ac:dyDescent="0.2">
      <c r="A149" s="12" t="s">
        <v>175</v>
      </c>
      <c r="B149" s="12" t="s">
        <v>880</v>
      </c>
      <c r="C149" t="s">
        <v>192</v>
      </c>
      <c r="D149" s="12" t="s">
        <v>170</v>
      </c>
      <c r="E149">
        <v>41</v>
      </c>
      <c r="F149">
        <v>13</v>
      </c>
      <c r="G149">
        <v>10</v>
      </c>
      <c r="H149">
        <v>8</v>
      </c>
      <c r="I149">
        <v>16</v>
      </c>
      <c r="J149">
        <v>8</v>
      </c>
      <c r="K149">
        <v>4</v>
      </c>
      <c r="L149">
        <v>6</v>
      </c>
      <c r="M149" s="13">
        <f t="shared" si="8"/>
        <v>0.4</v>
      </c>
      <c r="N149" s="14">
        <v>29.7</v>
      </c>
      <c r="O149" s="14">
        <v>32.799999999999997</v>
      </c>
      <c r="P149" s="14">
        <v>27.7</v>
      </c>
      <c r="Q149" s="21">
        <v>13.3833333333</v>
      </c>
      <c r="R149" s="21">
        <v>0.28333333329999999</v>
      </c>
      <c r="S149" s="21">
        <v>1.5833333333000001</v>
      </c>
      <c r="T149" s="21">
        <v>15.2833333333</v>
      </c>
      <c r="W149" s="18" t="str">
        <f t="shared" si="9"/>
        <v xml:space="preserve"> </v>
      </c>
      <c r="Y149">
        <v>41</v>
      </c>
      <c r="Z149">
        <v>8</v>
      </c>
      <c r="AA149">
        <v>11</v>
      </c>
      <c r="AB149">
        <v>5</v>
      </c>
      <c r="AC149">
        <v>10</v>
      </c>
      <c r="AD149">
        <v>5</v>
      </c>
      <c r="AE149">
        <v>7</v>
      </c>
      <c r="AF149">
        <v>10</v>
      </c>
      <c r="AG149" s="13">
        <f t="shared" si="10"/>
        <v>0.41176470588235292</v>
      </c>
      <c r="AH149" s="14">
        <v>28.7</v>
      </c>
      <c r="AI149" s="14">
        <v>32.700000000000003</v>
      </c>
      <c r="AJ149" s="14">
        <v>26</v>
      </c>
      <c r="AK149" s="21">
        <v>13.766666666700001</v>
      </c>
      <c r="AL149" s="21">
        <v>0.1333333333</v>
      </c>
      <c r="AM149" s="21">
        <v>1.5833333333000001</v>
      </c>
      <c r="AN149" s="21">
        <v>15.5</v>
      </c>
      <c r="AQ149" s="18" t="str">
        <f t="shared" si="11"/>
        <v xml:space="preserve"> </v>
      </c>
    </row>
    <row r="150" spans="1:44" x14ac:dyDescent="0.2">
      <c r="A150" s="12" t="s">
        <v>883</v>
      </c>
      <c r="B150" s="12" t="s">
        <v>884</v>
      </c>
      <c r="C150" t="s">
        <v>265</v>
      </c>
      <c r="D150" s="12" t="s">
        <v>178</v>
      </c>
      <c r="E150">
        <v>9</v>
      </c>
      <c r="F150">
        <v>0</v>
      </c>
      <c r="G150">
        <v>3</v>
      </c>
      <c r="H150">
        <v>0</v>
      </c>
      <c r="I150">
        <v>8</v>
      </c>
      <c r="J150">
        <v>4</v>
      </c>
      <c r="K150">
        <v>0</v>
      </c>
      <c r="L150">
        <v>0</v>
      </c>
      <c r="M150" s="13">
        <f t="shared" si="8"/>
        <v>0</v>
      </c>
      <c r="N150" s="14">
        <v>27.3</v>
      </c>
      <c r="O150" s="14">
        <v>32</v>
      </c>
      <c r="P150" s="14">
        <v>24.2</v>
      </c>
      <c r="Q150" s="21">
        <v>13.733333333299999</v>
      </c>
      <c r="R150" s="21">
        <v>1.55</v>
      </c>
      <c r="S150" s="21">
        <v>0</v>
      </c>
      <c r="T150" s="21">
        <v>15.3</v>
      </c>
      <c r="W150" s="18" t="str">
        <f t="shared" si="9"/>
        <v xml:space="preserve"> </v>
      </c>
      <c r="Y150">
        <v>16</v>
      </c>
      <c r="Z150">
        <v>1</v>
      </c>
      <c r="AA150">
        <v>0</v>
      </c>
      <c r="AB150">
        <v>-4</v>
      </c>
      <c r="AC150">
        <v>10</v>
      </c>
      <c r="AD150">
        <v>5</v>
      </c>
      <c r="AE150">
        <v>0</v>
      </c>
      <c r="AF150">
        <v>0</v>
      </c>
      <c r="AG150" s="13">
        <f t="shared" si="10"/>
        <v>0</v>
      </c>
      <c r="AH150" s="14">
        <v>27.8</v>
      </c>
      <c r="AI150" s="14">
        <v>32.5</v>
      </c>
      <c r="AJ150" s="14">
        <v>24.6</v>
      </c>
      <c r="AK150" s="21">
        <v>13.95</v>
      </c>
      <c r="AL150" s="21">
        <v>1.0833333332999999</v>
      </c>
      <c r="AM150" s="21">
        <v>1.6666666699999999E-2</v>
      </c>
      <c r="AN150" s="21">
        <v>15.0666666667</v>
      </c>
      <c r="AQ150" s="18" t="str">
        <f t="shared" si="11"/>
        <v xml:space="preserve"> </v>
      </c>
    </row>
    <row r="151" spans="1:44" x14ac:dyDescent="0.2">
      <c r="A151" s="12" t="s">
        <v>887</v>
      </c>
      <c r="B151" s="12" t="s">
        <v>888</v>
      </c>
      <c r="C151" t="s">
        <v>155</v>
      </c>
      <c r="D151" s="12" t="s">
        <v>140</v>
      </c>
      <c r="E151">
        <v>40</v>
      </c>
      <c r="F151">
        <v>8</v>
      </c>
      <c r="G151">
        <v>5</v>
      </c>
      <c r="H151">
        <v>-13</v>
      </c>
      <c r="I151">
        <v>14</v>
      </c>
      <c r="J151">
        <v>7</v>
      </c>
      <c r="K151">
        <v>131</v>
      </c>
      <c r="L151">
        <v>112</v>
      </c>
      <c r="M151" s="13">
        <f t="shared" si="8"/>
        <v>0.53909465020576131</v>
      </c>
      <c r="N151" s="14">
        <v>27.7</v>
      </c>
      <c r="O151" s="14">
        <v>32.700000000000003</v>
      </c>
      <c r="P151" s="14">
        <v>24.4</v>
      </c>
      <c r="Q151" s="21">
        <v>12.666666666699999</v>
      </c>
      <c r="R151" s="21">
        <v>1.4</v>
      </c>
      <c r="S151" s="21">
        <v>0.21666666670000001</v>
      </c>
      <c r="T151" s="21">
        <v>14.3166666667</v>
      </c>
      <c r="U151">
        <v>5</v>
      </c>
      <c r="V151">
        <v>1</v>
      </c>
      <c r="W151" s="18">
        <f t="shared" si="9"/>
        <v>0.2</v>
      </c>
      <c r="X151">
        <v>1</v>
      </c>
      <c r="Y151">
        <v>40</v>
      </c>
      <c r="Z151">
        <v>2</v>
      </c>
      <c r="AA151">
        <v>13</v>
      </c>
      <c r="AB151">
        <v>-4</v>
      </c>
      <c r="AC151">
        <v>20</v>
      </c>
      <c r="AD151">
        <v>10</v>
      </c>
      <c r="AE151">
        <v>83</v>
      </c>
      <c r="AF151">
        <v>115</v>
      </c>
      <c r="AG151" s="13">
        <f t="shared" si="10"/>
        <v>0.41919191919191917</v>
      </c>
      <c r="AH151" s="14">
        <v>28.1</v>
      </c>
      <c r="AI151" s="14">
        <v>32.5</v>
      </c>
      <c r="AJ151" s="14">
        <v>25.3</v>
      </c>
      <c r="AK151" s="21">
        <v>12.5</v>
      </c>
      <c r="AL151" s="21">
        <v>1.4</v>
      </c>
      <c r="AM151" s="21">
        <v>0.28333333329999999</v>
      </c>
      <c r="AN151" s="21">
        <v>14.2</v>
      </c>
      <c r="AO151">
        <v>4</v>
      </c>
      <c r="AP151">
        <v>3</v>
      </c>
      <c r="AQ151" s="18">
        <f t="shared" si="11"/>
        <v>0.75</v>
      </c>
      <c r="AR151">
        <v>0</v>
      </c>
    </row>
    <row r="152" spans="1:44" x14ac:dyDescent="0.2">
      <c r="A152" s="12" t="s">
        <v>891</v>
      </c>
      <c r="B152" s="12" t="s">
        <v>892</v>
      </c>
      <c r="C152" t="s">
        <v>393</v>
      </c>
      <c r="D152" s="12" t="s">
        <v>113</v>
      </c>
      <c r="E152">
        <v>38</v>
      </c>
      <c r="F152">
        <v>11</v>
      </c>
      <c r="G152">
        <v>8</v>
      </c>
      <c r="H152">
        <v>3</v>
      </c>
      <c r="I152">
        <v>16</v>
      </c>
      <c r="J152">
        <v>8</v>
      </c>
      <c r="K152">
        <v>12</v>
      </c>
      <c r="L152">
        <v>10</v>
      </c>
      <c r="M152" s="13">
        <f t="shared" si="8"/>
        <v>0.54545454545454541</v>
      </c>
      <c r="N152" s="14">
        <v>28.1</v>
      </c>
      <c r="O152" s="14">
        <v>32.700000000000003</v>
      </c>
      <c r="P152" s="14">
        <v>25.1</v>
      </c>
      <c r="Q152" s="21">
        <v>12.4333333333</v>
      </c>
      <c r="R152" s="21">
        <v>2.7833333332999999</v>
      </c>
      <c r="S152" s="21">
        <v>0.05</v>
      </c>
      <c r="T152" s="21">
        <v>15.3</v>
      </c>
      <c r="U152">
        <v>0</v>
      </c>
      <c r="V152">
        <v>0</v>
      </c>
      <c r="W152" s="18" t="str">
        <f t="shared" si="9"/>
        <v xml:space="preserve"> </v>
      </c>
      <c r="X152">
        <v>0</v>
      </c>
      <c r="Y152">
        <v>37</v>
      </c>
      <c r="Z152">
        <v>5</v>
      </c>
      <c r="AA152">
        <v>5</v>
      </c>
      <c r="AB152">
        <v>-20</v>
      </c>
      <c r="AC152">
        <v>4</v>
      </c>
      <c r="AD152">
        <v>2</v>
      </c>
      <c r="AE152">
        <v>7</v>
      </c>
      <c r="AF152">
        <v>12</v>
      </c>
      <c r="AG152" s="13">
        <f t="shared" si="10"/>
        <v>0.36842105263157893</v>
      </c>
      <c r="AH152" s="14">
        <v>28.4</v>
      </c>
      <c r="AI152" s="14">
        <v>32.5</v>
      </c>
      <c r="AJ152" s="14">
        <v>25.5</v>
      </c>
      <c r="AK152" s="21">
        <v>12.833333333300001</v>
      </c>
      <c r="AL152" s="21">
        <v>2.0666666667000002</v>
      </c>
      <c r="AM152" s="21">
        <v>0.1</v>
      </c>
      <c r="AN152" s="21">
        <v>15</v>
      </c>
      <c r="AO152">
        <v>1</v>
      </c>
      <c r="AP152">
        <v>0</v>
      </c>
      <c r="AQ152" s="18">
        <f t="shared" si="11"/>
        <v>0</v>
      </c>
      <c r="AR152">
        <v>0</v>
      </c>
    </row>
    <row r="153" spans="1:44" x14ac:dyDescent="0.2">
      <c r="A153" s="12" t="s">
        <v>896</v>
      </c>
      <c r="B153" s="12" t="s">
        <v>892</v>
      </c>
      <c r="C153" t="s">
        <v>265</v>
      </c>
      <c r="D153" s="12" t="s">
        <v>178</v>
      </c>
      <c r="E153">
        <v>24</v>
      </c>
      <c r="F153">
        <v>0</v>
      </c>
      <c r="G153">
        <v>6</v>
      </c>
      <c r="H153">
        <v>7</v>
      </c>
      <c r="I153">
        <v>10</v>
      </c>
      <c r="J153">
        <v>5</v>
      </c>
      <c r="K153">
        <v>0</v>
      </c>
      <c r="L153">
        <v>0</v>
      </c>
      <c r="M153" s="13">
        <f t="shared" si="8"/>
        <v>0</v>
      </c>
      <c r="N153" s="14">
        <v>27</v>
      </c>
      <c r="O153" s="14">
        <v>32</v>
      </c>
      <c r="P153" s="14">
        <v>23.6</v>
      </c>
      <c r="Q153" s="21">
        <v>14.3166666667</v>
      </c>
      <c r="R153" s="21">
        <v>0.31666666669999999</v>
      </c>
      <c r="S153" s="21">
        <v>0.38333333330000002</v>
      </c>
      <c r="T153" s="21">
        <v>15.0333333333</v>
      </c>
      <c r="W153" s="18" t="str">
        <f t="shared" si="9"/>
        <v xml:space="preserve"> </v>
      </c>
      <c r="Y153">
        <v>22</v>
      </c>
      <c r="Z153">
        <v>3</v>
      </c>
      <c r="AA153">
        <v>2</v>
      </c>
      <c r="AB153">
        <v>8</v>
      </c>
      <c r="AC153">
        <v>21</v>
      </c>
      <c r="AD153">
        <v>9</v>
      </c>
      <c r="AE153">
        <v>0</v>
      </c>
      <c r="AF153">
        <v>0</v>
      </c>
      <c r="AG153" s="13">
        <f t="shared" si="10"/>
        <v>0</v>
      </c>
      <c r="AH153" s="14">
        <v>27.6</v>
      </c>
      <c r="AI153" s="14">
        <v>32.4</v>
      </c>
      <c r="AJ153" s="14">
        <v>24.3</v>
      </c>
      <c r="AK153" s="21">
        <v>14.0666666667</v>
      </c>
      <c r="AL153" s="21">
        <v>0.15</v>
      </c>
      <c r="AM153" s="21">
        <v>0.9</v>
      </c>
      <c r="AN153" s="21">
        <v>15.1333333333</v>
      </c>
      <c r="AQ153" s="18" t="str">
        <f t="shared" si="11"/>
        <v xml:space="preserve"> </v>
      </c>
    </row>
    <row r="154" spans="1:44" x14ac:dyDescent="0.2">
      <c r="A154" s="12" t="s">
        <v>412</v>
      </c>
      <c r="B154" s="12" t="s">
        <v>900</v>
      </c>
      <c r="C154" t="s">
        <v>223</v>
      </c>
      <c r="D154" s="12" t="s">
        <v>901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s="13">
        <f t="shared" si="8"/>
        <v>0</v>
      </c>
      <c r="N154" s="14">
        <v>26.4</v>
      </c>
      <c r="O154" s="14">
        <v>31.8</v>
      </c>
      <c r="P154" s="14">
        <v>22.8</v>
      </c>
      <c r="Q154" s="21">
        <v>7.1666666667000003</v>
      </c>
      <c r="R154" s="21">
        <v>0</v>
      </c>
      <c r="S154" s="21">
        <v>0</v>
      </c>
      <c r="T154" s="21">
        <v>7.1666666667000003</v>
      </c>
      <c r="W154" s="18" t="str">
        <f t="shared" si="9"/>
        <v xml:space="preserve"> </v>
      </c>
      <c r="Y154">
        <v>2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 s="13">
        <f t="shared" si="10"/>
        <v>0</v>
      </c>
      <c r="AH154" s="14">
        <v>27.2</v>
      </c>
      <c r="AI154" s="14">
        <v>32.1</v>
      </c>
      <c r="AJ154" s="14">
        <v>23.9</v>
      </c>
      <c r="AK154" s="21">
        <v>10.050000000000001</v>
      </c>
      <c r="AL154" s="21">
        <v>0.1333333333</v>
      </c>
      <c r="AM154" s="21">
        <v>0</v>
      </c>
      <c r="AN154" s="21">
        <v>10.1833333333</v>
      </c>
      <c r="AQ154" s="18" t="str">
        <f t="shared" si="11"/>
        <v xml:space="preserve"> </v>
      </c>
    </row>
    <row r="155" spans="1:44" x14ac:dyDescent="0.2">
      <c r="A155" s="12" t="s">
        <v>905</v>
      </c>
      <c r="B155" s="12" t="s">
        <v>906</v>
      </c>
      <c r="C155" t="s">
        <v>223</v>
      </c>
      <c r="D155" s="12" t="s">
        <v>113</v>
      </c>
      <c r="E155">
        <v>30</v>
      </c>
      <c r="F155">
        <v>3</v>
      </c>
      <c r="G155">
        <v>5</v>
      </c>
      <c r="H155">
        <v>-4</v>
      </c>
      <c r="I155">
        <v>16</v>
      </c>
      <c r="J155">
        <v>8</v>
      </c>
      <c r="K155">
        <v>5</v>
      </c>
      <c r="L155">
        <v>2</v>
      </c>
      <c r="M155" s="13">
        <f t="shared" si="8"/>
        <v>0.7142857142857143</v>
      </c>
      <c r="N155" s="14">
        <v>28</v>
      </c>
      <c r="O155" s="14">
        <v>32.200000000000003</v>
      </c>
      <c r="P155" s="14">
        <v>25.2</v>
      </c>
      <c r="Q155" s="21">
        <v>11.416666666699999</v>
      </c>
      <c r="R155" s="21">
        <v>6.6666666700000002E-2</v>
      </c>
      <c r="S155" s="21">
        <v>0.30000000000000004</v>
      </c>
      <c r="T155" s="21">
        <v>11.8</v>
      </c>
      <c r="W155" s="18" t="str">
        <f t="shared" si="9"/>
        <v xml:space="preserve"> </v>
      </c>
      <c r="Y155">
        <v>31</v>
      </c>
      <c r="Z155">
        <v>2</v>
      </c>
      <c r="AA155">
        <v>6</v>
      </c>
      <c r="AB155">
        <v>2</v>
      </c>
      <c r="AC155">
        <v>20</v>
      </c>
      <c r="AD155">
        <v>7</v>
      </c>
      <c r="AE155">
        <v>5</v>
      </c>
      <c r="AF155">
        <v>5</v>
      </c>
      <c r="AG155" s="13">
        <f t="shared" si="10"/>
        <v>0.5</v>
      </c>
      <c r="AH155" s="14">
        <v>27.9</v>
      </c>
      <c r="AI155" s="14">
        <v>32</v>
      </c>
      <c r="AJ155" s="14">
        <v>25.2</v>
      </c>
      <c r="AK155" s="21">
        <v>11.583333333300001</v>
      </c>
      <c r="AL155" s="21">
        <v>0.2</v>
      </c>
      <c r="AM155" s="21">
        <v>0.5</v>
      </c>
      <c r="AN155" s="21">
        <v>12.3</v>
      </c>
      <c r="AQ155" s="18" t="str">
        <f t="shared" si="11"/>
        <v xml:space="preserve"> </v>
      </c>
    </row>
    <row r="156" spans="1:44" x14ac:dyDescent="0.2">
      <c r="A156" s="12" t="s">
        <v>910</v>
      </c>
      <c r="B156" s="12" t="s">
        <v>911</v>
      </c>
      <c r="C156" s="12" t="s">
        <v>139</v>
      </c>
      <c r="D156" s="12" t="s">
        <v>140</v>
      </c>
      <c r="E156">
        <v>35</v>
      </c>
      <c r="F156">
        <v>3</v>
      </c>
      <c r="G156">
        <v>10</v>
      </c>
      <c r="H156">
        <v>0</v>
      </c>
      <c r="I156">
        <v>16</v>
      </c>
      <c r="J156">
        <v>8</v>
      </c>
      <c r="K156">
        <v>6</v>
      </c>
      <c r="L156">
        <v>3</v>
      </c>
      <c r="M156" s="13">
        <f t="shared" si="8"/>
        <v>0.66666666666666663</v>
      </c>
      <c r="N156" s="14">
        <v>27.7</v>
      </c>
      <c r="O156" s="14">
        <v>32.6</v>
      </c>
      <c r="P156" s="14">
        <v>24.5</v>
      </c>
      <c r="Q156" s="21">
        <v>11.233333333299999</v>
      </c>
      <c r="R156" s="21">
        <v>1.5</v>
      </c>
      <c r="S156" s="21">
        <v>0</v>
      </c>
      <c r="T156" s="21">
        <v>12.733333333299999</v>
      </c>
      <c r="U156">
        <v>1</v>
      </c>
      <c r="V156">
        <v>0</v>
      </c>
      <c r="W156" s="18">
        <f t="shared" si="9"/>
        <v>0</v>
      </c>
      <c r="X156">
        <v>0</v>
      </c>
      <c r="Y156">
        <v>44</v>
      </c>
      <c r="Z156">
        <v>4</v>
      </c>
      <c r="AA156">
        <v>9</v>
      </c>
      <c r="AB156">
        <v>1</v>
      </c>
      <c r="AC156">
        <v>34</v>
      </c>
      <c r="AD156">
        <v>17</v>
      </c>
      <c r="AE156">
        <v>3</v>
      </c>
      <c r="AF156">
        <v>2</v>
      </c>
      <c r="AG156" s="13">
        <f t="shared" si="10"/>
        <v>0.6</v>
      </c>
      <c r="AH156" s="14">
        <v>28.5</v>
      </c>
      <c r="AI156" s="14">
        <v>32.799999999999997</v>
      </c>
      <c r="AJ156" s="14">
        <v>25.7</v>
      </c>
      <c r="AK156" s="21">
        <v>11.666666666699999</v>
      </c>
      <c r="AL156" s="21">
        <v>1.4</v>
      </c>
      <c r="AM156" s="21">
        <v>0</v>
      </c>
      <c r="AN156" s="21">
        <v>13.083333333300001</v>
      </c>
      <c r="AO156">
        <v>1</v>
      </c>
      <c r="AP156">
        <v>0</v>
      </c>
      <c r="AQ156" s="18">
        <f t="shared" si="11"/>
        <v>0</v>
      </c>
      <c r="AR156">
        <v>0</v>
      </c>
    </row>
    <row r="157" spans="1:44" x14ac:dyDescent="0.2">
      <c r="A157" s="12" t="s">
        <v>891</v>
      </c>
      <c r="B157" s="12" t="s">
        <v>915</v>
      </c>
      <c r="C157" t="s">
        <v>529</v>
      </c>
      <c r="D157" s="12" t="s">
        <v>148</v>
      </c>
      <c r="E157">
        <v>36</v>
      </c>
      <c r="F157">
        <v>3</v>
      </c>
      <c r="G157">
        <v>4</v>
      </c>
      <c r="H157">
        <v>2</v>
      </c>
      <c r="I157">
        <v>14</v>
      </c>
      <c r="J157">
        <v>7</v>
      </c>
      <c r="K157">
        <v>1</v>
      </c>
      <c r="L157">
        <v>7</v>
      </c>
      <c r="M157" s="13">
        <f t="shared" si="8"/>
        <v>0.125</v>
      </c>
      <c r="N157" s="14">
        <v>28</v>
      </c>
      <c r="O157" s="14">
        <v>32.4</v>
      </c>
      <c r="P157" s="14">
        <v>25</v>
      </c>
      <c r="Q157" s="21">
        <v>9.15</v>
      </c>
      <c r="R157" s="21">
        <v>3.3333333300000004E-2</v>
      </c>
      <c r="S157" s="21">
        <v>2.4166666666999999</v>
      </c>
      <c r="T157" s="21">
        <v>11.6166666667</v>
      </c>
      <c r="U157">
        <v>0</v>
      </c>
      <c r="V157">
        <v>0</v>
      </c>
      <c r="W157" s="18" t="str">
        <f t="shared" si="9"/>
        <v xml:space="preserve"> </v>
      </c>
      <c r="X157">
        <v>0</v>
      </c>
      <c r="Y157">
        <v>40</v>
      </c>
      <c r="Z157">
        <v>3</v>
      </c>
      <c r="AA157">
        <v>6</v>
      </c>
      <c r="AB157">
        <v>-2</v>
      </c>
      <c r="AC157">
        <v>16</v>
      </c>
      <c r="AD157">
        <v>7</v>
      </c>
      <c r="AE157">
        <v>0</v>
      </c>
      <c r="AF157">
        <v>7</v>
      </c>
      <c r="AG157" s="13">
        <f t="shared" si="10"/>
        <v>0</v>
      </c>
      <c r="AH157" s="14">
        <v>27.1</v>
      </c>
      <c r="AI157" s="14">
        <v>31.7</v>
      </c>
      <c r="AJ157" s="14">
        <v>23.9</v>
      </c>
      <c r="AK157" s="21">
        <v>9.2166666667000001</v>
      </c>
      <c r="AL157" s="21">
        <v>6.6666666700000002E-2</v>
      </c>
      <c r="AM157" s="21">
        <v>2.3666666667</v>
      </c>
      <c r="AN157" s="21">
        <v>11.666666666699999</v>
      </c>
      <c r="AO157">
        <v>1</v>
      </c>
      <c r="AP157">
        <v>0</v>
      </c>
      <c r="AQ157" s="18">
        <f t="shared" si="11"/>
        <v>0</v>
      </c>
      <c r="AR157">
        <v>0</v>
      </c>
    </row>
    <row r="158" spans="1:44" x14ac:dyDescent="0.2">
      <c r="A158" s="12" t="s">
        <v>447</v>
      </c>
      <c r="B158" s="12" t="s">
        <v>919</v>
      </c>
      <c r="C158" t="s">
        <v>393</v>
      </c>
      <c r="D158" s="12" t="s">
        <v>178</v>
      </c>
      <c r="E158">
        <v>20</v>
      </c>
      <c r="F158">
        <v>0</v>
      </c>
      <c r="G158">
        <v>6</v>
      </c>
      <c r="H158">
        <v>3</v>
      </c>
      <c r="I158">
        <v>12</v>
      </c>
      <c r="J158">
        <v>6</v>
      </c>
      <c r="K158">
        <v>0</v>
      </c>
      <c r="L158">
        <v>0</v>
      </c>
      <c r="M158" s="13">
        <f t="shared" si="8"/>
        <v>0</v>
      </c>
      <c r="N158" s="14">
        <v>27.2</v>
      </c>
      <c r="O158" s="14">
        <v>32.6</v>
      </c>
      <c r="P158" s="14">
        <v>23.7</v>
      </c>
      <c r="Q158" s="21">
        <v>14.1833333333</v>
      </c>
      <c r="R158" s="21">
        <v>0.83333333330000003</v>
      </c>
      <c r="S158" s="21">
        <v>6.6666666700000002E-2</v>
      </c>
      <c r="T158" s="21">
        <v>15.1</v>
      </c>
      <c r="W158" s="18" t="str">
        <f t="shared" si="9"/>
        <v xml:space="preserve"> </v>
      </c>
      <c r="Y158">
        <v>16</v>
      </c>
      <c r="Z158">
        <v>1</v>
      </c>
      <c r="AA158">
        <v>1</v>
      </c>
      <c r="AB158">
        <v>-9</v>
      </c>
      <c r="AC158">
        <v>4</v>
      </c>
      <c r="AD158">
        <v>2</v>
      </c>
      <c r="AE158">
        <v>0</v>
      </c>
      <c r="AF158">
        <v>0</v>
      </c>
      <c r="AG158" s="13">
        <f t="shared" si="10"/>
        <v>0</v>
      </c>
      <c r="AH158" s="14">
        <v>27.2</v>
      </c>
      <c r="AI158" s="14">
        <v>32.299999999999997</v>
      </c>
      <c r="AJ158" s="14">
        <v>23.8</v>
      </c>
      <c r="AK158" s="21">
        <v>14.7833333333</v>
      </c>
      <c r="AL158" s="21">
        <v>0.45</v>
      </c>
      <c r="AM158" s="21">
        <v>0.33333333330000003</v>
      </c>
      <c r="AN158" s="21">
        <v>15.6</v>
      </c>
      <c r="AQ158" s="18" t="str">
        <f t="shared" si="11"/>
        <v xml:space="preserve"> </v>
      </c>
    </row>
    <row r="159" spans="1:44" x14ac:dyDescent="0.2">
      <c r="A159" s="12" t="s">
        <v>678</v>
      </c>
      <c r="B159" s="12" t="s">
        <v>923</v>
      </c>
      <c r="C159" t="s">
        <v>147</v>
      </c>
      <c r="D159" s="12" t="s">
        <v>148</v>
      </c>
      <c r="E159">
        <v>9</v>
      </c>
      <c r="F159">
        <v>3</v>
      </c>
      <c r="G159">
        <v>0</v>
      </c>
      <c r="H159">
        <v>-2</v>
      </c>
      <c r="I159">
        <v>0</v>
      </c>
      <c r="J159">
        <v>0</v>
      </c>
      <c r="K159">
        <v>0</v>
      </c>
      <c r="L159">
        <v>0</v>
      </c>
      <c r="M159" s="13">
        <f t="shared" si="8"/>
        <v>0</v>
      </c>
      <c r="N159" s="14">
        <v>28.3</v>
      </c>
      <c r="O159" s="14">
        <v>32.4</v>
      </c>
      <c r="P159" s="14">
        <v>25.5</v>
      </c>
      <c r="Q159" s="21">
        <v>11.233333333299999</v>
      </c>
      <c r="R159" s="21">
        <v>1.6666666699999999E-2</v>
      </c>
      <c r="S159" s="21">
        <v>0</v>
      </c>
      <c r="T159" s="21">
        <v>11.25</v>
      </c>
      <c r="W159" s="18" t="str">
        <f t="shared" si="9"/>
        <v xml:space="preserve"> </v>
      </c>
      <c r="Y159">
        <v>10</v>
      </c>
      <c r="Z159">
        <v>1</v>
      </c>
      <c r="AA159">
        <v>1</v>
      </c>
      <c r="AB159">
        <v>-1</v>
      </c>
      <c r="AC159">
        <v>2</v>
      </c>
      <c r="AD159">
        <v>1</v>
      </c>
      <c r="AE159">
        <v>0</v>
      </c>
      <c r="AF159">
        <v>1</v>
      </c>
      <c r="AG159" s="13">
        <f t="shared" si="10"/>
        <v>0</v>
      </c>
      <c r="AH159" s="14">
        <v>27.1</v>
      </c>
      <c r="AI159" s="14">
        <v>30.9</v>
      </c>
      <c r="AJ159" s="14">
        <v>24.7</v>
      </c>
      <c r="AK159" s="21">
        <v>11.6166666667</v>
      </c>
      <c r="AL159" s="21">
        <v>0.60000000000000009</v>
      </c>
      <c r="AM159" s="21">
        <v>0</v>
      </c>
      <c r="AN159" s="21">
        <v>12.2166666667</v>
      </c>
      <c r="AQ159" s="18" t="str">
        <f t="shared" si="11"/>
        <v xml:space="preserve"> </v>
      </c>
    </row>
    <row r="160" spans="1:44" x14ac:dyDescent="0.2">
      <c r="A160" s="12" t="s">
        <v>380</v>
      </c>
      <c r="B160" s="12" t="s">
        <v>927</v>
      </c>
      <c r="C160" t="s">
        <v>271</v>
      </c>
      <c r="D160" s="12" t="s">
        <v>546</v>
      </c>
      <c r="E160">
        <v>4</v>
      </c>
      <c r="F160">
        <v>1</v>
      </c>
      <c r="G160">
        <v>0</v>
      </c>
      <c r="H160">
        <v>1</v>
      </c>
      <c r="I160">
        <v>2</v>
      </c>
      <c r="J160">
        <v>1</v>
      </c>
      <c r="K160">
        <v>5</v>
      </c>
      <c r="L160">
        <v>3</v>
      </c>
      <c r="M160" s="13">
        <f t="shared" si="8"/>
        <v>0.625</v>
      </c>
      <c r="N160" s="14">
        <v>27.5</v>
      </c>
      <c r="O160" s="14">
        <v>31.6</v>
      </c>
      <c r="P160" s="14">
        <v>24.7</v>
      </c>
      <c r="Q160" s="21">
        <v>11.166666666699999</v>
      </c>
      <c r="R160" s="21">
        <v>0.55000000000000004</v>
      </c>
      <c r="S160" s="21">
        <v>0</v>
      </c>
      <c r="T160" s="21">
        <v>11.7166666667</v>
      </c>
      <c r="W160" s="18" t="str">
        <f t="shared" si="9"/>
        <v xml:space="preserve"> </v>
      </c>
      <c r="Y160">
        <v>7</v>
      </c>
      <c r="Z160">
        <v>0</v>
      </c>
      <c r="AA160">
        <v>0</v>
      </c>
      <c r="AB160">
        <v>-6</v>
      </c>
      <c r="AC160">
        <v>2</v>
      </c>
      <c r="AD160">
        <v>1</v>
      </c>
      <c r="AE160">
        <v>20</v>
      </c>
      <c r="AF160">
        <v>24</v>
      </c>
      <c r="AG160" s="13">
        <f t="shared" si="10"/>
        <v>0.45454545454545453</v>
      </c>
      <c r="AH160" s="14">
        <v>28.2</v>
      </c>
      <c r="AI160" s="14">
        <v>32.5</v>
      </c>
      <c r="AJ160" s="14">
        <v>25.4</v>
      </c>
      <c r="AK160" s="21">
        <v>10.666666666699999</v>
      </c>
      <c r="AL160" s="21">
        <v>1.5</v>
      </c>
      <c r="AM160" s="21">
        <v>0</v>
      </c>
      <c r="AN160" s="21">
        <v>12.1833333333</v>
      </c>
      <c r="AQ160" s="18" t="str">
        <f t="shared" si="11"/>
        <v xml:space="preserve"> </v>
      </c>
    </row>
    <row r="161" spans="1:44" x14ac:dyDescent="0.2">
      <c r="A161" s="12" t="s">
        <v>336</v>
      </c>
      <c r="B161" s="12" t="s">
        <v>931</v>
      </c>
      <c r="C161" t="s">
        <v>305</v>
      </c>
      <c r="D161" s="12" t="s">
        <v>113</v>
      </c>
      <c r="E161">
        <v>41</v>
      </c>
      <c r="F161">
        <v>5</v>
      </c>
      <c r="G161">
        <v>11</v>
      </c>
      <c r="H161">
        <v>7</v>
      </c>
      <c r="I161">
        <v>20</v>
      </c>
      <c r="J161">
        <v>10</v>
      </c>
      <c r="K161">
        <v>5</v>
      </c>
      <c r="L161">
        <v>9</v>
      </c>
      <c r="M161" s="13">
        <f t="shared" si="8"/>
        <v>0.35714285714285715</v>
      </c>
      <c r="N161" s="14">
        <v>28.9</v>
      </c>
      <c r="O161" s="14">
        <v>32.299999999999997</v>
      </c>
      <c r="P161" s="14">
        <v>26.6</v>
      </c>
      <c r="Q161" s="21">
        <v>13.2833333333</v>
      </c>
      <c r="R161" s="21">
        <v>1.6666666699999999E-2</v>
      </c>
      <c r="S161" s="21">
        <v>2.2333333333000001</v>
      </c>
      <c r="T161" s="21">
        <v>15.55</v>
      </c>
      <c r="W161" s="18" t="str">
        <f t="shared" si="9"/>
        <v xml:space="preserve"> </v>
      </c>
      <c r="Y161">
        <v>41</v>
      </c>
      <c r="Z161">
        <v>5</v>
      </c>
      <c r="AA161">
        <v>7</v>
      </c>
      <c r="AB161">
        <v>1</v>
      </c>
      <c r="AC161">
        <v>34</v>
      </c>
      <c r="AD161">
        <v>13</v>
      </c>
      <c r="AE161">
        <v>5</v>
      </c>
      <c r="AF161">
        <v>7</v>
      </c>
      <c r="AG161" s="13">
        <f t="shared" si="10"/>
        <v>0.41666666666666669</v>
      </c>
      <c r="AH161" s="14">
        <v>28.2</v>
      </c>
      <c r="AI161" s="14">
        <v>31.7</v>
      </c>
      <c r="AJ161" s="14">
        <v>25.9</v>
      </c>
      <c r="AK161" s="21">
        <v>12.35</v>
      </c>
      <c r="AL161" s="21">
        <v>8.3333333300000006E-2</v>
      </c>
      <c r="AM161" s="21">
        <v>2.8</v>
      </c>
      <c r="AN161" s="21">
        <v>15.25</v>
      </c>
      <c r="AQ161" s="18" t="str">
        <f t="shared" si="11"/>
        <v xml:space="preserve"> </v>
      </c>
    </row>
    <row r="162" spans="1:44" x14ac:dyDescent="0.2">
      <c r="A162" s="12" t="s">
        <v>418</v>
      </c>
      <c r="B162" s="12" t="s">
        <v>936</v>
      </c>
      <c r="C162" t="s">
        <v>169</v>
      </c>
      <c r="D162" s="12" t="s">
        <v>170</v>
      </c>
      <c r="E162">
        <v>6</v>
      </c>
      <c r="F162">
        <v>0</v>
      </c>
      <c r="G162">
        <v>1</v>
      </c>
      <c r="H162">
        <v>0</v>
      </c>
      <c r="I162">
        <v>7</v>
      </c>
      <c r="J162">
        <v>2</v>
      </c>
      <c r="K162">
        <v>15</v>
      </c>
      <c r="L162">
        <v>16</v>
      </c>
      <c r="M162" s="13">
        <f t="shared" si="8"/>
        <v>0.4838709677419355</v>
      </c>
      <c r="N162" s="14">
        <v>24.8</v>
      </c>
      <c r="O162" s="14">
        <v>30.8</v>
      </c>
      <c r="P162" s="14">
        <v>20.8</v>
      </c>
      <c r="Q162" s="21">
        <v>6.7666666666999999</v>
      </c>
      <c r="R162" s="21">
        <v>0.15</v>
      </c>
      <c r="S162" s="21">
        <v>0</v>
      </c>
      <c r="T162" s="21">
        <v>6.9166666667000003</v>
      </c>
      <c r="W162" s="18" t="str">
        <f t="shared" si="9"/>
        <v xml:space="preserve"> </v>
      </c>
      <c r="Y162">
        <v>3</v>
      </c>
      <c r="Z162">
        <v>0</v>
      </c>
      <c r="AA162">
        <v>2</v>
      </c>
      <c r="AB162">
        <v>2</v>
      </c>
      <c r="AC162">
        <v>0</v>
      </c>
      <c r="AD162">
        <v>0</v>
      </c>
      <c r="AE162">
        <v>11</v>
      </c>
      <c r="AF162">
        <v>4</v>
      </c>
      <c r="AG162" s="13">
        <f t="shared" si="10"/>
        <v>0.73333333333333328</v>
      </c>
      <c r="AH162" s="14">
        <v>24.3</v>
      </c>
      <c r="AI162" s="14">
        <v>29</v>
      </c>
      <c r="AJ162" s="14">
        <v>21.3</v>
      </c>
      <c r="AK162" s="21">
        <v>7.0666666666999998</v>
      </c>
      <c r="AL162" s="21">
        <v>0</v>
      </c>
      <c r="AM162" s="21">
        <v>0</v>
      </c>
      <c r="AN162" s="21">
        <v>7.0666666666999998</v>
      </c>
      <c r="AQ162" s="18" t="str">
        <f t="shared" si="11"/>
        <v xml:space="preserve"> </v>
      </c>
    </row>
    <row r="163" spans="1:44" x14ac:dyDescent="0.2">
      <c r="A163" s="12" t="s">
        <v>939</v>
      </c>
      <c r="B163" s="12" t="s">
        <v>940</v>
      </c>
      <c r="C163" t="s">
        <v>177</v>
      </c>
      <c r="D163" s="12" t="s">
        <v>178</v>
      </c>
      <c r="E163">
        <v>7</v>
      </c>
      <c r="F163">
        <v>1</v>
      </c>
      <c r="G163">
        <v>0</v>
      </c>
      <c r="H163">
        <v>3</v>
      </c>
      <c r="I163">
        <v>4</v>
      </c>
      <c r="J163">
        <v>2</v>
      </c>
      <c r="K163">
        <v>0</v>
      </c>
      <c r="L163">
        <v>0</v>
      </c>
      <c r="M163" s="13">
        <f t="shared" si="8"/>
        <v>0</v>
      </c>
      <c r="N163" s="14">
        <v>25</v>
      </c>
      <c r="O163" s="14">
        <v>30.2</v>
      </c>
      <c r="P163" s="14">
        <v>21.4</v>
      </c>
      <c r="Q163" s="21">
        <v>10.7833333333</v>
      </c>
      <c r="R163" s="21">
        <v>0.15</v>
      </c>
      <c r="S163" s="21">
        <v>0.38333333330000002</v>
      </c>
      <c r="T163" s="21">
        <v>11.333333333300001</v>
      </c>
      <c r="W163" s="18" t="str">
        <f t="shared" si="9"/>
        <v xml:space="preserve"> </v>
      </c>
      <c r="Y163">
        <v>8</v>
      </c>
      <c r="Z163">
        <v>0</v>
      </c>
      <c r="AA163">
        <v>0</v>
      </c>
      <c r="AB163">
        <v>-5</v>
      </c>
      <c r="AC163">
        <v>0</v>
      </c>
      <c r="AD163">
        <v>0</v>
      </c>
      <c r="AE163">
        <v>0</v>
      </c>
      <c r="AF163">
        <v>0</v>
      </c>
      <c r="AG163" s="13">
        <f t="shared" si="10"/>
        <v>0</v>
      </c>
      <c r="AH163" s="14">
        <v>27.3</v>
      </c>
      <c r="AI163" s="14">
        <v>31.7</v>
      </c>
      <c r="AJ163" s="14">
        <v>24.3</v>
      </c>
      <c r="AK163" s="21">
        <v>12.583333333300001</v>
      </c>
      <c r="AL163" s="21">
        <v>0.88333333330000008</v>
      </c>
      <c r="AM163" s="21">
        <v>0.15</v>
      </c>
      <c r="AN163" s="21">
        <v>13.6333333333</v>
      </c>
      <c r="AQ163" s="18" t="str">
        <f t="shared" si="11"/>
        <v xml:space="preserve"> </v>
      </c>
    </row>
    <row r="164" spans="1:44" x14ac:dyDescent="0.2">
      <c r="A164" s="12" t="s">
        <v>887</v>
      </c>
      <c r="B164" s="12" t="s">
        <v>944</v>
      </c>
      <c r="C164" t="s">
        <v>529</v>
      </c>
      <c r="D164" s="12" t="s">
        <v>178</v>
      </c>
      <c r="E164">
        <v>14</v>
      </c>
      <c r="F164">
        <v>1</v>
      </c>
      <c r="G164">
        <v>2</v>
      </c>
      <c r="H164">
        <v>-9</v>
      </c>
      <c r="I164">
        <v>8</v>
      </c>
      <c r="J164">
        <v>4</v>
      </c>
      <c r="K164">
        <v>0</v>
      </c>
      <c r="L164">
        <v>0</v>
      </c>
      <c r="M164" s="13">
        <f t="shared" si="8"/>
        <v>0</v>
      </c>
      <c r="N164" s="14">
        <v>28.2</v>
      </c>
      <c r="O164" s="14">
        <v>32.700000000000003</v>
      </c>
      <c r="P164" s="14">
        <v>25.1</v>
      </c>
      <c r="Q164" s="21">
        <v>15.516666666700001</v>
      </c>
      <c r="R164" s="21">
        <v>2.3833333333</v>
      </c>
      <c r="S164" s="21">
        <v>1.6666666699999999E-2</v>
      </c>
      <c r="T164" s="21">
        <v>17.933333333299998</v>
      </c>
      <c r="W164" s="18" t="str">
        <f t="shared" si="9"/>
        <v xml:space="preserve"> </v>
      </c>
      <c r="Y164">
        <v>11</v>
      </c>
      <c r="Z164">
        <v>2</v>
      </c>
      <c r="AA164">
        <v>5</v>
      </c>
      <c r="AB164">
        <v>2</v>
      </c>
      <c r="AC164">
        <v>2</v>
      </c>
      <c r="AD164">
        <v>1</v>
      </c>
      <c r="AE164">
        <v>0</v>
      </c>
      <c r="AF164">
        <v>0</v>
      </c>
      <c r="AG164" s="13">
        <f t="shared" si="10"/>
        <v>0</v>
      </c>
      <c r="AH164" s="14">
        <v>27.4</v>
      </c>
      <c r="AI164" s="14">
        <v>32</v>
      </c>
      <c r="AJ164" s="14">
        <v>24.4</v>
      </c>
      <c r="AK164" s="21">
        <v>15.266666666700001</v>
      </c>
      <c r="AL164" s="21">
        <v>1.6333333333</v>
      </c>
      <c r="AM164" s="21">
        <v>6.6666666700000002E-2</v>
      </c>
      <c r="AN164" s="21">
        <v>16.983333333299999</v>
      </c>
      <c r="AQ164" s="18" t="str">
        <f t="shared" si="11"/>
        <v xml:space="preserve"> </v>
      </c>
    </row>
    <row r="165" spans="1:44" x14ac:dyDescent="0.2">
      <c r="A165" s="12" t="s">
        <v>949</v>
      </c>
      <c r="B165" s="12" t="s">
        <v>950</v>
      </c>
      <c r="C165" t="s">
        <v>271</v>
      </c>
      <c r="D165" s="12" t="s">
        <v>178</v>
      </c>
      <c r="E165">
        <v>8</v>
      </c>
      <c r="F165">
        <v>0</v>
      </c>
      <c r="G165">
        <v>3</v>
      </c>
      <c r="H165">
        <v>0</v>
      </c>
      <c r="I165">
        <v>11</v>
      </c>
      <c r="J165">
        <v>4</v>
      </c>
      <c r="K165">
        <v>0</v>
      </c>
      <c r="L165">
        <v>0</v>
      </c>
      <c r="M165" s="13">
        <f t="shared" si="8"/>
        <v>0</v>
      </c>
      <c r="N165" s="14">
        <v>27</v>
      </c>
      <c r="O165" s="14">
        <v>32.700000000000003</v>
      </c>
      <c r="P165" s="14">
        <v>23.2</v>
      </c>
      <c r="Q165" s="21">
        <v>9.5333333332999999</v>
      </c>
      <c r="R165" s="21">
        <v>0</v>
      </c>
      <c r="S165" s="21">
        <v>0.4</v>
      </c>
      <c r="T165" s="21">
        <v>9.9333333333000002</v>
      </c>
      <c r="W165" s="18" t="str">
        <f t="shared" si="9"/>
        <v xml:space="preserve"> </v>
      </c>
      <c r="Y165">
        <v>11</v>
      </c>
      <c r="Z165">
        <v>0</v>
      </c>
      <c r="AA165">
        <v>1</v>
      </c>
      <c r="AB165">
        <v>0</v>
      </c>
      <c r="AC165">
        <v>11</v>
      </c>
      <c r="AD165">
        <v>4</v>
      </c>
      <c r="AE165">
        <v>0</v>
      </c>
      <c r="AF165">
        <v>0</v>
      </c>
      <c r="AG165" s="13">
        <f t="shared" si="10"/>
        <v>0</v>
      </c>
      <c r="AH165" s="14">
        <v>28</v>
      </c>
      <c r="AI165" s="14">
        <v>33</v>
      </c>
      <c r="AJ165" s="14">
        <v>24.6</v>
      </c>
      <c r="AK165" s="21">
        <v>8.9833333332999992</v>
      </c>
      <c r="AL165" s="21">
        <v>0</v>
      </c>
      <c r="AM165" s="21">
        <v>1.05</v>
      </c>
      <c r="AN165" s="21">
        <v>10.0333333333</v>
      </c>
      <c r="AQ165" s="18" t="str">
        <f t="shared" si="11"/>
        <v xml:space="preserve"> </v>
      </c>
    </row>
    <row r="166" spans="1:44" x14ac:dyDescent="0.2">
      <c r="A166" s="12" t="s">
        <v>954</v>
      </c>
      <c r="B166" s="12" t="s">
        <v>955</v>
      </c>
      <c r="C166" t="s">
        <v>610</v>
      </c>
      <c r="D166" s="12" t="s">
        <v>170</v>
      </c>
      <c r="E166">
        <v>31</v>
      </c>
      <c r="F166">
        <v>9</v>
      </c>
      <c r="G166">
        <v>18</v>
      </c>
      <c r="H166">
        <v>12</v>
      </c>
      <c r="I166">
        <v>10</v>
      </c>
      <c r="J166">
        <v>5</v>
      </c>
      <c r="K166">
        <v>237</v>
      </c>
      <c r="L166">
        <v>225</v>
      </c>
      <c r="M166" s="13">
        <f t="shared" si="8"/>
        <v>0.51298701298701299</v>
      </c>
      <c r="N166" s="14">
        <v>30.2</v>
      </c>
      <c r="O166" s="14">
        <v>33.4</v>
      </c>
      <c r="P166" s="14">
        <v>28.1</v>
      </c>
      <c r="Q166" s="21">
        <v>14.15</v>
      </c>
      <c r="R166" s="21">
        <v>3.85</v>
      </c>
      <c r="S166" s="21">
        <v>1.35</v>
      </c>
      <c r="T166" s="21">
        <v>19.366666666699999</v>
      </c>
      <c r="U166">
        <v>8</v>
      </c>
      <c r="V166">
        <v>4</v>
      </c>
      <c r="W166" s="18">
        <f t="shared" si="9"/>
        <v>0.5</v>
      </c>
      <c r="X166">
        <v>1</v>
      </c>
      <c r="Y166">
        <v>34</v>
      </c>
      <c r="Z166">
        <v>14</v>
      </c>
      <c r="AA166">
        <v>13</v>
      </c>
      <c r="AB166">
        <v>9</v>
      </c>
      <c r="AC166">
        <v>10</v>
      </c>
      <c r="AD166">
        <v>5</v>
      </c>
      <c r="AE166">
        <v>242</v>
      </c>
      <c r="AF166">
        <v>246</v>
      </c>
      <c r="AG166" s="13">
        <f t="shared" si="10"/>
        <v>0.49590163934426229</v>
      </c>
      <c r="AH166" s="14">
        <v>29.6</v>
      </c>
      <c r="AI166" s="14">
        <v>33.799999999999997</v>
      </c>
      <c r="AJ166" s="14">
        <v>26.8</v>
      </c>
      <c r="AK166" s="21">
        <v>14.2</v>
      </c>
      <c r="AL166" s="21">
        <v>2.9666666667000001</v>
      </c>
      <c r="AM166" s="21">
        <v>1.35</v>
      </c>
      <c r="AN166" s="21">
        <v>18.5333333333</v>
      </c>
      <c r="AO166">
        <v>6</v>
      </c>
      <c r="AP166">
        <v>3</v>
      </c>
      <c r="AQ166" s="18">
        <f t="shared" si="11"/>
        <v>0.5</v>
      </c>
      <c r="AR166">
        <v>2</v>
      </c>
    </row>
    <row r="167" spans="1:44" x14ac:dyDescent="0.2">
      <c r="A167" s="12" t="s">
        <v>412</v>
      </c>
      <c r="B167" s="12" t="s">
        <v>961</v>
      </c>
      <c r="C167" t="s">
        <v>162</v>
      </c>
      <c r="D167" s="12" t="s">
        <v>170</v>
      </c>
      <c r="E167">
        <v>41</v>
      </c>
      <c r="F167">
        <v>6</v>
      </c>
      <c r="G167">
        <v>14</v>
      </c>
      <c r="H167">
        <v>9</v>
      </c>
      <c r="I167">
        <v>12</v>
      </c>
      <c r="J167">
        <v>6</v>
      </c>
      <c r="K167">
        <v>306</v>
      </c>
      <c r="L167">
        <v>314</v>
      </c>
      <c r="M167" s="13">
        <f t="shared" si="8"/>
        <v>0.49354838709677418</v>
      </c>
      <c r="N167" s="14">
        <v>29.8</v>
      </c>
      <c r="O167" s="14">
        <v>33.1</v>
      </c>
      <c r="P167" s="14">
        <v>27.5</v>
      </c>
      <c r="Q167" s="21">
        <v>14.0666666667</v>
      </c>
      <c r="R167" s="21">
        <v>1.35</v>
      </c>
      <c r="S167" s="21">
        <v>3.3666666667</v>
      </c>
      <c r="T167" s="21">
        <v>18.8</v>
      </c>
      <c r="U167">
        <v>2</v>
      </c>
      <c r="V167">
        <v>1</v>
      </c>
      <c r="W167" s="18">
        <f t="shared" si="9"/>
        <v>0.5</v>
      </c>
      <c r="X167">
        <v>0</v>
      </c>
      <c r="Y167">
        <v>41</v>
      </c>
      <c r="Z167">
        <v>7</v>
      </c>
      <c r="AA167">
        <v>12</v>
      </c>
      <c r="AB167">
        <v>-8</v>
      </c>
      <c r="AC167">
        <v>33</v>
      </c>
      <c r="AD167">
        <v>11</v>
      </c>
      <c r="AE167">
        <v>340</v>
      </c>
      <c r="AF167">
        <v>393</v>
      </c>
      <c r="AG167" s="13">
        <f t="shared" si="10"/>
        <v>0.46384720327421552</v>
      </c>
      <c r="AH167" s="14">
        <v>28.6</v>
      </c>
      <c r="AI167" s="14">
        <v>32</v>
      </c>
      <c r="AJ167" s="14">
        <v>26.4</v>
      </c>
      <c r="AK167" s="21">
        <v>14.666666666699999</v>
      </c>
      <c r="AL167" s="21">
        <v>1.1833333333</v>
      </c>
      <c r="AM167" s="21">
        <v>3.4833333333000001</v>
      </c>
      <c r="AN167" s="21">
        <v>19.350000000000001</v>
      </c>
      <c r="AO167">
        <v>3</v>
      </c>
      <c r="AP167">
        <v>0</v>
      </c>
      <c r="AQ167" s="18">
        <f t="shared" si="11"/>
        <v>0</v>
      </c>
      <c r="AR167">
        <v>0</v>
      </c>
    </row>
    <row r="168" spans="1:44" x14ac:dyDescent="0.2">
      <c r="A168" s="12" t="s">
        <v>497</v>
      </c>
      <c r="B168" s="12" t="s">
        <v>964</v>
      </c>
      <c r="C168" t="s">
        <v>529</v>
      </c>
      <c r="D168" s="12" t="s">
        <v>178</v>
      </c>
      <c r="E168">
        <v>33</v>
      </c>
      <c r="F168">
        <v>3</v>
      </c>
      <c r="G168">
        <v>4</v>
      </c>
      <c r="H168">
        <v>3</v>
      </c>
      <c r="I168">
        <v>18</v>
      </c>
      <c r="J168">
        <v>9</v>
      </c>
      <c r="K168">
        <v>0</v>
      </c>
      <c r="L168">
        <v>0</v>
      </c>
      <c r="M168" s="13">
        <f t="shared" si="8"/>
        <v>0</v>
      </c>
      <c r="N168" s="14">
        <v>28.6</v>
      </c>
      <c r="O168" s="14">
        <v>33</v>
      </c>
      <c r="P168" s="14">
        <v>25.7</v>
      </c>
      <c r="Q168" s="21">
        <v>17.333333333300001</v>
      </c>
      <c r="R168" s="21">
        <v>0.1166666667</v>
      </c>
      <c r="S168" s="21">
        <v>2.85</v>
      </c>
      <c r="T168" s="21">
        <v>20.316666666700002</v>
      </c>
      <c r="W168" s="18" t="str">
        <f t="shared" si="9"/>
        <v xml:space="preserve"> </v>
      </c>
      <c r="Y168">
        <v>35</v>
      </c>
      <c r="Z168">
        <v>3</v>
      </c>
      <c r="AA168">
        <v>5</v>
      </c>
      <c r="AB168">
        <v>-3</v>
      </c>
      <c r="AC168">
        <v>27</v>
      </c>
      <c r="AD168">
        <v>12</v>
      </c>
      <c r="AE168">
        <v>0</v>
      </c>
      <c r="AF168">
        <v>0</v>
      </c>
      <c r="AG168" s="13">
        <f t="shared" si="10"/>
        <v>0</v>
      </c>
      <c r="AH168" s="14">
        <v>28.6</v>
      </c>
      <c r="AI168" s="14">
        <v>33.1</v>
      </c>
      <c r="AJ168" s="14">
        <v>25.7</v>
      </c>
      <c r="AK168" s="21">
        <v>17.45</v>
      </c>
      <c r="AL168" s="21">
        <v>0.15</v>
      </c>
      <c r="AM168" s="21">
        <v>3.0666666667000002</v>
      </c>
      <c r="AN168" s="21">
        <v>20.683333333299998</v>
      </c>
      <c r="AQ168" s="18" t="str">
        <f t="shared" si="11"/>
        <v xml:space="preserve"> </v>
      </c>
    </row>
    <row r="169" spans="1:44" x14ac:dyDescent="0.2">
      <c r="A169" s="12" t="s">
        <v>968</v>
      </c>
      <c r="B169" s="12" t="s">
        <v>969</v>
      </c>
      <c r="C169" t="s">
        <v>305</v>
      </c>
      <c r="D169" s="12" t="s">
        <v>132</v>
      </c>
      <c r="E169">
        <v>35</v>
      </c>
      <c r="F169">
        <v>7</v>
      </c>
      <c r="G169">
        <v>10</v>
      </c>
      <c r="H169">
        <v>2</v>
      </c>
      <c r="I169">
        <v>21</v>
      </c>
      <c r="J169">
        <v>9</v>
      </c>
      <c r="K169">
        <v>98</v>
      </c>
      <c r="L169">
        <v>113</v>
      </c>
      <c r="M169" s="13">
        <f t="shared" si="8"/>
        <v>0.46445497630331756</v>
      </c>
      <c r="N169" s="14">
        <v>28.8</v>
      </c>
      <c r="O169" s="14">
        <v>33.5</v>
      </c>
      <c r="P169" s="14">
        <v>25.6</v>
      </c>
      <c r="Q169" s="21">
        <v>14.4666666667</v>
      </c>
      <c r="R169" s="21">
        <v>2.3333333333000001</v>
      </c>
      <c r="S169" s="21">
        <v>6.6666666700000002E-2</v>
      </c>
      <c r="T169" s="21">
        <v>16.883333333300001</v>
      </c>
      <c r="U169">
        <v>0</v>
      </c>
      <c r="V169">
        <v>0</v>
      </c>
      <c r="W169" s="18" t="str">
        <f t="shared" si="9"/>
        <v xml:space="preserve"> </v>
      </c>
      <c r="X169">
        <v>0</v>
      </c>
      <c r="Y169">
        <v>35</v>
      </c>
      <c r="Z169">
        <v>5</v>
      </c>
      <c r="AA169">
        <v>8</v>
      </c>
      <c r="AB169">
        <v>-9</v>
      </c>
      <c r="AC169">
        <v>12</v>
      </c>
      <c r="AD169">
        <v>6</v>
      </c>
      <c r="AE169">
        <v>94</v>
      </c>
      <c r="AF169">
        <v>153</v>
      </c>
      <c r="AG169" s="13">
        <f t="shared" si="10"/>
        <v>0.38056680161943318</v>
      </c>
      <c r="AH169" s="14">
        <v>29.2</v>
      </c>
      <c r="AI169" s="14">
        <v>33.299999999999997</v>
      </c>
      <c r="AJ169" s="14">
        <v>26.4</v>
      </c>
      <c r="AK169" s="21">
        <v>14.9333333333</v>
      </c>
      <c r="AL169" s="21">
        <v>2.1166666667</v>
      </c>
      <c r="AM169" s="21">
        <v>0.2</v>
      </c>
      <c r="AN169" s="21">
        <v>17.2833333333</v>
      </c>
      <c r="AO169">
        <v>4</v>
      </c>
      <c r="AP169">
        <v>1</v>
      </c>
      <c r="AQ169" s="18">
        <f t="shared" si="11"/>
        <v>0.25</v>
      </c>
      <c r="AR169">
        <v>1</v>
      </c>
    </row>
    <row r="170" spans="1:44" x14ac:dyDescent="0.2">
      <c r="A170" s="12" t="s">
        <v>972</v>
      </c>
      <c r="B170" s="12" t="s">
        <v>973</v>
      </c>
      <c r="C170" t="s">
        <v>317</v>
      </c>
      <c r="D170" s="12" t="s">
        <v>148</v>
      </c>
      <c r="E170">
        <v>3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5</v>
      </c>
      <c r="L170">
        <v>2</v>
      </c>
      <c r="M170" s="13">
        <f t="shared" si="8"/>
        <v>0.7142857142857143</v>
      </c>
      <c r="N170" s="14">
        <v>28.9</v>
      </c>
      <c r="O170" s="14">
        <v>33.5</v>
      </c>
      <c r="P170" s="14">
        <v>25.8</v>
      </c>
      <c r="Q170" s="21">
        <v>12.516666666700001</v>
      </c>
      <c r="R170" s="21">
        <v>0.1166666667</v>
      </c>
      <c r="S170" s="21">
        <v>1.1000000000000001</v>
      </c>
      <c r="T170" s="21">
        <v>13.75</v>
      </c>
      <c r="W170" s="18" t="str">
        <f t="shared" si="9"/>
        <v xml:space="preserve"> </v>
      </c>
      <c r="Y170">
        <v>6</v>
      </c>
      <c r="Z170">
        <v>0</v>
      </c>
      <c r="AA170">
        <v>1</v>
      </c>
      <c r="AB170">
        <v>-2</v>
      </c>
      <c r="AC170">
        <v>5</v>
      </c>
      <c r="AD170">
        <v>1</v>
      </c>
      <c r="AE170">
        <v>5</v>
      </c>
      <c r="AF170">
        <v>8</v>
      </c>
      <c r="AG170" s="13">
        <f t="shared" si="10"/>
        <v>0.38461538461538464</v>
      </c>
      <c r="AH170" s="14">
        <v>28</v>
      </c>
      <c r="AI170" s="14">
        <v>31.9</v>
      </c>
      <c r="AJ170" s="14">
        <v>25.4</v>
      </c>
      <c r="AK170" s="21">
        <v>12.2</v>
      </c>
      <c r="AL170" s="21">
        <v>0.25</v>
      </c>
      <c r="AM170" s="21">
        <v>2.2333333333000001</v>
      </c>
      <c r="AN170" s="21">
        <v>14.6833333333</v>
      </c>
      <c r="AQ170" s="18" t="str">
        <f t="shared" si="11"/>
        <v xml:space="preserve"> </v>
      </c>
    </row>
    <row r="171" spans="1:44" x14ac:dyDescent="0.2">
      <c r="A171" s="12" t="s">
        <v>138</v>
      </c>
      <c r="B171" s="12" t="s">
        <v>977</v>
      </c>
      <c r="C171" t="s">
        <v>265</v>
      </c>
      <c r="D171" s="12" t="s">
        <v>148</v>
      </c>
      <c r="E171">
        <v>8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3</v>
      </c>
      <c r="L171">
        <v>9</v>
      </c>
      <c r="M171" s="13">
        <f t="shared" si="8"/>
        <v>0.25</v>
      </c>
      <c r="N171" s="14">
        <v>26.9</v>
      </c>
      <c r="O171" s="14">
        <v>31.1</v>
      </c>
      <c r="P171" s="14">
        <v>24.1</v>
      </c>
      <c r="Q171" s="21">
        <v>8.25</v>
      </c>
      <c r="R171" s="21">
        <v>0.15</v>
      </c>
      <c r="S171" s="21">
        <v>0.1</v>
      </c>
      <c r="T171" s="21">
        <v>8.5</v>
      </c>
      <c r="W171" s="18" t="str">
        <f t="shared" si="9"/>
        <v xml:space="preserve"> </v>
      </c>
      <c r="Y171">
        <v>11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7</v>
      </c>
      <c r="AF171">
        <v>8</v>
      </c>
      <c r="AG171" s="13">
        <f t="shared" si="10"/>
        <v>0.46666666666666667</v>
      </c>
      <c r="AH171" s="14">
        <v>26.7</v>
      </c>
      <c r="AI171" s="14">
        <v>32.299999999999997</v>
      </c>
      <c r="AJ171" s="14">
        <v>23.1</v>
      </c>
      <c r="AK171" s="21">
        <v>7.7166666667000001</v>
      </c>
      <c r="AL171" s="21">
        <v>8.3333333300000006E-2</v>
      </c>
      <c r="AM171" s="21">
        <v>0.1166666667</v>
      </c>
      <c r="AN171" s="21">
        <v>7.9333333333000002</v>
      </c>
      <c r="AQ171" s="18" t="str">
        <f t="shared" si="11"/>
        <v xml:space="preserve"> </v>
      </c>
    </row>
    <row r="172" spans="1:44" x14ac:dyDescent="0.2">
      <c r="A172" s="12" t="s">
        <v>743</v>
      </c>
      <c r="B172" s="12" t="s">
        <v>145</v>
      </c>
      <c r="C172" t="s">
        <v>223</v>
      </c>
      <c r="D172" s="12" t="s">
        <v>140</v>
      </c>
      <c r="E172">
        <v>2</v>
      </c>
      <c r="F172">
        <v>0</v>
      </c>
      <c r="G172">
        <v>0</v>
      </c>
      <c r="H172">
        <v>-1</v>
      </c>
      <c r="I172">
        <v>0</v>
      </c>
      <c r="J172">
        <v>0</v>
      </c>
      <c r="K172">
        <v>0</v>
      </c>
      <c r="L172">
        <v>0</v>
      </c>
      <c r="M172" s="13">
        <f t="shared" si="8"/>
        <v>0</v>
      </c>
      <c r="N172" s="14">
        <v>26.2</v>
      </c>
      <c r="O172" s="14">
        <v>32.799999999999997</v>
      </c>
      <c r="P172" s="14">
        <v>21.7</v>
      </c>
      <c r="Q172" s="21">
        <v>5.95</v>
      </c>
      <c r="R172" s="21">
        <v>0</v>
      </c>
      <c r="S172" s="21">
        <v>0</v>
      </c>
      <c r="T172" s="21">
        <v>5.95</v>
      </c>
      <c r="W172" s="18" t="str">
        <f t="shared" si="9"/>
        <v xml:space="preserve"> </v>
      </c>
      <c r="Y172">
        <v>4</v>
      </c>
      <c r="Z172">
        <v>0</v>
      </c>
      <c r="AA172">
        <v>0</v>
      </c>
      <c r="AB172">
        <v>-2</v>
      </c>
      <c r="AC172">
        <v>0</v>
      </c>
      <c r="AD172">
        <v>0</v>
      </c>
      <c r="AE172">
        <v>0</v>
      </c>
      <c r="AF172">
        <v>0</v>
      </c>
      <c r="AG172" s="13">
        <f t="shared" si="10"/>
        <v>0</v>
      </c>
      <c r="AH172" s="14">
        <v>25.9</v>
      </c>
      <c r="AI172" s="14">
        <v>31.2</v>
      </c>
      <c r="AJ172" s="14">
        <v>22.4</v>
      </c>
      <c r="AK172" s="21">
        <v>7.55</v>
      </c>
      <c r="AL172" s="21">
        <v>0</v>
      </c>
      <c r="AM172" s="21">
        <v>0</v>
      </c>
      <c r="AN172" s="21">
        <v>7.55</v>
      </c>
      <c r="AQ172" s="18" t="str">
        <f t="shared" si="11"/>
        <v xml:space="preserve"> </v>
      </c>
    </row>
    <row r="173" spans="1:44" x14ac:dyDescent="0.2">
      <c r="A173" s="12" t="s">
        <v>985</v>
      </c>
      <c r="B173" s="12" t="s">
        <v>986</v>
      </c>
      <c r="C173" t="s">
        <v>271</v>
      </c>
      <c r="D173" s="12" t="s">
        <v>148</v>
      </c>
      <c r="E173">
        <v>28</v>
      </c>
      <c r="F173">
        <v>3</v>
      </c>
      <c r="G173">
        <v>1</v>
      </c>
      <c r="H173">
        <v>-4</v>
      </c>
      <c r="I173">
        <v>46</v>
      </c>
      <c r="J173">
        <v>14</v>
      </c>
      <c r="K173">
        <v>1</v>
      </c>
      <c r="L173">
        <v>4</v>
      </c>
      <c r="M173" s="13">
        <f t="shared" si="8"/>
        <v>0.2</v>
      </c>
      <c r="N173" s="14">
        <v>27</v>
      </c>
      <c r="O173" s="14">
        <v>31.9</v>
      </c>
      <c r="P173" s="14">
        <v>23.7</v>
      </c>
      <c r="Q173" s="21">
        <v>8.5666666666999998</v>
      </c>
      <c r="R173" s="21">
        <v>3.3333333300000004E-2</v>
      </c>
      <c r="S173" s="21">
        <v>1.4833333333000001</v>
      </c>
      <c r="T173" s="21">
        <v>10.1</v>
      </c>
      <c r="W173" s="18" t="str">
        <f t="shared" si="9"/>
        <v xml:space="preserve"> </v>
      </c>
      <c r="Y173">
        <v>27</v>
      </c>
      <c r="Z173">
        <v>0</v>
      </c>
      <c r="AA173">
        <v>6</v>
      </c>
      <c r="AB173">
        <v>2</v>
      </c>
      <c r="AC173">
        <v>33</v>
      </c>
      <c r="AD173">
        <v>9</v>
      </c>
      <c r="AE173">
        <v>2</v>
      </c>
      <c r="AF173">
        <v>1</v>
      </c>
      <c r="AG173" s="13">
        <f t="shared" si="10"/>
        <v>0.66666666666666663</v>
      </c>
      <c r="AH173" s="14">
        <v>27.3</v>
      </c>
      <c r="AI173" s="14">
        <v>32.5</v>
      </c>
      <c r="AJ173" s="14">
        <v>23.9</v>
      </c>
      <c r="AK173" s="21">
        <v>8.7166666667000001</v>
      </c>
      <c r="AL173" s="21">
        <v>0</v>
      </c>
      <c r="AM173" s="21">
        <v>1.4833333333000001</v>
      </c>
      <c r="AN173" s="21">
        <v>10.2166666667</v>
      </c>
      <c r="AQ173" s="18" t="str">
        <f t="shared" si="11"/>
        <v xml:space="preserve"> </v>
      </c>
    </row>
    <row r="174" spans="1:44" x14ac:dyDescent="0.2">
      <c r="A174" s="12" t="s">
        <v>990</v>
      </c>
      <c r="B174" s="12" t="s">
        <v>991</v>
      </c>
      <c r="C174" t="s">
        <v>147</v>
      </c>
      <c r="D174" s="12" t="s">
        <v>170</v>
      </c>
      <c r="E174">
        <v>40</v>
      </c>
      <c r="F174">
        <v>19</v>
      </c>
      <c r="G174">
        <v>37</v>
      </c>
      <c r="H174">
        <v>16</v>
      </c>
      <c r="I174">
        <v>24</v>
      </c>
      <c r="J174">
        <v>12</v>
      </c>
      <c r="K174">
        <v>507</v>
      </c>
      <c r="L174">
        <v>434</v>
      </c>
      <c r="M174" s="13">
        <f t="shared" si="8"/>
        <v>0.53878852284803402</v>
      </c>
      <c r="N174" s="14">
        <v>29.8</v>
      </c>
      <c r="O174" s="14">
        <v>34.299999999999997</v>
      </c>
      <c r="P174" s="14">
        <v>26.8</v>
      </c>
      <c r="Q174" s="21">
        <v>17.633333333300001</v>
      </c>
      <c r="R174" s="21">
        <v>4.1333333333000004</v>
      </c>
      <c r="S174" s="21">
        <v>0.41666666670000002</v>
      </c>
      <c r="T174" s="21">
        <v>22.2</v>
      </c>
      <c r="U174">
        <v>5</v>
      </c>
      <c r="V174">
        <v>1</v>
      </c>
      <c r="W174" s="18">
        <f t="shared" si="9"/>
        <v>0.2</v>
      </c>
      <c r="X174">
        <v>1</v>
      </c>
      <c r="Y174">
        <v>40</v>
      </c>
      <c r="Z174">
        <v>17</v>
      </c>
      <c r="AA174">
        <v>31</v>
      </c>
      <c r="AB174">
        <v>2</v>
      </c>
      <c r="AC174">
        <v>22</v>
      </c>
      <c r="AD174">
        <v>10</v>
      </c>
      <c r="AE174">
        <v>484</v>
      </c>
      <c r="AF174">
        <v>462</v>
      </c>
      <c r="AG174" s="13">
        <f t="shared" si="10"/>
        <v>0.51162790697674421</v>
      </c>
      <c r="AH174" s="14">
        <v>30.2</v>
      </c>
      <c r="AI174" s="14">
        <v>35.200000000000003</v>
      </c>
      <c r="AJ174" s="14">
        <v>26.8</v>
      </c>
      <c r="AK174" s="21">
        <v>16.7166666667</v>
      </c>
      <c r="AL174" s="21">
        <v>4.4333333333000002</v>
      </c>
      <c r="AM174" s="21">
        <v>0.56666666669999999</v>
      </c>
      <c r="AN174" s="21">
        <v>21.733333333299999</v>
      </c>
      <c r="AO174">
        <v>3</v>
      </c>
      <c r="AP174">
        <v>2</v>
      </c>
      <c r="AQ174" s="18">
        <f t="shared" si="11"/>
        <v>0.66666666666666663</v>
      </c>
      <c r="AR174">
        <v>1</v>
      </c>
    </row>
    <row r="175" spans="1:44" x14ac:dyDescent="0.2">
      <c r="A175" s="12" t="s">
        <v>336</v>
      </c>
      <c r="B175" s="12" t="s">
        <v>995</v>
      </c>
      <c r="C175" t="s">
        <v>343</v>
      </c>
      <c r="D175" s="12" t="s">
        <v>170</v>
      </c>
      <c r="E175">
        <v>39</v>
      </c>
      <c r="F175">
        <v>6</v>
      </c>
      <c r="G175">
        <v>12</v>
      </c>
      <c r="H175">
        <v>4</v>
      </c>
      <c r="I175">
        <v>8</v>
      </c>
      <c r="J175">
        <v>4</v>
      </c>
      <c r="K175">
        <v>221</v>
      </c>
      <c r="L175">
        <v>159</v>
      </c>
      <c r="M175" s="13">
        <f t="shared" si="8"/>
        <v>0.58157894736842108</v>
      </c>
      <c r="N175" s="14">
        <v>27.9</v>
      </c>
      <c r="O175" s="14">
        <v>32.5</v>
      </c>
      <c r="P175" s="14">
        <v>24.8</v>
      </c>
      <c r="Q175" s="21">
        <v>12.95</v>
      </c>
      <c r="R175" s="21">
        <v>2.1166666667</v>
      </c>
      <c r="S175" s="21">
        <v>0.38333333330000002</v>
      </c>
      <c r="T175" s="21">
        <v>15.4666666667</v>
      </c>
      <c r="U175">
        <v>2</v>
      </c>
      <c r="V175">
        <v>0</v>
      </c>
      <c r="W175" s="18">
        <f t="shared" si="9"/>
        <v>0</v>
      </c>
      <c r="X175">
        <v>0</v>
      </c>
      <c r="Y175">
        <v>38</v>
      </c>
      <c r="Z175">
        <v>4</v>
      </c>
      <c r="AA175">
        <v>17</v>
      </c>
      <c r="AB175">
        <v>0</v>
      </c>
      <c r="AC175">
        <v>24</v>
      </c>
      <c r="AD175">
        <v>11</v>
      </c>
      <c r="AE175">
        <v>217</v>
      </c>
      <c r="AF175">
        <v>175</v>
      </c>
      <c r="AG175" s="13">
        <f t="shared" si="10"/>
        <v>0.5535714285714286</v>
      </c>
      <c r="AH175" s="14">
        <v>28.5</v>
      </c>
      <c r="AI175" s="14">
        <v>33.1</v>
      </c>
      <c r="AJ175" s="14">
        <v>25.4</v>
      </c>
      <c r="AK175" s="21">
        <v>12.6333333333</v>
      </c>
      <c r="AL175" s="21">
        <v>2.3333333333000001</v>
      </c>
      <c r="AM175" s="21">
        <v>0.51666666670000005</v>
      </c>
      <c r="AN175" s="21">
        <v>15.5</v>
      </c>
      <c r="AO175">
        <v>4</v>
      </c>
      <c r="AP175">
        <v>1</v>
      </c>
      <c r="AQ175" s="18">
        <f t="shared" si="11"/>
        <v>0.25</v>
      </c>
      <c r="AR175">
        <v>0</v>
      </c>
    </row>
    <row r="176" spans="1:44" x14ac:dyDescent="0.2">
      <c r="A176" s="12" t="s">
        <v>234</v>
      </c>
      <c r="B176" s="12" t="s">
        <v>999</v>
      </c>
      <c r="C176" t="s">
        <v>155</v>
      </c>
      <c r="D176" s="12" t="s">
        <v>178</v>
      </c>
      <c r="E176">
        <v>2</v>
      </c>
      <c r="F176">
        <v>0</v>
      </c>
      <c r="G176">
        <v>0</v>
      </c>
      <c r="H176">
        <v>-1</v>
      </c>
      <c r="I176">
        <v>0</v>
      </c>
      <c r="J176">
        <v>0</v>
      </c>
      <c r="K176">
        <v>0</v>
      </c>
      <c r="L176">
        <v>0</v>
      </c>
      <c r="M176" s="13">
        <f t="shared" si="8"/>
        <v>0</v>
      </c>
      <c r="N176" s="14">
        <v>23.6</v>
      </c>
      <c r="O176" s="14">
        <v>28.6</v>
      </c>
      <c r="P176" s="14">
        <v>20.2</v>
      </c>
      <c r="Q176" s="21">
        <v>11.9333333333</v>
      </c>
      <c r="R176" s="21">
        <v>0</v>
      </c>
      <c r="S176" s="21">
        <v>0</v>
      </c>
      <c r="T176" s="21">
        <v>11.9333333333</v>
      </c>
      <c r="W176" s="18" t="str">
        <f t="shared" si="9"/>
        <v xml:space="preserve"> </v>
      </c>
      <c r="Y176">
        <v>2</v>
      </c>
      <c r="Z176">
        <v>0</v>
      </c>
      <c r="AA176">
        <v>0</v>
      </c>
      <c r="AB176">
        <v>-3</v>
      </c>
      <c r="AC176">
        <v>0</v>
      </c>
      <c r="AD176">
        <v>0</v>
      </c>
      <c r="AE176">
        <v>0</v>
      </c>
      <c r="AF176">
        <v>0</v>
      </c>
      <c r="AG176" s="13">
        <f t="shared" si="10"/>
        <v>0</v>
      </c>
      <c r="AH176" s="14">
        <v>24.6</v>
      </c>
      <c r="AI176" s="14">
        <v>28.7</v>
      </c>
      <c r="AJ176" s="14">
        <v>21.7</v>
      </c>
      <c r="AK176" s="21">
        <v>9.25</v>
      </c>
      <c r="AL176" s="21">
        <v>0.36666666670000003</v>
      </c>
      <c r="AM176" s="21">
        <v>0</v>
      </c>
      <c r="AN176" s="21">
        <v>9.6166666667000005</v>
      </c>
      <c r="AQ176" s="18" t="str">
        <f t="shared" si="11"/>
        <v xml:space="preserve"> </v>
      </c>
    </row>
    <row r="177" spans="1:44" x14ac:dyDescent="0.2">
      <c r="A177" s="12" t="s">
        <v>145</v>
      </c>
      <c r="B177" s="12" t="s">
        <v>1003</v>
      </c>
      <c r="C177" t="s">
        <v>338</v>
      </c>
      <c r="D177" s="12" t="s">
        <v>229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13">
        <f t="shared" si="8"/>
        <v>0</v>
      </c>
      <c r="N177" s="14">
        <v>28.2</v>
      </c>
      <c r="O177" s="14">
        <v>31.7</v>
      </c>
      <c r="P177" s="14">
        <v>25.9</v>
      </c>
      <c r="Q177" s="21">
        <v>8.2666666667000008</v>
      </c>
      <c r="R177" s="21">
        <v>0</v>
      </c>
      <c r="S177" s="21">
        <v>0</v>
      </c>
      <c r="T177" s="21">
        <v>8.2666666667000008</v>
      </c>
      <c r="W177" s="18" t="str">
        <f t="shared" si="9"/>
        <v xml:space="preserve"> 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4</v>
      </c>
      <c r="AG177" s="13">
        <f t="shared" si="10"/>
        <v>0.42857142857142855</v>
      </c>
      <c r="AH177" s="14">
        <v>27</v>
      </c>
      <c r="AI177" s="14">
        <v>33.200000000000003</v>
      </c>
      <c r="AJ177" s="14">
        <v>22.8</v>
      </c>
      <c r="AK177" s="21">
        <v>9.6166666667000005</v>
      </c>
      <c r="AL177" s="21">
        <v>0.5</v>
      </c>
      <c r="AM177" s="21">
        <v>0.58333333330000003</v>
      </c>
      <c r="AN177" s="21">
        <v>10.7</v>
      </c>
      <c r="AQ177" s="18" t="str">
        <f t="shared" si="11"/>
        <v xml:space="preserve"> </v>
      </c>
    </row>
    <row r="178" spans="1:44" x14ac:dyDescent="0.2">
      <c r="A178" s="12" t="s">
        <v>447</v>
      </c>
      <c r="B178" s="12" t="s">
        <v>1007</v>
      </c>
      <c r="C178" t="s">
        <v>300</v>
      </c>
      <c r="D178" s="12" t="s">
        <v>178</v>
      </c>
      <c r="E178">
        <v>6</v>
      </c>
      <c r="F178">
        <v>0</v>
      </c>
      <c r="G178">
        <v>1</v>
      </c>
      <c r="H178">
        <v>-1</v>
      </c>
      <c r="I178">
        <v>4</v>
      </c>
      <c r="J178">
        <v>2</v>
      </c>
      <c r="K178">
        <v>0</v>
      </c>
      <c r="L178">
        <v>0</v>
      </c>
      <c r="M178" s="13">
        <f t="shared" si="8"/>
        <v>0</v>
      </c>
      <c r="N178" s="14">
        <v>28.6</v>
      </c>
      <c r="O178" s="14">
        <v>33.4</v>
      </c>
      <c r="P178" s="14">
        <v>25.5</v>
      </c>
      <c r="Q178" s="21">
        <v>17.55</v>
      </c>
      <c r="R178" s="21">
        <v>1.0166666666999999</v>
      </c>
      <c r="S178" s="21">
        <v>2.1</v>
      </c>
      <c r="T178" s="21">
        <v>20.683333333299998</v>
      </c>
      <c r="W178" s="18" t="str">
        <f t="shared" si="9"/>
        <v xml:space="preserve"> </v>
      </c>
      <c r="Y178">
        <v>7</v>
      </c>
      <c r="Z178">
        <v>0</v>
      </c>
      <c r="AA178">
        <v>1</v>
      </c>
      <c r="AB178">
        <v>-4</v>
      </c>
      <c r="AC178">
        <v>10</v>
      </c>
      <c r="AD178">
        <v>5</v>
      </c>
      <c r="AE178">
        <v>1</v>
      </c>
      <c r="AF178">
        <v>0</v>
      </c>
      <c r="AG178" s="13">
        <f t="shared" si="10"/>
        <v>1</v>
      </c>
      <c r="AH178" s="14">
        <v>28.2</v>
      </c>
      <c r="AI178" s="14">
        <v>33.299999999999997</v>
      </c>
      <c r="AJ178" s="14">
        <v>24.9</v>
      </c>
      <c r="AK178" s="21">
        <v>17.100000000000001</v>
      </c>
      <c r="AL178" s="21">
        <v>0.18333333330000001</v>
      </c>
      <c r="AM178" s="21">
        <v>1.25</v>
      </c>
      <c r="AN178" s="21">
        <v>18.566666666700002</v>
      </c>
      <c r="AQ178" s="18" t="str">
        <f t="shared" si="11"/>
        <v xml:space="preserve"> </v>
      </c>
    </row>
    <row r="179" spans="1:44" x14ac:dyDescent="0.2">
      <c r="A179" s="12" t="s">
        <v>336</v>
      </c>
      <c r="B179" s="12" t="s">
        <v>1011</v>
      </c>
      <c r="C179" s="12" t="s">
        <v>139</v>
      </c>
      <c r="D179" s="12" t="s">
        <v>148</v>
      </c>
      <c r="E179">
        <v>24</v>
      </c>
      <c r="F179">
        <v>4</v>
      </c>
      <c r="G179">
        <v>5</v>
      </c>
      <c r="H179">
        <v>-1</v>
      </c>
      <c r="I179">
        <v>6</v>
      </c>
      <c r="J179">
        <v>3</v>
      </c>
      <c r="K179">
        <v>0</v>
      </c>
      <c r="L179">
        <v>2</v>
      </c>
      <c r="M179" s="13">
        <f t="shared" si="8"/>
        <v>0</v>
      </c>
      <c r="N179" s="14">
        <v>28.7</v>
      </c>
      <c r="O179" s="14">
        <v>33</v>
      </c>
      <c r="P179" s="14">
        <v>25.7</v>
      </c>
      <c r="Q179" s="21">
        <v>13.733333333299999</v>
      </c>
      <c r="R179" s="21">
        <v>1.5666666667</v>
      </c>
      <c r="S179" s="21">
        <v>0.15</v>
      </c>
      <c r="T179" s="21">
        <v>15.4666666667</v>
      </c>
      <c r="U179">
        <v>2</v>
      </c>
      <c r="V179">
        <v>0</v>
      </c>
      <c r="W179" s="18">
        <f t="shared" si="9"/>
        <v>0</v>
      </c>
      <c r="X179">
        <v>0</v>
      </c>
      <c r="Y179">
        <v>33</v>
      </c>
      <c r="Z179">
        <v>1</v>
      </c>
      <c r="AA179">
        <v>2</v>
      </c>
      <c r="AB179">
        <v>-14</v>
      </c>
      <c r="AC179">
        <v>20</v>
      </c>
      <c r="AD179">
        <v>10</v>
      </c>
      <c r="AE179">
        <v>5</v>
      </c>
      <c r="AF179">
        <v>8</v>
      </c>
      <c r="AG179" s="13">
        <f t="shared" si="10"/>
        <v>0.38461538461538464</v>
      </c>
      <c r="AH179" s="14">
        <v>27.9</v>
      </c>
      <c r="AI179" s="14">
        <v>32.200000000000003</v>
      </c>
      <c r="AJ179" s="14">
        <v>25.1</v>
      </c>
      <c r="AK179" s="21">
        <v>12.266666666700001</v>
      </c>
      <c r="AL179" s="21">
        <v>1.5666666667</v>
      </c>
      <c r="AM179" s="21">
        <v>0.53333333329999999</v>
      </c>
      <c r="AN179" s="21">
        <v>14.3833333333</v>
      </c>
      <c r="AO179">
        <v>0</v>
      </c>
      <c r="AP179">
        <v>0</v>
      </c>
      <c r="AQ179" s="18" t="str">
        <f t="shared" si="11"/>
        <v xml:space="preserve"> </v>
      </c>
      <c r="AR179">
        <v>0</v>
      </c>
    </row>
    <row r="180" spans="1:44" x14ac:dyDescent="0.2">
      <c r="A180" s="12" t="s">
        <v>1015</v>
      </c>
      <c r="B180" s="12" t="s">
        <v>1016</v>
      </c>
      <c r="C180" t="s">
        <v>112</v>
      </c>
      <c r="D180" s="12" t="s">
        <v>148</v>
      </c>
      <c r="E180">
        <v>14</v>
      </c>
      <c r="F180">
        <v>1</v>
      </c>
      <c r="G180">
        <v>2</v>
      </c>
      <c r="H180">
        <v>1</v>
      </c>
      <c r="I180">
        <v>0</v>
      </c>
      <c r="J180">
        <v>0</v>
      </c>
      <c r="K180">
        <v>1</v>
      </c>
      <c r="L180">
        <v>0</v>
      </c>
      <c r="M180" s="13">
        <f t="shared" si="8"/>
        <v>1</v>
      </c>
      <c r="N180" s="14">
        <v>28.1</v>
      </c>
      <c r="O180" s="14">
        <v>33</v>
      </c>
      <c r="P180" s="14">
        <v>24.8</v>
      </c>
      <c r="Q180" s="21">
        <v>7.6166666667000005</v>
      </c>
      <c r="R180" s="21">
        <v>0</v>
      </c>
      <c r="S180" s="21">
        <v>0.51666666670000005</v>
      </c>
      <c r="T180" s="21">
        <v>8.1333333332999995</v>
      </c>
      <c r="W180" s="18" t="str">
        <f t="shared" si="9"/>
        <v xml:space="preserve"> </v>
      </c>
      <c r="Y180">
        <v>8</v>
      </c>
      <c r="Z180">
        <v>0</v>
      </c>
      <c r="AA180">
        <v>0</v>
      </c>
      <c r="AB180">
        <v>-2</v>
      </c>
      <c r="AC180">
        <v>0</v>
      </c>
      <c r="AD180">
        <v>0</v>
      </c>
      <c r="AE180">
        <v>0</v>
      </c>
      <c r="AF180">
        <v>3</v>
      </c>
      <c r="AG180" s="13">
        <f t="shared" si="10"/>
        <v>0</v>
      </c>
      <c r="AH180" s="14">
        <v>27</v>
      </c>
      <c r="AI180" s="14">
        <v>30.1</v>
      </c>
      <c r="AJ180" s="14">
        <v>24.9</v>
      </c>
      <c r="AK180" s="21">
        <v>5.8833333333000004</v>
      </c>
      <c r="AL180" s="21">
        <v>0</v>
      </c>
      <c r="AM180" s="21">
        <v>1.9666666667000001</v>
      </c>
      <c r="AN180" s="21">
        <v>7.8666666667000005</v>
      </c>
      <c r="AQ180" s="18" t="str">
        <f t="shared" si="11"/>
        <v xml:space="preserve"> </v>
      </c>
    </row>
    <row r="181" spans="1:44" x14ac:dyDescent="0.2">
      <c r="A181" s="12" t="s">
        <v>1021</v>
      </c>
      <c r="B181" s="12" t="s">
        <v>1022</v>
      </c>
      <c r="C181" t="s">
        <v>529</v>
      </c>
      <c r="D181" s="12" t="s">
        <v>170</v>
      </c>
      <c r="E181">
        <v>2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6</v>
      </c>
      <c r="L181">
        <v>4</v>
      </c>
      <c r="M181" s="13">
        <f t="shared" si="8"/>
        <v>0.6</v>
      </c>
      <c r="N181" s="14">
        <v>25.1</v>
      </c>
      <c r="O181" s="14">
        <v>29.6</v>
      </c>
      <c r="P181" s="14">
        <v>22.2</v>
      </c>
      <c r="Q181" s="21">
        <v>8.7666666667000008</v>
      </c>
      <c r="R181" s="21">
        <v>0.16666666669999999</v>
      </c>
      <c r="S181" s="21">
        <v>0</v>
      </c>
      <c r="T181" s="21">
        <v>8.9499999999999993</v>
      </c>
      <c r="U181">
        <v>0</v>
      </c>
      <c r="V181">
        <v>0</v>
      </c>
      <c r="W181" s="18" t="str">
        <f t="shared" si="9"/>
        <v xml:space="preserve"> </v>
      </c>
      <c r="X181">
        <v>0</v>
      </c>
      <c r="Y181">
        <v>10</v>
      </c>
      <c r="Z181">
        <v>3</v>
      </c>
      <c r="AA181">
        <v>0</v>
      </c>
      <c r="AB181">
        <v>1</v>
      </c>
      <c r="AC181">
        <v>2</v>
      </c>
      <c r="AD181">
        <v>1</v>
      </c>
      <c r="AE181">
        <v>26</v>
      </c>
      <c r="AF181">
        <v>43</v>
      </c>
      <c r="AG181" s="13">
        <f t="shared" si="10"/>
        <v>0.37681159420289856</v>
      </c>
      <c r="AH181" s="14">
        <v>27.5</v>
      </c>
      <c r="AI181" s="14">
        <v>31.8</v>
      </c>
      <c r="AJ181" s="14">
        <v>24.6</v>
      </c>
      <c r="AK181" s="21">
        <v>9.8666666667000005</v>
      </c>
      <c r="AL181" s="21">
        <v>0.78333333329999999</v>
      </c>
      <c r="AM181" s="21">
        <v>3.3333333300000004E-2</v>
      </c>
      <c r="AN181" s="21">
        <v>10.7</v>
      </c>
      <c r="AO181">
        <v>1</v>
      </c>
      <c r="AP181">
        <v>1</v>
      </c>
      <c r="AQ181" s="18">
        <f t="shared" si="11"/>
        <v>1</v>
      </c>
      <c r="AR181">
        <v>0</v>
      </c>
    </row>
    <row r="182" spans="1:44" x14ac:dyDescent="0.2">
      <c r="A182" s="12" t="s">
        <v>1025</v>
      </c>
      <c r="B182" s="12" t="s">
        <v>1026</v>
      </c>
      <c r="C182" t="s">
        <v>393</v>
      </c>
      <c r="D182" s="12" t="s">
        <v>178</v>
      </c>
      <c r="E182">
        <v>32</v>
      </c>
      <c r="F182">
        <v>7</v>
      </c>
      <c r="G182">
        <v>7</v>
      </c>
      <c r="H182">
        <v>7</v>
      </c>
      <c r="I182">
        <v>16</v>
      </c>
      <c r="J182">
        <v>8</v>
      </c>
      <c r="K182">
        <v>0</v>
      </c>
      <c r="L182">
        <v>0</v>
      </c>
      <c r="M182" s="13">
        <f t="shared" si="8"/>
        <v>0</v>
      </c>
      <c r="N182" s="14">
        <v>29.5</v>
      </c>
      <c r="O182" s="14">
        <v>33.5</v>
      </c>
      <c r="P182" s="14">
        <v>26.8</v>
      </c>
      <c r="Q182" s="21">
        <v>17.399999999999999</v>
      </c>
      <c r="R182" s="21">
        <v>1.4333333333</v>
      </c>
      <c r="S182" s="21">
        <v>2.5499999999999998</v>
      </c>
      <c r="T182" s="21">
        <v>21.4</v>
      </c>
      <c r="W182" s="18" t="str">
        <f t="shared" si="9"/>
        <v xml:space="preserve"> </v>
      </c>
      <c r="Y182">
        <v>35</v>
      </c>
      <c r="Z182">
        <v>2</v>
      </c>
      <c r="AA182">
        <v>9</v>
      </c>
      <c r="AB182">
        <v>3</v>
      </c>
      <c r="AC182">
        <v>22</v>
      </c>
      <c r="AD182">
        <v>11</v>
      </c>
      <c r="AE182">
        <v>0</v>
      </c>
      <c r="AF182">
        <v>0</v>
      </c>
      <c r="AG182" s="13">
        <f t="shared" si="10"/>
        <v>0</v>
      </c>
      <c r="AH182" s="14">
        <v>29.1</v>
      </c>
      <c r="AI182" s="14">
        <v>33.299999999999997</v>
      </c>
      <c r="AJ182" s="14">
        <v>26.2</v>
      </c>
      <c r="AK182" s="21">
        <v>17.683333333299998</v>
      </c>
      <c r="AL182" s="21">
        <v>0.93333333330000001</v>
      </c>
      <c r="AM182" s="21">
        <v>2.25</v>
      </c>
      <c r="AN182" s="21">
        <v>20.9</v>
      </c>
      <c r="AQ182" s="18" t="str">
        <f t="shared" si="11"/>
        <v xml:space="preserve"> </v>
      </c>
    </row>
    <row r="183" spans="1:44" x14ac:dyDescent="0.2">
      <c r="A183" s="12" t="s">
        <v>1030</v>
      </c>
      <c r="B183" s="12" t="s">
        <v>1031</v>
      </c>
      <c r="C183" t="s">
        <v>177</v>
      </c>
      <c r="D183" s="12" t="s">
        <v>170</v>
      </c>
      <c r="E183">
        <v>26</v>
      </c>
      <c r="F183">
        <v>3</v>
      </c>
      <c r="G183">
        <v>2</v>
      </c>
      <c r="H183">
        <v>-2</v>
      </c>
      <c r="I183">
        <v>0</v>
      </c>
      <c r="J183">
        <v>0</v>
      </c>
      <c r="K183">
        <v>53</v>
      </c>
      <c r="L183">
        <v>64</v>
      </c>
      <c r="M183" s="13">
        <f t="shared" si="8"/>
        <v>0.45299145299145299</v>
      </c>
      <c r="N183" s="14">
        <v>26.5</v>
      </c>
      <c r="O183" s="14">
        <v>32.1</v>
      </c>
      <c r="P183" s="14">
        <v>22.8</v>
      </c>
      <c r="Q183" s="21">
        <v>6.6333333332999995</v>
      </c>
      <c r="R183" s="21">
        <v>0.21666666670000001</v>
      </c>
      <c r="S183" s="21">
        <v>0</v>
      </c>
      <c r="T183" s="21">
        <v>6.85</v>
      </c>
      <c r="U183">
        <v>0</v>
      </c>
      <c r="V183">
        <v>0</v>
      </c>
      <c r="W183" s="18" t="str">
        <f t="shared" si="9"/>
        <v xml:space="preserve"> </v>
      </c>
      <c r="X183">
        <v>0</v>
      </c>
      <c r="Y183">
        <v>29</v>
      </c>
      <c r="Z183">
        <v>1</v>
      </c>
      <c r="AA183">
        <v>1</v>
      </c>
      <c r="AB183">
        <v>-5</v>
      </c>
      <c r="AC183">
        <v>6</v>
      </c>
      <c r="AD183">
        <v>3</v>
      </c>
      <c r="AE183">
        <v>53</v>
      </c>
      <c r="AF183">
        <v>61</v>
      </c>
      <c r="AG183" s="13">
        <f t="shared" si="10"/>
        <v>0.46491228070175439</v>
      </c>
      <c r="AH183" s="14">
        <v>27.3</v>
      </c>
      <c r="AI183" s="14">
        <v>32.299999999999997</v>
      </c>
      <c r="AJ183" s="14">
        <v>23.8</v>
      </c>
      <c r="AK183" s="21">
        <v>7.05</v>
      </c>
      <c r="AL183" s="21">
        <v>0.2666666667</v>
      </c>
      <c r="AM183" s="21">
        <v>3.3333333300000004E-2</v>
      </c>
      <c r="AN183" s="21">
        <v>7.3666666667000005</v>
      </c>
      <c r="AO183">
        <v>2</v>
      </c>
      <c r="AP183">
        <v>0</v>
      </c>
      <c r="AQ183" s="18">
        <f t="shared" si="11"/>
        <v>0</v>
      </c>
      <c r="AR183">
        <v>0</v>
      </c>
    </row>
    <row r="184" spans="1:44" x14ac:dyDescent="0.2">
      <c r="A184" s="12" t="s">
        <v>1035</v>
      </c>
      <c r="B184" s="12" t="s">
        <v>1036</v>
      </c>
      <c r="C184" t="s">
        <v>122</v>
      </c>
      <c r="D184" s="12" t="s">
        <v>170</v>
      </c>
      <c r="E184">
        <v>22</v>
      </c>
      <c r="F184">
        <v>6</v>
      </c>
      <c r="G184">
        <v>9</v>
      </c>
      <c r="H184">
        <v>-1</v>
      </c>
      <c r="I184">
        <v>4</v>
      </c>
      <c r="J184">
        <v>2</v>
      </c>
      <c r="K184">
        <v>229</v>
      </c>
      <c r="L184">
        <v>194</v>
      </c>
      <c r="M184" s="13">
        <f t="shared" si="8"/>
        <v>0.54137115839243499</v>
      </c>
      <c r="N184" s="14">
        <v>29.9</v>
      </c>
      <c r="O184" s="14">
        <v>34.1</v>
      </c>
      <c r="P184" s="14">
        <v>27.1</v>
      </c>
      <c r="Q184" s="21">
        <v>16.683333333299998</v>
      </c>
      <c r="R184" s="21">
        <v>3.5166666666999999</v>
      </c>
      <c r="S184" s="21">
        <v>0.65</v>
      </c>
      <c r="T184" s="21">
        <v>20.866666666699999</v>
      </c>
      <c r="U184">
        <v>4</v>
      </c>
      <c r="V184">
        <v>1</v>
      </c>
      <c r="W184" s="18">
        <f t="shared" si="9"/>
        <v>0.25</v>
      </c>
      <c r="X184">
        <v>0</v>
      </c>
      <c r="Y184">
        <v>23</v>
      </c>
      <c r="Z184">
        <v>11</v>
      </c>
      <c r="AA184">
        <v>11</v>
      </c>
      <c r="AB184">
        <v>2</v>
      </c>
      <c r="AC184">
        <v>2</v>
      </c>
      <c r="AD184">
        <v>1</v>
      </c>
      <c r="AE184">
        <v>217</v>
      </c>
      <c r="AF184">
        <v>195</v>
      </c>
      <c r="AG184" s="13">
        <f t="shared" si="10"/>
        <v>0.52669902912621358</v>
      </c>
      <c r="AH184" s="14">
        <v>29.8</v>
      </c>
      <c r="AI184" s="14">
        <v>34.799999999999997</v>
      </c>
      <c r="AJ184" s="14">
        <v>26.5</v>
      </c>
      <c r="AK184" s="21">
        <v>16.100000000000001</v>
      </c>
      <c r="AL184" s="21">
        <v>2.7833333332999999</v>
      </c>
      <c r="AM184" s="21">
        <v>0.8</v>
      </c>
      <c r="AN184" s="21">
        <v>19.683333333299998</v>
      </c>
      <c r="AO184">
        <v>4</v>
      </c>
      <c r="AP184">
        <v>1</v>
      </c>
      <c r="AQ184" s="18">
        <f t="shared" si="11"/>
        <v>0.25</v>
      </c>
      <c r="AR184">
        <v>0</v>
      </c>
    </row>
    <row r="185" spans="1:44" x14ac:dyDescent="0.2">
      <c r="A185" s="12" t="s">
        <v>1040</v>
      </c>
      <c r="B185" s="12" t="s">
        <v>1041</v>
      </c>
      <c r="C185" t="s">
        <v>300</v>
      </c>
      <c r="D185" s="12" t="s">
        <v>178</v>
      </c>
      <c r="E185">
        <v>26</v>
      </c>
      <c r="F185">
        <v>1</v>
      </c>
      <c r="G185">
        <v>6</v>
      </c>
      <c r="H185">
        <v>-7</v>
      </c>
      <c r="I185">
        <v>12</v>
      </c>
      <c r="J185">
        <v>6</v>
      </c>
      <c r="K185">
        <v>0</v>
      </c>
      <c r="L185">
        <v>0</v>
      </c>
      <c r="M185" s="13">
        <f t="shared" si="8"/>
        <v>0</v>
      </c>
      <c r="N185" s="14">
        <v>29.3</v>
      </c>
      <c r="O185" s="14">
        <v>33.6</v>
      </c>
      <c r="P185" s="14">
        <v>26.4</v>
      </c>
      <c r="Q185" s="21">
        <v>17.916666666699999</v>
      </c>
      <c r="R185" s="21">
        <v>1.2833333332999999</v>
      </c>
      <c r="S185" s="21">
        <v>1.5</v>
      </c>
      <c r="T185" s="21">
        <v>20.7166666667</v>
      </c>
      <c r="W185" s="18" t="str">
        <f t="shared" si="9"/>
        <v xml:space="preserve"> </v>
      </c>
      <c r="Y185">
        <v>25</v>
      </c>
      <c r="Z185">
        <v>2</v>
      </c>
      <c r="AA185">
        <v>7</v>
      </c>
      <c r="AB185">
        <v>0</v>
      </c>
      <c r="AC185">
        <v>18</v>
      </c>
      <c r="AD185">
        <v>8</v>
      </c>
      <c r="AE185">
        <v>0</v>
      </c>
      <c r="AF185">
        <v>0</v>
      </c>
      <c r="AG185" s="13">
        <f t="shared" si="10"/>
        <v>0</v>
      </c>
      <c r="AH185" s="14">
        <v>28.6</v>
      </c>
      <c r="AI185" s="14">
        <v>32.9</v>
      </c>
      <c r="AJ185" s="14">
        <v>25.7</v>
      </c>
      <c r="AK185" s="21">
        <v>18.316666666700002</v>
      </c>
      <c r="AL185" s="21">
        <v>1.2166666667000001</v>
      </c>
      <c r="AM185" s="21">
        <v>1.7666666666999999</v>
      </c>
      <c r="AN185" s="21">
        <v>21.316666666700002</v>
      </c>
      <c r="AQ185" s="18" t="str">
        <f t="shared" si="11"/>
        <v xml:space="preserve"> </v>
      </c>
    </row>
    <row r="186" spans="1:44" x14ac:dyDescent="0.2">
      <c r="A186" s="12" t="s">
        <v>1044</v>
      </c>
      <c r="B186" s="12" t="s">
        <v>1045</v>
      </c>
      <c r="C186" t="s">
        <v>122</v>
      </c>
      <c r="D186" s="12" t="s">
        <v>178</v>
      </c>
      <c r="E186">
        <v>32</v>
      </c>
      <c r="F186">
        <v>2</v>
      </c>
      <c r="G186">
        <v>10</v>
      </c>
      <c r="H186">
        <v>-3</v>
      </c>
      <c r="I186">
        <v>12</v>
      </c>
      <c r="J186">
        <v>6</v>
      </c>
      <c r="K186">
        <v>0</v>
      </c>
      <c r="L186">
        <v>0</v>
      </c>
      <c r="M186" s="13">
        <f t="shared" si="8"/>
        <v>0</v>
      </c>
      <c r="N186" s="14">
        <v>29</v>
      </c>
      <c r="O186" s="14">
        <v>32.6</v>
      </c>
      <c r="P186" s="14">
        <v>26.7</v>
      </c>
      <c r="Q186" s="21">
        <v>17.899999999999999</v>
      </c>
      <c r="R186" s="21">
        <v>1.5</v>
      </c>
      <c r="S186" s="21">
        <v>2.1</v>
      </c>
      <c r="T186" s="21">
        <v>21.5</v>
      </c>
      <c r="W186" s="18" t="str">
        <f t="shared" si="9"/>
        <v xml:space="preserve"> </v>
      </c>
      <c r="Y186">
        <v>33</v>
      </c>
      <c r="Z186">
        <v>2</v>
      </c>
      <c r="AA186">
        <v>9</v>
      </c>
      <c r="AB186">
        <v>13</v>
      </c>
      <c r="AC186">
        <v>18</v>
      </c>
      <c r="AD186">
        <v>9</v>
      </c>
      <c r="AE186">
        <v>0</v>
      </c>
      <c r="AF186">
        <v>0</v>
      </c>
      <c r="AG186" s="13">
        <f t="shared" si="10"/>
        <v>0</v>
      </c>
      <c r="AH186" s="14">
        <v>29.2</v>
      </c>
      <c r="AI186" s="14">
        <v>33.5</v>
      </c>
      <c r="AJ186" s="14">
        <v>26.3</v>
      </c>
      <c r="AK186" s="21">
        <v>17.75</v>
      </c>
      <c r="AL186" s="21">
        <v>1.65</v>
      </c>
      <c r="AM186" s="21">
        <v>2.35</v>
      </c>
      <c r="AN186" s="21">
        <v>21.766666666700001</v>
      </c>
      <c r="AQ186" s="18" t="str">
        <f t="shared" si="11"/>
        <v xml:space="preserve"> </v>
      </c>
    </row>
    <row r="187" spans="1:44" x14ac:dyDescent="0.2">
      <c r="A187" s="12" t="s">
        <v>566</v>
      </c>
      <c r="B187" s="12" t="s">
        <v>1050</v>
      </c>
      <c r="C187" s="12" t="s">
        <v>343</v>
      </c>
      <c r="D187" s="12" t="s">
        <v>178</v>
      </c>
      <c r="E187">
        <v>36</v>
      </c>
      <c r="F187">
        <v>2</v>
      </c>
      <c r="G187">
        <v>7</v>
      </c>
      <c r="H187">
        <v>-4</v>
      </c>
      <c r="I187">
        <v>14</v>
      </c>
      <c r="J187">
        <v>7</v>
      </c>
      <c r="K187">
        <v>0</v>
      </c>
      <c r="L187">
        <v>0</v>
      </c>
      <c r="M187" s="13">
        <f t="shared" si="8"/>
        <v>0</v>
      </c>
      <c r="N187" s="14">
        <v>27.4</v>
      </c>
      <c r="O187" s="14">
        <v>32.9</v>
      </c>
      <c r="P187" s="14">
        <v>23.6</v>
      </c>
      <c r="Q187" s="21">
        <v>15.8</v>
      </c>
      <c r="R187" s="21">
        <v>1.2833333332999999</v>
      </c>
      <c r="S187" s="21">
        <v>0.18333333330000001</v>
      </c>
      <c r="T187" s="21">
        <v>17.266666666700001</v>
      </c>
      <c r="W187" s="18" t="str">
        <f t="shared" si="9"/>
        <v xml:space="preserve"> </v>
      </c>
      <c r="Y187">
        <v>31</v>
      </c>
      <c r="Z187">
        <v>1</v>
      </c>
      <c r="AA187">
        <v>6</v>
      </c>
      <c r="AB187">
        <v>-5</v>
      </c>
      <c r="AC187">
        <v>4</v>
      </c>
      <c r="AD187">
        <v>2</v>
      </c>
      <c r="AE187">
        <v>0</v>
      </c>
      <c r="AF187">
        <v>1</v>
      </c>
      <c r="AG187" s="13">
        <f t="shared" si="10"/>
        <v>0</v>
      </c>
      <c r="AH187" s="14">
        <v>28.1</v>
      </c>
      <c r="AI187" s="14">
        <v>32.9</v>
      </c>
      <c r="AJ187" s="14">
        <v>24.9</v>
      </c>
      <c r="AK187" s="21">
        <v>15.3</v>
      </c>
      <c r="AL187" s="21">
        <v>1.35</v>
      </c>
      <c r="AM187" s="21">
        <v>0.45</v>
      </c>
      <c r="AN187" s="21">
        <v>17.116666666699999</v>
      </c>
      <c r="AQ187" s="18" t="str">
        <f t="shared" si="11"/>
        <v xml:space="preserve"> </v>
      </c>
    </row>
    <row r="188" spans="1:44" x14ac:dyDescent="0.2">
      <c r="A188" s="12" t="s">
        <v>160</v>
      </c>
      <c r="B188" s="12" t="s">
        <v>1054</v>
      </c>
      <c r="C188" t="s">
        <v>610</v>
      </c>
      <c r="D188" s="12" t="s">
        <v>178</v>
      </c>
      <c r="E188">
        <v>36</v>
      </c>
      <c r="F188">
        <v>2</v>
      </c>
      <c r="G188">
        <v>12</v>
      </c>
      <c r="H188">
        <v>13</v>
      </c>
      <c r="I188">
        <v>22</v>
      </c>
      <c r="J188">
        <v>11</v>
      </c>
      <c r="K188">
        <v>0</v>
      </c>
      <c r="L188">
        <v>0</v>
      </c>
      <c r="M188" s="13">
        <f t="shared" si="8"/>
        <v>0</v>
      </c>
      <c r="N188" s="14">
        <v>28.6</v>
      </c>
      <c r="O188" s="14">
        <v>33</v>
      </c>
      <c r="P188" s="14">
        <v>25.7</v>
      </c>
      <c r="Q188" s="21">
        <v>15.583333333300001</v>
      </c>
      <c r="R188" s="21">
        <v>2.0666666667000002</v>
      </c>
      <c r="S188" s="21">
        <v>1.7166666667000001</v>
      </c>
      <c r="T188" s="21">
        <v>19.383333333300001</v>
      </c>
      <c r="U188">
        <v>1</v>
      </c>
      <c r="V188">
        <v>0</v>
      </c>
      <c r="W188" s="18">
        <f t="shared" si="9"/>
        <v>0</v>
      </c>
      <c r="X188">
        <v>0</v>
      </c>
      <c r="Y188">
        <v>39</v>
      </c>
      <c r="Z188">
        <v>3</v>
      </c>
      <c r="AA188">
        <v>17</v>
      </c>
      <c r="AB188">
        <v>1</v>
      </c>
      <c r="AC188">
        <v>8</v>
      </c>
      <c r="AD188">
        <v>4</v>
      </c>
      <c r="AE188">
        <v>0</v>
      </c>
      <c r="AF188">
        <v>0</v>
      </c>
      <c r="AG188" s="13">
        <f t="shared" si="10"/>
        <v>0</v>
      </c>
      <c r="AH188" s="14">
        <v>28.4</v>
      </c>
      <c r="AI188" s="14">
        <v>32.799999999999997</v>
      </c>
      <c r="AJ188" s="14">
        <v>25.4</v>
      </c>
      <c r="AK188" s="21">
        <v>16.649999999999999</v>
      </c>
      <c r="AL188" s="21">
        <v>1.7833333332999999</v>
      </c>
      <c r="AM188" s="21">
        <v>1.1333333333</v>
      </c>
      <c r="AN188" s="21">
        <v>19.566666666700002</v>
      </c>
      <c r="AO188">
        <v>0</v>
      </c>
      <c r="AP188">
        <v>0</v>
      </c>
      <c r="AQ188" s="18" t="str">
        <f t="shared" si="11"/>
        <v xml:space="preserve"> </v>
      </c>
      <c r="AR188">
        <v>0</v>
      </c>
    </row>
    <row r="189" spans="1:44" x14ac:dyDescent="0.2">
      <c r="A189" s="12" t="s">
        <v>1059</v>
      </c>
      <c r="B189" s="12" t="s">
        <v>1060</v>
      </c>
      <c r="C189" t="s">
        <v>210</v>
      </c>
      <c r="D189" s="12" t="s">
        <v>170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s="13">
        <f t="shared" si="8"/>
        <v>0</v>
      </c>
      <c r="N189" s="14">
        <v>26.1</v>
      </c>
      <c r="O189" s="14">
        <v>32.6</v>
      </c>
      <c r="P189" s="14">
        <v>21.7</v>
      </c>
      <c r="Q189" s="21">
        <v>7.2</v>
      </c>
      <c r="R189" s="21">
        <v>0</v>
      </c>
      <c r="S189" s="21">
        <v>0</v>
      </c>
      <c r="T189" s="21">
        <v>7.2</v>
      </c>
      <c r="W189" s="18" t="str">
        <f t="shared" si="9"/>
        <v xml:space="preserve"> </v>
      </c>
      <c r="Y189">
        <v>2</v>
      </c>
      <c r="Z189">
        <v>0</v>
      </c>
      <c r="AA189">
        <v>0</v>
      </c>
      <c r="AB189">
        <v>-1</v>
      </c>
      <c r="AC189">
        <v>0</v>
      </c>
      <c r="AD189">
        <v>0</v>
      </c>
      <c r="AE189">
        <v>0</v>
      </c>
      <c r="AF189">
        <v>0</v>
      </c>
      <c r="AG189" s="13">
        <f t="shared" si="10"/>
        <v>0</v>
      </c>
      <c r="AH189" s="14">
        <v>26.9</v>
      </c>
      <c r="AI189" s="14">
        <v>32.700000000000003</v>
      </c>
      <c r="AJ189" s="14">
        <v>23</v>
      </c>
      <c r="AK189" s="21">
        <v>6.6166666667000005</v>
      </c>
      <c r="AL189" s="21">
        <v>0</v>
      </c>
      <c r="AM189" s="21">
        <v>0</v>
      </c>
      <c r="AN189" s="21">
        <v>6.6166666667000005</v>
      </c>
      <c r="AQ189" s="18" t="str">
        <f t="shared" si="11"/>
        <v xml:space="preserve"> </v>
      </c>
    </row>
    <row r="190" spans="1:44" x14ac:dyDescent="0.2">
      <c r="A190" s="12" t="s">
        <v>275</v>
      </c>
      <c r="B190" s="12" t="s">
        <v>1064</v>
      </c>
      <c r="C190" t="s">
        <v>367</v>
      </c>
      <c r="D190" s="12" t="s">
        <v>170</v>
      </c>
      <c r="E190">
        <v>38</v>
      </c>
      <c r="F190">
        <v>4</v>
      </c>
      <c r="G190">
        <v>15</v>
      </c>
      <c r="H190">
        <v>3</v>
      </c>
      <c r="I190">
        <v>14</v>
      </c>
      <c r="J190">
        <v>7</v>
      </c>
      <c r="K190">
        <v>312</v>
      </c>
      <c r="L190">
        <v>280</v>
      </c>
      <c r="M190" s="13">
        <f t="shared" si="8"/>
        <v>0.52702702702702697</v>
      </c>
      <c r="N190" s="14">
        <v>28.4</v>
      </c>
      <c r="O190" s="14">
        <v>33.200000000000003</v>
      </c>
      <c r="P190" s="14">
        <v>25.2</v>
      </c>
      <c r="Q190" s="21">
        <v>14.5666666667</v>
      </c>
      <c r="R190" s="21">
        <v>2.7666666666999999</v>
      </c>
      <c r="S190" s="21">
        <v>0.1</v>
      </c>
      <c r="T190" s="21">
        <v>17.45</v>
      </c>
      <c r="U190">
        <v>0</v>
      </c>
      <c r="V190">
        <v>0</v>
      </c>
      <c r="W190" s="18" t="str">
        <f t="shared" si="9"/>
        <v xml:space="preserve"> </v>
      </c>
      <c r="X190">
        <v>0</v>
      </c>
      <c r="Y190">
        <v>41</v>
      </c>
      <c r="Z190">
        <v>12</v>
      </c>
      <c r="AA190">
        <v>21</v>
      </c>
      <c r="AB190">
        <v>8</v>
      </c>
      <c r="AC190">
        <v>10</v>
      </c>
      <c r="AD190">
        <v>5</v>
      </c>
      <c r="AE190">
        <v>299</v>
      </c>
      <c r="AF190">
        <v>311</v>
      </c>
      <c r="AG190" s="13">
        <f t="shared" si="10"/>
        <v>0.49016393442622952</v>
      </c>
      <c r="AH190" s="14">
        <v>28.9</v>
      </c>
      <c r="AI190" s="14">
        <v>33.200000000000003</v>
      </c>
      <c r="AJ190" s="14">
        <v>26</v>
      </c>
      <c r="AK190" s="21">
        <v>14.1833333333</v>
      </c>
      <c r="AL190" s="21">
        <v>2.6</v>
      </c>
      <c r="AM190" s="21">
        <v>0.1333333333</v>
      </c>
      <c r="AN190" s="21">
        <v>16.95</v>
      </c>
      <c r="AO190">
        <v>7</v>
      </c>
      <c r="AP190">
        <v>5</v>
      </c>
      <c r="AQ190" s="18">
        <f t="shared" si="11"/>
        <v>0.7142857142857143</v>
      </c>
      <c r="AR190">
        <v>3</v>
      </c>
    </row>
    <row r="191" spans="1:44" x14ac:dyDescent="0.2">
      <c r="A191" s="12" t="s">
        <v>175</v>
      </c>
      <c r="B191" s="12" t="s">
        <v>1068</v>
      </c>
      <c r="C191" t="s">
        <v>610</v>
      </c>
      <c r="D191" s="12" t="s">
        <v>170</v>
      </c>
      <c r="E191">
        <v>40</v>
      </c>
      <c r="F191">
        <v>2</v>
      </c>
      <c r="G191">
        <v>9</v>
      </c>
      <c r="H191">
        <v>-3</v>
      </c>
      <c r="I191">
        <v>31</v>
      </c>
      <c r="J191">
        <v>11</v>
      </c>
      <c r="K191">
        <v>208</v>
      </c>
      <c r="L191">
        <v>139</v>
      </c>
      <c r="M191" s="13">
        <f t="shared" si="8"/>
        <v>0.59942363112391928</v>
      </c>
      <c r="N191" s="14">
        <v>26.9</v>
      </c>
      <c r="O191" s="14">
        <v>32.200000000000003</v>
      </c>
      <c r="P191" s="14">
        <v>23.2</v>
      </c>
      <c r="Q191" s="21">
        <v>9.6166666667000005</v>
      </c>
      <c r="R191" s="21">
        <v>0.05</v>
      </c>
      <c r="S191" s="21">
        <v>1.35</v>
      </c>
      <c r="T191" s="21">
        <v>11.0333333333</v>
      </c>
      <c r="W191" s="18" t="str">
        <f t="shared" si="9"/>
        <v xml:space="preserve"> </v>
      </c>
      <c r="Y191">
        <v>41</v>
      </c>
      <c r="Z191">
        <v>1</v>
      </c>
      <c r="AA191">
        <v>5</v>
      </c>
      <c r="AB191">
        <v>-5</v>
      </c>
      <c r="AC191">
        <v>55</v>
      </c>
      <c r="AD191">
        <v>13</v>
      </c>
      <c r="AE191">
        <v>163</v>
      </c>
      <c r="AF191">
        <v>165</v>
      </c>
      <c r="AG191" s="13">
        <f t="shared" si="10"/>
        <v>0.49695121951219512</v>
      </c>
      <c r="AH191" s="14">
        <v>26.9</v>
      </c>
      <c r="AI191" s="14">
        <v>31.9</v>
      </c>
      <c r="AJ191" s="14">
        <v>23.5</v>
      </c>
      <c r="AK191" s="21">
        <v>10.1</v>
      </c>
      <c r="AL191" s="21">
        <v>6.6666666700000002E-2</v>
      </c>
      <c r="AM191" s="21">
        <v>1.0666666667</v>
      </c>
      <c r="AN191" s="21">
        <v>11.233333333299999</v>
      </c>
      <c r="AQ191" s="18" t="str">
        <f t="shared" si="11"/>
        <v xml:space="preserve"> </v>
      </c>
    </row>
    <row r="192" spans="1:44" x14ac:dyDescent="0.2">
      <c r="A192" s="12" t="s">
        <v>1059</v>
      </c>
      <c r="B192" s="12" t="s">
        <v>1071</v>
      </c>
      <c r="C192" t="s">
        <v>139</v>
      </c>
      <c r="D192" s="12" t="s">
        <v>461</v>
      </c>
      <c r="E192">
        <v>6</v>
      </c>
      <c r="F192">
        <v>0</v>
      </c>
      <c r="G192">
        <v>0</v>
      </c>
      <c r="H192">
        <v>-3</v>
      </c>
      <c r="I192">
        <v>11</v>
      </c>
      <c r="J192">
        <v>4</v>
      </c>
      <c r="K192">
        <v>0</v>
      </c>
      <c r="L192">
        <v>0</v>
      </c>
      <c r="M192" s="13">
        <f t="shared" si="8"/>
        <v>0</v>
      </c>
      <c r="N192" s="14">
        <v>27.1</v>
      </c>
      <c r="O192" s="14">
        <v>31</v>
      </c>
      <c r="P192" s="14">
        <v>24.4</v>
      </c>
      <c r="Q192" s="21">
        <v>10.766666666700001</v>
      </c>
      <c r="R192" s="21">
        <v>1.8333333333000001</v>
      </c>
      <c r="S192" s="21">
        <v>0</v>
      </c>
      <c r="T192" s="21">
        <v>12.6</v>
      </c>
      <c r="W192" s="18" t="str">
        <f t="shared" si="9"/>
        <v xml:space="preserve"> </v>
      </c>
      <c r="Y192">
        <v>11</v>
      </c>
      <c r="Z192">
        <v>1</v>
      </c>
      <c r="AA192">
        <v>0</v>
      </c>
      <c r="AB192">
        <v>-7</v>
      </c>
      <c r="AC192">
        <v>7</v>
      </c>
      <c r="AD192">
        <v>2</v>
      </c>
      <c r="AE192">
        <v>0</v>
      </c>
      <c r="AF192">
        <v>1</v>
      </c>
      <c r="AG192" s="13">
        <f t="shared" si="10"/>
        <v>0</v>
      </c>
      <c r="AH192" s="14">
        <v>26.9</v>
      </c>
      <c r="AI192" s="14">
        <v>30.4</v>
      </c>
      <c r="AJ192" s="14">
        <v>24.5</v>
      </c>
      <c r="AK192" s="21">
        <v>11.666666666699999</v>
      </c>
      <c r="AL192" s="21">
        <v>1.7000000000000002</v>
      </c>
      <c r="AM192" s="21">
        <v>0.05</v>
      </c>
      <c r="AN192" s="21">
        <v>13.416666666699999</v>
      </c>
      <c r="AQ192" s="18" t="str">
        <f t="shared" si="11"/>
        <v xml:space="preserve"> </v>
      </c>
    </row>
    <row r="193" spans="1:44" x14ac:dyDescent="0.2">
      <c r="A193" s="12" t="s">
        <v>1075</v>
      </c>
      <c r="B193" s="12" t="s">
        <v>1076</v>
      </c>
      <c r="C193" t="s">
        <v>147</v>
      </c>
      <c r="D193" s="12" t="s">
        <v>178</v>
      </c>
      <c r="E193">
        <v>14</v>
      </c>
      <c r="F193">
        <v>0</v>
      </c>
      <c r="G193">
        <v>4</v>
      </c>
      <c r="H193">
        <v>7</v>
      </c>
      <c r="I193">
        <v>10</v>
      </c>
      <c r="J193">
        <v>5</v>
      </c>
      <c r="K193">
        <v>0</v>
      </c>
      <c r="L193">
        <v>0</v>
      </c>
      <c r="M193" s="13">
        <f t="shared" si="8"/>
        <v>0</v>
      </c>
      <c r="N193" s="14">
        <v>27.7</v>
      </c>
      <c r="O193" s="14">
        <v>32.700000000000003</v>
      </c>
      <c r="P193" s="14">
        <v>24.4</v>
      </c>
      <c r="Q193" s="21">
        <v>15.3666666667</v>
      </c>
      <c r="R193" s="21">
        <v>0.5</v>
      </c>
      <c r="S193" s="21">
        <v>0.71666666670000001</v>
      </c>
      <c r="T193" s="21">
        <v>16.600000000000001</v>
      </c>
      <c r="W193" s="18" t="str">
        <f t="shared" si="9"/>
        <v xml:space="preserve"> </v>
      </c>
      <c r="Y193">
        <v>20</v>
      </c>
      <c r="Z193">
        <v>0</v>
      </c>
      <c r="AA193">
        <v>1</v>
      </c>
      <c r="AB193">
        <v>-3</v>
      </c>
      <c r="AC193">
        <v>16</v>
      </c>
      <c r="AD193">
        <v>8</v>
      </c>
      <c r="AE193">
        <v>0</v>
      </c>
      <c r="AF193">
        <v>0</v>
      </c>
      <c r="AG193" s="13">
        <f t="shared" si="10"/>
        <v>0</v>
      </c>
      <c r="AH193" s="14">
        <v>28.2</v>
      </c>
      <c r="AI193" s="14">
        <v>32.9</v>
      </c>
      <c r="AJ193" s="14">
        <v>25.1</v>
      </c>
      <c r="AK193" s="21">
        <v>15.1</v>
      </c>
      <c r="AL193" s="21">
        <v>0.93333333330000001</v>
      </c>
      <c r="AM193" s="21">
        <v>0.78333333329999999</v>
      </c>
      <c r="AN193" s="21">
        <v>16.833333333300001</v>
      </c>
      <c r="AQ193" s="18" t="str">
        <f t="shared" si="11"/>
        <v xml:space="preserve"> </v>
      </c>
    </row>
    <row r="194" spans="1:44" x14ac:dyDescent="0.2">
      <c r="A194" s="12" t="s">
        <v>391</v>
      </c>
      <c r="B194" s="12" t="s">
        <v>1079</v>
      </c>
      <c r="C194" t="s">
        <v>112</v>
      </c>
      <c r="D194" s="12" t="s">
        <v>156</v>
      </c>
      <c r="E194">
        <v>2</v>
      </c>
      <c r="F194">
        <v>0</v>
      </c>
      <c r="G194">
        <v>0</v>
      </c>
      <c r="H194">
        <v>-1</v>
      </c>
      <c r="I194">
        <v>0</v>
      </c>
      <c r="J194">
        <v>0</v>
      </c>
      <c r="K194">
        <v>0</v>
      </c>
      <c r="L194">
        <v>0</v>
      </c>
      <c r="M194" s="13">
        <f t="shared" ref="M194:M257" si="12">K194/MAX(1,K194+L194)</f>
        <v>0</v>
      </c>
      <c r="N194" s="14">
        <v>25.3</v>
      </c>
      <c r="O194" s="14">
        <v>32.700000000000003</v>
      </c>
      <c r="P194" s="14">
        <v>20.3</v>
      </c>
      <c r="Q194" s="21">
        <v>5.85</v>
      </c>
      <c r="R194" s="21">
        <v>0</v>
      </c>
      <c r="S194" s="21">
        <v>0</v>
      </c>
      <c r="T194" s="21">
        <v>5.85</v>
      </c>
      <c r="W194" s="18" t="str">
        <f t="shared" ref="W194:W257" si="13">IF(U194&gt;0,V194/U194," ")</f>
        <v xml:space="preserve"> 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3">
        <f t="shared" ref="AG194:AG257" si="14">AE194/MAX(1,AE194+AF194)</f>
        <v>0</v>
      </c>
      <c r="AH194" s="14">
        <v>0</v>
      </c>
      <c r="AI194" s="14">
        <v>0</v>
      </c>
      <c r="AJ194" s="14">
        <v>0</v>
      </c>
      <c r="AK194" s="21">
        <v>0</v>
      </c>
      <c r="AL194" s="21">
        <v>0</v>
      </c>
      <c r="AM194" s="21">
        <v>0</v>
      </c>
      <c r="AN194" s="21">
        <v>0</v>
      </c>
      <c r="AQ194" s="18" t="str">
        <f t="shared" ref="AQ194:AQ257" si="15">IF(AO194&gt;0,AP194/AO194," ")</f>
        <v xml:space="preserve"> </v>
      </c>
    </row>
    <row r="195" spans="1:44" x14ac:dyDescent="0.2">
      <c r="A195" s="12" t="s">
        <v>1083</v>
      </c>
      <c r="B195" s="12" t="s">
        <v>1084</v>
      </c>
      <c r="C195" s="12" t="s">
        <v>199</v>
      </c>
      <c r="D195" s="12" t="s">
        <v>178</v>
      </c>
      <c r="E195">
        <v>31</v>
      </c>
      <c r="F195">
        <v>0</v>
      </c>
      <c r="G195">
        <v>7</v>
      </c>
      <c r="H195">
        <v>4</v>
      </c>
      <c r="I195">
        <v>8</v>
      </c>
      <c r="J195">
        <v>4</v>
      </c>
      <c r="K195">
        <v>0</v>
      </c>
      <c r="L195">
        <v>0</v>
      </c>
      <c r="M195" s="13">
        <f t="shared" si="12"/>
        <v>0</v>
      </c>
      <c r="N195" s="14">
        <v>28.1</v>
      </c>
      <c r="O195" s="14">
        <v>32.799999999999997</v>
      </c>
      <c r="P195" s="14">
        <v>25</v>
      </c>
      <c r="Q195" s="21">
        <v>13.8</v>
      </c>
      <c r="R195" s="21">
        <v>1.4333333333</v>
      </c>
      <c r="S195" s="21">
        <v>2.0833333333000001</v>
      </c>
      <c r="T195" s="21">
        <v>17.333333333300001</v>
      </c>
      <c r="U195">
        <v>1</v>
      </c>
      <c r="V195">
        <v>0</v>
      </c>
      <c r="W195" s="18">
        <f t="shared" si="13"/>
        <v>0</v>
      </c>
      <c r="X195">
        <v>0</v>
      </c>
      <c r="Y195">
        <v>32</v>
      </c>
      <c r="Z195">
        <v>2</v>
      </c>
      <c r="AA195">
        <v>6</v>
      </c>
      <c r="AB195">
        <v>-6</v>
      </c>
      <c r="AC195">
        <v>8</v>
      </c>
      <c r="AD195">
        <v>4</v>
      </c>
      <c r="AE195">
        <v>0</v>
      </c>
      <c r="AF195">
        <v>1</v>
      </c>
      <c r="AG195" s="13">
        <f t="shared" si="14"/>
        <v>0</v>
      </c>
      <c r="AH195" s="14">
        <v>28.4</v>
      </c>
      <c r="AI195" s="14">
        <v>33.1</v>
      </c>
      <c r="AJ195" s="14">
        <v>25.2</v>
      </c>
      <c r="AK195" s="21">
        <v>14.9333333333</v>
      </c>
      <c r="AL195" s="21">
        <v>1.6333333333</v>
      </c>
      <c r="AM195" s="21">
        <v>2</v>
      </c>
      <c r="AN195" s="21">
        <v>18.583333333300001</v>
      </c>
      <c r="AO195">
        <v>0</v>
      </c>
      <c r="AP195">
        <v>0</v>
      </c>
      <c r="AQ195" s="18" t="str">
        <f t="shared" si="15"/>
        <v xml:space="preserve"> </v>
      </c>
      <c r="AR195">
        <v>0</v>
      </c>
    </row>
    <row r="196" spans="1:44" x14ac:dyDescent="0.2">
      <c r="A196" s="12" t="s">
        <v>1089</v>
      </c>
      <c r="B196" s="12" t="s">
        <v>1090</v>
      </c>
      <c r="C196" t="s">
        <v>393</v>
      </c>
      <c r="D196" s="12" t="s">
        <v>178</v>
      </c>
      <c r="E196">
        <v>40</v>
      </c>
      <c r="F196">
        <v>4</v>
      </c>
      <c r="G196">
        <v>6</v>
      </c>
      <c r="H196">
        <v>20</v>
      </c>
      <c r="I196">
        <v>43</v>
      </c>
      <c r="J196">
        <v>16</v>
      </c>
      <c r="K196">
        <v>0</v>
      </c>
      <c r="L196">
        <v>0</v>
      </c>
      <c r="M196" s="13">
        <f t="shared" si="12"/>
        <v>0</v>
      </c>
      <c r="N196" s="14">
        <v>29</v>
      </c>
      <c r="O196" s="14">
        <v>33.299999999999997</v>
      </c>
      <c r="P196" s="14">
        <v>26.1</v>
      </c>
      <c r="Q196" s="21">
        <v>18.166666666699999</v>
      </c>
      <c r="R196" s="21">
        <v>0.15</v>
      </c>
      <c r="S196" s="21">
        <v>2.3833333333</v>
      </c>
      <c r="T196" s="21">
        <v>20.7166666667</v>
      </c>
      <c r="W196" s="18" t="str">
        <f t="shared" si="13"/>
        <v xml:space="preserve"> </v>
      </c>
      <c r="Y196">
        <v>40</v>
      </c>
      <c r="Z196">
        <v>2</v>
      </c>
      <c r="AA196">
        <v>5</v>
      </c>
      <c r="AB196">
        <v>-11</v>
      </c>
      <c r="AC196">
        <v>43</v>
      </c>
      <c r="AD196">
        <v>17</v>
      </c>
      <c r="AE196">
        <v>0</v>
      </c>
      <c r="AF196">
        <v>0</v>
      </c>
      <c r="AG196" s="13">
        <f t="shared" si="14"/>
        <v>0</v>
      </c>
      <c r="AH196" s="14">
        <v>28.9</v>
      </c>
      <c r="AI196" s="14">
        <v>33.200000000000003</v>
      </c>
      <c r="AJ196" s="14">
        <v>26.1</v>
      </c>
      <c r="AK196" s="21">
        <v>18.9666666667</v>
      </c>
      <c r="AL196" s="21">
        <v>8.3333333300000006E-2</v>
      </c>
      <c r="AM196" s="21">
        <v>2.3833333333</v>
      </c>
      <c r="AN196" s="21">
        <v>21.45</v>
      </c>
      <c r="AQ196" s="18" t="str">
        <f t="shared" si="15"/>
        <v xml:space="preserve"> </v>
      </c>
    </row>
    <row r="197" spans="1:44" x14ac:dyDescent="0.2">
      <c r="A197" s="12" t="s">
        <v>1094</v>
      </c>
      <c r="B197" s="12" t="s">
        <v>1095</v>
      </c>
      <c r="C197" t="s">
        <v>460</v>
      </c>
      <c r="D197" s="12" t="s">
        <v>148</v>
      </c>
      <c r="E197">
        <v>35</v>
      </c>
      <c r="F197">
        <v>13</v>
      </c>
      <c r="G197">
        <v>10</v>
      </c>
      <c r="H197">
        <v>-5</v>
      </c>
      <c r="I197">
        <v>16</v>
      </c>
      <c r="J197">
        <v>4</v>
      </c>
      <c r="K197">
        <v>2</v>
      </c>
      <c r="L197">
        <v>5</v>
      </c>
      <c r="M197" s="13">
        <f t="shared" si="12"/>
        <v>0.2857142857142857</v>
      </c>
      <c r="N197" s="14">
        <v>28.6</v>
      </c>
      <c r="O197" s="14">
        <v>33.1</v>
      </c>
      <c r="P197" s="14">
        <v>25.5</v>
      </c>
      <c r="Q197" s="21">
        <v>16.166666666699999</v>
      </c>
      <c r="R197" s="21">
        <v>3.1333333333</v>
      </c>
      <c r="S197" s="21">
        <v>0</v>
      </c>
      <c r="T197" s="21">
        <v>19.316666666700002</v>
      </c>
      <c r="U197">
        <v>1</v>
      </c>
      <c r="V197">
        <v>0</v>
      </c>
      <c r="W197" s="18">
        <f t="shared" si="13"/>
        <v>0</v>
      </c>
      <c r="X197">
        <v>0</v>
      </c>
      <c r="Y197">
        <v>34</v>
      </c>
      <c r="Z197">
        <v>10</v>
      </c>
      <c r="AA197">
        <v>14</v>
      </c>
      <c r="AB197">
        <v>-2</v>
      </c>
      <c r="AC197">
        <v>18</v>
      </c>
      <c r="AD197">
        <v>9</v>
      </c>
      <c r="AE197">
        <v>4</v>
      </c>
      <c r="AF197">
        <v>1</v>
      </c>
      <c r="AG197" s="13">
        <f t="shared" si="14"/>
        <v>0.8</v>
      </c>
      <c r="AH197" s="14">
        <v>29.5</v>
      </c>
      <c r="AI197" s="14">
        <v>34.4</v>
      </c>
      <c r="AJ197" s="14">
        <v>26.2</v>
      </c>
      <c r="AK197" s="21">
        <v>15.8833333333</v>
      </c>
      <c r="AL197" s="21">
        <v>2.6</v>
      </c>
      <c r="AM197" s="21">
        <v>0.05</v>
      </c>
      <c r="AN197" s="21">
        <v>18.5333333333</v>
      </c>
      <c r="AO197">
        <v>1</v>
      </c>
      <c r="AP197">
        <v>0</v>
      </c>
      <c r="AQ197" s="18">
        <f t="shared" si="15"/>
        <v>0</v>
      </c>
      <c r="AR197">
        <v>0</v>
      </c>
    </row>
    <row r="198" spans="1:44" x14ac:dyDescent="0.2">
      <c r="A198" s="12" t="s">
        <v>336</v>
      </c>
      <c r="B198" s="12" t="s">
        <v>1100</v>
      </c>
      <c r="C198" t="s">
        <v>300</v>
      </c>
      <c r="D198" s="12" t="s">
        <v>178</v>
      </c>
      <c r="E198">
        <v>23</v>
      </c>
      <c r="F198">
        <v>1</v>
      </c>
      <c r="G198">
        <v>4</v>
      </c>
      <c r="H198">
        <v>-6</v>
      </c>
      <c r="I198">
        <v>14</v>
      </c>
      <c r="J198">
        <v>7</v>
      </c>
      <c r="K198">
        <v>0</v>
      </c>
      <c r="L198">
        <v>0</v>
      </c>
      <c r="M198" s="13">
        <f t="shared" si="12"/>
        <v>0</v>
      </c>
      <c r="N198" s="14">
        <v>28.6</v>
      </c>
      <c r="O198" s="14">
        <v>33.5</v>
      </c>
      <c r="P198" s="14">
        <v>25.3</v>
      </c>
      <c r="Q198" s="21">
        <v>15.85</v>
      </c>
      <c r="R198" s="21">
        <v>1.6666666667000001</v>
      </c>
      <c r="S198" s="21">
        <v>0.61666666670000003</v>
      </c>
      <c r="T198" s="21">
        <v>18.149999999999999</v>
      </c>
      <c r="W198" s="18" t="str">
        <f t="shared" si="13"/>
        <v xml:space="preserve"> </v>
      </c>
      <c r="Y198">
        <v>29</v>
      </c>
      <c r="Z198">
        <v>1</v>
      </c>
      <c r="AA198">
        <v>10</v>
      </c>
      <c r="AB198">
        <v>-3</v>
      </c>
      <c r="AC198">
        <v>12</v>
      </c>
      <c r="AD198">
        <v>6</v>
      </c>
      <c r="AE198">
        <v>0</v>
      </c>
      <c r="AF198">
        <v>0</v>
      </c>
      <c r="AG198" s="13">
        <f t="shared" si="14"/>
        <v>0</v>
      </c>
      <c r="AH198" s="14">
        <v>28.5</v>
      </c>
      <c r="AI198" s="14">
        <v>32.9</v>
      </c>
      <c r="AJ198" s="14">
        <v>25.5</v>
      </c>
      <c r="AK198" s="21">
        <v>15.45</v>
      </c>
      <c r="AL198" s="21">
        <v>1.6333333333</v>
      </c>
      <c r="AM198" s="21">
        <v>0.9</v>
      </c>
      <c r="AN198" s="21">
        <v>18</v>
      </c>
      <c r="AQ198" s="18" t="str">
        <f t="shared" si="15"/>
        <v xml:space="preserve"> </v>
      </c>
    </row>
    <row r="199" spans="1:44" x14ac:dyDescent="0.2">
      <c r="A199" s="12" t="s">
        <v>1104</v>
      </c>
      <c r="B199" s="12" t="s">
        <v>1105</v>
      </c>
      <c r="C199" t="s">
        <v>199</v>
      </c>
      <c r="D199" s="12" t="s">
        <v>148</v>
      </c>
      <c r="E199">
        <v>24</v>
      </c>
      <c r="F199">
        <v>3</v>
      </c>
      <c r="G199">
        <v>2</v>
      </c>
      <c r="H199">
        <v>3</v>
      </c>
      <c r="I199">
        <v>31</v>
      </c>
      <c r="J199">
        <v>11</v>
      </c>
      <c r="K199">
        <v>0</v>
      </c>
      <c r="L199">
        <v>1</v>
      </c>
      <c r="M199" s="13">
        <f t="shared" si="12"/>
        <v>0</v>
      </c>
      <c r="N199" s="14">
        <v>28.3</v>
      </c>
      <c r="O199" s="14">
        <v>32.6</v>
      </c>
      <c r="P199" s="14">
        <v>25.3</v>
      </c>
      <c r="Q199" s="21">
        <v>10.7166666667</v>
      </c>
      <c r="R199" s="21">
        <v>0.1</v>
      </c>
      <c r="S199" s="21">
        <v>0.71666666670000001</v>
      </c>
      <c r="T199" s="21">
        <v>11.55</v>
      </c>
      <c r="W199" s="18" t="str">
        <f t="shared" si="13"/>
        <v xml:space="preserve"> </v>
      </c>
      <c r="Y199">
        <v>27</v>
      </c>
      <c r="Z199">
        <v>1</v>
      </c>
      <c r="AA199">
        <v>2</v>
      </c>
      <c r="AB199">
        <v>-4</v>
      </c>
      <c r="AC199">
        <v>97</v>
      </c>
      <c r="AD199">
        <v>22</v>
      </c>
      <c r="AE199">
        <v>0</v>
      </c>
      <c r="AF199">
        <v>2</v>
      </c>
      <c r="AG199" s="13">
        <f t="shared" si="14"/>
        <v>0</v>
      </c>
      <c r="AH199" s="14">
        <v>27.6</v>
      </c>
      <c r="AI199" s="14">
        <v>31.8</v>
      </c>
      <c r="AJ199" s="14">
        <v>24.8</v>
      </c>
      <c r="AK199" s="21">
        <v>9.65</v>
      </c>
      <c r="AL199" s="21">
        <v>0.1</v>
      </c>
      <c r="AM199" s="21">
        <v>0.78333333329999999</v>
      </c>
      <c r="AN199" s="21">
        <v>10.55</v>
      </c>
      <c r="AQ199" s="18" t="str">
        <f t="shared" si="15"/>
        <v xml:space="preserve"> </v>
      </c>
    </row>
    <row r="200" spans="1:44" x14ac:dyDescent="0.2">
      <c r="A200" s="12" t="s">
        <v>1109</v>
      </c>
      <c r="B200" s="12" t="s">
        <v>1110</v>
      </c>
      <c r="C200" t="s">
        <v>684</v>
      </c>
      <c r="D200" s="12" t="s">
        <v>178</v>
      </c>
      <c r="E200">
        <v>40</v>
      </c>
      <c r="F200">
        <v>6</v>
      </c>
      <c r="G200">
        <v>18</v>
      </c>
      <c r="H200">
        <v>15</v>
      </c>
      <c r="I200">
        <v>30</v>
      </c>
      <c r="J200">
        <v>15</v>
      </c>
      <c r="K200">
        <v>0</v>
      </c>
      <c r="L200">
        <v>0</v>
      </c>
      <c r="M200" s="13">
        <f t="shared" si="12"/>
        <v>0</v>
      </c>
      <c r="N200" s="14">
        <v>29.3</v>
      </c>
      <c r="O200" s="14">
        <v>33.5</v>
      </c>
      <c r="P200" s="14">
        <v>26.5</v>
      </c>
      <c r="Q200" s="21">
        <v>19.016666666700001</v>
      </c>
      <c r="R200" s="21">
        <v>4.3333333332999997</v>
      </c>
      <c r="S200" s="21">
        <v>2.5333333332999999</v>
      </c>
      <c r="T200" s="21">
        <v>25.9</v>
      </c>
      <c r="U200">
        <v>0</v>
      </c>
      <c r="V200">
        <v>0</v>
      </c>
      <c r="W200" s="18" t="str">
        <f t="shared" si="13"/>
        <v xml:space="preserve"> </v>
      </c>
      <c r="X200">
        <v>0</v>
      </c>
      <c r="Y200">
        <v>38</v>
      </c>
      <c r="Z200">
        <v>4</v>
      </c>
      <c r="AA200">
        <v>9</v>
      </c>
      <c r="AB200">
        <v>3</v>
      </c>
      <c r="AC200">
        <v>34</v>
      </c>
      <c r="AD200">
        <v>17</v>
      </c>
      <c r="AE200">
        <v>0</v>
      </c>
      <c r="AF200">
        <v>0</v>
      </c>
      <c r="AG200" s="13">
        <f t="shared" si="14"/>
        <v>0</v>
      </c>
      <c r="AH200" s="14">
        <v>28.8</v>
      </c>
      <c r="AI200" s="14">
        <v>33.299999999999997</v>
      </c>
      <c r="AJ200" s="14">
        <v>25.8</v>
      </c>
      <c r="AK200" s="21">
        <v>19.416666666699999</v>
      </c>
      <c r="AL200" s="21">
        <v>3.4166666666999999</v>
      </c>
      <c r="AM200" s="21">
        <v>2.6666666667000003</v>
      </c>
      <c r="AN200" s="21">
        <v>25.5</v>
      </c>
      <c r="AO200">
        <v>1</v>
      </c>
      <c r="AP200">
        <v>0</v>
      </c>
      <c r="AQ200" s="18">
        <f t="shared" si="15"/>
        <v>0</v>
      </c>
      <c r="AR200">
        <v>0</v>
      </c>
    </row>
    <row r="201" spans="1:44" x14ac:dyDescent="0.2">
      <c r="A201" s="12" t="s">
        <v>1114</v>
      </c>
      <c r="B201" s="12" t="s">
        <v>1115</v>
      </c>
      <c r="C201" t="s">
        <v>305</v>
      </c>
      <c r="D201" s="12" t="s">
        <v>170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3">
        <f t="shared" si="12"/>
        <v>0</v>
      </c>
      <c r="N201" s="14">
        <v>0</v>
      </c>
      <c r="O201" s="14">
        <v>0</v>
      </c>
      <c r="P201" s="14">
        <v>0</v>
      </c>
      <c r="Q201" s="21">
        <v>0</v>
      </c>
      <c r="R201" s="21">
        <v>0</v>
      </c>
      <c r="S201" s="21">
        <v>0</v>
      </c>
      <c r="T201" s="21">
        <v>0</v>
      </c>
      <c r="W201" s="18" t="str">
        <f t="shared" si="13"/>
        <v xml:space="preserve"> </v>
      </c>
      <c r="Y201">
        <v>1</v>
      </c>
      <c r="Z201">
        <v>0</v>
      </c>
      <c r="AA201">
        <v>0</v>
      </c>
      <c r="AB201">
        <v>-1</v>
      </c>
      <c r="AC201">
        <v>0</v>
      </c>
      <c r="AD201">
        <v>0</v>
      </c>
      <c r="AE201">
        <v>2</v>
      </c>
      <c r="AF201">
        <v>2</v>
      </c>
      <c r="AG201" s="13">
        <f t="shared" si="14"/>
        <v>0.5</v>
      </c>
      <c r="AH201" s="14">
        <v>24</v>
      </c>
      <c r="AI201" s="14">
        <v>28.2</v>
      </c>
      <c r="AJ201" s="14">
        <v>21.2</v>
      </c>
      <c r="AK201" s="21">
        <v>6.1833333333000002</v>
      </c>
      <c r="AL201" s="21">
        <v>0</v>
      </c>
      <c r="AM201" s="21">
        <v>0.96666666670000001</v>
      </c>
      <c r="AN201" s="21">
        <v>7.15</v>
      </c>
      <c r="AQ201" s="18" t="str">
        <f t="shared" si="15"/>
        <v xml:space="preserve"> </v>
      </c>
    </row>
    <row r="202" spans="1:44" x14ac:dyDescent="0.2">
      <c r="A202" s="12" t="s">
        <v>430</v>
      </c>
      <c r="B202" s="12" t="s">
        <v>1118</v>
      </c>
      <c r="C202" s="12" t="s">
        <v>162</v>
      </c>
      <c r="D202" s="12" t="s">
        <v>229</v>
      </c>
      <c r="E202">
        <v>30</v>
      </c>
      <c r="F202">
        <v>2</v>
      </c>
      <c r="G202">
        <v>10</v>
      </c>
      <c r="H202">
        <v>9</v>
      </c>
      <c r="I202">
        <v>50</v>
      </c>
      <c r="J202">
        <v>18</v>
      </c>
      <c r="K202">
        <v>1</v>
      </c>
      <c r="L202">
        <v>3</v>
      </c>
      <c r="M202" s="13">
        <f t="shared" si="12"/>
        <v>0.25</v>
      </c>
      <c r="N202" s="14">
        <v>29.3</v>
      </c>
      <c r="O202" s="14">
        <v>33.5</v>
      </c>
      <c r="P202" s="14">
        <v>26.5</v>
      </c>
      <c r="Q202" s="21">
        <v>11.7833333333</v>
      </c>
      <c r="R202" s="21">
        <v>1.8166666667</v>
      </c>
      <c r="S202" s="21">
        <v>0</v>
      </c>
      <c r="T202" s="21">
        <v>13.6166666667</v>
      </c>
      <c r="W202" s="18" t="str">
        <f t="shared" si="13"/>
        <v xml:space="preserve"> </v>
      </c>
      <c r="Y202">
        <v>32</v>
      </c>
      <c r="Z202">
        <v>2</v>
      </c>
      <c r="AA202">
        <v>10</v>
      </c>
      <c r="AB202">
        <v>-8</v>
      </c>
      <c r="AC202">
        <v>56</v>
      </c>
      <c r="AD202">
        <v>21</v>
      </c>
      <c r="AE202">
        <v>3</v>
      </c>
      <c r="AF202">
        <v>0</v>
      </c>
      <c r="AG202" s="13">
        <f t="shared" si="14"/>
        <v>1</v>
      </c>
      <c r="AH202" s="14">
        <v>28.8</v>
      </c>
      <c r="AI202" s="14">
        <v>32.299999999999997</v>
      </c>
      <c r="AJ202" s="14">
        <v>26.5</v>
      </c>
      <c r="AK202" s="21">
        <v>12.833333333300001</v>
      </c>
      <c r="AL202" s="21">
        <v>1.7000000000000002</v>
      </c>
      <c r="AM202" s="21">
        <v>0</v>
      </c>
      <c r="AN202" s="21">
        <v>14.5333333333</v>
      </c>
      <c r="AQ202" s="18" t="str">
        <f t="shared" si="15"/>
        <v xml:space="preserve"> </v>
      </c>
    </row>
    <row r="203" spans="1:44" x14ac:dyDescent="0.2">
      <c r="A203" s="12" t="s">
        <v>464</v>
      </c>
      <c r="B203" s="12" t="s">
        <v>1122</v>
      </c>
      <c r="C203" t="s">
        <v>147</v>
      </c>
      <c r="D203" s="12" t="s">
        <v>170</v>
      </c>
      <c r="E203">
        <v>1</v>
      </c>
      <c r="F203">
        <v>0</v>
      </c>
      <c r="G203">
        <v>0</v>
      </c>
      <c r="H203">
        <v>-1</v>
      </c>
      <c r="I203">
        <v>2</v>
      </c>
      <c r="J203">
        <v>1</v>
      </c>
      <c r="K203">
        <v>3</v>
      </c>
      <c r="L203">
        <v>1</v>
      </c>
      <c r="M203" s="13">
        <f t="shared" si="12"/>
        <v>0.75</v>
      </c>
      <c r="N203" s="14">
        <v>28.6</v>
      </c>
      <c r="O203" s="14">
        <v>31.9</v>
      </c>
      <c r="P203" s="14">
        <v>26.4</v>
      </c>
      <c r="Q203" s="21">
        <v>9.5833333333000006</v>
      </c>
      <c r="R203" s="21">
        <v>0.71666666670000001</v>
      </c>
      <c r="S203" s="21">
        <v>0</v>
      </c>
      <c r="T203" s="21">
        <v>10.3</v>
      </c>
      <c r="W203" s="18" t="str">
        <f t="shared" si="13"/>
        <v xml:space="preserve"> 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13">
        <f t="shared" si="14"/>
        <v>0</v>
      </c>
      <c r="AH203" s="14">
        <v>0</v>
      </c>
      <c r="AI203" s="14">
        <v>0</v>
      </c>
      <c r="AJ203" s="14">
        <v>0</v>
      </c>
      <c r="AK203" s="21">
        <v>0</v>
      </c>
      <c r="AL203" s="21">
        <v>0</v>
      </c>
      <c r="AM203" s="21">
        <v>0</v>
      </c>
      <c r="AN203" s="21">
        <v>0</v>
      </c>
      <c r="AQ203" s="18" t="str">
        <f t="shared" si="15"/>
        <v xml:space="preserve"> </v>
      </c>
    </row>
    <row r="204" spans="1:44" x14ac:dyDescent="0.2">
      <c r="A204" s="12" t="s">
        <v>510</v>
      </c>
      <c r="B204" s="12" t="s">
        <v>1125</v>
      </c>
      <c r="C204" t="s">
        <v>223</v>
      </c>
      <c r="D204" s="12" t="s">
        <v>170</v>
      </c>
      <c r="E204">
        <v>39</v>
      </c>
      <c r="F204">
        <v>10</v>
      </c>
      <c r="G204">
        <v>25</v>
      </c>
      <c r="H204">
        <v>6</v>
      </c>
      <c r="I204">
        <v>37</v>
      </c>
      <c r="J204">
        <v>13</v>
      </c>
      <c r="K204">
        <v>323</v>
      </c>
      <c r="L204">
        <v>285</v>
      </c>
      <c r="M204" s="13">
        <f t="shared" si="12"/>
        <v>0.53125</v>
      </c>
      <c r="N204" s="14">
        <v>28.8</v>
      </c>
      <c r="O204" s="14">
        <v>33.299999999999997</v>
      </c>
      <c r="P204" s="14">
        <v>25.8</v>
      </c>
      <c r="Q204" s="21">
        <v>13.95</v>
      </c>
      <c r="R204" s="21">
        <v>2.6</v>
      </c>
      <c r="S204" s="21">
        <v>2.3166666666999998</v>
      </c>
      <c r="T204" s="21">
        <v>18.866666666699999</v>
      </c>
      <c r="W204" s="18" t="str">
        <f t="shared" si="13"/>
        <v xml:space="preserve"> </v>
      </c>
      <c r="Y204">
        <v>37</v>
      </c>
      <c r="Z204">
        <v>6</v>
      </c>
      <c r="AA204">
        <v>9</v>
      </c>
      <c r="AB204">
        <v>-1</v>
      </c>
      <c r="AC204">
        <v>61</v>
      </c>
      <c r="AD204">
        <v>21</v>
      </c>
      <c r="AE204">
        <v>263</v>
      </c>
      <c r="AF204">
        <v>236</v>
      </c>
      <c r="AG204" s="13">
        <f t="shared" si="14"/>
        <v>0.52705410821643284</v>
      </c>
      <c r="AH204" s="14">
        <v>29.1</v>
      </c>
      <c r="AI204" s="14">
        <v>33.700000000000003</v>
      </c>
      <c r="AJ204" s="14">
        <v>26</v>
      </c>
      <c r="AK204" s="21">
        <v>14.083333333300001</v>
      </c>
      <c r="AL204" s="21">
        <v>2.6</v>
      </c>
      <c r="AM204" s="21">
        <v>1.9666666667000001</v>
      </c>
      <c r="AN204" s="21">
        <v>18.666666666699999</v>
      </c>
      <c r="AQ204" s="18" t="str">
        <f t="shared" si="15"/>
        <v xml:space="preserve"> </v>
      </c>
    </row>
    <row r="205" spans="1:44" x14ac:dyDescent="0.2">
      <c r="A205" s="12" t="s">
        <v>336</v>
      </c>
      <c r="B205" s="12" t="s">
        <v>1129</v>
      </c>
      <c r="C205" t="s">
        <v>330</v>
      </c>
      <c r="D205" s="12" t="s">
        <v>170</v>
      </c>
      <c r="E205">
        <v>38</v>
      </c>
      <c r="F205">
        <v>12</v>
      </c>
      <c r="G205">
        <v>24</v>
      </c>
      <c r="H205">
        <v>6</v>
      </c>
      <c r="I205">
        <v>10</v>
      </c>
      <c r="J205">
        <v>5</v>
      </c>
      <c r="K205">
        <v>277</v>
      </c>
      <c r="L205">
        <v>257</v>
      </c>
      <c r="M205" s="13">
        <f t="shared" si="12"/>
        <v>0.51872659176029967</v>
      </c>
      <c r="N205" s="14">
        <v>29.2</v>
      </c>
      <c r="O205" s="14">
        <v>34.1</v>
      </c>
      <c r="P205" s="14">
        <v>26</v>
      </c>
      <c r="Q205" s="21">
        <v>15.3</v>
      </c>
      <c r="R205" s="21">
        <v>2.8666666667</v>
      </c>
      <c r="S205" s="21">
        <v>0.2666666667</v>
      </c>
      <c r="T205" s="21">
        <v>18.45</v>
      </c>
      <c r="U205">
        <v>2</v>
      </c>
      <c r="V205">
        <v>2</v>
      </c>
      <c r="W205" s="18">
        <f t="shared" si="13"/>
        <v>1</v>
      </c>
      <c r="X205">
        <v>1</v>
      </c>
      <c r="Y205">
        <v>33</v>
      </c>
      <c r="Z205">
        <v>11</v>
      </c>
      <c r="AA205">
        <v>23</v>
      </c>
      <c r="AB205">
        <v>2</v>
      </c>
      <c r="AC205">
        <v>9</v>
      </c>
      <c r="AD205">
        <v>3</v>
      </c>
      <c r="AE205">
        <v>255</v>
      </c>
      <c r="AF205">
        <v>269</v>
      </c>
      <c r="AG205" s="13">
        <f t="shared" si="14"/>
        <v>0.48664122137404581</v>
      </c>
      <c r="AH205" s="14">
        <v>30.4</v>
      </c>
      <c r="AI205" s="14">
        <v>35.200000000000003</v>
      </c>
      <c r="AJ205" s="14">
        <v>27.2</v>
      </c>
      <c r="AK205" s="21">
        <v>15.7166666667</v>
      </c>
      <c r="AL205" s="21">
        <v>2.5499999999999998</v>
      </c>
      <c r="AM205" s="21">
        <v>0.25</v>
      </c>
      <c r="AN205" s="21">
        <v>18.5333333333</v>
      </c>
      <c r="AO205">
        <v>4</v>
      </c>
      <c r="AP205">
        <v>1</v>
      </c>
      <c r="AQ205" s="18">
        <f t="shared" si="15"/>
        <v>0.25</v>
      </c>
      <c r="AR205">
        <v>1</v>
      </c>
    </row>
    <row r="206" spans="1:44" x14ac:dyDescent="0.2">
      <c r="A206" s="12" t="s">
        <v>336</v>
      </c>
      <c r="B206" s="12" t="s">
        <v>1133</v>
      </c>
      <c r="C206" t="s">
        <v>305</v>
      </c>
      <c r="D206" s="12" t="s">
        <v>178</v>
      </c>
      <c r="E206">
        <v>6</v>
      </c>
      <c r="F206">
        <v>1</v>
      </c>
      <c r="G206">
        <v>1</v>
      </c>
      <c r="H206">
        <v>-2</v>
      </c>
      <c r="I206">
        <v>0</v>
      </c>
      <c r="J206">
        <v>0</v>
      </c>
      <c r="K206">
        <v>0</v>
      </c>
      <c r="L206">
        <v>0</v>
      </c>
      <c r="M206" s="13">
        <f t="shared" si="12"/>
        <v>0</v>
      </c>
      <c r="N206" s="14">
        <v>27.6</v>
      </c>
      <c r="O206" s="14">
        <v>33</v>
      </c>
      <c r="P206" s="14">
        <v>23.9</v>
      </c>
      <c r="Q206" s="21">
        <v>10.7</v>
      </c>
      <c r="R206" s="21">
        <v>1.8666666667</v>
      </c>
      <c r="S206" s="21">
        <v>0</v>
      </c>
      <c r="T206" s="21">
        <v>12.583333333300001</v>
      </c>
      <c r="W206" s="18" t="str">
        <f t="shared" si="13"/>
        <v xml:space="preserve"> </v>
      </c>
      <c r="Y206">
        <v>7</v>
      </c>
      <c r="Z206">
        <v>0</v>
      </c>
      <c r="AA206">
        <v>0</v>
      </c>
      <c r="AB206">
        <v>-3</v>
      </c>
      <c r="AC206">
        <v>2</v>
      </c>
      <c r="AD206">
        <v>1</v>
      </c>
      <c r="AE206">
        <v>0</v>
      </c>
      <c r="AF206">
        <v>0</v>
      </c>
      <c r="AG206" s="13">
        <f t="shared" si="14"/>
        <v>0</v>
      </c>
      <c r="AH206" s="14">
        <v>27.4</v>
      </c>
      <c r="AI206" s="14">
        <v>32.4</v>
      </c>
      <c r="AJ206" s="14">
        <v>24.1</v>
      </c>
      <c r="AK206" s="21">
        <v>10.8</v>
      </c>
      <c r="AL206" s="21">
        <v>1.45</v>
      </c>
      <c r="AM206" s="21">
        <v>6.6666666700000002E-2</v>
      </c>
      <c r="AN206" s="21">
        <v>12.333333333300001</v>
      </c>
      <c r="AQ206" s="18" t="str">
        <f t="shared" si="15"/>
        <v xml:space="preserve"> </v>
      </c>
    </row>
    <row r="207" spans="1:44" x14ac:dyDescent="0.2">
      <c r="A207" s="12" t="s">
        <v>572</v>
      </c>
      <c r="B207" s="12" t="s">
        <v>1137</v>
      </c>
      <c r="C207" t="s">
        <v>367</v>
      </c>
      <c r="D207" s="12" t="s">
        <v>170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</v>
      </c>
      <c r="L207">
        <v>5</v>
      </c>
      <c r="M207" s="13">
        <f t="shared" si="12"/>
        <v>0.375</v>
      </c>
      <c r="N207" s="14">
        <v>25.6</v>
      </c>
      <c r="O207" s="14">
        <v>30.6</v>
      </c>
      <c r="P207" s="14">
        <v>22.3</v>
      </c>
      <c r="Q207" s="21">
        <v>6.55</v>
      </c>
      <c r="R207" s="21">
        <v>0</v>
      </c>
      <c r="S207" s="21">
        <v>0.28333333329999999</v>
      </c>
      <c r="T207" s="21">
        <v>6.8333333332999997</v>
      </c>
      <c r="W207" s="18" t="str">
        <f t="shared" si="13"/>
        <v xml:space="preserve"> 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3">
        <f t="shared" si="14"/>
        <v>0</v>
      </c>
      <c r="AH207" s="14">
        <v>0</v>
      </c>
      <c r="AI207" s="14">
        <v>0</v>
      </c>
      <c r="AJ207" s="14">
        <v>0</v>
      </c>
      <c r="AK207" s="21">
        <v>0</v>
      </c>
      <c r="AL207" s="21">
        <v>0</v>
      </c>
      <c r="AM207" s="21">
        <v>0</v>
      </c>
      <c r="AN207" s="21">
        <v>0</v>
      </c>
      <c r="AQ207" s="18" t="str">
        <f t="shared" si="15"/>
        <v xml:space="preserve"> </v>
      </c>
    </row>
    <row r="208" spans="1:44" x14ac:dyDescent="0.2">
      <c r="A208" s="12" t="s">
        <v>605</v>
      </c>
      <c r="B208" s="12" t="s">
        <v>1142</v>
      </c>
      <c r="C208" t="s">
        <v>147</v>
      </c>
      <c r="D208" s="12" t="s">
        <v>178</v>
      </c>
      <c r="E208">
        <v>3</v>
      </c>
      <c r="F208">
        <v>0</v>
      </c>
      <c r="G208">
        <v>1</v>
      </c>
      <c r="H208">
        <v>3</v>
      </c>
      <c r="I208">
        <v>4</v>
      </c>
      <c r="J208">
        <v>2</v>
      </c>
      <c r="K208">
        <v>0</v>
      </c>
      <c r="L208">
        <v>0</v>
      </c>
      <c r="M208" s="13">
        <f t="shared" si="12"/>
        <v>0</v>
      </c>
      <c r="N208" s="14">
        <v>28.9</v>
      </c>
      <c r="O208" s="14">
        <v>35.200000000000003</v>
      </c>
      <c r="P208" s="14">
        <v>24.7</v>
      </c>
      <c r="Q208" s="21">
        <v>15.6333333333</v>
      </c>
      <c r="R208" s="21">
        <v>2.4333333333000002</v>
      </c>
      <c r="S208" s="21">
        <v>0.93333333330000001</v>
      </c>
      <c r="T208" s="21">
        <v>19.016666666700001</v>
      </c>
      <c r="W208" s="18" t="str">
        <f t="shared" si="13"/>
        <v xml:space="preserve"> </v>
      </c>
      <c r="Y208">
        <v>3</v>
      </c>
      <c r="Z208">
        <v>0</v>
      </c>
      <c r="AA208">
        <v>0</v>
      </c>
      <c r="AB208">
        <v>-2</v>
      </c>
      <c r="AC208">
        <v>0</v>
      </c>
      <c r="AD208">
        <v>0</v>
      </c>
      <c r="AE208">
        <v>0</v>
      </c>
      <c r="AF208">
        <v>0</v>
      </c>
      <c r="AG208" s="13">
        <f t="shared" si="14"/>
        <v>0</v>
      </c>
      <c r="AH208" s="14">
        <v>27.5</v>
      </c>
      <c r="AI208" s="14">
        <v>31.8</v>
      </c>
      <c r="AJ208" s="14">
        <v>24.7</v>
      </c>
      <c r="AK208" s="21">
        <v>15.266666666700001</v>
      </c>
      <c r="AL208" s="21">
        <v>2.5499999999999998</v>
      </c>
      <c r="AM208" s="21">
        <v>1.6166666667</v>
      </c>
      <c r="AN208" s="21">
        <v>19.45</v>
      </c>
      <c r="AQ208" s="18" t="str">
        <f t="shared" si="15"/>
        <v xml:space="preserve"> </v>
      </c>
    </row>
    <row r="209" spans="1:44" x14ac:dyDescent="0.2">
      <c r="A209" s="12" t="s">
        <v>1145</v>
      </c>
      <c r="B209" s="12" t="s">
        <v>1146</v>
      </c>
      <c r="C209" t="s">
        <v>147</v>
      </c>
      <c r="D209" s="12" t="s">
        <v>229</v>
      </c>
      <c r="E209">
        <v>20</v>
      </c>
      <c r="F209">
        <v>5</v>
      </c>
      <c r="G209">
        <v>9</v>
      </c>
      <c r="H209">
        <v>4</v>
      </c>
      <c r="I209">
        <v>4</v>
      </c>
      <c r="J209">
        <v>2</v>
      </c>
      <c r="K209">
        <v>2</v>
      </c>
      <c r="L209">
        <v>2</v>
      </c>
      <c r="M209" s="13">
        <f t="shared" si="12"/>
        <v>0.5</v>
      </c>
      <c r="N209" s="14">
        <v>30.1</v>
      </c>
      <c r="O209" s="14">
        <v>34.200000000000003</v>
      </c>
      <c r="P209" s="14">
        <v>27.3</v>
      </c>
      <c r="Q209" s="21">
        <v>16.266666666700001</v>
      </c>
      <c r="R209" s="21">
        <v>0.38333333330000002</v>
      </c>
      <c r="S209" s="21">
        <v>1.6833333333</v>
      </c>
      <c r="T209" s="21">
        <v>18.333333333300001</v>
      </c>
      <c r="U209">
        <v>0</v>
      </c>
      <c r="V209">
        <v>0</v>
      </c>
      <c r="W209" s="18" t="str">
        <f t="shared" si="13"/>
        <v xml:space="preserve"> </v>
      </c>
      <c r="X209">
        <v>0</v>
      </c>
      <c r="Y209">
        <v>19</v>
      </c>
      <c r="Z209">
        <v>2</v>
      </c>
      <c r="AA209">
        <v>4</v>
      </c>
      <c r="AB209">
        <v>2</v>
      </c>
      <c r="AC209">
        <v>4</v>
      </c>
      <c r="AD209">
        <v>2</v>
      </c>
      <c r="AE209">
        <v>0</v>
      </c>
      <c r="AF209">
        <v>2</v>
      </c>
      <c r="AG209" s="13">
        <f t="shared" si="14"/>
        <v>0</v>
      </c>
      <c r="AH209" s="14">
        <v>29.9</v>
      </c>
      <c r="AI209" s="14">
        <v>34.5</v>
      </c>
      <c r="AJ209" s="14">
        <v>26.8</v>
      </c>
      <c r="AK209" s="21">
        <v>14.5333333333</v>
      </c>
      <c r="AL209" s="21">
        <v>0.18333333330000001</v>
      </c>
      <c r="AM209" s="21">
        <v>2.2666666666999999</v>
      </c>
      <c r="AN209" s="21">
        <v>17</v>
      </c>
      <c r="AO209">
        <v>1</v>
      </c>
      <c r="AP209">
        <v>0</v>
      </c>
      <c r="AQ209" s="18">
        <f t="shared" si="15"/>
        <v>0</v>
      </c>
      <c r="AR209">
        <v>0</v>
      </c>
    </row>
    <row r="210" spans="1:44" x14ac:dyDescent="0.2">
      <c r="A210" s="12" t="s">
        <v>1151</v>
      </c>
      <c r="B210" s="12" t="s">
        <v>1152</v>
      </c>
      <c r="C210" t="s">
        <v>382</v>
      </c>
      <c r="D210" s="12" t="s">
        <v>148</v>
      </c>
      <c r="E210">
        <v>31</v>
      </c>
      <c r="F210">
        <v>4</v>
      </c>
      <c r="G210">
        <v>2</v>
      </c>
      <c r="H210">
        <v>4</v>
      </c>
      <c r="I210">
        <v>14</v>
      </c>
      <c r="J210">
        <v>6</v>
      </c>
      <c r="K210">
        <v>1</v>
      </c>
      <c r="L210">
        <v>3</v>
      </c>
      <c r="M210" s="13">
        <f t="shared" si="12"/>
        <v>0.25</v>
      </c>
      <c r="N210" s="14">
        <v>27.7</v>
      </c>
      <c r="O210" s="14">
        <v>32.6</v>
      </c>
      <c r="P210" s="14">
        <v>24.5</v>
      </c>
      <c r="Q210" s="21">
        <v>9.5666666666999998</v>
      </c>
      <c r="R210" s="21">
        <v>0.25</v>
      </c>
      <c r="S210" s="21">
        <v>0.96666666670000001</v>
      </c>
      <c r="T210" s="21">
        <v>10.8</v>
      </c>
      <c r="W210" s="18" t="str">
        <f t="shared" si="13"/>
        <v xml:space="preserve"> </v>
      </c>
      <c r="Y210">
        <v>29</v>
      </c>
      <c r="Z210">
        <v>0</v>
      </c>
      <c r="AA210">
        <v>3</v>
      </c>
      <c r="AB210">
        <v>-1</v>
      </c>
      <c r="AC210">
        <v>27</v>
      </c>
      <c r="AD210">
        <v>8</v>
      </c>
      <c r="AE210">
        <v>5</v>
      </c>
      <c r="AF210">
        <v>3</v>
      </c>
      <c r="AG210" s="13">
        <f t="shared" si="14"/>
        <v>0.625</v>
      </c>
      <c r="AH210" s="14">
        <v>27.3</v>
      </c>
      <c r="AI210" s="14">
        <v>31.5</v>
      </c>
      <c r="AJ210" s="14">
        <v>24.5</v>
      </c>
      <c r="AK210" s="21">
        <v>9.4833333332999992</v>
      </c>
      <c r="AL210" s="21">
        <v>3.3333333300000004E-2</v>
      </c>
      <c r="AM210" s="21">
        <v>0.93333333330000001</v>
      </c>
      <c r="AN210" s="21">
        <v>10.45</v>
      </c>
      <c r="AQ210" s="18" t="str">
        <f t="shared" si="15"/>
        <v xml:space="preserve"> </v>
      </c>
    </row>
    <row r="211" spans="1:44" x14ac:dyDescent="0.2">
      <c r="A211" s="12" t="s">
        <v>524</v>
      </c>
      <c r="B211" s="12" t="s">
        <v>1157</v>
      </c>
      <c r="C211" t="s">
        <v>382</v>
      </c>
      <c r="D211" s="12" t="s">
        <v>148</v>
      </c>
      <c r="E211">
        <v>38</v>
      </c>
      <c r="F211">
        <v>3</v>
      </c>
      <c r="G211">
        <v>5</v>
      </c>
      <c r="H211">
        <v>-1</v>
      </c>
      <c r="I211">
        <v>6</v>
      </c>
      <c r="J211">
        <v>3</v>
      </c>
      <c r="K211">
        <v>5</v>
      </c>
      <c r="L211">
        <v>6</v>
      </c>
      <c r="M211" s="13">
        <f t="shared" si="12"/>
        <v>0.45454545454545453</v>
      </c>
      <c r="N211" s="14">
        <v>29</v>
      </c>
      <c r="O211" s="14">
        <v>32.700000000000003</v>
      </c>
      <c r="P211" s="14">
        <v>26.5</v>
      </c>
      <c r="Q211" s="21">
        <v>12.95</v>
      </c>
      <c r="R211" s="21">
        <v>0.1</v>
      </c>
      <c r="S211" s="21">
        <v>1.75</v>
      </c>
      <c r="T211" s="21">
        <v>14.833333333300001</v>
      </c>
      <c r="W211" s="18" t="str">
        <f t="shared" si="13"/>
        <v xml:space="preserve"> </v>
      </c>
      <c r="Y211">
        <v>37</v>
      </c>
      <c r="Z211">
        <v>5</v>
      </c>
      <c r="AA211">
        <v>9</v>
      </c>
      <c r="AB211">
        <v>-1</v>
      </c>
      <c r="AC211">
        <v>8</v>
      </c>
      <c r="AD211">
        <v>4</v>
      </c>
      <c r="AE211">
        <v>4</v>
      </c>
      <c r="AF211">
        <v>9</v>
      </c>
      <c r="AG211" s="13">
        <f t="shared" si="14"/>
        <v>0.30769230769230771</v>
      </c>
      <c r="AH211" s="14">
        <v>28.2</v>
      </c>
      <c r="AI211" s="14">
        <v>32.200000000000003</v>
      </c>
      <c r="AJ211" s="14">
        <v>25.6</v>
      </c>
      <c r="AK211" s="21">
        <v>12.5333333333</v>
      </c>
      <c r="AL211" s="21">
        <v>3.3333333300000004E-2</v>
      </c>
      <c r="AM211" s="21">
        <v>1.8666666667</v>
      </c>
      <c r="AN211" s="21">
        <v>14.45</v>
      </c>
      <c r="AQ211" s="18" t="str">
        <f t="shared" si="15"/>
        <v xml:space="preserve"> </v>
      </c>
    </row>
    <row r="212" spans="1:44" x14ac:dyDescent="0.2">
      <c r="A212" s="12" t="s">
        <v>819</v>
      </c>
      <c r="B212" s="12" t="s">
        <v>1161</v>
      </c>
      <c r="C212" t="s">
        <v>131</v>
      </c>
      <c r="D212" s="12" t="s">
        <v>156</v>
      </c>
      <c r="E212">
        <v>3</v>
      </c>
      <c r="F212">
        <v>0</v>
      </c>
      <c r="G212">
        <v>0</v>
      </c>
      <c r="H212">
        <v>0</v>
      </c>
      <c r="I212">
        <v>2</v>
      </c>
      <c r="J212">
        <v>1</v>
      </c>
      <c r="K212">
        <v>1</v>
      </c>
      <c r="L212">
        <v>1</v>
      </c>
      <c r="M212" s="13">
        <f t="shared" si="12"/>
        <v>0.5</v>
      </c>
      <c r="N212" s="14">
        <v>24.5</v>
      </c>
      <c r="O212" s="14">
        <v>30.7</v>
      </c>
      <c r="P212" s="14">
        <v>20.3</v>
      </c>
      <c r="Q212" s="21">
        <v>8.8833333332999995</v>
      </c>
      <c r="R212" s="21">
        <v>8.3333333300000006E-2</v>
      </c>
      <c r="S212" s="21">
        <v>0</v>
      </c>
      <c r="T212" s="21">
        <v>8.9666666667000001</v>
      </c>
      <c r="W212" s="18" t="str">
        <f t="shared" si="13"/>
        <v xml:space="preserve"> </v>
      </c>
      <c r="Y212">
        <v>4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 s="13">
        <f t="shared" si="14"/>
        <v>0</v>
      </c>
      <c r="AH212" s="14">
        <v>27.5</v>
      </c>
      <c r="AI212" s="14">
        <v>32.700000000000003</v>
      </c>
      <c r="AJ212" s="14">
        <v>24</v>
      </c>
      <c r="AK212" s="21">
        <v>5.9</v>
      </c>
      <c r="AL212" s="21">
        <v>0</v>
      </c>
      <c r="AM212" s="21">
        <v>0</v>
      </c>
      <c r="AN212" s="21">
        <v>5.9</v>
      </c>
      <c r="AQ212" s="18" t="str">
        <f t="shared" si="15"/>
        <v xml:space="preserve"> </v>
      </c>
    </row>
    <row r="213" spans="1:44" x14ac:dyDescent="0.2">
      <c r="A213" s="12" t="s">
        <v>347</v>
      </c>
      <c r="B213" s="12" t="s">
        <v>1164</v>
      </c>
      <c r="C213" t="s">
        <v>393</v>
      </c>
      <c r="D213" s="12" t="s">
        <v>170</v>
      </c>
      <c r="E213">
        <v>40</v>
      </c>
      <c r="F213">
        <v>9</v>
      </c>
      <c r="G213">
        <v>10</v>
      </c>
      <c r="H213">
        <v>5</v>
      </c>
      <c r="I213">
        <v>12</v>
      </c>
      <c r="J213">
        <v>6</v>
      </c>
      <c r="K213">
        <v>280</v>
      </c>
      <c r="L213">
        <v>319</v>
      </c>
      <c r="M213" s="13">
        <f t="shared" si="12"/>
        <v>0.46744574290484142</v>
      </c>
      <c r="N213" s="14">
        <v>28.7</v>
      </c>
      <c r="O213" s="14">
        <v>32.799999999999997</v>
      </c>
      <c r="P213" s="14">
        <v>26</v>
      </c>
      <c r="Q213" s="21">
        <v>13.516666666700001</v>
      </c>
      <c r="R213" s="21">
        <v>2.3666666667</v>
      </c>
      <c r="S213" s="21">
        <v>1.5833333333000001</v>
      </c>
      <c r="T213" s="21">
        <v>17.483333333299999</v>
      </c>
      <c r="U213">
        <v>1</v>
      </c>
      <c r="V213">
        <v>0</v>
      </c>
      <c r="W213" s="18">
        <f t="shared" si="13"/>
        <v>0</v>
      </c>
      <c r="X213">
        <v>0</v>
      </c>
      <c r="Y213">
        <v>41</v>
      </c>
      <c r="Z213">
        <v>7</v>
      </c>
      <c r="AA213">
        <v>9</v>
      </c>
      <c r="AB213">
        <v>-14</v>
      </c>
      <c r="AC213">
        <v>24</v>
      </c>
      <c r="AD213">
        <v>12</v>
      </c>
      <c r="AE213">
        <v>305</v>
      </c>
      <c r="AF213">
        <v>319</v>
      </c>
      <c r="AG213" s="13">
        <f t="shared" si="14"/>
        <v>0.48878205128205127</v>
      </c>
      <c r="AH213" s="14">
        <v>28.7</v>
      </c>
      <c r="AI213" s="14">
        <v>32.799999999999997</v>
      </c>
      <c r="AJ213" s="14">
        <v>25.8</v>
      </c>
      <c r="AK213" s="21">
        <v>13.8833333333</v>
      </c>
      <c r="AL213" s="21">
        <v>1.7166666667000001</v>
      </c>
      <c r="AM213" s="21">
        <v>1.55</v>
      </c>
      <c r="AN213" s="21">
        <v>17.166666666699999</v>
      </c>
      <c r="AO213">
        <v>0</v>
      </c>
      <c r="AP213">
        <v>0</v>
      </c>
      <c r="AQ213" s="18" t="str">
        <f t="shared" si="15"/>
        <v xml:space="preserve"> </v>
      </c>
      <c r="AR213">
        <v>0</v>
      </c>
    </row>
    <row r="214" spans="1:44" x14ac:dyDescent="0.2">
      <c r="A214" s="12" t="s">
        <v>524</v>
      </c>
      <c r="B214" s="12" t="s">
        <v>1166</v>
      </c>
      <c r="C214" s="12" t="s">
        <v>343</v>
      </c>
      <c r="D214" s="12" t="s">
        <v>148</v>
      </c>
      <c r="E214">
        <v>16</v>
      </c>
      <c r="F214">
        <v>1</v>
      </c>
      <c r="G214">
        <v>3</v>
      </c>
      <c r="H214">
        <v>-4</v>
      </c>
      <c r="I214">
        <v>2</v>
      </c>
      <c r="J214">
        <v>1</v>
      </c>
      <c r="K214">
        <v>4</v>
      </c>
      <c r="L214">
        <v>5</v>
      </c>
      <c r="M214" s="13">
        <f t="shared" si="12"/>
        <v>0.44444444444444442</v>
      </c>
      <c r="N214" s="14">
        <v>28.1</v>
      </c>
      <c r="O214" s="14">
        <v>32.299999999999997</v>
      </c>
      <c r="P214" s="14">
        <v>25.4</v>
      </c>
      <c r="Q214" s="21">
        <v>9.1333333332999995</v>
      </c>
      <c r="R214" s="21">
        <v>1.2333333333000001</v>
      </c>
      <c r="S214" s="21">
        <v>1.0333333333000001</v>
      </c>
      <c r="T214" s="21">
        <v>11.416666666699999</v>
      </c>
      <c r="U214">
        <v>3</v>
      </c>
      <c r="V214">
        <v>2</v>
      </c>
      <c r="W214" s="18">
        <f t="shared" si="13"/>
        <v>0.66666666666666663</v>
      </c>
      <c r="X214">
        <v>1</v>
      </c>
      <c r="Y214">
        <v>14</v>
      </c>
      <c r="Z214">
        <v>1</v>
      </c>
      <c r="AA214">
        <v>0</v>
      </c>
      <c r="AB214">
        <v>-3</v>
      </c>
      <c r="AC214">
        <v>0</v>
      </c>
      <c r="AD214">
        <v>0</v>
      </c>
      <c r="AE214">
        <v>3</v>
      </c>
      <c r="AF214">
        <v>3</v>
      </c>
      <c r="AG214" s="13">
        <f t="shared" si="14"/>
        <v>0.5</v>
      </c>
      <c r="AH214" s="14">
        <v>27.8</v>
      </c>
      <c r="AI214" s="14">
        <v>31.4</v>
      </c>
      <c r="AJ214" s="14">
        <v>25.3</v>
      </c>
      <c r="AK214" s="21">
        <v>9.0333333332999999</v>
      </c>
      <c r="AL214" s="21">
        <v>0.7</v>
      </c>
      <c r="AM214" s="21">
        <v>1.3166666667</v>
      </c>
      <c r="AN214" s="21">
        <v>11.0666666667</v>
      </c>
      <c r="AO214">
        <v>0</v>
      </c>
      <c r="AP214">
        <v>0</v>
      </c>
      <c r="AQ214" s="18" t="str">
        <f t="shared" si="15"/>
        <v xml:space="preserve"> </v>
      </c>
      <c r="AR214">
        <v>0</v>
      </c>
    </row>
    <row r="215" spans="1:44" x14ac:dyDescent="0.2">
      <c r="A215" s="12" t="s">
        <v>175</v>
      </c>
      <c r="B215" s="12" t="s">
        <v>1170</v>
      </c>
      <c r="C215" t="s">
        <v>147</v>
      </c>
      <c r="D215" s="12" t="s">
        <v>170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 s="13">
        <f t="shared" si="12"/>
        <v>0</v>
      </c>
      <c r="N215" s="14">
        <v>27.7</v>
      </c>
      <c r="O215" s="14">
        <v>30.9</v>
      </c>
      <c r="P215" s="14">
        <v>25.6</v>
      </c>
      <c r="Q215" s="21">
        <v>11.3666666667</v>
      </c>
      <c r="R215" s="21">
        <v>0.81666666669999999</v>
      </c>
      <c r="S215" s="21">
        <v>0.86666666670000003</v>
      </c>
      <c r="T215" s="21">
        <v>13.05</v>
      </c>
      <c r="W215" s="18" t="str">
        <f t="shared" si="13"/>
        <v xml:space="preserve"> </v>
      </c>
      <c r="Y215">
        <v>7</v>
      </c>
      <c r="Z215">
        <v>0</v>
      </c>
      <c r="AA215">
        <v>0</v>
      </c>
      <c r="AB215">
        <v>-4</v>
      </c>
      <c r="AC215">
        <v>0</v>
      </c>
      <c r="AD215">
        <v>0</v>
      </c>
      <c r="AE215">
        <v>15</v>
      </c>
      <c r="AF215">
        <v>19</v>
      </c>
      <c r="AG215" s="13">
        <f t="shared" si="14"/>
        <v>0.44117647058823528</v>
      </c>
      <c r="AH215" s="14">
        <v>27.2</v>
      </c>
      <c r="AI215" s="14">
        <v>31.9</v>
      </c>
      <c r="AJ215" s="14">
        <v>24</v>
      </c>
      <c r="AK215" s="21">
        <v>9.6999999999999993</v>
      </c>
      <c r="AL215" s="21">
        <v>0.38333333330000002</v>
      </c>
      <c r="AM215" s="21">
        <v>0.38333333330000002</v>
      </c>
      <c r="AN215" s="21">
        <v>10.4666666667</v>
      </c>
      <c r="AQ215" s="18" t="str">
        <f t="shared" si="15"/>
        <v xml:space="preserve"> </v>
      </c>
    </row>
    <row r="216" spans="1:44" x14ac:dyDescent="0.2">
      <c r="A216" s="12" t="s">
        <v>791</v>
      </c>
      <c r="B216" s="12" t="s">
        <v>1173</v>
      </c>
      <c r="C216" t="s">
        <v>131</v>
      </c>
      <c r="D216" s="12" t="s">
        <v>546</v>
      </c>
      <c r="E216">
        <v>40</v>
      </c>
      <c r="F216">
        <v>17</v>
      </c>
      <c r="G216">
        <v>19</v>
      </c>
      <c r="H216">
        <v>-9</v>
      </c>
      <c r="I216">
        <v>8</v>
      </c>
      <c r="J216">
        <v>4</v>
      </c>
      <c r="K216">
        <v>4</v>
      </c>
      <c r="L216">
        <v>8</v>
      </c>
      <c r="M216" s="13">
        <f t="shared" si="12"/>
        <v>0.33333333333333331</v>
      </c>
      <c r="N216" s="14">
        <v>29.2</v>
      </c>
      <c r="O216" s="14">
        <v>34</v>
      </c>
      <c r="P216" s="14">
        <v>26</v>
      </c>
      <c r="Q216" s="21">
        <v>15.7833333333</v>
      </c>
      <c r="R216" s="21">
        <v>3.1666666666999999</v>
      </c>
      <c r="S216" s="21">
        <v>0.60000000000000009</v>
      </c>
      <c r="T216" s="21">
        <v>19.566666666700002</v>
      </c>
      <c r="U216">
        <v>2</v>
      </c>
      <c r="V216">
        <v>2</v>
      </c>
      <c r="W216" s="18">
        <f t="shared" si="13"/>
        <v>1</v>
      </c>
      <c r="X216">
        <v>1</v>
      </c>
      <c r="Y216">
        <v>40</v>
      </c>
      <c r="Z216">
        <v>11</v>
      </c>
      <c r="AA216">
        <v>18</v>
      </c>
      <c r="AB216">
        <v>-2</v>
      </c>
      <c r="AC216">
        <v>10</v>
      </c>
      <c r="AD216">
        <v>5</v>
      </c>
      <c r="AE216">
        <v>4</v>
      </c>
      <c r="AF216">
        <v>5</v>
      </c>
      <c r="AG216" s="13">
        <f t="shared" si="14"/>
        <v>0.44444444444444442</v>
      </c>
      <c r="AH216" s="14">
        <v>29.6</v>
      </c>
      <c r="AI216" s="14">
        <v>34.4</v>
      </c>
      <c r="AJ216" s="14">
        <v>26.4</v>
      </c>
      <c r="AK216" s="21">
        <v>15.833333333300001</v>
      </c>
      <c r="AL216" s="21">
        <v>2.9</v>
      </c>
      <c r="AM216" s="21">
        <v>0.76666666670000005</v>
      </c>
      <c r="AN216" s="21">
        <v>19.516666666700001</v>
      </c>
      <c r="AO216">
        <v>5</v>
      </c>
      <c r="AP216">
        <v>3</v>
      </c>
      <c r="AQ216" s="18">
        <f t="shared" si="15"/>
        <v>0.6</v>
      </c>
      <c r="AR216">
        <v>0</v>
      </c>
    </row>
    <row r="217" spans="1:44" x14ac:dyDescent="0.2">
      <c r="A217" s="12" t="s">
        <v>1178</v>
      </c>
      <c r="B217" s="12" t="s">
        <v>1179</v>
      </c>
      <c r="C217" t="s">
        <v>177</v>
      </c>
      <c r="D217" s="12" t="s">
        <v>178</v>
      </c>
      <c r="E217">
        <v>30</v>
      </c>
      <c r="F217">
        <v>4</v>
      </c>
      <c r="G217">
        <v>7</v>
      </c>
      <c r="H217">
        <v>-14</v>
      </c>
      <c r="I217">
        <v>24</v>
      </c>
      <c r="J217">
        <v>12</v>
      </c>
      <c r="K217">
        <v>0</v>
      </c>
      <c r="L217">
        <v>0</v>
      </c>
      <c r="M217" s="13">
        <f t="shared" si="12"/>
        <v>0</v>
      </c>
      <c r="N217" s="14">
        <v>28.7</v>
      </c>
      <c r="O217" s="14">
        <v>33.200000000000003</v>
      </c>
      <c r="P217" s="14">
        <v>25.8</v>
      </c>
      <c r="Q217" s="21">
        <v>18.55</v>
      </c>
      <c r="R217" s="21">
        <v>3.15</v>
      </c>
      <c r="S217" s="21">
        <v>2.0833333333000001</v>
      </c>
      <c r="T217" s="21">
        <v>23.7833333333</v>
      </c>
      <c r="U217">
        <v>0</v>
      </c>
      <c r="V217">
        <v>0</v>
      </c>
      <c r="W217" s="18" t="str">
        <f t="shared" si="13"/>
        <v xml:space="preserve"> </v>
      </c>
      <c r="X217">
        <v>0</v>
      </c>
      <c r="Y217">
        <v>33</v>
      </c>
      <c r="Z217">
        <v>3</v>
      </c>
      <c r="AA217">
        <v>8</v>
      </c>
      <c r="AB217">
        <v>-25</v>
      </c>
      <c r="AC217">
        <v>26</v>
      </c>
      <c r="AD217">
        <v>12</v>
      </c>
      <c r="AE217">
        <v>2</v>
      </c>
      <c r="AF217">
        <v>1</v>
      </c>
      <c r="AG217" s="13">
        <f t="shared" si="14"/>
        <v>0.66666666666666663</v>
      </c>
      <c r="AH217" s="14">
        <v>28.9</v>
      </c>
      <c r="AI217" s="14">
        <v>33.299999999999997</v>
      </c>
      <c r="AJ217" s="14">
        <v>26</v>
      </c>
      <c r="AK217" s="21">
        <v>17.933333333299998</v>
      </c>
      <c r="AL217" s="21">
        <v>2.5833333333000001</v>
      </c>
      <c r="AM217" s="21">
        <v>2.2833333332999999</v>
      </c>
      <c r="AN217" s="21">
        <v>22.816666666700002</v>
      </c>
      <c r="AO217">
        <v>2</v>
      </c>
      <c r="AP217">
        <v>0</v>
      </c>
      <c r="AQ217" s="18">
        <f t="shared" si="15"/>
        <v>0</v>
      </c>
      <c r="AR217">
        <v>0</v>
      </c>
    </row>
    <row r="218" spans="1:44" x14ac:dyDescent="0.2">
      <c r="A218" s="12" t="s">
        <v>1184</v>
      </c>
      <c r="B218" s="12" t="s">
        <v>1185</v>
      </c>
      <c r="C218" t="s">
        <v>139</v>
      </c>
      <c r="D218" s="12" t="s">
        <v>178</v>
      </c>
      <c r="E218">
        <v>40</v>
      </c>
      <c r="F218">
        <v>5</v>
      </c>
      <c r="G218">
        <v>14</v>
      </c>
      <c r="H218">
        <v>-9</v>
      </c>
      <c r="I218">
        <v>16</v>
      </c>
      <c r="J218">
        <v>8</v>
      </c>
      <c r="K218">
        <v>0</v>
      </c>
      <c r="L218">
        <v>0</v>
      </c>
      <c r="M218" s="13">
        <f t="shared" si="12"/>
        <v>0</v>
      </c>
      <c r="N218" s="14">
        <v>28.8</v>
      </c>
      <c r="O218" s="14">
        <v>33.299999999999997</v>
      </c>
      <c r="P218" s="14">
        <v>25.8</v>
      </c>
      <c r="Q218" s="21">
        <v>18.266666666700001</v>
      </c>
      <c r="R218" s="21">
        <v>3.6</v>
      </c>
      <c r="S218" s="21">
        <v>2.5333333332999999</v>
      </c>
      <c r="T218" s="21">
        <v>24.416666666699999</v>
      </c>
      <c r="W218" s="18" t="str">
        <f t="shared" si="13"/>
        <v xml:space="preserve"> </v>
      </c>
      <c r="Y218">
        <v>39</v>
      </c>
      <c r="Z218">
        <v>1</v>
      </c>
      <c r="AA218">
        <v>13</v>
      </c>
      <c r="AB218">
        <v>-18</v>
      </c>
      <c r="AC218">
        <v>22</v>
      </c>
      <c r="AD218">
        <v>11</v>
      </c>
      <c r="AE218">
        <v>0</v>
      </c>
      <c r="AF218">
        <v>0</v>
      </c>
      <c r="AG218" s="13">
        <f t="shared" si="14"/>
        <v>0</v>
      </c>
      <c r="AH218" s="14">
        <v>28.7</v>
      </c>
      <c r="AI218" s="14">
        <v>33.299999999999997</v>
      </c>
      <c r="AJ218" s="14">
        <v>25.6</v>
      </c>
      <c r="AK218" s="21">
        <v>17.433333333299998</v>
      </c>
      <c r="AL218" s="21">
        <v>3.2833333332999999</v>
      </c>
      <c r="AM218" s="21">
        <v>2.6333333333</v>
      </c>
      <c r="AN218" s="21">
        <v>23.383333333300001</v>
      </c>
      <c r="AQ218" s="18" t="str">
        <f t="shared" si="15"/>
        <v xml:space="preserve"> </v>
      </c>
    </row>
    <row r="219" spans="1:44" x14ac:dyDescent="0.2">
      <c r="A219" s="12" t="s">
        <v>1190</v>
      </c>
      <c r="B219" s="12" t="s">
        <v>1191</v>
      </c>
      <c r="C219" t="s">
        <v>343</v>
      </c>
      <c r="D219" s="12" t="s">
        <v>178</v>
      </c>
      <c r="E219">
        <v>32</v>
      </c>
      <c r="F219">
        <v>1</v>
      </c>
      <c r="G219">
        <v>2</v>
      </c>
      <c r="H219">
        <v>-7</v>
      </c>
      <c r="I219">
        <v>4</v>
      </c>
      <c r="J219">
        <v>2</v>
      </c>
      <c r="K219">
        <v>0</v>
      </c>
      <c r="L219">
        <v>0</v>
      </c>
      <c r="M219" s="13">
        <f t="shared" si="12"/>
        <v>0</v>
      </c>
      <c r="N219" s="14">
        <v>27.9</v>
      </c>
      <c r="O219" s="14">
        <v>32.799999999999997</v>
      </c>
      <c r="P219" s="14">
        <v>24.7</v>
      </c>
      <c r="Q219" s="21">
        <v>15.5666666667</v>
      </c>
      <c r="R219" s="21">
        <v>8.3333333300000006E-2</v>
      </c>
      <c r="S219" s="21">
        <v>1.45</v>
      </c>
      <c r="T219" s="21">
        <v>17.116666666699999</v>
      </c>
      <c r="U219">
        <v>0</v>
      </c>
      <c r="V219">
        <v>0</v>
      </c>
      <c r="W219" s="18" t="str">
        <f t="shared" si="13"/>
        <v xml:space="preserve"> </v>
      </c>
      <c r="X219">
        <v>0</v>
      </c>
      <c r="Y219">
        <v>30</v>
      </c>
      <c r="Z219">
        <v>0</v>
      </c>
      <c r="AA219">
        <v>6</v>
      </c>
      <c r="AB219">
        <v>-1</v>
      </c>
      <c r="AC219">
        <v>6</v>
      </c>
      <c r="AD219">
        <v>3</v>
      </c>
      <c r="AE219">
        <v>0</v>
      </c>
      <c r="AF219">
        <v>0</v>
      </c>
      <c r="AG219" s="13">
        <f t="shared" si="14"/>
        <v>0</v>
      </c>
      <c r="AH219" s="14">
        <v>27.9</v>
      </c>
      <c r="AI219" s="14">
        <v>33</v>
      </c>
      <c r="AJ219" s="14">
        <v>24.4</v>
      </c>
      <c r="AK219" s="21">
        <v>14.9666666667</v>
      </c>
      <c r="AL219" s="21">
        <v>0.31666666669999999</v>
      </c>
      <c r="AM219" s="21">
        <v>1.1833333333</v>
      </c>
      <c r="AN219" s="21">
        <v>16.483333333299999</v>
      </c>
      <c r="AO219">
        <v>1</v>
      </c>
      <c r="AP219">
        <v>0</v>
      </c>
      <c r="AQ219" s="18">
        <f t="shared" si="15"/>
        <v>0</v>
      </c>
      <c r="AR219">
        <v>0</v>
      </c>
    </row>
    <row r="220" spans="1:44" x14ac:dyDescent="0.2">
      <c r="A220" s="12" t="s">
        <v>1195</v>
      </c>
      <c r="B220" s="12" t="s">
        <v>1196</v>
      </c>
      <c r="C220" t="s">
        <v>460</v>
      </c>
      <c r="D220" s="12" t="s">
        <v>178</v>
      </c>
      <c r="E220">
        <v>39</v>
      </c>
      <c r="F220">
        <v>6</v>
      </c>
      <c r="G220">
        <v>19</v>
      </c>
      <c r="H220">
        <v>4</v>
      </c>
      <c r="I220">
        <v>22</v>
      </c>
      <c r="J220">
        <v>11</v>
      </c>
      <c r="K220">
        <v>0</v>
      </c>
      <c r="L220">
        <v>0</v>
      </c>
      <c r="M220" s="13">
        <f t="shared" si="12"/>
        <v>0</v>
      </c>
      <c r="N220" s="14">
        <v>29.9</v>
      </c>
      <c r="O220" s="14">
        <v>33.299999999999997</v>
      </c>
      <c r="P220" s="14">
        <v>27.6</v>
      </c>
      <c r="Q220" s="21">
        <v>18.416666666699999</v>
      </c>
      <c r="R220" s="21">
        <v>4.2166666667000001</v>
      </c>
      <c r="S220" s="21">
        <v>2.6166666667</v>
      </c>
      <c r="T220" s="21">
        <v>25.266666666700001</v>
      </c>
      <c r="U220">
        <v>4</v>
      </c>
      <c r="V220">
        <v>0</v>
      </c>
      <c r="W220" s="18">
        <f t="shared" si="13"/>
        <v>0</v>
      </c>
      <c r="X220">
        <v>0</v>
      </c>
      <c r="Y220">
        <v>41</v>
      </c>
      <c r="Z220">
        <v>9</v>
      </c>
      <c r="AA220">
        <v>10</v>
      </c>
      <c r="AB220">
        <v>-8</v>
      </c>
      <c r="AC220">
        <v>28</v>
      </c>
      <c r="AD220">
        <v>14</v>
      </c>
      <c r="AE220">
        <v>0</v>
      </c>
      <c r="AF220">
        <v>1</v>
      </c>
      <c r="AG220" s="13">
        <f t="shared" si="14"/>
        <v>0</v>
      </c>
      <c r="AH220" s="14">
        <v>29.6</v>
      </c>
      <c r="AI220" s="14">
        <v>34</v>
      </c>
      <c r="AJ220" s="14">
        <v>26.7</v>
      </c>
      <c r="AK220" s="21">
        <v>19.433333333299998</v>
      </c>
      <c r="AL220" s="21">
        <v>3.95</v>
      </c>
      <c r="AM220" s="21">
        <v>3.0666666667000002</v>
      </c>
      <c r="AN220" s="21">
        <v>26.4666666667</v>
      </c>
      <c r="AO220">
        <v>1</v>
      </c>
      <c r="AP220">
        <v>1</v>
      </c>
      <c r="AQ220" s="18">
        <f t="shared" si="15"/>
        <v>1</v>
      </c>
      <c r="AR220">
        <v>0</v>
      </c>
    </row>
    <row r="221" spans="1:44" x14ac:dyDescent="0.2">
      <c r="A221" s="12" t="s">
        <v>424</v>
      </c>
      <c r="B221" s="12" t="s">
        <v>1200</v>
      </c>
      <c r="C221" t="s">
        <v>432</v>
      </c>
      <c r="D221" s="12" t="s">
        <v>156</v>
      </c>
      <c r="E221">
        <v>33</v>
      </c>
      <c r="F221">
        <v>10</v>
      </c>
      <c r="G221">
        <v>18</v>
      </c>
      <c r="H221">
        <v>0</v>
      </c>
      <c r="I221">
        <v>8</v>
      </c>
      <c r="J221">
        <v>4</v>
      </c>
      <c r="K221">
        <v>127</v>
      </c>
      <c r="L221">
        <v>191</v>
      </c>
      <c r="M221" s="13">
        <f t="shared" si="12"/>
        <v>0.39937106918238996</v>
      </c>
      <c r="N221" s="14">
        <v>28.7</v>
      </c>
      <c r="O221" s="14">
        <v>33.299999999999997</v>
      </c>
      <c r="P221" s="14">
        <v>25.7</v>
      </c>
      <c r="Q221" s="21">
        <v>12.916666666699999</v>
      </c>
      <c r="R221" s="21">
        <v>2.5</v>
      </c>
      <c r="S221" s="21">
        <v>1.9500000000000002</v>
      </c>
      <c r="T221" s="21">
        <v>17.383333333300001</v>
      </c>
      <c r="U221">
        <v>5</v>
      </c>
      <c r="V221">
        <v>0</v>
      </c>
      <c r="W221" s="18">
        <f t="shared" si="13"/>
        <v>0</v>
      </c>
      <c r="X221">
        <v>0</v>
      </c>
      <c r="Y221">
        <v>32</v>
      </c>
      <c r="Z221">
        <v>8</v>
      </c>
      <c r="AA221">
        <v>17</v>
      </c>
      <c r="AB221">
        <v>-4</v>
      </c>
      <c r="AC221">
        <v>22</v>
      </c>
      <c r="AD221">
        <v>7</v>
      </c>
      <c r="AE221">
        <v>149</v>
      </c>
      <c r="AF221">
        <v>210</v>
      </c>
      <c r="AG221" s="13">
        <f t="shared" si="14"/>
        <v>0.41504178272980502</v>
      </c>
      <c r="AH221" s="14">
        <v>29.1</v>
      </c>
      <c r="AI221" s="14">
        <v>33.799999999999997</v>
      </c>
      <c r="AJ221" s="14">
        <v>25.9</v>
      </c>
      <c r="AK221" s="21">
        <v>14.1833333333</v>
      </c>
      <c r="AL221" s="21">
        <v>2.4166666666999999</v>
      </c>
      <c r="AM221" s="21">
        <v>1.75</v>
      </c>
      <c r="AN221" s="21">
        <v>18.383333333300001</v>
      </c>
      <c r="AO221">
        <v>3</v>
      </c>
      <c r="AP221">
        <v>0</v>
      </c>
      <c r="AQ221" s="18">
        <f t="shared" si="15"/>
        <v>0</v>
      </c>
      <c r="AR221">
        <v>0</v>
      </c>
    </row>
    <row r="222" spans="1:44" x14ac:dyDescent="0.2">
      <c r="A222" s="12" t="s">
        <v>1205</v>
      </c>
      <c r="B222" s="12" t="s">
        <v>1206</v>
      </c>
      <c r="C222" t="s">
        <v>367</v>
      </c>
      <c r="D222" s="12" t="s">
        <v>140</v>
      </c>
      <c r="E222">
        <v>39</v>
      </c>
      <c r="F222">
        <v>5</v>
      </c>
      <c r="G222">
        <v>11</v>
      </c>
      <c r="H222">
        <v>-7</v>
      </c>
      <c r="I222">
        <v>26</v>
      </c>
      <c r="J222">
        <v>12</v>
      </c>
      <c r="K222">
        <v>277</v>
      </c>
      <c r="L222">
        <v>248</v>
      </c>
      <c r="M222" s="13">
        <f t="shared" si="12"/>
        <v>0.52761904761904765</v>
      </c>
      <c r="N222" s="14">
        <v>28.2</v>
      </c>
      <c r="O222" s="14">
        <v>32.6</v>
      </c>
      <c r="P222" s="14">
        <v>25.3</v>
      </c>
      <c r="Q222" s="21">
        <v>13.3666666667</v>
      </c>
      <c r="R222" s="21">
        <v>1.1666666667000001</v>
      </c>
      <c r="S222" s="21">
        <v>1.5</v>
      </c>
      <c r="T222" s="21">
        <v>16.05</v>
      </c>
      <c r="U222">
        <v>0</v>
      </c>
      <c r="V222">
        <v>0</v>
      </c>
      <c r="W222" s="18" t="str">
        <f t="shared" si="13"/>
        <v xml:space="preserve"> </v>
      </c>
      <c r="X222">
        <v>0</v>
      </c>
      <c r="Y222">
        <v>38</v>
      </c>
      <c r="Z222">
        <v>7</v>
      </c>
      <c r="AA222">
        <v>3</v>
      </c>
      <c r="AB222">
        <v>-8</v>
      </c>
      <c r="AC222">
        <v>42</v>
      </c>
      <c r="AD222">
        <v>17</v>
      </c>
      <c r="AE222">
        <v>244</v>
      </c>
      <c r="AF222">
        <v>210</v>
      </c>
      <c r="AG222" s="13">
        <f t="shared" si="14"/>
        <v>0.5374449339207048</v>
      </c>
      <c r="AH222" s="14">
        <v>28.5</v>
      </c>
      <c r="AI222" s="14">
        <v>32.9</v>
      </c>
      <c r="AJ222" s="14">
        <v>25.5</v>
      </c>
      <c r="AK222" s="21">
        <v>13.516666666700001</v>
      </c>
      <c r="AL222" s="21">
        <v>1.0333333333000001</v>
      </c>
      <c r="AM222" s="21">
        <v>1.3</v>
      </c>
      <c r="AN222" s="21">
        <v>15.85</v>
      </c>
      <c r="AO222">
        <v>4</v>
      </c>
      <c r="AP222">
        <v>3</v>
      </c>
      <c r="AQ222" s="18">
        <f t="shared" si="15"/>
        <v>0.75</v>
      </c>
      <c r="AR222">
        <v>1</v>
      </c>
    </row>
    <row r="223" spans="1:44" x14ac:dyDescent="0.2">
      <c r="A223" s="12" t="s">
        <v>1211</v>
      </c>
      <c r="B223" s="12" t="s">
        <v>1212</v>
      </c>
      <c r="C223" t="s">
        <v>169</v>
      </c>
      <c r="D223" s="12" t="s">
        <v>178</v>
      </c>
      <c r="E223">
        <v>26</v>
      </c>
      <c r="F223">
        <v>2</v>
      </c>
      <c r="G223">
        <v>3</v>
      </c>
      <c r="H223">
        <v>3</v>
      </c>
      <c r="I223">
        <v>2</v>
      </c>
      <c r="J223">
        <v>1</v>
      </c>
      <c r="K223">
        <v>0</v>
      </c>
      <c r="L223">
        <v>0</v>
      </c>
      <c r="M223" s="13">
        <f t="shared" si="12"/>
        <v>0</v>
      </c>
      <c r="N223" s="14">
        <v>27.7</v>
      </c>
      <c r="O223" s="14">
        <v>33</v>
      </c>
      <c r="P223" s="14">
        <v>24.1</v>
      </c>
      <c r="Q223" s="21">
        <v>13.55</v>
      </c>
      <c r="R223" s="21">
        <v>0.1166666667</v>
      </c>
      <c r="S223" s="21">
        <v>0.2333333333</v>
      </c>
      <c r="T223" s="21">
        <v>13.916666666699999</v>
      </c>
      <c r="W223" s="18" t="str">
        <f t="shared" si="13"/>
        <v xml:space="preserve"> </v>
      </c>
      <c r="Y223">
        <v>25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 s="13">
        <f t="shared" si="14"/>
        <v>0</v>
      </c>
      <c r="AH223" s="14">
        <v>28</v>
      </c>
      <c r="AI223" s="14">
        <v>32.5</v>
      </c>
      <c r="AJ223" s="14">
        <v>25</v>
      </c>
      <c r="AK223" s="21">
        <v>13.7166666667</v>
      </c>
      <c r="AL223" s="21">
        <v>6.6666666700000002E-2</v>
      </c>
      <c r="AM223" s="21">
        <v>0.1</v>
      </c>
      <c r="AN223" s="21">
        <v>13.9</v>
      </c>
      <c r="AQ223" s="18" t="str">
        <f t="shared" si="15"/>
        <v xml:space="preserve"> </v>
      </c>
    </row>
    <row r="224" spans="1:44" x14ac:dyDescent="0.2">
      <c r="A224" s="12" t="s">
        <v>1215</v>
      </c>
      <c r="B224" s="12" t="s">
        <v>1216</v>
      </c>
      <c r="C224" t="s">
        <v>330</v>
      </c>
      <c r="D224" s="12" t="s">
        <v>178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3">
        <f t="shared" si="12"/>
        <v>0</v>
      </c>
      <c r="N224" s="14">
        <v>0</v>
      </c>
      <c r="O224" s="14">
        <v>0</v>
      </c>
      <c r="P224" s="14">
        <v>0</v>
      </c>
      <c r="Q224" s="21">
        <v>0</v>
      </c>
      <c r="R224" s="21">
        <v>0</v>
      </c>
      <c r="S224" s="21">
        <v>0</v>
      </c>
      <c r="T224" s="21">
        <v>0</v>
      </c>
      <c r="W224" s="18" t="str">
        <f t="shared" si="13"/>
        <v xml:space="preserve"> 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13">
        <f t="shared" si="14"/>
        <v>0</v>
      </c>
      <c r="AH224" s="14">
        <v>26.3</v>
      </c>
      <c r="AI224" s="14">
        <v>32</v>
      </c>
      <c r="AJ224" s="14">
        <v>22.6</v>
      </c>
      <c r="AK224" s="21">
        <v>15.8</v>
      </c>
      <c r="AL224" s="21">
        <v>0.91666666670000008</v>
      </c>
      <c r="AM224" s="21">
        <v>0.1333333333</v>
      </c>
      <c r="AN224" s="21">
        <v>16.850000000000001</v>
      </c>
      <c r="AQ224" s="18" t="str">
        <f t="shared" si="15"/>
        <v xml:space="preserve"> </v>
      </c>
    </row>
    <row r="225" spans="1:44" x14ac:dyDescent="0.2">
      <c r="A225" s="12" t="s">
        <v>336</v>
      </c>
      <c r="B225" s="12" t="s">
        <v>1219</v>
      </c>
      <c r="C225" t="s">
        <v>139</v>
      </c>
      <c r="D225" s="12" t="s">
        <v>123</v>
      </c>
      <c r="E225">
        <v>24</v>
      </c>
      <c r="F225">
        <v>2</v>
      </c>
      <c r="G225">
        <v>0</v>
      </c>
      <c r="H225">
        <v>0</v>
      </c>
      <c r="I225">
        <v>4</v>
      </c>
      <c r="J225">
        <v>2</v>
      </c>
      <c r="K225">
        <v>21</v>
      </c>
      <c r="L225">
        <v>32</v>
      </c>
      <c r="M225" s="13">
        <f t="shared" si="12"/>
        <v>0.39622641509433965</v>
      </c>
      <c r="N225" s="14">
        <v>27.7</v>
      </c>
      <c r="O225" s="14">
        <v>32.5</v>
      </c>
      <c r="P225" s="14">
        <v>24.4</v>
      </c>
      <c r="Q225" s="21">
        <v>7.3666666667000005</v>
      </c>
      <c r="R225" s="21">
        <v>0.05</v>
      </c>
      <c r="S225" s="21">
        <v>1.1333333333</v>
      </c>
      <c r="T225" s="21">
        <v>8.5666666666999998</v>
      </c>
      <c r="W225" s="18" t="str">
        <f t="shared" si="13"/>
        <v xml:space="preserve"> </v>
      </c>
      <c r="Y225">
        <v>26</v>
      </c>
      <c r="Z225">
        <v>2</v>
      </c>
      <c r="AA225">
        <v>2</v>
      </c>
      <c r="AB225">
        <v>-6</v>
      </c>
      <c r="AC225">
        <v>0</v>
      </c>
      <c r="AD225">
        <v>0</v>
      </c>
      <c r="AE225">
        <v>48</v>
      </c>
      <c r="AF225">
        <v>65</v>
      </c>
      <c r="AG225" s="13">
        <f t="shared" si="14"/>
        <v>0.4247787610619469</v>
      </c>
      <c r="AH225" s="14">
        <v>27.1</v>
      </c>
      <c r="AI225" s="14">
        <v>31.5</v>
      </c>
      <c r="AJ225" s="14">
        <v>24.1</v>
      </c>
      <c r="AK225" s="21">
        <v>8.6166666667000005</v>
      </c>
      <c r="AL225" s="21">
        <v>8.3333333300000006E-2</v>
      </c>
      <c r="AM225" s="21">
        <v>1.5833333333000001</v>
      </c>
      <c r="AN225" s="21">
        <v>10.2833333333</v>
      </c>
      <c r="AQ225" s="18" t="str">
        <f t="shared" si="15"/>
        <v xml:space="preserve"> </v>
      </c>
    </row>
    <row r="226" spans="1:44" x14ac:dyDescent="0.2">
      <c r="A226" s="12" t="s">
        <v>743</v>
      </c>
      <c r="B226" s="12" t="s">
        <v>1219</v>
      </c>
      <c r="C226" t="s">
        <v>343</v>
      </c>
      <c r="D226" s="12" t="s">
        <v>178</v>
      </c>
      <c r="E226">
        <v>41</v>
      </c>
      <c r="F226">
        <v>4</v>
      </c>
      <c r="G226">
        <v>11</v>
      </c>
      <c r="H226">
        <v>8</v>
      </c>
      <c r="I226">
        <v>14</v>
      </c>
      <c r="J226">
        <v>7</v>
      </c>
      <c r="K226">
        <v>0</v>
      </c>
      <c r="L226">
        <v>0</v>
      </c>
      <c r="M226" s="13">
        <f t="shared" si="12"/>
        <v>0</v>
      </c>
      <c r="N226" s="14">
        <v>27.4</v>
      </c>
      <c r="O226" s="14">
        <v>32.5</v>
      </c>
      <c r="P226" s="14">
        <v>24</v>
      </c>
      <c r="Q226" s="21">
        <v>14.983333333299999</v>
      </c>
      <c r="R226" s="21">
        <v>1.6</v>
      </c>
      <c r="S226" s="21">
        <v>6.6666666700000002E-2</v>
      </c>
      <c r="T226" s="21">
        <v>16.666666666699999</v>
      </c>
      <c r="U226">
        <v>1</v>
      </c>
      <c r="V226">
        <v>0</v>
      </c>
      <c r="W226" s="18">
        <f t="shared" si="13"/>
        <v>0</v>
      </c>
      <c r="X226">
        <v>0</v>
      </c>
      <c r="Y226">
        <v>39</v>
      </c>
      <c r="Z226">
        <v>2</v>
      </c>
      <c r="AA226">
        <v>10</v>
      </c>
      <c r="AB226">
        <v>1</v>
      </c>
      <c r="AC226">
        <v>10</v>
      </c>
      <c r="AD226">
        <v>5</v>
      </c>
      <c r="AE226">
        <v>0</v>
      </c>
      <c r="AF226">
        <v>0</v>
      </c>
      <c r="AG226" s="13">
        <f t="shared" si="14"/>
        <v>0</v>
      </c>
      <c r="AH226" s="14">
        <v>27.5</v>
      </c>
      <c r="AI226" s="14">
        <v>32.799999999999997</v>
      </c>
      <c r="AJ226" s="14">
        <v>24</v>
      </c>
      <c r="AK226" s="21">
        <v>13.4666666667</v>
      </c>
      <c r="AL226" s="21">
        <v>1.9</v>
      </c>
      <c r="AM226" s="21">
        <v>0.05</v>
      </c>
      <c r="AN226" s="21">
        <v>15.416666666699999</v>
      </c>
      <c r="AO226">
        <v>3</v>
      </c>
      <c r="AP226">
        <v>2</v>
      </c>
      <c r="AQ226" s="18">
        <f t="shared" si="15"/>
        <v>0.66666666666666663</v>
      </c>
      <c r="AR226">
        <v>0</v>
      </c>
    </row>
    <row r="227" spans="1:44" x14ac:dyDescent="0.2">
      <c r="A227" s="12" t="s">
        <v>1225</v>
      </c>
      <c r="B227" s="12" t="s">
        <v>1226</v>
      </c>
      <c r="C227" t="s">
        <v>367</v>
      </c>
      <c r="D227" s="12" t="s">
        <v>178</v>
      </c>
      <c r="E227">
        <v>30</v>
      </c>
      <c r="F227">
        <v>0</v>
      </c>
      <c r="G227">
        <v>6</v>
      </c>
      <c r="H227">
        <v>-1</v>
      </c>
      <c r="I227">
        <v>16</v>
      </c>
      <c r="J227">
        <v>8</v>
      </c>
      <c r="K227">
        <v>0</v>
      </c>
      <c r="L227">
        <v>0</v>
      </c>
      <c r="M227" s="13">
        <f t="shared" si="12"/>
        <v>0</v>
      </c>
      <c r="N227" s="14">
        <v>28.9</v>
      </c>
      <c r="O227" s="14">
        <v>33.1</v>
      </c>
      <c r="P227" s="14">
        <v>26.1</v>
      </c>
      <c r="Q227" s="21">
        <v>16.933333333299998</v>
      </c>
      <c r="R227" s="21">
        <v>0.45</v>
      </c>
      <c r="S227" s="21">
        <v>1.6666666667000001</v>
      </c>
      <c r="T227" s="21">
        <v>19.066666666700002</v>
      </c>
      <c r="W227" s="18" t="str">
        <f t="shared" si="13"/>
        <v xml:space="preserve"> </v>
      </c>
      <c r="Y227">
        <v>29</v>
      </c>
      <c r="Z227">
        <v>3</v>
      </c>
      <c r="AA227">
        <v>8</v>
      </c>
      <c r="AB227">
        <v>0</v>
      </c>
      <c r="AC227">
        <v>43</v>
      </c>
      <c r="AD227">
        <v>16</v>
      </c>
      <c r="AE227">
        <v>0</v>
      </c>
      <c r="AF227">
        <v>0</v>
      </c>
      <c r="AG227" s="13">
        <f t="shared" si="14"/>
        <v>0</v>
      </c>
      <c r="AH227" s="14">
        <v>28.7</v>
      </c>
      <c r="AI227" s="14">
        <v>32.9</v>
      </c>
      <c r="AJ227" s="14">
        <v>25.9</v>
      </c>
      <c r="AK227" s="21">
        <v>16.916666666699999</v>
      </c>
      <c r="AL227" s="21">
        <v>0.71666666670000001</v>
      </c>
      <c r="AM227" s="21">
        <v>1.7833333332999999</v>
      </c>
      <c r="AN227" s="21">
        <v>19.433333333299998</v>
      </c>
      <c r="AQ227" s="18" t="str">
        <f t="shared" si="15"/>
        <v xml:space="preserve"> </v>
      </c>
    </row>
    <row r="228" spans="1:44" x14ac:dyDescent="0.2">
      <c r="A228" s="12" t="s">
        <v>910</v>
      </c>
      <c r="B228" s="12" t="s">
        <v>1230</v>
      </c>
      <c r="C228" t="s">
        <v>122</v>
      </c>
      <c r="D228" s="12" t="s">
        <v>170</v>
      </c>
      <c r="E228">
        <v>9</v>
      </c>
      <c r="F228">
        <v>0</v>
      </c>
      <c r="G228">
        <v>2</v>
      </c>
      <c r="H228">
        <v>-1</v>
      </c>
      <c r="I228">
        <v>2</v>
      </c>
      <c r="J228">
        <v>1</v>
      </c>
      <c r="K228">
        <v>28</v>
      </c>
      <c r="L228">
        <v>28</v>
      </c>
      <c r="M228" s="13">
        <f t="shared" si="12"/>
        <v>0.5</v>
      </c>
      <c r="N228" s="14">
        <v>26.3</v>
      </c>
      <c r="O228" s="14">
        <v>32.200000000000003</v>
      </c>
      <c r="P228" s="14">
        <v>22.3</v>
      </c>
      <c r="Q228" s="21">
        <v>7.45</v>
      </c>
      <c r="R228" s="21">
        <v>0</v>
      </c>
      <c r="S228" s="21">
        <v>1.55</v>
      </c>
      <c r="T228" s="21">
        <v>9.0166666667000008</v>
      </c>
      <c r="W228" s="18" t="str">
        <f t="shared" si="13"/>
        <v xml:space="preserve"> </v>
      </c>
      <c r="Y228">
        <v>9</v>
      </c>
      <c r="Z228">
        <v>0</v>
      </c>
      <c r="AA228">
        <v>0</v>
      </c>
      <c r="AB228">
        <v>-1</v>
      </c>
      <c r="AC228">
        <v>2</v>
      </c>
      <c r="AD228">
        <v>1</v>
      </c>
      <c r="AE228">
        <v>30</v>
      </c>
      <c r="AF228">
        <v>21</v>
      </c>
      <c r="AG228" s="13">
        <f t="shared" si="14"/>
        <v>0.58823529411764708</v>
      </c>
      <c r="AH228" s="14">
        <v>26.9</v>
      </c>
      <c r="AI228" s="14">
        <v>31.9</v>
      </c>
      <c r="AJ228" s="14">
        <v>23.5</v>
      </c>
      <c r="AK228" s="21">
        <v>7.5666666666999998</v>
      </c>
      <c r="AL228" s="21">
        <v>0</v>
      </c>
      <c r="AM228" s="21">
        <v>1.3</v>
      </c>
      <c r="AN228" s="21">
        <v>8.8833333332999995</v>
      </c>
      <c r="AQ228" s="18" t="str">
        <f t="shared" si="15"/>
        <v xml:space="preserve"> </v>
      </c>
    </row>
    <row r="229" spans="1:44" x14ac:dyDescent="0.2">
      <c r="A229" s="12" t="s">
        <v>1234</v>
      </c>
      <c r="B229" s="12" t="s">
        <v>1235</v>
      </c>
      <c r="C229" t="s">
        <v>147</v>
      </c>
      <c r="D229" s="12" t="s">
        <v>178</v>
      </c>
      <c r="E229">
        <v>27</v>
      </c>
      <c r="F229">
        <v>3</v>
      </c>
      <c r="G229">
        <v>2</v>
      </c>
      <c r="H229">
        <v>-3</v>
      </c>
      <c r="I229">
        <v>17</v>
      </c>
      <c r="J229">
        <v>7</v>
      </c>
      <c r="K229">
        <v>0</v>
      </c>
      <c r="L229">
        <v>0</v>
      </c>
      <c r="M229" s="13">
        <f t="shared" si="12"/>
        <v>0</v>
      </c>
      <c r="N229" s="14">
        <v>27.8</v>
      </c>
      <c r="O229" s="14">
        <v>32.700000000000003</v>
      </c>
      <c r="P229" s="14">
        <v>24.5</v>
      </c>
      <c r="Q229" s="21">
        <v>11.9</v>
      </c>
      <c r="R229" s="21">
        <v>8.3333333300000006E-2</v>
      </c>
      <c r="S229" s="21">
        <v>0.63333333329999997</v>
      </c>
      <c r="T229" s="21">
        <v>12.65</v>
      </c>
      <c r="W229" s="18" t="str">
        <f t="shared" si="13"/>
        <v xml:space="preserve"> </v>
      </c>
      <c r="Y229">
        <v>29</v>
      </c>
      <c r="Z229">
        <v>3</v>
      </c>
      <c r="AA229">
        <v>4</v>
      </c>
      <c r="AB229">
        <v>-3</v>
      </c>
      <c r="AC229">
        <v>41</v>
      </c>
      <c r="AD229">
        <v>9</v>
      </c>
      <c r="AE229">
        <v>0</v>
      </c>
      <c r="AF229">
        <v>0</v>
      </c>
      <c r="AG229" s="13">
        <f t="shared" si="14"/>
        <v>0</v>
      </c>
      <c r="AH229" s="14">
        <v>28</v>
      </c>
      <c r="AI229" s="14">
        <v>32.700000000000003</v>
      </c>
      <c r="AJ229" s="14">
        <v>24.8</v>
      </c>
      <c r="AK229" s="21">
        <v>12.016666666700001</v>
      </c>
      <c r="AL229" s="21">
        <v>0.18333333330000001</v>
      </c>
      <c r="AM229" s="21">
        <v>1.2</v>
      </c>
      <c r="AN229" s="21">
        <v>13.4</v>
      </c>
      <c r="AQ229" s="18" t="str">
        <f t="shared" si="15"/>
        <v xml:space="preserve"> </v>
      </c>
    </row>
    <row r="230" spans="1:44" x14ac:dyDescent="0.2">
      <c r="A230" s="12" t="s">
        <v>614</v>
      </c>
      <c r="B230" s="12" t="s">
        <v>1238</v>
      </c>
      <c r="C230" t="s">
        <v>139</v>
      </c>
      <c r="D230" s="12" t="s">
        <v>170</v>
      </c>
      <c r="E230">
        <v>39</v>
      </c>
      <c r="F230">
        <v>8</v>
      </c>
      <c r="G230">
        <v>13</v>
      </c>
      <c r="H230">
        <v>-14</v>
      </c>
      <c r="I230">
        <v>16</v>
      </c>
      <c r="J230">
        <v>8</v>
      </c>
      <c r="K230">
        <v>121</v>
      </c>
      <c r="L230">
        <v>185</v>
      </c>
      <c r="M230" s="13">
        <f t="shared" si="12"/>
        <v>0.39542483660130717</v>
      </c>
      <c r="N230" s="14">
        <v>28.8</v>
      </c>
      <c r="O230" s="14">
        <v>33.1</v>
      </c>
      <c r="P230" s="14">
        <v>25.9</v>
      </c>
      <c r="Q230" s="21">
        <v>15.7</v>
      </c>
      <c r="R230" s="21">
        <v>3.2833333332999999</v>
      </c>
      <c r="S230" s="21">
        <v>0</v>
      </c>
      <c r="T230" s="21">
        <v>18.983333333299999</v>
      </c>
      <c r="U230">
        <v>7</v>
      </c>
      <c r="V230">
        <v>2</v>
      </c>
      <c r="W230" s="18">
        <f t="shared" si="13"/>
        <v>0.2857142857142857</v>
      </c>
      <c r="X230">
        <v>0</v>
      </c>
      <c r="Y230">
        <v>41</v>
      </c>
      <c r="Z230">
        <v>13</v>
      </c>
      <c r="AA230">
        <v>9</v>
      </c>
      <c r="AB230">
        <v>-11</v>
      </c>
      <c r="AC230">
        <v>26</v>
      </c>
      <c r="AD230">
        <v>9</v>
      </c>
      <c r="AE230">
        <v>121</v>
      </c>
      <c r="AF230">
        <v>198</v>
      </c>
      <c r="AG230" s="13">
        <f t="shared" si="14"/>
        <v>0.37931034482758619</v>
      </c>
      <c r="AH230" s="14">
        <v>29.5</v>
      </c>
      <c r="AI230" s="14">
        <v>34.1</v>
      </c>
      <c r="AJ230" s="14">
        <v>26.3</v>
      </c>
      <c r="AK230" s="21">
        <v>15.4333333333</v>
      </c>
      <c r="AL230" s="21">
        <v>3.2166666667000001</v>
      </c>
      <c r="AM230" s="21">
        <v>3.3333333300000004E-2</v>
      </c>
      <c r="AN230" s="21">
        <v>18.7</v>
      </c>
      <c r="AO230">
        <v>3</v>
      </c>
      <c r="AP230">
        <v>1</v>
      </c>
      <c r="AQ230" s="18">
        <f t="shared" si="15"/>
        <v>0.33333333333333331</v>
      </c>
      <c r="AR230">
        <v>1</v>
      </c>
    </row>
    <row r="231" spans="1:44" x14ac:dyDescent="0.2">
      <c r="A231" s="12" t="s">
        <v>1243</v>
      </c>
      <c r="B231" s="12" t="s">
        <v>1244</v>
      </c>
      <c r="C231" t="s">
        <v>169</v>
      </c>
      <c r="D231" s="12" t="s">
        <v>178</v>
      </c>
      <c r="E231">
        <v>41</v>
      </c>
      <c r="F231">
        <v>7</v>
      </c>
      <c r="G231">
        <v>14</v>
      </c>
      <c r="H231">
        <v>-2</v>
      </c>
      <c r="I231">
        <v>22</v>
      </c>
      <c r="J231">
        <v>11</v>
      </c>
      <c r="K231">
        <v>0</v>
      </c>
      <c r="L231">
        <v>0</v>
      </c>
      <c r="M231" s="13">
        <f t="shared" si="12"/>
        <v>0</v>
      </c>
      <c r="N231" s="14">
        <v>29.5</v>
      </c>
      <c r="O231" s="14">
        <v>33.6</v>
      </c>
      <c r="P231" s="14">
        <v>26.7</v>
      </c>
      <c r="Q231" s="21">
        <v>18.45</v>
      </c>
      <c r="R231" s="21">
        <v>3.8666666667</v>
      </c>
      <c r="S231" s="21">
        <v>1.9500000000000002</v>
      </c>
      <c r="T231" s="21">
        <v>24.266666666700001</v>
      </c>
      <c r="W231" s="18" t="str">
        <f t="shared" si="13"/>
        <v xml:space="preserve"> </v>
      </c>
      <c r="Y231">
        <v>41</v>
      </c>
      <c r="Z231">
        <v>3</v>
      </c>
      <c r="AA231">
        <v>6</v>
      </c>
      <c r="AB231">
        <v>-7</v>
      </c>
      <c r="AC231">
        <v>34</v>
      </c>
      <c r="AD231">
        <v>17</v>
      </c>
      <c r="AE231">
        <v>1</v>
      </c>
      <c r="AF231">
        <v>0</v>
      </c>
      <c r="AG231" s="13">
        <f t="shared" si="14"/>
        <v>1</v>
      </c>
      <c r="AH231" s="14">
        <v>29</v>
      </c>
      <c r="AI231" s="14">
        <v>33.200000000000003</v>
      </c>
      <c r="AJ231" s="14">
        <v>26.2</v>
      </c>
      <c r="AK231" s="21">
        <v>18.8</v>
      </c>
      <c r="AL231" s="21">
        <v>2.6666666667000003</v>
      </c>
      <c r="AM231" s="21">
        <v>2.0333333332999999</v>
      </c>
      <c r="AN231" s="21">
        <v>23.516666666700001</v>
      </c>
      <c r="AQ231" s="18" t="str">
        <f t="shared" si="15"/>
        <v xml:space="preserve"> </v>
      </c>
    </row>
    <row r="232" spans="1:44" x14ac:dyDescent="0.2">
      <c r="A232" s="12" t="s">
        <v>1247</v>
      </c>
      <c r="B232" s="12" t="s">
        <v>1248</v>
      </c>
      <c r="C232" s="12" t="s">
        <v>460</v>
      </c>
      <c r="D232" s="12" t="s">
        <v>148</v>
      </c>
      <c r="E232">
        <v>35</v>
      </c>
      <c r="F232">
        <v>1</v>
      </c>
      <c r="G232">
        <v>13</v>
      </c>
      <c r="H232">
        <v>8</v>
      </c>
      <c r="I232">
        <v>14</v>
      </c>
      <c r="J232">
        <v>7</v>
      </c>
      <c r="K232">
        <v>67</v>
      </c>
      <c r="L232">
        <v>62</v>
      </c>
      <c r="M232" s="13">
        <f t="shared" si="12"/>
        <v>0.51937984496124034</v>
      </c>
      <c r="N232" s="14">
        <v>28.7</v>
      </c>
      <c r="O232" s="14">
        <v>32.9</v>
      </c>
      <c r="P232" s="14">
        <v>25.9</v>
      </c>
      <c r="Q232" s="21">
        <v>12.6333333333</v>
      </c>
      <c r="R232" s="21">
        <v>1.0333333333000001</v>
      </c>
      <c r="S232" s="21">
        <v>0.91666666670000008</v>
      </c>
      <c r="T232" s="21">
        <v>14.6</v>
      </c>
      <c r="U232">
        <v>0</v>
      </c>
      <c r="V232">
        <v>0</v>
      </c>
      <c r="W232" s="18" t="str">
        <f t="shared" si="13"/>
        <v xml:space="preserve"> </v>
      </c>
      <c r="X232">
        <v>0</v>
      </c>
      <c r="Y232">
        <v>35</v>
      </c>
      <c r="Z232">
        <v>2</v>
      </c>
      <c r="AA232">
        <v>13</v>
      </c>
      <c r="AB232">
        <v>-3</v>
      </c>
      <c r="AC232">
        <v>14</v>
      </c>
      <c r="AD232">
        <v>7</v>
      </c>
      <c r="AE232">
        <v>30</v>
      </c>
      <c r="AF232">
        <v>54</v>
      </c>
      <c r="AG232" s="13">
        <f t="shared" si="14"/>
        <v>0.35714285714285715</v>
      </c>
      <c r="AH232" s="14">
        <v>28.7</v>
      </c>
      <c r="AI232" s="14">
        <v>33.1</v>
      </c>
      <c r="AJ232" s="14">
        <v>25.8</v>
      </c>
      <c r="AK232" s="21">
        <v>12.3833333333</v>
      </c>
      <c r="AL232" s="21">
        <v>1.3</v>
      </c>
      <c r="AM232" s="21">
        <v>1.0333333333000001</v>
      </c>
      <c r="AN232" s="21">
        <v>14.733333333299999</v>
      </c>
      <c r="AO232">
        <v>3</v>
      </c>
      <c r="AP232">
        <v>1</v>
      </c>
      <c r="AQ232" s="18">
        <f t="shared" si="15"/>
        <v>0.33333333333333331</v>
      </c>
      <c r="AR232">
        <v>1</v>
      </c>
    </row>
    <row r="233" spans="1:44" x14ac:dyDescent="0.2">
      <c r="A233" s="12" t="s">
        <v>1251</v>
      </c>
      <c r="B233" s="12" t="s">
        <v>1252</v>
      </c>
      <c r="C233" t="s">
        <v>122</v>
      </c>
      <c r="D233" s="12" t="s">
        <v>178</v>
      </c>
      <c r="E233">
        <v>25</v>
      </c>
      <c r="F233">
        <v>1</v>
      </c>
      <c r="G233">
        <v>5</v>
      </c>
      <c r="H233">
        <v>6</v>
      </c>
      <c r="I233">
        <v>20</v>
      </c>
      <c r="J233">
        <v>10</v>
      </c>
      <c r="K233">
        <v>0</v>
      </c>
      <c r="L233">
        <v>0</v>
      </c>
      <c r="M233" s="13">
        <f t="shared" si="12"/>
        <v>0</v>
      </c>
      <c r="N233" s="14">
        <v>29.7</v>
      </c>
      <c r="O233" s="14">
        <v>33.299999999999997</v>
      </c>
      <c r="P233" s="14">
        <v>27.3</v>
      </c>
      <c r="Q233" s="21">
        <v>16.649999999999999</v>
      </c>
      <c r="R233" s="21">
        <v>0.4833333333</v>
      </c>
      <c r="S233" s="21">
        <v>2.9</v>
      </c>
      <c r="T233" s="21">
        <v>20.05</v>
      </c>
      <c r="W233" s="18" t="str">
        <f t="shared" si="13"/>
        <v xml:space="preserve"> </v>
      </c>
      <c r="Y233">
        <v>23</v>
      </c>
      <c r="Z233">
        <v>0</v>
      </c>
      <c r="AA233">
        <v>5</v>
      </c>
      <c r="AB233">
        <v>-4</v>
      </c>
      <c r="AC233">
        <v>14</v>
      </c>
      <c r="AD233">
        <v>7</v>
      </c>
      <c r="AE233">
        <v>0</v>
      </c>
      <c r="AF233">
        <v>0</v>
      </c>
      <c r="AG233" s="13">
        <f t="shared" si="14"/>
        <v>0</v>
      </c>
      <c r="AH233" s="14">
        <v>29.3</v>
      </c>
      <c r="AI233" s="14">
        <v>33</v>
      </c>
      <c r="AJ233" s="14">
        <v>26.8</v>
      </c>
      <c r="AK233" s="21">
        <v>19.0333333333</v>
      </c>
      <c r="AL233" s="21">
        <v>0.43333333330000001</v>
      </c>
      <c r="AM233" s="21">
        <v>3.05</v>
      </c>
      <c r="AN233" s="21">
        <v>22.5333333333</v>
      </c>
      <c r="AQ233" s="18" t="str">
        <f t="shared" si="15"/>
        <v xml:space="preserve"> </v>
      </c>
    </row>
    <row r="234" spans="1:44" x14ac:dyDescent="0.2">
      <c r="A234" s="12" t="s">
        <v>1257</v>
      </c>
      <c r="B234" s="12" t="s">
        <v>1258</v>
      </c>
      <c r="C234" t="s">
        <v>338</v>
      </c>
      <c r="D234" s="12" t="s">
        <v>229</v>
      </c>
      <c r="E234">
        <v>31</v>
      </c>
      <c r="F234">
        <v>5</v>
      </c>
      <c r="G234">
        <v>15</v>
      </c>
      <c r="H234">
        <v>14</v>
      </c>
      <c r="I234">
        <v>4</v>
      </c>
      <c r="J234">
        <v>2</v>
      </c>
      <c r="K234">
        <v>0</v>
      </c>
      <c r="L234">
        <v>0</v>
      </c>
      <c r="M234" s="13">
        <f t="shared" si="12"/>
        <v>0</v>
      </c>
      <c r="N234" s="14">
        <v>28.6</v>
      </c>
      <c r="O234" s="14">
        <v>32.9</v>
      </c>
      <c r="P234" s="14">
        <v>25.7</v>
      </c>
      <c r="Q234" s="21">
        <v>12.7833333333</v>
      </c>
      <c r="R234" s="21">
        <v>1.8</v>
      </c>
      <c r="S234" s="21">
        <v>1.35</v>
      </c>
      <c r="T234" s="21">
        <v>15.95</v>
      </c>
      <c r="U234">
        <v>1</v>
      </c>
      <c r="V234">
        <v>0</v>
      </c>
      <c r="W234" s="18">
        <f t="shared" si="13"/>
        <v>0</v>
      </c>
      <c r="X234">
        <v>0</v>
      </c>
      <c r="Y234">
        <v>30</v>
      </c>
      <c r="Z234">
        <v>5</v>
      </c>
      <c r="AA234">
        <v>12</v>
      </c>
      <c r="AB234">
        <v>0</v>
      </c>
      <c r="AC234">
        <v>2</v>
      </c>
      <c r="AD234">
        <v>1</v>
      </c>
      <c r="AE234">
        <v>0</v>
      </c>
      <c r="AF234">
        <v>0</v>
      </c>
      <c r="AG234" s="13">
        <f t="shared" si="14"/>
        <v>0</v>
      </c>
      <c r="AH234" s="14">
        <v>28.3</v>
      </c>
      <c r="AI234" s="14">
        <v>32.9</v>
      </c>
      <c r="AJ234" s="14">
        <v>25.2</v>
      </c>
      <c r="AK234" s="21">
        <v>13.483333333299999</v>
      </c>
      <c r="AL234" s="21">
        <v>2.1166666667</v>
      </c>
      <c r="AM234" s="21">
        <v>1.5</v>
      </c>
      <c r="AN234" s="21">
        <v>17.116666666699999</v>
      </c>
      <c r="AO234">
        <v>1</v>
      </c>
      <c r="AP234">
        <v>0</v>
      </c>
      <c r="AQ234" s="18">
        <f t="shared" si="15"/>
        <v>0</v>
      </c>
      <c r="AR234">
        <v>0</v>
      </c>
    </row>
    <row r="235" spans="1:44" x14ac:dyDescent="0.2">
      <c r="A235" s="12" t="s">
        <v>1263</v>
      </c>
      <c r="B235" s="12" t="s">
        <v>1264</v>
      </c>
      <c r="C235" t="s">
        <v>223</v>
      </c>
      <c r="D235" s="12" t="s">
        <v>178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s="13">
        <f t="shared" si="12"/>
        <v>0</v>
      </c>
      <c r="N235" s="14">
        <v>0</v>
      </c>
      <c r="O235" s="14">
        <v>0</v>
      </c>
      <c r="P235" s="14">
        <v>0</v>
      </c>
      <c r="Q235" s="21">
        <v>0</v>
      </c>
      <c r="R235" s="21">
        <v>0</v>
      </c>
      <c r="S235" s="21">
        <v>0</v>
      </c>
      <c r="T235" s="21">
        <v>0</v>
      </c>
      <c r="W235" s="18" t="str">
        <f t="shared" si="13"/>
        <v xml:space="preserve"> </v>
      </c>
      <c r="Y235">
        <v>2</v>
      </c>
      <c r="Z235">
        <v>0</v>
      </c>
      <c r="AA235">
        <v>0</v>
      </c>
      <c r="AB235">
        <v>2</v>
      </c>
      <c r="AC235">
        <v>2</v>
      </c>
      <c r="AD235">
        <v>1</v>
      </c>
      <c r="AE235">
        <v>0</v>
      </c>
      <c r="AF235">
        <v>0</v>
      </c>
      <c r="AG235" s="13">
        <f t="shared" si="14"/>
        <v>0</v>
      </c>
      <c r="AH235" s="14">
        <v>29</v>
      </c>
      <c r="AI235" s="14">
        <v>33.1</v>
      </c>
      <c r="AJ235" s="14">
        <v>26.2</v>
      </c>
      <c r="AK235" s="21">
        <v>13.4333333333</v>
      </c>
      <c r="AL235" s="21">
        <v>0.51666666670000005</v>
      </c>
      <c r="AM235" s="21">
        <v>0.38333333330000002</v>
      </c>
      <c r="AN235" s="21">
        <v>14.333333333300001</v>
      </c>
      <c r="AQ235" s="18" t="str">
        <f t="shared" si="15"/>
        <v xml:space="preserve"> </v>
      </c>
    </row>
    <row r="236" spans="1:44" x14ac:dyDescent="0.2">
      <c r="A236" s="12" t="s">
        <v>167</v>
      </c>
      <c r="B236" s="12" t="s">
        <v>1267</v>
      </c>
      <c r="C236" t="s">
        <v>210</v>
      </c>
      <c r="D236" s="12" t="s">
        <v>178</v>
      </c>
      <c r="E236">
        <v>15</v>
      </c>
      <c r="F236">
        <v>0</v>
      </c>
      <c r="G236">
        <v>1</v>
      </c>
      <c r="H236">
        <v>-1</v>
      </c>
      <c r="I236">
        <v>19</v>
      </c>
      <c r="J236">
        <v>8</v>
      </c>
      <c r="K236">
        <v>0</v>
      </c>
      <c r="L236">
        <v>0</v>
      </c>
      <c r="M236" s="13">
        <f t="shared" si="12"/>
        <v>0</v>
      </c>
      <c r="N236" s="14">
        <v>27.6</v>
      </c>
      <c r="O236" s="14">
        <v>32.9</v>
      </c>
      <c r="P236" s="14">
        <v>24</v>
      </c>
      <c r="Q236" s="21">
        <v>13.416666666699999</v>
      </c>
      <c r="R236" s="21">
        <v>1.6666666699999999E-2</v>
      </c>
      <c r="S236" s="21">
        <v>1.8166666667</v>
      </c>
      <c r="T236" s="21">
        <v>15.25</v>
      </c>
      <c r="W236" s="18" t="str">
        <f t="shared" si="13"/>
        <v xml:space="preserve"> </v>
      </c>
      <c r="Y236">
        <v>22</v>
      </c>
      <c r="Z236">
        <v>1</v>
      </c>
      <c r="AA236">
        <v>2</v>
      </c>
      <c r="AB236">
        <v>-4</v>
      </c>
      <c r="AC236">
        <v>37</v>
      </c>
      <c r="AD236">
        <v>13</v>
      </c>
      <c r="AE236">
        <v>0</v>
      </c>
      <c r="AF236">
        <v>0</v>
      </c>
      <c r="AG236" s="13">
        <f t="shared" si="14"/>
        <v>0</v>
      </c>
      <c r="AH236" s="14">
        <v>27.8</v>
      </c>
      <c r="AI236" s="14">
        <v>32.799999999999997</v>
      </c>
      <c r="AJ236" s="14">
        <v>24.5</v>
      </c>
      <c r="AK236" s="21">
        <v>13.5666666667</v>
      </c>
      <c r="AL236" s="21">
        <v>0</v>
      </c>
      <c r="AM236" s="21">
        <v>2.2333333333000001</v>
      </c>
      <c r="AN236" s="21">
        <v>15.8166666667</v>
      </c>
      <c r="AQ236" s="18" t="str">
        <f t="shared" si="15"/>
        <v xml:space="preserve"> </v>
      </c>
    </row>
    <row r="237" spans="1:44" x14ac:dyDescent="0.2">
      <c r="A237" s="12" t="s">
        <v>1271</v>
      </c>
      <c r="B237" s="12" t="s">
        <v>1272</v>
      </c>
      <c r="C237" t="s">
        <v>192</v>
      </c>
      <c r="D237" s="12" t="s">
        <v>1273</v>
      </c>
      <c r="E237">
        <v>12</v>
      </c>
      <c r="F237">
        <v>1</v>
      </c>
      <c r="G237">
        <v>2</v>
      </c>
      <c r="H237">
        <v>2</v>
      </c>
      <c r="I237">
        <v>0</v>
      </c>
      <c r="J237">
        <v>0</v>
      </c>
      <c r="K237">
        <v>0</v>
      </c>
      <c r="L237">
        <v>1</v>
      </c>
      <c r="M237" s="13">
        <f t="shared" si="12"/>
        <v>0</v>
      </c>
      <c r="N237" s="14">
        <v>27.4</v>
      </c>
      <c r="O237" s="14">
        <v>32.1</v>
      </c>
      <c r="P237" s="14">
        <v>24.4</v>
      </c>
      <c r="Q237" s="21">
        <v>11.166666666699999</v>
      </c>
      <c r="R237" s="21">
        <v>0.4</v>
      </c>
      <c r="S237" s="21">
        <v>1.25</v>
      </c>
      <c r="T237" s="21">
        <v>12.833333333300001</v>
      </c>
      <c r="W237" s="18" t="str">
        <f t="shared" si="13"/>
        <v xml:space="preserve"> </v>
      </c>
      <c r="Y237">
        <v>17</v>
      </c>
      <c r="Z237">
        <v>6</v>
      </c>
      <c r="AA237">
        <v>2</v>
      </c>
      <c r="AB237">
        <v>1</v>
      </c>
      <c r="AC237">
        <v>4</v>
      </c>
      <c r="AD237">
        <v>2</v>
      </c>
      <c r="AE237">
        <v>0</v>
      </c>
      <c r="AF237">
        <v>0</v>
      </c>
      <c r="AG237" s="13">
        <f t="shared" si="14"/>
        <v>0</v>
      </c>
      <c r="AH237" s="14">
        <v>27.9</v>
      </c>
      <c r="AI237" s="14">
        <v>32.299999999999997</v>
      </c>
      <c r="AJ237" s="14">
        <v>24.9</v>
      </c>
      <c r="AK237" s="21">
        <v>11.083333333300001</v>
      </c>
      <c r="AL237" s="21">
        <v>0.81666666669999999</v>
      </c>
      <c r="AM237" s="21">
        <v>0.81666666669999999</v>
      </c>
      <c r="AN237" s="21">
        <v>12.733333333299999</v>
      </c>
      <c r="AQ237" s="18" t="str">
        <f t="shared" si="15"/>
        <v xml:space="preserve"> </v>
      </c>
    </row>
    <row r="238" spans="1:44" x14ac:dyDescent="0.2">
      <c r="A238" s="12" t="s">
        <v>120</v>
      </c>
      <c r="B238" s="12" t="s">
        <v>1277</v>
      </c>
      <c r="C238" t="s">
        <v>199</v>
      </c>
      <c r="D238" s="12" t="s">
        <v>178</v>
      </c>
      <c r="E238">
        <v>12</v>
      </c>
      <c r="F238">
        <v>0</v>
      </c>
      <c r="G238">
        <v>2</v>
      </c>
      <c r="H238">
        <v>-4</v>
      </c>
      <c r="I238">
        <v>7</v>
      </c>
      <c r="J238">
        <v>2</v>
      </c>
      <c r="K238">
        <v>0</v>
      </c>
      <c r="L238">
        <v>0</v>
      </c>
      <c r="M238" s="13">
        <f t="shared" si="12"/>
        <v>0</v>
      </c>
      <c r="N238" s="14">
        <v>27</v>
      </c>
      <c r="O238" s="14">
        <v>32.799999999999997</v>
      </c>
      <c r="P238" s="14">
        <v>23.1</v>
      </c>
      <c r="Q238" s="21">
        <v>11.916666666699999</v>
      </c>
      <c r="R238" s="21">
        <v>0</v>
      </c>
      <c r="S238" s="21">
        <v>0.75</v>
      </c>
      <c r="T238" s="21">
        <v>12.6833333333</v>
      </c>
      <c r="W238" s="18" t="str">
        <f t="shared" si="13"/>
        <v xml:space="preserve"> </v>
      </c>
      <c r="Y238">
        <v>9</v>
      </c>
      <c r="Z238">
        <v>0</v>
      </c>
      <c r="AA238">
        <v>0</v>
      </c>
      <c r="AB238">
        <v>-1</v>
      </c>
      <c r="AC238">
        <v>13</v>
      </c>
      <c r="AD238">
        <v>5</v>
      </c>
      <c r="AE238">
        <v>0</v>
      </c>
      <c r="AF238">
        <v>0</v>
      </c>
      <c r="AG238" s="13">
        <f t="shared" si="14"/>
        <v>0</v>
      </c>
      <c r="AH238" s="14">
        <v>27.5</v>
      </c>
      <c r="AI238" s="14">
        <v>32.700000000000003</v>
      </c>
      <c r="AJ238" s="14">
        <v>24.1</v>
      </c>
      <c r="AK238" s="21">
        <v>10.25</v>
      </c>
      <c r="AL238" s="21">
        <v>1.6666666699999999E-2</v>
      </c>
      <c r="AM238" s="21">
        <v>0.61666666670000003</v>
      </c>
      <c r="AN238" s="21">
        <v>10.916666666699999</v>
      </c>
      <c r="AQ238" s="18" t="str">
        <f t="shared" si="15"/>
        <v xml:space="preserve"> </v>
      </c>
    </row>
    <row r="239" spans="1:44" x14ac:dyDescent="0.2">
      <c r="A239" s="12" t="s">
        <v>1281</v>
      </c>
      <c r="B239" s="12" t="s">
        <v>1282</v>
      </c>
      <c r="C239" t="s">
        <v>199</v>
      </c>
      <c r="D239" s="12" t="s">
        <v>148</v>
      </c>
      <c r="E239">
        <v>3</v>
      </c>
      <c r="F239">
        <v>0</v>
      </c>
      <c r="G239">
        <v>0</v>
      </c>
      <c r="H239">
        <v>0</v>
      </c>
      <c r="I239">
        <v>2</v>
      </c>
      <c r="J239">
        <v>1</v>
      </c>
      <c r="K239">
        <v>0</v>
      </c>
      <c r="L239">
        <v>0</v>
      </c>
      <c r="M239" s="13">
        <f t="shared" si="12"/>
        <v>0</v>
      </c>
      <c r="N239" s="14">
        <v>26.9</v>
      </c>
      <c r="O239" s="14">
        <v>32.1</v>
      </c>
      <c r="P239" s="14">
        <v>23.5</v>
      </c>
      <c r="Q239" s="21">
        <v>10.416666666699999</v>
      </c>
      <c r="R239" s="21">
        <v>0</v>
      </c>
      <c r="S239" s="21">
        <v>0.93333333330000001</v>
      </c>
      <c r="T239" s="21">
        <v>11.35</v>
      </c>
      <c r="W239" s="18" t="str">
        <f t="shared" si="13"/>
        <v xml:space="preserve"> </v>
      </c>
      <c r="Y239">
        <v>8</v>
      </c>
      <c r="Z239">
        <v>0</v>
      </c>
      <c r="AA239">
        <v>0</v>
      </c>
      <c r="AB239">
        <v>-5</v>
      </c>
      <c r="AC239">
        <v>0</v>
      </c>
      <c r="AD239">
        <v>0</v>
      </c>
      <c r="AE239">
        <v>0</v>
      </c>
      <c r="AF239">
        <v>0</v>
      </c>
      <c r="AG239" s="13">
        <f t="shared" si="14"/>
        <v>0</v>
      </c>
      <c r="AH239" s="14">
        <v>28.1</v>
      </c>
      <c r="AI239" s="14">
        <v>32.5</v>
      </c>
      <c r="AJ239" s="14">
        <v>25.2</v>
      </c>
      <c r="AK239" s="21">
        <v>9.2333333332999992</v>
      </c>
      <c r="AL239" s="21">
        <v>0.35</v>
      </c>
      <c r="AM239" s="21">
        <v>1.6666666667000001</v>
      </c>
      <c r="AN239" s="21">
        <v>11.266666666700001</v>
      </c>
      <c r="AQ239" s="18" t="str">
        <f t="shared" si="15"/>
        <v xml:space="preserve"> </v>
      </c>
    </row>
    <row r="240" spans="1:44" x14ac:dyDescent="0.2">
      <c r="A240" s="12" t="s">
        <v>120</v>
      </c>
      <c r="B240" s="12" t="s">
        <v>1286</v>
      </c>
      <c r="C240" t="s">
        <v>382</v>
      </c>
      <c r="D240" s="12" t="s">
        <v>178</v>
      </c>
      <c r="E240">
        <v>38</v>
      </c>
      <c r="F240">
        <v>1</v>
      </c>
      <c r="G240">
        <v>14</v>
      </c>
      <c r="H240">
        <v>-10</v>
      </c>
      <c r="I240">
        <v>15</v>
      </c>
      <c r="J240">
        <v>6</v>
      </c>
      <c r="K240">
        <v>0</v>
      </c>
      <c r="L240">
        <v>0</v>
      </c>
      <c r="M240" s="13">
        <f t="shared" si="12"/>
        <v>0</v>
      </c>
      <c r="N240" s="14">
        <v>29.4</v>
      </c>
      <c r="O240" s="14">
        <v>33.4</v>
      </c>
      <c r="P240" s="14">
        <v>26.7</v>
      </c>
      <c r="Q240" s="21">
        <v>19.016666666700001</v>
      </c>
      <c r="R240" s="21">
        <v>2.2833333332999999</v>
      </c>
      <c r="S240" s="21">
        <v>2.2666666666999999</v>
      </c>
      <c r="T240" s="21">
        <v>23.583333333300001</v>
      </c>
      <c r="W240" s="18" t="str">
        <f t="shared" si="13"/>
        <v xml:space="preserve"> </v>
      </c>
      <c r="Y240">
        <v>38</v>
      </c>
      <c r="Z240">
        <v>4</v>
      </c>
      <c r="AA240">
        <v>13</v>
      </c>
      <c r="AB240">
        <v>1</v>
      </c>
      <c r="AC240">
        <v>22</v>
      </c>
      <c r="AD240">
        <v>11</v>
      </c>
      <c r="AE240">
        <v>0</v>
      </c>
      <c r="AF240">
        <v>0</v>
      </c>
      <c r="AG240" s="13">
        <f t="shared" si="14"/>
        <v>0</v>
      </c>
      <c r="AH240" s="14">
        <v>29.2</v>
      </c>
      <c r="AI240" s="14">
        <v>33.299999999999997</v>
      </c>
      <c r="AJ240" s="14">
        <v>26.4</v>
      </c>
      <c r="AK240" s="21">
        <v>18.7</v>
      </c>
      <c r="AL240" s="21">
        <v>1.9333333333</v>
      </c>
      <c r="AM240" s="21">
        <v>2.5666666666999998</v>
      </c>
      <c r="AN240" s="21">
        <v>23.2166666667</v>
      </c>
      <c r="AQ240" s="18" t="str">
        <f t="shared" si="15"/>
        <v xml:space="preserve"> </v>
      </c>
    </row>
    <row r="241" spans="1:44" x14ac:dyDescent="0.2">
      <c r="A241" s="12" t="s">
        <v>234</v>
      </c>
      <c r="B241" s="12" t="s">
        <v>1292</v>
      </c>
      <c r="C241" t="s">
        <v>432</v>
      </c>
      <c r="D241" s="12" t="s">
        <v>178</v>
      </c>
      <c r="E241">
        <v>39</v>
      </c>
      <c r="F241">
        <v>2</v>
      </c>
      <c r="G241">
        <v>4</v>
      </c>
      <c r="H241">
        <v>3</v>
      </c>
      <c r="I241">
        <v>24</v>
      </c>
      <c r="J241">
        <v>12</v>
      </c>
      <c r="K241">
        <v>0</v>
      </c>
      <c r="L241">
        <v>0</v>
      </c>
      <c r="M241" s="13">
        <f t="shared" si="12"/>
        <v>0</v>
      </c>
      <c r="N241" s="14">
        <v>29.1</v>
      </c>
      <c r="O241" s="14">
        <v>33</v>
      </c>
      <c r="P241" s="14">
        <v>26.5</v>
      </c>
      <c r="Q241" s="21">
        <v>15.9333333333</v>
      </c>
      <c r="R241" s="21">
        <v>3.3333333300000004E-2</v>
      </c>
      <c r="S241" s="21">
        <v>1.8833333333</v>
      </c>
      <c r="T241" s="21">
        <v>17.883333333300001</v>
      </c>
      <c r="W241" s="18" t="str">
        <f t="shared" si="13"/>
        <v xml:space="preserve"> </v>
      </c>
      <c r="Y241">
        <v>33</v>
      </c>
      <c r="Z241">
        <v>2</v>
      </c>
      <c r="AA241">
        <v>3</v>
      </c>
      <c r="AB241">
        <v>-8</v>
      </c>
      <c r="AC241">
        <v>6</v>
      </c>
      <c r="AD241">
        <v>3</v>
      </c>
      <c r="AE241">
        <v>0</v>
      </c>
      <c r="AF241">
        <v>0</v>
      </c>
      <c r="AG241" s="13">
        <f t="shared" si="14"/>
        <v>0</v>
      </c>
      <c r="AH241" s="14">
        <v>28.7</v>
      </c>
      <c r="AI241" s="14">
        <v>32.9</v>
      </c>
      <c r="AJ241" s="14">
        <v>25.8</v>
      </c>
      <c r="AK241" s="21">
        <v>16.649999999999999</v>
      </c>
      <c r="AL241" s="21">
        <v>3.3333333300000004E-2</v>
      </c>
      <c r="AM241" s="21">
        <v>2.1</v>
      </c>
      <c r="AN241" s="21">
        <v>18.8</v>
      </c>
      <c r="AQ241" s="18" t="str">
        <f t="shared" si="15"/>
        <v xml:space="preserve"> </v>
      </c>
    </row>
    <row r="242" spans="1:44" x14ac:dyDescent="0.2">
      <c r="A242" s="12" t="s">
        <v>371</v>
      </c>
      <c r="B242" s="12" t="s">
        <v>1294</v>
      </c>
      <c r="C242" t="s">
        <v>131</v>
      </c>
      <c r="D242" s="12" t="s">
        <v>178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13">
        <f t="shared" si="12"/>
        <v>0</v>
      </c>
      <c r="N242" s="14">
        <v>0</v>
      </c>
      <c r="O242" s="14">
        <v>0</v>
      </c>
      <c r="P242" s="14">
        <v>0</v>
      </c>
      <c r="Q242" s="21">
        <v>0</v>
      </c>
      <c r="R242" s="21">
        <v>0</v>
      </c>
      <c r="S242" s="21">
        <v>0</v>
      </c>
      <c r="T242" s="21">
        <v>0</v>
      </c>
      <c r="W242" s="18" t="str">
        <f t="shared" si="13"/>
        <v xml:space="preserve"> </v>
      </c>
      <c r="Y242">
        <v>4</v>
      </c>
      <c r="Z242">
        <v>2</v>
      </c>
      <c r="AA242">
        <v>0</v>
      </c>
      <c r="AB242">
        <v>-1</v>
      </c>
      <c r="AC242">
        <v>0</v>
      </c>
      <c r="AD242">
        <v>0</v>
      </c>
      <c r="AE242">
        <v>0</v>
      </c>
      <c r="AF242">
        <v>0</v>
      </c>
      <c r="AG242" s="13">
        <f t="shared" si="14"/>
        <v>0</v>
      </c>
      <c r="AH242" s="14">
        <v>28.2</v>
      </c>
      <c r="AI242" s="14">
        <v>31.9</v>
      </c>
      <c r="AJ242" s="14">
        <v>25.6</v>
      </c>
      <c r="AK242" s="21">
        <v>10.9666666667</v>
      </c>
      <c r="AL242" s="21">
        <v>0</v>
      </c>
      <c r="AM242" s="21">
        <v>1.2333333333000001</v>
      </c>
      <c r="AN242" s="21">
        <v>12.2</v>
      </c>
      <c r="AQ242" s="18" t="str">
        <f t="shared" si="15"/>
        <v xml:space="preserve"> </v>
      </c>
    </row>
    <row r="243" spans="1:44" x14ac:dyDescent="0.2">
      <c r="A243" s="12" t="s">
        <v>556</v>
      </c>
      <c r="B243" s="12" t="s">
        <v>1298</v>
      </c>
      <c r="C243" t="s">
        <v>210</v>
      </c>
      <c r="D243" s="12" t="s">
        <v>148</v>
      </c>
      <c r="E243">
        <v>35</v>
      </c>
      <c r="F243">
        <v>6</v>
      </c>
      <c r="G243">
        <v>11</v>
      </c>
      <c r="H243">
        <v>4</v>
      </c>
      <c r="I243">
        <v>12</v>
      </c>
      <c r="J243">
        <v>6</v>
      </c>
      <c r="K243">
        <v>103</v>
      </c>
      <c r="L243">
        <v>105</v>
      </c>
      <c r="M243" s="13">
        <f t="shared" si="12"/>
        <v>0.49519230769230771</v>
      </c>
      <c r="N243" s="14">
        <v>28.6</v>
      </c>
      <c r="O243" s="14">
        <v>32.4</v>
      </c>
      <c r="P243" s="14">
        <v>26</v>
      </c>
      <c r="Q243" s="21">
        <v>13.483333333299999</v>
      </c>
      <c r="R243" s="21">
        <v>0.46666666670000001</v>
      </c>
      <c r="S243" s="21">
        <v>0.96666666670000001</v>
      </c>
      <c r="T243" s="21">
        <v>14.9333333333</v>
      </c>
      <c r="U243">
        <v>6</v>
      </c>
      <c r="V243">
        <v>3</v>
      </c>
      <c r="W243" s="18">
        <f t="shared" si="13"/>
        <v>0.5</v>
      </c>
      <c r="X243">
        <v>0</v>
      </c>
      <c r="Y243">
        <v>38</v>
      </c>
      <c r="Z243">
        <v>7</v>
      </c>
      <c r="AA243">
        <v>7</v>
      </c>
      <c r="AB243">
        <v>-4</v>
      </c>
      <c r="AC243">
        <v>20</v>
      </c>
      <c r="AD243">
        <v>10</v>
      </c>
      <c r="AE243">
        <v>93</v>
      </c>
      <c r="AF243">
        <v>125</v>
      </c>
      <c r="AG243" s="13">
        <f t="shared" si="14"/>
        <v>0.42660550458715596</v>
      </c>
      <c r="AH243" s="14">
        <v>28</v>
      </c>
      <c r="AI243" s="14">
        <v>32.200000000000003</v>
      </c>
      <c r="AJ243" s="14">
        <v>25.2</v>
      </c>
      <c r="AK243" s="21">
        <v>12.8166666667</v>
      </c>
      <c r="AL243" s="21">
        <v>0.71666666670000001</v>
      </c>
      <c r="AM243" s="21">
        <v>1.0166666666999999</v>
      </c>
      <c r="AN243" s="21">
        <v>14.5666666667</v>
      </c>
      <c r="AO243">
        <v>5</v>
      </c>
      <c r="AP243">
        <v>2</v>
      </c>
      <c r="AQ243" s="18">
        <f t="shared" si="15"/>
        <v>0.4</v>
      </c>
      <c r="AR243">
        <v>0</v>
      </c>
    </row>
    <row r="244" spans="1:44" x14ac:dyDescent="0.2">
      <c r="A244" s="12" t="s">
        <v>175</v>
      </c>
      <c r="B244" s="12" t="s">
        <v>1301</v>
      </c>
      <c r="C244" t="s">
        <v>131</v>
      </c>
      <c r="D244" s="12" t="s">
        <v>178</v>
      </c>
      <c r="E244">
        <v>34</v>
      </c>
      <c r="F244">
        <v>2</v>
      </c>
      <c r="G244">
        <v>9</v>
      </c>
      <c r="H244">
        <v>-10</v>
      </c>
      <c r="I244">
        <v>36</v>
      </c>
      <c r="J244">
        <v>15</v>
      </c>
      <c r="K244">
        <v>0</v>
      </c>
      <c r="L244">
        <v>1</v>
      </c>
      <c r="M244" s="13">
        <f t="shared" si="12"/>
        <v>0</v>
      </c>
      <c r="N244" s="14">
        <v>28.8</v>
      </c>
      <c r="O244" s="14">
        <v>33.299999999999997</v>
      </c>
      <c r="P244" s="14">
        <v>25.8</v>
      </c>
      <c r="Q244" s="21">
        <v>17.366666666699999</v>
      </c>
      <c r="R244" s="21">
        <v>0.4</v>
      </c>
      <c r="S244" s="21">
        <v>2.65</v>
      </c>
      <c r="T244" s="21">
        <v>20.433333333299998</v>
      </c>
      <c r="W244" s="18" t="str">
        <f t="shared" si="13"/>
        <v xml:space="preserve"> </v>
      </c>
      <c r="Y244">
        <v>37</v>
      </c>
      <c r="Z244">
        <v>1</v>
      </c>
      <c r="AA244">
        <v>6</v>
      </c>
      <c r="AB244">
        <v>-8</v>
      </c>
      <c r="AC244">
        <v>27</v>
      </c>
      <c r="AD244">
        <v>12</v>
      </c>
      <c r="AE244">
        <v>2</v>
      </c>
      <c r="AF244">
        <v>0</v>
      </c>
      <c r="AG244" s="13">
        <f t="shared" si="14"/>
        <v>1</v>
      </c>
      <c r="AH244" s="14">
        <v>28.9</v>
      </c>
      <c r="AI244" s="14">
        <v>33.4</v>
      </c>
      <c r="AJ244" s="14">
        <v>25.9</v>
      </c>
      <c r="AK244" s="21">
        <v>18.183333333299998</v>
      </c>
      <c r="AL244" s="21">
        <v>0.35</v>
      </c>
      <c r="AM244" s="21">
        <v>3.0666666667000002</v>
      </c>
      <c r="AN244" s="21">
        <v>21.616666666699999</v>
      </c>
      <c r="AQ244" s="18" t="str">
        <f t="shared" si="15"/>
        <v xml:space="preserve"> </v>
      </c>
    </row>
    <row r="245" spans="1:44" x14ac:dyDescent="0.2">
      <c r="A245" s="12" t="s">
        <v>1304</v>
      </c>
      <c r="B245" s="12" t="s">
        <v>1305</v>
      </c>
      <c r="C245" t="s">
        <v>122</v>
      </c>
      <c r="D245" s="12" t="s">
        <v>132</v>
      </c>
      <c r="E245">
        <v>3</v>
      </c>
      <c r="F245">
        <v>0</v>
      </c>
      <c r="G245">
        <v>0</v>
      </c>
      <c r="H245">
        <v>0</v>
      </c>
      <c r="I245">
        <v>2</v>
      </c>
      <c r="J245">
        <v>1</v>
      </c>
      <c r="K245">
        <v>0</v>
      </c>
      <c r="L245">
        <v>0</v>
      </c>
      <c r="M245" s="13">
        <f t="shared" si="12"/>
        <v>0</v>
      </c>
      <c r="N245" s="14">
        <v>27.2</v>
      </c>
      <c r="O245" s="14">
        <v>31</v>
      </c>
      <c r="P245" s="14">
        <v>24.7</v>
      </c>
      <c r="Q245" s="21">
        <v>7.3166666666999998</v>
      </c>
      <c r="R245" s="21">
        <v>6.6666666700000002E-2</v>
      </c>
      <c r="S245" s="21">
        <v>1.6833333333</v>
      </c>
      <c r="T245" s="21">
        <v>9.0833333333000006</v>
      </c>
      <c r="W245" s="18" t="str">
        <f t="shared" si="13"/>
        <v xml:space="preserve"> 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3">
        <f t="shared" si="14"/>
        <v>0</v>
      </c>
      <c r="AH245" s="14">
        <v>29</v>
      </c>
      <c r="AI245" s="14">
        <v>33.9</v>
      </c>
      <c r="AJ245" s="14">
        <v>25.7</v>
      </c>
      <c r="AK245" s="21">
        <v>8.65</v>
      </c>
      <c r="AL245" s="21">
        <v>0</v>
      </c>
      <c r="AM245" s="21">
        <v>0</v>
      </c>
      <c r="AN245" s="21">
        <v>8.65</v>
      </c>
      <c r="AQ245" s="18" t="str">
        <f t="shared" si="15"/>
        <v xml:space="preserve"> </v>
      </c>
    </row>
    <row r="246" spans="1:44" x14ac:dyDescent="0.2">
      <c r="A246" s="12" t="s">
        <v>392</v>
      </c>
      <c r="B246" s="12" t="s">
        <v>1308</v>
      </c>
      <c r="C246" t="s">
        <v>177</v>
      </c>
      <c r="D246" s="12" t="s">
        <v>546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s="13">
        <f t="shared" si="12"/>
        <v>0</v>
      </c>
      <c r="N246" s="14">
        <v>26.7</v>
      </c>
      <c r="O246" s="14">
        <v>31.8</v>
      </c>
      <c r="P246" s="14">
        <v>22.4</v>
      </c>
      <c r="Q246" s="21">
        <v>3.5666666666999998</v>
      </c>
      <c r="R246" s="21">
        <v>0</v>
      </c>
      <c r="S246" s="21">
        <v>0</v>
      </c>
      <c r="T246" s="21">
        <v>3.5666666666999998</v>
      </c>
      <c r="W246" s="18" t="str">
        <f t="shared" si="13"/>
        <v xml:space="preserve"> 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3">
        <f t="shared" si="14"/>
        <v>0</v>
      </c>
      <c r="AH246" s="14">
        <v>27.8</v>
      </c>
      <c r="AI246" s="14">
        <v>33.299999999999997</v>
      </c>
      <c r="AJ246" s="14">
        <v>24.2</v>
      </c>
      <c r="AK246" s="21">
        <v>5.15</v>
      </c>
      <c r="AL246" s="21">
        <v>0</v>
      </c>
      <c r="AM246" s="21">
        <v>0</v>
      </c>
      <c r="AN246" s="21">
        <v>5.15</v>
      </c>
      <c r="AQ246" s="18" t="str">
        <f t="shared" si="15"/>
        <v xml:space="preserve"> </v>
      </c>
    </row>
    <row r="247" spans="1:44" x14ac:dyDescent="0.2">
      <c r="A247" s="12" t="s">
        <v>632</v>
      </c>
      <c r="B247" s="12" t="s">
        <v>1311</v>
      </c>
      <c r="C247" t="s">
        <v>393</v>
      </c>
      <c r="D247" s="12" t="s">
        <v>140</v>
      </c>
      <c r="E247">
        <v>38</v>
      </c>
      <c r="F247">
        <v>3</v>
      </c>
      <c r="G247">
        <v>10</v>
      </c>
      <c r="H247">
        <v>5</v>
      </c>
      <c r="I247">
        <v>19</v>
      </c>
      <c r="J247">
        <v>8</v>
      </c>
      <c r="K247">
        <v>264</v>
      </c>
      <c r="L247">
        <v>225</v>
      </c>
      <c r="M247" s="13">
        <f t="shared" si="12"/>
        <v>0.53987730061349692</v>
      </c>
      <c r="N247" s="14">
        <v>28.1</v>
      </c>
      <c r="O247" s="14">
        <v>32.299999999999997</v>
      </c>
      <c r="P247" s="14">
        <v>25.2</v>
      </c>
      <c r="Q247" s="21">
        <v>11.1166666667</v>
      </c>
      <c r="R247" s="21">
        <v>0.2333333333</v>
      </c>
      <c r="S247" s="21">
        <v>1.9833333333000001</v>
      </c>
      <c r="T247" s="21">
        <v>13.35</v>
      </c>
      <c r="U247">
        <v>2</v>
      </c>
      <c r="V247">
        <v>1</v>
      </c>
      <c r="W247" s="18">
        <f t="shared" si="13"/>
        <v>0.5</v>
      </c>
      <c r="X247">
        <v>0</v>
      </c>
      <c r="Y247">
        <v>38</v>
      </c>
      <c r="Z247">
        <v>3</v>
      </c>
      <c r="AA247">
        <v>7</v>
      </c>
      <c r="AB247">
        <v>-2</v>
      </c>
      <c r="AC247">
        <v>18</v>
      </c>
      <c r="AD247">
        <v>9</v>
      </c>
      <c r="AE247">
        <v>249</v>
      </c>
      <c r="AF247">
        <v>244</v>
      </c>
      <c r="AG247" s="13">
        <f t="shared" si="14"/>
        <v>0.50507099391480725</v>
      </c>
      <c r="AH247" s="14">
        <v>27.7</v>
      </c>
      <c r="AI247" s="14">
        <v>31.9</v>
      </c>
      <c r="AJ247" s="14">
        <v>24.9</v>
      </c>
      <c r="AK247" s="21">
        <v>10.9666666667</v>
      </c>
      <c r="AL247" s="21">
        <v>0.21666666670000001</v>
      </c>
      <c r="AM247" s="21">
        <v>2</v>
      </c>
      <c r="AN247" s="21">
        <v>13.2</v>
      </c>
      <c r="AO247">
        <v>0</v>
      </c>
      <c r="AP247">
        <v>0</v>
      </c>
      <c r="AQ247" s="18" t="str">
        <f t="shared" si="15"/>
        <v xml:space="preserve"> </v>
      </c>
      <c r="AR247">
        <v>0</v>
      </c>
    </row>
    <row r="248" spans="1:44" x14ac:dyDescent="0.2">
      <c r="A248" s="12" t="s">
        <v>1315</v>
      </c>
      <c r="B248" s="12" t="s">
        <v>1316</v>
      </c>
      <c r="C248" t="s">
        <v>271</v>
      </c>
      <c r="D248" s="12" t="s">
        <v>170</v>
      </c>
      <c r="E248">
        <v>39</v>
      </c>
      <c r="F248">
        <v>12</v>
      </c>
      <c r="G248">
        <v>25</v>
      </c>
      <c r="H248">
        <v>7</v>
      </c>
      <c r="I248">
        <v>14</v>
      </c>
      <c r="J248">
        <v>7</v>
      </c>
      <c r="K248">
        <v>390</v>
      </c>
      <c r="L248">
        <v>306</v>
      </c>
      <c r="M248" s="13">
        <f t="shared" si="12"/>
        <v>0.56034482758620685</v>
      </c>
      <c r="N248" s="14">
        <v>29.2</v>
      </c>
      <c r="O248" s="14">
        <v>33.6</v>
      </c>
      <c r="P248" s="14">
        <v>26.3</v>
      </c>
      <c r="Q248" s="21">
        <v>15.15</v>
      </c>
      <c r="R248" s="21">
        <v>3.4166666666999999</v>
      </c>
      <c r="S248" s="21">
        <v>1.1499999999999999</v>
      </c>
      <c r="T248" s="21">
        <v>19.733333333299999</v>
      </c>
      <c r="U248">
        <v>8</v>
      </c>
      <c r="V248">
        <v>0</v>
      </c>
      <c r="W248" s="18">
        <f t="shared" si="13"/>
        <v>0</v>
      </c>
      <c r="X248">
        <v>0</v>
      </c>
      <c r="Y248">
        <v>36</v>
      </c>
      <c r="Z248">
        <v>13</v>
      </c>
      <c r="AA248">
        <v>8</v>
      </c>
      <c r="AB248">
        <v>-2</v>
      </c>
      <c r="AC248">
        <v>6</v>
      </c>
      <c r="AD248">
        <v>3</v>
      </c>
      <c r="AE248">
        <v>303</v>
      </c>
      <c r="AF248">
        <v>327</v>
      </c>
      <c r="AG248" s="13">
        <f t="shared" si="14"/>
        <v>0.48095238095238096</v>
      </c>
      <c r="AH248" s="14">
        <v>29</v>
      </c>
      <c r="AI248" s="14">
        <v>33.299999999999997</v>
      </c>
      <c r="AJ248" s="14">
        <v>26.2</v>
      </c>
      <c r="AK248" s="21">
        <v>15.9333333333</v>
      </c>
      <c r="AL248" s="21">
        <v>3.3</v>
      </c>
      <c r="AM248" s="21">
        <v>0.98333333330000006</v>
      </c>
      <c r="AN248" s="21">
        <v>20.233333333299999</v>
      </c>
      <c r="AO248">
        <v>5</v>
      </c>
      <c r="AP248">
        <v>4</v>
      </c>
      <c r="AQ248" s="18">
        <f t="shared" si="15"/>
        <v>0.8</v>
      </c>
      <c r="AR248">
        <v>2</v>
      </c>
    </row>
    <row r="249" spans="1:44" x14ac:dyDescent="0.2">
      <c r="A249" s="12" t="s">
        <v>474</v>
      </c>
      <c r="B249" s="12" t="s">
        <v>1320</v>
      </c>
      <c r="C249" t="s">
        <v>343</v>
      </c>
      <c r="D249" s="12" t="s">
        <v>170</v>
      </c>
      <c r="E249">
        <v>41</v>
      </c>
      <c r="F249">
        <v>11</v>
      </c>
      <c r="G249">
        <v>20</v>
      </c>
      <c r="H249">
        <v>0</v>
      </c>
      <c r="I249">
        <v>44</v>
      </c>
      <c r="J249">
        <v>14</v>
      </c>
      <c r="K249">
        <v>321</v>
      </c>
      <c r="L249">
        <v>283</v>
      </c>
      <c r="M249" s="13">
        <f t="shared" si="12"/>
        <v>0.5314569536423841</v>
      </c>
      <c r="N249" s="14">
        <v>29.9</v>
      </c>
      <c r="O249" s="14">
        <v>33.700000000000003</v>
      </c>
      <c r="P249" s="14">
        <v>27.3</v>
      </c>
      <c r="Q249" s="21">
        <v>15.55</v>
      </c>
      <c r="R249" s="21">
        <v>2.7333333333000001</v>
      </c>
      <c r="S249" s="21">
        <v>1.3833333333</v>
      </c>
      <c r="T249" s="21">
        <v>19.7</v>
      </c>
      <c r="U249">
        <v>0</v>
      </c>
      <c r="V249">
        <v>0</v>
      </c>
      <c r="W249" s="18" t="str">
        <f t="shared" si="13"/>
        <v xml:space="preserve"> </v>
      </c>
      <c r="X249">
        <v>0</v>
      </c>
      <c r="Y249">
        <v>34</v>
      </c>
      <c r="Z249">
        <v>9</v>
      </c>
      <c r="AA249">
        <v>9</v>
      </c>
      <c r="AB249">
        <v>-4</v>
      </c>
      <c r="AC249">
        <v>16</v>
      </c>
      <c r="AD249">
        <v>8</v>
      </c>
      <c r="AE249">
        <v>275</v>
      </c>
      <c r="AF249">
        <v>267</v>
      </c>
      <c r="AG249" s="13">
        <f t="shared" si="14"/>
        <v>0.50738007380073802</v>
      </c>
      <c r="AH249" s="14">
        <v>29.4</v>
      </c>
      <c r="AI249" s="14">
        <v>34.1</v>
      </c>
      <c r="AJ249" s="14">
        <v>26.3</v>
      </c>
      <c r="AK249" s="21">
        <v>15.5</v>
      </c>
      <c r="AL249" s="21">
        <v>2.6833333333000002</v>
      </c>
      <c r="AM249" s="21">
        <v>1.6</v>
      </c>
      <c r="AN249" s="21">
        <v>19.816666666700002</v>
      </c>
      <c r="AO249">
        <v>1</v>
      </c>
      <c r="AP249">
        <v>0</v>
      </c>
      <c r="AQ249" s="18">
        <f t="shared" si="15"/>
        <v>0</v>
      </c>
      <c r="AR249">
        <v>0</v>
      </c>
    </row>
    <row r="250" spans="1:44" x14ac:dyDescent="0.2">
      <c r="A250" s="12" t="s">
        <v>234</v>
      </c>
      <c r="B250" s="12" t="s">
        <v>1324</v>
      </c>
      <c r="C250" t="s">
        <v>192</v>
      </c>
      <c r="D250" s="12" t="s">
        <v>178</v>
      </c>
      <c r="E250">
        <v>15</v>
      </c>
      <c r="F250">
        <v>0</v>
      </c>
      <c r="G250">
        <v>2</v>
      </c>
      <c r="H250">
        <v>7</v>
      </c>
      <c r="I250">
        <v>14</v>
      </c>
      <c r="J250">
        <v>7</v>
      </c>
      <c r="K250">
        <v>0</v>
      </c>
      <c r="L250">
        <v>0</v>
      </c>
      <c r="M250" s="13">
        <f t="shared" si="12"/>
        <v>0</v>
      </c>
      <c r="N250" s="14">
        <v>27.1</v>
      </c>
      <c r="O250" s="14">
        <v>32.200000000000003</v>
      </c>
      <c r="P250" s="14">
        <v>23.6</v>
      </c>
      <c r="Q250" s="21">
        <v>13.333333333300001</v>
      </c>
      <c r="R250" s="21">
        <v>0.2</v>
      </c>
      <c r="S250" s="21">
        <v>1.8</v>
      </c>
      <c r="T250" s="21">
        <v>15.333333333300001</v>
      </c>
      <c r="W250" s="18" t="str">
        <f t="shared" si="13"/>
        <v xml:space="preserve"> </v>
      </c>
      <c r="Y250">
        <v>19</v>
      </c>
      <c r="Z250">
        <v>1</v>
      </c>
      <c r="AA250">
        <v>2</v>
      </c>
      <c r="AB250">
        <v>2</v>
      </c>
      <c r="AC250">
        <v>14</v>
      </c>
      <c r="AD250">
        <v>7</v>
      </c>
      <c r="AE250">
        <v>0</v>
      </c>
      <c r="AF250">
        <v>0</v>
      </c>
      <c r="AG250" s="13">
        <f t="shared" si="14"/>
        <v>0</v>
      </c>
      <c r="AH250" s="14">
        <v>27.8</v>
      </c>
      <c r="AI250" s="14">
        <v>32.9</v>
      </c>
      <c r="AJ250" s="14">
        <v>24.4</v>
      </c>
      <c r="AK250" s="21">
        <v>13.8666666667</v>
      </c>
      <c r="AL250" s="21">
        <v>1.6666666699999999E-2</v>
      </c>
      <c r="AM250" s="21">
        <v>1.5333333332999999</v>
      </c>
      <c r="AN250" s="21">
        <v>15.45</v>
      </c>
      <c r="AQ250" s="18" t="str">
        <f t="shared" si="15"/>
        <v xml:space="preserve"> </v>
      </c>
    </row>
    <row r="251" spans="1:44" x14ac:dyDescent="0.2">
      <c r="A251" s="12" t="s">
        <v>1329</v>
      </c>
      <c r="B251" s="12" t="s">
        <v>1330</v>
      </c>
      <c r="C251" t="s">
        <v>317</v>
      </c>
      <c r="D251" s="12" t="s">
        <v>156</v>
      </c>
      <c r="E251">
        <v>40</v>
      </c>
      <c r="F251">
        <v>4</v>
      </c>
      <c r="G251">
        <v>11</v>
      </c>
      <c r="H251">
        <v>-6</v>
      </c>
      <c r="I251">
        <v>14</v>
      </c>
      <c r="J251">
        <v>7</v>
      </c>
      <c r="K251">
        <v>3</v>
      </c>
      <c r="L251">
        <v>4</v>
      </c>
      <c r="M251" s="13">
        <f t="shared" si="12"/>
        <v>0.42857142857142855</v>
      </c>
      <c r="N251" s="14">
        <v>28.9</v>
      </c>
      <c r="O251" s="14">
        <v>33.200000000000003</v>
      </c>
      <c r="P251" s="14">
        <v>26.1</v>
      </c>
      <c r="Q251" s="21">
        <v>13.766666666700001</v>
      </c>
      <c r="R251" s="21">
        <v>2.4166666666999999</v>
      </c>
      <c r="S251" s="21">
        <v>1.1000000000000001</v>
      </c>
      <c r="T251" s="21">
        <v>17.3</v>
      </c>
      <c r="U251">
        <v>1</v>
      </c>
      <c r="V251">
        <v>0</v>
      </c>
      <c r="W251" s="18">
        <f t="shared" si="13"/>
        <v>0</v>
      </c>
      <c r="X251">
        <v>0</v>
      </c>
      <c r="Y251">
        <v>40</v>
      </c>
      <c r="Z251">
        <v>4</v>
      </c>
      <c r="AA251">
        <v>9</v>
      </c>
      <c r="AB251">
        <v>-12</v>
      </c>
      <c r="AC251">
        <v>8</v>
      </c>
      <c r="AD251">
        <v>4</v>
      </c>
      <c r="AE251">
        <v>2</v>
      </c>
      <c r="AF251">
        <v>9</v>
      </c>
      <c r="AG251" s="13">
        <f t="shared" si="14"/>
        <v>0.18181818181818182</v>
      </c>
      <c r="AH251" s="14">
        <v>29.1</v>
      </c>
      <c r="AI251" s="14">
        <v>33.5</v>
      </c>
      <c r="AJ251" s="14">
        <v>26.2</v>
      </c>
      <c r="AK251" s="21">
        <v>13.15</v>
      </c>
      <c r="AL251" s="21">
        <v>2.75</v>
      </c>
      <c r="AM251" s="21">
        <v>1.0166666666999999</v>
      </c>
      <c r="AN251" s="21">
        <v>16.933333333299998</v>
      </c>
      <c r="AO251">
        <v>1</v>
      </c>
      <c r="AP251">
        <v>1</v>
      </c>
      <c r="AQ251" s="18">
        <f t="shared" si="15"/>
        <v>1</v>
      </c>
      <c r="AR251">
        <v>0</v>
      </c>
    </row>
    <row r="252" spans="1:44" x14ac:dyDescent="0.2">
      <c r="A252" s="12" t="s">
        <v>120</v>
      </c>
      <c r="B252" s="12" t="s">
        <v>1334</v>
      </c>
      <c r="C252" t="s">
        <v>338</v>
      </c>
      <c r="D252" s="12" t="s">
        <v>156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3">
        <f t="shared" si="12"/>
        <v>0</v>
      </c>
      <c r="N252" s="14">
        <v>29.4</v>
      </c>
      <c r="O252" s="14">
        <v>34.5</v>
      </c>
      <c r="P252" s="14">
        <v>26</v>
      </c>
      <c r="Q252" s="21">
        <v>9.6999999999999993</v>
      </c>
      <c r="R252" s="21">
        <v>0.1333333333</v>
      </c>
      <c r="S252" s="21">
        <v>0.4</v>
      </c>
      <c r="T252" s="21">
        <v>10.233333333299999</v>
      </c>
      <c r="W252" s="18" t="str">
        <f t="shared" si="13"/>
        <v xml:space="preserve"> </v>
      </c>
      <c r="Y252">
        <v>3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 s="13">
        <f t="shared" si="14"/>
        <v>0</v>
      </c>
      <c r="AH252" s="14">
        <v>27.7</v>
      </c>
      <c r="AI252" s="14">
        <v>32</v>
      </c>
      <c r="AJ252" s="14">
        <v>24.8</v>
      </c>
      <c r="AK252" s="21">
        <v>11.3</v>
      </c>
      <c r="AL252" s="21">
        <v>0.16666666669999999</v>
      </c>
      <c r="AM252" s="21">
        <v>0.9</v>
      </c>
      <c r="AN252" s="21">
        <v>12.3833333333</v>
      </c>
      <c r="AQ252" s="18" t="str">
        <f t="shared" si="15"/>
        <v xml:space="preserve"> </v>
      </c>
    </row>
    <row r="253" spans="1:44" x14ac:dyDescent="0.2">
      <c r="A253" s="12" t="s">
        <v>605</v>
      </c>
      <c r="B253" s="12" t="s">
        <v>1338</v>
      </c>
      <c r="C253" t="s">
        <v>139</v>
      </c>
      <c r="D253" s="12" t="s">
        <v>170</v>
      </c>
      <c r="E253">
        <v>39</v>
      </c>
      <c r="F253">
        <v>5</v>
      </c>
      <c r="G253">
        <v>4</v>
      </c>
      <c r="H253">
        <v>3</v>
      </c>
      <c r="I253">
        <v>8</v>
      </c>
      <c r="J253">
        <v>4</v>
      </c>
      <c r="K253">
        <v>78</v>
      </c>
      <c r="L253">
        <v>90</v>
      </c>
      <c r="M253" s="13">
        <f t="shared" si="12"/>
        <v>0.4642857142857143</v>
      </c>
      <c r="N253" s="14">
        <v>28.2</v>
      </c>
      <c r="O253" s="14">
        <v>32.6</v>
      </c>
      <c r="P253" s="14">
        <v>25.2</v>
      </c>
      <c r="Q253" s="21">
        <v>12.2166666667</v>
      </c>
      <c r="R253" s="21">
        <v>0.1166666667</v>
      </c>
      <c r="S253" s="21">
        <v>2.1666666666999999</v>
      </c>
      <c r="T253" s="21">
        <v>14.5333333333</v>
      </c>
      <c r="U253">
        <v>3</v>
      </c>
      <c r="V253">
        <v>1</v>
      </c>
      <c r="W253" s="18">
        <f t="shared" si="13"/>
        <v>0.33333333333333331</v>
      </c>
      <c r="X253">
        <v>0</v>
      </c>
      <c r="Y253">
        <v>40</v>
      </c>
      <c r="Z253">
        <v>1</v>
      </c>
      <c r="AA253">
        <v>3</v>
      </c>
      <c r="AB253">
        <v>-13</v>
      </c>
      <c r="AC253">
        <v>6</v>
      </c>
      <c r="AD253">
        <v>3</v>
      </c>
      <c r="AE253">
        <v>106</v>
      </c>
      <c r="AF253">
        <v>115</v>
      </c>
      <c r="AG253" s="13">
        <f t="shared" si="14"/>
        <v>0.47963800904977377</v>
      </c>
      <c r="AH253" s="14">
        <v>28.1</v>
      </c>
      <c r="AI253" s="14">
        <v>32.200000000000003</v>
      </c>
      <c r="AJ253" s="14">
        <v>25.3</v>
      </c>
      <c r="AK253" s="21">
        <v>11.7166666667</v>
      </c>
      <c r="AL253" s="21">
        <v>0.1</v>
      </c>
      <c r="AM253" s="21">
        <v>2.4500000000000002</v>
      </c>
      <c r="AN253" s="21">
        <v>14.3</v>
      </c>
      <c r="AO253">
        <v>0</v>
      </c>
      <c r="AP253">
        <v>0</v>
      </c>
      <c r="AQ253" s="18" t="str">
        <f t="shared" si="15"/>
        <v xml:space="preserve"> </v>
      </c>
      <c r="AR253">
        <v>0</v>
      </c>
    </row>
    <row r="254" spans="1:44" x14ac:dyDescent="0.2">
      <c r="A254" s="12" t="s">
        <v>1342</v>
      </c>
      <c r="B254" s="12" t="s">
        <v>1343</v>
      </c>
      <c r="C254" t="s">
        <v>139</v>
      </c>
      <c r="D254" s="12" t="s">
        <v>156</v>
      </c>
      <c r="E254">
        <v>39</v>
      </c>
      <c r="F254">
        <v>4</v>
      </c>
      <c r="G254">
        <v>6</v>
      </c>
      <c r="H254">
        <v>-11</v>
      </c>
      <c r="I254">
        <v>54</v>
      </c>
      <c r="J254">
        <v>17</v>
      </c>
      <c r="K254">
        <v>62</v>
      </c>
      <c r="L254">
        <v>81</v>
      </c>
      <c r="M254" s="13">
        <f t="shared" si="12"/>
        <v>0.43356643356643354</v>
      </c>
      <c r="N254" s="14">
        <v>28.7</v>
      </c>
      <c r="O254" s="14">
        <v>32.9</v>
      </c>
      <c r="P254" s="14">
        <v>25.9</v>
      </c>
      <c r="Q254" s="21">
        <v>12.9</v>
      </c>
      <c r="R254" s="21">
        <v>1.0333333333000001</v>
      </c>
      <c r="S254" s="21">
        <v>1.0166666666999999</v>
      </c>
      <c r="T254" s="21">
        <v>14.9666666667</v>
      </c>
      <c r="U254">
        <v>2</v>
      </c>
      <c r="V254">
        <v>0</v>
      </c>
      <c r="W254" s="18">
        <f t="shared" si="13"/>
        <v>0</v>
      </c>
      <c r="X254">
        <v>0</v>
      </c>
      <c r="Y254">
        <v>35</v>
      </c>
      <c r="Z254">
        <v>3</v>
      </c>
      <c r="AA254">
        <v>6</v>
      </c>
      <c r="AB254">
        <v>-6</v>
      </c>
      <c r="AC254">
        <v>28</v>
      </c>
      <c r="AD254">
        <v>7</v>
      </c>
      <c r="AE254">
        <v>84</v>
      </c>
      <c r="AF254">
        <v>74</v>
      </c>
      <c r="AG254" s="13">
        <f t="shared" si="14"/>
        <v>0.53164556962025311</v>
      </c>
      <c r="AH254" s="14">
        <v>28.8</v>
      </c>
      <c r="AI254" s="14">
        <v>33.1</v>
      </c>
      <c r="AJ254" s="14">
        <v>25.9</v>
      </c>
      <c r="AK254" s="21">
        <v>12.75</v>
      </c>
      <c r="AL254" s="21">
        <v>1.1666666667000001</v>
      </c>
      <c r="AM254" s="21">
        <v>1.2166666667000001</v>
      </c>
      <c r="AN254" s="21">
        <v>15.15</v>
      </c>
      <c r="AO254">
        <v>0</v>
      </c>
      <c r="AP254">
        <v>0</v>
      </c>
      <c r="AQ254" s="18" t="str">
        <f t="shared" si="15"/>
        <v xml:space="preserve"> </v>
      </c>
      <c r="AR254">
        <v>0</v>
      </c>
    </row>
    <row r="255" spans="1:44" x14ac:dyDescent="0.2">
      <c r="A255" s="12" t="s">
        <v>464</v>
      </c>
      <c r="B255" s="12" t="s">
        <v>1343</v>
      </c>
      <c r="C255" t="s">
        <v>223</v>
      </c>
      <c r="D255" s="12" t="s">
        <v>156</v>
      </c>
      <c r="E255">
        <v>36</v>
      </c>
      <c r="F255">
        <v>9</v>
      </c>
      <c r="G255">
        <v>9</v>
      </c>
      <c r="H255">
        <v>6</v>
      </c>
      <c r="I255">
        <v>56</v>
      </c>
      <c r="J255">
        <v>18</v>
      </c>
      <c r="K255">
        <v>4</v>
      </c>
      <c r="L255">
        <v>4</v>
      </c>
      <c r="M255" s="13">
        <f t="shared" si="12"/>
        <v>0.5</v>
      </c>
      <c r="N255" s="14">
        <v>28.7</v>
      </c>
      <c r="O255" s="14">
        <v>33</v>
      </c>
      <c r="P255" s="14">
        <v>25.9</v>
      </c>
      <c r="Q255" s="21">
        <v>14.083333333300001</v>
      </c>
      <c r="R255" s="21">
        <v>1.7000000000000002</v>
      </c>
      <c r="S255" s="21">
        <v>0.2666666667</v>
      </c>
      <c r="T255" s="21">
        <v>16.066666666700002</v>
      </c>
      <c r="W255" s="18" t="str">
        <f t="shared" si="13"/>
        <v xml:space="preserve"> </v>
      </c>
      <c r="Y255">
        <v>34</v>
      </c>
      <c r="Z255">
        <v>9</v>
      </c>
      <c r="AA255">
        <v>12</v>
      </c>
      <c r="AB255">
        <v>-1</v>
      </c>
      <c r="AC255">
        <v>40</v>
      </c>
      <c r="AD255">
        <v>13</v>
      </c>
      <c r="AE255">
        <v>2</v>
      </c>
      <c r="AF255">
        <v>3</v>
      </c>
      <c r="AG255" s="13">
        <f t="shared" si="14"/>
        <v>0.4</v>
      </c>
      <c r="AH255" s="14">
        <v>29.6</v>
      </c>
      <c r="AI255" s="14">
        <v>33.799999999999997</v>
      </c>
      <c r="AJ255" s="14">
        <v>26.8</v>
      </c>
      <c r="AK255" s="21">
        <v>14.1333333333</v>
      </c>
      <c r="AL255" s="21">
        <v>1.7666666666999999</v>
      </c>
      <c r="AM255" s="21">
        <v>0.1166666667</v>
      </c>
      <c r="AN255" s="21">
        <v>16.0333333333</v>
      </c>
      <c r="AQ255" s="18" t="str">
        <f t="shared" si="15"/>
        <v xml:space="preserve"> </v>
      </c>
    </row>
    <row r="256" spans="1:44" x14ac:dyDescent="0.2">
      <c r="A256" s="12" t="s">
        <v>1184</v>
      </c>
      <c r="B256" s="12" t="s">
        <v>1350</v>
      </c>
      <c r="C256" t="s">
        <v>305</v>
      </c>
      <c r="D256" s="12" t="s">
        <v>178</v>
      </c>
      <c r="E256">
        <v>1</v>
      </c>
      <c r="F256">
        <v>0</v>
      </c>
      <c r="G256">
        <v>1</v>
      </c>
      <c r="H256">
        <v>3</v>
      </c>
      <c r="I256">
        <v>0</v>
      </c>
      <c r="J256">
        <v>0</v>
      </c>
      <c r="K256">
        <v>0</v>
      </c>
      <c r="L256">
        <v>0</v>
      </c>
      <c r="M256" s="13">
        <f t="shared" si="12"/>
        <v>0</v>
      </c>
      <c r="N256" s="14">
        <v>29</v>
      </c>
      <c r="O256" s="14">
        <v>34.299999999999997</v>
      </c>
      <c r="P256" s="14">
        <v>25.4</v>
      </c>
      <c r="Q256" s="21">
        <v>14.8</v>
      </c>
      <c r="R256" s="21">
        <v>2</v>
      </c>
      <c r="S256" s="21">
        <v>2.6333333333</v>
      </c>
      <c r="T256" s="21">
        <v>19.433333333299998</v>
      </c>
      <c r="W256" s="18" t="str">
        <f t="shared" si="13"/>
        <v xml:space="preserve"> 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13">
        <f t="shared" si="14"/>
        <v>0</v>
      </c>
      <c r="AH256" s="14">
        <v>0</v>
      </c>
      <c r="AI256" s="14">
        <v>0</v>
      </c>
      <c r="AJ256" s="14">
        <v>0</v>
      </c>
      <c r="AK256" s="21">
        <v>0</v>
      </c>
      <c r="AL256" s="21">
        <v>0</v>
      </c>
      <c r="AM256" s="21">
        <v>0</v>
      </c>
      <c r="AN256" s="21">
        <v>0</v>
      </c>
      <c r="AQ256" s="18" t="str">
        <f t="shared" si="15"/>
        <v xml:space="preserve"> </v>
      </c>
    </row>
    <row r="257" spans="1:44" x14ac:dyDescent="0.2">
      <c r="A257" s="12" t="s">
        <v>120</v>
      </c>
      <c r="B257" s="12" t="s">
        <v>1354</v>
      </c>
      <c r="C257" t="s">
        <v>305</v>
      </c>
      <c r="D257" s="12" t="s">
        <v>229</v>
      </c>
      <c r="E257">
        <v>30</v>
      </c>
      <c r="F257">
        <v>6</v>
      </c>
      <c r="G257">
        <v>3</v>
      </c>
      <c r="H257">
        <v>4</v>
      </c>
      <c r="I257">
        <v>10</v>
      </c>
      <c r="J257">
        <v>5</v>
      </c>
      <c r="K257">
        <v>2</v>
      </c>
      <c r="L257">
        <v>0</v>
      </c>
      <c r="M257" s="13">
        <f t="shared" si="12"/>
        <v>1</v>
      </c>
      <c r="N257" s="14">
        <v>28.6</v>
      </c>
      <c r="O257" s="14">
        <v>32.799999999999997</v>
      </c>
      <c r="P257" s="14">
        <v>25.8</v>
      </c>
      <c r="Q257" s="21">
        <v>11.55</v>
      </c>
      <c r="R257" s="21">
        <v>1.1166666667</v>
      </c>
      <c r="S257" s="21">
        <v>0</v>
      </c>
      <c r="T257" s="21">
        <v>12.666666666699999</v>
      </c>
      <c r="U257">
        <v>0</v>
      </c>
      <c r="V257">
        <v>0</v>
      </c>
      <c r="W257" s="18" t="str">
        <f t="shared" si="13"/>
        <v xml:space="preserve"> </v>
      </c>
      <c r="X257">
        <v>0</v>
      </c>
      <c r="Y257">
        <v>36</v>
      </c>
      <c r="Z257">
        <v>7</v>
      </c>
      <c r="AA257">
        <v>5</v>
      </c>
      <c r="AB257">
        <v>2</v>
      </c>
      <c r="AC257">
        <v>16</v>
      </c>
      <c r="AD257">
        <v>8</v>
      </c>
      <c r="AE257">
        <v>0</v>
      </c>
      <c r="AF257">
        <v>0</v>
      </c>
      <c r="AG257" s="13">
        <f t="shared" si="14"/>
        <v>0</v>
      </c>
      <c r="AH257" s="14">
        <v>28</v>
      </c>
      <c r="AI257" s="14">
        <v>32</v>
      </c>
      <c r="AJ257" s="14">
        <v>25.4</v>
      </c>
      <c r="AK257" s="21">
        <v>11.0333333333</v>
      </c>
      <c r="AL257" s="21">
        <v>0.85</v>
      </c>
      <c r="AM257" s="21">
        <v>0</v>
      </c>
      <c r="AN257" s="21">
        <v>11.9</v>
      </c>
      <c r="AO257">
        <v>1</v>
      </c>
      <c r="AP257">
        <v>1</v>
      </c>
      <c r="AQ257" s="18">
        <f t="shared" si="15"/>
        <v>1</v>
      </c>
      <c r="AR257">
        <v>1</v>
      </c>
    </row>
    <row r="258" spans="1:44" x14ac:dyDescent="0.2">
      <c r="A258" s="12" t="s">
        <v>1358</v>
      </c>
      <c r="B258" s="12" t="s">
        <v>1359</v>
      </c>
      <c r="C258" t="s">
        <v>343</v>
      </c>
      <c r="D258" s="12" t="s">
        <v>132</v>
      </c>
      <c r="E258">
        <v>7</v>
      </c>
      <c r="F258">
        <v>1</v>
      </c>
      <c r="G258">
        <v>2</v>
      </c>
      <c r="H258">
        <v>-6</v>
      </c>
      <c r="I258">
        <v>2</v>
      </c>
      <c r="J258">
        <v>1</v>
      </c>
      <c r="K258">
        <v>0</v>
      </c>
      <c r="L258">
        <v>0</v>
      </c>
      <c r="M258" s="13">
        <f t="shared" ref="M258:M321" si="16">K258/MAX(1,K258+L258)</f>
        <v>0</v>
      </c>
      <c r="N258" s="14">
        <v>27.6</v>
      </c>
      <c r="O258" s="14">
        <v>32</v>
      </c>
      <c r="P258" s="14">
        <v>24.7</v>
      </c>
      <c r="Q258" s="21">
        <v>11.2</v>
      </c>
      <c r="R258" s="21">
        <v>2.2999999999999998</v>
      </c>
      <c r="S258" s="21">
        <v>0</v>
      </c>
      <c r="T258" s="21">
        <v>13.5</v>
      </c>
      <c r="U258">
        <v>1</v>
      </c>
      <c r="V258">
        <v>0</v>
      </c>
      <c r="W258" s="18">
        <f t="shared" ref="W258:W321" si="17">IF(U258&gt;0,V258/U258," ")</f>
        <v>0</v>
      </c>
      <c r="X258">
        <v>0</v>
      </c>
      <c r="Y258">
        <v>6</v>
      </c>
      <c r="Z258">
        <v>0</v>
      </c>
      <c r="AA258">
        <v>2</v>
      </c>
      <c r="AB258">
        <v>-2</v>
      </c>
      <c r="AC258">
        <v>2</v>
      </c>
      <c r="AD258">
        <v>1</v>
      </c>
      <c r="AE258">
        <v>0</v>
      </c>
      <c r="AF258">
        <v>0</v>
      </c>
      <c r="AG258" s="13">
        <f t="shared" ref="AG258:AG321" si="18">AE258/MAX(1,AE258+AF258)</f>
        <v>0</v>
      </c>
      <c r="AH258" s="14">
        <v>26.8</v>
      </c>
      <c r="AI258" s="14">
        <v>32.1</v>
      </c>
      <c r="AJ258" s="14">
        <v>23.3</v>
      </c>
      <c r="AK258" s="21">
        <v>7.45</v>
      </c>
      <c r="AL258" s="21">
        <v>1.5</v>
      </c>
      <c r="AM258" s="21">
        <v>0</v>
      </c>
      <c r="AN258" s="21">
        <v>8.9499999999999993</v>
      </c>
      <c r="AO258">
        <v>0</v>
      </c>
      <c r="AP258">
        <v>0</v>
      </c>
      <c r="AQ258" s="18" t="str">
        <f t="shared" ref="AQ258:AQ321" si="19">IF(AO258&gt;0,AP258/AO258," ")</f>
        <v xml:space="preserve"> </v>
      </c>
      <c r="AR258">
        <v>0</v>
      </c>
    </row>
    <row r="259" spans="1:44" x14ac:dyDescent="0.2">
      <c r="A259" s="12" t="s">
        <v>1363</v>
      </c>
      <c r="B259" s="12" t="s">
        <v>1364</v>
      </c>
      <c r="C259" t="s">
        <v>393</v>
      </c>
      <c r="D259" s="12" t="s">
        <v>178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s="13">
        <f t="shared" si="16"/>
        <v>0</v>
      </c>
      <c r="N259" s="14">
        <v>0</v>
      </c>
      <c r="O259" s="14">
        <v>0</v>
      </c>
      <c r="P259" s="14">
        <v>0</v>
      </c>
      <c r="Q259" s="21">
        <v>0</v>
      </c>
      <c r="R259" s="21">
        <v>0</v>
      </c>
      <c r="S259" s="21">
        <v>0</v>
      </c>
      <c r="T259" s="21">
        <v>0</v>
      </c>
      <c r="W259" s="18" t="str">
        <f t="shared" si="17"/>
        <v xml:space="preserve"> </v>
      </c>
      <c r="Y259">
        <v>1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 s="13">
        <f t="shared" si="18"/>
        <v>0</v>
      </c>
      <c r="AH259" s="14">
        <v>26.4</v>
      </c>
      <c r="AI259" s="14">
        <v>32.200000000000003</v>
      </c>
      <c r="AJ259" s="14">
        <v>22.5</v>
      </c>
      <c r="AK259" s="21">
        <v>15.2166666667</v>
      </c>
      <c r="AL259" s="21">
        <v>0.15</v>
      </c>
      <c r="AM259" s="21">
        <v>0.91666666670000008</v>
      </c>
      <c r="AN259" s="21">
        <v>16.2833333333</v>
      </c>
      <c r="AQ259" s="18" t="str">
        <f t="shared" si="19"/>
        <v xml:space="preserve"> </v>
      </c>
    </row>
    <row r="260" spans="1:44" x14ac:dyDescent="0.2">
      <c r="A260" s="12" t="s">
        <v>258</v>
      </c>
      <c r="B260" s="12" t="s">
        <v>1367</v>
      </c>
      <c r="C260" t="s">
        <v>192</v>
      </c>
      <c r="D260" s="12" t="s">
        <v>178</v>
      </c>
      <c r="E260">
        <v>36</v>
      </c>
      <c r="F260">
        <v>4</v>
      </c>
      <c r="G260">
        <v>15</v>
      </c>
      <c r="H260">
        <v>11</v>
      </c>
      <c r="I260">
        <v>6</v>
      </c>
      <c r="J260">
        <v>3</v>
      </c>
      <c r="K260">
        <v>0</v>
      </c>
      <c r="L260">
        <v>0</v>
      </c>
      <c r="M260" s="13">
        <f t="shared" si="16"/>
        <v>0</v>
      </c>
      <c r="N260" s="14">
        <v>29.8</v>
      </c>
      <c r="O260" s="14">
        <v>33.299999999999997</v>
      </c>
      <c r="P260" s="14">
        <v>27.4</v>
      </c>
      <c r="Q260" s="21">
        <v>17.366666666699999</v>
      </c>
      <c r="R260" s="21">
        <v>3.8333333333000001</v>
      </c>
      <c r="S260" s="21">
        <v>2.6666666667000003</v>
      </c>
      <c r="T260" s="21">
        <v>23.883333333300001</v>
      </c>
      <c r="W260" s="18" t="str">
        <f t="shared" si="17"/>
        <v xml:space="preserve"> </v>
      </c>
      <c r="Y260">
        <v>34</v>
      </c>
      <c r="Z260">
        <v>2</v>
      </c>
      <c r="AA260">
        <v>15</v>
      </c>
      <c r="AB260">
        <v>4</v>
      </c>
      <c r="AC260">
        <v>8</v>
      </c>
      <c r="AD260">
        <v>4</v>
      </c>
      <c r="AE260">
        <v>0</v>
      </c>
      <c r="AF260">
        <v>0</v>
      </c>
      <c r="AG260" s="13">
        <f t="shared" si="18"/>
        <v>0</v>
      </c>
      <c r="AH260" s="14">
        <v>29.1</v>
      </c>
      <c r="AI260" s="14">
        <v>33.4</v>
      </c>
      <c r="AJ260" s="14">
        <v>26.2</v>
      </c>
      <c r="AK260" s="21">
        <v>18.2166666667</v>
      </c>
      <c r="AL260" s="21">
        <v>2.9</v>
      </c>
      <c r="AM260" s="21">
        <v>2.6833333333000002</v>
      </c>
      <c r="AN260" s="21">
        <v>23.833333333300001</v>
      </c>
      <c r="AQ260" s="18" t="str">
        <f t="shared" si="19"/>
        <v xml:space="preserve"> </v>
      </c>
    </row>
    <row r="261" spans="1:44" x14ac:dyDescent="0.2">
      <c r="A261" s="12" t="s">
        <v>347</v>
      </c>
      <c r="B261" s="12" t="s">
        <v>1371</v>
      </c>
      <c r="C261" t="s">
        <v>112</v>
      </c>
      <c r="D261" s="12" t="s">
        <v>178</v>
      </c>
      <c r="E261">
        <v>40</v>
      </c>
      <c r="F261">
        <v>5</v>
      </c>
      <c r="G261">
        <v>19</v>
      </c>
      <c r="H261">
        <v>-10</v>
      </c>
      <c r="I261">
        <v>16</v>
      </c>
      <c r="J261">
        <v>8</v>
      </c>
      <c r="K261">
        <v>0</v>
      </c>
      <c r="L261">
        <v>0</v>
      </c>
      <c r="M261" s="13">
        <f t="shared" si="16"/>
        <v>0</v>
      </c>
      <c r="N261" s="14">
        <v>28.5</v>
      </c>
      <c r="O261" s="14">
        <v>33.200000000000003</v>
      </c>
      <c r="P261" s="14">
        <v>25.3</v>
      </c>
      <c r="Q261" s="21">
        <v>16.7</v>
      </c>
      <c r="R261" s="21">
        <v>2.7333333333000001</v>
      </c>
      <c r="S261" s="21">
        <v>1.3666666667</v>
      </c>
      <c r="T261" s="21">
        <v>20.8</v>
      </c>
      <c r="W261" s="18" t="str">
        <f t="shared" si="17"/>
        <v xml:space="preserve"> </v>
      </c>
      <c r="Y261">
        <v>39</v>
      </c>
      <c r="Z261">
        <v>0</v>
      </c>
      <c r="AA261">
        <v>9</v>
      </c>
      <c r="AB261">
        <v>-10</v>
      </c>
      <c r="AC261">
        <v>14</v>
      </c>
      <c r="AD261">
        <v>7</v>
      </c>
      <c r="AE261">
        <v>0</v>
      </c>
      <c r="AF261">
        <v>0</v>
      </c>
      <c r="AG261" s="13">
        <f t="shared" si="18"/>
        <v>0</v>
      </c>
      <c r="AH261" s="14">
        <v>28.5</v>
      </c>
      <c r="AI261" s="14">
        <v>33.200000000000003</v>
      </c>
      <c r="AJ261" s="14">
        <v>25.3</v>
      </c>
      <c r="AK261" s="21">
        <v>15.55</v>
      </c>
      <c r="AL261" s="21">
        <v>3.0833333333000001</v>
      </c>
      <c r="AM261" s="21">
        <v>1.9</v>
      </c>
      <c r="AN261" s="21">
        <v>20.55</v>
      </c>
      <c r="AQ261" s="18" t="str">
        <f t="shared" si="19"/>
        <v xml:space="preserve"> </v>
      </c>
    </row>
    <row r="262" spans="1:44" x14ac:dyDescent="0.2">
      <c r="A262" s="12" t="s">
        <v>1376</v>
      </c>
      <c r="B262" s="12" t="s">
        <v>1377</v>
      </c>
      <c r="C262" t="s">
        <v>122</v>
      </c>
      <c r="D262" s="12" t="s">
        <v>546</v>
      </c>
      <c r="E262">
        <v>29</v>
      </c>
      <c r="F262">
        <v>6</v>
      </c>
      <c r="G262">
        <v>11</v>
      </c>
      <c r="H262">
        <v>-1</v>
      </c>
      <c r="I262">
        <v>14</v>
      </c>
      <c r="J262">
        <v>7</v>
      </c>
      <c r="K262">
        <v>82</v>
      </c>
      <c r="L262">
        <v>68</v>
      </c>
      <c r="M262" s="13">
        <f t="shared" si="16"/>
        <v>0.54666666666666663</v>
      </c>
      <c r="N262" s="14">
        <v>29.2</v>
      </c>
      <c r="O262" s="14">
        <v>33.200000000000003</v>
      </c>
      <c r="P262" s="14">
        <v>26.6</v>
      </c>
      <c r="Q262" s="21">
        <v>14.3833333333</v>
      </c>
      <c r="R262" s="21">
        <v>3.15</v>
      </c>
      <c r="S262" s="21">
        <v>0.33333333330000003</v>
      </c>
      <c r="T262" s="21">
        <v>17.883333333300001</v>
      </c>
      <c r="U262">
        <v>1</v>
      </c>
      <c r="V262">
        <v>0</v>
      </c>
      <c r="W262" s="18">
        <f t="shared" si="17"/>
        <v>0</v>
      </c>
      <c r="X262">
        <v>0</v>
      </c>
      <c r="Y262">
        <v>25</v>
      </c>
      <c r="Z262">
        <v>10</v>
      </c>
      <c r="AA262">
        <v>14</v>
      </c>
      <c r="AB262">
        <v>7</v>
      </c>
      <c r="AC262">
        <v>26</v>
      </c>
      <c r="AD262">
        <v>8</v>
      </c>
      <c r="AE262">
        <v>37</v>
      </c>
      <c r="AF262">
        <v>38</v>
      </c>
      <c r="AG262" s="13">
        <f t="shared" si="18"/>
        <v>0.49333333333333335</v>
      </c>
      <c r="AH262" s="14">
        <v>29.6</v>
      </c>
      <c r="AI262" s="14">
        <v>33.799999999999997</v>
      </c>
      <c r="AJ262" s="14">
        <v>26.8</v>
      </c>
      <c r="AK262" s="21">
        <v>14.4666666667</v>
      </c>
      <c r="AL262" s="21">
        <v>2.65</v>
      </c>
      <c r="AM262" s="21">
        <v>0.25</v>
      </c>
      <c r="AN262" s="21">
        <v>17.366666666699999</v>
      </c>
      <c r="AO262">
        <v>1</v>
      </c>
      <c r="AP262">
        <v>0</v>
      </c>
      <c r="AQ262" s="18">
        <f t="shared" si="19"/>
        <v>0</v>
      </c>
      <c r="AR262">
        <v>0</v>
      </c>
    </row>
    <row r="263" spans="1:44" x14ac:dyDescent="0.2">
      <c r="A263" s="12" t="s">
        <v>1380</v>
      </c>
      <c r="B263" s="12" t="s">
        <v>1381</v>
      </c>
      <c r="C263" t="s">
        <v>684</v>
      </c>
      <c r="D263" s="12" t="s">
        <v>170</v>
      </c>
      <c r="E263">
        <v>19</v>
      </c>
      <c r="F263">
        <v>0</v>
      </c>
      <c r="G263">
        <v>1</v>
      </c>
      <c r="H263">
        <v>-3</v>
      </c>
      <c r="I263">
        <v>12</v>
      </c>
      <c r="J263">
        <v>6</v>
      </c>
      <c r="K263">
        <v>42</v>
      </c>
      <c r="L263">
        <v>42</v>
      </c>
      <c r="M263" s="13">
        <f t="shared" si="16"/>
        <v>0.5</v>
      </c>
      <c r="N263" s="14">
        <v>26.7</v>
      </c>
      <c r="O263" s="14">
        <v>31.8</v>
      </c>
      <c r="P263" s="14">
        <v>23.3</v>
      </c>
      <c r="Q263" s="21">
        <v>7.8333333332999997</v>
      </c>
      <c r="R263" s="21">
        <v>0.1333333333</v>
      </c>
      <c r="S263" s="21">
        <v>0.46666666670000001</v>
      </c>
      <c r="T263" s="21">
        <v>8.4666666667000001</v>
      </c>
      <c r="W263" s="18" t="str">
        <f t="shared" si="17"/>
        <v xml:space="preserve"> </v>
      </c>
      <c r="Y263">
        <v>14</v>
      </c>
      <c r="Z263">
        <v>0</v>
      </c>
      <c r="AA263">
        <v>1</v>
      </c>
      <c r="AB263">
        <v>-1</v>
      </c>
      <c r="AC263">
        <v>18</v>
      </c>
      <c r="AD263">
        <v>6</v>
      </c>
      <c r="AE263">
        <v>45</v>
      </c>
      <c r="AF263">
        <v>44</v>
      </c>
      <c r="AG263" s="13">
        <f t="shared" si="18"/>
        <v>0.5056179775280899</v>
      </c>
      <c r="AH263" s="14">
        <v>26.1</v>
      </c>
      <c r="AI263" s="14">
        <v>31.7</v>
      </c>
      <c r="AJ263" s="14">
        <v>22.4</v>
      </c>
      <c r="AK263" s="21">
        <v>8.8666666667000005</v>
      </c>
      <c r="AL263" s="21">
        <v>1.6666666699999999E-2</v>
      </c>
      <c r="AM263" s="21">
        <v>0.8</v>
      </c>
      <c r="AN263" s="21">
        <v>9.6833333333000002</v>
      </c>
      <c r="AQ263" s="18" t="str">
        <f t="shared" si="19"/>
        <v xml:space="preserve"> </v>
      </c>
    </row>
    <row r="264" spans="1:44" x14ac:dyDescent="0.2">
      <c r="A264" s="12" t="s">
        <v>234</v>
      </c>
      <c r="B264" s="12" t="s">
        <v>1381</v>
      </c>
      <c r="C264" s="12" t="s">
        <v>131</v>
      </c>
      <c r="D264" s="12" t="s">
        <v>178</v>
      </c>
      <c r="E264">
        <v>21</v>
      </c>
      <c r="F264">
        <v>0</v>
      </c>
      <c r="G264">
        <v>0</v>
      </c>
      <c r="H264">
        <v>-11</v>
      </c>
      <c r="I264">
        <v>23</v>
      </c>
      <c r="J264">
        <v>7</v>
      </c>
      <c r="K264">
        <v>0</v>
      </c>
      <c r="L264">
        <v>0</v>
      </c>
      <c r="M264" s="13">
        <f t="shared" si="16"/>
        <v>0</v>
      </c>
      <c r="N264" s="14">
        <v>27.3</v>
      </c>
      <c r="O264" s="14">
        <v>32.4</v>
      </c>
      <c r="P264" s="14">
        <v>23.9</v>
      </c>
      <c r="Q264" s="21">
        <v>13.25</v>
      </c>
      <c r="R264" s="21">
        <v>3.3333333300000004E-2</v>
      </c>
      <c r="S264" s="21">
        <v>2</v>
      </c>
      <c r="T264" s="21">
        <v>15.3</v>
      </c>
      <c r="W264" s="18" t="str">
        <f t="shared" si="17"/>
        <v xml:space="preserve"> </v>
      </c>
      <c r="Y264">
        <v>21</v>
      </c>
      <c r="Z264">
        <v>1</v>
      </c>
      <c r="AA264">
        <v>1</v>
      </c>
      <c r="AB264">
        <v>-4</v>
      </c>
      <c r="AC264">
        <v>53</v>
      </c>
      <c r="AD264">
        <v>18</v>
      </c>
      <c r="AE264">
        <v>0</v>
      </c>
      <c r="AF264">
        <v>0</v>
      </c>
      <c r="AG264" s="13">
        <f t="shared" si="18"/>
        <v>0</v>
      </c>
      <c r="AH264" s="14">
        <v>28.2</v>
      </c>
      <c r="AI264" s="14">
        <v>33.1</v>
      </c>
      <c r="AJ264" s="14">
        <v>24.9</v>
      </c>
      <c r="AK264" s="21">
        <v>13.05</v>
      </c>
      <c r="AL264" s="21">
        <v>3.3333333300000004E-2</v>
      </c>
      <c r="AM264" s="21">
        <v>2.3166666666999998</v>
      </c>
      <c r="AN264" s="21">
        <v>15.416666666699999</v>
      </c>
      <c r="AQ264" s="18" t="str">
        <f t="shared" si="19"/>
        <v xml:space="preserve"> </v>
      </c>
    </row>
    <row r="265" spans="1:44" x14ac:dyDescent="0.2">
      <c r="A265" s="12" t="s">
        <v>336</v>
      </c>
      <c r="B265" s="12" t="s">
        <v>1381</v>
      </c>
      <c r="C265" t="s">
        <v>338</v>
      </c>
      <c r="D265" s="12" t="s">
        <v>229</v>
      </c>
      <c r="E265">
        <v>5</v>
      </c>
      <c r="F265">
        <v>0</v>
      </c>
      <c r="G265">
        <v>0</v>
      </c>
      <c r="H265">
        <v>1</v>
      </c>
      <c r="I265">
        <v>5</v>
      </c>
      <c r="J265">
        <v>1</v>
      </c>
      <c r="K265">
        <v>0</v>
      </c>
      <c r="L265">
        <v>1</v>
      </c>
      <c r="M265" s="13">
        <f t="shared" si="16"/>
        <v>0</v>
      </c>
      <c r="N265" s="14">
        <v>27.4</v>
      </c>
      <c r="O265" s="14">
        <v>32.9</v>
      </c>
      <c r="P265" s="14">
        <v>23.7</v>
      </c>
      <c r="Q265" s="21">
        <v>9.8166666666999998</v>
      </c>
      <c r="R265" s="21">
        <v>0.15</v>
      </c>
      <c r="S265" s="21">
        <v>0</v>
      </c>
      <c r="T265" s="21">
        <v>9.9666666667000001</v>
      </c>
      <c r="W265" s="18" t="str">
        <f t="shared" si="17"/>
        <v xml:space="preserve"> </v>
      </c>
      <c r="Y265">
        <v>9</v>
      </c>
      <c r="Z265">
        <v>2</v>
      </c>
      <c r="AA265">
        <v>0</v>
      </c>
      <c r="AB265">
        <v>-1</v>
      </c>
      <c r="AC265">
        <v>5</v>
      </c>
      <c r="AD265">
        <v>1</v>
      </c>
      <c r="AE265">
        <v>1</v>
      </c>
      <c r="AF265">
        <v>0</v>
      </c>
      <c r="AG265" s="13">
        <f t="shared" si="18"/>
        <v>1</v>
      </c>
      <c r="AH265" s="14">
        <v>27.1</v>
      </c>
      <c r="AI265" s="14">
        <v>32</v>
      </c>
      <c r="AJ265" s="14">
        <v>23.8</v>
      </c>
      <c r="AK265" s="21">
        <v>9.25</v>
      </c>
      <c r="AL265" s="21">
        <v>0.21666666670000001</v>
      </c>
      <c r="AM265" s="21">
        <v>0</v>
      </c>
      <c r="AN265" s="21">
        <v>9.4666666667000001</v>
      </c>
      <c r="AQ265" s="18" t="str">
        <f t="shared" si="19"/>
        <v xml:space="preserve"> </v>
      </c>
    </row>
    <row r="266" spans="1:44" x14ac:dyDescent="0.2">
      <c r="A266" s="12" t="s">
        <v>336</v>
      </c>
      <c r="B266" s="12" t="s">
        <v>1390</v>
      </c>
      <c r="C266" s="12" t="s">
        <v>223</v>
      </c>
      <c r="D266" s="12" t="s">
        <v>148</v>
      </c>
      <c r="E266">
        <v>24</v>
      </c>
      <c r="F266">
        <v>2</v>
      </c>
      <c r="G266">
        <v>2</v>
      </c>
      <c r="H266">
        <v>0</v>
      </c>
      <c r="I266">
        <v>9</v>
      </c>
      <c r="J266">
        <v>3</v>
      </c>
      <c r="K266">
        <v>1</v>
      </c>
      <c r="L266">
        <v>1</v>
      </c>
      <c r="M266" s="13">
        <f t="shared" si="16"/>
        <v>0.5</v>
      </c>
      <c r="N266" s="14">
        <v>27.6</v>
      </c>
      <c r="O266" s="14">
        <v>32.6</v>
      </c>
      <c r="P266" s="14">
        <v>24.2</v>
      </c>
      <c r="Q266" s="21">
        <v>10.6833333333</v>
      </c>
      <c r="R266" s="21">
        <v>0.95</v>
      </c>
      <c r="S266" s="21">
        <v>1.6666666699999999E-2</v>
      </c>
      <c r="T266" s="21">
        <v>11.666666666699999</v>
      </c>
      <c r="U266">
        <v>0</v>
      </c>
      <c r="V266">
        <v>0</v>
      </c>
      <c r="W266" s="18" t="str">
        <f t="shared" si="17"/>
        <v xml:space="preserve"> </v>
      </c>
      <c r="X266">
        <v>0</v>
      </c>
      <c r="Y266">
        <v>20</v>
      </c>
      <c r="Z266">
        <v>0</v>
      </c>
      <c r="AA266">
        <v>3</v>
      </c>
      <c r="AB266">
        <v>-4</v>
      </c>
      <c r="AC266">
        <v>2</v>
      </c>
      <c r="AD266">
        <v>1</v>
      </c>
      <c r="AE266">
        <v>1</v>
      </c>
      <c r="AF266">
        <v>1</v>
      </c>
      <c r="AG266" s="13">
        <f t="shared" si="18"/>
        <v>0.5</v>
      </c>
      <c r="AH266" s="14">
        <v>27.3</v>
      </c>
      <c r="AI266" s="14">
        <v>31.8</v>
      </c>
      <c r="AJ266" s="14">
        <v>24.4</v>
      </c>
      <c r="AK266" s="21">
        <v>11.0333333333</v>
      </c>
      <c r="AL266" s="21">
        <v>1.35</v>
      </c>
      <c r="AM266" s="21">
        <v>0</v>
      </c>
      <c r="AN266" s="21">
        <v>12.416666666699999</v>
      </c>
      <c r="AO266">
        <v>1</v>
      </c>
      <c r="AP266">
        <v>0</v>
      </c>
      <c r="AQ266" s="18">
        <f t="shared" si="19"/>
        <v>0</v>
      </c>
      <c r="AR266">
        <v>0</v>
      </c>
    </row>
    <row r="267" spans="1:44" x14ac:dyDescent="0.2">
      <c r="A267" s="12" t="s">
        <v>566</v>
      </c>
      <c r="B267" s="12" t="s">
        <v>1393</v>
      </c>
      <c r="C267" t="s">
        <v>169</v>
      </c>
      <c r="D267" s="12" t="s">
        <v>229</v>
      </c>
      <c r="E267">
        <v>41</v>
      </c>
      <c r="F267">
        <v>10</v>
      </c>
      <c r="G267">
        <v>12</v>
      </c>
      <c r="H267">
        <v>-4</v>
      </c>
      <c r="I267">
        <v>8</v>
      </c>
      <c r="J267">
        <v>4</v>
      </c>
      <c r="K267">
        <v>28</v>
      </c>
      <c r="L267">
        <v>14</v>
      </c>
      <c r="M267" s="13">
        <f t="shared" si="16"/>
        <v>0.66666666666666663</v>
      </c>
      <c r="N267" s="14">
        <v>28.9</v>
      </c>
      <c r="O267" s="14">
        <v>33.1</v>
      </c>
      <c r="P267" s="14">
        <v>26.2</v>
      </c>
      <c r="Q267" s="21">
        <v>14.2</v>
      </c>
      <c r="R267" s="21">
        <v>1.1499999999999999</v>
      </c>
      <c r="S267" s="21">
        <v>1.2666666666999999</v>
      </c>
      <c r="T267" s="21">
        <v>16.616666666699999</v>
      </c>
      <c r="U267">
        <v>2</v>
      </c>
      <c r="V267">
        <v>0</v>
      </c>
      <c r="W267" s="18">
        <f t="shared" si="17"/>
        <v>0</v>
      </c>
      <c r="X267">
        <v>0</v>
      </c>
      <c r="Y267">
        <v>40</v>
      </c>
      <c r="Z267">
        <v>5</v>
      </c>
      <c r="AA267">
        <v>15</v>
      </c>
      <c r="AB267">
        <v>12</v>
      </c>
      <c r="AC267">
        <v>4</v>
      </c>
      <c r="AD267">
        <v>2</v>
      </c>
      <c r="AE267">
        <v>15</v>
      </c>
      <c r="AF267">
        <v>11</v>
      </c>
      <c r="AG267" s="13">
        <f t="shared" si="18"/>
        <v>0.57692307692307687</v>
      </c>
      <c r="AH267" s="14">
        <v>29.1</v>
      </c>
      <c r="AI267" s="14">
        <v>33</v>
      </c>
      <c r="AJ267" s="14">
        <v>26.4</v>
      </c>
      <c r="AK267" s="21">
        <v>14.5333333333</v>
      </c>
      <c r="AL267" s="21">
        <v>0.81666666669999999</v>
      </c>
      <c r="AM267" s="21">
        <v>1.3333333333000001</v>
      </c>
      <c r="AN267" s="21">
        <v>16.7</v>
      </c>
      <c r="AO267">
        <v>0</v>
      </c>
      <c r="AP267">
        <v>0</v>
      </c>
      <c r="AQ267" s="18" t="str">
        <f t="shared" si="19"/>
        <v xml:space="preserve"> </v>
      </c>
      <c r="AR267">
        <v>0</v>
      </c>
    </row>
    <row r="268" spans="1:44" x14ac:dyDescent="0.2">
      <c r="A268" s="12" t="s">
        <v>1396</v>
      </c>
      <c r="B268" s="12" t="s">
        <v>1397</v>
      </c>
      <c r="C268" s="12" t="s">
        <v>684</v>
      </c>
      <c r="D268" s="12" t="s">
        <v>229</v>
      </c>
      <c r="E268">
        <v>22</v>
      </c>
      <c r="F268">
        <v>6</v>
      </c>
      <c r="G268">
        <v>12</v>
      </c>
      <c r="H268">
        <v>1</v>
      </c>
      <c r="I268">
        <v>6</v>
      </c>
      <c r="J268">
        <v>3</v>
      </c>
      <c r="K268">
        <v>0</v>
      </c>
      <c r="L268">
        <v>2</v>
      </c>
      <c r="M268" s="13">
        <f t="shared" si="16"/>
        <v>0</v>
      </c>
      <c r="N268" s="14">
        <v>29.4</v>
      </c>
      <c r="O268" s="14">
        <v>34.4</v>
      </c>
      <c r="P268" s="14">
        <v>26</v>
      </c>
      <c r="Q268" s="21">
        <v>13.733333333299999</v>
      </c>
      <c r="R268" s="21">
        <v>2.9166666667000003</v>
      </c>
      <c r="S268" s="21">
        <v>1.6666666699999999E-2</v>
      </c>
      <c r="T268" s="21">
        <v>16.683333333299998</v>
      </c>
      <c r="U268">
        <v>2</v>
      </c>
      <c r="V268">
        <v>1</v>
      </c>
      <c r="W268" s="18">
        <f t="shared" si="17"/>
        <v>0.5</v>
      </c>
      <c r="X268">
        <v>1</v>
      </c>
      <c r="Y268">
        <v>19</v>
      </c>
      <c r="Z268">
        <v>5</v>
      </c>
      <c r="AA268">
        <v>7</v>
      </c>
      <c r="AB268">
        <v>6</v>
      </c>
      <c r="AC268">
        <v>4</v>
      </c>
      <c r="AD268">
        <v>2</v>
      </c>
      <c r="AE268">
        <v>0</v>
      </c>
      <c r="AF268">
        <v>0</v>
      </c>
      <c r="AG268" s="13">
        <f t="shared" si="18"/>
        <v>0</v>
      </c>
      <c r="AH268" s="14">
        <v>30</v>
      </c>
      <c r="AI268" s="14">
        <v>34.5</v>
      </c>
      <c r="AJ268" s="14">
        <v>27</v>
      </c>
      <c r="AK268" s="21">
        <v>14.55</v>
      </c>
      <c r="AL268" s="21">
        <v>2.7333333333000001</v>
      </c>
      <c r="AM268" s="21">
        <v>6.6666666700000002E-2</v>
      </c>
      <c r="AN268" s="21">
        <v>17.366666666699999</v>
      </c>
      <c r="AO268">
        <v>1</v>
      </c>
      <c r="AP268">
        <v>1</v>
      </c>
      <c r="AQ268" s="18">
        <f t="shared" si="19"/>
        <v>1</v>
      </c>
      <c r="AR268">
        <v>0</v>
      </c>
    </row>
    <row r="269" spans="1:44" x14ac:dyDescent="0.2">
      <c r="A269" s="12" t="s">
        <v>1401</v>
      </c>
      <c r="B269" s="12" t="s">
        <v>1402</v>
      </c>
      <c r="C269" t="s">
        <v>131</v>
      </c>
      <c r="D269" s="12" t="s">
        <v>170</v>
      </c>
      <c r="E269">
        <v>36</v>
      </c>
      <c r="F269">
        <v>6</v>
      </c>
      <c r="G269">
        <v>18</v>
      </c>
      <c r="H269">
        <v>-15</v>
      </c>
      <c r="I269">
        <v>16</v>
      </c>
      <c r="J269">
        <v>8</v>
      </c>
      <c r="K269">
        <v>264</v>
      </c>
      <c r="L269">
        <v>278</v>
      </c>
      <c r="M269" s="13">
        <f t="shared" si="16"/>
        <v>0.4870848708487085</v>
      </c>
      <c r="N269" s="14">
        <v>28.5</v>
      </c>
      <c r="O269" s="14">
        <v>33.299999999999997</v>
      </c>
      <c r="P269" s="14">
        <v>25.3</v>
      </c>
      <c r="Q269" s="21">
        <v>15.483333333299999</v>
      </c>
      <c r="R269" s="21">
        <v>2.7833333332999999</v>
      </c>
      <c r="S269" s="21">
        <v>0.5</v>
      </c>
      <c r="T269" s="21">
        <v>18.766666666700001</v>
      </c>
      <c r="U269">
        <v>1</v>
      </c>
      <c r="V269">
        <v>0</v>
      </c>
      <c r="W269" s="18">
        <f t="shared" si="17"/>
        <v>0</v>
      </c>
      <c r="X269">
        <v>0</v>
      </c>
      <c r="Y269">
        <v>31</v>
      </c>
      <c r="Z269">
        <v>4</v>
      </c>
      <c r="AA269">
        <v>9</v>
      </c>
      <c r="AB269">
        <v>-14</v>
      </c>
      <c r="AC269">
        <v>25</v>
      </c>
      <c r="AD269">
        <v>7</v>
      </c>
      <c r="AE269">
        <v>187</v>
      </c>
      <c r="AF269">
        <v>234</v>
      </c>
      <c r="AG269" s="13">
        <f t="shared" si="18"/>
        <v>0.44418052256532065</v>
      </c>
      <c r="AH269" s="14">
        <v>29.5</v>
      </c>
      <c r="AI269" s="14">
        <v>33.9</v>
      </c>
      <c r="AJ269" s="14">
        <v>26.5</v>
      </c>
      <c r="AK269" s="21">
        <v>15.2</v>
      </c>
      <c r="AL269" s="21">
        <v>2.4</v>
      </c>
      <c r="AM269" s="21">
        <v>0.28333333329999999</v>
      </c>
      <c r="AN269" s="21">
        <v>17.899999999999999</v>
      </c>
      <c r="AO269">
        <v>2</v>
      </c>
      <c r="AP269">
        <v>1</v>
      </c>
      <c r="AQ269" s="18">
        <f t="shared" si="19"/>
        <v>0.5</v>
      </c>
      <c r="AR269">
        <v>1</v>
      </c>
    </row>
    <row r="270" spans="1:44" x14ac:dyDescent="0.2">
      <c r="A270" s="12" t="s">
        <v>823</v>
      </c>
      <c r="B270" s="12" t="s">
        <v>1407</v>
      </c>
      <c r="C270" t="s">
        <v>367</v>
      </c>
      <c r="D270" s="12" t="s">
        <v>170</v>
      </c>
      <c r="E270">
        <v>31</v>
      </c>
      <c r="F270">
        <v>7</v>
      </c>
      <c r="G270">
        <v>8</v>
      </c>
      <c r="H270">
        <v>-7</v>
      </c>
      <c r="I270">
        <v>8</v>
      </c>
      <c r="J270">
        <v>4</v>
      </c>
      <c r="K270">
        <v>2</v>
      </c>
      <c r="L270">
        <v>6</v>
      </c>
      <c r="M270" s="13">
        <f t="shared" si="16"/>
        <v>0.25</v>
      </c>
      <c r="N270" s="14">
        <v>28.5</v>
      </c>
      <c r="O270" s="14">
        <v>33.200000000000003</v>
      </c>
      <c r="P270" s="14">
        <v>25.3</v>
      </c>
      <c r="Q270" s="21">
        <v>12.5333333333</v>
      </c>
      <c r="R270" s="21">
        <v>2.1166666667</v>
      </c>
      <c r="S270" s="21">
        <v>0</v>
      </c>
      <c r="T270" s="21">
        <v>14.666666666699999</v>
      </c>
      <c r="U270">
        <v>2</v>
      </c>
      <c r="V270">
        <v>0</v>
      </c>
      <c r="W270" s="18">
        <f t="shared" si="17"/>
        <v>0</v>
      </c>
      <c r="X270">
        <v>0</v>
      </c>
      <c r="Y270">
        <v>34</v>
      </c>
      <c r="Z270">
        <v>6</v>
      </c>
      <c r="AA270">
        <v>10</v>
      </c>
      <c r="AB270">
        <v>-5</v>
      </c>
      <c r="AC270">
        <v>18</v>
      </c>
      <c r="AD270">
        <v>8</v>
      </c>
      <c r="AE270">
        <v>3</v>
      </c>
      <c r="AF270">
        <v>4</v>
      </c>
      <c r="AG270" s="13">
        <f t="shared" si="18"/>
        <v>0.42857142857142855</v>
      </c>
      <c r="AH270" s="14">
        <v>28.9</v>
      </c>
      <c r="AI270" s="14">
        <v>33.5</v>
      </c>
      <c r="AJ270" s="14">
        <v>25.7</v>
      </c>
      <c r="AK270" s="21">
        <v>12.15</v>
      </c>
      <c r="AL270" s="21">
        <v>1.9500000000000002</v>
      </c>
      <c r="AM270" s="21">
        <v>1.6666666699999999E-2</v>
      </c>
      <c r="AN270" s="21">
        <v>14.1333333333</v>
      </c>
      <c r="AO270">
        <v>4</v>
      </c>
      <c r="AP270">
        <v>1</v>
      </c>
      <c r="AQ270" s="18">
        <f t="shared" si="19"/>
        <v>0.25</v>
      </c>
      <c r="AR270">
        <v>1</v>
      </c>
    </row>
    <row r="271" spans="1:44" x14ac:dyDescent="0.2">
      <c r="A271" s="12" t="s">
        <v>643</v>
      </c>
      <c r="B271" s="12" t="s">
        <v>1411</v>
      </c>
      <c r="C271" t="s">
        <v>155</v>
      </c>
      <c r="D271" s="12" t="s">
        <v>156</v>
      </c>
      <c r="E271">
        <v>32</v>
      </c>
      <c r="F271">
        <v>3</v>
      </c>
      <c r="G271">
        <v>7</v>
      </c>
      <c r="H271">
        <v>-4</v>
      </c>
      <c r="I271">
        <v>6</v>
      </c>
      <c r="J271">
        <v>3</v>
      </c>
      <c r="K271">
        <v>23</v>
      </c>
      <c r="L271">
        <v>31</v>
      </c>
      <c r="M271" s="13">
        <f t="shared" si="16"/>
        <v>0.42592592592592593</v>
      </c>
      <c r="N271" s="14">
        <v>28.3</v>
      </c>
      <c r="O271" s="14">
        <v>32.700000000000003</v>
      </c>
      <c r="P271" s="14">
        <v>25.3</v>
      </c>
      <c r="Q271" s="21">
        <v>13.3833333333</v>
      </c>
      <c r="R271" s="21">
        <v>0.2</v>
      </c>
      <c r="S271" s="21">
        <v>1.1000000000000001</v>
      </c>
      <c r="T271" s="21">
        <v>14.6833333333</v>
      </c>
      <c r="W271" s="18" t="str">
        <f t="shared" si="17"/>
        <v xml:space="preserve"> </v>
      </c>
      <c r="Y271">
        <v>30</v>
      </c>
      <c r="Z271">
        <v>1</v>
      </c>
      <c r="AA271">
        <v>6</v>
      </c>
      <c r="AB271">
        <v>-9</v>
      </c>
      <c r="AC271">
        <v>15</v>
      </c>
      <c r="AD271">
        <v>6</v>
      </c>
      <c r="AE271">
        <v>39</v>
      </c>
      <c r="AF271">
        <v>62</v>
      </c>
      <c r="AG271" s="13">
        <f t="shared" si="18"/>
        <v>0.38613861386138615</v>
      </c>
      <c r="AH271" s="14">
        <v>28.5</v>
      </c>
      <c r="AI271" s="14">
        <v>32.700000000000003</v>
      </c>
      <c r="AJ271" s="14">
        <v>25.7</v>
      </c>
      <c r="AK271" s="21">
        <v>13.3166666667</v>
      </c>
      <c r="AL271" s="21">
        <v>0.1166666667</v>
      </c>
      <c r="AM271" s="21">
        <v>1.0666666667</v>
      </c>
      <c r="AN271" s="21">
        <v>14.516666666700001</v>
      </c>
      <c r="AQ271" s="18" t="str">
        <f t="shared" si="19"/>
        <v xml:space="preserve"> </v>
      </c>
    </row>
    <row r="272" spans="1:44" x14ac:dyDescent="0.2">
      <c r="A272" s="12" t="s">
        <v>1415</v>
      </c>
      <c r="B272" s="12" t="s">
        <v>1416</v>
      </c>
      <c r="C272" t="s">
        <v>367</v>
      </c>
      <c r="D272" s="12" t="s">
        <v>148</v>
      </c>
      <c r="E272">
        <v>41</v>
      </c>
      <c r="F272">
        <v>7</v>
      </c>
      <c r="G272">
        <v>10</v>
      </c>
      <c r="H272">
        <v>4</v>
      </c>
      <c r="I272">
        <v>29</v>
      </c>
      <c r="J272">
        <v>13</v>
      </c>
      <c r="K272">
        <v>19</v>
      </c>
      <c r="L272">
        <v>35</v>
      </c>
      <c r="M272" s="13">
        <f t="shared" si="16"/>
        <v>0.35185185185185186</v>
      </c>
      <c r="N272" s="14">
        <v>28.7</v>
      </c>
      <c r="O272" s="14">
        <v>33.4</v>
      </c>
      <c r="P272" s="14">
        <v>25.5</v>
      </c>
      <c r="Q272" s="21">
        <v>13.55</v>
      </c>
      <c r="R272" s="21">
        <v>2.4833333333000001</v>
      </c>
      <c r="S272" s="21">
        <v>0.05</v>
      </c>
      <c r="T272" s="21">
        <v>16.100000000000001</v>
      </c>
      <c r="U272">
        <v>2</v>
      </c>
      <c r="V272">
        <v>0</v>
      </c>
      <c r="W272" s="18">
        <f t="shared" si="17"/>
        <v>0</v>
      </c>
      <c r="X272">
        <v>0</v>
      </c>
      <c r="Y272">
        <v>40</v>
      </c>
      <c r="Z272">
        <v>12</v>
      </c>
      <c r="AA272">
        <v>12</v>
      </c>
      <c r="AB272">
        <v>0</v>
      </c>
      <c r="AC272">
        <v>44</v>
      </c>
      <c r="AD272">
        <v>18</v>
      </c>
      <c r="AE272">
        <v>28</v>
      </c>
      <c r="AF272">
        <v>46</v>
      </c>
      <c r="AG272" s="13">
        <f t="shared" si="18"/>
        <v>0.3783783783783784</v>
      </c>
      <c r="AH272" s="14">
        <v>29.2</v>
      </c>
      <c r="AI272" s="14">
        <v>33.700000000000003</v>
      </c>
      <c r="AJ272" s="14">
        <v>26.2</v>
      </c>
      <c r="AK272" s="21">
        <v>13.3166666667</v>
      </c>
      <c r="AL272" s="21">
        <v>2.3833333333</v>
      </c>
      <c r="AM272" s="21">
        <v>0.1</v>
      </c>
      <c r="AN272" s="21">
        <v>15.8</v>
      </c>
      <c r="AO272">
        <v>1</v>
      </c>
      <c r="AP272">
        <v>0</v>
      </c>
      <c r="AQ272" s="18">
        <f t="shared" si="19"/>
        <v>0</v>
      </c>
      <c r="AR272">
        <v>0</v>
      </c>
    </row>
    <row r="273" spans="1:44" x14ac:dyDescent="0.2">
      <c r="A273" s="12" t="s">
        <v>380</v>
      </c>
      <c r="B273" s="12" t="s">
        <v>1421</v>
      </c>
      <c r="C273" t="s">
        <v>300</v>
      </c>
      <c r="D273" s="12" t="s">
        <v>156</v>
      </c>
      <c r="E273">
        <v>1</v>
      </c>
      <c r="F273">
        <v>0</v>
      </c>
      <c r="G273">
        <v>0</v>
      </c>
      <c r="H273">
        <v>0</v>
      </c>
      <c r="I273">
        <v>7</v>
      </c>
      <c r="J273">
        <v>2</v>
      </c>
      <c r="K273">
        <v>0</v>
      </c>
      <c r="L273">
        <v>0</v>
      </c>
      <c r="M273" s="13">
        <f t="shared" si="16"/>
        <v>0</v>
      </c>
      <c r="N273" s="14">
        <v>25.7</v>
      </c>
      <c r="O273" s="14">
        <v>33.6</v>
      </c>
      <c r="P273" s="14">
        <v>20.5</v>
      </c>
      <c r="Q273" s="21">
        <v>6.0333333332999999</v>
      </c>
      <c r="R273" s="21">
        <v>0</v>
      </c>
      <c r="S273" s="21">
        <v>0</v>
      </c>
      <c r="T273" s="21">
        <v>6.0333333332999999</v>
      </c>
      <c r="W273" s="18" t="str">
        <f t="shared" si="17"/>
        <v xml:space="preserve"> </v>
      </c>
      <c r="Y273">
        <v>3</v>
      </c>
      <c r="Z273">
        <v>0</v>
      </c>
      <c r="AA273">
        <v>0</v>
      </c>
      <c r="AB273">
        <v>0</v>
      </c>
      <c r="AC273">
        <v>10</v>
      </c>
      <c r="AD273">
        <v>2</v>
      </c>
      <c r="AE273">
        <v>0</v>
      </c>
      <c r="AF273">
        <v>0</v>
      </c>
      <c r="AG273" s="13">
        <f t="shared" si="18"/>
        <v>0</v>
      </c>
      <c r="AH273" s="14">
        <v>25.5</v>
      </c>
      <c r="AI273" s="14">
        <v>31.4</v>
      </c>
      <c r="AJ273" s="14">
        <v>21.6</v>
      </c>
      <c r="AK273" s="21">
        <v>7.1666666667000003</v>
      </c>
      <c r="AL273" s="21">
        <v>0</v>
      </c>
      <c r="AM273" s="21">
        <v>0</v>
      </c>
      <c r="AN273" s="21">
        <v>7.1666666667000003</v>
      </c>
      <c r="AQ273" s="18" t="str">
        <f t="shared" si="19"/>
        <v xml:space="preserve"> </v>
      </c>
    </row>
    <row r="274" spans="1:44" x14ac:dyDescent="0.2">
      <c r="A274" s="12" t="s">
        <v>743</v>
      </c>
      <c r="B274" s="12" t="s">
        <v>1424</v>
      </c>
      <c r="C274" t="s">
        <v>393</v>
      </c>
      <c r="D274" s="12" t="s">
        <v>123</v>
      </c>
      <c r="E274">
        <v>38</v>
      </c>
      <c r="F274">
        <v>9</v>
      </c>
      <c r="G274">
        <v>10</v>
      </c>
      <c r="H274">
        <v>7</v>
      </c>
      <c r="I274">
        <v>60</v>
      </c>
      <c r="J274">
        <v>23</v>
      </c>
      <c r="K274">
        <v>1</v>
      </c>
      <c r="L274">
        <v>4</v>
      </c>
      <c r="M274" s="13">
        <f t="shared" si="16"/>
        <v>0.2</v>
      </c>
      <c r="N274" s="14">
        <v>28.7</v>
      </c>
      <c r="O274" s="14">
        <v>32.6</v>
      </c>
      <c r="P274" s="14">
        <v>26</v>
      </c>
      <c r="Q274" s="21">
        <v>12.1</v>
      </c>
      <c r="R274" s="21">
        <v>0.1166666667</v>
      </c>
      <c r="S274" s="21">
        <v>1.3333333333000001</v>
      </c>
      <c r="T274" s="21">
        <v>13.5666666667</v>
      </c>
      <c r="U274">
        <v>1</v>
      </c>
      <c r="V274">
        <v>0</v>
      </c>
      <c r="W274" s="18">
        <f t="shared" si="17"/>
        <v>0</v>
      </c>
      <c r="X274">
        <v>0</v>
      </c>
      <c r="Y274">
        <v>37</v>
      </c>
      <c r="Z274">
        <v>8</v>
      </c>
      <c r="AA274">
        <v>5</v>
      </c>
      <c r="AB274">
        <v>3</v>
      </c>
      <c r="AC274">
        <v>46</v>
      </c>
      <c r="AD274">
        <v>19</v>
      </c>
      <c r="AE274">
        <v>3</v>
      </c>
      <c r="AF274">
        <v>2</v>
      </c>
      <c r="AG274" s="13">
        <f t="shared" si="18"/>
        <v>0.6</v>
      </c>
      <c r="AH274" s="14">
        <v>28</v>
      </c>
      <c r="AI274" s="14">
        <v>32.299999999999997</v>
      </c>
      <c r="AJ274" s="14">
        <v>25.1</v>
      </c>
      <c r="AK274" s="21">
        <v>11.0666666667</v>
      </c>
      <c r="AL274" s="21">
        <v>6.6666666700000002E-2</v>
      </c>
      <c r="AM274" s="21">
        <v>1.3833333333</v>
      </c>
      <c r="AN274" s="21">
        <v>12.5333333333</v>
      </c>
      <c r="AO274">
        <v>0</v>
      </c>
      <c r="AP274">
        <v>0</v>
      </c>
      <c r="AQ274" s="18" t="str">
        <f t="shared" si="19"/>
        <v xml:space="preserve"> </v>
      </c>
      <c r="AR274">
        <v>0</v>
      </c>
    </row>
    <row r="275" spans="1:44" x14ac:dyDescent="0.2">
      <c r="A275" s="12" t="s">
        <v>1114</v>
      </c>
      <c r="B275" s="12" t="s">
        <v>1428</v>
      </c>
      <c r="C275" t="s">
        <v>112</v>
      </c>
      <c r="D275" s="12" t="s">
        <v>178</v>
      </c>
      <c r="E275">
        <v>41</v>
      </c>
      <c r="F275">
        <v>3</v>
      </c>
      <c r="G275">
        <v>13</v>
      </c>
      <c r="H275">
        <v>4</v>
      </c>
      <c r="I275">
        <v>6</v>
      </c>
      <c r="J275">
        <v>3</v>
      </c>
      <c r="K275">
        <v>0</v>
      </c>
      <c r="L275">
        <v>0</v>
      </c>
      <c r="M275" s="13">
        <f t="shared" si="16"/>
        <v>0</v>
      </c>
      <c r="N275" s="14">
        <v>27.8</v>
      </c>
      <c r="O275" s="14">
        <v>33</v>
      </c>
      <c r="P275" s="14">
        <v>24.3</v>
      </c>
      <c r="Q275" s="21">
        <v>19.149999999999999</v>
      </c>
      <c r="R275" s="21">
        <v>2.0333333332999999</v>
      </c>
      <c r="S275" s="21">
        <v>0.63333333329999997</v>
      </c>
      <c r="T275" s="21">
        <v>21.833333333300001</v>
      </c>
      <c r="W275" s="18" t="str">
        <f t="shared" si="17"/>
        <v xml:space="preserve"> </v>
      </c>
      <c r="Y275">
        <v>39</v>
      </c>
      <c r="Z275">
        <v>7</v>
      </c>
      <c r="AA275">
        <v>8</v>
      </c>
      <c r="AB275">
        <v>-7</v>
      </c>
      <c r="AC275">
        <v>13</v>
      </c>
      <c r="AD275">
        <v>5</v>
      </c>
      <c r="AE275">
        <v>0</v>
      </c>
      <c r="AF275">
        <v>0</v>
      </c>
      <c r="AG275" s="13">
        <f t="shared" si="18"/>
        <v>0</v>
      </c>
      <c r="AH275" s="14">
        <v>27.9</v>
      </c>
      <c r="AI275" s="14">
        <v>32.799999999999997</v>
      </c>
      <c r="AJ275" s="14">
        <v>24.6</v>
      </c>
      <c r="AK275" s="21">
        <v>17.149999999999999</v>
      </c>
      <c r="AL275" s="21">
        <v>2.5166666666999999</v>
      </c>
      <c r="AM275" s="21">
        <v>0.58333333330000003</v>
      </c>
      <c r="AN275" s="21">
        <v>20.266666666700001</v>
      </c>
      <c r="AQ275" s="18" t="str">
        <f t="shared" si="19"/>
        <v xml:space="preserve"> </v>
      </c>
    </row>
    <row r="276" spans="1:44" x14ac:dyDescent="0.2">
      <c r="A276" s="12" t="s">
        <v>160</v>
      </c>
      <c r="B276" s="12" t="s">
        <v>1432</v>
      </c>
      <c r="C276" t="s">
        <v>177</v>
      </c>
      <c r="D276" s="12" t="s">
        <v>178</v>
      </c>
      <c r="E276">
        <v>40</v>
      </c>
      <c r="F276">
        <v>4</v>
      </c>
      <c r="G276">
        <v>13</v>
      </c>
      <c r="H276">
        <v>0</v>
      </c>
      <c r="I276">
        <v>27</v>
      </c>
      <c r="J276">
        <v>8</v>
      </c>
      <c r="K276">
        <v>0</v>
      </c>
      <c r="L276">
        <v>0</v>
      </c>
      <c r="M276" s="13">
        <f t="shared" si="16"/>
        <v>0</v>
      </c>
      <c r="N276" s="14">
        <v>28.2</v>
      </c>
      <c r="O276" s="14">
        <v>32.9</v>
      </c>
      <c r="P276" s="14">
        <v>25.1</v>
      </c>
      <c r="Q276" s="21">
        <v>16.55</v>
      </c>
      <c r="R276" s="21">
        <v>2.8833333333</v>
      </c>
      <c r="S276" s="21">
        <v>1.35</v>
      </c>
      <c r="T276" s="21">
        <v>20.7833333333</v>
      </c>
      <c r="W276" s="18" t="str">
        <f t="shared" si="17"/>
        <v xml:space="preserve"> </v>
      </c>
      <c r="Y276">
        <v>41</v>
      </c>
      <c r="Z276">
        <v>3</v>
      </c>
      <c r="AA276">
        <v>13</v>
      </c>
      <c r="AB276">
        <v>-5</v>
      </c>
      <c r="AC276">
        <v>30</v>
      </c>
      <c r="AD276">
        <v>15</v>
      </c>
      <c r="AE276">
        <v>0</v>
      </c>
      <c r="AF276">
        <v>0</v>
      </c>
      <c r="AG276" s="13">
        <f t="shared" si="18"/>
        <v>0</v>
      </c>
      <c r="AH276" s="14">
        <v>28.6</v>
      </c>
      <c r="AI276" s="14">
        <v>33.1</v>
      </c>
      <c r="AJ276" s="14">
        <v>25.6</v>
      </c>
      <c r="AK276" s="21">
        <v>16.7833333333</v>
      </c>
      <c r="AL276" s="21">
        <v>2.5666666666999998</v>
      </c>
      <c r="AM276" s="21">
        <v>1.6166666667</v>
      </c>
      <c r="AN276" s="21">
        <v>20.983333333299999</v>
      </c>
      <c r="AQ276" s="18" t="str">
        <f t="shared" si="19"/>
        <v xml:space="preserve"> </v>
      </c>
    </row>
    <row r="277" spans="1:44" x14ac:dyDescent="0.2">
      <c r="A277" s="12" t="s">
        <v>590</v>
      </c>
      <c r="B277" s="12" t="s">
        <v>1436</v>
      </c>
      <c r="C277" t="s">
        <v>155</v>
      </c>
      <c r="D277" s="12" t="s">
        <v>156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s="13">
        <f t="shared" si="16"/>
        <v>0</v>
      </c>
      <c r="N277" s="14">
        <v>0</v>
      </c>
      <c r="O277" s="14">
        <v>0</v>
      </c>
      <c r="P277" s="14">
        <v>0</v>
      </c>
      <c r="Q277" s="21">
        <v>0</v>
      </c>
      <c r="R277" s="21">
        <v>0</v>
      </c>
      <c r="S277" s="21">
        <v>0</v>
      </c>
      <c r="T277" s="21">
        <v>0</v>
      </c>
      <c r="W277" s="18" t="str">
        <f t="shared" si="17"/>
        <v xml:space="preserve"> 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 s="13">
        <f t="shared" si="18"/>
        <v>0</v>
      </c>
      <c r="AH277" s="14">
        <v>26.6</v>
      </c>
      <c r="AI277" s="14">
        <v>30.1</v>
      </c>
      <c r="AJ277" s="14">
        <v>24.3</v>
      </c>
      <c r="AK277" s="21">
        <v>13.666666666699999</v>
      </c>
      <c r="AL277" s="21">
        <v>1.5166666666999999</v>
      </c>
      <c r="AM277" s="21">
        <v>0</v>
      </c>
      <c r="AN277" s="21">
        <v>15.1833333333</v>
      </c>
      <c r="AQ277" s="18" t="str">
        <f t="shared" si="19"/>
        <v xml:space="preserve"> </v>
      </c>
    </row>
    <row r="278" spans="1:44" x14ac:dyDescent="0.2">
      <c r="A278" s="12" t="s">
        <v>1439</v>
      </c>
      <c r="B278" s="12" t="s">
        <v>1440</v>
      </c>
      <c r="C278" t="s">
        <v>393</v>
      </c>
      <c r="D278" s="12" t="s">
        <v>178</v>
      </c>
      <c r="E278">
        <v>7</v>
      </c>
      <c r="F278">
        <v>0</v>
      </c>
      <c r="G278">
        <v>0</v>
      </c>
      <c r="H278">
        <v>0</v>
      </c>
      <c r="I278">
        <v>7</v>
      </c>
      <c r="J278">
        <v>2</v>
      </c>
      <c r="K278">
        <v>0</v>
      </c>
      <c r="L278">
        <v>0</v>
      </c>
      <c r="M278" s="13">
        <f t="shared" si="16"/>
        <v>0</v>
      </c>
      <c r="N278" s="14">
        <v>26.7</v>
      </c>
      <c r="O278" s="14">
        <v>32.4</v>
      </c>
      <c r="P278" s="14">
        <v>22.9</v>
      </c>
      <c r="Q278" s="21">
        <v>12.266666666700001</v>
      </c>
      <c r="R278" s="21">
        <v>6.6666666700000002E-2</v>
      </c>
      <c r="S278" s="21">
        <v>0.83333333330000003</v>
      </c>
      <c r="T278" s="21">
        <v>13.1833333333</v>
      </c>
      <c r="W278" s="18" t="str">
        <f t="shared" si="17"/>
        <v xml:space="preserve"> </v>
      </c>
      <c r="Y278">
        <v>2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 s="13">
        <f t="shared" si="18"/>
        <v>0</v>
      </c>
      <c r="AH278" s="14">
        <v>26.6</v>
      </c>
      <c r="AI278" s="14">
        <v>31.6</v>
      </c>
      <c r="AJ278" s="14">
        <v>23.3</v>
      </c>
      <c r="AK278" s="21">
        <v>14.3</v>
      </c>
      <c r="AL278" s="21">
        <v>3.3333333300000004E-2</v>
      </c>
      <c r="AM278" s="21">
        <v>1.7666666666999999</v>
      </c>
      <c r="AN278" s="21">
        <v>16.116666666699999</v>
      </c>
      <c r="AQ278" s="18" t="str">
        <f t="shared" si="19"/>
        <v xml:space="preserve"> </v>
      </c>
    </row>
    <row r="279" spans="1:44" x14ac:dyDescent="0.2">
      <c r="A279" s="12" t="s">
        <v>458</v>
      </c>
      <c r="B279" s="12" t="s">
        <v>1445</v>
      </c>
      <c r="C279" t="s">
        <v>343</v>
      </c>
      <c r="D279" s="12" t="s">
        <v>170</v>
      </c>
      <c r="E279">
        <v>38</v>
      </c>
      <c r="F279">
        <v>3</v>
      </c>
      <c r="G279">
        <v>5</v>
      </c>
      <c r="H279">
        <v>0</v>
      </c>
      <c r="I279">
        <v>32</v>
      </c>
      <c r="J279">
        <v>13</v>
      </c>
      <c r="K279">
        <v>354</v>
      </c>
      <c r="L279">
        <v>250</v>
      </c>
      <c r="M279" s="13">
        <f t="shared" si="16"/>
        <v>0.58609271523178808</v>
      </c>
      <c r="N279" s="14">
        <v>27.5</v>
      </c>
      <c r="O279" s="14">
        <v>32.5</v>
      </c>
      <c r="P279" s="14">
        <v>24.1</v>
      </c>
      <c r="Q279" s="21">
        <v>11.2166666667</v>
      </c>
      <c r="R279" s="21">
        <v>0.1</v>
      </c>
      <c r="S279" s="21">
        <v>2.4</v>
      </c>
      <c r="T279" s="21">
        <v>13.733333333299999</v>
      </c>
      <c r="W279" s="18" t="str">
        <f t="shared" si="17"/>
        <v xml:space="preserve"> </v>
      </c>
      <c r="Y279">
        <v>37</v>
      </c>
      <c r="Z279">
        <v>7</v>
      </c>
      <c r="AA279">
        <v>6</v>
      </c>
      <c r="AB279">
        <v>-6</v>
      </c>
      <c r="AC279">
        <v>29</v>
      </c>
      <c r="AD279">
        <v>9</v>
      </c>
      <c r="AE279">
        <v>342</v>
      </c>
      <c r="AF279">
        <v>254</v>
      </c>
      <c r="AG279" s="13">
        <f t="shared" si="18"/>
        <v>0.5738255033557047</v>
      </c>
      <c r="AH279" s="14">
        <v>27.7</v>
      </c>
      <c r="AI279" s="14">
        <v>32.299999999999997</v>
      </c>
      <c r="AJ279" s="14">
        <v>24.6</v>
      </c>
      <c r="AK279" s="21">
        <v>11.25</v>
      </c>
      <c r="AL279" s="21">
        <v>3.3333333300000004E-2</v>
      </c>
      <c r="AM279" s="21">
        <v>2.5666666666999998</v>
      </c>
      <c r="AN279" s="21">
        <v>13.8666666667</v>
      </c>
      <c r="AQ279" s="18" t="str">
        <f t="shared" si="19"/>
        <v xml:space="preserve"> </v>
      </c>
    </row>
    <row r="280" spans="1:44" x14ac:dyDescent="0.2">
      <c r="A280" s="12" t="s">
        <v>137</v>
      </c>
      <c r="B280" s="12" t="s">
        <v>1448</v>
      </c>
      <c r="C280" t="s">
        <v>131</v>
      </c>
      <c r="D280" s="12" t="s">
        <v>156</v>
      </c>
      <c r="E280">
        <v>34</v>
      </c>
      <c r="F280">
        <v>2</v>
      </c>
      <c r="G280">
        <v>1</v>
      </c>
      <c r="H280">
        <v>-5</v>
      </c>
      <c r="I280">
        <v>72</v>
      </c>
      <c r="J280">
        <v>17</v>
      </c>
      <c r="K280">
        <v>1</v>
      </c>
      <c r="L280">
        <v>0</v>
      </c>
      <c r="M280" s="13">
        <f t="shared" si="16"/>
        <v>1</v>
      </c>
      <c r="N280" s="14">
        <v>25.7</v>
      </c>
      <c r="O280" s="14">
        <v>31.6</v>
      </c>
      <c r="P280" s="14">
        <v>21.8</v>
      </c>
      <c r="Q280" s="21">
        <v>5.95</v>
      </c>
      <c r="R280" s="21">
        <v>6.6666666700000002E-2</v>
      </c>
      <c r="S280" s="21">
        <v>0</v>
      </c>
      <c r="T280" s="21">
        <v>6.0166666666999999</v>
      </c>
      <c r="W280" s="18" t="str">
        <f t="shared" si="17"/>
        <v xml:space="preserve"> </v>
      </c>
      <c r="Y280">
        <v>33</v>
      </c>
      <c r="Z280">
        <v>0</v>
      </c>
      <c r="AA280">
        <v>1</v>
      </c>
      <c r="AB280">
        <v>-3</v>
      </c>
      <c r="AC280">
        <v>55</v>
      </c>
      <c r="AD280">
        <v>12</v>
      </c>
      <c r="AE280">
        <v>2</v>
      </c>
      <c r="AF280">
        <v>0</v>
      </c>
      <c r="AG280" s="13">
        <f t="shared" si="18"/>
        <v>1</v>
      </c>
      <c r="AH280" s="14">
        <v>26.8</v>
      </c>
      <c r="AI280" s="14">
        <v>32</v>
      </c>
      <c r="AJ280" s="14">
        <v>23.2</v>
      </c>
      <c r="AK280" s="21">
        <v>5.55</v>
      </c>
      <c r="AL280" s="21">
        <v>0</v>
      </c>
      <c r="AM280" s="21">
        <v>0</v>
      </c>
      <c r="AN280" s="21">
        <v>5.55</v>
      </c>
      <c r="AQ280" s="18" t="str">
        <f t="shared" si="19"/>
        <v xml:space="preserve"> </v>
      </c>
    </row>
    <row r="281" spans="1:44" x14ac:dyDescent="0.2">
      <c r="A281" s="12" t="s">
        <v>556</v>
      </c>
      <c r="B281" s="12" t="s">
        <v>1453</v>
      </c>
      <c r="C281" t="s">
        <v>432</v>
      </c>
      <c r="D281" s="12" t="s">
        <v>178</v>
      </c>
      <c r="E281">
        <v>33</v>
      </c>
      <c r="F281">
        <v>3</v>
      </c>
      <c r="G281">
        <v>12</v>
      </c>
      <c r="H281">
        <v>4</v>
      </c>
      <c r="I281">
        <v>14</v>
      </c>
      <c r="J281">
        <v>7</v>
      </c>
      <c r="K281">
        <v>0</v>
      </c>
      <c r="L281">
        <v>0</v>
      </c>
      <c r="M281" s="13">
        <f t="shared" si="16"/>
        <v>0</v>
      </c>
      <c r="N281" s="14">
        <v>27.8</v>
      </c>
      <c r="O281" s="14">
        <v>32.799999999999997</v>
      </c>
      <c r="P281" s="14">
        <v>24.4</v>
      </c>
      <c r="Q281" s="21">
        <v>13.8666666667</v>
      </c>
      <c r="R281" s="21">
        <v>2.5499999999999998</v>
      </c>
      <c r="S281" s="21">
        <v>1.6666666699999999E-2</v>
      </c>
      <c r="T281" s="21">
        <v>16.4666666667</v>
      </c>
      <c r="W281" s="18" t="str">
        <f t="shared" si="17"/>
        <v xml:space="preserve"> </v>
      </c>
      <c r="Y281">
        <v>27</v>
      </c>
      <c r="Z281">
        <v>4</v>
      </c>
      <c r="AA281">
        <v>10</v>
      </c>
      <c r="AB281">
        <v>-7</v>
      </c>
      <c r="AC281">
        <v>8</v>
      </c>
      <c r="AD281">
        <v>4</v>
      </c>
      <c r="AE281">
        <v>0</v>
      </c>
      <c r="AF281">
        <v>0</v>
      </c>
      <c r="AG281" s="13">
        <f t="shared" si="18"/>
        <v>0</v>
      </c>
      <c r="AH281" s="14">
        <v>27.9</v>
      </c>
      <c r="AI281" s="14">
        <v>32.4</v>
      </c>
      <c r="AJ281" s="14">
        <v>24.8</v>
      </c>
      <c r="AK281" s="21">
        <v>15.016666666700001</v>
      </c>
      <c r="AL281" s="21">
        <v>2.2666666666999999</v>
      </c>
      <c r="AM281" s="21">
        <v>0.16666666669999999</v>
      </c>
      <c r="AN281" s="21">
        <v>17.4666666667</v>
      </c>
      <c r="AQ281" s="18" t="str">
        <f t="shared" si="19"/>
        <v xml:space="preserve"> </v>
      </c>
    </row>
    <row r="282" spans="1:44" x14ac:dyDescent="0.2">
      <c r="A282" s="12" t="s">
        <v>365</v>
      </c>
      <c r="B282" s="12" t="s">
        <v>1457</v>
      </c>
      <c r="C282" t="s">
        <v>382</v>
      </c>
      <c r="D282" s="12" t="s">
        <v>123</v>
      </c>
      <c r="E282">
        <v>40</v>
      </c>
      <c r="F282">
        <v>8</v>
      </c>
      <c r="G282">
        <v>11</v>
      </c>
      <c r="H282">
        <v>1</v>
      </c>
      <c r="I282">
        <v>14</v>
      </c>
      <c r="J282">
        <v>7</v>
      </c>
      <c r="K282">
        <v>1</v>
      </c>
      <c r="L282">
        <v>2</v>
      </c>
      <c r="M282" s="13">
        <f t="shared" si="16"/>
        <v>0.33333333333333331</v>
      </c>
      <c r="N282" s="14">
        <v>29.3</v>
      </c>
      <c r="O282" s="14">
        <v>32.9</v>
      </c>
      <c r="P282" s="14">
        <v>26.8</v>
      </c>
      <c r="Q282" s="21">
        <v>13.983333333299999</v>
      </c>
      <c r="R282" s="21">
        <v>1.9166666667000001</v>
      </c>
      <c r="S282" s="21">
        <v>0.96666666670000001</v>
      </c>
      <c r="T282" s="21">
        <v>16.883333333300001</v>
      </c>
      <c r="U282">
        <v>2</v>
      </c>
      <c r="V282">
        <v>0</v>
      </c>
      <c r="W282" s="18">
        <f t="shared" si="17"/>
        <v>0</v>
      </c>
      <c r="X282">
        <v>0</v>
      </c>
      <c r="Y282">
        <v>41</v>
      </c>
      <c r="Z282">
        <v>8</v>
      </c>
      <c r="AA282">
        <v>4</v>
      </c>
      <c r="AB282">
        <v>-7</v>
      </c>
      <c r="AC282">
        <v>22</v>
      </c>
      <c r="AD282">
        <v>11</v>
      </c>
      <c r="AE282">
        <v>1</v>
      </c>
      <c r="AF282">
        <v>2</v>
      </c>
      <c r="AG282" s="13">
        <f t="shared" si="18"/>
        <v>0.33333333333333331</v>
      </c>
      <c r="AH282" s="14">
        <v>28.6</v>
      </c>
      <c r="AI282" s="14">
        <v>32.5</v>
      </c>
      <c r="AJ282" s="14">
        <v>26</v>
      </c>
      <c r="AK282" s="21">
        <v>13.3166666667</v>
      </c>
      <c r="AL282" s="21">
        <v>1.5666666667</v>
      </c>
      <c r="AM282" s="21">
        <v>1</v>
      </c>
      <c r="AN282" s="21">
        <v>15.916666666699999</v>
      </c>
      <c r="AO282">
        <v>0</v>
      </c>
      <c r="AP282">
        <v>0</v>
      </c>
      <c r="AQ282" s="18" t="str">
        <f t="shared" si="19"/>
        <v xml:space="preserve"> </v>
      </c>
      <c r="AR282">
        <v>0</v>
      </c>
    </row>
    <row r="283" spans="1:44" x14ac:dyDescent="0.2">
      <c r="A283" s="12" t="s">
        <v>743</v>
      </c>
      <c r="B283" s="12" t="s">
        <v>1460</v>
      </c>
      <c r="C283" t="s">
        <v>192</v>
      </c>
      <c r="D283" s="12" t="s">
        <v>170</v>
      </c>
      <c r="E283">
        <v>38</v>
      </c>
      <c r="F283">
        <v>15</v>
      </c>
      <c r="G283">
        <v>31</v>
      </c>
      <c r="H283">
        <v>24</v>
      </c>
      <c r="I283">
        <v>11</v>
      </c>
      <c r="J283">
        <v>4</v>
      </c>
      <c r="K283">
        <v>352</v>
      </c>
      <c r="L283">
        <v>312</v>
      </c>
      <c r="M283" s="13">
        <f t="shared" si="16"/>
        <v>0.53012048192771088</v>
      </c>
      <c r="N283" s="14">
        <v>29.7</v>
      </c>
      <c r="O283" s="14">
        <v>34.4</v>
      </c>
      <c r="P283" s="14">
        <v>26.5</v>
      </c>
      <c r="Q283" s="21">
        <v>14.9</v>
      </c>
      <c r="R283" s="21">
        <v>4.0999999999999996</v>
      </c>
      <c r="S283" s="21">
        <v>2.25</v>
      </c>
      <c r="T283" s="21">
        <v>21.25</v>
      </c>
      <c r="U283">
        <v>4</v>
      </c>
      <c r="V283">
        <v>0</v>
      </c>
      <c r="W283" s="18">
        <f t="shared" si="17"/>
        <v>0</v>
      </c>
      <c r="X283">
        <v>0</v>
      </c>
      <c r="Y283">
        <v>39</v>
      </c>
      <c r="Z283">
        <v>16</v>
      </c>
      <c r="AA283">
        <v>25</v>
      </c>
      <c r="AB283">
        <v>4</v>
      </c>
      <c r="AC283">
        <v>20</v>
      </c>
      <c r="AD283">
        <v>7</v>
      </c>
      <c r="AE283">
        <v>340</v>
      </c>
      <c r="AF283">
        <v>407</v>
      </c>
      <c r="AG283" s="13">
        <f t="shared" si="18"/>
        <v>0.45515394912985274</v>
      </c>
      <c r="AH283" s="14">
        <v>30.3</v>
      </c>
      <c r="AI283" s="14">
        <v>35.200000000000003</v>
      </c>
      <c r="AJ283" s="14">
        <v>26.9</v>
      </c>
      <c r="AK283" s="21">
        <v>16.0333333333</v>
      </c>
      <c r="AL283" s="21">
        <v>3.25</v>
      </c>
      <c r="AM283" s="21">
        <v>1.9833333333000001</v>
      </c>
      <c r="AN283" s="21">
        <v>21.3</v>
      </c>
      <c r="AO283">
        <v>2</v>
      </c>
      <c r="AP283">
        <v>0</v>
      </c>
      <c r="AQ283" s="18">
        <f t="shared" si="19"/>
        <v>0</v>
      </c>
      <c r="AR283">
        <v>0</v>
      </c>
    </row>
    <row r="284" spans="1:44" x14ac:dyDescent="0.2">
      <c r="A284" s="12" t="s">
        <v>605</v>
      </c>
      <c r="B284" s="12" t="s">
        <v>1464</v>
      </c>
      <c r="C284" t="s">
        <v>147</v>
      </c>
      <c r="D284" s="12" t="s">
        <v>170</v>
      </c>
      <c r="E284">
        <v>20</v>
      </c>
      <c r="F284">
        <v>2</v>
      </c>
      <c r="G284">
        <v>9</v>
      </c>
      <c r="H284">
        <v>6</v>
      </c>
      <c r="I284">
        <v>2</v>
      </c>
      <c r="J284">
        <v>1</v>
      </c>
      <c r="K284">
        <v>8</v>
      </c>
      <c r="L284">
        <v>10</v>
      </c>
      <c r="M284" s="13">
        <f t="shared" si="16"/>
        <v>0.44444444444444442</v>
      </c>
      <c r="N284" s="14">
        <v>28.5</v>
      </c>
      <c r="O284" s="14">
        <v>33.1</v>
      </c>
      <c r="P284" s="14">
        <v>25.4</v>
      </c>
      <c r="Q284" s="21">
        <v>11.4</v>
      </c>
      <c r="R284" s="21">
        <v>0.30000000000000004</v>
      </c>
      <c r="S284" s="21">
        <v>0.55000000000000004</v>
      </c>
      <c r="T284" s="21">
        <v>12.25</v>
      </c>
      <c r="W284" s="18" t="str">
        <f t="shared" si="17"/>
        <v xml:space="preserve"> </v>
      </c>
      <c r="Y284">
        <v>21</v>
      </c>
      <c r="Z284">
        <v>3</v>
      </c>
      <c r="AA284">
        <v>3</v>
      </c>
      <c r="AB284">
        <v>-1</v>
      </c>
      <c r="AC284">
        <v>4</v>
      </c>
      <c r="AD284">
        <v>2</v>
      </c>
      <c r="AE284">
        <v>1</v>
      </c>
      <c r="AF284">
        <v>3</v>
      </c>
      <c r="AG284" s="13">
        <f t="shared" si="18"/>
        <v>0.25</v>
      </c>
      <c r="AH284" s="14">
        <v>29</v>
      </c>
      <c r="AI284" s="14">
        <v>33.6</v>
      </c>
      <c r="AJ284" s="14">
        <v>25.9</v>
      </c>
      <c r="AK284" s="21">
        <v>10.483333333299999</v>
      </c>
      <c r="AL284" s="21">
        <v>0.4</v>
      </c>
      <c r="AM284" s="21">
        <v>0.73333333330000006</v>
      </c>
      <c r="AN284" s="21">
        <v>11.6333333333</v>
      </c>
      <c r="AQ284" s="18" t="str">
        <f t="shared" si="19"/>
        <v xml:space="preserve"> </v>
      </c>
    </row>
    <row r="285" spans="1:44" x14ac:dyDescent="0.2">
      <c r="A285" s="12" t="s">
        <v>1468</v>
      </c>
      <c r="B285" s="12" t="s">
        <v>694</v>
      </c>
      <c r="C285" t="s">
        <v>317</v>
      </c>
      <c r="D285" s="12" t="s">
        <v>178</v>
      </c>
      <c r="E285">
        <v>34</v>
      </c>
      <c r="F285">
        <v>1</v>
      </c>
      <c r="G285">
        <v>9</v>
      </c>
      <c r="H285">
        <v>-2</v>
      </c>
      <c r="I285">
        <v>6</v>
      </c>
      <c r="J285">
        <v>3</v>
      </c>
      <c r="K285">
        <v>0</v>
      </c>
      <c r="L285">
        <v>0</v>
      </c>
      <c r="M285" s="13">
        <f t="shared" si="16"/>
        <v>0</v>
      </c>
      <c r="N285" s="14">
        <v>28.7</v>
      </c>
      <c r="O285" s="14">
        <v>33.200000000000003</v>
      </c>
      <c r="P285" s="14">
        <v>25.8</v>
      </c>
      <c r="Q285" s="21">
        <v>18.4666666667</v>
      </c>
      <c r="R285" s="21">
        <v>1.85</v>
      </c>
      <c r="S285" s="21">
        <v>0.58333333330000003</v>
      </c>
      <c r="T285" s="21">
        <v>20.916666666699999</v>
      </c>
      <c r="W285" s="18" t="str">
        <f t="shared" si="17"/>
        <v xml:space="preserve"> </v>
      </c>
      <c r="Y285">
        <v>39</v>
      </c>
      <c r="Z285">
        <v>2</v>
      </c>
      <c r="AA285">
        <v>16</v>
      </c>
      <c r="AB285">
        <v>-3</v>
      </c>
      <c r="AC285">
        <v>12</v>
      </c>
      <c r="AD285">
        <v>6</v>
      </c>
      <c r="AE285">
        <v>0</v>
      </c>
      <c r="AF285">
        <v>0</v>
      </c>
      <c r="AG285" s="13">
        <f t="shared" si="18"/>
        <v>0</v>
      </c>
      <c r="AH285" s="14">
        <v>28.8</v>
      </c>
      <c r="AI285" s="14">
        <v>33.200000000000003</v>
      </c>
      <c r="AJ285" s="14">
        <v>25.8</v>
      </c>
      <c r="AK285" s="21">
        <v>18.0333333333</v>
      </c>
      <c r="AL285" s="21">
        <v>2.5333333332999999</v>
      </c>
      <c r="AM285" s="21">
        <v>1.1166666667</v>
      </c>
      <c r="AN285" s="21">
        <v>21.7</v>
      </c>
      <c r="AQ285" s="18" t="str">
        <f t="shared" si="19"/>
        <v xml:space="preserve"> </v>
      </c>
    </row>
    <row r="286" spans="1:44" x14ac:dyDescent="0.2">
      <c r="A286" s="12" t="s">
        <v>1473</v>
      </c>
      <c r="B286" s="12" t="s">
        <v>1474</v>
      </c>
      <c r="C286" t="s">
        <v>162</v>
      </c>
      <c r="D286" s="12" t="s">
        <v>178</v>
      </c>
      <c r="E286">
        <v>2</v>
      </c>
      <c r="F286">
        <v>0</v>
      </c>
      <c r="G286">
        <v>0</v>
      </c>
      <c r="H286">
        <v>-1</v>
      </c>
      <c r="I286">
        <v>0</v>
      </c>
      <c r="J286">
        <v>0</v>
      </c>
      <c r="K286">
        <v>0</v>
      </c>
      <c r="L286">
        <v>0</v>
      </c>
      <c r="M286" s="13">
        <f t="shared" si="16"/>
        <v>0</v>
      </c>
      <c r="N286" s="14">
        <v>26.4</v>
      </c>
      <c r="O286" s="14">
        <v>30.9</v>
      </c>
      <c r="P286" s="14">
        <v>23.5</v>
      </c>
      <c r="Q286" s="21">
        <v>14.3</v>
      </c>
      <c r="R286" s="21">
        <v>0</v>
      </c>
      <c r="S286" s="21">
        <v>1.7833333332999999</v>
      </c>
      <c r="T286" s="21">
        <v>16.083333333300001</v>
      </c>
      <c r="W286" s="18" t="str">
        <f t="shared" si="17"/>
        <v xml:space="preserve"> </v>
      </c>
      <c r="Y286">
        <v>4</v>
      </c>
      <c r="Z286">
        <v>0</v>
      </c>
      <c r="AA286">
        <v>0</v>
      </c>
      <c r="AB286">
        <v>1</v>
      </c>
      <c r="AC286">
        <v>2</v>
      </c>
      <c r="AD286">
        <v>1</v>
      </c>
      <c r="AE286">
        <v>0</v>
      </c>
      <c r="AF286">
        <v>0</v>
      </c>
      <c r="AG286" s="13">
        <f t="shared" si="18"/>
        <v>0</v>
      </c>
      <c r="AH286" s="14">
        <v>27.6</v>
      </c>
      <c r="AI286" s="14">
        <v>32.799999999999997</v>
      </c>
      <c r="AJ286" s="14">
        <v>24</v>
      </c>
      <c r="AK286" s="21">
        <v>12.95</v>
      </c>
      <c r="AL286" s="21">
        <v>0</v>
      </c>
      <c r="AM286" s="21">
        <v>1.25</v>
      </c>
      <c r="AN286" s="21">
        <v>14.2166666667</v>
      </c>
      <c r="AQ286" s="18" t="str">
        <f t="shared" si="19"/>
        <v xml:space="preserve"> </v>
      </c>
    </row>
    <row r="287" spans="1:44" x14ac:dyDescent="0.2">
      <c r="A287" s="12" t="s">
        <v>336</v>
      </c>
      <c r="B287" s="12" t="s">
        <v>1478</v>
      </c>
      <c r="C287" t="s">
        <v>317</v>
      </c>
      <c r="D287" s="12" t="s">
        <v>178</v>
      </c>
      <c r="E287">
        <v>8</v>
      </c>
      <c r="F287">
        <v>0</v>
      </c>
      <c r="G287">
        <v>0</v>
      </c>
      <c r="H287">
        <v>-1</v>
      </c>
      <c r="I287">
        <v>2</v>
      </c>
      <c r="J287">
        <v>1</v>
      </c>
      <c r="K287">
        <v>0</v>
      </c>
      <c r="L287">
        <v>0</v>
      </c>
      <c r="M287" s="13">
        <f t="shared" si="16"/>
        <v>0</v>
      </c>
      <c r="N287" s="14">
        <v>27.3</v>
      </c>
      <c r="O287" s="14">
        <v>32.6</v>
      </c>
      <c r="P287" s="14">
        <v>23.8</v>
      </c>
      <c r="Q287" s="21">
        <v>15.8833333333</v>
      </c>
      <c r="R287" s="21">
        <v>1.2666666666999999</v>
      </c>
      <c r="S287" s="21">
        <v>0.05</v>
      </c>
      <c r="T287" s="21">
        <v>17.2166666667</v>
      </c>
      <c r="W287" s="18" t="str">
        <f t="shared" si="17"/>
        <v xml:space="preserve"> </v>
      </c>
      <c r="Y287">
        <v>8</v>
      </c>
      <c r="Z287">
        <v>1</v>
      </c>
      <c r="AA287">
        <v>1</v>
      </c>
      <c r="AB287">
        <v>-1</v>
      </c>
      <c r="AC287">
        <v>4</v>
      </c>
      <c r="AD287">
        <v>2</v>
      </c>
      <c r="AE287">
        <v>0</v>
      </c>
      <c r="AF287">
        <v>0</v>
      </c>
      <c r="AG287" s="13">
        <f t="shared" si="18"/>
        <v>0</v>
      </c>
      <c r="AH287" s="14">
        <v>28.5</v>
      </c>
      <c r="AI287" s="14">
        <v>32.6</v>
      </c>
      <c r="AJ287" s="14">
        <v>25.7</v>
      </c>
      <c r="AK287" s="21">
        <v>14.233333333299999</v>
      </c>
      <c r="AL287" s="21">
        <v>1.0166666666999999</v>
      </c>
      <c r="AM287" s="21">
        <v>1.6666666699999999E-2</v>
      </c>
      <c r="AN287" s="21">
        <v>15.2833333333</v>
      </c>
      <c r="AQ287" s="18" t="str">
        <f t="shared" si="19"/>
        <v xml:space="preserve"> </v>
      </c>
    </row>
    <row r="288" spans="1:44" x14ac:dyDescent="0.2">
      <c r="A288" s="12" t="s">
        <v>605</v>
      </c>
      <c r="B288" s="12" t="s">
        <v>1481</v>
      </c>
      <c r="C288" t="s">
        <v>367</v>
      </c>
      <c r="D288" s="12" t="s">
        <v>148</v>
      </c>
      <c r="E288">
        <v>41</v>
      </c>
      <c r="F288">
        <v>11</v>
      </c>
      <c r="G288">
        <v>11</v>
      </c>
      <c r="H288">
        <v>6</v>
      </c>
      <c r="I288">
        <v>8</v>
      </c>
      <c r="J288">
        <v>4</v>
      </c>
      <c r="K288">
        <v>13</v>
      </c>
      <c r="L288">
        <v>18</v>
      </c>
      <c r="M288" s="13">
        <f t="shared" si="16"/>
        <v>0.41935483870967744</v>
      </c>
      <c r="N288" s="14">
        <v>29.7</v>
      </c>
      <c r="O288" s="14">
        <v>33.4</v>
      </c>
      <c r="P288" s="14">
        <v>27.1</v>
      </c>
      <c r="Q288" s="21">
        <v>15.016666666700001</v>
      </c>
      <c r="R288" s="21">
        <v>1.3666666667</v>
      </c>
      <c r="S288" s="21">
        <v>1.5666666667</v>
      </c>
      <c r="T288" s="21">
        <v>17.95</v>
      </c>
      <c r="W288" s="18" t="str">
        <f t="shared" si="17"/>
        <v xml:space="preserve"> </v>
      </c>
      <c r="Y288">
        <v>40</v>
      </c>
      <c r="Z288">
        <v>7</v>
      </c>
      <c r="AA288">
        <v>11</v>
      </c>
      <c r="AB288">
        <v>-5</v>
      </c>
      <c r="AC288">
        <v>14</v>
      </c>
      <c r="AD288">
        <v>7</v>
      </c>
      <c r="AE288">
        <v>10</v>
      </c>
      <c r="AF288">
        <v>19</v>
      </c>
      <c r="AG288" s="13">
        <f t="shared" si="18"/>
        <v>0.34482758620689657</v>
      </c>
      <c r="AH288" s="14">
        <v>29.3</v>
      </c>
      <c r="AI288" s="14">
        <v>33.700000000000003</v>
      </c>
      <c r="AJ288" s="14">
        <v>26.4</v>
      </c>
      <c r="AK288" s="21">
        <v>14.6</v>
      </c>
      <c r="AL288" s="21">
        <v>1.4666666667000001</v>
      </c>
      <c r="AM288" s="21">
        <v>1.6333333333</v>
      </c>
      <c r="AN288" s="21">
        <v>17.7166666667</v>
      </c>
      <c r="AQ288" s="18" t="str">
        <f t="shared" si="19"/>
        <v xml:space="preserve"> </v>
      </c>
    </row>
    <row r="289" spans="1:44" x14ac:dyDescent="0.2">
      <c r="A289" s="12" t="s">
        <v>1483</v>
      </c>
      <c r="B289" s="12" t="s">
        <v>1481</v>
      </c>
      <c r="C289" t="s">
        <v>432</v>
      </c>
      <c r="D289" s="12" t="s">
        <v>1484</v>
      </c>
      <c r="E289">
        <v>32</v>
      </c>
      <c r="F289">
        <v>3</v>
      </c>
      <c r="G289">
        <v>4</v>
      </c>
      <c r="H289">
        <v>-4</v>
      </c>
      <c r="I289">
        <v>10</v>
      </c>
      <c r="J289">
        <v>4</v>
      </c>
      <c r="K289">
        <v>139</v>
      </c>
      <c r="L289">
        <v>161</v>
      </c>
      <c r="M289" s="13">
        <f t="shared" si="16"/>
        <v>0.46333333333333332</v>
      </c>
      <c r="N289" s="14">
        <v>27.8</v>
      </c>
      <c r="O289" s="14">
        <v>31.9</v>
      </c>
      <c r="P289" s="14">
        <v>25</v>
      </c>
      <c r="Q289" s="21">
        <v>10.95</v>
      </c>
      <c r="R289" s="21">
        <v>0</v>
      </c>
      <c r="S289" s="21">
        <v>1.8166666667</v>
      </c>
      <c r="T289" s="21">
        <v>12.8</v>
      </c>
      <c r="W289" s="18" t="str">
        <f t="shared" si="17"/>
        <v xml:space="preserve"> </v>
      </c>
      <c r="Y289">
        <v>34</v>
      </c>
      <c r="Z289">
        <v>1</v>
      </c>
      <c r="AA289">
        <v>3</v>
      </c>
      <c r="AB289">
        <v>-4</v>
      </c>
      <c r="AC289">
        <v>8</v>
      </c>
      <c r="AD289">
        <v>4</v>
      </c>
      <c r="AE289">
        <v>99</v>
      </c>
      <c r="AF289">
        <v>182</v>
      </c>
      <c r="AG289" s="13">
        <f t="shared" si="18"/>
        <v>0.35231316725978645</v>
      </c>
      <c r="AH289" s="14">
        <v>27.2</v>
      </c>
      <c r="AI289" s="14">
        <v>32.200000000000003</v>
      </c>
      <c r="AJ289" s="14">
        <v>23.9</v>
      </c>
      <c r="AK289" s="21">
        <v>10.166666666699999</v>
      </c>
      <c r="AL289" s="21">
        <v>1.6666666699999999E-2</v>
      </c>
      <c r="AM289" s="21">
        <v>1.9333333333</v>
      </c>
      <c r="AN289" s="21">
        <v>12.1333333333</v>
      </c>
      <c r="AQ289" s="18" t="str">
        <f t="shared" si="19"/>
        <v xml:space="preserve"> </v>
      </c>
    </row>
    <row r="290" spans="1:44" x14ac:dyDescent="0.2">
      <c r="A290" s="12" t="s">
        <v>234</v>
      </c>
      <c r="B290" s="12" t="s">
        <v>1488</v>
      </c>
      <c r="C290" t="s">
        <v>155</v>
      </c>
      <c r="D290" s="12" t="s">
        <v>178</v>
      </c>
      <c r="E290">
        <v>32</v>
      </c>
      <c r="F290">
        <v>9</v>
      </c>
      <c r="G290">
        <v>17</v>
      </c>
      <c r="H290">
        <v>8</v>
      </c>
      <c r="I290">
        <v>28</v>
      </c>
      <c r="J290">
        <v>14</v>
      </c>
      <c r="K290">
        <v>0</v>
      </c>
      <c r="L290">
        <v>0</v>
      </c>
      <c r="M290" s="13">
        <f t="shared" si="16"/>
        <v>0</v>
      </c>
      <c r="N290" s="14">
        <v>29.7</v>
      </c>
      <c r="O290" s="14">
        <v>33.5</v>
      </c>
      <c r="P290" s="14">
        <v>27.1</v>
      </c>
      <c r="Q290" s="21">
        <v>19.399999999999999</v>
      </c>
      <c r="R290" s="21">
        <v>3.4333333333000002</v>
      </c>
      <c r="S290" s="21">
        <v>2.2999999999999998</v>
      </c>
      <c r="T290" s="21">
        <v>25.166666666699999</v>
      </c>
      <c r="W290" s="18" t="str">
        <f t="shared" si="17"/>
        <v xml:space="preserve"> </v>
      </c>
      <c r="Y290">
        <v>32</v>
      </c>
      <c r="Z290">
        <v>5</v>
      </c>
      <c r="AA290">
        <v>16</v>
      </c>
      <c r="AB290">
        <v>4</v>
      </c>
      <c r="AC290">
        <v>35</v>
      </c>
      <c r="AD290">
        <v>16</v>
      </c>
      <c r="AE290">
        <v>0</v>
      </c>
      <c r="AF290">
        <v>0</v>
      </c>
      <c r="AG290" s="13">
        <f t="shared" si="18"/>
        <v>0</v>
      </c>
      <c r="AH290" s="14">
        <v>29.5</v>
      </c>
      <c r="AI290" s="14">
        <v>33.200000000000003</v>
      </c>
      <c r="AJ290" s="14">
        <v>27</v>
      </c>
      <c r="AK290" s="21">
        <v>18.883333333300001</v>
      </c>
      <c r="AL290" s="21">
        <v>3.4166666666999999</v>
      </c>
      <c r="AM290" s="21">
        <v>2.9833333333000001</v>
      </c>
      <c r="AN290" s="21">
        <v>25.2833333333</v>
      </c>
      <c r="AQ290" s="18" t="str">
        <f t="shared" si="19"/>
        <v xml:space="preserve"> </v>
      </c>
    </row>
    <row r="291" spans="1:44" x14ac:dyDescent="0.2">
      <c r="A291" s="12" t="s">
        <v>609</v>
      </c>
      <c r="B291" s="12" t="s">
        <v>1491</v>
      </c>
      <c r="C291" t="s">
        <v>199</v>
      </c>
      <c r="D291" s="12" t="s">
        <v>178</v>
      </c>
      <c r="E291">
        <v>41</v>
      </c>
      <c r="F291">
        <v>3</v>
      </c>
      <c r="G291">
        <v>8</v>
      </c>
      <c r="H291">
        <v>10</v>
      </c>
      <c r="I291">
        <v>12</v>
      </c>
      <c r="J291">
        <v>6</v>
      </c>
      <c r="K291">
        <v>0</v>
      </c>
      <c r="L291">
        <v>0</v>
      </c>
      <c r="M291" s="13">
        <f t="shared" si="16"/>
        <v>0</v>
      </c>
      <c r="N291" s="14">
        <v>29.8</v>
      </c>
      <c r="O291" s="14">
        <v>33.5</v>
      </c>
      <c r="P291" s="14">
        <v>27.4</v>
      </c>
      <c r="Q291" s="21">
        <v>18.766666666700001</v>
      </c>
      <c r="R291" s="21">
        <v>1.25</v>
      </c>
      <c r="S291" s="21">
        <v>2.5</v>
      </c>
      <c r="T291" s="21">
        <v>22.5333333333</v>
      </c>
      <c r="W291" s="18" t="str">
        <f t="shared" si="17"/>
        <v xml:space="preserve"> </v>
      </c>
      <c r="Y291">
        <v>40</v>
      </c>
      <c r="Z291">
        <v>2</v>
      </c>
      <c r="AA291">
        <v>11</v>
      </c>
      <c r="AB291">
        <v>-4</v>
      </c>
      <c r="AC291">
        <v>4</v>
      </c>
      <c r="AD291">
        <v>2</v>
      </c>
      <c r="AE291">
        <v>0</v>
      </c>
      <c r="AF291">
        <v>0</v>
      </c>
      <c r="AG291" s="13">
        <f t="shared" si="18"/>
        <v>0</v>
      </c>
      <c r="AH291" s="14">
        <v>29.3</v>
      </c>
      <c r="AI291" s="14">
        <v>33.1</v>
      </c>
      <c r="AJ291" s="14">
        <v>26.7</v>
      </c>
      <c r="AK291" s="21">
        <v>18.8</v>
      </c>
      <c r="AL291" s="21">
        <v>1.7833333332999999</v>
      </c>
      <c r="AM291" s="21">
        <v>3.1</v>
      </c>
      <c r="AN291" s="21">
        <v>23.7</v>
      </c>
      <c r="AQ291" s="18" t="str">
        <f t="shared" si="19"/>
        <v xml:space="preserve"> </v>
      </c>
    </row>
    <row r="292" spans="1:44" x14ac:dyDescent="0.2">
      <c r="A292" s="12" t="s">
        <v>1496</v>
      </c>
      <c r="B292" s="12" t="s">
        <v>1497</v>
      </c>
      <c r="C292" t="s">
        <v>139</v>
      </c>
      <c r="D292" s="12" t="s">
        <v>140</v>
      </c>
      <c r="E292">
        <v>37</v>
      </c>
      <c r="F292">
        <v>4</v>
      </c>
      <c r="G292">
        <v>8</v>
      </c>
      <c r="H292">
        <v>-2</v>
      </c>
      <c r="I292">
        <v>6</v>
      </c>
      <c r="J292">
        <v>2</v>
      </c>
      <c r="K292">
        <v>62</v>
      </c>
      <c r="L292">
        <v>82</v>
      </c>
      <c r="M292" s="13">
        <f t="shared" si="16"/>
        <v>0.43055555555555558</v>
      </c>
      <c r="N292" s="14">
        <v>28.5</v>
      </c>
      <c r="O292" s="14">
        <v>32.700000000000003</v>
      </c>
      <c r="P292" s="14">
        <v>25.7</v>
      </c>
      <c r="Q292" s="21">
        <v>13.2</v>
      </c>
      <c r="R292" s="21">
        <v>0.25</v>
      </c>
      <c r="S292" s="21">
        <v>1.8333333333000001</v>
      </c>
      <c r="T292" s="21">
        <v>15.2833333333</v>
      </c>
      <c r="U292">
        <v>3</v>
      </c>
      <c r="V292">
        <v>1</v>
      </c>
      <c r="W292" s="18">
        <f t="shared" si="17"/>
        <v>0.33333333333333331</v>
      </c>
      <c r="X292">
        <v>1</v>
      </c>
      <c r="Y292">
        <v>33</v>
      </c>
      <c r="Z292">
        <v>4</v>
      </c>
      <c r="AA292">
        <v>6</v>
      </c>
      <c r="AB292">
        <v>-4</v>
      </c>
      <c r="AC292">
        <v>8</v>
      </c>
      <c r="AD292">
        <v>4</v>
      </c>
      <c r="AE292">
        <v>38</v>
      </c>
      <c r="AF292">
        <v>58</v>
      </c>
      <c r="AG292" s="13">
        <f t="shared" si="18"/>
        <v>0.39583333333333331</v>
      </c>
      <c r="AH292" s="14">
        <v>28.6</v>
      </c>
      <c r="AI292" s="14">
        <v>33.200000000000003</v>
      </c>
      <c r="AJ292" s="14">
        <v>25.5</v>
      </c>
      <c r="AK292" s="21">
        <v>13.0666666667</v>
      </c>
      <c r="AL292" s="21">
        <v>0.5</v>
      </c>
      <c r="AM292" s="21">
        <v>1.7333333333000001</v>
      </c>
      <c r="AN292" s="21">
        <v>15.333333333300001</v>
      </c>
      <c r="AO292">
        <v>1</v>
      </c>
      <c r="AP292">
        <v>0</v>
      </c>
      <c r="AQ292" s="18">
        <f t="shared" si="19"/>
        <v>0</v>
      </c>
      <c r="AR292">
        <v>0</v>
      </c>
    </row>
    <row r="293" spans="1:44" x14ac:dyDescent="0.2">
      <c r="A293" s="12" t="s">
        <v>1502</v>
      </c>
      <c r="B293" s="12" t="s">
        <v>1503</v>
      </c>
      <c r="C293" t="s">
        <v>162</v>
      </c>
      <c r="D293" s="12" t="s">
        <v>132</v>
      </c>
      <c r="E293">
        <v>41</v>
      </c>
      <c r="F293">
        <v>15</v>
      </c>
      <c r="G293">
        <v>30</v>
      </c>
      <c r="H293">
        <v>14</v>
      </c>
      <c r="I293">
        <v>34</v>
      </c>
      <c r="J293">
        <v>17</v>
      </c>
      <c r="K293">
        <v>486</v>
      </c>
      <c r="L293">
        <v>382</v>
      </c>
      <c r="M293" s="13">
        <f t="shared" si="16"/>
        <v>0.55990783410138245</v>
      </c>
      <c r="N293" s="14">
        <v>29.1</v>
      </c>
      <c r="O293" s="14">
        <v>33.9</v>
      </c>
      <c r="P293" s="14">
        <v>25.9</v>
      </c>
      <c r="Q293" s="21">
        <v>15.3666666667</v>
      </c>
      <c r="R293" s="21">
        <v>4.1166666666999996</v>
      </c>
      <c r="S293" s="21">
        <v>0.71666666670000001</v>
      </c>
      <c r="T293" s="21">
        <v>20.2166666667</v>
      </c>
      <c r="U293">
        <v>3</v>
      </c>
      <c r="V293">
        <v>1</v>
      </c>
      <c r="W293" s="18">
        <f t="shared" si="17"/>
        <v>0.33333333333333331</v>
      </c>
      <c r="X293">
        <v>0</v>
      </c>
      <c r="Y293">
        <v>41</v>
      </c>
      <c r="Z293">
        <v>13</v>
      </c>
      <c r="AA293">
        <v>28</v>
      </c>
      <c r="AB293">
        <v>-7</v>
      </c>
      <c r="AC293">
        <v>12</v>
      </c>
      <c r="AD293">
        <v>6</v>
      </c>
      <c r="AE293">
        <v>445</v>
      </c>
      <c r="AF293">
        <v>447</v>
      </c>
      <c r="AG293" s="13">
        <f t="shared" si="18"/>
        <v>0.49887892376681614</v>
      </c>
      <c r="AH293" s="14">
        <v>29.9</v>
      </c>
      <c r="AI293" s="14">
        <v>34.4</v>
      </c>
      <c r="AJ293" s="14">
        <v>26.8</v>
      </c>
      <c r="AK293" s="21">
        <v>16.116666666699999</v>
      </c>
      <c r="AL293" s="21">
        <v>3.3666666667</v>
      </c>
      <c r="AM293" s="21">
        <v>1.1499999999999999</v>
      </c>
      <c r="AN293" s="21">
        <v>20.65</v>
      </c>
      <c r="AO293">
        <v>8</v>
      </c>
      <c r="AP293">
        <v>4</v>
      </c>
      <c r="AQ293" s="18">
        <f t="shared" si="19"/>
        <v>0.5</v>
      </c>
      <c r="AR293">
        <v>0</v>
      </c>
    </row>
    <row r="294" spans="1:44" x14ac:dyDescent="0.2">
      <c r="A294" s="12" t="s">
        <v>1506</v>
      </c>
      <c r="B294" s="12" t="s">
        <v>1507</v>
      </c>
      <c r="C294" t="s">
        <v>147</v>
      </c>
      <c r="D294" s="12" t="s">
        <v>156</v>
      </c>
      <c r="E294">
        <v>34</v>
      </c>
      <c r="F294">
        <v>2</v>
      </c>
      <c r="G294">
        <v>5</v>
      </c>
      <c r="H294">
        <v>-2</v>
      </c>
      <c r="I294">
        <v>51</v>
      </c>
      <c r="J294">
        <v>14</v>
      </c>
      <c r="K294">
        <v>6</v>
      </c>
      <c r="L294">
        <v>3</v>
      </c>
      <c r="M294" s="13">
        <f t="shared" si="16"/>
        <v>0.66666666666666663</v>
      </c>
      <c r="N294" s="14">
        <v>28</v>
      </c>
      <c r="O294" s="14">
        <v>32.4</v>
      </c>
      <c r="P294" s="14">
        <v>25.1</v>
      </c>
      <c r="Q294" s="21">
        <v>10.4333333333</v>
      </c>
      <c r="R294" s="21">
        <v>1.6666666699999999E-2</v>
      </c>
      <c r="S294" s="21">
        <v>1.2333333333000001</v>
      </c>
      <c r="T294" s="21">
        <v>11.7</v>
      </c>
      <c r="W294" s="18" t="str">
        <f t="shared" si="17"/>
        <v xml:space="preserve"> </v>
      </c>
      <c r="Y294">
        <v>33</v>
      </c>
      <c r="Z294">
        <v>2</v>
      </c>
      <c r="AA294">
        <v>4</v>
      </c>
      <c r="AB294">
        <v>-6</v>
      </c>
      <c r="AC294">
        <v>39</v>
      </c>
      <c r="AD294">
        <v>11</v>
      </c>
      <c r="AE294">
        <v>3</v>
      </c>
      <c r="AF294">
        <v>7</v>
      </c>
      <c r="AG294" s="13">
        <f t="shared" si="18"/>
        <v>0.3</v>
      </c>
      <c r="AH294" s="14">
        <v>27.3</v>
      </c>
      <c r="AI294" s="14">
        <v>32</v>
      </c>
      <c r="AJ294" s="14">
        <v>24.2</v>
      </c>
      <c r="AK294" s="21">
        <v>9.7833333332999999</v>
      </c>
      <c r="AL294" s="21">
        <v>0</v>
      </c>
      <c r="AM294" s="21">
        <v>2.0499999999999998</v>
      </c>
      <c r="AN294" s="21">
        <v>11.85</v>
      </c>
      <c r="AQ294" s="18" t="str">
        <f t="shared" si="19"/>
        <v xml:space="preserve"> </v>
      </c>
    </row>
    <row r="295" spans="1:44" x14ac:dyDescent="0.2">
      <c r="A295" s="12" t="s">
        <v>1263</v>
      </c>
      <c r="B295" s="12" t="s">
        <v>1511</v>
      </c>
      <c r="C295" s="12" t="s">
        <v>112</v>
      </c>
      <c r="D295" s="12" t="s">
        <v>178</v>
      </c>
      <c r="E295">
        <v>24</v>
      </c>
      <c r="F295">
        <v>0</v>
      </c>
      <c r="G295">
        <v>4</v>
      </c>
      <c r="H295">
        <v>-5</v>
      </c>
      <c r="I295">
        <v>8</v>
      </c>
      <c r="J295">
        <v>4</v>
      </c>
      <c r="K295">
        <v>0</v>
      </c>
      <c r="L295">
        <v>0</v>
      </c>
      <c r="M295" s="13">
        <f t="shared" si="16"/>
        <v>0</v>
      </c>
      <c r="N295" s="14">
        <v>28.7</v>
      </c>
      <c r="O295" s="14">
        <v>32.9</v>
      </c>
      <c r="P295" s="14">
        <v>25.9</v>
      </c>
      <c r="Q295" s="21">
        <v>14.9333333333</v>
      </c>
      <c r="R295" s="21">
        <v>1.6666666699999999E-2</v>
      </c>
      <c r="S295" s="21">
        <v>1.6666666667000001</v>
      </c>
      <c r="T295" s="21">
        <v>16.633333333300001</v>
      </c>
      <c r="W295" s="18" t="str">
        <f t="shared" si="17"/>
        <v xml:space="preserve"> </v>
      </c>
      <c r="Y295">
        <v>32</v>
      </c>
      <c r="Z295">
        <v>1</v>
      </c>
      <c r="AA295">
        <v>1</v>
      </c>
      <c r="AB295">
        <v>-16</v>
      </c>
      <c r="AC295">
        <v>57</v>
      </c>
      <c r="AD295">
        <v>20</v>
      </c>
      <c r="AE295">
        <v>0</v>
      </c>
      <c r="AF295">
        <v>0</v>
      </c>
      <c r="AG295" s="13">
        <f t="shared" si="18"/>
        <v>0</v>
      </c>
      <c r="AH295" s="14">
        <v>28.5</v>
      </c>
      <c r="AI295" s="14">
        <v>32.9</v>
      </c>
      <c r="AJ295" s="14">
        <v>25.6</v>
      </c>
      <c r="AK295" s="21">
        <v>14.6166666667</v>
      </c>
      <c r="AL295" s="21">
        <v>1.6666666699999999E-2</v>
      </c>
      <c r="AM295" s="21">
        <v>1.9666666667000001</v>
      </c>
      <c r="AN295" s="21">
        <v>16.616666666699999</v>
      </c>
      <c r="AQ295" s="18" t="str">
        <f t="shared" si="19"/>
        <v xml:space="preserve"> </v>
      </c>
    </row>
    <row r="296" spans="1:44" x14ac:dyDescent="0.2">
      <c r="A296" s="12" t="s">
        <v>1515</v>
      </c>
      <c r="B296" s="12" t="s">
        <v>1516</v>
      </c>
      <c r="C296" t="s">
        <v>155</v>
      </c>
      <c r="D296" s="12" t="s">
        <v>113</v>
      </c>
      <c r="E296">
        <v>15</v>
      </c>
      <c r="F296">
        <v>3</v>
      </c>
      <c r="G296">
        <v>7</v>
      </c>
      <c r="H296">
        <v>-3</v>
      </c>
      <c r="I296">
        <v>4</v>
      </c>
      <c r="J296">
        <v>2</v>
      </c>
      <c r="K296">
        <v>7</v>
      </c>
      <c r="L296">
        <v>9</v>
      </c>
      <c r="M296" s="13">
        <f t="shared" si="16"/>
        <v>0.4375</v>
      </c>
      <c r="N296" s="14">
        <v>28.8</v>
      </c>
      <c r="O296" s="14">
        <v>32.700000000000003</v>
      </c>
      <c r="P296" s="14">
        <v>26.2</v>
      </c>
      <c r="Q296" s="21">
        <v>15.4</v>
      </c>
      <c r="R296" s="21">
        <v>2.3833333333</v>
      </c>
      <c r="S296" s="21">
        <v>0.2666666667</v>
      </c>
      <c r="T296" s="21">
        <v>18.066666666700002</v>
      </c>
      <c r="W296" s="18" t="str">
        <f t="shared" si="17"/>
        <v xml:space="preserve"> </v>
      </c>
      <c r="Y296">
        <v>23</v>
      </c>
      <c r="Z296">
        <v>9</v>
      </c>
      <c r="AA296">
        <v>5</v>
      </c>
      <c r="AB296">
        <v>-8</v>
      </c>
      <c r="AC296">
        <v>8</v>
      </c>
      <c r="AD296">
        <v>4</v>
      </c>
      <c r="AE296">
        <v>7</v>
      </c>
      <c r="AF296">
        <v>18</v>
      </c>
      <c r="AG296" s="13">
        <f t="shared" si="18"/>
        <v>0.28000000000000003</v>
      </c>
      <c r="AH296" s="14">
        <v>28.6</v>
      </c>
      <c r="AI296" s="14">
        <v>32.9</v>
      </c>
      <c r="AJ296" s="14">
        <v>25.7</v>
      </c>
      <c r="AK296" s="21">
        <v>14.2</v>
      </c>
      <c r="AL296" s="21">
        <v>2.6166666667</v>
      </c>
      <c r="AM296" s="21">
        <v>0.46666666670000001</v>
      </c>
      <c r="AN296" s="21">
        <v>17.316666666700002</v>
      </c>
      <c r="AQ296" s="18" t="str">
        <f t="shared" si="19"/>
        <v xml:space="preserve"> </v>
      </c>
    </row>
    <row r="297" spans="1:44" x14ac:dyDescent="0.2">
      <c r="A297" s="12" t="s">
        <v>137</v>
      </c>
      <c r="B297" s="12" t="s">
        <v>1520</v>
      </c>
      <c r="C297" t="s">
        <v>122</v>
      </c>
      <c r="D297" s="12" t="s">
        <v>132</v>
      </c>
      <c r="E297">
        <v>28</v>
      </c>
      <c r="F297">
        <v>0</v>
      </c>
      <c r="G297">
        <v>4</v>
      </c>
      <c r="H297">
        <v>-6</v>
      </c>
      <c r="I297">
        <v>6</v>
      </c>
      <c r="J297">
        <v>3</v>
      </c>
      <c r="K297">
        <v>179</v>
      </c>
      <c r="L297">
        <v>189</v>
      </c>
      <c r="M297" s="13">
        <f t="shared" si="16"/>
        <v>0.48641304347826086</v>
      </c>
      <c r="N297" s="14">
        <v>28.6</v>
      </c>
      <c r="O297" s="14">
        <v>32.4</v>
      </c>
      <c r="P297" s="14">
        <v>26.1</v>
      </c>
      <c r="Q297" s="21">
        <v>11.3666666667</v>
      </c>
      <c r="R297" s="21">
        <v>6.6666666700000002E-2</v>
      </c>
      <c r="S297" s="21">
        <v>2.7666666666999999</v>
      </c>
      <c r="T297" s="21">
        <v>14.2</v>
      </c>
      <c r="W297" s="18" t="str">
        <f t="shared" si="17"/>
        <v xml:space="preserve"> </v>
      </c>
      <c r="Y297">
        <v>28</v>
      </c>
      <c r="Z297">
        <v>1</v>
      </c>
      <c r="AA297">
        <v>2</v>
      </c>
      <c r="AB297">
        <v>-2</v>
      </c>
      <c r="AC297">
        <v>16</v>
      </c>
      <c r="AD297">
        <v>8</v>
      </c>
      <c r="AE297">
        <v>150</v>
      </c>
      <c r="AF297">
        <v>160</v>
      </c>
      <c r="AG297" s="13">
        <f t="shared" si="18"/>
        <v>0.4838709677419355</v>
      </c>
      <c r="AH297" s="14">
        <v>28</v>
      </c>
      <c r="AI297" s="14">
        <v>32.1</v>
      </c>
      <c r="AJ297" s="14">
        <v>25.1</v>
      </c>
      <c r="AK297" s="21">
        <v>10.8166666667</v>
      </c>
      <c r="AL297" s="21">
        <v>0.1333333333</v>
      </c>
      <c r="AM297" s="21">
        <v>2.6666666667000003</v>
      </c>
      <c r="AN297" s="21">
        <v>13.6166666667</v>
      </c>
      <c r="AQ297" s="18" t="str">
        <f t="shared" si="19"/>
        <v xml:space="preserve"> </v>
      </c>
    </row>
    <row r="298" spans="1:44" x14ac:dyDescent="0.2">
      <c r="A298" s="12" t="s">
        <v>1524</v>
      </c>
      <c r="B298" s="12" t="s">
        <v>1525</v>
      </c>
      <c r="C298" s="12" t="s">
        <v>147</v>
      </c>
      <c r="D298" s="12" t="s">
        <v>170</v>
      </c>
      <c r="E298">
        <v>35</v>
      </c>
      <c r="F298">
        <v>3</v>
      </c>
      <c r="G298">
        <v>8</v>
      </c>
      <c r="H298">
        <v>-6</v>
      </c>
      <c r="I298">
        <v>6</v>
      </c>
      <c r="J298">
        <v>3</v>
      </c>
      <c r="K298">
        <v>296</v>
      </c>
      <c r="L298">
        <v>256</v>
      </c>
      <c r="M298" s="13">
        <f t="shared" si="16"/>
        <v>0.53623188405797106</v>
      </c>
      <c r="N298" s="14">
        <v>29.1</v>
      </c>
      <c r="O298" s="14">
        <v>33</v>
      </c>
      <c r="P298" s="14">
        <v>26.5</v>
      </c>
      <c r="Q298" s="21">
        <v>13.65</v>
      </c>
      <c r="R298" s="21">
        <v>0.56666666669999999</v>
      </c>
      <c r="S298" s="21">
        <v>2.2833333332999999</v>
      </c>
      <c r="T298" s="21">
        <v>16.516666666700001</v>
      </c>
      <c r="U298">
        <v>1</v>
      </c>
      <c r="V298">
        <v>0</v>
      </c>
      <c r="W298" s="18">
        <f t="shared" si="17"/>
        <v>0</v>
      </c>
      <c r="X298">
        <v>0</v>
      </c>
      <c r="Y298">
        <v>39</v>
      </c>
      <c r="Z298">
        <v>8</v>
      </c>
      <c r="AA298">
        <v>6</v>
      </c>
      <c r="AB298">
        <v>-1</v>
      </c>
      <c r="AC298">
        <v>29</v>
      </c>
      <c r="AD298">
        <v>9</v>
      </c>
      <c r="AE298">
        <v>362</v>
      </c>
      <c r="AF298">
        <v>319</v>
      </c>
      <c r="AG298" s="13">
        <f t="shared" si="18"/>
        <v>0.53157121879588842</v>
      </c>
      <c r="AH298" s="14">
        <v>28.6</v>
      </c>
      <c r="AI298" s="14">
        <v>32.799999999999997</v>
      </c>
      <c r="AJ298" s="14">
        <v>25.7</v>
      </c>
      <c r="AK298" s="21">
        <v>12.8666666667</v>
      </c>
      <c r="AL298" s="21">
        <v>1.0166666666999999</v>
      </c>
      <c r="AM298" s="21">
        <v>2.2333333333000001</v>
      </c>
      <c r="AN298" s="21">
        <v>16.149999999999999</v>
      </c>
      <c r="AO298">
        <v>0</v>
      </c>
      <c r="AP298">
        <v>0</v>
      </c>
      <c r="AQ298" s="18" t="str">
        <f t="shared" si="19"/>
        <v xml:space="preserve"> </v>
      </c>
      <c r="AR298">
        <v>0</v>
      </c>
    </row>
    <row r="299" spans="1:44" x14ac:dyDescent="0.2">
      <c r="A299" s="12" t="s">
        <v>823</v>
      </c>
      <c r="B299" s="12" t="s">
        <v>1528</v>
      </c>
      <c r="C299" t="s">
        <v>393</v>
      </c>
      <c r="D299" s="12" t="s">
        <v>178</v>
      </c>
      <c r="E299">
        <v>40</v>
      </c>
      <c r="F299">
        <v>4</v>
      </c>
      <c r="G299">
        <v>22</v>
      </c>
      <c r="H299">
        <v>9</v>
      </c>
      <c r="I299">
        <v>4</v>
      </c>
      <c r="J299">
        <v>2</v>
      </c>
      <c r="K299">
        <v>0</v>
      </c>
      <c r="L299">
        <v>0</v>
      </c>
      <c r="M299" s="13">
        <f t="shared" si="16"/>
        <v>0</v>
      </c>
      <c r="N299" s="14">
        <v>29.6</v>
      </c>
      <c r="O299" s="14">
        <v>33.5</v>
      </c>
      <c r="P299" s="14">
        <v>26.9</v>
      </c>
      <c r="Q299" s="21">
        <v>18.416666666699999</v>
      </c>
      <c r="R299" s="21">
        <v>3.7333333333000001</v>
      </c>
      <c r="S299" s="21">
        <v>2.6833333333000002</v>
      </c>
      <c r="T299" s="21">
        <v>24.866666666699999</v>
      </c>
      <c r="W299" s="18" t="str">
        <f t="shared" si="17"/>
        <v xml:space="preserve"> </v>
      </c>
      <c r="Y299">
        <v>41</v>
      </c>
      <c r="Z299">
        <v>2</v>
      </c>
      <c r="AA299">
        <v>14</v>
      </c>
      <c r="AB299">
        <v>0</v>
      </c>
      <c r="AC299">
        <v>24</v>
      </c>
      <c r="AD299">
        <v>12</v>
      </c>
      <c r="AE299">
        <v>0</v>
      </c>
      <c r="AF299">
        <v>1</v>
      </c>
      <c r="AG299" s="13">
        <f t="shared" si="18"/>
        <v>0</v>
      </c>
      <c r="AH299" s="14">
        <v>29.1</v>
      </c>
      <c r="AI299" s="14">
        <v>33.4</v>
      </c>
      <c r="AJ299" s="14">
        <v>26.2</v>
      </c>
      <c r="AK299" s="21">
        <v>18.616666666699999</v>
      </c>
      <c r="AL299" s="21">
        <v>2.8666666667</v>
      </c>
      <c r="AM299" s="21">
        <v>2.25</v>
      </c>
      <c r="AN299" s="21">
        <v>23.766666666700001</v>
      </c>
      <c r="AQ299" s="18" t="str">
        <f t="shared" si="19"/>
        <v xml:space="preserve"> </v>
      </c>
    </row>
    <row r="300" spans="1:44" x14ac:dyDescent="0.2">
      <c r="A300" s="12" t="s">
        <v>347</v>
      </c>
      <c r="B300" s="12" t="s">
        <v>1531</v>
      </c>
      <c r="C300" t="s">
        <v>223</v>
      </c>
      <c r="D300" s="12" t="s">
        <v>178</v>
      </c>
      <c r="E300">
        <v>3</v>
      </c>
      <c r="F300">
        <v>0</v>
      </c>
      <c r="G300">
        <v>0</v>
      </c>
      <c r="H300">
        <v>0</v>
      </c>
      <c r="I300">
        <v>2</v>
      </c>
      <c r="J300">
        <v>1</v>
      </c>
      <c r="K300">
        <v>0</v>
      </c>
      <c r="L300">
        <v>0</v>
      </c>
      <c r="M300" s="13">
        <f t="shared" si="16"/>
        <v>0</v>
      </c>
      <c r="N300" s="14">
        <v>25.9</v>
      </c>
      <c r="O300" s="14">
        <v>31.4</v>
      </c>
      <c r="P300" s="14">
        <v>22.3</v>
      </c>
      <c r="Q300" s="21">
        <v>9.4833333332999992</v>
      </c>
      <c r="R300" s="21">
        <v>0</v>
      </c>
      <c r="S300" s="21">
        <v>0</v>
      </c>
      <c r="T300" s="21">
        <v>9.4833333332999992</v>
      </c>
      <c r="W300" s="18" t="str">
        <f t="shared" si="17"/>
        <v xml:space="preserve"> </v>
      </c>
      <c r="Y300">
        <v>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13">
        <f t="shared" si="18"/>
        <v>0</v>
      </c>
      <c r="AH300" s="14">
        <v>26</v>
      </c>
      <c r="AI300" s="14">
        <v>29.4</v>
      </c>
      <c r="AJ300" s="14">
        <v>23.8</v>
      </c>
      <c r="AK300" s="21">
        <v>10.25</v>
      </c>
      <c r="AL300" s="21">
        <v>0</v>
      </c>
      <c r="AM300" s="21">
        <v>6.6666666700000002E-2</v>
      </c>
      <c r="AN300" s="21">
        <v>10.3166666667</v>
      </c>
      <c r="AQ300" s="18" t="str">
        <f t="shared" si="19"/>
        <v xml:space="preserve"> </v>
      </c>
    </row>
    <row r="301" spans="1:44" x14ac:dyDescent="0.2">
      <c r="A301" s="12" t="s">
        <v>1533</v>
      </c>
      <c r="B301" s="12" t="s">
        <v>1534</v>
      </c>
      <c r="C301" t="s">
        <v>317</v>
      </c>
      <c r="D301" s="12" t="s">
        <v>170</v>
      </c>
      <c r="E301">
        <v>25</v>
      </c>
      <c r="F301">
        <v>0</v>
      </c>
      <c r="G301">
        <v>5</v>
      </c>
      <c r="H301">
        <v>-8</v>
      </c>
      <c r="I301">
        <v>12</v>
      </c>
      <c r="J301">
        <v>6</v>
      </c>
      <c r="K301">
        <v>120</v>
      </c>
      <c r="L301">
        <v>132</v>
      </c>
      <c r="M301" s="13">
        <f t="shared" si="16"/>
        <v>0.47619047619047616</v>
      </c>
      <c r="N301" s="14">
        <v>27.6</v>
      </c>
      <c r="O301" s="14">
        <v>32.299999999999997</v>
      </c>
      <c r="P301" s="14">
        <v>24.4</v>
      </c>
      <c r="Q301" s="21">
        <v>11.6833333333</v>
      </c>
      <c r="R301" s="21">
        <v>0.98333333330000006</v>
      </c>
      <c r="S301" s="21">
        <v>3.3333333300000004E-2</v>
      </c>
      <c r="T301" s="21">
        <v>12.7166666667</v>
      </c>
      <c r="W301" s="18" t="str">
        <f t="shared" si="17"/>
        <v xml:space="preserve"> </v>
      </c>
      <c r="Y301">
        <v>21</v>
      </c>
      <c r="Z301">
        <v>2</v>
      </c>
      <c r="AA301">
        <v>5</v>
      </c>
      <c r="AB301">
        <v>-3</v>
      </c>
      <c r="AC301">
        <v>12</v>
      </c>
      <c r="AD301">
        <v>6</v>
      </c>
      <c r="AE301">
        <v>119</v>
      </c>
      <c r="AF301">
        <v>144</v>
      </c>
      <c r="AG301" s="13">
        <f t="shared" si="18"/>
        <v>0.45247148288973382</v>
      </c>
      <c r="AH301" s="14">
        <v>27.9</v>
      </c>
      <c r="AI301" s="14">
        <v>32.5</v>
      </c>
      <c r="AJ301" s="14">
        <v>24.7</v>
      </c>
      <c r="AK301" s="21">
        <v>11.7833333333</v>
      </c>
      <c r="AL301" s="21">
        <v>1.7833333332999999</v>
      </c>
      <c r="AM301" s="21">
        <v>1.6666666699999999E-2</v>
      </c>
      <c r="AN301" s="21">
        <v>13.6166666667</v>
      </c>
      <c r="AQ301" s="18" t="str">
        <f t="shared" si="19"/>
        <v xml:space="preserve"> </v>
      </c>
    </row>
    <row r="302" spans="1:44" x14ac:dyDescent="0.2">
      <c r="A302" s="12" t="s">
        <v>1539</v>
      </c>
      <c r="B302" s="12" t="s">
        <v>1540</v>
      </c>
      <c r="C302" t="s">
        <v>393</v>
      </c>
      <c r="D302" s="12" t="s">
        <v>178</v>
      </c>
      <c r="E302">
        <v>36</v>
      </c>
      <c r="F302">
        <v>2</v>
      </c>
      <c r="G302">
        <v>9</v>
      </c>
      <c r="H302">
        <v>3</v>
      </c>
      <c r="I302">
        <v>10</v>
      </c>
      <c r="J302">
        <v>5</v>
      </c>
      <c r="K302">
        <v>0</v>
      </c>
      <c r="L302">
        <v>0</v>
      </c>
      <c r="M302" s="13">
        <f t="shared" si="16"/>
        <v>0</v>
      </c>
      <c r="N302" s="14">
        <v>27.5</v>
      </c>
      <c r="O302" s="14">
        <v>32.6</v>
      </c>
      <c r="P302" s="14">
        <v>24.1</v>
      </c>
      <c r="Q302" s="21">
        <v>14.9666666667</v>
      </c>
      <c r="R302" s="21">
        <v>2.6</v>
      </c>
      <c r="S302" s="21">
        <v>0.2</v>
      </c>
      <c r="T302" s="21">
        <v>17.7833333333</v>
      </c>
      <c r="W302" s="18" t="str">
        <f t="shared" si="17"/>
        <v xml:space="preserve"> </v>
      </c>
      <c r="Y302">
        <v>40</v>
      </c>
      <c r="Z302">
        <v>0</v>
      </c>
      <c r="AA302">
        <v>11</v>
      </c>
      <c r="AB302">
        <v>-15</v>
      </c>
      <c r="AC302">
        <v>10</v>
      </c>
      <c r="AD302">
        <v>5</v>
      </c>
      <c r="AE302">
        <v>0</v>
      </c>
      <c r="AF302">
        <v>0</v>
      </c>
      <c r="AG302" s="13">
        <f t="shared" si="18"/>
        <v>0</v>
      </c>
      <c r="AH302" s="14">
        <v>27.9</v>
      </c>
      <c r="AI302" s="14">
        <v>32.799999999999997</v>
      </c>
      <c r="AJ302" s="14">
        <v>24.6</v>
      </c>
      <c r="AK302" s="21">
        <v>14.8166666667</v>
      </c>
      <c r="AL302" s="21">
        <v>2.35</v>
      </c>
      <c r="AM302" s="21">
        <v>0.2666666667</v>
      </c>
      <c r="AN302" s="21">
        <v>17.433333333299998</v>
      </c>
      <c r="AQ302" s="18" t="str">
        <f t="shared" si="19"/>
        <v xml:space="preserve"> </v>
      </c>
    </row>
    <row r="303" spans="1:44" x14ac:dyDescent="0.2">
      <c r="A303" s="12" t="s">
        <v>1544</v>
      </c>
      <c r="B303" s="12" t="s">
        <v>1545</v>
      </c>
      <c r="C303" t="s">
        <v>131</v>
      </c>
      <c r="D303" s="12" t="s">
        <v>170</v>
      </c>
      <c r="E303">
        <v>34</v>
      </c>
      <c r="F303">
        <v>2</v>
      </c>
      <c r="G303">
        <v>4</v>
      </c>
      <c r="H303">
        <v>-5</v>
      </c>
      <c r="I303">
        <v>16</v>
      </c>
      <c r="J303">
        <v>7</v>
      </c>
      <c r="K303">
        <v>406</v>
      </c>
      <c r="L303">
        <v>286</v>
      </c>
      <c r="M303" s="13">
        <f t="shared" si="16"/>
        <v>0.58670520231213874</v>
      </c>
      <c r="N303" s="14">
        <v>28.6</v>
      </c>
      <c r="O303" s="14">
        <v>32.799999999999997</v>
      </c>
      <c r="P303" s="14">
        <v>25.9</v>
      </c>
      <c r="Q303" s="21">
        <v>11.3</v>
      </c>
      <c r="R303" s="21">
        <v>0.63333333329999997</v>
      </c>
      <c r="S303" s="21">
        <v>2.4666666667000001</v>
      </c>
      <c r="T303" s="21">
        <v>14.4333333333</v>
      </c>
      <c r="W303" s="18" t="str">
        <f t="shared" si="17"/>
        <v xml:space="preserve"> </v>
      </c>
      <c r="Y303">
        <v>40</v>
      </c>
      <c r="Z303">
        <v>6</v>
      </c>
      <c r="AA303">
        <v>9</v>
      </c>
      <c r="AB303">
        <v>-10</v>
      </c>
      <c r="AC303">
        <v>4</v>
      </c>
      <c r="AD303">
        <v>2</v>
      </c>
      <c r="AE303">
        <v>437</v>
      </c>
      <c r="AF303">
        <v>363</v>
      </c>
      <c r="AG303" s="13">
        <f t="shared" si="18"/>
        <v>0.54625000000000001</v>
      </c>
      <c r="AH303" s="14">
        <v>27.9</v>
      </c>
      <c r="AI303" s="14">
        <v>31.8</v>
      </c>
      <c r="AJ303" s="14">
        <v>25.2</v>
      </c>
      <c r="AK303" s="21">
        <v>11.5666666667</v>
      </c>
      <c r="AL303" s="21">
        <v>0.4</v>
      </c>
      <c r="AM303" s="21">
        <v>3.0333333332999999</v>
      </c>
      <c r="AN303" s="21">
        <v>15.016666666700001</v>
      </c>
      <c r="AQ303" s="18" t="str">
        <f t="shared" si="19"/>
        <v xml:space="preserve"> </v>
      </c>
    </row>
    <row r="304" spans="1:44" x14ac:dyDescent="0.2">
      <c r="A304" s="12" t="s">
        <v>298</v>
      </c>
      <c r="B304" s="12" t="s">
        <v>1550</v>
      </c>
      <c r="C304" t="s">
        <v>367</v>
      </c>
      <c r="D304" s="12" t="s">
        <v>178</v>
      </c>
      <c r="E304">
        <v>35</v>
      </c>
      <c r="F304">
        <v>0</v>
      </c>
      <c r="G304">
        <v>6</v>
      </c>
      <c r="H304">
        <v>8</v>
      </c>
      <c r="I304">
        <v>6</v>
      </c>
      <c r="J304">
        <v>3</v>
      </c>
      <c r="K304">
        <v>0</v>
      </c>
      <c r="L304">
        <v>1</v>
      </c>
      <c r="M304" s="13">
        <f t="shared" si="16"/>
        <v>0</v>
      </c>
      <c r="N304" s="14">
        <v>29.2</v>
      </c>
      <c r="O304" s="14">
        <v>33.200000000000003</v>
      </c>
      <c r="P304" s="14">
        <v>26.5</v>
      </c>
      <c r="Q304" s="21">
        <v>17.766666666700001</v>
      </c>
      <c r="R304" s="21">
        <v>0.35</v>
      </c>
      <c r="S304" s="21">
        <v>3.1833333333000002</v>
      </c>
      <c r="T304" s="21">
        <v>21.316666666700002</v>
      </c>
      <c r="W304" s="18" t="str">
        <f t="shared" si="17"/>
        <v xml:space="preserve"> </v>
      </c>
      <c r="Y304">
        <v>31</v>
      </c>
      <c r="Z304">
        <v>1</v>
      </c>
      <c r="AA304">
        <v>7</v>
      </c>
      <c r="AB304">
        <v>-2</v>
      </c>
      <c r="AC304">
        <v>6</v>
      </c>
      <c r="AD304">
        <v>3</v>
      </c>
      <c r="AE304">
        <v>0</v>
      </c>
      <c r="AF304">
        <v>0</v>
      </c>
      <c r="AG304" s="13">
        <f t="shared" si="18"/>
        <v>0</v>
      </c>
      <c r="AH304" s="14">
        <v>28.9</v>
      </c>
      <c r="AI304" s="14">
        <v>33</v>
      </c>
      <c r="AJ304" s="14">
        <v>26.2</v>
      </c>
      <c r="AK304" s="21">
        <v>17.266666666700001</v>
      </c>
      <c r="AL304" s="21">
        <v>0.35</v>
      </c>
      <c r="AM304" s="21">
        <v>3.5333333332999999</v>
      </c>
      <c r="AN304" s="21">
        <v>21.15</v>
      </c>
      <c r="AQ304" s="18" t="str">
        <f t="shared" si="19"/>
        <v xml:space="preserve"> </v>
      </c>
    </row>
    <row r="305" spans="1:44" x14ac:dyDescent="0.2">
      <c r="A305" s="12" t="s">
        <v>510</v>
      </c>
      <c r="B305" s="12" t="s">
        <v>1554</v>
      </c>
      <c r="C305" t="s">
        <v>460</v>
      </c>
      <c r="D305" s="12" t="s">
        <v>178</v>
      </c>
      <c r="E305">
        <v>2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0</v>
      </c>
      <c r="M305" s="13">
        <f t="shared" si="16"/>
        <v>0</v>
      </c>
      <c r="N305" s="14">
        <v>25.7</v>
      </c>
      <c r="O305" s="14">
        <v>28.9</v>
      </c>
      <c r="P305" s="14">
        <v>23.4</v>
      </c>
      <c r="Q305" s="21">
        <v>14.416666666699999</v>
      </c>
      <c r="R305" s="21">
        <v>0.71666666670000001</v>
      </c>
      <c r="S305" s="21">
        <v>0.63333333329999997</v>
      </c>
      <c r="T305" s="21">
        <v>15.7833333333</v>
      </c>
      <c r="W305" s="18" t="str">
        <f t="shared" si="17"/>
        <v xml:space="preserve"> </v>
      </c>
      <c r="Y305">
        <v>3</v>
      </c>
      <c r="Z305">
        <v>0</v>
      </c>
      <c r="AA305">
        <v>0</v>
      </c>
      <c r="AB305">
        <v>2</v>
      </c>
      <c r="AC305">
        <v>2</v>
      </c>
      <c r="AD305">
        <v>1</v>
      </c>
      <c r="AE305">
        <v>0</v>
      </c>
      <c r="AF305">
        <v>0</v>
      </c>
      <c r="AG305" s="13">
        <f t="shared" si="18"/>
        <v>0</v>
      </c>
      <c r="AH305" s="14">
        <v>27.8</v>
      </c>
      <c r="AI305" s="14">
        <v>30.5</v>
      </c>
      <c r="AJ305" s="14">
        <v>25.9</v>
      </c>
      <c r="AK305" s="21">
        <v>13.266666666700001</v>
      </c>
      <c r="AL305" s="21">
        <v>6.6666666700000002E-2</v>
      </c>
      <c r="AM305" s="21">
        <v>0.36666666670000003</v>
      </c>
      <c r="AN305" s="21">
        <v>13.7166666667</v>
      </c>
      <c r="AQ305" s="18" t="str">
        <f t="shared" si="19"/>
        <v xml:space="preserve"> </v>
      </c>
    </row>
    <row r="306" spans="1:44" x14ac:dyDescent="0.2">
      <c r="A306" s="12" t="s">
        <v>566</v>
      </c>
      <c r="B306" s="12" t="s">
        <v>1559</v>
      </c>
      <c r="C306" t="s">
        <v>300</v>
      </c>
      <c r="D306" s="12" t="s">
        <v>148</v>
      </c>
      <c r="E306">
        <v>33</v>
      </c>
      <c r="F306">
        <v>4</v>
      </c>
      <c r="G306">
        <v>8</v>
      </c>
      <c r="H306">
        <v>-9</v>
      </c>
      <c r="I306">
        <v>4</v>
      </c>
      <c r="J306">
        <v>2</v>
      </c>
      <c r="K306">
        <v>6</v>
      </c>
      <c r="L306">
        <v>6</v>
      </c>
      <c r="M306" s="13">
        <f t="shared" si="16"/>
        <v>0.5</v>
      </c>
      <c r="N306" s="14">
        <v>29.1</v>
      </c>
      <c r="O306" s="14">
        <v>32.9</v>
      </c>
      <c r="P306" s="14">
        <v>26.6</v>
      </c>
      <c r="Q306" s="21">
        <v>12.0333333333</v>
      </c>
      <c r="R306" s="21">
        <v>0.18333333330000001</v>
      </c>
      <c r="S306" s="21">
        <v>1.8</v>
      </c>
      <c r="T306" s="21">
        <v>14.0333333333</v>
      </c>
      <c r="W306" s="18" t="str">
        <f t="shared" si="17"/>
        <v xml:space="preserve"> </v>
      </c>
      <c r="Y306">
        <v>31</v>
      </c>
      <c r="Z306">
        <v>8</v>
      </c>
      <c r="AA306">
        <v>6</v>
      </c>
      <c r="AB306">
        <v>-1</v>
      </c>
      <c r="AC306">
        <v>8</v>
      </c>
      <c r="AD306">
        <v>4</v>
      </c>
      <c r="AE306">
        <v>1</v>
      </c>
      <c r="AF306">
        <v>2</v>
      </c>
      <c r="AG306" s="13">
        <f t="shared" si="18"/>
        <v>0.33333333333333331</v>
      </c>
      <c r="AH306" s="14">
        <v>28.5</v>
      </c>
      <c r="AI306" s="14">
        <v>32.799999999999997</v>
      </c>
      <c r="AJ306" s="14">
        <v>25.6</v>
      </c>
      <c r="AK306" s="21">
        <v>11.65</v>
      </c>
      <c r="AL306" s="21">
        <v>0.36666666670000003</v>
      </c>
      <c r="AM306" s="21">
        <v>2.3166666666999998</v>
      </c>
      <c r="AN306" s="21">
        <v>14.35</v>
      </c>
      <c r="AQ306" s="18" t="str">
        <f t="shared" si="19"/>
        <v xml:space="preserve"> </v>
      </c>
    </row>
    <row r="307" spans="1:44" x14ac:dyDescent="0.2">
      <c r="A307" s="12" t="s">
        <v>1564</v>
      </c>
      <c r="B307" s="12" t="s">
        <v>1565</v>
      </c>
      <c r="C307" t="s">
        <v>210</v>
      </c>
      <c r="D307" s="12" t="s">
        <v>170</v>
      </c>
      <c r="E307">
        <v>29</v>
      </c>
      <c r="F307">
        <v>5</v>
      </c>
      <c r="G307">
        <v>11</v>
      </c>
      <c r="H307">
        <v>0</v>
      </c>
      <c r="I307">
        <v>24</v>
      </c>
      <c r="J307">
        <v>8</v>
      </c>
      <c r="K307">
        <v>182</v>
      </c>
      <c r="L307">
        <v>162</v>
      </c>
      <c r="M307" s="13">
        <f t="shared" si="16"/>
        <v>0.52906976744186052</v>
      </c>
      <c r="N307" s="14">
        <v>28.7</v>
      </c>
      <c r="O307" s="14">
        <v>33</v>
      </c>
      <c r="P307" s="14">
        <v>25.7</v>
      </c>
      <c r="Q307" s="21">
        <v>14.5666666667</v>
      </c>
      <c r="R307" s="21">
        <v>1.6833333333</v>
      </c>
      <c r="S307" s="21">
        <v>0</v>
      </c>
      <c r="T307" s="21">
        <v>16.2833333333</v>
      </c>
      <c r="U307">
        <v>5</v>
      </c>
      <c r="V307">
        <v>4</v>
      </c>
      <c r="W307" s="18">
        <f t="shared" si="17"/>
        <v>0.8</v>
      </c>
      <c r="X307">
        <v>2</v>
      </c>
      <c r="Y307">
        <v>29</v>
      </c>
      <c r="Z307">
        <v>8</v>
      </c>
      <c r="AA307">
        <v>11</v>
      </c>
      <c r="AB307">
        <v>6</v>
      </c>
      <c r="AC307">
        <v>2</v>
      </c>
      <c r="AD307">
        <v>1</v>
      </c>
      <c r="AE307">
        <v>164</v>
      </c>
      <c r="AF307">
        <v>133</v>
      </c>
      <c r="AG307" s="13">
        <f t="shared" si="18"/>
        <v>0.55218855218855223</v>
      </c>
      <c r="AH307" s="14">
        <v>28.8</v>
      </c>
      <c r="AI307" s="14">
        <v>33.4</v>
      </c>
      <c r="AJ307" s="14">
        <v>25.8</v>
      </c>
      <c r="AK307" s="21">
        <v>13.983333333299999</v>
      </c>
      <c r="AL307" s="21">
        <v>1.1833333333</v>
      </c>
      <c r="AM307" s="21">
        <v>1.6666666699999999E-2</v>
      </c>
      <c r="AN307" s="21">
        <v>15.2166666667</v>
      </c>
      <c r="AO307">
        <v>7</v>
      </c>
      <c r="AP307">
        <v>1</v>
      </c>
      <c r="AQ307" s="18">
        <f t="shared" si="19"/>
        <v>0.14285714285714285</v>
      </c>
      <c r="AR307">
        <v>0</v>
      </c>
    </row>
    <row r="308" spans="1:44" x14ac:dyDescent="0.2">
      <c r="A308" s="12" t="s">
        <v>1570</v>
      </c>
      <c r="B308" s="12" t="s">
        <v>1571</v>
      </c>
      <c r="C308" t="s">
        <v>112</v>
      </c>
      <c r="D308" s="12" t="s">
        <v>178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s="13">
        <f t="shared" si="16"/>
        <v>0</v>
      </c>
      <c r="N308" s="14">
        <v>0</v>
      </c>
      <c r="O308" s="14">
        <v>0</v>
      </c>
      <c r="P308" s="14">
        <v>0</v>
      </c>
      <c r="Q308" s="21">
        <v>0</v>
      </c>
      <c r="R308" s="21">
        <v>0</v>
      </c>
      <c r="S308" s="21">
        <v>0</v>
      </c>
      <c r="T308" s="21">
        <v>0</v>
      </c>
      <c r="W308" s="18" t="str">
        <f t="shared" si="17"/>
        <v xml:space="preserve"> 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13">
        <f t="shared" si="18"/>
        <v>0</v>
      </c>
      <c r="AH308" s="14">
        <v>27.7</v>
      </c>
      <c r="AI308" s="14">
        <v>32.700000000000003</v>
      </c>
      <c r="AJ308" s="14">
        <v>24.4</v>
      </c>
      <c r="AK308" s="21">
        <v>11.35</v>
      </c>
      <c r="AL308" s="21">
        <v>1.6666666699999999E-2</v>
      </c>
      <c r="AM308" s="21">
        <v>0.4</v>
      </c>
      <c r="AN308" s="21">
        <v>11.766666666700001</v>
      </c>
      <c r="AQ308" s="18" t="str">
        <f t="shared" si="19"/>
        <v xml:space="preserve"> </v>
      </c>
    </row>
    <row r="309" spans="1:44" x14ac:dyDescent="0.2">
      <c r="A309" s="12" t="s">
        <v>1575</v>
      </c>
      <c r="B309" s="12" t="s">
        <v>1576</v>
      </c>
      <c r="C309" t="s">
        <v>155</v>
      </c>
      <c r="D309" s="12" t="s">
        <v>170</v>
      </c>
      <c r="E309">
        <v>4</v>
      </c>
      <c r="F309">
        <v>2</v>
      </c>
      <c r="G309">
        <v>0</v>
      </c>
      <c r="H309">
        <v>1</v>
      </c>
      <c r="I309">
        <v>0</v>
      </c>
      <c r="J309">
        <v>0</v>
      </c>
      <c r="K309">
        <v>15</v>
      </c>
      <c r="L309">
        <v>16</v>
      </c>
      <c r="M309" s="13">
        <f t="shared" si="16"/>
        <v>0.4838709677419355</v>
      </c>
      <c r="N309" s="14">
        <v>27.9</v>
      </c>
      <c r="O309" s="14">
        <v>33</v>
      </c>
      <c r="P309" s="14">
        <v>24.5</v>
      </c>
      <c r="Q309" s="21">
        <v>8.0500000000000007</v>
      </c>
      <c r="R309" s="21">
        <v>1.1166666667</v>
      </c>
      <c r="S309" s="21">
        <v>0.81666666669999999</v>
      </c>
      <c r="T309" s="21">
        <v>10</v>
      </c>
      <c r="W309" s="18" t="str">
        <f t="shared" si="17"/>
        <v xml:space="preserve"> </v>
      </c>
      <c r="Y309">
        <v>3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13</v>
      </c>
      <c r="AF309">
        <v>10</v>
      </c>
      <c r="AG309" s="13">
        <f t="shared" si="18"/>
        <v>0.56521739130434778</v>
      </c>
      <c r="AH309" s="14">
        <v>27.7</v>
      </c>
      <c r="AI309" s="14">
        <v>32.299999999999997</v>
      </c>
      <c r="AJ309" s="14">
        <v>24.6</v>
      </c>
      <c r="AK309" s="21">
        <v>12.7833333333</v>
      </c>
      <c r="AL309" s="21">
        <v>1.8</v>
      </c>
      <c r="AM309" s="21">
        <v>0.2666666667</v>
      </c>
      <c r="AN309" s="21">
        <v>14.85</v>
      </c>
      <c r="AQ309" s="18" t="str">
        <f t="shared" si="19"/>
        <v xml:space="preserve"> </v>
      </c>
    </row>
    <row r="310" spans="1:44" x14ac:dyDescent="0.2">
      <c r="A310" s="12" t="s">
        <v>281</v>
      </c>
      <c r="B310" s="12" t="s">
        <v>1576</v>
      </c>
      <c r="C310" t="s">
        <v>305</v>
      </c>
      <c r="D310" s="12" t="s">
        <v>170</v>
      </c>
      <c r="E310">
        <v>32</v>
      </c>
      <c r="F310">
        <v>1</v>
      </c>
      <c r="G310">
        <v>15</v>
      </c>
      <c r="H310">
        <v>0</v>
      </c>
      <c r="I310">
        <v>12</v>
      </c>
      <c r="J310">
        <v>6</v>
      </c>
      <c r="K310">
        <v>207</v>
      </c>
      <c r="L310">
        <v>170</v>
      </c>
      <c r="M310" s="13">
        <f t="shared" si="16"/>
        <v>0.54907161803713533</v>
      </c>
      <c r="N310" s="14">
        <v>28.5</v>
      </c>
      <c r="O310" s="14">
        <v>33.5</v>
      </c>
      <c r="P310" s="14">
        <v>25.3</v>
      </c>
      <c r="Q310" s="21">
        <v>14.0666666667</v>
      </c>
      <c r="R310" s="21">
        <v>2.5666666666999998</v>
      </c>
      <c r="S310" s="21">
        <v>0.28333333329999999</v>
      </c>
      <c r="T310" s="21">
        <v>16.933333333299998</v>
      </c>
      <c r="U310">
        <v>0</v>
      </c>
      <c r="V310">
        <v>0</v>
      </c>
      <c r="W310" s="18" t="str">
        <f t="shared" si="17"/>
        <v xml:space="preserve"> </v>
      </c>
      <c r="X310">
        <v>0</v>
      </c>
      <c r="Y310">
        <v>31</v>
      </c>
      <c r="Z310">
        <v>7</v>
      </c>
      <c r="AA310">
        <v>18</v>
      </c>
      <c r="AB310">
        <v>-3</v>
      </c>
      <c r="AC310">
        <v>10</v>
      </c>
      <c r="AD310">
        <v>5</v>
      </c>
      <c r="AE310">
        <v>208</v>
      </c>
      <c r="AF310">
        <v>204</v>
      </c>
      <c r="AG310" s="13">
        <f t="shared" si="18"/>
        <v>0.50485436893203883</v>
      </c>
      <c r="AH310" s="14">
        <v>29.1</v>
      </c>
      <c r="AI310" s="14">
        <v>33.799999999999997</v>
      </c>
      <c r="AJ310" s="14">
        <v>26</v>
      </c>
      <c r="AK310" s="21">
        <v>14.583333333300001</v>
      </c>
      <c r="AL310" s="21">
        <v>2.4666666667000001</v>
      </c>
      <c r="AM310" s="21">
        <v>0.65</v>
      </c>
      <c r="AN310" s="21">
        <v>17.7</v>
      </c>
      <c r="AO310">
        <v>2</v>
      </c>
      <c r="AP310">
        <v>0</v>
      </c>
      <c r="AQ310" s="18">
        <f t="shared" si="19"/>
        <v>0</v>
      </c>
      <c r="AR310">
        <v>0</v>
      </c>
    </row>
    <row r="311" spans="1:44" x14ac:dyDescent="0.2">
      <c r="A311" s="12" t="s">
        <v>823</v>
      </c>
      <c r="B311" s="12" t="s">
        <v>857</v>
      </c>
      <c r="C311" t="s">
        <v>192</v>
      </c>
      <c r="D311" s="12" t="s">
        <v>178</v>
      </c>
      <c r="E311">
        <v>1</v>
      </c>
      <c r="F311">
        <v>1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 s="13">
        <f t="shared" si="16"/>
        <v>0</v>
      </c>
      <c r="N311" s="14">
        <v>26.8</v>
      </c>
      <c r="O311" s="14">
        <v>32.700000000000003</v>
      </c>
      <c r="P311" s="14">
        <v>22.8</v>
      </c>
      <c r="Q311" s="21">
        <v>14.1833333333</v>
      </c>
      <c r="R311" s="21">
        <v>0</v>
      </c>
      <c r="S311" s="21">
        <v>0</v>
      </c>
      <c r="T311" s="21">
        <v>14.1833333333</v>
      </c>
      <c r="W311" s="18" t="str">
        <f t="shared" si="17"/>
        <v xml:space="preserve"> </v>
      </c>
      <c r="Y311">
        <v>1</v>
      </c>
      <c r="Z311">
        <v>1</v>
      </c>
      <c r="AA311">
        <v>0</v>
      </c>
      <c r="AB311">
        <v>1</v>
      </c>
      <c r="AC311">
        <v>2</v>
      </c>
      <c r="AD311">
        <v>1</v>
      </c>
      <c r="AE311">
        <v>0</v>
      </c>
      <c r="AF311">
        <v>0</v>
      </c>
      <c r="AG311" s="13">
        <f t="shared" si="18"/>
        <v>0</v>
      </c>
      <c r="AH311" s="14">
        <v>27.3</v>
      </c>
      <c r="AI311" s="14">
        <v>32.799999999999997</v>
      </c>
      <c r="AJ311" s="14">
        <v>23.7</v>
      </c>
      <c r="AK311" s="21">
        <v>10.15</v>
      </c>
      <c r="AL311" s="21">
        <v>0</v>
      </c>
      <c r="AM311" s="21">
        <v>1.6666666699999999E-2</v>
      </c>
      <c r="AN311" s="21">
        <v>10.166666666699999</v>
      </c>
      <c r="AQ311" s="18" t="str">
        <f t="shared" si="19"/>
        <v xml:space="preserve"> </v>
      </c>
    </row>
    <row r="312" spans="1:44" x14ac:dyDescent="0.2">
      <c r="A312" s="12" t="s">
        <v>1104</v>
      </c>
      <c r="B312" s="12" t="s">
        <v>857</v>
      </c>
      <c r="C312" t="s">
        <v>529</v>
      </c>
      <c r="D312" s="12" t="s">
        <v>170</v>
      </c>
      <c r="E312">
        <v>13</v>
      </c>
      <c r="F312">
        <v>0</v>
      </c>
      <c r="G312">
        <v>2</v>
      </c>
      <c r="H312">
        <v>-3</v>
      </c>
      <c r="I312">
        <v>2</v>
      </c>
      <c r="J312">
        <v>1</v>
      </c>
      <c r="K312">
        <v>44</v>
      </c>
      <c r="L312">
        <v>42</v>
      </c>
      <c r="M312" s="13">
        <f t="shared" si="16"/>
        <v>0.51162790697674421</v>
      </c>
      <c r="N312" s="14">
        <v>26.6</v>
      </c>
      <c r="O312" s="14">
        <v>32.5</v>
      </c>
      <c r="P312" s="14">
        <v>22.6</v>
      </c>
      <c r="Q312" s="21">
        <v>6.7166666667000001</v>
      </c>
      <c r="R312" s="21">
        <v>0</v>
      </c>
      <c r="S312" s="21">
        <v>2.2666666666999999</v>
      </c>
      <c r="T312" s="21">
        <v>9</v>
      </c>
      <c r="W312" s="18" t="str">
        <f t="shared" si="17"/>
        <v xml:space="preserve"> </v>
      </c>
      <c r="Y312">
        <v>7</v>
      </c>
      <c r="Z312">
        <v>0</v>
      </c>
      <c r="AA312">
        <v>0</v>
      </c>
      <c r="AB312">
        <v>0</v>
      </c>
      <c r="AC312">
        <v>2</v>
      </c>
      <c r="AD312">
        <v>1</v>
      </c>
      <c r="AE312">
        <v>35</v>
      </c>
      <c r="AF312">
        <v>29</v>
      </c>
      <c r="AG312" s="13">
        <f t="shared" si="18"/>
        <v>0.546875</v>
      </c>
      <c r="AH312" s="14">
        <v>25.5</v>
      </c>
      <c r="AI312" s="14">
        <v>31</v>
      </c>
      <c r="AJ312" s="14">
        <v>21.7</v>
      </c>
      <c r="AK312" s="21">
        <v>8.3833333332999995</v>
      </c>
      <c r="AL312" s="21">
        <v>0</v>
      </c>
      <c r="AM312" s="21">
        <v>2.1833333333000002</v>
      </c>
      <c r="AN312" s="21">
        <v>10.583333333300001</v>
      </c>
      <c r="AQ312" s="18" t="str">
        <f t="shared" si="19"/>
        <v xml:space="preserve"> </v>
      </c>
    </row>
    <row r="313" spans="1:44" x14ac:dyDescent="0.2">
      <c r="A313" s="12" t="s">
        <v>1586</v>
      </c>
      <c r="B313" s="12" t="s">
        <v>1587</v>
      </c>
      <c r="C313" t="s">
        <v>131</v>
      </c>
      <c r="D313" s="12" t="s">
        <v>178</v>
      </c>
      <c r="E313">
        <v>2</v>
      </c>
      <c r="F313">
        <v>0</v>
      </c>
      <c r="G313">
        <v>0</v>
      </c>
      <c r="H313">
        <v>-2</v>
      </c>
      <c r="I313">
        <v>0</v>
      </c>
      <c r="J313">
        <v>0</v>
      </c>
      <c r="K313">
        <v>0</v>
      </c>
      <c r="L313">
        <v>0</v>
      </c>
      <c r="M313" s="13">
        <f t="shared" si="16"/>
        <v>0</v>
      </c>
      <c r="N313" s="14">
        <v>27.8</v>
      </c>
      <c r="O313" s="14">
        <v>33.6</v>
      </c>
      <c r="P313" s="14">
        <v>23.8</v>
      </c>
      <c r="Q313" s="21">
        <v>14.3833333333</v>
      </c>
      <c r="R313" s="21">
        <v>8.3333333300000006E-2</v>
      </c>
      <c r="S313" s="21">
        <v>0</v>
      </c>
      <c r="T313" s="21">
        <v>14.4666666667</v>
      </c>
      <c r="W313" s="18" t="str">
        <f t="shared" si="17"/>
        <v xml:space="preserve"> </v>
      </c>
      <c r="Y313">
        <v>5</v>
      </c>
      <c r="Z313">
        <v>0</v>
      </c>
      <c r="AA313">
        <v>1</v>
      </c>
      <c r="AB313">
        <v>2</v>
      </c>
      <c r="AC313">
        <v>2</v>
      </c>
      <c r="AD313">
        <v>1</v>
      </c>
      <c r="AE313">
        <v>0</v>
      </c>
      <c r="AF313">
        <v>0</v>
      </c>
      <c r="AG313" s="13">
        <f t="shared" si="18"/>
        <v>0</v>
      </c>
      <c r="AH313" s="14">
        <v>28.2</v>
      </c>
      <c r="AI313" s="14">
        <v>33.4</v>
      </c>
      <c r="AJ313" s="14">
        <v>24.7</v>
      </c>
      <c r="AK313" s="21">
        <v>12.2833333333</v>
      </c>
      <c r="AL313" s="21">
        <v>1.0166666666999999</v>
      </c>
      <c r="AM313" s="21">
        <v>6.6666666700000002E-2</v>
      </c>
      <c r="AN313" s="21">
        <v>13.3666666667</v>
      </c>
      <c r="AQ313" s="18" t="str">
        <f t="shared" si="19"/>
        <v xml:space="preserve"> </v>
      </c>
    </row>
    <row r="314" spans="1:44" x14ac:dyDescent="0.2">
      <c r="A314" s="12" t="s">
        <v>474</v>
      </c>
      <c r="B314" s="12" t="s">
        <v>1591</v>
      </c>
      <c r="C314" t="s">
        <v>210</v>
      </c>
      <c r="D314" s="12" t="s">
        <v>178</v>
      </c>
      <c r="E314">
        <v>33</v>
      </c>
      <c r="F314">
        <v>4</v>
      </c>
      <c r="G314">
        <v>12</v>
      </c>
      <c r="H314">
        <v>-2</v>
      </c>
      <c r="I314">
        <v>40</v>
      </c>
      <c r="J314">
        <v>16</v>
      </c>
      <c r="K314">
        <v>0</v>
      </c>
      <c r="L314">
        <v>0</v>
      </c>
      <c r="M314" s="13">
        <f t="shared" si="16"/>
        <v>0</v>
      </c>
      <c r="N314" s="14">
        <v>28.5</v>
      </c>
      <c r="O314" s="14">
        <v>33.299999999999997</v>
      </c>
      <c r="P314" s="14">
        <v>25.3</v>
      </c>
      <c r="Q314" s="21">
        <v>20.133333333300001</v>
      </c>
      <c r="R314" s="21">
        <v>2.7666666666999999</v>
      </c>
      <c r="S314" s="21">
        <v>0.61666666670000003</v>
      </c>
      <c r="T314" s="21">
        <v>23.5333333333</v>
      </c>
      <c r="U314">
        <v>0</v>
      </c>
      <c r="V314">
        <v>0</v>
      </c>
      <c r="W314" s="18" t="str">
        <f t="shared" si="17"/>
        <v xml:space="preserve"> </v>
      </c>
      <c r="X314">
        <v>0</v>
      </c>
      <c r="Y314">
        <v>37</v>
      </c>
      <c r="Z314">
        <v>5</v>
      </c>
      <c r="AA314">
        <v>17</v>
      </c>
      <c r="AB314">
        <v>-14</v>
      </c>
      <c r="AC314">
        <v>24</v>
      </c>
      <c r="AD314">
        <v>12</v>
      </c>
      <c r="AE314">
        <v>0</v>
      </c>
      <c r="AF314">
        <v>0</v>
      </c>
      <c r="AG314" s="13">
        <f t="shared" si="18"/>
        <v>0</v>
      </c>
      <c r="AH314" s="14">
        <v>28.5</v>
      </c>
      <c r="AI314" s="14">
        <v>33.1</v>
      </c>
      <c r="AJ314" s="14">
        <v>25.5</v>
      </c>
      <c r="AK314" s="21">
        <v>18.866666666699999</v>
      </c>
      <c r="AL314" s="21">
        <v>2.75</v>
      </c>
      <c r="AM314" s="21">
        <v>0.36666666670000003</v>
      </c>
      <c r="AN314" s="21">
        <v>22</v>
      </c>
      <c r="AO314">
        <v>1</v>
      </c>
      <c r="AP314">
        <v>0</v>
      </c>
      <c r="AQ314" s="18">
        <f t="shared" si="19"/>
        <v>0</v>
      </c>
      <c r="AR314">
        <v>0</v>
      </c>
    </row>
    <row r="315" spans="1:44" x14ac:dyDescent="0.2">
      <c r="A315" s="12" t="s">
        <v>1595</v>
      </c>
      <c r="B315" s="12" t="s">
        <v>1596</v>
      </c>
      <c r="C315" t="s">
        <v>432</v>
      </c>
      <c r="D315" s="12" t="s">
        <v>178</v>
      </c>
      <c r="E315">
        <v>41</v>
      </c>
      <c r="F315">
        <v>6</v>
      </c>
      <c r="G315">
        <v>9</v>
      </c>
      <c r="H315">
        <v>6</v>
      </c>
      <c r="I315">
        <v>14</v>
      </c>
      <c r="J315">
        <v>7</v>
      </c>
      <c r="K315">
        <v>0</v>
      </c>
      <c r="L315">
        <v>0</v>
      </c>
      <c r="M315" s="13">
        <f t="shared" si="16"/>
        <v>0</v>
      </c>
      <c r="N315" s="14">
        <v>29.2</v>
      </c>
      <c r="O315" s="14">
        <v>33.200000000000003</v>
      </c>
      <c r="P315" s="14">
        <v>26.5</v>
      </c>
      <c r="Q315" s="21">
        <v>18.350000000000001</v>
      </c>
      <c r="R315" s="21">
        <v>2.4666666667000001</v>
      </c>
      <c r="S315" s="21">
        <v>3.7333333333000001</v>
      </c>
      <c r="T315" s="21">
        <v>24.566666666700002</v>
      </c>
      <c r="W315" s="18" t="str">
        <f t="shared" si="17"/>
        <v xml:space="preserve"> </v>
      </c>
      <c r="Y315">
        <v>41</v>
      </c>
      <c r="Z315">
        <v>2</v>
      </c>
      <c r="AA315">
        <v>15</v>
      </c>
      <c r="AB315">
        <v>-3</v>
      </c>
      <c r="AC315">
        <v>18</v>
      </c>
      <c r="AD315">
        <v>9</v>
      </c>
      <c r="AE315">
        <v>0</v>
      </c>
      <c r="AF315">
        <v>0</v>
      </c>
      <c r="AG315" s="13">
        <f t="shared" si="18"/>
        <v>0</v>
      </c>
      <c r="AH315" s="14">
        <v>29</v>
      </c>
      <c r="AI315" s="14">
        <v>33.299999999999997</v>
      </c>
      <c r="AJ315" s="14">
        <v>26</v>
      </c>
      <c r="AK315" s="21">
        <v>18.9666666667</v>
      </c>
      <c r="AL315" s="21">
        <v>2.2333333333000001</v>
      </c>
      <c r="AM315" s="21">
        <v>3.3666666667</v>
      </c>
      <c r="AN315" s="21">
        <v>24.583333333300001</v>
      </c>
      <c r="AQ315" s="18" t="str">
        <f t="shared" si="19"/>
        <v xml:space="preserve"> </v>
      </c>
    </row>
    <row r="316" spans="1:44" x14ac:dyDescent="0.2">
      <c r="A316" s="12" t="s">
        <v>336</v>
      </c>
      <c r="B316" s="12" t="s">
        <v>1596</v>
      </c>
      <c r="C316" t="s">
        <v>684</v>
      </c>
      <c r="D316" s="12" t="s">
        <v>178</v>
      </c>
      <c r="E316">
        <v>19</v>
      </c>
      <c r="F316">
        <v>1</v>
      </c>
      <c r="G316">
        <v>2</v>
      </c>
      <c r="H316">
        <v>7</v>
      </c>
      <c r="I316">
        <v>25</v>
      </c>
      <c r="J316">
        <v>7</v>
      </c>
      <c r="K316">
        <v>0</v>
      </c>
      <c r="L316">
        <v>0</v>
      </c>
      <c r="M316" s="13">
        <f t="shared" si="16"/>
        <v>0</v>
      </c>
      <c r="N316" s="14">
        <v>28</v>
      </c>
      <c r="O316" s="14">
        <v>33</v>
      </c>
      <c r="P316" s="14">
        <v>24.6</v>
      </c>
      <c r="Q316" s="21">
        <v>12.2833333333</v>
      </c>
      <c r="R316" s="21">
        <v>0.31666666669999999</v>
      </c>
      <c r="S316" s="21">
        <v>2.9666666667000001</v>
      </c>
      <c r="T316" s="21">
        <v>15.5666666667</v>
      </c>
      <c r="W316" s="18" t="str">
        <f t="shared" si="17"/>
        <v xml:space="preserve"> </v>
      </c>
      <c r="Y316">
        <v>19</v>
      </c>
      <c r="Z316">
        <v>1</v>
      </c>
      <c r="AA316">
        <v>2</v>
      </c>
      <c r="AB316">
        <v>-1</v>
      </c>
      <c r="AC316">
        <v>22</v>
      </c>
      <c r="AD316">
        <v>10</v>
      </c>
      <c r="AE316">
        <v>0</v>
      </c>
      <c r="AF316">
        <v>1</v>
      </c>
      <c r="AG316" s="13">
        <f t="shared" si="18"/>
        <v>0</v>
      </c>
      <c r="AH316" s="14">
        <v>27.5</v>
      </c>
      <c r="AI316" s="14">
        <v>31.8</v>
      </c>
      <c r="AJ316" s="14">
        <v>24.5</v>
      </c>
      <c r="AK316" s="21">
        <v>13.516666666700001</v>
      </c>
      <c r="AL316" s="21">
        <v>0.25</v>
      </c>
      <c r="AM316" s="21">
        <v>2.4</v>
      </c>
      <c r="AN316" s="21">
        <v>16.183333333299998</v>
      </c>
      <c r="AQ316" s="18" t="str">
        <f t="shared" si="19"/>
        <v xml:space="preserve"> </v>
      </c>
    </row>
    <row r="317" spans="1:44" x14ac:dyDescent="0.2">
      <c r="A317" s="12" t="s">
        <v>1380</v>
      </c>
      <c r="B317" s="12" t="s">
        <v>1601</v>
      </c>
      <c r="C317" t="s">
        <v>529</v>
      </c>
      <c r="D317" s="12" t="s">
        <v>123</v>
      </c>
      <c r="E317">
        <v>37</v>
      </c>
      <c r="F317">
        <v>0</v>
      </c>
      <c r="G317">
        <v>3</v>
      </c>
      <c r="H317">
        <v>-13</v>
      </c>
      <c r="I317">
        <v>10</v>
      </c>
      <c r="J317">
        <v>5</v>
      </c>
      <c r="K317">
        <v>7</v>
      </c>
      <c r="L317">
        <v>13</v>
      </c>
      <c r="M317" s="13">
        <f t="shared" si="16"/>
        <v>0.35</v>
      </c>
      <c r="N317" s="14">
        <v>28.8</v>
      </c>
      <c r="O317" s="14">
        <v>32.799999999999997</v>
      </c>
      <c r="P317" s="14">
        <v>26.2</v>
      </c>
      <c r="Q317" s="21">
        <v>12.4333333333</v>
      </c>
      <c r="R317" s="21">
        <v>0.45</v>
      </c>
      <c r="S317" s="21">
        <v>0.85</v>
      </c>
      <c r="T317" s="21">
        <v>13.733333333299999</v>
      </c>
      <c r="W317" s="18" t="str">
        <f t="shared" si="17"/>
        <v xml:space="preserve"> </v>
      </c>
      <c r="Y317">
        <v>39</v>
      </c>
      <c r="Z317">
        <v>6</v>
      </c>
      <c r="AA317">
        <v>8</v>
      </c>
      <c r="AB317">
        <v>-2</v>
      </c>
      <c r="AC317">
        <v>31</v>
      </c>
      <c r="AD317">
        <v>11</v>
      </c>
      <c r="AE317">
        <v>15</v>
      </c>
      <c r="AF317">
        <v>24</v>
      </c>
      <c r="AG317" s="13">
        <f t="shared" si="18"/>
        <v>0.38461538461538464</v>
      </c>
      <c r="AH317" s="14">
        <v>27.5</v>
      </c>
      <c r="AI317" s="14">
        <v>31.9</v>
      </c>
      <c r="AJ317" s="14">
        <v>24.5</v>
      </c>
      <c r="AK317" s="21">
        <v>11.8</v>
      </c>
      <c r="AL317" s="21">
        <v>0.4</v>
      </c>
      <c r="AM317" s="21">
        <v>1.5333333332999999</v>
      </c>
      <c r="AN317" s="21">
        <v>13.733333333299999</v>
      </c>
      <c r="AQ317" s="18" t="str">
        <f t="shared" si="19"/>
        <v xml:space="preserve"> </v>
      </c>
    </row>
    <row r="318" spans="1:44" x14ac:dyDescent="0.2">
      <c r="A318" s="12" t="s">
        <v>1564</v>
      </c>
      <c r="B318" s="12" t="s">
        <v>1605</v>
      </c>
      <c r="C318" t="s">
        <v>139</v>
      </c>
      <c r="D318" s="12" t="s">
        <v>170</v>
      </c>
      <c r="E318">
        <v>10</v>
      </c>
      <c r="F318">
        <v>0</v>
      </c>
      <c r="G318">
        <v>1</v>
      </c>
      <c r="H318">
        <v>-3</v>
      </c>
      <c r="I318">
        <v>0</v>
      </c>
      <c r="J318">
        <v>0</v>
      </c>
      <c r="K318">
        <v>28</v>
      </c>
      <c r="L318">
        <v>24</v>
      </c>
      <c r="M318" s="13">
        <f t="shared" si="16"/>
        <v>0.53846153846153844</v>
      </c>
      <c r="N318" s="14">
        <v>26.6</v>
      </c>
      <c r="O318" s="14">
        <v>31.7</v>
      </c>
      <c r="P318" s="14">
        <v>23.2</v>
      </c>
      <c r="Q318" s="21">
        <v>9.1666666666999994</v>
      </c>
      <c r="R318" s="21">
        <v>0.8</v>
      </c>
      <c r="S318" s="21">
        <v>0</v>
      </c>
      <c r="T318" s="21">
        <v>9.9833333332999992</v>
      </c>
      <c r="W318" s="18" t="str">
        <f t="shared" si="17"/>
        <v xml:space="preserve"> </v>
      </c>
      <c r="Y318">
        <v>8</v>
      </c>
      <c r="Z318">
        <v>2</v>
      </c>
      <c r="AA318">
        <v>0</v>
      </c>
      <c r="AB318">
        <v>0</v>
      </c>
      <c r="AC318">
        <v>2</v>
      </c>
      <c r="AD318">
        <v>1</v>
      </c>
      <c r="AE318">
        <v>25</v>
      </c>
      <c r="AF318">
        <v>26</v>
      </c>
      <c r="AG318" s="13">
        <f t="shared" si="18"/>
        <v>0.49019607843137253</v>
      </c>
      <c r="AH318" s="14">
        <v>28</v>
      </c>
      <c r="AI318" s="14">
        <v>32.299999999999997</v>
      </c>
      <c r="AJ318" s="14">
        <v>25.1</v>
      </c>
      <c r="AK318" s="21">
        <v>12.1333333333</v>
      </c>
      <c r="AL318" s="21">
        <v>1.0833333332999999</v>
      </c>
      <c r="AM318" s="21">
        <v>0</v>
      </c>
      <c r="AN318" s="21">
        <v>13.233333333299999</v>
      </c>
      <c r="AQ318" s="18" t="str">
        <f t="shared" si="19"/>
        <v xml:space="preserve"> </v>
      </c>
    </row>
    <row r="319" spans="1:44" x14ac:dyDescent="0.2">
      <c r="A319" s="12" t="s">
        <v>287</v>
      </c>
      <c r="B319" s="12" t="s">
        <v>1609</v>
      </c>
      <c r="C319" t="s">
        <v>162</v>
      </c>
      <c r="D319" s="12" t="s">
        <v>178</v>
      </c>
      <c r="E319">
        <v>40</v>
      </c>
      <c r="F319">
        <v>1</v>
      </c>
      <c r="G319">
        <v>8</v>
      </c>
      <c r="H319">
        <v>7</v>
      </c>
      <c r="I319">
        <v>29</v>
      </c>
      <c r="J319">
        <v>11</v>
      </c>
      <c r="K319">
        <v>0</v>
      </c>
      <c r="L319">
        <v>0</v>
      </c>
      <c r="M319" s="13">
        <f t="shared" si="16"/>
        <v>0</v>
      </c>
      <c r="N319" s="14">
        <v>28.6</v>
      </c>
      <c r="O319" s="14">
        <v>32.9</v>
      </c>
      <c r="P319" s="14">
        <v>25.8</v>
      </c>
      <c r="Q319" s="21">
        <v>16.05</v>
      </c>
      <c r="R319" s="21">
        <v>6.6666666700000002E-2</v>
      </c>
      <c r="S319" s="21">
        <v>2.5833333333000001</v>
      </c>
      <c r="T319" s="21">
        <v>18.7</v>
      </c>
      <c r="W319" s="18" t="str">
        <f t="shared" si="17"/>
        <v xml:space="preserve"> </v>
      </c>
      <c r="Y319">
        <v>38</v>
      </c>
      <c r="Z319">
        <v>0</v>
      </c>
      <c r="AA319">
        <v>5</v>
      </c>
      <c r="AB319">
        <v>-13</v>
      </c>
      <c r="AC319">
        <v>26</v>
      </c>
      <c r="AD319">
        <v>13</v>
      </c>
      <c r="AE319">
        <v>0</v>
      </c>
      <c r="AF319">
        <v>0</v>
      </c>
      <c r="AG319" s="13">
        <f t="shared" si="18"/>
        <v>0</v>
      </c>
      <c r="AH319" s="14">
        <v>28.6</v>
      </c>
      <c r="AI319" s="14">
        <v>32.700000000000003</v>
      </c>
      <c r="AJ319" s="14">
        <v>25.9</v>
      </c>
      <c r="AK319" s="21">
        <v>16.7166666667</v>
      </c>
      <c r="AL319" s="21">
        <v>3.3333333300000004E-2</v>
      </c>
      <c r="AM319" s="21">
        <v>2.75</v>
      </c>
      <c r="AN319" s="21">
        <v>19.516666666700001</v>
      </c>
      <c r="AQ319" s="18" t="str">
        <f t="shared" si="19"/>
        <v xml:space="preserve"> </v>
      </c>
    </row>
    <row r="320" spans="1:44" x14ac:dyDescent="0.2">
      <c r="A320" s="12" t="s">
        <v>556</v>
      </c>
      <c r="B320" s="12" t="s">
        <v>1613</v>
      </c>
      <c r="C320" t="s">
        <v>529</v>
      </c>
      <c r="D320" s="12" t="s">
        <v>178</v>
      </c>
      <c r="E320">
        <v>28</v>
      </c>
      <c r="F320">
        <v>0</v>
      </c>
      <c r="G320">
        <v>3</v>
      </c>
      <c r="H320">
        <v>10</v>
      </c>
      <c r="I320">
        <v>36</v>
      </c>
      <c r="J320">
        <v>15</v>
      </c>
      <c r="K320">
        <v>0</v>
      </c>
      <c r="L320">
        <v>0</v>
      </c>
      <c r="M320" s="13">
        <f t="shared" si="16"/>
        <v>0</v>
      </c>
      <c r="N320" s="14">
        <v>28.6</v>
      </c>
      <c r="O320" s="14">
        <v>32.799999999999997</v>
      </c>
      <c r="P320" s="14">
        <v>25.8</v>
      </c>
      <c r="Q320" s="21">
        <v>14.6</v>
      </c>
      <c r="R320" s="21">
        <v>0.1</v>
      </c>
      <c r="S320" s="21">
        <v>2.7833333332999999</v>
      </c>
      <c r="T320" s="21">
        <v>17.5</v>
      </c>
      <c r="W320" s="18" t="str">
        <f t="shared" si="17"/>
        <v xml:space="preserve"> </v>
      </c>
      <c r="Y320">
        <v>29</v>
      </c>
      <c r="Z320">
        <v>2</v>
      </c>
      <c r="AA320">
        <v>6</v>
      </c>
      <c r="AB320">
        <v>-1</v>
      </c>
      <c r="AC320">
        <v>28</v>
      </c>
      <c r="AD320">
        <v>14</v>
      </c>
      <c r="AE320">
        <v>0</v>
      </c>
      <c r="AF320">
        <v>0</v>
      </c>
      <c r="AG320" s="13">
        <f t="shared" si="18"/>
        <v>0</v>
      </c>
      <c r="AH320" s="14">
        <v>28.1</v>
      </c>
      <c r="AI320" s="14">
        <v>32.299999999999997</v>
      </c>
      <c r="AJ320" s="14">
        <v>25.2</v>
      </c>
      <c r="AK320" s="21">
        <v>14.15</v>
      </c>
      <c r="AL320" s="21">
        <v>0.1333333333</v>
      </c>
      <c r="AM320" s="21">
        <v>3.2333333333000001</v>
      </c>
      <c r="AN320" s="21">
        <v>17.516666666700001</v>
      </c>
      <c r="AQ320" s="18" t="str">
        <f t="shared" si="19"/>
        <v xml:space="preserve"> </v>
      </c>
    </row>
    <row r="321" spans="1:44" x14ac:dyDescent="0.2">
      <c r="A321" s="12" t="s">
        <v>1617</v>
      </c>
      <c r="B321" s="12" t="s">
        <v>1618</v>
      </c>
      <c r="C321" t="s">
        <v>271</v>
      </c>
      <c r="D321" s="12" t="s">
        <v>178</v>
      </c>
      <c r="E321">
        <v>34</v>
      </c>
      <c r="F321">
        <v>1</v>
      </c>
      <c r="G321">
        <v>9</v>
      </c>
      <c r="H321">
        <v>1</v>
      </c>
      <c r="I321">
        <v>71</v>
      </c>
      <c r="J321">
        <v>26</v>
      </c>
      <c r="K321">
        <v>0</v>
      </c>
      <c r="L321">
        <v>0</v>
      </c>
      <c r="M321" s="13">
        <f t="shared" si="16"/>
        <v>0</v>
      </c>
      <c r="N321" s="14">
        <v>29</v>
      </c>
      <c r="O321" s="14">
        <v>33.4</v>
      </c>
      <c r="P321" s="14">
        <v>26.1</v>
      </c>
      <c r="Q321" s="21">
        <v>16.883333333300001</v>
      </c>
      <c r="R321" s="21">
        <v>0.63333333329999997</v>
      </c>
      <c r="S321" s="21">
        <v>1.4333333333</v>
      </c>
      <c r="T321" s="21">
        <v>18.9666666667</v>
      </c>
      <c r="W321" s="18" t="str">
        <f t="shared" si="17"/>
        <v xml:space="preserve"> </v>
      </c>
      <c r="Y321">
        <v>39</v>
      </c>
      <c r="Z321">
        <v>2</v>
      </c>
      <c r="AA321">
        <v>10</v>
      </c>
      <c r="AB321">
        <v>1</v>
      </c>
      <c r="AC321">
        <v>81</v>
      </c>
      <c r="AD321">
        <v>24</v>
      </c>
      <c r="AE321">
        <v>0</v>
      </c>
      <c r="AF321">
        <v>0</v>
      </c>
      <c r="AG321" s="13">
        <f t="shared" si="18"/>
        <v>0</v>
      </c>
      <c r="AH321" s="14">
        <v>29.1</v>
      </c>
      <c r="AI321" s="14">
        <v>33.4</v>
      </c>
      <c r="AJ321" s="14">
        <v>26.3</v>
      </c>
      <c r="AK321" s="21">
        <v>16.383333333300001</v>
      </c>
      <c r="AL321" s="21">
        <v>0.9</v>
      </c>
      <c r="AM321" s="21">
        <v>1.9666666667000001</v>
      </c>
      <c r="AN321" s="21">
        <v>19.25</v>
      </c>
      <c r="AQ321" s="18" t="str">
        <f t="shared" si="19"/>
        <v xml:space="preserve"> </v>
      </c>
    </row>
    <row r="322" spans="1:44" x14ac:dyDescent="0.2">
      <c r="A322" s="12" t="s">
        <v>891</v>
      </c>
      <c r="B322" s="12" t="s">
        <v>1621</v>
      </c>
      <c r="C322" t="s">
        <v>317</v>
      </c>
      <c r="D322" s="12" t="s">
        <v>178</v>
      </c>
      <c r="E322">
        <v>32</v>
      </c>
      <c r="F322">
        <v>3</v>
      </c>
      <c r="G322">
        <v>6</v>
      </c>
      <c r="H322">
        <v>3</v>
      </c>
      <c r="I322">
        <v>37</v>
      </c>
      <c r="J322">
        <v>10</v>
      </c>
      <c r="K322">
        <v>0</v>
      </c>
      <c r="L322">
        <v>0</v>
      </c>
      <c r="M322" s="13">
        <f t="shared" ref="M322:M385" si="20">K322/MAX(1,K322+L322)</f>
        <v>0</v>
      </c>
      <c r="N322" s="14">
        <v>27.9</v>
      </c>
      <c r="O322" s="14">
        <v>32.799999999999997</v>
      </c>
      <c r="P322" s="14">
        <v>24.7</v>
      </c>
      <c r="Q322" s="21">
        <v>15.083333333300001</v>
      </c>
      <c r="R322" s="21">
        <v>0.7</v>
      </c>
      <c r="S322" s="21">
        <v>2.0833333333000001</v>
      </c>
      <c r="T322" s="21">
        <v>17.883333333300001</v>
      </c>
      <c r="W322" s="18" t="str">
        <f t="shared" ref="W322:W385" si="21">IF(U322&gt;0,V322/U322," ")</f>
        <v xml:space="preserve"> </v>
      </c>
      <c r="Y322">
        <v>33</v>
      </c>
      <c r="Z322">
        <v>0</v>
      </c>
      <c r="AA322">
        <v>0</v>
      </c>
      <c r="AB322">
        <v>-10</v>
      </c>
      <c r="AC322">
        <v>77</v>
      </c>
      <c r="AD322">
        <v>19</v>
      </c>
      <c r="AE322">
        <v>0</v>
      </c>
      <c r="AF322">
        <v>0</v>
      </c>
      <c r="AG322" s="13">
        <f t="shared" ref="AG322:AG385" si="22">AE322/MAX(1,AE322+AF322)</f>
        <v>0</v>
      </c>
      <c r="AH322" s="14">
        <v>28.4</v>
      </c>
      <c r="AI322" s="14">
        <v>32.9</v>
      </c>
      <c r="AJ322" s="14">
        <v>25.4</v>
      </c>
      <c r="AK322" s="21">
        <v>15.25</v>
      </c>
      <c r="AL322" s="21">
        <v>1</v>
      </c>
      <c r="AM322" s="21">
        <v>1.7833333332999999</v>
      </c>
      <c r="AN322" s="21">
        <v>18.05</v>
      </c>
      <c r="AQ322" s="18" t="str">
        <f t="shared" ref="AQ322:AQ385" si="23">IF(AO322&gt;0,AP322/AO322," ")</f>
        <v xml:space="preserve"> </v>
      </c>
    </row>
    <row r="323" spans="1:44" x14ac:dyDescent="0.2">
      <c r="A323" s="12" t="s">
        <v>1626</v>
      </c>
      <c r="B323" s="12" t="s">
        <v>1627</v>
      </c>
      <c r="C323" t="s">
        <v>330</v>
      </c>
      <c r="D323" s="12" t="s">
        <v>178</v>
      </c>
      <c r="E323">
        <v>34</v>
      </c>
      <c r="F323">
        <v>1</v>
      </c>
      <c r="G323">
        <v>3</v>
      </c>
      <c r="H323">
        <v>12</v>
      </c>
      <c r="I323">
        <v>24</v>
      </c>
      <c r="J323">
        <v>7</v>
      </c>
      <c r="K323">
        <v>0</v>
      </c>
      <c r="L323">
        <v>0</v>
      </c>
      <c r="M323" s="13">
        <f t="shared" si="20"/>
        <v>0</v>
      </c>
      <c r="N323" s="14">
        <v>27.7</v>
      </c>
      <c r="O323" s="14">
        <v>32.799999999999997</v>
      </c>
      <c r="P323" s="14">
        <v>24.3</v>
      </c>
      <c r="Q323" s="21">
        <v>14.0333333333</v>
      </c>
      <c r="R323" s="21">
        <v>1.6666666699999999E-2</v>
      </c>
      <c r="S323" s="21">
        <v>2.5166666666999999</v>
      </c>
      <c r="T323" s="21">
        <v>16.600000000000001</v>
      </c>
      <c r="W323" s="18" t="str">
        <f t="shared" si="21"/>
        <v xml:space="preserve"> </v>
      </c>
      <c r="Y323">
        <v>34</v>
      </c>
      <c r="Z323">
        <v>0</v>
      </c>
      <c r="AA323">
        <v>5</v>
      </c>
      <c r="AB323">
        <v>-9</v>
      </c>
      <c r="AC323">
        <v>22</v>
      </c>
      <c r="AD323">
        <v>7</v>
      </c>
      <c r="AE323">
        <v>0</v>
      </c>
      <c r="AF323">
        <v>0</v>
      </c>
      <c r="AG323" s="13">
        <f t="shared" si="22"/>
        <v>0</v>
      </c>
      <c r="AH323" s="14">
        <v>28.2</v>
      </c>
      <c r="AI323" s="14">
        <v>32.700000000000003</v>
      </c>
      <c r="AJ323" s="14">
        <v>25.2</v>
      </c>
      <c r="AK323" s="21">
        <v>14.7833333333</v>
      </c>
      <c r="AL323" s="21">
        <v>6.6666666700000002E-2</v>
      </c>
      <c r="AM323" s="21">
        <v>3.0833333333000001</v>
      </c>
      <c r="AN323" s="21">
        <v>17.95</v>
      </c>
      <c r="AQ323" s="18" t="str">
        <f t="shared" si="23"/>
        <v xml:space="preserve"> </v>
      </c>
    </row>
    <row r="324" spans="1:44" x14ac:dyDescent="0.2">
      <c r="A324" s="12" t="s">
        <v>1631</v>
      </c>
      <c r="B324" s="12" t="s">
        <v>1632</v>
      </c>
      <c r="C324" t="s">
        <v>112</v>
      </c>
      <c r="D324" s="12" t="s">
        <v>178</v>
      </c>
      <c r="E324">
        <v>40</v>
      </c>
      <c r="F324">
        <v>1</v>
      </c>
      <c r="G324">
        <v>7</v>
      </c>
      <c r="H324">
        <v>6</v>
      </c>
      <c r="I324">
        <v>18</v>
      </c>
      <c r="J324">
        <v>9</v>
      </c>
      <c r="K324">
        <v>0</v>
      </c>
      <c r="L324">
        <v>0</v>
      </c>
      <c r="M324" s="13">
        <f t="shared" si="20"/>
        <v>0</v>
      </c>
      <c r="N324" s="14">
        <v>30.1</v>
      </c>
      <c r="O324" s="14">
        <v>34</v>
      </c>
      <c r="P324" s="14">
        <v>27.5</v>
      </c>
      <c r="Q324" s="21">
        <v>16.433333333299998</v>
      </c>
      <c r="R324" s="21">
        <v>8.3333333300000006E-2</v>
      </c>
      <c r="S324" s="21">
        <v>2.35</v>
      </c>
      <c r="T324" s="21">
        <v>18.899999999999999</v>
      </c>
      <c r="W324" s="18" t="str">
        <f t="shared" si="21"/>
        <v xml:space="preserve"> </v>
      </c>
      <c r="Y324">
        <v>40</v>
      </c>
      <c r="Z324">
        <v>2</v>
      </c>
      <c r="AA324">
        <v>7</v>
      </c>
      <c r="AB324">
        <v>6</v>
      </c>
      <c r="AC324">
        <v>16</v>
      </c>
      <c r="AD324">
        <v>8</v>
      </c>
      <c r="AE324">
        <v>0</v>
      </c>
      <c r="AF324">
        <v>0</v>
      </c>
      <c r="AG324" s="13">
        <f t="shared" si="22"/>
        <v>0</v>
      </c>
      <c r="AH324" s="14">
        <v>29.9</v>
      </c>
      <c r="AI324" s="14">
        <v>33.6</v>
      </c>
      <c r="AJ324" s="14">
        <v>27.4</v>
      </c>
      <c r="AK324" s="21">
        <v>16.05</v>
      </c>
      <c r="AL324" s="21">
        <v>0.33333333330000003</v>
      </c>
      <c r="AM324" s="21">
        <v>3.5</v>
      </c>
      <c r="AN324" s="21">
        <v>19.916666666699999</v>
      </c>
      <c r="AQ324" s="18" t="str">
        <f t="shared" si="23"/>
        <v xml:space="preserve"> </v>
      </c>
    </row>
    <row r="325" spans="1:44" x14ac:dyDescent="0.2">
      <c r="A325" s="12" t="s">
        <v>891</v>
      </c>
      <c r="B325" s="12" t="s">
        <v>1636</v>
      </c>
      <c r="C325" t="s">
        <v>162</v>
      </c>
      <c r="D325" s="12" t="s">
        <v>178</v>
      </c>
      <c r="E325">
        <v>16</v>
      </c>
      <c r="F325">
        <v>1</v>
      </c>
      <c r="G325">
        <v>4</v>
      </c>
      <c r="H325">
        <v>4</v>
      </c>
      <c r="I325">
        <v>2</v>
      </c>
      <c r="J325">
        <v>1</v>
      </c>
      <c r="K325">
        <v>0</v>
      </c>
      <c r="L325">
        <v>0</v>
      </c>
      <c r="M325" s="13">
        <f t="shared" si="20"/>
        <v>0</v>
      </c>
      <c r="N325" s="14">
        <v>27.7</v>
      </c>
      <c r="O325" s="14">
        <v>32.299999999999997</v>
      </c>
      <c r="P325" s="14">
        <v>24.5</v>
      </c>
      <c r="Q325" s="21">
        <v>16.433333333299998</v>
      </c>
      <c r="R325" s="21">
        <v>0.9</v>
      </c>
      <c r="S325" s="21">
        <v>0.86666666670000003</v>
      </c>
      <c r="T325" s="21">
        <v>18.2</v>
      </c>
      <c r="W325" s="18" t="str">
        <f t="shared" si="21"/>
        <v xml:space="preserve"> </v>
      </c>
      <c r="Y325">
        <v>15</v>
      </c>
      <c r="Z325">
        <v>1</v>
      </c>
      <c r="AA325">
        <v>4</v>
      </c>
      <c r="AB325">
        <v>3</v>
      </c>
      <c r="AC325">
        <v>4</v>
      </c>
      <c r="AD325">
        <v>2</v>
      </c>
      <c r="AE325">
        <v>0</v>
      </c>
      <c r="AF325">
        <v>0</v>
      </c>
      <c r="AG325" s="13">
        <f t="shared" si="22"/>
        <v>0</v>
      </c>
      <c r="AH325" s="14">
        <v>27.6</v>
      </c>
      <c r="AI325" s="14">
        <v>32.1</v>
      </c>
      <c r="AJ325" s="14">
        <v>24.5</v>
      </c>
      <c r="AK325" s="21">
        <v>15.733333333299999</v>
      </c>
      <c r="AL325" s="21">
        <v>0.46666666670000001</v>
      </c>
      <c r="AM325" s="21">
        <v>0.56666666669999999</v>
      </c>
      <c r="AN325" s="21">
        <v>16.766666666700001</v>
      </c>
      <c r="AQ325" s="18" t="str">
        <f t="shared" si="23"/>
        <v xml:space="preserve"> </v>
      </c>
    </row>
    <row r="326" spans="1:44" x14ac:dyDescent="0.2">
      <c r="A326" s="12" t="s">
        <v>1631</v>
      </c>
      <c r="B326" s="12" t="s">
        <v>1640</v>
      </c>
      <c r="C326" t="s">
        <v>199</v>
      </c>
      <c r="D326" s="12" t="s">
        <v>156</v>
      </c>
      <c r="E326">
        <v>40</v>
      </c>
      <c r="F326">
        <v>5</v>
      </c>
      <c r="G326">
        <v>10</v>
      </c>
      <c r="H326">
        <v>1</v>
      </c>
      <c r="I326">
        <v>18</v>
      </c>
      <c r="J326">
        <v>9</v>
      </c>
      <c r="K326">
        <v>0</v>
      </c>
      <c r="L326">
        <v>2</v>
      </c>
      <c r="M326" s="13">
        <f t="shared" si="20"/>
        <v>0</v>
      </c>
      <c r="N326" s="14">
        <v>28.5</v>
      </c>
      <c r="O326" s="14">
        <v>33.1</v>
      </c>
      <c r="P326" s="14">
        <v>25.4</v>
      </c>
      <c r="Q326" s="21">
        <v>14.0333333333</v>
      </c>
      <c r="R326" s="21">
        <v>0.2333333333</v>
      </c>
      <c r="S326" s="21">
        <v>1.5333333332999999</v>
      </c>
      <c r="T326" s="21">
        <v>15.8166666667</v>
      </c>
      <c r="W326" s="18" t="str">
        <f t="shared" si="21"/>
        <v xml:space="preserve"> </v>
      </c>
      <c r="Y326">
        <v>32</v>
      </c>
      <c r="Z326">
        <v>12</v>
      </c>
      <c r="AA326">
        <v>6</v>
      </c>
      <c r="AB326">
        <v>7</v>
      </c>
      <c r="AC326">
        <v>26</v>
      </c>
      <c r="AD326">
        <v>13</v>
      </c>
      <c r="AE326">
        <v>0</v>
      </c>
      <c r="AF326">
        <v>3</v>
      </c>
      <c r="AG326" s="13">
        <f t="shared" si="22"/>
        <v>0</v>
      </c>
      <c r="AH326" s="14">
        <v>29.4</v>
      </c>
      <c r="AI326" s="14">
        <v>33.4</v>
      </c>
      <c r="AJ326" s="14">
        <v>26.7</v>
      </c>
      <c r="AK326" s="21">
        <v>13.15</v>
      </c>
      <c r="AL326" s="21">
        <v>0.15</v>
      </c>
      <c r="AM326" s="21">
        <v>1.8333333333000001</v>
      </c>
      <c r="AN326" s="21">
        <v>15.15</v>
      </c>
      <c r="AQ326" s="18" t="str">
        <f t="shared" si="23"/>
        <v xml:space="preserve"> </v>
      </c>
    </row>
    <row r="327" spans="1:44" x14ac:dyDescent="0.2">
      <c r="A327" s="12" t="s">
        <v>1644</v>
      </c>
      <c r="B327" s="12" t="s">
        <v>1645</v>
      </c>
      <c r="C327" t="s">
        <v>382</v>
      </c>
      <c r="D327" s="12" t="s">
        <v>178</v>
      </c>
      <c r="E327">
        <v>41</v>
      </c>
      <c r="F327">
        <v>2</v>
      </c>
      <c r="G327">
        <v>8</v>
      </c>
      <c r="H327">
        <v>4</v>
      </c>
      <c r="I327">
        <v>10</v>
      </c>
      <c r="J327">
        <v>5</v>
      </c>
      <c r="K327">
        <v>0</v>
      </c>
      <c r="L327">
        <v>0</v>
      </c>
      <c r="M327" s="13">
        <f t="shared" si="20"/>
        <v>0</v>
      </c>
      <c r="N327" s="14">
        <v>29</v>
      </c>
      <c r="O327" s="14">
        <v>33.299999999999997</v>
      </c>
      <c r="P327" s="14">
        <v>26.1</v>
      </c>
      <c r="Q327" s="21">
        <v>18.5</v>
      </c>
      <c r="R327" s="21">
        <v>0.60000000000000009</v>
      </c>
      <c r="S327" s="21">
        <v>2.1333333333</v>
      </c>
      <c r="T327" s="21">
        <v>21.25</v>
      </c>
      <c r="W327" s="18" t="str">
        <f t="shared" si="21"/>
        <v xml:space="preserve"> </v>
      </c>
      <c r="Y327">
        <v>41</v>
      </c>
      <c r="Z327">
        <v>2</v>
      </c>
      <c r="AA327">
        <v>3</v>
      </c>
      <c r="AB327">
        <v>-13</v>
      </c>
      <c r="AC327">
        <v>35</v>
      </c>
      <c r="AD327">
        <v>12</v>
      </c>
      <c r="AE327">
        <v>0</v>
      </c>
      <c r="AF327">
        <v>0</v>
      </c>
      <c r="AG327" s="13">
        <f t="shared" si="22"/>
        <v>0</v>
      </c>
      <c r="AH327" s="14">
        <v>28.5</v>
      </c>
      <c r="AI327" s="14">
        <v>32.6</v>
      </c>
      <c r="AJ327" s="14">
        <v>25.7</v>
      </c>
      <c r="AK327" s="21">
        <v>19</v>
      </c>
      <c r="AL327" s="21">
        <v>0.63333333329999997</v>
      </c>
      <c r="AM327" s="21">
        <v>1.9500000000000002</v>
      </c>
      <c r="AN327" s="21">
        <v>21.6</v>
      </c>
      <c r="AQ327" s="18" t="str">
        <f t="shared" si="23"/>
        <v xml:space="preserve"> </v>
      </c>
    </row>
    <row r="328" spans="1:44" x14ac:dyDescent="0.2">
      <c r="A328" s="12" t="s">
        <v>336</v>
      </c>
      <c r="B328" s="12" t="s">
        <v>1647</v>
      </c>
      <c r="C328" t="s">
        <v>169</v>
      </c>
      <c r="D328" s="12" t="s">
        <v>546</v>
      </c>
      <c r="E328">
        <v>25</v>
      </c>
      <c r="F328">
        <v>3</v>
      </c>
      <c r="G328">
        <v>5</v>
      </c>
      <c r="H328">
        <v>-3</v>
      </c>
      <c r="I328">
        <v>2</v>
      </c>
      <c r="J328">
        <v>1</v>
      </c>
      <c r="K328">
        <v>1</v>
      </c>
      <c r="L328">
        <v>2</v>
      </c>
      <c r="M328" s="13">
        <f t="shared" si="20"/>
        <v>0.33333333333333331</v>
      </c>
      <c r="N328" s="14">
        <v>27.6</v>
      </c>
      <c r="O328" s="14">
        <v>32.200000000000003</v>
      </c>
      <c r="P328" s="14">
        <v>24.5</v>
      </c>
      <c r="Q328" s="21">
        <v>9.1666666666999994</v>
      </c>
      <c r="R328" s="21">
        <v>8.3333333300000006E-2</v>
      </c>
      <c r="S328" s="21">
        <v>1.0333333333000001</v>
      </c>
      <c r="T328" s="21">
        <v>10.3</v>
      </c>
      <c r="W328" s="18" t="str">
        <f t="shared" si="21"/>
        <v xml:space="preserve"> </v>
      </c>
      <c r="Y328">
        <v>21</v>
      </c>
      <c r="Z328">
        <v>2</v>
      </c>
      <c r="AA328">
        <v>0</v>
      </c>
      <c r="AB328">
        <v>0</v>
      </c>
      <c r="AC328">
        <v>4</v>
      </c>
      <c r="AD328">
        <v>2</v>
      </c>
      <c r="AE328">
        <v>1</v>
      </c>
      <c r="AF328">
        <v>0</v>
      </c>
      <c r="AG328" s="13">
        <f t="shared" si="22"/>
        <v>1</v>
      </c>
      <c r="AH328" s="14">
        <v>27.8</v>
      </c>
      <c r="AI328" s="14">
        <v>31.9</v>
      </c>
      <c r="AJ328" s="14">
        <v>25</v>
      </c>
      <c r="AK328" s="21">
        <v>11.6166666667</v>
      </c>
      <c r="AL328" s="21">
        <v>1.6666666699999999E-2</v>
      </c>
      <c r="AM328" s="21">
        <v>0.9</v>
      </c>
      <c r="AN328" s="21">
        <v>12.55</v>
      </c>
      <c r="AQ328" s="18" t="str">
        <f t="shared" si="23"/>
        <v xml:space="preserve"> </v>
      </c>
    </row>
    <row r="329" spans="1:44" x14ac:dyDescent="0.2">
      <c r="A329" s="12" t="s">
        <v>138</v>
      </c>
      <c r="B329" s="12" t="s">
        <v>1652</v>
      </c>
      <c r="C329" t="s">
        <v>162</v>
      </c>
      <c r="D329" s="12" t="s">
        <v>229</v>
      </c>
      <c r="E329">
        <v>40</v>
      </c>
      <c r="F329">
        <v>3</v>
      </c>
      <c r="G329">
        <v>2</v>
      </c>
      <c r="H329">
        <v>-6</v>
      </c>
      <c r="I329">
        <v>15</v>
      </c>
      <c r="J329">
        <v>6</v>
      </c>
      <c r="K329">
        <v>145</v>
      </c>
      <c r="L329">
        <v>99</v>
      </c>
      <c r="M329" s="13">
        <f t="shared" si="20"/>
        <v>0.59426229508196726</v>
      </c>
      <c r="N329" s="14">
        <v>26.7</v>
      </c>
      <c r="O329" s="14">
        <v>32.1</v>
      </c>
      <c r="P329" s="14">
        <v>23.1</v>
      </c>
      <c r="Q329" s="21">
        <v>6.9333333333000002</v>
      </c>
      <c r="R329" s="21">
        <v>3.3333333300000004E-2</v>
      </c>
      <c r="S329" s="21">
        <v>2.85</v>
      </c>
      <c r="T329" s="21">
        <v>9.85</v>
      </c>
      <c r="W329" s="18" t="str">
        <f t="shared" si="21"/>
        <v xml:space="preserve"> </v>
      </c>
      <c r="Y329">
        <v>40</v>
      </c>
      <c r="Z329">
        <v>1</v>
      </c>
      <c r="AA329">
        <v>3</v>
      </c>
      <c r="AB329">
        <v>-9</v>
      </c>
      <c r="AC329">
        <v>8</v>
      </c>
      <c r="AD329">
        <v>4</v>
      </c>
      <c r="AE329">
        <v>169</v>
      </c>
      <c r="AF329">
        <v>114</v>
      </c>
      <c r="AG329" s="13">
        <f t="shared" si="22"/>
        <v>0.59717314487632511</v>
      </c>
      <c r="AH329" s="14">
        <v>26</v>
      </c>
      <c r="AI329" s="14">
        <v>31.3</v>
      </c>
      <c r="AJ329" s="14">
        <v>22.5</v>
      </c>
      <c r="AK329" s="21">
        <v>6.7</v>
      </c>
      <c r="AL329" s="21">
        <v>1.6666666699999999E-2</v>
      </c>
      <c r="AM329" s="21">
        <v>3.0833333333000001</v>
      </c>
      <c r="AN329" s="21">
        <v>9.8166666666999998</v>
      </c>
      <c r="AQ329" s="18" t="str">
        <f t="shared" si="23"/>
        <v xml:space="preserve"> </v>
      </c>
    </row>
    <row r="330" spans="1:44" x14ac:dyDescent="0.2">
      <c r="A330" s="12" t="s">
        <v>371</v>
      </c>
      <c r="B330" s="12" t="s">
        <v>1652</v>
      </c>
      <c r="C330" t="s">
        <v>131</v>
      </c>
      <c r="D330" s="12" t="s">
        <v>156</v>
      </c>
      <c r="E330">
        <v>38</v>
      </c>
      <c r="F330">
        <v>18</v>
      </c>
      <c r="G330">
        <v>28</v>
      </c>
      <c r="H330">
        <v>-5</v>
      </c>
      <c r="I330">
        <v>20</v>
      </c>
      <c r="J330">
        <v>10</v>
      </c>
      <c r="K330">
        <v>17</v>
      </c>
      <c r="L330">
        <v>20</v>
      </c>
      <c r="M330" s="13">
        <f t="shared" si="20"/>
        <v>0.45945945945945948</v>
      </c>
      <c r="N330" s="14">
        <v>29.2</v>
      </c>
      <c r="O330" s="14">
        <v>34</v>
      </c>
      <c r="P330" s="14">
        <v>26</v>
      </c>
      <c r="Q330" s="21">
        <v>16.516666666700001</v>
      </c>
      <c r="R330" s="21">
        <v>3.3333333333000001</v>
      </c>
      <c r="S330" s="21">
        <v>0.4</v>
      </c>
      <c r="T330" s="21">
        <v>20.25</v>
      </c>
      <c r="U330">
        <v>0</v>
      </c>
      <c r="V330">
        <v>0</v>
      </c>
      <c r="W330" s="18" t="str">
        <f t="shared" si="21"/>
        <v xml:space="preserve"> </v>
      </c>
      <c r="X330">
        <v>0</v>
      </c>
      <c r="Y330">
        <v>37</v>
      </c>
      <c r="Z330">
        <v>9</v>
      </c>
      <c r="AA330">
        <v>25</v>
      </c>
      <c r="AB330">
        <v>-10</v>
      </c>
      <c r="AC330">
        <v>24</v>
      </c>
      <c r="AD330">
        <v>11</v>
      </c>
      <c r="AE330">
        <v>20</v>
      </c>
      <c r="AF330">
        <v>24</v>
      </c>
      <c r="AG330" s="13">
        <f t="shared" si="22"/>
        <v>0.45454545454545453</v>
      </c>
      <c r="AH330" s="14">
        <v>30.2</v>
      </c>
      <c r="AI330" s="14">
        <v>34.9</v>
      </c>
      <c r="AJ330" s="14">
        <v>27</v>
      </c>
      <c r="AK330" s="21">
        <v>16.399999999999999</v>
      </c>
      <c r="AL330" s="21">
        <v>3</v>
      </c>
      <c r="AM330" s="21">
        <v>0.33333333330000003</v>
      </c>
      <c r="AN330" s="21">
        <v>19.75</v>
      </c>
      <c r="AO330">
        <v>2</v>
      </c>
      <c r="AP330">
        <v>1</v>
      </c>
      <c r="AQ330" s="18">
        <f t="shared" si="23"/>
        <v>0.5</v>
      </c>
      <c r="AR330">
        <v>1</v>
      </c>
    </row>
    <row r="331" spans="1:44" x14ac:dyDescent="0.2">
      <c r="A331" s="12" t="s">
        <v>474</v>
      </c>
      <c r="B331" s="12" t="s">
        <v>1658</v>
      </c>
      <c r="C331" t="s">
        <v>300</v>
      </c>
      <c r="D331" s="12" t="s">
        <v>113</v>
      </c>
      <c r="E331">
        <v>10</v>
      </c>
      <c r="F331">
        <v>1</v>
      </c>
      <c r="G331">
        <v>0</v>
      </c>
      <c r="H331">
        <v>0</v>
      </c>
      <c r="I331">
        <v>30</v>
      </c>
      <c r="J331">
        <v>8</v>
      </c>
      <c r="K331">
        <v>0</v>
      </c>
      <c r="L331">
        <v>1</v>
      </c>
      <c r="M331" s="13">
        <f t="shared" si="20"/>
        <v>0</v>
      </c>
      <c r="N331" s="14">
        <v>26.4</v>
      </c>
      <c r="O331" s="14">
        <v>32.299999999999997</v>
      </c>
      <c r="P331" s="14">
        <v>22.5</v>
      </c>
      <c r="Q331" s="21">
        <v>8.75</v>
      </c>
      <c r="R331" s="21">
        <v>0.33333333330000003</v>
      </c>
      <c r="S331" s="21">
        <v>0.15</v>
      </c>
      <c r="T331" s="21">
        <v>9.25</v>
      </c>
      <c r="U331">
        <v>0</v>
      </c>
      <c r="V331">
        <v>0</v>
      </c>
      <c r="W331" s="18" t="str">
        <f t="shared" si="21"/>
        <v xml:space="preserve"> </v>
      </c>
      <c r="X331">
        <v>0</v>
      </c>
      <c r="Y331">
        <v>10</v>
      </c>
      <c r="Z331">
        <v>0</v>
      </c>
      <c r="AA331">
        <v>0</v>
      </c>
      <c r="AB331">
        <v>-1</v>
      </c>
      <c r="AC331">
        <v>2</v>
      </c>
      <c r="AD331">
        <v>1</v>
      </c>
      <c r="AE331">
        <v>4</v>
      </c>
      <c r="AF331">
        <v>15</v>
      </c>
      <c r="AG331" s="13">
        <f t="shared" si="22"/>
        <v>0.21052631578947367</v>
      </c>
      <c r="AH331" s="14">
        <v>27.2</v>
      </c>
      <c r="AI331" s="14">
        <v>32.4</v>
      </c>
      <c r="AJ331" s="14">
        <v>23.7</v>
      </c>
      <c r="AK331" s="21">
        <v>9.6833333333000002</v>
      </c>
      <c r="AL331" s="21">
        <v>0.05</v>
      </c>
      <c r="AM331" s="21">
        <v>0</v>
      </c>
      <c r="AN331" s="21">
        <v>9.7333333332999992</v>
      </c>
      <c r="AO331">
        <v>1</v>
      </c>
      <c r="AP331">
        <v>0</v>
      </c>
      <c r="AQ331" s="18">
        <f t="shared" si="23"/>
        <v>0</v>
      </c>
      <c r="AR331">
        <v>0</v>
      </c>
    </row>
    <row r="332" spans="1:44" x14ac:dyDescent="0.2">
      <c r="A332" s="12" t="s">
        <v>800</v>
      </c>
      <c r="B332" s="12" t="s">
        <v>1663</v>
      </c>
      <c r="C332" t="s">
        <v>460</v>
      </c>
      <c r="D332" s="12" t="s">
        <v>170</v>
      </c>
      <c r="E332">
        <v>37</v>
      </c>
      <c r="F332">
        <v>2</v>
      </c>
      <c r="G332">
        <v>4</v>
      </c>
      <c r="H332">
        <v>3</v>
      </c>
      <c r="I332">
        <v>14</v>
      </c>
      <c r="J332">
        <v>7</v>
      </c>
      <c r="K332">
        <v>141</v>
      </c>
      <c r="L332">
        <v>133</v>
      </c>
      <c r="M332" s="13">
        <f t="shared" si="20"/>
        <v>0.51459854014598538</v>
      </c>
      <c r="N332" s="14">
        <v>26.7</v>
      </c>
      <c r="O332" s="14">
        <v>32</v>
      </c>
      <c r="P332" s="14">
        <v>23.1</v>
      </c>
      <c r="Q332" s="21">
        <v>7.9166666667000003</v>
      </c>
      <c r="R332" s="21">
        <v>3.3333333300000004E-2</v>
      </c>
      <c r="S332" s="21">
        <v>1.75</v>
      </c>
      <c r="T332" s="21">
        <v>9.6999999999999993</v>
      </c>
      <c r="W332" s="18" t="str">
        <f t="shared" si="21"/>
        <v xml:space="preserve"> </v>
      </c>
      <c r="Y332">
        <v>32</v>
      </c>
      <c r="Z332">
        <v>3</v>
      </c>
      <c r="AA332">
        <v>3</v>
      </c>
      <c r="AB332">
        <v>-11</v>
      </c>
      <c r="AC332">
        <v>10</v>
      </c>
      <c r="AD332">
        <v>5</v>
      </c>
      <c r="AE332">
        <v>155</v>
      </c>
      <c r="AF332">
        <v>133</v>
      </c>
      <c r="AG332" s="13">
        <f t="shared" si="22"/>
        <v>0.53819444444444442</v>
      </c>
      <c r="AH332" s="14">
        <v>27.6</v>
      </c>
      <c r="AI332" s="14">
        <v>32.200000000000003</v>
      </c>
      <c r="AJ332" s="14">
        <v>24.6</v>
      </c>
      <c r="AK332" s="21">
        <v>8.6333333332999995</v>
      </c>
      <c r="AL332" s="21">
        <v>0.05</v>
      </c>
      <c r="AM332" s="21">
        <v>2.25</v>
      </c>
      <c r="AN332" s="21">
        <v>10.95</v>
      </c>
      <c r="AQ332" s="18" t="str">
        <f t="shared" si="23"/>
        <v xml:space="preserve"> </v>
      </c>
    </row>
    <row r="333" spans="1:44" x14ac:dyDescent="0.2">
      <c r="A333" s="12" t="s">
        <v>609</v>
      </c>
      <c r="B333" s="12" t="s">
        <v>1667</v>
      </c>
      <c r="C333" t="s">
        <v>177</v>
      </c>
      <c r="D333" s="12" t="s">
        <v>178</v>
      </c>
      <c r="E333">
        <v>40</v>
      </c>
      <c r="F333">
        <v>2</v>
      </c>
      <c r="G333">
        <v>12</v>
      </c>
      <c r="H333">
        <v>12</v>
      </c>
      <c r="I333">
        <v>16</v>
      </c>
      <c r="J333">
        <v>8</v>
      </c>
      <c r="K333">
        <v>0</v>
      </c>
      <c r="L333">
        <v>0</v>
      </c>
      <c r="M333" s="13">
        <f t="shared" si="20"/>
        <v>0</v>
      </c>
      <c r="N333" s="14">
        <v>29.3</v>
      </c>
      <c r="O333" s="14">
        <v>33.4</v>
      </c>
      <c r="P333" s="14">
        <v>26.5</v>
      </c>
      <c r="Q333" s="21">
        <v>18.916666666699999</v>
      </c>
      <c r="R333" s="21">
        <v>2.0666666667000002</v>
      </c>
      <c r="S333" s="21">
        <v>2.8</v>
      </c>
      <c r="T333" s="21">
        <v>23.7833333333</v>
      </c>
      <c r="W333" s="18" t="str">
        <f t="shared" si="21"/>
        <v xml:space="preserve"> </v>
      </c>
      <c r="Y333">
        <v>39</v>
      </c>
      <c r="Z333">
        <v>3</v>
      </c>
      <c r="AA333">
        <v>5</v>
      </c>
      <c r="AB333">
        <v>1</v>
      </c>
      <c r="AC333">
        <v>10</v>
      </c>
      <c r="AD333">
        <v>5</v>
      </c>
      <c r="AE333">
        <v>0</v>
      </c>
      <c r="AF333">
        <v>0</v>
      </c>
      <c r="AG333" s="13">
        <f t="shared" si="22"/>
        <v>0</v>
      </c>
      <c r="AH333" s="14">
        <v>29.2</v>
      </c>
      <c r="AI333" s="14">
        <v>33.4</v>
      </c>
      <c r="AJ333" s="14">
        <v>26.4</v>
      </c>
      <c r="AK333" s="21">
        <v>19.066666666700002</v>
      </c>
      <c r="AL333" s="21">
        <v>1.6</v>
      </c>
      <c r="AM333" s="21">
        <v>3.4333333333000002</v>
      </c>
      <c r="AN333" s="21">
        <v>24.116666666699999</v>
      </c>
      <c r="AQ333" s="18" t="str">
        <f t="shared" si="23"/>
        <v xml:space="preserve"> </v>
      </c>
    </row>
    <row r="334" spans="1:44" x14ac:dyDescent="0.2">
      <c r="A334" s="12" t="s">
        <v>1670</v>
      </c>
      <c r="B334" s="12" t="s">
        <v>104</v>
      </c>
      <c r="C334" t="s">
        <v>338</v>
      </c>
      <c r="D334" s="12" t="s">
        <v>178</v>
      </c>
      <c r="E334">
        <v>34</v>
      </c>
      <c r="F334">
        <v>2</v>
      </c>
      <c r="G334">
        <v>9</v>
      </c>
      <c r="H334">
        <v>18</v>
      </c>
      <c r="I334">
        <v>14</v>
      </c>
      <c r="J334">
        <v>7</v>
      </c>
      <c r="K334">
        <v>0</v>
      </c>
      <c r="L334">
        <v>0</v>
      </c>
      <c r="M334" s="13">
        <f t="shared" si="20"/>
        <v>0</v>
      </c>
      <c r="N334" s="14">
        <v>29.5</v>
      </c>
      <c r="O334" s="14">
        <v>33.5</v>
      </c>
      <c r="P334" s="14">
        <v>26.8</v>
      </c>
      <c r="Q334" s="21">
        <v>16.933333333299998</v>
      </c>
      <c r="R334" s="21">
        <v>1.8</v>
      </c>
      <c r="S334" s="21">
        <v>0.56666666669999999</v>
      </c>
      <c r="T334" s="21">
        <v>19.316666666700002</v>
      </c>
      <c r="W334" s="18" t="str">
        <f t="shared" si="21"/>
        <v xml:space="preserve"> </v>
      </c>
      <c r="Y334">
        <v>30</v>
      </c>
      <c r="Z334">
        <v>5</v>
      </c>
      <c r="AA334">
        <v>9</v>
      </c>
      <c r="AB334">
        <v>4</v>
      </c>
      <c r="AC334">
        <v>26</v>
      </c>
      <c r="AD334">
        <v>13</v>
      </c>
      <c r="AE334">
        <v>0</v>
      </c>
      <c r="AF334">
        <v>0</v>
      </c>
      <c r="AG334" s="13">
        <f t="shared" si="22"/>
        <v>0</v>
      </c>
      <c r="AH334" s="14">
        <v>28.9</v>
      </c>
      <c r="AI334" s="14">
        <v>33.200000000000003</v>
      </c>
      <c r="AJ334" s="14">
        <v>26</v>
      </c>
      <c r="AK334" s="21">
        <v>16.0333333333</v>
      </c>
      <c r="AL334" s="21">
        <v>2.0499999999999998</v>
      </c>
      <c r="AM334" s="21">
        <v>0.73333333330000006</v>
      </c>
      <c r="AN334" s="21">
        <v>18.833333333300001</v>
      </c>
      <c r="AQ334" s="18" t="str">
        <f t="shared" si="23"/>
        <v xml:space="preserve"> </v>
      </c>
    </row>
    <row r="335" spans="1:44" x14ac:dyDescent="0.2">
      <c r="A335" s="12" t="s">
        <v>1674</v>
      </c>
      <c r="B335" s="12" t="s">
        <v>104</v>
      </c>
      <c r="C335" t="s">
        <v>610</v>
      </c>
      <c r="D335" s="12" t="s">
        <v>170</v>
      </c>
      <c r="E335">
        <v>3</v>
      </c>
      <c r="F335">
        <v>0</v>
      </c>
      <c r="G335">
        <v>0</v>
      </c>
      <c r="H335">
        <v>0</v>
      </c>
      <c r="I335">
        <v>2</v>
      </c>
      <c r="J335">
        <v>1</v>
      </c>
      <c r="K335">
        <v>7</v>
      </c>
      <c r="L335">
        <v>4</v>
      </c>
      <c r="M335" s="13">
        <f t="shared" si="20"/>
        <v>0.63636363636363635</v>
      </c>
      <c r="N335" s="14">
        <v>27.6</v>
      </c>
      <c r="O335" s="14">
        <v>33.1</v>
      </c>
      <c r="P335" s="14">
        <v>23.8</v>
      </c>
      <c r="Q335" s="21">
        <v>9.0333333332999999</v>
      </c>
      <c r="R335" s="21">
        <v>0.31666666669999999</v>
      </c>
      <c r="S335" s="21">
        <v>0.18333333330000001</v>
      </c>
      <c r="T335" s="21">
        <v>9.5333333332999999</v>
      </c>
      <c r="W335" s="18" t="str">
        <f t="shared" si="21"/>
        <v xml:space="preserve"> </v>
      </c>
      <c r="Y335">
        <v>8</v>
      </c>
      <c r="Z335">
        <v>0</v>
      </c>
      <c r="AA335">
        <v>0</v>
      </c>
      <c r="AB335">
        <v>-5</v>
      </c>
      <c r="AC335">
        <v>0</v>
      </c>
      <c r="AD335">
        <v>0</v>
      </c>
      <c r="AE335">
        <v>7</v>
      </c>
      <c r="AF335">
        <v>18</v>
      </c>
      <c r="AG335" s="13">
        <f t="shared" si="22"/>
        <v>0.28000000000000003</v>
      </c>
      <c r="AH335" s="14">
        <v>27.5</v>
      </c>
      <c r="AI335" s="14">
        <v>32.6</v>
      </c>
      <c r="AJ335" s="14">
        <v>24.2</v>
      </c>
      <c r="AK335" s="21">
        <v>10.6</v>
      </c>
      <c r="AL335" s="21">
        <v>0</v>
      </c>
      <c r="AM335" s="21">
        <v>0</v>
      </c>
      <c r="AN335" s="21">
        <v>10.6166666667</v>
      </c>
      <c r="AQ335" s="18" t="str">
        <f t="shared" si="23"/>
        <v xml:space="preserve"> </v>
      </c>
    </row>
    <row r="336" spans="1:44" x14ac:dyDescent="0.2">
      <c r="A336" s="12" t="s">
        <v>743</v>
      </c>
      <c r="B336" s="12" t="s">
        <v>104</v>
      </c>
      <c r="C336" t="s">
        <v>131</v>
      </c>
      <c r="D336" s="12" t="s">
        <v>156</v>
      </c>
      <c r="E336">
        <v>2</v>
      </c>
      <c r="F336">
        <v>0</v>
      </c>
      <c r="G336">
        <v>0</v>
      </c>
      <c r="H336">
        <v>-2</v>
      </c>
      <c r="I336">
        <v>0</v>
      </c>
      <c r="J336">
        <v>0</v>
      </c>
      <c r="K336">
        <v>0</v>
      </c>
      <c r="L336">
        <v>0</v>
      </c>
      <c r="M336" s="13">
        <f t="shared" si="20"/>
        <v>0</v>
      </c>
      <c r="N336" s="14">
        <v>27.4</v>
      </c>
      <c r="O336" s="14">
        <v>31.4</v>
      </c>
      <c r="P336" s="14">
        <v>24.8</v>
      </c>
      <c r="Q336" s="21">
        <v>7.9</v>
      </c>
      <c r="R336" s="21">
        <v>1.1833333333</v>
      </c>
      <c r="S336" s="21">
        <v>0.93333333330000001</v>
      </c>
      <c r="T336" s="21">
        <v>10.016666666700001</v>
      </c>
      <c r="W336" s="18" t="str">
        <f t="shared" si="21"/>
        <v xml:space="preserve"> 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13">
        <f t="shared" si="22"/>
        <v>0</v>
      </c>
      <c r="AH336" s="14">
        <v>0</v>
      </c>
      <c r="AI336" s="14">
        <v>0</v>
      </c>
      <c r="AJ336" s="14">
        <v>0</v>
      </c>
      <c r="AK336" s="21">
        <v>0</v>
      </c>
      <c r="AL336" s="21">
        <v>0</v>
      </c>
      <c r="AM336" s="21">
        <v>0</v>
      </c>
      <c r="AN336" s="21">
        <v>0</v>
      </c>
      <c r="AQ336" s="18" t="str">
        <f t="shared" si="23"/>
        <v xml:space="preserve"> </v>
      </c>
    </row>
    <row r="337" spans="1:44" x14ac:dyDescent="0.2">
      <c r="A337" s="12" t="s">
        <v>1681</v>
      </c>
      <c r="B337" s="12" t="s">
        <v>1682</v>
      </c>
      <c r="C337" t="s">
        <v>300</v>
      </c>
      <c r="D337" s="12" t="s">
        <v>178</v>
      </c>
      <c r="E337">
        <v>34</v>
      </c>
      <c r="F337">
        <v>3</v>
      </c>
      <c r="G337">
        <v>5</v>
      </c>
      <c r="H337">
        <v>0</v>
      </c>
      <c r="I337">
        <v>42</v>
      </c>
      <c r="J337">
        <v>10</v>
      </c>
      <c r="K337">
        <v>0</v>
      </c>
      <c r="L337">
        <v>0</v>
      </c>
      <c r="M337" s="13">
        <f t="shared" si="20"/>
        <v>0</v>
      </c>
      <c r="N337" s="14">
        <v>29.6</v>
      </c>
      <c r="O337" s="14">
        <v>33.4</v>
      </c>
      <c r="P337" s="14">
        <v>27.1</v>
      </c>
      <c r="Q337" s="21">
        <v>20.816666666700002</v>
      </c>
      <c r="R337" s="21">
        <v>1.0666666667</v>
      </c>
      <c r="S337" s="21">
        <v>2.9666666667000001</v>
      </c>
      <c r="T337" s="21">
        <v>24.883333333300001</v>
      </c>
      <c r="W337" s="18" t="str">
        <f t="shared" si="21"/>
        <v xml:space="preserve"> </v>
      </c>
      <c r="Y337">
        <v>35</v>
      </c>
      <c r="Z337">
        <v>0</v>
      </c>
      <c r="AA337">
        <v>10</v>
      </c>
      <c r="AB337">
        <v>2</v>
      </c>
      <c r="AC337">
        <v>26</v>
      </c>
      <c r="AD337">
        <v>13</v>
      </c>
      <c r="AE337">
        <v>0</v>
      </c>
      <c r="AF337">
        <v>0</v>
      </c>
      <c r="AG337" s="13">
        <f t="shared" si="22"/>
        <v>0</v>
      </c>
      <c r="AH337" s="14">
        <v>28.5</v>
      </c>
      <c r="AI337" s="14">
        <v>33.1</v>
      </c>
      <c r="AJ337" s="14">
        <v>25.4</v>
      </c>
      <c r="AK337" s="21">
        <v>20.483333333299999</v>
      </c>
      <c r="AL337" s="21">
        <v>1.5</v>
      </c>
      <c r="AM337" s="21">
        <v>3.1333333333</v>
      </c>
      <c r="AN337" s="21">
        <v>25.133333333300001</v>
      </c>
      <c r="AQ337" s="18" t="str">
        <f t="shared" si="23"/>
        <v xml:space="preserve"> </v>
      </c>
    </row>
    <row r="338" spans="1:44" x14ac:dyDescent="0.2">
      <c r="A338" s="12" t="s">
        <v>1686</v>
      </c>
      <c r="B338" s="12" t="s">
        <v>1687</v>
      </c>
      <c r="C338" t="s">
        <v>442</v>
      </c>
      <c r="D338" s="12" t="s">
        <v>170</v>
      </c>
      <c r="E338">
        <v>31</v>
      </c>
      <c r="F338">
        <v>4</v>
      </c>
      <c r="G338">
        <v>7</v>
      </c>
      <c r="H338">
        <v>9</v>
      </c>
      <c r="I338">
        <v>10</v>
      </c>
      <c r="J338">
        <v>5</v>
      </c>
      <c r="K338">
        <v>182</v>
      </c>
      <c r="L338">
        <v>179</v>
      </c>
      <c r="M338" s="13">
        <f t="shared" si="20"/>
        <v>0.50415512465373957</v>
      </c>
      <c r="N338" s="14">
        <v>27.9</v>
      </c>
      <c r="O338" s="14">
        <v>32.1</v>
      </c>
      <c r="P338" s="14">
        <v>25</v>
      </c>
      <c r="Q338" s="21">
        <v>11.1833333333</v>
      </c>
      <c r="R338" s="21">
        <v>0.1</v>
      </c>
      <c r="S338" s="21">
        <v>2.1833333333000002</v>
      </c>
      <c r="T338" s="21">
        <v>13.5</v>
      </c>
      <c r="U338">
        <v>1</v>
      </c>
      <c r="V338">
        <v>0</v>
      </c>
      <c r="W338" s="18">
        <f t="shared" si="21"/>
        <v>0</v>
      </c>
      <c r="X338">
        <v>0</v>
      </c>
      <c r="Y338">
        <v>28</v>
      </c>
      <c r="Z338">
        <v>0</v>
      </c>
      <c r="AA338">
        <v>5</v>
      </c>
      <c r="AB338">
        <v>-9</v>
      </c>
      <c r="AC338">
        <v>6</v>
      </c>
      <c r="AD338">
        <v>3</v>
      </c>
      <c r="AE338">
        <v>147</v>
      </c>
      <c r="AF338">
        <v>156</v>
      </c>
      <c r="AG338" s="13">
        <f t="shared" si="22"/>
        <v>0.48514851485148514</v>
      </c>
      <c r="AH338" s="14">
        <v>28.1</v>
      </c>
      <c r="AI338" s="14">
        <v>32.5</v>
      </c>
      <c r="AJ338" s="14">
        <v>25.3</v>
      </c>
      <c r="AK338" s="21">
        <v>10.9</v>
      </c>
      <c r="AL338" s="21">
        <v>1.6666666699999999E-2</v>
      </c>
      <c r="AM338" s="21">
        <v>2.85</v>
      </c>
      <c r="AN338" s="21">
        <v>13.7833333333</v>
      </c>
      <c r="AO338">
        <v>1</v>
      </c>
      <c r="AP338">
        <v>0</v>
      </c>
      <c r="AQ338" s="18">
        <f t="shared" si="23"/>
        <v>0</v>
      </c>
      <c r="AR338">
        <v>0</v>
      </c>
    </row>
    <row r="339" spans="1:44" x14ac:dyDescent="0.2">
      <c r="A339" s="12" t="s">
        <v>1533</v>
      </c>
      <c r="B339" s="12" t="s">
        <v>1691</v>
      </c>
      <c r="C339" t="s">
        <v>610</v>
      </c>
      <c r="D339" s="12" t="s">
        <v>178</v>
      </c>
      <c r="E339">
        <v>28</v>
      </c>
      <c r="F339">
        <v>2</v>
      </c>
      <c r="G339">
        <v>7</v>
      </c>
      <c r="H339">
        <v>9</v>
      </c>
      <c r="I339">
        <v>41</v>
      </c>
      <c r="J339">
        <v>11</v>
      </c>
      <c r="K339">
        <v>0</v>
      </c>
      <c r="L339">
        <v>0</v>
      </c>
      <c r="M339" s="13">
        <f t="shared" si="20"/>
        <v>0</v>
      </c>
      <c r="N339" s="14">
        <v>28.1</v>
      </c>
      <c r="O339" s="14">
        <v>32.6</v>
      </c>
      <c r="P339" s="14">
        <v>25</v>
      </c>
      <c r="Q339" s="21">
        <v>14.833333333300001</v>
      </c>
      <c r="R339" s="21">
        <v>0.16666666669999999</v>
      </c>
      <c r="S339" s="21">
        <v>2.0166666666999999</v>
      </c>
      <c r="T339" s="21">
        <v>17.0333333333</v>
      </c>
      <c r="W339" s="18" t="str">
        <f t="shared" si="21"/>
        <v xml:space="preserve"> </v>
      </c>
      <c r="Y339">
        <v>28</v>
      </c>
      <c r="Z339">
        <v>1</v>
      </c>
      <c r="AA339">
        <v>2</v>
      </c>
      <c r="AB339">
        <v>-8</v>
      </c>
      <c r="AC339">
        <v>14</v>
      </c>
      <c r="AD339">
        <v>7</v>
      </c>
      <c r="AE339">
        <v>0</v>
      </c>
      <c r="AF339">
        <v>0</v>
      </c>
      <c r="AG339" s="13">
        <f t="shared" si="22"/>
        <v>0</v>
      </c>
      <c r="AH339" s="14">
        <v>28.2</v>
      </c>
      <c r="AI339" s="14">
        <v>32.799999999999997</v>
      </c>
      <c r="AJ339" s="14">
        <v>25.1</v>
      </c>
      <c r="AK339" s="21">
        <v>16.649999999999999</v>
      </c>
      <c r="AL339" s="21">
        <v>0.1166666667</v>
      </c>
      <c r="AM339" s="21">
        <v>1.7000000000000002</v>
      </c>
      <c r="AN339" s="21">
        <v>18.483333333299999</v>
      </c>
      <c r="AQ339" s="18" t="str">
        <f t="shared" si="23"/>
        <v xml:space="preserve"> </v>
      </c>
    </row>
    <row r="340" spans="1:44" x14ac:dyDescent="0.2">
      <c r="A340" s="12" t="s">
        <v>819</v>
      </c>
      <c r="B340" s="12" t="s">
        <v>1695</v>
      </c>
      <c r="C340" t="s">
        <v>155</v>
      </c>
      <c r="D340" s="12" t="s">
        <v>229</v>
      </c>
      <c r="E340">
        <v>5</v>
      </c>
      <c r="F340">
        <v>0</v>
      </c>
      <c r="G340">
        <v>1</v>
      </c>
      <c r="H340">
        <v>-2</v>
      </c>
      <c r="I340">
        <v>2</v>
      </c>
      <c r="J340">
        <v>1</v>
      </c>
      <c r="K340">
        <v>0</v>
      </c>
      <c r="L340">
        <v>0</v>
      </c>
      <c r="M340" s="13">
        <f t="shared" si="20"/>
        <v>0</v>
      </c>
      <c r="N340" s="14">
        <v>26.8</v>
      </c>
      <c r="O340" s="14">
        <v>32.1</v>
      </c>
      <c r="P340" s="14">
        <v>23.2</v>
      </c>
      <c r="Q340" s="21">
        <v>6.9</v>
      </c>
      <c r="R340" s="21">
        <v>0.2</v>
      </c>
      <c r="S340" s="21">
        <v>3.3333333300000004E-2</v>
      </c>
      <c r="T340" s="21">
        <v>7.15</v>
      </c>
      <c r="W340" s="18" t="str">
        <f t="shared" si="21"/>
        <v xml:space="preserve"> </v>
      </c>
      <c r="Y340">
        <v>6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 s="13">
        <f t="shared" si="22"/>
        <v>1</v>
      </c>
      <c r="AH340" s="14">
        <v>25.9</v>
      </c>
      <c r="AI340" s="14">
        <v>31.6</v>
      </c>
      <c r="AJ340" s="14">
        <v>21.8</v>
      </c>
      <c r="AK340" s="21">
        <v>7.2833333332999999</v>
      </c>
      <c r="AL340" s="21">
        <v>1.6666666699999999E-2</v>
      </c>
      <c r="AM340" s="21">
        <v>0</v>
      </c>
      <c r="AN340" s="21">
        <v>7.3166666666999998</v>
      </c>
      <c r="AQ340" s="18" t="str">
        <f t="shared" si="23"/>
        <v xml:space="preserve"> </v>
      </c>
    </row>
    <row r="341" spans="1:44" x14ac:dyDescent="0.2">
      <c r="A341" s="12" t="s">
        <v>1699</v>
      </c>
      <c r="B341" s="12" t="s">
        <v>1700</v>
      </c>
      <c r="C341" t="s">
        <v>177</v>
      </c>
      <c r="D341" s="12" t="s">
        <v>148</v>
      </c>
      <c r="E341">
        <v>36</v>
      </c>
      <c r="F341">
        <v>7</v>
      </c>
      <c r="G341">
        <v>3</v>
      </c>
      <c r="H341">
        <v>-3</v>
      </c>
      <c r="I341">
        <v>16</v>
      </c>
      <c r="J341">
        <v>8</v>
      </c>
      <c r="K341">
        <v>4</v>
      </c>
      <c r="L341">
        <v>8</v>
      </c>
      <c r="M341" s="13">
        <f t="shared" si="20"/>
        <v>0.33333333333333331</v>
      </c>
      <c r="N341" s="14">
        <v>28.7</v>
      </c>
      <c r="O341" s="14">
        <v>33.1</v>
      </c>
      <c r="P341" s="14">
        <v>25.7</v>
      </c>
      <c r="Q341" s="21">
        <v>14.1</v>
      </c>
      <c r="R341" s="21">
        <v>0.78333333329999999</v>
      </c>
      <c r="S341" s="21">
        <v>0.8</v>
      </c>
      <c r="T341" s="21">
        <v>15.7</v>
      </c>
      <c r="W341" s="18" t="str">
        <f t="shared" si="21"/>
        <v xml:space="preserve"> </v>
      </c>
      <c r="Y341">
        <v>35</v>
      </c>
      <c r="Z341">
        <v>4</v>
      </c>
      <c r="AA341">
        <v>6</v>
      </c>
      <c r="AB341">
        <v>-6</v>
      </c>
      <c r="AC341">
        <v>27</v>
      </c>
      <c r="AD341">
        <v>8</v>
      </c>
      <c r="AE341">
        <v>8</v>
      </c>
      <c r="AF341">
        <v>9</v>
      </c>
      <c r="AG341" s="13">
        <f t="shared" si="22"/>
        <v>0.47058823529411764</v>
      </c>
      <c r="AH341" s="14">
        <v>29</v>
      </c>
      <c r="AI341" s="14">
        <v>33.200000000000003</v>
      </c>
      <c r="AJ341" s="14">
        <v>26.1</v>
      </c>
      <c r="AK341" s="21">
        <v>13.8833333333</v>
      </c>
      <c r="AL341" s="21">
        <v>0.88333333330000008</v>
      </c>
      <c r="AM341" s="21">
        <v>0.83333333330000003</v>
      </c>
      <c r="AN341" s="21">
        <v>15.6166666667</v>
      </c>
      <c r="AQ341" s="18" t="str">
        <f t="shared" si="23"/>
        <v xml:space="preserve"> </v>
      </c>
    </row>
    <row r="342" spans="1:44" x14ac:dyDescent="0.2">
      <c r="A342" s="12" t="s">
        <v>1247</v>
      </c>
      <c r="B342" s="12" t="s">
        <v>1704</v>
      </c>
      <c r="C342" t="s">
        <v>460</v>
      </c>
      <c r="D342" s="12" t="s">
        <v>170</v>
      </c>
      <c r="E342">
        <v>32</v>
      </c>
      <c r="F342">
        <v>8</v>
      </c>
      <c r="G342">
        <v>15</v>
      </c>
      <c r="H342">
        <v>1</v>
      </c>
      <c r="I342">
        <v>37</v>
      </c>
      <c r="J342">
        <v>16</v>
      </c>
      <c r="K342">
        <v>297</v>
      </c>
      <c r="L342">
        <v>231</v>
      </c>
      <c r="M342" s="13">
        <f t="shared" si="20"/>
        <v>0.5625</v>
      </c>
      <c r="N342" s="14">
        <v>29.7</v>
      </c>
      <c r="O342" s="14">
        <v>33.6</v>
      </c>
      <c r="P342" s="14">
        <v>27</v>
      </c>
      <c r="Q342" s="21">
        <v>14.3666666667</v>
      </c>
      <c r="R342" s="21">
        <v>2.7</v>
      </c>
      <c r="S342" s="21">
        <v>1.1833333333</v>
      </c>
      <c r="T342" s="21">
        <v>18.25</v>
      </c>
      <c r="W342" s="18" t="str">
        <f t="shared" si="21"/>
        <v xml:space="preserve"> </v>
      </c>
      <c r="Y342">
        <v>33</v>
      </c>
      <c r="Z342">
        <v>7</v>
      </c>
      <c r="AA342">
        <v>10</v>
      </c>
      <c r="AB342">
        <v>-10</v>
      </c>
      <c r="AC342">
        <v>36</v>
      </c>
      <c r="AD342">
        <v>18</v>
      </c>
      <c r="AE342">
        <v>302</v>
      </c>
      <c r="AF342">
        <v>269</v>
      </c>
      <c r="AG342" s="13">
        <f t="shared" si="22"/>
        <v>0.52889667250437833</v>
      </c>
      <c r="AH342" s="14">
        <v>29.2</v>
      </c>
      <c r="AI342" s="14">
        <v>33.5</v>
      </c>
      <c r="AJ342" s="14">
        <v>26.3</v>
      </c>
      <c r="AK342" s="21">
        <v>14.983333333299999</v>
      </c>
      <c r="AL342" s="21">
        <v>2.8666666667</v>
      </c>
      <c r="AM342" s="21">
        <v>1.2333333333000001</v>
      </c>
      <c r="AN342" s="21">
        <v>19.083333333300001</v>
      </c>
      <c r="AQ342" s="18" t="str">
        <f t="shared" si="23"/>
        <v xml:space="preserve"> </v>
      </c>
    </row>
    <row r="343" spans="1:44" x14ac:dyDescent="0.2">
      <c r="A343" s="12" t="s">
        <v>353</v>
      </c>
      <c r="B343" s="12" t="s">
        <v>1708</v>
      </c>
      <c r="C343" t="s">
        <v>382</v>
      </c>
      <c r="D343" s="12" t="s">
        <v>178</v>
      </c>
      <c r="E343">
        <v>34</v>
      </c>
      <c r="F343">
        <v>2</v>
      </c>
      <c r="G343">
        <v>6</v>
      </c>
      <c r="H343">
        <v>5</v>
      </c>
      <c r="I343">
        <v>13</v>
      </c>
      <c r="J343">
        <v>5</v>
      </c>
      <c r="K343">
        <v>0</v>
      </c>
      <c r="L343">
        <v>0</v>
      </c>
      <c r="M343" s="13">
        <f t="shared" si="20"/>
        <v>0</v>
      </c>
      <c r="N343" s="14">
        <v>27.6</v>
      </c>
      <c r="O343" s="14">
        <v>32.6</v>
      </c>
      <c r="P343" s="14">
        <v>24.1</v>
      </c>
      <c r="Q343" s="21">
        <v>15.0333333333</v>
      </c>
      <c r="R343" s="21">
        <v>1.0666666667</v>
      </c>
      <c r="S343" s="21">
        <v>0.66666666670000008</v>
      </c>
      <c r="T343" s="21">
        <v>16.8</v>
      </c>
      <c r="W343" s="18" t="str">
        <f t="shared" si="21"/>
        <v xml:space="preserve"> </v>
      </c>
      <c r="Y343">
        <v>34</v>
      </c>
      <c r="Z343">
        <v>2</v>
      </c>
      <c r="AA343">
        <v>5</v>
      </c>
      <c r="AB343">
        <v>-6</v>
      </c>
      <c r="AC343">
        <v>31</v>
      </c>
      <c r="AD343">
        <v>14</v>
      </c>
      <c r="AE343">
        <v>0</v>
      </c>
      <c r="AF343">
        <v>0</v>
      </c>
      <c r="AG343" s="13">
        <f t="shared" si="22"/>
        <v>0</v>
      </c>
      <c r="AH343" s="14">
        <v>27.8</v>
      </c>
      <c r="AI343" s="14">
        <v>32.200000000000003</v>
      </c>
      <c r="AJ343" s="14">
        <v>24.7</v>
      </c>
      <c r="AK343" s="21">
        <v>14.766666666700001</v>
      </c>
      <c r="AL343" s="21">
        <v>0.93333333330000001</v>
      </c>
      <c r="AM343" s="21">
        <v>0.73333333330000006</v>
      </c>
      <c r="AN343" s="21">
        <v>16.433333333299998</v>
      </c>
      <c r="AQ343" s="18" t="str">
        <f t="shared" si="23"/>
        <v xml:space="preserve"> </v>
      </c>
    </row>
    <row r="344" spans="1:44" x14ac:dyDescent="0.2">
      <c r="A344" s="12" t="s">
        <v>1713</v>
      </c>
      <c r="B344" s="12" t="s">
        <v>1714</v>
      </c>
      <c r="C344" t="s">
        <v>432</v>
      </c>
      <c r="D344" s="12" t="s">
        <v>178</v>
      </c>
      <c r="E344">
        <v>15</v>
      </c>
      <c r="F344">
        <v>0</v>
      </c>
      <c r="G344">
        <v>3</v>
      </c>
      <c r="H344">
        <v>4</v>
      </c>
      <c r="I344">
        <v>8</v>
      </c>
      <c r="J344">
        <v>3</v>
      </c>
      <c r="K344">
        <v>0</v>
      </c>
      <c r="L344">
        <v>0</v>
      </c>
      <c r="M344" s="13">
        <f t="shared" si="20"/>
        <v>0</v>
      </c>
      <c r="N344" s="14">
        <v>28.1</v>
      </c>
      <c r="O344" s="14">
        <v>33.1</v>
      </c>
      <c r="P344" s="14">
        <v>24.7</v>
      </c>
      <c r="Q344" s="21">
        <v>16.7166666667</v>
      </c>
      <c r="R344" s="21">
        <v>1.1000000000000001</v>
      </c>
      <c r="S344" s="21">
        <v>1.0666666667</v>
      </c>
      <c r="T344" s="21">
        <v>18.899999999999999</v>
      </c>
      <c r="W344" s="18" t="str">
        <f t="shared" si="21"/>
        <v xml:space="preserve"> </v>
      </c>
      <c r="Y344">
        <v>18</v>
      </c>
      <c r="Z344">
        <v>0</v>
      </c>
      <c r="AA344">
        <v>1</v>
      </c>
      <c r="AB344">
        <v>-6</v>
      </c>
      <c r="AC344">
        <v>6</v>
      </c>
      <c r="AD344">
        <v>3</v>
      </c>
      <c r="AE344">
        <v>0</v>
      </c>
      <c r="AF344">
        <v>0</v>
      </c>
      <c r="AG344" s="13">
        <f t="shared" si="22"/>
        <v>0</v>
      </c>
      <c r="AH344" s="14">
        <v>28.5</v>
      </c>
      <c r="AI344" s="14">
        <v>33</v>
      </c>
      <c r="AJ344" s="14">
        <v>25.5</v>
      </c>
      <c r="AK344" s="21">
        <v>16.45</v>
      </c>
      <c r="AL344" s="21">
        <v>1.0166666666999999</v>
      </c>
      <c r="AM344" s="21">
        <v>0.98333333330000006</v>
      </c>
      <c r="AN344" s="21">
        <v>18.45</v>
      </c>
      <c r="AQ344" s="18" t="str">
        <f t="shared" si="23"/>
        <v xml:space="preserve"> </v>
      </c>
    </row>
    <row r="345" spans="1:44" x14ac:dyDescent="0.2">
      <c r="A345" s="12" t="s">
        <v>1533</v>
      </c>
      <c r="B345" s="12" t="s">
        <v>1717</v>
      </c>
      <c r="C345" t="s">
        <v>162</v>
      </c>
      <c r="D345" s="12" t="s">
        <v>113</v>
      </c>
      <c r="E345">
        <v>38</v>
      </c>
      <c r="F345">
        <v>12</v>
      </c>
      <c r="G345">
        <v>12</v>
      </c>
      <c r="H345">
        <v>10</v>
      </c>
      <c r="I345">
        <v>64</v>
      </c>
      <c r="J345">
        <v>20</v>
      </c>
      <c r="K345">
        <v>3</v>
      </c>
      <c r="L345">
        <v>7</v>
      </c>
      <c r="M345" s="13">
        <f t="shared" si="20"/>
        <v>0.3</v>
      </c>
      <c r="N345" s="14">
        <v>28.6</v>
      </c>
      <c r="O345" s="14">
        <v>33.299999999999997</v>
      </c>
      <c r="P345" s="14">
        <v>25.5</v>
      </c>
      <c r="Q345" s="21">
        <v>12.95</v>
      </c>
      <c r="R345" s="21">
        <v>3.4666666667000001</v>
      </c>
      <c r="S345" s="21">
        <v>0.05</v>
      </c>
      <c r="T345" s="21">
        <v>16.5</v>
      </c>
      <c r="W345" s="18" t="str">
        <f t="shared" si="21"/>
        <v xml:space="preserve"> </v>
      </c>
      <c r="Y345">
        <v>40</v>
      </c>
      <c r="Z345">
        <v>8</v>
      </c>
      <c r="AA345">
        <v>20</v>
      </c>
      <c r="AB345">
        <v>1</v>
      </c>
      <c r="AC345">
        <v>39</v>
      </c>
      <c r="AD345">
        <v>18</v>
      </c>
      <c r="AE345">
        <v>1</v>
      </c>
      <c r="AF345">
        <v>7</v>
      </c>
      <c r="AG345" s="13">
        <f t="shared" si="22"/>
        <v>0.125</v>
      </c>
      <c r="AH345" s="14">
        <v>29.3</v>
      </c>
      <c r="AI345" s="14">
        <v>34</v>
      </c>
      <c r="AJ345" s="14">
        <v>26.1</v>
      </c>
      <c r="AK345" s="21">
        <v>14.016666666700001</v>
      </c>
      <c r="AL345" s="21">
        <v>3.1333333333</v>
      </c>
      <c r="AM345" s="21">
        <v>8.3333333300000006E-2</v>
      </c>
      <c r="AN345" s="21">
        <v>17.233333333299999</v>
      </c>
      <c r="AQ345" s="18" t="str">
        <f t="shared" si="23"/>
        <v xml:space="preserve"> </v>
      </c>
    </row>
    <row r="346" spans="1:44" x14ac:dyDescent="0.2">
      <c r="A346" s="12" t="s">
        <v>891</v>
      </c>
      <c r="B346" s="12" t="s">
        <v>1721</v>
      </c>
      <c r="C346" t="s">
        <v>305</v>
      </c>
      <c r="D346" s="12" t="s">
        <v>140</v>
      </c>
      <c r="E346">
        <v>23</v>
      </c>
      <c r="F346">
        <v>3</v>
      </c>
      <c r="G346">
        <v>7</v>
      </c>
      <c r="H346">
        <v>8</v>
      </c>
      <c r="I346">
        <v>6</v>
      </c>
      <c r="J346">
        <v>3</v>
      </c>
      <c r="K346">
        <v>81</v>
      </c>
      <c r="L346">
        <v>97</v>
      </c>
      <c r="M346" s="13">
        <f t="shared" si="20"/>
        <v>0.4550561797752809</v>
      </c>
      <c r="N346" s="14">
        <v>26.7</v>
      </c>
      <c r="O346" s="14">
        <v>31.7</v>
      </c>
      <c r="P346" s="14">
        <v>23.3</v>
      </c>
      <c r="Q346" s="21">
        <v>8.9333333333000002</v>
      </c>
      <c r="R346" s="21">
        <v>0.18333333330000001</v>
      </c>
      <c r="S346" s="21">
        <v>0.98333333330000006</v>
      </c>
      <c r="T346" s="21">
        <v>10.1166666667</v>
      </c>
      <c r="W346" s="18" t="str">
        <f t="shared" si="21"/>
        <v xml:space="preserve"> </v>
      </c>
      <c r="Y346">
        <v>23</v>
      </c>
      <c r="Z346">
        <v>3</v>
      </c>
      <c r="AA346">
        <v>2</v>
      </c>
      <c r="AB346">
        <v>6</v>
      </c>
      <c r="AC346">
        <v>23</v>
      </c>
      <c r="AD346">
        <v>6</v>
      </c>
      <c r="AE346">
        <v>80</v>
      </c>
      <c r="AF346">
        <v>90</v>
      </c>
      <c r="AG346" s="13">
        <f t="shared" si="22"/>
        <v>0.47058823529411764</v>
      </c>
      <c r="AH346" s="14">
        <v>27.1</v>
      </c>
      <c r="AI346" s="14">
        <v>32.1</v>
      </c>
      <c r="AJ346" s="14">
        <v>23.8</v>
      </c>
      <c r="AK346" s="21">
        <v>8.9166666666999994</v>
      </c>
      <c r="AL346" s="21">
        <v>1.6666666699999999E-2</v>
      </c>
      <c r="AM346" s="21">
        <v>1.2166666667000001</v>
      </c>
      <c r="AN346" s="21">
        <v>10.15</v>
      </c>
      <c r="AQ346" s="18" t="str">
        <f t="shared" si="23"/>
        <v xml:space="preserve"> </v>
      </c>
    </row>
    <row r="347" spans="1:44" x14ac:dyDescent="0.2">
      <c r="A347" s="12" t="s">
        <v>1725</v>
      </c>
      <c r="B347" s="12" t="s">
        <v>1726</v>
      </c>
      <c r="C347" t="s">
        <v>610</v>
      </c>
      <c r="D347" s="12" t="s">
        <v>148</v>
      </c>
      <c r="E347">
        <v>25</v>
      </c>
      <c r="F347">
        <v>9</v>
      </c>
      <c r="G347">
        <v>7</v>
      </c>
      <c r="H347">
        <v>10</v>
      </c>
      <c r="I347">
        <v>8</v>
      </c>
      <c r="J347">
        <v>4</v>
      </c>
      <c r="K347">
        <v>0</v>
      </c>
      <c r="L347">
        <v>2</v>
      </c>
      <c r="M347" s="13">
        <f t="shared" si="20"/>
        <v>0</v>
      </c>
      <c r="N347" s="14">
        <v>27.6</v>
      </c>
      <c r="O347" s="14">
        <v>31.7</v>
      </c>
      <c r="P347" s="14">
        <v>24.8</v>
      </c>
      <c r="Q347" s="21">
        <v>12.5666666667</v>
      </c>
      <c r="R347" s="21">
        <v>2.1666666666999999</v>
      </c>
      <c r="S347" s="21">
        <v>0.1333333333</v>
      </c>
      <c r="T347" s="21">
        <v>14.8833333333</v>
      </c>
      <c r="U347">
        <v>1</v>
      </c>
      <c r="V347">
        <v>0</v>
      </c>
      <c r="W347" s="18">
        <f t="shared" si="21"/>
        <v>0</v>
      </c>
      <c r="X347">
        <v>0</v>
      </c>
      <c r="Y347">
        <v>23</v>
      </c>
      <c r="Z347">
        <v>3</v>
      </c>
      <c r="AA347">
        <v>3</v>
      </c>
      <c r="AB347">
        <v>4</v>
      </c>
      <c r="AC347">
        <v>2</v>
      </c>
      <c r="AD347">
        <v>1</v>
      </c>
      <c r="AE347">
        <v>0</v>
      </c>
      <c r="AF347">
        <v>2</v>
      </c>
      <c r="AG347" s="13">
        <f t="shared" si="22"/>
        <v>0</v>
      </c>
      <c r="AH347" s="14">
        <v>27.9</v>
      </c>
      <c r="AI347" s="14">
        <v>32</v>
      </c>
      <c r="AJ347" s="14">
        <v>25.2</v>
      </c>
      <c r="AK347" s="21">
        <v>13.016666666700001</v>
      </c>
      <c r="AL347" s="21">
        <v>1.35</v>
      </c>
      <c r="AM347" s="21">
        <v>0.15</v>
      </c>
      <c r="AN347" s="21">
        <v>14.5333333333</v>
      </c>
      <c r="AO347">
        <v>0</v>
      </c>
      <c r="AP347">
        <v>0</v>
      </c>
      <c r="AQ347" s="18" t="str">
        <f t="shared" si="23"/>
        <v xml:space="preserve"> </v>
      </c>
      <c r="AR347">
        <v>0</v>
      </c>
    </row>
    <row r="348" spans="1:44" x14ac:dyDescent="0.2">
      <c r="A348" s="12" t="s">
        <v>1731</v>
      </c>
      <c r="B348" s="12" t="s">
        <v>1732</v>
      </c>
      <c r="C348" t="s">
        <v>610</v>
      </c>
      <c r="D348" s="12" t="s">
        <v>148</v>
      </c>
      <c r="E348">
        <v>8</v>
      </c>
      <c r="F348">
        <v>0</v>
      </c>
      <c r="G348">
        <v>0</v>
      </c>
      <c r="H348">
        <v>-1</v>
      </c>
      <c r="I348">
        <v>0</v>
      </c>
      <c r="J348">
        <v>0</v>
      </c>
      <c r="K348">
        <v>3</v>
      </c>
      <c r="L348">
        <v>3</v>
      </c>
      <c r="M348" s="13">
        <f t="shared" si="20"/>
        <v>0.5</v>
      </c>
      <c r="N348" s="14">
        <v>25.9</v>
      </c>
      <c r="O348" s="14">
        <v>31.5</v>
      </c>
      <c r="P348" s="14">
        <v>22.1</v>
      </c>
      <c r="Q348" s="21">
        <v>6.7</v>
      </c>
      <c r="R348" s="21">
        <v>0</v>
      </c>
      <c r="S348" s="21">
        <v>0</v>
      </c>
      <c r="T348" s="21">
        <v>6.7</v>
      </c>
      <c r="W348" s="18" t="str">
        <f t="shared" si="21"/>
        <v xml:space="preserve"> </v>
      </c>
      <c r="Y348">
        <v>7</v>
      </c>
      <c r="Z348">
        <v>1</v>
      </c>
      <c r="AA348">
        <v>0</v>
      </c>
      <c r="AB348">
        <v>-1</v>
      </c>
      <c r="AC348">
        <v>2</v>
      </c>
      <c r="AD348">
        <v>1</v>
      </c>
      <c r="AE348">
        <v>6</v>
      </c>
      <c r="AF348">
        <v>9</v>
      </c>
      <c r="AG348" s="13">
        <f t="shared" si="22"/>
        <v>0.4</v>
      </c>
      <c r="AH348" s="14">
        <v>27.1</v>
      </c>
      <c r="AI348" s="14">
        <v>32.5</v>
      </c>
      <c r="AJ348" s="14">
        <v>23.5</v>
      </c>
      <c r="AK348" s="21">
        <v>9.0666666666999998</v>
      </c>
      <c r="AL348" s="21">
        <v>0.05</v>
      </c>
      <c r="AM348" s="21">
        <v>0</v>
      </c>
      <c r="AN348" s="21">
        <v>9.1166666667000005</v>
      </c>
      <c r="AQ348" s="18" t="str">
        <f t="shared" si="23"/>
        <v xml:space="preserve"> </v>
      </c>
    </row>
    <row r="349" spans="1:44" x14ac:dyDescent="0.2">
      <c r="A349" s="12" t="s">
        <v>1735</v>
      </c>
      <c r="B349" s="12" t="s">
        <v>1732</v>
      </c>
      <c r="C349" s="12" t="s">
        <v>317</v>
      </c>
      <c r="D349" s="12" t="s">
        <v>148</v>
      </c>
      <c r="E349">
        <v>28</v>
      </c>
      <c r="F349">
        <v>6</v>
      </c>
      <c r="G349">
        <v>4</v>
      </c>
      <c r="H349">
        <v>-1</v>
      </c>
      <c r="I349">
        <v>4</v>
      </c>
      <c r="J349">
        <v>2</v>
      </c>
      <c r="K349">
        <v>4</v>
      </c>
      <c r="L349">
        <v>9</v>
      </c>
      <c r="M349" s="13">
        <f t="shared" si="20"/>
        <v>0.30769230769230771</v>
      </c>
      <c r="N349" s="14">
        <v>26.9</v>
      </c>
      <c r="O349" s="14">
        <v>32.4</v>
      </c>
      <c r="P349" s="14">
        <v>23.2</v>
      </c>
      <c r="Q349" s="21">
        <v>9.5500000000000007</v>
      </c>
      <c r="R349" s="21">
        <v>1.6666666667000001</v>
      </c>
      <c r="S349" s="21">
        <v>0</v>
      </c>
      <c r="T349" s="21">
        <v>11.233333333299999</v>
      </c>
      <c r="U349">
        <v>1</v>
      </c>
      <c r="V349">
        <v>0</v>
      </c>
      <c r="W349" s="18">
        <f t="shared" si="21"/>
        <v>0</v>
      </c>
      <c r="X349">
        <v>0</v>
      </c>
      <c r="Y349">
        <v>27</v>
      </c>
      <c r="Z349">
        <v>5</v>
      </c>
      <c r="AA349">
        <v>3</v>
      </c>
      <c r="AB349">
        <v>-4</v>
      </c>
      <c r="AC349">
        <v>14</v>
      </c>
      <c r="AD349">
        <v>7</v>
      </c>
      <c r="AE349">
        <v>7</v>
      </c>
      <c r="AF349">
        <v>10</v>
      </c>
      <c r="AG349" s="13">
        <f t="shared" si="22"/>
        <v>0.41176470588235292</v>
      </c>
      <c r="AH349" s="14">
        <v>27.3</v>
      </c>
      <c r="AI349" s="14">
        <v>32.299999999999997</v>
      </c>
      <c r="AJ349" s="14">
        <v>23.9</v>
      </c>
      <c r="AK349" s="21">
        <v>9.8833333332999995</v>
      </c>
      <c r="AL349" s="21">
        <v>0.78333333329999999</v>
      </c>
      <c r="AM349" s="21">
        <v>0</v>
      </c>
      <c r="AN349" s="21">
        <v>10.6833333333</v>
      </c>
      <c r="AO349">
        <v>1</v>
      </c>
      <c r="AP349">
        <v>0</v>
      </c>
      <c r="AQ349" s="18">
        <f t="shared" si="23"/>
        <v>0</v>
      </c>
      <c r="AR349">
        <v>0</v>
      </c>
    </row>
    <row r="350" spans="1:44" x14ac:dyDescent="0.2">
      <c r="A350" s="12" t="s">
        <v>1739</v>
      </c>
      <c r="B350" s="12" t="s">
        <v>1740</v>
      </c>
      <c r="C350" t="s">
        <v>305</v>
      </c>
      <c r="D350" s="12" t="s">
        <v>113</v>
      </c>
      <c r="E350">
        <v>38</v>
      </c>
      <c r="F350">
        <v>5</v>
      </c>
      <c r="G350">
        <v>10</v>
      </c>
      <c r="H350">
        <v>-3</v>
      </c>
      <c r="I350">
        <v>10</v>
      </c>
      <c r="J350">
        <v>5</v>
      </c>
      <c r="K350">
        <v>3</v>
      </c>
      <c r="L350">
        <v>8</v>
      </c>
      <c r="M350" s="13">
        <f t="shared" si="20"/>
        <v>0.27272727272727271</v>
      </c>
      <c r="N350" s="14">
        <v>27.6</v>
      </c>
      <c r="O350" s="14">
        <v>32.4</v>
      </c>
      <c r="P350" s="14">
        <v>24.3</v>
      </c>
      <c r="Q350" s="21">
        <v>12.266666666700001</v>
      </c>
      <c r="R350" s="21">
        <v>2.7333333333000001</v>
      </c>
      <c r="S350" s="21">
        <v>0</v>
      </c>
      <c r="T350" s="21">
        <v>15.016666666700001</v>
      </c>
      <c r="U350">
        <v>0</v>
      </c>
      <c r="V350">
        <v>0</v>
      </c>
      <c r="W350" s="18" t="str">
        <f t="shared" si="21"/>
        <v xml:space="preserve"> </v>
      </c>
      <c r="X350">
        <v>0</v>
      </c>
      <c r="Y350">
        <v>38</v>
      </c>
      <c r="Z350">
        <v>7</v>
      </c>
      <c r="AA350">
        <v>6</v>
      </c>
      <c r="AB350">
        <v>-15</v>
      </c>
      <c r="AC350">
        <v>8</v>
      </c>
      <c r="AD350">
        <v>4</v>
      </c>
      <c r="AE350">
        <v>4</v>
      </c>
      <c r="AF350">
        <v>2</v>
      </c>
      <c r="AG350" s="13">
        <f t="shared" si="22"/>
        <v>0.66666666666666663</v>
      </c>
      <c r="AH350" s="14">
        <v>27.8</v>
      </c>
      <c r="AI350" s="14">
        <v>32</v>
      </c>
      <c r="AJ350" s="14">
        <v>25</v>
      </c>
      <c r="AK350" s="21">
        <v>12.266666666700001</v>
      </c>
      <c r="AL350" s="21">
        <v>2.3166666666999998</v>
      </c>
      <c r="AM350" s="21">
        <v>0</v>
      </c>
      <c r="AN350" s="21">
        <v>14.6</v>
      </c>
      <c r="AO350">
        <v>1</v>
      </c>
      <c r="AP350">
        <v>0</v>
      </c>
      <c r="AQ350" s="18">
        <f t="shared" si="23"/>
        <v>0</v>
      </c>
      <c r="AR350">
        <v>0</v>
      </c>
    </row>
    <row r="351" spans="1:44" x14ac:dyDescent="0.2">
      <c r="A351" s="12" t="s">
        <v>341</v>
      </c>
      <c r="B351" s="12" t="s">
        <v>1744</v>
      </c>
      <c r="C351" t="s">
        <v>271</v>
      </c>
      <c r="D351" s="12" t="s">
        <v>178</v>
      </c>
      <c r="E351">
        <v>39</v>
      </c>
      <c r="F351">
        <v>7</v>
      </c>
      <c r="G351">
        <v>26</v>
      </c>
      <c r="H351">
        <v>13</v>
      </c>
      <c r="I351">
        <v>18</v>
      </c>
      <c r="J351">
        <v>9</v>
      </c>
      <c r="K351">
        <v>0</v>
      </c>
      <c r="L351">
        <v>0</v>
      </c>
      <c r="M351" s="13">
        <f t="shared" si="20"/>
        <v>0</v>
      </c>
      <c r="N351" s="14">
        <v>29</v>
      </c>
      <c r="O351" s="14">
        <v>33.4</v>
      </c>
      <c r="P351" s="14">
        <v>26</v>
      </c>
      <c r="Q351" s="21">
        <v>17.3</v>
      </c>
      <c r="R351" s="21">
        <v>2.2333333333000001</v>
      </c>
      <c r="S351" s="21">
        <v>2.0666666667000002</v>
      </c>
      <c r="T351" s="21">
        <v>21.633333333300001</v>
      </c>
      <c r="U351">
        <v>3</v>
      </c>
      <c r="V351">
        <v>0</v>
      </c>
      <c r="W351" s="18">
        <f t="shared" si="21"/>
        <v>0</v>
      </c>
      <c r="X351">
        <v>0</v>
      </c>
      <c r="Y351">
        <v>36</v>
      </c>
      <c r="Z351">
        <v>6</v>
      </c>
      <c r="AA351">
        <v>16</v>
      </c>
      <c r="AB351">
        <v>-8</v>
      </c>
      <c r="AC351">
        <v>35</v>
      </c>
      <c r="AD351">
        <v>16</v>
      </c>
      <c r="AE351">
        <v>0</v>
      </c>
      <c r="AF351">
        <v>0</v>
      </c>
      <c r="AG351" s="13">
        <f t="shared" si="22"/>
        <v>0</v>
      </c>
      <c r="AH351" s="14">
        <v>28.9</v>
      </c>
      <c r="AI351" s="14">
        <v>33.200000000000003</v>
      </c>
      <c r="AJ351" s="14">
        <v>26</v>
      </c>
      <c r="AK351" s="21">
        <v>18.2833333333</v>
      </c>
      <c r="AL351" s="21">
        <v>2.75</v>
      </c>
      <c r="AM351" s="21">
        <v>2.25</v>
      </c>
      <c r="AN351" s="21">
        <v>23.3</v>
      </c>
      <c r="AO351">
        <v>2</v>
      </c>
      <c r="AP351">
        <v>0</v>
      </c>
      <c r="AQ351" s="18">
        <f t="shared" si="23"/>
        <v>0</v>
      </c>
      <c r="AR351">
        <v>0</v>
      </c>
    </row>
    <row r="352" spans="1:44" x14ac:dyDescent="0.2">
      <c r="A352" s="12" t="s">
        <v>1747</v>
      </c>
      <c r="B352" s="12" t="s">
        <v>1748</v>
      </c>
      <c r="C352" t="s">
        <v>330</v>
      </c>
      <c r="D352" s="12" t="s">
        <v>178</v>
      </c>
      <c r="E352">
        <v>40</v>
      </c>
      <c r="F352">
        <v>4</v>
      </c>
      <c r="G352">
        <v>7</v>
      </c>
      <c r="H352">
        <v>12</v>
      </c>
      <c r="I352">
        <v>20</v>
      </c>
      <c r="J352">
        <v>10</v>
      </c>
      <c r="K352">
        <v>0</v>
      </c>
      <c r="L352">
        <v>0</v>
      </c>
      <c r="M352" s="13">
        <f t="shared" si="20"/>
        <v>0</v>
      </c>
      <c r="N352" s="14">
        <v>29.7</v>
      </c>
      <c r="O352" s="14">
        <v>33.700000000000003</v>
      </c>
      <c r="P352" s="14">
        <v>27.1</v>
      </c>
      <c r="Q352" s="21">
        <v>19.433333333299998</v>
      </c>
      <c r="R352" s="21">
        <v>0.16666666669999999</v>
      </c>
      <c r="S352" s="21">
        <v>2.7333333333000001</v>
      </c>
      <c r="T352" s="21">
        <v>22.35</v>
      </c>
      <c r="W352" s="18" t="str">
        <f t="shared" si="21"/>
        <v xml:space="preserve"> </v>
      </c>
      <c r="Y352">
        <v>38</v>
      </c>
      <c r="Z352">
        <v>2</v>
      </c>
      <c r="AA352">
        <v>4</v>
      </c>
      <c r="AB352">
        <v>-4</v>
      </c>
      <c r="AC352">
        <v>20</v>
      </c>
      <c r="AD352">
        <v>6</v>
      </c>
      <c r="AE352">
        <v>0</v>
      </c>
      <c r="AF352">
        <v>0</v>
      </c>
      <c r="AG352" s="13">
        <f t="shared" si="22"/>
        <v>0</v>
      </c>
      <c r="AH352" s="14">
        <v>29.3</v>
      </c>
      <c r="AI352" s="14">
        <v>33.299999999999997</v>
      </c>
      <c r="AJ352" s="14">
        <v>26.7</v>
      </c>
      <c r="AK352" s="21">
        <v>19.100000000000001</v>
      </c>
      <c r="AL352" s="21">
        <v>6.6666666700000002E-2</v>
      </c>
      <c r="AM352" s="21">
        <v>3.1</v>
      </c>
      <c r="AN352" s="21">
        <v>22.2833333333</v>
      </c>
      <c r="AQ352" s="18" t="str">
        <f t="shared" si="23"/>
        <v xml:space="preserve"> </v>
      </c>
    </row>
    <row r="353" spans="1:44" x14ac:dyDescent="0.2">
      <c r="A353" s="12" t="s">
        <v>227</v>
      </c>
      <c r="B353" s="12" t="s">
        <v>1752</v>
      </c>
      <c r="C353" t="s">
        <v>122</v>
      </c>
      <c r="D353" s="12" t="s">
        <v>170</v>
      </c>
      <c r="E353">
        <v>21</v>
      </c>
      <c r="F353">
        <v>3</v>
      </c>
      <c r="G353">
        <v>3</v>
      </c>
      <c r="H353">
        <v>-7</v>
      </c>
      <c r="I353">
        <v>6</v>
      </c>
      <c r="J353">
        <v>3</v>
      </c>
      <c r="K353">
        <v>130</v>
      </c>
      <c r="L353">
        <v>146</v>
      </c>
      <c r="M353" s="13">
        <f t="shared" si="20"/>
        <v>0.47101449275362317</v>
      </c>
      <c r="N353" s="14">
        <v>28.3</v>
      </c>
      <c r="O353" s="14">
        <v>32.6</v>
      </c>
      <c r="P353" s="14">
        <v>25.5</v>
      </c>
      <c r="Q353" s="21">
        <v>12.4666666667</v>
      </c>
      <c r="R353" s="21">
        <v>0.88333333330000008</v>
      </c>
      <c r="S353" s="21">
        <v>2.2833333332999999</v>
      </c>
      <c r="T353" s="21">
        <v>15.6333333333</v>
      </c>
      <c r="U353">
        <v>2</v>
      </c>
      <c r="V353">
        <v>1</v>
      </c>
      <c r="W353" s="18">
        <f t="shared" si="21"/>
        <v>0.5</v>
      </c>
      <c r="X353">
        <v>1</v>
      </c>
      <c r="Y353">
        <v>21</v>
      </c>
      <c r="Z353">
        <v>9</v>
      </c>
      <c r="AA353">
        <v>5</v>
      </c>
      <c r="AB353">
        <v>9</v>
      </c>
      <c r="AC353">
        <v>8</v>
      </c>
      <c r="AD353">
        <v>4</v>
      </c>
      <c r="AE353">
        <v>139</v>
      </c>
      <c r="AF353">
        <v>133</v>
      </c>
      <c r="AG353" s="13">
        <f t="shared" si="22"/>
        <v>0.51102941176470584</v>
      </c>
      <c r="AH353" s="14">
        <v>27.7</v>
      </c>
      <c r="AI353" s="14">
        <v>32.1</v>
      </c>
      <c r="AJ353" s="14">
        <v>24.7</v>
      </c>
      <c r="AK353" s="21">
        <v>12.166666666699999</v>
      </c>
      <c r="AL353" s="21">
        <v>0.45</v>
      </c>
      <c r="AM353" s="21">
        <v>2.0333333332999999</v>
      </c>
      <c r="AN353" s="21">
        <v>14.6833333333</v>
      </c>
      <c r="AO353">
        <v>0</v>
      </c>
      <c r="AP353">
        <v>0</v>
      </c>
      <c r="AQ353" s="18" t="str">
        <f t="shared" si="23"/>
        <v xml:space="preserve"> </v>
      </c>
      <c r="AR353">
        <v>0</v>
      </c>
    </row>
    <row r="354" spans="1:44" x14ac:dyDescent="0.2">
      <c r="A354" s="12" t="s">
        <v>1757</v>
      </c>
      <c r="B354" s="12" t="s">
        <v>1758</v>
      </c>
      <c r="C354" s="12" t="s">
        <v>529</v>
      </c>
      <c r="D354" s="12" t="s">
        <v>148</v>
      </c>
      <c r="E354">
        <v>36</v>
      </c>
      <c r="F354">
        <v>6</v>
      </c>
      <c r="G354">
        <v>18</v>
      </c>
      <c r="H354">
        <v>-13</v>
      </c>
      <c r="I354">
        <v>14</v>
      </c>
      <c r="J354">
        <v>7</v>
      </c>
      <c r="K354">
        <v>1</v>
      </c>
      <c r="L354">
        <v>1</v>
      </c>
      <c r="M354" s="13">
        <f t="shared" si="20"/>
        <v>0.5</v>
      </c>
      <c r="N354" s="14">
        <v>28.7</v>
      </c>
      <c r="O354" s="14">
        <v>33.700000000000003</v>
      </c>
      <c r="P354" s="14">
        <v>25.4</v>
      </c>
      <c r="Q354" s="21">
        <v>13.416666666699999</v>
      </c>
      <c r="R354" s="21">
        <v>2.3833333333</v>
      </c>
      <c r="S354" s="21">
        <v>0.15</v>
      </c>
      <c r="T354" s="21">
        <v>15.9666666667</v>
      </c>
      <c r="U354">
        <v>1</v>
      </c>
      <c r="V354">
        <v>1</v>
      </c>
      <c r="W354" s="18">
        <f t="shared" si="21"/>
        <v>1</v>
      </c>
      <c r="X354">
        <v>1</v>
      </c>
      <c r="Y354">
        <v>39</v>
      </c>
      <c r="Z354">
        <v>7</v>
      </c>
      <c r="AA354">
        <v>12</v>
      </c>
      <c r="AB354">
        <v>-2</v>
      </c>
      <c r="AC354">
        <v>10</v>
      </c>
      <c r="AD354">
        <v>5</v>
      </c>
      <c r="AE354">
        <v>0</v>
      </c>
      <c r="AF354">
        <v>2</v>
      </c>
      <c r="AG354" s="13">
        <f t="shared" si="22"/>
        <v>0</v>
      </c>
      <c r="AH354" s="14">
        <v>29.2</v>
      </c>
      <c r="AI354" s="14">
        <v>33.6</v>
      </c>
      <c r="AJ354" s="14">
        <v>26.2</v>
      </c>
      <c r="AK354" s="21">
        <v>13.416666666699999</v>
      </c>
      <c r="AL354" s="21">
        <v>2.3333333333000001</v>
      </c>
      <c r="AM354" s="21">
        <v>0.18333333330000001</v>
      </c>
      <c r="AN354" s="21">
        <v>15.95</v>
      </c>
      <c r="AO354">
        <v>0</v>
      </c>
      <c r="AP354">
        <v>0</v>
      </c>
      <c r="AQ354" s="18" t="str">
        <f t="shared" si="23"/>
        <v xml:space="preserve"> </v>
      </c>
      <c r="AR354">
        <v>0</v>
      </c>
    </row>
    <row r="355" spans="1:44" x14ac:dyDescent="0.2">
      <c r="A355" s="12" t="s">
        <v>336</v>
      </c>
      <c r="B355" s="12" t="s">
        <v>1763</v>
      </c>
      <c r="C355" s="12" t="s">
        <v>131</v>
      </c>
      <c r="D355" s="12" t="s">
        <v>170</v>
      </c>
      <c r="E355">
        <v>45</v>
      </c>
      <c r="F355">
        <v>1</v>
      </c>
      <c r="G355">
        <v>1</v>
      </c>
      <c r="H355">
        <v>-5</v>
      </c>
      <c r="I355">
        <v>88</v>
      </c>
      <c r="J355">
        <v>28</v>
      </c>
      <c r="K355">
        <v>23</v>
      </c>
      <c r="L355">
        <v>16</v>
      </c>
      <c r="M355" s="13">
        <f t="shared" si="20"/>
        <v>0.58974358974358976</v>
      </c>
      <c r="N355" s="14">
        <v>27.7</v>
      </c>
      <c r="O355" s="14">
        <v>32.5</v>
      </c>
      <c r="P355" s="14">
        <v>24.4</v>
      </c>
      <c r="Q355" s="21">
        <v>9.7333333332999992</v>
      </c>
      <c r="R355" s="21">
        <v>0.15</v>
      </c>
      <c r="S355" s="21">
        <v>2.4833333333000001</v>
      </c>
      <c r="T355" s="21">
        <v>12.3833333333</v>
      </c>
      <c r="U355">
        <v>1</v>
      </c>
      <c r="V355">
        <v>0</v>
      </c>
      <c r="W355" s="18">
        <f t="shared" si="21"/>
        <v>0</v>
      </c>
      <c r="X355">
        <v>0</v>
      </c>
      <c r="Y355">
        <v>32</v>
      </c>
      <c r="Z355">
        <v>4</v>
      </c>
      <c r="AA355">
        <v>1</v>
      </c>
      <c r="AB355">
        <v>-6</v>
      </c>
      <c r="AC355">
        <v>24</v>
      </c>
      <c r="AD355">
        <v>9</v>
      </c>
      <c r="AE355">
        <v>11</v>
      </c>
      <c r="AF355">
        <v>13</v>
      </c>
      <c r="AG355" s="13">
        <f t="shared" si="22"/>
        <v>0.45833333333333331</v>
      </c>
      <c r="AH355" s="14">
        <v>27.3</v>
      </c>
      <c r="AI355" s="14">
        <v>31.7</v>
      </c>
      <c r="AJ355" s="14">
        <v>24.3</v>
      </c>
      <c r="AK355" s="21">
        <v>10.3833333333</v>
      </c>
      <c r="AL355" s="21">
        <v>0.1333333333</v>
      </c>
      <c r="AM355" s="21">
        <v>2.7</v>
      </c>
      <c r="AN355" s="21">
        <v>13.2166666667</v>
      </c>
      <c r="AO355">
        <v>2</v>
      </c>
      <c r="AP355">
        <v>0</v>
      </c>
      <c r="AQ355" s="18">
        <f t="shared" si="23"/>
        <v>0</v>
      </c>
      <c r="AR355">
        <v>0</v>
      </c>
    </row>
    <row r="356" spans="1:44" x14ac:dyDescent="0.2">
      <c r="A356" s="12" t="s">
        <v>138</v>
      </c>
      <c r="B356" s="12" t="s">
        <v>1767</v>
      </c>
      <c r="C356" t="s">
        <v>432</v>
      </c>
      <c r="D356" s="12" t="s">
        <v>170</v>
      </c>
      <c r="E356">
        <v>38</v>
      </c>
      <c r="F356">
        <v>14</v>
      </c>
      <c r="G356">
        <v>12</v>
      </c>
      <c r="H356">
        <v>9</v>
      </c>
      <c r="I356">
        <v>14</v>
      </c>
      <c r="J356">
        <v>7</v>
      </c>
      <c r="K356">
        <v>191</v>
      </c>
      <c r="L356">
        <v>231</v>
      </c>
      <c r="M356" s="13">
        <f t="shared" si="20"/>
        <v>0.45260663507109006</v>
      </c>
      <c r="N356" s="14">
        <v>28.8</v>
      </c>
      <c r="O356" s="14">
        <v>33.299999999999997</v>
      </c>
      <c r="P356" s="14">
        <v>25.8</v>
      </c>
      <c r="Q356" s="21">
        <v>13.7166666667</v>
      </c>
      <c r="R356" s="21">
        <v>2.2333333333000001</v>
      </c>
      <c r="S356" s="21">
        <v>2.1833333333000002</v>
      </c>
      <c r="T356" s="21">
        <v>18.149999999999999</v>
      </c>
      <c r="U356">
        <v>1</v>
      </c>
      <c r="V356">
        <v>0</v>
      </c>
      <c r="W356" s="18">
        <f t="shared" si="21"/>
        <v>0</v>
      </c>
      <c r="X356">
        <v>0</v>
      </c>
      <c r="Y356">
        <v>39</v>
      </c>
      <c r="Z356">
        <v>11</v>
      </c>
      <c r="AA356">
        <v>6</v>
      </c>
      <c r="AB356">
        <v>-6</v>
      </c>
      <c r="AC356">
        <v>6</v>
      </c>
      <c r="AD356">
        <v>3</v>
      </c>
      <c r="AE356">
        <v>216</v>
      </c>
      <c r="AF356">
        <v>280</v>
      </c>
      <c r="AG356" s="13">
        <f t="shared" si="22"/>
        <v>0.43548387096774194</v>
      </c>
      <c r="AH356" s="14">
        <v>28.5</v>
      </c>
      <c r="AI356" s="14">
        <v>32.799999999999997</v>
      </c>
      <c r="AJ356" s="14">
        <v>25.6</v>
      </c>
      <c r="AK356" s="21">
        <v>13.75</v>
      </c>
      <c r="AL356" s="21">
        <v>1.9833333333000001</v>
      </c>
      <c r="AM356" s="21">
        <v>2.2000000000000002</v>
      </c>
      <c r="AN356" s="21">
        <v>17.95</v>
      </c>
      <c r="AO356">
        <v>4</v>
      </c>
      <c r="AP356">
        <v>0</v>
      </c>
      <c r="AQ356" s="18">
        <f t="shared" si="23"/>
        <v>0</v>
      </c>
      <c r="AR356">
        <v>0</v>
      </c>
    </row>
    <row r="357" spans="1:44" x14ac:dyDescent="0.2">
      <c r="A357" s="12" t="s">
        <v>1329</v>
      </c>
      <c r="B357" s="12" t="s">
        <v>1771</v>
      </c>
      <c r="C357" t="s">
        <v>610</v>
      </c>
      <c r="D357" s="12" t="s">
        <v>170</v>
      </c>
      <c r="E357">
        <v>16</v>
      </c>
      <c r="F357">
        <v>10</v>
      </c>
      <c r="G357">
        <v>6</v>
      </c>
      <c r="H357">
        <v>9</v>
      </c>
      <c r="I357">
        <v>4</v>
      </c>
      <c r="J357">
        <v>2</v>
      </c>
      <c r="K357">
        <v>14</v>
      </c>
      <c r="L357">
        <v>14</v>
      </c>
      <c r="M357" s="13">
        <f t="shared" si="20"/>
        <v>0.5</v>
      </c>
      <c r="N357" s="14">
        <v>28.6</v>
      </c>
      <c r="O357" s="14">
        <v>33.9</v>
      </c>
      <c r="P357" s="14">
        <v>25</v>
      </c>
      <c r="Q357" s="21">
        <v>12.483333333299999</v>
      </c>
      <c r="R357" s="21">
        <v>2.4</v>
      </c>
      <c r="S357" s="21">
        <v>0</v>
      </c>
      <c r="T357" s="21">
        <v>14.9</v>
      </c>
      <c r="U357">
        <v>4</v>
      </c>
      <c r="V357">
        <v>1</v>
      </c>
      <c r="W357" s="18">
        <f t="shared" si="21"/>
        <v>0.25</v>
      </c>
      <c r="X357">
        <v>0</v>
      </c>
      <c r="Y357">
        <v>21</v>
      </c>
      <c r="Z357">
        <v>5</v>
      </c>
      <c r="AA357">
        <v>4</v>
      </c>
      <c r="AB357">
        <v>2</v>
      </c>
      <c r="AC357">
        <v>0</v>
      </c>
      <c r="AD357">
        <v>0</v>
      </c>
      <c r="AE357">
        <v>15</v>
      </c>
      <c r="AF357">
        <v>8</v>
      </c>
      <c r="AG357" s="13">
        <f t="shared" si="22"/>
        <v>0.65217391304347827</v>
      </c>
      <c r="AH357" s="14">
        <v>29.6</v>
      </c>
      <c r="AI357" s="14">
        <v>34.4</v>
      </c>
      <c r="AJ357" s="14">
        <v>26.2</v>
      </c>
      <c r="AK357" s="21">
        <v>13.833333333300001</v>
      </c>
      <c r="AL357" s="21">
        <v>1.7833333332999999</v>
      </c>
      <c r="AM357" s="21">
        <v>0</v>
      </c>
      <c r="AN357" s="21">
        <v>15.65</v>
      </c>
      <c r="AO357">
        <v>0</v>
      </c>
      <c r="AP357">
        <v>0</v>
      </c>
      <c r="AQ357" s="18" t="str">
        <f t="shared" si="23"/>
        <v xml:space="preserve"> </v>
      </c>
      <c r="AR357">
        <v>0</v>
      </c>
    </row>
    <row r="358" spans="1:44" x14ac:dyDescent="0.2">
      <c r="A358" s="12" t="s">
        <v>1774</v>
      </c>
      <c r="B358" s="12" t="s">
        <v>1775</v>
      </c>
      <c r="C358" t="s">
        <v>300</v>
      </c>
      <c r="D358" s="12" t="s">
        <v>178</v>
      </c>
      <c r="E358">
        <v>41</v>
      </c>
      <c r="F358">
        <v>1</v>
      </c>
      <c r="G358">
        <v>8</v>
      </c>
      <c r="H358">
        <v>5</v>
      </c>
      <c r="I358">
        <v>14</v>
      </c>
      <c r="J358">
        <v>7</v>
      </c>
      <c r="K358">
        <v>0</v>
      </c>
      <c r="L358">
        <v>0</v>
      </c>
      <c r="M358" s="13">
        <f t="shared" si="20"/>
        <v>0</v>
      </c>
      <c r="N358" s="14">
        <v>28.4</v>
      </c>
      <c r="O358" s="14">
        <v>32.9</v>
      </c>
      <c r="P358" s="14">
        <v>25.4</v>
      </c>
      <c r="Q358" s="21">
        <v>16.850000000000001</v>
      </c>
      <c r="R358" s="21">
        <v>0.2666666667</v>
      </c>
      <c r="S358" s="21">
        <v>1.65</v>
      </c>
      <c r="T358" s="21">
        <v>18.7833333333</v>
      </c>
      <c r="U358">
        <v>0</v>
      </c>
      <c r="V358">
        <v>0</v>
      </c>
      <c r="W358" s="18" t="str">
        <f t="shared" si="21"/>
        <v xml:space="preserve"> </v>
      </c>
      <c r="X358">
        <v>0</v>
      </c>
      <c r="Y358">
        <v>41</v>
      </c>
      <c r="Z358">
        <v>3</v>
      </c>
      <c r="AA358">
        <v>10</v>
      </c>
      <c r="AB358">
        <v>0</v>
      </c>
      <c r="AC358">
        <v>20</v>
      </c>
      <c r="AD358">
        <v>9</v>
      </c>
      <c r="AE358">
        <v>0</v>
      </c>
      <c r="AF358">
        <v>0</v>
      </c>
      <c r="AG358" s="13">
        <f t="shared" si="22"/>
        <v>0</v>
      </c>
      <c r="AH358" s="14">
        <v>28.4</v>
      </c>
      <c r="AI358" s="14">
        <v>33.200000000000003</v>
      </c>
      <c r="AJ358" s="14">
        <v>25.2</v>
      </c>
      <c r="AK358" s="21">
        <v>16.350000000000001</v>
      </c>
      <c r="AL358" s="21">
        <v>0.2666666667</v>
      </c>
      <c r="AM358" s="21">
        <v>2.2999999999999998</v>
      </c>
      <c r="AN358" s="21">
        <v>18.933333333299998</v>
      </c>
      <c r="AO358">
        <v>1</v>
      </c>
      <c r="AP358">
        <v>0</v>
      </c>
      <c r="AQ358" s="18">
        <f t="shared" si="23"/>
        <v>0</v>
      </c>
      <c r="AR358">
        <v>0</v>
      </c>
    </row>
    <row r="359" spans="1:44" x14ac:dyDescent="0.2">
      <c r="A359" s="12" t="s">
        <v>678</v>
      </c>
      <c r="B359" s="12" t="s">
        <v>1779</v>
      </c>
      <c r="C359" t="s">
        <v>177</v>
      </c>
      <c r="D359" s="12" t="s">
        <v>156</v>
      </c>
      <c r="E359">
        <v>40</v>
      </c>
      <c r="F359">
        <v>10</v>
      </c>
      <c r="G359">
        <v>14</v>
      </c>
      <c r="H359">
        <v>-1</v>
      </c>
      <c r="I359">
        <v>14</v>
      </c>
      <c r="J359">
        <v>7</v>
      </c>
      <c r="K359">
        <v>10</v>
      </c>
      <c r="L359">
        <v>10</v>
      </c>
      <c r="M359" s="13">
        <f t="shared" si="20"/>
        <v>0.5</v>
      </c>
      <c r="N359" s="14">
        <v>29.1</v>
      </c>
      <c r="O359" s="14">
        <v>33.200000000000003</v>
      </c>
      <c r="P359" s="14">
        <v>26.4</v>
      </c>
      <c r="Q359" s="21">
        <v>15.3166666667</v>
      </c>
      <c r="R359" s="21">
        <v>1.6166666667</v>
      </c>
      <c r="S359" s="21">
        <v>1.9333333333</v>
      </c>
      <c r="T359" s="21">
        <v>18.883333333300001</v>
      </c>
      <c r="U359">
        <v>4</v>
      </c>
      <c r="V359">
        <v>1</v>
      </c>
      <c r="W359" s="18">
        <f t="shared" si="21"/>
        <v>0.25</v>
      </c>
      <c r="X359">
        <v>1</v>
      </c>
      <c r="Y359">
        <v>38</v>
      </c>
      <c r="Z359">
        <v>7</v>
      </c>
      <c r="AA359">
        <v>8</v>
      </c>
      <c r="AB359">
        <v>-13</v>
      </c>
      <c r="AC359">
        <v>16</v>
      </c>
      <c r="AD359">
        <v>8</v>
      </c>
      <c r="AE359">
        <v>7</v>
      </c>
      <c r="AF359">
        <v>11</v>
      </c>
      <c r="AG359" s="13">
        <f t="shared" si="22"/>
        <v>0.3888888888888889</v>
      </c>
      <c r="AH359" s="14">
        <v>29.2</v>
      </c>
      <c r="AI359" s="14">
        <v>33.4</v>
      </c>
      <c r="AJ359" s="14">
        <v>26.4</v>
      </c>
      <c r="AK359" s="21">
        <v>15.55</v>
      </c>
      <c r="AL359" s="21">
        <v>1.6666666667000001</v>
      </c>
      <c r="AM359" s="21">
        <v>2.25</v>
      </c>
      <c r="AN359" s="21">
        <v>19.4666666667</v>
      </c>
      <c r="AO359">
        <v>4</v>
      </c>
      <c r="AP359">
        <v>1</v>
      </c>
      <c r="AQ359" s="18">
        <f t="shared" si="23"/>
        <v>0.25</v>
      </c>
      <c r="AR359">
        <v>1</v>
      </c>
    </row>
    <row r="360" spans="1:44" x14ac:dyDescent="0.2">
      <c r="A360" s="12" t="s">
        <v>1783</v>
      </c>
      <c r="B360" s="12" t="s">
        <v>1784</v>
      </c>
      <c r="C360" t="s">
        <v>210</v>
      </c>
      <c r="D360" s="12" t="s">
        <v>178</v>
      </c>
      <c r="E360">
        <v>6</v>
      </c>
      <c r="F360">
        <v>0</v>
      </c>
      <c r="G360">
        <v>0</v>
      </c>
      <c r="H360">
        <v>0</v>
      </c>
      <c r="I360">
        <v>4</v>
      </c>
      <c r="J360">
        <v>2</v>
      </c>
      <c r="K360">
        <v>0</v>
      </c>
      <c r="L360">
        <v>0</v>
      </c>
      <c r="M360" s="13">
        <f t="shared" si="20"/>
        <v>0</v>
      </c>
      <c r="N360" s="14">
        <v>28.6</v>
      </c>
      <c r="O360" s="14">
        <v>33.1</v>
      </c>
      <c r="P360" s="14">
        <v>25.4</v>
      </c>
      <c r="Q360" s="21">
        <v>14.0666666667</v>
      </c>
      <c r="R360" s="21">
        <v>0.2</v>
      </c>
      <c r="S360" s="21">
        <v>1.2</v>
      </c>
      <c r="T360" s="21">
        <v>15.4666666667</v>
      </c>
      <c r="W360" s="18" t="str">
        <f t="shared" si="21"/>
        <v xml:space="preserve"> </v>
      </c>
      <c r="Y360">
        <v>7</v>
      </c>
      <c r="Z360">
        <v>0</v>
      </c>
      <c r="AA360">
        <v>1</v>
      </c>
      <c r="AB360">
        <v>-4</v>
      </c>
      <c r="AC360">
        <v>0</v>
      </c>
      <c r="AD360">
        <v>0</v>
      </c>
      <c r="AE360">
        <v>0</v>
      </c>
      <c r="AF360">
        <v>0</v>
      </c>
      <c r="AG360" s="13">
        <f t="shared" si="22"/>
        <v>0</v>
      </c>
      <c r="AH360" s="14">
        <v>28.2</v>
      </c>
      <c r="AI360" s="14">
        <v>32.6</v>
      </c>
      <c r="AJ360" s="14">
        <v>25.4</v>
      </c>
      <c r="AK360" s="21">
        <v>18.7166666667</v>
      </c>
      <c r="AL360" s="21">
        <v>0.28333333329999999</v>
      </c>
      <c r="AM360" s="21">
        <v>1.6333333333</v>
      </c>
      <c r="AN360" s="21">
        <v>20.65</v>
      </c>
      <c r="AQ360" s="18" t="str">
        <f t="shared" si="23"/>
        <v xml:space="preserve"> </v>
      </c>
    </row>
    <row r="361" spans="1:44" x14ac:dyDescent="0.2">
      <c r="A361" s="12" t="s">
        <v>1789</v>
      </c>
      <c r="B361" s="12" t="s">
        <v>1790</v>
      </c>
      <c r="C361" t="s">
        <v>442</v>
      </c>
      <c r="D361" s="12" t="s">
        <v>178</v>
      </c>
      <c r="E361">
        <v>41</v>
      </c>
      <c r="F361">
        <v>1</v>
      </c>
      <c r="G361">
        <v>15</v>
      </c>
      <c r="H361">
        <v>18</v>
      </c>
      <c r="I361">
        <v>10</v>
      </c>
      <c r="J361">
        <v>5</v>
      </c>
      <c r="K361">
        <v>0</v>
      </c>
      <c r="L361">
        <v>0</v>
      </c>
      <c r="M361" s="13">
        <f t="shared" si="20"/>
        <v>0</v>
      </c>
      <c r="N361" s="14">
        <v>30</v>
      </c>
      <c r="O361" s="14">
        <v>33.4</v>
      </c>
      <c r="P361" s="14">
        <v>27.7</v>
      </c>
      <c r="Q361" s="21">
        <v>18.2166666667</v>
      </c>
      <c r="R361" s="21">
        <v>0.1166666667</v>
      </c>
      <c r="S361" s="21">
        <v>2.6</v>
      </c>
      <c r="T361" s="21">
        <v>20.95</v>
      </c>
      <c r="W361" s="18" t="str">
        <f t="shared" si="21"/>
        <v xml:space="preserve"> </v>
      </c>
      <c r="Y361">
        <v>40</v>
      </c>
      <c r="Z361">
        <v>3</v>
      </c>
      <c r="AA361">
        <v>7</v>
      </c>
      <c r="AB361">
        <v>-7</v>
      </c>
      <c r="AC361">
        <v>24</v>
      </c>
      <c r="AD361">
        <v>12</v>
      </c>
      <c r="AE361">
        <v>0</v>
      </c>
      <c r="AF361">
        <v>0</v>
      </c>
      <c r="AG361" s="13">
        <f t="shared" si="22"/>
        <v>0</v>
      </c>
      <c r="AH361" s="14">
        <v>29.6</v>
      </c>
      <c r="AI361" s="14">
        <v>33.6</v>
      </c>
      <c r="AJ361" s="14">
        <v>27</v>
      </c>
      <c r="AK361" s="21">
        <v>18.45</v>
      </c>
      <c r="AL361" s="21">
        <v>0.1</v>
      </c>
      <c r="AM361" s="21">
        <v>3.0333333332999999</v>
      </c>
      <c r="AN361" s="21">
        <v>21.6</v>
      </c>
      <c r="AQ361" s="18" t="str">
        <f t="shared" si="23"/>
        <v xml:space="preserve"> </v>
      </c>
    </row>
    <row r="362" spans="1:44" x14ac:dyDescent="0.2">
      <c r="A362" s="12" t="s">
        <v>347</v>
      </c>
      <c r="B362" s="12" t="s">
        <v>1793</v>
      </c>
      <c r="C362" t="s">
        <v>139</v>
      </c>
      <c r="D362" s="12" t="s">
        <v>170</v>
      </c>
      <c r="E362">
        <v>36</v>
      </c>
      <c r="F362">
        <v>13</v>
      </c>
      <c r="G362">
        <v>13</v>
      </c>
      <c r="H362">
        <v>-14</v>
      </c>
      <c r="I362">
        <v>8</v>
      </c>
      <c r="J362">
        <v>4</v>
      </c>
      <c r="K362">
        <v>239</v>
      </c>
      <c r="L362">
        <v>251</v>
      </c>
      <c r="M362" s="13">
        <f t="shared" si="20"/>
        <v>0.48775510204081635</v>
      </c>
      <c r="N362" s="14">
        <v>29.1</v>
      </c>
      <c r="O362" s="14">
        <v>33.799999999999997</v>
      </c>
      <c r="P362" s="14">
        <v>25.9</v>
      </c>
      <c r="Q362" s="21">
        <v>14.5</v>
      </c>
      <c r="R362" s="21">
        <v>3.2666666666999999</v>
      </c>
      <c r="S362" s="21">
        <v>0.4</v>
      </c>
      <c r="T362" s="21">
        <v>18.183333333299998</v>
      </c>
      <c r="U362">
        <v>5</v>
      </c>
      <c r="V362">
        <v>0</v>
      </c>
      <c r="W362" s="18">
        <f t="shared" si="21"/>
        <v>0</v>
      </c>
      <c r="X362">
        <v>0</v>
      </c>
      <c r="Y362">
        <v>36</v>
      </c>
      <c r="Z362">
        <v>7</v>
      </c>
      <c r="AA362">
        <v>11</v>
      </c>
      <c r="AB362">
        <v>-12</v>
      </c>
      <c r="AC362">
        <v>12</v>
      </c>
      <c r="AD362">
        <v>6</v>
      </c>
      <c r="AE362">
        <v>214</v>
      </c>
      <c r="AF362">
        <v>265</v>
      </c>
      <c r="AG362" s="13">
        <f t="shared" si="22"/>
        <v>0.44676409185803756</v>
      </c>
      <c r="AH362" s="14">
        <v>29</v>
      </c>
      <c r="AI362" s="14">
        <v>33.799999999999997</v>
      </c>
      <c r="AJ362" s="14">
        <v>25.7</v>
      </c>
      <c r="AK362" s="21">
        <v>14.5333333333</v>
      </c>
      <c r="AL362" s="21">
        <v>3</v>
      </c>
      <c r="AM362" s="21">
        <v>0.53333333329999999</v>
      </c>
      <c r="AN362" s="21">
        <v>18.083333333300001</v>
      </c>
      <c r="AO362">
        <v>3</v>
      </c>
      <c r="AP362">
        <v>2</v>
      </c>
      <c r="AQ362" s="18">
        <f t="shared" si="23"/>
        <v>0.66666666666666663</v>
      </c>
      <c r="AR362">
        <v>2</v>
      </c>
    </row>
    <row r="363" spans="1:44" x14ac:dyDescent="0.2">
      <c r="A363" s="12" t="s">
        <v>474</v>
      </c>
      <c r="B363" s="12" t="s">
        <v>1797</v>
      </c>
      <c r="C363" t="s">
        <v>529</v>
      </c>
      <c r="D363" s="12" t="s">
        <v>123</v>
      </c>
      <c r="E363">
        <v>13</v>
      </c>
      <c r="F363">
        <v>2</v>
      </c>
      <c r="G363">
        <v>1</v>
      </c>
      <c r="H363">
        <v>0</v>
      </c>
      <c r="I363">
        <v>0</v>
      </c>
      <c r="J363">
        <v>0</v>
      </c>
      <c r="K363">
        <v>3</v>
      </c>
      <c r="L363">
        <v>0</v>
      </c>
      <c r="M363" s="13">
        <f t="shared" si="20"/>
        <v>1</v>
      </c>
      <c r="N363" s="14">
        <v>28</v>
      </c>
      <c r="O363" s="14">
        <v>32.4</v>
      </c>
      <c r="P363" s="14">
        <v>25.1</v>
      </c>
      <c r="Q363" s="21">
        <v>11.3833333333</v>
      </c>
      <c r="R363" s="21">
        <v>1.85</v>
      </c>
      <c r="S363" s="21">
        <v>0</v>
      </c>
      <c r="T363" s="21">
        <v>13.233333333299999</v>
      </c>
      <c r="W363" s="18" t="str">
        <f t="shared" si="21"/>
        <v xml:space="preserve"> </v>
      </c>
      <c r="Y363">
        <v>12</v>
      </c>
      <c r="Z363">
        <v>1</v>
      </c>
      <c r="AA363">
        <v>2</v>
      </c>
      <c r="AB363">
        <v>-2</v>
      </c>
      <c r="AC363">
        <v>2</v>
      </c>
      <c r="AD363">
        <v>1</v>
      </c>
      <c r="AE363">
        <v>3</v>
      </c>
      <c r="AF363">
        <v>3</v>
      </c>
      <c r="AG363" s="13">
        <f t="shared" si="22"/>
        <v>0.5</v>
      </c>
      <c r="AH363" s="14">
        <v>28.3</v>
      </c>
      <c r="AI363" s="14">
        <v>32.700000000000003</v>
      </c>
      <c r="AJ363" s="14">
        <v>25.3</v>
      </c>
      <c r="AK363" s="21">
        <v>10.3</v>
      </c>
      <c r="AL363" s="21">
        <v>2.8</v>
      </c>
      <c r="AM363" s="21">
        <v>0</v>
      </c>
      <c r="AN363" s="21">
        <v>13.1166666667</v>
      </c>
      <c r="AQ363" s="18" t="str">
        <f t="shared" si="23"/>
        <v xml:space="preserve"> </v>
      </c>
    </row>
    <row r="364" spans="1:44" x14ac:dyDescent="0.2">
      <c r="A364" s="12" t="s">
        <v>464</v>
      </c>
      <c r="B364" s="12" t="s">
        <v>1799</v>
      </c>
      <c r="C364" t="s">
        <v>330</v>
      </c>
      <c r="D364" s="12" t="s">
        <v>178</v>
      </c>
      <c r="E364">
        <v>25</v>
      </c>
      <c r="F364">
        <v>3</v>
      </c>
      <c r="G364">
        <v>7</v>
      </c>
      <c r="H364">
        <v>4</v>
      </c>
      <c r="I364">
        <v>10</v>
      </c>
      <c r="J364">
        <v>5</v>
      </c>
      <c r="K364">
        <v>0</v>
      </c>
      <c r="L364">
        <v>0</v>
      </c>
      <c r="M364" s="13">
        <f t="shared" si="20"/>
        <v>0</v>
      </c>
      <c r="N364" s="14">
        <v>27.9</v>
      </c>
      <c r="O364" s="14">
        <v>32.9</v>
      </c>
      <c r="P364" s="14">
        <v>24.6</v>
      </c>
      <c r="Q364" s="21">
        <v>14.983333333299999</v>
      </c>
      <c r="R364" s="21">
        <v>2.3666666667</v>
      </c>
      <c r="S364" s="21">
        <v>1.2833333332999999</v>
      </c>
      <c r="T364" s="21">
        <v>18.649999999999999</v>
      </c>
      <c r="W364" s="18" t="str">
        <f t="shared" si="21"/>
        <v xml:space="preserve"> </v>
      </c>
      <c r="Y364">
        <v>29</v>
      </c>
      <c r="Z364">
        <v>7</v>
      </c>
      <c r="AA364">
        <v>8</v>
      </c>
      <c r="AB364">
        <v>8</v>
      </c>
      <c r="AC364">
        <v>12</v>
      </c>
      <c r="AD364">
        <v>6</v>
      </c>
      <c r="AE364">
        <v>0</v>
      </c>
      <c r="AF364">
        <v>0</v>
      </c>
      <c r="AG364" s="13">
        <f t="shared" si="22"/>
        <v>0</v>
      </c>
      <c r="AH364" s="14">
        <v>28</v>
      </c>
      <c r="AI364" s="14">
        <v>32.5</v>
      </c>
      <c r="AJ364" s="14">
        <v>24.9</v>
      </c>
      <c r="AK364" s="21">
        <v>15.733333333299999</v>
      </c>
      <c r="AL364" s="21">
        <v>1.1666666667000001</v>
      </c>
      <c r="AM364" s="21">
        <v>1.7833333332999999</v>
      </c>
      <c r="AN364" s="21">
        <v>18.7</v>
      </c>
      <c r="AQ364" s="18" t="str">
        <f t="shared" si="23"/>
        <v xml:space="preserve"> </v>
      </c>
    </row>
    <row r="365" spans="1:44" x14ac:dyDescent="0.2">
      <c r="A365" s="12" t="s">
        <v>524</v>
      </c>
      <c r="B365" s="12" t="s">
        <v>1802</v>
      </c>
      <c r="C365" t="s">
        <v>367</v>
      </c>
      <c r="D365" s="12" t="s">
        <v>148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 s="13">
        <f t="shared" si="20"/>
        <v>0.5</v>
      </c>
      <c r="N365" s="14">
        <v>26.6</v>
      </c>
      <c r="O365" s="14">
        <v>32.299999999999997</v>
      </c>
      <c r="P365" s="14">
        <v>22.8</v>
      </c>
      <c r="Q365" s="21">
        <v>6.4833333333000001</v>
      </c>
      <c r="R365" s="21">
        <v>0</v>
      </c>
      <c r="S365" s="21">
        <v>0.55000000000000004</v>
      </c>
      <c r="T365" s="21">
        <v>7.0666666666999998</v>
      </c>
      <c r="W365" s="18" t="str">
        <f t="shared" si="21"/>
        <v xml:space="preserve"> 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13">
        <f t="shared" si="22"/>
        <v>0</v>
      </c>
      <c r="AH365" s="14">
        <v>25.7</v>
      </c>
      <c r="AI365" s="14">
        <v>30.3</v>
      </c>
      <c r="AJ365" s="14">
        <v>22.6</v>
      </c>
      <c r="AK365" s="21">
        <v>7.4</v>
      </c>
      <c r="AL365" s="21">
        <v>0</v>
      </c>
      <c r="AM365" s="21">
        <v>2.4833333333000001</v>
      </c>
      <c r="AN365" s="21">
        <v>9.8833333332999995</v>
      </c>
      <c r="AQ365" s="18" t="str">
        <f t="shared" si="23"/>
        <v xml:space="preserve"> </v>
      </c>
    </row>
    <row r="366" spans="1:44" x14ac:dyDescent="0.2">
      <c r="A366" s="12" t="s">
        <v>1713</v>
      </c>
      <c r="B366" s="12" t="s">
        <v>1802</v>
      </c>
      <c r="C366" s="12" t="s">
        <v>112</v>
      </c>
      <c r="D366" s="12" t="s">
        <v>170</v>
      </c>
      <c r="E366">
        <v>22</v>
      </c>
      <c r="F366">
        <v>5</v>
      </c>
      <c r="G366">
        <v>5</v>
      </c>
      <c r="H366">
        <v>7</v>
      </c>
      <c r="I366">
        <v>12</v>
      </c>
      <c r="J366">
        <v>6</v>
      </c>
      <c r="K366">
        <v>105</v>
      </c>
      <c r="L366">
        <v>120</v>
      </c>
      <c r="M366" s="13">
        <f t="shared" si="20"/>
        <v>0.46666666666666667</v>
      </c>
      <c r="N366" s="14">
        <v>28</v>
      </c>
      <c r="O366" s="14">
        <v>33</v>
      </c>
      <c r="P366" s="14">
        <v>24.7</v>
      </c>
      <c r="Q366" s="21">
        <v>12.2166666667</v>
      </c>
      <c r="R366" s="21">
        <v>0.1166666667</v>
      </c>
      <c r="S366" s="21">
        <v>0</v>
      </c>
      <c r="T366" s="21">
        <v>12.35</v>
      </c>
      <c r="W366" s="18" t="str">
        <f t="shared" si="21"/>
        <v xml:space="preserve"> </v>
      </c>
      <c r="Y366">
        <v>21</v>
      </c>
      <c r="Z366">
        <v>1</v>
      </c>
      <c r="AA366">
        <v>0</v>
      </c>
      <c r="AB366">
        <v>-7</v>
      </c>
      <c r="AC366">
        <v>6</v>
      </c>
      <c r="AD366">
        <v>3</v>
      </c>
      <c r="AE366">
        <v>77</v>
      </c>
      <c r="AF366">
        <v>93</v>
      </c>
      <c r="AG366" s="13">
        <f t="shared" si="22"/>
        <v>0.45294117647058824</v>
      </c>
      <c r="AH366" s="14">
        <v>27.3</v>
      </c>
      <c r="AI366" s="14">
        <v>31.8</v>
      </c>
      <c r="AJ366" s="14">
        <v>24.3</v>
      </c>
      <c r="AK366" s="21">
        <v>9.9333333333000002</v>
      </c>
      <c r="AL366" s="21">
        <v>0.31666666669999999</v>
      </c>
      <c r="AM366" s="21">
        <v>1.6666666699999999E-2</v>
      </c>
      <c r="AN366" s="21">
        <v>10.2833333333</v>
      </c>
      <c r="AQ366" s="18" t="str">
        <f t="shared" si="23"/>
        <v xml:space="preserve"> </v>
      </c>
    </row>
    <row r="367" spans="1:44" x14ac:dyDescent="0.2">
      <c r="A367" s="12" t="s">
        <v>1808</v>
      </c>
      <c r="B367" s="12" t="s">
        <v>1809</v>
      </c>
      <c r="C367" s="12" t="s">
        <v>131</v>
      </c>
      <c r="D367" s="12" t="s">
        <v>140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1</v>
      </c>
      <c r="M367" s="13">
        <f t="shared" si="20"/>
        <v>0.8</v>
      </c>
      <c r="N367" s="14">
        <v>26.1</v>
      </c>
      <c r="O367" s="14">
        <v>28.2</v>
      </c>
      <c r="P367" s="14">
        <v>24.7</v>
      </c>
      <c r="Q367" s="21">
        <v>9.1166666667000005</v>
      </c>
      <c r="R367" s="21">
        <v>2.1</v>
      </c>
      <c r="S367" s="21">
        <v>0</v>
      </c>
      <c r="T367" s="21">
        <v>11.2166666667</v>
      </c>
      <c r="W367" s="18" t="str">
        <f t="shared" si="21"/>
        <v xml:space="preserve"> </v>
      </c>
      <c r="Y367">
        <v>2</v>
      </c>
      <c r="Z367">
        <v>0</v>
      </c>
      <c r="AA367">
        <v>0</v>
      </c>
      <c r="AB367">
        <v>-1</v>
      </c>
      <c r="AC367">
        <v>0</v>
      </c>
      <c r="AD367">
        <v>0</v>
      </c>
      <c r="AE367">
        <v>0</v>
      </c>
      <c r="AF367">
        <v>1</v>
      </c>
      <c r="AG367" s="13">
        <f t="shared" si="22"/>
        <v>0</v>
      </c>
      <c r="AH367" s="14">
        <v>28.3</v>
      </c>
      <c r="AI367" s="14">
        <v>33.299999999999997</v>
      </c>
      <c r="AJ367" s="14">
        <v>25</v>
      </c>
      <c r="AK367" s="21">
        <v>8.5166666667000008</v>
      </c>
      <c r="AL367" s="21">
        <v>0</v>
      </c>
      <c r="AM367" s="21">
        <v>0</v>
      </c>
      <c r="AN367" s="21">
        <v>8.5166666667000008</v>
      </c>
      <c r="AQ367" s="18" t="str">
        <f t="shared" si="23"/>
        <v xml:space="preserve"> </v>
      </c>
    </row>
    <row r="368" spans="1:44" x14ac:dyDescent="0.2">
      <c r="A368" s="12" t="s">
        <v>1812</v>
      </c>
      <c r="B368" s="12" t="s">
        <v>1813</v>
      </c>
      <c r="C368" t="s">
        <v>393</v>
      </c>
      <c r="D368" s="12" t="s">
        <v>170</v>
      </c>
      <c r="E368">
        <v>39</v>
      </c>
      <c r="F368">
        <v>2</v>
      </c>
      <c r="G368">
        <v>7</v>
      </c>
      <c r="H368">
        <v>3</v>
      </c>
      <c r="I368">
        <v>30</v>
      </c>
      <c r="J368">
        <v>15</v>
      </c>
      <c r="K368">
        <v>94</v>
      </c>
      <c r="L368">
        <v>71</v>
      </c>
      <c r="M368" s="13">
        <f t="shared" si="20"/>
        <v>0.5696969696969697</v>
      </c>
      <c r="N368" s="14">
        <v>27.6</v>
      </c>
      <c r="O368" s="14">
        <v>31.9</v>
      </c>
      <c r="P368" s="14">
        <v>24.7</v>
      </c>
      <c r="Q368" s="21">
        <v>9.9333333333000002</v>
      </c>
      <c r="R368" s="21">
        <v>1.25</v>
      </c>
      <c r="S368" s="21">
        <v>0.98333333330000006</v>
      </c>
      <c r="T368" s="21">
        <v>12.166666666699999</v>
      </c>
      <c r="U368">
        <v>1</v>
      </c>
      <c r="V368">
        <v>0</v>
      </c>
      <c r="W368" s="18">
        <f t="shared" si="21"/>
        <v>0</v>
      </c>
      <c r="X368">
        <v>0</v>
      </c>
      <c r="Y368">
        <v>38</v>
      </c>
      <c r="Z368">
        <v>5</v>
      </c>
      <c r="AA368">
        <v>6</v>
      </c>
      <c r="AB368">
        <v>-2</v>
      </c>
      <c r="AC368">
        <v>22</v>
      </c>
      <c r="AD368">
        <v>10</v>
      </c>
      <c r="AE368">
        <v>115</v>
      </c>
      <c r="AF368">
        <v>137</v>
      </c>
      <c r="AG368" s="13">
        <f t="shared" si="22"/>
        <v>0.45634920634920634</v>
      </c>
      <c r="AH368" s="14">
        <v>27.8</v>
      </c>
      <c r="AI368" s="14">
        <v>31.9</v>
      </c>
      <c r="AJ368" s="14">
        <v>25.1</v>
      </c>
      <c r="AK368" s="21">
        <v>11.016666666700001</v>
      </c>
      <c r="AL368" s="21">
        <v>1.1666666667000001</v>
      </c>
      <c r="AM368" s="21">
        <v>1.35</v>
      </c>
      <c r="AN368" s="21">
        <v>13.55</v>
      </c>
      <c r="AO368">
        <v>0</v>
      </c>
      <c r="AP368">
        <v>0</v>
      </c>
      <c r="AQ368" s="18" t="str">
        <f t="shared" si="23"/>
        <v xml:space="preserve"> </v>
      </c>
      <c r="AR368">
        <v>0</v>
      </c>
    </row>
    <row r="369" spans="1:44" x14ac:dyDescent="0.2">
      <c r="A369" s="12" t="s">
        <v>1817</v>
      </c>
      <c r="B369" s="12" t="s">
        <v>1818</v>
      </c>
      <c r="C369" t="s">
        <v>343</v>
      </c>
      <c r="D369" s="12" t="s">
        <v>229</v>
      </c>
      <c r="E369">
        <v>37</v>
      </c>
      <c r="F369">
        <v>13</v>
      </c>
      <c r="G369">
        <v>14</v>
      </c>
      <c r="H369">
        <v>2</v>
      </c>
      <c r="I369">
        <v>18</v>
      </c>
      <c r="J369">
        <v>9</v>
      </c>
      <c r="K369">
        <v>0</v>
      </c>
      <c r="L369">
        <v>3</v>
      </c>
      <c r="M369" s="13">
        <f t="shared" si="20"/>
        <v>0</v>
      </c>
      <c r="N369" s="14">
        <v>29.8</v>
      </c>
      <c r="O369" s="14">
        <v>33.799999999999997</v>
      </c>
      <c r="P369" s="14">
        <v>27.2</v>
      </c>
      <c r="Q369" s="21">
        <v>13.9666666667</v>
      </c>
      <c r="R369" s="21">
        <v>3.0833333333000001</v>
      </c>
      <c r="S369" s="21">
        <v>0</v>
      </c>
      <c r="T369" s="21">
        <v>17.066666666700002</v>
      </c>
      <c r="U369">
        <v>0</v>
      </c>
      <c r="V369">
        <v>0</v>
      </c>
      <c r="W369" s="18" t="str">
        <f t="shared" si="21"/>
        <v xml:space="preserve"> </v>
      </c>
      <c r="X369">
        <v>0</v>
      </c>
      <c r="Y369">
        <v>39</v>
      </c>
      <c r="Z369">
        <v>9</v>
      </c>
      <c r="AA369">
        <v>17</v>
      </c>
      <c r="AB369">
        <v>-1</v>
      </c>
      <c r="AC369">
        <v>10</v>
      </c>
      <c r="AD369">
        <v>5</v>
      </c>
      <c r="AE369">
        <v>0</v>
      </c>
      <c r="AF369">
        <v>3</v>
      </c>
      <c r="AG369" s="13">
        <f t="shared" si="22"/>
        <v>0</v>
      </c>
      <c r="AH369" s="14">
        <v>29.4</v>
      </c>
      <c r="AI369" s="14">
        <v>34.200000000000003</v>
      </c>
      <c r="AJ369" s="14">
        <v>26.1</v>
      </c>
      <c r="AK369" s="21">
        <v>13.8666666667</v>
      </c>
      <c r="AL369" s="21">
        <v>2.75</v>
      </c>
      <c r="AM369" s="21">
        <v>1.6666666699999999E-2</v>
      </c>
      <c r="AN369" s="21">
        <v>16.649999999999999</v>
      </c>
      <c r="AO369">
        <v>1</v>
      </c>
      <c r="AP369">
        <v>0</v>
      </c>
      <c r="AQ369" s="18">
        <f t="shared" si="23"/>
        <v>0</v>
      </c>
      <c r="AR369">
        <v>0</v>
      </c>
    </row>
    <row r="370" spans="1:44" x14ac:dyDescent="0.2">
      <c r="A370" s="12" t="s">
        <v>365</v>
      </c>
      <c r="B370" s="12" t="s">
        <v>1822</v>
      </c>
      <c r="C370" t="s">
        <v>223</v>
      </c>
      <c r="D370" s="12" t="s">
        <v>148</v>
      </c>
      <c r="E370">
        <v>18</v>
      </c>
      <c r="F370">
        <v>3</v>
      </c>
      <c r="G370">
        <v>9</v>
      </c>
      <c r="H370">
        <v>-3</v>
      </c>
      <c r="I370">
        <v>16</v>
      </c>
      <c r="J370">
        <v>8</v>
      </c>
      <c r="K370">
        <v>0</v>
      </c>
      <c r="L370">
        <v>0</v>
      </c>
      <c r="M370" s="13">
        <f t="shared" si="20"/>
        <v>0</v>
      </c>
      <c r="N370" s="14">
        <v>28.4</v>
      </c>
      <c r="O370" s="14">
        <v>32.799999999999997</v>
      </c>
      <c r="P370" s="14">
        <v>25.6</v>
      </c>
      <c r="Q370" s="21">
        <v>12.8</v>
      </c>
      <c r="R370" s="21">
        <v>2.15</v>
      </c>
      <c r="S370" s="21">
        <v>0.1</v>
      </c>
      <c r="T370" s="21">
        <v>15.05</v>
      </c>
      <c r="W370" s="18" t="str">
        <f t="shared" si="21"/>
        <v xml:space="preserve"> </v>
      </c>
      <c r="Y370">
        <v>18</v>
      </c>
      <c r="Z370">
        <v>2</v>
      </c>
      <c r="AA370">
        <v>5</v>
      </c>
      <c r="AB370">
        <v>0</v>
      </c>
      <c r="AC370">
        <v>8</v>
      </c>
      <c r="AD370">
        <v>4</v>
      </c>
      <c r="AE370">
        <v>1</v>
      </c>
      <c r="AF370">
        <v>0</v>
      </c>
      <c r="AG370" s="13">
        <f t="shared" si="22"/>
        <v>1</v>
      </c>
      <c r="AH370" s="14">
        <v>29.9</v>
      </c>
      <c r="AI370" s="14">
        <v>34.200000000000003</v>
      </c>
      <c r="AJ370" s="14">
        <v>26.9</v>
      </c>
      <c r="AK370" s="21">
        <v>13.65</v>
      </c>
      <c r="AL370" s="21">
        <v>2.1833333333000002</v>
      </c>
      <c r="AM370" s="21">
        <v>0</v>
      </c>
      <c r="AN370" s="21">
        <v>15.85</v>
      </c>
      <c r="AQ370" s="18" t="str">
        <f t="shared" si="23"/>
        <v xml:space="preserve"> </v>
      </c>
    </row>
    <row r="371" spans="1:44" x14ac:dyDescent="0.2">
      <c r="A371" s="12" t="s">
        <v>1396</v>
      </c>
      <c r="B371" s="12" t="s">
        <v>1827</v>
      </c>
      <c r="C371" t="s">
        <v>442</v>
      </c>
      <c r="D371" s="12" t="s">
        <v>148</v>
      </c>
      <c r="E371">
        <v>37</v>
      </c>
      <c r="F371">
        <v>14</v>
      </c>
      <c r="G371">
        <v>17</v>
      </c>
      <c r="H371">
        <v>15</v>
      </c>
      <c r="I371">
        <v>10</v>
      </c>
      <c r="J371">
        <v>5</v>
      </c>
      <c r="K371">
        <v>0</v>
      </c>
      <c r="L371">
        <v>1</v>
      </c>
      <c r="M371" s="13">
        <f t="shared" si="20"/>
        <v>0</v>
      </c>
      <c r="N371" s="14">
        <v>30</v>
      </c>
      <c r="O371" s="14">
        <v>34.299999999999997</v>
      </c>
      <c r="P371" s="14">
        <v>27.2</v>
      </c>
      <c r="Q371" s="21">
        <v>14.666666666699999</v>
      </c>
      <c r="R371" s="21">
        <v>2.5833333333000001</v>
      </c>
      <c r="S371" s="21">
        <v>1.1833333333</v>
      </c>
      <c r="T371" s="21">
        <v>18.45</v>
      </c>
      <c r="U371">
        <v>3</v>
      </c>
      <c r="V371">
        <v>1</v>
      </c>
      <c r="W371" s="18">
        <f t="shared" si="21"/>
        <v>0.33333333333333331</v>
      </c>
      <c r="X371">
        <v>1</v>
      </c>
      <c r="Y371">
        <v>35</v>
      </c>
      <c r="Z371">
        <v>16</v>
      </c>
      <c r="AA371">
        <v>13</v>
      </c>
      <c r="AB371">
        <v>13</v>
      </c>
      <c r="AC371">
        <v>10</v>
      </c>
      <c r="AD371">
        <v>5</v>
      </c>
      <c r="AE371">
        <v>1</v>
      </c>
      <c r="AF371">
        <v>1</v>
      </c>
      <c r="AG371" s="13">
        <f t="shared" si="22"/>
        <v>0.5</v>
      </c>
      <c r="AH371" s="14">
        <v>30</v>
      </c>
      <c r="AI371" s="14">
        <v>35.1</v>
      </c>
      <c r="AJ371" s="14">
        <v>26.6</v>
      </c>
      <c r="AK371" s="21">
        <v>14.75</v>
      </c>
      <c r="AL371" s="21">
        <v>1.8333333333000001</v>
      </c>
      <c r="AM371" s="21">
        <v>1.4666666667000001</v>
      </c>
      <c r="AN371" s="21">
        <v>18.066666666700002</v>
      </c>
      <c r="AO371">
        <v>3</v>
      </c>
      <c r="AP371">
        <v>0</v>
      </c>
      <c r="AQ371" s="18">
        <f t="shared" si="23"/>
        <v>0</v>
      </c>
      <c r="AR371">
        <v>0</v>
      </c>
    </row>
    <row r="372" spans="1:44" x14ac:dyDescent="0.2">
      <c r="A372" s="12" t="s">
        <v>1831</v>
      </c>
      <c r="B372" s="12" t="s">
        <v>1832</v>
      </c>
      <c r="C372" t="s">
        <v>317</v>
      </c>
      <c r="D372" s="12" t="s">
        <v>140</v>
      </c>
      <c r="E372">
        <v>10</v>
      </c>
      <c r="F372">
        <v>1</v>
      </c>
      <c r="G372">
        <v>2</v>
      </c>
      <c r="H372">
        <v>-2</v>
      </c>
      <c r="I372">
        <v>2</v>
      </c>
      <c r="J372">
        <v>1</v>
      </c>
      <c r="K372">
        <v>1</v>
      </c>
      <c r="L372">
        <v>4</v>
      </c>
      <c r="M372" s="13">
        <f t="shared" si="20"/>
        <v>0.2</v>
      </c>
      <c r="N372" s="14">
        <v>27.6</v>
      </c>
      <c r="O372" s="14">
        <v>32.700000000000003</v>
      </c>
      <c r="P372" s="14">
        <v>24.1</v>
      </c>
      <c r="Q372" s="21">
        <v>11.666666666699999</v>
      </c>
      <c r="R372" s="21">
        <v>0.05</v>
      </c>
      <c r="S372" s="21">
        <v>1.9500000000000002</v>
      </c>
      <c r="T372" s="21">
        <v>13.6833333333</v>
      </c>
      <c r="W372" s="18" t="str">
        <f t="shared" si="21"/>
        <v xml:space="preserve"> </v>
      </c>
      <c r="Y372">
        <v>6</v>
      </c>
      <c r="Z372">
        <v>3</v>
      </c>
      <c r="AA372">
        <v>0</v>
      </c>
      <c r="AB372">
        <v>2</v>
      </c>
      <c r="AC372">
        <v>8</v>
      </c>
      <c r="AD372">
        <v>4</v>
      </c>
      <c r="AE372">
        <v>1</v>
      </c>
      <c r="AF372">
        <v>2</v>
      </c>
      <c r="AG372" s="13">
        <f t="shared" si="22"/>
        <v>0.33333333333333331</v>
      </c>
      <c r="AH372" s="14">
        <v>27.5</v>
      </c>
      <c r="AI372" s="14">
        <v>32.1</v>
      </c>
      <c r="AJ372" s="14">
        <v>24.5</v>
      </c>
      <c r="AK372" s="21">
        <v>11.95</v>
      </c>
      <c r="AL372" s="21">
        <v>3.3333333300000004E-2</v>
      </c>
      <c r="AM372" s="21">
        <v>1.7666666666999999</v>
      </c>
      <c r="AN372" s="21">
        <v>13.766666666700001</v>
      </c>
      <c r="AQ372" s="18" t="str">
        <f t="shared" si="23"/>
        <v xml:space="preserve"> </v>
      </c>
    </row>
    <row r="373" spans="1:44" x14ac:dyDescent="0.2">
      <c r="A373" s="12" t="s">
        <v>1251</v>
      </c>
      <c r="B373" s="12" t="s">
        <v>1836</v>
      </c>
      <c r="C373" t="s">
        <v>317</v>
      </c>
      <c r="D373" s="12" t="s">
        <v>123</v>
      </c>
      <c r="E373">
        <v>36</v>
      </c>
      <c r="F373">
        <v>3</v>
      </c>
      <c r="G373">
        <v>11</v>
      </c>
      <c r="H373">
        <v>-3</v>
      </c>
      <c r="I373">
        <v>19</v>
      </c>
      <c r="J373">
        <v>8</v>
      </c>
      <c r="K373">
        <v>2</v>
      </c>
      <c r="L373">
        <v>1</v>
      </c>
      <c r="M373" s="13">
        <f t="shared" si="20"/>
        <v>0.66666666666666663</v>
      </c>
      <c r="N373" s="14">
        <v>28.5</v>
      </c>
      <c r="O373" s="14">
        <v>33</v>
      </c>
      <c r="P373" s="14">
        <v>25.5</v>
      </c>
      <c r="Q373" s="21">
        <v>13.7166666667</v>
      </c>
      <c r="R373" s="21">
        <v>1.6833333333</v>
      </c>
      <c r="S373" s="21">
        <v>1.6666666699999999E-2</v>
      </c>
      <c r="T373" s="21">
        <v>15.416666666699999</v>
      </c>
      <c r="U373">
        <v>7</v>
      </c>
      <c r="V373">
        <v>3</v>
      </c>
      <c r="W373" s="18">
        <f t="shared" si="21"/>
        <v>0.42857142857142855</v>
      </c>
      <c r="X373">
        <v>1</v>
      </c>
      <c r="Y373">
        <v>33</v>
      </c>
      <c r="Z373">
        <v>6</v>
      </c>
      <c r="AA373">
        <v>8</v>
      </c>
      <c r="AB373">
        <v>-2</v>
      </c>
      <c r="AC373">
        <v>18</v>
      </c>
      <c r="AD373">
        <v>9</v>
      </c>
      <c r="AE373">
        <v>3</v>
      </c>
      <c r="AF373">
        <v>5</v>
      </c>
      <c r="AG373" s="13">
        <f t="shared" si="22"/>
        <v>0.375</v>
      </c>
      <c r="AH373" s="14">
        <v>29.2</v>
      </c>
      <c r="AI373" s="14">
        <v>33.4</v>
      </c>
      <c r="AJ373" s="14">
        <v>26.3</v>
      </c>
      <c r="AK373" s="21">
        <v>13.583333333300001</v>
      </c>
      <c r="AL373" s="21">
        <v>2.3166666666999998</v>
      </c>
      <c r="AM373" s="21">
        <v>0</v>
      </c>
      <c r="AN373" s="21">
        <v>15.916666666699999</v>
      </c>
      <c r="AO373">
        <v>5</v>
      </c>
      <c r="AP373">
        <v>1</v>
      </c>
      <c r="AQ373" s="18">
        <f t="shared" si="23"/>
        <v>0.2</v>
      </c>
      <c r="AR373">
        <v>1</v>
      </c>
    </row>
    <row r="374" spans="1:44" x14ac:dyDescent="0.2">
      <c r="A374" s="12" t="s">
        <v>1841</v>
      </c>
      <c r="B374" s="12" t="s">
        <v>1842</v>
      </c>
      <c r="C374" t="s">
        <v>155</v>
      </c>
      <c r="D374" s="12" t="s">
        <v>140</v>
      </c>
      <c r="E374">
        <v>37</v>
      </c>
      <c r="F374">
        <v>7</v>
      </c>
      <c r="G374">
        <v>19</v>
      </c>
      <c r="H374">
        <v>-2</v>
      </c>
      <c r="I374">
        <v>6</v>
      </c>
      <c r="J374">
        <v>3</v>
      </c>
      <c r="K374">
        <v>4</v>
      </c>
      <c r="L374">
        <v>10</v>
      </c>
      <c r="M374" s="13">
        <f t="shared" si="20"/>
        <v>0.2857142857142857</v>
      </c>
      <c r="N374" s="14">
        <v>28.6</v>
      </c>
      <c r="O374" s="14">
        <v>33</v>
      </c>
      <c r="P374" s="14">
        <v>25.6</v>
      </c>
      <c r="Q374" s="21">
        <v>15.8166666667</v>
      </c>
      <c r="R374" s="21">
        <v>2.9166666667000003</v>
      </c>
      <c r="S374" s="21">
        <v>3.3333333300000004E-2</v>
      </c>
      <c r="T374" s="21">
        <v>18.8</v>
      </c>
      <c r="U374">
        <v>5</v>
      </c>
      <c r="V374">
        <v>3</v>
      </c>
      <c r="W374" s="18">
        <f t="shared" si="21"/>
        <v>0.6</v>
      </c>
      <c r="X374">
        <v>0</v>
      </c>
      <c r="Y374">
        <v>38</v>
      </c>
      <c r="Z374">
        <v>10</v>
      </c>
      <c r="AA374">
        <v>18</v>
      </c>
      <c r="AB374">
        <v>6</v>
      </c>
      <c r="AC374">
        <v>10</v>
      </c>
      <c r="AD374">
        <v>5</v>
      </c>
      <c r="AE374">
        <v>0</v>
      </c>
      <c r="AF374">
        <v>8</v>
      </c>
      <c r="AG374" s="13">
        <f t="shared" si="22"/>
        <v>0</v>
      </c>
      <c r="AH374" s="14">
        <v>29</v>
      </c>
      <c r="AI374" s="14">
        <v>33.5</v>
      </c>
      <c r="AJ374" s="14">
        <v>26</v>
      </c>
      <c r="AK374" s="21">
        <v>15.5</v>
      </c>
      <c r="AL374" s="21">
        <v>3.2833333332999999</v>
      </c>
      <c r="AM374" s="21">
        <v>8.3333333300000006E-2</v>
      </c>
      <c r="AN374" s="21">
        <v>18.883333333300001</v>
      </c>
      <c r="AO374">
        <v>4</v>
      </c>
      <c r="AP374">
        <v>0</v>
      </c>
      <c r="AQ374" s="18">
        <f t="shared" si="23"/>
        <v>0</v>
      </c>
      <c r="AR374">
        <v>0</v>
      </c>
    </row>
    <row r="375" spans="1:44" x14ac:dyDescent="0.2">
      <c r="A375" s="12" t="s">
        <v>599</v>
      </c>
      <c r="B375" s="12" t="s">
        <v>1846</v>
      </c>
      <c r="C375" t="s">
        <v>131</v>
      </c>
      <c r="D375" s="12" t="s">
        <v>178</v>
      </c>
      <c r="E375">
        <v>2</v>
      </c>
      <c r="F375">
        <v>0</v>
      </c>
      <c r="G375">
        <v>0</v>
      </c>
      <c r="H375">
        <v>-2</v>
      </c>
      <c r="I375">
        <v>0</v>
      </c>
      <c r="J375">
        <v>0</v>
      </c>
      <c r="K375">
        <v>0</v>
      </c>
      <c r="L375">
        <v>0</v>
      </c>
      <c r="M375" s="13">
        <f t="shared" si="20"/>
        <v>0</v>
      </c>
      <c r="N375" s="14">
        <v>26.2</v>
      </c>
      <c r="O375" s="14">
        <v>30.9</v>
      </c>
      <c r="P375" s="14">
        <v>23</v>
      </c>
      <c r="Q375" s="21">
        <v>12.6166666667</v>
      </c>
      <c r="R375" s="21">
        <v>0.83333333330000003</v>
      </c>
      <c r="S375" s="21">
        <v>0</v>
      </c>
      <c r="T375" s="21">
        <v>13.45</v>
      </c>
      <c r="W375" s="18" t="str">
        <f t="shared" si="21"/>
        <v xml:space="preserve"> </v>
      </c>
      <c r="Y375">
        <v>1</v>
      </c>
      <c r="Z375">
        <v>0</v>
      </c>
      <c r="AA375">
        <v>0</v>
      </c>
      <c r="AB375">
        <v>-1</v>
      </c>
      <c r="AC375">
        <v>0</v>
      </c>
      <c r="AD375">
        <v>0</v>
      </c>
      <c r="AE375">
        <v>0</v>
      </c>
      <c r="AF375">
        <v>0</v>
      </c>
      <c r="AG375" s="13">
        <f t="shared" si="22"/>
        <v>0</v>
      </c>
      <c r="AH375" s="14">
        <v>27.1</v>
      </c>
      <c r="AI375" s="14">
        <v>32.9</v>
      </c>
      <c r="AJ375" s="14">
        <v>23.2</v>
      </c>
      <c r="AK375" s="21">
        <v>9.5</v>
      </c>
      <c r="AL375" s="21">
        <v>1.3833333333</v>
      </c>
      <c r="AM375" s="21">
        <v>0</v>
      </c>
      <c r="AN375" s="21">
        <v>10.8833333333</v>
      </c>
      <c r="AQ375" s="18" t="str">
        <f t="shared" si="23"/>
        <v xml:space="preserve"> </v>
      </c>
    </row>
    <row r="376" spans="1:44" x14ac:dyDescent="0.2">
      <c r="A376" s="12" t="s">
        <v>336</v>
      </c>
      <c r="B376" s="12" t="s">
        <v>1850</v>
      </c>
      <c r="C376" t="s">
        <v>330</v>
      </c>
      <c r="D376" s="12" t="s">
        <v>178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s="13">
        <f t="shared" si="20"/>
        <v>0</v>
      </c>
      <c r="N376" s="14">
        <v>26.9</v>
      </c>
      <c r="O376" s="14">
        <v>31.5</v>
      </c>
      <c r="P376" s="14">
        <v>23.9</v>
      </c>
      <c r="Q376" s="21">
        <v>15.5333333333</v>
      </c>
      <c r="R376" s="21">
        <v>0.9</v>
      </c>
      <c r="S376" s="21">
        <v>1.0166666666999999</v>
      </c>
      <c r="T376" s="21">
        <v>17.45</v>
      </c>
      <c r="W376" s="18" t="str">
        <f t="shared" si="21"/>
        <v xml:space="preserve"> 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13">
        <f t="shared" si="22"/>
        <v>0</v>
      </c>
      <c r="AH376" s="14">
        <v>0</v>
      </c>
      <c r="AI376" s="14">
        <v>0</v>
      </c>
      <c r="AJ376" s="14">
        <v>0</v>
      </c>
      <c r="AK376" s="21">
        <v>0</v>
      </c>
      <c r="AL376" s="21">
        <v>0</v>
      </c>
      <c r="AM376" s="21">
        <v>0</v>
      </c>
      <c r="AN376" s="21">
        <v>0</v>
      </c>
      <c r="AQ376" s="18" t="str">
        <f t="shared" si="23"/>
        <v xml:space="preserve"> </v>
      </c>
    </row>
    <row r="377" spans="1:44" x14ac:dyDescent="0.2">
      <c r="A377" s="12" t="s">
        <v>1853</v>
      </c>
      <c r="B377" s="12" t="s">
        <v>1854</v>
      </c>
      <c r="C377" t="s">
        <v>338</v>
      </c>
      <c r="D377" s="12" t="s">
        <v>148</v>
      </c>
      <c r="E377">
        <v>40</v>
      </c>
      <c r="F377">
        <v>13</v>
      </c>
      <c r="G377">
        <v>17</v>
      </c>
      <c r="H377">
        <v>24</v>
      </c>
      <c r="I377">
        <v>20</v>
      </c>
      <c r="J377">
        <v>7</v>
      </c>
      <c r="K377">
        <v>5</v>
      </c>
      <c r="L377">
        <v>14</v>
      </c>
      <c r="M377" s="13">
        <f t="shared" si="20"/>
        <v>0.26315789473684209</v>
      </c>
      <c r="N377" s="14">
        <v>29.3</v>
      </c>
      <c r="O377" s="14">
        <v>33.9</v>
      </c>
      <c r="P377" s="14">
        <v>26.3</v>
      </c>
      <c r="Q377" s="21">
        <v>15.25</v>
      </c>
      <c r="R377" s="21">
        <v>2.5166666666999999</v>
      </c>
      <c r="S377" s="21">
        <v>0.46666666670000001</v>
      </c>
      <c r="T377" s="21">
        <v>18.25</v>
      </c>
      <c r="U377">
        <v>4</v>
      </c>
      <c r="V377">
        <v>1</v>
      </c>
      <c r="W377" s="18">
        <f t="shared" si="21"/>
        <v>0.25</v>
      </c>
      <c r="X377">
        <v>1</v>
      </c>
      <c r="Y377">
        <v>38</v>
      </c>
      <c r="Z377">
        <v>17</v>
      </c>
      <c r="AA377">
        <v>14</v>
      </c>
      <c r="AB377">
        <v>10</v>
      </c>
      <c r="AC377">
        <v>27</v>
      </c>
      <c r="AD377">
        <v>9</v>
      </c>
      <c r="AE377">
        <v>3</v>
      </c>
      <c r="AF377">
        <v>15</v>
      </c>
      <c r="AG377" s="13">
        <f t="shared" si="22"/>
        <v>0.16666666666666666</v>
      </c>
      <c r="AH377" s="14">
        <v>29.7</v>
      </c>
      <c r="AI377" s="14">
        <v>34.299999999999997</v>
      </c>
      <c r="AJ377" s="14">
        <v>26.6</v>
      </c>
      <c r="AK377" s="21">
        <v>15.3666666667</v>
      </c>
      <c r="AL377" s="21">
        <v>2.4666666667000001</v>
      </c>
      <c r="AM377" s="21">
        <v>0.31666666669999999</v>
      </c>
      <c r="AN377" s="21">
        <v>18.166666666699999</v>
      </c>
      <c r="AO377">
        <v>2</v>
      </c>
      <c r="AP377">
        <v>0</v>
      </c>
      <c r="AQ377" s="18">
        <f t="shared" si="23"/>
        <v>0</v>
      </c>
      <c r="AR377">
        <v>0</v>
      </c>
    </row>
    <row r="378" spans="1:44" x14ac:dyDescent="0.2">
      <c r="A378" s="12" t="s">
        <v>336</v>
      </c>
      <c r="B378" s="12" t="s">
        <v>1859</v>
      </c>
      <c r="C378" t="s">
        <v>610</v>
      </c>
      <c r="D378" s="12" t="s">
        <v>178</v>
      </c>
      <c r="E378">
        <v>31</v>
      </c>
      <c r="F378">
        <v>1</v>
      </c>
      <c r="G378">
        <v>10</v>
      </c>
      <c r="H378">
        <v>10</v>
      </c>
      <c r="I378">
        <v>16</v>
      </c>
      <c r="J378">
        <v>4</v>
      </c>
      <c r="K378">
        <v>0</v>
      </c>
      <c r="L378">
        <v>0</v>
      </c>
      <c r="M378" s="13">
        <f t="shared" si="20"/>
        <v>0</v>
      </c>
      <c r="N378" s="14">
        <v>28.3</v>
      </c>
      <c r="O378" s="14">
        <v>33.1</v>
      </c>
      <c r="P378" s="14">
        <v>25</v>
      </c>
      <c r="Q378" s="21">
        <v>16.4666666667</v>
      </c>
      <c r="R378" s="21">
        <v>2.2833333332999999</v>
      </c>
      <c r="S378" s="21">
        <v>0.1333333333</v>
      </c>
      <c r="T378" s="21">
        <v>18.899999999999999</v>
      </c>
      <c r="W378" s="18" t="str">
        <f t="shared" si="21"/>
        <v xml:space="preserve"> </v>
      </c>
      <c r="Y378">
        <v>31</v>
      </c>
      <c r="Z378">
        <v>1</v>
      </c>
      <c r="AA378">
        <v>7</v>
      </c>
      <c r="AB378">
        <v>-5</v>
      </c>
      <c r="AC378">
        <v>19</v>
      </c>
      <c r="AD378">
        <v>8</v>
      </c>
      <c r="AE378">
        <v>0</v>
      </c>
      <c r="AF378">
        <v>1</v>
      </c>
      <c r="AG378" s="13">
        <f t="shared" si="22"/>
        <v>0</v>
      </c>
      <c r="AH378" s="14">
        <v>28.4</v>
      </c>
      <c r="AI378" s="14">
        <v>33.299999999999997</v>
      </c>
      <c r="AJ378" s="14">
        <v>25.1</v>
      </c>
      <c r="AK378" s="21">
        <v>16.75</v>
      </c>
      <c r="AL378" s="21">
        <v>1.7333333333000001</v>
      </c>
      <c r="AM378" s="21">
        <v>0.2</v>
      </c>
      <c r="AN378" s="21">
        <v>18.7166666667</v>
      </c>
      <c r="AQ378" s="18" t="str">
        <f t="shared" si="23"/>
        <v xml:space="preserve"> </v>
      </c>
    </row>
    <row r="379" spans="1:44" x14ac:dyDescent="0.2">
      <c r="A379" s="12" t="s">
        <v>1862</v>
      </c>
      <c r="B379" s="12" t="s">
        <v>1863</v>
      </c>
      <c r="C379" t="s">
        <v>265</v>
      </c>
      <c r="D379" s="12" t="s">
        <v>178</v>
      </c>
      <c r="E379">
        <v>39</v>
      </c>
      <c r="F379">
        <v>2</v>
      </c>
      <c r="G379">
        <v>7</v>
      </c>
      <c r="H379">
        <v>7</v>
      </c>
      <c r="I379">
        <v>55</v>
      </c>
      <c r="J379">
        <v>15</v>
      </c>
      <c r="K379">
        <v>0</v>
      </c>
      <c r="L379">
        <v>1</v>
      </c>
      <c r="M379" s="13">
        <f t="shared" si="20"/>
        <v>0</v>
      </c>
      <c r="N379" s="14">
        <v>28.3</v>
      </c>
      <c r="O379" s="14">
        <v>33</v>
      </c>
      <c r="P379" s="14">
        <v>25.1</v>
      </c>
      <c r="Q379" s="21">
        <v>15.6</v>
      </c>
      <c r="R379" s="21">
        <v>0</v>
      </c>
      <c r="S379" s="21">
        <v>2.3333333333000001</v>
      </c>
      <c r="T379" s="21">
        <v>17.95</v>
      </c>
      <c r="W379" s="18" t="str">
        <f t="shared" si="21"/>
        <v xml:space="preserve"> </v>
      </c>
      <c r="Y379">
        <v>40</v>
      </c>
      <c r="Z379">
        <v>1</v>
      </c>
      <c r="AA379">
        <v>5</v>
      </c>
      <c r="AB379">
        <v>4</v>
      </c>
      <c r="AC379">
        <v>42</v>
      </c>
      <c r="AD379">
        <v>18</v>
      </c>
      <c r="AE379">
        <v>0</v>
      </c>
      <c r="AF379">
        <v>0</v>
      </c>
      <c r="AG379" s="13">
        <f t="shared" si="22"/>
        <v>0</v>
      </c>
      <c r="AH379" s="14">
        <v>28.3</v>
      </c>
      <c r="AI379" s="14">
        <v>32.799999999999997</v>
      </c>
      <c r="AJ379" s="14">
        <v>25.3</v>
      </c>
      <c r="AK379" s="21">
        <v>15.6</v>
      </c>
      <c r="AL379" s="21">
        <v>1.6666666699999999E-2</v>
      </c>
      <c r="AM379" s="21">
        <v>2.25</v>
      </c>
      <c r="AN379" s="21">
        <v>17.883333333300001</v>
      </c>
      <c r="AQ379" s="18" t="str">
        <f t="shared" si="23"/>
        <v xml:space="preserve"> </v>
      </c>
    </row>
    <row r="380" spans="1:44" x14ac:dyDescent="0.2">
      <c r="A380" s="12" t="s">
        <v>1263</v>
      </c>
      <c r="B380" s="12" t="s">
        <v>1863</v>
      </c>
      <c r="C380" s="12" t="s">
        <v>192</v>
      </c>
      <c r="D380" s="12" t="s">
        <v>148</v>
      </c>
      <c r="E380">
        <v>16</v>
      </c>
      <c r="F380">
        <v>2</v>
      </c>
      <c r="G380">
        <v>0</v>
      </c>
      <c r="H380">
        <v>2</v>
      </c>
      <c r="I380">
        <v>32</v>
      </c>
      <c r="J380">
        <v>6</v>
      </c>
      <c r="K380">
        <v>1</v>
      </c>
      <c r="L380">
        <v>0</v>
      </c>
      <c r="M380" s="13">
        <f t="shared" si="20"/>
        <v>1</v>
      </c>
      <c r="N380" s="14">
        <v>26.5</v>
      </c>
      <c r="O380" s="14">
        <v>32.299999999999997</v>
      </c>
      <c r="P380" s="14">
        <v>22.7</v>
      </c>
      <c r="Q380" s="21">
        <v>7.2666666666999999</v>
      </c>
      <c r="R380" s="21">
        <v>0.1166666667</v>
      </c>
      <c r="S380" s="21">
        <v>0</v>
      </c>
      <c r="T380" s="21">
        <v>7.4</v>
      </c>
      <c r="W380" s="18" t="str">
        <f t="shared" si="21"/>
        <v xml:space="preserve"> </v>
      </c>
      <c r="Y380">
        <v>20</v>
      </c>
      <c r="Z380">
        <v>2</v>
      </c>
      <c r="AA380">
        <v>1</v>
      </c>
      <c r="AB380">
        <v>-5</v>
      </c>
      <c r="AC380">
        <v>71</v>
      </c>
      <c r="AD380">
        <v>16</v>
      </c>
      <c r="AE380">
        <v>1</v>
      </c>
      <c r="AF380">
        <v>1</v>
      </c>
      <c r="AG380" s="13">
        <f t="shared" si="22"/>
        <v>0.5</v>
      </c>
      <c r="AH380" s="14">
        <v>26.3</v>
      </c>
      <c r="AI380" s="14">
        <v>31.7</v>
      </c>
      <c r="AJ380" s="14">
        <v>22.7</v>
      </c>
      <c r="AK380" s="21">
        <v>6.8</v>
      </c>
      <c r="AL380" s="21">
        <v>0</v>
      </c>
      <c r="AM380" s="21">
        <v>1.6666666699999999E-2</v>
      </c>
      <c r="AN380" s="21">
        <v>6.85</v>
      </c>
      <c r="AQ380" s="18" t="str">
        <f t="shared" si="23"/>
        <v xml:space="preserve"> </v>
      </c>
    </row>
    <row r="381" spans="1:44" x14ac:dyDescent="0.2">
      <c r="A381" s="12" t="s">
        <v>1870</v>
      </c>
      <c r="B381" s="12" t="s">
        <v>1871</v>
      </c>
      <c r="C381" t="s">
        <v>432</v>
      </c>
      <c r="D381" s="12" t="s">
        <v>148</v>
      </c>
      <c r="E381">
        <v>41</v>
      </c>
      <c r="F381">
        <v>10</v>
      </c>
      <c r="G381">
        <v>23</v>
      </c>
      <c r="H381">
        <v>10</v>
      </c>
      <c r="I381">
        <v>18</v>
      </c>
      <c r="J381">
        <v>9</v>
      </c>
      <c r="K381">
        <v>0</v>
      </c>
      <c r="L381">
        <v>1</v>
      </c>
      <c r="M381" s="13">
        <f t="shared" si="20"/>
        <v>0</v>
      </c>
      <c r="N381" s="14">
        <v>29.2</v>
      </c>
      <c r="O381" s="14">
        <v>33.799999999999997</v>
      </c>
      <c r="P381" s="14">
        <v>26.1</v>
      </c>
      <c r="Q381" s="21">
        <v>16.266666666700001</v>
      </c>
      <c r="R381" s="21">
        <v>2.9833333333000001</v>
      </c>
      <c r="S381" s="21">
        <v>6.6666666700000002E-2</v>
      </c>
      <c r="T381" s="21">
        <v>19.333333333300001</v>
      </c>
      <c r="U381">
        <v>3</v>
      </c>
      <c r="V381">
        <v>0</v>
      </c>
      <c r="W381" s="18">
        <f t="shared" si="21"/>
        <v>0</v>
      </c>
      <c r="X381">
        <v>0</v>
      </c>
      <c r="Y381">
        <v>41</v>
      </c>
      <c r="Z381">
        <v>14</v>
      </c>
      <c r="AA381">
        <v>20</v>
      </c>
      <c r="AB381">
        <v>6</v>
      </c>
      <c r="AC381">
        <v>28</v>
      </c>
      <c r="AD381">
        <v>14</v>
      </c>
      <c r="AE381">
        <v>0</v>
      </c>
      <c r="AF381">
        <v>1</v>
      </c>
      <c r="AG381" s="13">
        <f t="shared" si="22"/>
        <v>0</v>
      </c>
      <c r="AH381" s="14">
        <v>29.9</v>
      </c>
      <c r="AI381" s="14">
        <v>34.799999999999997</v>
      </c>
      <c r="AJ381" s="14">
        <v>26.6</v>
      </c>
      <c r="AK381" s="21">
        <v>16.133333333300001</v>
      </c>
      <c r="AL381" s="21">
        <v>2.8</v>
      </c>
      <c r="AM381" s="21">
        <v>1.6666666699999999E-2</v>
      </c>
      <c r="AN381" s="21">
        <v>18.9666666667</v>
      </c>
      <c r="AO381">
        <v>3</v>
      </c>
      <c r="AP381">
        <v>1</v>
      </c>
      <c r="AQ381" s="18">
        <f t="shared" si="23"/>
        <v>0.33333333333333331</v>
      </c>
      <c r="AR381">
        <v>0</v>
      </c>
    </row>
    <row r="382" spans="1:44" x14ac:dyDescent="0.2">
      <c r="A382" s="12" t="s">
        <v>258</v>
      </c>
      <c r="B382" s="12" t="s">
        <v>1874</v>
      </c>
      <c r="C382" t="s">
        <v>432</v>
      </c>
      <c r="D382" s="12" t="s">
        <v>148</v>
      </c>
      <c r="E382">
        <v>11</v>
      </c>
      <c r="F382">
        <v>1</v>
      </c>
      <c r="G382">
        <v>0</v>
      </c>
      <c r="H382">
        <v>1</v>
      </c>
      <c r="I382">
        <v>15</v>
      </c>
      <c r="J382">
        <v>2</v>
      </c>
      <c r="K382">
        <v>0</v>
      </c>
      <c r="L382">
        <v>0</v>
      </c>
      <c r="M382" s="13">
        <f t="shared" si="20"/>
        <v>0</v>
      </c>
      <c r="N382" s="14">
        <v>26.9</v>
      </c>
      <c r="O382" s="14">
        <v>32.299999999999997</v>
      </c>
      <c r="P382" s="14">
        <v>23.3</v>
      </c>
      <c r="Q382" s="21">
        <v>4.6666666667000003</v>
      </c>
      <c r="R382" s="21">
        <v>0</v>
      </c>
      <c r="S382" s="21">
        <v>0</v>
      </c>
      <c r="T382" s="21">
        <v>4.6666666667000003</v>
      </c>
      <c r="W382" s="18" t="str">
        <f t="shared" si="21"/>
        <v xml:space="preserve"> </v>
      </c>
      <c r="Y382">
        <v>13</v>
      </c>
      <c r="Z382">
        <v>2</v>
      </c>
      <c r="AA382">
        <v>0</v>
      </c>
      <c r="AB382">
        <v>2</v>
      </c>
      <c r="AC382">
        <v>7</v>
      </c>
      <c r="AD382">
        <v>2</v>
      </c>
      <c r="AE382">
        <v>0</v>
      </c>
      <c r="AF382">
        <v>0</v>
      </c>
      <c r="AG382" s="13">
        <f t="shared" si="22"/>
        <v>0</v>
      </c>
      <c r="AH382" s="14">
        <v>25.6</v>
      </c>
      <c r="AI382" s="14">
        <v>30.9</v>
      </c>
      <c r="AJ382" s="14">
        <v>22.1</v>
      </c>
      <c r="AK382" s="21">
        <v>5.0999999999999996</v>
      </c>
      <c r="AL382" s="21">
        <v>0</v>
      </c>
      <c r="AM382" s="21">
        <v>0</v>
      </c>
      <c r="AN382" s="21">
        <v>5.0999999999999996</v>
      </c>
      <c r="AQ382" s="18" t="str">
        <f t="shared" si="23"/>
        <v xml:space="preserve"> </v>
      </c>
    </row>
    <row r="383" spans="1:44" x14ac:dyDescent="0.2">
      <c r="A383" s="12" t="s">
        <v>1877</v>
      </c>
      <c r="B383" s="12" t="s">
        <v>1878</v>
      </c>
      <c r="C383" t="s">
        <v>343</v>
      </c>
      <c r="D383" s="12" t="s">
        <v>170</v>
      </c>
      <c r="E383">
        <v>5</v>
      </c>
      <c r="F383">
        <v>1</v>
      </c>
      <c r="G383">
        <v>1</v>
      </c>
      <c r="H383">
        <v>0</v>
      </c>
      <c r="I383">
        <v>2</v>
      </c>
      <c r="J383">
        <v>1</v>
      </c>
      <c r="K383">
        <v>27</v>
      </c>
      <c r="L383">
        <v>33</v>
      </c>
      <c r="M383" s="13">
        <f t="shared" si="20"/>
        <v>0.45</v>
      </c>
      <c r="N383" s="14">
        <v>28.5</v>
      </c>
      <c r="O383" s="14">
        <v>32.299999999999997</v>
      </c>
      <c r="P383" s="14">
        <v>25.9</v>
      </c>
      <c r="Q383" s="21">
        <v>12.2166666667</v>
      </c>
      <c r="R383" s="21">
        <v>1.3</v>
      </c>
      <c r="S383" s="21">
        <v>0.1166666667</v>
      </c>
      <c r="T383" s="21">
        <v>13.65</v>
      </c>
      <c r="U383">
        <v>2</v>
      </c>
      <c r="V383">
        <v>1</v>
      </c>
      <c r="W383" s="18">
        <f t="shared" si="21"/>
        <v>0.5</v>
      </c>
      <c r="X383">
        <v>0</v>
      </c>
      <c r="Y383">
        <v>7</v>
      </c>
      <c r="Z383">
        <v>1</v>
      </c>
      <c r="AA383">
        <v>6</v>
      </c>
      <c r="AB383">
        <v>7</v>
      </c>
      <c r="AC383">
        <v>2</v>
      </c>
      <c r="AD383">
        <v>1</v>
      </c>
      <c r="AE383">
        <v>31</v>
      </c>
      <c r="AF383">
        <v>56</v>
      </c>
      <c r="AG383" s="13">
        <f t="shared" si="22"/>
        <v>0.35632183908045978</v>
      </c>
      <c r="AH383" s="14">
        <v>28</v>
      </c>
      <c r="AI383" s="14">
        <v>32.6</v>
      </c>
      <c r="AJ383" s="14">
        <v>24.8</v>
      </c>
      <c r="AK383" s="21">
        <v>12.8166666667</v>
      </c>
      <c r="AL383" s="21">
        <v>1.45</v>
      </c>
      <c r="AM383" s="21">
        <v>6.6666666700000002E-2</v>
      </c>
      <c r="AN383" s="21">
        <v>14.35</v>
      </c>
      <c r="AO383">
        <v>1</v>
      </c>
      <c r="AP383">
        <v>0</v>
      </c>
      <c r="AQ383" s="18">
        <f t="shared" si="23"/>
        <v>0</v>
      </c>
      <c r="AR383">
        <v>0</v>
      </c>
    </row>
    <row r="384" spans="1:44" x14ac:dyDescent="0.2">
      <c r="A384" s="12" t="s">
        <v>1882</v>
      </c>
      <c r="B384" s="12" t="s">
        <v>1883</v>
      </c>
      <c r="C384" t="s">
        <v>265</v>
      </c>
      <c r="D384" s="12" t="s">
        <v>148</v>
      </c>
      <c r="E384">
        <v>9</v>
      </c>
      <c r="F384">
        <v>1</v>
      </c>
      <c r="G384">
        <v>1</v>
      </c>
      <c r="H384">
        <v>1</v>
      </c>
      <c r="I384">
        <v>2</v>
      </c>
      <c r="J384">
        <v>1</v>
      </c>
      <c r="K384">
        <v>0</v>
      </c>
      <c r="L384">
        <v>1</v>
      </c>
      <c r="M384" s="13">
        <f t="shared" si="20"/>
        <v>0</v>
      </c>
      <c r="N384" s="14">
        <v>27.1</v>
      </c>
      <c r="O384" s="14">
        <v>31.5</v>
      </c>
      <c r="P384" s="14">
        <v>24.1</v>
      </c>
      <c r="Q384" s="21">
        <v>10.4666666667</v>
      </c>
      <c r="R384" s="21">
        <v>0.33333333330000003</v>
      </c>
      <c r="S384" s="21">
        <v>0.16666666669999999</v>
      </c>
      <c r="T384" s="21">
        <v>10.9666666667</v>
      </c>
      <c r="W384" s="18" t="str">
        <f t="shared" si="21"/>
        <v xml:space="preserve"> </v>
      </c>
      <c r="Y384">
        <v>9</v>
      </c>
      <c r="Z384">
        <v>0</v>
      </c>
      <c r="AA384">
        <v>0</v>
      </c>
      <c r="AB384">
        <v>-4</v>
      </c>
      <c r="AC384">
        <v>6</v>
      </c>
      <c r="AD384">
        <v>3</v>
      </c>
      <c r="AE384">
        <v>1</v>
      </c>
      <c r="AF384">
        <v>0</v>
      </c>
      <c r="AG384" s="13">
        <f t="shared" si="22"/>
        <v>1</v>
      </c>
      <c r="AH384" s="14">
        <v>27.6</v>
      </c>
      <c r="AI384" s="14">
        <v>32.4</v>
      </c>
      <c r="AJ384" s="14">
        <v>24.4</v>
      </c>
      <c r="AK384" s="21">
        <v>9.4666666667000001</v>
      </c>
      <c r="AL384" s="21">
        <v>0.78333333329999999</v>
      </c>
      <c r="AM384" s="21">
        <v>0</v>
      </c>
      <c r="AN384" s="21">
        <v>10.266666666700001</v>
      </c>
      <c r="AQ384" s="18" t="str">
        <f t="shared" si="23"/>
        <v xml:space="preserve"> </v>
      </c>
    </row>
    <row r="385" spans="1:44" x14ac:dyDescent="0.2">
      <c r="A385" s="12" t="s">
        <v>683</v>
      </c>
      <c r="B385" s="12" t="s">
        <v>1887</v>
      </c>
      <c r="C385" s="12" t="s">
        <v>393</v>
      </c>
      <c r="D385" s="12" t="s">
        <v>170</v>
      </c>
      <c r="E385">
        <v>16</v>
      </c>
      <c r="F385">
        <v>0</v>
      </c>
      <c r="G385">
        <v>1</v>
      </c>
      <c r="H385">
        <v>0</v>
      </c>
      <c r="I385">
        <v>2</v>
      </c>
      <c r="J385">
        <v>1</v>
      </c>
      <c r="K385">
        <v>29</v>
      </c>
      <c r="L385">
        <v>19</v>
      </c>
      <c r="M385" s="13">
        <f t="shared" si="20"/>
        <v>0.60416666666666663</v>
      </c>
      <c r="N385" s="14">
        <v>26.9</v>
      </c>
      <c r="O385" s="14">
        <v>32</v>
      </c>
      <c r="P385" s="14">
        <v>23.4</v>
      </c>
      <c r="Q385" s="21">
        <v>8.6</v>
      </c>
      <c r="R385" s="21">
        <v>0.30000000000000004</v>
      </c>
      <c r="S385" s="21">
        <v>0.16666666669999999</v>
      </c>
      <c r="T385" s="21">
        <v>9.0833333333000006</v>
      </c>
      <c r="W385" s="18" t="str">
        <f t="shared" si="21"/>
        <v xml:space="preserve"> </v>
      </c>
      <c r="Y385">
        <v>18</v>
      </c>
      <c r="Z385">
        <v>2</v>
      </c>
      <c r="AA385">
        <v>1</v>
      </c>
      <c r="AB385">
        <v>-4</v>
      </c>
      <c r="AC385">
        <v>0</v>
      </c>
      <c r="AD385">
        <v>0</v>
      </c>
      <c r="AE385">
        <v>26</v>
      </c>
      <c r="AF385">
        <v>41</v>
      </c>
      <c r="AG385" s="13">
        <f t="shared" si="22"/>
        <v>0.38805970149253732</v>
      </c>
      <c r="AH385" s="14">
        <v>27.1</v>
      </c>
      <c r="AI385" s="14">
        <v>31.6</v>
      </c>
      <c r="AJ385" s="14">
        <v>24.1</v>
      </c>
      <c r="AK385" s="21">
        <v>9.5333333332999999</v>
      </c>
      <c r="AL385" s="21">
        <v>0.33333333330000003</v>
      </c>
      <c r="AM385" s="21">
        <v>0.1166666667</v>
      </c>
      <c r="AN385" s="21">
        <v>9.9833333332999992</v>
      </c>
      <c r="AQ385" s="18" t="str">
        <f t="shared" si="23"/>
        <v xml:space="preserve"> </v>
      </c>
    </row>
    <row r="386" spans="1:44" x14ac:dyDescent="0.2">
      <c r="A386" s="12" t="s">
        <v>1891</v>
      </c>
      <c r="B386" s="12" t="s">
        <v>1892</v>
      </c>
      <c r="C386" t="s">
        <v>223</v>
      </c>
      <c r="D386" s="12" t="s">
        <v>170</v>
      </c>
      <c r="E386">
        <v>35</v>
      </c>
      <c r="F386">
        <v>9</v>
      </c>
      <c r="G386">
        <v>8</v>
      </c>
      <c r="H386">
        <v>10</v>
      </c>
      <c r="I386">
        <v>29</v>
      </c>
      <c r="J386">
        <v>12</v>
      </c>
      <c r="K386">
        <v>6</v>
      </c>
      <c r="L386">
        <v>4</v>
      </c>
      <c r="M386" s="13">
        <f t="shared" ref="M386:M449" si="24">K386/MAX(1,K386+L386)</f>
        <v>0.6</v>
      </c>
      <c r="N386" s="14">
        <v>28.2</v>
      </c>
      <c r="O386" s="14">
        <v>32.799999999999997</v>
      </c>
      <c r="P386" s="14">
        <v>25.2</v>
      </c>
      <c r="Q386" s="21">
        <v>12.766666666700001</v>
      </c>
      <c r="R386" s="21">
        <v>0.61666666670000003</v>
      </c>
      <c r="S386" s="21">
        <v>0</v>
      </c>
      <c r="T386" s="21">
        <v>13.4</v>
      </c>
      <c r="W386" s="18" t="str">
        <f t="shared" ref="W386:W449" si="25">IF(U386&gt;0,V386/U386," ")</f>
        <v xml:space="preserve"> </v>
      </c>
      <c r="Y386">
        <v>37</v>
      </c>
      <c r="Z386">
        <v>7</v>
      </c>
      <c r="AA386">
        <v>5</v>
      </c>
      <c r="AB386">
        <v>-4</v>
      </c>
      <c r="AC386">
        <v>16</v>
      </c>
      <c r="AD386">
        <v>8</v>
      </c>
      <c r="AE386">
        <v>8</v>
      </c>
      <c r="AF386">
        <v>12</v>
      </c>
      <c r="AG386" s="13">
        <f t="shared" ref="AG386:AG449" si="26">AE386/MAX(1,AE386+AF386)</f>
        <v>0.4</v>
      </c>
      <c r="AH386" s="14">
        <v>28.7</v>
      </c>
      <c r="AI386" s="14">
        <v>33</v>
      </c>
      <c r="AJ386" s="14">
        <v>25.8</v>
      </c>
      <c r="AK386" s="21">
        <v>13.483333333299999</v>
      </c>
      <c r="AL386" s="21">
        <v>1.2</v>
      </c>
      <c r="AM386" s="21">
        <v>1.6666666699999999E-2</v>
      </c>
      <c r="AN386" s="21">
        <v>14.7</v>
      </c>
      <c r="AQ386" s="18" t="str">
        <f t="shared" ref="AQ386:AQ449" si="27">IF(AO386&gt;0,AP386/AO386," ")</f>
        <v xml:space="preserve"> </v>
      </c>
    </row>
    <row r="387" spans="1:44" x14ac:dyDescent="0.2">
      <c r="A387" s="12" t="s">
        <v>287</v>
      </c>
      <c r="B387" s="12" t="s">
        <v>1896</v>
      </c>
      <c r="C387" t="s">
        <v>177</v>
      </c>
      <c r="D387" s="12" t="s">
        <v>229</v>
      </c>
      <c r="E387">
        <v>10</v>
      </c>
      <c r="F387">
        <v>1</v>
      </c>
      <c r="G387">
        <v>1</v>
      </c>
      <c r="H387">
        <v>-1</v>
      </c>
      <c r="I387">
        <v>4</v>
      </c>
      <c r="J387">
        <v>2</v>
      </c>
      <c r="K387">
        <v>0</v>
      </c>
      <c r="L387">
        <v>0</v>
      </c>
      <c r="M387" s="13">
        <f t="shared" si="24"/>
        <v>0</v>
      </c>
      <c r="N387" s="14">
        <v>28.2</v>
      </c>
      <c r="O387" s="14">
        <v>33.200000000000003</v>
      </c>
      <c r="P387" s="14">
        <v>24.8</v>
      </c>
      <c r="Q387" s="21">
        <v>13.8666666667</v>
      </c>
      <c r="R387" s="21">
        <v>1.05</v>
      </c>
      <c r="S387" s="21">
        <v>0.05</v>
      </c>
      <c r="T387" s="21">
        <v>14.9666666667</v>
      </c>
      <c r="U387">
        <v>0</v>
      </c>
      <c r="V387">
        <v>0</v>
      </c>
      <c r="W387" s="18" t="str">
        <f t="shared" si="25"/>
        <v xml:space="preserve"> </v>
      </c>
      <c r="X387">
        <v>0</v>
      </c>
      <c r="Y387">
        <v>7</v>
      </c>
      <c r="Z387">
        <v>2</v>
      </c>
      <c r="AA387">
        <v>2</v>
      </c>
      <c r="AB387">
        <v>0</v>
      </c>
      <c r="AC387">
        <v>6</v>
      </c>
      <c r="AD387">
        <v>3</v>
      </c>
      <c r="AE387">
        <v>0</v>
      </c>
      <c r="AF387">
        <v>1</v>
      </c>
      <c r="AG387" s="13">
        <f t="shared" si="26"/>
        <v>0</v>
      </c>
      <c r="AH387" s="14">
        <v>30.1</v>
      </c>
      <c r="AI387" s="14">
        <v>33.9</v>
      </c>
      <c r="AJ387" s="14">
        <v>27.4</v>
      </c>
      <c r="AK387" s="21">
        <v>13.75</v>
      </c>
      <c r="AL387" s="21">
        <v>2.7333333333000001</v>
      </c>
      <c r="AM387" s="21">
        <v>8.3333333300000006E-2</v>
      </c>
      <c r="AN387" s="21">
        <v>16.566666666700002</v>
      </c>
      <c r="AO387">
        <v>2</v>
      </c>
      <c r="AP387">
        <v>1</v>
      </c>
      <c r="AQ387" s="18">
        <f t="shared" si="27"/>
        <v>0.5</v>
      </c>
      <c r="AR387">
        <v>1</v>
      </c>
    </row>
    <row r="388" spans="1:44" x14ac:dyDescent="0.2">
      <c r="A388" s="12" t="s">
        <v>1898</v>
      </c>
      <c r="B388" s="12" t="s">
        <v>1899</v>
      </c>
      <c r="C388" t="s">
        <v>131</v>
      </c>
      <c r="D388" s="12" t="s">
        <v>113</v>
      </c>
      <c r="E388">
        <v>20</v>
      </c>
      <c r="F388">
        <v>2</v>
      </c>
      <c r="G388">
        <v>1</v>
      </c>
      <c r="H388">
        <v>-9</v>
      </c>
      <c r="I388">
        <v>8</v>
      </c>
      <c r="J388">
        <v>4</v>
      </c>
      <c r="K388">
        <v>0</v>
      </c>
      <c r="L388">
        <v>1</v>
      </c>
      <c r="M388" s="13">
        <f t="shared" si="24"/>
        <v>0</v>
      </c>
      <c r="N388" s="14">
        <v>27.5</v>
      </c>
      <c r="O388" s="14">
        <v>32.5</v>
      </c>
      <c r="P388" s="14">
        <v>24.2</v>
      </c>
      <c r="Q388" s="21">
        <v>9.2166666667000001</v>
      </c>
      <c r="R388" s="21">
        <v>0.81666666669999999</v>
      </c>
      <c r="S388" s="21">
        <v>1.6666666699999999E-2</v>
      </c>
      <c r="T388" s="21">
        <v>10.050000000000001</v>
      </c>
      <c r="W388" s="18" t="str">
        <f t="shared" si="25"/>
        <v xml:space="preserve"> </v>
      </c>
      <c r="Y388">
        <v>22</v>
      </c>
      <c r="Z388">
        <v>1</v>
      </c>
      <c r="AA388">
        <v>1</v>
      </c>
      <c r="AB388">
        <v>-7</v>
      </c>
      <c r="AC388">
        <v>8</v>
      </c>
      <c r="AD388">
        <v>4</v>
      </c>
      <c r="AE388">
        <v>0</v>
      </c>
      <c r="AF388">
        <v>4</v>
      </c>
      <c r="AG388" s="13">
        <f t="shared" si="26"/>
        <v>0</v>
      </c>
      <c r="AH388" s="14">
        <v>27.7</v>
      </c>
      <c r="AI388" s="14">
        <v>32</v>
      </c>
      <c r="AJ388" s="14">
        <v>24.8</v>
      </c>
      <c r="AK388" s="21">
        <v>8.3333333333000006</v>
      </c>
      <c r="AL388" s="21">
        <v>0.2333333333</v>
      </c>
      <c r="AM388" s="21">
        <v>6.6666666700000002E-2</v>
      </c>
      <c r="AN388" s="21">
        <v>8.65</v>
      </c>
      <c r="AQ388" s="18" t="str">
        <f t="shared" si="27"/>
        <v xml:space="preserve"> </v>
      </c>
    </row>
    <row r="389" spans="1:44" x14ac:dyDescent="0.2">
      <c r="A389" s="12" t="s">
        <v>743</v>
      </c>
      <c r="B389" s="12" t="s">
        <v>1903</v>
      </c>
      <c r="C389" t="s">
        <v>223</v>
      </c>
      <c r="D389" s="12" t="s">
        <v>170</v>
      </c>
      <c r="E389">
        <v>41</v>
      </c>
      <c r="F389">
        <v>18</v>
      </c>
      <c r="G389">
        <v>17</v>
      </c>
      <c r="H389">
        <v>7</v>
      </c>
      <c r="I389">
        <v>14</v>
      </c>
      <c r="J389">
        <v>7</v>
      </c>
      <c r="K389">
        <v>346</v>
      </c>
      <c r="L389">
        <v>286</v>
      </c>
      <c r="M389" s="13">
        <f t="shared" si="24"/>
        <v>0.54746835443037978</v>
      </c>
      <c r="N389" s="14">
        <v>29</v>
      </c>
      <c r="O389" s="14">
        <v>33.1</v>
      </c>
      <c r="P389" s="14">
        <v>26.2</v>
      </c>
      <c r="Q389" s="21">
        <v>14.3833333333</v>
      </c>
      <c r="R389" s="21">
        <v>2.5166666666999999</v>
      </c>
      <c r="S389" s="21">
        <v>0.71666666670000001</v>
      </c>
      <c r="T389" s="21">
        <v>17.633333333300001</v>
      </c>
      <c r="U389">
        <v>2</v>
      </c>
      <c r="V389">
        <v>0</v>
      </c>
      <c r="W389" s="18">
        <f t="shared" si="25"/>
        <v>0</v>
      </c>
      <c r="X389">
        <v>0</v>
      </c>
      <c r="Y389">
        <v>41</v>
      </c>
      <c r="Z389">
        <v>15</v>
      </c>
      <c r="AA389">
        <v>13</v>
      </c>
      <c r="AB389">
        <v>-4</v>
      </c>
      <c r="AC389">
        <v>29</v>
      </c>
      <c r="AD389">
        <v>13</v>
      </c>
      <c r="AE389">
        <v>346</v>
      </c>
      <c r="AF389">
        <v>333</v>
      </c>
      <c r="AG389" s="13">
        <f t="shared" si="26"/>
        <v>0.50957290132547861</v>
      </c>
      <c r="AH389" s="14">
        <v>29.7</v>
      </c>
      <c r="AI389" s="14">
        <v>34</v>
      </c>
      <c r="AJ389" s="14">
        <v>26.7</v>
      </c>
      <c r="AK389" s="21">
        <v>14.1833333333</v>
      </c>
      <c r="AL389" s="21">
        <v>2.75</v>
      </c>
      <c r="AM389" s="21">
        <v>0.7</v>
      </c>
      <c r="AN389" s="21">
        <v>17.633333333300001</v>
      </c>
      <c r="AO389">
        <v>5</v>
      </c>
      <c r="AP389">
        <v>3</v>
      </c>
      <c r="AQ389" s="18">
        <f t="shared" si="27"/>
        <v>0.6</v>
      </c>
      <c r="AR389">
        <v>2</v>
      </c>
    </row>
    <row r="390" spans="1:44" x14ac:dyDescent="0.2">
      <c r="A390" s="12" t="s">
        <v>1342</v>
      </c>
      <c r="B390" s="12" t="s">
        <v>1906</v>
      </c>
      <c r="C390" t="s">
        <v>210</v>
      </c>
      <c r="D390" s="12" t="s">
        <v>170</v>
      </c>
      <c r="E390">
        <v>40</v>
      </c>
      <c r="F390">
        <v>5</v>
      </c>
      <c r="G390">
        <v>18</v>
      </c>
      <c r="H390">
        <v>-6</v>
      </c>
      <c r="I390">
        <v>2</v>
      </c>
      <c r="J390">
        <v>1</v>
      </c>
      <c r="K390">
        <v>51</v>
      </c>
      <c r="L390">
        <v>89</v>
      </c>
      <c r="M390" s="13">
        <f t="shared" si="24"/>
        <v>0.36428571428571427</v>
      </c>
      <c r="N390" s="14">
        <v>29.3</v>
      </c>
      <c r="O390" s="14">
        <v>34.200000000000003</v>
      </c>
      <c r="P390" s="14">
        <v>26</v>
      </c>
      <c r="Q390" s="21">
        <v>14.25</v>
      </c>
      <c r="R390" s="21">
        <v>2.8666666667</v>
      </c>
      <c r="S390" s="21">
        <v>0.31666666669999999</v>
      </c>
      <c r="T390" s="21">
        <v>17.45</v>
      </c>
      <c r="U390">
        <v>0</v>
      </c>
      <c r="V390">
        <v>0</v>
      </c>
      <c r="W390" s="18" t="str">
        <f t="shared" si="25"/>
        <v xml:space="preserve"> </v>
      </c>
      <c r="X390">
        <v>0</v>
      </c>
      <c r="Y390">
        <v>40</v>
      </c>
      <c r="Z390">
        <v>3</v>
      </c>
      <c r="AA390">
        <v>18</v>
      </c>
      <c r="AB390">
        <v>-15</v>
      </c>
      <c r="AC390">
        <v>2</v>
      </c>
      <c r="AD390">
        <v>1</v>
      </c>
      <c r="AE390">
        <v>44</v>
      </c>
      <c r="AF390">
        <v>90</v>
      </c>
      <c r="AG390" s="13">
        <f t="shared" si="26"/>
        <v>0.32835820895522388</v>
      </c>
      <c r="AH390" s="14">
        <v>29.4</v>
      </c>
      <c r="AI390" s="14">
        <v>33.799999999999997</v>
      </c>
      <c r="AJ390" s="14">
        <v>26.4</v>
      </c>
      <c r="AK390" s="21">
        <v>14.15</v>
      </c>
      <c r="AL390" s="21">
        <v>3.1333333333</v>
      </c>
      <c r="AM390" s="21">
        <v>0.31666666669999999</v>
      </c>
      <c r="AN390" s="21">
        <v>17.616666666699999</v>
      </c>
      <c r="AO390">
        <v>1</v>
      </c>
      <c r="AP390">
        <v>0</v>
      </c>
      <c r="AQ390" s="18">
        <f t="shared" si="27"/>
        <v>0</v>
      </c>
      <c r="AR390">
        <v>0</v>
      </c>
    </row>
    <row r="391" spans="1:44" x14ac:dyDescent="0.2">
      <c r="A391" s="12" t="s">
        <v>891</v>
      </c>
      <c r="B391" s="12" t="s">
        <v>1909</v>
      </c>
      <c r="C391" t="s">
        <v>330</v>
      </c>
      <c r="D391" s="12" t="s">
        <v>178</v>
      </c>
      <c r="E391">
        <v>39</v>
      </c>
      <c r="F391">
        <v>5</v>
      </c>
      <c r="G391">
        <v>17</v>
      </c>
      <c r="H391">
        <v>10</v>
      </c>
      <c r="I391">
        <v>26</v>
      </c>
      <c r="J391">
        <v>5</v>
      </c>
      <c r="K391">
        <v>0</v>
      </c>
      <c r="L391">
        <v>0</v>
      </c>
      <c r="M391" s="13">
        <f t="shared" si="24"/>
        <v>0</v>
      </c>
      <c r="N391" s="14">
        <v>29.7</v>
      </c>
      <c r="O391" s="14">
        <v>33.700000000000003</v>
      </c>
      <c r="P391" s="14">
        <v>27</v>
      </c>
      <c r="Q391" s="21">
        <v>19.25</v>
      </c>
      <c r="R391" s="21">
        <v>2.8666666667</v>
      </c>
      <c r="S391" s="21">
        <v>0.9</v>
      </c>
      <c r="T391" s="21">
        <v>23.05</v>
      </c>
      <c r="W391" s="18" t="str">
        <f t="shared" si="25"/>
        <v xml:space="preserve"> </v>
      </c>
      <c r="Y391">
        <v>41</v>
      </c>
      <c r="Z391">
        <v>4</v>
      </c>
      <c r="AA391">
        <v>13</v>
      </c>
      <c r="AB391">
        <v>-5</v>
      </c>
      <c r="AC391">
        <v>35</v>
      </c>
      <c r="AD391">
        <v>16</v>
      </c>
      <c r="AE391">
        <v>0</v>
      </c>
      <c r="AF391">
        <v>0</v>
      </c>
      <c r="AG391" s="13">
        <f t="shared" si="26"/>
        <v>0</v>
      </c>
      <c r="AH391" s="14">
        <v>29.4</v>
      </c>
      <c r="AI391" s="14">
        <v>33.4</v>
      </c>
      <c r="AJ391" s="14">
        <v>26.7</v>
      </c>
      <c r="AK391" s="21">
        <v>19.433333333299998</v>
      </c>
      <c r="AL391" s="21">
        <v>2.4166666666999999</v>
      </c>
      <c r="AM391" s="21">
        <v>1.0833333332999999</v>
      </c>
      <c r="AN391" s="21">
        <v>22.95</v>
      </c>
      <c r="AQ391" s="18" t="str">
        <f t="shared" si="27"/>
        <v xml:space="preserve"> </v>
      </c>
    </row>
    <row r="392" spans="1:44" x14ac:dyDescent="0.2">
      <c r="A392" s="12" t="s">
        <v>1783</v>
      </c>
      <c r="B392" s="12" t="s">
        <v>1909</v>
      </c>
      <c r="C392" t="s">
        <v>223</v>
      </c>
      <c r="D392" s="12" t="s">
        <v>178</v>
      </c>
      <c r="E392">
        <v>41</v>
      </c>
      <c r="F392">
        <v>4</v>
      </c>
      <c r="G392">
        <v>19</v>
      </c>
      <c r="H392">
        <v>2</v>
      </c>
      <c r="I392">
        <v>26</v>
      </c>
      <c r="J392">
        <v>13</v>
      </c>
      <c r="K392">
        <v>0</v>
      </c>
      <c r="L392">
        <v>1</v>
      </c>
      <c r="M392" s="13">
        <f t="shared" si="24"/>
        <v>0</v>
      </c>
      <c r="N392" s="14">
        <v>28.8</v>
      </c>
      <c r="O392" s="14">
        <v>33</v>
      </c>
      <c r="P392" s="14">
        <v>25.9</v>
      </c>
      <c r="Q392" s="21">
        <v>17.933333333299998</v>
      </c>
      <c r="R392" s="21">
        <v>3.2333333333000001</v>
      </c>
      <c r="S392" s="21">
        <v>3.0833333333000001</v>
      </c>
      <c r="T392" s="21">
        <v>24.266666666700001</v>
      </c>
      <c r="W392" s="18" t="str">
        <f t="shared" si="25"/>
        <v xml:space="preserve"> </v>
      </c>
      <c r="Y392">
        <v>41</v>
      </c>
      <c r="Z392">
        <v>1</v>
      </c>
      <c r="AA392">
        <v>9</v>
      </c>
      <c r="AB392">
        <v>-9</v>
      </c>
      <c r="AC392">
        <v>22</v>
      </c>
      <c r="AD392">
        <v>11</v>
      </c>
      <c r="AE392">
        <v>0</v>
      </c>
      <c r="AF392">
        <v>0</v>
      </c>
      <c r="AG392" s="13">
        <f t="shared" si="26"/>
        <v>0</v>
      </c>
      <c r="AH392" s="14">
        <v>29.2</v>
      </c>
      <c r="AI392" s="14">
        <v>33.5</v>
      </c>
      <c r="AJ392" s="14">
        <v>26.2</v>
      </c>
      <c r="AK392" s="21">
        <v>19.05</v>
      </c>
      <c r="AL392" s="21">
        <v>3.1666666666999999</v>
      </c>
      <c r="AM392" s="21">
        <v>2.85</v>
      </c>
      <c r="AN392" s="21">
        <v>25.083333333300001</v>
      </c>
      <c r="AQ392" s="18" t="str">
        <f t="shared" si="27"/>
        <v xml:space="preserve"> </v>
      </c>
    </row>
    <row r="393" spans="1:44" x14ac:dyDescent="0.2">
      <c r="A393" s="12" t="s">
        <v>120</v>
      </c>
      <c r="B393" s="12" t="s">
        <v>1909</v>
      </c>
      <c r="C393" t="s">
        <v>300</v>
      </c>
      <c r="D393" s="12" t="s">
        <v>148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s="13">
        <f t="shared" si="24"/>
        <v>0</v>
      </c>
      <c r="N393" s="14">
        <v>0</v>
      </c>
      <c r="O393" s="14">
        <v>0</v>
      </c>
      <c r="P393" s="14">
        <v>0</v>
      </c>
      <c r="Q393" s="21">
        <v>0</v>
      </c>
      <c r="R393" s="21">
        <v>0</v>
      </c>
      <c r="S393" s="21">
        <v>0</v>
      </c>
      <c r="T393" s="21">
        <v>0</v>
      </c>
      <c r="W393" s="18" t="str">
        <f t="shared" si="25"/>
        <v xml:space="preserve"> </v>
      </c>
      <c r="Y393">
        <v>2</v>
      </c>
      <c r="Z393">
        <v>0</v>
      </c>
      <c r="AA393">
        <v>0</v>
      </c>
      <c r="AB393">
        <v>-1</v>
      </c>
      <c r="AC393">
        <v>7</v>
      </c>
      <c r="AD393">
        <v>2</v>
      </c>
      <c r="AE393">
        <v>0</v>
      </c>
      <c r="AF393">
        <v>0</v>
      </c>
      <c r="AG393" s="13">
        <f t="shared" si="26"/>
        <v>0</v>
      </c>
      <c r="AH393" s="14">
        <v>24.8</v>
      </c>
      <c r="AI393" s="14">
        <v>30.9</v>
      </c>
      <c r="AJ393" s="14">
        <v>20.8</v>
      </c>
      <c r="AK393" s="21">
        <v>6.4833333333000001</v>
      </c>
      <c r="AL393" s="21">
        <v>0</v>
      </c>
      <c r="AM393" s="21">
        <v>0</v>
      </c>
      <c r="AN393" s="21">
        <v>6.4833333333000001</v>
      </c>
      <c r="AQ393" s="18" t="str">
        <f t="shared" si="27"/>
        <v xml:space="preserve"> </v>
      </c>
    </row>
    <row r="394" spans="1:44" x14ac:dyDescent="0.2">
      <c r="A394" s="12" t="s">
        <v>464</v>
      </c>
      <c r="B394" s="12" t="s">
        <v>1909</v>
      </c>
      <c r="C394" t="s">
        <v>338</v>
      </c>
      <c r="D394" s="12" t="s">
        <v>148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s="13">
        <f t="shared" si="24"/>
        <v>0</v>
      </c>
      <c r="N394" s="14">
        <v>27.4</v>
      </c>
      <c r="O394" s="14">
        <v>32.200000000000003</v>
      </c>
      <c r="P394" s="14">
        <v>24.2</v>
      </c>
      <c r="Q394" s="21">
        <v>10.583333333300001</v>
      </c>
      <c r="R394" s="21">
        <v>0</v>
      </c>
      <c r="S394" s="21">
        <v>0</v>
      </c>
      <c r="T394" s="21">
        <v>10.583333333300001</v>
      </c>
      <c r="W394" s="18" t="str">
        <f t="shared" si="25"/>
        <v xml:space="preserve"> </v>
      </c>
      <c r="Y394">
        <v>6</v>
      </c>
      <c r="Z394">
        <v>0</v>
      </c>
      <c r="AA394">
        <v>0</v>
      </c>
      <c r="AB394">
        <v>-4</v>
      </c>
      <c r="AC394">
        <v>0</v>
      </c>
      <c r="AD394">
        <v>0</v>
      </c>
      <c r="AE394">
        <v>0</v>
      </c>
      <c r="AF394">
        <v>0</v>
      </c>
      <c r="AG394" s="13">
        <f t="shared" si="26"/>
        <v>0</v>
      </c>
      <c r="AH394" s="14">
        <v>27.3</v>
      </c>
      <c r="AI394" s="14">
        <v>31.6</v>
      </c>
      <c r="AJ394" s="14">
        <v>24.4</v>
      </c>
      <c r="AK394" s="21">
        <v>9.1666666666999994</v>
      </c>
      <c r="AL394" s="21">
        <v>8.3333333300000006E-2</v>
      </c>
      <c r="AM394" s="21">
        <v>0</v>
      </c>
      <c r="AN394" s="21">
        <v>9.25</v>
      </c>
      <c r="AQ394" s="18" t="str">
        <f t="shared" si="27"/>
        <v xml:space="preserve"> </v>
      </c>
    </row>
    <row r="395" spans="1:44" x14ac:dyDescent="0.2">
      <c r="A395" s="12" t="s">
        <v>614</v>
      </c>
      <c r="B395" s="12" t="s">
        <v>1909</v>
      </c>
      <c r="C395" t="s">
        <v>271</v>
      </c>
      <c r="D395" s="12" t="s">
        <v>170</v>
      </c>
      <c r="E395">
        <v>41</v>
      </c>
      <c r="F395">
        <v>15</v>
      </c>
      <c r="G395">
        <v>15</v>
      </c>
      <c r="H395">
        <v>17</v>
      </c>
      <c r="I395">
        <v>8</v>
      </c>
      <c r="J395">
        <v>4</v>
      </c>
      <c r="K395">
        <v>297</v>
      </c>
      <c r="L395">
        <v>291</v>
      </c>
      <c r="M395" s="13">
        <f t="shared" si="24"/>
        <v>0.50510204081632648</v>
      </c>
      <c r="N395" s="14">
        <v>28.8</v>
      </c>
      <c r="O395" s="14">
        <v>33.4</v>
      </c>
      <c r="P395" s="14">
        <v>25.7</v>
      </c>
      <c r="Q395" s="21">
        <v>13.85</v>
      </c>
      <c r="R395" s="21">
        <v>2.2666666666999999</v>
      </c>
      <c r="S395" s="21">
        <v>2.0666666667000002</v>
      </c>
      <c r="T395" s="21">
        <v>18.2</v>
      </c>
      <c r="U395">
        <v>2</v>
      </c>
      <c r="V395">
        <v>0</v>
      </c>
      <c r="W395" s="18">
        <f t="shared" si="25"/>
        <v>0</v>
      </c>
      <c r="X395">
        <v>0</v>
      </c>
      <c r="Y395">
        <v>41</v>
      </c>
      <c r="Z395">
        <v>9</v>
      </c>
      <c r="AA395">
        <v>11</v>
      </c>
      <c r="AB395">
        <v>6</v>
      </c>
      <c r="AC395">
        <v>18</v>
      </c>
      <c r="AD395">
        <v>9</v>
      </c>
      <c r="AE395">
        <v>317</v>
      </c>
      <c r="AF395">
        <v>370</v>
      </c>
      <c r="AG395" s="13">
        <f t="shared" si="26"/>
        <v>0.46142649199417757</v>
      </c>
      <c r="AH395" s="14">
        <v>29.3</v>
      </c>
      <c r="AI395" s="14">
        <v>33.9</v>
      </c>
      <c r="AJ395" s="14">
        <v>26.2</v>
      </c>
      <c r="AK395" s="21">
        <v>14.6333333333</v>
      </c>
      <c r="AL395" s="21">
        <v>2.7333333333000001</v>
      </c>
      <c r="AM395" s="21">
        <v>1.9833333333000001</v>
      </c>
      <c r="AN395" s="21">
        <v>19.350000000000001</v>
      </c>
      <c r="AO395">
        <v>0</v>
      </c>
      <c r="AP395">
        <v>0</v>
      </c>
      <c r="AQ395" s="18" t="str">
        <f t="shared" si="27"/>
        <v xml:space="preserve"> </v>
      </c>
      <c r="AR395">
        <v>0</v>
      </c>
    </row>
    <row r="396" spans="1:44" x14ac:dyDescent="0.2">
      <c r="A396" s="12" t="s">
        <v>1923</v>
      </c>
      <c r="B396" s="12" t="s">
        <v>1924</v>
      </c>
      <c r="C396" t="s">
        <v>147</v>
      </c>
      <c r="D396" s="12" t="s">
        <v>156</v>
      </c>
      <c r="E396">
        <v>41</v>
      </c>
      <c r="F396">
        <v>16</v>
      </c>
      <c r="G396">
        <v>14</v>
      </c>
      <c r="H396">
        <v>11</v>
      </c>
      <c r="I396">
        <v>8</v>
      </c>
      <c r="J396">
        <v>4</v>
      </c>
      <c r="K396">
        <v>105</v>
      </c>
      <c r="L396">
        <v>70</v>
      </c>
      <c r="M396" s="13">
        <f t="shared" si="24"/>
        <v>0.6</v>
      </c>
      <c r="N396" s="14">
        <v>28.8</v>
      </c>
      <c r="O396" s="14">
        <v>33.200000000000003</v>
      </c>
      <c r="P396" s="14">
        <v>25.7</v>
      </c>
      <c r="Q396" s="21">
        <v>13.95</v>
      </c>
      <c r="R396" s="21">
        <v>2.2333333333000001</v>
      </c>
      <c r="S396" s="21">
        <v>3.3333333300000004E-2</v>
      </c>
      <c r="T396" s="21">
        <v>16.233333333299999</v>
      </c>
      <c r="U396">
        <v>5</v>
      </c>
      <c r="V396">
        <v>1</v>
      </c>
      <c r="W396" s="18">
        <f t="shared" si="25"/>
        <v>0.2</v>
      </c>
      <c r="X396">
        <v>1</v>
      </c>
      <c r="Y396">
        <v>40</v>
      </c>
      <c r="Z396">
        <v>5</v>
      </c>
      <c r="AA396">
        <v>22</v>
      </c>
      <c r="AB396">
        <v>1</v>
      </c>
      <c r="AC396">
        <v>10</v>
      </c>
      <c r="AD396">
        <v>5</v>
      </c>
      <c r="AE396">
        <v>55</v>
      </c>
      <c r="AF396">
        <v>69</v>
      </c>
      <c r="AG396" s="13">
        <f t="shared" si="26"/>
        <v>0.44354838709677419</v>
      </c>
      <c r="AH396" s="14">
        <v>28.9</v>
      </c>
      <c r="AI396" s="14">
        <v>33</v>
      </c>
      <c r="AJ396" s="14">
        <v>26.2</v>
      </c>
      <c r="AK396" s="21">
        <v>12.7833333333</v>
      </c>
      <c r="AL396" s="21">
        <v>2.3166666666999998</v>
      </c>
      <c r="AM396" s="21">
        <v>1.6666666699999999E-2</v>
      </c>
      <c r="AN396" s="21">
        <v>15.1333333333</v>
      </c>
      <c r="AO396">
        <v>4</v>
      </c>
      <c r="AP396">
        <v>1</v>
      </c>
      <c r="AQ396" s="18">
        <f t="shared" si="27"/>
        <v>0.25</v>
      </c>
      <c r="AR396">
        <v>1</v>
      </c>
    </row>
    <row r="397" spans="1:44" x14ac:dyDescent="0.2">
      <c r="A397" s="12" t="s">
        <v>1928</v>
      </c>
      <c r="B397" s="12" t="s">
        <v>1924</v>
      </c>
      <c r="C397" t="s">
        <v>169</v>
      </c>
      <c r="D397" s="12" t="s">
        <v>170</v>
      </c>
      <c r="E397">
        <v>41</v>
      </c>
      <c r="F397">
        <v>11</v>
      </c>
      <c r="G397">
        <v>15</v>
      </c>
      <c r="H397">
        <v>-5</v>
      </c>
      <c r="I397">
        <v>20</v>
      </c>
      <c r="J397">
        <v>10</v>
      </c>
      <c r="K397">
        <v>338</v>
      </c>
      <c r="L397">
        <v>354</v>
      </c>
      <c r="M397" s="13">
        <f t="shared" si="24"/>
        <v>0.48843930635838151</v>
      </c>
      <c r="N397" s="14">
        <v>28.8</v>
      </c>
      <c r="O397" s="14">
        <v>33.299999999999997</v>
      </c>
      <c r="P397" s="14">
        <v>25.8</v>
      </c>
      <c r="Q397" s="21">
        <v>14.3666666667</v>
      </c>
      <c r="R397" s="21">
        <v>2.15</v>
      </c>
      <c r="S397" s="21">
        <v>0.43333333330000001</v>
      </c>
      <c r="T397" s="21">
        <v>16.9666666667</v>
      </c>
      <c r="U397">
        <v>7</v>
      </c>
      <c r="V397">
        <v>3</v>
      </c>
      <c r="W397" s="18">
        <f t="shared" si="25"/>
        <v>0.42857142857142855</v>
      </c>
      <c r="X397">
        <v>2</v>
      </c>
      <c r="Y397">
        <v>41</v>
      </c>
      <c r="Z397">
        <v>7</v>
      </c>
      <c r="AA397">
        <v>10</v>
      </c>
      <c r="AB397">
        <v>-3</v>
      </c>
      <c r="AC397">
        <v>42</v>
      </c>
      <c r="AD397">
        <v>16</v>
      </c>
      <c r="AE397">
        <v>274</v>
      </c>
      <c r="AF397">
        <v>364</v>
      </c>
      <c r="AG397" s="13">
        <f t="shared" si="26"/>
        <v>0.42946708463949845</v>
      </c>
      <c r="AH397" s="14">
        <v>28.5</v>
      </c>
      <c r="AI397" s="14">
        <v>32.4</v>
      </c>
      <c r="AJ397" s="14">
        <v>25.9</v>
      </c>
      <c r="AK397" s="21">
        <v>15.016666666700001</v>
      </c>
      <c r="AL397" s="21">
        <v>1.5</v>
      </c>
      <c r="AM397" s="21">
        <v>0.53333333329999999</v>
      </c>
      <c r="AN397" s="21">
        <v>17.066666666700002</v>
      </c>
      <c r="AO397">
        <v>1</v>
      </c>
      <c r="AP397">
        <v>0</v>
      </c>
      <c r="AQ397" s="18">
        <f t="shared" si="27"/>
        <v>0</v>
      </c>
      <c r="AR397">
        <v>0</v>
      </c>
    </row>
    <row r="398" spans="1:44" x14ac:dyDescent="0.2">
      <c r="A398" s="12" t="s">
        <v>1932</v>
      </c>
      <c r="B398" s="12" t="s">
        <v>1933</v>
      </c>
      <c r="C398" t="s">
        <v>155</v>
      </c>
      <c r="D398" s="12" t="s">
        <v>170</v>
      </c>
      <c r="E398">
        <v>7</v>
      </c>
      <c r="F398">
        <v>1</v>
      </c>
      <c r="G398">
        <v>0</v>
      </c>
      <c r="H398">
        <v>-1</v>
      </c>
      <c r="I398">
        <v>2</v>
      </c>
      <c r="J398">
        <v>1</v>
      </c>
      <c r="K398">
        <v>17</v>
      </c>
      <c r="L398">
        <v>19</v>
      </c>
      <c r="M398" s="13">
        <f t="shared" si="24"/>
        <v>0.47222222222222221</v>
      </c>
      <c r="N398" s="14">
        <v>27.8</v>
      </c>
      <c r="O398" s="14">
        <v>33.1</v>
      </c>
      <c r="P398" s="14">
        <v>24.3</v>
      </c>
      <c r="Q398" s="21">
        <v>9.6</v>
      </c>
      <c r="R398" s="21">
        <v>0.2333333333</v>
      </c>
      <c r="S398" s="21">
        <v>1.1833333333</v>
      </c>
      <c r="T398" s="21">
        <v>11.0333333333</v>
      </c>
      <c r="U398">
        <v>1</v>
      </c>
      <c r="V398">
        <v>0</v>
      </c>
      <c r="W398" s="18">
        <f t="shared" si="25"/>
        <v>0</v>
      </c>
      <c r="X398">
        <v>0</v>
      </c>
      <c r="Y398">
        <v>7</v>
      </c>
      <c r="Z398">
        <v>1</v>
      </c>
      <c r="AA398">
        <v>0</v>
      </c>
      <c r="AB398">
        <v>1</v>
      </c>
      <c r="AC398">
        <v>19</v>
      </c>
      <c r="AD398">
        <v>4</v>
      </c>
      <c r="AE398">
        <v>19</v>
      </c>
      <c r="AF398">
        <v>21</v>
      </c>
      <c r="AG398" s="13">
        <f t="shared" si="26"/>
        <v>0.47499999999999998</v>
      </c>
      <c r="AH398" s="14">
        <v>27.6</v>
      </c>
      <c r="AI398" s="14">
        <v>31.8</v>
      </c>
      <c r="AJ398" s="14">
        <v>24.9</v>
      </c>
      <c r="AK398" s="21">
        <v>10.3666666667</v>
      </c>
      <c r="AL398" s="21">
        <v>0.35</v>
      </c>
      <c r="AM398" s="21">
        <v>1</v>
      </c>
      <c r="AN398" s="21">
        <v>11.7166666667</v>
      </c>
      <c r="AO398">
        <v>0</v>
      </c>
      <c r="AP398">
        <v>0</v>
      </c>
      <c r="AQ398" s="18" t="str">
        <f t="shared" si="27"/>
        <v xml:space="preserve"> </v>
      </c>
      <c r="AR398">
        <v>0</v>
      </c>
    </row>
    <row r="399" spans="1:44" x14ac:dyDescent="0.2">
      <c r="A399" s="12" t="s">
        <v>275</v>
      </c>
      <c r="B399" s="12" t="s">
        <v>1933</v>
      </c>
      <c r="C399" t="s">
        <v>155</v>
      </c>
      <c r="D399" s="12" t="s">
        <v>229</v>
      </c>
      <c r="E399">
        <v>26</v>
      </c>
      <c r="F399">
        <v>5</v>
      </c>
      <c r="G399">
        <v>6</v>
      </c>
      <c r="H399">
        <v>1</v>
      </c>
      <c r="I399">
        <v>4</v>
      </c>
      <c r="J399">
        <v>2</v>
      </c>
      <c r="K399">
        <v>22</v>
      </c>
      <c r="L399">
        <v>21</v>
      </c>
      <c r="M399" s="13">
        <f t="shared" si="24"/>
        <v>0.51162790697674421</v>
      </c>
      <c r="N399" s="14">
        <v>29.6</v>
      </c>
      <c r="O399" s="14">
        <v>33.4</v>
      </c>
      <c r="P399" s="14">
        <v>27</v>
      </c>
      <c r="Q399" s="21">
        <v>13.6</v>
      </c>
      <c r="R399" s="21">
        <v>1.75</v>
      </c>
      <c r="S399" s="21">
        <v>8.3333333300000006E-2</v>
      </c>
      <c r="T399" s="21">
        <v>15.4666666667</v>
      </c>
      <c r="W399" s="18" t="str">
        <f t="shared" si="25"/>
        <v xml:space="preserve"> </v>
      </c>
      <c r="Y399">
        <v>22</v>
      </c>
      <c r="Z399">
        <v>4</v>
      </c>
      <c r="AA399">
        <v>2</v>
      </c>
      <c r="AB399">
        <v>0</v>
      </c>
      <c r="AC399">
        <v>6</v>
      </c>
      <c r="AD399">
        <v>3</v>
      </c>
      <c r="AE399">
        <v>16</v>
      </c>
      <c r="AF399">
        <v>14</v>
      </c>
      <c r="AG399" s="13">
        <f t="shared" si="26"/>
        <v>0.53333333333333333</v>
      </c>
      <c r="AH399" s="14">
        <v>28.7</v>
      </c>
      <c r="AI399" s="14">
        <v>32.6</v>
      </c>
      <c r="AJ399" s="14">
        <v>26</v>
      </c>
      <c r="AK399" s="21">
        <v>13.483333333299999</v>
      </c>
      <c r="AL399" s="21">
        <v>1.8166666667</v>
      </c>
      <c r="AM399" s="21">
        <v>0.1166666667</v>
      </c>
      <c r="AN399" s="21">
        <v>15.4333333333</v>
      </c>
      <c r="AQ399" s="18" t="str">
        <f t="shared" si="27"/>
        <v xml:space="preserve"> </v>
      </c>
    </row>
    <row r="400" spans="1:44" x14ac:dyDescent="0.2">
      <c r="A400" s="12" t="s">
        <v>743</v>
      </c>
      <c r="B400" s="12" t="s">
        <v>1933</v>
      </c>
      <c r="C400" t="s">
        <v>131</v>
      </c>
      <c r="D400" s="12" t="s">
        <v>156</v>
      </c>
      <c r="E400">
        <v>25</v>
      </c>
      <c r="F400">
        <v>0</v>
      </c>
      <c r="G400">
        <v>2</v>
      </c>
      <c r="H400">
        <v>-1</v>
      </c>
      <c r="I400">
        <v>13</v>
      </c>
      <c r="J400">
        <v>5</v>
      </c>
      <c r="K400">
        <v>2</v>
      </c>
      <c r="L400">
        <v>2</v>
      </c>
      <c r="M400" s="13">
        <f t="shared" si="24"/>
        <v>0.5</v>
      </c>
      <c r="N400" s="14">
        <v>27.3</v>
      </c>
      <c r="O400" s="14">
        <v>32.1</v>
      </c>
      <c r="P400" s="14">
        <v>24</v>
      </c>
      <c r="Q400" s="21">
        <v>8.3833333332999995</v>
      </c>
      <c r="R400" s="21">
        <v>0.63333333329999997</v>
      </c>
      <c r="S400" s="21">
        <v>0.76666666670000005</v>
      </c>
      <c r="T400" s="21">
        <v>9.8000000000000007</v>
      </c>
      <c r="W400" s="18" t="str">
        <f t="shared" si="25"/>
        <v xml:space="preserve"> </v>
      </c>
      <c r="Y400">
        <v>27</v>
      </c>
      <c r="Z400">
        <v>2</v>
      </c>
      <c r="AA400">
        <v>2</v>
      </c>
      <c r="AB400">
        <v>1</v>
      </c>
      <c r="AC400">
        <v>27</v>
      </c>
      <c r="AD400">
        <v>9</v>
      </c>
      <c r="AE400">
        <v>0</v>
      </c>
      <c r="AF400">
        <v>2</v>
      </c>
      <c r="AG400" s="13">
        <f t="shared" si="26"/>
        <v>0</v>
      </c>
      <c r="AH400" s="14">
        <v>27.2</v>
      </c>
      <c r="AI400" s="14">
        <v>31.9</v>
      </c>
      <c r="AJ400" s="14">
        <v>24.1</v>
      </c>
      <c r="AK400" s="21">
        <v>8.5666666666999998</v>
      </c>
      <c r="AL400" s="21">
        <v>0.31666666669999999</v>
      </c>
      <c r="AM400" s="21">
        <v>0.96666666670000001</v>
      </c>
      <c r="AN400" s="21">
        <v>9.8666666667000005</v>
      </c>
      <c r="AQ400" s="18" t="str">
        <f t="shared" si="27"/>
        <v xml:space="preserve"> </v>
      </c>
    </row>
    <row r="401" spans="1:44" x14ac:dyDescent="0.2">
      <c r="A401" s="12" t="s">
        <v>1943</v>
      </c>
      <c r="B401" s="12" t="s">
        <v>1933</v>
      </c>
      <c r="C401" t="s">
        <v>343</v>
      </c>
      <c r="D401" s="12" t="s">
        <v>178</v>
      </c>
      <c r="E401">
        <v>38</v>
      </c>
      <c r="F401">
        <v>1</v>
      </c>
      <c r="G401">
        <v>14</v>
      </c>
      <c r="H401">
        <v>-14</v>
      </c>
      <c r="I401">
        <v>14</v>
      </c>
      <c r="J401">
        <v>7</v>
      </c>
      <c r="K401">
        <v>0</v>
      </c>
      <c r="L401">
        <v>0</v>
      </c>
      <c r="M401" s="13">
        <f t="shared" si="24"/>
        <v>0</v>
      </c>
      <c r="N401" s="14">
        <v>28.4</v>
      </c>
      <c r="O401" s="14">
        <v>32.9</v>
      </c>
      <c r="P401" s="14">
        <v>25.4</v>
      </c>
      <c r="Q401" s="21">
        <v>16.333333333300001</v>
      </c>
      <c r="R401" s="21">
        <v>1.9</v>
      </c>
      <c r="S401" s="21">
        <v>1.65</v>
      </c>
      <c r="T401" s="21">
        <v>19.899999999999999</v>
      </c>
      <c r="U401">
        <v>0</v>
      </c>
      <c r="V401">
        <v>0</v>
      </c>
      <c r="W401" s="18" t="str">
        <f t="shared" si="25"/>
        <v xml:space="preserve"> </v>
      </c>
      <c r="X401">
        <v>0</v>
      </c>
      <c r="Y401">
        <v>39</v>
      </c>
      <c r="Z401">
        <v>5</v>
      </c>
      <c r="AA401">
        <v>5</v>
      </c>
      <c r="AB401">
        <v>-9</v>
      </c>
      <c r="AC401">
        <v>10</v>
      </c>
      <c r="AD401">
        <v>5</v>
      </c>
      <c r="AE401">
        <v>0</v>
      </c>
      <c r="AF401">
        <v>0</v>
      </c>
      <c r="AG401" s="13">
        <f t="shared" si="26"/>
        <v>0</v>
      </c>
      <c r="AH401" s="14">
        <v>28.1</v>
      </c>
      <c r="AI401" s="14">
        <v>32.9</v>
      </c>
      <c r="AJ401" s="14">
        <v>24.8</v>
      </c>
      <c r="AK401" s="21">
        <v>15.6166666667</v>
      </c>
      <c r="AL401" s="21">
        <v>2.0333333332999999</v>
      </c>
      <c r="AM401" s="21">
        <v>1.6666666667000001</v>
      </c>
      <c r="AN401" s="21">
        <v>19.333333333300001</v>
      </c>
      <c r="AO401">
        <v>1</v>
      </c>
      <c r="AP401">
        <v>0</v>
      </c>
      <c r="AQ401" s="18">
        <f t="shared" si="27"/>
        <v>0</v>
      </c>
      <c r="AR401">
        <v>0</v>
      </c>
    </row>
    <row r="402" spans="1:44" x14ac:dyDescent="0.2">
      <c r="A402" s="12" t="s">
        <v>1946</v>
      </c>
      <c r="B402" s="12" t="s">
        <v>1947</v>
      </c>
      <c r="C402" t="s">
        <v>432</v>
      </c>
      <c r="D402" s="12" t="s">
        <v>170</v>
      </c>
      <c r="E402">
        <v>15</v>
      </c>
      <c r="F402">
        <v>1</v>
      </c>
      <c r="G402">
        <v>1</v>
      </c>
      <c r="H402">
        <v>3</v>
      </c>
      <c r="I402">
        <v>0</v>
      </c>
      <c r="J402">
        <v>0</v>
      </c>
      <c r="K402">
        <v>40</v>
      </c>
      <c r="L402">
        <v>53</v>
      </c>
      <c r="M402" s="13">
        <f t="shared" si="24"/>
        <v>0.43010752688172044</v>
      </c>
      <c r="N402" s="14">
        <v>28.1</v>
      </c>
      <c r="O402" s="14">
        <v>32.799999999999997</v>
      </c>
      <c r="P402" s="14">
        <v>24.9</v>
      </c>
      <c r="Q402" s="21">
        <v>9.1166666667000005</v>
      </c>
      <c r="R402" s="21">
        <v>3.3333333300000004E-2</v>
      </c>
      <c r="S402" s="21">
        <v>1.3333333333000001</v>
      </c>
      <c r="T402" s="21">
        <v>10.5</v>
      </c>
      <c r="U402">
        <v>0</v>
      </c>
      <c r="V402">
        <v>0</v>
      </c>
      <c r="W402" s="18" t="str">
        <f t="shared" si="25"/>
        <v xml:space="preserve"> </v>
      </c>
      <c r="X402">
        <v>0</v>
      </c>
      <c r="Y402">
        <v>12</v>
      </c>
      <c r="Z402">
        <v>0</v>
      </c>
      <c r="AA402">
        <v>1</v>
      </c>
      <c r="AB402">
        <v>-3</v>
      </c>
      <c r="AC402">
        <v>4</v>
      </c>
      <c r="AD402">
        <v>2</v>
      </c>
      <c r="AE402">
        <v>43</v>
      </c>
      <c r="AF402">
        <v>32</v>
      </c>
      <c r="AG402" s="13">
        <f t="shared" si="26"/>
        <v>0.57333333333333336</v>
      </c>
      <c r="AH402" s="14">
        <v>27.2</v>
      </c>
      <c r="AI402" s="14">
        <v>31.6</v>
      </c>
      <c r="AJ402" s="14">
        <v>24.2</v>
      </c>
      <c r="AK402" s="21">
        <v>8.5</v>
      </c>
      <c r="AL402" s="21">
        <v>6.6666666700000002E-2</v>
      </c>
      <c r="AM402" s="21">
        <v>1.0833333332999999</v>
      </c>
      <c r="AN402" s="21">
        <v>9.6666666666999994</v>
      </c>
      <c r="AO402">
        <v>1</v>
      </c>
      <c r="AP402">
        <v>1</v>
      </c>
      <c r="AQ402" s="18">
        <f t="shared" si="27"/>
        <v>1</v>
      </c>
      <c r="AR402">
        <v>0</v>
      </c>
    </row>
    <row r="403" spans="1:44" x14ac:dyDescent="0.2">
      <c r="A403" s="12" t="s">
        <v>1808</v>
      </c>
      <c r="B403" s="12" t="s">
        <v>1950</v>
      </c>
      <c r="C403" t="s">
        <v>343</v>
      </c>
      <c r="D403" s="12" t="s">
        <v>178</v>
      </c>
      <c r="E403">
        <v>34</v>
      </c>
      <c r="F403">
        <v>8</v>
      </c>
      <c r="G403">
        <v>11</v>
      </c>
      <c r="H403">
        <v>-1</v>
      </c>
      <c r="I403">
        <v>6</v>
      </c>
      <c r="J403">
        <v>3</v>
      </c>
      <c r="K403">
        <v>0</v>
      </c>
      <c r="L403">
        <v>0</v>
      </c>
      <c r="M403" s="13">
        <f t="shared" si="24"/>
        <v>0</v>
      </c>
      <c r="N403" s="14">
        <v>29.6</v>
      </c>
      <c r="O403" s="14">
        <v>33.4</v>
      </c>
      <c r="P403" s="14">
        <v>27.1</v>
      </c>
      <c r="Q403" s="21">
        <v>20.6</v>
      </c>
      <c r="R403" s="21">
        <v>3.2</v>
      </c>
      <c r="S403" s="21">
        <v>2.5499999999999998</v>
      </c>
      <c r="T403" s="21">
        <v>26.383333333300001</v>
      </c>
      <c r="U403">
        <v>2</v>
      </c>
      <c r="V403">
        <v>0</v>
      </c>
      <c r="W403" s="18">
        <f t="shared" si="25"/>
        <v>0</v>
      </c>
      <c r="X403">
        <v>0</v>
      </c>
      <c r="Y403">
        <v>38</v>
      </c>
      <c r="Z403">
        <v>5</v>
      </c>
      <c r="AA403">
        <v>16</v>
      </c>
      <c r="AB403">
        <v>-1</v>
      </c>
      <c r="AC403">
        <v>12</v>
      </c>
      <c r="AD403">
        <v>6</v>
      </c>
      <c r="AE403">
        <v>0</v>
      </c>
      <c r="AF403">
        <v>0</v>
      </c>
      <c r="AG403" s="13">
        <f t="shared" si="26"/>
        <v>0</v>
      </c>
      <c r="AH403" s="14">
        <v>29.4</v>
      </c>
      <c r="AI403" s="14">
        <v>33.700000000000003</v>
      </c>
      <c r="AJ403" s="14">
        <v>26.6</v>
      </c>
      <c r="AK403" s="21">
        <v>20.883333333300001</v>
      </c>
      <c r="AL403" s="21">
        <v>2.9833333333000001</v>
      </c>
      <c r="AM403" s="21">
        <v>2.5499999999999998</v>
      </c>
      <c r="AN403" s="21">
        <v>26.433333333299998</v>
      </c>
      <c r="AO403">
        <v>4</v>
      </c>
      <c r="AP403">
        <v>3</v>
      </c>
      <c r="AQ403" s="18">
        <f t="shared" si="27"/>
        <v>0.75</v>
      </c>
      <c r="AR403">
        <v>1</v>
      </c>
    </row>
    <row r="404" spans="1:44" x14ac:dyDescent="0.2">
      <c r="A404" s="12" t="s">
        <v>1953</v>
      </c>
      <c r="B404" s="12" t="s">
        <v>1954</v>
      </c>
      <c r="C404" t="s">
        <v>317</v>
      </c>
      <c r="D404" s="12" t="s">
        <v>178</v>
      </c>
      <c r="E404">
        <v>19</v>
      </c>
      <c r="F404">
        <v>0</v>
      </c>
      <c r="G404">
        <v>3</v>
      </c>
      <c r="H404">
        <v>-1</v>
      </c>
      <c r="I404">
        <v>23</v>
      </c>
      <c r="J404">
        <v>6</v>
      </c>
      <c r="K404">
        <v>0</v>
      </c>
      <c r="L404">
        <v>0</v>
      </c>
      <c r="M404" s="13">
        <f t="shared" si="24"/>
        <v>0</v>
      </c>
      <c r="N404" s="14">
        <v>28.3</v>
      </c>
      <c r="O404" s="14">
        <v>32.799999999999997</v>
      </c>
      <c r="P404" s="14">
        <v>25.2</v>
      </c>
      <c r="Q404" s="21">
        <v>12.916666666699999</v>
      </c>
      <c r="R404" s="21">
        <v>1.2666666666999999</v>
      </c>
      <c r="S404" s="21">
        <v>2.1166666667</v>
      </c>
      <c r="T404" s="21">
        <v>16.3</v>
      </c>
      <c r="W404" s="18" t="str">
        <f t="shared" si="25"/>
        <v xml:space="preserve"> </v>
      </c>
      <c r="Y404">
        <v>18</v>
      </c>
      <c r="Z404">
        <v>1</v>
      </c>
      <c r="AA404">
        <v>1</v>
      </c>
      <c r="AB404">
        <v>-5</v>
      </c>
      <c r="AC404">
        <v>16</v>
      </c>
      <c r="AD404">
        <v>8</v>
      </c>
      <c r="AE404">
        <v>0</v>
      </c>
      <c r="AF404">
        <v>0</v>
      </c>
      <c r="AG404" s="13">
        <f t="shared" si="26"/>
        <v>0</v>
      </c>
      <c r="AH404" s="14">
        <v>28.5</v>
      </c>
      <c r="AI404" s="14">
        <v>33.200000000000003</v>
      </c>
      <c r="AJ404" s="14">
        <v>25.3</v>
      </c>
      <c r="AK404" s="21">
        <v>12.233333333299999</v>
      </c>
      <c r="AL404" s="21">
        <v>2.0166666666999999</v>
      </c>
      <c r="AM404" s="21">
        <v>1.7333333333000001</v>
      </c>
      <c r="AN404" s="21">
        <v>16</v>
      </c>
      <c r="AQ404" s="18" t="str">
        <f t="shared" si="27"/>
        <v xml:space="preserve"> </v>
      </c>
    </row>
    <row r="405" spans="1:44" x14ac:dyDescent="0.2">
      <c r="A405" s="12" t="s">
        <v>1329</v>
      </c>
      <c r="B405" s="12" t="s">
        <v>1959</v>
      </c>
      <c r="C405" t="s">
        <v>122</v>
      </c>
      <c r="D405" s="12" t="s">
        <v>148</v>
      </c>
      <c r="E405">
        <v>18</v>
      </c>
      <c r="F405">
        <v>4</v>
      </c>
      <c r="G405">
        <v>4</v>
      </c>
      <c r="H405">
        <v>5</v>
      </c>
      <c r="I405">
        <v>10</v>
      </c>
      <c r="J405">
        <v>5</v>
      </c>
      <c r="K405">
        <v>0</v>
      </c>
      <c r="L405">
        <v>0</v>
      </c>
      <c r="M405" s="13">
        <f t="shared" si="24"/>
        <v>0</v>
      </c>
      <c r="N405" s="14">
        <v>28.2</v>
      </c>
      <c r="O405" s="14">
        <v>32.4</v>
      </c>
      <c r="P405" s="14">
        <v>25.4</v>
      </c>
      <c r="Q405" s="21">
        <v>12.016666666700001</v>
      </c>
      <c r="R405" s="21">
        <v>1.8166666667</v>
      </c>
      <c r="S405" s="21">
        <v>0</v>
      </c>
      <c r="T405" s="21">
        <v>13.8666666667</v>
      </c>
      <c r="U405">
        <v>2</v>
      </c>
      <c r="V405">
        <v>0</v>
      </c>
      <c r="W405" s="18">
        <f t="shared" si="25"/>
        <v>0</v>
      </c>
      <c r="X405">
        <v>0</v>
      </c>
      <c r="Y405">
        <v>18</v>
      </c>
      <c r="Z405">
        <v>4</v>
      </c>
      <c r="AA405">
        <v>3</v>
      </c>
      <c r="AB405">
        <v>-5</v>
      </c>
      <c r="AC405">
        <v>4</v>
      </c>
      <c r="AD405">
        <v>2</v>
      </c>
      <c r="AE405">
        <v>0</v>
      </c>
      <c r="AF405">
        <v>0</v>
      </c>
      <c r="AG405" s="13">
        <f t="shared" si="26"/>
        <v>0</v>
      </c>
      <c r="AH405" s="14">
        <v>27.7</v>
      </c>
      <c r="AI405" s="14">
        <v>32</v>
      </c>
      <c r="AJ405" s="14">
        <v>24.8</v>
      </c>
      <c r="AK405" s="21">
        <v>11.0333333333</v>
      </c>
      <c r="AL405" s="21">
        <v>2</v>
      </c>
      <c r="AM405" s="21">
        <v>0</v>
      </c>
      <c r="AN405" s="21">
        <v>13.05</v>
      </c>
      <c r="AO405">
        <v>0</v>
      </c>
      <c r="AP405">
        <v>0</v>
      </c>
      <c r="AQ405" s="18" t="str">
        <f t="shared" si="27"/>
        <v xml:space="preserve"> </v>
      </c>
      <c r="AR405">
        <v>0</v>
      </c>
    </row>
    <row r="406" spans="1:44" x14ac:dyDescent="0.2">
      <c r="A406" s="12" t="s">
        <v>1961</v>
      </c>
      <c r="B406" s="12" t="s">
        <v>1962</v>
      </c>
      <c r="C406" t="s">
        <v>112</v>
      </c>
      <c r="D406" s="12" t="s">
        <v>170</v>
      </c>
      <c r="E406">
        <v>38</v>
      </c>
      <c r="F406">
        <v>13</v>
      </c>
      <c r="G406">
        <v>15</v>
      </c>
      <c r="H406">
        <v>-7</v>
      </c>
      <c r="I406">
        <v>19</v>
      </c>
      <c r="J406">
        <v>8</v>
      </c>
      <c r="K406">
        <v>261</v>
      </c>
      <c r="L406">
        <v>294</v>
      </c>
      <c r="M406" s="13">
        <f t="shared" si="24"/>
        <v>0.4702702702702703</v>
      </c>
      <c r="N406" s="14">
        <v>28.3</v>
      </c>
      <c r="O406" s="14">
        <v>33.299999999999997</v>
      </c>
      <c r="P406" s="14">
        <v>25</v>
      </c>
      <c r="Q406" s="21">
        <v>15.2</v>
      </c>
      <c r="R406" s="21">
        <v>2.2166666667000001</v>
      </c>
      <c r="S406" s="21">
        <v>0.1333333333</v>
      </c>
      <c r="T406" s="21">
        <v>17.583333333300001</v>
      </c>
      <c r="U406">
        <v>0</v>
      </c>
      <c r="V406">
        <v>0</v>
      </c>
      <c r="W406" s="18" t="str">
        <f t="shared" si="25"/>
        <v xml:space="preserve"> </v>
      </c>
      <c r="X406">
        <v>0</v>
      </c>
      <c r="Y406">
        <v>40</v>
      </c>
      <c r="Z406">
        <v>7</v>
      </c>
      <c r="AA406">
        <v>15</v>
      </c>
      <c r="AB406">
        <v>-4</v>
      </c>
      <c r="AC406">
        <v>48</v>
      </c>
      <c r="AD406">
        <v>16</v>
      </c>
      <c r="AE406">
        <v>249</v>
      </c>
      <c r="AF406">
        <v>323</v>
      </c>
      <c r="AG406" s="13">
        <f t="shared" si="26"/>
        <v>0.43531468531468531</v>
      </c>
      <c r="AH406" s="14">
        <v>28.9</v>
      </c>
      <c r="AI406" s="14">
        <v>33.200000000000003</v>
      </c>
      <c r="AJ406" s="14">
        <v>26</v>
      </c>
      <c r="AK406" s="21">
        <v>14.516666666700001</v>
      </c>
      <c r="AL406" s="21">
        <v>2.5166666666999999</v>
      </c>
      <c r="AM406" s="21">
        <v>0.15</v>
      </c>
      <c r="AN406" s="21">
        <v>17.2</v>
      </c>
      <c r="AO406">
        <v>1</v>
      </c>
      <c r="AP406">
        <v>0</v>
      </c>
      <c r="AQ406" s="18">
        <f t="shared" si="27"/>
        <v>0</v>
      </c>
      <c r="AR406">
        <v>0</v>
      </c>
    </row>
    <row r="407" spans="1:44" x14ac:dyDescent="0.2">
      <c r="A407" s="12" t="s">
        <v>524</v>
      </c>
      <c r="B407" s="12" t="s">
        <v>1965</v>
      </c>
      <c r="C407" t="s">
        <v>139</v>
      </c>
      <c r="D407" s="12" t="s">
        <v>148</v>
      </c>
      <c r="E407">
        <v>3</v>
      </c>
      <c r="F407">
        <v>0</v>
      </c>
      <c r="G407">
        <v>0</v>
      </c>
      <c r="H407">
        <v>-1</v>
      </c>
      <c r="I407">
        <v>5</v>
      </c>
      <c r="J407">
        <v>1</v>
      </c>
      <c r="K407">
        <v>1</v>
      </c>
      <c r="L407">
        <v>0</v>
      </c>
      <c r="M407" s="13">
        <f t="shared" si="24"/>
        <v>1</v>
      </c>
      <c r="N407" s="14">
        <v>25.9</v>
      </c>
      <c r="O407" s="14">
        <v>32.1</v>
      </c>
      <c r="P407" s="14">
        <v>21.7</v>
      </c>
      <c r="Q407" s="21">
        <v>7.0333333332999999</v>
      </c>
      <c r="R407" s="21">
        <v>0</v>
      </c>
      <c r="S407" s="21">
        <v>1.25</v>
      </c>
      <c r="T407" s="21">
        <v>8.3000000000000007</v>
      </c>
      <c r="W407" s="18" t="str">
        <f t="shared" si="25"/>
        <v xml:space="preserve"> 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13">
        <f t="shared" si="26"/>
        <v>0</v>
      </c>
      <c r="AH407" s="14">
        <v>26.6</v>
      </c>
      <c r="AI407" s="14">
        <v>32.700000000000003</v>
      </c>
      <c r="AJ407" s="14">
        <v>22.5</v>
      </c>
      <c r="AK407" s="21">
        <v>6.6166666667000005</v>
      </c>
      <c r="AL407" s="21">
        <v>0</v>
      </c>
      <c r="AM407" s="21">
        <v>1.7833333332999999</v>
      </c>
      <c r="AN407" s="21">
        <v>8.4</v>
      </c>
      <c r="AQ407" s="18" t="str">
        <f t="shared" si="27"/>
        <v xml:space="preserve"> </v>
      </c>
    </row>
    <row r="408" spans="1:44" x14ac:dyDescent="0.2">
      <c r="A408" s="12" t="s">
        <v>1968</v>
      </c>
      <c r="B408" s="12" t="s">
        <v>1969</v>
      </c>
      <c r="C408" t="s">
        <v>169</v>
      </c>
      <c r="D408" s="12" t="s">
        <v>123</v>
      </c>
      <c r="E408">
        <v>32</v>
      </c>
      <c r="F408">
        <v>10</v>
      </c>
      <c r="G408">
        <v>12</v>
      </c>
      <c r="H408">
        <v>-6</v>
      </c>
      <c r="I408">
        <v>48</v>
      </c>
      <c r="J408">
        <v>21</v>
      </c>
      <c r="K408">
        <v>24</v>
      </c>
      <c r="L408">
        <v>27</v>
      </c>
      <c r="M408" s="13">
        <f t="shared" si="24"/>
        <v>0.47058823529411764</v>
      </c>
      <c r="N408" s="14">
        <v>29</v>
      </c>
      <c r="O408" s="14">
        <v>33.799999999999997</v>
      </c>
      <c r="P408" s="14">
        <v>25.7</v>
      </c>
      <c r="Q408" s="21">
        <v>16.7833333333</v>
      </c>
      <c r="R408" s="21">
        <v>2.5</v>
      </c>
      <c r="S408" s="21">
        <v>1.75</v>
      </c>
      <c r="T408" s="21">
        <v>21.066666666700002</v>
      </c>
      <c r="U408">
        <v>3</v>
      </c>
      <c r="V408">
        <v>0</v>
      </c>
      <c r="W408" s="18">
        <f t="shared" si="25"/>
        <v>0</v>
      </c>
      <c r="X408">
        <v>0</v>
      </c>
      <c r="Y408">
        <v>31</v>
      </c>
      <c r="Z408">
        <v>9</v>
      </c>
      <c r="AA408">
        <v>10</v>
      </c>
      <c r="AB408">
        <v>-1</v>
      </c>
      <c r="AC408">
        <v>18</v>
      </c>
      <c r="AD408">
        <v>9</v>
      </c>
      <c r="AE408">
        <v>21</v>
      </c>
      <c r="AF408">
        <v>33</v>
      </c>
      <c r="AG408" s="13">
        <f t="shared" si="26"/>
        <v>0.3888888888888889</v>
      </c>
      <c r="AH408" s="14">
        <v>29.3</v>
      </c>
      <c r="AI408" s="14">
        <v>33.5</v>
      </c>
      <c r="AJ408" s="14">
        <v>26.4</v>
      </c>
      <c r="AK408" s="21">
        <v>15.6166666667</v>
      </c>
      <c r="AL408" s="21">
        <v>1.9166666667000001</v>
      </c>
      <c r="AM408" s="21">
        <v>1.9166666667000001</v>
      </c>
      <c r="AN408" s="21">
        <v>19.4666666667</v>
      </c>
      <c r="AO408">
        <v>0</v>
      </c>
      <c r="AP408">
        <v>0</v>
      </c>
      <c r="AQ408" s="18" t="str">
        <f t="shared" si="27"/>
        <v xml:space="preserve"> </v>
      </c>
      <c r="AR408">
        <v>0</v>
      </c>
    </row>
    <row r="409" spans="1:44" x14ac:dyDescent="0.2">
      <c r="A409" s="12" t="s">
        <v>524</v>
      </c>
      <c r="B409" s="12" t="s">
        <v>1969</v>
      </c>
      <c r="C409" t="s">
        <v>442</v>
      </c>
      <c r="D409" s="12" t="s">
        <v>148</v>
      </c>
      <c r="E409">
        <v>35</v>
      </c>
      <c r="F409">
        <v>8</v>
      </c>
      <c r="G409">
        <v>22</v>
      </c>
      <c r="H409">
        <v>7</v>
      </c>
      <c r="I409">
        <v>10</v>
      </c>
      <c r="J409">
        <v>5</v>
      </c>
      <c r="K409">
        <v>4</v>
      </c>
      <c r="L409">
        <v>2</v>
      </c>
      <c r="M409" s="13">
        <f t="shared" si="24"/>
        <v>0.66666666666666663</v>
      </c>
      <c r="N409" s="14">
        <v>28.6</v>
      </c>
      <c r="O409" s="14">
        <v>33</v>
      </c>
      <c r="P409" s="14">
        <v>25.5</v>
      </c>
      <c r="Q409" s="21">
        <v>16.100000000000001</v>
      </c>
      <c r="R409" s="21">
        <v>3.7333333333000001</v>
      </c>
      <c r="S409" s="21">
        <v>0</v>
      </c>
      <c r="T409" s="21">
        <v>19.850000000000001</v>
      </c>
      <c r="U409">
        <v>6</v>
      </c>
      <c r="V409">
        <v>1</v>
      </c>
      <c r="W409" s="18">
        <f t="shared" si="25"/>
        <v>0.16666666666666666</v>
      </c>
      <c r="X409">
        <v>1</v>
      </c>
      <c r="Y409">
        <v>34</v>
      </c>
      <c r="Z409">
        <v>21</v>
      </c>
      <c r="AA409">
        <v>18</v>
      </c>
      <c r="AB409">
        <v>0</v>
      </c>
      <c r="AC409">
        <v>12</v>
      </c>
      <c r="AD409">
        <v>6</v>
      </c>
      <c r="AE409">
        <v>0</v>
      </c>
      <c r="AF409">
        <v>2</v>
      </c>
      <c r="AG409" s="13">
        <f t="shared" si="26"/>
        <v>0</v>
      </c>
      <c r="AH409" s="14">
        <v>29</v>
      </c>
      <c r="AI409" s="14">
        <v>34</v>
      </c>
      <c r="AJ409" s="14">
        <v>25.7</v>
      </c>
      <c r="AK409" s="21">
        <v>16.4666666667</v>
      </c>
      <c r="AL409" s="21">
        <v>2.85</v>
      </c>
      <c r="AM409" s="21">
        <v>0</v>
      </c>
      <c r="AN409" s="21">
        <v>19.333333333300001</v>
      </c>
      <c r="AO409">
        <v>5</v>
      </c>
      <c r="AP409">
        <v>0</v>
      </c>
      <c r="AQ409" s="18">
        <f t="shared" si="27"/>
        <v>0</v>
      </c>
      <c r="AR409">
        <v>0</v>
      </c>
    </row>
    <row r="410" spans="1:44" x14ac:dyDescent="0.2">
      <c r="A410" s="12" t="s">
        <v>891</v>
      </c>
      <c r="B410" s="12" t="s">
        <v>1976</v>
      </c>
      <c r="C410" t="s">
        <v>529</v>
      </c>
      <c r="D410" s="12" t="s">
        <v>178</v>
      </c>
      <c r="E410">
        <v>41</v>
      </c>
      <c r="F410">
        <v>11</v>
      </c>
      <c r="G410">
        <v>24</v>
      </c>
      <c r="H410">
        <v>-13</v>
      </c>
      <c r="I410">
        <v>20</v>
      </c>
      <c r="J410">
        <v>10</v>
      </c>
      <c r="K410">
        <v>0</v>
      </c>
      <c r="L410">
        <v>0</v>
      </c>
      <c r="M410" s="13">
        <f t="shared" si="24"/>
        <v>0</v>
      </c>
      <c r="N410" s="14">
        <v>28.9</v>
      </c>
      <c r="O410" s="14">
        <v>33.5</v>
      </c>
      <c r="P410" s="14">
        <v>25.9</v>
      </c>
      <c r="Q410" s="21">
        <v>21.066666666700002</v>
      </c>
      <c r="R410" s="21">
        <v>4.3166666666999998</v>
      </c>
      <c r="S410" s="21">
        <v>1.2833333332999999</v>
      </c>
      <c r="T410" s="21">
        <v>26.683333333299998</v>
      </c>
      <c r="U410">
        <v>1</v>
      </c>
      <c r="V410">
        <v>1</v>
      </c>
      <c r="W410" s="18">
        <f t="shared" si="25"/>
        <v>1</v>
      </c>
      <c r="X410">
        <v>1</v>
      </c>
      <c r="Y410">
        <v>41</v>
      </c>
      <c r="Z410">
        <v>9</v>
      </c>
      <c r="AA410">
        <v>30</v>
      </c>
      <c r="AB410">
        <v>-2</v>
      </c>
      <c r="AC410">
        <v>16</v>
      </c>
      <c r="AD410">
        <v>8</v>
      </c>
      <c r="AE410">
        <v>0</v>
      </c>
      <c r="AF410">
        <v>0</v>
      </c>
      <c r="AG410" s="13">
        <f t="shared" si="26"/>
        <v>0</v>
      </c>
      <c r="AH410" s="14">
        <v>29.1</v>
      </c>
      <c r="AI410" s="14">
        <v>33.6</v>
      </c>
      <c r="AJ410" s="14">
        <v>26.1</v>
      </c>
      <c r="AK410" s="21">
        <v>21.866666666699999</v>
      </c>
      <c r="AL410" s="21">
        <v>3.85</v>
      </c>
      <c r="AM410" s="21">
        <v>1.7166666667000001</v>
      </c>
      <c r="AN410" s="21">
        <v>27.45</v>
      </c>
      <c r="AO410">
        <v>1</v>
      </c>
      <c r="AP410">
        <v>0</v>
      </c>
      <c r="AQ410" s="18">
        <f t="shared" si="27"/>
        <v>0</v>
      </c>
      <c r="AR410">
        <v>0</v>
      </c>
    </row>
    <row r="411" spans="1:44" x14ac:dyDescent="0.2">
      <c r="A411" s="12" t="s">
        <v>336</v>
      </c>
      <c r="B411" s="12" t="s">
        <v>1979</v>
      </c>
      <c r="C411" t="s">
        <v>529</v>
      </c>
      <c r="D411" s="12" t="s">
        <v>156</v>
      </c>
      <c r="E411">
        <v>20</v>
      </c>
      <c r="F411">
        <v>0</v>
      </c>
      <c r="G411">
        <v>0</v>
      </c>
      <c r="H411">
        <v>-4</v>
      </c>
      <c r="I411">
        <v>37</v>
      </c>
      <c r="J411">
        <v>7</v>
      </c>
      <c r="K411">
        <v>0</v>
      </c>
      <c r="L411">
        <v>0</v>
      </c>
      <c r="M411" s="13">
        <f t="shared" si="24"/>
        <v>0</v>
      </c>
      <c r="N411" s="14">
        <v>25.6</v>
      </c>
      <c r="O411" s="14">
        <v>32.5</v>
      </c>
      <c r="P411" s="14">
        <v>21</v>
      </c>
      <c r="Q411" s="21">
        <v>4.1166666666999996</v>
      </c>
      <c r="R411" s="21">
        <v>0</v>
      </c>
      <c r="S411" s="21">
        <v>0</v>
      </c>
      <c r="T411" s="21">
        <v>4.1166666666999996</v>
      </c>
      <c r="W411" s="18" t="str">
        <f t="shared" si="25"/>
        <v xml:space="preserve"> </v>
      </c>
      <c r="Y411">
        <v>13</v>
      </c>
      <c r="Z411">
        <v>1</v>
      </c>
      <c r="AA411">
        <v>1</v>
      </c>
      <c r="AB411">
        <v>3</v>
      </c>
      <c r="AC411">
        <v>26</v>
      </c>
      <c r="AD411">
        <v>7</v>
      </c>
      <c r="AE411">
        <v>0</v>
      </c>
      <c r="AF411">
        <v>0</v>
      </c>
      <c r="AG411" s="13">
        <f t="shared" si="26"/>
        <v>0</v>
      </c>
      <c r="AH411" s="14">
        <v>24.6</v>
      </c>
      <c r="AI411" s="14">
        <v>30.3</v>
      </c>
      <c r="AJ411" s="14">
        <v>20.7</v>
      </c>
      <c r="AK411" s="21">
        <v>4.9166666667000003</v>
      </c>
      <c r="AL411" s="21">
        <v>0</v>
      </c>
      <c r="AM411" s="21">
        <v>0</v>
      </c>
      <c r="AN411" s="21">
        <v>4.9166666667000003</v>
      </c>
      <c r="AQ411" s="18" t="str">
        <f t="shared" si="27"/>
        <v xml:space="preserve"> </v>
      </c>
    </row>
    <row r="412" spans="1:44" x14ac:dyDescent="0.2">
      <c r="A412" s="12" t="s">
        <v>1982</v>
      </c>
      <c r="B412" s="12" t="s">
        <v>1979</v>
      </c>
      <c r="C412" t="s">
        <v>177</v>
      </c>
      <c r="D412" s="12" t="s">
        <v>148</v>
      </c>
      <c r="E412">
        <v>36</v>
      </c>
      <c r="F412">
        <v>6</v>
      </c>
      <c r="G412">
        <v>11</v>
      </c>
      <c r="H412">
        <v>9</v>
      </c>
      <c r="I412">
        <v>49</v>
      </c>
      <c r="J412">
        <v>11</v>
      </c>
      <c r="K412">
        <v>5</v>
      </c>
      <c r="L412">
        <v>8</v>
      </c>
      <c r="M412" s="13">
        <f t="shared" si="24"/>
        <v>0.38461538461538464</v>
      </c>
      <c r="N412" s="14">
        <v>27.8</v>
      </c>
      <c r="O412" s="14">
        <v>32</v>
      </c>
      <c r="P412" s="14">
        <v>24.9</v>
      </c>
      <c r="Q412" s="21">
        <v>12.7166666667</v>
      </c>
      <c r="R412" s="21">
        <v>0.68333333330000001</v>
      </c>
      <c r="S412" s="21">
        <v>0</v>
      </c>
      <c r="T412" s="21">
        <v>13.416666666699999</v>
      </c>
      <c r="U412">
        <v>3</v>
      </c>
      <c r="V412">
        <v>0</v>
      </c>
      <c r="W412" s="18">
        <f t="shared" si="25"/>
        <v>0</v>
      </c>
      <c r="X412">
        <v>0</v>
      </c>
      <c r="Y412">
        <v>37</v>
      </c>
      <c r="Z412">
        <v>8</v>
      </c>
      <c r="AA412">
        <v>4</v>
      </c>
      <c r="AB412">
        <v>-13</v>
      </c>
      <c r="AC412">
        <v>75</v>
      </c>
      <c r="AD412">
        <v>17</v>
      </c>
      <c r="AE412">
        <v>1</v>
      </c>
      <c r="AF412">
        <v>7</v>
      </c>
      <c r="AG412" s="13">
        <f t="shared" si="26"/>
        <v>0.125</v>
      </c>
      <c r="AH412" s="14">
        <v>27.9</v>
      </c>
      <c r="AI412" s="14">
        <v>31.9</v>
      </c>
      <c r="AJ412" s="14">
        <v>25.2</v>
      </c>
      <c r="AK412" s="21">
        <v>11.7166666667</v>
      </c>
      <c r="AL412" s="21">
        <v>0.7</v>
      </c>
      <c r="AM412" s="21">
        <v>0</v>
      </c>
      <c r="AN412" s="21">
        <v>12.4333333333</v>
      </c>
      <c r="AO412">
        <v>1</v>
      </c>
      <c r="AP412">
        <v>0</v>
      </c>
      <c r="AQ412" s="18">
        <f t="shared" si="27"/>
        <v>0</v>
      </c>
      <c r="AR412">
        <v>0</v>
      </c>
    </row>
    <row r="413" spans="1:44" x14ac:dyDescent="0.2">
      <c r="A413" s="12" t="s">
        <v>1986</v>
      </c>
      <c r="B413" s="12" t="s">
        <v>1987</v>
      </c>
      <c r="C413" t="s">
        <v>610</v>
      </c>
      <c r="D413" s="12" t="s">
        <v>123</v>
      </c>
      <c r="E413">
        <v>13</v>
      </c>
      <c r="F413">
        <v>2</v>
      </c>
      <c r="G413">
        <v>2</v>
      </c>
      <c r="H413">
        <v>1</v>
      </c>
      <c r="I413">
        <v>2</v>
      </c>
      <c r="J413">
        <v>1</v>
      </c>
      <c r="K413">
        <v>20</v>
      </c>
      <c r="L413">
        <v>28</v>
      </c>
      <c r="M413" s="13">
        <f t="shared" si="24"/>
        <v>0.41666666666666669</v>
      </c>
      <c r="N413" s="14">
        <v>27.7</v>
      </c>
      <c r="O413" s="14">
        <v>31.7</v>
      </c>
      <c r="P413" s="14">
        <v>24.8</v>
      </c>
      <c r="Q413" s="21">
        <v>11.733333333299999</v>
      </c>
      <c r="R413" s="21">
        <v>0.75</v>
      </c>
      <c r="S413" s="21">
        <v>0.76666666670000005</v>
      </c>
      <c r="T413" s="21">
        <v>13.266666666700001</v>
      </c>
      <c r="W413" s="18" t="str">
        <f t="shared" si="25"/>
        <v xml:space="preserve"> </v>
      </c>
      <c r="Y413">
        <v>12</v>
      </c>
      <c r="Z413">
        <v>1</v>
      </c>
      <c r="AA413">
        <v>0</v>
      </c>
      <c r="AB413">
        <v>-3</v>
      </c>
      <c r="AC413">
        <v>4</v>
      </c>
      <c r="AD413">
        <v>2</v>
      </c>
      <c r="AE413">
        <v>10</v>
      </c>
      <c r="AF413">
        <v>13</v>
      </c>
      <c r="AG413" s="13">
        <f t="shared" si="26"/>
        <v>0.43478260869565216</v>
      </c>
      <c r="AH413" s="14">
        <v>28</v>
      </c>
      <c r="AI413" s="14">
        <v>32.9</v>
      </c>
      <c r="AJ413" s="14">
        <v>24.7</v>
      </c>
      <c r="AK413" s="21">
        <v>11.8666666667</v>
      </c>
      <c r="AL413" s="21">
        <v>0.86666666670000003</v>
      </c>
      <c r="AM413" s="21">
        <v>0.35</v>
      </c>
      <c r="AN413" s="21">
        <v>13.1</v>
      </c>
      <c r="AQ413" s="18" t="str">
        <f t="shared" si="27"/>
        <v xml:space="preserve"> </v>
      </c>
    </row>
    <row r="414" spans="1:44" x14ac:dyDescent="0.2">
      <c r="A414" s="12" t="s">
        <v>1990</v>
      </c>
      <c r="B414" s="12" t="s">
        <v>263</v>
      </c>
      <c r="C414" t="s">
        <v>442</v>
      </c>
      <c r="D414" s="12" t="s">
        <v>178</v>
      </c>
      <c r="E414">
        <v>41</v>
      </c>
      <c r="F414">
        <v>4</v>
      </c>
      <c r="G414">
        <v>25</v>
      </c>
      <c r="H414">
        <v>15</v>
      </c>
      <c r="I414">
        <v>18</v>
      </c>
      <c r="J414">
        <v>9</v>
      </c>
      <c r="K414">
        <v>0</v>
      </c>
      <c r="L414">
        <v>0</v>
      </c>
      <c r="M414" s="13">
        <f t="shared" si="24"/>
        <v>0</v>
      </c>
      <c r="N414" s="14">
        <v>28.8</v>
      </c>
      <c r="O414" s="14">
        <v>33.1</v>
      </c>
      <c r="P414" s="14">
        <v>25.8</v>
      </c>
      <c r="Q414" s="21">
        <v>19.0333333333</v>
      </c>
      <c r="R414" s="21">
        <v>3.5833333333000001</v>
      </c>
      <c r="S414" s="21">
        <v>2.0666666667000002</v>
      </c>
      <c r="T414" s="21">
        <v>24.683333333299998</v>
      </c>
      <c r="W414" s="18" t="str">
        <f t="shared" si="25"/>
        <v xml:space="preserve"> </v>
      </c>
      <c r="Y414">
        <v>38</v>
      </c>
      <c r="Z414">
        <v>2</v>
      </c>
      <c r="AA414">
        <v>30</v>
      </c>
      <c r="AB414">
        <v>7</v>
      </c>
      <c r="AC414">
        <v>10</v>
      </c>
      <c r="AD414">
        <v>5</v>
      </c>
      <c r="AE414">
        <v>0</v>
      </c>
      <c r="AF414">
        <v>0</v>
      </c>
      <c r="AG414" s="13">
        <f t="shared" si="26"/>
        <v>0</v>
      </c>
      <c r="AH414" s="14">
        <v>29</v>
      </c>
      <c r="AI414" s="14">
        <v>33.9</v>
      </c>
      <c r="AJ414" s="14">
        <v>25.7</v>
      </c>
      <c r="AK414" s="21">
        <v>19.133333333300001</v>
      </c>
      <c r="AL414" s="21">
        <v>2.7333333333000001</v>
      </c>
      <c r="AM414" s="21">
        <v>2.7</v>
      </c>
      <c r="AN414" s="21">
        <v>24.583333333300001</v>
      </c>
      <c r="AQ414" s="18" t="str">
        <f t="shared" si="27"/>
        <v xml:space="preserve"> </v>
      </c>
    </row>
    <row r="415" spans="1:44" x14ac:dyDescent="0.2">
      <c r="A415" s="12" t="s">
        <v>678</v>
      </c>
      <c r="B415" s="12" t="s">
        <v>1993</v>
      </c>
      <c r="C415" t="s">
        <v>338</v>
      </c>
      <c r="D415" s="12" t="s">
        <v>170</v>
      </c>
      <c r="E415">
        <v>32</v>
      </c>
      <c r="F415">
        <v>4</v>
      </c>
      <c r="G415">
        <v>6</v>
      </c>
      <c r="H415">
        <v>8</v>
      </c>
      <c r="I415">
        <v>18</v>
      </c>
      <c r="J415">
        <v>9</v>
      </c>
      <c r="K415">
        <v>180</v>
      </c>
      <c r="L415">
        <v>170</v>
      </c>
      <c r="M415" s="13">
        <f t="shared" si="24"/>
        <v>0.51428571428571423</v>
      </c>
      <c r="N415" s="14">
        <v>27.8</v>
      </c>
      <c r="O415" s="14">
        <v>32.1</v>
      </c>
      <c r="P415" s="14">
        <v>25</v>
      </c>
      <c r="Q415" s="21">
        <v>13.016666666700001</v>
      </c>
      <c r="R415" s="21">
        <v>0.1166666667</v>
      </c>
      <c r="S415" s="21">
        <v>1.8166666667</v>
      </c>
      <c r="T415" s="21">
        <v>14.9666666667</v>
      </c>
      <c r="U415">
        <v>1</v>
      </c>
      <c r="V415">
        <v>0</v>
      </c>
      <c r="W415" s="18">
        <f t="shared" si="25"/>
        <v>0</v>
      </c>
      <c r="X415">
        <v>0</v>
      </c>
      <c r="Y415">
        <v>25</v>
      </c>
      <c r="Z415">
        <v>5</v>
      </c>
      <c r="AA415">
        <v>3</v>
      </c>
      <c r="AB415">
        <v>-6</v>
      </c>
      <c r="AC415">
        <v>14</v>
      </c>
      <c r="AD415">
        <v>7</v>
      </c>
      <c r="AE415">
        <v>103</v>
      </c>
      <c r="AF415">
        <v>126</v>
      </c>
      <c r="AG415" s="13">
        <f t="shared" si="26"/>
        <v>0.44978165938864628</v>
      </c>
      <c r="AH415" s="14">
        <v>27.8</v>
      </c>
      <c r="AI415" s="14">
        <v>31.9</v>
      </c>
      <c r="AJ415" s="14">
        <v>25</v>
      </c>
      <c r="AK415" s="21">
        <v>12.3</v>
      </c>
      <c r="AL415" s="21">
        <v>0.1333333333</v>
      </c>
      <c r="AM415" s="21">
        <v>1.8833333333</v>
      </c>
      <c r="AN415" s="21">
        <v>14.333333333300001</v>
      </c>
      <c r="AO415">
        <v>0</v>
      </c>
      <c r="AP415">
        <v>0</v>
      </c>
      <c r="AQ415" s="18" t="str">
        <f t="shared" si="27"/>
        <v xml:space="preserve"> </v>
      </c>
      <c r="AR415">
        <v>0</v>
      </c>
    </row>
    <row r="416" spans="1:44" x14ac:dyDescent="0.2">
      <c r="A416" s="12" t="s">
        <v>1263</v>
      </c>
      <c r="B416" s="12" t="s">
        <v>1997</v>
      </c>
      <c r="C416" t="s">
        <v>460</v>
      </c>
      <c r="D416" s="12" t="s">
        <v>156</v>
      </c>
      <c r="E416">
        <v>18</v>
      </c>
      <c r="F416">
        <v>1</v>
      </c>
      <c r="G416">
        <v>2</v>
      </c>
      <c r="H416">
        <v>-3</v>
      </c>
      <c r="I416">
        <v>2</v>
      </c>
      <c r="J416">
        <v>1</v>
      </c>
      <c r="K416">
        <v>8</v>
      </c>
      <c r="L416">
        <v>15</v>
      </c>
      <c r="M416" s="13">
        <f t="shared" si="24"/>
        <v>0.34782608695652173</v>
      </c>
      <c r="N416" s="14">
        <v>28.3</v>
      </c>
      <c r="O416" s="14">
        <v>32.700000000000003</v>
      </c>
      <c r="P416" s="14">
        <v>25.4</v>
      </c>
      <c r="Q416" s="21">
        <v>11.166666666699999</v>
      </c>
      <c r="R416" s="21">
        <v>0</v>
      </c>
      <c r="S416" s="21">
        <v>1.6666666699999999E-2</v>
      </c>
      <c r="T416" s="21">
        <v>11.2</v>
      </c>
      <c r="W416" s="18" t="str">
        <f t="shared" si="25"/>
        <v xml:space="preserve"> </v>
      </c>
      <c r="Y416">
        <v>19</v>
      </c>
      <c r="Z416">
        <v>1</v>
      </c>
      <c r="AA416">
        <v>4</v>
      </c>
      <c r="AB416">
        <v>3</v>
      </c>
      <c r="AC416">
        <v>2</v>
      </c>
      <c r="AD416">
        <v>1</v>
      </c>
      <c r="AE416">
        <v>10</v>
      </c>
      <c r="AF416">
        <v>16</v>
      </c>
      <c r="AG416" s="13">
        <f t="shared" si="26"/>
        <v>0.38461538461538464</v>
      </c>
      <c r="AH416" s="14">
        <v>28.6</v>
      </c>
      <c r="AI416" s="14">
        <v>33.4</v>
      </c>
      <c r="AJ416" s="14">
        <v>25.3</v>
      </c>
      <c r="AK416" s="21">
        <v>12.166666666699999</v>
      </c>
      <c r="AL416" s="21">
        <v>3.3333333300000004E-2</v>
      </c>
      <c r="AM416" s="21">
        <v>6.6666666700000002E-2</v>
      </c>
      <c r="AN416" s="21">
        <v>12.266666666700001</v>
      </c>
      <c r="AQ416" s="18" t="str">
        <f t="shared" si="27"/>
        <v xml:space="preserve"> </v>
      </c>
    </row>
    <row r="417" spans="1:44" x14ac:dyDescent="0.2">
      <c r="A417" s="12" t="s">
        <v>614</v>
      </c>
      <c r="B417" s="12" t="s">
        <v>1997</v>
      </c>
      <c r="C417" t="s">
        <v>610</v>
      </c>
      <c r="D417" s="12" t="s">
        <v>355</v>
      </c>
      <c r="E417">
        <v>33</v>
      </c>
      <c r="F417">
        <v>2</v>
      </c>
      <c r="G417">
        <v>6</v>
      </c>
      <c r="H417">
        <v>-1</v>
      </c>
      <c r="I417">
        <v>24</v>
      </c>
      <c r="J417">
        <v>9</v>
      </c>
      <c r="K417">
        <v>23</v>
      </c>
      <c r="L417">
        <v>37</v>
      </c>
      <c r="M417" s="13">
        <f t="shared" si="24"/>
        <v>0.38333333333333336</v>
      </c>
      <c r="N417" s="14">
        <v>28.2</v>
      </c>
      <c r="O417" s="14">
        <v>32.6</v>
      </c>
      <c r="P417" s="14">
        <v>25.2</v>
      </c>
      <c r="Q417" s="21">
        <v>11.7</v>
      </c>
      <c r="R417" s="21">
        <v>0.4833333333</v>
      </c>
      <c r="S417" s="21">
        <v>0.25</v>
      </c>
      <c r="T417" s="21">
        <v>12.45</v>
      </c>
      <c r="W417" s="18" t="str">
        <f t="shared" si="25"/>
        <v xml:space="preserve"> </v>
      </c>
      <c r="Y417">
        <v>34</v>
      </c>
      <c r="Z417">
        <v>2</v>
      </c>
      <c r="AA417">
        <v>7</v>
      </c>
      <c r="AB417">
        <v>-9</v>
      </c>
      <c r="AC417">
        <v>10</v>
      </c>
      <c r="AD417">
        <v>5</v>
      </c>
      <c r="AE417">
        <v>34</v>
      </c>
      <c r="AF417">
        <v>42</v>
      </c>
      <c r="AG417" s="13">
        <f t="shared" si="26"/>
        <v>0.44736842105263158</v>
      </c>
      <c r="AH417" s="14">
        <v>28.5</v>
      </c>
      <c r="AI417" s="14">
        <v>32.799999999999997</v>
      </c>
      <c r="AJ417" s="14">
        <v>25.5</v>
      </c>
      <c r="AK417" s="21">
        <v>12.3833333333</v>
      </c>
      <c r="AL417" s="21">
        <v>0.4833333333</v>
      </c>
      <c r="AM417" s="21">
        <v>8.3333333300000006E-2</v>
      </c>
      <c r="AN417" s="21">
        <v>12.9666666667</v>
      </c>
      <c r="AQ417" s="18" t="str">
        <f t="shared" si="27"/>
        <v xml:space="preserve"> </v>
      </c>
    </row>
    <row r="418" spans="1:44" x14ac:dyDescent="0.2">
      <c r="A418" s="12" t="s">
        <v>743</v>
      </c>
      <c r="B418" s="12" t="s">
        <v>2004</v>
      </c>
      <c r="C418" t="s">
        <v>177</v>
      </c>
      <c r="D418" s="12" t="s">
        <v>170</v>
      </c>
      <c r="E418">
        <v>39</v>
      </c>
      <c r="F418">
        <v>9</v>
      </c>
      <c r="G418">
        <v>9</v>
      </c>
      <c r="H418">
        <v>-2</v>
      </c>
      <c r="I418">
        <v>50</v>
      </c>
      <c r="J418">
        <v>14</v>
      </c>
      <c r="K418">
        <v>389</v>
      </c>
      <c r="L418">
        <v>330</v>
      </c>
      <c r="M418" s="13">
        <f t="shared" si="24"/>
        <v>0.541029207232267</v>
      </c>
      <c r="N418" s="14">
        <v>29.5</v>
      </c>
      <c r="O418" s="14">
        <v>33.6</v>
      </c>
      <c r="P418" s="14">
        <v>26.7</v>
      </c>
      <c r="Q418" s="21">
        <v>16.183333333299998</v>
      </c>
      <c r="R418" s="21">
        <v>3.6833333333000002</v>
      </c>
      <c r="S418" s="21">
        <v>2.0333333332999999</v>
      </c>
      <c r="T418" s="21">
        <v>21.916666666699999</v>
      </c>
      <c r="U418">
        <v>3</v>
      </c>
      <c r="V418">
        <v>0</v>
      </c>
      <c r="W418" s="18">
        <f t="shared" si="25"/>
        <v>0</v>
      </c>
      <c r="X418">
        <v>0</v>
      </c>
      <c r="Y418">
        <v>38</v>
      </c>
      <c r="Z418">
        <v>16</v>
      </c>
      <c r="AA418">
        <v>9</v>
      </c>
      <c r="AB418">
        <v>-13</v>
      </c>
      <c r="AC418">
        <v>31</v>
      </c>
      <c r="AD418">
        <v>14</v>
      </c>
      <c r="AE418">
        <v>351</v>
      </c>
      <c r="AF418">
        <v>336</v>
      </c>
      <c r="AG418" s="13">
        <f t="shared" si="26"/>
        <v>0.51091703056768556</v>
      </c>
      <c r="AH418" s="14">
        <v>29.7</v>
      </c>
      <c r="AI418" s="14">
        <v>34.200000000000003</v>
      </c>
      <c r="AJ418" s="14">
        <v>26.6</v>
      </c>
      <c r="AK418" s="21">
        <v>16.0333333333</v>
      </c>
      <c r="AL418" s="21">
        <v>3.2833333332999999</v>
      </c>
      <c r="AM418" s="21">
        <v>2.3666666667</v>
      </c>
      <c r="AN418" s="21">
        <v>21.683333333299998</v>
      </c>
      <c r="AO418">
        <v>4</v>
      </c>
      <c r="AP418">
        <v>1</v>
      </c>
      <c r="AQ418" s="18">
        <f t="shared" si="27"/>
        <v>0.25</v>
      </c>
      <c r="AR418">
        <v>1</v>
      </c>
    </row>
    <row r="419" spans="1:44" x14ac:dyDescent="0.2">
      <c r="A419" s="12" t="s">
        <v>2008</v>
      </c>
      <c r="B419" s="12" t="s">
        <v>2009</v>
      </c>
      <c r="C419" t="s">
        <v>112</v>
      </c>
      <c r="D419" s="12" t="s">
        <v>355</v>
      </c>
      <c r="E419">
        <v>41</v>
      </c>
      <c r="F419">
        <v>20</v>
      </c>
      <c r="G419">
        <v>21</v>
      </c>
      <c r="H419">
        <v>3</v>
      </c>
      <c r="I419">
        <v>12</v>
      </c>
      <c r="J419">
        <v>6</v>
      </c>
      <c r="K419">
        <v>1</v>
      </c>
      <c r="L419">
        <v>8</v>
      </c>
      <c r="M419" s="13">
        <f t="shared" si="24"/>
        <v>0.1111111111111111</v>
      </c>
      <c r="N419" s="14">
        <v>29.6</v>
      </c>
      <c r="O419" s="14">
        <v>34.5</v>
      </c>
      <c r="P419" s="14">
        <v>26.3</v>
      </c>
      <c r="Q419" s="21">
        <v>17.516666666700001</v>
      </c>
      <c r="R419" s="21">
        <v>2.9333333333000002</v>
      </c>
      <c r="S419" s="21">
        <v>1.6666666699999999E-2</v>
      </c>
      <c r="T419" s="21">
        <v>20.483333333299999</v>
      </c>
      <c r="U419">
        <v>2</v>
      </c>
      <c r="V419">
        <v>0</v>
      </c>
      <c r="W419" s="18">
        <f t="shared" si="25"/>
        <v>0</v>
      </c>
      <c r="X419">
        <v>0</v>
      </c>
      <c r="Y419">
        <v>41</v>
      </c>
      <c r="Z419">
        <v>17</v>
      </c>
      <c r="AA419">
        <v>22</v>
      </c>
      <c r="AB419">
        <v>-8</v>
      </c>
      <c r="AC419">
        <v>15</v>
      </c>
      <c r="AD419">
        <v>6</v>
      </c>
      <c r="AE419">
        <v>1</v>
      </c>
      <c r="AF419">
        <v>4</v>
      </c>
      <c r="AG419" s="13">
        <f t="shared" si="26"/>
        <v>0.2</v>
      </c>
      <c r="AH419" s="14">
        <v>30</v>
      </c>
      <c r="AI419" s="14">
        <v>34.799999999999997</v>
      </c>
      <c r="AJ419" s="14">
        <v>26.8</v>
      </c>
      <c r="AK419" s="21">
        <v>17.4666666667</v>
      </c>
      <c r="AL419" s="21">
        <v>3.3333333333000001</v>
      </c>
      <c r="AM419" s="21">
        <v>3.3333333300000004E-2</v>
      </c>
      <c r="AN419" s="21">
        <v>20.833333333300001</v>
      </c>
      <c r="AO419">
        <v>1</v>
      </c>
      <c r="AP419">
        <v>0</v>
      </c>
      <c r="AQ419" s="18">
        <f t="shared" si="27"/>
        <v>0</v>
      </c>
      <c r="AR419">
        <v>0</v>
      </c>
    </row>
    <row r="420" spans="1:44" x14ac:dyDescent="0.2">
      <c r="A420" s="12" t="s">
        <v>1178</v>
      </c>
      <c r="B420" s="12" t="s">
        <v>2013</v>
      </c>
      <c r="C420" t="s">
        <v>338</v>
      </c>
      <c r="D420" s="12" t="s">
        <v>170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13">
        <f t="shared" si="24"/>
        <v>0</v>
      </c>
      <c r="N420" s="14">
        <v>0</v>
      </c>
      <c r="O420" s="14">
        <v>0</v>
      </c>
      <c r="P420" s="14">
        <v>0</v>
      </c>
      <c r="Q420" s="21">
        <v>0</v>
      </c>
      <c r="R420" s="21">
        <v>0</v>
      </c>
      <c r="S420" s="21">
        <v>0</v>
      </c>
      <c r="T420" s="21">
        <v>0</v>
      </c>
      <c r="W420" s="18" t="str">
        <f t="shared" si="25"/>
        <v xml:space="preserve"> 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1</v>
      </c>
      <c r="AE420">
        <v>8</v>
      </c>
      <c r="AF420">
        <v>9</v>
      </c>
      <c r="AG420" s="13">
        <f t="shared" si="26"/>
        <v>0.47058823529411764</v>
      </c>
      <c r="AH420" s="14">
        <v>27.1</v>
      </c>
      <c r="AI420" s="14">
        <v>32.799999999999997</v>
      </c>
      <c r="AJ420" s="14">
        <v>23.3</v>
      </c>
      <c r="AK420" s="21">
        <v>14.733333333299999</v>
      </c>
      <c r="AL420" s="21">
        <v>0.5</v>
      </c>
      <c r="AM420" s="21">
        <v>0</v>
      </c>
      <c r="AN420" s="21">
        <v>15.233333333299999</v>
      </c>
      <c r="AQ420" s="18" t="str">
        <f t="shared" si="27"/>
        <v xml:space="preserve"> </v>
      </c>
    </row>
    <row r="421" spans="1:44" x14ac:dyDescent="0.2">
      <c r="A421" s="12" t="s">
        <v>823</v>
      </c>
      <c r="B421" s="12" t="s">
        <v>2016</v>
      </c>
      <c r="C421" t="s">
        <v>271</v>
      </c>
      <c r="D421" s="12" t="s">
        <v>170</v>
      </c>
      <c r="E421">
        <v>41</v>
      </c>
      <c r="F421">
        <v>6</v>
      </c>
      <c r="G421">
        <v>10</v>
      </c>
      <c r="H421">
        <v>0</v>
      </c>
      <c r="I421">
        <v>18</v>
      </c>
      <c r="J421">
        <v>9</v>
      </c>
      <c r="K421">
        <v>33</v>
      </c>
      <c r="L421">
        <v>42</v>
      </c>
      <c r="M421" s="13">
        <f t="shared" si="24"/>
        <v>0.44</v>
      </c>
      <c r="N421" s="14">
        <v>29</v>
      </c>
      <c r="O421" s="14">
        <v>33.4</v>
      </c>
      <c r="P421" s="14">
        <v>26</v>
      </c>
      <c r="Q421" s="21">
        <v>14.833333333300001</v>
      </c>
      <c r="R421" s="21">
        <v>2.1166666667</v>
      </c>
      <c r="S421" s="21">
        <v>0.1166666667</v>
      </c>
      <c r="T421" s="21">
        <v>17.083333333300001</v>
      </c>
      <c r="U421">
        <v>1</v>
      </c>
      <c r="V421">
        <v>0</v>
      </c>
      <c r="W421" s="18">
        <f t="shared" si="25"/>
        <v>0</v>
      </c>
      <c r="X421">
        <v>0</v>
      </c>
      <c r="Y421">
        <v>41</v>
      </c>
      <c r="Z421">
        <v>11</v>
      </c>
      <c r="AA421">
        <v>14</v>
      </c>
      <c r="AB421">
        <v>8</v>
      </c>
      <c r="AC421">
        <v>45</v>
      </c>
      <c r="AD421">
        <v>16</v>
      </c>
      <c r="AE421">
        <v>41</v>
      </c>
      <c r="AF421">
        <v>56</v>
      </c>
      <c r="AG421" s="13">
        <f t="shared" si="26"/>
        <v>0.42268041237113402</v>
      </c>
      <c r="AH421" s="14">
        <v>28.9</v>
      </c>
      <c r="AI421" s="14">
        <v>33.1</v>
      </c>
      <c r="AJ421" s="14">
        <v>26.1</v>
      </c>
      <c r="AK421" s="21">
        <v>14.5666666667</v>
      </c>
      <c r="AL421" s="21">
        <v>1.7000000000000002</v>
      </c>
      <c r="AM421" s="21">
        <v>0.18333333330000001</v>
      </c>
      <c r="AN421" s="21">
        <v>16.4666666667</v>
      </c>
      <c r="AO421">
        <v>0</v>
      </c>
      <c r="AP421">
        <v>0</v>
      </c>
      <c r="AQ421" s="18" t="str">
        <f t="shared" si="27"/>
        <v xml:space="preserve"> </v>
      </c>
      <c r="AR421">
        <v>0</v>
      </c>
    </row>
    <row r="422" spans="1:44" x14ac:dyDescent="0.2">
      <c r="A422" s="12" t="s">
        <v>2019</v>
      </c>
      <c r="B422" s="12" t="s">
        <v>2020</v>
      </c>
      <c r="C422" t="s">
        <v>122</v>
      </c>
      <c r="D422" s="12" t="s">
        <v>178</v>
      </c>
      <c r="E422">
        <v>35</v>
      </c>
      <c r="F422">
        <v>0</v>
      </c>
      <c r="G422">
        <v>7</v>
      </c>
      <c r="H422">
        <v>-7</v>
      </c>
      <c r="I422">
        <v>10</v>
      </c>
      <c r="J422">
        <v>5</v>
      </c>
      <c r="K422">
        <v>0</v>
      </c>
      <c r="L422">
        <v>0</v>
      </c>
      <c r="M422" s="13">
        <f t="shared" si="24"/>
        <v>0</v>
      </c>
      <c r="N422" s="14">
        <v>27.2</v>
      </c>
      <c r="O422" s="14">
        <v>32.1</v>
      </c>
      <c r="P422" s="14">
        <v>24</v>
      </c>
      <c r="Q422" s="21">
        <v>15.7833333333</v>
      </c>
      <c r="R422" s="21">
        <v>1.8833333333</v>
      </c>
      <c r="S422" s="21">
        <v>6.6666666700000002E-2</v>
      </c>
      <c r="T422" s="21">
        <v>17.75</v>
      </c>
      <c r="W422" s="18" t="str">
        <f t="shared" si="25"/>
        <v xml:space="preserve"> </v>
      </c>
      <c r="Y422">
        <v>31</v>
      </c>
      <c r="Z422">
        <v>2</v>
      </c>
      <c r="AA422">
        <v>10</v>
      </c>
      <c r="AB422">
        <v>3</v>
      </c>
      <c r="AC422">
        <v>14</v>
      </c>
      <c r="AD422">
        <v>7</v>
      </c>
      <c r="AE422">
        <v>0</v>
      </c>
      <c r="AF422">
        <v>0</v>
      </c>
      <c r="AG422" s="13">
        <f t="shared" si="26"/>
        <v>0</v>
      </c>
      <c r="AH422" s="14">
        <v>27.3</v>
      </c>
      <c r="AI422" s="14">
        <v>32.5</v>
      </c>
      <c r="AJ422" s="14">
        <v>23.8</v>
      </c>
      <c r="AK422" s="21">
        <v>14.3</v>
      </c>
      <c r="AL422" s="21">
        <v>2.2000000000000002</v>
      </c>
      <c r="AM422" s="21">
        <v>0.1</v>
      </c>
      <c r="AN422" s="21">
        <v>16.616666666699999</v>
      </c>
      <c r="AQ422" s="18" t="str">
        <f t="shared" si="27"/>
        <v xml:space="preserve"> </v>
      </c>
    </row>
    <row r="423" spans="1:44" x14ac:dyDescent="0.2">
      <c r="A423" s="12" t="s">
        <v>2023</v>
      </c>
      <c r="B423" s="12" t="s">
        <v>2024</v>
      </c>
      <c r="C423" t="s">
        <v>684</v>
      </c>
      <c r="D423" s="12" t="s">
        <v>156</v>
      </c>
      <c r="E423">
        <v>39</v>
      </c>
      <c r="F423">
        <v>6</v>
      </c>
      <c r="G423">
        <v>6</v>
      </c>
      <c r="H423">
        <v>6</v>
      </c>
      <c r="I423">
        <v>8</v>
      </c>
      <c r="J423">
        <v>4</v>
      </c>
      <c r="K423">
        <v>1</v>
      </c>
      <c r="L423">
        <v>1</v>
      </c>
      <c r="M423" s="13">
        <f t="shared" si="24"/>
        <v>0.5</v>
      </c>
      <c r="N423" s="14">
        <v>28.9</v>
      </c>
      <c r="O423" s="14">
        <v>33.4</v>
      </c>
      <c r="P423" s="14">
        <v>25.9</v>
      </c>
      <c r="Q423" s="21">
        <v>13.0333333333</v>
      </c>
      <c r="R423" s="21">
        <v>0.46666666670000001</v>
      </c>
      <c r="S423" s="21">
        <v>1.35</v>
      </c>
      <c r="T423" s="21">
        <v>14.8666666667</v>
      </c>
      <c r="U423">
        <v>0</v>
      </c>
      <c r="V423">
        <v>0</v>
      </c>
      <c r="W423" s="18" t="str">
        <f t="shared" si="25"/>
        <v xml:space="preserve"> </v>
      </c>
      <c r="X423">
        <v>0</v>
      </c>
      <c r="Y423">
        <v>38</v>
      </c>
      <c r="Z423">
        <v>9</v>
      </c>
      <c r="AA423">
        <v>9</v>
      </c>
      <c r="AB423">
        <v>10</v>
      </c>
      <c r="AC423">
        <v>10</v>
      </c>
      <c r="AD423">
        <v>5</v>
      </c>
      <c r="AE423">
        <v>1</v>
      </c>
      <c r="AF423">
        <v>2</v>
      </c>
      <c r="AG423" s="13">
        <f t="shared" si="26"/>
        <v>0.33333333333333331</v>
      </c>
      <c r="AH423" s="14">
        <v>28.7</v>
      </c>
      <c r="AI423" s="14">
        <v>33</v>
      </c>
      <c r="AJ423" s="14">
        <v>25.8</v>
      </c>
      <c r="AK423" s="21">
        <v>13.5</v>
      </c>
      <c r="AL423" s="21">
        <v>0.5</v>
      </c>
      <c r="AM423" s="21">
        <v>1.1833333333</v>
      </c>
      <c r="AN423" s="21">
        <v>15.2166666667</v>
      </c>
      <c r="AO423">
        <v>1</v>
      </c>
      <c r="AP423">
        <v>1</v>
      </c>
      <c r="AQ423" s="18">
        <f t="shared" si="27"/>
        <v>1</v>
      </c>
      <c r="AR423">
        <v>1</v>
      </c>
    </row>
    <row r="424" spans="1:44" x14ac:dyDescent="0.2">
      <c r="A424" s="12" t="s">
        <v>2027</v>
      </c>
      <c r="B424" s="12" t="s">
        <v>2028</v>
      </c>
      <c r="C424" t="s">
        <v>131</v>
      </c>
      <c r="D424" s="12" t="s">
        <v>178</v>
      </c>
      <c r="E424">
        <v>10</v>
      </c>
      <c r="F424">
        <v>1</v>
      </c>
      <c r="G424">
        <v>0</v>
      </c>
      <c r="H424">
        <v>-6</v>
      </c>
      <c r="I424">
        <v>0</v>
      </c>
      <c r="J424">
        <v>0</v>
      </c>
      <c r="K424">
        <v>0</v>
      </c>
      <c r="L424">
        <v>0</v>
      </c>
      <c r="M424" s="13">
        <f t="shared" si="24"/>
        <v>0</v>
      </c>
      <c r="N424" s="14">
        <v>27.5</v>
      </c>
      <c r="O424" s="14">
        <v>32.5</v>
      </c>
      <c r="P424" s="14">
        <v>24.2</v>
      </c>
      <c r="Q424" s="21">
        <v>15.3166666667</v>
      </c>
      <c r="R424" s="21">
        <v>6.6666666700000002E-2</v>
      </c>
      <c r="S424" s="21">
        <v>0.51666666670000005</v>
      </c>
      <c r="T424" s="21">
        <v>15.9333333333</v>
      </c>
      <c r="W424" s="18" t="str">
        <f t="shared" si="25"/>
        <v xml:space="preserve"> </v>
      </c>
      <c r="Y424">
        <v>7</v>
      </c>
      <c r="Z424">
        <v>0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 s="13">
        <f t="shared" si="26"/>
        <v>0</v>
      </c>
      <c r="AH424" s="14">
        <v>28.8</v>
      </c>
      <c r="AI424" s="14">
        <v>33.299999999999997</v>
      </c>
      <c r="AJ424" s="14">
        <v>25.8</v>
      </c>
      <c r="AK424" s="21">
        <v>14.583333333300001</v>
      </c>
      <c r="AL424" s="21">
        <v>0.25</v>
      </c>
      <c r="AM424" s="21">
        <v>0.75</v>
      </c>
      <c r="AN424" s="21">
        <v>15.6</v>
      </c>
      <c r="AQ424" s="18" t="str">
        <f t="shared" si="27"/>
        <v xml:space="preserve"> </v>
      </c>
    </row>
    <row r="425" spans="1:44" x14ac:dyDescent="0.2">
      <c r="A425" s="12" t="s">
        <v>447</v>
      </c>
      <c r="B425" s="12" t="s">
        <v>2031</v>
      </c>
      <c r="C425" s="12" t="s">
        <v>199</v>
      </c>
      <c r="D425" s="12" t="s">
        <v>178</v>
      </c>
      <c r="E425">
        <v>39</v>
      </c>
      <c r="F425">
        <v>0</v>
      </c>
      <c r="G425">
        <v>2</v>
      </c>
      <c r="H425">
        <v>-9</v>
      </c>
      <c r="I425">
        <v>15</v>
      </c>
      <c r="J425">
        <v>3</v>
      </c>
      <c r="K425">
        <v>0</v>
      </c>
      <c r="L425">
        <v>0</v>
      </c>
      <c r="M425" s="13">
        <f t="shared" si="24"/>
        <v>0</v>
      </c>
      <c r="N425" s="14">
        <v>27.8</v>
      </c>
      <c r="O425" s="14">
        <v>32.6</v>
      </c>
      <c r="P425" s="14">
        <v>24.6</v>
      </c>
      <c r="Q425" s="21">
        <v>15.7</v>
      </c>
      <c r="R425" s="21">
        <v>1.6666666699999999E-2</v>
      </c>
      <c r="S425" s="21">
        <v>1.5833333333000001</v>
      </c>
      <c r="T425" s="21">
        <v>17.316666666700002</v>
      </c>
      <c r="W425" s="18" t="str">
        <f t="shared" si="25"/>
        <v xml:space="preserve"> </v>
      </c>
      <c r="Y425">
        <v>38</v>
      </c>
      <c r="Z425">
        <v>2</v>
      </c>
      <c r="AA425">
        <v>5</v>
      </c>
      <c r="AB425">
        <v>2</v>
      </c>
      <c r="AC425">
        <v>6</v>
      </c>
      <c r="AD425">
        <v>3</v>
      </c>
      <c r="AE425">
        <v>0</v>
      </c>
      <c r="AF425">
        <v>0</v>
      </c>
      <c r="AG425" s="13">
        <f t="shared" si="26"/>
        <v>0</v>
      </c>
      <c r="AH425" s="14">
        <v>28</v>
      </c>
      <c r="AI425" s="14">
        <v>32.6</v>
      </c>
      <c r="AJ425" s="14">
        <v>25</v>
      </c>
      <c r="AK425" s="21">
        <v>15.6333333333</v>
      </c>
      <c r="AL425" s="21">
        <v>0.1166666667</v>
      </c>
      <c r="AM425" s="21">
        <v>1.5666666667</v>
      </c>
      <c r="AN425" s="21">
        <v>17.333333333300001</v>
      </c>
      <c r="AQ425" s="18" t="str">
        <f t="shared" si="27"/>
        <v xml:space="preserve"> </v>
      </c>
    </row>
    <row r="426" spans="1:44" x14ac:dyDescent="0.2">
      <c r="A426" s="12" t="s">
        <v>2036</v>
      </c>
      <c r="B426" s="12" t="s">
        <v>2037</v>
      </c>
      <c r="C426" t="s">
        <v>460</v>
      </c>
      <c r="D426" s="12" t="s">
        <v>178</v>
      </c>
      <c r="E426">
        <v>12</v>
      </c>
      <c r="F426">
        <v>0</v>
      </c>
      <c r="G426">
        <v>1</v>
      </c>
      <c r="H426">
        <v>1</v>
      </c>
      <c r="I426">
        <v>16</v>
      </c>
      <c r="J426">
        <v>5</v>
      </c>
      <c r="K426">
        <v>0</v>
      </c>
      <c r="L426">
        <v>0</v>
      </c>
      <c r="M426" s="13">
        <f t="shared" si="24"/>
        <v>0</v>
      </c>
      <c r="N426" s="14">
        <v>27.9</v>
      </c>
      <c r="O426" s="14">
        <v>32.9</v>
      </c>
      <c r="P426" s="14">
        <v>24.6</v>
      </c>
      <c r="Q426" s="21">
        <v>13.666666666699999</v>
      </c>
      <c r="R426" s="21">
        <v>0.05</v>
      </c>
      <c r="S426" s="21">
        <v>2.1166666667</v>
      </c>
      <c r="T426" s="21">
        <v>15.833333333300001</v>
      </c>
      <c r="W426" s="18" t="str">
        <f t="shared" si="25"/>
        <v xml:space="preserve"> </v>
      </c>
      <c r="Y426">
        <v>13</v>
      </c>
      <c r="Z426">
        <v>1</v>
      </c>
      <c r="AA426">
        <v>2</v>
      </c>
      <c r="AB426">
        <v>-4</v>
      </c>
      <c r="AC426">
        <v>8</v>
      </c>
      <c r="AD426">
        <v>4</v>
      </c>
      <c r="AE426">
        <v>0</v>
      </c>
      <c r="AF426">
        <v>0</v>
      </c>
      <c r="AG426" s="13">
        <f t="shared" si="26"/>
        <v>0</v>
      </c>
      <c r="AH426" s="14">
        <v>28</v>
      </c>
      <c r="AI426" s="14">
        <v>33</v>
      </c>
      <c r="AJ426" s="14">
        <v>24.7</v>
      </c>
      <c r="AK426" s="21">
        <v>13.0333333333</v>
      </c>
      <c r="AL426" s="21">
        <v>3.3333333300000004E-2</v>
      </c>
      <c r="AM426" s="21">
        <v>2.1166666667</v>
      </c>
      <c r="AN426" s="21">
        <v>15.2</v>
      </c>
      <c r="AQ426" s="18" t="str">
        <f t="shared" si="27"/>
        <v xml:space="preserve"> </v>
      </c>
    </row>
    <row r="427" spans="1:44" x14ac:dyDescent="0.2">
      <c r="A427" s="12" t="s">
        <v>1631</v>
      </c>
      <c r="B427" s="12" t="s">
        <v>2041</v>
      </c>
      <c r="C427" t="s">
        <v>169</v>
      </c>
      <c r="D427" s="12" t="s">
        <v>156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3">
        <f t="shared" si="24"/>
        <v>0</v>
      </c>
      <c r="N427" s="14">
        <v>25.1</v>
      </c>
      <c r="O427" s="14">
        <v>32</v>
      </c>
      <c r="P427" s="14">
        <v>20.399999999999999</v>
      </c>
      <c r="Q427" s="21">
        <v>8.3833333332999995</v>
      </c>
      <c r="R427" s="21">
        <v>0</v>
      </c>
      <c r="S427" s="21">
        <v>0</v>
      </c>
      <c r="T427" s="21">
        <v>8.3833333332999995</v>
      </c>
      <c r="W427" s="18" t="str">
        <f t="shared" si="25"/>
        <v xml:space="preserve"> </v>
      </c>
      <c r="Y427">
        <v>1</v>
      </c>
      <c r="Z427">
        <v>1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 s="13">
        <f t="shared" si="26"/>
        <v>0</v>
      </c>
      <c r="AH427" s="14">
        <v>22.8</v>
      </c>
      <c r="AI427" s="14">
        <v>25.7</v>
      </c>
      <c r="AJ427" s="14">
        <v>20.8</v>
      </c>
      <c r="AK427" s="21">
        <v>9.8333333333000006</v>
      </c>
      <c r="AL427" s="21">
        <v>0</v>
      </c>
      <c r="AM427" s="21">
        <v>0</v>
      </c>
      <c r="AN427" s="21">
        <v>9.8333333333000006</v>
      </c>
      <c r="AQ427" s="18" t="str">
        <f t="shared" si="27"/>
        <v xml:space="preserve"> </v>
      </c>
    </row>
    <row r="428" spans="1:44" x14ac:dyDescent="0.2">
      <c r="A428" s="12" t="s">
        <v>2044</v>
      </c>
      <c r="B428" s="12" t="s">
        <v>2045</v>
      </c>
      <c r="C428" t="s">
        <v>460</v>
      </c>
      <c r="D428" s="12" t="s">
        <v>140</v>
      </c>
      <c r="E428">
        <v>34</v>
      </c>
      <c r="F428">
        <v>8</v>
      </c>
      <c r="G428">
        <v>3</v>
      </c>
      <c r="H428">
        <v>0</v>
      </c>
      <c r="I428">
        <v>8</v>
      </c>
      <c r="J428">
        <v>4</v>
      </c>
      <c r="K428">
        <v>0</v>
      </c>
      <c r="L428">
        <v>2</v>
      </c>
      <c r="M428" s="13">
        <f t="shared" si="24"/>
        <v>0</v>
      </c>
      <c r="N428" s="14">
        <v>28.4</v>
      </c>
      <c r="O428" s="14">
        <v>32.799999999999997</v>
      </c>
      <c r="P428" s="14">
        <v>25.5</v>
      </c>
      <c r="Q428" s="21">
        <v>11.833333333300001</v>
      </c>
      <c r="R428" s="21">
        <v>8.3333333300000006E-2</v>
      </c>
      <c r="S428" s="21">
        <v>0.18333333330000001</v>
      </c>
      <c r="T428" s="21">
        <v>12.1</v>
      </c>
      <c r="W428" s="18" t="str">
        <f t="shared" si="25"/>
        <v xml:space="preserve"> </v>
      </c>
      <c r="Y428">
        <v>38</v>
      </c>
      <c r="Z428">
        <v>3</v>
      </c>
      <c r="AA428">
        <v>6</v>
      </c>
      <c r="AB428">
        <v>6</v>
      </c>
      <c r="AC428">
        <v>11</v>
      </c>
      <c r="AD428">
        <v>4</v>
      </c>
      <c r="AE428">
        <v>1</v>
      </c>
      <c r="AF428">
        <v>3</v>
      </c>
      <c r="AG428" s="13">
        <f t="shared" si="26"/>
        <v>0.25</v>
      </c>
      <c r="AH428" s="14">
        <v>28.4</v>
      </c>
      <c r="AI428" s="14">
        <v>32.9</v>
      </c>
      <c r="AJ428" s="14">
        <v>25.4</v>
      </c>
      <c r="AK428" s="21">
        <v>10.3833333333</v>
      </c>
      <c r="AL428" s="21">
        <v>3.3333333300000004E-2</v>
      </c>
      <c r="AM428" s="21">
        <v>0.25</v>
      </c>
      <c r="AN428" s="21">
        <v>10.6833333333</v>
      </c>
      <c r="AQ428" s="18" t="str">
        <f t="shared" si="27"/>
        <v xml:space="preserve"> </v>
      </c>
    </row>
    <row r="429" spans="1:44" x14ac:dyDescent="0.2">
      <c r="A429" s="12" t="s">
        <v>2048</v>
      </c>
      <c r="B429" s="12" t="s">
        <v>2049</v>
      </c>
      <c r="C429" t="s">
        <v>155</v>
      </c>
      <c r="D429" s="12" t="s">
        <v>170</v>
      </c>
      <c r="E429">
        <v>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19</v>
      </c>
      <c r="L429">
        <v>18</v>
      </c>
      <c r="M429" s="13">
        <f t="shared" si="24"/>
        <v>0.51351351351351349</v>
      </c>
      <c r="N429" s="14">
        <v>26.8</v>
      </c>
      <c r="O429" s="14">
        <v>32.4</v>
      </c>
      <c r="P429" s="14">
        <v>23.1</v>
      </c>
      <c r="Q429" s="21">
        <v>9.0833333333000006</v>
      </c>
      <c r="R429" s="21">
        <v>0.46666666670000001</v>
      </c>
      <c r="S429" s="21">
        <v>0</v>
      </c>
      <c r="T429" s="21">
        <v>9.5666666666999998</v>
      </c>
      <c r="U429">
        <v>0</v>
      </c>
      <c r="V429">
        <v>0</v>
      </c>
      <c r="W429" s="18" t="str">
        <f t="shared" si="25"/>
        <v xml:space="preserve"> </v>
      </c>
      <c r="X429">
        <v>0</v>
      </c>
      <c r="Y429">
        <v>3</v>
      </c>
      <c r="Z429">
        <v>0</v>
      </c>
      <c r="AA429">
        <v>0</v>
      </c>
      <c r="AB429">
        <v>-1</v>
      </c>
      <c r="AC429">
        <v>0</v>
      </c>
      <c r="AD429">
        <v>0</v>
      </c>
      <c r="AE429">
        <v>5</v>
      </c>
      <c r="AF429">
        <v>9</v>
      </c>
      <c r="AG429" s="13">
        <f t="shared" si="26"/>
        <v>0.35714285714285715</v>
      </c>
      <c r="AH429" s="14">
        <v>25.1</v>
      </c>
      <c r="AI429" s="14">
        <v>31.8</v>
      </c>
      <c r="AJ429" s="14">
        <v>20.7</v>
      </c>
      <c r="AK429" s="21">
        <v>5.7333333333000001</v>
      </c>
      <c r="AL429" s="21">
        <v>1.6666666699999999E-2</v>
      </c>
      <c r="AM429" s="21">
        <v>0</v>
      </c>
      <c r="AN429" s="21">
        <v>5.75</v>
      </c>
      <c r="AO429">
        <v>1</v>
      </c>
      <c r="AP429">
        <v>1</v>
      </c>
      <c r="AQ429" s="18">
        <f t="shared" si="27"/>
        <v>1</v>
      </c>
      <c r="AR429">
        <v>1</v>
      </c>
    </row>
    <row r="430" spans="1:44" x14ac:dyDescent="0.2">
      <c r="A430" s="12" t="s">
        <v>2051</v>
      </c>
      <c r="B430" s="12" t="s">
        <v>2052</v>
      </c>
      <c r="C430" t="s">
        <v>147</v>
      </c>
      <c r="D430" s="12" t="s">
        <v>148</v>
      </c>
      <c r="E430">
        <v>18</v>
      </c>
      <c r="F430">
        <v>2</v>
      </c>
      <c r="G430">
        <v>0</v>
      </c>
      <c r="H430">
        <v>0</v>
      </c>
      <c r="I430">
        <v>9</v>
      </c>
      <c r="J430">
        <v>3</v>
      </c>
      <c r="K430">
        <v>1</v>
      </c>
      <c r="L430">
        <v>1</v>
      </c>
      <c r="M430" s="13">
        <f t="shared" si="24"/>
        <v>0.5</v>
      </c>
      <c r="N430" s="14">
        <v>28.2</v>
      </c>
      <c r="O430" s="14">
        <v>32.700000000000003</v>
      </c>
      <c r="P430" s="14">
        <v>25.1</v>
      </c>
      <c r="Q430" s="21">
        <v>10.083333333300001</v>
      </c>
      <c r="R430" s="21">
        <v>0.7</v>
      </c>
      <c r="S430" s="21">
        <v>0.56666666669999999</v>
      </c>
      <c r="T430" s="21">
        <v>11.3666666667</v>
      </c>
      <c r="W430" s="18" t="str">
        <f t="shared" si="25"/>
        <v xml:space="preserve"> </v>
      </c>
      <c r="Y430">
        <v>15</v>
      </c>
      <c r="Z430">
        <v>0</v>
      </c>
      <c r="AA430">
        <v>0</v>
      </c>
      <c r="AB430">
        <v>1</v>
      </c>
      <c r="AC430">
        <v>6</v>
      </c>
      <c r="AD430">
        <v>3</v>
      </c>
      <c r="AE430">
        <v>0</v>
      </c>
      <c r="AF430">
        <v>0</v>
      </c>
      <c r="AG430" s="13">
        <f t="shared" si="26"/>
        <v>0</v>
      </c>
      <c r="AH430" s="14">
        <v>27.7</v>
      </c>
      <c r="AI430" s="14">
        <v>32.1</v>
      </c>
      <c r="AJ430" s="14">
        <v>24.8</v>
      </c>
      <c r="AK430" s="21">
        <v>9.9166666666999994</v>
      </c>
      <c r="AL430" s="21">
        <v>0.7</v>
      </c>
      <c r="AM430" s="21">
        <v>0.36666666670000003</v>
      </c>
      <c r="AN430" s="21">
        <v>11</v>
      </c>
      <c r="AQ430" s="18" t="str">
        <f t="shared" si="27"/>
        <v xml:space="preserve"> </v>
      </c>
    </row>
    <row r="431" spans="1:44" x14ac:dyDescent="0.2">
      <c r="A431" s="12" t="s">
        <v>2056</v>
      </c>
      <c r="B431" s="12" t="s">
        <v>2057</v>
      </c>
      <c r="C431" t="s">
        <v>305</v>
      </c>
      <c r="D431" s="12" t="s">
        <v>170</v>
      </c>
      <c r="E431">
        <v>34</v>
      </c>
      <c r="F431">
        <v>6</v>
      </c>
      <c r="G431">
        <v>23</v>
      </c>
      <c r="H431">
        <v>7</v>
      </c>
      <c r="I431">
        <v>10</v>
      </c>
      <c r="J431">
        <v>5</v>
      </c>
      <c r="K431">
        <v>400</v>
      </c>
      <c r="L431">
        <v>269</v>
      </c>
      <c r="M431" s="13">
        <f t="shared" si="24"/>
        <v>0.59790732436472349</v>
      </c>
      <c r="N431" s="14">
        <v>29.5</v>
      </c>
      <c r="O431" s="14">
        <v>34.4</v>
      </c>
      <c r="P431" s="14">
        <v>26.2</v>
      </c>
      <c r="Q431" s="21">
        <v>15.8166666667</v>
      </c>
      <c r="R431" s="21">
        <v>3.5166666666999999</v>
      </c>
      <c r="S431" s="21">
        <v>1.3833333333</v>
      </c>
      <c r="T431" s="21">
        <v>20.7166666667</v>
      </c>
      <c r="U431">
        <v>7</v>
      </c>
      <c r="V431">
        <v>3</v>
      </c>
      <c r="W431" s="18">
        <f t="shared" si="25"/>
        <v>0.42857142857142855</v>
      </c>
      <c r="X431">
        <v>1</v>
      </c>
      <c r="Y431">
        <v>31</v>
      </c>
      <c r="Z431">
        <v>5</v>
      </c>
      <c r="AA431">
        <v>20</v>
      </c>
      <c r="AB431">
        <v>-7</v>
      </c>
      <c r="AC431">
        <v>14</v>
      </c>
      <c r="AD431">
        <v>7</v>
      </c>
      <c r="AE431">
        <v>319</v>
      </c>
      <c r="AF431">
        <v>323</v>
      </c>
      <c r="AG431" s="13">
        <f t="shared" si="26"/>
        <v>0.49688473520249221</v>
      </c>
      <c r="AH431" s="14">
        <v>29.7</v>
      </c>
      <c r="AI431" s="14">
        <v>34.299999999999997</v>
      </c>
      <c r="AJ431" s="14">
        <v>26.7</v>
      </c>
      <c r="AK431" s="21">
        <v>16.416666666699999</v>
      </c>
      <c r="AL431" s="21">
        <v>3.3333333333000001</v>
      </c>
      <c r="AM431" s="21">
        <v>1.3833333333</v>
      </c>
      <c r="AN431" s="21">
        <v>21.15</v>
      </c>
      <c r="AO431">
        <v>7</v>
      </c>
      <c r="AP431">
        <v>3</v>
      </c>
      <c r="AQ431" s="18">
        <f t="shared" si="27"/>
        <v>0.42857142857142855</v>
      </c>
      <c r="AR431">
        <v>2</v>
      </c>
    </row>
    <row r="432" spans="1:44" x14ac:dyDescent="0.2">
      <c r="A432" s="12" t="s">
        <v>2060</v>
      </c>
      <c r="B432" s="12" t="s">
        <v>2057</v>
      </c>
      <c r="C432" t="s">
        <v>192</v>
      </c>
      <c r="D432" s="12" t="s">
        <v>170</v>
      </c>
      <c r="E432">
        <v>36</v>
      </c>
      <c r="F432">
        <v>7</v>
      </c>
      <c r="G432">
        <v>12</v>
      </c>
      <c r="H432">
        <v>1</v>
      </c>
      <c r="I432">
        <v>32</v>
      </c>
      <c r="J432">
        <v>16</v>
      </c>
      <c r="K432">
        <v>314</v>
      </c>
      <c r="L432">
        <v>296</v>
      </c>
      <c r="M432" s="13">
        <f t="shared" si="24"/>
        <v>0.51475409836065578</v>
      </c>
      <c r="N432" s="14">
        <v>29.8</v>
      </c>
      <c r="O432" s="14">
        <v>32.9</v>
      </c>
      <c r="P432" s="14">
        <v>27.7</v>
      </c>
      <c r="Q432" s="21">
        <v>12.9666666667</v>
      </c>
      <c r="R432" s="21">
        <v>0.76666666670000005</v>
      </c>
      <c r="S432" s="21">
        <v>1.4166666667000001</v>
      </c>
      <c r="T432" s="21">
        <v>15.15</v>
      </c>
      <c r="U432">
        <v>3</v>
      </c>
      <c r="V432">
        <v>0</v>
      </c>
      <c r="W432" s="18">
        <f t="shared" si="25"/>
        <v>0</v>
      </c>
      <c r="X432">
        <v>0</v>
      </c>
      <c r="Y432">
        <v>29</v>
      </c>
      <c r="Z432">
        <v>4</v>
      </c>
      <c r="AA432">
        <v>6</v>
      </c>
      <c r="AB432">
        <v>2</v>
      </c>
      <c r="AC432">
        <v>14</v>
      </c>
      <c r="AD432">
        <v>7</v>
      </c>
      <c r="AE432">
        <v>224</v>
      </c>
      <c r="AF432">
        <v>233</v>
      </c>
      <c r="AG432" s="13">
        <f t="shared" si="26"/>
        <v>0.49015317286652077</v>
      </c>
      <c r="AH432" s="14">
        <v>28.6</v>
      </c>
      <c r="AI432" s="14">
        <v>32.799999999999997</v>
      </c>
      <c r="AJ432" s="14">
        <v>25.8</v>
      </c>
      <c r="AK432" s="21">
        <v>12.6</v>
      </c>
      <c r="AL432" s="21">
        <v>0.53333333329999999</v>
      </c>
      <c r="AM432" s="21">
        <v>1.7333333333000001</v>
      </c>
      <c r="AN432" s="21">
        <v>14.9</v>
      </c>
      <c r="AO432">
        <v>0</v>
      </c>
      <c r="AP432">
        <v>0</v>
      </c>
      <c r="AQ432" s="18" t="str">
        <f t="shared" si="27"/>
        <v xml:space="preserve"> </v>
      </c>
      <c r="AR432">
        <v>0</v>
      </c>
    </row>
    <row r="433" spans="1:44" x14ac:dyDescent="0.2">
      <c r="A433" s="12" t="s">
        <v>474</v>
      </c>
      <c r="B433" s="12" t="s">
        <v>2064</v>
      </c>
      <c r="C433" t="s">
        <v>382</v>
      </c>
      <c r="D433" s="12" t="s">
        <v>178</v>
      </c>
      <c r="E433">
        <v>17</v>
      </c>
      <c r="F433">
        <v>0</v>
      </c>
      <c r="G433">
        <v>1</v>
      </c>
      <c r="H433">
        <v>-3</v>
      </c>
      <c r="I433">
        <v>6</v>
      </c>
      <c r="J433">
        <v>3</v>
      </c>
      <c r="K433">
        <v>0</v>
      </c>
      <c r="L433">
        <v>0</v>
      </c>
      <c r="M433" s="13">
        <f t="shared" si="24"/>
        <v>0</v>
      </c>
      <c r="N433" s="14">
        <v>27</v>
      </c>
      <c r="O433" s="14">
        <v>31.9</v>
      </c>
      <c r="P433" s="14">
        <v>23.8</v>
      </c>
      <c r="Q433" s="21">
        <v>10.983333333299999</v>
      </c>
      <c r="R433" s="21">
        <v>0.2666666667</v>
      </c>
      <c r="S433" s="21">
        <v>0.61666666670000003</v>
      </c>
      <c r="T433" s="21">
        <v>11.8833333333</v>
      </c>
      <c r="W433" s="18" t="str">
        <f t="shared" si="25"/>
        <v xml:space="preserve"> </v>
      </c>
      <c r="Y433">
        <v>15</v>
      </c>
      <c r="Z433">
        <v>0</v>
      </c>
      <c r="AA433">
        <v>3</v>
      </c>
      <c r="AB433">
        <v>-1</v>
      </c>
      <c r="AC433">
        <v>8</v>
      </c>
      <c r="AD433">
        <v>4</v>
      </c>
      <c r="AE433">
        <v>0</v>
      </c>
      <c r="AF433">
        <v>0</v>
      </c>
      <c r="AG433" s="13">
        <f t="shared" si="26"/>
        <v>0</v>
      </c>
      <c r="AH433" s="14">
        <v>28.1</v>
      </c>
      <c r="AI433" s="14">
        <v>32.1</v>
      </c>
      <c r="AJ433" s="14">
        <v>25.4</v>
      </c>
      <c r="AK433" s="21">
        <v>10.766666666700001</v>
      </c>
      <c r="AL433" s="21">
        <v>3.3333333300000004E-2</v>
      </c>
      <c r="AM433" s="21">
        <v>0.66666666670000008</v>
      </c>
      <c r="AN433" s="21">
        <v>11.483333333299999</v>
      </c>
      <c r="AQ433" s="18" t="str">
        <f t="shared" si="27"/>
        <v xml:space="preserve"> </v>
      </c>
    </row>
    <row r="434" spans="1:44" x14ac:dyDescent="0.2">
      <c r="A434" s="12" t="s">
        <v>2068</v>
      </c>
      <c r="B434" s="12" t="s">
        <v>2069</v>
      </c>
      <c r="C434" s="12" t="s">
        <v>139</v>
      </c>
      <c r="D434" s="12" t="s">
        <v>170</v>
      </c>
      <c r="E434">
        <v>29</v>
      </c>
      <c r="F434">
        <v>1</v>
      </c>
      <c r="G434">
        <v>1</v>
      </c>
      <c r="H434">
        <v>-2</v>
      </c>
      <c r="I434">
        <v>42</v>
      </c>
      <c r="J434">
        <v>12</v>
      </c>
      <c r="K434">
        <v>180</v>
      </c>
      <c r="L434">
        <v>90</v>
      </c>
      <c r="M434" s="13">
        <f t="shared" si="24"/>
        <v>0.66666666666666663</v>
      </c>
      <c r="N434" s="14">
        <v>26.4</v>
      </c>
      <c r="O434" s="14">
        <v>31.9</v>
      </c>
      <c r="P434" s="14">
        <v>22.7</v>
      </c>
      <c r="Q434" s="21">
        <v>7.0333333332999999</v>
      </c>
      <c r="R434" s="21">
        <v>0</v>
      </c>
      <c r="S434" s="21">
        <v>0.98333333330000006</v>
      </c>
      <c r="T434" s="21">
        <v>8.0500000000000007</v>
      </c>
      <c r="W434" s="18" t="str">
        <f t="shared" si="25"/>
        <v xml:space="preserve"> </v>
      </c>
      <c r="Y434">
        <v>30</v>
      </c>
      <c r="Z434">
        <v>0</v>
      </c>
      <c r="AA434">
        <v>1</v>
      </c>
      <c r="AB434">
        <v>-7</v>
      </c>
      <c r="AC434">
        <v>46</v>
      </c>
      <c r="AD434">
        <v>13</v>
      </c>
      <c r="AE434">
        <v>165</v>
      </c>
      <c r="AF434">
        <v>132</v>
      </c>
      <c r="AG434" s="13">
        <f t="shared" si="26"/>
        <v>0.55555555555555558</v>
      </c>
      <c r="AH434" s="14">
        <v>25.8</v>
      </c>
      <c r="AI434" s="14">
        <v>31</v>
      </c>
      <c r="AJ434" s="14">
        <v>22.2</v>
      </c>
      <c r="AK434" s="21">
        <v>6.4833333333000001</v>
      </c>
      <c r="AL434" s="21">
        <v>0.05</v>
      </c>
      <c r="AM434" s="21">
        <v>1.2</v>
      </c>
      <c r="AN434" s="21">
        <v>7.75</v>
      </c>
      <c r="AQ434" s="18" t="str">
        <f t="shared" si="27"/>
        <v xml:space="preserve"> </v>
      </c>
    </row>
    <row r="435" spans="1:44" x14ac:dyDescent="0.2">
      <c r="A435" s="12" t="s">
        <v>1329</v>
      </c>
      <c r="B435" s="12" t="s">
        <v>2074</v>
      </c>
      <c r="C435" t="s">
        <v>317</v>
      </c>
      <c r="D435" s="12" t="s">
        <v>148</v>
      </c>
      <c r="E435">
        <v>22</v>
      </c>
      <c r="F435">
        <v>1</v>
      </c>
      <c r="G435">
        <v>3</v>
      </c>
      <c r="H435">
        <v>-2</v>
      </c>
      <c r="I435">
        <v>8</v>
      </c>
      <c r="J435">
        <v>4</v>
      </c>
      <c r="K435">
        <v>7</v>
      </c>
      <c r="L435">
        <v>6</v>
      </c>
      <c r="M435" s="13">
        <f t="shared" si="24"/>
        <v>0.53846153846153844</v>
      </c>
      <c r="N435" s="14">
        <v>29.2</v>
      </c>
      <c r="O435" s="14">
        <v>33.200000000000003</v>
      </c>
      <c r="P435" s="14">
        <v>26.6</v>
      </c>
      <c r="Q435" s="21">
        <v>13.3833333333</v>
      </c>
      <c r="R435" s="21">
        <v>1.35</v>
      </c>
      <c r="S435" s="21">
        <v>1.8833333333</v>
      </c>
      <c r="T435" s="21">
        <v>16.633333333300001</v>
      </c>
      <c r="U435">
        <v>2</v>
      </c>
      <c r="V435">
        <v>2</v>
      </c>
      <c r="W435" s="18">
        <f t="shared" si="25"/>
        <v>1</v>
      </c>
      <c r="X435">
        <v>2</v>
      </c>
      <c r="Y435">
        <v>27</v>
      </c>
      <c r="Z435">
        <v>3</v>
      </c>
      <c r="AA435">
        <v>5</v>
      </c>
      <c r="AB435">
        <v>2</v>
      </c>
      <c r="AC435">
        <v>10</v>
      </c>
      <c r="AD435">
        <v>5</v>
      </c>
      <c r="AE435">
        <v>1</v>
      </c>
      <c r="AF435">
        <v>15</v>
      </c>
      <c r="AG435" s="13">
        <f t="shared" si="26"/>
        <v>6.25E-2</v>
      </c>
      <c r="AH435" s="14">
        <v>28.5</v>
      </c>
      <c r="AI435" s="14">
        <v>32.9</v>
      </c>
      <c r="AJ435" s="14">
        <v>25.6</v>
      </c>
      <c r="AK435" s="21">
        <v>12.1166666667</v>
      </c>
      <c r="AL435" s="21">
        <v>1.45</v>
      </c>
      <c r="AM435" s="21">
        <v>1.7000000000000002</v>
      </c>
      <c r="AN435" s="21">
        <v>15.266666666700001</v>
      </c>
      <c r="AO435">
        <v>0</v>
      </c>
      <c r="AP435">
        <v>0</v>
      </c>
      <c r="AQ435" s="18" t="str">
        <f t="shared" si="27"/>
        <v xml:space="preserve"> </v>
      </c>
      <c r="AR435">
        <v>0</v>
      </c>
    </row>
    <row r="436" spans="1:44" x14ac:dyDescent="0.2">
      <c r="A436" s="12" t="s">
        <v>2080</v>
      </c>
      <c r="B436" s="12" t="s">
        <v>2081</v>
      </c>
      <c r="C436" t="s">
        <v>684</v>
      </c>
      <c r="D436" s="12" t="s">
        <v>170</v>
      </c>
      <c r="E436">
        <v>41</v>
      </c>
      <c r="F436">
        <v>15</v>
      </c>
      <c r="G436">
        <v>27</v>
      </c>
      <c r="H436">
        <v>20</v>
      </c>
      <c r="I436">
        <v>14</v>
      </c>
      <c r="J436">
        <v>7</v>
      </c>
      <c r="K436">
        <v>397</v>
      </c>
      <c r="L436">
        <v>351</v>
      </c>
      <c r="M436" s="13">
        <f t="shared" si="24"/>
        <v>0.53074866310160429</v>
      </c>
      <c r="N436" s="14">
        <v>29.6</v>
      </c>
      <c r="O436" s="14">
        <v>34.1</v>
      </c>
      <c r="P436" s="14">
        <v>26.6</v>
      </c>
      <c r="Q436" s="21">
        <v>15.583333333300001</v>
      </c>
      <c r="R436" s="21">
        <v>3.6166666667</v>
      </c>
      <c r="S436" s="21">
        <v>1.9</v>
      </c>
      <c r="T436" s="21">
        <v>21.116666666699999</v>
      </c>
      <c r="U436">
        <v>5</v>
      </c>
      <c r="V436">
        <v>2</v>
      </c>
      <c r="W436" s="18">
        <f t="shared" si="25"/>
        <v>0.4</v>
      </c>
      <c r="X436">
        <v>2</v>
      </c>
      <c r="Y436">
        <v>41</v>
      </c>
      <c r="Z436">
        <v>14</v>
      </c>
      <c r="AA436">
        <v>14</v>
      </c>
      <c r="AB436">
        <v>14</v>
      </c>
      <c r="AC436">
        <v>10</v>
      </c>
      <c r="AD436">
        <v>5</v>
      </c>
      <c r="AE436">
        <v>376</v>
      </c>
      <c r="AF436">
        <v>327</v>
      </c>
      <c r="AG436" s="13">
        <f t="shared" si="26"/>
        <v>0.53485064011379801</v>
      </c>
      <c r="AH436" s="14">
        <v>29.9</v>
      </c>
      <c r="AI436" s="14">
        <v>34.700000000000003</v>
      </c>
      <c r="AJ436" s="14">
        <v>26.6</v>
      </c>
      <c r="AK436" s="21">
        <v>15.35</v>
      </c>
      <c r="AL436" s="21">
        <v>3.15</v>
      </c>
      <c r="AM436" s="21">
        <v>2.1166666667</v>
      </c>
      <c r="AN436" s="21">
        <v>20.633333333300001</v>
      </c>
      <c r="AO436">
        <v>8</v>
      </c>
      <c r="AP436">
        <v>4</v>
      </c>
      <c r="AQ436" s="18">
        <f t="shared" si="27"/>
        <v>0.5</v>
      </c>
      <c r="AR436">
        <v>3</v>
      </c>
    </row>
    <row r="437" spans="1:44" x14ac:dyDescent="0.2">
      <c r="A437" s="12" t="s">
        <v>2086</v>
      </c>
      <c r="B437" s="12" t="s">
        <v>2087</v>
      </c>
      <c r="C437" t="s">
        <v>271</v>
      </c>
      <c r="D437" s="12" t="s">
        <v>178</v>
      </c>
      <c r="E437">
        <v>2</v>
      </c>
      <c r="F437">
        <v>0</v>
      </c>
      <c r="G437">
        <v>1</v>
      </c>
      <c r="H437">
        <v>0</v>
      </c>
      <c r="I437">
        <v>2</v>
      </c>
      <c r="J437">
        <v>1</v>
      </c>
      <c r="K437">
        <v>0</v>
      </c>
      <c r="L437">
        <v>0</v>
      </c>
      <c r="M437" s="13">
        <f t="shared" si="24"/>
        <v>0</v>
      </c>
      <c r="N437" s="14">
        <v>27.2</v>
      </c>
      <c r="O437" s="14">
        <v>31.8</v>
      </c>
      <c r="P437" s="14">
        <v>24.2</v>
      </c>
      <c r="Q437" s="21">
        <v>9.35</v>
      </c>
      <c r="R437" s="21">
        <v>0</v>
      </c>
      <c r="S437" s="21">
        <v>0</v>
      </c>
      <c r="T437" s="21">
        <v>9.35</v>
      </c>
      <c r="W437" s="18" t="str">
        <f t="shared" si="25"/>
        <v xml:space="preserve"> 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13">
        <f t="shared" si="26"/>
        <v>0</v>
      </c>
      <c r="AH437" s="14">
        <v>27</v>
      </c>
      <c r="AI437" s="14">
        <v>32.299999999999997</v>
      </c>
      <c r="AJ437" s="14">
        <v>23.5</v>
      </c>
      <c r="AK437" s="21">
        <v>12.666666666699999</v>
      </c>
      <c r="AL437" s="21">
        <v>0.15</v>
      </c>
      <c r="AM437" s="21">
        <v>0.53333333329999999</v>
      </c>
      <c r="AN437" s="21">
        <v>13.35</v>
      </c>
      <c r="AQ437" s="18" t="str">
        <f t="shared" si="27"/>
        <v xml:space="preserve"> </v>
      </c>
    </row>
    <row r="438" spans="1:44" x14ac:dyDescent="0.2">
      <c r="A438" s="12" t="s">
        <v>2090</v>
      </c>
      <c r="B438" s="12" t="s">
        <v>2091</v>
      </c>
      <c r="C438" t="s">
        <v>460</v>
      </c>
      <c r="D438" s="12" t="s">
        <v>156</v>
      </c>
      <c r="E438">
        <v>34</v>
      </c>
      <c r="F438">
        <v>6</v>
      </c>
      <c r="G438">
        <v>10</v>
      </c>
      <c r="H438">
        <v>-2</v>
      </c>
      <c r="I438">
        <v>8</v>
      </c>
      <c r="J438">
        <v>4</v>
      </c>
      <c r="K438">
        <v>5</v>
      </c>
      <c r="L438">
        <v>7</v>
      </c>
      <c r="M438" s="13">
        <f t="shared" si="24"/>
        <v>0.41666666666666669</v>
      </c>
      <c r="N438" s="14">
        <v>29.5</v>
      </c>
      <c r="O438" s="14">
        <v>33.4</v>
      </c>
      <c r="P438" s="14">
        <v>26.8</v>
      </c>
      <c r="Q438" s="21">
        <v>13.733333333299999</v>
      </c>
      <c r="R438" s="21">
        <v>0.75</v>
      </c>
      <c r="S438" s="21">
        <v>1.7833333332999999</v>
      </c>
      <c r="T438" s="21">
        <v>16.2833333333</v>
      </c>
      <c r="W438" s="18" t="str">
        <f t="shared" si="25"/>
        <v xml:space="preserve"> </v>
      </c>
      <c r="Y438">
        <v>30</v>
      </c>
      <c r="Z438">
        <v>3</v>
      </c>
      <c r="AA438">
        <v>6</v>
      </c>
      <c r="AB438">
        <v>-5</v>
      </c>
      <c r="AC438">
        <v>16</v>
      </c>
      <c r="AD438">
        <v>8</v>
      </c>
      <c r="AE438">
        <v>0</v>
      </c>
      <c r="AF438">
        <v>5</v>
      </c>
      <c r="AG438" s="13">
        <f t="shared" si="26"/>
        <v>0</v>
      </c>
      <c r="AH438" s="14">
        <v>28.9</v>
      </c>
      <c r="AI438" s="14">
        <v>33.200000000000003</v>
      </c>
      <c r="AJ438" s="14">
        <v>25.9</v>
      </c>
      <c r="AK438" s="21">
        <v>12.65</v>
      </c>
      <c r="AL438" s="21">
        <v>0.86666666670000003</v>
      </c>
      <c r="AM438" s="21">
        <v>2.2999999999999998</v>
      </c>
      <c r="AN438" s="21">
        <v>15.833333333300001</v>
      </c>
      <c r="AQ438" s="18" t="str">
        <f t="shared" si="27"/>
        <v xml:space="preserve"> </v>
      </c>
    </row>
    <row r="439" spans="1:44" x14ac:dyDescent="0.2">
      <c r="A439" s="12" t="s">
        <v>566</v>
      </c>
      <c r="B439" s="12" t="s">
        <v>2095</v>
      </c>
      <c r="C439" s="12" t="s">
        <v>2096</v>
      </c>
      <c r="D439" s="12" t="s">
        <v>178</v>
      </c>
      <c r="E439">
        <v>15</v>
      </c>
      <c r="F439">
        <v>3</v>
      </c>
      <c r="G439">
        <v>4</v>
      </c>
      <c r="H439">
        <v>7</v>
      </c>
      <c r="I439">
        <v>4</v>
      </c>
      <c r="J439">
        <v>2</v>
      </c>
      <c r="K439">
        <v>0</v>
      </c>
      <c r="L439">
        <v>0</v>
      </c>
      <c r="M439" s="13">
        <f t="shared" si="24"/>
        <v>0</v>
      </c>
      <c r="N439" s="14">
        <v>27.6</v>
      </c>
      <c r="O439" s="14">
        <v>32.700000000000003</v>
      </c>
      <c r="P439" s="14">
        <v>24.1</v>
      </c>
      <c r="Q439" s="21">
        <v>14.2</v>
      </c>
      <c r="R439" s="21">
        <v>1.3666666667</v>
      </c>
      <c r="S439" s="21">
        <v>0.1333333333</v>
      </c>
      <c r="T439" s="21">
        <v>15.733333333299999</v>
      </c>
      <c r="U439">
        <v>1</v>
      </c>
      <c r="V439">
        <v>1</v>
      </c>
      <c r="W439" s="18">
        <f t="shared" si="25"/>
        <v>1</v>
      </c>
      <c r="X439">
        <v>0</v>
      </c>
      <c r="Y439">
        <v>13</v>
      </c>
      <c r="Z439">
        <v>1</v>
      </c>
      <c r="AA439">
        <v>3</v>
      </c>
      <c r="AB439">
        <v>3</v>
      </c>
      <c r="AC439">
        <v>4</v>
      </c>
      <c r="AD439">
        <v>2</v>
      </c>
      <c r="AE439">
        <v>0</v>
      </c>
      <c r="AF439">
        <v>0</v>
      </c>
      <c r="AG439" s="13">
        <f t="shared" si="26"/>
        <v>0</v>
      </c>
      <c r="AH439" s="14">
        <v>27.5</v>
      </c>
      <c r="AI439" s="14">
        <v>31.9</v>
      </c>
      <c r="AJ439" s="14">
        <v>24.6</v>
      </c>
      <c r="AK439" s="21">
        <v>13.733333333299999</v>
      </c>
      <c r="AL439" s="21">
        <v>1.1666666667000001</v>
      </c>
      <c r="AM439" s="21">
        <v>0.15</v>
      </c>
      <c r="AN439" s="21">
        <v>15.0666666667</v>
      </c>
      <c r="AO439">
        <v>1</v>
      </c>
      <c r="AP439">
        <v>0</v>
      </c>
      <c r="AQ439" s="18">
        <f t="shared" si="27"/>
        <v>0</v>
      </c>
      <c r="AR439">
        <v>0</v>
      </c>
    </row>
    <row r="440" spans="1:44" x14ac:dyDescent="0.2">
      <c r="A440" s="12" t="s">
        <v>678</v>
      </c>
      <c r="B440" s="12" t="s">
        <v>2100</v>
      </c>
      <c r="C440" t="s">
        <v>199</v>
      </c>
      <c r="D440" s="12" t="s">
        <v>123</v>
      </c>
      <c r="E440">
        <v>37</v>
      </c>
      <c r="F440">
        <v>11</v>
      </c>
      <c r="G440">
        <v>16</v>
      </c>
      <c r="H440">
        <v>9</v>
      </c>
      <c r="I440">
        <v>57</v>
      </c>
      <c r="J440">
        <v>22</v>
      </c>
      <c r="K440">
        <v>5</v>
      </c>
      <c r="L440">
        <v>7</v>
      </c>
      <c r="M440" s="13">
        <f t="shared" si="24"/>
        <v>0.41666666666666669</v>
      </c>
      <c r="N440" s="14">
        <v>29.7</v>
      </c>
      <c r="O440" s="14">
        <v>33.799999999999997</v>
      </c>
      <c r="P440" s="14">
        <v>26.9</v>
      </c>
      <c r="Q440" s="21">
        <v>13.6</v>
      </c>
      <c r="R440" s="21">
        <v>2.4333333333000002</v>
      </c>
      <c r="S440" s="21">
        <v>1.6666666699999999E-2</v>
      </c>
      <c r="T440" s="21">
        <v>16.083333333300001</v>
      </c>
      <c r="W440" s="18" t="str">
        <f t="shared" si="25"/>
        <v xml:space="preserve"> </v>
      </c>
      <c r="Y440">
        <v>29</v>
      </c>
      <c r="Z440">
        <v>6</v>
      </c>
      <c r="AA440">
        <v>4</v>
      </c>
      <c r="AB440">
        <v>5</v>
      </c>
      <c r="AC440">
        <v>15</v>
      </c>
      <c r="AD440">
        <v>6</v>
      </c>
      <c r="AE440">
        <v>3</v>
      </c>
      <c r="AF440">
        <v>4</v>
      </c>
      <c r="AG440" s="13">
        <f t="shared" si="26"/>
        <v>0.42857142857142855</v>
      </c>
      <c r="AH440" s="14">
        <v>29.2</v>
      </c>
      <c r="AI440" s="14">
        <v>33.6</v>
      </c>
      <c r="AJ440" s="14">
        <v>26.2</v>
      </c>
      <c r="AK440" s="21">
        <v>13.4</v>
      </c>
      <c r="AL440" s="21">
        <v>1.8333333333000001</v>
      </c>
      <c r="AM440" s="21">
        <v>1.6666666699999999E-2</v>
      </c>
      <c r="AN440" s="21">
        <v>15.266666666700001</v>
      </c>
      <c r="AQ440" s="18" t="str">
        <f t="shared" si="27"/>
        <v xml:space="preserve"> </v>
      </c>
    </row>
    <row r="441" spans="1:44" x14ac:dyDescent="0.2">
      <c r="A441" s="12" t="s">
        <v>275</v>
      </c>
      <c r="B441" s="12" t="s">
        <v>2104</v>
      </c>
      <c r="C441" t="s">
        <v>338</v>
      </c>
      <c r="D441" s="12" t="s">
        <v>170</v>
      </c>
      <c r="E441">
        <v>41</v>
      </c>
      <c r="F441">
        <v>15</v>
      </c>
      <c r="G441">
        <v>27</v>
      </c>
      <c r="H441">
        <v>31</v>
      </c>
      <c r="I441">
        <v>18</v>
      </c>
      <c r="J441">
        <v>9</v>
      </c>
      <c r="K441">
        <v>348</v>
      </c>
      <c r="L441">
        <v>300</v>
      </c>
      <c r="M441" s="13">
        <f t="shared" si="24"/>
        <v>0.53703703703703709</v>
      </c>
      <c r="N441" s="14">
        <v>29.3</v>
      </c>
      <c r="O441" s="14">
        <v>33.9</v>
      </c>
      <c r="P441" s="14">
        <v>26.2</v>
      </c>
      <c r="Q441" s="21">
        <v>15.833333333300001</v>
      </c>
      <c r="R441" s="21">
        <v>2.5499999999999998</v>
      </c>
      <c r="S441" s="21">
        <v>0.63333333329999997</v>
      </c>
      <c r="T441" s="21">
        <v>19.0333333333</v>
      </c>
      <c r="U441">
        <v>3</v>
      </c>
      <c r="V441">
        <v>0</v>
      </c>
      <c r="W441" s="18">
        <f t="shared" si="25"/>
        <v>0</v>
      </c>
      <c r="X441">
        <v>0</v>
      </c>
      <c r="Y441">
        <v>39</v>
      </c>
      <c r="Z441">
        <v>4</v>
      </c>
      <c r="AA441">
        <v>23</v>
      </c>
      <c r="AB441">
        <v>8</v>
      </c>
      <c r="AC441">
        <v>10</v>
      </c>
      <c r="AD441">
        <v>5</v>
      </c>
      <c r="AE441">
        <v>270</v>
      </c>
      <c r="AF441">
        <v>290</v>
      </c>
      <c r="AG441" s="13">
        <f t="shared" si="26"/>
        <v>0.48214285714285715</v>
      </c>
      <c r="AH441" s="14">
        <v>29.7</v>
      </c>
      <c r="AI441" s="14">
        <v>34.299999999999997</v>
      </c>
      <c r="AJ441" s="14">
        <v>26.6</v>
      </c>
      <c r="AK441" s="21">
        <v>15.9666666667</v>
      </c>
      <c r="AL441" s="21">
        <v>2.5666666666999998</v>
      </c>
      <c r="AM441" s="21">
        <v>0.65</v>
      </c>
      <c r="AN441" s="21">
        <v>19.2</v>
      </c>
      <c r="AO441">
        <v>2</v>
      </c>
      <c r="AP441">
        <v>0</v>
      </c>
      <c r="AQ441" s="18">
        <f t="shared" si="27"/>
        <v>0</v>
      </c>
      <c r="AR441">
        <v>0</v>
      </c>
    </row>
    <row r="442" spans="1:44" x14ac:dyDescent="0.2">
      <c r="A442" s="12" t="s">
        <v>1789</v>
      </c>
      <c r="B442" s="12" t="s">
        <v>2107</v>
      </c>
      <c r="C442" t="s">
        <v>122</v>
      </c>
      <c r="D442" s="12" t="s">
        <v>178</v>
      </c>
      <c r="E442">
        <v>40</v>
      </c>
      <c r="F442">
        <v>7</v>
      </c>
      <c r="G442">
        <v>17</v>
      </c>
      <c r="H442">
        <v>-1</v>
      </c>
      <c r="I442">
        <v>20</v>
      </c>
      <c r="J442">
        <v>10</v>
      </c>
      <c r="K442">
        <v>0</v>
      </c>
      <c r="L442">
        <v>0</v>
      </c>
      <c r="M442" s="13">
        <f t="shared" si="24"/>
        <v>0</v>
      </c>
      <c r="N442" s="14">
        <v>29.7</v>
      </c>
      <c r="O442" s="14">
        <v>33.5</v>
      </c>
      <c r="P442" s="14">
        <v>27.2</v>
      </c>
      <c r="Q442" s="21">
        <v>17.75</v>
      </c>
      <c r="R442" s="21">
        <v>3.7833333332999999</v>
      </c>
      <c r="S442" s="21">
        <v>3.0333333332999999</v>
      </c>
      <c r="T442" s="21">
        <v>24.583333333300001</v>
      </c>
      <c r="W442" s="18" t="str">
        <f t="shared" si="25"/>
        <v xml:space="preserve"> </v>
      </c>
      <c r="Y442">
        <v>39</v>
      </c>
      <c r="Z442">
        <v>1</v>
      </c>
      <c r="AA442">
        <v>24</v>
      </c>
      <c r="AB442">
        <v>1</v>
      </c>
      <c r="AC442">
        <v>24</v>
      </c>
      <c r="AD442">
        <v>12</v>
      </c>
      <c r="AE442">
        <v>0</v>
      </c>
      <c r="AF442">
        <v>0</v>
      </c>
      <c r="AG442" s="13">
        <f t="shared" si="26"/>
        <v>0</v>
      </c>
      <c r="AH442" s="14">
        <v>29.4</v>
      </c>
      <c r="AI442" s="14">
        <v>33.5</v>
      </c>
      <c r="AJ442" s="14">
        <v>26.7</v>
      </c>
      <c r="AK442" s="21">
        <v>18</v>
      </c>
      <c r="AL442" s="21">
        <v>2.95</v>
      </c>
      <c r="AM442" s="21">
        <v>3.0666666667000002</v>
      </c>
      <c r="AN442" s="21">
        <v>24.0333333333</v>
      </c>
      <c r="AQ442" s="18" t="str">
        <f t="shared" si="27"/>
        <v xml:space="preserve"> </v>
      </c>
    </row>
    <row r="443" spans="1:44" x14ac:dyDescent="0.2">
      <c r="A443" s="12" t="s">
        <v>2110</v>
      </c>
      <c r="B443" s="12" t="s">
        <v>2111</v>
      </c>
      <c r="C443" t="s">
        <v>338</v>
      </c>
      <c r="D443" s="12" t="s">
        <v>178</v>
      </c>
      <c r="E443">
        <v>40</v>
      </c>
      <c r="F443">
        <v>10</v>
      </c>
      <c r="G443">
        <v>15</v>
      </c>
      <c r="H443">
        <v>16</v>
      </c>
      <c r="I443">
        <v>10</v>
      </c>
      <c r="J443">
        <v>4</v>
      </c>
      <c r="K443">
        <v>0</v>
      </c>
      <c r="L443">
        <v>0</v>
      </c>
      <c r="M443" s="13">
        <f t="shared" si="24"/>
        <v>0</v>
      </c>
      <c r="N443" s="14">
        <v>27.4</v>
      </c>
      <c r="O443" s="14">
        <v>32.700000000000003</v>
      </c>
      <c r="P443" s="14">
        <v>23.8</v>
      </c>
      <c r="Q443" s="21">
        <v>14.65</v>
      </c>
      <c r="R443" s="21">
        <v>2.5166666666999999</v>
      </c>
      <c r="S443" s="21">
        <v>0.25</v>
      </c>
      <c r="T443" s="21">
        <v>17.433333333299998</v>
      </c>
      <c r="W443" s="18" t="str">
        <f t="shared" si="25"/>
        <v xml:space="preserve"> </v>
      </c>
      <c r="Y443">
        <v>39</v>
      </c>
      <c r="Z443">
        <v>4</v>
      </c>
      <c r="AA443">
        <v>11</v>
      </c>
      <c r="AB443">
        <v>2</v>
      </c>
      <c r="AC443">
        <v>18</v>
      </c>
      <c r="AD443">
        <v>9</v>
      </c>
      <c r="AE443">
        <v>1</v>
      </c>
      <c r="AF443">
        <v>1</v>
      </c>
      <c r="AG443" s="13">
        <f t="shared" si="26"/>
        <v>0.5</v>
      </c>
      <c r="AH443" s="14">
        <v>27.9</v>
      </c>
      <c r="AI443" s="14">
        <v>32.799999999999997</v>
      </c>
      <c r="AJ443" s="14">
        <v>24.5</v>
      </c>
      <c r="AK443" s="21">
        <v>14.833333333300001</v>
      </c>
      <c r="AL443" s="21">
        <v>2.5</v>
      </c>
      <c r="AM443" s="21">
        <v>0.2333333333</v>
      </c>
      <c r="AN443" s="21">
        <v>17.583333333300001</v>
      </c>
      <c r="AQ443" s="18" t="str">
        <f t="shared" si="27"/>
        <v xml:space="preserve"> </v>
      </c>
    </row>
    <row r="444" spans="1:44" x14ac:dyDescent="0.2">
      <c r="A444" s="12" t="s">
        <v>1342</v>
      </c>
      <c r="B444" s="12" t="s">
        <v>2114</v>
      </c>
      <c r="C444" t="s">
        <v>442</v>
      </c>
      <c r="D444" s="12" t="s">
        <v>170</v>
      </c>
      <c r="E444">
        <v>41</v>
      </c>
      <c r="F444">
        <v>5</v>
      </c>
      <c r="G444">
        <v>12</v>
      </c>
      <c r="H444">
        <v>4</v>
      </c>
      <c r="I444">
        <v>16</v>
      </c>
      <c r="J444">
        <v>8</v>
      </c>
      <c r="K444">
        <v>239</v>
      </c>
      <c r="L444">
        <v>169</v>
      </c>
      <c r="M444" s="13">
        <f t="shared" si="24"/>
        <v>0.58578431372549022</v>
      </c>
      <c r="N444" s="14">
        <v>28.9</v>
      </c>
      <c r="O444" s="14">
        <v>32.1</v>
      </c>
      <c r="P444" s="14">
        <v>26.7</v>
      </c>
      <c r="Q444" s="21">
        <v>11.2833333333</v>
      </c>
      <c r="R444" s="21">
        <v>0.18333333330000001</v>
      </c>
      <c r="S444" s="21">
        <v>2.25</v>
      </c>
      <c r="T444" s="21">
        <v>13.733333333299999</v>
      </c>
      <c r="U444">
        <v>0</v>
      </c>
      <c r="V444">
        <v>0</v>
      </c>
      <c r="W444" s="18" t="str">
        <f t="shared" si="25"/>
        <v xml:space="preserve"> </v>
      </c>
      <c r="X444">
        <v>0</v>
      </c>
      <c r="Y444">
        <v>40</v>
      </c>
      <c r="Z444">
        <v>3</v>
      </c>
      <c r="AA444">
        <v>8</v>
      </c>
      <c r="AB444">
        <v>2</v>
      </c>
      <c r="AC444">
        <v>20</v>
      </c>
      <c r="AD444">
        <v>10</v>
      </c>
      <c r="AE444">
        <v>199</v>
      </c>
      <c r="AF444">
        <v>166</v>
      </c>
      <c r="AG444" s="13">
        <f t="shared" si="26"/>
        <v>0.54520547945205478</v>
      </c>
      <c r="AH444" s="14">
        <v>28</v>
      </c>
      <c r="AI444" s="14">
        <v>31.9</v>
      </c>
      <c r="AJ444" s="14">
        <v>25.3</v>
      </c>
      <c r="AK444" s="21">
        <v>11.1</v>
      </c>
      <c r="AL444" s="21">
        <v>3.3333333300000004E-2</v>
      </c>
      <c r="AM444" s="21">
        <v>2.85</v>
      </c>
      <c r="AN444" s="21">
        <v>14</v>
      </c>
      <c r="AO444">
        <v>2</v>
      </c>
      <c r="AP444">
        <v>0</v>
      </c>
      <c r="AQ444" s="18">
        <f t="shared" si="27"/>
        <v>0</v>
      </c>
      <c r="AR444">
        <v>0</v>
      </c>
    </row>
    <row r="445" spans="1:44" x14ac:dyDescent="0.2">
      <c r="A445" s="12" t="s">
        <v>2116</v>
      </c>
      <c r="B445" s="12" t="s">
        <v>2117</v>
      </c>
      <c r="C445" t="s">
        <v>271</v>
      </c>
      <c r="D445" s="12" t="s">
        <v>148</v>
      </c>
      <c r="E445">
        <v>27</v>
      </c>
      <c r="F445">
        <v>3</v>
      </c>
      <c r="G445">
        <v>1</v>
      </c>
      <c r="H445">
        <v>0</v>
      </c>
      <c r="I445">
        <v>10</v>
      </c>
      <c r="J445">
        <v>5</v>
      </c>
      <c r="K445">
        <v>0</v>
      </c>
      <c r="L445">
        <v>0</v>
      </c>
      <c r="M445" s="13">
        <f t="shared" si="24"/>
        <v>0</v>
      </c>
      <c r="N445" s="14">
        <v>27.4</v>
      </c>
      <c r="O445" s="14">
        <v>32.200000000000003</v>
      </c>
      <c r="P445" s="14">
        <v>24.3</v>
      </c>
      <c r="Q445" s="21">
        <v>12.233333333299999</v>
      </c>
      <c r="R445" s="21">
        <v>0.9</v>
      </c>
      <c r="S445" s="21">
        <v>0</v>
      </c>
      <c r="T445" s="21">
        <v>13.1333333333</v>
      </c>
      <c r="U445">
        <v>6</v>
      </c>
      <c r="V445">
        <v>1</v>
      </c>
      <c r="W445" s="18">
        <f t="shared" si="25"/>
        <v>0.16666666666666666</v>
      </c>
      <c r="X445">
        <v>1</v>
      </c>
      <c r="Y445">
        <v>25</v>
      </c>
      <c r="Z445">
        <v>6</v>
      </c>
      <c r="AA445">
        <v>8</v>
      </c>
      <c r="AB445">
        <v>3</v>
      </c>
      <c r="AC445">
        <v>4</v>
      </c>
      <c r="AD445">
        <v>2</v>
      </c>
      <c r="AE445">
        <v>1</v>
      </c>
      <c r="AF445">
        <v>0</v>
      </c>
      <c r="AG445" s="13">
        <f t="shared" si="26"/>
        <v>1</v>
      </c>
      <c r="AH445" s="14">
        <v>28</v>
      </c>
      <c r="AI445" s="14">
        <v>32</v>
      </c>
      <c r="AJ445" s="14">
        <v>25.3</v>
      </c>
      <c r="AK445" s="21">
        <v>11.583333333300001</v>
      </c>
      <c r="AL445" s="21">
        <v>1.4833333333000001</v>
      </c>
      <c r="AM445" s="21">
        <v>0</v>
      </c>
      <c r="AN445" s="21">
        <v>13.0666666667</v>
      </c>
      <c r="AO445">
        <v>2</v>
      </c>
      <c r="AP445">
        <v>2</v>
      </c>
      <c r="AQ445" s="18">
        <f t="shared" si="27"/>
        <v>1</v>
      </c>
      <c r="AR445">
        <v>1</v>
      </c>
    </row>
    <row r="446" spans="1:44" x14ac:dyDescent="0.2">
      <c r="A446" s="12" t="s">
        <v>2121</v>
      </c>
      <c r="B446" s="12" t="s">
        <v>2122</v>
      </c>
      <c r="C446" t="s">
        <v>112</v>
      </c>
      <c r="D446" s="12" t="s">
        <v>113</v>
      </c>
      <c r="E446">
        <v>34</v>
      </c>
      <c r="F446">
        <v>6</v>
      </c>
      <c r="G446">
        <v>6</v>
      </c>
      <c r="H446">
        <v>4</v>
      </c>
      <c r="I446">
        <v>10</v>
      </c>
      <c r="J446">
        <v>5</v>
      </c>
      <c r="K446">
        <v>15</v>
      </c>
      <c r="L446">
        <v>26</v>
      </c>
      <c r="M446" s="13">
        <f t="shared" si="24"/>
        <v>0.36585365853658536</v>
      </c>
      <c r="N446" s="14">
        <v>29.4</v>
      </c>
      <c r="O446" s="14">
        <v>33.200000000000003</v>
      </c>
      <c r="P446" s="14">
        <v>26.8</v>
      </c>
      <c r="Q446" s="21">
        <v>14.6</v>
      </c>
      <c r="R446" s="21">
        <v>1.6666666699999999E-2</v>
      </c>
      <c r="S446" s="21">
        <v>2.0166666666999999</v>
      </c>
      <c r="T446" s="21">
        <v>16.649999999999999</v>
      </c>
      <c r="W446" s="18" t="str">
        <f t="shared" si="25"/>
        <v xml:space="preserve"> </v>
      </c>
      <c r="Y446">
        <v>36</v>
      </c>
      <c r="Z446">
        <v>3</v>
      </c>
      <c r="AA446">
        <v>5</v>
      </c>
      <c r="AB446">
        <v>-8</v>
      </c>
      <c r="AC446">
        <v>14</v>
      </c>
      <c r="AD446">
        <v>7</v>
      </c>
      <c r="AE446">
        <v>23</v>
      </c>
      <c r="AF446">
        <v>44</v>
      </c>
      <c r="AG446" s="13">
        <f t="shared" si="26"/>
        <v>0.34328358208955223</v>
      </c>
      <c r="AH446" s="14">
        <v>28.5</v>
      </c>
      <c r="AI446" s="14">
        <v>32.4</v>
      </c>
      <c r="AJ446" s="14">
        <v>25.9</v>
      </c>
      <c r="AK446" s="21">
        <v>12.55</v>
      </c>
      <c r="AL446" s="21">
        <v>0.1166666667</v>
      </c>
      <c r="AM446" s="21">
        <v>3.1166666667</v>
      </c>
      <c r="AN446" s="21">
        <v>15.7833333333</v>
      </c>
      <c r="AQ446" s="18" t="str">
        <f t="shared" si="27"/>
        <v xml:space="preserve"> </v>
      </c>
    </row>
    <row r="447" spans="1:44" x14ac:dyDescent="0.2">
      <c r="A447" s="12" t="s">
        <v>2086</v>
      </c>
      <c r="B447" s="12" t="s">
        <v>2126</v>
      </c>
      <c r="C447" t="s">
        <v>317</v>
      </c>
      <c r="D447" s="12" t="s">
        <v>178</v>
      </c>
      <c r="E447">
        <v>40</v>
      </c>
      <c r="F447">
        <v>3</v>
      </c>
      <c r="G447">
        <v>5</v>
      </c>
      <c r="H447">
        <v>-14</v>
      </c>
      <c r="I447">
        <v>22</v>
      </c>
      <c r="J447">
        <v>10</v>
      </c>
      <c r="K447">
        <v>0</v>
      </c>
      <c r="L447">
        <v>0</v>
      </c>
      <c r="M447" s="13">
        <f t="shared" si="24"/>
        <v>0</v>
      </c>
      <c r="N447" s="14">
        <v>28.9</v>
      </c>
      <c r="O447" s="14">
        <v>33.299999999999997</v>
      </c>
      <c r="P447" s="14">
        <v>26</v>
      </c>
      <c r="Q447" s="21">
        <v>18.383333333300001</v>
      </c>
      <c r="R447" s="21">
        <v>2.3833333333</v>
      </c>
      <c r="S447" s="21">
        <v>1.7833333332999999</v>
      </c>
      <c r="T447" s="21">
        <v>22.566666666700002</v>
      </c>
      <c r="U447">
        <v>3</v>
      </c>
      <c r="V447">
        <v>0</v>
      </c>
      <c r="W447" s="18">
        <f t="shared" si="25"/>
        <v>0</v>
      </c>
      <c r="X447">
        <v>0</v>
      </c>
      <c r="Y447">
        <v>41</v>
      </c>
      <c r="Z447">
        <v>5</v>
      </c>
      <c r="AA447">
        <v>6</v>
      </c>
      <c r="AB447">
        <v>-12</v>
      </c>
      <c r="AC447">
        <v>44</v>
      </c>
      <c r="AD447">
        <v>15</v>
      </c>
      <c r="AE447">
        <v>0</v>
      </c>
      <c r="AF447">
        <v>0</v>
      </c>
      <c r="AG447" s="13">
        <f t="shared" si="26"/>
        <v>0</v>
      </c>
      <c r="AH447" s="14">
        <v>28.8</v>
      </c>
      <c r="AI447" s="14">
        <v>33.1</v>
      </c>
      <c r="AJ447" s="14">
        <v>25.8</v>
      </c>
      <c r="AK447" s="21">
        <v>16.616666666699999</v>
      </c>
      <c r="AL447" s="21">
        <v>2.3833333333</v>
      </c>
      <c r="AM447" s="21">
        <v>1.8166666667</v>
      </c>
      <c r="AN447" s="21">
        <v>20.816666666700002</v>
      </c>
      <c r="AO447">
        <v>0</v>
      </c>
      <c r="AP447">
        <v>0</v>
      </c>
      <c r="AQ447" s="18" t="str">
        <f t="shared" si="27"/>
        <v xml:space="preserve"> </v>
      </c>
      <c r="AR447">
        <v>0</v>
      </c>
    </row>
    <row r="448" spans="1:44" x14ac:dyDescent="0.2">
      <c r="A448" s="12" t="s">
        <v>678</v>
      </c>
      <c r="B448" s="12" t="s">
        <v>2129</v>
      </c>
      <c r="C448" t="s">
        <v>147</v>
      </c>
      <c r="D448" s="12" t="s">
        <v>156</v>
      </c>
      <c r="E448">
        <v>39</v>
      </c>
      <c r="F448">
        <v>17</v>
      </c>
      <c r="G448">
        <v>18</v>
      </c>
      <c r="H448">
        <v>19</v>
      </c>
      <c r="I448">
        <v>24</v>
      </c>
      <c r="J448">
        <v>12</v>
      </c>
      <c r="K448">
        <v>3</v>
      </c>
      <c r="L448">
        <v>1</v>
      </c>
      <c r="M448" s="13">
        <f t="shared" si="24"/>
        <v>0.75</v>
      </c>
      <c r="N448" s="14">
        <v>29.7</v>
      </c>
      <c r="O448" s="14">
        <v>34.200000000000003</v>
      </c>
      <c r="P448" s="14">
        <v>26.6</v>
      </c>
      <c r="Q448" s="21">
        <v>15.666666666699999</v>
      </c>
      <c r="R448" s="21">
        <v>3.6333333333</v>
      </c>
      <c r="S448" s="21">
        <v>0.16666666669999999</v>
      </c>
      <c r="T448" s="21">
        <v>19.483333333299999</v>
      </c>
      <c r="U448">
        <v>0</v>
      </c>
      <c r="V448">
        <v>0</v>
      </c>
      <c r="W448" s="18" t="str">
        <f t="shared" si="25"/>
        <v xml:space="preserve"> </v>
      </c>
      <c r="X448">
        <v>0</v>
      </c>
      <c r="Y448">
        <v>39</v>
      </c>
      <c r="Z448">
        <v>18</v>
      </c>
      <c r="AA448">
        <v>15</v>
      </c>
      <c r="AB448">
        <v>6</v>
      </c>
      <c r="AC448">
        <v>42</v>
      </c>
      <c r="AD448">
        <v>21</v>
      </c>
      <c r="AE448">
        <v>0</v>
      </c>
      <c r="AF448">
        <v>0</v>
      </c>
      <c r="AG448" s="13">
        <f t="shared" si="26"/>
        <v>0</v>
      </c>
      <c r="AH448" s="14">
        <v>30.3</v>
      </c>
      <c r="AI448" s="14">
        <v>35.200000000000003</v>
      </c>
      <c r="AJ448" s="14">
        <v>27</v>
      </c>
      <c r="AK448" s="21">
        <v>15.016666666700001</v>
      </c>
      <c r="AL448" s="21">
        <v>3.6166666667</v>
      </c>
      <c r="AM448" s="21">
        <v>0.16666666669999999</v>
      </c>
      <c r="AN448" s="21">
        <v>18.816666666700002</v>
      </c>
      <c r="AO448">
        <v>2</v>
      </c>
      <c r="AP448">
        <v>1</v>
      </c>
      <c r="AQ448" s="18">
        <f t="shared" si="27"/>
        <v>0.5</v>
      </c>
      <c r="AR448">
        <v>0</v>
      </c>
    </row>
    <row r="449" spans="1:44" x14ac:dyDescent="0.2">
      <c r="A449" s="12" t="s">
        <v>347</v>
      </c>
      <c r="B449" s="12" t="s">
        <v>2133</v>
      </c>
      <c r="C449" t="s">
        <v>271</v>
      </c>
      <c r="D449" s="12" t="s">
        <v>2134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s="13">
        <f t="shared" si="24"/>
        <v>0</v>
      </c>
      <c r="N449" s="14">
        <v>0</v>
      </c>
      <c r="O449" s="14">
        <v>0</v>
      </c>
      <c r="P449" s="14">
        <v>0</v>
      </c>
      <c r="Q449" s="21">
        <v>0</v>
      </c>
      <c r="R449" s="21">
        <v>0</v>
      </c>
      <c r="S449" s="21">
        <v>0</v>
      </c>
      <c r="T449" s="21">
        <v>0</v>
      </c>
      <c r="W449" s="18" t="str">
        <f t="shared" si="25"/>
        <v xml:space="preserve"> 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4</v>
      </c>
      <c r="AG449" s="13">
        <f t="shared" si="26"/>
        <v>0.2</v>
      </c>
      <c r="AH449" s="14">
        <v>27.6</v>
      </c>
      <c r="AI449" s="14">
        <v>30.6</v>
      </c>
      <c r="AJ449" s="14">
        <v>25.5</v>
      </c>
      <c r="AK449" s="21">
        <v>10.199999999999999</v>
      </c>
      <c r="AL449" s="21">
        <v>0</v>
      </c>
      <c r="AM449" s="21">
        <v>0</v>
      </c>
      <c r="AN449" s="21">
        <v>10.199999999999999</v>
      </c>
      <c r="AQ449" s="18" t="str">
        <f t="shared" si="27"/>
        <v xml:space="preserve"> </v>
      </c>
    </row>
    <row r="450" spans="1:44" x14ac:dyDescent="0.2">
      <c r="A450" s="12" t="s">
        <v>2137</v>
      </c>
      <c r="B450" s="12" t="s">
        <v>2138</v>
      </c>
      <c r="C450" t="s">
        <v>210</v>
      </c>
      <c r="D450" s="12" t="s">
        <v>170</v>
      </c>
      <c r="E450">
        <v>8</v>
      </c>
      <c r="F450">
        <v>2</v>
      </c>
      <c r="G450">
        <v>5</v>
      </c>
      <c r="H450">
        <v>1</v>
      </c>
      <c r="I450">
        <v>2</v>
      </c>
      <c r="J450">
        <v>1</v>
      </c>
      <c r="K450">
        <v>1</v>
      </c>
      <c r="L450">
        <v>13</v>
      </c>
      <c r="M450" s="13">
        <f t="shared" ref="M450:M513" si="28">K450/MAX(1,K450+L450)</f>
        <v>7.1428571428571425E-2</v>
      </c>
      <c r="N450" s="14">
        <v>27.6</v>
      </c>
      <c r="O450" s="14">
        <v>31.6</v>
      </c>
      <c r="P450" s="14">
        <v>24.8</v>
      </c>
      <c r="Q450" s="21">
        <v>12.0333333333</v>
      </c>
      <c r="R450" s="21">
        <v>1.1666666667000001</v>
      </c>
      <c r="S450" s="21">
        <v>3.3333333300000004E-2</v>
      </c>
      <c r="T450" s="21">
        <v>13.25</v>
      </c>
      <c r="U450">
        <v>2</v>
      </c>
      <c r="V450">
        <v>0</v>
      </c>
      <c r="W450" s="18">
        <f t="shared" ref="W450:W513" si="29">IF(U450&gt;0,V450/U450," ")</f>
        <v>0</v>
      </c>
      <c r="X450">
        <v>0</v>
      </c>
      <c r="Y450">
        <v>9</v>
      </c>
      <c r="Z450">
        <v>1</v>
      </c>
      <c r="AA450">
        <v>1</v>
      </c>
      <c r="AB450">
        <v>-3</v>
      </c>
      <c r="AC450">
        <v>4</v>
      </c>
      <c r="AD450">
        <v>2</v>
      </c>
      <c r="AE450">
        <v>4</v>
      </c>
      <c r="AF450">
        <v>9</v>
      </c>
      <c r="AG450" s="13">
        <f t="shared" ref="AG450:AG513" si="30">AE450/MAX(1,AE450+AF450)</f>
        <v>0.30769230769230771</v>
      </c>
      <c r="AH450" s="14">
        <v>27.8</v>
      </c>
      <c r="AI450" s="14">
        <v>31.6</v>
      </c>
      <c r="AJ450" s="14">
        <v>25.3</v>
      </c>
      <c r="AK450" s="21">
        <v>12.733333333299999</v>
      </c>
      <c r="AL450" s="21">
        <v>0.91666666670000008</v>
      </c>
      <c r="AM450" s="21">
        <v>0</v>
      </c>
      <c r="AN450" s="21">
        <v>13.666666666699999</v>
      </c>
      <c r="AO450">
        <v>4</v>
      </c>
      <c r="AP450">
        <v>3</v>
      </c>
      <c r="AQ450" s="18">
        <f t="shared" ref="AQ450:AQ513" si="31">IF(AO450&gt;0,AP450/AO450," ")</f>
        <v>0.75</v>
      </c>
      <c r="AR450">
        <v>1</v>
      </c>
    </row>
    <row r="451" spans="1:44" x14ac:dyDescent="0.2">
      <c r="A451" s="12" t="s">
        <v>2142</v>
      </c>
      <c r="B451" s="12" t="s">
        <v>2143</v>
      </c>
      <c r="C451" t="s">
        <v>271</v>
      </c>
      <c r="D451" s="12" t="s">
        <v>156</v>
      </c>
      <c r="E451">
        <v>6</v>
      </c>
      <c r="F451">
        <v>0</v>
      </c>
      <c r="G451">
        <v>0</v>
      </c>
      <c r="H451">
        <v>-2</v>
      </c>
      <c r="I451">
        <v>9</v>
      </c>
      <c r="J451">
        <v>3</v>
      </c>
      <c r="K451">
        <v>2</v>
      </c>
      <c r="L451">
        <v>0</v>
      </c>
      <c r="M451" s="13">
        <f t="shared" si="28"/>
        <v>1</v>
      </c>
      <c r="N451" s="14">
        <v>27.5</v>
      </c>
      <c r="O451" s="14">
        <v>32</v>
      </c>
      <c r="P451" s="14">
        <v>24.5</v>
      </c>
      <c r="Q451" s="21">
        <v>5.8833333333000004</v>
      </c>
      <c r="R451" s="21">
        <v>8.3333333300000006E-2</v>
      </c>
      <c r="S451" s="21">
        <v>0.05</v>
      </c>
      <c r="T451" s="21">
        <v>6.0166666666999999</v>
      </c>
      <c r="W451" s="18" t="str">
        <f t="shared" si="29"/>
        <v xml:space="preserve"> </v>
      </c>
      <c r="Y451">
        <v>7</v>
      </c>
      <c r="Z451">
        <v>0</v>
      </c>
      <c r="AA451">
        <v>0</v>
      </c>
      <c r="AB451">
        <v>-2</v>
      </c>
      <c r="AC451">
        <v>11</v>
      </c>
      <c r="AD451">
        <v>3</v>
      </c>
      <c r="AE451">
        <v>0</v>
      </c>
      <c r="AF451">
        <v>0</v>
      </c>
      <c r="AG451" s="13">
        <f t="shared" si="30"/>
        <v>0</v>
      </c>
      <c r="AH451" s="14">
        <v>27.3</v>
      </c>
      <c r="AI451" s="14">
        <v>32</v>
      </c>
      <c r="AJ451" s="14">
        <v>24.2</v>
      </c>
      <c r="AK451" s="21">
        <v>7.6</v>
      </c>
      <c r="AL451" s="21">
        <v>0</v>
      </c>
      <c r="AM451" s="21">
        <v>0</v>
      </c>
      <c r="AN451" s="21">
        <v>7.6</v>
      </c>
      <c r="AQ451" s="18" t="str">
        <f t="shared" si="31"/>
        <v xml:space="preserve"> </v>
      </c>
    </row>
    <row r="452" spans="1:44" x14ac:dyDescent="0.2">
      <c r="A452" s="12" t="s">
        <v>175</v>
      </c>
      <c r="B452" s="12" t="s">
        <v>2146</v>
      </c>
      <c r="C452" t="s">
        <v>169</v>
      </c>
      <c r="D452" s="12" t="s">
        <v>156</v>
      </c>
      <c r="E452">
        <v>39</v>
      </c>
      <c r="F452">
        <v>12</v>
      </c>
      <c r="G452">
        <v>20</v>
      </c>
      <c r="H452">
        <v>9</v>
      </c>
      <c r="I452">
        <v>31</v>
      </c>
      <c r="J452">
        <v>14</v>
      </c>
      <c r="K452">
        <v>15</v>
      </c>
      <c r="L452">
        <v>18</v>
      </c>
      <c r="M452" s="13">
        <f t="shared" si="28"/>
        <v>0.45454545454545453</v>
      </c>
      <c r="N452" s="14">
        <v>29.8</v>
      </c>
      <c r="O452" s="14">
        <v>34.1</v>
      </c>
      <c r="P452" s="14">
        <v>27</v>
      </c>
      <c r="Q452" s="21">
        <v>14.8166666667</v>
      </c>
      <c r="R452" s="21">
        <v>3.0833333333000001</v>
      </c>
      <c r="S452" s="21">
        <v>2.0499999999999998</v>
      </c>
      <c r="T452" s="21">
        <v>19.9666666667</v>
      </c>
      <c r="U452">
        <v>9</v>
      </c>
      <c r="V452">
        <v>4</v>
      </c>
      <c r="W452" s="18">
        <f t="shared" si="29"/>
        <v>0.44444444444444442</v>
      </c>
      <c r="X452">
        <v>1</v>
      </c>
      <c r="Y452">
        <v>39</v>
      </c>
      <c r="Z452">
        <v>11</v>
      </c>
      <c r="AA452">
        <v>11</v>
      </c>
      <c r="AB452">
        <v>-1</v>
      </c>
      <c r="AC452">
        <v>26</v>
      </c>
      <c r="AD452">
        <v>9</v>
      </c>
      <c r="AE452">
        <v>9</v>
      </c>
      <c r="AF452">
        <v>20</v>
      </c>
      <c r="AG452" s="13">
        <f t="shared" si="30"/>
        <v>0.31034482758620691</v>
      </c>
      <c r="AH452" s="14">
        <v>29.7</v>
      </c>
      <c r="AI452" s="14">
        <v>34.1</v>
      </c>
      <c r="AJ452" s="14">
        <v>26.7</v>
      </c>
      <c r="AK452" s="21">
        <v>15.0666666667</v>
      </c>
      <c r="AL452" s="21">
        <v>2.3333333333000001</v>
      </c>
      <c r="AM452" s="21">
        <v>2.0499999999999998</v>
      </c>
      <c r="AN452" s="21">
        <v>19.4666666667</v>
      </c>
      <c r="AO452">
        <v>4</v>
      </c>
      <c r="AP452">
        <v>3</v>
      </c>
      <c r="AQ452" s="18">
        <f t="shared" si="31"/>
        <v>0.75</v>
      </c>
      <c r="AR452">
        <v>3</v>
      </c>
    </row>
    <row r="453" spans="1:44" x14ac:dyDescent="0.2">
      <c r="A453" s="12" t="s">
        <v>2151</v>
      </c>
      <c r="B453" s="12" t="s">
        <v>2152</v>
      </c>
      <c r="C453" t="s">
        <v>210</v>
      </c>
      <c r="D453" s="12" t="s">
        <v>170</v>
      </c>
      <c r="E453">
        <v>27</v>
      </c>
      <c r="F453">
        <v>4</v>
      </c>
      <c r="G453">
        <v>3</v>
      </c>
      <c r="H453">
        <v>0</v>
      </c>
      <c r="I453">
        <v>10</v>
      </c>
      <c r="J453">
        <v>5</v>
      </c>
      <c r="K453">
        <v>97</v>
      </c>
      <c r="L453">
        <v>110</v>
      </c>
      <c r="M453" s="13">
        <f t="shared" si="28"/>
        <v>0.46859903381642515</v>
      </c>
      <c r="N453" s="14">
        <v>29.5</v>
      </c>
      <c r="O453" s="14">
        <v>33.6</v>
      </c>
      <c r="P453" s="14">
        <v>26.6</v>
      </c>
      <c r="Q453" s="21">
        <v>13.083333333300001</v>
      </c>
      <c r="R453" s="21">
        <v>1.1166666667</v>
      </c>
      <c r="S453" s="21">
        <v>2.85</v>
      </c>
      <c r="T453" s="21">
        <v>17.083333333300001</v>
      </c>
      <c r="U453">
        <v>1</v>
      </c>
      <c r="V453">
        <v>1</v>
      </c>
      <c r="W453" s="18">
        <f t="shared" si="29"/>
        <v>1</v>
      </c>
      <c r="X453">
        <v>1</v>
      </c>
      <c r="Y453">
        <v>24</v>
      </c>
      <c r="Z453">
        <v>4</v>
      </c>
      <c r="AA453">
        <v>4</v>
      </c>
      <c r="AB453">
        <v>-7</v>
      </c>
      <c r="AC453">
        <v>6</v>
      </c>
      <c r="AD453">
        <v>3</v>
      </c>
      <c r="AE453">
        <v>106</v>
      </c>
      <c r="AF453">
        <v>147</v>
      </c>
      <c r="AG453" s="13">
        <f t="shared" si="30"/>
        <v>0.4189723320158103</v>
      </c>
      <c r="AH453" s="14">
        <v>28.8</v>
      </c>
      <c r="AI453" s="14">
        <v>32.700000000000003</v>
      </c>
      <c r="AJ453" s="14">
        <v>26.2</v>
      </c>
      <c r="AK453" s="21">
        <v>12.9666666667</v>
      </c>
      <c r="AL453" s="21">
        <v>1.5666666667</v>
      </c>
      <c r="AM453" s="21">
        <v>2.8666666667</v>
      </c>
      <c r="AN453" s="21">
        <v>17.433333333299998</v>
      </c>
      <c r="AO453">
        <v>1</v>
      </c>
      <c r="AP453">
        <v>1</v>
      </c>
      <c r="AQ453" s="18">
        <f t="shared" si="31"/>
        <v>1</v>
      </c>
      <c r="AR453">
        <v>0</v>
      </c>
    </row>
    <row r="454" spans="1:44" x14ac:dyDescent="0.2">
      <c r="A454" s="12" t="s">
        <v>2157</v>
      </c>
      <c r="B454" s="12" t="s">
        <v>2158</v>
      </c>
      <c r="C454" t="s">
        <v>177</v>
      </c>
      <c r="D454" s="12" t="s">
        <v>2159</v>
      </c>
      <c r="E454">
        <v>4</v>
      </c>
      <c r="F454">
        <v>0</v>
      </c>
      <c r="G454">
        <v>0</v>
      </c>
      <c r="H454">
        <v>0</v>
      </c>
      <c r="I454">
        <v>17</v>
      </c>
      <c r="J454">
        <v>3</v>
      </c>
      <c r="K454">
        <v>8</v>
      </c>
      <c r="L454">
        <v>6</v>
      </c>
      <c r="M454" s="13">
        <f t="shared" si="28"/>
        <v>0.5714285714285714</v>
      </c>
      <c r="N454" s="14">
        <v>25.7</v>
      </c>
      <c r="O454" s="14">
        <v>32.1</v>
      </c>
      <c r="P454" s="14">
        <v>21.4</v>
      </c>
      <c r="Q454" s="21">
        <v>3.85</v>
      </c>
      <c r="R454" s="21">
        <v>0</v>
      </c>
      <c r="S454" s="21">
        <v>3.3333333300000004E-2</v>
      </c>
      <c r="T454" s="21">
        <v>3.8833333333</v>
      </c>
      <c r="W454" s="18" t="str">
        <f t="shared" si="29"/>
        <v xml:space="preserve"> </v>
      </c>
      <c r="Y454">
        <v>5</v>
      </c>
      <c r="Z454">
        <v>1</v>
      </c>
      <c r="AA454">
        <v>0</v>
      </c>
      <c r="AB454">
        <v>1</v>
      </c>
      <c r="AC454">
        <v>4</v>
      </c>
      <c r="AD454">
        <v>2</v>
      </c>
      <c r="AE454">
        <v>10</v>
      </c>
      <c r="AF454">
        <v>13</v>
      </c>
      <c r="AG454" s="13">
        <f t="shared" si="30"/>
        <v>0.43478260869565216</v>
      </c>
      <c r="AH454" s="14">
        <v>26.5</v>
      </c>
      <c r="AI454" s="14">
        <v>31.1</v>
      </c>
      <c r="AJ454" s="14">
        <v>23.3</v>
      </c>
      <c r="AK454" s="21">
        <v>6.2333333333000001</v>
      </c>
      <c r="AL454" s="21">
        <v>0</v>
      </c>
      <c r="AM454" s="21">
        <v>1.6666666699999999E-2</v>
      </c>
      <c r="AN454" s="21">
        <v>6.2833333332999999</v>
      </c>
      <c r="AQ454" s="18" t="str">
        <f t="shared" si="31"/>
        <v xml:space="preserve"> </v>
      </c>
    </row>
    <row r="455" spans="1:44" x14ac:dyDescent="0.2">
      <c r="A455" s="12" t="s">
        <v>386</v>
      </c>
      <c r="B455" s="12" t="s">
        <v>2163</v>
      </c>
      <c r="C455" t="s">
        <v>131</v>
      </c>
      <c r="D455" s="12" t="s">
        <v>140</v>
      </c>
      <c r="E455">
        <v>17</v>
      </c>
      <c r="F455">
        <v>0</v>
      </c>
      <c r="G455">
        <v>1</v>
      </c>
      <c r="H455">
        <v>-6</v>
      </c>
      <c r="I455">
        <v>2</v>
      </c>
      <c r="J455">
        <v>1</v>
      </c>
      <c r="K455">
        <v>44</v>
      </c>
      <c r="L455">
        <v>55</v>
      </c>
      <c r="M455" s="13">
        <f t="shared" si="28"/>
        <v>0.44444444444444442</v>
      </c>
      <c r="N455" s="14">
        <v>27.2</v>
      </c>
      <c r="O455" s="14">
        <v>32.4</v>
      </c>
      <c r="P455" s="14">
        <v>23.7</v>
      </c>
      <c r="Q455" s="21">
        <v>10.266666666700001</v>
      </c>
      <c r="R455" s="21">
        <v>1.25</v>
      </c>
      <c r="S455" s="21">
        <v>1.8666666667</v>
      </c>
      <c r="T455" s="21">
        <v>13.3833333333</v>
      </c>
      <c r="W455" s="18" t="str">
        <f t="shared" si="29"/>
        <v xml:space="preserve"> </v>
      </c>
      <c r="Y455">
        <v>10</v>
      </c>
      <c r="Z455">
        <v>0</v>
      </c>
      <c r="AA455">
        <v>0</v>
      </c>
      <c r="AB455">
        <v>-4</v>
      </c>
      <c r="AC455">
        <v>2</v>
      </c>
      <c r="AD455">
        <v>1</v>
      </c>
      <c r="AE455">
        <v>27</v>
      </c>
      <c r="AF455">
        <v>34</v>
      </c>
      <c r="AG455" s="13">
        <f t="shared" si="30"/>
        <v>0.44262295081967212</v>
      </c>
      <c r="AH455" s="14">
        <v>28.1</v>
      </c>
      <c r="AI455" s="14">
        <v>32.9</v>
      </c>
      <c r="AJ455" s="14">
        <v>25</v>
      </c>
      <c r="AK455" s="21">
        <v>11.266666666700001</v>
      </c>
      <c r="AL455" s="21">
        <v>0.81666666669999999</v>
      </c>
      <c r="AM455" s="21">
        <v>1.9500000000000002</v>
      </c>
      <c r="AN455" s="21">
        <v>14.05</v>
      </c>
      <c r="AQ455" s="18" t="str">
        <f t="shared" si="31"/>
        <v xml:space="preserve"> </v>
      </c>
    </row>
    <row r="456" spans="1:44" x14ac:dyDescent="0.2">
      <c r="A456" s="12" t="s">
        <v>572</v>
      </c>
      <c r="B456" s="12" t="s">
        <v>2166</v>
      </c>
      <c r="C456" t="s">
        <v>330</v>
      </c>
      <c r="D456" s="12" t="s">
        <v>156</v>
      </c>
      <c r="E456">
        <v>40</v>
      </c>
      <c r="F456">
        <v>11</v>
      </c>
      <c r="G456">
        <v>18</v>
      </c>
      <c r="H456">
        <v>12</v>
      </c>
      <c r="I456">
        <v>34</v>
      </c>
      <c r="J456">
        <v>17</v>
      </c>
      <c r="K456">
        <v>7</v>
      </c>
      <c r="L456">
        <v>4</v>
      </c>
      <c r="M456" s="13">
        <f t="shared" si="28"/>
        <v>0.63636363636363635</v>
      </c>
      <c r="N456" s="14">
        <v>29.8</v>
      </c>
      <c r="O456" s="14">
        <v>34</v>
      </c>
      <c r="P456" s="14">
        <v>27</v>
      </c>
      <c r="Q456" s="21">
        <v>16.2166666667</v>
      </c>
      <c r="R456" s="21">
        <v>2.5499999999999998</v>
      </c>
      <c r="S456" s="21">
        <v>0.15</v>
      </c>
      <c r="T456" s="21">
        <v>18.933333333299998</v>
      </c>
      <c r="U456">
        <v>2</v>
      </c>
      <c r="V456">
        <v>0</v>
      </c>
      <c r="W456" s="18">
        <f t="shared" si="29"/>
        <v>0</v>
      </c>
      <c r="X456">
        <v>0</v>
      </c>
      <c r="Y456">
        <v>41</v>
      </c>
      <c r="Z456">
        <v>15</v>
      </c>
      <c r="AA456">
        <v>21</v>
      </c>
      <c r="AB456">
        <v>9</v>
      </c>
      <c r="AC456">
        <v>37</v>
      </c>
      <c r="AD456">
        <v>17</v>
      </c>
      <c r="AE456">
        <v>6</v>
      </c>
      <c r="AF456">
        <v>1</v>
      </c>
      <c r="AG456" s="13">
        <f t="shared" si="30"/>
        <v>0.8571428571428571</v>
      </c>
      <c r="AH456" s="14">
        <v>29.3</v>
      </c>
      <c r="AI456" s="14">
        <v>33.6</v>
      </c>
      <c r="AJ456" s="14">
        <v>26.4</v>
      </c>
      <c r="AK456" s="21">
        <v>15.8833333333</v>
      </c>
      <c r="AL456" s="21">
        <v>2.2666666666999999</v>
      </c>
      <c r="AM456" s="21">
        <v>0.25</v>
      </c>
      <c r="AN456" s="21">
        <v>18.416666666699999</v>
      </c>
      <c r="AO456">
        <v>1</v>
      </c>
      <c r="AP456">
        <v>1</v>
      </c>
      <c r="AQ456" s="18">
        <f t="shared" si="31"/>
        <v>1</v>
      </c>
      <c r="AR456">
        <v>1</v>
      </c>
    </row>
    <row r="457" spans="1:44" x14ac:dyDescent="0.2">
      <c r="A457" s="12" t="s">
        <v>2170</v>
      </c>
      <c r="B457" s="12" t="s">
        <v>2171</v>
      </c>
      <c r="C457" t="s">
        <v>265</v>
      </c>
      <c r="D457" s="12" t="s">
        <v>170</v>
      </c>
      <c r="E457">
        <v>36</v>
      </c>
      <c r="F457">
        <v>8</v>
      </c>
      <c r="G457">
        <v>4</v>
      </c>
      <c r="H457">
        <v>6</v>
      </c>
      <c r="I457">
        <v>64</v>
      </c>
      <c r="J457">
        <v>13</v>
      </c>
      <c r="K457">
        <v>160</v>
      </c>
      <c r="L457">
        <v>149</v>
      </c>
      <c r="M457" s="13">
        <f t="shared" si="28"/>
        <v>0.51779935275080902</v>
      </c>
      <c r="N457" s="14">
        <v>27</v>
      </c>
      <c r="O457" s="14">
        <v>32.200000000000003</v>
      </c>
      <c r="P457" s="14">
        <v>23.5</v>
      </c>
      <c r="Q457" s="21">
        <v>9.7833333332999999</v>
      </c>
      <c r="R457" s="21">
        <v>1.6666666699999999E-2</v>
      </c>
      <c r="S457" s="21">
        <v>1.55</v>
      </c>
      <c r="T457" s="21">
        <v>11.3666666667</v>
      </c>
      <c r="U457">
        <v>1</v>
      </c>
      <c r="V457">
        <v>0</v>
      </c>
      <c r="W457" s="18">
        <f t="shared" si="29"/>
        <v>0</v>
      </c>
      <c r="X457">
        <v>0</v>
      </c>
      <c r="Y457">
        <v>35</v>
      </c>
      <c r="Z457">
        <v>1</v>
      </c>
      <c r="AA457">
        <v>2</v>
      </c>
      <c r="AB457">
        <v>-9</v>
      </c>
      <c r="AC457">
        <v>14</v>
      </c>
      <c r="AD457">
        <v>7</v>
      </c>
      <c r="AE457">
        <v>141</v>
      </c>
      <c r="AF457">
        <v>143</v>
      </c>
      <c r="AG457" s="13">
        <f t="shared" si="30"/>
        <v>0.49647887323943662</v>
      </c>
      <c r="AH457" s="14">
        <v>26.4</v>
      </c>
      <c r="AI457" s="14">
        <v>31.1</v>
      </c>
      <c r="AJ457" s="14">
        <v>23.3</v>
      </c>
      <c r="AK457" s="21">
        <v>9.5166666667000008</v>
      </c>
      <c r="AL457" s="21">
        <v>1.6666666699999999E-2</v>
      </c>
      <c r="AM457" s="21">
        <v>1.4</v>
      </c>
      <c r="AN457" s="21">
        <v>10.95</v>
      </c>
      <c r="AO457">
        <v>0</v>
      </c>
      <c r="AP457">
        <v>0</v>
      </c>
      <c r="AQ457" s="18" t="str">
        <f t="shared" si="31"/>
        <v xml:space="preserve"> </v>
      </c>
      <c r="AR457">
        <v>0</v>
      </c>
    </row>
    <row r="458" spans="1:44" x14ac:dyDescent="0.2">
      <c r="A458" s="12" t="s">
        <v>2175</v>
      </c>
      <c r="B458" s="12" t="s">
        <v>2176</v>
      </c>
      <c r="C458" t="s">
        <v>131</v>
      </c>
      <c r="D458" s="12" t="s">
        <v>178</v>
      </c>
      <c r="E458">
        <v>17</v>
      </c>
      <c r="F458">
        <v>1</v>
      </c>
      <c r="G458">
        <v>5</v>
      </c>
      <c r="H458">
        <v>1</v>
      </c>
      <c r="I458">
        <v>4</v>
      </c>
      <c r="J458">
        <v>2</v>
      </c>
      <c r="K458">
        <v>0</v>
      </c>
      <c r="L458">
        <v>0</v>
      </c>
      <c r="M458" s="13">
        <f t="shared" si="28"/>
        <v>0</v>
      </c>
      <c r="N458" s="14">
        <v>28</v>
      </c>
      <c r="O458" s="14">
        <v>32.6</v>
      </c>
      <c r="P458" s="14">
        <v>24.9</v>
      </c>
      <c r="Q458" s="21">
        <v>13.983333333299999</v>
      </c>
      <c r="R458" s="21">
        <v>2.6333333333</v>
      </c>
      <c r="S458" s="21">
        <v>3.3333333300000004E-2</v>
      </c>
      <c r="T458" s="21">
        <v>16.666666666699999</v>
      </c>
      <c r="W458" s="18" t="str">
        <f t="shared" si="29"/>
        <v xml:space="preserve"> </v>
      </c>
      <c r="Y458">
        <v>13</v>
      </c>
      <c r="Z458">
        <v>2</v>
      </c>
      <c r="AA458">
        <v>4</v>
      </c>
      <c r="AB458">
        <v>-5</v>
      </c>
      <c r="AC458">
        <v>4</v>
      </c>
      <c r="AD458">
        <v>2</v>
      </c>
      <c r="AE458">
        <v>0</v>
      </c>
      <c r="AF458">
        <v>0</v>
      </c>
      <c r="AG458" s="13">
        <f t="shared" si="30"/>
        <v>0</v>
      </c>
      <c r="AH458" s="14">
        <v>28.7</v>
      </c>
      <c r="AI458" s="14">
        <v>33</v>
      </c>
      <c r="AJ458" s="14">
        <v>25.9</v>
      </c>
      <c r="AK458" s="21">
        <v>15.516666666700001</v>
      </c>
      <c r="AL458" s="21">
        <v>2.15</v>
      </c>
      <c r="AM458" s="21">
        <v>0.1333333333</v>
      </c>
      <c r="AN458" s="21">
        <v>17.816666666700002</v>
      </c>
      <c r="AQ458" s="18" t="str">
        <f t="shared" si="31"/>
        <v xml:space="preserve"> </v>
      </c>
    </row>
    <row r="459" spans="1:44" x14ac:dyDescent="0.2">
      <c r="A459" s="12" t="s">
        <v>138</v>
      </c>
      <c r="B459" s="12" t="s">
        <v>2181</v>
      </c>
      <c r="C459" t="s">
        <v>432</v>
      </c>
      <c r="D459" s="12" t="s">
        <v>178</v>
      </c>
      <c r="E459">
        <v>11</v>
      </c>
      <c r="F459">
        <v>1</v>
      </c>
      <c r="G459">
        <v>0</v>
      </c>
      <c r="H459">
        <v>0</v>
      </c>
      <c r="I459">
        <v>6</v>
      </c>
      <c r="J459">
        <v>3</v>
      </c>
      <c r="K459">
        <v>0</v>
      </c>
      <c r="L459">
        <v>0</v>
      </c>
      <c r="M459" s="13">
        <f t="shared" si="28"/>
        <v>0</v>
      </c>
      <c r="N459" s="14">
        <v>27.6</v>
      </c>
      <c r="O459" s="14">
        <v>32.700000000000003</v>
      </c>
      <c r="P459" s="14">
        <v>24.1</v>
      </c>
      <c r="Q459" s="21">
        <v>15.8666666667</v>
      </c>
      <c r="R459" s="21">
        <v>0.5</v>
      </c>
      <c r="S459" s="21">
        <v>0.53333333329999999</v>
      </c>
      <c r="T459" s="21">
        <v>16.899999999999999</v>
      </c>
      <c r="U459">
        <v>0</v>
      </c>
      <c r="V459">
        <v>0</v>
      </c>
      <c r="W459" s="18" t="str">
        <f t="shared" si="29"/>
        <v xml:space="preserve"> </v>
      </c>
      <c r="X459">
        <v>0</v>
      </c>
      <c r="Y459">
        <v>15</v>
      </c>
      <c r="Z459">
        <v>0</v>
      </c>
      <c r="AA459">
        <v>2</v>
      </c>
      <c r="AB459">
        <v>-1</v>
      </c>
      <c r="AC459">
        <v>6</v>
      </c>
      <c r="AD459">
        <v>3</v>
      </c>
      <c r="AE459">
        <v>0</v>
      </c>
      <c r="AF459">
        <v>0</v>
      </c>
      <c r="AG459" s="13">
        <f t="shared" si="30"/>
        <v>0</v>
      </c>
      <c r="AH459" s="14">
        <v>28.5</v>
      </c>
      <c r="AI459" s="14">
        <v>33.200000000000003</v>
      </c>
      <c r="AJ459" s="14">
        <v>25.3</v>
      </c>
      <c r="AK459" s="21">
        <v>16.8</v>
      </c>
      <c r="AL459" s="21">
        <v>0.45</v>
      </c>
      <c r="AM459" s="21">
        <v>1.1499999999999999</v>
      </c>
      <c r="AN459" s="21">
        <v>18.416666666699999</v>
      </c>
      <c r="AO459">
        <v>1</v>
      </c>
      <c r="AP459">
        <v>0</v>
      </c>
      <c r="AQ459" s="18">
        <f t="shared" si="31"/>
        <v>0</v>
      </c>
      <c r="AR459">
        <v>0</v>
      </c>
    </row>
    <row r="460" spans="1:44" x14ac:dyDescent="0.2">
      <c r="A460" s="12" t="s">
        <v>1376</v>
      </c>
      <c r="B460" s="12" t="s">
        <v>2181</v>
      </c>
      <c r="C460" t="s">
        <v>139</v>
      </c>
      <c r="D460" s="12" t="s">
        <v>156</v>
      </c>
      <c r="E460">
        <v>14</v>
      </c>
      <c r="F460">
        <v>0</v>
      </c>
      <c r="G460">
        <v>2</v>
      </c>
      <c r="H460">
        <v>0</v>
      </c>
      <c r="I460">
        <v>6</v>
      </c>
      <c r="J460">
        <v>3</v>
      </c>
      <c r="K460">
        <v>72</v>
      </c>
      <c r="L460">
        <v>82</v>
      </c>
      <c r="M460" s="13">
        <f t="shared" si="28"/>
        <v>0.46753246753246752</v>
      </c>
      <c r="N460" s="14">
        <v>28.1</v>
      </c>
      <c r="O460" s="14">
        <v>32.299999999999997</v>
      </c>
      <c r="P460" s="14">
        <v>25.4</v>
      </c>
      <c r="Q460" s="21">
        <v>12.5</v>
      </c>
      <c r="R460" s="21">
        <v>0.25</v>
      </c>
      <c r="S460" s="21">
        <v>1.0833333332999999</v>
      </c>
      <c r="T460" s="21">
        <v>13.85</v>
      </c>
      <c r="W460" s="18" t="str">
        <f t="shared" si="29"/>
        <v xml:space="preserve"> </v>
      </c>
      <c r="Y460">
        <v>14</v>
      </c>
      <c r="Z460">
        <v>0</v>
      </c>
      <c r="AA460">
        <v>2</v>
      </c>
      <c r="AB460">
        <v>0</v>
      </c>
      <c r="AC460">
        <v>13</v>
      </c>
      <c r="AD460">
        <v>5</v>
      </c>
      <c r="AE460">
        <v>63</v>
      </c>
      <c r="AF460">
        <v>68</v>
      </c>
      <c r="AG460" s="13">
        <f t="shared" si="30"/>
        <v>0.48091603053435117</v>
      </c>
      <c r="AH460" s="14">
        <v>27.4</v>
      </c>
      <c r="AI460" s="14">
        <v>31.7</v>
      </c>
      <c r="AJ460" s="14">
        <v>24.6</v>
      </c>
      <c r="AK460" s="21">
        <v>11.833333333300001</v>
      </c>
      <c r="AL460" s="21">
        <v>0.1333333333</v>
      </c>
      <c r="AM460" s="21">
        <v>1.0666666667</v>
      </c>
      <c r="AN460" s="21">
        <v>13.0333333333</v>
      </c>
      <c r="AQ460" s="18" t="str">
        <f t="shared" si="31"/>
        <v xml:space="preserve"> </v>
      </c>
    </row>
    <row r="461" spans="1:44" x14ac:dyDescent="0.2">
      <c r="A461" s="12" t="s">
        <v>605</v>
      </c>
      <c r="B461" s="12" t="s">
        <v>2188</v>
      </c>
      <c r="C461" t="s">
        <v>122</v>
      </c>
      <c r="D461" s="12" t="s">
        <v>178</v>
      </c>
      <c r="E461">
        <v>37</v>
      </c>
      <c r="F461">
        <v>0</v>
      </c>
      <c r="G461">
        <v>3</v>
      </c>
      <c r="H461">
        <v>-5</v>
      </c>
      <c r="I461">
        <v>14</v>
      </c>
      <c r="J461">
        <v>7</v>
      </c>
      <c r="K461">
        <v>0</v>
      </c>
      <c r="L461">
        <v>0</v>
      </c>
      <c r="M461" s="13">
        <f t="shared" si="28"/>
        <v>0</v>
      </c>
      <c r="N461" s="14">
        <v>27</v>
      </c>
      <c r="O461" s="14">
        <v>32.1</v>
      </c>
      <c r="P461" s="14">
        <v>23.6</v>
      </c>
      <c r="Q461" s="21">
        <v>12.666666666699999</v>
      </c>
      <c r="R461" s="21">
        <v>0</v>
      </c>
      <c r="S461" s="21">
        <v>2.2166666667000001</v>
      </c>
      <c r="T461" s="21">
        <v>14.9</v>
      </c>
      <c r="W461" s="18" t="str">
        <f t="shared" si="29"/>
        <v xml:space="preserve"> </v>
      </c>
      <c r="Y461">
        <v>38</v>
      </c>
      <c r="Z461">
        <v>1</v>
      </c>
      <c r="AA461">
        <v>2</v>
      </c>
      <c r="AB461">
        <v>3</v>
      </c>
      <c r="AC461">
        <v>22</v>
      </c>
      <c r="AD461">
        <v>11</v>
      </c>
      <c r="AE461">
        <v>0</v>
      </c>
      <c r="AF461">
        <v>0</v>
      </c>
      <c r="AG461" s="13">
        <f t="shared" si="30"/>
        <v>0</v>
      </c>
      <c r="AH461" s="14">
        <v>27.2</v>
      </c>
      <c r="AI461" s="14">
        <v>32.4</v>
      </c>
      <c r="AJ461" s="14">
        <v>23.7</v>
      </c>
      <c r="AK461" s="21">
        <v>11.4666666667</v>
      </c>
      <c r="AL461" s="21">
        <v>1.6666666699999999E-2</v>
      </c>
      <c r="AM461" s="21">
        <v>2.4666666667000001</v>
      </c>
      <c r="AN461" s="21">
        <v>13.9666666667</v>
      </c>
      <c r="AQ461" s="18" t="str">
        <f t="shared" si="31"/>
        <v xml:space="preserve"> </v>
      </c>
    </row>
    <row r="462" spans="1:44" x14ac:dyDescent="0.2">
      <c r="A462" s="12" t="s">
        <v>566</v>
      </c>
      <c r="B462" s="12" t="s">
        <v>2191</v>
      </c>
      <c r="C462" t="s">
        <v>210</v>
      </c>
      <c r="D462" s="12" t="s">
        <v>170</v>
      </c>
      <c r="E462">
        <v>11</v>
      </c>
      <c r="F462">
        <v>0</v>
      </c>
      <c r="G462">
        <v>2</v>
      </c>
      <c r="H462">
        <v>-1</v>
      </c>
      <c r="I462">
        <v>12</v>
      </c>
      <c r="J462">
        <v>3</v>
      </c>
      <c r="K462">
        <v>37</v>
      </c>
      <c r="L462">
        <v>35</v>
      </c>
      <c r="M462" s="13">
        <f t="shared" si="28"/>
        <v>0.51388888888888884</v>
      </c>
      <c r="N462" s="14">
        <v>26</v>
      </c>
      <c r="O462" s="14">
        <v>32.5</v>
      </c>
      <c r="P462" s="14">
        <v>21.6</v>
      </c>
      <c r="Q462" s="21">
        <v>6.2166666667000001</v>
      </c>
      <c r="R462" s="21">
        <v>3.3333333300000004E-2</v>
      </c>
      <c r="S462" s="21">
        <v>1.1166666667</v>
      </c>
      <c r="T462" s="21">
        <v>7.3666666667000005</v>
      </c>
      <c r="W462" s="18" t="str">
        <f t="shared" si="29"/>
        <v xml:space="preserve"> </v>
      </c>
      <c r="Y462">
        <v>6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23</v>
      </c>
      <c r="AF462">
        <v>20</v>
      </c>
      <c r="AG462" s="13">
        <f t="shared" si="30"/>
        <v>0.53488372093023251</v>
      </c>
      <c r="AH462" s="14">
        <v>26.1</v>
      </c>
      <c r="AI462" s="14">
        <v>31.2</v>
      </c>
      <c r="AJ462" s="14">
        <v>22.8</v>
      </c>
      <c r="AK462" s="21">
        <v>7.2666666666999999</v>
      </c>
      <c r="AL462" s="21">
        <v>0.16666666669999999</v>
      </c>
      <c r="AM462" s="21">
        <v>0.85</v>
      </c>
      <c r="AN462" s="21">
        <v>8.3166666666999998</v>
      </c>
      <c r="AQ462" s="18" t="str">
        <f t="shared" si="31"/>
        <v xml:space="preserve"> </v>
      </c>
    </row>
    <row r="463" spans="1:44" x14ac:dyDescent="0.2">
      <c r="A463" s="12" t="s">
        <v>2195</v>
      </c>
      <c r="B463" s="12" t="s">
        <v>2196</v>
      </c>
      <c r="C463" t="s">
        <v>367</v>
      </c>
      <c r="D463" s="12" t="s">
        <v>170</v>
      </c>
      <c r="E463">
        <v>3</v>
      </c>
      <c r="F463">
        <v>0</v>
      </c>
      <c r="G463">
        <v>0</v>
      </c>
      <c r="H463">
        <v>1</v>
      </c>
      <c r="I463">
        <v>2</v>
      </c>
      <c r="J463">
        <v>1</v>
      </c>
      <c r="K463">
        <v>0</v>
      </c>
      <c r="L463">
        <v>0</v>
      </c>
      <c r="M463" s="13">
        <f t="shared" si="28"/>
        <v>0</v>
      </c>
      <c r="N463" s="14">
        <v>28.1</v>
      </c>
      <c r="O463" s="14">
        <v>32.799999999999997</v>
      </c>
      <c r="P463" s="14">
        <v>24.9</v>
      </c>
      <c r="Q463" s="21">
        <v>9.5500000000000007</v>
      </c>
      <c r="R463" s="21">
        <v>1.6666666699999999E-2</v>
      </c>
      <c r="S463" s="21">
        <v>0</v>
      </c>
      <c r="T463" s="21">
        <v>9.5833333333000006</v>
      </c>
      <c r="W463" s="18" t="str">
        <f t="shared" si="29"/>
        <v xml:space="preserve"> </v>
      </c>
      <c r="Y463">
        <v>5</v>
      </c>
      <c r="Z463">
        <v>0</v>
      </c>
      <c r="AA463">
        <v>0</v>
      </c>
      <c r="AB463">
        <v>0</v>
      </c>
      <c r="AC463">
        <v>2</v>
      </c>
      <c r="AD463">
        <v>1</v>
      </c>
      <c r="AE463">
        <v>2</v>
      </c>
      <c r="AF463">
        <v>2</v>
      </c>
      <c r="AG463" s="13">
        <f t="shared" si="30"/>
        <v>0.5</v>
      </c>
      <c r="AH463" s="14">
        <v>27.7</v>
      </c>
      <c r="AI463" s="14">
        <v>31.8</v>
      </c>
      <c r="AJ463" s="14">
        <v>24.9</v>
      </c>
      <c r="AK463" s="21">
        <v>9.8000000000000007</v>
      </c>
      <c r="AL463" s="21">
        <v>0.2333333333</v>
      </c>
      <c r="AM463" s="21">
        <v>0</v>
      </c>
      <c r="AN463" s="21">
        <v>10.0333333333</v>
      </c>
      <c r="AQ463" s="18" t="str">
        <f t="shared" si="31"/>
        <v xml:space="preserve"> </v>
      </c>
    </row>
    <row r="464" spans="1:44" x14ac:dyDescent="0.2">
      <c r="A464" s="12" t="s">
        <v>1713</v>
      </c>
      <c r="B464" s="12" t="s">
        <v>2199</v>
      </c>
      <c r="C464" t="s">
        <v>210</v>
      </c>
      <c r="D464" s="12" t="s">
        <v>170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s="13">
        <f t="shared" si="28"/>
        <v>0</v>
      </c>
      <c r="N464" s="14">
        <v>26.9</v>
      </c>
      <c r="O464" s="14">
        <v>31</v>
      </c>
      <c r="P464" s="14">
        <v>24</v>
      </c>
      <c r="Q464" s="21">
        <v>9.4333333333000002</v>
      </c>
      <c r="R464" s="21">
        <v>0</v>
      </c>
      <c r="S464" s="21">
        <v>0</v>
      </c>
      <c r="T464" s="21">
        <v>9.4333333333000002</v>
      </c>
      <c r="W464" s="18" t="str">
        <f t="shared" si="29"/>
        <v xml:space="preserve"> 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13">
        <f t="shared" si="30"/>
        <v>0</v>
      </c>
      <c r="AH464" s="14">
        <v>0</v>
      </c>
      <c r="AI464" s="14">
        <v>0</v>
      </c>
      <c r="AJ464" s="14">
        <v>0</v>
      </c>
      <c r="AK464" s="21">
        <v>0</v>
      </c>
      <c r="AL464" s="21">
        <v>0</v>
      </c>
      <c r="AM464" s="21">
        <v>0</v>
      </c>
      <c r="AN464" s="21">
        <v>0</v>
      </c>
      <c r="AQ464" s="18" t="str">
        <f t="shared" si="31"/>
        <v xml:space="preserve"> </v>
      </c>
    </row>
    <row r="465" spans="1:44" x14ac:dyDescent="0.2">
      <c r="A465" s="12" t="s">
        <v>2202</v>
      </c>
      <c r="B465" s="12" t="s">
        <v>2203</v>
      </c>
      <c r="C465" t="s">
        <v>162</v>
      </c>
      <c r="D465" s="12" t="s">
        <v>170</v>
      </c>
      <c r="E465">
        <v>36</v>
      </c>
      <c r="F465">
        <v>9</v>
      </c>
      <c r="G465">
        <v>10</v>
      </c>
      <c r="H465">
        <v>-3</v>
      </c>
      <c r="I465">
        <v>38</v>
      </c>
      <c r="J465">
        <v>8</v>
      </c>
      <c r="K465">
        <v>117</v>
      </c>
      <c r="L465">
        <v>138</v>
      </c>
      <c r="M465" s="13">
        <f t="shared" si="28"/>
        <v>0.45882352941176469</v>
      </c>
      <c r="N465" s="14">
        <v>27.9</v>
      </c>
      <c r="O465" s="14">
        <v>32.5</v>
      </c>
      <c r="P465" s="14">
        <v>24.9</v>
      </c>
      <c r="Q465" s="21">
        <v>12.3833333333</v>
      </c>
      <c r="R465" s="21">
        <v>2.8</v>
      </c>
      <c r="S465" s="21">
        <v>3.3333333300000004E-2</v>
      </c>
      <c r="T465" s="21">
        <v>15.233333333299999</v>
      </c>
      <c r="U465">
        <v>2</v>
      </c>
      <c r="V465">
        <v>0</v>
      </c>
      <c r="W465" s="18">
        <f t="shared" si="29"/>
        <v>0</v>
      </c>
      <c r="X465">
        <v>0</v>
      </c>
      <c r="Y465">
        <v>33</v>
      </c>
      <c r="Z465">
        <v>11</v>
      </c>
      <c r="AA465">
        <v>7</v>
      </c>
      <c r="AB465">
        <v>-13</v>
      </c>
      <c r="AC465">
        <v>6</v>
      </c>
      <c r="AD465">
        <v>3</v>
      </c>
      <c r="AE465">
        <v>83</v>
      </c>
      <c r="AF465">
        <v>110</v>
      </c>
      <c r="AG465" s="13">
        <f t="shared" si="30"/>
        <v>0.43005181347150256</v>
      </c>
      <c r="AH465" s="14">
        <v>28.2</v>
      </c>
      <c r="AI465" s="14">
        <v>32.1</v>
      </c>
      <c r="AJ465" s="14">
        <v>25.6</v>
      </c>
      <c r="AK465" s="21">
        <v>13.0333333333</v>
      </c>
      <c r="AL465" s="21">
        <v>2.0499999999999998</v>
      </c>
      <c r="AM465" s="21">
        <v>3.3333333300000004E-2</v>
      </c>
      <c r="AN465" s="21">
        <v>15.1333333333</v>
      </c>
      <c r="AO465">
        <v>6</v>
      </c>
      <c r="AP465">
        <v>2</v>
      </c>
      <c r="AQ465" s="18">
        <f t="shared" si="31"/>
        <v>0.33333333333333331</v>
      </c>
      <c r="AR465">
        <v>2</v>
      </c>
    </row>
    <row r="466" spans="1:44" x14ac:dyDescent="0.2">
      <c r="A466" s="12" t="s">
        <v>464</v>
      </c>
      <c r="B466" s="12" t="s">
        <v>2208</v>
      </c>
      <c r="C466" t="s">
        <v>442</v>
      </c>
      <c r="D466" s="12" t="s">
        <v>178</v>
      </c>
      <c r="E466">
        <v>41</v>
      </c>
      <c r="F466">
        <v>3</v>
      </c>
      <c r="G466">
        <v>14</v>
      </c>
      <c r="H466">
        <v>12</v>
      </c>
      <c r="I466">
        <v>2</v>
      </c>
      <c r="J466">
        <v>1</v>
      </c>
      <c r="K466">
        <v>0</v>
      </c>
      <c r="L466">
        <v>0</v>
      </c>
      <c r="M466" s="13">
        <f t="shared" si="28"/>
        <v>0</v>
      </c>
      <c r="N466" s="14">
        <v>26.9</v>
      </c>
      <c r="O466" s="14">
        <v>32.200000000000003</v>
      </c>
      <c r="P466" s="14">
        <v>23.2</v>
      </c>
      <c r="Q466" s="21">
        <v>14.416666666699999</v>
      </c>
      <c r="R466" s="21">
        <v>2.2166666667000001</v>
      </c>
      <c r="S466" s="21">
        <v>0</v>
      </c>
      <c r="T466" s="21">
        <v>16.666666666699999</v>
      </c>
      <c r="W466" s="18" t="str">
        <f t="shared" si="29"/>
        <v xml:space="preserve"> </v>
      </c>
      <c r="Y466">
        <v>41</v>
      </c>
      <c r="Z466">
        <v>4</v>
      </c>
      <c r="AA466">
        <v>10</v>
      </c>
      <c r="AB466">
        <v>-2</v>
      </c>
      <c r="AC466">
        <v>8</v>
      </c>
      <c r="AD466">
        <v>4</v>
      </c>
      <c r="AE466">
        <v>0</v>
      </c>
      <c r="AF466">
        <v>0</v>
      </c>
      <c r="AG466" s="13">
        <f t="shared" si="30"/>
        <v>0</v>
      </c>
      <c r="AH466" s="14">
        <v>27.2</v>
      </c>
      <c r="AI466" s="14">
        <v>32.6</v>
      </c>
      <c r="AJ466" s="14">
        <v>23.6</v>
      </c>
      <c r="AK466" s="21">
        <v>14.2166666667</v>
      </c>
      <c r="AL466" s="21">
        <v>1.7833333332999999</v>
      </c>
      <c r="AM466" s="21">
        <v>0.05</v>
      </c>
      <c r="AN466" s="21">
        <v>16.05</v>
      </c>
      <c r="AQ466" s="18" t="str">
        <f t="shared" si="31"/>
        <v xml:space="preserve"> </v>
      </c>
    </row>
    <row r="467" spans="1:44" x14ac:dyDescent="0.2">
      <c r="A467" s="12" t="s">
        <v>2211</v>
      </c>
      <c r="B467" s="12" t="s">
        <v>2212</v>
      </c>
      <c r="C467" t="s">
        <v>300</v>
      </c>
      <c r="D467" s="12" t="s">
        <v>170</v>
      </c>
      <c r="E467">
        <v>11</v>
      </c>
      <c r="F467">
        <v>3</v>
      </c>
      <c r="G467">
        <v>2</v>
      </c>
      <c r="H467">
        <v>-1</v>
      </c>
      <c r="I467">
        <v>8</v>
      </c>
      <c r="J467">
        <v>4</v>
      </c>
      <c r="K467">
        <v>1</v>
      </c>
      <c r="L467">
        <v>2</v>
      </c>
      <c r="M467" s="13">
        <f t="shared" si="28"/>
        <v>0.33333333333333331</v>
      </c>
      <c r="N467" s="14">
        <v>29.3</v>
      </c>
      <c r="O467" s="14">
        <v>33.6</v>
      </c>
      <c r="P467" s="14">
        <v>26.4</v>
      </c>
      <c r="Q467" s="21">
        <v>12.8833333333</v>
      </c>
      <c r="R467" s="21">
        <v>2.2833333332999999</v>
      </c>
      <c r="S467" s="21">
        <v>6.6666666700000002E-2</v>
      </c>
      <c r="T467" s="21">
        <v>15.233333333299999</v>
      </c>
      <c r="U467">
        <v>0</v>
      </c>
      <c r="V467">
        <v>0</v>
      </c>
      <c r="W467" s="18" t="str">
        <f t="shared" si="29"/>
        <v xml:space="preserve"> </v>
      </c>
      <c r="X467">
        <v>0</v>
      </c>
      <c r="Y467">
        <v>11</v>
      </c>
      <c r="Z467">
        <v>6</v>
      </c>
      <c r="AA467">
        <v>3</v>
      </c>
      <c r="AB467">
        <v>4</v>
      </c>
      <c r="AC467">
        <v>6</v>
      </c>
      <c r="AD467">
        <v>3</v>
      </c>
      <c r="AE467">
        <v>0</v>
      </c>
      <c r="AF467">
        <v>3</v>
      </c>
      <c r="AG467" s="13">
        <f t="shared" si="30"/>
        <v>0</v>
      </c>
      <c r="AH467" s="14">
        <v>28.8</v>
      </c>
      <c r="AI467" s="14">
        <v>33.200000000000003</v>
      </c>
      <c r="AJ467" s="14">
        <v>25.7</v>
      </c>
      <c r="AK467" s="21">
        <v>13.0666666667</v>
      </c>
      <c r="AL467" s="21">
        <v>3.1166666667</v>
      </c>
      <c r="AM467" s="21">
        <v>0</v>
      </c>
      <c r="AN467" s="21">
        <v>16.183333333299998</v>
      </c>
      <c r="AO467">
        <v>1</v>
      </c>
      <c r="AP467">
        <v>0</v>
      </c>
      <c r="AQ467" s="18">
        <f t="shared" si="31"/>
        <v>0</v>
      </c>
      <c r="AR467">
        <v>0</v>
      </c>
    </row>
    <row r="468" spans="1:44" x14ac:dyDescent="0.2">
      <c r="A468" s="12" t="s">
        <v>275</v>
      </c>
      <c r="B468" s="12" t="s">
        <v>2215</v>
      </c>
      <c r="C468" s="12" t="s">
        <v>122</v>
      </c>
      <c r="D468" s="12" t="s">
        <v>170</v>
      </c>
      <c r="E468">
        <v>44</v>
      </c>
      <c r="F468">
        <v>5</v>
      </c>
      <c r="G468">
        <v>21</v>
      </c>
      <c r="H468">
        <v>-11</v>
      </c>
      <c r="I468">
        <v>41</v>
      </c>
      <c r="J468">
        <v>15</v>
      </c>
      <c r="K468">
        <v>347</v>
      </c>
      <c r="L468">
        <v>288</v>
      </c>
      <c r="M468" s="13">
        <f t="shared" si="28"/>
        <v>0.54645669291338583</v>
      </c>
      <c r="N468" s="14">
        <v>29.2</v>
      </c>
      <c r="O468" s="14">
        <v>33.200000000000003</v>
      </c>
      <c r="P468" s="14">
        <v>26.5</v>
      </c>
      <c r="Q468" s="21">
        <v>14.1833333333</v>
      </c>
      <c r="R468" s="21">
        <v>2.7666666666999999</v>
      </c>
      <c r="S468" s="21">
        <v>0.1166666667</v>
      </c>
      <c r="T468" s="21">
        <v>17.083333333300001</v>
      </c>
      <c r="U468">
        <v>1</v>
      </c>
      <c r="V468">
        <v>0</v>
      </c>
      <c r="W468" s="18">
        <f t="shared" si="29"/>
        <v>0</v>
      </c>
      <c r="X468">
        <v>0</v>
      </c>
      <c r="Y468">
        <v>39</v>
      </c>
      <c r="Z468">
        <v>9</v>
      </c>
      <c r="AA468">
        <v>16</v>
      </c>
      <c r="AB468">
        <v>-6</v>
      </c>
      <c r="AC468">
        <v>20</v>
      </c>
      <c r="AD468">
        <v>10</v>
      </c>
      <c r="AE468">
        <v>238</v>
      </c>
      <c r="AF468">
        <v>283</v>
      </c>
      <c r="AG468" s="13">
        <f t="shared" si="30"/>
        <v>0.45681381957773515</v>
      </c>
      <c r="AH468" s="14">
        <v>29.4</v>
      </c>
      <c r="AI468" s="14">
        <v>34.299999999999997</v>
      </c>
      <c r="AJ468" s="14">
        <v>26.1</v>
      </c>
      <c r="AK468" s="21">
        <v>13.7833333333</v>
      </c>
      <c r="AL468" s="21">
        <v>2.9333333333000002</v>
      </c>
      <c r="AM468" s="21">
        <v>0.1166666667</v>
      </c>
      <c r="AN468" s="21">
        <v>16.850000000000001</v>
      </c>
      <c r="AO468">
        <v>4</v>
      </c>
      <c r="AP468">
        <v>1</v>
      </c>
      <c r="AQ468" s="18">
        <f t="shared" si="31"/>
        <v>0.25</v>
      </c>
      <c r="AR468">
        <v>0</v>
      </c>
    </row>
    <row r="469" spans="1:44" x14ac:dyDescent="0.2">
      <c r="A469" s="12" t="s">
        <v>2219</v>
      </c>
      <c r="B469" s="12" t="s">
        <v>2220</v>
      </c>
      <c r="C469" t="s">
        <v>139</v>
      </c>
      <c r="D469" s="12" t="s">
        <v>156</v>
      </c>
      <c r="E469">
        <v>26</v>
      </c>
      <c r="F469">
        <v>0</v>
      </c>
      <c r="G469">
        <v>8</v>
      </c>
      <c r="H469">
        <v>0</v>
      </c>
      <c r="I469">
        <v>2</v>
      </c>
      <c r="J469">
        <v>1</v>
      </c>
      <c r="K469">
        <v>72</v>
      </c>
      <c r="L469">
        <v>88</v>
      </c>
      <c r="M469" s="13">
        <f t="shared" si="28"/>
        <v>0.45</v>
      </c>
      <c r="N469" s="14">
        <v>28.4</v>
      </c>
      <c r="O469" s="14">
        <v>32.9</v>
      </c>
      <c r="P469" s="14">
        <v>25.3</v>
      </c>
      <c r="Q469" s="21">
        <v>13.833333333300001</v>
      </c>
      <c r="R469" s="21">
        <v>1.8833333333</v>
      </c>
      <c r="S469" s="21">
        <v>1.6666666699999999E-2</v>
      </c>
      <c r="T469" s="21">
        <v>15.75</v>
      </c>
      <c r="U469">
        <v>2</v>
      </c>
      <c r="V469">
        <v>1</v>
      </c>
      <c r="W469" s="18">
        <f t="shared" si="29"/>
        <v>0.5</v>
      </c>
      <c r="X469">
        <v>1</v>
      </c>
      <c r="Y469">
        <v>32</v>
      </c>
      <c r="Z469">
        <v>0</v>
      </c>
      <c r="AA469">
        <v>7</v>
      </c>
      <c r="AB469">
        <v>-16</v>
      </c>
      <c r="AC469">
        <v>8</v>
      </c>
      <c r="AD469">
        <v>4</v>
      </c>
      <c r="AE469">
        <v>53</v>
      </c>
      <c r="AF469">
        <v>74</v>
      </c>
      <c r="AG469" s="13">
        <f t="shared" si="30"/>
        <v>0.41732283464566927</v>
      </c>
      <c r="AH469" s="14">
        <v>28.4</v>
      </c>
      <c r="AI469" s="14">
        <v>32.4</v>
      </c>
      <c r="AJ469" s="14">
        <v>25.7</v>
      </c>
      <c r="AK469" s="21">
        <v>11.65</v>
      </c>
      <c r="AL469" s="21">
        <v>1.7000000000000002</v>
      </c>
      <c r="AM469" s="21">
        <v>0</v>
      </c>
      <c r="AN469" s="21">
        <v>13.35</v>
      </c>
      <c r="AO469">
        <v>0</v>
      </c>
      <c r="AP469">
        <v>0</v>
      </c>
      <c r="AQ469" s="18" t="str">
        <f t="shared" si="31"/>
        <v xml:space="preserve"> </v>
      </c>
      <c r="AR469">
        <v>0</v>
      </c>
    </row>
    <row r="470" spans="1:44" x14ac:dyDescent="0.2">
      <c r="A470" s="12" t="s">
        <v>298</v>
      </c>
      <c r="B470" s="12" t="s">
        <v>2225</v>
      </c>
      <c r="C470" t="s">
        <v>112</v>
      </c>
      <c r="D470" s="12" t="s">
        <v>113</v>
      </c>
      <c r="E470">
        <v>4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 s="13">
        <f t="shared" si="28"/>
        <v>0</v>
      </c>
      <c r="N470" s="14">
        <v>29.4</v>
      </c>
      <c r="O470" s="14">
        <v>33.5</v>
      </c>
      <c r="P470" s="14">
        <v>26.6</v>
      </c>
      <c r="Q470" s="21">
        <v>10.583333333300001</v>
      </c>
      <c r="R470" s="21">
        <v>0.16666666669999999</v>
      </c>
      <c r="S470" s="21">
        <v>0</v>
      </c>
      <c r="T470" s="21">
        <v>10.75</v>
      </c>
      <c r="W470" s="18" t="str">
        <f t="shared" si="29"/>
        <v xml:space="preserve"> </v>
      </c>
      <c r="Y470">
        <v>3</v>
      </c>
      <c r="Z470">
        <v>0</v>
      </c>
      <c r="AA470">
        <v>0</v>
      </c>
      <c r="AB470">
        <v>-1</v>
      </c>
      <c r="AC470">
        <v>0</v>
      </c>
      <c r="AD470">
        <v>0</v>
      </c>
      <c r="AE470">
        <v>0</v>
      </c>
      <c r="AF470">
        <v>0</v>
      </c>
      <c r="AG470" s="13">
        <f t="shared" si="30"/>
        <v>0</v>
      </c>
      <c r="AH470" s="14">
        <v>28.3</v>
      </c>
      <c r="AI470" s="14">
        <v>32.5</v>
      </c>
      <c r="AJ470" s="14">
        <v>25.5</v>
      </c>
      <c r="AK470" s="21">
        <v>8.5</v>
      </c>
      <c r="AL470" s="21">
        <v>0.1</v>
      </c>
      <c r="AM470" s="21">
        <v>0.05</v>
      </c>
      <c r="AN470" s="21">
        <v>8.6666666666999994</v>
      </c>
      <c r="AQ470" s="18" t="str">
        <f t="shared" si="31"/>
        <v xml:space="preserve"> </v>
      </c>
    </row>
    <row r="471" spans="1:44" x14ac:dyDescent="0.2">
      <c r="A471" s="12" t="s">
        <v>791</v>
      </c>
      <c r="B471" s="12" t="s">
        <v>2229</v>
      </c>
      <c r="C471" t="s">
        <v>265</v>
      </c>
      <c r="D471" s="12" t="s">
        <v>178</v>
      </c>
      <c r="E471">
        <v>16</v>
      </c>
      <c r="F471">
        <v>1</v>
      </c>
      <c r="G471">
        <v>2</v>
      </c>
      <c r="H471">
        <v>2</v>
      </c>
      <c r="I471">
        <v>4</v>
      </c>
      <c r="J471">
        <v>2</v>
      </c>
      <c r="K471">
        <v>0</v>
      </c>
      <c r="L471">
        <v>0</v>
      </c>
      <c r="M471" s="13">
        <f t="shared" si="28"/>
        <v>0</v>
      </c>
      <c r="N471" s="14">
        <v>27.3</v>
      </c>
      <c r="O471" s="14">
        <v>32.299999999999997</v>
      </c>
      <c r="P471" s="14">
        <v>23.9</v>
      </c>
      <c r="Q471" s="21">
        <v>13.733333333299999</v>
      </c>
      <c r="R471" s="21">
        <v>0.78333333329999999</v>
      </c>
      <c r="S471" s="21">
        <v>0.58333333330000003</v>
      </c>
      <c r="T471" s="21">
        <v>15.1166666667</v>
      </c>
      <c r="W471" s="18" t="str">
        <f t="shared" si="29"/>
        <v xml:space="preserve"> </v>
      </c>
      <c r="Y471">
        <v>11</v>
      </c>
      <c r="Z471">
        <v>0</v>
      </c>
      <c r="AA471">
        <v>3</v>
      </c>
      <c r="AB471">
        <v>-1</v>
      </c>
      <c r="AC471">
        <v>2</v>
      </c>
      <c r="AD471">
        <v>1</v>
      </c>
      <c r="AE471">
        <v>0</v>
      </c>
      <c r="AF471">
        <v>0</v>
      </c>
      <c r="AG471" s="13">
        <f t="shared" si="30"/>
        <v>0</v>
      </c>
      <c r="AH471" s="14">
        <v>28</v>
      </c>
      <c r="AI471" s="14">
        <v>32.5</v>
      </c>
      <c r="AJ471" s="14">
        <v>24.9</v>
      </c>
      <c r="AK471" s="21">
        <v>15.333333333300001</v>
      </c>
      <c r="AL471" s="21">
        <v>0.85</v>
      </c>
      <c r="AM471" s="21">
        <v>8.3333333300000006E-2</v>
      </c>
      <c r="AN471" s="21">
        <v>16.2833333333</v>
      </c>
      <c r="AQ471" s="18" t="str">
        <f t="shared" si="31"/>
        <v xml:space="preserve"> </v>
      </c>
    </row>
    <row r="472" spans="1:44" x14ac:dyDescent="0.2">
      <c r="A472" s="12" t="s">
        <v>2233</v>
      </c>
      <c r="B472" s="12" t="s">
        <v>2234</v>
      </c>
      <c r="C472" t="s">
        <v>460</v>
      </c>
      <c r="D472" s="12" t="s">
        <v>156</v>
      </c>
      <c r="E472">
        <v>1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0</v>
      </c>
      <c r="L472">
        <v>0</v>
      </c>
      <c r="M472" s="13">
        <f t="shared" si="28"/>
        <v>0</v>
      </c>
      <c r="N472" s="14">
        <v>25.8</v>
      </c>
      <c r="O472" s="14">
        <v>30.5</v>
      </c>
      <c r="P472" s="14">
        <v>22.6</v>
      </c>
      <c r="Q472" s="21">
        <v>9.3666666667000005</v>
      </c>
      <c r="R472" s="21">
        <v>0</v>
      </c>
      <c r="S472" s="21">
        <v>0</v>
      </c>
      <c r="T472" s="21">
        <v>9.3666666667000005</v>
      </c>
      <c r="W472" s="18" t="str">
        <f t="shared" si="29"/>
        <v xml:space="preserve"> </v>
      </c>
      <c r="Y472">
        <v>2</v>
      </c>
      <c r="Z472">
        <v>0</v>
      </c>
      <c r="AA472">
        <v>0</v>
      </c>
      <c r="AB472">
        <v>-2</v>
      </c>
      <c r="AC472">
        <v>0</v>
      </c>
      <c r="AD472">
        <v>0</v>
      </c>
      <c r="AE472">
        <v>0</v>
      </c>
      <c r="AF472">
        <v>0</v>
      </c>
      <c r="AG472" s="13">
        <f t="shared" si="30"/>
        <v>0</v>
      </c>
      <c r="AH472" s="14">
        <v>28.2</v>
      </c>
      <c r="AI472" s="14">
        <v>32.4</v>
      </c>
      <c r="AJ472" s="14">
        <v>25.4</v>
      </c>
      <c r="AK472" s="21">
        <v>12.6</v>
      </c>
      <c r="AL472" s="21">
        <v>0</v>
      </c>
      <c r="AM472" s="21">
        <v>0</v>
      </c>
      <c r="AN472" s="21">
        <v>12.6</v>
      </c>
      <c r="AQ472" s="18" t="str">
        <f t="shared" si="31"/>
        <v xml:space="preserve"> </v>
      </c>
    </row>
    <row r="473" spans="1:44" x14ac:dyDescent="0.2">
      <c r="A473" s="12" t="s">
        <v>2237</v>
      </c>
      <c r="B473" s="12" t="s">
        <v>2238</v>
      </c>
      <c r="C473" t="s">
        <v>147</v>
      </c>
      <c r="D473" s="12" t="s">
        <v>178</v>
      </c>
      <c r="E473">
        <v>19</v>
      </c>
      <c r="F473">
        <v>6</v>
      </c>
      <c r="G473">
        <v>9</v>
      </c>
      <c r="H473">
        <v>-8</v>
      </c>
      <c r="I473">
        <v>8</v>
      </c>
      <c r="J473">
        <v>4</v>
      </c>
      <c r="K473">
        <v>0</v>
      </c>
      <c r="L473">
        <v>0</v>
      </c>
      <c r="M473" s="13">
        <f t="shared" si="28"/>
        <v>0</v>
      </c>
      <c r="N473" s="14">
        <v>28.8</v>
      </c>
      <c r="O473" s="14">
        <v>33.1</v>
      </c>
      <c r="P473" s="14">
        <v>25.8</v>
      </c>
      <c r="Q473" s="21">
        <v>18.7166666667</v>
      </c>
      <c r="R473" s="21">
        <v>3.6333333333</v>
      </c>
      <c r="S473" s="21">
        <v>1.7166666667000001</v>
      </c>
      <c r="T473" s="21">
        <v>24.1</v>
      </c>
      <c r="W473" s="18" t="str">
        <f t="shared" si="29"/>
        <v xml:space="preserve"> </v>
      </c>
      <c r="Y473">
        <v>18</v>
      </c>
      <c r="Z473">
        <v>5</v>
      </c>
      <c r="AA473">
        <v>2</v>
      </c>
      <c r="AB473">
        <v>0</v>
      </c>
      <c r="AC473">
        <v>8</v>
      </c>
      <c r="AD473">
        <v>4</v>
      </c>
      <c r="AE473">
        <v>0</v>
      </c>
      <c r="AF473">
        <v>0</v>
      </c>
      <c r="AG473" s="13">
        <f t="shared" si="30"/>
        <v>0</v>
      </c>
      <c r="AH473" s="14">
        <v>29</v>
      </c>
      <c r="AI473" s="14">
        <v>33.4</v>
      </c>
      <c r="AJ473" s="14">
        <v>26</v>
      </c>
      <c r="AK473" s="21">
        <v>18.3</v>
      </c>
      <c r="AL473" s="21">
        <v>3.7666666666999999</v>
      </c>
      <c r="AM473" s="21">
        <v>2.2833333332999999</v>
      </c>
      <c r="AN473" s="21">
        <v>24.366666666699999</v>
      </c>
      <c r="AQ473" s="18" t="str">
        <f t="shared" si="31"/>
        <v xml:space="preserve"> </v>
      </c>
    </row>
    <row r="474" spans="1:44" x14ac:dyDescent="0.2">
      <c r="A474" s="12" t="s">
        <v>234</v>
      </c>
      <c r="B474" s="12" t="s">
        <v>2243</v>
      </c>
      <c r="C474" t="s">
        <v>223</v>
      </c>
      <c r="D474" s="12" t="s">
        <v>170</v>
      </c>
      <c r="E474">
        <v>41</v>
      </c>
      <c r="F474">
        <v>6</v>
      </c>
      <c r="G474">
        <v>8</v>
      </c>
      <c r="H474">
        <v>5</v>
      </c>
      <c r="I474">
        <v>8</v>
      </c>
      <c r="J474">
        <v>4</v>
      </c>
      <c r="K474">
        <v>199</v>
      </c>
      <c r="L474">
        <v>172</v>
      </c>
      <c r="M474" s="13">
        <f t="shared" si="28"/>
        <v>0.53638814016172509</v>
      </c>
      <c r="N474" s="14">
        <v>27.6</v>
      </c>
      <c r="O474" s="14">
        <v>32.200000000000003</v>
      </c>
      <c r="P474" s="14">
        <v>24.5</v>
      </c>
      <c r="Q474" s="21">
        <v>11</v>
      </c>
      <c r="R474" s="21">
        <v>1.1000000000000001</v>
      </c>
      <c r="S474" s="21">
        <v>2.4333333333000002</v>
      </c>
      <c r="T474" s="21">
        <v>14.55</v>
      </c>
      <c r="U474">
        <v>2</v>
      </c>
      <c r="V474">
        <v>0</v>
      </c>
      <c r="W474" s="18">
        <f t="shared" si="29"/>
        <v>0</v>
      </c>
      <c r="X474">
        <v>0</v>
      </c>
      <c r="Y474">
        <v>41</v>
      </c>
      <c r="Z474">
        <v>6</v>
      </c>
      <c r="AA474">
        <v>14</v>
      </c>
      <c r="AB474">
        <v>-4</v>
      </c>
      <c r="AC474">
        <v>12</v>
      </c>
      <c r="AD474">
        <v>6</v>
      </c>
      <c r="AE474">
        <v>175</v>
      </c>
      <c r="AF474">
        <v>184</v>
      </c>
      <c r="AG474" s="13">
        <f t="shared" si="30"/>
        <v>0.48746518105849584</v>
      </c>
      <c r="AH474" s="14">
        <v>27.6</v>
      </c>
      <c r="AI474" s="14">
        <v>31.9</v>
      </c>
      <c r="AJ474" s="14">
        <v>24.8</v>
      </c>
      <c r="AK474" s="21">
        <v>11.35</v>
      </c>
      <c r="AL474" s="21">
        <v>1.35</v>
      </c>
      <c r="AM474" s="21">
        <v>2.1</v>
      </c>
      <c r="AN474" s="21">
        <v>14.8166666667</v>
      </c>
      <c r="AO474">
        <v>5</v>
      </c>
      <c r="AP474">
        <v>3</v>
      </c>
      <c r="AQ474" s="18">
        <f t="shared" si="31"/>
        <v>0.6</v>
      </c>
      <c r="AR474">
        <v>1</v>
      </c>
    </row>
    <row r="475" spans="1:44" ht="25.5" x14ac:dyDescent="0.2">
      <c r="A475" s="12" t="s">
        <v>2247</v>
      </c>
      <c r="B475" s="12" t="s">
        <v>2248</v>
      </c>
      <c r="C475" t="s">
        <v>147</v>
      </c>
      <c r="D475" s="12" t="s">
        <v>229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s="13">
        <f t="shared" si="28"/>
        <v>0</v>
      </c>
      <c r="N475" s="14">
        <v>25.3</v>
      </c>
      <c r="O475" s="14">
        <v>32.200000000000003</v>
      </c>
      <c r="P475" s="14">
        <v>20.7</v>
      </c>
      <c r="Q475" s="21">
        <v>4.5666666666999998</v>
      </c>
      <c r="R475" s="21">
        <v>0</v>
      </c>
      <c r="S475" s="21">
        <v>0</v>
      </c>
      <c r="T475" s="21">
        <v>4.5666666666999998</v>
      </c>
      <c r="W475" s="18" t="str">
        <f t="shared" si="29"/>
        <v xml:space="preserve"> 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13">
        <f t="shared" si="30"/>
        <v>0</v>
      </c>
      <c r="AH475" s="14">
        <v>0</v>
      </c>
      <c r="AI475" s="14">
        <v>0</v>
      </c>
      <c r="AJ475" s="14">
        <v>0</v>
      </c>
      <c r="AK475" s="21">
        <v>0</v>
      </c>
      <c r="AL475" s="21">
        <v>0</v>
      </c>
      <c r="AM475" s="21">
        <v>0</v>
      </c>
      <c r="AN475" s="21">
        <v>0</v>
      </c>
      <c r="AQ475" s="18" t="str">
        <f t="shared" si="31"/>
        <v xml:space="preserve"> </v>
      </c>
    </row>
    <row r="476" spans="1:44" x14ac:dyDescent="0.2">
      <c r="A476" s="12" t="s">
        <v>1025</v>
      </c>
      <c r="B476" s="12" t="s">
        <v>2253</v>
      </c>
      <c r="C476" t="s">
        <v>684</v>
      </c>
      <c r="D476" s="12" t="s">
        <v>170</v>
      </c>
      <c r="E476">
        <v>37</v>
      </c>
      <c r="F476">
        <v>2</v>
      </c>
      <c r="G476">
        <v>3</v>
      </c>
      <c r="H476">
        <v>2</v>
      </c>
      <c r="I476">
        <v>0</v>
      </c>
      <c r="J476">
        <v>0</v>
      </c>
      <c r="K476">
        <v>56</v>
      </c>
      <c r="L476">
        <v>62</v>
      </c>
      <c r="M476" s="13">
        <f t="shared" si="28"/>
        <v>0.47457627118644069</v>
      </c>
      <c r="N476" s="14">
        <v>28.1</v>
      </c>
      <c r="O476" s="14">
        <v>32.5</v>
      </c>
      <c r="P476" s="14">
        <v>25.1</v>
      </c>
      <c r="Q476" s="21">
        <v>11.0333333333</v>
      </c>
      <c r="R476" s="21">
        <v>0.31666666669999999</v>
      </c>
      <c r="S476" s="21">
        <v>1.9333333333</v>
      </c>
      <c r="T476" s="21">
        <v>13.3</v>
      </c>
      <c r="U476">
        <v>0</v>
      </c>
      <c r="V476">
        <v>0</v>
      </c>
      <c r="W476" s="18" t="str">
        <f t="shared" si="29"/>
        <v xml:space="preserve"> </v>
      </c>
      <c r="X476">
        <v>0</v>
      </c>
      <c r="Y476">
        <v>36</v>
      </c>
      <c r="Z476">
        <v>4</v>
      </c>
      <c r="AA476">
        <v>2</v>
      </c>
      <c r="AB476">
        <v>-3</v>
      </c>
      <c r="AC476">
        <v>6</v>
      </c>
      <c r="AD476">
        <v>3</v>
      </c>
      <c r="AE476">
        <v>71</v>
      </c>
      <c r="AF476">
        <v>73</v>
      </c>
      <c r="AG476" s="13">
        <f t="shared" si="30"/>
        <v>0.49305555555555558</v>
      </c>
      <c r="AH476" s="14">
        <v>27.1</v>
      </c>
      <c r="AI476" s="14">
        <v>31.3</v>
      </c>
      <c r="AJ476" s="14">
        <v>24.3</v>
      </c>
      <c r="AK476" s="21">
        <v>11.1333333333</v>
      </c>
      <c r="AL476" s="21">
        <v>0.2333333333</v>
      </c>
      <c r="AM476" s="21">
        <v>1.8</v>
      </c>
      <c r="AN476" s="21">
        <v>13.1833333333</v>
      </c>
      <c r="AO476">
        <v>1</v>
      </c>
      <c r="AP476">
        <v>0</v>
      </c>
      <c r="AQ476" s="18">
        <f t="shared" si="31"/>
        <v>0</v>
      </c>
      <c r="AR476">
        <v>0</v>
      </c>
    </row>
    <row r="477" spans="1:44" x14ac:dyDescent="0.2">
      <c r="A477" s="12" t="s">
        <v>2256</v>
      </c>
      <c r="B477" s="12" t="s">
        <v>2257</v>
      </c>
      <c r="C477" s="12" t="s">
        <v>382</v>
      </c>
      <c r="D477" s="12" t="s">
        <v>178</v>
      </c>
      <c r="E477">
        <v>20</v>
      </c>
      <c r="F477">
        <v>2</v>
      </c>
      <c r="G477">
        <v>4</v>
      </c>
      <c r="H477">
        <v>3</v>
      </c>
      <c r="I477">
        <v>4</v>
      </c>
      <c r="J477">
        <v>2</v>
      </c>
      <c r="K477">
        <v>0</v>
      </c>
      <c r="L477">
        <v>0</v>
      </c>
      <c r="M477" s="13">
        <f t="shared" si="28"/>
        <v>0</v>
      </c>
      <c r="N477" s="14">
        <v>28.1</v>
      </c>
      <c r="O477" s="14">
        <v>33.1</v>
      </c>
      <c r="P477" s="14">
        <v>24.7</v>
      </c>
      <c r="Q477" s="21">
        <v>16.416666666699999</v>
      </c>
      <c r="R477" s="21">
        <v>2.4666666667000001</v>
      </c>
      <c r="S477" s="21">
        <v>8.3333333300000006E-2</v>
      </c>
      <c r="T477" s="21">
        <v>18.983333333299999</v>
      </c>
      <c r="W477" s="18" t="str">
        <f t="shared" si="29"/>
        <v xml:space="preserve"> </v>
      </c>
      <c r="Y477">
        <v>21</v>
      </c>
      <c r="Z477">
        <v>0</v>
      </c>
      <c r="AA477">
        <v>3</v>
      </c>
      <c r="AB477">
        <v>2</v>
      </c>
      <c r="AC477">
        <v>4</v>
      </c>
      <c r="AD477">
        <v>2</v>
      </c>
      <c r="AE477">
        <v>1</v>
      </c>
      <c r="AF477">
        <v>0</v>
      </c>
      <c r="AG477" s="13">
        <f t="shared" si="30"/>
        <v>1</v>
      </c>
      <c r="AH477" s="14">
        <v>28.3</v>
      </c>
      <c r="AI477" s="14">
        <v>32.5</v>
      </c>
      <c r="AJ477" s="14">
        <v>25.4</v>
      </c>
      <c r="AK477" s="21">
        <v>17.666666666699999</v>
      </c>
      <c r="AL477" s="21">
        <v>2.3666666667</v>
      </c>
      <c r="AM477" s="21">
        <v>0.2333333333</v>
      </c>
      <c r="AN477" s="21">
        <v>20.2833333333</v>
      </c>
      <c r="AQ477" s="18" t="str">
        <f t="shared" si="31"/>
        <v xml:space="preserve"> </v>
      </c>
    </row>
    <row r="478" spans="1:44" x14ac:dyDescent="0.2">
      <c r="A478" s="12" t="s">
        <v>336</v>
      </c>
      <c r="B478" s="12" t="s">
        <v>2260</v>
      </c>
      <c r="C478" t="s">
        <v>338</v>
      </c>
      <c r="D478" s="12" t="s">
        <v>132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 s="13">
        <f t="shared" si="28"/>
        <v>1</v>
      </c>
      <c r="N478" s="14">
        <v>27</v>
      </c>
      <c r="O478" s="14">
        <v>33.4</v>
      </c>
      <c r="P478" s="14">
        <v>22.7</v>
      </c>
      <c r="Q478" s="21">
        <v>8</v>
      </c>
      <c r="R478" s="21">
        <v>0</v>
      </c>
      <c r="S478" s="21">
        <v>0.41666666670000002</v>
      </c>
      <c r="T478" s="21">
        <v>8.4166666666999994</v>
      </c>
      <c r="W478" s="18" t="str">
        <f t="shared" si="29"/>
        <v xml:space="preserve"> 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 s="13">
        <f t="shared" si="30"/>
        <v>1</v>
      </c>
      <c r="AH478" s="14">
        <v>27.1</v>
      </c>
      <c r="AI478" s="14">
        <v>32.9</v>
      </c>
      <c r="AJ478" s="14">
        <v>23.3</v>
      </c>
      <c r="AK478" s="21">
        <v>14.5333333333</v>
      </c>
      <c r="AL478" s="21">
        <v>0</v>
      </c>
      <c r="AM478" s="21">
        <v>0.56666666669999999</v>
      </c>
      <c r="AN478" s="21">
        <v>15.1</v>
      </c>
      <c r="AQ478" s="18" t="str">
        <f t="shared" si="31"/>
        <v xml:space="preserve"> </v>
      </c>
    </row>
    <row r="479" spans="1:44" x14ac:dyDescent="0.2">
      <c r="A479" s="12" t="s">
        <v>1200</v>
      </c>
      <c r="B479" s="12" t="s">
        <v>2264</v>
      </c>
      <c r="C479" t="s">
        <v>382</v>
      </c>
      <c r="D479" s="12" t="s">
        <v>170</v>
      </c>
      <c r="E479">
        <v>29</v>
      </c>
      <c r="F479">
        <v>4</v>
      </c>
      <c r="G479">
        <v>9</v>
      </c>
      <c r="H479">
        <v>-7</v>
      </c>
      <c r="I479">
        <v>0</v>
      </c>
      <c r="J479">
        <v>0</v>
      </c>
      <c r="K479">
        <v>66</v>
      </c>
      <c r="L479">
        <v>67</v>
      </c>
      <c r="M479" s="13">
        <f t="shared" si="28"/>
        <v>0.49624060150375937</v>
      </c>
      <c r="N479" s="14">
        <v>28.1</v>
      </c>
      <c r="O479" s="14">
        <v>33</v>
      </c>
      <c r="P479" s="14">
        <v>24.8</v>
      </c>
      <c r="Q479" s="21">
        <v>11.8</v>
      </c>
      <c r="R479" s="21">
        <v>2.85</v>
      </c>
      <c r="S479" s="21">
        <v>3.3333333300000004E-2</v>
      </c>
      <c r="T479" s="21">
        <v>14.7</v>
      </c>
      <c r="U479">
        <v>0</v>
      </c>
      <c r="V479">
        <v>0</v>
      </c>
      <c r="W479" s="18" t="str">
        <f t="shared" si="29"/>
        <v xml:space="preserve"> </v>
      </c>
      <c r="X479">
        <v>0</v>
      </c>
      <c r="Y479">
        <v>29</v>
      </c>
      <c r="Z479">
        <v>5</v>
      </c>
      <c r="AA479">
        <v>3</v>
      </c>
      <c r="AB479">
        <v>-7</v>
      </c>
      <c r="AC479">
        <v>4</v>
      </c>
      <c r="AD479">
        <v>2</v>
      </c>
      <c r="AE479">
        <v>40</v>
      </c>
      <c r="AF479">
        <v>56</v>
      </c>
      <c r="AG479" s="13">
        <f t="shared" si="30"/>
        <v>0.41666666666666669</v>
      </c>
      <c r="AH479" s="14">
        <v>28.2</v>
      </c>
      <c r="AI479" s="14">
        <v>32.4</v>
      </c>
      <c r="AJ479" s="14">
        <v>25.4</v>
      </c>
      <c r="AK479" s="21">
        <v>12.1166666667</v>
      </c>
      <c r="AL479" s="21">
        <v>2.1333333333</v>
      </c>
      <c r="AM479" s="21">
        <v>6.6666666700000002E-2</v>
      </c>
      <c r="AN479" s="21">
        <v>14.333333333300001</v>
      </c>
      <c r="AO479">
        <v>1</v>
      </c>
      <c r="AP479">
        <v>0</v>
      </c>
      <c r="AQ479" s="18">
        <f t="shared" si="31"/>
        <v>0</v>
      </c>
      <c r="AR479">
        <v>0</v>
      </c>
    </row>
    <row r="480" spans="1:44" x14ac:dyDescent="0.2">
      <c r="A480" s="12" t="s">
        <v>2269</v>
      </c>
      <c r="B480" s="12" t="s">
        <v>2264</v>
      </c>
      <c r="C480" t="s">
        <v>192</v>
      </c>
      <c r="D480" s="12" t="s">
        <v>178</v>
      </c>
      <c r="E480">
        <v>41</v>
      </c>
      <c r="F480">
        <v>2</v>
      </c>
      <c r="G480">
        <v>15</v>
      </c>
      <c r="H480">
        <v>22</v>
      </c>
      <c r="I480">
        <v>10</v>
      </c>
      <c r="J480">
        <v>5</v>
      </c>
      <c r="K480">
        <v>0</v>
      </c>
      <c r="L480">
        <v>0</v>
      </c>
      <c r="M480" s="13">
        <f t="shared" si="28"/>
        <v>0</v>
      </c>
      <c r="N480" s="14">
        <v>28.6</v>
      </c>
      <c r="O480" s="14">
        <v>32.9</v>
      </c>
      <c r="P480" s="14">
        <v>25.6</v>
      </c>
      <c r="Q480" s="21">
        <v>16.95</v>
      </c>
      <c r="R480" s="21">
        <v>2.4500000000000002</v>
      </c>
      <c r="S480" s="21">
        <v>0.36666666670000003</v>
      </c>
      <c r="T480" s="21">
        <v>19.766666666700001</v>
      </c>
      <c r="W480" s="18" t="str">
        <f t="shared" si="29"/>
        <v xml:space="preserve"> </v>
      </c>
      <c r="Y480">
        <v>37</v>
      </c>
      <c r="Z480">
        <v>4</v>
      </c>
      <c r="AA480">
        <v>9</v>
      </c>
      <c r="AB480">
        <v>7</v>
      </c>
      <c r="AC480">
        <v>26</v>
      </c>
      <c r="AD480">
        <v>13</v>
      </c>
      <c r="AE480">
        <v>0</v>
      </c>
      <c r="AF480">
        <v>1</v>
      </c>
      <c r="AG480" s="13">
        <f t="shared" si="30"/>
        <v>0</v>
      </c>
      <c r="AH480" s="14">
        <v>28.4</v>
      </c>
      <c r="AI480" s="14">
        <v>33.299999999999997</v>
      </c>
      <c r="AJ480" s="14">
        <v>25.2</v>
      </c>
      <c r="AK480" s="21">
        <v>16.899999999999999</v>
      </c>
      <c r="AL480" s="21">
        <v>1.6833333333</v>
      </c>
      <c r="AM480" s="21">
        <v>0.43333333330000001</v>
      </c>
      <c r="AN480" s="21">
        <v>19.0333333333</v>
      </c>
      <c r="AQ480" s="18" t="str">
        <f t="shared" si="31"/>
        <v xml:space="preserve"> </v>
      </c>
    </row>
    <row r="481" spans="1:44" x14ac:dyDescent="0.2">
      <c r="A481" s="12" t="s">
        <v>190</v>
      </c>
      <c r="B481" s="12" t="s">
        <v>2272</v>
      </c>
      <c r="C481" t="s">
        <v>169</v>
      </c>
      <c r="D481" s="12" t="s">
        <v>132</v>
      </c>
      <c r="E481">
        <v>41</v>
      </c>
      <c r="F481">
        <v>13</v>
      </c>
      <c r="G481">
        <v>21</v>
      </c>
      <c r="H481">
        <v>5</v>
      </c>
      <c r="I481">
        <v>22</v>
      </c>
      <c r="J481">
        <v>7</v>
      </c>
      <c r="K481">
        <v>411</v>
      </c>
      <c r="L481">
        <v>418</v>
      </c>
      <c r="M481" s="13">
        <f t="shared" si="28"/>
        <v>0.49577804583835949</v>
      </c>
      <c r="N481" s="14">
        <v>30</v>
      </c>
      <c r="O481" s="14">
        <v>34.200000000000003</v>
      </c>
      <c r="P481" s="14">
        <v>27.2</v>
      </c>
      <c r="Q481" s="21">
        <v>14.8833333333</v>
      </c>
      <c r="R481" s="21">
        <v>3.0833333333000001</v>
      </c>
      <c r="S481" s="21">
        <v>2.25</v>
      </c>
      <c r="T481" s="21">
        <v>20.233333333299999</v>
      </c>
      <c r="U481">
        <v>7</v>
      </c>
      <c r="V481">
        <v>4</v>
      </c>
      <c r="W481" s="18">
        <f t="shared" si="29"/>
        <v>0.5714285714285714</v>
      </c>
      <c r="X481">
        <v>2</v>
      </c>
      <c r="Y481">
        <v>41</v>
      </c>
      <c r="Z481">
        <v>10</v>
      </c>
      <c r="AA481">
        <v>20</v>
      </c>
      <c r="AB481">
        <v>3</v>
      </c>
      <c r="AC481">
        <v>36</v>
      </c>
      <c r="AD481">
        <v>14</v>
      </c>
      <c r="AE481">
        <v>374</v>
      </c>
      <c r="AF481">
        <v>450</v>
      </c>
      <c r="AG481" s="13">
        <f t="shared" si="30"/>
        <v>0.45388349514563109</v>
      </c>
      <c r="AH481" s="14">
        <v>29.7</v>
      </c>
      <c r="AI481" s="14">
        <v>34.200000000000003</v>
      </c>
      <c r="AJ481" s="14">
        <v>26.7</v>
      </c>
      <c r="AK481" s="21">
        <v>15.2833333333</v>
      </c>
      <c r="AL481" s="21">
        <v>2.2333333333000001</v>
      </c>
      <c r="AM481" s="21">
        <v>2.2166666667000001</v>
      </c>
      <c r="AN481" s="21">
        <v>19.766666666700001</v>
      </c>
      <c r="AO481">
        <v>2</v>
      </c>
      <c r="AP481">
        <v>0</v>
      </c>
      <c r="AQ481" s="18">
        <f t="shared" si="31"/>
        <v>0</v>
      </c>
      <c r="AR481">
        <v>0</v>
      </c>
    </row>
    <row r="482" spans="1:44" x14ac:dyDescent="0.2">
      <c r="A482" s="12" t="s">
        <v>2276</v>
      </c>
      <c r="B482" s="12" t="s">
        <v>2277</v>
      </c>
      <c r="C482" s="12" t="s">
        <v>382</v>
      </c>
      <c r="D482" s="12" t="s">
        <v>170</v>
      </c>
      <c r="E482">
        <v>33</v>
      </c>
      <c r="F482">
        <v>5</v>
      </c>
      <c r="G482">
        <v>7</v>
      </c>
      <c r="H482">
        <v>3</v>
      </c>
      <c r="I482">
        <v>8</v>
      </c>
      <c r="J482">
        <v>4</v>
      </c>
      <c r="K482">
        <v>69</v>
      </c>
      <c r="L482">
        <v>84</v>
      </c>
      <c r="M482" s="13">
        <f t="shared" si="28"/>
        <v>0.45098039215686275</v>
      </c>
      <c r="N482" s="14">
        <v>27.7</v>
      </c>
      <c r="O482" s="14">
        <v>32.5</v>
      </c>
      <c r="P482" s="14">
        <v>24.4</v>
      </c>
      <c r="Q482" s="21">
        <v>11.333333333300001</v>
      </c>
      <c r="R482" s="21">
        <v>1.0166666666999999</v>
      </c>
      <c r="S482" s="21">
        <v>0.31666666669999999</v>
      </c>
      <c r="T482" s="21">
        <v>12.666666666699999</v>
      </c>
      <c r="W482" s="18" t="str">
        <f t="shared" si="29"/>
        <v xml:space="preserve"> </v>
      </c>
      <c r="Y482">
        <v>35</v>
      </c>
      <c r="Z482">
        <v>2</v>
      </c>
      <c r="AA482">
        <v>8</v>
      </c>
      <c r="AB482">
        <v>-5</v>
      </c>
      <c r="AC482">
        <v>6</v>
      </c>
      <c r="AD482">
        <v>3</v>
      </c>
      <c r="AE482">
        <v>85</v>
      </c>
      <c r="AF482">
        <v>131</v>
      </c>
      <c r="AG482" s="13">
        <f t="shared" si="30"/>
        <v>0.39351851851851855</v>
      </c>
      <c r="AH482" s="14">
        <v>28.1</v>
      </c>
      <c r="AI482" s="14">
        <v>32.200000000000003</v>
      </c>
      <c r="AJ482" s="14">
        <v>25.4</v>
      </c>
      <c r="AK482" s="21">
        <v>11.766666666700001</v>
      </c>
      <c r="AL482" s="21">
        <v>1.0833333332999999</v>
      </c>
      <c r="AM482" s="21">
        <v>0.4</v>
      </c>
      <c r="AN482" s="21">
        <v>13.266666666700001</v>
      </c>
      <c r="AQ482" s="18" t="str">
        <f t="shared" si="31"/>
        <v xml:space="preserve"> </v>
      </c>
    </row>
    <row r="483" spans="1:44" x14ac:dyDescent="0.2">
      <c r="A483" s="12" t="s">
        <v>819</v>
      </c>
      <c r="B483" s="12" t="s">
        <v>2280</v>
      </c>
      <c r="C483" t="s">
        <v>192</v>
      </c>
      <c r="D483" s="12" t="s">
        <v>178</v>
      </c>
      <c r="E483">
        <v>39</v>
      </c>
      <c r="F483">
        <v>3</v>
      </c>
      <c r="G483">
        <v>5</v>
      </c>
      <c r="H483">
        <v>13</v>
      </c>
      <c r="I483">
        <v>21</v>
      </c>
      <c r="J483">
        <v>9</v>
      </c>
      <c r="K483">
        <v>0</v>
      </c>
      <c r="L483">
        <v>0</v>
      </c>
      <c r="M483" s="13">
        <f t="shared" si="28"/>
        <v>0</v>
      </c>
      <c r="N483" s="14">
        <v>29.6</v>
      </c>
      <c r="O483" s="14">
        <v>33.200000000000003</v>
      </c>
      <c r="P483" s="14">
        <v>27.1</v>
      </c>
      <c r="Q483" s="21">
        <v>16.8</v>
      </c>
      <c r="R483" s="21">
        <v>0.21666666670000001</v>
      </c>
      <c r="S483" s="21">
        <v>2</v>
      </c>
      <c r="T483" s="21">
        <v>19.0333333333</v>
      </c>
      <c r="W483" s="18" t="str">
        <f t="shared" si="29"/>
        <v xml:space="preserve"> </v>
      </c>
      <c r="Y483">
        <v>39</v>
      </c>
      <c r="Z483">
        <v>2</v>
      </c>
      <c r="AA483">
        <v>8</v>
      </c>
      <c r="AB483">
        <v>8</v>
      </c>
      <c r="AC483">
        <v>18</v>
      </c>
      <c r="AD483">
        <v>9</v>
      </c>
      <c r="AE483">
        <v>0</v>
      </c>
      <c r="AF483">
        <v>0</v>
      </c>
      <c r="AG483" s="13">
        <f t="shared" si="30"/>
        <v>0</v>
      </c>
      <c r="AH483" s="14">
        <v>29.2</v>
      </c>
      <c r="AI483" s="14">
        <v>33.299999999999997</v>
      </c>
      <c r="AJ483" s="14">
        <v>26.4</v>
      </c>
      <c r="AK483" s="21">
        <v>17.600000000000001</v>
      </c>
      <c r="AL483" s="21">
        <v>0.18333333330000001</v>
      </c>
      <c r="AM483" s="21">
        <v>1.9500000000000002</v>
      </c>
      <c r="AN483" s="21">
        <v>19.75</v>
      </c>
      <c r="AQ483" s="18" t="str">
        <f t="shared" si="31"/>
        <v xml:space="preserve"> </v>
      </c>
    </row>
    <row r="484" spans="1:44" x14ac:dyDescent="0.2">
      <c r="A484" s="12" t="s">
        <v>2282</v>
      </c>
      <c r="B484" s="12" t="s">
        <v>2283</v>
      </c>
      <c r="C484" t="s">
        <v>338</v>
      </c>
      <c r="D484" s="12" t="s">
        <v>156</v>
      </c>
      <c r="E484">
        <v>41</v>
      </c>
      <c r="F484">
        <v>15</v>
      </c>
      <c r="G484">
        <v>18</v>
      </c>
      <c r="H484">
        <v>28</v>
      </c>
      <c r="I484">
        <v>60</v>
      </c>
      <c r="J484">
        <v>16</v>
      </c>
      <c r="K484">
        <v>30</v>
      </c>
      <c r="L484">
        <v>34</v>
      </c>
      <c r="M484" s="13">
        <f t="shared" si="28"/>
        <v>0.46875</v>
      </c>
      <c r="N484" s="14">
        <v>29.3</v>
      </c>
      <c r="O484" s="14">
        <v>33.9</v>
      </c>
      <c r="P484" s="14">
        <v>26.3</v>
      </c>
      <c r="Q484" s="21">
        <v>14.65</v>
      </c>
      <c r="R484" s="21">
        <v>2.2666666666999999</v>
      </c>
      <c r="S484" s="21">
        <v>0</v>
      </c>
      <c r="T484" s="21">
        <v>16.933333333299998</v>
      </c>
      <c r="W484" s="18" t="str">
        <f t="shared" si="29"/>
        <v xml:space="preserve"> </v>
      </c>
      <c r="Y484">
        <v>39</v>
      </c>
      <c r="Z484">
        <v>9</v>
      </c>
      <c r="AA484">
        <v>17</v>
      </c>
      <c r="AB484">
        <v>2</v>
      </c>
      <c r="AC484">
        <v>31</v>
      </c>
      <c r="AD484">
        <v>11</v>
      </c>
      <c r="AE484">
        <v>31</v>
      </c>
      <c r="AF484">
        <v>36</v>
      </c>
      <c r="AG484" s="13">
        <f t="shared" si="30"/>
        <v>0.46268656716417911</v>
      </c>
      <c r="AH484" s="14">
        <v>29.7</v>
      </c>
      <c r="AI484" s="14">
        <v>34.299999999999997</v>
      </c>
      <c r="AJ484" s="14">
        <v>26.6</v>
      </c>
      <c r="AK484" s="21">
        <v>15.3833333333</v>
      </c>
      <c r="AL484" s="21">
        <v>2.4166666666999999</v>
      </c>
      <c r="AM484" s="21">
        <v>0</v>
      </c>
      <c r="AN484" s="21">
        <v>17.816666666700002</v>
      </c>
      <c r="AQ484" s="18" t="str">
        <f t="shared" si="31"/>
        <v xml:space="preserve"> </v>
      </c>
    </row>
    <row r="485" spans="1:44" x14ac:dyDescent="0.2">
      <c r="A485" s="12" t="s">
        <v>2287</v>
      </c>
      <c r="B485" s="12" t="s">
        <v>2288</v>
      </c>
      <c r="C485" t="s">
        <v>112</v>
      </c>
      <c r="D485" s="12" t="s">
        <v>113</v>
      </c>
      <c r="E485">
        <v>36</v>
      </c>
      <c r="F485">
        <v>17</v>
      </c>
      <c r="G485">
        <v>13</v>
      </c>
      <c r="H485">
        <v>-3</v>
      </c>
      <c r="I485">
        <v>12</v>
      </c>
      <c r="J485">
        <v>6</v>
      </c>
      <c r="K485">
        <v>12</v>
      </c>
      <c r="L485">
        <v>17</v>
      </c>
      <c r="M485" s="13">
        <f t="shared" si="28"/>
        <v>0.41379310344827586</v>
      </c>
      <c r="N485" s="14">
        <v>28.3</v>
      </c>
      <c r="O485" s="14">
        <v>32.9</v>
      </c>
      <c r="P485" s="14">
        <v>25.3</v>
      </c>
      <c r="Q485" s="21">
        <v>15.916666666699999</v>
      </c>
      <c r="R485" s="21">
        <v>2.4833333333000001</v>
      </c>
      <c r="S485" s="21">
        <v>0</v>
      </c>
      <c r="T485" s="21">
        <v>18.416666666699999</v>
      </c>
      <c r="U485">
        <v>5</v>
      </c>
      <c r="V485">
        <v>4</v>
      </c>
      <c r="W485" s="18">
        <f t="shared" si="29"/>
        <v>0.8</v>
      </c>
      <c r="X485">
        <v>4</v>
      </c>
      <c r="Y485">
        <v>33</v>
      </c>
      <c r="Z485">
        <v>5</v>
      </c>
      <c r="AA485">
        <v>9</v>
      </c>
      <c r="AB485">
        <v>-12</v>
      </c>
      <c r="AC485">
        <v>32</v>
      </c>
      <c r="AD485">
        <v>10</v>
      </c>
      <c r="AE485">
        <v>12</v>
      </c>
      <c r="AF485">
        <v>14</v>
      </c>
      <c r="AG485" s="13">
        <f t="shared" si="30"/>
        <v>0.46153846153846156</v>
      </c>
      <c r="AH485" s="14">
        <v>28.7</v>
      </c>
      <c r="AI485" s="14">
        <v>33</v>
      </c>
      <c r="AJ485" s="14">
        <v>25.9</v>
      </c>
      <c r="AK485" s="21">
        <v>16.05</v>
      </c>
      <c r="AL485" s="21">
        <v>2.3666666667</v>
      </c>
      <c r="AM485" s="21">
        <v>3.3333333300000004E-2</v>
      </c>
      <c r="AN485" s="21">
        <v>18.4666666667</v>
      </c>
      <c r="AO485">
        <v>2</v>
      </c>
      <c r="AP485">
        <v>2</v>
      </c>
      <c r="AQ485" s="18">
        <f t="shared" si="31"/>
        <v>1</v>
      </c>
      <c r="AR485">
        <v>0</v>
      </c>
    </row>
    <row r="486" spans="1:44" x14ac:dyDescent="0.2">
      <c r="A486" s="12" t="s">
        <v>1928</v>
      </c>
      <c r="B486" s="12" t="s">
        <v>2293</v>
      </c>
      <c r="C486" t="s">
        <v>147</v>
      </c>
      <c r="D486" s="12" t="s">
        <v>178</v>
      </c>
      <c r="E486">
        <v>41</v>
      </c>
      <c r="F486">
        <v>5</v>
      </c>
      <c r="G486">
        <v>13</v>
      </c>
      <c r="H486">
        <v>12</v>
      </c>
      <c r="I486">
        <v>4</v>
      </c>
      <c r="J486">
        <v>2</v>
      </c>
      <c r="K486">
        <v>0</v>
      </c>
      <c r="L486">
        <v>0</v>
      </c>
      <c r="M486" s="13">
        <f t="shared" si="28"/>
        <v>0</v>
      </c>
      <c r="N486" s="14">
        <v>28.2</v>
      </c>
      <c r="O486" s="14">
        <v>33.1</v>
      </c>
      <c r="P486" s="14">
        <v>25</v>
      </c>
      <c r="Q486" s="21">
        <v>16.2</v>
      </c>
      <c r="R486" s="21">
        <v>1.25</v>
      </c>
      <c r="S486" s="21">
        <v>0.98333333330000006</v>
      </c>
      <c r="T486" s="21">
        <v>18.45</v>
      </c>
      <c r="W486" s="18" t="str">
        <f t="shared" si="29"/>
        <v xml:space="preserve"> </v>
      </c>
      <c r="Y486">
        <v>37</v>
      </c>
      <c r="Z486">
        <v>4</v>
      </c>
      <c r="AA486">
        <v>7</v>
      </c>
      <c r="AB486">
        <v>-4</v>
      </c>
      <c r="AC486">
        <v>10</v>
      </c>
      <c r="AD486">
        <v>5</v>
      </c>
      <c r="AE486">
        <v>0</v>
      </c>
      <c r="AF486">
        <v>0</v>
      </c>
      <c r="AG486" s="13">
        <f t="shared" si="30"/>
        <v>0</v>
      </c>
      <c r="AH486" s="14">
        <v>28.4</v>
      </c>
      <c r="AI486" s="14">
        <v>33</v>
      </c>
      <c r="AJ486" s="14">
        <v>25.2</v>
      </c>
      <c r="AK486" s="21">
        <v>16.149999999999999</v>
      </c>
      <c r="AL486" s="21">
        <v>1.1499999999999999</v>
      </c>
      <c r="AM486" s="21">
        <v>1.2166666667000001</v>
      </c>
      <c r="AN486" s="21">
        <v>18.5333333333</v>
      </c>
      <c r="AQ486" s="18" t="str">
        <f t="shared" si="31"/>
        <v xml:space="preserve"> </v>
      </c>
    </row>
    <row r="487" spans="1:44" x14ac:dyDescent="0.2">
      <c r="A487" s="12" t="s">
        <v>2297</v>
      </c>
      <c r="B487" s="12" t="s">
        <v>2298</v>
      </c>
      <c r="C487" t="s">
        <v>529</v>
      </c>
      <c r="D487" s="12" t="s">
        <v>156</v>
      </c>
      <c r="E487">
        <v>39</v>
      </c>
      <c r="F487">
        <v>13</v>
      </c>
      <c r="G487">
        <v>14</v>
      </c>
      <c r="H487">
        <v>11</v>
      </c>
      <c r="I487">
        <v>28</v>
      </c>
      <c r="J487">
        <v>14</v>
      </c>
      <c r="K487">
        <v>8</v>
      </c>
      <c r="L487">
        <v>9</v>
      </c>
      <c r="M487" s="13">
        <f t="shared" si="28"/>
        <v>0.47058823529411764</v>
      </c>
      <c r="N487" s="14">
        <v>29.2</v>
      </c>
      <c r="O487" s="14">
        <v>33.5</v>
      </c>
      <c r="P487" s="14">
        <v>26.3</v>
      </c>
      <c r="Q487" s="21">
        <v>13.8666666667</v>
      </c>
      <c r="R487" s="21">
        <v>2.9166666667000003</v>
      </c>
      <c r="S487" s="21">
        <v>1.5333333332999999</v>
      </c>
      <c r="T487" s="21">
        <v>18.333333333300001</v>
      </c>
      <c r="U487">
        <v>1</v>
      </c>
      <c r="V487">
        <v>0</v>
      </c>
      <c r="W487" s="18">
        <f t="shared" si="29"/>
        <v>0</v>
      </c>
      <c r="X487">
        <v>0</v>
      </c>
      <c r="Y487">
        <v>40</v>
      </c>
      <c r="Z487">
        <v>11</v>
      </c>
      <c r="AA487">
        <v>17</v>
      </c>
      <c r="AB487">
        <v>1</v>
      </c>
      <c r="AC487">
        <v>50</v>
      </c>
      <c r="AD487">
        <v>17</v>
      </c>
      <c r="AE487">
        <v>7</v>
      </c>
      <c r="AF487">
        <v>8</v>
      </c>
      <c r="AG487" s="13">
        <f t="shared" si="30"/>
        <v>0.46666666666666667</v>
      </c>
      <c r="AH487" s="14">
        <v>29.2</v>
      </c>
      <c r="AI487" s="14">
        <v>33.700000000000003</v>
      </c>
      <c r="AJ487" s="14">
        <v>26.2</v>
      </c>
      <c r="AK487" s="21">
        <v>13.2833333333</v>
      </c>
      <c r="AL487" s="21">
        <v>2.25</v>
      </c>
      <c r="AM487" s="21">
        <v>1.3833333333</v>
      </c>
      <c r="AN487" s="21">
        <v>16.933333333299998</v>
      </c>
      <c r="AO487">
        <v>1</v>
      </c>
      <c r="AP487">
        <v>0</v>
      </c>
      <c r="AQ487" s="18">
        <f t="shared" si="31"/>
        <v>0</v>
      </c>
      <c r="AR487">
        <v>0</v>
      </c>
    </row>
    <row r="488" spans="1:44" x14ac:dyDescent="0.2">
      <c r="A488" s="12" t="s">
        <v>2302</v>
      </c>
      <c r="B488" s="12" t="s">
        <v>2303</v>
      </c>
      <c r="C488" s="12" t="s">
        <v>155</v>
      </c>
      <c r="D488" s="12" t="s">
        <v>156</v>
      </c>
      <c r="E488">
        <v>4</v>
      </c>
      <c r="F488">
        <v>0</v>
      </c>
      <c r="G488">
        <v>1</v>
      </c>
      <c r="H488">
        <v>0</v>
      </c>
      <c r="I488">
        <v>12</v>
      </c>
      <c r="J488">
        <v>3</v>
      </c>
      <c r="K488">
        <v>0</v>
      </c>
      <c r="L488">
        <v>0</v>
      </c>
      <c r="M488" s="13">
        <f t="shared" si="28"/>
        <v>0</v>
      </c>
      <c r="N488" s="14">
        <v>25.9</v>
      </c>
      <c r="O488" s="14">
        <v>29.7</v>
      </c>
      <c r="P488" s="14">
        <v>23.1</v>
      </c>
      <c r="Q488" s="21">
        <v>5.6166666667000005</v>
      </c>
      <c r="R488" s="21">
        <v>0</v>
      </c>
      <c r="S488" s="21">
        <v>0</v>
      </c>
      <c r="T488" s="21">
        <v>5.6166666667000005</v>
      </c>
      <c r="W488" s="18" t="str">
        <f t="shared" si="29"/>
        <v xml:space="preserve"> </v>
      </c>
      <c r="Y488">
        <v>3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1</v>
      </c>
      <c r="AG488" s="13">
        <f t="shared" si="30"/>
        <v>0.5</v>
      </c>
      <c r="AH488" s="14">
        <v>26.6</v>
      </c>
      <c r="AI488" s="14">
        <v>31.5</v>
      </c>
      <c r="AJ488" s="14">
        <v>23.2</v>
      </c>
      <c r="AK488" s="21">
        <v>5.4833333333000001</v>
      </c>
      <c r="AL488" s="21">
        <v>1.6666666699999999E-2</v>
      </c>
      <c r="AM488" s="21">
        <v>0</v>
      </c>
      <c r="AN488" s="21">
        <v>5.5</v>
      </c>
      <c r="AQ488" s="18" t="str">
        <f t="shared" si="31"/>
        <v xml:space="preserve"> </v>
      </c>
    </row>
    <row r="489" spans="1:44" x14ac:dyDescent="0.2">
      <c r="A489" s="12" t="s">
        <v>175</v>
      </c>
      <c r="B489" s="12" t="s">
        <v>2307</v>
      </c>
      <c r="C489" s="12" t="s">
        <v>162</v>
      </c>
      <c r="D489" s="12" t="s">
        <v>178</v>
      </c>
      <c r="E489">
        <v>44</v>
      </c>
      <c r="F489">
        <v>2</v>
      </c>
      <c r="G489">
        <v>15</v>
      </c>
      <c r="H489">
        <v>-13</v>
      </c>
      <c r="I489">
        <v>12</v>
      </c>
      <c r="J489">
        <v>6</v>
      </c>
      <c r="K489">
        <v>0</v>
      </c>
      <c r="L489">
        <v>0</v>
      </c>
      <c r="M489" s="13">
        <f t="shared" si="28"/>
        <v>0</v>
      </c>
      <c r="N489" s="14">
        <v>29.2</v>
      </c>
      <c r="O489" s="14">
        <v>33.299999999999997</v>
      </c>
      <c r="P489" s="14">
        <v>26.4</v>
      </c>
      <c r="Q489" s="21">
        <v>19.266666666700001</v>
      </c>
      <c r="R489" s="21">
        <v>3.1333333333</v>
      </c>
      <c r="S489" s="21">
        <v>2.2000000000000002</v>
      </c>
      <c r="T489" s="21">
        <v>24.633333333300001</v>
      </c>
      <c r="W489" s="18" t="str">
        <f t="shared" si="29"/>
        <v xml:space="preserve"> </v>
      </c>
      <c r="Y489">
        <v>38</v>
      </c>
      <c r="Z489">
        <v>2</v>
      </c>
      <c r="AA489">
        <v>9</v>
      </c>
      <c r="AB489">
        <v>-9</v>
      </c>
      <c r="AC489">
        <v>38</v>
      </c>
      <c r="AD489">
        <v>19</v>
      </c>
      <c r="AE489">
        <v>0</v>
      </c>
      <c r="AF489">
        <v>0</v>
      </c>
      <c r="AG489" s="13">
        <f t="shared" si="30"/>
        <v>0</v>
      </c>
      <c r="AH489" s="14">
        <v>28.6</v>
      </c>
      <c r="AI489" s="14">
        <v>33</v>
      </c>
      <c r="AJ489" s="14">
        <v>25.5</v>
      </c>
      <c r="AK489" s="21">
        <v>19.483333333299999</v>
      </c>
      <c r="AL489" s="21">
        <v>2.5499999999999998</v>
      </c>
      <c r="AM489" s="21">
        <v>2.5499999999999998</v>
      </c>
      <c r="AN489" s="21">
        <v>24.6</v>
      </c>
      <c r="AQ489" s="18" t="str">
        <f t="shared" si="31"/>
        <v xml:space="preserve"> </v>
      </c>
    </row>
    <row r="490" spans="1:44" x14ac:dyDescent="0.2">
      <c r="A490" s="12" t="s">
        <v>1104</v>
      </c>
      <c r="B490" s="12" t="s">
        <v>2310</v>
      </c>
      <c r="C490" t="s">
        <v>223</v>
      </c>
      <c r="D490" s="12" t="s">
        <v>170</v>
      </c>
      <c r="E490">
        <v>35</v>
      </c>
      <c r="F490">
        <v>5</v>
      </c>
      <c r="G490">
        <v>4</v>
      </c>
      <c r="H490">
        <v>1</v>
      </c>
      <c r="I490">
        <v>28</v>
      </c>
      <c r="J490">
        <v>8</v>
      </c>
      <c r="K490">
        <v>123</v>
      </c>
      <c r="L490">
        <v>114</v>
      </c>
      <c r="M490" s="13">
        <f t="shared" si="28"/>
        <v>0.51898734177215189</v>
      </c>
      <c r="N490" s="14">
        <v>27.3</v>
      </c>
      <c r="O490" s="14">
        <v>32.5</v>
      </c>
      <c r="P490" s="14">
        <v>23.8</v>
      </c>
      <c r="Q490" s="21">
        <v>9.2833333332999999</v>
      </c>
      <c r="R490" s="21">
        <v>6.6666666700000002E-2</v>
      </c>
      <c r="S490" s="21">
        <v>1.8833333333</v>
      </c>
      <c r="T490" s="21">
        <v>11.25</v>
      </c>
      <c r="W490" s="18" t="str">
        <f t="shared" si="29"/>
        <v xml:space="preserve"> </v>
      </c>
      <c r="Y490">
        <v>36</v>
      </c>
      <c r="Z490">
        <v>4</v>
      </c>
      <c r="AA490">
        <v>5</v>
      </c>
      <c r="AB490">
        <v>-1</v>
      </c>
      <c r="AC490">
        <v>19</v>
      </c>
      <c r="AD490">
        <v>8</v>
      </c>
      <c r="AE490">
        <v>133</v>
      </c>
      <c r="AF490">
        <v>127</v>
      </c>
      <c r="AG490" s="13">
        <f t="shared" si="30"/>
        <v>0.5115384615384615</v>
      </c>
      <c r="AH490" s="14">
        <v>27.1</v>
      </c>
      <c r="AI490" s="14">
        <v>31.4</v>
      </c>
      <c r="AJ490" s="14">
        <v>24.1</v>
      </c>
      <c r="AK490" s="21">
        <v>9.3333333333000006</v>
      </c>
      <c r="AL490" s="21">
        <v>0.1</v>
      </c>
      <c r="AM490" s="21">
        <v>1.8166666667</v>
      </c>
      <c r="AN490" s="21">
        <v>11.266666666700001</v>
      </c>
      <c r="AQ490" s="18" t="str">
        <f t="shared" si="31"/>
        <v xml:space="preserve"> </v>
      </c>
    </row>
    <row r="491" spans="1:44" x14ac:dyDescent="0.2">
      <c r="A491" s="12" t="s">
        <v>365</v>
      </c>
      <c r="B491" s="12" t="s">
        <v>2314</v>
      </c>
      <c r="C491" t="s">
        <v>330</v>
      </c>
      <c r="D491" s="12" t="s">
        <v>170</v>
      </c>
      <c r="E491">
        <v>41</v>
      </c>
      <c r="F491">
        <v>14</v>
      </c>
      <c r="G491">
        <v>16</v>
      </c>
      <c r="H491">
        <v>14</v>
      </c>
      <c r="I491">
        <v>12</v>
      </c>
      <c r="J491">
        <v>6</v>
      </c>
      <c r="K491">
        <v>85</v>
      </c>
      <c r="L491">
        <v>117</v>
      </c>
      <c r="M491" s="13">
        <f t="shared" si="28"/>
        <v>0.42079207920792078</v>
      </c>
      <c r="N491" s="14">
        <v>28.7</v>
      </c>
      <c r="O491" s="14">
        <v>33.299999999999997</v>
      </c>
      <c r="P491" s="14">
        <v>25.6</v>
      </c>
      <c r="Q491" s="21">
        <v>14.9666666667</v>
      </c>
      <c r="R491" s="21">
        <v>2.5666666666999998</v>
      </c>
      <c r="S491" s="21">
        <v>8.3333333300000006E-2</v>
      </c>
      <c r="T491" s="21">
        <v>17.633333333300001</v>
      </c>
      <c r="U491">
        <v>2</v>
      </c>
      <c r="V491">
        <v>0</v>
      </c>
      <c r="W491" s="18">
        <f t="shared" si="29"/>
        <v>0</v>
      </c>
      <c r="X491">
        <v>0</v>
      </c>
      <c r="Y491">
        <v>41</v>
      </c>
      <c r="Z491">
        <v>10</v>
      </c>
      <c r="AA491">
        <v>23</v>
      </c>
      <c r="AB491">
        <v>6</v>
      </c>
      <c r="AC491">
        <v>14</v>
      </c>
      <c r="AD491">
        <v>7</v>
      </c>
      <c r="AE491">
        <v>109</v>
      </c>
      <c r="AF491">
        <v>141</v>
      </c>
      <c r="AG491" s="13">
        <f t="shared" si="30"/>
        <v>0.436</v>
      </c>
      <c r="AH491" s="14">
        <v>29</v>
      </c>
      <c r="AI491" s="14">
        <v>33.4</v>
      </c>
      <c r="AJ491" s="14">
        <v>26.1</v>
      </c>
      <c r="AK491" s="21">
        <v>14.9</v>
      </c>
      <c r="AL491" s="21">
        <v>2.0833333333000001</v>
      </c>
      <c r="AM491" s="21">
        <v>3.3333333300000004E-2</v>
      </c>
      <c r="AN491" s="21">
        <v>17.0333333333</v>
      </c>
      <c r="AO491">
        <v>1</v>
      </c>
      <c r="AP491">
        <v>0</v>
      </c>
      <c r="AQ491" s="18">
        <f t="shared" si="31"/>
        <v>0</v>
      </c>
      <c r="AR491">
        <v>0</v>
      </c>
    </row>
    <row r="492" spans="1:44" x14ac:dyDescent="0.2">
      <c r="A492" s="12" t="s">
        <v>2317</v>
      </c>
      <c r="B492" s="12" t="s">
        <v>2318</v>
      </c>
      <c r="C492" t="s">
        <v>382</v>
      </c>
      <c r="D492" s="12" t="s">
        <v>170</v>
      </c>
      <c r="E492">
        <v>34</v>
      </c>
      <c r="F492">
        <v>4</v>
      </c>
      <c r="G492">
        <v>2</v>
      </c>
      <c r="H492">
        <v>-2</v>
      </c>
      <c r="I492">
        <v>10</v>
      </c>
      <c r="J492">
        <v>5</v>
      </c>
      <c r="K492">
        <v>291</v>
      </c>
      <c r="L492">
        <v>185</v>
      </c>
      <c r="M492" s="13">
        <f t="shared" si="28"/>
        <v>0.6113445378151261</v>
      </c>
      <c r="N492" s="14">
        <v>28.1</v>
      </c>
      <c r="O492" s="14">
        <v>32.6</v>
      </c>
      <c r="P492" s="14">
        <v>25.1</v>
      </c>
      <c r="Q492" s="21">
        <v>10.1166666667</v>
      </c>
      <c r="R492" s="21">
        <v>0.05</v>
      </c>
      <c r="S492" s="21">
        <v>1.55</v>
      </c>
      <c r="T492" s="21">
        <v>11.733333333299999</v>
      </c>
      <c r="W492" s="18" t="str">
        <f t="shared" si="29"/>
        <v xml:space="preserve"> </v>
      </c>
      <c r="Y492">
        <v>35</v>
      </c>
      <c r="Z492">
        <v>3</v>
      </c>
      <c r="AA492">
        <v>4</v>
      </c>
      <c r="AB492">
        <v>2</v>
      </c>
      <c r="AC492">
        <v>8</v>
      </c>
      <c r="AD492">
        <v>3</v>
      </c>
      <c r="AE492">
        <v>275</v>
      </c>
      <c r="AF492">
        <v>201</v>
      </c>
      <c r="AG492" s="13">
        <f t="shared" si="30"/>
        <v>0.57773109243697474</v>
      </c>
      <c r="AH492" s="14">
        <v>27.4</v>
      </c>
      <c r="AI492" s="14">
        <v>31.7</v>
      </c>
      <c r="AJ492" s="14">
        <v>24.6</v>
      </c>
      <c r="AK492" s="21">
        <v>9.65</v>
      </c>
      <c r="AL492" s="21">
        <v>8.3333333300000006E-2</v>
      </c>
      <c r="AM492" s="21">
        <v>1.6833333333</v>
      </c>
      <c r="AN492" s="21">
        <v>11.45</v>
      </c>
      <c r="AQ492" s="18" t="str">
        <f t="shared" si="31"/>
        <v xml:space="preserve"> </v>
      </c>
    </row>
    <row r="493" spans="1:44" x14ac:dyDescent="0.2">
      <c r="A493" s="12" t="s">
        <v>2321</v>
      </c>
      <c r="B493" s="12" t="s">
        <v>2322</v>
      </c>
      <c r="C493" t="s">
        <v>147</v>
      </c>
      <c r="D493" s="12" t="s">
        <v>170</v>
      </c>
      <c r="E493">
        <v>29</v>
      </c>
      <c r="F493">
        <v>11</v>
      </c>
      <c r="G493">
        <v>22</v>
      </c>
      <c r="H493">
        <v>8</v>
      </c>
      <c r="I493">
        <v>32</v>
      </c>
      <c r="J493">
        <v>16</v>
      </c>
      <c r="K493">
        <v>163</v>
      </c>
      <c r="L493">
        <v>142</v>
      </c>
      <c r="M493" s="13">
        <f t="shared" si="28"/>
        <v>0.53442622950819674</v>
      </c>
      <c r="N493" s="14">
        <v>29</v>
      </c>
      <c r="O493" s="14">
        <v>33.5</v>
      </c>
      <c r="P493" s="14">
        <v>26</v>
      </c>
      <c r="Q493" s="21">
        <v>15.733333333299999</v>
      </c>
      <c r="R493" s="21">
        <v>4.6333333332999995</v>
      </c>
      <c r="S493" s="21">
        <v>1.6666666699999999E-2</v>
      </c>
      <c r="T493" s="21">
        <v>20.383333333300001</v>
      </c>
      <c r="U493">
        <v>4</v>
      </c>
      <c r="V493">
        <v>3</v>
      </c>
      <c r="W493" s="18">
        <f t="shared" si="29"/>
        <v>0.75</v>
      </c>
      <c r="X493">
        <v>1</v>
      </c>
      <c r="Y493">
        <v>31</v>
      </c>
      <c r="Z493">
        <v>12</v>
      </c>
      <c r="AA493">
        <v>27</v>
      </c>
      <c r="AB493">
        <v>2</v>
      </c>
      <c r="AC493">
        <v>30</v>
      </c>
      <c r="AD493">
        <v>15</v>
      </c>
      <c r="AE493">
        <v>140</v>
      </c>
      <c r="AF493">
        <v>176</v>
      </c>
      <c r="AG493" s="13">
        <f t="shared" si="30"/>
        <v>0.44303797468354428</v>
      </c>
      <c r="AH493" s="14">
        <v>29.4</v>
      </c>
      <c r="AI493" s="14">
        <v>33.5</v>
      </c>
      <c r="AJ493" s="14">
        <v>26.6</v>
      </c>
      <c r="AK493" s="21">
        <v>15.1833333333</v>
      </c>
      <c r="AL493" s="21">
        <v>4.5166666666999999</v>
      </c>
      <c r="AM493" s="21">
        <v>3.3333333300000004E-2</v>
      </c>
      <c r="AN493" s="21">
        <v>19.75</v>
      </c>
      <c r="AO493">
        <v>1</v>
      </c>
      <c r="AP493">
        <v>0</v>
      </c>
      <c r="AQ493" s="18">
        <f t="shared" si="31"/>
        <v>0</v>
      </c>
      <c r="AR493">
        <v>0</v>
      </c>
    </row>
    <row r="494" spans="1:44" x14ac:dyDescent="0.2">
      <c r="A494" s="12" t="s">
        <v>599</v>
      </c>
      <c r="B494" s="12" t="s">
        <v>2327</v>
      </c>
      <c r="C494" t="s">
        <v>330</v>
      </c>
      <c r="D494" s="12" t="s">
        <v>170</v>
      </c>
      <c r="E494">
        <v>16</v>
      </c>
      <c r="F494">
        <v>1</v>
      </c>
      <c r="G494">
        <v>2</v>
      </c>
      <c r="H494">
        <v>-3</v>
      </c>
      <c r="I494">
        <v>6</v>
      </c>
      <c r="J494">
        <v>3</v>
      </c>
      <c r="K494">
        <v>23</v>
      </c>
      <c r="L494">
        <v>16</v>
      </c>
      <c r="M494" s="13">
        <f t="shared" si="28"/>
        <v>0.58974358974358976</v>
      </c>
      <c r="N494" s="14">
        <v>25.5</v>
      </c>
      <c r="O494" s="14">
        <v>31.7</v>
      </c>
      <c r="P494" s="14">
        <v>21.2</v>
      </c>
      <c r="Q494" s="21">
        <v>6.4333333333000002</v>
      </c>
      <c r="R494" s="21">
        <v>0</v>
      </c>
      <c r="S494" s="21">
        <v>0</v>
      </c>
      <c r="T494" s="21">
        <v>6.4333333333000002</v>
      </c>
      <c r="W494" s="18" t="str">
        <f t="shared" si="29"/>
        <v xml:space="preserve"> </v>
      </c>
      <c r="Y494">
        <v>16</v>
      </c>
      <c r="Z494">
        <v>2</v>
      </c>
      <c r="AA494">
        <v>0</v>
      </c>
      <c r="AB494">
        <v>-1</v>
      </c>
      <c r="AC494">
        <v>17</v>
      </c>
      <c r="AD494">
        <v>3</v>
      </c>
      <c r="AE494">
        <v>22</v>
      </c>
      <c r="AF494">
        <v>35</v>
      </c>
      <c r="AG494" s="13">
        <f t="shared" si="30"/>
        <v>0.38596491228070173</v>
      </c>
      <c r="AH494" s="14">
        <v>25.5</v>
      </c>
      <c r="AI494" s="14">
        <v>30.9</v>
      </c>
      <c r="AJ494" s="14">
        <v>21.8</v>
      </c>
      <c r="AK494" s="21">
        <v>6.9833333333000001</v>
      </c>
      <c r="AL494" s="21">
        <v>0.1</v>
      </c>
      <c r="AM494" s="21">
        <v>0</v>
      </c>
      <c r="AN494" s="21">
        <v>7.0833333332999997</v>
      </c>
      <c r="AQ494" s="18" t="str">
        <f t="shared" si="31"/>
        <v xml:space="preserve"> </v>
      </c>
    </row>
    <row r="495" spans="1:44" x14ac:dyDescent="0.2">
      <c r="A495" s="12" t="s">
        <v>743</v>
      </c>
      <c r="B495" s="12" t="s">
        <v>2327</v>
      </c>
      <c r="C495" t="s">
        <v>271</v>
      </c>
      <c r="D495" s="12" t="s">
        <v>156</v>
      </c>
      <c r="E495">
        <v>24</v>
      </c>
      <c r="F495">
        <v>1</v>
      </c>
      <c r="G495">
        <v>3</v>
      </c>
      <c r="H495">
        <v>1</v>
      </c>
      <c r="I495">
        <v>34</v>
      </c>
      <c r="J495">
        <v>9</v>
      </c>
      <c r="K495">
        <v>1</v>
      </c>
      <c r="L495">
        <v>2</v>
      </c>
      <c r="M495" s="13">
        <f t="shared" si="28"/>
        <v>0.33333333333333331</v>
      </c>
      <c r="N495" s="14">
        <v>27.9</v>
      </c>
      <c r="O495" s="14">
        <v>32.799999999999997</v>
      </c>
      <c r="P495" s="14">
        <v>24.6</v>
      </c>
      <c r="Q495" s="21">
        <v>10.483333333299999</v>
      </c>
      <c r="R495" s="21">
        <v>1.5</v>
      </c>
      <c r="S495" s="21">
        <v>0.1</v>
      </c>
      <c r="T495" s="21">
        <v>12.1</v>
      </c>
      <c r="U495">
        <v>1</v>
      </c>
      <c r="V495">
        <v>0</v>
      </c>
      <c r="W495" s="18">
        <f t="shared" si="29"/>
        <v>0</v>
      </c>
      <c r="X495">
        <v>0</v>
      </c>
      <c r="Y495">
        <v>33</v>
      </c>
      <c r="Z495">
        <v>4</v>
      </c>
      <c r="AA495">
        <v>7</v>
      </c>
      <c r="AB495">
        <v>-8</v>
      </c>
      <c r="AC495">
        <v>33</v>
      </c>
      <c r="AD495">
        <v>12</v>
      </c>
      <c r="AE495">
        <v>1</v>
      </c>
      <c r="AF495">
        <v>3</v>
      </c>
      <c r="AG495" s="13">
        <f t="shared" si="30"/>
        <v>0.25</v>
      </c>
      <c r="AH495" s="14">
        <v>27.8</v>
      </c>
      <c r="AI495" s="14">
        <v>32.799999999999997</v>
      </c>
      <c r="AJ495" s="14">
        <v>24.5</v>
      </c>
      <c r="AK495" s="21">
        <v>10.45</v>
      </c>
      <c r="AL495" s="21">
        <v>0.93333333330000001</v>
      </c>
      <c r="AM495" s="21">
        <v>0.1333333333</v>
      </c>
      <c r="AN495" s="21">
        <v>11.5333333333</v>
      </c>
      <c r="AO495">
        <v>0</v>
      </c>
      <c r="AP495">
        <v>0</v>
      </c>
      <c r="AQ495" s="18" t="str">
        <f t="shared" si="31"/>
        <v xml:space="preserve"> </v>
      </c>
      <c r="AR495">
        <v>0</v>
      </c>
    </row>
    <row r="496" spans="1:44" x14ac:dyDescent="0.2">
      <c r="A496" s="12" t="s">
        <v>599</v>
      </c>
      <c r="B496" s="12" t="s">
        <v>2332</v>
      </c>
      <c r="C496" t="s">
        <v>338</v>
      </c>
      <c r="D496" s="12" t="s">
        <v>123</v>
      </c>
      <c r="E496">
        <v>41</v>
      </c>
      <c r="F496">
        <v>10</v>
      </c>
      <c r="G496">
        <v>12</v>
      </c>
      <c r="H496">
        <v>18</v>
      </c>
      <c r="I496">
        <v>38</v>
      </c>
      <c r="J496">
        <v>18</v>
      </c>
      <c r="K496">
        <v>2</v>
      </c>
      <c r="L496">
        <v>7</v>
      </c>
      <c r="M496" s="13">
        <f t="shared" si="28"/>
        <v>0.22222222222222221</v>
      </c>
      <c r="N496" s="14">
        <v>29.6</v>
      </c>
      <c r="O496" s="14">
        <v>33.700000000000003</v>
      </c>
      <c r="P496" s="14">
        <v>26.9</v>
      </c>
      <c r="Q496" s="21">
        <v>13.8666666667</v>
      </c>
      <c r="R496" s="21">
        <v>0.4</v>
      </c>
      <c r="S496" s="21">
        <v>1.6166666667</v>
      </c>
      <c r="T496" s="21">
        <v>15.9</v>
      </c>
      <c r="U496">
        <v>1</v>
      </c>
      <c r="V496">
        <v>0</v>
      </c>
      <c r="W496" s="18">
        <f t="shared" si="29"/>
        <v>0</v>
      </c>
      <c r="X496">
        <v>0</v>
      </c>
      <c r="Y496">
        <v>41</v>
      </c>
      <c r="Z496">
        <v>15</v>
      </c>
      <c r="AA496">
        <v>16</v>
      </c>
      <c r="AB496">
        <v>18</v>
      </c>
      <c r="AC496">
        <v>26</v>
      </c>
      <c r="AD496">
        <v>13</v>
      </c>
      <c r="AE496">
        <v>4</v>
      </c>
      <c r="AF496">
        <v>10</v>
      </c>
      <c r="AG496" s="13">
        <f t="shared" si="30"/>
        <v>0.2857142857142857</v>
      </c>
      <c r="AH496" s="14">
        <v>29</v>
      </c>
      <c r="AI496" s="14">
        <v>33.299999999999997</v>
      </c>
      <c r="AJ496" s="14">
        <v>26.2</v>
      </c>
      <c r="AK496" s="21">
        <v>13.9</v>
      </c>
      <c r="AL496" s="21">
        <v>0.58333333330000003</v>
      </c>
      <c r="AM496" s="21">
        <v>1.4666666667000001</v>
      </c>
      <c r="AN496" s="21">
        <v>15.983333333299999</v>
      </c>
      <c r="AO496">
        <v>5</v>
      </c>
      <c r="AP496">
        <v>1</v>
      </c>
      <c r="AQ496" s="18">
        <f t="shared" si="31"/>
        <v>0.2</v>
      </c>
      <c r="AR496">
        <v>0</v>
      </c>
    </row>
    <row r="497" spans="1:44" x14ac:dyDescent="0.2">
      <c r="A497" s="12" t="s">
        <v>2335</v>
      </c>
      <c r="B497" s="12" t="s">
        <v>2336</v>
      </c>
      <c r="C497" t="s">
        <v>122</v>
      </c>
      <c r="D497" s="12" t="s">
        <v>178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s="13">
        <f t="shared" si="28"/>
        <v>0</v>
      </c>
      <c r="N497" s="14">
        <v>0</v>
      </c>
      <c r="O497" s="14">
        <v>0</v>
      </c>
      <c r="P497" s="14">
        <v>0</v>
      </c>
      <c r="Q497" s="21">
        <v>0</v>
      </c>
      <c r="R497" s="21">
        <v>0</v>
      </c>
      <c r="S497" s="21">
        <v>0</v>
      </c>
      <c r="T497" s="21">
        <v>0</v>
      </c>
      <c r="W497" s="18" t="str">
        <f t="shared" si="29"/>
        <v xml:space="preserve"> </v>
      </c>
      <c r="Y497">
        <v>1</v>
      </c>
      <c r="Z497">
        <v>0</v>
      </c>
      <c r="AA497">
        <v>0</v>
      </c>
      <c r="AB497">
        <v>2</v>
      </c>
      <c r="AC497">
        <v>2</v>
      </c>
      <c r="AD497">
        <v>1</v>
      </c>
      <c r="AE497">
        <v>0</v>
      </c>
      <c r="AF497">
        <v>0</v>
      </c>
      <c r="AG497" s="13">
        <f t="shared" si="30"/>
        <v>0</v>
      </c>
      <c r="AH497" s="14">
        <v>26.9</v>
      </c>
      <c r="AI497" s="14">
        <v>30.2</v>
      </c>
      <c r="AJ497" s="14">
        <v>24.7</v>
      </c>
      <c r="AK497" s="21">
        <v>12.4</v>
      </c>
      <c r="AL497" s="21">
        <v>0</v>
      </c>
      <c r="AM497" s="21">
        <v>0.95</v>
      </c>
      <c r="AN497" s="21">
        <v>13.35</v>
      </c>
      <c r="AQ497" s="18" t="str">
        <f t="shared" si="31"/>
        <v xml:space="preserve"> </v>
      </c>
    </row>
    <row r="498" spans="1:44" x14ac:dyDescent="0.2">
      <c r="A498" s="12" t="s">
        <v>1247</v>
      </c>
      <c r="B498" s="12" t="s">
        <v>2338</v>
      </c>
      <c r="C498" t="s">
        <v>131</v>
      </c>
      <c r="D498" s="12" t="s">
        <v>178</v>
      </c>
      <c r="E498">
        <v>25</v>
      </c>
      <c r="F498">
        <v>0</v>
      </c>
      <c r="G498">
        <v>4</v>
      </c>
      <c r="H498">
        <v>2</v>
      </c>
      <c r="I498">
        <v>10</v>
      </c>
      <c r="J498">
        <v>5</v>
      </c>
      <c r="K498">
        <v>0</v>
      </c>
      <c r="L498">
        <v>0</v>
      </c>
      <c r="M498" s="13">
        <f t="shared" si="28"/>
        <v>0</v>
      </c>
      <c r="N498" s="14">
        <v>28.6</v>
      </c>
      <c r="O498" s="14">
        <v>32.9</v>
      </c>
      <c r="P498" s="14">
        <v>25.7</v>
      </c>
      <c r="Q498" s="21">
        <v>16.2</v>
      </c>
      <c r="R498" s="21">
        <v>0.58333333330000003</v>
      </c>
      <c r="S498" s="21">
        <v>2.2166666667000001</v>
      </c>
      <c r="T498" s="21">
        <v>19</v>
      </c>
      <c r="W498" s="18" t="str">
        <f t="shared" si="29"/>
        <v xml:space="preserve"> </v>
      </c>
      <c r="Y498">
        <v>19</v>
      </c>
      <c r="Z498">
        <v>0</v>
      </c>
      <c r="AA498">
        <v>2</v>
      </c>
      <c r="AB498">
        <v>-4</v>
      </c>
      <c r="AC498">
        <v>6</v>
      </c>
      <c r="AD498">
        <v>3</v>
      </c>
      <c r="AE498">
        <v>0</v>
      </c>
      <c r="AF498">
        <v>0</v>
      </c>
      <c r="AG498" s="13">
        <f t="shared" si="30"/>
        <v>0</v>
      </c>
      <c r="AH498" s="14">
        <v>28.9</v>
      </c>
      <c r="AI498" s="14">
        <v>33.4</v>
      </c>
      <c r="AJ498" s="14">
        <v>25.8</v>
      </c>
      <c r="AK498" s="21">
        <v>16.4666666667</v>
      </c>
      <c r="AL498" s="21">
        <v>0.36666666670000003</v>
      </c>
      <c r="AM498" s="21">
        <v>2.4833333333000001</v>
      </c>
      <c r="AN498" s="21">
        <v>19.350000000000001</v>
      </c>
      <c r="AQ498" s="18" t="str">
        <f t="shared" si="31"/>
        <v xml:space="preserve"> </v>
      </c>
    </row>
    <row r="499" spans="1:44" x14ac:dyDescent="0.2">
      <c r="A499" s="12" t="s">
        <v>2276</v>
      </c>
      <c r="B499" s="12" t="s">
        <v>2341</v>
      </c>
      <c r="C499" t="s">
        <v>367</v>
      </c>
      <c r="D499" s="12" t="s">
        <v>178</v>
      </c>
      <c r="E499">
        <v>41</v>
      </c>
      <c r="F499">
        <v>4</v>
      </c>
      <c r="G499">
        <v>16</v>
      </c>
      <c r="H499">
        <v>8</v>
      </c>
      <c r="I499">
        <v>14</v>
      </c>
      <c r="J499">
        <v>7</v>
      </c>
      <c r="K499">
        <v>0</v>
      </c>
      <c r="L499">
        <v>0</v>
      </c>
      <c r="M499" s="13">
        <f t="shared" si="28"/>
        <v>0</v>
      </c>
      <c r="N499" s="14">
        <v>28.8</v>
      </c>
      <c r="O499" s="14">
        <v>33.1</v>
      </c>
      <c r="P499" s="14">
        <v>25.9</v>
      </c>
      <c r="Q499" s="21">
        <v>18.483333333299999</v>
      </c>
      <c r="R499" s="21">
        <v>4.2666666666999999</v>
      </c>
      <c r="S499" s="21">
        <v>2.5</v>
      </c>
      <c r="T499" s="21">
        <v>25.266666666700001</v>
      </c>
      <c r="U499">
        <v>0</v>
      </c>
      <c r="V499">
        <v>0</v>
      </c>
      <c r="W499" s="18" t="str">
        <f t="shared" si="29"/>
        <v xml:space="preserve"> </v>
      </c>
      <c r="X499">
        <v>0</v>
      </c>
      <c r="Y499">
        <v>40</v>
      </c>
      <c r="Z499">
        <v>3</v>
      </c>
      <c r="AA499">
        <v>20</v>
      </c>
      <c r="AB499">
        <v>4</v>
      </c>
      <c r="AC499">
        <v>20</v>
      </c>
      <c r="AD499">
        <v>6</v>
      </c>
      <c r="AE499">
        <v>0</v>
      </c>
      <c r="AF499">
        <v>0</v>
      </c>
      <c r="AG499" s="13">
        <f t="shared" si="30"/>
        <v>0</v>
      </c>
      <c r="AH499" s="14">
        <v>28.8</v>
      </c>
      <c r="AI499" s="14">
        <v>33.1</v>
      </c>
      <c r="AJ499" s="14">
        <v>25.9</v>
      </c>
      <c r="AK499" s="21">
        <v>18.2</v>
      </c>
      <c r="AL499" s="21">
        <v>4.4833333333000001</v>
      </c>
      <c r="AM499" s="21">
        <v>2.4833333333000001</v>
      </c>
      <c r="AN499" s="21">
        <v>25.183333333299998</v>
      </c>
      <c r="AO499">
        <v>1</v>
      </c>
      <c r="AP499">
        <v>1</v>
      </c>
      <c r="AQ499" s="18">
        <f t="shared" si="31"/>
        <v>1</v>
      </c>
      <c r="AR499">
        <v>1</v>
      </c>
    </row>
    <row r="500" spans="1:44" x14ac:dyDescent="0.2">
      <c r="A500" s="12" t="s">
        <v>524</v>
      </c>
      <c r="B500" s="12" t="s">
        <v>2345</v>
      </c>
      <c r="C500" t="s">
        <v>610</v>
      </c>
      <c r="D500" s="12" t="s">
        <v>123</v>
      </c>
      <c r="E500">
        <v>41</v>
      </c>
      <c r="F500">
        <v>15</v>
      </c>
      <c r="G500">
        <v>13</v>
      </c>
      <c r="H500">
        <v>2</v>
      </c>
      <c r="I500">
        <v>12</v>
      </c>
      <c r="J500">
        <v>6</v>
      </c>
      <c r="K500">
        <v>88</v>
      </c>
      <c r="L500">
        <v>79</v>
      </c>
      <c r="M500" s="13">
        <f t="shared" si="28"/>
        <v>0.52694610778443118</v>
      </c>
      <c r="N500" s="14">
        <v>30</v>
      </c>
      <c r="O500" s="14">
        <v>33.5</v>
      </c>
      <c r="P500" s="14">
        <v>27.6</v>
      </c>
      <c r="Q500" s="21">
        <v>15.1</v>
      </c>
      <c r="R500" s="21">
        <v>4.0333333332999999</v>
      </c>
      <c r="S500" s="21">
        <v>1.8666666667</v>
      </c>
      <c r="T500" s="21">
        <v>21.0333333333</v>
      </c>
      <c r="U500">
        <v>7</v>
      </c>
      <c r="V500">
        <v>3</v>
      </c>
      <c r="W500" s="18">
        <f t="shared" si="29"/>
        <v>0.42857142857142855</v>
      </c>
      <c r="X500">
        <v>1</v>
      </c>
      <c r="Y500">
        <v>41</v>
      </c>
      <c r="Z500">
        <v>18</v>
      </c>
      <c r="AA500">
        <v>24</v>
      </c>
      <c r="AB500">
        <v>-2</v>
      </c>
      <c r="AC500">
        <v>6</v>
      </c>
      <c r="AD500">
        <v>3</v>
      </c>
      <c r="AE500">
        <v>75</v>
      </c>
      <c r="AF500">
        <v>66</v>
      </c>
      <c r="AG500" s="13">
        <f t="shared" si="30"/>
        <v>0.53191489361702127</v>
      </c>
      <c r="AH500" s="14">
        <v>29.6</v>
      </c>
      <c r="AI500" s="14">
        <v>33.6</v>
      </c>
      <c r="AJ500" s="14">
        <v>27</v>
      </c>
      <c r="AK500" s="21">
        <v>15.4</v>
      </c>
      <c r="AL500" s="21">
        <v>3.1833333333000002</v>
      </c>
      <c r="AM500" s="21">
        <v>1.4</v>
      </c>
      <c r="AN500" s="21">
        <v>20</v>
      </c>
      <c r="AO500">
        <v>4</v>
      </c>
      <c r="AP500">
        <v>2</v>
      </c>
      <c r="AQ500" s="18">
        <f t="shared" si="31"/>
        <v>0.5</v>
      </c>
      <c r="AR500">
        <v>2</v>
      </c>
    </row>
    <row r="501" spans="1:44" x14ac:dyDescent="0.2">
      <c r="A501" s="12" t="s">
        <v>524</v>
      </c>
      <c r="B501" s="12" t="s">
        <v>2348</v>
      </c>
      <c r="C501" t="s">
        <v>192</v>
      </c>
      <c r="D501" s="12" t="s">
        <v>156</v>
      </c>
      <c r="E501">
        <v>28</v>
      </c>
      <c r="F501">
        <v>6</v>
      </c>
      <c r="G501">
        <v>10</v>
      </c>
      <c r="H501">
        <v>7</v>
      </c>
      <c r="I501">
        <v>44</v>
      </c>
      <c r="J501">
        <v>9</v>
      </c>
      <c r="K501">
        <v>5</v>
      </c>
      <c r="L501">
        <v>4</v>
      </c>
      <c r="M501" s="13">
        <f t="shared" si="28"/>
        <v>0.55555555555555558</v>
      </c>
      <c r="N501" s="14">
        <v>27.3</v>
      </c>
      <c r="O501" s="14">
        <v>32.299999999999997</v>
      </c>
      <c r="P501" s="14">
        <v>23.8</v>
      </c>
      <c r="Q501" s="21">
        <v>10.666666666699999</v>
      </c>
      <c r="R501" s="21">
        <v>1.7833333332999999</v>
      </c>
      <c r="S501" s="21">
        <v>1.6666666699999999E-2</v>
      </c>
      <c r="T501" s="21">
        <v>12.483333333299999</v>
      </c>
      <c r="W501" s="18" t="str">
        <f t="shared" si="29"/>
        <v xml:space="preserve"> </v>
      </c>
      <c r="Y501">
        <v>34</v>
      </c>
      <c r="Z501">
        <v>5</v>
      </c>
      <c r="AA501">
        <v>8</v>
      </c>
      <c r="AB501">
        <v>4</v>
      </c>
      <c r="AC501">
        <v>57</v>
      </c>
      <c r="AD501">
        <v>13</v>
      </c>
      <c r="AE501">
        <v>2</v>
      </c>
      <c r="AF501">
        <v>4</v>
      </c>
      <c r="AG501" s="13">
        <f t="shared" si="30"/>
        <v>0.33333333333333331</v>
      </c>
      <c r="AH501" s="14">
        <v>28</v>
      </c>
      <c r="AI501" s="14">
        <v>32.9</v>
      </c>
      <c r="AJ501" s="14">
        <v>24.8</v>
      </c>
      <c r="AK501" s="21">
        <v>10.483333333299999</v>
      </c>
      <c r="AL501" s="21">
        <v>1.6666666667000001</v>
      </c>
      <c r="AM501" s="21">
        <v>0</v>
      </c>
      <c r="AN501" s="21">
        <v>12.166666666699999</v>
      </c>
      <c r="AQ501" s="18" t="str">
        <f t="shared" si="31"/>
        <v xml:space="preserve"> </v>
      </c>
    </row>
    <row r="502" spans="1:44" x14ac:dyDescent="0.2">
      <c r="A502" s="12" t="s">
        <v>336</v>
      </c>
      <c r="B502" s="12" t="s">
        <v>1247</v>
      </c>
      <c r="C502" t="s">
        <v>300</v>
      </c>
      <c r="D502" s="12" t="s">
        <v>156</v>
      </c>
      <c r="E502">
        <v>38</v>
      </c>
      <c r="F502">
        <v>3</v>
      </c>
      <c r="G502">
        <v>3</v>
      </c>
      <c r="H502">
        <v>-11</v>
      </c>
      <c r="I502">
        <v>39</v>
      </c>
      <c r="J502">
        <v>12</v>
      </c>
      <c r="K502">
        <v>1</v>
      </c>
      <c r="L502">
        <v>3</v>
      </c>
      <c r="M502" s="13">
        <f t="shared" si="28"/>
        <v>0.25</v>
      </c>
      <c r="N502" s="14">
        <v>27.7</v>
      </c>
      <c r="O502" s="14">
        <v>32.4</v>
      </c>
      <c r="P502" s="14">
        <v>24.6</v>
      </c>
      <c r="Q502" s="21">
        <v>10.85</v>
      </c>
      <c r="R502" s="21">
        <v>0.41666666670000002</v>
      </c>
      <c r="S502" s="21">
        <v>0.75</v>
      </c>
      <c r="T502" s="21">
        <v>12.0333333333</v>
      </c>
      <c r="U502">
        <v>0</v>
      </c>
      <c r="V502">
        <v>0</v>
      </c>
      <c r="W502" s="18" t="str">
        <f t="shared" si="29"/>
        <v xml:space="preserve"> </v>
      </c>
      <c r="X502">
        <v>0</v>
      </c>
      <c r="Y502">
        <v>41</v>
      </c>
      <c r="Z502">
        <v>5</v>
      </c>
      <c r="AA502">
        <v>3</v>
      </c>
      <c r="AB502">
        <v>0</v>
      </c>
      <c r="AC502">
        <v>51</v>
      </c>
      <c r="AD502">
        <v>14</v>
      </c>
      <c r="AE502">
        <v>2</v>
      </c>
      <c r="AF502">
        <v>3</v>
      </c>
      <c r="AG502" s="13">
        <f t="shared" si="30"/>
        <v>0.4</v>
      </c>
      <c r="AH502" s="14">
        <v>26.9</v>
      </c>
      <c r="AI502" s="14">
        <v>31.5</v>
      </c>
      <c r="AJ502" s="14">
        <v>23.7</v>
      </c>
      <c r="AK502" s="21">
        <v>10.9</v>
      </c>
      <c r="AL502" s="21">
        <v>0.2333333333</v>
      </c>
      <c r="AM502" s="21">
        <v>0.61666666670000003</v>
      </c>
      <c r="AN502" s="21">
        <v>11.766666666700001</v>
      </c>
      <c r="AO502">
        <v>1</v>
      </c>
      <c r="AP502">
        <v>0</v>
      </c>
      <c r="AQ502" s="18">
        <f t="shared" si="31"/>
        <v>0</v>
      </c>
      <c r="AR502">
        <v>0</v>
      </c>
    </row>
    <row r="503" spans="1:44" x14ac:dyDescent="0.2">
      <c r="A503" s="12" t="s">
        <v>458</v>
      </c>
      <c r="B503" s="12" t="s">
        <v>1247</v>
      </c>
      <c r="C503" t="s">
        <v>147</v>
      </c>
      <c r="D503" s="12" t="s">
        <v>178</v>
      </c>
      <c r="E503">
        <v>20</v>
      </c>
      <c r="F503">
        <v>1</v>
      </c>
      <c r="G503">
        <v>8</v>
      </c>
      <c r="H503">
        <v>0</v>
      </c>
      <c r="I503">
        <v>4</v>
      </c>
      <c r="J503">
        <v>2</v>
      </c>
      <c r="K503">
        <v>0</v>
      </c>
      <c r="L503">
        <v>0</v>
      </c>
      <c r="M503" s="13">
        <f t="shared" si="28"/>
        <v>0</v>
      </c>
      <c r="N503" s="14">
        <v>29.8</v>
      </c>
      <c r="O503" s="14">
        <v>33.700000000000003</v>
      </c>
      <c r="P503" s="14">
        <v>27.2</v>
      </c>
      <c r="Q503" s="21">
        <v>18.866666666699999</v>
      </c>
      <c r="R503" s="21">
        <v>3.25</v>
      </c>
      <c r="S503" s="21">
        <v>2.5166666666999999</v>
      </c>
      <c r="T503" s="21">
        <v>24.633333333300001</v>
      </c>
      <c r="W503" s="18" t="str">
        <f t="shared" si="29"/>
        <v xml:space="preserve"> </v>
      </c>
      <c r="Y503">
        <v>19</v>
      </c>
      <c r="Z503">
        <v>2</v>
      </c>
      <c r="AA503">
        <v>4</v>
      </c>
      <c r="AB503">
        <v>-4</v>
      </c>
      <c r="AC503">
        <v>6</v>
      </c>
      <c r="AD503">
        <v>3</v>
      </c>
      <c r="AE503">
        <v>0</v>
      </c>
      <c r="AF503">
        <v>0</v>
      </c>
      <c r="AG503" s="13">
        <f t="shared" si="30"/>
        <v>0</v>
      </c>
      <c r="AH503" s="14">
        <v>29</v>
      </c>
      <c r="AI503" s="14">
        <v>33.299999999999997</v>
      </c>
      <c r="AJ503" s="14">
        <v>26.1</v>
      </c>
      <c r="AK503" s="21">
        <v>18.683333333299998</v>
      </c>
      <c r="AL503" s="21">
        <v>2.7166666667000001</v>
      </c>
      <c r="AM503" s="21">
        <v>3.0833333333000001</v>
      </c>
      <c r="AN503" s="21">
        <v>24.483333333299999</v>
      </c>
      <c r="AQ503" s="18" t="str">
        <f t="shared" si="31"/>
        <v xml:space="preserve"> </v>
      </c>
    </row>
    <row r="504" spans="1:44" x14ac:dyDescent="0.2">
      <c r="A504" s="12" t="s">
        <v>1151</v>
      </c>
      <c r="B504" s="12" t="s">
        <v>2354</v>
      </c>
      <c r="C504" t="s">
        <v>300</v>
      </c>
      <c r="D504" s="12" t="s">
        <v>178</v>
      </c>
      <c r="E504">
        <v>5</v>
      </c>
      <c r="F504">
        <v>0</v>
      </c>
      <c r="G504">
        <v>0</v>
      </c>
      <c r="H504">
        <v>0</v>
      </c>
      <c r="I504">
        <v>4</v>
      </c>
      <c r="J504">
        <v>2</v>
      </c>
      <c r="K504">
        <v>0</v>
      </c>
      <c r="L504">
        <v>0</v>
      </c>
      <c r="M504" s="13">
        <f t="shared" si="28"/>
        <v>0</v>
      </c>
      <c r="N504" s="14">
        <v>28.4</v>
      </c>
      <c r="O504" s="14">
        <v>33</v>
      </c>
      <c r="P504" s="14">
        <v>25.2</v>
      </c>
      <c r="Q504" s="21">
        <v>15.1333333333</v>
      </c>
      <c r="R504" s="21">
        <v>0</v>
      </c>
      <c r="S504" s="21">
        <v>0.05</v>
      </c>
      <c r="T504" s="21">
        <v>15.1833333333</v>
      </c>
      <c r="W504" s="18" t="str">
        <f t="shared" si="29"/>
        <v xml:space="preserve"> </v>
      </c>
      <c r="Y504">
        <v>8</v>
      </c>
      <c r="Z504">
        <v>0</v>
      </c>
      <c r="AA504">
        <v>3</v>
      </c>
      <c r="AB504">
        <v>4</v>
      </c>
      <c r="AC504">
        <v>0</v>
      </c>
      <c r="AD504">
        <v>0</v>
      </c>
      <c r="AE504">
        <v>0</v>
      </c>
      <c r="AF504">
        <v>0</v>
      </c>
      <c r="AG504" s="13">
        <f t="shared" si="30"/>
        <v>0</v>
      </c>
      <c r="AH504" s="14">
        <v>28.6</v>
      </c>
      <c r="AI504" s="14">
        <v>32.700000000000003</v>
      </c>
      <c r="AJ504" s="14">
        <v>25.8</v>
      </c>
      <c r="AK504" s="21">
        <v>15.516666666700001</v>
      </c>
      <c r="AL504" s="21">
        <v>3.3333333300000004E-2</v>
      </c>
      <c r="AM504" s="21">
        <v>0.1</v>
      </c>
      <c r="AN504" s="21">
        <v>15.65</v>
      </c>
      <c r="AQ504" s="18" t="str">
        <f t="shared" si="31"/>
        <v xml:space="preserve"> </v>
      </c>
    </row>
    <row r="505" spans="1:44" x14ac:dyDescent="0.2">
      <c r="A505" s="12" t="s">
        <v>2357</v>
      </c>
      <c r="B505" s="12" t="s">
        <v>2358</v>
      </c>
      <c r="C505" t="s">
        <v>684</v>
      </c>
      <c r="D505" s="12" t="s">
        <v>178</v>
      </c>
      <c r="E505">
        <v>29</v>
      </c>
      <c r="F505">
        <v>6</v>
      </c>
      <c r="G505">
        <v>6</v>
      </c>
      <c r="H505">
        <v>4</v>
      </c>
      <c r="I505">
        <v>6</v>
      </c>
      <c r="J505">
        <v>3</v>
      </c>
      <c r="K505">
        <v>0</v>
      </c>
      <c r="L505">
        <v>0</v>
      </c>
      <c r="M505" s="13">
        <f t="shared" si="28"/>
        <v>0</v>
      </c>
      <c r="N505" s="14">
        <v>27.5</v>
      </c>
      <c r="O505" s="14">
        <v>32.4</v>
      </c>
      <c r="P505" s="14">
        <v>24.2</v>
      </c>
      <c r="Q505" s="21">
        <v>13.6833333333</v>
      </c>
      <c r="R505" s="21">
        <v>2.1333333333</v>
      </c>
      <c r="S505" s="21">
        <v>0.4</v>
      </c>
      <c r="T505" s="21">
        <v>16.25</v>
      </c>
      <c r="W505" s="18" t="str">
        <f t="shared" si="29"/>
        <v xml:space="preserve"> </v>
      </c>
      <c r="Y505">
        <v>32</v>
      </c>
      <c r="Z505">
        <v>5</v>
      </c>
      <c r="AA505">
        <v>5</v>
      </c>
      <c r="AB505">
        <v>13</v>
      </c>
      <c r="AC505">
        <v>8</v>
      </c>
      <c r="AD505">
        <v>4</v>
      </c>
      <c r="AE505">
        <v>0</v>
      </c>
      <c r="AF505">
        <v>0</v>
      </c>
      <c r="AG505" s="13">
        <f t="shared" si="30"/>
        <v>0</v>
      </c>
      <c r="AH505" s="14">
        <v>27.6</v>
      </c>
      <c r="AI505" s="14">
        <v>32.299999999999997</v>
      </c>
      <c r="AJ505" s="14">
        <v>24.5</v>
      </c>
      <c r="AK505" s="21">
        <v>12.9</v>
      </c>
      <c r="AL505" s="21">
        <v>1.8166666667</v>
      </c>
      <c r="AM505" s="21">
        <v>0.41666666670000002</v>
      </c>
      <c r="AN505" s="21">
        <v>15.15</v>
      </c>
      <c r="AQ505" s="18" t="str">
        <f t="shared" si="31"/>
        <v xml:space="preserve"> </v>
      </c>
    </row>
    <row r="506" spans="1:44" x14ac:dyDescent="0.2">
      <c r="A506" s="12" t="s">
        <v>510</v>
      </c>
      <c r="B506" s="12" t="s">
        <v>2362</v>
      </c>
      <c r="C506" t="s">
        <v>199</v>
      </c>
      <c r="D506" s="12" t="s">
        <v>156</v>
      </c>
      <c r="E506">
        <v>5</v>
      </c>
      <c r="F506">
        <v>0</v>
      </c>
      <c r="G506">
        <v>0</v>
      </c>
      <c r="H506">
        <v>-1</v>
      </c>
      <c r="I506">
        <v>5</v>
      </c>
      <c r="J506">
        <v>1</v>
      </c>
      <c r="K506">
        <v>0</v>
      </c>
      <c r="L506">
        <v>0</v>
      </c>
      <c r="M506" s="13">
        <f t="shared" si="28"/>
        <v>0</v>
      </c>
      <c r="N506" s="14">
        <v>26.5</v>
      </c>
      <c r="O506" s="14">
        <v>32.9</v>
      </c>
      <c r="P506" s="14">
        <v>22.2</v>
      </c>
      <c r="Q506" s="21">
        <v>4.5999999999999996</v>
      </c>
      <c r="R506" s="21">
        <v>0</v>
      </c>
      <c r="S506" s="21">
        <v>0</v>
      </c>
      <c r="T506" s="21">
        <v>4.5999999999999996</v>
      </c>
      <c r="W506" s="18" t="str">
        <f t="shared" si="29"/>
        <v xml:space="preserve"> </v>
      </c>
      <c r="Y506">
        <v>1</v>
      </c>
      <c r="Z506">
        <v>0</v>
      </c>
      <c r="AA506">
        <v>0</v>
      </c>
      <c r="AB506">
        <v>0</v>
      </c>
      <c r="AC506">
        <v>5</v>
      </c>
      <c r="AD506">
        <v>1</v>
      </c>
      <c r="AE506">
        <v>0</v>
      </c>
      <c r="AF506">
        <v>0</v>
      </c>
      <c r="AG506" s="13">
        <f t="shared" si="30"/>
        <v>0</v>
      </c>
      <c r="AH506" s="14">
        <v>28.1</v>
      </c>
      <c r="AI506" s="14">
        <v>32.200000000000003</v>
      </c>
      <c r="AJ506" s="14">
        <v>25.3</v>
      </c>
      <c r="AK506" s="21">
        <v>4.3666666667000005</v>
      </c>
      <c r="AL506" s="21">
        <v>0</v>
      </c>
      <c r="AM506" s="21">
        <v>0</v>
      </c>
      <c r="AN506" s="21">
        <v>4.3666666667000005</v>
      </c>
      <c r="AQ506" s="18" t="str">
        <f t="shared" si="31"/>
        <v xml:space="preserve"> </v>
      </c>
    </row>
    <row r="507" spans="1:44" x14ac:dyDescent="0.2">
      <c r="A507" s="12" t="s">
        <v>1812</v>
      </c>
      <c r="B507" s="12" t="s">
        <v>2365</v>
      </c>
      <c r="C507" s="12" t="s">
        <v>177</v>
      </c>
      <c r="D507" s="12" t="s">
        <v>170</v>
      </c>
      <c r="E507">
        <v>38</v>
      </c>
      <c r="F507">
        <v>4</v>
      </c>
      <c r="G507">
        <v>4</v>
      </c>
      <c r="H507">
        <v>-2</v>
      </c>
      <c r="I507">
        <v>16</v>
      </c>
      <c r="J507">
        <v>8</v>
      </c>
      <c r="K507">
        <v>96</v>
      </c>
      <c r="L507">
        <v>102</v>
      </c>
      <c r="M507" s="13">
        <f t="shared" si="28"/>
        <v>0.48484848484848486</v>
      </c>
      <c r="N507" s="14">
        <v>27.6</v>
      </c>
      <c r="O507" s="14">
        <v>32.200000000000003</v>
      </c>
      <c r="P507" s="14">
        <v>24.6</v>
      </c>
      <c r="Q507" s="21">
        <v>10.75</v>
      </c>
      <c r="R507" s="21">
        <v>0.2666666667</v>
      </c>
      <c r="S507" s="21">
        <v>1.5333333332999999</v>
      </c>
      <c r="T507" s="21">
        <v>12.5666666667</v>
      </c>
      <c r="W507" s="18" t="str">
        <f t="shared" si="29"/>
        <v xml:space="preserve"> </v>
      </c>
      <c r="Y507">
        <v>39</v>
      </c>
      <c r="Z507">
        <v>8</v>
      </c>
      <c r="AA507">
        <v>7</v>
      </c>
      <c r="AB507">
        <v>-1</v>
      </c>
      <c r="AC507">
        <v>10</v>
      </c>
      <c r="AD507">
        <v>5</v>
      </c>
      <c r="AE507">
        <v>87</v>
      </c>
      <c r="AF507">
        <v>148</v>
      </c>
      <c r="AG507" s="13">
        <f t="shared" si="30"/>
        <v>0.37021276595744679</v>
      </c>
      <c r="AH507" s="14">
        <v>27.9</v>
      </c>
      <c r="AI507" s="14">
        <v>32.5</v>
      </c>
      <c r="AJ507" s="14">
        <v>24.8</v>
      </c>
      <c r="AK507" s="21">
        <v>11.1166666667</v>
      </c>
      <c r="AL507" s="21">
        <v>0.43333333330000001</v>
      </c>
      <c r="AM507" s="21">
        <v>1.8666666667</v>
      </c>
      <c r="AN507" s="21">
        <v>13.4333333333</v>
      </c>
      <c r="AQ507" s="18" t="str">
        <f t="shared" si="31"/>
        <v xml:space="preserve"> </v>
      </c>
    </row>
    <row r="508" spans="1:44" x14ac:dyDescent="0.2">
      <c r="A508" s="12" t="s">
        <v>1533</v>
      </c>
      <c r="B508" s="12" t="s">
        <v>2368</v>
      </c>
      <c r="C508" t="s">
        <v>300</v>
      </c>
      <c r="D508" s="12" t="s">
        <v>178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3">
        <f t="shared" si="28"/>
        <v>0</v>
      </c>
      <c r="N508" s="14">
        <v>28.4</v>
      </c>
      <c r="O508" s="14">
        <v>32.5</v>
      </c>
      <c r="P508" s="14">
        <v>25.6</v>
      </c>
      <c r="Q508" s="21">
        <v>12.083333333300001</v>
      </c>
      <c r="R508" s="21">
        <v>0.16666666669999999</v>
      </c>
      <c r="S508" s="21">
        <v>3.2333333333000001</v>
      </c>
      <c r="T508" s="21">
        <v>15.483333333299999</v>
      </c>
      <c r="W508" s="18" t="str">
        <f t="shared" si="29"/>
        <v xml:space="preserve"> </v>
      </c>
      <c r="Y508">
        <v>4</v>
      </c>
      <c r="Z508">
        <v>0</v>
      </c>
      <c r="AA508">
        <v>0</v>
      </c>
      <c r="AB508">
        <v>-3</v>
      </c>
      <c r="AC508">
        <v>7</v>
      </c>
      <c r="AD508">
        <v>2</v>
      </c>
      <c r="AE508">
        <v>0</v>
      </c>
      <c r="AF508">
        <v>0</v>
      </c>
      <c r="AG508" s="13">
        <f t="shared" si="30"/>
        <v>0</v>
      </c>
      <c r="AH508" s="14">
        <v>28.1</v>
      </c>
      <c r="AI508" s="14">
        <v>33.700000000000003</v>
      </c>
      <c r="AJ508" s="14">
        <v>24.4</v>
      </c>
      <c r="AK508" s="21">
        <v>16.350000000000001</v>
      </c>
      <c r="AL508" s="21">
        <v>0</v>
      </c>
      <c r="AM508" s="21">
        <v>1.4666666667000001</v>
      </c>
      <c r="AN508" s="21">
        <v>17.833333333300001</v>
      </c>
      <c r="AQ508" s="18" t="str">
        <f t="shared" si="31"/>
        <v xml:space="preserve"> </v>
      </c>
    </row>
    <row r="509" spans="1:44" x14ac:dyDescent="0.2">
      <c r="A509" s="12" t="s">
        <v>391</v>
      </c>
      <c r="B509" s="12" t="s">
        <v>2371</v>
      </c>
      <c r="C509" t="s">
        <v>139</v>
      </c>
      <c r="D509" s="12" t="s">
        <v>178</v>
      </c>
      <c r="E509">
        <v>32</v>
      </c>
      <c r="F509">
        <v>3</v>
      </c>
      <c r="G509">
        <v>4</v>
      </c>
      <c r="H509">
        <v>-2</v>
      </c>
      <c r="I509">
        <v>4</v>
      </c>
      <c r="J509">
        <v>2</v>
      </c>
      <c r="K509">
        <v>0</v>
      </c>
      <c r="L509">
        <v>0</v>
      </c>
      <c r="M509" s="13">
        <f t="shared" si="28"/>
        <v>0</v>
      </c>
      <c r="N509" s="14">
        <v>28.1</v>
      </c>
      <c r="O509" s="14">
        <v>32.4</v>
      </c>
      <c r="P509" s="14">
        <v>25.1</v>
      </c>
      <c r="Q509" s="21">
        <v>16.633333333300001</v>
      </c>
      <c r="R509" s="21">
        <v>2.8333333333000001</v>
      </c>
      <c r="S509" s="21">
        <v>0.88333333330000008</v>
      </c>
      <c r="T509" s="21">
        <v>20.383333333300001</v>
      </c>
      <c r="W509" s="18" t="str">
        <f t="shared" si="29"/>
        <v xml:space="preserve"> </v>
      </c>
      <c r="Y509">
        <v>37</v>
      </c>
      <c r="Z509">
        <v>3</v>
      </c>
      <c r="AA509">
        <v>7</v>
      </c>
      <c r="AB509">
        <v>-11</v>
      </c>
      <c r="AC509">
        <v>10</v>
      </c>
      <c r="AD509">
        <v>5</v>
      </c>
      <c r="AE509">
        <v>0</v>
      </c>
      <c r="AF509">
        <v>0</v>
      </c>
      <c r="AG509" s="13">
        <f t="shared" si="30"/>
        <v>0</v>
      </c>
      <c r="AH509" s="14">
        <v>28.2</v>
      </c>
      <c r="AI509" s="14">
        <v>33</v>
      </c>
      <c r="AJ509" s="14">
        <v>25.1</v>
      </c>
      <c r="AK509" s="21">
        <v>16.25</v>
      </c>
      <c r="AL509" s="21">
        <v>2.5333333332999999</v>
      </c>
      <c r="AM509" s="21">
        <v>1.1666666667000001</v>
      </c>
      <c r="AN509" s="21">
        <v>19.9666666667</v>
      </c>
      <c r="AQ509" s="18" t="str">
        <f t="shared" si="31"/>
        <v xml:space="preserve"> </v>
      </c>
    </row>
    <row r="510" spans="1:44" x14ac:dyDescent="0.2">
      <c r="A510" s="12" t="s">
        <v>1114</v>
      </c>
      <c r="B510" s="12" t="s">
        <v>2374</v>
      </c>
      <c r="C510" t="s">
        <v>139</v>
      </c>
      <c r="D510" s="12" t="s">
        <v>178</v>
      </c>
      <c r="E510">
        <v>2</v>
      </c>
      <c r="F510">
        <v>0</v>
      </c>
      <c r="G510">
        <v>1</v>
      </c>
      <c r="H510">
        <v>-1</v>
      </c>
      <c r="I510">
        <v>0</v>
      </c>
      <c r="J510">
        <v>0</v>
      </c>
      <c r="K510">
        <v>0</v>
      </c>
      <c r="L510">
        <v>0</v>
      </c>
      <c r="M510" s="13">
        <f t="shared" si="28"/>
        <v>0</v>
      </c>
      <c r="N510" s="14">
        <v>26.7</v>
      </c>
      <c r="O510" s="14">
        <v>31.5</v>
      </c>
      <c r="P510" s="14">
        <v>23.6</v>
      </c>
      <c r="Q510" s="21">
        <v>13.4666666667</v>
      </c>
      <c r="R510" s="21">
        <v>0.05</v>
      </c>
      <c r="S510" s="21">
        <v>1.6666666667000001</v>
      </c>
      <c r="T510" s="21">
        <v>15.2</v>
      </c>
      <c r="W510" s="18" t="str">
        <f t="shared" si="29"/>
        <v xml:space="preserve"> </v>
      </c>
      <c r="Y510">
        <v>5</v>
      </c>
      <c r="Z510">
        <v>0</v>
      </c>
      <c r="AA510">
        <v>0</v>
      </c>
      <c r="AB510">
        <v>-2</v>
      </c>
      <c r="AC510">
        <v>15</v>
      </c>
      <c r="AD510">
        <v>2</v>
      </c>
      <c r="AE510">
        <v>0</v>
      </c>
      <c r="AF510">
        <v>0</v>
      </c>
      <c r="AG510" s="13">
        <f t="shared" si="30"/>
        <v>0</v>
      </c>
      <c r="AH510" s="14">
        <v>28</v>
      </c>
      <c r="AI510" s="14">
        <v>32.299999999999997</v>
      </c>
      <c r="AJ510" s="14">
        <v>25.1</v>
      </c>
      <c r="AK510" s="21">
        <v>14.6166666667</v>
      </c>
      <c r="AL510" s="21">
        <v>3.3333333300000004E-2</v>
      </c>
      <c r="AM510" s="21">
        <v>0.53333333329999999</v>
      </c>
      <c r="AN510" s="21">
        <v>15.2166666667</v>
      </c>
      <c r="AQ510" s="18" t="str">
        <f t="shared" si="31"/>
        <v xml:space="preserve"> </v>
      </c>
    </row>
    <row r="511" spans="1:44" x14ac:dyDescent="0.2">
      <c r="A511" s="12" t="s">
        <v>167</v>
      </c>
      <c r="B511" s="12" t="s">
        <v>2377</v>
      </c>
      <c r="C511" t="s">
        <v>610</v>
      </c>
      <c r="D511" s="12" t="s">
        <v>140</v>
      </c>
      <c r="E511">
        <v>16</v>
      </c>
      <c r="F511">
        <v>1</v>
      </c>
      <c r="G511">
        <v>1</v>
      </c>
      <c r="H511">
        <v>-5</v>
      </c>
      <c r="I511">
        <v>0</v>
      </c>
      <c r="J511">
        <v>0</v>
      </c>
      <c r="K511">
        <v>41</v>
      </c>
      <c r="L511">
        <v>29</v>
      </c>
      <c r="M511" s="13">
        <f t="shared" si="28"/>
        <v>0.58571428571428574</v>
      </c>
      <c r="N511" s="14">
        <v>26.7</v>
      </c>
      <c r="O511" s="14">
        <v>32</v>
      </c>
      <c r="P511" s="14">
        <v>23.2</v>
      </c>
      <c r="Q511" s="21">
        <v>8.8666666667000005</v>
      </c>
      <c r="R511" s="21">
        <v>0.1333333333</v>
      </c>
      <c r="S511" s="21">
        <v>1.3833333333</v>
      </c>
      <c r="T511" s="21">
        <v>10.4</v>
      </c>
      <c r="W511" s="18" t="str">
        <f t="shared" si="29"/>
        <v xml:space="preserve"> </v>
      </c>
      <c r="Y511">
        <v>20</v>
      </c>
      <c r="Z511">
        <v>0</v>
      </c>
      <c r="AA511">
        <v>0</v>
      </c>
      <c r="AB511">
        <v>-6</v>
      </c>
      <c r="AC511">
        <v>4</v>
      </c>
      <c r="AD511">
        <v>2</v>
      </c>
      <c r="AE511">
        <v>30</v>
      </c>
      <c r="AF511">
        <v>33</v>
      </c>
      <c r="AG511" s="13">
        <f t="shared" si="30"/>
        <v>0.47619047619047616</v>
      </c>
      <c r="AH511" s="14">
        <v>26.8</v>
      </c>
      <c r="AI511" s="14">
        <v>31.7</v>
      </c>
      <c r="AJ511" s="14">
        <v>23.4</v>
      </c>
      <c r="AK511" s="21">
        <v>10.416666666699999</v>
      </c>
      <c r="AL511" s="21">
        <v>0.1</v>
      </c>
      <c r="AM511" s="21">
        <v>1.0333333333000001</v>
      </c>
      <c r="AN511" s="21">
        <v>11.5666666667</v>
      </c>
      <c r="AQ511" s="18" t="str">
        <f t="shared" si="31"/>
        <v xml:space="preserve"> </v>
      </c>
    </row>
    <row r="512" spans="1:44" x14ac:dyDescent="0.2">
      <c r="A512" s="12" t="s">
        <v>353</v>
      </c>
      <c r="B512" s="12" t="s">
        <v>2380</v>
      </c>
      <c r="C512" t="s">
        <v>112</v>
      </c>
      <c r="D512" s="12" t="s">
        <v>170</v>
      </c>
      <c r="E512">
        <v>40</v>
      </c>
      <c r="F512">
        <v>2</v>
      </c>
      <c r="G512">
        <v>5</v>
      </c>
      <c r="H512">
        <v>-2</v>
      </c>
      <c r="I512">
        <v>14</v>
      </c>
      <c r="J512">
        <v>7</v>
      </c>
      <c r="K512">
        <v>319</v>
      </c>
      <c r="L512">
        <v>252</v>
      </c>
      <c r="M512" s="13">
        <f t="shared" si="28"/>
        <v>0.55866900175131351</v>
      </c>
      <c r="N512" s="14">
        <v>28.8</v>
      </c>
      <c r="O512" s="14">
        <v>33.1</v>
      </c>
      <c r="P512" s="14">
        <v>25.8</v>
      </c>
      <c r="Q512" s="21">
        <v>12.166666666699999</v>
      </c>
      <c r="R512" s="21">
        <v>1.6666666699999999E-2</v>
      </c>
      <c r="S512" s="21">
        <v>2.8166666666999998</v>
      </c>
      <c r="T512" s="21">
        <v>15.016666666700001</v>
      </c>
      <c r="W512" s="18" t="str">
        <f t="shared" si="29"/>
        <v xml:space="preserve"> </v>
      </c>
      <c r="Y512">
        <v>41</v>
      </c>
      <c r="Z512">
        <v>2</v>
      </c>
      <c r="AA512">
        <v>1</v>
      </c>
      <c r="AB512">
        <v>-6</v>
      </c>
      <c r="AC512">
        <v>18</v>
      </c>
      <c r="AD512">
        <v>9</v>
      </c>
      <c r="AE512">
        <v>357</v>
      </c>
      <c r="AF512">
        <v>332</v>
      </c>
      <c r="AG512" s="13">
        <f t="shared" si="30"/>
        <v>0.51814223512336721</v>
      </c>
      <c r="AH512" s="14">
        <v>27.6</v>
      </c>
      <c r="AI512" s="14">
        <v>31.9</v>
      </c>
      <c r="AJ512" s="14">
        <v>24.7</v>
      </c>
      <c r="AK512" s="21">
        <v>10.45</v>
      </c>
      <c r="AL512" s="21">
        <v>1.6666666699999999E-2</v>
      </c>
      <c r="AM512" s="21">
        <v>4</v>
      </c>
      <c r="AN512" s="21">
        <v>14.5</v>
      </c>
      <c r="AQ512" s="18" t="str">
        <f t="shared" si="31"/>
        <v xml:space="preserve"> </v>
      </c>
    </row>
    <row r="513" spans="1:44" x14ac:dyDescent="0.2">
      <c r="A513" s="12" t="s">
        <v>347</v>
      </c>
      <c r="B513" s="12" t="s">
        <v>2383</v>
      </c>
      <c r="C513" s="12" t="s">
        <v>305</v>
      </c>
      <c r="D513" s="12" t="s">
        <v>132</v>
      </c>
      <c r="E513">
        <v>23</v>
      </c>
      <c r="F513">
        <v>1</v>
      </c>
      <c r="G513">
        <v>1</v>
      </c>
      <c r="H513">
        <v>-5</v>
      </c>
      <c r="I513">
        <v>17</v>
      </c>
      <c r="J513">
        <v>4</v>
      </c>
      <c r="K513">
        <v>51</v>
      </c>
      <c r="L513">
        <v>63</v>
      </c>
      <c r="M513" s="13">
        <f t="shared" si="28"/>
        <v>0.44736842105263158</v>
      </c>
      <c r="N513" s="14">
        <v>26.7</v>
      </c>
      <c r="O513" s="14">
        <v>32.4</v>
      </c>
      <c r="P513" s="14">
        <v>22.8</v>
      </c>
      <c r="Q513" s="21">
        <v>7.7333333333000001</v>
      </c>
      <c r="R513" s="21">
        <v>1.6666666699999999E-2</v>
      </c>
      <c r="S513" s="21">
        <v>1.2833333332999999</v>
      </c>
      <c r="T513" s="21">
        <v>9.0333333332999999</v>
      </c>
      <c r="W513" s="18" t="str">
        <f t="shared" si="29"/>
        <v xml:space="preserve"> </v>
      </c>
      <c r="Y513">
        <v>20</v>
      </c>
      <c r="Z513">
        <v>1</v>
      </c>
      <c r="AA513">
        <v>4</v>
      </c>
      <c r="AB513">
        <v>-1</v>
      </c>
      <c r="AC513">
        <v>35</v>
      </c>
      <c r="AD513">
        <v>10</v>
      </c>
      <c r="AE513">
        <v>38</v>
      </c>
      <c r="AF513">
        <v>46</v>
      </c>
      <c r="AG513" s="13">
        <f t="shared" si="30"/>
        <v>0.45238095238095238</v>
      </c>
      <c r="AH513" s="14">
        <v>27</v>
      </c>
      <c r="AI513" s="14">
        <v>32</v>
      </c>
      <c r="AJ513" s="14">
        <v>23.6</v>
      </c>
      <c r="AK513" s="21">
        <v>7.35</v>
      </c>
      <c r="AL513" s="21">
        <v>1.6666666699999999E-2</v>
      </c>
      <c r="AM513" s="21">
        <v>1.35</v>
      </c>
      <c r="AN513" s="21">
        <v>8.75</v>
      </c>
      <c r="AQ513" s="18" t="str">
        <f t="shared" si="31"/>
        <v xml:space="preserve"> </v>
      </c>
    </row>
    <row r="514" spans="1:44" x14ac:dyDescent="0.2">
      <c r="A514" s="12" t="s">
        <v>743</v>
      </c>
      <c r="B514" s="12" t="s">
        <v>2387</v>
      </c>
      <c r="C514" t="s">
        <v>199</v>
      </c>
      <c r="D514" s="12" t="s">
        <v>178</v>
      </c>
      <c r="E514">
        <v>38</v>
      </c>
      <c r="F514">
        <v>6</v>
      </c>
      <c r="G514">
        <v>15</v>
      </c>
      <c r="H514">
        <v>7</v>
      </c>
      <c r="I514">
        <v>20</v>
      </c>
      <c r="J514">
        <v>10</v>
      </c>
      <c r="K514">
        <v>0</v>
      </c>
      <c r="L514">
        <v>0</v>
      </c>
      <c r="M514" s="13">
        <f t="shared" ref="M514:M577" si="32">K514/MAX(1,K514+L514)</f>
        <v>0</v>
      </c>
      <c r="N514" s="14">
        <v>29.9</v>
      </c>
      <c r="O514" s="14">
        <v>33.6</v>
      </c>
      <c r="P514" s="14">
        <v>27.5</v>
      </c>
      <c r="Q514" s="21">
        <v>19.2166666667</v>
      </c>
      <c r="R514" s="21">
        <v>3.3833333333</v>
      </c>
      <c r="S514" s="21">
        <v>2.6</v>
      </c>
      <c r="T514" s="21">
        <v>25.2166666667</v>
      </c>
      <c r="W514" s="18" t="str">
        <f t="shared" ref="W514:W577" si="33">IF(U514&gt;0,V514/U514," ")</f>
        <v xml:space="preserve"> </v>
      </c>
      <c r="Y514">
        <v>39</v>
      </c>
      <c r="Z514">
        <v>8</v>
      </c>
      <c r="AA514">
        <v>14</v>
      </c>
      <c r="AB514">
        <v>4</v>
      </c>
      <c r="AC514">
        <v>16</v>
      </c>
      <c r="AD514">
        <v>8</v>
      </c>
      <c r="AE514">
        <v>0</v>
      </c>
      <c r="AF514">
        <v>0</v>
      </c>
      <c r="AG514" s="13">
        <f t="shared" ref="AG514:AG577" si="34">AE514/MAX(1,AE514+AF514)</f>
        <v>0</v>
      </c>
      <c r="AH514" s="14">
        <v>29.3</v>
      </c>
      <c r="AI514" s="14">
        <v>33.200000000000003</v>
      </c>
      <c r="AJ514" s="14">
        <v>26.7</v>
      </c>
      <c r="AK514" s="21">
        <v>19.2</v>
      </c>
      <c r="AL514" s="21">
        <v>2.35</v>
      </c>
      <c r="AM514" s="21">
        <v>2.8333333333000001</v>
      </c>
      <c r="AN514" s="21">
        <v>24.416666666699999</v>
      </c>
      <c r="AQ514" s="18" t="str">
        <f t="shared" ref="AQ514:AQ577" si="35">IF(AO514&gt;0,AP514/AO514," ")</f>
        <v xml:space="preserve"> </v>
      </c>
    </row>
    <row r="515" spans="1:44" x14ac:dyDescent="0.2">
      <c r="A515" s="12" t="s">
        <v>1380</v>
      </c>
      <c r="B515" s="12" t="s">
        <v>2391</v>
      </c>
      <c r="C515" t="s">
        <v>300</v>
      </c>
      <c r="D515" s="12" t="s">
        <v>148</v>
      </c>
      <c r="E515">
        <v>33</v>
      </c>
      <c r="F515">
        <v>1</v>
      </c>
      <c r="G515">
        <v>5</v>
      </c>
      <c r="H515">
        <v>-17</v>
      </c>
      <c r="I515">
        <v>16</v>
      </c>
      <c r="J515">
        <v>8</v>
      </c>
      <c r="K515">
        <v>4</v>
      </c>
      <c r="L515">
        <v>5</v>
      </c>
      <c r="M515" s="13">
        <f t="shared" si="32"/>
        <v>0.44444444444444442</v>
      </c>
      <c r="N515" s="14">
        <v>27.9</v>
      </c>
      <c r="O515" s="14">
        <v>32.5</v>
      </c>
      <c r="P515" s="14">
        <v>24.9</v>
      </c>
      <c r="Q515" s="21">
        <v>11.4333333333</v>
      </c>
      <c r="R515" s="21">
        <v>0.4</v>
      </c>
      <c r="S515" s="21">
        <v>0.2</v>
      </c>
      <c r="T515" s="21">
        <v>12.05</v>
      </c>
      <c r="U515">
        <v>0</v>
      </c>
      <c r="V515">
        <v>0</v>
      </c>
      <c r="W515" s="18" t="str">
        <f t="shared" si="33"/>
        <v xml:space="preserve"> </v>
      </c>
      <c r="X515">
        <v>0</v>
      </c>
      <c r="Y515">
        <v>37</v>
      </c>
      <c r="Z515">
        <v>7</v>
      </c>
      <c r="AA515">
        <v>5</v>
      </c>
      <c r="AB515">
        <v>-5</v>
      </c>
      <c r="AC515">
        <v>18</v>
      </c>
      <c r="AD515">
        <v>6</v>
      </c>
      <c r="AE515">
        <v>3</v>
      </c>
      <c r="AF515">
        <v>3</v>
      </c>
      <c r="AG515" s="13">
        <f t="shared" si="34"/>
        <v>0.5</v>
      </c>
      <c r="AH515" s="14">
        <v>27.5</v>
      </c>
      <c r="AI515" s="14">
        <v>31.9</v>
      </c>
      <c r="AJ515" s="14">
        <v>24.5</v>
      </c>
      <c r="AK515" s="21">
        <v>12</v>
      </c>
      <c r="AL515" s="21">
        <v>0.38333333330000002</v>
      </c>
      <c r="AM515" s="21">
        <v>0.2666666667</v>
      </c>
      <c r="AN515" s="21">
        <v>12.666666666699999</v>
      </c>
      <c r="AO515">
        <v>1</v>
      </c>
      <c r="AP515">
        <v>1</v>
      </c>
      <c r="AQ515" s="18">
        <f t="shared" si="35"/>
        <v>1</v>
      </c>
      <c r="AR515">
        <v>0</v>
      </c>
    </row>
    <row r="516" spans="1:44" x14ac:dyDescent="0.2">
      <c r="A516" s="12" t="s">
        <v>391</v>
      </c>
      <c r="B516" s="12" t="s">
        <v>2395</v>
      </c>
      <c r="C516" t="s">
        <v>330</v>
      </c>
      <c r="D516" s="12" t="s">
        <v>156</v>
      </c>
      <c r="E516">
        <v>39</v>
      </c>
      <c r="F516">
        <v>11</v>
      </c>
      <c r="G516">
        <v>10</v>
      </c>
      <c r="H516">
        <v>0</v>
      </c>
      <c r="I516">
        <v>15</v>
      </c>
      <c r="J516">
        <v>6</v>
      </c>
      <c r="K516">
        <v>1</v>
      </c>
      <c r="L516">
        <v>1</v>
      </c>
      <c r="M516" s="13">
        <f t="shared" si="32"/>
        <v>0.5</v>
      </c>
      <c r="N516" s="14">
        <v>28.8</v>
      </c>
      <c r="O516" s="14">
        <v>33.4</v>
      </c>
      <c r="P516" s="14">
        <v>25.8</v>
      </c>
      <c r="Q516" s="21">
        <v>13.666666666699999</v>
      </c>
      <c r="R516" s="21">
        <v>2.1666666666999999</v>
      </c>
      <c r="S516" s="21">
        <v>0.33333333330000003</v>
      </c>
      <c r="T516" s="21">
        <v>16.183333333299998</v>
      </c>
      <c r="W516" s="18" t="str">
        <f t="shared" si="33"/>
        <v xml:space="preserve"> </v>
      </c>
      <c r="Y516">
        <v>40</v>
      </c>
      <c r="Z516">
        <v>8</v>
      </c>
      <c r="AA516">
        <v>9</v>
      </c>
      <c r="AB516">
        <v>-3</v>
      </c>
      <c r="AC516">
        <v>15</v>
      </c>
      <c r="AD516">
        <v>6</v>
      </c>
      <c r="AE516">
        <v>0</v>
      </c>
      <c r="AF516">
        <v>0</v>
      </c>
      <c r="AG516" s="13">
        <f t="shared" si="34"/>
        <v>0</v>
      </c>
      <c r="AH516" s="14">
        <v>28.7</v>
      </c>
      <c r="AI516" s="14">
        <v>33.1</v>
      </c>
      <c r="AJ516" s="14">
        <v>25.8</v>
      </c>
      <c r="AK516" s="21">
        <v>13.733333333299999</v>
      </c>
      <c r="AL516" s="21">
        <v>1.3333333333000001</v>
      </c>
      <c r="AM516" s="21">
        <v>0.28333333329999999</v>
      </c>
      <c r="AN516" s="21">
        <v>15.3666666667</v>
      </c>
      <c r="AQ516" s="18" t="str">
        <f t="shared" si="35"/>
        <v xml:space="preserve"> </v>
      </c>
    </row>
    <row r="517" spans="1:44" x14ac:dyDescent="0.2">
      <c r="A517" s="12" t="s">
        <v>2397</v>
      </c>
      <c r="B517" s="12" t="s">
        <v>2395</v>
      </c>
      <c r="C517" t="s">
        <v>162</v>
      </c>
      <c r="D517" s="12" t="s">
        <v>156</v>
      </c>
      <c r="E517">
        <v>9</v>
      </c>
      <c r="F517">
        <v>2</v>
      </c>
      <c r="G517">
        <v>1</v>
      </c>
      <c r="H517">
        <v>-1</v>
      </c>
      <c r="I517">
        <v>2</v>
      </c>
      <c r="J517">
        <v>1</v>
      </c>
      <c r="K517">
        <v>0</v>
      </c>
      <c r="L517">
        <v>0</v>
      </c>
      <c r="M517" s="13">
        <f t="shared" si="32"/>
        <v>0</v>
      </c>
      <c r="N517" s="14">
        <v>28.8</v>
      </c>
      <c r="O517" s="14">
        <v>32.5</v>
      </c>
      <c r="P517" s="14">
        <v>26.2</v>
      </c>
      <c r="Q517" s="21">
        <v>10.55</v>
      </c>
      <c r="R517" s="21">
        <v>0.63333333329999997</v>
      </c>
      <c r="S517" s="21">
        <v>1.6666666699999999E-2</v>
      </c>
      <c r="T517" s="21">
        <v>11.2166666667</v>
      </c>
      <c r="W517" s="18" t="str">
        <f t="shared" si="33"/>
        <v xml:space="preserve"> </v>
      </c>
      <c r="Y517">
        <v>9</v>
      </c>
      <c r="Z517">
        <v>2</v>
      </c>
      <c r="AA517">
        <v>0</v>
      </c>
      <c r="AB517">
        <v>0</v>
      </c>
      <c r="AC517">
        <v>2</v>
      </c>
      <c r="AD517">
        <v>1</v>
      </c>
      <c r="AE517">
        <v>0</v>
      </c>
      <c r="AF517">
        <v>0</v>
      </c>
      <c r="AG517" s="13">
        <f t="shared" si="34"/>
        <v>0</v>
      </c>
      <c r="AH517" s="14">
        <v>27.9</v>
      </c>
      <c r="AI517" s="14">
        <v>32.1</v>
      </c>
      <c r="AJ517" s="14">
        <v>25</v>
      </c>
      <c r="AK517" s="21">
        <v>10.233333333299999</v>
      </c>
      <c r="AL517" s="21">
        <v>0.88333333330000008</v>
      </c>
      <c r="AM517" s="21">
        <v>0</v>
      </c>
      <c r="AN517" s="21">
        <v>11.1333333333</v>
      </c>
      <c r="AQ517" s="18" t="str">
        <f t="shared" si="35"/>
        <v xml:space="preserve"> </v>
      </c>
    </row>
    <row r="518" spans="1:44" x14ac:dyDescent="0.2">
      <c r="A518" s="12" t="s">
        <v>605</v>
      </c>
      <c r="B518" s="12" t="s">
        <v>2400</v>
      </c>
      <c r="C518" t="s">
        <v>155</v>
      </c>
      <c r="D518" s="12" t="s">
        <v>148</v>
      </c>
      <c r="E518">
        <v>38</v>
      </c>
      <c r="F518">
        <v>3</v>
      </c>
      <c r="G518">
        <v>1</v>
      </c>
      <c r="H518">
        <v>-3</v>
      </c>
      <c r="I518">
        <v>61</v>
      </c>
      <c r="J518">
        <v>13</v>
      </c>
      <c r="K518">
        <v>0</v>
      </c>
      <c r="L518">
        <v>1</v>
      </c>
      <c r="M518" s="13">
        <f t="shared" si="32"/>
        <v>0</v>
      </c>
      <c r="N518" s="14">
        <v>26.3</v>
      </c>
      <c r="O518" s="14">
        <v>31.8</v>
      </c>
      <c r="P518" s="14">
        <v>22.6</v>
      </c>
      <c r="Q518" s="21">
        <v>6.5166666666999999</v>
      </c>
      <c r="R518" s="21">
        <v>6.6666666700000002E-2</v>
      </c>
      <c r="S518" s="21">
        <v>0</v>
      </c>
      <c r="T518" s="21">
        <v>6.6</v>
      </c>
      <c r="W518" s="18" t="str">
        <f t="shared" si="33"/>
        <v xml:space="preserve"> </v>
      </c>
      <c r="Y518">
        <v>38</v>
      </c>
      <c r="Z518">
        <v>1</v>
      </c>
      <c r="AA518">
        <v>3</v>
      </c>
      <c r="AB518">
        <v>-1</v>
      </c>
      <c r="AC518">
        <v>39</v>
      </c>
      <c r="AD518">
        <v>7</v>
      </c>
      <c r="AE518">
        <v>2</v>
      </c>
      <c r="AF518">
        <v>0</v>
      </c>
      <c r="AG518" s="13">
        <f t="shared" si="34"/>
        <v>1</v>
      </c>
      <c r="AH518" s="14">
        <v>26.2</v>
      </c>
      <c r="AI518" s="14">
        <v>31.2</v>
      </c>
      <c r="AJ518" s="14">
        <v>22.9</v>
      </c>
      <c r="AK518" s="21">
        <v>6.7666666666999999</v>
      </c>
      <c r="AL518" s="21">
        <v>3.3333333300000004E-2</v>
      </c>
      <c r="AM518" s="21">
        <v>0</v>
      </c>
      <c r="AN518" s="21">
        <v>6.8166666666999998</v>
      </c>
      <c r="AQ518" s="18" t="str">
        <f t="shared" si="35"/>
        <v xml:space="preserve"> </v>
      </c>
    </row>
    <row r="519" spans="1:44" x14ac:dyDescent="0.2">
      <c r="A519" s="12" t="s">
        <v>2404</v>
      </c>
      <c r="B519" s="12" t="s">
        <v>2405</v>
      </c>
      <c r="C519" t="s">
        <v>199</v>
      </c>
      <c r="D519" s="12" t="s">
        <v>178</v>
      </c>
      <c r="E519">
        <v>2</v>
      </c>
      <c r="F519">
        <v>0</v>
      </c>
      <c r="G519">
        <v>0</v>
      </c>
      <c r="H519">
        <v>-1</v>
      </c>
      <c r="I519">
        <v>7</v>
      </c>
      <c r="J519">
        <v>2</v>
      </c>
      <c r="K519">
        <v>0</v>
      </c>
      <c r="L519">
        <v>0</v>
      </c>
      <c r="M519" s="13">
        <f t="shared" si="32"/>
        <v>0</v>
      </c>
      <c r="N519" s="14">
        <v>24.9</v>
      </c>
      <c r="O519" s="14">
        <v>30.2</v>
      </c>
      <c r="P519" s="14">
        <v>21.3</v>
      </c>
      <c r="Q519" s="21">
        <v>7.0166666666999999</v>
      </c>
      <c r="R519" s="21">
        <v>0</v>
      </c>
      <c r="S519" s="21">
        <v>0</v>
      </c>
      <c r="T519" s="21">
        <v>7.0166666666999999</v>
      </c>
      <c r="W519" s="18" t="str">
        <f t="shared" si="33"/>
        <v xml:space="preserve"> 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13">
        <f t="shared" si="34"/>
        <v>0</v>
      </c>
      <c r="AH519" s="14">
        <v>0</v>
      </c>
      <c r="AI519" s="14">
        <v>0</v>
      </c>
      <c r="AJ519" s="14">
        <v>0</v>
      </c>
      <c r="AK519" s="21">
        <v>0</v>
      </c>
      <c r="AL519" s="21">
        <v>0</v>
      </c>
      <c r="AM519" s="21">
        <v>0</v>
      </c>
      <c r="AN519" s="21">
        <v>0</v>
      </c>
      <c r="AQ519" s="18" t="str">
        <f t="shared" si="35"/>
        <v xml:space="preserve"> </v>
      </c>
    </row>
    <row r="520" spans="1:44" x14ac:dyDescent="0.2">
      <c r="A520" s="12" t="s">
        <v>2408</v>
      </c>
      <c r="B520" s="12" t="s">
        <v>2409</v>
      </c>
      <c r="C520" t="s">
        <v>112</v>
      </c>
      <c r="D520" s="12" t="s">
        <v>170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5</v>
      </c>
      <c r="M520" s="13">
        <f t="shared" si="32"/>
        <v>0.16666666666666666</v>
      </c>
      <c r="N520" s="14">
        <v>25.9</v>
      </c>
      <c r="O520" s="14">
        <v>29.8</v>
      </c>
      <c r="P520" s="14">
        <v>23.3</v>
      </c>
      <c r="Q520" s="21">
        <v>3.7166666667000001</v>
      </c>
      <c r="R520" s="21">
        <v>0</v>
      </c>
      <c r="S520" s="21">
        <v>0</v>
      </c>
      <c r="T520" s="21">
        <v>3.7166666667000001</v>
      </c>
      <c r="W520" s="18" t="str">
        <f t="shared" si="33"/>
        <v xml:space="preserve"> 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13">
        <f t="shared" si="34"/>
        <v>0</v>
      </c>
      <c r="AH520" s="14">
        <v>0</v>
      </c>
      <c r="AI520" s="14">
        <v>0</v>
      </c>
      <c r="AJ520" s="14">
        <v>0</v>
      </c>
      <c r="AK520" s="21">
        <v>0</v>
      </c>
      <c r="AL520" s="21">
        <v>0</v>
      </c>
      <c r="AM520" s="21">
        <v>0</v>
      </c>
      <c r="AN520" s="21">
        <v>0</v>
      </c>
      <c r="AQ520" s="18" t="str">
        <f t="shared" si="35"/>
        <v xml:space="preserve"> </v>
      </c>
    </row>
    <row r="521" spans="1:44" x14ac:dyDescent="0.2">
      <c r="A521" s="12" t="s">
        <v>2412</v>
      </c>
      <c r="B521" s="12" t="s">
        <v>2413</v>
      </c>
      <c r="C521" t="s">
        <v>112</v>
      </c>
      <c r="D521" s="12" t="s">
        <v>156</v>
      </c>
      <c r="E521">
        <v>15</v>
      </c>
      <c r="F521">
        <v>0</v>
      </c>
      <c r="G521">
        <v>0</v>
      </c>
      <c r="H521">
        <v>-1</v>
      </c>
      <c r="I521">
        <v>41</v>
      </c>
      <c r="J521">
        <v>9</v>
      </c>
      <c r="K521">
        <v>1</v>
      </c>
      <c r="L521">
        <v>0</v>
      </c>
      <c r="M521" s="13">
        <f t="shared" si="32"/>
        <v>1</v>
      </c>
      <c r="N521" s="14">
        <v>24.2</v>
      </c>
      <c r="O521" s="14">
        <v>32.1</v>
      </c>
      <c r="P521" s="14">
        <v>18.8</v>
      </c>
      <c r="Q521" s="21">
        <v>4.05</v>
      </c>
      <c r="R521" s="21">
        <v>0</v>
      </c>
      <c r="S521" s="21">
        <v>0</v>
      </c>
      <c r="T521" s="21">
        <v>4.05</v>
      </c>
      <c r="W521" s="18" t="str">
        <f t="shared" si="33"/>
        <v xml:space="preserve"> </v>
      </c>
      <c r="Y521">
        <v>12</v>
      </c>
      <c r="Z521">
        <v>0</v>
      </c>
      <c r="AA521">
        <v>0</v>
      </c>
      <c r="AB521">
        <v>-1</v>
      </c>
      <c r="AC521">
        <v>36</v>
      </c>
      <c r="AD521">
        <v>7</v>
      </c>
      <c r="AE521">
        <v>0</v>
      </c>
      <c r="AF521">
        <v>0</v>
      </c>
      <c r="AG521" s="13">
        <f t="shared" si="34"/>
        <v>0</v>
      </c>
      <c r="AH521" s="14">
        <v>25.1</v>
      </c>
      <c r="AI521" s="14">
        <v>30.7</v>
      </c>
      <c r="AJ521" s="14">
        <v>21.2</v>
      </c>
      <c r="AK521" s="21">
        <v>3.9333333333000002</v>
      </c>
      <c r="AL521" s="21">
        <v>0</v>
      </c>
      <c r="AM521" s="21">
        <v>0</v>
      </c>
      <c r="AN521" s="21">
        <v>3.9333333333000002</v>
      </c>
      <c r="AQ521" s="18" t="str">
        <f t="shared" si="35"/>
        <v xml:space="preserve"> </v>
      </c>
    </row>
    <row r="522" spans="1:44" x14ac:dyDescent="0.2">
      <c r="A522" s="12" t="s">
        <v>347</v>
      </c>
      <c r="B522" s="12" t="s">
        <v>2418</v>
      </c>
      <c r="C522" t="s">
        <v>330</v>
      </c>
      <c r="D522" s="12" t="s">
        <v>156</v>
      </c>
      <c r="E522">
        <v>38</v>
      </c>
      <c r="F522">
        <v>2</v>
      </c>
      <c r="G522">
        <v>6</v>
      </c>
      <c r="H522">
        <v>4</v>
      </c>
      <c r="I522">
        <v>63</v>
      </c>
      <c r="J522">
        <v>17</v>
      </c>
      <c r="K522">
        <v>1</v>
      </c>
      <c r="L522">
        <v>5</v>
      </c>
      <c r="M522" s="13">
        <f t="shared" si="32"/>
        <v>0.16666666666666666</v>
      </c>
      <c r="N522" s="14">
        <v>27.1</v>
      </c>
      <c r="O522" s="14">
        <v>31.9</v>
      </c>
      <c r="P522" s="14">
        <v>23.8</v>
      </c>
      <c r="Q522" s="21">
        <v>9.1999999999999993</v>
      </c>
      <c r="R522" s="21">
        <v>1.6666666699999999E-2</v>
      </c>
      <c r="S522" s="21">
        <v>1.2666666666999999</v>
      </c>
      <c r="T522" s="21">
        <v>10.516666666700001</v>
      </c>
      <c r="W522" s="18" t="str">
        <f t="shared" si="33"/>
        <v xml:space="preserve"> </v>
      </c>
      <c r="Y522">
        <v>33</v>
      </c>
      <c r="Z522">
        <v>3</v>
      </c>
      <c r="AA522">
        <v>2</v>
      </c>
      <c r="AB522">
        <v>-2</v>
      </c>
      <c r="AC522">
        <v>59</v>
      </c>
      <c r="AD522">
        <v>11</v>
      </c>
      <c r="AE522">
        <v>1</v>
      </c>
      <c r="AF522">
        <v>3</v>
      </c>
      <c r="AG522" s="13">
        <f t="shared" si="34"/>
        <v>0.25</v>
      </c>
      <c r="AH522" s="14">
        <v>26.5</v>
      </c>
      <c r="AI522" s="14">
        <v>31.3</v>
      </c>
      <c r="AJ522" s="14">
        <v>23.3</v>
      </c>
      <c r="AK522" s="21">
        <v>8.3333333333000006</v>
      </c>
      <c r="AL522" s="21">
        <v>0</v>
      </c>
      <c r="AM522" s="21">
        <v>1.75</v>
      </c>
      <c r="AN522" s="21">
        <v>10.1</v>
      </c>
      <c r="AQ522" s="18" t="str">
        <f t="shared" si="35"/>
        <v xml:space="preserve"> </v>
      </c>
    </row>
    <row r="523" spans="1:44" x14ac:dyDescent="0.2">
      <c r="A523" s="12" t="s">
        <v>510</v>
      </c>
      <c r="B523" s="12" t="s">
        <v>2421</v>
      </c>
      <c r="C523" t="s">
        <v>460</v>
      </c>
      <c r="D523" s="12" t="s">
        <v>140</v>
      </c>
      <c r="E523">
        <v>9</v>
      </c>
      <c r="F523">
        <v>0</v>
      </c>
      <c r="G523">
        <v>3</v>
      </c>
      <c r="H523">
        <v>2</v>
      </c>
      <c r="I523">
        <v>2</v>
      </c>
      <c r="J523">
        <v>1</v>
      </c>
      <c r="K523">
        <v>4</v>
      </c>
      <c r="L523">
        <v>3</v>
      </c>
      <c r="M523" s="13">
        <f t="shared" si="32"/>
        <v>0.5714285714285714</v>
      </c>
      <c r="N523" s="14">
        <v>28.4</v>
      </c>
      <c r="O523" s="14">
        <v>32.799999999999997</v>
      </c>
      <c r="P523" s="14">
        <v>25.4</v>
      </c>
      <c r="Q523" s="21">
        <v>11.916666666699999</v>
      </c>
      <c r="R523" s="21">
        <v>0.05</v>
      </c>
      <c r="S523" s="21">
        <v>0.4833333333</v>
      </c>
      <c r="T523" s="21">
        <v>12.45</v>
      </c>
      <c r="W523" s="18" t="str">
        <f t="shared" si="33"/>
        <v xml:space="preserve"> </v>
      </c>
      <c r="Y523">
        <v>13</v>
      </c>
      <c r="Z523">
        <v>2</v>
      </c>
      <c r="AA523">
        <v>1</v>
      </c>
      <c r="AB523">
        <v>-2</v>
      </c>
      <c r="AC523">
        <v>2</v>
      </c>
      <c r="AD523">
        <v>1</v>
      </c>
      <c r="AE523">
        <v>3</v>
      </c>
      <c r="AF523">
        <v>4</v>
      </c>
      <c r="AG523" s="13">
        <f t="shared" si="34"/>
        <v>0.42857142857142855</v>
      </c>
      <c r="AH523" s="14">
        <v>28.8</v>
      </c>
      <c r="AI523" s="14">
        <v>32.799999999999997</v>
      </c>
      <c r="AJ523" s="14">
        <v>26.1</v>
      </c>
      <c r="AK523" s="21">
        <v>11.6166666667</v>
      </c>
      <c r="AL523" s="21">
        <v>8.3333333300000006E-2</v>
      </c>
      <c r="AM523" s="21">
        <v>0.95</v>
      </c>
      <c r="AN523" s="21">
        <v>12.666666666699999</v>
      </c>
      <c r="AQ523" s="18" t="str">
        <f t="shared" si="35"/>
        <v xml:space="preserve"> </v>
      </c>
    </row>
    <row r="524" spans="1:44" x14ac:dyDescent="0.2">
      <c r="A524" s="12" t="s">
        <v>2424</v>
      </c>
      <c r="B524" s="12" t="s">
        <v>2421</v>
      </c>
      <c r="C524" t="s">
        <v>305</v>
      </c>
      <c r="D524" s="12" t="s">
        <v>148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s="13">
        <f t="shared" si="32"/>
        <v>0</v>
      </c>
      <c r="N524" s="14">
        <v>24.8</v>
      </c>
      <c r="O524" s="14">
        <v>31.4</v>
      </c>
      <c r="P524" s="14">
        <v>20.399999999999999</v>
      </c>
      <c r="Q524" s="21">
        <v>7.1333333333000004</v>
      </c>
      <c r="R524" s="21">
        <v>0</v>
      </c>
      <c r="S524" s="21">
        <v>0.96666666670000001</v>
      </c>
      <c r="T524" s="21">
        <v>8.1</v>
      </c>
      <c r="W524" s="18" t="str">
        <f t="shared" si="33"/>
        <v xml:space="preserve"> 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13">
        <f t="shared" si="34"/>
        <v>0</v>
      </c>
      <c r="AH524" s="14">
        <v>0</v>
      </c>
      <c r="AI524" s="14">
        <v>0</v>
      </c>
      <c r="AJ524" s="14">
        <v>0</v>
      </c>
      <c r="AK524" s="21">
        <v>0</v>
      </c>
      <c r="AL524" s="21">
        <v>0</v>
      </c>
      <c r="AM524" s="21">
        <v>0</v>
      </c>
      <c r="AN524" s="21">
        <v>0</v>
      </c>
      <c r="AQ524" s="18" t="str">
        <f t="shared" si="35"/>
        <v xml:space="preserve"> </v>
      </c>
    </row>
    <row r="525" spans="1:44" x14ac:dyDescent="0.2">
      <c r="A525" s="12" t="s">
        <v>2428</v>
      </c>
      <c r="B525" s="12" t="s">
        <v>2429</v>
      </c>
      <c r="C525" t="s">
        <v>139</v>
      </c>
      <c r="D525" s="12" t="s">
        <v>178</v>
      </c>
      <c r="E525">
        <v>9</v>
      </c>
      <c r="F525">
        <v>0</v>
      </c>
      <c r="G525">
        <v>0</v>
      </c>
      <c r="H525">
        <v>0</v>
      </c>
      <c r="I525">
        <v>4</v>
      </c>
      <c r="J525">
        <v>2</v>
      </c>
      <c r="K525">
        <v>0</v>
      </c>
      <c r="L525">
        <v>0</v>
      </c>
      <c r="M525" s="13">
        <f t="shared" si="32"/>
        <v>0</v>
      </c>
      <c r="N525" s="14">
        <v>28.4</v>
      </c>
      <c r="O525" s="14">
        <v>33</v>
      </c>
      <c r="P525" s="14">
        <v>25.3</v>
      </c>
      <c r="Q525" s="21">
        <v>14.25</v>
      </c>
      <c r="R525" s="21">
        <v>1.8333333333000001</v>
      </c>
      <c r="S525" s="21">
        <v>0.86666666670000003</v>
      </c>
      <c r="T525" s="21">
        <v>16.95</v>
      </c>
      <c r="W525" s="18" t="str">
        <f t="shared" si="33"/>
        <v xml:space="preserve"> </v>
      </c>
      <c r="Y525">
        <v>3</v>
      </c>
      <c r="Z525">
        <v>0</v>
      </c>
      <c r="AA525">
        <v>0</v>
      </c>
      <c r="AB525">
        <v>1</v>
      </c>
      <c r="AC525">
        <v>2</v>
      </c>
      <c r="AD525">
        <v>1</v>
      </c>
      <c r="AE525">
        <v>0</v>
      </c>
      <c r="AF525">
        <v>0</v>
      </c>
      <c r="AG525" s="13">
        <f t="shared" si="34"/>
        <v>0</v>
      </c>
      <c r="AH525" s="14">
        <v>28.9</v>
      </c>
      <c r="AI525" s="14">
        <v>32.200000000000003</v>
      </c>
      <c r="AJ525" s="14">
        <v>26.7</v>
      </c>
      <c r="AK525" s="21">
        <v>14.483333333299999</v>
      </c>
      <c r="AL525" s="21">
        <v>2.2333333333000001</v>
      </c>
      <c r="AM525" s="21">
        <v>1.3166666667</v>
      </c>
      <c r="AN525" s="21">
        <v>18.0333333333</v>
      </c>
      <c r="AQ525" s="18" t="str">
        <f t="shared" si="35"/>
        <v xml:space="preserve"> </v>
      </c>
    </row>
    <row r="526" spans="1:44" x14ac:dyDescent="0.2">
      <c r="A526" s="12" t="s">
        <v>138</v>
      </c>
      <c r="B526" s="12" t="s">
        <v>2433</v>
      </c>
      <c r="C526" t="s">
        <v>338</v>
      </c>
      <c r="D526" s="12" t="s">
        <v>178</v>
      </c>
      <c r="E526">
        <v>17</v>
      </c>
      <c r="F526">
        <v>0</v>
      </c>
      <c r="G526">
        <v>4</v>
      </c>
      <c r="H526">
        <v>11</v>
      </c>
      <c r="I526">
        <v>20</v>
      </c>
      <c r="J526">
        <v>7</v>
      </c>
      <c r="K526">
        <v>0</v>
      </c>
      <c r="L526">
        <v>0</v>
      </c>
      <c r="M526" s="13">
        <f t="shared" si="32"/>
        <v>0</v>
      </c>
      <c r="N526" s="14">
        <v>27.8</v>
      </c>
      <c r="O526" s="14">
        <v>32.700000000000003</v>
      </c>
      <c r="P526" s="14">
        <v>24.5</v>
      </c>
      <c r="Q526" s="21">
        <v>14.2166666667</v>
      </c>
      <c r="R526" s="21">
        <v>0</v>
      </c>
      <c r="S526" s="21">
        <v>1.8</v>
      </c>
      <c r="T526" s="21">
        <v>16.0333333333</v>
      </c>
      <c r="W526" s="18" t="str">
        <f t="shared" si="33"/>
        <v xml:space="preserve"> </v>
      </c>
      <c r="Y526">
        <v>13</v>
      </c>
      <c r="Z526">
        <v>1</v>
      </c>
      <c r="AA526">
        <v>1</v>
      </c>
      <c r="AB526">
        <v>1</v>
      </c>
      <c r="AC526">
        <v>49</v>
      </c>
      <c r="AD526">
        <v>13</v>
      </c>
      <c r="AE526">
        <v>0</v>
      </c>
      <c r="AF526">
        <v>0</v>
      </c>
      <c r="AG526" s="13">
        <f t="shared" si="34"/>
        <v>0</v>
      </c>
      <c r="AH526" s="14">
        <v>27.9</v>
      </c>
      <c r="AI526" s="14">
        <v>32.700000000000003</v>
      </c>
      <c r="AJ526" s="14">
        <v>24.7</v>
      </c>
      <c r="AK526" s="21">
        <v>14.2</v>
      </c>
      <c r="AL526" s="21">
        <v>3.3333333300000004E-2</v>
      </c>
      <c r="AM526" s="21">
        <v>1.8166666667</v>
      </c>
      <c r="AN526" s="21">
        <v>16.05</v>
      </c>
      <c r="AQ526" s="18" t="str">
        <f t="shared" si="35"/>
        <v xml:space="preserve"> </v>
      </c>
    </row>
    <row r="527" spans="1:44" x14ac:dyDescent="0.2">
      <c r="A527" s="12" t="s">
        <v>2439</v>
      </c>
      <c r="B527" s="12" t="s">
        <v>2440</v>
      </c>
      <c r="C527" t="s">
        <v>147</v>
      </c>
      <c r="D527" s="12" t="s">
        <v>140</v>
      </c>
      <c r="E527">
        <v>19</v>
      </c>
      <c r="F527">
        <v>4</v>
      </c>
      <c r="G527">
        <v>2</v>
      </c>
      <c r="H527">
        <v>1</v>
      </c>
      <c r="I527">
        <v>4</v>
      </c>
      <c r="J527">
        <v>2</v>
      </c>
      <c r="K527">
        <v>1</v>
      </c>
      <c r="L527">
        <v>8</v>
      </c>
      <c r="M527" s="13">
        <f t="shared" si="32"/>
        <v>0.1111111111111111</v>
      </c>
      <c r="N527" s="14">
        <v>28</v>
      </c>
      <c r="O527" s="14">
        <v>32.4</v>
      </c>
      <c r="P527" s="14">
        <v>25</v>
      </c>
      <c r="Q527" s="21">
        <v>10.083333333300001</v>
      </c>
      <c r="R527" s="21">
        <v>0</v>
      </c>
      <c r="S527" s="21">
        <v>0.1333333333</v>
      </c>
      <c r="T527" s="21">
        <v>10.233333333299999</v>
      </c>
      <c r="W527" s="18" t="str">
        <f t="shared" si="33"/>
        <v xml:space="preserve"> </v>
      </c>
      <c r="Y527">
        <v>17</v>
      </c>
      <c r="Z527">
        <v>1</v>
      </c>
      <c r="AA527">
        <v>2</v>
      </c>
      <c r="AB527">
        <v>0</v>
      </c>
      <c r="AC527">
        <v>2</v>
      </c>
      <c r="AD527">
        <v>1</v>
      </c>
      <c r="AE527">
        <v>1</v>
      </c>
      <c r="AF527">
        <v>0</v>
      </c>
      <c r="AG527" s="13">
        <f t="shared" si="34"/>
        <v>1</v>
      </c>
      <c r="AH527" s="14">
        <v>27.8</v>
      </c>
      <c r="AI527" s="14">
        <v>32.4</v>
      </c>
      <c r="AJ527" s="14">
        <v>24.6</v>
      </c>
      <c r="AK527" s="21">
        <v>10.5666666667</v>
      </c>
      <c r="AL527" s="21">
        <v>0</v>
      </c>
      <c r="AM527" s="21">
        <v>0.18333333330000001</v>
      </c>
      <c r="AN527" s="21">
        <v>10.75</v>
      </c>
      <c r="AQ527" s="18" t="str">
        <f t="shared" si="35"/>
        <v xml:space="preserve"> </v>
      </c>
    </row>
    <row r="528" spans="1:44" x14ac:dyDescent="0.2">
      <c r="A528" s="12" t="s">
        <v>2443</v>
      </c>
      <c r="B528" s="12" t="s">
        <v>2444</v>
      </c>
      <c r="C528" t="s">
        <v>169</v>
      </c>
      <c r="D528" s="12" t="s">
        <v>178</v>
      </c>
      <c r="E528">
        <v>1</v>
      </c>
      <c r="F528">
        <v>0</v>
      </c>
      <c r="G528">
        <v>0</v>
      </c>
      <c r="H528">
        <v>-1</v>
      </c>
      <c r="I528">
        <v>0</v>
      </c>
      <c r="J528">
        <v>0</v>
      </c>
      <c r="K528">
        <v>0</v>
      </c>
      <c r="L528">
        <v>0</v>
      </c>
      <c r="M528" s="13">
        <f t="shared" si="32"/>
        <v>0</v>
      </c>
      <c r="N528" s="14">
        <v>23.9</v>
      </c>
      <c r="O528" s="14">
        <v>29.5</v>
      </c>
      <c r="P528" s="14">
        <v>20.100000000000001</v>
      </c>
      <c r="Q528" s="21">
        <v>8.6833333333000002</v>
      </c>
      <c r="R528" s="21">
        <v>0</v>
      </c>
      <c r="S528" s="21">
        <v>0</v>
      </c>
      <c r="T528" s="21">
        <v>8.6833333333000002</v>
      </c>
      <c r="W528" s="18" t="str">
        <f t="shared" si="33"/>
        <v xml:space="preserve"> 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s="13">
        <f t="shared" si="34"/>
        <v>0</v>
      </c>
      <c r="AH528" s="14">
        <v>0</v>
      </c>
      <c r="AI528" s="14">
        <v>0</v>
      </c>
      <c r="AJ528" s="14">
        <v>0</v>
      </c>
      <c r="AK528" s="21">
        <v>0</v>
      </c>
      <c r="AL528" s="21">
        <v>0</v>
      </c>
      <c r="AM528" s="21">
        <v>0</v>
      </c>
      <c r="AN528" s="21">
        <v>0</v>
      </c>
      <c r="AQ528" s="18" t="str">
        <f t="shared" si="35"/>
        <v xml:space="preserve"> </v>
      </c>
    </row>
    <row r="529" spans="1:44" x14ac:dyDescent="0.2">
      <c r="A529" s="12" t="s">
        <v>2448</v>
      </c>
      <c r="B529" s="12" t="s">
        <v>2449</v>
      </c>
      <c r="C529" t="s">
        <v>432</v>
      </c>
      <c r="D529" s="12" t="s">
        <v>178</v>
      </c>
      <c r="E529">
        <v>28</v>
      </c>
      <c r="F529">
        <v>2</v>
      </c>
      <c r="G529">
        <v>5</v>
      </c>
      <c r="H529">
        <v>3</v>
      </c>
      <c r="I529">
        <v>6</v>
      </c>
      <c r="J529">
        <v>3</v>
      </c>
      <c r="K529">
        <v>0</v>
      </c>
      <c r="L529">
        <v>0</v>
      </c>
      <c r="M529" s="13">
        <f t="shared" si="32"/>
        <v>0</v>
      </c>
      <c r="N529" s="14">
        <v>28</v>
      </c>
      <c r="O529" s="14">
        <v>32.700000000000003</v>
      </c>
      <c r="P529" s="14">
        <v>24.8</v>
      </c>
      <c r="Q529" s="21">
        <v>17.416666666699999</v>
      </c>
      <c r="R529" s="21">
        <v>1.6166666667</v>
      </c>
      <c r="S529" s="21">
        <v>0.73333333330000006</v>
      </c>
      <c r="T529" s="21">
        <v>19.7833333333</v>
      </c>
      <c r="W529" s="18" t="str">
        <f t="shared" si="33"/>
        <v xml:space="preserve"> </v>
      </c>
      <c r="Y529">
        <v>24</v>
      </c>
      <c r="Z529">
        <v>0</v>
      </c>
      <c r="AA529">
        <v>4</v>
      </c>
      <c r="AB529">
        <v>-6</v>
      </c>
      <c r="AC529">
        <v>6</v>
      </c>
      <c r="AD529">
        <v>3</v>
      </c>
      <c r="AE529">
        <v>0</v>
      </c>
      <c r="AF529">
        <v>0</v>
      </c>
      <c r="AG529" s="13">
        <f t="shared" si="34"/>
        <v>0</v>
      </c>
      <c r="AH529" s="14">
        <v>28.4</v>
      </c>
      <c r="AI529" s="14">
        <v>33</v>
      </c>
      <c r="AJ529" s="14">
        <v>25.3</v>
      </c>
      <c r="AK529" s="21">
        <v>16.666666666699999</v>
      </c>
      <c r="AL529" s="21">
        <v>1.3</v>
      </c>
      <c r="AM529" s="21">
        <v>0.58333333330000003</v>
      </c>
      <c r="AN529" s="21">
        <v>18.566666666700002</v>
      </c>
      <c r="AQ529" s="18" t="str">
        <f t="shared" si="35"/>
        <v xml:space="preserve"> </v>
      </c>
    </row>
    <row r="530" spans="1:44" x14ac:dyDescent="0.2">
      <c r="A530" s="12" t="s">
        <v>2454</v>
      </c>
      <c r="B530" s="12" t="s">
        <v>2455</v>
      </c>
      <c r="C530" s="12" t="s">
        <v>338</v>
      </c>
      <c r="D530" s="12" t="s">
        <v>178</v>
      </c>
      <c r="E530">
        <v>18</v>
      </c>
      <c r="F530">
        <v>4</v>
      </c>
      <c r="G530">
        <v>7</v>
      </c>
      <c r="H530">
        <v>4</v>
      </c>
      <c r="I530">
        <v>24</v>
      </c>
      <c r="J530">
        <v>8</v>
      </c>
      <c r="K530">
        <v>0</v>
      </c>
      <c r="L530">
        <v>0</v>
      </c>
      <c r="M530" s="13">
        <f t="shared" si="32"/>
        <v>0</v>
      </c>
      <c r="N530" s="14">
        <v>27.9</v>
      </c>
      <c r="O530" s="14">
        <v>33</v>
      </c>
      <c r="P530" s="14">
        <v>24.4</v>
      </c>
      <c r="Q530" s="21">
        <v>15.983333333299999</v>
      </c>
      <c r="R530" s="21">
        <v>1.3166666667</v>
      </c>
      <c r="S530" s="21">
        <v>0.5</v>
      </c>
      <c r="T530" s="21">
        <v>17.816666666700002</v>
      </c>
      <c r="W530" s="18" t="str">
        <f t="shared" si="33"/>
        <v xml:space="preserve"> </v>
      </c>
      <c r="Y530">
        <v>34</v>
      </c>
      <c r="Z530">
        <v>3</v>
      </c>
      <c r="AA530">
        <v>8</v>
      </c>
      <c r="AB530">
        <v>1</v>
      </c>
      <c r="AC530">
        <v>16</v>
      </c>
      <c r="AD530">
        <v>8</v>
      </c>
      <c r="AE530">
        <v>0</v>
      </c>
      <c r="AF530">
        <v>0</v>
      </c>
      <c r="AG530" s="13">
        <f t="shared" si="34"/>
        <v>0</v>
      </c>
      <c r="AH530" s="14">
        <v>27.9</v>
      </c>
      <c r="AI530" s="14">
        <v>32.5</v>
      </c>
      <c r="AJ530" s="14">
        <v>24.8</v>
      </c>
      <c r="AK530" s="21">
        <v>15.75</v>
      </c>
      <c r="AL530" s="21">
        <v>0.93333333330000001</v>
      </c>
      <c r="AM530" s="21">
        <v>1.0666666667</v>
      </c>
      <c r="AN530" s="21">
        <v>17.75</v>
      </c>
      <c r="AQ530" s="18" t="str">
        <f t="shared" si="35"/>
        <v xml:space="preserve"> </v>
      </c>
    </row>
    <row r="531" spans="1:44" x14ac:dyDescent="0.2">
      <c r="A531" s="12" t="s">
        <v>2458</v>
      </c>
      <c r="B531" s="12" t="s">
        <v>2459</v>
      </c>
      <c r="C531" t="s">
        <v>529</v>
      </c>
      <c r="D531" s="12" t="s">
        <v>178</v>
      </c>
      <c r="E531">
        <v>37</v>
      </c>
      <c r="F531">
        <v>6</v>
      </c>
      <c r="G531">
        <v>7</v>
      </c>
      <c r="H531">
        <v>-3</v>
      </c>
      <c r="I531">
        <v>10</v>
      </c>
      <c r="J531">
        <v>5</v>
      </c>
      <c r="K531">
        <v>0</v>
      </c>
      <c r="L531">
        <v>0</v>
      </c>
      <c r="M531" s="13">
        <f t="shared" si="32"/>
        <v>0</v>
      </c>
      <c r="N531" s="14">
        <v>28.7</v>
      </c>
      <c r="O531" s="14">
        <v>33.1</v>
      </c>
      <c r="P531" s="14">
        <v>25.7</v>
      </c>
      <c r="Q531" s="21">
        <v>17.883333333300001</v>
      </c>
      <c r="R531" s="21">
        <v>0.51666666670000005</v>
      </c>
      <c r="S531" s="21">
        <v>2.6</v>
      </c>
      <c r="T531" s="21">
        <v>21.016666666700001</v>
      </c>
      <c r="W531" s="18" t="str">
        <f t="shared" si="33"/>
        <v xml:space="preserve"> </v>
      </c>
      <c r="Y531">
        <v>38</v>
      </c>
      <c r="Z531">
        <v>0</v>
      </c>
      <c r="AA531">
        <v>10</v>
      </c>
      <c r="AB531">
        <v>3</v>
      </c>
      <c r="AC531">
        <v>18</v>
      </c>
      <c r="AD531">
        <v>9</v>
      </c>
      <c r="AE531">
        <v>0</v>
      </c>
      <c r="AF531">
        <v>0</v>
      </c>
      <c r="AG531" s="13">
        <f t="shared" si="34"/>
        <v>0</v>
      </c>
      <c r="AH531" s="14">
        <v>28.8</v>
      </c>
      <c r="AI531" s="14">
        <v>33</v>
      </c>
      <c r="AJ531" s="14">
        <v>25.9</v>
      </c>
      <c r="AK531" s="21">
        <v>19.05</v>
      </c>
      <c r="AL531" s="21">
        <v>0.61666666670000003</v>
      </c>
      <c r="AM531" s="21">
        <v>2.7833333332999999</v>
      </c>
      <c r="AN531" s="21">
        <v>22.4666666667</v>
      </c>
      <c r="AQ531" s="18" t="str">
        <f t="shared" si="35"/>
        <v xml:space="preserve"> </v>
      </c>
    </row>
    <row r="532" spans="1:44" x14ac:dyDescent="0.2">
      <c r="A532" s="12" t="s">
        <v>2282</v>
      </c>
      <c r="B532" s="12" t="s">
        <v>2464</v>
      </c>
      <c r="C532" t="s">
        <v>529</v>
      </c>
      <c r="D532" s="12" t="s">
        <v>156</v>
      </c>
      <c r="E532">
        <v>41</v>
      </c>
      <c r="F532">
        <v>11</v>
      </c>
      <c r="G532">
        <v>10</v>
      </c>
      <c r="H532">
        <v>-16</v>
      </c>
      <c r="I532">
        <v>18</v>
      </c>
      <c r="J532">
        <v>9</v>
      </c>
      <c r="K532">
        <v>4</v>
      </c>
      <c r="L532">
        <v>5</v>
      </c>
      <c r="M532" s="13">
        <f t="shared" si="32"/>
        <v>0.44444444444444442</v>
      </c>
      <c r="N532" s="14">
        <v>28.5</v>
      </c>
      <c r="O532" s="14">
        <v>33.5</v>
      </c>
      <c r="P532" s="14">
        <v>25.1</v>
      </c>
      <c r="Q532" s="21">
        <v>13.8833333333</v>
      </c>
      <c r="R532" s="21">
        <v>2.0833333333000001</v>
      </c>
      <c r="S532" s="21">
        <v>1.5833333333000001</v>
      </c>
      <c r="T532" s="21">
        <v>17.566666666700002</v>
      </c>
      <c r="U532">
        <v>4</v>
      </c>
      <c r="V532">
        <v>0</v>
      </c>
      <c r="W532" s="18">
        <f t="shared" si="33"/>
        <v>0</v>
      </c>
      <c r="X532">
        <v>0</v>
      </c>
      <c r="Y532">
        <v>41</v>
      </c>
      <c r="Z532">
        <v>6</v>
      </c>
      <c r="AA532">
        <v>12</v>
      </c>
      <c r="AB532">
        <v>-9</v>
      </c>
      <c r="AC532">
        <v>23</v>
      </c>
      <c r="AD532">
        <v>10</v>
      </c>
      <c r="AE532">
        <v>2</v>
      </c>
      <c r="AF532">
        <v>3</v>
      </c>
      <c r="AG532" s="13">
        <f t="shared" si="34"/>
        <v>0.4</v>
      </c>
      <c r="AH532" s="14">
        <v>29.5</v>
      </c>
      <c r="AI532" s="14">
        <v>33.700000000000003</v>
      </c>
      <c r="AJ532" s="14">
        <v>26.6</v>
      </c>
      <c r="AK532" s="21">
        <v>13.35</v>
      </c>
      <c r="AL532" s="21">
        <v>2.2166666667000001</v>
      </c>
      <c r="AM532" s="21">
        <v>2</v>
      </c>
      <c r="AN532" s="21">
        <v>17.600000000000001</v>
      </c>
      <c r="AO532">
        <v>4</v>
      </c>
      <c r="AP532">
        <v>1</v>
      </c>
      <c r="AQ532" s="18">
        <f t="shared" si="35"/>
        <v>0.25</v>
      </c>
      <c r="AR532">
        <v>0</v>
      </c>
    </row>
    <row r="533" spans="1:44" x14ac:dyDescent="0.2">
      <c r="A533" s="12" t="s">
        <v>2467</v>
      </c>
      <c r="B533" s="12" t="s">
        <v>2464</v>
      </c>
      <c r="C533" t="s">
        <v>460</v>
      </c>
      <c r="D533" s="12" t="s">
        <v>178</v>
      </c>
      <c r="E533">
        <v>29</v>
      </c>
      <c r="F533">
        <v>2</v>
      </c>
      <c r="G533">
        <v>3</v>
      </c>
      <c r="H533">
        <v>9</v>
      </c>
      <c r="I533">
        <v>14</v>
      </c>
      <c r="J533">
        <v>7</v>
      </c>
      <c r="K533">
        <v>0</v>
      </c>
      <c r="L533">
        <v>0</v>
      </c>
      <c r="M533" s="13">
        <f t="shared" si="32"/>
        <v>0</v>
      </c>
      <c r="N533" s="14">
        <v>29.7</v>
      </c>
      <c r="O533" s="14">
        <v>33.4</v>
      </c>
      <c r="P533" s="14">
        <v>27.2</v>
      </c>
      <c r="Q533" s="21">
        <v>18.2</v>
      </c>
      <c r="R533" s="21">
        <v>1.6666666699999999E-2</v>
      </c>
      <c r="S533" s="21">
        <v>2.7</v>
      </c>
      <c r="T533" s="21">
        <v>20.933333333299998</v>
      </c>
      <c r="W533" s="18" t="str">
        <f t="shared" si="33"/>
        <v xml:space="preserve"> </v>
      </c>
      <c r="Y533">
        <v>30</v>
      </c>
      <c r="Z533">
        <v>0</v>
      </c>
      <c r="AA533">
        <v>5</v>
      </c>
      <c r="AB533">
        <v>-3</v>
      </c>
      <c r="AC533">
        <v>10</v>
      </c>
      <c r="AD533">
        <v>5</v>
      </c>
      <c r="AE533">
        <v>0</v>
      </c>
      <c r="AF533">
        <v>0</v>
      </c>
      <c r="AG533" s="13">
        <f t="shared" si="34"/>
        <v>0</v>
      </c>
      <c r="AH533" s="14">
        <v>29.7</v>
      </c>
      <c r="AI533" s="14">
        <v>33.700000000000003</v>
      </c>
      <c r="AJ533" s="14">
        <v>27.1</v>
      </c>
      <c r="AK533" s="21">
        <v>17.8</v>
      </c>
      <c r="AL533" s="21">
        <v>8.3333333300000006E-2</v>
      </c>
      <c r="AM533" s="21">
        <v>3.1166666667</v>
      </c>
      <c r="AN533" s="21">
        <v>21.016666666700001</v>
      </c>
      <c r="AQ533" s="18" t="str">
        <f t="shared" si="35"/>
        <v xml:space="preserve"> </v>
      </c>
    </row>
    <row r="534" spans="1:44" x14ac:dyDescent="0.2">
      <c r="A534" s="12" t="s">
        <v>1595</v>
      </c>
      <c r="B534" s="12" t="s">
        <v>2471</v>
      </c>
      <c r="C534" t="s">
        <v>460</v>
      </c>
      <c r="D534" s="12" t="s">
        <v>170</v>
      </c>
      <c r="E534">
        <v>2</v>
      </c>
      <c r="F534">
        <v>0</v>
      </c>
      <c r="G534">
        <v>2</v>
      </c>
      <c r="H534">
        <v>2</v>
      </c>
      <c r="I534">
        <v>0</v>
      </c>
      <c r="J534">
        <v>0</v>
      </c>
      <c r="K534">
        <v>7</v>
      </c>
      <c r="L534">
        <v>8</v>
      </c>
      <c r="M534" s="13">
        <f t="shared" si="32"/>
        <v>0.46666666666666667</v>
      </c>
      <c r="N534" s="14">
        <v>27.9</v>
      </c>
      <c r="O534" s="14">
        <v>33.4</v>
      </c>
      <c r="P534" s="14">
        <v>24.2</v>
      </c>
      <c r="Q534" s="21">
        <v>11.4</v>
      </c>
      <c r="R534" s="21">
        <v>0.8</v>
      </c>
      <c r="S534" s="21">
        <v>0</v>
      </c>
      <c r="T534" s="21">
        <v>12.2</v>
      </c>
      <c r="W534" s="18" t="str">
        <f t="shared" si="33"/>
        <v xml:space="preserve"> </v>
      </c>
      <c r="Y534">
        <v>5</v>
      </c>
      <c r="Z534">
        <v>0</v>
      </c>
      <c r="AA534">
        <v>0</v>
      </c>
      <c r="AB534">
        <v>2</v>
      </c>
      <c r="AC534">
        <v>5</v>
      </c>
      <c r="AD534">
        <v>1</v>
      </c>
      <c r="AE534">
        <v>8</v>
      </c>
      <c r="AF534">
        <v>19</v>
      </c>
      <c r="AG534" s="13">
        <f t="shared" si="34"/>
        <v>0.29629629629629628</v>
      </c>
      <c r="AH534" s="14">
        <v>27.7</v>
      </c>
      <c r="AI534" s="14">
        <v>30.5</v>
      </c>
      <c r="AJ534" s="14">
        <v>25.9</v>
      </c>
      <c r="AK534" s="21">
        <v>8.0500000000000007</v>
      </c>
      <c r="AL534" s="21">
        <v>0.15</v>
      </c>
      <c r="AM534" s="21">
        <v>0</v>
      </c>
      <c r="AN534" s="21">
        <v>8.1999999999999993</v>
      </c>
      <c r="AQ534" s="18" t="str">
        <f t="shared" si="35"/>
        <v xml:space="preserve"> </v>
      </c>
    </row>
    <row r="535" spans="1:44" x14ac:dyDescent="0.2">
      <c r="A535" s="12" t="s">
        <v>1109</v>
      </c>
      <c r="B535" s="12" t="s">
        <v>2475</v>
      </c>
      <c r="C535" t="s">
        <v>122</v>
      </c>
      <c r="D535" s="12" t="s">
        <v>156</v>
      </c>
      <c r="E535">
        <v>41</v>
      </c>
      <c r="F535">
        <v>4</v>
      </c>
      <c r="G535">
        <v>3</v>
      </c>
      <c r="H535">
        <v>-10</v>
      </c>
      <c r="I535">
        <v>8</v>
      </c>
      <c r="J535">
        <v>4</v>
      </c>
      <c r="K535">
        <v>5</v>
      </c>
      <c r="L535">
        <v>8</v>
      </c>
      <c r="M535" s="13">
        <f t="shared" si="32"/>
        <v>0.38461538461538464</v>
      </c>
      <c r="N535" s="14">
        <v>28</v>
      </c>
      <c r="O535" s="14">
        <v>32.200000000000003</v>
      </c>
      <c r="P535" s="14">
        <v>25.1</v>
      </c>
      <c r="Q535" s="21">
        <v>11.4666666667</v>
      </c>
      <c r="R535" s="21">
        <v>8.3333333300000006E-2</v>
      </c>
      <c r="S535" s="21">
        <v>2.8833333333</v>
      </c>
      <c r="T535" s="21">
        <v>14.45</v>
      </c>
      <c r="W535" s="18" t="str">
        <f t="shared" si="33"/>
        <v xml:space="preserve"> </v>
      </c>
      <c r="Y535">
        <v>41</v>
      </c>
      <c r="Z535">
        <v>3</v>
      </c>
      <c r="AA535">
        <v>5</v>
      </c>
      <c r="AB535">
        <v>-1</v>
      </c>
      <c r="AC535">
        <v>13</v>
      </c>
      <c r="AD535">
        <v>4</v>
      </c>
      <c r="AE535">
        <v>4</v>
      </c>
      <c r="AF535">
        <v>6</v>
      </c>
      <c r="AG535" s="13">
        <f t="shared" si="34"/>
        <v>0.4</v>
      </c>
      <c r="AH535" s="14">
        <v>27.5</v>
      </c>
      <c r="AI535" s="14">
        <v>31.9</v>
      </c>
      <c r="AJ535" s="14">
        <v>24.5</v>
      </c>
      <c r="AK535" s="21">
        <v>10.6</v>
      </c>
      <c r="AL535" s="21">
        <v>8.3333333300000006E-2</v>
      </c>
      <c r="AM535" s="21">
        <v>3.1333333333</v>
      </c>
      <c r="AN535" s="21">
        <v>13.8166666667</v>
      </c>
      <c r="AQ535" s="18" t="str">
        <f t="shared" si="35"/>
        <v xml:space="preserve"> </v>
      </c>
    </row>
    <row r="536" spans="1:44" x14ac:dyDescent="0.2">
      <c r="A536" s="12" t="s">
        <v>689</v>
      </c>
      <c r="B536" s="12" t="s">
        <v>2475</v>
      </c>
      <c r="C536" t="s">
        <v>199</v>
      </c>
      <c r="D536" s="12" t="s">
        <v>140</v>
      </c>
      <c r="E536">
        <v>16</v>
      </c>
      <c r="F536">
        <v>3</v>
      </c>
      <c r="G536">
        <v>2</v>
      </c>
      <c r="H536">
        <v>-4</v>
      </c>
      <c r="I536">
        <v>6</v>
      </c>
      <c r="J536">
        <v>3</v>
      </c>
      <c r="K536">
        <v>16</v>
      </c>
      <c r="L536">
        <v>15</v>
      </c>
      <c r="M536" s="13">
        <f t="shared" si="32"/>
        <v>0.5161290322580645</v>
      </c>
      <c r="N536" s="14">
        <v>27.9</v>
      </c>
      <c r="O536" s="14">
        <v>33.4</v>
      </c>
      <c r="P536" s="14">
        <v>24.1</v>
      </c>
      <c r="Q536" s="21">
        <v>10.666666666699999</v>
      </c>
      <c r="R536" s="21">
        <v>0.66666666670000008</v>
      </c>
      <c r="S536" s="21">
        <v>0</v>
      </c>
      <c r="T536" s="21">
        <v>11.333333333300001</v>
      </c>
      <c r="W536" s="18" t="str">
        <f t="shared" si="33"/>
        <v xml:space="preserve"> </v>
      </c>
      <c r="Y536">
        <v>14</v>
      </c>
      <c r="Z536">
        <v>0</v>
      </c>
      <c r="AA536">
        <v>1</v>
      </c>
      <c r="AB536">
        <v>-2</v>
      </c>
      <c r="AC536">
        <v>12</v>
      </c>
      <c r="AD536">
        <v>6</v>
      </c>
      <c r="AE536">
        <v>10</v>
      </c>
      <c r="AF536">
        <v>10</v>
      </c>
      <c r="AG536" s="13">
        <f t="shared" si="34"/>
        <v>0.5</v>
      </c>
      <c r="AH536" s="14">
        <v>27.9</v>
      </c>
      <c r="AI536" s="14">
        <v>32</v>
      </c>
      <c r="AJ536" s="14">
        <v>25.1</v>
      </c>
      <c r="AK536" s="21">
        <v>10.516666666700001</v>
      </c>
      <c r="AL536" s="21">
        <v>1.0333333333000001</v>
      </c>
      <c r="AM536" s="21">
        <v>0</v>
      </c>
      <c r="AN536" s="21">
        <v>11.5666666667</v>
      </c>
      <c r="AQ536" s="18" t="str">
        <f t="shared" si="35"/>
        <v xml:space="preserve"> </v>
      </c>
    </row>
    <row r="537" spans="1:44" x14ac:dyDescent="0.2">
      <c r="A537" s="12" t="s">
        <v>2482</v>
      </c>
      <c r="B537" s="12" t="s">
        <v>2475</v>
      </c>
      <c r="C537" t="s">
        <v>338</v>
      </c>
      <c r="D537" s="12" t="s">
        <v>178</v>
      </c>
      <c r="E537">
        <v>22</v>
      </c>
      <c r="F537">
        <v>0</v>
      </c>
      <c r="G537">
        <v>3</v>
      </c>
      <c r="H537">
        <v>8</v>
      </c>
      <c r="I537">
        <v>12</v>
      </c>
      <c r="J537">
        <v>3</v>
      </c>
      <c r="K537">
        <v>0</v>
      </c>
      <c r="L537">
        <v>0</v>
      </c>
      <c r="M537" s="13">
        <f t="shared" si="32"/>
        <v>0</v>
      </c>
      <c r="N537" s="14">
        <v>27.2</v>
      </c>
      <c r="O537" s="14">
        <v>32.5</v>
      </c>
      <c r="P537" s="14">
        <v>23.6</v>
      </c>
      <c r="Q537" s="21">
        <v>14.833333333300001</v>
      </c>
      <c r="R537" s="21">
        <v>0.05</v>
      </c>
      <c r="S537" s="21">
        <v>1.9</v>
      </c>
      <c r="T537" s="21">
        <v>16.816666666700002</v>
      </c>
      <c r="W537" s="18" t="str">
        <f t="shared" si="33"/>
        <v xml:space="preserve"> </v>
      </c>
      <c r="Y537">
        <v>25</v>
      </c>
      <c r="Z537">
        <v>1</v>
      </c>
      <c r="AA537">
        <v>2</v>
      </c>
      <c r="AB537">
        <v>12</v>
      </c>
      <c r="AC537">
        <v>26</v>
      </c>
      <c r="AD537">
        <v>10</v>
      </c>
      <c r="AE537">
        <v>0</v>
      </c>
      <c r="AF537">
        <v>0</v>
      </c>
      <c r="AG537" s="13">
        <f t="shared" si="34"/>
        <v>0</v>
      </c>
      <c r="AH537" s="14">
        <v>27.6</v>
      </c>
      <c r="AI537" s="14">
        <v>32.299999999999997</v>
      </c>
      <c r="AJ537" s="14">
        <v>24.5</v>
      </c>
      <c r="AK537" s="21">
        <v>15.983333333299999</v>
      </c>
      <c r="AL537" s="21">
        <v>0</v>
      </c>
      <c r="AM537" s="21">
        <v>2.0166666666999999</v>
      </c>
      <c r="AN537" s="21">
        <v>18.016666666700001</v>
      </c>
      <c r="AQ537" s="18" t="str">
        <f t="shared" si="35"/>
        <v xml:space="preserve"> </v>
      </c>
    </row>
    <row r="538" spans="1:44" x14ac:dyDescent="0.2">
      <c r="A538" s="12" t="s">
        <v>599</v>
      </c>
      <c r="B538" s="12" t="s">
        <v>2486</v>
      </c>
      <c r="C538" t="s">
        <v>442</v>
      </c>
      <c r="D538" s="12" t="s">
        <v>170</v>
      </c>
      <c r="E538">
        <v>2</v>
      </c>
      <c r="F538">
        <v>0</v>
      </c>
      <c r="G538">
        <v>0</v>
      </c>
      <c r="H538">
        <v>-1</v>
      </c>
      <c r="I538">
        <v>0</v>
      </c>
      <c r="J538">
        <v>0</v>
      </c>
      <c r="K538">
        <v>4</v>
      </c>
      <c r="L538">
        <v>3</v>
      </c>
      <c r="M538" s="13">
        <f t="shared" si="32"/>
        <v>0.5714285714285714</v>
      </c>
      <c r="N538" s="14">
        <v>27.1</v>
      </c>
      <c r="O538" s="14">
        <v>31.3</v>
      </c>
      <c r="P538" s="14">
        <v>24.4</v>
      </c>
      <c r="Q538" s="21">
        <v>8.75</v>
      </c>
      <c r="R538" s="21">
        <v>0</v>
      </c>
      <c r="S538" s="21">
        <v>0.95</v>
      </c>
      <c r="T538" s="21">
        <v>9.6999999999999993</v>
      </c>
      <c r="W538" s="18" t="str">
        <f t="shared" si="33"/>
        <v xml:space="preserve"> 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</v>
      </c>
      <c r="AF538">
        <v>3</v>
      </c>
      <c r="AG538" s="13">
        <f t="shared" si="34"/>
        <v>0.5714285714285714</v>
      </c>
      <c r="AH538" s="14">
        <v>25.8</v>
      </c>
      <c r="AI538" s="14">
        <v>28.1</v>
      </c>
      <c r="AJ538" s="14">
        <v>24.3</v>
      </c>
      <c r="AK538" s="21">
        <v>9.4333333333000002</v>
      </c>
      <c r="AL538" s="21">
        <v>0</v>
      </c>
      <c r="AM538" s="21">
        <v>2.1333333333</v>
      </c>
      <c r="AN538" s="21">
        <v>11.5666666667</v>
      </c>
      <c r="AQ538" s="18" t="str">
        <f t="shared" si="35"/>
        <v xml:space="preserve"> </v>
      </c>
    </row>
    <row r="539" spans="1:44" x14ac:dyDescent="0.2">
      <c r="A539" s="12" t="s">
        <v>167</v>
      </c>
      <c r="B539" s="12" t="s">
        <v>2488</v>
      </c>
      <c r="C539" t="s">
        <v>330</v>
      </c>
      <c r="D539" s="12" t="s">
        <v>170</v>
      </c>
      <c r="E539">
        <v>39</v>
      </c>
      <c r="F539">
        <v>7</v>
      </c>
      <c r="G539">
        <v>11</v>
      </c>
      <c r="H539">
        <v>8</v>
      </c>
      <c r="I539">
        <v>12</v>
      </c>
      <c r="J539">
        <v>6</v>
      </c>
      <c r="K539">
        <v>211</v>
      </c>
      <c r="L539">
        <v>195</v>
      </c>
      <c r="M539" s="13">
        <f t="shared" si="32"/>
        <v>0.51970443349753692</v>
      </c>
      <c r="N539" s="14">
        <v>28.3</v>
      </c>
      <c r="O539" s="14">
        <v>32.700000000000003</v>
      </c>
      <c r="P539" s="14">
        <v>25.3</v>
      </c>
      <c r="Q539" s="21">
        <v>13.666666666699999</v>
      </c>
      <c r="R539" s="21">
        <v>1.1666666667000001</v>
      </c>
      <c r="S539" s="21">
        <v>1.7333333333000001</v>
      </c>
      <c r="T539" s="21">
        <v>16.583333333300001</v>
      </c>
      <c r="W539" s="18" t="str">
        <f t="shared" si="33"/>
        <v xml:space="preserve"> </v>
      </c>
      <c r="Y539">
        <v>36</v>
      </c>
      <c r="Z539">
        <v>4</v>
      </c>
      <c r="AA539">
        <v>10</v>
      </c>
      <c r="AB539">
        <v>5</v>
      </c>
      <c r="AC539">
        <v>24</v>
      </c>
      <c r="AD539">
        <v>11</v>
      </c>
      <c r="AE539">
        <v>163</v>
      </c>
      <c r="AF539">
        <v>179</v>
      </c>
      <c r="AG539" s="13">
        <f t="shared" si="34"/>
        <v>0.47660818713450293</v>
      </c>
      <c r="AH539" s="14">
        <v>27.7</v>
      </c>
      <c r="AI539" s="14">
        <v>31.9</v>
      </c>
      <c r="AJ539" s="14">
        <v>25</v>
      </c>
      <c r="AK539" s="21">
        <v>13.1</v>
      </c>
      <c r="AL539" s="21">
        <v>0.91666666670000008</v>
      </c>
      <c r="AM539" s="21">
        <v>1.8833333333</v>
      </c>
      <c r="AN539" s="21">
        <v>15.916666666699999</v>
      </c>
      <c r="AQ539" s="18" t="str">
        <f t="shared" si="35"/>
        <v xml:space="preserve"> </v>
      </c>
    </row>
    <row r="540" spans="1:44" x14ac:dyDescent="0.2">
      <c r="A540" s="12" t="s">
        <v>2493</v>
      </c>
      <c r="B540" s="12" t="s">
        <v>2488</v>
      </c>
      <c r="C540" s="12" t="s">
        <v>139</v>
      </c>
      <c r="D540" s="12" t="s">
        <v>170</v>
      </c>
      <c r="E540">
        <v>33</v>
      </c>
      <c r="F540">
        <v>2</v>
      </c>
      <c r="G540">
        <v>6</v>
      </c>
      <c r="H540">
        <v>3</v>
      </c>
      <c r="I540">
        <v>15</v>
      </c>
      <c r="J540">
        <v>6</v>
      </c>
      <c r="K540">
        <v>6</v>
      </c>
      <c r="L540">
        <v>12</v>
      </c>
      <c r="M540" s="13">
        <f t="shared" si="32"/>
        <v>0.33333333333333331</v>
      </c>
      <c r="N540" s="14">
        <v>27.1</v>
      </c>
      <c r="O540" s="14">
        <v>31.9</v>
      </c>
      <c r="P540" s="14">
        <v>23.8</v>
      </c>
      <c r="Q540" s="21">
        <v>9.1166666667000005</v>
      </c>
      <c r="R540" s="21">
        <v>0</v>
      </c>
      <c r="S540" s="21">
        <v>1.4666666667000001</v>
      </c>
      <c r="T540" s="21">
        <v>10.6</v>
      </c>
      <c r="W540" s="18" t="str">
        <f t="shared" si="33"/>
        <v xml:space="preserve"> </v>
      </c>
      <c r="Y540">
        <v>34</v>
      </c>
      <c r="Z540">
        <v>0</v>
      </c>
      <c r="AA540">
        <v>2</v>
      </c>
      <c r="AB540">
        <v>-6</v>
      </c>
      <c r="AC540">
        <v>10</v>
      </c>
      <c r="AD540">
        <v>5</v>
      </c>
      <c r="AE540">
        <v>6</v>
      </c>
      <c r="AF540">
        <v>7</v>
      </c>
      <c r="AG540" s="13">
        <f t="shared" si="34"/>
        <v>0.46153846153846156</v>
      </c>
      <c r="AH540" s="14">
        <v>27.5</v>
      </c>
      <c r="AI540" s="14">
        <v>31.7</v>
      </c>
      <c r="AJ540" s="14">
        <v>24.7</v>
      </c>
      <c r="AK540" s="21">
        <v>9.0333333332999999</v>
      </c>
      <c r="AL540" s="21">
        <v>3.3333333300000004E-2</v>
      </c>
      <c r="AM540" s="21">
        <v>2.0333333332999999</v>
      </c>
      <c r="AN540" s="21">
        <v>11.1166666667</v>
      </c>
      <c r="AQ540" s="18" t="str">
        <f t="shared" si="35"/>
        <v xml:space="preserve"> </v>
      </c>
    </row>
    <row r="541" spans="1:44" x14ac:dyDescent="0.2">
      <c r="A541" s="12" t="s">
        <v>2498</v>
      </c>
      <c r="B541" s="12" t="s">
        <v>2488</v>
      </c>
      <c r="C541" t="s">
        <v>684</v>
      </c>
      <c r="D541" s="12" t="s">
        <v>178</v>
      </c>
      <c r="E541">
        <v>37</v>
      </c>
      <c r="F541">
        <v>0</v>
      </c>
      <c r="G541">
        <v>6</v>
      </c>
      <c r="H541">
        <v>8</v>
      </c>
      <c r="I541">
        <v>22</v>
      </c>
      <c r="J541">
        <v>7</v>
      </c>
      <c r="K541">
        <v>0</v>
      </c>
      <c r="L541">
        <v>0</v>
      </c>
      <c r="M541" s="13">
        <f t="shared" si="32"/>
        <v>0</v>
      </c>
      <c r="N541" s="14">
        <v>28.3</v>
      </c>
      <c r="O541" s="14">
        <v>32.9</v>
      </c>
      <c r="P541" s="14">
        <v>25.1</v>
      </c>
      <c r="Q541" s="21">
        <v>16.383333333300001</v>
      </c>
      <c r="R541" s="21">
        <v>0.56666666669999999</v>
      </c>
      <c r="S541" s="21">
        <v>2.9166666667000003</v>
      </c>
      <c r="T541" s="21">
        <v>19.883333333300001</v>
      </c>
      <c r="W541" s="18" t="str">
        <f t="shared" si="33"/>
        <v xml:space="preserve"> </v>
      </c>
      <c r="Y541">
        <v>39</v>
      </c>
      <c r="Z541">
        <v>1</v>
      </c>
      <c r="AA541">
        <v>5</v>
      </c>
      <c r="AB541">
        <v>6</v>
      </c>
      <c r="AC541">
        <v>36</v>
      </c>
      <c r="AD541">
        <v>18</v>
      </c>
      <c r="AE541">
        <v>0</v>
      </c>
      <c r="AF541">
        <v>0</v>
      </c>
      <c r="AG541" s="13">
        <f t="shared" si="34"/>
        <v>0</v>
      </c>
      <c r="AH541" s="14">
        <v>28.3</v>
      </c>
      <c r="AI541" s="14">
        <v>32.799999999999997</v>
      </c>
      <c r="AJ541" s="14">
        <v>25.3</v>
      </c>
      <c r="AK541" s="21">
        <v>17.433333333299998</v>
      </c>
      <c r="AL541" s="21">
        <v>0.33333333330000003</v>
      </c>
      <c r="AM541" s="21">
        <v>2.95</v>
      </c>
      <c r="AN541" s="21">
        <v>20.733333333299999</v>
      </c>
      <c r="AQ541" s="18" t="str">
        <f t="shared" si="35"/>
        <v xml:space="preserve"> </v>
      </c>
    </row>
    <row r="542" spans="1:44" x14ac:dyDescent="0.2">
      <c r="A542" s="12" t="s">
        <v>1681</v>
      </c>
      <c r="B542" s="12" t="s">
        <v>2502</v>
      </c>
      <c r="C542" t="s">
        <v>367</v>
      </c>
      <c r="D542" s="12" t="s">
        <v>156</v>
      </c>
      <c r="E542">
        <v>33</v>
      </c>
      <c r="F542">
        <v>1</v>
      </c>
      <c r="G542">
        <v>4</v>
      </c>
      <c r="H542">
        <v>0</v>
      </c>
      <c r="I542">
        <v>30</v>
      </c>
      <c r="J542">
        <v>8</v>
      </c>
      <c r="K542">
        <v>6</v>
      </c>
      <c r="L542">
        <v>1</v>
      </c>
      <c r="M542" s="13">
        <f t="shared" si="32"/>
        <v>0.8571428571428571</v>
      </c>
      <c r="N542" s="14">
        <v>28.1</v>
      </c>
      <c r="O542" s="14">
        <v>32.9</v>
      </c>
      <c r="P542" s="14">
        <v>24.9</v>
      </c>
      <c r="Q542" s="21">
        <v>9.2333333332999992</v>
      </c>
      <c r="R542" s="21">
        <v>0.1</v>
      </c>
      <c r="S542" s="21">
        <v>2.4</v>
      </c>
      <c r="T542" s="21">
        <v>11.75</v>
      </c>
      <c r="W542" s="18" t="str">
        <f t="shared" si="33"/>
        <v xml:space="preserve"> </v>
      </c>
      <c r="Y542">
        <v>32</v>
      </c>
      <c r="Z542">
        <v>1</v>
      </c>
      <c r="AA542">
        <v>6</v>
      </c>
      <c r="AB542">
        <v>2</v>
      </c>
      <c r="AC542">
        <v>19</v>
      </c>
      <c r="AD542">
        <v>5</v>
      </c>
      <c r="AE542">
        <v>1</v>
      </c>
      <c r="AF542">
        <v>0</v>
      </c>
      <c r="AG542" s="13">
        <f t="shared" si="34"/>
        <v>1</v>
      </c>
      <c r="AH542" s="14">
        <v>27.6</v>
      </c>
      <c r="AI542" s="14">
        <v>32</v>
      </c>
      <c r="AJ542" s="14">
        <v>24.7</v>
      </c>
      <c r="AK542" s="21">
        <v>8.5166666667000008</v>
      </c>
      <c r="AL542" s="21">
        <v>0.05</v>
      </c>
      <c r="AM542" s="21">
        <v>2.7</v>
      </c>
      <c r="AN542" s="21">
        <v>11.3</v>
      </c>
      <c r="AQ542" s="18" t="str">
        <f t="shared" si="35"/>
        <v xml:space="preserve"> </v>
      </c>
    </row>
    <row r="543" spans="1:44" x14ac:dyDescent="0.2">
      <c r="A543" s="12" t="s">
        <v>412</v>
      </c>
      <c r="B543" s="12" t="s">
        <v>2507</v>
      </c>
      <c r="C543" t="s">
        <v>155</v>
      </c>
      <c r="D543" s="12" t="s">
        <v>170</v>
      </c>
      <c r="E543">
        <v>37</v>
      </c>
      <c r="F543">
        <v>12</v>
      </c>
      <c r="G543">
        <v>8</v>
      </c>
      <c r="H543">
        <v>-16</v>
      </c>
      <c r="I543">
        <v>6</v>
      </c>
      <c r="J543">
        <v>3</v>
      </c>
      <c r="K543">
        <v>257</v>
      </c>
      <c r="L543">
        <v>271</v>
      </c>
      <c r="M543" s="13">
        <f t="shared" si="32"/>
        <v>0.48674242424242425</v>
      </c>
      <c r="N543" s="14">
        <v>27.7</v>
      </c>
      <c r="O543" s="14">
        <v>32.6</v>
      </c>
      <c r="P543" s="14">
        <v>24.5</v>
      </c>
      <c r="Q543" s="21">
        <v>13.666666666699999</v>
      </c>
      <c r="R543" s="21">
        <v>2.1833333333000002</v>
      </c>
      <c r="S543" s="21">
        <v>0.16666666669999999</v>
      </c>
      <c r="T543" s="21">
        <v>16.016666666700001</v>
      </c>
      <c r="U543">
        <v>4</v>
      </c>
      <c r="V543">
        <v>3</v>
      </c>
      <c r="W543" s="18">
        <f t="shared" si="33"/>
        <v>0.75</v>
      </c>
      <c r="X543">
        <v>3</v>
      </c>
      <c r="Y543">
        <v>38</v>
      </c>
      <c r="Z543">
        <v>10</v>
      </c>
      <c r="AA543">
        <v>4</v>
      </c>
      <c r="AB543">
        <v>-4</v>
      </c>
      <c r="AC543">
        <v>2</v>
      </c>
      <c r="AD543">
        <v>1</v>
      </c>
      <c r="AE543">
        <v>219</v>
      </c>
      <c r="AF543">
        <v>289</v>
      </c>
      <c r="AG543" s="13">
        <f t="shared" si="34"/>
        <v>0.43110236220472442</v>
      </c>
      <c r="AH543" s="14">
        <v>28.3</v>
      </c>
      <c r="AI543" s="14">
        <v>32.700000000000003</v>
      </c>
      <c r="AJ543" s="14">
        <v>25.3</v>
      </c>
      <c r="AK543" s="21">
        <v>13.583333333300001</v>
      </c>
      <c r="AL543" s="21">
        <v>2</v>
      </c>
      <c r="AM543" s="21">
        <v>0.31666666669999999</v>
      </c>
      <c r="AN543" s="21">
        <v>15.916666666699999</v>
      </c>
      <c r="AO543">
        <v>4</v>
      </c>
      <c r="AP543">
        <v>2</v>
      </c>
      <c r="AQ543" s="18">
        <f t="shared" si="35"/>
        <v>0.5</v>
      </c>
      <c r="AR543">
        <v>1</v>
      </c>
    </row>
    <row r="544" spans="1:44" x14ac:dyDescent="0.2">
      <c r="A544" s="12" t="s">
        <v>2510</v>
      </c>
      <c r="B544" s="12" t="s">
        <v>2511</v>
      </c>
      <c r="C544" t="s">
        <v>199</v>
      </c>
      <c r="D544" s="12" t="s">
        <v>170</v>
      </c>
      <c r="E544">
        <v>34</v>
      </c>
      <c r="F544">
        <v>3</v>
      </c>
      <c r="G544">
        <v>7</v>
      </c>
      <c r="H544">
        <v>5</v>
      </c>
      <c r="I544">
        <v>6</v>
      </c>
      <c r="J544">
        <v>3</v>
      </c>
      <c r="K544">
        <v>156</v>
      </c>
      <c r="L544">
        <v>117</v>
      </c>
      <c r="M544" s="13">
        <f t="shared" si="32"/>
        <v>0.5714285714285714</v>
      </c>
      <c r="N544" s="14">
        <v>27.4</v>
      </c>
      <c r="O544" s="14">
        <v>32.299999999999997</v>
      </c>
      <c r="P544" s="14">
        <v>24.1</v>
      </c>
      <c r="Q544" s="21">
        <v>9.6666666666999994</v>
      </c>
      <c r="R544" s="21">
        <v>3.3333333300000004E-2</v>
      </c>
      <c r="S544" s="21">
        <v>1.4666666667000001</v>
      </c>
      <c r="T544" s="21">
        <v>11.2</v>
      </c>
      <c r="U544">
        <v>2</v>
      </c>
      <c r="V544">
        <v>1</v>
      </c>
      <c r="W544" s="18">
        <f t="shared" si="33"/>
        <v>0.5</v>
      </c>
      <c r="X544">
        <v>0</v>
      </c>
      <c r="Y544">
        <v>39</v>
      </c>
      <c r="Z544">
        <v>3</v>
      </c>
      <c r="AA544">
        <v>5</v>
      </c>
      <c r="AB544">
        <v>-5</v>
      </c>
      <c r="AC544">
        <v>12</v>
      </c>
      <c r="AD544">
        <v>6</v>
      </c>
      <c r="AE544">
        <v>198</v>
      </c>
      <c r="AF544">
        <v>177</v>
      </c>
      <c r="AG544" s="13">
        <f t="shared" si="34"/>
        <v>0.52800000000000002</v>
      </c>
      <c r="AH544" s="14">
        <v>27.8</v>
      </c>
      <c r="AI544" s="14">
        <v>32.200000000000003</v>
      </c>
      <c r="AJ544" s="14">
        <v>24.8</v>
      </c>
      <c r="AK544" s="21">
        <v>10.166666666699999</v>
      </c>
      <c r="AL544" s="21">
        <v>0.1333333333</v>
      </c>
      <c r="AM544" s="21">
        <v>1.85</v>
      </c>
      <c r="AN544" s="21">
        <v>12.15</v>
      </c>
      <c r="AO544">
        <v>0</v>
      </c>
      <c r="AP544">
        <v>0</v>
      </c>
      <c r="AQ544" s="18" t="str">
        <f t="shared" si="35"/>
        <v xml:space="preserve"> </v>
      </c>
      <c r="AR544">
        <v>0</v>
      </c>
    </row>
    <row r="545" spans="1:44" x14ac:dyDescent="0.2">
      <c r="A545" s="12" t="s">
        <v>167</v>
      </c>
      <c r="B545" s="12" t="s">
        <v>2511</v>
      </c>
      <c r="C545" t="s">
        <v>199</v>
      </c>
      <c r="D545" s="12" t="s">
        <v>178</v>
      </c>
      <c r="E545">
        <v>37</v>
      </c>
      <c r="F545">
        <v>0</v>
      </c>
      <c r="G545">
        <v>6</v>
      </c>
      <c r="H545">
        <v>4</v>
      </c>
      <c r="I545">
        <v>17</v>
      </c>
      <c r="J545">
        <v>7</v>
      </c>
      <c r="K545">
        <v>0</v>
      </c>
      <c r="L545">
        <v>0</v>
      </c>
      <c r="M545" s="13">
        <f t="shared" si="32"/>
        <v>0</v>
      </c>
      <c r="N545" s="14">
        <v>27.2</v>
      </c>
      <c r="O545" s="14">
        <v>32.5</v>
      </c>
      <c r="P545" s="14">
        <v>23.6</v>
      </c>
      <c r="Q545" s="21">
        <v>14.45</v>
      </c>
      <c r="R545" s="21">
        <v>1.0333333333000001</v>
      </c>
      <c r="S545" s="21">
        <v>0.1</v>
      </c>
      <c r="T545" s="21">
        <v>15.6</v>
      </c>
      <c r="W545" s="18" t="str">
        <f t="shared" si="33"/>
        <v xml:space="preserve"> </v>
      </c>
      <c r="Y545">
        <v>37</v>
      </c>
      <c r="Z545">
        <v>4</v>
      </c>
      <c r="AA545">
        <v>5</v>
      </c>
      <c r="AB545">
        <v>3</v>
      </c>
      <c r="AC545">
        <v>8</v>
      </c>
      <c r="AD545">
        <v>4</v>
      </c>
      <c r="AE545">
        <v>0</v>
      </c>
      <c r="AF545">
        <v>0</v>
      </c>
      <c r="AG545" s="13">
        <f t="shared" si="34"/>
        <v>0</v>
      </c>
      <c r="AH545" s="14">
        <v>27.7</v>
      </c>
      <c r="AI545" s="14">
        <v>32.4</v>
      </c>
      <c r="AJ545" s="14">
        <v>24.6</v>
      </c>
      <c r="AK545" s="21">
        <v>13.75</v>
      </c>
      <c r="AL545" s="21">
        <v>1.1333333333</v>
      </c>
      <c r="AM545" s="21">
        <v>0.15</v>
      </c>
      <c r="AN545" s="21">
        <v>15.0333333333</v>
      </c>
      <c r="AQ545" s="18" t="str">
        <f t="shared" si="35"/>
        <v xml:space="preserve"> </v>
      </c>
    </row>
    <row r="546" spans="1:44" x14ac:dyDescent="0.2">
      <c r="A546" s="12" t="s">
        <v>2518</v>
      </c>
      <c r="B546" s="12" t="s">
        <v>2519</v>
      </c>
      <c r="C546" t="s">
        <v>442</v>
      </c>
      <c r="D546" s="12" t="s">
        <v>2134</v>
      </c>
      <c r="E546">
        <v>12</v>
      </c>
      <c r="F546">
        <v>2</v>
      </c>
      <c r="G546">
        <v>4</v>
      </c>
      <c r="H546">
        <v>3</v>
      </c>
      <c r="I546">
        <v>16</v>
      </c>
      <c r="J546">
        <v>4</v>
      </c>
      <c r="K546">
        <v>1</v>
      </c>
      <c r="L546">
        <v>1</v>
      </c>
      <c r="M546" s="13">
        <f t="shared" si="32"/>
        <v>0.5</v>
      </c>
      <c r="N546" s="14">
        <v>26.9</v>
      </c>
      <c r="O546" s="14">
        <v>32.200000000000003</v>
      </c>
      <c r="P546" s="14">
        <v>23.4</v>
      </c>
      <c r="Q546" s="21">
        <v>8.35</v>
      </c>
      <c r="R546" s="21">
        <v>0.5</v>
      </c>
      <c r="S546" s="21">
        <v>0</v>
      </c>
      <c r="T546" s="21">
        <v>8.8666666667000005</v>
      </c>
      <c r="W546" s="18" t="str">
        <f t="shared" si="33"/>
        <v xml:space="preserve"> </v>
      </c>
      <c r="Y546">
        <v>12</v>
      </c>
      <c r="Z546">
        <v>3</v>
      </c>
      <c r="AA546">
        <v>2</v>
      </c>
      <c r="AB546">
        <v>2</v>
      </c>
      <c r="AC546">
        <v>16</v>
      </c>
      <c r="AD546">
        <v>4</v>
      </c>
      <c r="AE546">
        <v>3</v>
      </c>
      <c r="AF546">
        <v>1</v>
      </c>
      <c r="AG546" s="13">
        <f t="shared" si="34"/>
        <v>0.75</v>
      </c>
      <c r="AH546" s="14">
        <v>26.8</v>
      </c>
      <c r="AI546" s="14">
        <v>32.299999999999997</v>
      </c>
      <c r="AJ546" s="14">
        <v>23.2</v>
      </c>
      <c r="AK546" s="21">
        <v>9.3333333333000006</v>
      </c>
      <c r="AL546" s="21">
        <v>0.1166666667</v>
      </c>
      <c r="AM546" s="21">
        <v>0</v>
      </c>
      <c r="AN546" s="21">
        <v>9.4499999999999993</v>
      </c>
      <c r="AQ546" s="18" t="str">
        <f t="shared" si="35"/>
        <v xml:space="preserve"> </v>
      </c>
    </row>
    <row r="547" spans="1:44" x14ac:dyDescent="0.2">
      <c r="A547" s="12" t="s">
        <v>1681</v>
      </c>
      <c r="B547" s="12" t="s">
        <v>2519</v>
      </c>
      <c r="C547" t="s">
        <v>393</v>
      </c>
      <c r="D547" s="12" t="s">
        <v>170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6</v>
      </c>
      <c r="L547">
        <v>9</v>
      </c>
      <c r="M547" s="13">
        <f t="shared" si="32"/>
        <v>0.4</v>
      </c>
      <c r="N547" s="14">
        <v>26.4</v>
      </c>
      <c r="O547" s="14">
        <v>33.4</v>
      </c>
      <c r="P547" s="14">
        <v>21.8</v>
      </c>
      <c r="Q547" s="21">
        <v>15.6</v>
      </c>
      <c r="R547" s="21">
        <v>0</v>
      </c>
      <c r="S547" s="21">
        <v>0</v>
      </c>
      <c r="T547" s="21">
        <v>15.6</v>
      </c>
      <c r="W547" s="18" t="str">
        <f t="shared" si="33"/>
        <v xml:space="preserve"> </v>
      </c>
      <c r="Y547">
        <v>3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13</v>
      </c>
      <c r="AF547">
        <v>10</v>
      </c>
      <c r="AG547" s="13">
        <f t="shared" si="34"/>
        <v>0.56521739130434778</v>
      </c>
      <c r="AH547" s="14">
        <v>28</v>
      </c>
      <c r="AI547" s="14">
        <v>32.4</v>
      </c>
      <c r="AJ547" s="14">
        <v>25</v>
      </c>
      <c r="AK547" s="21">
        <v>8.3666666667000005</v>
      </c>
      <c r="AL547" s="21">
        <v>0.2</v>
      </c>
      <c r="AM547" s="21">
        <v>0</v>
      </c>
      <c r="AN547" s="21">
        <v>8.5666666666999998</v>
      </c>
      <c r="AQ547" s="18" t="str">
        <f t="shared" si="35"/>
        <v xml:space="preserve"> </v>
      </c>
    </row>
    <row r="548" spans="1:44" x14ac:dyDescent="0.2">
      <c r="A548" s="12" t="s">
        <v>1104</v>
      </c>
      <c r="B548" s="12" t="s">
        <v>2524</v>
      </c>
      <c r="C548" t="s">
        <v>460</v>
      </c>
      <c r="D548" s="12" t="s">
        <v>178</v>
      </c>
      <c r="E548">
        <v>34</v>
      </c>
      <c r="F548">
        <v>2</v>
      </c>
      <c r="G548">
        <v>4</v>
      </c>
      <c r="H548">
        <v>2</v>
      </c>
      <c r="I548">
        <v>16</v>
      </c>
      <c r="J548">
        <v>8</v>
      </c>
      <c r="K548">
        <v>0</v>
      </c>
      <c r="L548">
        <v>0</v>
      </c>
      <c r="M548" s="13">
        <f t="shared" si="32"/>
        <v>0</v>
      </c>
      <c r="N548" s="14">
        <v>28.1</v>
      </c>
      <c r="O548" s="14">
        <v>32.799999999999997</v>
      </c>
      <c r="P548" s="14">
        <v>24.9</v>
      </c>
      <c r="Q548" s="21">
        <v>17.266666666700001</v>
      </c>
      <c r="R548" s="21">
        <v>0.41666666670000002</v>
      </c>
      <c r="S548" s="21">
        <v>1.55</v>
      </c>
      <c r="T548" s="21">
        <v>19.25</v>
      </c>
      <c r="W548" s="18" t="str">
        <f t="shared" si="33"/>
        <v xml:space="preserve"> </v>
      </c>
      <c r="Y548">
        <v>29</v>
      </c>
      <c r="Z548">
        <v>3</v>
      </c>
      <c r="AA548">
        <v>8</v>
      </c>
      <c r="AB548">
        <v>-4</v>
      </c>
      <c r="AC548">
        <v>25</v>
      </c>
      <c r="AD548">
        <v>11</v>
      </c>
      <c r="AE548">
        <v>0</v>
      </c>
      <c r="AF548">
        <v>0</v>
      </c>
      <c r="AG548" s="13">
        <f t="shared" si="34"/>
        <v>0</v>
      </c>
      <c r="AH548" s="14">
        <v>28.6</v>
      </c>
      <c r="AI548" s="14">
        <v>33.6</v>
      </c>
      <c r="AJ548" s="14">
        <v>25.3</v>
      </c>
      <c r="AK548" s="21">
        <v>16.9666666667</v>
      </c>
      <c r="AL548" s="21">
        <v>0.68333333330000001</v>
      </c>
      <c r="AM548" s="21">
        <v>1.9833333333000001</v>
      </c>
      <c r="AN548" s="21">
        <v>19.649999999999999</v>
      </c>
      <c r="AQ548" s="18" t="str">
        <f t="shared" si="35"/>
        <v xml:space="preserve"> </v>
      </c>
    </row>
    <row r="549" spans="1:44" x14ac:dyDescent="0.2">
      <c r="A549" s="12" t="s">
        <v>1089</v>
      </c>
      <c r="B549" s="12" t="s">
        <v>2528</v>
      </c>
      <c r="C549" t="s">
        <v>265</v>
      </c>
      <c r="D549" s="12" t="s">
        <v>156</v>
      </c>
      <c r="E549">
        <v>37</v>
      </c>
      <c r="F549">
        <v>10</v>
      </c>
      <c r="G549">
        <v>6</v>
      </c>
      <c r="H549">
        <v>3</v>
      </c>
      <c r="I549">
        <v>43</v>
      </c>
      <c r="J549">
        <v>16</v>
      </c>
      <c r="K549">
        <v>3</v>
      </c>
      <c r="L549">
        <v>12</v>
      </c>
      <c r="M549" s="13">
        <f t="shared" si="32"/>
        <v>0.2</v>
      </c>
      <c r="N549" s="14">
        <v>27.4</v>
      </c>
      <c r="O549" s="14">
        <v>32.200000000000003</v>
      </c>
      <c r="P549" s="14">
        <v>24.1</v>
      </c>
      <c r="Q549" s="21">
        <v>11</v>
      </c>
      <c r="R549" s="21">
        <v>1.2</v>
      </c>
      <c r="S549" s="21">
        <v>1.6666666699999999E-2</v>
      </c>
      <c r="T549" s="21">
        <v>12.233333333299999</v>
      </c>
      <c r="W549" s="18" t="str">
        <f t="shared" si="33"/>
        <v xml:space="preserve"> </v>
      </c>
      <c r="Y549">
        <v>34</v>
      </c>
      <c r="Z549">
        <v>3</v>
      </c>
      <c r="AA549">
        <v>6</v>
      </c>
      <c r="AB549">
        <v>-2</v>
      </c>
      <c r="AC549">
        <v>33</v>
      </c>
      <c r="AD549">
        <v>15</v>
      </c>
      <c r="AE549">
        <v>6</v>
      </c>
      <c r="AF549">
        <v>8</v>
      </c>
      <c r="AG549" s="13">
        <f t="shared" si="34"/>
        <v>0.42857142857142855</v>
      </c>
      <c r="AH549" s="14">
        <v>27.3</v>
      </c>
      <c r="AI549" s="14">
        <v>31.7</v>
      </c>
      <c r="AJ549" s="14">
        <v>24.4</v>
      </c>
      <c r="AK549" s="21">
        <v>10.7</v>
      </c>
      <c r="AL549" s="21">
        <v>0.73333333330000006</v>
      </c>
      <c r="AM549" s="21">
        <v>8.3333333300000006E-2</v>
      </c>
      <c r="AN549" s="21">
        <v>11.5333333333</v>
      </c>
      <c r="AQ549" s="18" t="str">
        <f t="shared" si="35"/>
        <v xml:space="preserve"> </v>
      </c>
    </row>
    <row r="550" spans="1:44" x14ac:dyDescent="0.2">
      <c r="A550" s="12" t="s">
        <v>1075</v>
      </c>
      <c r="B550" s="12" t="s">
        <v>2531</v>
      </c>
      <c r="C550" t="s">
        <v>343</v>
      </c>
      <c r="D550" s="12" t="s">
        <v>140</v>
      </c>
      <c r="E550">
        <v>4</v>
      </c>
      <c r="F550">
        <v>1</v>
      </c>
      <c r="G550">
        <v>1</v>
      </c>
      <c r="H550">
        <v>0</v>
      </c>
      <c r="I550">
        <v>2</v>
      </c>
      <c r="J550">
        <v>1</v>
      </c>
      <c r="K550">
        <v>0</v>
      </c>
      <c r="L550">
        <v>0</v>
      </c>
      <c r="M550" s="13">
        <f t="shared" si="32"/>
        <v>0</v>
      </c>
      <c r="N550" s="14">
        <v>27.2</v>
      </c>
      <c r="O550" s="14">
        <v>32.6</v>
      </c>
      <c r="P550" s="14">
        <v>23.4</v>
      </c>
      <c r="Q550" s="21">
        <v>9.5666666666999998</v>
      </c>
      <c r="R550" s="21">
        <v>0</v>
      </c>
      <c r="S550" s="21">
        <v>0.51666666670000005</v>
      </c>
      <c r="T550" s="21">
        <v>10.083333333300001</v>
      </c>
      <c r="W550" s="18" t="str">
        <f t="shared" si="33"/>
        <v xml:space="preserve"> 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13">
        <f t="shared" si="34"/>
        <v>0</v>
      </c>
      <c r="AH550" s="14">
        <v>26.6</v>
      </c>
      <c r="AI550" s="14">
        <v>30.5</v>
      </c>
      <c r="AJ550" s="14">
        <v>24</v>
      </c>
      <c r="AK550" s="21">
        <v>10.050000000000001</v>
      </c>
      <c r="AL550" s="21">
        <v>0</v>
      </c>
      <c r="AM550" s="21">
        <v>0.15</v>
      </c>
      <c r="AN550" s="21">
        <v>10.199999999999999</v>
      </c>
      <c r="AQ550" s="18" t="str">
        <f t="shared" si="35"/>
        <v xml:space="preserve"> </v>
      </c>
    </row>
    <row r="551" spans="1:44" x14ac:dyDescent="0.2">
      <c r="A551" s="12" t="s">
        <v>275</v>
      </c>
      <c r="B551" s="12" t="s">
        <v>2534</v>
      </c>
      <c r="C551" t="s">
        <v>460</v>
      </c>
      <c r="D551" s="12" t="s">
        <v>229</v>
      </c>
      <c r="E551">
        <v>39</v>
      </c>
      <c r="F551">
        <v>4</v>
      </c>
      <c r="G551">
        <v>7</v>
      </c>
      <c r="H551">
        <v>8</v>
      </c>
      <c r="I551">
        <v>4</v>
      </c>
      <c r="J551">
        <v>2</v>
      </c>
      <c r="K551">
        <v>12</v>
      </c>
      <c r="L551">
        <v>14</v>
      </c>
      <c r="M551" s="13">
        <f t="shared" si="32"/>
        <v>0.46153846153846156</v>
      </c>
      <c r="N551" s="14">
        <v>28.2</v>
      </c>
      <c r="O551" s="14">
        <v>32.799999999999997</v>
      </c>
      <c r="P551" s="14">
        <v>25</v>
      </c>
      <c r="Q551" s="21">
        <v>12.3666666667</v>
      </c>
      <c r="R551" s="21">
        <v>0.4</v>
      </c>
      <c r="S551" s="21">
        <v>2.0166666666999999</v>
      </c>
      <c r="T551" s="21">
        <v>14.7833333333</v>
      </c>
      <c r="W551" s="18" t="str">
        <f t="shared" si="33"/>
        <v xml:space="preserve"> </v>
      </c>
      <c r="Y551">
        <v>40</v>
      </c>
      <c r="Z551">
        <v>4</v>
      </c>
      <c r="AA551">
        <v>7</v>
      </c>
      <c r="AB551">
        <v>-9</v>
      </c>
      <c r="AC551">
        <v>14</v>
      </c>
      <c r="AD551">
        <v>7</v>
      </c>
      <c r="AE551">
        <v>9</v>
      </c>
      <c r="AF551">
        <v>16</v>
      </c>
      <c r="AG551" s="13">
        <f t="shared" si="34"/>
        <v>0.36</v>
      </c>
      <c r="AH551" s="14">
        <v>28.6</v>
      </c>
      <c r="AI551" s="14">
        <v>33.200000000000003</v>
      </c>
      <c r="AJ551" s="14">
        <v>25.6</v>
      </c>
      <c r="AK551" s="21">
        <v>11.7</v>
      </c>
      <c r="AL551" s="21">
        <v>0.5</v>
      </c>
      <c r="AM551" s="21">
        <v>2.2833333332999999</v>
      </c>
      <c r="AN551" s="21">
        <v>14.5</v>
      </c>
      <c r="AQ551" s="18" t="str">
        <f t="shared" si="35"/>
        <v xml:space="preserve"> </v>
      </c>
    </row>
    <row r="552" spans="1:44" x14ac:dyDescent="0.2">
      <c r="A552" s="12" t="s">
        <v>474</v>
      </c>
      <c r="B552" s="12" t="s">
        <v>2538</v>
      </c>
      <c r="C552" t="s">
        <v>317</v>
      </c>
      <c r="D552" s="12" t="s">
        <v>178</v>
      </c>
      <c r="E552">
        <v>3</v>
      </c>
      <c r="F552">
        <v>0</v>
      </c>
      <c r="G552">
        <v>0</v>
      </c>
      <c r="H552">
        <v>-2</v>
      </c>
      <c r="I552">
        <v>4</v>
      </c>
      <c r="J552">
        <v>2</v>
      </c>
      <c r="K552">
        <v>0</v>
      </c>
      <c r="L552">
        <v>0</v>
      </c>
      <c r="M552" s="13">
        <f t="shared" si="32"/>
        <v>0</v>
      </c>
      <c r="N552" s="14">
        <v>27.3</v>
      </c>
      <c r="O552" s="14">
        <v>31.9</v>
      </c>
      <c r="P552" s="14">
        <v>24.2</v>
      </c>
      <c r="Q552" s="21">
        <v>9.0500000000000007</v>
      </c>
      <c r="R552" s="21">
        <v>0.1</v>
      </c>
      <c r="S552" s="21">
        <v>0.63333333329999997</v>
      </c>
      <c r="T552" s="21">
        <v>9.8166666666999998</v>
      </c>
      <c r="W552" s="18" t="str">
        <f t="shared" si="33"/>
        <v xml:space="preserve"> </v>
      </c>
      <c r="Y552">
        <v>5</v>
      </c>
      <c r="Z552">
        <v>0</v>
      </c>
      <c r="AA552">
        <v>0</v>
      </c>
      <c r="AB552">
        <v>-1</v>
      </c>
      <c r="AC552">
        <v>0</v>
      </c>
      <c r="AD552">
        <v>0</v>
      </c>
      <c r="AE552">
        <v>0</v>
      </c>
      <c r="AF552">
        <v>0</v>
      </c>
      <c r="AG552" s="13">
        <f t="shared" si="34"/>
        <v>0</v>
      </c>
      <c r="AH552" s="14">
        <v>29.3</v>
      </c>
      <c r="AI552" s="14">
        <v>33.4</v>
      </c>
      <c r="AJ552" s="14">
        <v>26.6</v>
      </c>
      <c r="AK552" s="21">
        <v>12.5666666667</v>
      </c>
      <c r="AL552" s="21">
        <v>6.6666666700000002E-2</v>
      </c>
      <c r="AM552" s="21">
        <v>1.7166666667000001</v>
      </c>
      <c r="AN552" s="21">
        <v>14.3666666667</v>
      </c>
      <c r="AQ552" s="18" t="str">
        <f t="shared" si="35"/>
        <v xml:space="preserve"> </v>
      </c>
    </row>
    <row r="553" spans="1:44" x14ac:dyDescent="0.2">
      <c r="A553" s="12" t="s">
        <v>336</v>
      </c>
      <c r="B553" s="12" t="s">
        <v>2542</v>
      </c>
      <c r="C553" s="12" t="s">
        <v>305</v>
      </c>
      <c r="D553" s="12" t="s">
        <v>156</v>
      </c>
      <c r="E553">
        <v>42</v>
      </c>
      <c r="F553">
        <v>16</v>
      </c>
      <c r="G553">
        <v>17</v>
      </c>
      <c r="H553">
        <v>6</v>
      </c>
      <c r="I553">
        <v>20</v>
      </c>
      <c r="J553">
        <v>9</v>
      </c>
      <c r="K553">
        <v>1</v>
      </c>
      <c r="L553">
        <v>7</v>
      </c>
      <c r="M553" s="13">
        <f t="shared" si="32"/>
        <v>0.125</v>
      </c>
      <c r="N553" s="14">
        <v>29.1</v>
      </c>
      <c r="O553" s="14">
        <v>33.9</v>
      </c>
      <c r="P553" s="14">
        <v>26</v>
      </c>
      <c r="Q553" s="21">
        <v>14.8</v>
      </c>
      <c r="R553" s="21">
        <v>3.2333333333000001</v>
      </c>
      <c r="S553" s="21">
        <v>0</v>
      </c>
      <c r="T553" s="21">
        <v>18.0333333333</v>
      </c>
      <c r="U553">
        <v>9</v>
      </c>
      <c r="V553">
        <v>4</v>
      </c>
      <c r="W553" s="18">
        <f t="shared" si="33"/>
        <v>0.44444444444444442</v>
      </c>
      <c r="X553">
        <v>1</v>
      </c>
      <c r="Y553">
        <v>33</v>
      </c>
      <c r="Z553">
        <v>7</v>
      </c>
      <c r="AA553">
        <v>11</v>
      </c>
      <c r="AB553">
        <v>-4</v>
      </c>
      <c r="AC553">
        <v>14</v>
      </c>
      <c r="AD553">
        <v>7</v>
      </c>
      <c r="AE553">
        <v>1</v>
      </c>
      <c r="AF553">
        <v>0</v>
      </c>
      <c r="AG553" s="13">
        <f t="shared" si="34"/>
        <v>1</v>
      </c>
      <c r="AH553" s="14">
        <v>29.3</v>
      </c>
      <c r="AI553" s="14">
        <v>34.200000000000003</v>
      </c>
      <c r="AJ553" s="14">
        <v>26</v>
      </c>
      <c r="AK553" s="21">
        <v>14.9333333333</v>
      </c>
      <c r="AL553" s="21">
        <v>2.8666666667</v>
      </c>
      <c r="AM553" s="21">
        <v>0.05</v>
      </c>
      <c r="AN553" s="21">
        <v>17.866666666699999</v>
      </c>
      <c r="AO553">
        <v>5</v>
      </c>
      <c r="AP553">
        <v>3</v>
      </c>
      <c r="AQ553" s="18">
        <f t="shared" si="35"/>
        <v>0.6</v>
      </c>
      <c r="AR553">
        <v>1</v>
      </c>
    </row>
    <row r="554" spans="1:44" x14ac:dyDescent="0.2">
      <c r="A554" s="12" t="s">
        <v>678</v>
      </c>
      <c r="B554" s="12" t="s">
        <v>2547</v>
      </c>
      <c r="C554" t="s">
        <v>393</v>
      </c>
      <c r="D554" s="12" t="s">
        <v>170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14</v>
      </c>
      <c r="L554">
        <v>4</v>
      </c>
      <c r="M554" s="13">
        <f t="shared" si="32"/>
        <v>0.77777777777777779</v>
      </c>
      <c r="N554" s="14">
        <v>26.8</v>
      </c>
      <c r="O554" s="14">
        <v>32.6</v>
      </c>
      <c r="P554" s="14">
        <v>22.9</v>
      </c>
      <c r="Q554" s="21">
        <v>7.6166666667000005</v>
      </c>
      <c r="R554" s="21">
        <v>6.6666666700000002E-2</v>
      </c>
      <c r="S554" s="21">
        <v>0.15</v>
      </c>
      <c r="T554" s="21">
        <v>7.8333333332999997</v>
      </c>
      <c r="W554" s="18" t="str">
        <f t="shared" si="33"/>
        <v xml:space="preserve"> </v>
      </c>
      <c r="Y554">
        <v>6</v>
      </c>
      <c r="Z554">
        <v>0</v>
      </c>
      <c r="AA554">
        <v>0</v>
      </c>
      <c r="AB554">
        <v>-2</v>
      </c>
      <c r="AC554">
        <v>0</v>
      </c>
      <c r="AD554">
        <v>0</v>
      </c>
      <c r="AE554">
        <v>15</v>
      </c>
      <c r="AF554">
        <v>21</v>
      </c>
      <c r="AG554" s="13">
        <f t="shared" si="34"/>
        <v>0.41666666666666669</v>
      </c>
      <c r="AH554" s="14">
        <v>26.6</v>
      </c>
      <c r="AI554" s="14">
        <v>31.8</v>
      </c>
      <c r="AJ554" s="14">
        <v>23.1</v>
      </c>
      <c r="AK554" s="21">
        <v>9.7166666667000001</v>
      </c>
      <c r="AL554" s="21">
        <v>1.6666666699999999E-2</v>
      </c>
      <c r="AM554" s="21">
        <v>0.2</v>
      </c>
      <c r="AN554" s="21">
        <v>9.9499999999999993</v>
      </c>
      <c r="AQ554" s="18" t="str">
        <f t="shared" si="35"/>
        <v xml:space="preserve"> </v>
      </c>
    </row>
    <row r="555" spans="1:44" x14ac:dyDescent="0.2">
      <c r="A555" s="12" t="s">
        <v>796</v>
      </c>
      <c r="B555" s="12" t="s">
        <v>2549</v>
      </c>
      <c r="C555" t="s">
        <v>460</v>
      </c>
      <c r="D555" s="12" t="s">
        <v>178</v>
      </c>
      <c r="E555">
        <v>18</v>
      </c>
      <c r="F555">
        <v>1</v>
      </c>
      <c r="G555">
        <v>5</v>
      </c>
      <c r="H555">
        <v>-1</v>
      </c>
      <c r="I555">
        <v>4</v>
      </c>
      <c r="J555">
        <v>2</v>
      </c>
      <c r="K555">
        <v>0</v>
      </c>
      <c r="L555">
        <v>0</v>
      </c>
      <c r="M555" s="13">
        <f t="shared" si="32"/>
        <v>0</v>
      </c>
      <c r="N555" s="14">
        <v>28.4</v>
      </c>
      <c r="O555" s="14">
        <v>32.799999999999997</v>
      </c>
      <c r="P555" s="14">
        <v>25.5</v>
      </c>
      <c r="Q555" s="21">
        <v>15.7</v>
      </c>
      <c r="R555" s="21">
        <v>0</v>
      </c>
      <c r="S555" s="21">
        <v>1.6333333333</v>
      </c>
      <c r="T555" s="21">
        <v>17.350000000000001</v>
      </c>
      <c r="W555" s="18" t="str">
        <f t="shared" si="33"/>
        <v xml:space="preserve"> </v>
      </c>
      <c r="Y555">
        <v>12</v>
      </c>
      <c r="Z555">
        <v>0</v>
      </c>
      <c r="AA555">
        <v>2</v>
      </c>
      <c r="AB555">
        <v>6</v>
      </c>
      <c r="AC555">
        <v>6</v>
      </c>
      <c r="AD555">
        <v>3</v>
      </c>
      <c r="AE555">
        <v>0</v>
      </c>
      <c r="AF555">
        <v>0</v>
      </c>
      <c r="AG555" s="13">
        <f t="shared" si="34"/>
        <v>0</v>
      </c>
      <c r="AH555" s="14">
        <v>29.1</v>
      </c>
      <c r="AI555" s="14">
        <v>33.299999999999997</v>
      </c>
      <c r="AJ555" s="14">
        <v>26.4</v>
      </c>
      <c r="AK555" s="21">
        <v>16.8</v>
      </c>
      <c r="AL555" s="21">
        <v>1.6666666699999999E-2</v>
      </c>
      <c r="AM555" s="21">
        <v>2.0666666667000002</v>
      </c>
      <c r="AN555" s="21">
        <v>18.899999999999999</v>
      </c>
      <c r="AQ555" s="18" t="str">
        <f t="shared" si="35"/>
        <v xml:space="preserve"> </v>
      </c>
    </row>
    <row r="556" spans="1:44" x14ac:dyDescent="0.2">
      <c r="A556" s="12" t="s">
        <v>743</v>
      </c>
      <c r="B556" s="12" t="s">
        <v>2549</v>
      </c>
      <c r="C556" t="s">
        <v>382</v>
      </c>
      <c r="D556" s="12" t="s">
        <v>178</v>
      </c>
      <c r="E556">
        <v>27</v>
      </c>
      <c r="F556">
        <v>1</v>
      </c>
      <c r="G556">
        <v>5</v>
      </c>
      <c r="H556">
        <v>-3</v>
      </c>
      <c r="I556">
        <v>4</v>
      </c>
      <c r="J556">
        <v>2</v>
      </c>
      <c r="K556">
        <v>0</v>
      </c>
      <c r="L556">
        <v>0</v>
      </c>
      <c r="M556" s="13">
        <f t="shared" si="32"/>
        <v>0</v>
      </c>
      <c r="N556" s="14">
        <v>27.7</v>
      </c>
      <c r="O556" s="14">
        <v>33.1</v>
      </c>
      <c r="P556" s="14">
        <v>24.1</v>
      </c>
      <c r="Q556" s="21">
        <v>15.65</v>
      </c>
      <c r="R556" s="21">
        <v>2.8</v>
      </c>
      <c r="S556" s="21">
        <v>8.3333333300000006E-2</v>
      </c>
      <c r="T556" s="21">
        <v>18.55</v>
      </c>
      <c r="W556" s="18" t="str">
        <f t="shared" si="33"/>
        <v xml:space="preserve"> </v>
      </c>
      <c r="Y556">
        <v>21</v>
      </c>
      <c r="Z556">
        <v>1</v>
      </c>
      <c r="AA556">
        <v>5</v>
      </c>
      <c r="AB556">
        <v>-6</v>
      </c>
      <c r="AC556">
        <v>6</v>
      </c>
      <c r="AD556">
        <v>3</v>
      </c>
      <c r="AE556">
        <v>0</v>
      </c>
      <c r="AF556">
        <v>0</v>
      </c>
      <c r="AG556" s="13">
        <f t="shared" si="34"/>
        <v>0</v>
      </c>
      <c r="AH556" s="14">
        <v>27.9</v>
      </c>
      <c r="AI556" s="14">
        <v>32.299999999999997</v>
      </c>
      <c r="AJ556" s="14">
        <v>25</v>
      </c>
      <c r="AK556" s="21">
        <v>15.5666666667</v>
      </c>
      <c r="AL556" s="21">
        <v>2.2999999999999998</v>
      </c>
      <c r="AM556" s="21">
        <v>0.05</v>
      </c>
      <c r="AN556" s="21">
        <v>17.916666666699999</v>
      </c>
      <c r="AQ556" s="18" t="str">
        <f t="shared" si="35"/>
        <v xml:space="preserve"> </v>
      </c>
    </row>
    <row r="557" spans="1:44" x14ac:dyDescent="0.2">
      <c r="A557" s="12" t="s">
        <v>2556</v>
      </c>
      <c r="B557" s="12" t="s">
        <v>2557</v>
      </c>
      <c r="C557" t="s">
        <v>367</v>
      </c>
      <c r="D557" s="12" t="s">
        <v>178</v>
      </c>
      <c r="E557">
        <v>26</v>
      </c>
      <c r="F557">
        <v>0</v>
      </c>
      <c r="G557">
        <v>2</v>
      </c>
      <c r="H557">
        <v>-5</v>
      </c>
      <c r="I557">
        <v>19</v>
      </c>
      <c r="J557">
        <v>4</v>
      </c>
      <c r="K557">
        <v>0</v>
      </c>
      <c r="L557">
        <v>0</v>
      </c>
      <c r="M557" s="13">
        <f t="shared" si="32"/>
        <v>0</v>
      </c>
      <c r="N557" s="14">
        <v>27.1</v>
      </c>
      <c r="O557" s="14">
        <v>32.6</v>
      </c>
      <c r="P557" s="14">
        <v>23.3</v>
      </c>
      <c r="Q557" s="21">
        <v>11.416666666699999</v>
      </c>
      <c r="R557" s="21">
        <v>0</v>
      </c>
      <c r="S557" s="21">
        <v>2.3833333333</v>
      </c>
      <c r="T557" s="21">
        <v>13.8</v>
      </c>
      <c r="W557" s="18" t="str">
        <f t="shared" si="33"/>
        <v xml:space="preserve"> </v>
      </c>
      <c r="Y557">
        <v>27</v>
      </c>
      <c r="Z557">
        <v>0</v>
      </c>
      <c r="AA557">
        <v>0</v>
      </c>
      <c r="AB557">
        <v>-7</v>
      </c>
      <c r="AC557">
        <v>23</v>
      </c>
      <c r="AD557">
        <v>6</v>
      </c>
      <c r="AE557">
        <v>0</v>
      </c>
      <c r="AF557">
        <v>0</v>
      </c>
      <c r="AG557" s="13">
        <f t="shared" si="34"/>
        <v>0</v>
      </c>
      <c r="AH557" s="14">
        <v>27.9</v>
      </c>
      <c r="AI557" s="14">
        <v>32.4</v>
      </c>
      <c r="AJ557" s="14">
        <v>24.8</v>
      </c>
      <c r="AK557" s="21">
        <v>11.55</v>
      </c>
      <c r="AL557" s="21">
        <v>0</v>
      </c>
      <c r="AM557" s="21">
        <v>3.2833333332999999</v>
      </c>
      <c r="AN557" s="21">
        <v>14.8666666667</v>
      </c>
      <c r="AQ557" s="18" t="str">
        <f t="shared" si="35"/>
        <v xml:space="preserve"> </v>
      </c>
    </row>
    <row r="558" spans="1:44" x14ac:dyDescent="0.2">
      <c r="A558" s="12" t="s">
        <v>743</v>
      </c>
      <c r="B558" s="12" t="s">
        <v>2557</v>
      </c>
      <c r="C558" t="s">
        <v>223</v>
      </c>
      <c r="D558" s="12" t="s">
        <v>178</v>
      </c>
      <c r="E558">
        <v>33</v>
      </c>
      <c r="F558">
        <v>3</v>
      </c>
      <c r="G558">
        <v>10</v>
      </c>
      <c r="H558">
        <v>9</v>
      </c>
      <c r="I558">
        <v>6</v>
      </c>
      <c r="J558">
        <v>3</v>
      </c>
      <c r="K558">
        <v>0</v>
      </c>
      <c r="L558">
        <v>0</v>
      </c>
      <c r="M558" s="13">
        <f t="shared" si="32"/>
        <v>0</v>
      </c>
      <c r="N558" s="14">
        <v>28.3</v>
      </c>
      <c r="O558" s="14">
        <v>33.1</v>
      </c>
      <c r="P558" s="14">
        <v>25.1</v>
      </c>
      <c r="Q558" s="21">
        <v>16.3</v>
      </c>
      <c r="R558" s="21">
        <v>2.1166666667</v>
      </c>
      <c r="S558" s="21">
        <v>1.6166666667</v>
      </c>
      <c r="T558" s="21">
        <v>20.05</v>
      </c>
      <c r="W558" s="18" t="str">
        <f t="shared" si="33"/>
        <v xml:space="preserve"> </v>
      </c>
      <c r="Y558">
        <v>33</v>
      </c>
      <c r="Z558">
        <v>1</v>
      </c>
      <c r="AA558">
        <v>7</v>
      </c>
      <c r="AB558">
        <v>-5</v>
      </c>
      <c r="AC558">
        <v>4</v>
      </c>
      <c r="AD558">
        <v>2</v>
      </c>
      <c r="AE558">
        <v>0</v>
      </c>
      <c r="AF558">
        <v>0</v>
      </c>
      <c r="AG558" s="13">
        <f t="shared" si="34"/>
        <v>0</v>
      </c>
      <c r="AH558" s="14">
        <v>28.8</v>
      </c>
      <c r="AI558" s="14">
        <v>33</v>
      </c>
      <c r="AJ558" s="14">
        <v>25.9</v>
      </c>
      <c r="AK558" s="21">
        <v>15.8166666667</v>
      </c>
      <c r="AL558" s="21">
        <v>2</v>
      </c>
      <c r="AM558" s="21">
        <v>1.85</v>
      </c>
      <c r="AN558" s="21">
        <v>19.683333333299998</v>
      </c>
      <c r="AQ558" s="18" t="str">
        <f t="shared" si="35"/>
        <v xml:space="preserve"> </v>
      </c>
    </row>
    <row r="559" spans="1:44" x14ac:dyDescent="0.2">
      <c r="A559" s="12" t="s">
        <v>1114</v>
      </c>
      <c r="B559" s="12" t="s">
        <v>2563</v>
      </c>
      <c r="C559" t="s">
        <v>684</v>
      </c>
      <c r="D559" s="12" t="s">
        <v>178</v>
      </c>
      <c r="E559">
        <v>39</v>
      </c>
      <c r="F559">
        <v>3</v>
      </c>
      <c r="G559">
        <v>8</v>
      </c>
      <c r="H559">
        <v>4</v>
      </c>
      <c r="I559">
        <v>32</v>
      </c>
      <c r="J559">
        <v>15</v>
      </c>
      <c r="K559">
        <v>0</v>
      </c>
      <c r="L559">
        <v>0</v>
      </c>
      <c r="M559" s="13">
        <f t="shared" si="32"/>
        <v>0</v>
      </c>
      <c r="N559" s="14">
        <v>29</v>
      </c>
      <c r="O559" s="14">
        <v>33.5</v>
      </c>
      <c r="P559" s="14">
        <v>26</v>
      </c>
      <c r="Q559" s="21">
        <v>15.5333333333</v>
      </c>
      <c r="R559" s="21">
        <v>2.5833333333000001</v>
      </c>
      <c r="S559" s="21">
        <v>0.4</v>
      </c>
      <c r="T559" s="21">
        <v>18.5333333333</v>
      </c>
      <c r="W559" s="18" t="str">
        <f t="shared" si="33"/>
        <v xml:space="preserve"> </v>
      </c>
      <c r="Y559">
        <v>37</v>
      </c>
      <c r="Z559">
        <v>2</v>
      </c>
      <c r="AA559">
        <v>11</v>
      </c>
      <c r="AB559">
        <v>4</v>
      </c>
      <c r="AC559">
        <v>26</v>
      </c>
      <c r="AD559">
        <v>13</v>
      </c>
      <c r="AE559">
        <v>0</v>
      </c>
      <c r="AF559">
        <v>0</v>
      </c>
      <c r="AG559" s="13">
        <f t="shared" si="34"/>
        <v>0</v>
      </c>
      <c r="AH559" s="14">
        <v>28.6</v>
      </c>
      <c r="AI559" s="14">
        <v>33.1</v>
      </c>
      <c r="AJ559" s="14">
        <v>25.6</v>
      </c>
      <c r="AK559" s="21">
        <v>16.833333333300001</v>
      </c>
      <c r="AL559" s="21">
        <v>2.2166666667000001</v>
      </c>
      <c r="AM559" s="21">
        <v>0.4833333333</v>
      </c>
      <c r="AN559" s="21">
        <v>19.5333333333</v>
      </c>
      <c r="AQ559" s="18" t="str">
        <f t="shared" si="35"/>
        <v xml:space="preserve"> </v>
      </c>
    </row>
    <row r="560" spans="1:44" x14ac:dyDescent="0.2">
      <c r="A560" s="12" t="s">
        <v>614</v>
      </c>
      <c r="B560" s="12" t="s">
        <v>2566</v>
      </c>
      <c r="C560" t="s">
        <v>139</v>
      </c>
      <c r="D560" s="12" t="s">
        <v>178</v>
      </c>
      <c r="E560">
        <v>33</v>
      </c>
      <c r="F560">
        <v>6</v>
      </c>
      <c r="G560">
        <v>9</v>
      </c>
      <c r="H560">
        <v>-11</v>
      </c>
      <c r="I560">
        <v>24</v>
      </c>
      <c r="J560">
        <v>12</v>
      </c>
      <c r="K560">
        <v>0</v>
      </c>
      <c r="L560">
        <v>0</v>
      </c>
      <c r="M560" s="13">
        <f t="shared" si="32"/>
        <v>0</v>
      </c>
      <c r="N560" s="14">
        <v>28.8</v>
      </c>
      <c r="O560" s="14">
        <v>33.6</v>
      </c>
      <c r="P560" s="14">
        <v>25.7</v>
      </c>
      <c r="Q560" s="21">
        <v>16.7833333333</v>
      </c>
      <c r="R560" s="21">
        <v>2.6166666667</v>
      </c>
      <c r="S560" s="21">
        <v>2.1333333333</v>
      </c>
      <c r="T560" s="21">
        <v>21.55</v>
      </c>
      <c r="W560" s="18" t="str">
        <f t="shared" si="33"/>
        <v xml:space="preserve"> </v>
      </c>
      <c r="Y560">
        <v>29</v>
      </c>
      <c r="Z560">
        <v>3</v>
      </c>
      <c r="AA560">
        <v>4</v>
      </c>
      <c r="AB560">
        <v>-15</v>
      </c>
      <c r="AC560">
        <v>34</v>
      </c>
      <c r="AD560">
        <v>14</v>
      </c>
      <c r="AE560">
        <v>0</v>
      </c>
      <c r="AF560">
        <v>0</v>
      </c>
      <c r="AG560" s="13">
        <f t="shared" si="34"/>
        <v>0</v>
      </c>
      <c r="AH560" s="14">
        <v>28.9</v>
      </c>
      <c r="AI560" s="14">
        <v>33.200000000000003</v>
      </c>
      <c r="AJ560" s="14">
        <v>26</v>
      </c>
      <c r="AK560" s="21">
        <v>17.233333333299999</v>
      </c>
      <c r="AL560" s="21">
        <v>2.3333333333000001</v>
      </c>
      <c r="AM560" s="21">
        <v>2.7</v>
      </c>
      <c r="AN560" s="21">
        <v>22.2833333333</v>
      </c>
      <c r="AQ560" s="18" t="str">
        <f t="shared" si="35"/>
        <v xml:space="preserve"> </v>
      </c>
    </row>
    <row r="561" spans="1:44" x14ac:dyDescent="0.2">
      <c r="A561" s="12" t="s">
        <v>2571</v>
      </c>
      <c r="B561" s="12" t="s">
        <v>2572</v>
      </c>
      <c r="C561" t="s">
        <v>271</v>
      </c>
      <c r="D561" s="12" t="s">
        <v>170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3</v>
      </c>
      <c r="M561" s="13">
        <f t="shared" si="32"/>
        <v>0.5</v>
      </c>
      <c r="N561" s="14">
        <v>27.1</v>
      </c>
      <c r="O561" s="14">
        <v>31.4</v>
      </c>
      <c r="P561" s="14">
        <v>24.3</v>
      </c>
      <c r="Q561" s="21">
        <v>11.916666666699999</v>
      </c>
      <c r="R561" s="21">
        <v>0</v>
      </c>
      <c r="S561" s="21">
        <v>0</v>
      </c>
      <c r="T561" s="21">
        <v>11.916666666699999</v>
      </c>
      <c r="W561" s="18" t="str">
        <f t="shared" si="33"/>
        <v xml:space="preserve"> </v>
      </c>
      <c r="Y561">
        <v>3</v>
      </c>
      <c r="Z561">
        <v>0</v>
      </c>
      <c r="AA561">
        <v>0</v>
      </c>
      <c r="AB561">
        <v>-1</v>
      </c>
      <c r="AC561">
        <v>4</v>
      </c>
      <c r="AD561">
        <v>2</v>
      </c>
      <c r="AE561">
        <v>9</v>
      </c>
      <c r="AF561">
        <v>11</v>
      </c>
      <c r="AG561" s="13">
        <f t="shared" si="34"/>
        <v>0.45</v>
      </c>
      <c r="AH561" s="14">
        <v>27.2</v>
      </c>
      <c r="AI561" s="14">
        <v>30</v>
      </c>
      <c r="AJ561" s="14">
        <v>25.3</v>
      </c>
      <c r="AK561" s="21">
        <v>8.65</v>
      </c>
      <c r="AL561" s="21">
        <v>0</v>
      </c>
      <c r="AM561" s="21">
        <v>0</v>
      </c>
      <c r="AN561" s="21">
        <v>8.65</v>
      </c>
      <c r="AQ561" s="18" t="str">
        <f t="shared" si="35"/>
        <v xml:space="preserve"> </v>
      </c>
    </row>
    <row r="562" spans="1:44" x14ac:dyDescent="0.2">
      <c r="A562" s="12" t="s">
        <v>2575</v>
      </c>
      <c r="B562" s="12" t="s">
        <v>2576</v>
      </c>
      <c r="C562" t="s">
        <v>199</v>
      </c>
      <c r="D562" s="12" t="s">
        <v>113</v>
      </c>
      <c r="E562">
        <v>33</v>
      </c>
      <c r="F562">
        <v>13</v>
      </c>
      <c r="G562">
        <v>5</v>
      </c>
      <c r="H562">
        <v>4</v>
      </c>
      <c r="I562">
        <v>10</v>
      </c>
      <c r="J562">
        <v>5</v>
      </c>
      <c r="K562">
        <v>1</v>
      </c>
      <c r="L562">
        <v>0</v>
      </c>
      <c r="M562" s="13">
        <f t="shared" si="32"/>
        <v>1</v>
      </c>
      <c r="N562" s="14">
        <v>30.1</v>
      </c>
      <c r="O562" s="14">
        <v>34.200000000000003</v>
      </c>
      <c r="P562" s="14">
        <v>27.3</v>
      </c>
      <c r="Q562" s="21">
        <v>14.8166666667</v>
      </c>
      <c r="R562" s="21">
        <v>2.5333333332999999</v>
      </c>
      <c r="S562" s="21">
        <v>0.33333333330000003</v>
      </c>
      <c r="T562" s="21">
        <v>17.7166666667</v>
      </c>
      <c r="U562">
        <v>4</v>
      </c>
      <c r="V562">
        <v>0</v>
      </c>
      <c r="W562" s="18">
        <f t="shared" si="33"/>
        <v>0</v>
      </c>
      <c r="X562">
        <v>0</v>
      </c>
      <c r="Y562">
        <v>32</v>
      </c>
      <c r="Z562">
        <v>13</v>
      </c>
      <c r="AA562">
        <v>8</v>
      </c>
      <c r="AB562">
        <v>6</v>
      </c>
      <c r="AC562">
        <v>26</v>
      </c>
      <c r="AD562">
        <v>10</v>
      </c>
      <c r="AE562">
        <v>1</v>
      </c>
      <c r="AF562">
        <v>0</v>
      </c>
      <c r="AG562" s="13">
        <f t="shared" si="34"/>
        <v>1</v>
      </c>
      <c r="AH562" s="14">
        <v>29.6</v>
      </c>
      <c r="AI562" s="14">
        <v>34.1</v>
      </c>
      <c r="AJ562" s="14">
        <v>26.4</v>
      </c>
      <c r="AK562" s="21">
        <v>13.2</v>
      </c>
      <c r="AL562" s="21">
        <v>2.4333333333000002</v>
      </c>
      <c r="AM562" s="21">
        <v>0.65</v>
      </c>
      <c r="AN562" s="21">
        <v>16.2833333333</v>
      </c>
      <c r="AO562">
        <v>0</v>
      </c>
      <c r="AP562">
        <v>0</v>
      </c>
      <c r="AQ562" s="18" t="str">
        <f t="shared" si="35"/>
        <v xml:space="preserve"> </v>
      </c>
      <c r="AR562">
        <v>0</v>
      </c>
    </row>
    <row r="563" spans="1:44" x14ac:dyDescent="0.2">
      <c r="A563" s="12" t="s">
        <v>2581</v>
      </c>
      <c r="B563" s="12" t="s">
        <v>2576</v>
      </c>
      <c r="C563" t="s">
        <v>382</v>
      </c>
      <c r="D563" s="12" t="s">
        <v>170</v>
      </c>
      <c r="E563">
        <v>36</v>
      </c>
      <c r="F563">
        <v>8</v>
      </c>
      <c r="G563">
        <v>7</v>
      </c>
      <c r="H563">
        <v>1</v>
      </c>
      <c r="I563">
        <v>4</v>
      </c>
      <c r="J563">
        <v>2</v>
      </c>
      <c r="K563">
        <v>173</v>
      </c>
      <c r="L563">
        <v>147</v>
      </c>
      <c r="M563" s="13">
        <f t="shared" si="32"/>
        <v>0.54062500000000002</v>
      </c>
      <c r="N563" s="14">
        <v>27.4</v>
      </c>
      <c r="O563" s="14">
        <v>32</v>
      </c>
      <c r="P563" s="14">
        <v>24.3</v>
      </c>
      <c r="Q563" s="21">
        <v>10.766666666700001</v>
      </c>
      <c r="R563" s="21">
        <v>0.83333333330000003</v>
      </c>
      <c r="S563" s="21">
        <v>0.78333333329999999</v>
      </c>
      <c r="T563" s="21">
        <v>12.4</v>
      </c>
      <c r="U563">
        <v>2</v>
      </c>
      <c r="V563">
        <v>1</v>
      </c>
      <c r="W563" s="18">
        <f t="shared" si="33"/>
        <v>0.5</v>
      </c>
      <c r="X563">
        <v>0</v>
      </c>
      <c r="Y563">
        <v>37</v>
      </c>
      <c r="Z563">
        <v>2</v>
      </c>
      <c r="AA563">
        <v>7</v>
      </c>
      <c r="AB563">
        <v>-1</v>
      </c>
      <c r="AC563">
        <v>25</v>
      </c>
      <c r="AD563">
        <v>7</v>
      </c>
      <c r="AE563">
        <v>133</v>
      </c>
      <c r="AF563">
        <v>213</v>
      </c>
      <c r="AG563" s="13">
        <f t="shared" si="34"/>
        <v>0.38439306358381503</v>
      </c>
      <c r="AH563" s="14">
        <v>27.6</v>
      </c>
      <c r="AI563" s="14">
        <v>31.4</v>
      </c>
      <c r="AJ563" s="14">
        <v>25</v>
      </c>
      <c r="AK563" s="21">
        <v>11.4333333333</v>
      </c>
      <c r="AL563" s="21">
        <v>0.75</v>
      </c>
      <c r="AM563" s="21">
        <v>0.7</v>
      </c>
      <c r="AN563" s="21">
        <v>12.916666666699999</v>
      </c>
      <c r="AO563">
        <v>1</v>
      </c>
      <c r="AP563">
        <v>0</v>
      </c>
      <c r="AQ563" s="18">
        <f t="shared" si="35"/>
        <v>0</v>
      </c>
      <c r="AR563">
        <v>0</v>
      </c>
    </row>
    <row r="564" spans="1:44" x14ac:dyDescent="0.2">
      <c r="A564" s="12" t="s">
        <v>2584</v>
      </c>
      <c r="B564" s="12" t="s">
        <v>2585</v>
      </c>
      <c r="C564" t="s">
        <v>367</v>
      </c>
      <c r="D564" s="12" t="s">
        <v>170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s="13">
        <f t="shared" si="32"/>
        <v>0</v>
      </c>
      <c r="N564" s="14">
        <v>0</v>
      </c>
      <c r="O564" s="14">
        <v>0</v>
      </c>
      <c r="P564" s="14">
        <v>0</v>
      </c>
      <c r="Q564" s="21">
        <v>0</v>
      </c>
      <c r="R564" s="21">
        <v>0</v>
      </c>
      <c r="S564" s="21">
        <v>0</v>
      </c>
      <c r="T564" s="21">
        <v>0</v>
      </c>
      <c r="W564" s="18" t="str">
        <f t="shared" si="33"/>
        <v xml:space="preserve"> 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 s="13">
        <f t="shared" si="34"/>
        <v>0</v>
      </c>
      <c r="AH564" s="14">
        <v>21.4</v>
      </c>
      <c r="AI564" s="14">
        <v>32.1</v>
      </c>
      <c r="AJ564" s="14">
        <v>14.3</v>
      </c>
      <c r="AK564" s="21">
        <v>1.75</v>
      </c>
      <c r="AL564" s="21">
        <v>0</v>
      </c>
      <c r="AM564" s="21">
        <v>0</v>
      </c>
      <c r="AN564" s="21">
        <v>1.75</v>
      </c>
      <c r="AQ564" s="18" t="str">
        <f t="shared" si="35"/>
        <v xml:space="preserve"> </v>
      </c>
    </row>
    <row r="565" spans="1:44" x14ac:dyDescent="0.2">
      <c r="A565" s="12" t="s">
        <v>2589</v>
      </c>
      <c r="B565" s="12" t="s">
        <v>2590</v>
      </c>
      <c r="C565" t="s">
        <v>147</v>
      </c>
      <c r="D565" s="12" t="s">
        <v>229</v>
      </c>
      <c r="E565">
        <v>28</v>
      </c>
      <c r="F565">
        <v>12</v>
      </c>
      <c r="G565">
        <v>16</v>
      </c>
      <c r="H565">
        <v>10</v>
      </c>
      <c r="I565">
        <v>27</v>
      </c>
      <c r="J565">
        <v>12</v>
      </c>
      <c r="K565">
        <v>2</v>
      </c>
      <c r="L565">
        <v>10</v>
      </c>
      <c r="M565" s="13">
        <f t="shared" si="32"/>
        <v>0.16666666666666666</v>
      </c>
      <c r="N565" s="14">
        <v>28.7</v>
      </c>
      <c r="O565" s="14">
        <v>33.5</v>
      </c>
      <c r="P565" s="14">
        <v>25.5</v>
      </c>
      <c r="Q565" s="21">
        <v>14.333333333300001</v>
      </c>
      <c r="R565" s="21">
        <v>3.7166666667000001</v>
      </c>
      <c r="S565" s="21">
        <v>0</v>
      </c>
      <c r="T565" s="21">
        <v>18.05</v>
      </c>
      <c r="U565">
        <v>2</v>
      </c>
      <c r="V565">
        <v>0</v>
      </c>
      <c r="W565" s="18">
        <f t="shared" si="33"/>
        <v>0</v>
      </c>
      <c r="X565">
        <v>0</v>
      </c>
      <c r="Y565">
        <v>31</v>
      </c>
      <c r="Z565">
        <v>15</v>
      </c>
      <c r="AA565">
        <v>18</v>
      </c>
      <c r="AB565">
        <v>5</v>
      </c>
      <c r="AC565">
        <v>28</v>
      </c>
      <c r="AD565">
        <v>14</v>
      </c>
      <c r="AE565">
        <v>3</v>
      </c>
      <c r="AF565">
        <v>3</v>
      </c>
      <c r="AG565" s="13">
        <f t="shared" si="34"/>
        <v>0.5</v>
      </c>
      <c r="AH565" s="14">
        <v>29.3</v>
      </c>
      <c r="AI565" s="14">
        <v>33.6</v>
      </c>
      <c r="AJ565" s="14">
        <v>26.5</v>
      </c>
      <c r="AK565" s="21">
        <v>14.8166666667</v>
      </c>
      <c r="AL565" s="21">
        <v>3.9333333333000002</v>
      </c>
      <c r="AM565" s="21">
        <v>3.3333333300000004E-2</v>
      </c>
      <c r="AN565" s="21">
        <v>18.7833333333</v>
      </c>
      <c r="AO565">
        <v>2</v>
      </c>
      <c r="AP565">
        <v>0</v>
      </c>
      <c r="AQ565" s="18">
        <f t="shared" si="35"/>
        <v>0</v>
      </c>
      <c r="AR565">
        <v>0</v>
      </c>
    </row>
    <row r="566" spans="1:44" x14ac:dyDescent="0.2">
      <c r="A566" s="12" t="s">
        <v>678</v>
      </c>
      <c r="B566" s="12" t="s">
        <v>2595</v>
      </c>
      <c r="C566" t="s">
        <v>529</v>
      </c>
      <c r="D566" s="12" t="s">
        <v>148</v>
      </c>
      <c r="E566">
        <v>39</v>
      </c>
      <c r="F566">
        <v>3</v>
      </c>
      <c r="G566">
        <v>3</v>
      </c>
      <c r="H566">
        <v>-7</v>
      </c>
      <c r="I566">
        <v>112</v>
      </c>
      <c r="J566">
        <v>30</v>
      </c>
      <c r="K566">
        <v>1</v>
      </c>
      <c r="L566">
        <v>1</v>
      </c>
      <c r="M566" s="13">
        <f t="shared" si="32"/>
        <v>0.5</v>
      </c>
      <c r="N566" s="14">
        <v>28.4</v>
      </c>
      <c r="O566" s="14">
        <v>32.4</v>
      </c>
      <c r="P566" s="14">
        <v>25.7</v>
      </c>
      <c r="Q566" s="21">
        <v>11.0666666667</v>
      </c>
      <c r="R566" s="21">
        <v>0.60000000000000009</v>
      </c>
      <c r="S566" s="21">
        <v>1.6666666699999999E-2</v>
      </c>
      <c r="T566" s="21">
        <v>11.7</v>
      </c>
      <c r="W566" s="18" t="str">
        <f t="shared" si="33"/>
        <v xml:space="preserve"> </v>
      </c>
      <c r="Y566">
        <v>37</v>
      </c>
      <c r="Z566">
        <v>5</v>
      </c>
      <c r="AA566">
        <v>3</v>
      </c>
      <c r="AB566">
        <v>-3</v>
      </c>
      <c r="AC566">
        <v>99</v>
      </c>
      <c r="AD566">
        <v>31</v>
      </c>
      <c r="AE566">
        <v>0</v>
      </c>
      <c r="AF566">
        <v>1</v>
      </c>
      <c r="AG566" s="13">
        <f t="shared" si="34"/>
        <v>0</v>
      </c>
      <c r="AH566" s="14">
        <v>27.1</v>
      </c>
      <c r="AI566" s="14">
        <v>31.3</v>
      </c>
      <c r="AJ566" s="14">
        <v>24.2</v>
      </c>
      <c r="AK566" s="21">
        <v>11.2833333333</v>
      </c>
      <c r="AL566" s="21">
        <v>0.58333333330000003</v>
      </c>
      <c r="AM566" s="21">
        <v>0</v>
      </c>
      <c r="AN566" s="21">
        <v>11.9</v>
      </c>
      <c r="AQ566" s="18" t="str">
        <f t="shared" si="35"/>
        <v xml:space="preserve"> </v>
      </c>
    </row>
    <row r="567" spans="1:44" x14ac:dyDescent="0.2">
      <c r="A567" s="12" t="s">
        <v>2599</v>
      </c>
      <c r="B567" s="12" t="s">
        <v>2600</v>
      </c>
      <c r="C567" t="s">
        <v>300</v>
      </c>
      <c r="D567" s="12" t="s">
        <v>170</v>
      </c>
      <c r="E567">
        <v>35</v>
      </c>
      <c r="F567">
        <v>7</v>
      </c>
      <c r="G567">
        <v>7</v>
      </c>
      <c r="H567">
        <v>-8</v>
      </c>
      <c r="I567">
        <v>2</v>
      </c>
      <c r="J567">
        <v>1</v>
      </c>
      <c r="K567">
        <v>98</v>
      </c>
      <c r="L567">
        <v>126</v>
      </c>
      <c r="M567" s="13">
        <f t="shared" si="32"/>
        <v>0.4375</v>
      </c>
      <c r="N567" s="14">
        <v>28.6</v>
      </c>
      <c r="O567" s="14">
        <v>33</v>
      </c>
      <c r="P567" s="14">
        <v>25.7</v>
      </c>
      <c r="Q567" s="21">
        <v>11.75</v>
      </c>
      <c r="R567" s="21">
        <v>2.2999999999999998</v>
      </c>
      <c r="S567" s="21">
        <v>0.95</v>
      </c>
      <c r="T567" s="21">
        <v>15.016666666700001</v>
      </c>
      <c r="U567">
        <v>2</v>
      </c>
      <c r="V567">
        <v>1</v>
      </c>
      <c r="W567" s="18">
        <f t="shared" si="33"/>
        <v>0.5</v>
      </c>
      <c r="X567">
        <v>0</v>
      </c>
      <c r="Y567">
        <v>37</v>
      </c>
      <c r="Z567">
        <v>7</v>
      </c>
      <c r="AA567">
        <v>5</v>
      </c>
      <c r="AB567">
        <v>-2</v>
      </c>
      <c r="AC567">
        <v>10</v>
      </c>
      <c r="AD567">
        <v>5</v>
      </c>
      <c r="AE567">
        <v>93</v>
      </c>
      <c r="AF567">
        <v>134</v>
      </c>
      <c r="AG567" s="13">
        <f t="shared" si="34"/>
        <v>0.40969162995594716</v>
      </c>
      <c r="AH567" s="14">
        <v>28.2</v>
      </c>
      <c r="AI567" s="14">
        <v>32.299999999999997</v>
      </c>
      <c r="AJ567" s="14">
        <v>25.4</v>
      </c>
      <c r="AK567" s="21">
        <v>11.3833333333</v>
      </c>
      <c r="AL567" s="21">
        <v>1.4166666667000001</v>
      </c>
      <c r="AM567" s="21">
        <v>0.71666666670000001</v>
      </c>
      <c r="AN567" s="21">
        <v>13.5333333333</v>
      </c>
      <c r="AO567">
        <v>2</v>
      </c>
      <c r="AP567">
        <v>2</v>
      </c>
      <c r="AQ567" s="18">
        <f t="shared" si="35"/>
        <v>1</v>
      </c>
      <c r="AR567">
        <v>1</v>
      </c>
    </row>
    <row r="568" spans="1:44" x14ac:dyDescent="0.2">
      <c r="A568" s="12" t="s">
        <v>424</v>
      </c>
      <c r="B568" s="12" t="s">
        <v>2603</v>
      </c>
      <c r="C568" t="s">
        <v>393</v>
      </c>
      <c r="D568" s="12" t="s">
        <v>178</v>
      </c>
      <c r="E568">
        <v>3</v>
      </c>
      <c r="F568">
        <v>0</v>
      </c>
      <c r="G568">
        <v>0</v>
      </c>
      <c r="H568">
        <v>-1</v>
      </c>
      <c r="I568">
        <v>0</v>
      </c>
      <c r="J568">
        <v>0</v>
      </c>
      <c r="K568">
        <v>0</v>
      </c>
      <c r="L568">
        <v>0</v>
      </c>
      <c r="M568" s="13">
        <f t="shared" si="32"/>
        <v>0</v>
      </c>
      <c r="N568" s="14">
        <v>26.1</v>
      </c>
      <c r="O568" s="14">
        <v>32.299999999999997</v>
      </c>
      <c r="P568" s="14">
        <v>22</v>
      </c>
      <c r="Q568" s="21">
        <v>12.7166666667</v>
      </c>
      <c r="R568" s="21">
        <v>0</v>
      </c>
      <c r="S568" s="21">
        <v>0.7</v>
      </c>
      <c r="T568" s="21">
        <v>13.4333333333</v>
      </c>
      <c r="W568" s="18" t="str">
        <f t="shared" si="33"/>
        <v xml:space="preserve"> </v>
      </c>
      <c r="Y568">
        <v>5</v>
      </c>
      <c r="Z568">
        <v>0</v>
      </c>
      <c r="AA568">
        <v>0</v>
      </c>
      <c r="AB568">
        <v>-2</v>
      </c>
      <c r="AC568">
        <v>6</v>
      </c>
      <c r="AD568">
        <v>3</v>
      </c>
      <c r="AE568">
        <v>0</v>
      </c>
      <c r="AF568">
        <v>0</v>
      </c>
      <c r="AG568" s="13">
        <f t="shared" si="34"/>
        <v>0</v>
      </c>
      <c r="AH568" s="14">
        <v>27.3</v>
      </c>
      <c r="AI568" s="14">
        <v>31.9</v>
      </c>
      <c r="AJ568" s="14">
        <v>24.3</v>
      </c>
      <c r="AK568" s="21">
        <v>13.1833333333</v>
      </c>
      <c r="AL568" s="21">
        <v>0</v>
      </c>
      <c r="AM568" s="21">
        <v>0.76666666670000005</v>
      </c>
      <c r="AN568" s="21">
        <v>13.9666666667</v>
      </c>
      <c r="AQ568" s="18" t="str">
        <f t="shared" si="35"/>
        <v xml:space="preserve"> </v>
      </c>
    </row>
    <row r="569" spans="1:44" x14ac:dyDescent="0.2">
      <c r="A569" s="1" t="s">
        <v>2606</v>
      </c>
      <c r="B569" s="1" t="s">
        <v>2607</v>
      </c>
      <c r="C569" t="s">
        <v>300</v>
      </c>
      <c r="D569" s="23" t="s">
        <v>178</v>
      </c>
      <c r="E569">
        <v>9</v>
      </c>
      <c r="F569">
        <v>1</v>
      </c>
      <c r="G569">
        <v>1</v>
      </c>
      <c r="H569">
        <v>-3</v>
      </c>
      <c r="I569">
        <v>6</v>
      </c>
      <c r="J569">
        <v>3</v>
      </c>
      <c r="K569">
        <v>0</v>
      </c>
      <c r="L569">
        <v>0</v>
      </c>
      <c r="M569" s="13">
        <f t="shared" si="32"/>
        <v>0</v>
      </c>
      <c r="N569" s="14">
        <v>27.2</v>
      </c>
      <c r="O569" s="14">
        <v>32.4</v>
      </c>
      <c r="P569" s="14">
        <v>23.7</v>
      </c>
      <c r="Q569" s="21">
        <v>13.6166666667</v>
      </c>
      <c r="R569" s="21">
        <v>0.25</v>
      </c>
      <c r="S569" s="21">
        <v>0.4</v>
      </c>
      <c r="T569" s="21">
        <v>14.3</v>
      </c>
      <c r="W569" s="18" t="str">
        <f t="shared" si="33"/>
        <v xml:space="preserve"> </v>
      </c>
      <c r="Y569">
        <v>11</v>
      </c>
      <c r="Z569">
        <v>0</v>
      </c>
      <c r="AA569">
        <v>1</v>
      </c>
      <c r="AB569">
        <v>-10</v>
      </c>
      <c r="AC569">
        <v>4</v>
      </c>
      <c r="AD569">
        <v>2</v>
      </c>
      <c r="AE569">
        <v>0</v>
      </c>
      <c r="AF569">
        <v>0</v>
      </c>
      <c r="AG569" s="13">
        <f t="shared" si="34"/>
        <v>0</v>
      </c>
      <c r="AH569" s="14">
        <v>27.7</v>
      </c>
      <c r="AI569" s="14">
        <v>32.799999999999997</v>
      </c>
      <c r="AJ569" s="14">
        <v>24.3</v>
      </c>
      <c r="AK569" s="21">
        <v>13.8666666667</v>
      </c>
      <c r="AL569" s="21">
        <v>0.31666666669999999</v>
      </c>
      <c r="AM569" s="21">
        <v>0.98333333330000006</v>
      </c>
      <c r="AN569" s="21">
        <v>15.1833333333</v>
      </c>
      <c r="AQ569" s="18" t="str">
        <f t="shared" si="35"/>
        <v xml:space="preserve"> </v>
      </c>
    </row>
    <row r="570" spans="1:44" x14ac:dyDescent="0.2">
      <c r="A570" s="12" t="s">
        <v>2237</v>
      </c>
      <c r="B570" s="12" t="s">
        <v>2610</v>
      </c>
      <c r="C570" t="s">
        <v>162</v>
      </c>
      <c r="D570" s="12" t="s">
        <v>140</v>
      </c>
      <c r="E570">
        <v>2</v>
      </c>
      <c r="F570">
        <v>0</v>
      </c>
      <c r="G570">
        <v>0</v>
      </c>
      <c r="H570">
        <v>-1</v>
      </c>
      <c r="I570">
        <v>5</v>
      </c>
      <c r="J570">
        <v>1</v>
      </c>
      <c r="K570">
        <v>4</v>
      </c>
      <c r="L570">
        <v>6</v>
      </c>
      <c r="M570" s="13">
        <f t="shared" si="32"/>
        <v>0.4</v>
      </c>
      <c r="N570" s="14">
        <v>24.8</v>
      </c>
      <c r="O570" s="14">
        <v>31.1</v>
      </c>
      <c r="P570" s="14">
        <v>20.2</v>
      </c>
      <c r="Q570" s="21">
        <v>5.3166666666999998</v>
      </c>
      <c r="R570" s="21">
        <v>0</v>
      </c>
      <c r="S570" s="21">
        <v>0</v>
      </c>
      <c r="T570" s="21">
        <v>5.3166666666999998</v>
      </c>
      <c r="W570" s="18" t="str">
        <f t="shared" si="33"/>
        <v xml:space="preserve"> </v>
      </c>
      <c r="Y570">
        <v>2</v>
      </c>
      <c r="Z570">
        <v>0</v>
      </c>
      <c r="AA570">
        <v>1</v>
      </c>
      <c r="AB570">
        <v>1</v>
      </c>
      <c r="AC570">
        <v>2</v>
      </c>
      <c r="AD570">
        <v>1</v>
      </c>
      <c r="AE570">
        <v>2</v>
      </c>
      <c r="AF570">
        <v>2</v>
      </c>
      <c r="AG570" s="13">
        <f t="shared" si="34"/>
        <v>0.5</v>
      </c>
      <c r="AH570" s="14">
        <v>26.3</v>
      </c>
      <c r="AI570" s="14">
        <v>32.799999999999997</v>
      </c>
      <c r="AJ570" s="14">
        <v>21.9</v>
      </c>
      <c r="AK570" s="21">
        <v>4.7333333333000001</v>
      </c>
      <c r="AL570" s="21">
        <v>0</v>
      </c>
      <c r="AM570" s="21">
        <v>0</v>
      </c>
      <c r="AN570" s="21">
        <v>4.7333333333000001</v>
      </c>
      <c r="AQ570" s="18" t="str">
        <f t="shared" si="35"/>
        <v xml:space="preserve"> </v>
      </c>
    </row>
    <row r="571" spans="1:44" x14ac:dyDescent="0.2">
      <c r="A571" s="12" t="s">
        <v>2613</v>
      </c>
      <c r="B571" s="12" t="s">
        <v>2614</v>
      </c>
      <c r="C571" t="s">
        <v>393</v>
      </c>
      <c r="D571" s="12" t="s">
        <v>229</v>
      </c>
      <c r="E571">
        <v>41</v>
      </c>
      <c r="F571">
        <v>7</v>
      </c>
      <c r="G571">
        <v>9</v>
      </c>
      <c r="H571">
        <v>10</v>
      </c>
      <c r="I571">
        <v>2</v>
      </c>
      <c r="J571">
        <v>1</v>
      </c>
      <c r="K571">
        <v>0</v>
      </c>
      <c r="L571">
        <v>0</v>
      </c>
      <c r="M571" s="13">
        <f t="shared" si="32"/>
        <v>0</v>
      </c>
      <c r="N571" s="14">
        <v>28.9</v>
      </c>
      <c r="O571" s="14">
        <v>34.1</v>
      </c>
      <c r="P571" s="14">
        <v>25.5</v>
      </c>
      <c r="Q571" s="21">
        <v>13.583333333300001</v>
      </c>
      <c r="R571" s="21">
        <v>1.3333333333000001</v>
      </c>
      <c r="S571" s="21">
        <v>0</v>
      </c>
      <c r="T571" s="21">
        <v>14.9333333333</v>
      </c>
      <c r="U571">
        <v>1</v>
      </c>
      <c r="V571">
        <v>0</v>
      </c>
      <c r="W571" s="18">
        <f t="shared" si="33"/>
        <v>0</v>
      </c>
      <c r="X571">
        <v>0</v>
      </c>
      <c r="Y571">
        <v>38</v>
      </c>
      <c r="Z571">
        <v>7</v>
      </c>
      <c r="AA571">
        <v>11</v>
      </c>
      <c r="AB571">
        <v>10</v>
      </c>
      <c r="AC571">
        <v>6</v>
      </c>
      <c r="AD571">
        <v>2</v>
      </c>
      <c r="AE571">
        <v>0</v>
      </c>
      <c r="AF571">
        <v>1</v>
      </c>
      <c r="AG571" s="13">
        <f t="shared" si="34"/>
        <v>0</v>
      </c>
      <c r="AH571" s="14">
        <v>29.3</v>
      </c>
      <c r="AI571" s="14">
        <v>34</v>
      </c>
      <c r="AJ571" s="14">
        <v>26.1</v>
      </c>
      <c r="AK571" s="21">
        <v>13.6833333333</v>
      </c>
      <c r="AL571" s="21">
        <v>1.2833333332999999</v>
      </c>
      <c r="AM571" s="21">
        <v>0</v>
      </c>
      <c r="AN571" s="21">
        <v>14.983333333299999</v>
      </c>
      <c r="AO571">
        <v>0</v>
      </c>
      <c r="AP571">
        <v>0</v>
      </c>
      <c r="AQ571" s="18" t="str">
        <f t="shared" si="35"/>
        <v xml:space="preserve"> </v>
      </c>
      <c r="AR571">
        <v>0</v>
      </c>
    </row>
    <row r="572" spans="1:44" x14ac:dyDescent="0.2">
      <c r="A572" s="12" t="s">
        <v>2618</v>
      </c>
      <c r="B572" s="12" t="s">
        <v>2619</v>
      </c>
      <c r="C572" t="s">
        <v>305</v>
      </c>
      <c r="D572" s="12" t="s">
        <v>229</v>
      </c>
      <c r="E572">
        <v>41</v>
      </c>
      <c r="F572">
        <v>10</v>
      </c>
      <c r="G572">
        <v>12</v>
      </c>
      <c r="H572">
        <v>10</v>
      </c>
      <c r="I572">
        <v>20</v>
      </c>
      <c r="J572">
        <v>10</v>
      </c>
      <c r="K572">
        <v>5</v>
      </c>
      <c r="L572">
        <v>15</v>
      </c>
      <c r="M572" s="13">
        <f t="shared" si="32"/>
        <v>0.25</v>
      </c>
      <c r="N572" s="14">
        <v>28.3</v>
      </c>
      <c r="O572" s="14">
        <v>32.9</v>
      </c>
      <c r="P572" s="14">
        <v>25.2</v>
      </c>
      <c r="Q572" s="21">
        <v>12.9666666667</v>
      </c>
      <c r="R572" s="21">
        <v>1.45</v>
      </c>
      <c r="S572" s="21">
        <v>0</v>
      </c>
      <c r="T572" s="21">
        <v>14.4333333333</v>
      </c>
      <c r="U572">
        <v>0</v>
      </c>
      <c r="V572">
        <v>0</v>
      </c>
      <c r="W572" s="18" t="str">
        <f t="shared" si="33"/>
        <v xml:space="preserve"> </v>
      </c>
      <c r="X572">
        <v>0</v>
      </c>
      <c r="Y572">
        <v>40</v>
      </c>
      <c r="Z572">
        <v>4</v>
      </c>
      <c r="AA572">
        <v>10</v>
      </c>
      <c r="AB572">
        <v>2</v>
      </c>
      <c r="AC572">
        <v>24</v>
      </c>
      <c r="AD572">
        <v>12</v>
      </c>
      <c r="AE572">
        <v>2</v>
      </c>
      <c r="AF572">
        <v>4</v>
      </c>
      <c r="AG572" s="13">
        <f t="shared" si="34"/>
        <v>0.33333333333333331</v>
      </c>
      <c r="AH572" s="14">
        <v>28.7</v>
      </c>
      <c r="AI572" s="14">
        <v>32.9</v>
      </c>
      <c r="AJ572" s="14">
        <v>25.9</v>
      </c>
      <c r="AK572" s="21">
        <v>12.45</v>
      </c>
      <c r="AL572" s="21">
        <v>1.25</v>
      </c>
      <c r="AM572" s="21">
        <v>0</v>
      </c>
      <c r="AN572" s="21">
        <v>13.733333333299999</v>
      </c>
      <c r="AO572">
        <v>2</v>
      </c>
      <c r="AP572">
        <v>1</v>
      </c>
      <c r="AQ572" s="18">
        <f t="shared" si="35"/>
        <v>0.5</v>
      </c>
      <c r="AR572">
        <v>1</v>
      </c>
    </row>
    <row r="573" spans="1:44" x14ac:dyDescent="0.2">
      <c r="A573" s="12" t="s">
        <v>2622</v>
      </c>
      <c r="B573" s="12" t="s">
        <v>2623</v>
      </c>
      <c r="C573" t="s">
        <v>300</v>
      </c>
      <c r="D573" s="12" t="s">
        <v>170</v>
      </c>
      <c r="E573">
        <v>39</v>
      </c>
      <c r="F573">
        <v>13</v>
      </c>
      <c r="G573">
        <v>13</v>
      </c>
      <c r="H573">
        <v>-10</v>
      </c>
      <c r="I573">
        <v>6</v>
      </c>
      <c r="J573">
        <v>3</v>
      </c>
      <c r="K573">
        <v>260</v>
      </c>
      <c r="L573">
        <v>250</v>
      </c>
      <c r="M573" s="13">
        <f t="shared" si="32"/>
        <v>0.50980392156862742</v>
      </c>
      <c r="N573" s="14">
        <v>29.5</v>
      </c>
      <c r="O573" s="14">
        <v>33.299999999999997</v>
      </c>
      <c r="P573" s="14">
        <v>27</v>
      </c>
      <c r="Q573" s="21">
        <v>13.166666666699999</v>
      </c>
      <c r="R573" s="21">
        <v>3.7166666667000001</v>
      </c>
      <c r="S573" s="21">
        <v>2</v>
      </c>
      <c r="T573" s="21">
        <v>18.883333333300001</v>
      </c>
      <c r="U573">
        <v>8</v>
      </c>
      <c r="V573">
        <v>4</v>
      </c>
      <c r="W573" s="18">
        <f t="shared" si="33"/>
        <v>0.5</v>
      </c>
      <c r="X573">
        <v>2</v>
      </c>
      <c r="Y573">
        <v>41</v>
      </c>
      <c r="Z573">
        <v>12</v>
      </c>
      <c r="AA573">
        <v>20</v>
      </c>
      <c r="AB573">
        <v>-1</v>
      </c>
      <c r="AC573">
        <v>2</v>
      </c>
      <c r="AD573">
        <v>1</v>
      </c>
      <c r="AE573">
        <v>274</v>
      </c>
      <c r="AF573">
        <v>300</v>
      </c>
      <c r="AG573" s="13">
        <f t="shared" si="34"/>
        <v>0.47735191637630664</v>
      </c>
      <c r="AH573" s="14">
        <v>28.8</v>
      </c>
      <c r="AI573" s="14">
        <v>32.9</v>
      </c>
      <c r="AJ573" s="14">
        <v>26</v>
      </c>
      <c r="AK573" s="21">
        <v>12.333333333300001</v>
      </c>
      <c r="AL573" s="21">
        <v>3.15</v>
      </c>
      <c r="AM573" s="21">
        <v>2.2999999999999998</v>
      </c>
      <c r="AN573" s="21">
        <v>17.8</v>
      </c>
      <c r="AO573">
        <v>7</v>
      </c>
      <c r="AP573">
        <v>4</v>
      </c>
      <c r="AQ573" s="18">
        <f t="shared" si="35"/>
        <v>0.5714285714285714</v>
      </c>
      <c r="AR573">
        <v>2</v>
      </c>
    </row>
    <row r="574" spans="1:44" x14ac:dyDescent="0.2">
      <c r="A574" s="12" t="s">
        <v>336</v>
      </c>
      <c r="B574" s="12" t="s">
        <v>2626</v>
      </c>
      <c r="C574" t="s">
        <v>610</v>
      </c>
      <c r="D574" s="12" t="s">
        <v>156</v>
      </c>
      <c r="E574">
        <v>34</v>
      </c>
      <c r="F574">
        <v>4</v>
      </c>
      <c r="G574">
        <v>8</v>
      </c>
      <c r="H574">
        <v>-1</v>
      </c>
      <c r="I574">
        <v>12</v>
      </c>
      <c r="J574">
        <v>5</v>
      </c>
      <c r="K574">
        <v>1</v>
      </c>
      <c r="L574">
        <v>5</v>
      </c>
      <c r="M574" s="13">
        <f t="shared" si="32"/>
        <v>0.16666666666666666</v>
      </c>
      <c r="N574" s="14">
        <v>29</v>
      </c>
      <c r="O574" s="14">
        <v>33</v>
      </c>
      <c r="P574" s="14">
        <v>26.4</v>
      </c>
      <c r="Q574" s="21">
        <v>12.3833333333</v>
      </c>
      <c r="R574" s="21">
        <v>1</v>
      </c>
      <c r="S574" s="21">
        <v>0.56666666669999999</v>
      </c>
      <c r="T574" s="21">
        <v>13.9666666667</v>
      </c>
      <c r="W574" s="18" t="str">
        <f t="shared" si="33"/>
        <v xml:space="preserve"> </v>
      </c>
      <c r="Y574">
        <v>32</v>
      </c>
      <c r="Z574">
        <v>6</v>
      </c>
      <c r="AA574">
        <v>6</v>
      </c>
      <c r="AB574">
        <v>-3</v>
      </c>
      <c r="AC574">
        <v>4</v>
      </c>
      <c r="AD574">
        <v>2</v>
      </c>
      <c r="AE574">
        <v>2</v>
      </c>
      <c r="AF574">
        <v>3</v>
      </c>
      <c r="AG574" s="13">
        <f t="shared" si="34"/>
        <v>0.4</v>
      </c>
      <c r="AH574" s="14">
        <v>28.7</v>
      </c>
      <c r="AI574" s="14">
        <v>32.4</v>
      </c>
      <c r="AJ574" s="14">
        <v>26.2</v>
      </c>
      <c r="AK574" s="21">
        <v>12.95</v>
      </c>
      <c r="AL574" s="21">
        <v>0.65</v>
      </c>
      <c r="AM574" s="21">
        <v>0.56666666669999999</v>
      </c>
      <c r="AN574" s="21">
        <v>14.166666666699999</v>
      </c>
      <c r="AQ574" s="18" t="str">
        <f t="shared" si="35"/>
        <v xml:space="preserve"> </v>
      </c>
    </row>
    <row r="575" spans="1:44" x14ac:dyDescent="0.2">
      <c r="A575" s="12" t="s">
        <v>2116</v>
      </c>
      <c r="B575" s="12" t="s">
        <v>2630</v>
      </c>
      <c r="C575" t="s">
        <v>223</v>
      </c>
      <c r="D575" s="12" t="s">
        <v>178</v>
      </c>
      <c r="E575">
        <v>30</v>
      </c>
      <c r="F575">
        <v>1</v>
      </c>
      <c r="G575">
        <v>6</v>
      </c>
      <c r="H575">
        <v>5</v>
      </c>
      <c r="I575">
        <v>10</v>
      </c>
      <c r="J575">
        <v>5</v>
      </c>
      <c r="K575">
        <v>0</v>
      </c>
      <c r="L575">
        <v>0</v>
      </c>
      <c r="M575" s="13">
        <f t="shared" si="32"/>
        <v>0</v>
      </c>
      <c r="N575" s="14">
        <v>27.7</v>
      </c>
      <c r="O575" s="14">
        <v>32.200000000000003</v>
      </c>
      <c r="P575" s="14">
        <v>24.7</v>
      </c>
      <c r="Q575" s="21">
        <v>15.7833333333</v>
      </c>
      <c r="R575" s="21">
        <v>0.95</v>
      </c>
      <c r="S575" s="21">
        <v>0.88333333330000008</v>
      </c>
      <c r="T575" s="21">
        <v>17.649999999999999</v>
      </c>
      <c r="W575" s="18" t="str">
        <f t="shared" si="33"/>
        <v xml:space="preserve"> </v>
      </c>
      <c r="Y575">
        <v>36</v>
      </c>
      <c r="Z575">
        <v>1</v>
      </c>
      <c r="AA575">
        <v>7</v>
      </c>
      <c r="AB575">
        <v>4</v>
      </c>
      <c r="AC575">
        <v>10</v>
      </c>
      <c r="AD575">
        <v>5</v>
      </c>
      <c r="AE575">
        <v>0</v>
      </c>
      <c r="AF575">
        <v>0</v>
      </c>
      <c r="AG575" s="13">
        <f t="shared" si="34"/>
        <v>0</v>
      </c>
      <c r="AH575" s="14">
        <v>27.9</v>
      </c>
      <c r="AI575" s="14">
        <v>32.299999999999997</v>
      </c>
      <c r="AJ575" s="14">
        <v>24.9</v>
      </c>
      <c r="AK575" s="21">
        <v>15.35</v>
      </c>
      <c r="AL575" s="21">
        <v>0.68333333330000001</v>
      </c>
      <c r="AM575" s="21">
        <v>0.61666666670000003</v>
      </c>
      <c r="AN575" s="21">
        <v>16.649999999999999</v>
      </c>
      <c r="AQ575" s="18" t="str">
        <f t="shared" si="35"/>
        <v xml:space="preserve"> </v>
      </c>
    </row>
    <row r="576" spans="1:44" x14ac:dyDescent="0.2">
      <c r="A576" s="12" t="s">
        <v>336</v>
      </c>
      <c r="B576" s="12" t="s">
        <v>2634</v>
      </c>
      <c r="C576" t="s">
        <v>147</v>
      </c>
      <c r="D576" s="12" t="s">
        <v>178</v>
      </c>
      <c r="E576">
        <v>40</v>
      </c>
      <c r="F576">
        <v>5</v>
      </c>
      <c r="G576">
        <v>21</v>
      </c>
      <c r="H576">
        <v>24</v>
      </c>
      <c r="I576">
        <v>35</v>
      </c>
      <c r="J576">
        <v>16</v>
      </c>
      <c r="K576">
        <v>0</v>
      </c>
      <c r="L576">
        <v>0</v>
      </c>
      <c r="M576" s="13">
        <f t="shared" si="32"/>
        <v>0</v>
      </c>
      <c r="N576" s="14">
        <v>28.5</v>
      </c>
      <c r="O576" s="14">
        <v>33.1</v>
      </c>
      <c r="P576" s="14">
        <v>25.4</v>
      </c>
      <c r="Q576" s="21">
        <v>17.516666666700001</v>
      </c>
      <c r="R576" s="21">
        <v>2.95</v>
      </c>
      <c r="S576" s="21">
        <v>0.53333333329999999</v>
      </c>
      <c r="T576" s="21">
        <v>21</v>
      </c>
      <c r="W576" s="18" t="str">
        <f t="shared" si="33"/>
        <v xml:space="preserve"> </v>
      </c>
      <c r="Y576">
        <v>41</v>
      </c>
      <c r="Z576">
        <v>5</v>
      </c>
      <c r="AA576">
        <v>15</v>
      </c>
      <c r="AB576">
        <v>9</v>
      </c>
      <c r="AC576">
        <v>16</v>
      </c>
      <c r="AD576">
        <v>8</v>
      </c>
      <c r="AE576">
        <v>0</v>
      </c>
      <c r="AF576">
        <v>0</v>
      </c>
      <c r="AG576" s="13">
        <f t="shared" si="34"/>
        <v>0</v>
      </c>
      <c r="AH576" s="14">
        <v>28.4</v>
      </c>
      <c r="AI576" s="14">
        <v>33</v>
      </c>
      <c r="AJ576" s="14">
        <v>25.3</v>
      </c>
      <c r="AK576" s="21">
        <v>17.649999999999999</v>
      </c>
      <c r="AL576" s="21">
        <v>3.0333333332999999</v>
      </c>
      <c r="AM576" s="21">
        <v>0.86666666670000003</v>
      </c>
      <c r="AN576" s="21">
        <v>21.566666666700002</v>
      </c>
      <c r="AQ576" s="18" t="str">
        <f t="shared" si="35"/>
        <v xml:space="preserve"> </v>
      </c>
    </row>
    <row r="577" spans="1:44" x14ac:dyDescent="0.2">
      <c r="A577" s="12" t="s">
        <v>791</v>
      </c>
      <c r="B577" s="12" t="s">
        <v>2637</v>
      </c>
      <c r="C577" t="s">
        <v>684</v>
      </c>
      <c r="D577" s="12" t="s">
        <v>132</v>
      </c>
      <c r="E577">
        <v>28</v>
      </c>
      <c r="F577">
        <v>3</v>
      </c>
      <c r="G577">
        <v>0</v>
      </c>
      <c r="H577">
        <v>0</v>
      </c>
      <c r="I577">
        <v>14</v>
      </c>
      <c r="J577">
        <v>4</v>
      </c>
      <c r="K577">
        <v>1</v>
      </c>
      <c r="L577">
        <v>3</v>
      </c>
      <c r="M577" s="13">
        <f t="shared" si="32"/>
        <v>0.25</v>
      </c>
      <c r="N577" s="14">
        <v>27.1</v>
      </c>
      <c r="O577" s="14">
        <v>32.299999999999997</v>
      </c>
      <c r="P577" s="14">
        <v>23.6</v>
      </c>
      <c r="Q577" s="21">
        <v>8.65</v>
      </c>
      <c r="R577" s="21">
        <v>6.6666666700000002E-2</v>
      </c>
      <c r="S577" s="21">
        <v>0</v>
      </c>
      <c r="T577" s="21">
        <v>8.7166666667000001</v>
      </c>
      <c r="W577" s="18" t="str">
        <f t="shared" si="33"/>
        <v xml:space="preserve"> </v>
      </c>
      <c r="Y577">
        <v>36</v>
      </c>
      <c r="Z577">
        <v>3</v>
      </c>
      <c r="AA577">
        <v>4</v>
      </c>
      <c r="AB577">
        <v>-1</v>
      </c>
      <c r="AC577">
        <v>40</v>
      </c>
      <c r="AD577">
        <v>14</v>
      </c>
      <c r="AE577">
        <v>0</v>
      </c>
      <c r="AF577">
        <v>0</v>
      </c>
      <c r="AG577" s="13">
        <f t="shared" si="34"/>
        <v>0</v>
      </c>
      <c r="AH577" s="14">
        <v>26.7</v>
      </c>
      <c r="AI577" s="14">
        <v>31.3</v>
      </c>
      <c r="AJ577" s="14">
        <v>23.5</v>
      </c>
      <c r="AK577" s="21">
        <v>9.0833333333000006</v>
      </c>
      <c r="AL577" s="21">
        <v>6.6666666700000002E-2</v>
      </c>
      <c r="AM577" s="21">
        <v>0.05</v>
      </c>
      <c r="AN577" s="21">
        <v>9.1999999999999993</v>
      </c>
      <c r="AQ577" s="18" t="str">
        <f t="shared" si="35"/>
        <v xml:space="preserve"> </v>
      </c>
    </row>
    <row r="578" spans="1:44" x14ac:dyDescent="0.2">
      <c r="A578" s="12" t="s">
        <v>214</v>
      </c>
      <c r="B578" s="12" t="s">
        <v>2640</v>
      </c>
      <c r="C578" t="s">
        <v>442</v>
      </c>
      <c r="D578" s="12" t="s">
        <v>170</v>
      </c>
      <c r="E578">
        <v>10</v>
      </c>
      <c r="F578">
        <v>1</v>
      </c>
      <c r="G578">
        <v>1</v>
      </c>
      <c r="H578">
        <v>2</v>
      </c>
      <c r="I578">
        <v>2</v>
      </c>
      <c r="J578">
        <v>1</v>
      </c>
      <c r="K578">
        <v>6</v>
      </c>
      <c r="L578">
        <v>8</v>
      </c>
      <c r="M578" s="13">
        <f t="shared" ref="M578:M641" si="36">K578/MAX(1,K578+L578)</f>
        <v>0.42857142857142855</v>
      </c>
      <c r="N578" s="14">
        <v>29.1</v>
      </c>
      <c r="O578" s="14">
        <v>32.4</v>
      </c>
      <c r="P578" s="14">
        <v>26.9</v>
      </c>
      <c r="Q578" s="21">
        <v>10.3666666667</v>
      </c>
      <c r="R578" s="21">
        <v>6.6666666700000002E-2</v>
      </c>
      <c r="S578" s="21">
        <v>1</v>
      </c>
      <c r="T578" s="21">
        <v>11.45</v>
      </c>
      <c r="W578" s="18" t="str">
        <f t="shared" ref="W578:W641" si="37">IF(U578&gt;0,V578/U578," ")</f>
        <v xml:space="preserve"> </v>
      </c>
      <c r="Y578">
        <v>6</v>
      </c>
      <c r="Z578">
        <v>0</v>
      </c>
      <c r="AA578">
        <v>1</v>
      </c>
      <c r="AB578">
        <v>-4</v>
      </c>
      <c r="AC578">
        <v>0</v>
      </c>
      <c r="AD578">
        <v>0</v>
      </c>
      <c r="AE578">
        <v>4</v>
      </c>
      <c r="AF578">
        <v>9</v>
      </c>
      <c r="AG578" s="13">
        <f t="shared" ref="AG578:AG641" si="38">AE578/MAX(1,AE578+AF578)</f>
        <v>0.30769230769230771</v>
      </c>
      <c r="AH578" s="14">
        <v>27.9</v>
      </c>
      <c r="AI578" s="14">
        <v>32.799999999999997</v>
      </c>
      <c r="AJ578" s="14">
        <v>24.6</v>
      </c>
      <c r="AK578" s="21">
        <v>10.8166666667</v>
      </c>
      <c r="AL578" s="21">
        <v>6.6666666700000002E-2</v>
      </c>
      <c r="AM578" s="21">
        <v>1.1666666667000001</v>
      </c>
      <c r="AN578" s="21">
        <v>12.0666666667</v>
      </c>
      <c r="AQ578" s="18" t="str">
        <f t="shared" ref="AQ578:AQ641" si="39">IF(AO578&gt;0,AP578/AO578," ")</f>
        <v xml:space="preserve"> </v>
      </c>
    </row>
    <row r="579" spans="1:44" x14ac:dyDescent="0.2">
      <c r="A579" s="12" t="s">
        <v>743</v>
      </c>
      <c r="B579" s="12" t="s">
        <v>2643</v>
      </c>
      <c r="C579" t="s">
        <v>131</v>
      </c>
      <c r="D579" s="12" t="s">
        <v>170</v>
      </c>
      <c r="E579">
        <v>40</v>
      </c>
      <c r="F579">
        <v>9</v>
      </c>
      <c r="G579">
        <v>22</v>
      </c>
      <c r="H579">
        <v>-9</v>
      </c>
      <c r="I579">
        <v>18</v>
      </c>
      <c r="J579">
        <v>9</v>
      </c>
      <c r="K579">
        <v>313</v>
      </c>
      <c r="L579">
        <v>373</v>
      </c>
      <c r="M579" s="13">
        <f t="shared" si="36"/>
        <v>0.45626822157434405</v>
      </c>
      <c r="N579" s="14">
        <v>29.3</v>
      </c>
      <c r="O579" s="14">
        <v>33.9</v>
      </c>
      <c r="P579" s="14">
        <v>26.1</v>
      </c>
      <c r="Q579" s="21">
        <v>16.383333333300001</v>
      </c>
      <c r="R579" s="21">
        <v>3.1166666667</v>
      </c>
      <c r="S579" s="21">
        <v>1.1166666667</v>
      </c>
      <c r="T579" s="21">
        <v>20.616666666699999</v>
      </c>
      <c r="U579">
        <v>0</v>
      </c>
      <c r="V579">
        <v>0</v>
      </c>
      <c r="W579" s="18" t="str">
        <f t="shared" si="37"/>
        <v xml:space="preserve"> </v>
      </c>
      <c r="X579">
        <v>0</v>
      </c>
      <c r="Y579">
        <v>40</v>
      </c>
      <c r="Z579">
        <v>10</v>
      </c>
      <c r="AA579">
        <v>15</v>
      </c>
      <c r="AB579">
        <v>-3</v>
      </c>
      <c r="AC579">
        <v>8</v>
      </c>
      <c r="AD579">
        <v>4</v>
      </c>
      <c r="AE579">
        <v>230</v>
      </c>
      <c r="AF579">
        <v>364</v>
      </c>
      <c r="AG579" s="13">
        <f t="shared" si="38"/>
        <v>0.38720538720538722</v>
      </c>
      <c r="AH579" s="14">
        <v>30.1</v>
      </c>
      <c r="AI579" s="14">
        <v>34.9</v>
      </c>
      <c r="AJ579" s="14">
        <v>26.8</v>
      </c>
      <c r="AK579" s="21">
        <v>15.916666666699999</v>
      </c>
      <c r="AL579" s="21">
        <v>2.8666666667</v>
      </c>
      <c r="AM579" s="21">
        <v>1.35</v>
      </c>
      <c r="AN579" s="21">
        <v>20.149999999999999</v>
      </c>
      <c r="AO579">
        <v>1</v>
      </c>
      <c r="AP579">
        <v>0</v>
      </c>
      <c r="AQ579" s="18">
        <f t="shared" si="39"/>
        <v>0</v>
      </c>
      <c r="AR579">
        <v>0</v>
      </c>
    </row>
    <row r="580" spans="1:44" x14ac:dyDescent="0.2">
      <c r="A580" s="12" t="s">
        <v>2647</v>
      </c>
      <c r="B580" s="12" t="s">
        <v>2648</v>
      </c>
      <c r="C580" t="s">
        <v>122</v>
      </c>
      <c r="D580" s="12" t="s">
        <v>546</v>
      </c>
      <c r="E580">
        <v>27</v>
      </c>
      <c r="F580">
        <v>16</v>
      </c>
      <c r="G580">
        <v>12</v>
      </c>
      <c r="H580">
        <v>13</v>
      </c>
      <c r="I580">
        <v>4</v>
      </c>
      <c r="J580">
        <v>2</v>
      </c>
      <c r="K580">
        <v>2</v>
      </c>
      <c r="L580">
        <v>2</v>
      </c>
      <c r="M580" s="13">
        <f t="shared" si="36"/>
        <v>0.5</v>
      </c>
      <c r="N580" s="14">
        <v>29.3</v>
      </c>
      <c r="O580" s="14">
        <v>33</v>
      </c>
      <c r="P580" s="14">
        <v>26.8</v>
      </c>
      <c r="Q580" s="21">
        <v>13.7</v>
      </c>
      <c r="R580" s="21">
        <v>3.5166666666999999</v>
      </c>
      <c r="S580" s="21">
        <v>0</v>
      </c>
      <c r="T580" s="21">
        <v>17.233333333299999</v>
      </c>
      <c r="U580">
        <v>1</v>
      </c>
      <c r="V580">
        <v>0</v>
      </c>
      <c r="W580" s="18">
        <f t="shared" si="37"/>
        <v>0</v>
      </c>
      <c r="X580">
        <v>0</v>
      </c>
      <c r="Y580">
        <v>30</v>
      </c>
      <c r="Z580">
        <v>12</v>
      </c>
      <c r="AA580">
        <v>8</v>
      </c>
      <c r="AB580">
        <v>3</v>
      </c>
      <c r="AC580">
        <v>6</v>
      </c>
      <c r="AD580">
        <v>3</v>
      </c>
      <c r="AE580">
        <v>3</v>
      </c>
      <c r="AF580">
        <v>2</v>
      </c>
      <c r="AG580" s="13">
        <f t="shared" si="38"/>
        <v>0.6</v>
      </c>
      <c r="AH580" s="14">
        <v>29.2</v>
      </c>
      <c r="AI580" s="14">
        <v>33.700000000000003</v>
      </c>
      <c r="AJ580" s="14">
        <v>26.2</v>
      </c>
      <c r="AK580" s="21">
        <v>13.5</v>
      </c>
      <c r="AL580" s="21">
        <v>2.9833333333000001</v>
      </c>
      <c r="AM580" s="21">
        <v>0</v>
      </c>
      <c r="AN580" s="21">
        <v>16.5</v>
      </c>
      <c r="AO580">
        <v>2</v>
      </c>
      <c r="AP580">
        <v>0</v>
      </c>
      <c r="AQ580" s="18">
        <f t="shared" si="39"/>
        <v>0</v>
      </c>
      <c r="AR580">
        <v>0</v>
      </c>
    </row>
    <row r="581" spans="1:44" x14ac:dyDescent="0.2">
      <c r="A581" s="12" t="s">
        <v>556</v>
      </c>
      <c r="B581" s="12" t="s">
        <v>2652</v>
      </c>
      <c r="C581" t="s">
        <v>343</v>
      </c>
      <c r="D581" s="12" t="s">
        <v>113</v>
      </c>
      <c r="E581">
        <v>40</v>
      </c>
      <c r="F581">
        <v>4</v>
      </c>
      <c r="G581">
        <v>4</v>
      </c>
      <c r="H581">
        <v>-19</v>
      </c>
      <c r="I581">
        <v>20</v>
      </c>
      <c r="J581">
        <v>4</v>
      </c>
      <c r="K581">
        <v>1</v>
      </c>
      <c r="L581">
        <v>5</v>
      </c>
      <c r="M581" s="13">
        <f t="shared" si="36"/>
        <v>0.16666666666666666</v>
      </c>
      <c r="N581" s="14">
        <v>28</v>
      </c>
      <c r="O581" s="14">
        <v>32.299999999999997</v>
      </c>
      <c r="P581" s="14">
        <v>25</v>
      </c>
      <c r="Q581" s="21">
        <v>12.666666666699999</v>
      </c>
      <c r="R581" s="21">
        <v>3.3333333300000004E-2</v>
      </c>
      <c r="S581" s="21">
        <v>1.7666666666999999</v>
      </c>
      <c r="T581" s="21">
        <v>14.483333333299999</v>
      </c>
      <c r="W581" s="18" t="str">
        <f t="shared" si="37"/>
        <v xml:space="preserve"> </v>
      </c>
      <c r="Y581">
        <v>39</v>
      </c>
      <c r="Z581">
        <v>11</v>
      </c>
      <c r="AA581">
        <v>2</v>
      </c>
      <c r="AB581">
        <v>-6</v>
      </c>
      <c r="AC581">
        <v>40</v>
      </c>
      <c r="AD581">
        <v>13</v>
      </c>
      <c r="AE581">
        <v>1</v>
      </c>
      <c r="AF581">
        <v>3</v>
      </c>
      <c r="AG581" s="13">
        <f t="shared" si="38"/>
        <v>0.25</v>
      </c>
      <c r="AH581" s="14">
        <v>28.2</v>
      </c>
      <c r="AI581" s="14">
        <v>32.799999999999997</v>
      </c>
      <c r="AJ581" s="14">
        <v>25</v>
      </c>
      <c r="AK581" s="21">
        <v>13.2166666667</v>
      </c>
      <c r="AL581" s="21">
        <v>0.1</v>
      </c>
      <c r="AM581" s="21">
        <v>1.9</v>
      </c>
      <c r="AN581" s="21">
        <v>15.233333333299999</v>
      </c>
      <c r="AQ581" s="18" t="str">
        <f t="shared" si="39"/>
        <v xml:space="preserve"> </v>
      </c>
    </row>
    <row r="582" spans="1:44" x14ac:dyDescent="0.2">
      <c r="A582" s="12" t="s">
        <v>1094</v>
      </c>
      <c r="B582" s="12" t="s">
        <v>2656</v>
      </c>
      <c r="C582" t="s">
        <v>155</v>
      </c>
      <c r="D582" s="12" t="s">
        <v>178</v>
      </c>
      <c r="E582">
        <v>22</v>
      </c>
      <c r="F582">
        <v>0</v>
      </c>
      <c r="G582">
        <v>1</v>
      </c>
      <c r="H582">
        <v>-11</v>
      </c>
      <c r="I582">
        <v>34</v>
      </c>
      <c r="J582">
        <v>10</v>
      </c>
      <c r="K582">
        <v>0</v>
      </c>
      <c r="L582">
        <v>0</v>
      </c>
      <c r="M582" s="13">
        <f t="shared" si="36"/>
        <v>0</v>
      </c>
      <c r="N582" s="14">
        <v>26.6</v>
      </c>
      <c r="O582" s="14">
        <v>32.5</v>
      </c>
      <c r="P582" s="14">
        <v>22.5</v>
      </c>
      <c r="Q582" s="21">
        <v>11.166666666699999</v>
      </c>
      <c r="R582" s="21">
        <v>6.6666666700000002E-2</v>
      </c>
      <c r="S582" s="21">
        <v>0.05</v>
      </c>
      <c r="T582" s="21">
        <v>11.2833333333</v>
      </c>
      <c r="W582" s="18" t="str">
        <f t="shared" si="37"/>
        <v xml:space="preserve"> </v>
      </c>
      <c r="Y582">
        <v>23</v>
      </c>
      <c r="Z582">
        <v>0</v>
      </c>
      <c r="AA582">
        <v>2</v>
      </c>
      <c r="AB582">
        <v>3</v>
      </c>
      <c r="AC582">
        <v>24</v>
      </c>
      <c r="AD582">
        <v>8</v>
      </c>
      <c r="AE582">
        <v>0</v>
      </c>
      <c r="AF582">
        <v>0</v>
      </c>
      <c r="AG582" s="13">
        <f t="shared" si="38"/>
        <v>0</v>
      </c>
      <c r="AH582" s="14">
        <v>26.8</v>
      </c>
      <c r="AI582" s="14">
        <v>31.9</v>
      </c>
      <c r="AJ582" s="14">
        <v>23.5</v>
      </c>
      <c r="AK582" s="21">
        <v>11.1166666667</v>
      </c>
      <c r="AL582" s="21">
        <v>0</v>
      </c>
      <c r="AM582" s="21">
        <v>0.1</v>
      </c>
      <c r="AN582" s="21">
        <v>11.2166666667</v>
      </c>
      <c r="AQ582" s="18" t="str">
        <f t="shared" si="39"/>
        <v xml:space="preserve"> </v>
      </c>
    </row>
    <row r="583" spans="1:44" x14ac:dyDescent="0.2">
      <c r="A583" s="12" t="s">
        <v>556</v>
      </c>
      <c r="B583" s="12" t="s">
        <v>2659</v>
      </c>
      <c r="C583" t="s">
        <v>169</v>
      </c>
      <c r="D583" s="12" t="s">
        <v>170</v>
      </c>
      <c r="E583">
        <v>14</v>
      </c>
      <c r="F583">
        <v>2</v>
      </c>
      <c r="G583">
        <v>1</v>
      </c>
      <c r="H583">
        <v>0</v>
      </c>
      <c r="I583">
        <v>2</v>
      </c>
      <c r="J583">
        <v>1</v>
      </c>
      <c r="K583">
        <v>43</v>
      </c>
      <c r="L583">
        <v>29</v>
      </c>
      <c r="M583" s="13">
        <f t="shared" si="36"/>
        <v>0.59722222222222221</v>
      </c>
      <c r="N583" s="14">
        <v>27.8</v>
      </c>
      <c r="O583" s="14">
        <v>32.799999999999997</v>
      </c>
      <c r="P583" s="14">
        <v>24.3</v>
      </c>
      <c r="Q583" s="21">
        <v>9.4166666666999994</v>
      </c>
      <c r="R583" s="21">
        <v>0.4833333333</v>
      </c>
      <c r="S583" s="21">
        <v>0</v>
      </c>
      <c r="T583" s="21">
        <v>9.9166666666999994</v>
      </c>
      <c r="W583" s="18" t="str">
        <f t="shared" si="37"/>
        <v xml:space="preserve"> </v>
      </c>
      <c r="Y583">
        <v>16</v>
      </c>
      <c r="Z583">
        <v>1</v>
      </c>
      <c r="AA583">
        <v>3</v>
      </c>
      <c r="AB583">
        <v>-2</v>
      </c>
      <c r="AC583">
        <v>8</v>
      </c>
      <c r="AD583">
        <v>4</v>
      </c>
      <c r="AE583">
        <v>35</v>
      </c>
      <c r="AF583">
        <v>49</v>
      </c>
      <c r="AG583" s="13">
        <f t="shared" si="38"/>
        <v>0.41666666666666669</v>
      </c>
      <c r="AH583" s="14">
        <v>27.3</v>
      </c>
      <c r="AI583" s="14">
        <v>32</v>
      </c>
      <c r="AJ583" s="14">
        <v>24.2</v>
      </c>
      <c r="AK583" s="21">
        <v>9.25</v>
      </c>
      <c r="AL583" s="21">
        <v>0.21666666670000001</v>
      </c>
      <c r="AM583" s="21">
        <v>0</v>
      </c>
      <c r="AN583" s="21">
        <v>9.4833333332999992</v>
      </c>
      <c r="AQ583" s="18" t="str">
        <f t="shared" si="39"/>
        <v xml:space="preserve"> </v>
      </c>
    </row>
    <row r="584" spans="1:44" x14ac:dyDescent="0.2">
      <c r="A584" s="12" t="s">
        <v>743</v>
      </c>
      <c r="B584" s="12" t="s">
        <v>2663</v>
      </c>
      <c r="C584" t="s">
        <v>330</v>
      </c>
      <c r="D584" s="12" t="s">
        <v>170</v>
      </c>
      <c r="E584">
        <v>39</v>
      </c>
      <c r="F584">
        <v>14</v>
      </c>
      <c r="G584">
        <v>18</v>
      </c>
      <c r="H584">
        <v>8</v>
      </c>
      <c r="I584">
        <v>2</v>
      </c>
      <c r="J584">
        <v>1</v>
      </c>
      <c r="K584">
        <v>93</v>
      </c>
      <c r="L584">
        <v>92</v>
      </c>
      <c r="M584" s="13">
        <f t="shared" si="36"/>
        <v>0.50270270270270268</v>
      </c>
      <c r="N584" s="14">
        <v>29.2</v>
      </c>
      <c r="O584" s="14">
        <v>33.9</v>
      </c>
      <c r="P584" s="14">
        <v>26</v>
      </c>
      <c r="Q584" s="21">
        <v>16.2833333333</v>
      </c>
      <c r="R584" s="21">
        <v>2.95</v>
      </c>
      <c r="S584" s="21">
        <v>1.1000000000000001</v>
      </c>
      <c r="T584" s="21">
        <v>20.333333333300001</v>
      </c>
      <c r="U584">
        <v>5</v>
      </c>
      <c r="V584">
        <v>2</v>
      </c>
      <c r="W584" s="18">
        <f t="shared" si="37"/>
        <v>0.4</v>
      </c>
      <c r="X584">
        <v>1</v>
      </c>
      <c r="Y584">
        <v>41</v>
      </c>
      <c r="Z584">
        <v>14</v>
      </c>
      <c r="AA584">
        <v>18</v>
      </c>
      <c r="AB584">
        <v>-9</v>
      </c>
      <c r="AC584">
        <v>0</v>
      </c>
      <c r="AD584">
        <v>0</v>
      </c>
      <c r="AE584">
        <v>99</v>
      </c>
      <c r="AF584">
        <v>87</v>
      </c>
      <c r="AG584" s="13">
        <f t="shared" si="38"/>
        <v>0.532258064516129</v>
      </c>
      <c r="AH584" s="14">
        <v>30</v>
      </c>
      <c r="AI584" s="14">
        <v>34.6</v>
      </c>
      <c r="AJ584" s="14">
        <v>27</v>
      </c>
      <c r="AK584" s="21">
        <v>15.7</v>
      </c>
      <c r="AL584" s="21">
        <v>2.3833333333</v>
      </c>
      <c r="AM584" s="21">
        <v>1.2166666667000001</v>
      </c>
      <c r="AN584" s="21">
        <v>19.316666666700002</v>
      </c>
      <c r="AO584">
        <v>2</v>
      </c>
      <c r="AP584">
        <v>1</v>
      </c>
      <c r="AQ584" s="18">
        <f t="shared" si="39"/>
        <v>0.5</v>
      </c>
      <c r="AR584">
        <v>0</v>
      </c>
    </row>
    <row r="585" spans="1:44" x14ac:dyDescent="0.2">
      <c r="A585" s="12" t="s">
        <v>590</v>
      </c>
      <c r="B585" s="12" t="s">
        <v>2666</v>
      </c>
      <c r="C585" t="s">
        <v>442</v>
      </c>
      <c r="D585" s="12" t="s">
        <v>178</v>
      </c>
      <c r="E585">
        <v>39</v>
      </c>
      <c r="F585">
        <v>2</v>
      </c>
      <c r="G585">
        <v>6</v>
      </c>
      <c r="H585">
        <v>13</v>
      </c>
      <c r="I585">
        <v>18</v>
      </c>
      <c r="J585">
        <v>9</v>
      </c>
      <c r="K585">
        <v>0</v>
      </c>
      <c r="L585">
        <v>0</v>
      </c>
      <c r="M585" s="13">
        <f t="shared" si="36"/>
        <v>0</v>
      </c>
      <c r="N585" s="14">
        <v>30</v>
      </c>
      <c r="O585" s="14">
        <v>33.299999999999997</v>
      </c>
      <c r="P585" s="14">
        <v>27.7</v>
      </c>
      <c r="Q585" s="21">
        <v>17.600000000000001</v>
      </c>
      <c r="R585" s="21">
        <v>0.21666666670000001</v>
      </c>
      <c r="S585" s="21">
        <v>1.85</v>
      </c>
      <c r="T585" s="21">
        <v>19.666666666699999</v>
      </c>
      <c r="W585" s="18" t="str">
        <f t="shared" si="37"/>
        <v xml:space="preserve"> </v>
      </c>
      <c r="Y585">
        <v>38</v>
      </c>
      <c r="Z585">
        <v>1</v>
      </c>
      <c r="AA585">
        <v>7</v>
      </c>
      <c r="AB585">
        <v>-2</v>
      </c>
      <c r="AC585">
        <v>20</v>
      </c>
      <c r="AD585">
        <v>10</v>
      </c>
      <c r="AE585">
        <v>1</v>
      </c>
      <c r="AF585">
        <v>0</v>
      </c>
      <c r="AG585" s="13">
        <f t="shared" si="38"/>
        <v>1</v>
      </c>
      <c r="AH585" s="14">
        <v>29.4</v>
      </c>
      <c r="AI585" s="14">
        <v>33.4</v>
      </c>
      <c r="AJ585" s="14">
        <v>26.8</v>
      </c>
      <c r="AK585" s="21">
        <v>18.016666666700001</v>
      </c>
      <c r="AL585" s="21">
        <v>0.1333333333</v>
      </c>
      <c r="AM585" s="21">
        <v>2.3833333333</v>
      </c>
      <c r="AN585" s="21">
        <v>20.5333333333</v>
      </c>
      <c r="AQ585" s="18" t="str">
        <f t="shared" si="39"/>
        <v xml:space="preserve"> </v>
      </c>
    </row>
    <row r="586" spans="1:44" x14ac:dyDescent="0.2">
      <c r="A586" s="12" t="s">
        <v>654</v>
      </c>
      <c r="B586" s="12" t="s">
        <v>2669</v>
      </c>
      <c r="C586" t="s">
        <v>300</v>
      </c>
      <c r="D586" s="12" t="s">
        <v>148</v>
      </c>
      <c r="E586">
        <v>36</v>
      </c>
      <c r="F586">
        <v>14</v>
      </c>
      <c r="G586">
        <v>21</v>
      </c>
      <c r="H586">
        <v>-8</v>
      </c>
      <c r="I586">
        <v>29</v>
      </c>
      <c r="J586">
        <v>13</v>
      </c>
      <c r="K586">
        <v>54</v>
      </c>
      <c r="L586">
        <v>52</v>
      </c>
      <c r="M586" s="13">
        <f t="shared" si="36"/>
        <v>0.50943396226415094</v>
      </c>
      <c r="N586" s="14">
        <v>29.7</v>
      </c>
      <c r="O586" s="14">
        <v>34.4</v>
      </c>
      <c r="P586" s="14">
        <v>26.5</v>
      </c>
      <c r="Q586" s="21">
        <v>15.833333333300001</v>
      </c>
      <c r="R586" s="21">
        <v>4.1500000000000004</v>
      </c>
      <c r="S586" s="21">
        <v>0.1166666667</v>
      </c>
      <c r="T586" s="21">
        <v>20.116666666699999</v>
      </c>
      <c r="U586">
        <v>1</v>
      </c>
      <c r="V586">
        <v>1</v>
      </c>
      <c r="W586" s="18">
        <f t="shared" si="37"/>
        <v>1</v>
      </c>
      <c r="X586">
        <v>1</v>
      </c>
      <c r="Y586">
        <v>35</v>
      </c>
      <c r="Z586">
        <v>13</v>
      </c>
      <c r="AA586">
        <v>21</v>
      </c>
      <c r="AB586">
        <v>-1</v>
      </c>
      <c r="AC586">
        <v>22</v>
      </c>
      <c r="AD586">
        <v>7</v>
      </c>
      <c r="AE586">
        <v>43</v>
      </c>
      <c r="AF586">
        <v>55</v>
      </c>
      <c r="AG586" s="13">
        <f t="shared" si="38"/>
        <v>0.43877551020408162</v>
      </c>
      <c r="AH586" s="14">
        <v>30.1</v>
      </c>
      <c r="AI586" s="14">
        <v>35.1</v>
      </c>
      <c r="AJ586" s="14">
        <v>26.7</v>
      </c>
      <c r="AK586" s="21">
        <v>16.7833333333</v>
      </c>
      <c r="AL586" s="21">
        <v>3.7333333333000001</v>
      </c>
      <c r="AM586" s="21">
        <v>0.21666666670000001</v>
      </c>
      <c r="AN586" s="21">
        <v>20.75</v>
      </c>
      <c r="AO586">
        <v>2</v>
      </c>
      <c r="AP586">
        <v>1</v>
      </c>
      <c r="AQ586" s="18">
        <f t="shared" si="39"/>
        <v>0.5</v>
      </c>
      <c r="AR586">
        <v>1</v>
      </c>
    </row>
    <row r="587" spans="1:44" x14ac:dyDescent="0.2">
      <c r="A587" s="12" t="s">
        <v>391</v>
      </c>
      <c r="B587" s="12" t="s">
        <v>2672</v>
      </c>
      <c r="C587" t="s">
        <v>393</v>
      </c>
      <c r="D587" s="12" t="s">
        <v>178</v>
      </c>
      <c r="E587">
        <v>3</v>
      </c>
      <c r="F587">
        <v>0</v>
      </c>
      <c r="G587">
        <v>0</v>
      </c>
      <c r="H587">
        <v>-1</v>
      </c>
      <c r="I587">
        <v>0</v>
      </c>
      <c r="J587">
        <v>0</v>
      </c>
      <c r="K587">
        <v>0</v>
      </c>
      <c r="L587">
        <v>0</v>
      </c>
      <c r="M587" s="13">
        <f t="shared" si="36"/>
        <v>0</v>
      </c>
      <c r="N587" s="14">
        <v>27.6</v>
      </c>
      <c r="O587" s="14">
        <v>32.299999999999997</v>
      </c>
      <c r="P587" s="14">
        <v>24.5</v>
      </c>
      <c r="Q587" s="21">
        <v>13.8166666667</v>
      </c>
      <c r="R587" s="21">
        <v>1.5666666667</v>
      </c>
      <c r="S587" s="21">
        <v>3.45</v>
      </c>
      <c r="T587" s="21">
        <v>18.850000000000001</v>
      </c>
      <c r="W587" s="18" t="str">
        <f t="shared" si="37"/>
        <v xml:space="preserve"> </v>
      </c>
      <c r="Y587">
        <v>4</v>
      </c>
      <c r="Z587">
        <v>0</v>
      </c>
      <c r="AA587">
        <v>0</v>
      </c>
      <c r="AB587">
        <v>-2</v>
      </c>
      <c r="AC587">
        <v>2</v>
      </c>
      <c r="AD587">
        <v>1</v>
      </c>
      <c r="AE587">
        <v>0</v>
      </c>
      <c r="AF587">
        <v>0</v>
      </c>
      <c r="AG587" s="13">
        <f t="shared" si="38"/>
        <v>0</v>
      </c>
      <c r="AH587" s="14">
        <v>28.6</v>
      </c>
      <c r="AI587" s="14">
        <v>34</v>
      </c>
      <c r="AJ587" s="14">
        <v>24.9</v>
      </c>
      <c r="AK587" s="21">
        <v>14.733333333299999</v>
      </c>
      <c r="AL587" s="21">
        <v>0.45</v>
      </c>
      <c r="AM587" s="21">
        <v>1.7833333332999999</v>
      </c>
      <c r="AN587" s="21">
        <v>16.983333333299999</v>
      </c>
      <c r="AQ587" s="18" t="str">
        <f t="shared" si="39"/>
        <v xml:space="preserve"> </v>
      </c>
    </row>
    <row r="588" spans="1:44" x14ac:dyDescent="0.2">
      <c r="A588" s="12" t="s">
        <v>430</v>
      </c>
      <c r="B588" s="12" t="s">
        <v>2676</v>
      </c>
      <c r="C588" t="s">
        <v>210</v>
      </c>
      <c r="D588" s="12" t="s">
        <v>178</v>
      </c>
      <c r="E588">
        <v>17</v>
      </c>
      <c r="F588">
        <v>1</v>
      </c>
      <c r="G588">
        <v>6</v>
      </c>
      <c r="H588">
        <v>4</v>
      </c>
      <c r="I588">
        <v>26</v>
      </c>
      <c r="J588">
        <v>10</v>
      </c>
      <c r="K588">
        <v>0</v>
      </c>
      <c r="L588">
        <v>0</v>
      </c>
      <c r="M588" s="13">
        <f t="shared" si="36"/>
        <v>0</v>
      </c>
      <c r="N588" s="14">
        <v>27.2</v>
      </c>
      <c r="O588" s="14">
        <v>32.299999999999997</v>
      </c>
      <c r="P588" s="14">
        <v>23.8</v>
      </c>
      <c r="Q588" s="21">
        <v>13.5333333333</v>
      </c>
      <c r="R588" s="21">
        <v>3.3333333300000004E-2</v>
      </c>
      <c r="S588" s="21">
        <v>1.6166666667</v>
      </c>
      <c r="T588" s="21">
        <v>15.2</v>
      </c>
      <c r="W588" s="18" t="str">
        <f t="shared" si="37"/>
        <v xml:space="preserve"> </v>
      </c>
      <c r="Y588">
        <v>16</v>
      </c>
      <c r="Z588">
        <v>1</v>
      </c>
      <c r="AA588">
        <v>2</v>
      </c>
      <c r="AB588">
        <v>3</v>
      </c>
      <c r="AC588">
        <v>27</v>
      </c>
      <c r="AD588">
        <v>8</v>
      </c>
      <c r="AE588">
        <v>0</v>
      </c>
      <c r="AF588">
        <v>0</v>
      </c>
      <c r="AG588" s="13">
        <f t="shared" si="38"/>
        <v>0</v>
      </c>
      <c r="AH588" s="14">
        <v>27.6</v>
      </c>
      <c r="AI588" s="14">
        <v>32.4</v>
      </c>
      <c r="AJ588" s="14">
        <v>24.5</v>
      </c>
      <c r="AK588" s="21">
        <v>13.3166666667</v>
      </c>
      <c r="AL588" s="21">
        <v>0</v>
      </c>
      <c r="AM588" s="21">
        <v>2</v>
      </c>
      <c r="AN588" s="21">
        <v>15.333333333300001</v>
      </c>
      <c r="AQ588" s="18" t="str">
        <f t="shared" si="39"/>
        <v xml:space="preserve"> </v>
      </c>
    </row>
    <row r="589" spans="1:44" x14ac:dyDescent="0.2">
      <c r="A589" s="12" t="s">
        <v>2036</v>
      </c>
      <c r="B589" s="12" t="s">
        <v>2680</v>
      </c>
      <c r="C589" t="s">
        <v>432</v>
      </c>
      <c r="D589" s="12" t="s">
        <v>123</v>
      </c>
      <c r="E589">
        <v>4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 s="13">
        <f t="shared" si="36"/>
        <v>0</v>
      </c>
      <c r="N589" s="14">
        <v>27.9</v>
      </c>
      <c r="O589" s="14">
        <v>33</v>
      </c>
      <c r="P589" s="14">
        <v>24.5</v>
      </c>
      <c r="Q589" s="21">
        <v>10.75</v>
      </c>
      <c r="R589" s="21">
        <v>0.43333333330000001</v>
      </c>
      <c r="S589" s="21">
        <v>0.58333333330000003</v>
      </c>
      <c r="T589" s="21">
        <v>11.7833333333</v>
      </c>
      <c r="W589" s="18" t="str">
        <f t="shared" si="37"/>
        <v xml:space="preserve"> </v>
      </c>
      <c r="Y589">
        <v>6</v>
      </c>
      <c r="Z589">
        <v>0</v>
      </c>
      <c r="AA589">
        <v>1</v>
      </c>
      <c r="AB589">
        <v>-2</v>
      </c>
      <c r="AC589">
        <v>0</v>
      </c>
      <c r="AD589">
        <v>0</v>
      </c>
      <c r="AE589">
        <v>1</v>
      </c>
      <c r="AF589">
        <v>2</v>
      </c>
      <c r="AG589" s="13">
        <f t="shared" si="38"/>
        <v>0.33333333333333331</v>
      </c>
      <c r="AH589" s="14">
        <v>27.3</v>
      </c>
      <c r="AI589" s="14">
        <v>32.9</v>
      </c>
      <c r="AJ589" s="14">
        <v>23.5</v>
      </c>
      <c r="AK589" s="21">
        <v>9.7833333332999999</v>
      </c>
      <c r="AL589" s="21">
        <v>0.5</v>
      </c>
      <c r="AM589" s="21">
        <v>0.88333333330000008</v>
      </c>
      <c r="AN589" s="21">
        <v>11.166666666699999</v>
      </c>
      <c r="AQ589" s="18" t="str">
        <f t="shared" si="39"/>
        <v xml:space="preserve"> </v>
      </c>
    </row>
    <row r="590" spans="1:44" x14ac:dyDescent="0.2">
      <c r="A590" s="12" t="s">
        <v>2404</v>
      </c>
      <c r="B590" s="12" t="s">
        <v>2682</v>
      </c>
      <c r="C590" t="s">
        <v>317</v>
      </c>
      <c r="D590" s="12" t="s">
        <v>178</v>
      </c>
      <c r="E590">
        <v>24</v>
      </c>
      <c r="F590">
        <v>2</v>
      </c>
      <c r="G590">
        <v>4</v>
      </c>
      <c r="H590">
        <v>-4</v>
      </c>
      <c r="I590">
        <v>4</v>
      </c>
      <c r="J590">
        <v>2</v>
      </c>
      <c r="K590">
        <v>0</v>
      </c>
      <c r="L590">
        <v>0</v>
      </c>
      <c r="M590" s="13">
        <f t="shared" si="36"/>
        <v>0</v>
      </c>
      <c r="N590" s="14">
        <v>27.9</v>
      </c>
      <c r="O590" s="14">
        <v>32.6</v>
      </c>
      <c r="P590" s="14">
        <v>24.7</v>
      </c>
      <c r="Q590" s="21">
        <v>14.083333333300001</v>
      </c>
      <c r="R590" s="21">
        <v>0.2</v>
      </c>
      <c r="S590" s="21">
        <v>1.3166666667</v>
      </c>
      <c r="T590" s="21">
        <v>15.6166666667</v>
      </c>
      <c r="W590" s="18" t="str">
        <f t="shared" si="37"/>
        <v xml:space="preserve"> </v>
      </c>
      <c r="Y590">
        <v>20</v>
      </c>
      <c r="Z590">
        <v>1</v>
      </c>
      <c r="AA590">
        <v>5</v>
      </c>
      <c r="AB590">
        <v>1</v>
      </c>
      <c r="AC590">
        <v>4</v>
      </c>
      <c r="AD590">
        <v>2</v>
      </c>
      <c r="AE590">
        <v>0</v>
      </c>
      <c r="AF590">
        <v>0</v>
      </c>
      <c r="AG590" s="13">
        <f t="shared" si="38"/>
        <v>0</v>
      </c>
      <c r="AH590" s="14">
        <v>28.2</v>
      </c>
      <c r="AI590" s="14">
        <v>32.9</v>
      </c>
      <c r="AJ590" s="14">
        <v>25</v>
      </c>
      <c r="AK590" s="21">
        <v>13.4333333333</v>
      </c>
      <c r="AL590" s="21">
        <v>0.15</v>
      </c>
      <c r="AM590" s="21">
        <v>1.6</v>
      </c>
      <c r="AN590" s="21">
        <v>15.2</v>
      </c>
      <c r="AQ590" s="18" t="str">
        <f t="shared" si="39"/>
        <v xml:space="preserve"> </v>
      </c>
    </row>
    <row r="591" spans="1:44" x14ac:dyDescent="0.2">
      <c r="A591" s="12" t="s">
        <v>2686</v>
      </c>
      <c r="B591" s="12" t="s">
        <v>2687</v>
      </c>
      <c r="C591" s="12" t="s">
        <v>139</v>
      </c>
      <c r="D591" s="12" t="s">
        <v>156</v>
      </c>
      <c r="E591">
        <v>7</v>
      </c>
      <c r="F591">
        <v>0</v>
      </c>
      <c r="G591">
        <v>2</v>
      </c>
      <c r="H591">
        <v>-3</v>
      </c>
      <c r="I591">
        <v>2</v>
      </c>
      <c r="J591">
        <v>1</v>
      </c>
      <c r="K591">
        <v>0</v>
      </c>
      <c r="L591">
        <v>0</v>
      </c>
      <c r="M591" s="13">
        <f t="shared" si="36"/>
        <v>0</v>
      </c>
      <c r="N591" s="14">
        <v>28</v>
      </c>
      <c r="O591" s="14">
        <v>32</v>
      </c>
      <c r="P591" s="14">
        <v>25.2</v>
      </c>
      <c r="Q591" s="21">
        <v>10.9666666667</v>
      </c>
      <c r="R591" s="21">
        <v>2</v>
      </c>
      <c r="S591" s="21">
        <v>0</v>
      </c>
      <c r="T591" s="21">
        <v>12.983333333299999</v>
      </c>
      <c r="U591">
        <v>1</v>
      </c>
      <c r="V591">
        <v>0</v>
      </c>
      <c r="W591" s="18">
        <f t="shared" si="37"/>
        <v>0</v>
      </c>
      <c r="X591">
        <v>0</v>
      </c>
      <c r="Y591">
        <v>7</v>
      </c>
      <c r="Z591">
        <v>0</v>
      </c>
      <c r="AA591">
        <v>0</v>
      </c>
      <c r="AB591">
        <v>-3</v>
      </c>
      <c r="AC591">
        <v>4</v>
      </c>
      <c r="AD591">
        <v>2</v>
      </c>
      <c r="AE591">
        <v>0</v>
      </c>
      <c r="AF591">
        <v>1</v>
      </c>
      <c r="AG591" s="13">
        <f t="shared" si="38"/>
        <v>0</v>
      </c>
      <c r="AH591" s="14">
        <v>28.5</v>
      </c>
      <c r="AI591" s="14">
        <v>32.6</v>
      </c>
      <c r="AJ591" s="14">
        <v>25.5</v>
      </c>
      <c r="AK591" s="21">
        <v>10.266666666700001</v>
      </c>
      <c r="AL591" s="21">
        <v>1.7333333333000001</v>
      </c>
      <c r="AM591" s="21">
        <v>0</v>
      </c>
      <c r="AN591" s="21">
        <v>12.016666666700001</v>
      </c>
      <c r="AO591">
        <v>1</v>
      </c>
      <c r="AP591">
        <v>0</v>
      </c>
      <c r="AQ591" s="18">
        <f t="shared" si="39"/>
        <v>0</v>
      </c>
      <c r="AR591">
        <v>0</v>
      </c>
    </row>
    <row r="592" spans="1:44" x14ac:dyDescent="0.2">
      <c r="A592" s="12" t="s">
        <v>2086</v>
      </c>
      <c r="B592" s="12" t="s">
        <v>2691</v>
      </c>
      <c r="C592" t="s">
        <v>210</v>
      </c>
      <c r="D592" s="12" t="s">
        <v>178</v>
      </c>
      <c r="E592">
        <v>26</v>
      </c>
      <c r="F592">
        <v>3</v>
      </c>
      <c r="G592">
        <v>2</v>
      </c>
      <c r="H592">
        <v>-2</v>
      </c>
      <c r="I592">
        <v>11</v>
      </c>
      <c r="J592">
        <v>4</v>
      </c>
      <c r="K592">
        <v>0</v>
      </c>
      <c r="L592">
        <v>0</v>
      </c>
      <c r="M592" s="13">
        <f t="shared" si="36"/>
        <v>0</v>
      </c>
      <c r="N592" s="14">
        <v>28</v>
      </c>
      <c r="O592" s="14">
        <v>32.4</v>
      </c>
      <c r="P592" s="14">
        <v>25.1</v>
      </c>
      <c r="Q592" s="21">
        <v>18.883333333300001</v>
      </c>
      <c r="R592" s="21">
        <v>0.2666666667</v>
      </c>
      <c r="S592" s="21">
        <v>0.41666666670000002</v>
      </c>
      <c r="T592" s="21">
        <v>19.583333333300001</v>
      </c>
      <c r="U592">
        <v>0</v>
      </c>
      <c r="V592">
        <v>0</v>
      </c>
      <c r="W592" s="18" t="str">
        <f t="shared" si="37"/>
        <v xml:space="preserve"> </v>
      </c>
      <c r="X592">
        <v>0</v>
      </c>
      <c r="Y592">
        <v>28</v>
      </c>
      <c r="Z592">
        <v>0</v>
      </c>
      <c r="AA592">
        <v>6</v>
      </c>
      <c r="AB592">
        <v>1</v>
      </c>
      <c r="AC592">
        <v>8</v>
      </c>
      <c r="AD592">
        <v>4</v>
      </c>
      <c r="AE592">
        <v>0</v>
      </c>
      <c r="AF592">
        <v>0</v>
      </c>
      <c r="AG592" s="13">
        <f t="shared" si="38"/>
        <v>0</v>
      </c>
      <c r="AH592" s="14">
        <v>28</v>
      </c>
      <c r="AI592" s="14">
        <v>32.6</v>
      </c>
      <c r="AJ592" s="14">
        <v>25</v>
      </c>
      <c r="AK592" s="21">
        <v>19.083333333300001</v>
      </c>
      <c r="AL592" s="21">
        <v>0.18333333330000001</v>
      </c>
      <c r="AM592" s="21">
        <v>0.31666666669999999</v>
      </c>
      <c r="AN592" s="21">
        <v>19.600000000000001</v>
      </c>
      <c r="AO592">
        <v>1</v>
      </c>
      <c r="AP592">
        <v>0</v>
      </c>
      <c r="AQ592" s="18">
        <f t="shared" si="39"/>
        <v>0</v>
      </c>
      <c r="AR592">
        <v>0</v>
      </c>
    </row>
    <row r="593" spans="1:44" x14ac:dyDescent="0.2">
      <c r="A593" s="12" t="s">
        <v>2151</v>
      </c>
      <c r="B593" s="12" t="s">
        <v>2695</v>
      </c>
      <c r="C593" t="s">
        <v>147</v>
      </c>
      <c r="D593" s="12" t="s">
        <v>178</v>
      </c>
      <c r="E593">
        <v>35</v>
      </c>
      <c r="F593">
        <v>1</v>
      </c>
      <c r="G593">
        <v>6</v>
      </c>
      <c r="H593">
        <v>-4</v>
      </c>
      <c r="I593">
        <v>30</v>
      </c>
      <c r="J593">
        <v>7</v>
      </c>
      <c r="K593">
        <v>0</v>
      </c>
      <c r="L593">
        <v>0</v>
      </c>
      <c r="M593" s="13">
        <f t="shared" si="36"/>
        <v>0</v>
      </c>
      <c r="N593" s="14">
        <v>29.7</v>
      </c>
      <c r="O593" s="14">
        <v>33.5</v>
      </c>
      <c r="P593" s="14">
        <v>27.1</v>
      </c>
      <c r="Q593" s="21">
        <v>18.583333333300001</v>
      </c>
      <c r="R593" s="21">
        <v>0.1</v>
      </c>
      <c r="S593" s="21">
        <v>2.6833333333000002</v>
      </c>
      <c r="T593" s="21">
        <v>21.383333333300001</v>
      </c>
      <c r="W593" s="18" t="str">
        <f t="shared" si="37"/>
        <v xml:space="preserve"> </v>
      </c>
      <c r="Y593">
        <v>37</v>
      </c>
      <c r="Z593">
        <v>1</v>
      </c>
      <c r="AA593">
        <v>5</v>
      </c>
      <c r="AB593">
        <v>1</v>
      </c>
      <c r="AC593">
        <v>16</v>
      </c>
      <c r="AD593">
        <v>8</v>
      </c>
      <c r="AE593">
        <v>0</v>
      </c>
      <c r="AF593">
        <v>0</v>
      </c>
      <c r="AG593" s="13">
        <f t="shared" si="38"/>
        <v>0</v>
      </c>
      <c r="AH593" s="14">
        <v>29</v>
      </c>
      <c r="AI593" s="14">
        <v>33.299999999999997</v>
      </c>
      <c r="AJ593" s="14">
        <v>26.1</v>
      </c>
      <c r="AK593" s="21">
        <v>17.7</v>
      </c>
      <c r="AL593" s="21">
        <v>0.1166666667</v>
      </c>
      <c r="AM593" s="21">
        <v>3.1666666666999999</v>
      </c>
      <c r="AN593" s="21">
        <v>21</v>
      </c>
      <c r="AQ593" s="18" t="str">
        <f t="shared" si="39"/>
        <v xml:space="preserve"> </v>
      </c>
    </row>
    <row r="594" spans="1:44" x14ac:dyDescent="0.2">
      <c r="A594" s="12" t="s">
        <v>2699</v>
      </c>
      <c r="B594" s="12" t="s">
        <v>2700</v>
      </c>
      <c r="C594" t="s">
        <v>112</v>
      </c>
      <c r="D594" s="12" t="s">
        <v>148</v>
      </c>
      <c r="E594">
        <v>25</v>
      </c>
      <c r="F594">
        <v>0</v>
      </c>
      <c r="G594">
        <v>0</v>
      </c>
      <c r="H594">
        <v>-5</v>
      </c>
      <c r="I594">
        <v>19</v>
      </c>
      <c r="J594">
        <v>4</v>
      </c>
      <c r="K594">
        <v>0</v>
      </c>
      <c r="L594">
        <v>1</v>
      </c>
      <c r="M594" s="13">
        <f t="shared" si="36"/>
        <v>0</v>
      </c>
      <c r="N594" s="14">
        <v>25.4</v>
      </c>
      <c r="O594" s="14">
        <v>32.4</v>
      </c>
      <c r="P594" s="14">
        <v>20.7</v>
      </c>
      <c r="Q594" s="21">
        <v>5.7</v>
      </c>
      <c r="R594" s="21">
        <v>0</v>
      </c>
      <c r="S594" s="21">
        <v>0</v>
      </c>
      <c r="T594" s="21">
        <v>5.7</v>
      </c>
      <c r="W594" s="18" t="str">
        <f t="shared" si="37"/>
        <v xml:space="preserve"> </v>
      </c>
      <c r="Y594">
        <v>29</v>
      </c>
      <c r="Z594">
        <v>0</v>
      </c>
      <c r="AA594">
        <v>0</v>
      </c>
      <c r="AB594">
        <v>2</v>
      </c>
      <c r="AC594">
        <v>91</v>
      </c>
      <c r="AD594">
        <v>18</v>
      </c>
      <c r="AE594">
        <v>1</v>
      </c>
      <c r="AF594">
        <v>0</v>
      </c>
      <c r="AG594" s="13">
        <f t="shared" si="38"/>
        <v>1</v>
      </c>
      <c r="AH594" s="14">
        <v>25.2</v>
      </c>
      <c r="AI594" s="14">
        <v>30.9</v>
      </c>
      <c r="AJ594" s="14">
        <v>21.3</v>
      </c>
      <c r="AK594" s="21">
        <v>5.0166666666999999</v>
      </c>
      <c r="AL594" s="21">
        <v>3.3333333300000004E-2</v>
      </c>
      <c r="AM594" s="21">
        <v>1.6666666699999999E-2</v>
      </c>
      <c r="AN594" s="21">
        <v>5.0833333332999997</v>
      </c>
      <c r="AQ594" s="18" t="str">
        <f t="shared" si="39"/>
        <v xml:space="preserve"> </v>
      </c>
    </row>
    <row r="595" spans="1:44" x14ac:dyDescent="0.2">
      <c r="A595" s="12" t="s">
        <v>2705</v>
      </c>
      <c r="B595" s="12" t="s">
        <v>2706</v>
      </c>
      <c r="C595" t="s">
        <v>265</v>
      </c>
      <c r="D595" s="12" t="s">
        <v>355</v>
      </c>
      <c r="E595">
        <v>39</v>
      </c>
      <c r="F595">
        <v>15</v>
      </c>
      <c r="G595">
        <v>25</v>
      </c>
      <c r="H595">
        <v>18</v>
      </c>
      <c r="I595">
        <v>20</v>
      </c>
      <c r="J595">
        <v>10</v>
      </c>
      <c r="K595">
        <v>14</v>
      </c>
      <c r="L595">
        <v>17</v>
      </c>
      <c r="M595" s="13">
        <f t="shared" si="36"/>
        <v>0.45161290322580644</v>
      </c>
      <c r="N595" s="14">
        <v>29.7</v>
      </c>
      <c r="O595" s="14">
        <v>33.9</v>
      </c>
      <c r="P595" s="14">
        <v>26.9</v>
      </c>
      <c r="Q595" s="21">
        <v>14.3666666667</v>
      </c>
      <c r="R595" s="21">
        <v>2.9333333333000002</v>
      </c>
      <c r="S595" s="21">
        <v>1.65</v>
      </c>
      <c r="T595" s="21">
        <v>18.9666666667</v>
      </c>
      <c r="U595">
        <v>5</v>
      </c>
      <c r="V595">
        <v>5</v>
      </c>
      <c r="W595" s="18">
        <f t="shared" si="37"/>
        <v>1</v>
      </c>
      <c r="X595">
        <v>2</v>
      </c>
      <c r="Y595">
        <v>40</v>
      </c>
      <c r="Z595">
        <v>6</v>
      </c>
      <c r="AA595">
        <v>14</v>
      </c>
      <c r="AB595">
        <v>1</v>
      </c>
      <c r="AC595">
        <v>22</v>
      </c>
      <c r="AD595">
        <v>11</v>
      </c>
      <c r="AE595">
        <v>14</v>
      </c>
      <c r="AF595">
        <v>21</v>
      </c>
      <c r="AG595" s="13">
        <f t="shared" si="38"/>
        <v>0.4</v>
      </c>
      <c r="AH595" s="14">
        <v>29.8</v>
      </c>
      <c r="AI595" s="14">
        <v>34.5</v>
      </c>
      <c r="AJ595" s="14">
        <v>26.6</v>
      </c>
      <c r="AK595" s="21">
        <v>14.6166666667</v>
      </c>
      <c r="AL595" s="21">
        <v>2.5</v>
      </c>
      <c r="AM595" s="21">
        <v>1.85</v>
      </c>
      <c r="AN595" s="21">
        <v>18.983333333299999</v>
      </c>
      <c r="AO595">
        <v>7</v>
      </c>
      <c r="AP595">
        <v>4</v>
      </c>
      <c r="AQ595" s="18">
        <f t="shared" si="39"/>
        <v>0.5714285714285714</v>
      </c>
      <c r="AR595">
        <v>3</v>
      </c>
    </row>
    <row r="596" spans="1:44" x14ac:dyDescent="0.2">
      <c r="A596" s="12" t="s">
        <v>430</v>
      </c>
      <c r="B596" s="12" t="s">
        <v>2709</v>
      </c>
      <c r="C596" s="12" t="s">
        <v>265</v>
      </c>
      <c r="D596" s="12" t="s">
        <v>170</v>
      </c>
      <c r="E596">
        <v>44</v>
      </c>
      <c r="F596">
        <v>5</v>
      </c>
      <c r="G596">
        <v>12</v>
      </c>
      <c r="H596">
        <v>-8</v>
      </c>
      <c r="I596">
        <v>37</v>
      </c>
      <c r="J596">
        <v>13</v>
      </c>
      <c r="K596">
        <v>277</v>
      </c>
      <c r="L596">
        <v>235</v>
      </c>
      <c r="M596" s="13">
        <f t="shared" si="36"/>
        <v>0.541015625</v>
      </c>
      <c r="N596" s="14">
        <v>28.7</v>
      </c>
      <c r="O596" s="14">
        <v>32.9</v>
      </c>
      <c r="P596" s="14">
        <v>25.8</v>
      </c>
      <c r="Q596" s="21">
        <v>14.583333333300001</v>
      </c>
      <c r="R596" s="21">
        <v>1.7833333332999999</v>
      </c>
      <c r="S596" s="21">
        <v>2.2166666667000001</v>
      </c>
      <c r="T596" s="21">
        <v>18.600000000000001</v>
      </c>
      <c r="U596">
        <v>3</v>
      </c>
      <c r="V596">
        <v>2</v>
      </c>
      <c r="W596" s="18">
        <f t="shared" si="37"/>
        <v>0.66666666666666663</v>
      </c>
      <c r="X596">
        <v>1</v>
      </c>
      <c r="Y596">
        <v>38</v>
      </c>
      <c r="Z596">
        <v>4</v>
      </c>
      <c r="AA596">
        <v>2</v>
      </c>
      <c r="AB596">
        <v>-30</v>
      </c>
      <c r="AC596">
        <v>55</v>
      </c>
      <c r="AD596">
        <v>19</v>
      </c>
      <c r="AE596">
        <v>217</v>
      </c>
      <c r="AF596">
        <v>188</v>
      </c>
      <c r="AG596" s="13">
        <f t="shared" si="38"/>
        <v>0.53580246913580243</v>
      </c>
      <c r="AH596" s="14">
        <v>28.6</v>
      </c>
      <c r="AI596" s="14">
        <v>33.1</v>
      </c>
      <c r="AJ596" s="14">
        <v>25.6</v>
      </c>
      <c r="AK596" s="21">
        <v>13.916666666699999</v>
      </c>
      <c r="AL596" s="21">
        <v>1.7666666666999999</v>
      </c>
      <c r="AM596" s="21">
        <v>2.0666666667000002</v>
      </c>
      <c r="AN596" s="21">
        <v>17.766666666700001</v>
      </c>
      <c r="AO596">
        <v>0</v>
      </c>
      <c r="AP596">
        <v>0</v>
      </c>
      <c r="AQ596" s="18" t="str">
        <f t="shared" si="39"/>
        <v xml:space="preserve"> </v>
      </c>
      <c r="AR596">
        <v>0</v>
      </c>
    </row>
    <row r="597" spans="1:44" x14ac:dyDescent="0.2">
      <c r="A597" s="12" t="s">
        <v>2713</v>
      </c>
      <c r="B597" s="12" t="s">
        <v>2714</v>
      </c>
      <c r="C597" t="s">
        <v>122</v>
      </c>
      <c r="D597" s="12" t="s">
        <v>178</v>
      </c>
      <c r="E597">
        <v>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s="13">
        <f t="shared" si="36"/>
        <v>0</v>
      </c>
      <c r="N597" s="14">
        <v>27.3</v>
      </c>
      <c r="O597" s="14">
        <v>31</v>
      </c>
      <c r="P597" s="14">
        <v>24.8</v>
      </c>
      <c r="Q597" s="21">
        <v>13.2833333333</v>
      </c>
      <c r="R597" s="21">
        <v>6.6666666700000002E-2</v>
      </c>
      <c r="S597" s="21">
        <v>0.61666666670000003</v>
      </c>
      <c r="T597" s="21">
        <v>13.9666666667</v>
      </c>
      <c r="W597" s="18" t="str">
        <f t="shared" si="37"/>
        <v xml:space="preserve"> </v>
      </c>
      <c r="Y597">
        <v>1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0</v>
      </c>
      <c r="AG597" s="13">
        <f t="shared" si="38"/>
        <v>0</v>
      </c>
      <c r="AH597" s="14">
        <v>23.5</v>
      </c>
      <c r="AI597" s="14">
        <v>29.8</v>
      </c>
      <c r="AJ597" s="14">
        <v>19.3</v>
      </c>
      <c r="AK597" s="21">
        <v>14.0666666667</v>
      </c>
      <c r="AL597" s="21">
        <v>0.1333333333</v>
      </c>
      <c r="AM597" s="21">
        <v>2.15</v>
      </c>
      <c r="AN597" s="21">
        <v>16.350000000000001</v>
      </c>
      <c r="AQ597" s="18" t="str">
        <f t="shared" si="39"/>
        <v xml:space="preserve"> </v>
      </c>
    </row>
    <row r="598" spans="1:44" x14ac:dyDescent="0.2">
      <c r="A598" s="12" t="s">
        <v>823</v>
      </c>
      <c r="B598" s="12" t="s">
        <v>2717</v>
      </c>
      <c r="C598" t="s">
        <v>210</v>
      </c>
      <c r="D598" s="12" t="s">
        <v>229</v>
      </c>
      <c r="E598">
        <v>39</v>
      </c>
      <c r="F598">
        <v>29</v>
      </c>
      <c r="G598">
        <v>10</v>
      </c>
      <c r="H598">
        <v>-17</v>
      </c>
      <c r="I598">
        <v>30</v>
      </c>
      <c r="J598">
        <v>15</v>
      </c>
      <c r="K598">
        <v>2</v>
      </c>
      <c r="L598">
        <v>0</v>
      </c>
      <c r="M598" s="13">
        <f t="shared" si="36"/>
        <v>1</v>
      </c>
      <c r="N598" s="14">
        <v>29.3</v>
      </c>
      <c r="O598" s="14">
        <v>34.5</v>
      </c>
      <c r="P598" s="14">
        <v>25.8</v>
      </c>
      <c r="Q598" s="21">
        <v>15.7166666667</v>
      </c>
      <c r="R598" s="21">
        <v>5.0333333332999999</v>
      </c>
      <c r="S598" s="21">
        <v>1.6666666699999999E-2</v>
      </c>
      <c r="T598" s="21">
        <v>20.7833333333</v>
      </c>
      <c r="U598">
        <v>8</v>
      </c>
      <c r="V598">
        <v>2</v>
      </c>
      <c r="W598" s="18">
        <f t="shared" si="37"/>
        <v>0.25</v>
      </c>
      <c r="X598">
        <v>0</v>
      </c>
      <c r="Y598">
        <v>39</v>
      </c>
      <c r="Z598">
        <v>22</v>
      </c>
      <c r="AA598">
        <v>18</v>
      </c>
      <c r="AB598">
        <v>-18</v>
      </c>
      <c r="AC598">
        <v>18</v>
      </c>
      <c r="AD598">
        <v>9</v>
      </c>
      <c r="AE598">
        <v>0</v>
      </c>
      <c r="AF598">
        <v>1</v>
      </c>
      <c r="AG598" s="13">
        <f t="shared" si="38"/>
        <v>0</v>
      </c>
      <c r="AH598" s="14">
        <v>29.8</v>
      </c>
      <c r="AI598" s="14">
        <v>34.700000000000003</v>
      </c>
      <c r="AJ598" s="14">
        <v>26.6</v>
      </c>
      <c r="AK598" s="21">
        <v>15.266666666700001</v>
      </c>
      <c r="AL598" s="21">
        <v>5.0166666666999999</v>
      </c>
      <c r="AM598" s="21">
        <v>0</v>
      </c>
      <c r="AN598" s="21">
        <v>20.2833333333</v>
      </c>
      <c r="AO598">
        <v>8</v>
      </c>
      <c r="AP598">
        <v>0</v>
      </c>
      <c r="AQ598" s="18">
        <f t="shared" si="39"/>
        <v>0</v>
      </c>
      <c r="AR598">
        <v>0</v>
      </c>
    </row>
    <row r="599" spans="1:44" x14ac:dyDescent="0.2">
      <c r="A599" s="12" t="s">
        <v>2721</v>
      </c>
      <c r="B599" s="12" t="s">
        <v>2722</v>
      </c>
      <c r="C599" t="s">
        <v>265</v>
      </c>
      <c r="D599" s="12" t="s">
        <v>156</v>
      </c>
      <c r="E599">
        <v>25</v>
      </c>
      <c r="F599">
        <v>1</v>
      </c>
      <c r="G599">
        <v>5</v>
      </c>
      <c r="H599">
        <v>-4</v>
      </c>
      <c r="I599">
        <v>6</v>
      </c>
      <c r="J599">
        <v>3</v>
      </c>
      <c r="K599">
        <v>2</v>
      </c>
      <c r="L599">
        <v>0</v>
      </c>
      <c r="M599" s="13">
        <f t="shared" si="36"/>
        <v>1</v>
      </c>
      <c r="N599" s="14">
        <v>27.8</v>
      </c>
      <c r="O599" s="14">
        <v>32.5</v>
      </c>
      <c r="P599" s="14">
        <v>24.7</v>
      </c>
      <c r="Q599" s="21">
        <v>9.8333333333000006</v>
      </c>
      <c r="R599" s="21">
        <v>0.15</v>
      </c>
      <c r="S599" s="21">
        <v>1.6666666699999999E-2</v>
      </c>
      <c r="T599" s="21">
        <v>10</v>
      </c>
      <c r="U599">
        <v>0</v>
      </c>
      <c r="V599">
        <v>0</v>
      </c>
      <c r="W599" s="18" t="str">
        <f t="shared" si="37"/>
        <v xml:space="preserve"> </v>
      </c>
      <c r="X599">
        <v>0</v>
      </c>
      <c r="Y599">
        <v>30</v>
      </c>
      <c r="Z599">
        <v>5</v>
      </c>
      <c r="AA599">
        <v>1</v>
      </c>
      <c r="AB599">
        <v>-2</v>
      </c>
      <c r="AC599">
        <v>0</v>
      </c>
      <c r="AD599">
        <v>0</v>
      </c>
      <c r="AE599">
        <v>0</v>
      </c>
      <c r="AF599">
        <v>4</v>
      </c>
      <c r="AG599" s="13">
        <f t="shared" si="38"/>
        <v>0</v>
      </c>
      <c r="AH599" s="14">
        <v>27.6</v>
      </c>
      <c r="AI599" s="14">
        <v>31.7</v>
      </c>
      <c r="AJ599" s="14">
        <v>25</v>
      </c>
      <c r="AK599" s="21">
        <v>10.199999999999999</v>
      </c>
      <c r="AL599" s="21">
        <v>0.18333333330000001</v>
      </c>
      <c r="AM599" s="21">
        <v>3.3333333300000004E-2</v>
      </c>
      <c r="AN599" s="21">
        <v>10.4333333333</v>
      </c>
      <c r="AO599">
        <v>1</v>
      </c>
      <c r="AP599">
        <v>0</v>
      </c>
      <c r="AQ599" s="18">
        <f t="shared" si="39"/>
        <v>0</v>
      </c>
      <c r="AR599">
        <v>0</v>
      </c>
    </row>
    <row r="600" spans="1:44" x14ac:dyDescent="0.2">
      <c r="A600" s="12" t="s">
        <v>2727</v>
      </c>
      <c r="B600" s="12" t="s">
        <v>2728</v>
      </c>
      <c r="C600" t="s">
        <v>367</v>
      </c>
      <c r="D600" s="12" t="s">
        <v>156</v>
      </c>
      <c r="E600">
        <v>34</v>
      </c>
      <c r="F600">
        <v>20</v>
      </c>
      <c r="G600">
        <v>12</v>
      </c>
      <c r="H600">
        <v>7</v>
      </c>
      <c r="I600">
        <v>19</v>
      </c>
      <c r="J600">
        <v>8</v>
      </c>
      <c r="K600">
        <v>5</v>
      </c>
      <c r="L600">
        <v>2</v>
      </c>
      <c r="M600" s="13">
        <f t="shared" si="36"/>
        <v>0.7142857142857143</v>
      </c>
      <c r="N600" s="14">
        <v>28.7</v>
      </c>
      <c r="O600" s="14">
        <v>33.5</v>
      </c>
      <c r="P600" s="14">
        <v>25.5</v>
      </c>
      <c r="Q600" s="21">
        <v>14.8666666667</v>
      </c>
      <c r="R600" s="21">
        <v>3.1</v>
      </c>
      <c r="S600" s="21">
        <v>1</v>
      </c>
      <c r="T600" s="21">
        <v>18.983333333299999</v>
      </c>
      <c r="U600">
        <v>1</v>
      </c>
      <c r="V600">
        <v>0</v>
      </c>
      <c r="W600" s="18">
        <f t="shared" si="37"/>
        <v>0</v>
      </c>
      <c r="X600">
        <v>0</v>
      </c>
      <c r="Y600">
        <v>39</v>
      </c>
      <c r="Z600">
        <v>19</v>
      </c>
      <c r="AA600">
        <v>9</v>
      </c>
      <c r="AB600">
        <v>1</v>
      </c>
      <c r="AC600">
        <v>16</v>
      </c>
      <c r="AD600">
        <v>8</v>
      </c>
      <c r="AE600">
        <v>1</v>
      </c>
      <c r="AF600">
        <v>2</v>
      </c>
      <c r="AG600" s="13">
        <f t="shared" si="38"/>
        <v>0.33333333333333331</v>
      </c>
      <c r="AH600" s="14">
        <v>29.1</v>
      </c>
      <c r="AI600" s="14">
        <v>33.6</v>
      </c>
      <c r="AJ600" s="14">
        <v>26.1</v>
      </c>
      <c r="AK600" s="21">
        <v>14.016666666700001</v>
      </c>
      <c r="AL600" s="21">
        <v>2.9333333333000002</v>
      </c>
      <c r="AM600" s="21">
        <v>1.1000000000000001</v>
      </c>
      <c r="AN600" s="21">
        <v>18.05</v>
      </c>
      <c r="AO600">
        <v>0</v>
      </c>
      <c r="AP600">
        <v>0</v>
      </c>
      <c r="AQ600" s="18" t="str">
        <f t="shared" si="39"/>
        <v xml:space="preserve"> </v>
      </c>
      <c r="AR600">
        <v>0</v>
      </c>
    </row>
    <row r="601" spans="1:44" x14ac:dyDescent="0.2">
      <c r="A601" s="12" t="s">
        <v>2732</v>
      </c>
      <c r="B601" s="12" t="s">
        <v>2733</v>
      </c>
      <c r="C601" t="s">
        <v>529</v>
      </c>
      <c r="D601" s="12" t="s">
        <v>170</v>
      </c>
      <c r="E601">
        <v>15</v>
      </c>
      <c r="F601">
        <v>1</v>
      </c>
      <c r="G601">
        <v>0</v>
      </c>
      <c r="H601">
        <v>-4</v>
      </c>
      <c r="I601">
        <v>6</v>
      </c>
      <c r="J601">
        <v>3</v>
      </c>
      <c r="K601">
        <v>68</v>
      </c>
      <c r="L601">
        <v>51</v>
      </c>
      <c r="M601" s="13">
        <f t="shared" si="36"/>
        <v>0.5714285714285714</v>
      </c>
      <c r="N601" s="14">
        <v>26.5</v>
      </c>
      <c r="O601" s="14">
        <v>32.6</v>
      </c>
      <c r="P601" s="14">
        <v>22.5</v>
      </c>
      <c r="Q601" s="21">
        <v>7.8333333332999997</v>
      </c>
      <c r="R601" s="21">
        <v>0</v>
      </c>
      <c r="S601" s="21">
        <v>1.8</v>
      </c>
      <c r="T601" s="21">
        <v>9.65</v>
      </c>
      <c r="W601" s="18" t="str">
        <f t="shared" si="37"/>
        <v xml:space="preserve"> </v>
      </c>
      <c r="Y601">
        <v>13</v>
      </c>
      <c r="Z601">
        <v>1</v>
      </c>
      <c r="AA601">
        <v>0</v>
      </c>
      <c r="AB601">
        <v>-1</v>
      </c>
      <c r="AC601">
        <v>6</v>
      </c>
      <c r="AD601">
        <v>3</v>
      </c>
      <c r="AE601">
        <v>50</v>
      </c>
      <c r="AF601">
        <v>77</v>
      </c>
      <c r="AG601" s="13">
        <f t="shared" si="38"/>
        <v>0.39370078740157483</v>
      </c>
      <c r="AH601" s="14">
        <v>26.8</v>
      </c>
      <c r="AI601" s="14">
        <v>32.1</v>
      </c>
      <c r="AJ601" s="14">
        <v>23.3</v>
      </c>
      <c r="AK601" s="21">
        <v>9.5166666667000008</v>
      </c>
      <c r="AL601" s="21">
        <v>0</v>
      </c>
      <c r="AM601" s="21">
        <v>1.4</v>
      </c>
      <c r="AN601" s="21">
        <v>10.9333333333</v>
      </c>
      <c r="AQ601" s="18" t="str">
        <f t="shared" si="39"/>
        <v xml:space="preserve"> </v>
      </c>
    </row>
    <row r="602" spans="1:44" x14ac:dyDescent="0.2">
      <c r="A602" s="12" t="s">
        <v>184</v>
      </c>
      <c r="B602" s="12" t="s">
        <v>2735</v>
      </c>
      <c r="C602" t="s">
        <v>338</v>
      </c>
      <c r="D602" s="12" t="s">
        <v>156</v>
      </c>
      <c r="E602">
        <v>38</v>
      </c>
      <c r="F602">
        <v>4</v>
      </c>
      <c r="G602">
        <v>5</v>
      </c>
      <c r="H602">
        <v>5</v>
      </c>
      <c r="I602">
        <v>4</v>
      </c>
      <c r="J602">
        <v>2</v>
      </c>
      <c r="K602">
        <v>6</v>
      </c>
      <c r="L602">
        <v>2</v>
      </c>
      <c r="M602" s="13">
        <f t="shared" si="36"/>
        <v>0.75</v>
      </c>
      <c r="N602" s="14">
        <v>27.2</v>
      </c>
      <c r="O602" s="14">
        <v>32.5</v>
      </c>
      <c r="P602" s="14">
        <v>23.7</v>
      </c>
      <c r="Q602" s="21">
        <v>9.4333333333000002</v>
      </c>
      <c r="R602" s="21">
        <v>3.3333333300000004E-2</v>
      </c>
      <c r="S602" s="21">
        <v>1.55</v>
      </c>
      <c r="T602" s="21">
        <v>11.05</v>
      </c>
      <c r="W602" s="18" t="str">
        <f t="shared" si="37"/>
        <v xml:space="preserve"> </v>
      </c>
      <c r="Y602">
        <v>34</v>
      </c>
      <c r="Z602">
        <v>5</v>
      </c>
      <c r="AA602">
        <v>4</v>
      </c>
      <c r="AB602">
        <v>4</v>
      </c>
      <c r="AC602">
        <v>2</v>
      </c>
      <c r="AD602">
        <v>1</v>
      </c>
      <c r="AE602">
        <v>5</v>
      </c>
      <c r="AF602">
        <v>4</v>
      </c>
      <c r="AG602" s="13">
        <f t="shared" si="38"/>
        <v>0.55555555555555558</v>
      </c>
      <c r="AH602" s="14">
        <v>27.2</v>
      </c>
      <c r="AI602" s="14">
        <v>31.8</v>
      </c>
      <c r="AJ602" s="14">
        <v>24.1</v>
      </c>
      <c r="AK602" s="21">
        <v>9.4333333333000002</v>
      </c>
      <c r="AL602" s="21">
        <v>3.3333333300000004E-2</v>
      </c>
      <c r="AM602" s="21">
        <v>1.3666666667</v>
      </c>
      <c r="AN602" s="21">
        <v>10.85</v>
      </c>
      <c r="AQ602" s="18" t="str">
        <f t="shared" si="39"/>
        <v xml:space="preserve"> </v>
      </c>
    </row>
    <row r="603" spans="1:44" x14ac:dyDescent="0.2">
      <c r="A603" s="12" t="s">
        <v>2740</v>
      </c>
      <c r="B603" s="12" t="s">
        <v>2741</v>
      </c>
      <c r="C603" t="s">
        <v>271</v>
      </c>
      <c r="D603" s="12" t="s">
        <v>156</v>
      </c>
      <c r="E603">
        <v>41</v>
      </c>
      <c r="F603">
        <v>18</v>
      </c>
      <c r="G603">
        <v>17</v>
      </c>
      <c r="H603">
        <v>24</v>
      </c>
      <c r="I603">
        <v>10</v>
      </c>
      <c r="J603">
        <v>5</v>
      </c>
      <c r="K603">
        <v>2</v>
      </c>
      <c r="L603">
        <v>24</v>
      </c>
      <c r="M603" s="13">
        <f t="shared" si="36"/>
        <v>7.6923076923076927E-2</v>
      </c>
      <c r="N603" s="14">
        <v>29.2</v>
      </c>
      <c r="O603" s="14">
        <v>33.799999999999997</v>
      </c>
      <c r="P603" s="14">
        <v>26.2</v>
      </c>
      <c r="Q603" s="21">
        <v>14.05</v>
      </c>
      <c r="R603" s="21">
        <v>1.7833333332999999</v>
      </c>
      <c r="S603" s="21">
        <v>2.0166666666999999</v>
      </c>
      <c r="T603" s="21">
        <v>17.883333333300001</v>
      </c>
      <c r="U603">
        <v>3</v>
      </c>
      <c r="V603">
        <v>1</v>
      </c>
      <c r="W603" s="18">
        <f t="shared" si="37"/>
        <v>0.33333333333333331</v>
      </c>
      <c r="X603">
        <v>0</v>
      </c>
      <c r="Y603">
        <v>40</v>
      </c>
      <c r="Z603">
        <v>5</v>
      </c>
      <c r="AA603">
        <v>19</v>
      </c>
      <c r="AB603">
        <v>8</v>
      </c>
      <c r="AC603">
        <v>10</v>
      </c>
      <c r="AD603">
        <v>5</v>
      </c>
      <c r="AE603">
        <v>3</v>
      </c>
      <c r="AF603">
        <v>8</v>
      </c>
      <c r="AG603" s="13">
        <f t="shared" si="38"/>
        <v>0.27272727272727271</v>
      </c>
      <c r="AH603" s="14">
        <v>29.4</v>
      </c>
      <c r="AI603" s="14">
        <v>33.9</v>
      </c>
      <c r="AJ603" s="14">
        <v>26.3</v>
      </c>
      <c r="AK603" s="21">
        <v>14.6</v>
      </c>
      <c r="AL603" s="21">
        <v>1.45</v>
      </c>
      <c r="AM603" s="21">
        <v>2.1166666667</v>
      </c>
      <c r="AN603" s="21">
        <v>18.183333333299998</v>
      </c>
      <c r="AO603">
        <v>1</v>
      </c>
      <c r="AP603">
        <v>0</v>
      </c>
      <c r="AQ603" s="18">
        <f t="shared" si="39"/>
        <v>0</v>
      </c>
      <c r="AR603">
        <v>0</v>
      </c>
    </row>
    <row r="604" spans="1:44" x14ac:dyDescent="0.2">
      <c r="A604" s="12" t="s">
        <v>654</v>
      </c>
      <c r="B604" s="12" t="s">
        <v>2744</v>
      </c>
      <c r="C604" t="s">
        <v>192</v>
      </c>
      <c r="D604" s="12" t="s">
        <v>546</v>
      </c>
      <c r="E604">
        <v>34</v>
      </c>
      <c r="F604">
        <v>5</v>
      </c>
      <c r="G604">
        <v>10</v>
      </c>
      <c r="H604">
        <v>6</v>
      </c>
      <c r="I604">
        <v>22</v>
      </c>
      <c r="J604">
        <v>8</v>
      </c>
      <c r="K604">
        <v>4</v>
      </c>
      <c r="L604">
        <v>10</v>
      </c>
      <c r="M604" s="13">
        <f t="shared" si="36"/>
        <v>0.2857142857142857</v>
      </c>
      <c r="N604" s="14">
        <v>27.7</v>
      </c>
      <c r="O604" s="14">
        <v>32.200000000000003</v>
      </c>
      <c r="P604" s="14">
        <v>24.6</v>
      </c>
      <c r="Q604" s="21">
        <v>10.833333333300001</v>
      </c>
      <c r="R604" s="21">
        <v>1.2666666666999999</v>
      </c>
      <c r="S604" s="21">
        <v>0</v>
      </c>
      <c r="T604" s="21">
        <v>12.1</v>
      </c>
      <c r="U604">
        <v>3</v>
      </c>
      <c r="V604">
        <v>0</v>
      </c>
      <c r="W604" s="18">
        <f t="shared" si="37"/>
        <v>0</v>
      </c>
      <c r="X604">
        <v>0</v>
      </c>
      <c r="Y604">
        <v>37</v>
      </c>
      <c r="Z604">
        <v>9</v>
      </c>
      <c r="AA604">
        <v>7</v>
      </c>
      <c r="AB604">
        <v>3</v>
      </c>
      <c r="AC604">
        <v>16</v>
      </c>
      <c r="AD604">
        <v>8</v>
      </c>
      <c r="AE604">
        <v>5</v>
      </c>
      <c r="AF604">
        <v>4</v>
      </c>
      <c r="AG604" s="13">
        <f t="shared" si="38"/>
        <v>0.55555555555555558</v>
      </c>
      <c r="AH604" s="14">
        <v>27.8</v>
      </c>
      <c r="AI604" s="14">
        <v>32.299999999999997</v>
      </c>
      <c r="AJ604" s="14">
        <v>24.7</v>
      </c>
      <c r="AK604" s="21">
        <v>10.45</v>
      </c>
      <c r="AL604" s="21">
        <v>1.3166666667</v>
      </c>
      <c r="AM604" s="21">
        <v>0</v>
      </c>
      <c r="AN604" s="21">
        <v>11.7833333333</v>
      </c>
      <c r="AO604">
        <v>2</v>
      </c>
      <c r="AP604">
        <v>1</v>
      </c>
      <c r="AQ604" s="18">
        <f t="shared" si="39"/>
        <v>0.5</v>
      </c>
      <c r="AR604">
        <v>1</v>
      </c>
    </row>
    <row r="605" spans="1:44" x14ac:dyDescent="0.2">
      <c r="A605" s="12" t="s">
        <v>2606</v>
      </c>
      <c r="B605" s="12" t="s">
        <v>2747</v>
      </c>
      <c r="C605" t="s">
        <v>382</v>
      </c>
      <c r="D605" s="12" t="s">
        <v>148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 s="13">
        <f t="shared" si="36"/>
        <v>0</v>
      </c>
      <c r="N605" s="14">
        <v>26.9</v>
      </c>
      <c r="O605" s="14">
        <v>30.6</v>
      </c>
      <c r="P605" s="14">
        <v>24.4</v>
      </c>
      <c r="Q605" s="21">
        <v>9.0666666666999998</v>
      </c>
      <c r="R605" s="21">
        <v>0</v>
      </c>
      <c r="S605" s="21">
        <v>0</v>
      </c>
      <c r="T605" s="21">
        <v>9.0666666666999998</v>
      </c>
      <c r="W605" s="18" t="str">
        <f t="shared" si="37"/>
        <v xml:space="preserve"> </v>
      </c>
      <c r="Y605">
        <v>1</v>
      </c>
      <c r="Z605">
        <v>0</v>
      </c>
      <c r="AA605">
        <v>0</v>
      </c>
      <c r="AB605">
        <v>-1</v>
      </c>
      <c r="AC605">
        <v>0</v>
      </c>
      <c r="AD605">
        <v>0</v>
      </c>
      <c r="AE605">
        <v>0</v>
      </c>
      <c r="AF605">
        <v>0</v>
      </c>
      <c r="AG605" s="13">
        <f t="shared" si="38"/>
        <v>0</v>
      </c>
      <c r="AH605" s="14">
        <v>26.5</v>
      </c>
      <c r="AI605" s="14">
        <v>31.4</v>
      </c>
      <c r="AJ605" s="14">
        <v>23.2</v>
      </c>
      <c r="AK605" s="21">
        <v>8.4499999999999993</v>
      </c>
      <c r="AL605" s="21">
        <v>0.53333333329999999</v>
      </c>
      <c r="AM605" s="21">
        <v>0.60000000000000009</v>
      </c>
      <c r="AN605" s="21">
        <v>9.5833333333000006</v>
      </c>
      <c r="AQ605" s="18" t="str">
        <f t="shared" si="39"/>
        <v xml:space="preserve"> </v>
      </c>
    </row>
    <row r="606" spans="1:44" x14ac:dyDescent="0.2">
      <c r="A606" s="12" t="s">
        <v>2749</v>
      </c>
      <c r="B606" s="12" t="s">
        <v>2750</v>
      </c>
      <c r="C606" t="s">
        <v>271</v>
      </c>
      <c r="D606" s="12" t="s">
        <v>546</v>
      </c>
      <c r="E606">
        <v>25</v>
      </c>
      <c r="F606">
        <v>2</v>
      </c>
      <c r="G606">
        <v>7</v>
      </c>
      <c r="H606">
        <v>-1</v>
      </c>
      <c r="I606">
        <v>14</v>
      </c>
      <c r="J606">
        <v>7</v>
      </c>
      <c r="K606">
        <v>1</v>
      </c>
      <c r="L606">
        <v>1</v>
      </c>
      <c r="M606" s="13">
        <f t="shared" si="36"/>
        <v>0.5</v>
      </c>
      <c r="N606" s="14">
        <v>28.3</v>
      </c>
      <c r="O606" s="14">
        <v>32.700000000000003</v>
      </c>
      <c r="P606" s="14">
        <v>25.4</v>
      </c>
      <c r="Q606" s="21">
        <v>11.1166666667</v>
      </c>
      <c r="R606" s="21">
        <v>1.7666666666999999</v>
      </c>
      <c r="S606" s="21">
        <v>1.6666666699999999E-2</v>
      </c>
      <c r="T606" s="21">
        <v>12.916666666699999</v>
      </c>
      <c r="U606">
        <v>1</v>
      </c>
      <c r="V606">
        <v>0</v>
      </c>
      <c r="W606" s="18">
        <f t="shared" si="37"/>
        <v>0</v>
      </c>
      <c r="X606">
        <v>0</v>
      </c>
      <c r="Y606">
        <v>25</v>
      </c>
      <c r="Z606">
        <v>1</v>
      </c>
      <c r="AA606">
        <v>3</v>
      </c>
      <c r="AB606">
        <v>-8</v>
      </c>
      <c r="AC606">
        <v>7</v>
      </c>
      <c r="AD606">
        <v>2</v>
      </c>
      <c r="AE606">
        <v>2</v>
      </c>
      <c r="AF606">
        <v>4</v>
      </c>
      <c r="AG606" s="13">
        <f t="shared" si="38"/>
        <v>0.33333333333333331</v>
      </c>
      <c r="AH606" s="14">
        <v>27.8</v>
      </c>
      <c r="AI606" s="14">
        <v>32.200000000000003</v>
      </c>
      <c r="AJ606" s="14">
        <v>24.8</v>
      </c>
      <c r="AK606" s="21">
        <v>11.5</v>
      </c>
      <c r="AL606" s="21">
        <v>0.83333333330000003</v>
      </c>
      <c r="AM606" s="21">
        <v>0.1166666667</v>
      </c>
      <c r="AN606" s="21">
        <v>12.45</v>
      </c>
      <c r="AO606">
        <v>0</v>
      </c>
      <c r="AP606">
        <v>0</v>
      </c>
      <c r="AQ606" s="18" t="str">
        <f t="shared" si="39"/>
        <v xml:space="preserve"> </v>
      </c>
      <c r="AR606">
        <v>0</v>
      </c>
    </row>
    <row r="607" spans="1:44" x14ac:dyDescent="0.2">
      <c r="A607" s="12" t="s">
        <v>2753</v>
      </c>
      <c r="B607" s="12" t="s">
        <v>2754</v>
      </c>
      <c r="C607" t="s">
        <v>271</v>
      </c>
      <c r="D607" s="12" t="s">
        <v>170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9</v>
      </c>
      <c r="L607">
        <v>5</v>
      </c>
      <c r="M607" s="13">
        <f t="shared" si="36"/>
        <v>0.6428571428571429</v>
      </c>
      <c r="N607" s="14">
        <v>26.6</v>
      </c>
      <c r="O607" s="14">
        <v>34.299999999999997</v>
      </c>
      <c r="P607" s="14">
        <v>21.4</v>
      </c>
      <c r="Q607" s="21">
        <v>12.05</v>
      </c>
      <c r="R607" s="21">
        <v>0</v>
      </c>
      <c r="S607" s="21">
        <v>0.71666666670000001</v>
      </c>
      <c r="T607" s="21">
        <v>12.766666666700001</v>
      </c>
      <c r="W607" s="18" t="str">
        <f t="shared" si="37"/>
        <v xml:space="preserve"> 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7</v>
      </c>
      <c r="AF607">
        <v>8</v>
      </c>
      <c r="AG607" s="13">
        <f t="shared" si="38"/>
        <v>0.46666666666666667</v>
      </c>
      <c r="AH607" s="14">
        <v>29</v>
      </c>
      <c r="AI607" s="14">
        <v>32.9</v>
      </c>
      <c r="AJ607" s="14">
        <v>26.4</v>
      </c>
      <c r="AK607" s="21">
        <v>16.316666666700002</v>
      </c>
      <c r="AL607" s="21">
        <v>0</v>
      </c>
      <c r="AM607" s="21">
        <v>0</v>
      </c>
      <c r="AN607" s="21">
        <v>16.316666666700002</v>
      </c>
      <c r="AQ607" s="18" t="str">
        <f t="shared" si="39"/>
        <v xml:space="preserve"> </v>
      </c>
    </row>
    <row r="608" spans="1:44" x14ac:dyDescent="0.2">
      <c r="A608" s="12" t="s">
        <v>138</v>
      </c>
      <c r="B608" s="12" t="s">
        <v>2758</v>
      </c>
      <c r="C608" t="s">
        <v>169</v>
      </c>
      <c r="D608" s="12" t="s">
        <v>178</v>
      </c>
      <c r="E608">
        <v>32</v>
      </c>
      <c r="F608">
        <v>0</v>
      </c>
      <c r="G608">
        <v>3</v>
      </c>
      <c r="H608">
        <v>2</v>
      </c>
      <c r="I608">
        <v>23</v>
      </c>
      <c r="J608">
        <v>10</v>
      </c>
      <c r="K608">
        <v>0</v>
      </c>
      <c r="L608">
        <v>0</v>
      </c>
      <c r="M608" s="13">
        <f t="shared" si="36"/>
        <v>0</v>
      </c>
      <c r="N608" s="14">
        <v>26.9</v>
      </c>
      <c r="O608" s="14">
        <v>32.4</v>
      </c>
      <c r="P608" s="14">
        <v>23.2</v>
      </c>
      <c r="Q608" s="21">
        <v>13.333333333300001</v>
      </c>
      <c r="R608" s="21">
        <v>0</v>
      </c>
      <c r="S608" s="21">
        <v>0.93333333330000001</v>
      </c>
      <c r="T608" s="21">
        <v>14.2833333333</v>
      </c>
      <c r="W608" s="18" t="str">
        <f t="shared" si="37"/>
        <v xml:space="preserve"> </v>
      </c>
      <c r="Y608">
        <v>28</v>
      </c>
      <c r="Z608">
        <v>0</v>
      </c>
      <c r="AA608">
        <v>3</v>
      </c>
      <c r="AB608">
        <v>2</v>
      </c>
      <c r="AC608">
        <v>15</v>
      </c>
      <c r="AD608">
        <v>6</v>
      </c>
      <c r="AE608">
        <v>0</v>
      </c>
      <c r="AF608">
        <v>0</v>
      </c>
      <c r="AG608" s="13">
        <f t="shared" si="38"/>
        <v>0</v>
      </c>
      <c r="AH608" s="14">
        <v>27.5</v>
      </c>
      <c r="AI608" s="14">
        <v>32.200000000000003</v>
      </c>
      <c r="AJ608" s="14">
        <v>24.3</v>
      </c>
      <c r="AK608" s="21">
        <v>13.45</v>
      </c>
      <c r="AL608" s="21">
        <v>1.6666666699999999E-2</v>
      </c>
      <c r="AM608" s="21">
        <v>1.0833333332999999</v>
      </c>
      <c r="AN608" s="21">
        <v>14.5666666667</v>
      </c>
      <c r="AQ608" s="18" t="str">
        <f t="shared" si="39"/>
        <v xml:space="preserve"> </v>
      </c>
    </row>
    <row r="609" spans="1:44" x14ac:dyDescent="0.2">
      <c r="A609" s="12" t="s">
        <v>334</v>
      </c>
      <c r="B609" s="12" t="s">
        <v>2761</v>
      </c>
      <c r="C609" t="s">
        <v>330</v>
      </c>
      <c r="D609" s="12" t="s">
        <v>546</v>
      </c>
      <c r="E609">
        <v>26</v>
      </c>
      <c r="F609">
        <v>9</v>
      </c>
      <c r="G609">
        <v>12</v>
      </c>
      <c r="H609">
        <v>4</v>
      </c>
      <c r="I609">
        <v>8</v>
      </c>
      <c r="J609">
        <v>4</v>
      </c>
      <c r="K609">
        <v>0</v>
      </c>
      <c r="L609">
        <v>4</v>
      </c>
      <c r="M609" s="13">
        <f t="shared" si="36"/>
        <v>0</v>
      </c>
      <c r="N609" s="14">
        <v>29.2</v>
      </c>
      <c r="O609" s="14">
        <v>33.799999999999997</v>
      </c>
      <c r="P609" s="14">
        <v>26.1</v>
      </c>
      <c r="Q609" s="21">
        <v>13.983333333299999</v>
      </c>
      <c r="R609" s="21">
        <v>2.5166666666999999</v>
      </c>
      <c r="S609" s="21">
        <v>3.3333333300000004E-2</v>
      </c>
      <c r="T609" s="21">
        <v>16.55</v>
      </c>
      <c r="U609">
        <v>2</v>
      </c>
      <c r="V609">
        <v>0</v>
      </c>
      <c r="W609" s="18">
        <f t="shared" si="37"/>
        <v>0</v>
      </c>
      <c r="X609">
        <v>0</v>
      </c>
      <c r="Y609">
        <v>29</v>
      </c>
      <c r="Z609">
        <v>5</v>
      </c>
      <c r="AA609">
        <v>7</v>
      </c>
      <c r="AB609">
        <v>-1</v>
      </c>
      <c r="AC609">
        <v>22</v>
      </c>
      <c r="AD609">
        <v>11</v>
      </c>
      <c r="AE609">
        <v>2</v>
      </c>
      <c r="AF609">
        <v>8</v>
      </c>
      <c r="AG609" s="13">
        <f t="shared" si="38"/>
        <v>0.2</v>
      </c>
      <c r="AH609" s="14">
        <v>29.1</v>
      </c>
      <c r="AI609" s="14">
        <v>33.700000000000003</v>
      </c>
      <c r="AJ609" s="14">
        <v>26</v>
      </c>
      <c r="AK609" s="21">
        <v>14.6833333333</v>
      </c>
      <c r="AL609" s="21">
        <v>2.5666666666999998</v>
      </c>
      <c r="AM609" s="21">
        <v>1.6666666699999999E-2</v>
      </c>
      <c r="AN609" s="21">
        <v>17.3</v>
      </c>
      <c r="AO609">
        <v>2</v>
      </c>
      <c r="AP609">
        <v>1</v>
      </c>
      <c r="AQ609" s="18">
        <f t="shared" si="39"/>
        <v>0.5</v>
      </c>
      <c r="AR609">
        <v>0</v>
      </c>
    </row>
    <row r="610" spans="1:44" x14ac:dyDescent="0.2">
      <c r="A610" s="12" t="s">
        <v>490</v>
      </c>
      <c r="B610" s="12" t="s">
        <v>2764</v>
      </c>
      <c r="C610" t="s">
        <v>305</v>
      </c>
      <c r="D610" s="12" t="s">
        <v>156</v>
      </c>
      <c r="E610">
        <v>32</v>
      </c>
      <c r="F610">
        <v>17</v>
      </c>
      <c r="G610">
        <v>12</v>
      </c>
      <c r="H610">
        <v>9</v>
      </c>
      <c r="I610">
        <v>14</v>
      </c>
      <c r="J610">
        <v>7</v>
      </c>
      <c r="K610">
        <v>7</v>
      </c>
      <c r="L610">
        <v>11</v>
      </c>
      <c r="M610" s="13">
        <f t="shared" si="36"/>
        <v>0.3888888888888889</v>
      </c>
      <c r="N610" s="14">
        <v>29.6</v>
      </c>
      <c r="O610" s="14">
        <v>34.6</v>
      </c>
      <c r="P610" s="14">
        <v>26.3</v>
      </c>
      <c r="Q610" s="21">
        <v>15.9666666667</v>
      </c>
      <c r="R610" s="21">
        <v>3.5166666666999999</v>
      </c>
      <c r="S610" s="21">
        <v>0.83333333330000003</v>
      </c>
      <c r="T610" s="21">
        <v>20.333333333300001</v>
      </c>
      <c r="U610">
        <v>7</v>
      </c>
      <c r="V610">
        <v>3</v>
      </c>
      <c r="W610" s="18">
        <f t="shared" si="37"/>
        <v>0.42857142857142855</v>
      </c>
      <c r="X610">
        <v>1</v>
      </c>
      <c r="Y610">
        <v>35</v>
      </c>
      <c r="Z610">
        <v>12</v>
      </c>
      <c r="AA610">
        <v>15</v>
      </c>
      <c r="AB610">
        <v>1</v>
      </c>
      <c r="AC610">
        <v>16</v>
      </c>
      <c r="AD610">
        <v>8</v>
      </c>
      <c r="AE610">
        <v>3</v>
      </c>
      <c r="AF610">
        <v>3</v>
      </c>
      <c r="AG610" s="13">
        <f t="shared" si="38"/>
        <v>0.5</v>
      </c>
      <c r="AH610" s="14">
        <v>29.8</v>
      </c>
      <c r="AI610" s="14">
        <v>34.4</v>
      </c>
      <c r="AJ610" s="14">
        <v>26.7</v>
      </c>
      <c r="AK610" s="21">
        <v>16.149999999999999</v>
      </c>
      <c r="AL610" s="21">
        <v>3.1333333333</v>
      </c>
      <c r="AM610" s="21">
        <v>1.2</v>
      </c>
      <c r="AN610" s="21">
        <v>20.5</v>
      </c>
      <c r="AO610">
        <v>7</v>
      </c>
      <c r="AP610">
        <v>2</v>
      </c>
      <c r="AQ610" s="18">
        <f t="shared" si="39"/>
        <v>0.2857142857142857</v>
      </c>
      <c r="AR610">
        <v>0</v>
      </c>
    </row>
    <row r="611" spans="1:44" x14ac:dyDescent="0.2">
      <c r="A611" s="12" t="s">
        <v>2768</v>
      </c>
      <c r="B611" s="12" t="s">
        <v>2769</v>
      </c>
      <c r="C611" t="s">
        <v>367</v>
      </c>
      <c r="D611" s="12" t="s">
        <v>148</v>
      </c>
      <c r="E611">
        <v>10</v>
      </c>
      <c r="F611">
        <v>0</v>
      </c>
      <c r="G611">
        <v>0</v>
      </c>
      <c r="H611">
        <v>0</v>
      </c>
      <c r="I611">
        <v>49</v>
      </c>
      <c r="J611">
        <v>9</v>
      </c>
      <c r="K611">
        <v>0</v>
      </c>
      <c r="L611">
        <v>0</v>
      </c>
      <c r="M611" s="13">
        <f t="shared" si="36"/>
        <v>0</v>
      </c>
      <c r="N611" s="14">
        <v>25.4</v>
      </c>
      <c r="O611" s="14">
        <v>32.5</v>
      </c>
      <c r="P611" s="14">
        <v>20.7</v>
      </c>
      <c r="Q611" s="21">
        <v>4.3333333332999997</v>
      </c>
      <c r="R611" s="21">
        <v>0</v>
      </c>
      <c r="S611" s="21">
        <v>0</v>
      </c>
      <c r="T611" s="21">
        <v>4.3333333332999997</v>
      </c>
      <c r="W611" s="18" t="str">
        <f t="shared" si="37"/>
        <v xml:space="preserve"> </v>
      </c>
      <c r="Y611">
        <v>12</v>
      </c>
      <c r="Z611">
        <v>0</v>
      </c>
      <c r="AA611">
        <v>1</v>
      </c>
      <c r="AB611">
        <v>-6</v>
      </c>
      <c r="AC611">
        <v>36</v>
      </c>
      <c r="AD611">
        <v>8</v>
      </c>
      <c r="AE611">
        <v>0</v>
      </c>
      <c r="AF611">
        <v>0</v>
      </c>
      <c r="AG611" s="13">
        <f t="shared" si="38"/>
        <v>0</v>
      </c>
      <c r="AH611" s="14">
        <v>25.7</v>
      </c>
      <c r="AI611" s="14">
        <v>31.1</v>
      </c>
      <c r="AJ611" s="14">
        <v>22.1</v>
      </c>
      <c r="AK611" s="21">
        <v>4.5833333332999997</v>
      </c>
      <c r="AL611" s="21">
        <v>0.1333333333</v>
      </c>
      <c r="AM611" s="21">
        <v>0</v>
      </c>
      <c r="AN611" s="21">
        <v>4.7166666667000001</v>
      </c>
      <c r="AQ611" s="18" t="str">
        <f t="shared" si="39"/>
        <v xml:space="preserve"> </v>
      </c>
    </row>
    <row r="612" spans="1:44" x14ac:dyDescent="0.2">
      <c r="A612" s="12" t="s">
        <v>887</v>
      </c>
      <c r="B612" s="12" t="s">
        <v>2774</v>
      </c>
      <c r="C612" t="s">
        <v>610</v>
      </c>
      <c r="D612" s="12" t="s">
        <v>140</v>
      </c>
      <c r="E612">
        <v>41</v>
      </c>
      <c r="F612">
        <v>19</v>
      </c>
      <c r="G612">
        <v>24</v>
      </c>
      <c r="H612">
        <v>20</v>
      </c>
      <c r="I612">
        <v>22</v>
      </c>
      <c r="J612">
        <v>10</v>
      </c>
      <c r="K612">
        <v>368</v>
      </c>
      <c r="L612">
        <v>254</v>
      </c>
      <c r="M612" s="13">
        <f t="shared" si="36"/>
        <v>0.59163987138263663</v>
      </c>
      <c r="N612" s="14">
        <v>29.4</v>
      </c>
      <c r="O612" s="14">
        <v>33.6</v>
      </c>
      <c r="P612" s="14">
        <v>26.5</v>
      </c>
      <c r="Q612" s="21">
        <v>14.666666666699999</v>
      </c>
      <c r="R612" s="21">
        <v>4</v>
      </c>
      <c r="S612" s="21">
        <v>1.8333333333000001</v>
      </c>
      <c r="T612" s="21">
        <v>20.516666666700001</v>
      </c>
      <c r="U612">
        <v>9</v>
      </c>
      <c r="V612">
        <v>3</v>
      </c>
      <c r="W612" s="18">
        <f t="shared" si="37"/>
        <v>0.33333333333333331</v>
      </c>
      <c r="X612">
        <v>1</v>
      </c>
      <c r="Y612">
        <v>41</v>
      </c>
      <c r="Z612">
        <v>22</v>
      </c>
      <c r="AA612">
        <v>14</v>
      </c>
      <c r="AB612">
        <v>3</v>
      </c>
      <c r="AC612">
        <v>10</v>
      </c>
      <c r="AD612">
        <v>5</v>
      </c>
      <c r="AE612">
        <v>307</v>
      </c>
      <c r="AF612">
        <v>277</v>
      </c>
      <c r="AG612" s="13">
        <f t="shared" si="38"/>
        <v>0.52568493150684936</v>
      </c>
      <c r="AH612" s="14">
        <v>28.9</v>
      </c>
      <c r="AI612" s="14">
        <v>33.200000000000003</v>
      </c>
      <c r="AJ612" s="14">
        <v>26.1</v>
      </c>
      <c r="AK612" s="21">
        <v>14.8</v>
      </c>
      <c r="AL612" s="21">
        <v>3</v>
      </c>
      <c r="AM612" s="21">
        <v>1.35</v>
      </c>
      <c r="AN612" s="21">
        <v>19.166666666699999</v>
      </c>
      <c r="AO612">
        <v>5</v>
      </c>
      <c r="AP612">
        <v>2</v>
      </c>
      <c r="AQ612" s="18">
        <f t="shared" si="39"/>
        <v>0.4</v>
      </c>
      <c r="AR612">
        <v>1</v>
      </c>
    </row>
    <row r="613" spans="1:44" x14ac:dyDescent="0.2">
      <c r="A613" s="12" t="s">
        <v>138</v>
      </c>
      <c r="B613" s="12" t="s">
        <v>2777</v>
      </c>
      <c r="C613" t="s">
        <v>147</v>
      </c>
      <c r="D613" s="12" t="s">
        <v>170</v>
      </c>
      <c r="E613">
        <v>1</v>
      </c>
      <c r="F613">
        <v>0</v>
      </c>
      <c r="G613">
        <v>0</v>
      </c>
      <c r="H613">
        <v>-1</v>
      </c>
      <c r="I613">
        <v>0</v>
      </c>
      <c r="J613">
        <v>0</v>
      </c>
      <c r="K613">
        <v>0</v>
      </c>
      <c r="L613">
        <v>0</v>
      </c>
      <c r="M613" s="13">
        <f t="shared" si="36"/>
        <v>0</v>
      </c>
      <c r="N613" s="14">
        <v>27.5</v>
      </c>
      <c r="O613" s="14">
        <v>31.1</v>
      </c>
      <c r="P613" s="14">
        <v>25.2</v>
      </c>
      <c r="Q613" s="21">
        <v>8.75</v>
      </c>
      <c r="R613" s="21">
        <v>0</v>
      </c>
      <c r="S613" s="21">
        <v>0</v>
      </c>
      <c r="T613" s="21">
        <v>8.75</v>
      </c>
      <c r="W613" s="18" t="str">
        <f t="shared" si="37"/>
        <v xml:space="preserve"> </v>
      </c>
      <c r="Y613">
        <v>1</v>
      </c>
      <c r="Z613">
        <v>0</v>
      </c>
      <c r="AA613">
        <v>0</v>
      </c>
      <c r="AB613">
        <v>0</v>
      </c>
      <c r="AC613">
        <v>2</v>
      </c>
      <c r="AD613">
        <v>1</v>
      </c>
      <c r="AE613">
        <v>0</v>
      </c>
      <c r="AF613">
        <v>0</v>
      </c>
      <c r="AG613" s="13">
        <f t="shared" si="38"/>
        <v>0</v>
      </c>
      <c r="AH613" s="14">
        <v>26.6</v>
      </c>
      <c r="AI613" s="14">
        <v>31.7</v>
      </c>
      <c r="AJ613" s="14">
        <v>22.4</v>
      </c>
      <c r="AK613" s="21">
        <v>9.5500000000000007</v>
      </c>
      <c r="AL613" s="21">
        <v>0</v>
      </c>
      <c r="AM613" s="21">
        <v>0</v>
      </c>
      <c r="AN613" s="21">
        <v>9.5500000000000007</v>
      </c>
      <c r="AQ613" s="18" t="str">
        <f t="shared" si="39"/>
        <v xml:space="preserve"> </v>
      </c>
    </row>
    <row r="614" spans="1:44" x14ac:dyDescent="0.2">
      <c r="A614" s="12" t="s">
        <v>1506</v>
      </c>
      <c r="B614" s="12" t="s">
        <v>2780</v>
      </c>
      <c r="C614" t="s">
        <v>684</v>
      </c>
      <c r="D614" s="12" t="s">
        <v>156</v>
      </c>
      <c r="E614">
        <v>13</v>
      </c>
      <c r="F614">
        <v>2</v>
      </c>
      <c r="G614">
        <v>2</v>
      </c>
      <c r="H614">
        <v>1</v>
      </c>
      <c r="I614">
        <v>6</v>
      </c>
      <c r="J614">
        <v>3</v>
      </c>
      <c r="K614">
        <v>1</v>
      </c>
      <c r="L614">
        <v>1</v>
      </c>
      <c r="M614" s="13">
        <f t="shared" si="36"/>
        <v>0.5</v>
      </c>
      <c r="N614" s="14">
        <v>27.9</v>
      </c>
      <c r="O614" s="14">
        <v>32.4</v>
      </c>
      <c r="P614" s="14">
        <v>24.8</v>
      </c>
      <c r="Q614" s="21">
        <v>10.083333333300001</v>
      </c>
      <c r="R614" s="21">
        <v>0.85</v>
      </c>
      <c r="S614" s="21">
        <v>8.3333333300000006E-2</v>
      </c>
      <c r="T614" s="21">
        <v>11.0333333333</v>
      </c>
      <c r="W614" s="18" t="str">
        <f t="shared" si="37"/>
        <v xml:space="preserve"> </v>
      </c>
      <c r="Y614">
        <v>12</v>
      </c>
      <c r="Z614">
        <v>1</v>
      </c>
      <c r="AA614">
        <v>2</v>
      </c>
      <c r="AB614">
        <v>1</v>
      </c>
      <c r="AC614">
        <v>2</v>
      </c>
      <c r="AD614">
        <v>1</v>
      </c>
      <c r="AE614">
        <v>0</v>
      </c>
      <c r="AF614">
        <v>0</v>
      </c>
      <c r="AG614" s="13">
        <f t="shared" si="38"/>
        <v>0</v>
      </c>
      <c r="AH614" s="14">
        <v>27.6</v>
      </c>
      <c r="AI614" s="14">
        <v>31.5</v>
      </c>
      <c r="AJ614" s="14">
        <v>25</v>
      </c>
      <c r="AK614" s="21">
        <v>10.016666666700001</v>
      </c>
      <c r="AL614" s="21">
        <v>0.38333333330000002</v>
      </c>
      <c r="AM614" s="21">
        <v>0.15</v>
      </c>
      <c r="AN614" s="21">
        <v>10.55</v>
      </c>
      <c r="AQ614" s="18" t="str">
        <f t="shared" si="39"/>
        <v xml:space="preserve"> </v>
      </c>
    </row>
    <row r="615" spans="1:44" x14ac:dyDescent="0.2">
      <c r="A615" s="12" t="s">
        <v>336</v>
      </c>
      <c r="B615" s="12" t="s">
        <v>2783</v>
      </c>
      <c r="C615" t="s">
        <v>610</v>
      </c>
      <c r="D615" s="12" t="s">
        <v>714</v>
      </c>
      <c r="E615">
        <v>4</v>
      </c>
      <c r="F615">
        <v>0</v>
      </c>
      <c r="G615">
        <v>0</v>
      </c>
      <c r="H615">
        <v>0</v>
      </c>
      <c r="I615">
        <v>7</v>
      </c>
      <c r="J615">
        <v>2</v>
      </c>
      <c r="K615">
        <v>0</v>
      </c>
      <c r="L615">
        <v>0</v>
      </c>
      <c r="M615" s="13">
        <f t="shared" si="36"/>
        <v>0</v>
      </c>
      <c r="N615" s="14">
        <v>25.1</v>
      </c>
      <c r="O615" s="14">
        <v>32.1</v>
      </c>
      <c r="P615" s="14">
        <v>20.399999999999999</v>
      </c>
      <c r="Q615" s="21">
        <v>4</v>
      </c>
      <c r="R615" s="21">
        <v>0.1166666667</v>
      </c>
      <c r="S615" s="21">
        <v>0</v>
      </c>
      <c r="T615" s="21">
        <v>4.1166666666999996</v>
      </c>
      <c r="W615" s="18" t="str">
        <f t="shared" si="37"/>
        <v xml:space="preserve"> </v>
      </c>
      <c r="Y615">
        <v>2</v>
      </c>
      <c r="Z615">
        <v>1</v>
      </c>
      <c r="AA615">
        <v>0</v>
      </c>
      <c r="AB615">
        <v>1</v>
      </c>
      <c r="AC615">
        <v>15</v>
      </c>
      <c r="AD615">
        <v>2</v>
      </c>
      <c r="AE615">
        <v>0</v>
      </c>
      <c r="AF615">
        <v>0</v>
      </c>
      <c r="AG615" s="13">
        <f t="shared" si="38"/>
        <v>0</v>
      </c>
      <c r="AH615" s="14">
        <v>27.4</v>
      </c>
      <c r="AI615" s="14">
        <v>33.9</v>
      </c>
      <c r="AJ615" s="14">
        <v>22.9</v>
      </c>
      <c r="AK615" s="21">
        <v>3.5333333332999999</v>
      </c>
      <c r="AL615" s="21">
        <v>0</v>
      </c>
      <c r="AM615" s="21">
        <v>0</v>
      </c>
      <c r="AN615" s="21">
        <v>3.5333333332999999</v>
      </c>
      <c r="AQ615" s="18" t="str">
        <f t="shared" si="39"/>
        <v xml:space="preserve"> </v>
      </c>
    </row>
    <row r="616" spans="1:44" x14ac:dyDescent="0.2">
      <c r="A616" s="12" t="s">
        <v>1145</v>
      </c>
      <c r="B616" s="12" t="s">
        <v>2787</v>
      </c>
      <c r="C616" t="s">
        <v>177</v>
      </c>
      <c r="D616" s="12" t="s">
        <v>156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s="13">
        <f t="shared" si="36"/>
        <v>0</v>
      </c>
      <c r="N616" s="14">
        <v>0</v>
      </c>
      <c r="O616" s="14">
        <v>0</v>
      </c>
      <c r="P616" s="14">
        <v>0</v>
      </c>
      <c r="Q616" s="21">
        <v>0</v>
      </c>
      <c r="R616" s="21">
        <v>0</v>
      </c>
      <c r="S616" s="21">
        <v>0</v>
      </c>
      <c r="T616" s="21">
        <v>0</v>
      </c>
      <c r="W616" s="18" t="str">
        <f t="shared" si="37"/>
        <v xml:space="preserve"> 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3</v>
      </c>
      <c r="AG616" s="13">
        <f t="shared" si="38"/>
        <v>0.25</v>
      </c>
      <c r="AH616" s="14">
        <v>26.1</v>
      </c>
      <c r="AI616" s="14">
        <v>31.2</v>
      </c>
      <c r="AJ616" s="14">
        <v>22.7</v>
      </c>
      <c r="AK616" s="21">
        <v>8.9333333333000002</v>
      </c>
      <c r="AL616" s="21">
        <v>0</v>
      </c>
      <c r="AM616" s="21">
        <v>0</v>
      </c>
      <c r="AN616" s="21">
        <v>8.9333333333000002</v>
      </c>
      <c r="AQ616" s="18" t="str">
        <f t="shared" si="39"/>
        <v xml:space="preserve"> </v>
      </c>
    </row>
    <row r="617" spans="1:44" x14ac:dyDescent="0.2">
      <c r="A617" s="12" t="s">
        <v>2790</v>
      </c>
      <c r="B617" s="12" t="s">
        <v>2791</v>
      </c>
      <c r="C617" t="s">
        <v>169</v>
      </c>
      <c r="D617" s="12" t="s">
        <v>148</v>
      </c>
      <c r="E617">
        <v>26</v>
      </c>
      <c r="F617">
        <v>1</v>
      </c>
      <c r="G617">
        <v>0</v>
      </c>
      <c r="H617">
        <v>-1</v>
      </c>
      <c r="I617">
        <v>39</v>
      </c>
      <c r="J617">
        <v>8</v>
      </c>
      <c r="K617">
        <v>0</v>
      </c>
      <c r="L617">
        <v>0</v>
      </c>
      <c r="M617" s="13">
        <f t="shared" si="36"/>
        <v>0</v>
      </c>
      <c r="N617" s="14">
        <v>25.8</v>
      </c>
      <c r="O617" s="14">
        <v>31.4</v>
      </c>
      <c r="P617" s="14">
        <v>21.9</v>
      </c>
      <c r="Q617" s="21">
        <v>5.7666666666999999</v>
      </c>
      <c r="R617" s="21">
        <v>6.6666666700000002E-2</v>
      </c>
      <c r="S617" s="21">
        <v>0</v>
      </c>
      <c r="T617" s="21">
        <v>5.85</v>
      </c>
      <c r="U617">
        <v>1</v>
      </c>
      <c r="V617">
        <v>0</v>
      </c>
      <c r="W617" s="18">
        <f t="shared" si="37"/>
        <v>0</v>
      </c>
      <c r="X617">
        <v>0</v>
      </c>
      <c r="Y617">
        <v>27</v>
      </c>
      <c r="Z617">
        <v>1</v>
      </c>
      <c r="AA617">
        <v>3</v>
      </c>
      <c r="AB617">
        <v>-4</v>
      </c>
      <c r="AC617">
        <v>26</v>
      </c>
      <c r="AD617">
        <v>7</v>
      </c>
      <c r="AE617">
        <v>1</v>
      </c>
      <c r="AF617">
        <v>2</v>
      </c>
      <c r="AG617" s="13">
        <f t="shared" si="38"/>
        <v>0.33333333333333331</v>
      </c>
      <c r="AH617" s="14">
        <v>26.5</v>
      </c>
      <c r="AI617" s="14">
        <v>31.6</v>
      </c>
      <c r="AJ617" s="14">
        <v>23</v>
      </c>
      <c r="AK617" s="21">
        <v>5.6833333333000002</v>
      </c>
      <c r="AL617" s="21">
        <v>0</v>
      </c>
      <c r="AM617" s="21">
        <v>0</v>
      </c>
      <c r="AN617" s="21">
        <v>5.6833333333000002</v>
      </c>
      <c r="AO617">
        <v>0</v>
      </c>
      <c r="AP617">
        <v>0</v>
      </c>
      <c r="AQ617" s="18" t="str">
        <f t="shared" si="39"/>
        <v xml:space="preserve"> </v>
      </c>
      <c r="AR617">
        <v>0</v>
      </c>
    </row>
    <row r="618" spans="1:44" x14ac:dyDescent="0.2">
      <c r="A618" s="12" t="s">
        <v>683</v>
      </c>
      <c r="B618" s="12" t="s">
        <v>2794</v>
      </c>
      <c r="C618" s="12" t="s">
        <v>210</v>
      </c>
      <c r="D618" s="12" t="s">
        <v>229</v>
      </c>
      <c r="E618">
        <v>34</v>
      </c>
      <c r="F618">
        <v>9</v>
      </c>
      <c r="G618">
        <v>12</v>
      </c>
      <c r="H618">
        <v>15</v>
      </c>
      <c r="I618">
        <v>14</v>
      </c>
      <c r="J618">
        <v>7</v>
      </c>
      <c r="K618">
        <v>7</v>
      </c>
      <c r="L618">
        <v>22</v>
      </c>
      <c r="M618" s="13">
        <f t="shared" si="36"/>
        <v>0.2413793103448276</v>
      </c>
      <c r="N618" s="14">
        <v>29.2</v>
      </c>
      <c r="O618" s="14">
        <v>34</v>
      </c>
      <c r="P618" s="14">
        <v>25.9</v>
      </c>
      <c r="Q618" s="21">
        <v>12.516666666700001</v>
      </c>
      <c r="R618" s="21">
        <v>2.2333333333000001</v>
      </c>
      <c r="S618" s="21">
        <v>0</v>
      </c>
      <c r="T618" s="21">
        <v>14.766666666700001</v>
      </c>
      <c r="U618">
        <v>1</v>
      </c>
      <c r="V618">
        <v>0</v>
      </c>
      <c r="W618" s="18">
        <f t="shared" si="37"/>
        <v>0</v>
      </c>
      <c r="X618">
        <v>0</v>
      </c>
      <c r="Y618">
        <v>33</v>
      </c>
      <c r="Z618">
        <v>5</v>
      </c>
      <c r="AA618">
        <v>9</v>
      </c>
      <c r="AB618">
        <v>10</v>
      </c>
      <c r="AC618">
        <v>16</v>
      </c>
      <c r="AD618">
        <v>4</v>
      </c>
      <c r="AE618">
        <v>8</v>
      </c>
      <c r="AF618">
        <v>10</v>
      </c>
      <c r="AG618" s="13">
        <f t="shared" si="38"/>
        <v>0.44444444444444442</v>
      </c>
      <c r="AH618" s="14">
        <v>29.2</v>
      </c>
      <c r="AI618" s="14">
        <v>34.1</v>
      </c>
      <c r="AJ618" s="14">
        <v>25.9</v>
      </c>
      <c r="AK618" s="21">
        <v>12.5333333333</v>
      </c>
      <c r="AL618" s="21">
        <v>1.5833333333000001</v>
      </c>
      <c r="AM618" s="21">
        <v>1.6666666699999999E-2</v>
      </c>
      <c r="AN618" s="21">
        <v>14.15</v>
      </c>
      <c r="AO618">
        <v>0</v>
      </c>
      <c r="AP618">
        <v>0</v>
      </c>
      <c r="AQ618" s="18" t="str">
        <f t="shared" si="39"/>
        <v xml:space="preserve"> </v>
      </c>
      <c r="AR618">
        <v>0</v>
      </c>
    </row>
    <row r="619" spans="1:44" x14ac:dyDescent="0.2">
      <c r="A619" s="12" t="s">
        <v>2799</v>
      </c>
      <c r="B619" s="12" t="s">
        <v>2800</v>
      </c>
      <c r="C619" t="s">
        <v>192</v>
      </c>
      <c r="D619" s="12" t="s">
        <v>170</v>
      </c>
      <c r="E619">
        <v>34</v>
      </c>
      <c r="F619">
        <v>6</v>
      </c>
      <c r="G619">
        <v>13</v>
      </c>
      <c r="H619">
        <v>4</v>
      </c>
      <c r="I619">
        <v>14</v>
      </c>
      <c r="J619">
        <v>7</v>
      </c>
      <c r="K619">
        <v>212</v>
      </c>
      <c r="L619">
        <v>187</v>
      </c>
      <c r="M619" s="13">
        <f t="shared" si="36"/>
        <v>0.53132832080200498</v>
      </c>
      <c r="N619" s="14">
        <v>27</v>
      </c>
      <c r="O619" s="14">
        <v>32.1</v>
      </c>
      <c r="P619" s="14">
        <v>23.6</v>
      </c>
      <c r="Q619" s="21">
        <v>11.2833333333</v>
      </c>
      <c r="R619" s="21">
        <v>2.35</v>
      </c>
      <c r="S619" s="21">
        <v>1.6666666699999999E-2</v>
      </c>
      <c r="T619" s="21">
        <v>13.666666666699999</v>
      </c>
      <c r="U619">
        <v>1</v>
      </c>
      <c r="V619">
        <v>0</v>
      </c>
      <c r="W619" s="18">
        <f t="shared" si="37"/>
        <v>0</v>
      </c>
      <c r="X619">
        <v>0</v>
      </c>
      <c r="Y619">
        <v>35</v>
      </c>
      <c r="Z619">
        <v>12</v>
      </c>
      <c r="AA619">
        <v>12</v>
      </c>
      <c r="AB619">
        <v>9</v>
      </c>
      <c r="AC619">
        <v>22</v>
      </c>
      <c r="AD619">
        <v>11</v>
      </c>
      <c r="AE619">
        <v>225</v>
      </c>
      <c r="AF619">
        <v>206</v>
      </c>
      <c r="AG619" s="13">
        <f t="shared" si="38"/>
        <v>0.52204176334106733</v>
      </c>
      <c r="AH619" s="14">
        <v>27.8</v>
      </c>
      <c r="AI619" s="14">
        <v>32.1</v>
      </c>
      <c r="AJ619" s="14">
        <v>25</v>
      </c>
      <c r="AK619" s="21">
        <v>12.0333333333</v>
      </c>
      <c r="AL619" s="21">
        <v>1.9666666667000001</v>
      </c>
      <c r="AM619" s="21">
        <v>1.6666666699999999E-2</v>
      </c>
      <c r="AN619" s="21">
        <v>14.05</v>
      </c>
      <c r="AO619">
        <v>0</v>
      </c>
      <c r="AP619">
        <v>0</v>
      </c>
      <c r="AQ619" s="18" t="str">
        <f t="shared" si="39"/>
        <v xml:space="preserve"> </v>
      </c>
      <c r="AR619">
        <v>0</v>
      </c>
    </row>
    <row r="620" spans="1:44" x14ac:dyDescent="0.2">
      <c r="A620" s="12" t="s">
        <v>275</v>
      </c>
      <c r="B620" s="12" t="s">
        <v>2804</v>
      </c>
      <c r="C620" t="s">
        <v>131</v>
      </c>
      <c r="D620" s="12" t="s">
        <v>113</v>
      </c>
      <c r="E620">
        <v>39</v>
      </c>
      <c r="F620">
        <v>16</v>
      </c>
      <c r="G620">
        <v>15</v>
      </c>
      <c r="H620">
        <v>-6</v>
      </c>
      <c r="I620">
        <v>36</v>
      </c>
      <c r="J620">
        <v>18</v>
      </c>
      <c r="K620">
        <v>6</v>
      </c>
      <c r="L620">
        <v>11</v>
      </c>
      <c r="M620" s="13">
        <f t="shared" si="36"/>
        <v>0.35294117647058826</v>
      </c>
      <c r="N620" s="14">
        <v>29</v>
      </c>
      <c r="O620" s="14">
        <v>33.5</v>
      </c>
      <c r="P620" s="14">
        <v>25.9</v>
      </c>
      <c r="Q620" s="21">
        <v>15.766666666700001</v>
      </c>
      <c r="R620" s="21">
        <v>3.0166666666999999</v>
      </c>
      <c r="S620" s="21">
        <v>0.4</v>
      </c>
      <c r="T620" s="21">
        <v>19.183333333299998</v>
      </c>
      <c r="U620">
        <v>2</v>
      </c>
      <c r="V620">
        <v>1</v>
      </c>
      <c r="W620" s="18">
        <f t="shared" si="37"/>
        <v>0.5</v>
      </c>
      <c r="X620">
        <v>0</v>
      </c>
      <c r="Y620">
        <v>39</v>
      </c>
      <c r="Z620">
        <v>12</v>
      </c>
      <c r="AA620">
        <v>14</v>
      </c>
      <c r="AB620">
        <v>-10</v>
      </c>
      <c r="AC620">
        <v>54</v>
      </c>
      <c r="AD620">
        <v>27</v>
      </c>
      <c r="AE620">
        <v>7</v>
      </c>
      <c r="AF620">
        <v>15</v>
      </c>
      <c r="AG620" s="13">
        <f t="shared" si="38"/>
        <v>0.31818181818181818</v>
      </c>
      <c r="AH620" s="14">
        <v>29.2</v>
      </c>
      <c r="AI620" s="14">
        <v>33.6</v>
      </c>
      <c r="AJ620" s="14">
        <v>26.2</v>
      </c>
      <c r="AK620" s="21">
        <v>15.85</v>
      </c>
      <c r="AL620" s="21">
        <v>2.6333333333</v>
      </c>
      <c r="AM620" s="21">
        <v>0.53333333329999999</v>
      </c>
      <c r="AN620" s="21">
        <v>19.05</v>
      </c>
      <c r="AO620">
        <v>5</v>
      </c>
      <c r="AP620">
        <v>2</v>
      </c>
      <c r="AQ620" s="18">
        <f t="shared" si="39"/>
        <v>0.4</v>
      </c>
      <c r="AR620">
        <v>1</v>
      </c>
    </row>
    <row r="621" spans="1:44" x14ac:dyDescent="0.2">
      <c r="A621" s="12" t="s">
        <v>2807</v>
      </c>
      <c r="B621" s="12" t="s">
        <v>2808</v>
      </c>
      <c r="C621" t="s">
        <v>192</v>
      </c>
      <c r="D621" s="12" t="s">
        <v>148</v>
      </c>
      <c r="E621">
        <v>40</v>
      </c>
      <c r="F621">
        <v>26</v>
      </c>
      <c r="G621">
        <v>19</v>
      </c>
      <c r="H621">
        <v>22</v>
      </c>
      <c r="I621">
        <v>37</v>
      </c>
      <c r="J621">
        <v>17</v>
      </c>
      <c r="K621">
        <v>4</v>
      </c>
      <c r="L621">
        <v>5</v>
      </c>
      <c r="M621" s="13">
        <f t="shared" si="36"/>
        <v>0.44444444444444442</v>
      </c>
      <c r="N621" s="14">
        <v>29.7</v>
      </c>
      <c r="O621" s="14">
        <v>34.5</v>
      </c>
      <c r="P621" s="14">
        <v>26.5</v>
      </c>
      <c r="Q621" s="21">
        <v>14.8666666667</v>
      </c>
      <c r="R621" s="21">
        <v>3.8</v>
      </c>
      <c r="S621" s="21">
        <v>0.4833333333</v>
      </c>
      <c r="T621" s="21">
        <v>19.149999999999999</v>
      </c>
      <c r="U621">
        <v>4</v>
      </c>
      <c r="V621">
        <v>3</v>
      </c>
      <c r="W621" s="18">
        <f t="shared" si="37"/>
        <v>0.75</v>
      </c>
      <c r="X621">
        <v>0</v>
      </c>
      <c r="Y621">
        <v>41</v>
      </c>
      <c r="Z621">
        <v>17</v>
      </c>
      <c r="AA621">
        <v>20</v>
      </c>
      <c r="AB621">
        <v>10</v>
      </c>
      <c r="AC621">
        <v>28</v>
      </c>
      <c r="AD621">
        <v>14</v>
      </c>
      <c r="AE621">
        <v>5</v>
      </c>
      <c r="AF621">
        <v>11</v>
      </c>
      <c r="AG621" s="13">
        <f t="shared" si="38"/>
        <v>0.3125</v>
      </c>
      <c r="AH621" s="14">
        <v>30.2</v>
      </c>
      <c r="AI621" s="14">
        <v>35.200000000000003</v>
      </c>
      <c r="AJ621" s="14">
        <v>26.8</v>
      </c>
      <c r="AK621" s="21">
        <v>15.95</v>
      </c>
      <c r="AL621" s="21">
        <v>3.2166666667000001</v>
      </c>
      <c r="AM621" s="21">
        <v>0.61666666670000003</v>
      </c>
      <c r="AN621" s="21">
        <v>19.7833333333</v>
      </c>
      <c r="AO621">
        <v>4</v>
      </c>
      <c r="AP621">
        <v>1</v>
      </c>
      <c r="AQ621" s="18">
        <f t="shared" si="39"/>
        <v>0.25</v>
      </c>
      <c r="AR621">
        <v>0</v>
      </c>
    </row>
    <row r="622" spans="1:44" x14ac:dyDescent="0.2">
      <c r="A622" s="12" t="s">
        <v>167</v>
      </c>
      <c r="B622" s="12" t="s">
        <v>2811</v>
      </c>
      <c r="C622" t="s">
        <v>300</v>
      </c>
      <c r="D622" s="12" t="s">
        <v>156</v>
      </c>
      <c r="E622">
        <v>4</v>
      </c>
      <c r="F622">
        <v>1</v>
      </c>
      <c r="G622">
        <v>0</v>
      </c>
      <c r="H622">
        <v>-2</v>
      </c>
      <c r="I622">
        <v>2</v>
      </c>
      <c r="J622">
        <v>1</v>
      </c>
      <c r="K622">
        <v>0</v>
      </c>
      <c r="L622">
        <v>0</v>
      </c>
      <c r="M622" s="13">
        <f t="shared" si="36"/>
        <v>0</v>
      </c>
      <c r="N622" s="14">
        <v>27.9</v>
      </c>
      <c r="O622" s="14">
        <v>32.5</v>
      </c>
      <c r="P622" s="14">
        <v>24.8</v>
      </c>
      <c r="Q622" s="21">
        <v>9.8166666666999998</v>
      </c>
      <c r="R622" s="21">
        <v>0.05</v>
      </c>
      <c r="S622" s="21">
        <v>0</v>
      </c>
      <c r="T622" s="21">
        <v>9.8666666667000005</v>
      </c>
      <c r="U622">
        <v>0</v>
      </c>
      <c r="V622">
        <v>0</v>
      </c>
      <c r="W622" s="18" t="str">
        <f t="shared" si="37"/>
        <v xml:space="preserve"> </v>
      </c>
      <c r="X622">
        <v>0</v>
      </c>
      <c r="Y622">
        <v>6</v>
      </c>
      <c r="Z622">
        <v>0</v>
      </c>
      <c r="AA622">
        <v>0</v>
      </c>
      <c r="AB622">
        <v>-2</v>
      </c>
      <c r="AC622">
        <v>4</v>
      </c>
      <c r="AD622">
        <v>2</v>
      </c>
      <c r="AE622">
        <v>0</v>
      </c>
      <c r="AF622">
        <v>2</v>
      </c>
      <c r="AG622" s="13">
        <f t="shared" si="38"/>
        <v>0</v>
      </c>
      <c r="AH622" s="14">
        <v>28</v>
      </c>
      <c r="AI622" s="14">
        <v>32.799999999999997</v>
      </c>
      <c r="AJ622" s="14">
        <v>24.8</v>
      </c>
      <c r="AK622" s="21">
        <v>13.4666666667</v>
      </c>
      <c r="AL622" s="21">
        <v>0</v>
      </c>
      <c r="AM622" s="21">
        <v>0</v>
      </c>
      <c r="AN622" s="21">
        <v>13.4666666667</v>
      </c>
      <c r="AO622">
        <v>1</v>
      </c>
      <c r="AP622">
        <v>0</v>
      </c>
      <c r="AQ622" s="18">
        <f t="shared" si="39"/>
        <v>0</v>
      </c>
      <c r="AR622">
        <v>0</v>
      </c>
    </row>
    <row r="623" spans="1:44" x14ac:dyDescent="0.2">
      <c r="A623" s="12" t="s">
        <v>823</v>
      </c>
      <c r="B623" s="12" t="s">
        <v>2814</v>
      </c>
      <c r="C623" t="s">
        <v>317</v>
      </c>
      <c r="D623" s="12" t="s">
        <v>178</v>
      </c>
      <c r="E623">
        <v>6</v>
      </c>
      <c r="F623">
        <v>0</v>
      </c>
      <c r="G623">
        <v>0</v>
      </c>
      <c r="H623">
        <v>2</v>
      </c>
      <c r="I623">
        <v>6</v>
      </c>
      <c r="J623">
        <v>3</v>
      </c>
      <c r="K623">
        <v>0</v>
      </c>
      <c r="L623">
        <v>0</v>
      </c>
      <c r="M623" s="13">
        <f t="shared" si="36"/>
        <v>0</v>
      </c>
      <c r="N623" s="14">
        <v>27.5</v>
      </c>
      <c r="O623" s="14">
        <v>31.9</v>
      </c>
      <c r="P623" s="14">
        <v>24.6</v>
      </c>
      <c r="Q623" s="21">
        <v>11.05</v>
      </c>
      <c r="R623" s="21">
        <v>0</v>
      </c>
      <c r="S623" s="21">
        <v>0.63333333329999997</v>
      </c>
      <c r="T623" s="21">
        <v>11.6833333333</v>
      </c>
      <c r="W623" s="18" t="str">
        <f t="shared" si="37"/>
        <v xml:space="preserve"> </v>
      </c>
      <c r="Y623">
        <v>1</v>
      </c>
      <c r="Z623">
        <v>0</v>
      </c>
      <c r="AA623">
        <v>1</v>
      </c>
      <c r="AB623">
        <v>1</v>
      </c>
      <c r="AC623">
        <v>2</v>
      </c>
      <c r="AD623">
        <v>1</v>
      </c>
      <c r="AE623">
        <v>0</v>
      </c>
      <c r="AF623">
        <v>0</v>
      </c>
      <c r="AG623" s="13">
        <f t="shared" si="38"/>
        <v>0</v>
      </c>
      <c r="AH623" s="14">
        <v>27.6</v>
      </c>
      <c r="AI623" s="14">
        <v>31.2</v>
      </c>
      <c r="AJ623" s="14">
        <v>25.3</v>
      </c>
      <c r="AK623" s="21">
        <v>15.2833333333</v>
      </c>
      <c r="AL623" s="21">
        <v>0</v>
      </c>
      <c r="AM623" s="21">
        <v>0.21666666670000001</v>
      </c>
      <c r="AN623" s="21">
        <v>15.5</v>
      </c>
      <c r="AQ623" s="18" t="str">
        <f t="shared" si="39"/>
        <v xml:space="preserve"> </v>
      </c>
    </row>
    <row r="624" spans="1:44" x14ac:dyDescent="0.2">
      <c r="A624" s="12" t="s">
        <v>800</v>
      </c>
      <c r="B624" s="12" t="s">
        <v>2817</v>
      </c>
      <c r="C624" t="s">
        <v>131</v>
      </c>
      <c r="D624" s="12" t="s">
        <v>178</v>
      </c>
      <c r="E624">
        <v>39</v>
      </c>
      <c r="F624">
        <v>3</v>
      </c>
      <c r="G624">
        <v>2</v>
      </c>
      <c r="H624">
        <v>-14</v>
      </c>
      <c r="I624">
        <v>22</v>
      </c>
      <c r="J624">
        <v>11</v>
      </c>
      <c r="K624">
        <v>0</v>
      </c>
      <c r="L624">
        <v>0</v>
      </c>
      <c r="M624" s="13">
        <f t="shared" si="36"/>
        <v>0</v>
      </c>
      <c r="N624" s="14">
        <v>28.9</v>
      </c>
      <c r="O624" s="14">
        <v>33</v>
      </c>
      <c r="P624" s="14">
        <v>26.2</v>
      </c>
      <c r="Q624" s="21">
        <v>16.816666666700002</v>
      </c>
      <c r="R624" s="21">
        <v>0.75</v>
      </c>
      <c r="S624" s="21">
        <v>2.8166666666999998</v>
      </c>
      <c r="T624" s="21">
        <v>20.399999999999999</v>
      </c>
      <c r="W624" s="18" t="str">
        <f t="shared" si="37"/>
        <v xml:space="preserve"> </v>
      </c>
      <c r="Y624">
        <v>41</v>
      </c>
      <c r="Z624">
        <v>4</v>
      </c>
      <c r="AA624">
        <v>8</v>
      </c>
      <c r="AB624">
        <v>-8</v>
      </c>
      <c r="AC624">
        <v>20</v>
      </c>
      <c r="AD624">
        <v>10</v>
      </c>
      <c r="AE624">
        <v>0</v>
      </c>
      <c r="AF624">
        <v>0</v>
      </c>
      <c r="AG624" s="13">
        <f t="shared" si="38"/>
        <v>0</v>
      </c>
      <c r="AH624" s="14">
        <v>29.1</v>
      </c>
      <c r="AI624" s="14">
        <v>33.4</v>
      </c>
      <c r="AJ624" s="14">
        <v>26.2</v>
      </c>
      <c r="AK624" s="21">
        <v>18.5</v>
      </c>
      <c r="AL624" s="21">
        <v>0.91666666670000008</v>
      </c>
      <c r="AM624" s="21">
        <v>3.2833333332999999</v>
      </c>
      <c r="AN624" s="21">
        <v>22.7</v>
      </c>
      <c r="AQ624" s="18" t="str">
        <f t="shared" si="39"/>
        <v xml:space="preserve"> </v>
      </c>
    </row>
    <row r="625" spans="1:44" x14ac:dyDescent="0.2">
      <c r="A625" s="12" t="s">
        <v>866</v>
      </c>
      <c r="B625" s="12" t="s">
        <v>2820</v>
      </c>
      <c r="C625" t="s">
        <v>393</v>
      </c>
      <c r="D625" s="12" t="s">
        <v>170</v>
      </c>
      <c r="E625">
        <v>33</v>
      </c>
      <c r="F625">
        <v>3</v>
      </c>
      <c r="G625">
        <v>14</v>
      </c>
      <c r="H625">
        <v>8</v>
      </c>
      <c r="I625">
        <v>6</v>
      </c>
      <c r="J625">
        <v>3</v>
      </c>
      <c r="K625">
        <v>207</v>
      </c>
      <c r="L625">
        <v>117</v>
      </c>
      <c r="M625" s="13">
        <f t="shared" si="36"/>
        <v>0.63888888888888884</v>
      </c>
      <c r="N625" s="14">
        <v>28.6</v>
      </c>
      <c r="O625" s="14">
        <v>33.1</v>
      </c>
      <c r="P625" s="14">
        <v>25.7</v>
      </c>
      <c r="Q625" s="21">
        <v>11.666666666699999</v>
      </c>
      <c r="R625" s="21">
        <v>1.8666666667</v>
      </c>
      <c r="S625" s="21">
        <v>1.2833333332999999</v>
      </c>
      <c r="T625" s="21">
        <v>14.833333333300001</v>
      </c>
      <c r="U625">
        <v>2</v>
      </c>
      <c r="V625">
        <v>2</v>
      </c>
      <c r="W625" s="18">
        <f t="shared" si="37"/>
        <v>1</v>
      </c>
      <c r="X625">
        <v>0</v>
      </c>
      <c r="Y625">
        <v>29</v>
      </c>
      <c r="Z625">
        <v>4</v>
      </c>
      <c r="AA625">
        <v>9</v>
      </c>
      <c r="AB625">
        <v>-11</v>
      </c>
      <c r="AC625">
        <v>9</v>
      </c>
      <c r="AD625">
        <v>3</v>
      </c>
      <c r="AE625">
        <v>141</v>
      </c>
      <c r="AF625">
        <v>114</v>
      </c>
      <c r="AG625" s="13">
        <f t="shared" si="38"/>
        <v>0.55294117647058827</v>
      </c>
      <c r="AH625" s="14">
        <v>29.1</v>
      </c>
      <c r="AI625" s="14">
        <v>33.799999999999997</v>
      </c>
      <c r="AJ625" s="14">
        <v>25.9</v>
      </c>
      <c r="AK625" s="21">
        <v>12.7833333333</v>
      </c>
      <c r="AL625" s="21">
        <v>2.2333333333000001</v>
      </c>
      <c r="AM625" s="21">
        <v>0.95</v>
      </c>
      <c r="AN625" s="21">
        <v>16</v>
      </c>
      <c r="AO625">
        <v>2</v>
      </c>
      <c r="AP625">
        <v>1</v>
      </c>
      <c r="AQ625" s="18">
        <f t="shared" si="39"/>
        <v>0.5</v>
      </c>
      <c r="AR625">
        <v>1</v>
      </c>
    </row>
    <row r="626" spans="1:44" x14ac:dyDescent="0.2">
      <c r="A626" s="12" t="s">
        <v>2824</v>
      </c>
      <c r="B626" s="12" t="s">
        <v>2825</v>
      </c>
      <c r="C626" t="s">
        <v>112</v>
      </c>
      <c r="D626" s="12" t="s">
        <v>178</v>
      </c>
      <c r="E626">
        <v>40</v>
      </c>
      <c r="F626">
        <v>3</v>
      </c>
      <c r="G626">
        <v>9</v>
      </c>
      <c r="H626">
        <v>3</v>
      </c>
      <c r="I626">
        <v>73</v>
      </c>
      <c r="J626">
        <v>23</v>
      </c>
      <c r="K626">
        <v>0</v>
      </c>
      <c r="L626">
        <v>0</v>
      </c>
      <c r="M626" s="13">
        <f t="shared" si="36"/>
        <v>0</v>
      </c>
      <c r="N626" s="14">
        <v>30.2</v>
      </c>
      <c r="O626" s="14">
        <v>34.1</v>
      </c>
      <c r="P626" s="14">
        <v>27.7</v>
      </c>
      <c r="Q626" s="21">
        <v>17.9666666667</v>
      </c>
      <c r="R626" s="21">
        <v>3.0666666667000002</v>
      </c>
      <c r="S626" s="21">
        <v>2.4833333333000001</v>
      </c>
      <c r="T626" s="21">
        <v>23.5333333333</v>
      </c>
      <c r="W626" s="18" t="str">
        <f t="shared" si="37"/>
        <v xml:space="preserve"> </v>
      </c>
      <c r="Y626">
        <v>40</v>
      </c>
      <c r="Z626">
        <v>5</v>
      </c>
      <c r="AA626">
        <v>14</v>
      </c>
      <c r="AB626">
        <v>-1</v>
      </c>
      <c r="AC626">
        <v>71</v>
      </c>
      <c r="AD626">
        <v>30</v>
      </c>
      <c r="AE626">
        <v>0</v>
      </c>
      <c r="AF626">
        <v>1</v>
      </c>
      <c r="AG626" s="13">
        <f t="shared" si="38"/>
        <v>0</v>
      </c>
      <c r="AH626" s="14">
        <v>29.9</v>
      </c>
      <c r="AI626" s="14">
        <v>33.799999999999997</v>
      </c>
      <c r="AJ626" s="14">
        <v>27.4</v>
      </c>
      <c r="AK626" s="21">
        <v>16.916666666699999</v>
      </c>
      <c r="AL626" s="21">
        <v>3.4833333333000001</v>
      </c>
      <c r="AM626" s="21">
        <v>3.1666666666999999</v>
      </c>
      <c r="AN626" s="21">
        <v>23.583333333300001</v>
      </c>
      <c r="AQ626" s="18" t="str">
        <f t="shared" si="39"/>
        <v xml:space="preserve"> </v>
      </c>
    </row>
    <row r="627" spans="1:44" x14ac:dyDescent="0.2">
      <c r="A627" s="12" t="s">
        <v>678</v>
      </c>
      <c r="B627" s="12" t="s">
        <v>2828</v>
      </c>
      <c r="C627" t="s">
        <v>529</v>
      </c>
      <c r="D627" s="12" t="s">
        <v>178</v>
      </c>
      <c r="E627">
        <v>35</v>
      </c>
      <c r="F627">
        <v>0</v>
      </c>
      <c r="G627">
        <v>6</v>
      </c>
      <c r="H627">
        <v>-7</v>
      </c>
      <c r="I627">
        <v>10</v>
      </c>
      <c r="J627">
        <v>5</v>
      </c>
      <c r="K627">
        <v>0</v>
      </c>
      <c r="L627">
        <v>0</v>
      </c>
      <c r="M627" s="13">
        <f t="shared" si="36"/>
        <v>0</v>
      </c>
      <c r="N627" s="14">
        <v>28.4</v>
      </c>
      <c r="O627" s="14">
        <v>33.200000000000003</v>
      </c>
      <c r="P627" s="14">
        <v>25.2</v>
      </c>
      <c r="Q627" s="21">
        <v>15.2</v>
      </c>
      <c r="R627" s="21">
        <v>1.5333333332999999</v>
      </c>
      <c r="S627" s="21">
        <v>3.1</v>
      </c>
      <c r="T627" s="21">
        <v>19.850000000000001</v>
      </c>
      <c r="W627" s="18" t="str">
        <f t="shared" si="37"/>
        <v xml:space="preserve"> </v>
      </c>
      <c r="Y627">
        <v>35</v>
      </c>
      <c r="Z627">
        <v>1</v>
      </c>
      <c r="AA627">
        <v>8</v>
      </c>
      <c r="AB627">
        <v>-5</v>
      </c>
      <c r="AC627">
        <v>20</v>
      </c>
      <c r="AD627">
        <v>10</v>
      </c>
      <c r="AE627">
        <v>0</v>
      </c>
      <c r="AF627">
        <v>0</v>
      </c>
      <c r="AG627" s="13">
        <f t="shared" si="38"/>
        <v>0</v>
      </c>
      <c r="AH627" s="14">
        <v>28</v>
      </c>
      <c r="AI627" s="14">
        <v>32.4</v>
      </c>
      <c r="AJ627" s="14">
        <v>25</v>
      </c>
      <c r="AK627" s="21">
        <v>14.35</v>
      </c>
      <c r="AL627" s="21">
        <v>1.1499999999999999</v>
      </c>
      <c r="AM627" s="21">
        <v>3.0666666667000002</v>
      </c>
      <c r="AN627" s="21">
        <v>18.583333333300001</v>
      </c>
      <c r="AQ627" s="18" t="str">
        <f t="shared" si="39"/>
        <v xml:space="preserve"> </v>
      </c>
    </row>
    <row r="628" spans="1:44" x14ac:dyDescent="0.2">
      <c r="A628" s="12" t="s">
        <v>823</v>
      </c>
      <c r="B628" s="12" t="s">
        <v>2832</v>
      </c>
      <c r="C628" t="s">
        <v>265</v>
      </c>
      <c r="D628" s="12" t="s">
        <v>178</v>
      </c>
      <c r="E628">
        <v>40</v>
      </c>
      <c r="F628">
        <v>4</v>
      </c>
      <c r="G628">
        <v>27</v>
      </c>
      <c r="H628">
        <v>18</v>
      </c>
      <c r="I628">
        <v>28</v>
      </c>
      <c r="J628">
        <v>10</v>
      </c>
      <c r="K628">
        <v>0</v>
      </c>
      <c r="L628">
        <v>0</v>
      </c>
      <c r="M628" s="13">
        <f t="shared" si="36"/>
        <v>0</v>
      </c>
      <c r="N628" s="14">
        <v>29.6</v>
      </c>
      <c r="O628" s="14">
        <v>33.799999999999997</v>
      </c>
      <c r="P628" s="14">
        <v>26.8</v>
      </c>
      <c r="Q628" s="21">
        <v>18.933333333299998</v>
      </c>
      <c r="R628" s="21">
        <v>3.1166666667</v>
      </c>
      <c r="S628" s="21">
        <v>3.1333333333</v>
      </c>
      <c r="T628" s="21">
        <v>25.2166666667</v>
      </c>
      <c r="W628" s="18" t="str">
        <f t="shared" si="37"/>
        <v xml:space="preserve"> </v>
      </c>
      <c r="Y628">
        <v>41</v>
      </c>
      <c r="Z628">
        <v>4</v>
      </c>
      <c r="AA628">
        <v>16</v>
      </c>
      <c r="AB628">
        <v>2</v>
      </c>
      <c r="AC628">
        <v>4</v>
      </c>
      <c r="AD628">
        <v>2</v>
      </c>
      <c r="AE628">
        <v>0</v>
      </c>
      <c r="AF628">
        <v>0</v>
      </c>
      <c r="AG628" s="13">
        <f t="shared" si="38"/>
        <v>0</v>
      </c>
      <c r="AH628" s="14">
        <v>29.4</v>
      </c>
      <c r="AI628" s="14">
        <v>33.4</v>
      </c>
      <c r="AJ628" s="14">
        <v>26.7</v>
      </c>
      <c r="AK628" s="21">
        <v>19.45</v>
      </c>
      <c r="AL628" s="21">
        <v>2.5</v>
      </c>
      <c r="AM628" s="21">
        <v>3.5333333332999999</v>
      </c>
      <c r="AN628" s="21">
        <v>25.483333333299999</v>
      </c>
      <c r="AQ628" s="18" t="str">
        <f t="shared" si="39"/>
        <v xml:space="preserve"> </v>
      </c>
    </row>
    <row r="629" spans="1:44" x14ac:dyDescent="0.2">
      <c r="A629" s="12" t="s">
        <v>2835</v>
      </c>
      <c r="B629" s="12" t="s">
        <v>2836</v>
      </c>
      <c r="C629" t="s">
        <v>131</v>
      </c>
      <c r="D629" s="12" t="s">
        <v>148</v>
      </c>
      <c r="E629">
        <v>4</v>
      </c>
      <c r="F629">
        <v>0</v>
      </c>
      <c r="G629">
        <v>2</v>
      </c>
      <c r="H629">
        <v>0</v>
      </c>
      <c r="I629">
        <v>15</v>
      </c>
      <c r="J629">
        <v>2</v>
      </c>
      <c r="K629">
        <v>0</v>
      </c>
      <c r="L629">
        <v>0</v>
      </c>
      <c r="M629" s="13">
        <f t="shared" si="36"/>
        <v>0</v>
      </c>
      <c r="N629" s="14">
        <v>26.1</v>
      </c>
      <c r="O629" s="14">
        <v>29.4</v>
      </c>
      <c r="P629" s="14">
        <v>23.7</v>
      </c>
      <c r="Q629" s="21">
        <v>9.6833333333000002</v>
      </c>
      <c r="R629" s="21">
        <v>0.05</v>
      </c>
      <c r="S629" s="21">
        <v>0</v>
      </c>
      <c r="T629" s="21">
        <v>9.7333333332999992</v>
      </c>
      <c r="W629" s="18" t="str">
        <f t="shared" si="37"/>
        <v xml:space="preserve"> </v>
      </c>
      <c r="Y629">
        <v>2</v>
      </c>
      <c r="Z629">
        <v>0</v>
      </c>
      <c r="AA629">
        <v>0</v>
      </c>
      <c r="AB629">
        <v>-1</v>
      </c>
      <c r="AC629">
        <v>0</v>
      </c>
      <c r="AD629">
        <v>0</v>
      </c>
      <c r="AE629">
        <v>0</v>
      </c>
      <c r="AF629">
        <v>0</v>
      </c>
      <c r="AG629" s="13">
        <f t="shared" si="38"/>
        <v>0</v>
      </c>
      <c r="AH629" s="14">
        <v>27.9</v>
      </c>
      <c r="AI629" s="14">
        <v>32.700000000000003</v>
      </c>
      <c r="AJ629" s="14">
        <v>24.7</v>
      </c>
      <c r="AK629" s="21">
        <v>9.4333333333000002</v>
      </c>
      <c r="AL629" s="21">
        <v>0</v>
      </c>
      <c r="AM629" s="21">
        <v>0</v>
      </c>
      <c r="AN629" s="21">
        <v>9.4333333333000002</v>
      </c>
      <c r="AQ629" s="18" t="str">
        <f t="shared" si="39"/>
        <v xml:space="preserve"> </v>
      </c>
    </row>
    <row r="630" spans="1:44" x14ac:dyDescent="0.2">
      <c r="A630" s="12" t="s">
        <v>510</v>
      </c>
      <c r="B630" s="12" t="s">
        <v>2839</v>
      </c>
      <c r="C630" s="12" t="s">
        <v>317</v>
      </c>
      <c r="D630" s="12" t="s">
        <v>170</v>
      </c>
      <c r="E630">
        <v>24</v>
      </c>
      <c r="F630">
        <v>8</v>
      </c>
      <c r="G630">
        <v>8</v>
      </c>
      <c r="H630">
        <v>6</v>
      </c>
      <c r="I630">
        <v>2</v>
      </c>
      <c r="J630">
        <v>1</v>
      </c>
      <c r="K630">
        <v>111</v>
      </c>
      <c r="L630">
        <v>119</v>
      </c>
      <c r="M630" s="13">
        <f t="shared" si="36"/>
        <v>0.4826086956521739</v>
      </c>
      <c r="N630" s="14">
        <v>27.7</v>
      </c>
      <c r="O630" s="14">
        <v>32.799999999999997</v>
      </c>
      <c r="P630" s="14">
        <v>24.2</v>
      </c>
      <c r="Q630" s="21">
        <v>11.2166666667</v>
      </c>
      <c r="R630" s="21">
        <v>1.8666666667</v>
      </c>
      <c r="S630" s="21">
        <v>0</v>
      </c>
      <c r="T630" s="21">
        <v>13.083333333300001</v>
      </c>
      <c r="U630">
        <v>3</v>
      </c>
      <c r="V630">
        <v>2</v>
      </c>
      <c r="W630" s="18">
        <f t="shared" si="37"/>
        <v>0.66666666666666663</v>
      </c>
      <c r="X630">
        <v>2</v>
      </c>
      <c r="Y630">
        <v>25</v>
      </c>
      <c r="Z630">
        <v>5</v>
      </c>
      <c r="AA630">
        <v>4</v>
      </c>
      <c r="AB630">
        <v>0</v>
      </c>
      <c r="AC630">
        <v>6</v>
      </c>
      <c r="AD630">
        <v>3</v>
      </c>
      <c r="AE630">
        <v>93</v>
      </c>
      <c r="AF630">
        <v>131</v>
      </c>
      <c r="AG630" s="13">
        <f t="shared" si="38"/>
        <v>0.41517857142857145</v>
      </c>
      <c r="AH630" s="14">
        <v>28.2</v>
      </c>
      <c r="AI630" s="14">
        <v>32.9</v>
      </c>
      <c r="AJ630" s="14">
        <v>25.1</v>
      </c>
      <c r="AK630" s="21">
        <v>11.75</v>
      </c>
      <c r="AL630" s="21">
        <v>1.0833333332999999</v>
      </c>
      <c r="AM630" s="21">
        <v>0</v>
      </c>
      <c r="AN630" s="21">
        <v>12.85</v>
      </c>
      <c r="AO630">
        <v>1</v>
      </c>
      <c r="AP630">
        <v>0</v>
      </c>
      <c r="AQ630" s="18">
        <f t="shared" si="39"/>
        <v>0</v>
      </c>
      <c r="AR630">
        <v>0</v>
      </c>
    </row>
    <row r="631" spans="1:44" x14ac:dyDescent="0.2">
      <c r="A631" s="12" t="s">
        <v>887</v>
      </c>
      <c r="B631" s="12" t="s">
        <v>2843</v>
      </c>
      <c r="C631" t="s">
        <v>343</v>
      </c>
      <c r="D631" s="12" t="s">
        <v>178</v>
      </c>
      <c r="E631">
        <v>2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 s="13">
        <f t="shared" si="36"/>
        <v>0</v>
      </c>
      <c r="N631" s="14">
        <v>26.5</v>
      </c>
      <c r="O631" s="14">
        <v>32.200000000000003</v>
      </c>
      <c r="P631" s="14">
        <v>22.8</v>
      </c>
      <c r="Q631" s="21">
        <v>11.766666666700001</v>
      </c>
      <c r="R631" s="21">
        <v>0.4</v>
      </c>
      <c r="S631" s="21">
        <v>0</v>
      </c>
      <c r="T631" s="21">
        <v>12.166666666699999</v>
      </c>
      <c r="W631" s="18" t="str">
        <f t="shared" si="37"/>
        <v xml:space="preserve"> 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13">
        <f t="shared" si="38"/>
        <v>0</v>
      </c>
      <c r="AH631" s="14">
        <v>0</v>
      </c>
      <c r="AI631" s="14">
        <v>0</v>
      </c>
      <c r="AJ631" s="14">
        <v>0</v>
      </c>
      <c r="AK631" s="21">
        <v>0</v>
      </c>
      <c r="AL631" s="21">
        <v>0</v>
      </c>
      <c r="AM631" s="21">
        <v>0</v>
      </c>
      <c r="AN631" s="21">
        <v>0</v>
      </c>
      <c r="AQ631" s="18" t="str">
        <f t="shared" si="39"/>
        <v xml:space="preserve"> </v>
      </c>
    </row>
    <row r="632" spans="1:44" x14ac:dyDescent="0.2">
      <c r="A632" s="12" t="s">
        <v>614</v>
      </c>
      <c r="B632" s="12" t="s">
        <v>2846</v>
      </c>
      <c r="C632" t="s">
        <v>131</v>
      </c>
      <c r="D632" s="12" t="s">
        <v>546</v>
      </c>
      <c r="E632">
        <v>8</v>
      </c>
      <c r="F632">
        <v>0</v>
      </c>
      <c r="G632">
        <v>0</v>
      </c>
      <c r="H632">
        <v>-2</v>
      </c>
      <c r="I632">
        <v>0</v>
      </c>
      <c r="J632">
        <v>0</v>
      </c>
      <c r="K632">
        <v>0</v>
      </c>
      <c r="L632">
        <v>1</v>
      </c>
      <c r="M632" s="13">
        <f t="shared" si="36"/>
        <v>0</v>
      </c>
      <c r="N632" s="14">
        <v>27.5</v>
      </c>
      <c r="O632" s="14">
        <v>31.4</v>
      </c>
      <c r="P632" s="14">
        <v>24.8</v>
      </c>
      <c r="Q632" s="21">
        <v>8.8666666667000005</v>
      </c>
      <c r="R632" s="21">
        <v>0</v>
      </c>
      <c r="S632" s="21">
        <v>0.05</v>
      </c>
      <c r="T632" s="21">
        <v>8.9499999999999993</v>
      </c>
      <c r="W632" s="18" t="str">
        <f t="shared" si="37"/>
        <v xml:space="preserve"> </v>
      </c>
      <c r="Y632">
        <v>2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 s="13">
        <f t="shared" si="38"/>
        <v>0.5</v>
      </c>
      <c r="AH632" s="14">
        <v>26.6</v>
      </c>
      <c r="AI632" s="14">
        <v>31.9</v>
      </c>
      <c r="AJ632" s="14">
        <v>23</v>
      </c>
      <c r="AK632" s="21">
        <v>8.9666666667000001</v>
      </c>
      <c r="AL632" s="21">
        <v>8.3333333300000006E-2</v>
      </c>
      <c r="AM632" s="21">
        <v>0</v>
      </c>
      <c r="AN632" s="21">
        <v>9.0500000000000007</v>
      </c>
      <c r="AQ632" s="18" t="str">
        <f t="shared" si="39"/>
        <v xml:space="preserve"> </v>
      </c>
    </row>
    <row r="633" spans="1:44" x14ac:dyDescent="0.2">
      <c r="A633" s="12" t="s">
        <v>1329</v>
      </c>
      <c r="B633" s="12" t="s">
        <v>2849</v>
      </c>
      <c r="C633" t="s">
        <v>367</v>
      </c>
      <c r="D633" s="12" t="s">
        <v>170</v>
      </c>
      <c r="E633">
        <v>41</v>
      </c>
      <c r="F633">
        <v>9</v>
      </c>
      <c r="G633">
        <v>15</v>
      </c>
      <c r="H633">
        <v>10</v>
      </c>
      <c r="I633">
        <v>24</v>
      </c>
      <c r="J633">
        <v>10</v>
      </c>
      <c r="K633">
        <v>421</v>
      </c>
      <c r="L633">
        <v>432</v>
      </c>
      <c r="M633" s="13">
        <f t="shared" si="36"/>
        <v>0.49355216881594371</v>
      </c>
      <c r="N633" s="14">
        <v>29.7</v>
      </c>
      <c r="O633" s="14">
        <v>33.5</v>
      </c>
      <c r="P633" s="14">
        <v>27.1</v>
      </c>
      <c r="Q633" s="21">
        <v>14.9</v>
      </c>
      <c r="R633" s="21">
        <v>1.8833333333</v>
      </c>
      <c r="S633" s="21">
        <v>2.7</v>
      </c>
      <c r="T633" s="21">
        <v>19.516666666700001</v>
      </c>
      <c r="U633">
        <v>0</v>
      </c>
      <c r="V633">
        <v>0</v>
      </c>
      <c r="W633" s="18" t="str">
        <f t="shared" si="37"/>
        <v xml:space="preserve"> </v>
      </c>
      <c r="X633">
        <v>0</v>
      </c>
      <c r="Y633">
        <v>40</v>
      </c>
      <c r="Z633">
        <v>11</v>
      </c>
      <c r="AA633">
        <v>8</v>
      </c>
      <c r="AB633">
        <v>1</v>
      </c>
      <c r="AC633">
        <v>14</v>
      </c>
      <c r="AD633">
        <v>7</v>
      </c>
      <c r="AE633">
        <v>401</v>
      </c>
      <c r="AF633">
        <v>459</v>
      </c>
      <c r="AG633" s="13">
        <f t="shared" si="38"/>
        <v>0.46627906976744188</v>
      </c>
      <c r="AH633" s="14">
        <v>29.4</v>
      </c>
      <c r="AI633" s="14">
        <v>33.799999999999997</v>
      </c>
      <c r="AJ633" s="14">
        <v>26.4</v>
      </c>
      <c r="AK633" s="21">
        <v>14.85</v>
      </c>
      <c r="AL633" s="21">
        <v>1.9666666667000001</v>
      </c>
      <c r="AM633" s="21">
        <v>3.1833333333000002</v>
      </c>
      <c r="AN633" s="21">
        <v>20.016666666700001</v>
      </c>
      <c r="AO633">
        <v>2</v>
      </c>
      <c r="AP633">
        <v>0</v>
      </c>
      <c r="AQ633" s="18">
        <f t="shared" si="39"/>
        <v>0</v>
      </c>
      <c r="AR633">
        <v>0</v>
      </c>
    </row>
    <row r="634" spans="1:44" x14ac:dyDescent="0.2">
      <c r="A634" s="12" t="s">
        <v>1808</v>
      </c>
      <c r="B634" s="12" t="s">
        <v>2852</v>
      </c>
      <c r="C634" t="s">
        <v>265</v>
      </c>
      <c r="D634" s="12" t="s">
        <v>178</v>
      </c>
      <c r="E634">
        <v>38</v>
      </c>
      <c r="F634">
        <v>4</v>
      </c>
      <c r="G634">
        <v>2</v>
      </c>
      <c r="H634">
        <v>7</v>
      </c>
      <c r="I634">
        <v>50</v>
      </c>
      <c r="J634">
        <v>14</v>
      </c>
      <c r="K634">
        <v>0</v>
      </c>
      <c r="L634">
        <v>0</v>
      </c>
      <c r="M634" s="13">
        <f t="shared" si="36"/>
        <v>0</v>
      </c>
      <c r="N634" s="14">
        <v>27.7</v>
      </c>
      <c r="O634" s="14">
        <v>32.200000000000003</v>
      </c>
      <c r="P634" s="14">
        <v>24.5</v>
      </c>
      <c r="Q634" s="21">
        <v>15.25</v>
      </c>
      <c r="R634" s="21">
        <v>1.6666666699999999E-2</v>
      </c>
      <c r="S634" s="21">
        <v>2.15</v>
      </c>
      <c r="T634" s="21">
        <v>17.433333333299998</v>
      </c>
      <c r="W634" s="18" t="str">
        <f t="shared" si="37"/>
        <v xml:space="preserve"> </v>
      </c>
      <c r="Y634">
        <v>34</v>
      </c>
      <c r="Z634">
        <v>0</v>
      </c>
      <c r="AA634">
        <v>7</v>
      </c>
      <c r="AB634">
        <v>-4</v>
      </c>
      <c r="AC634">
        <v>21</v>
      </c>
      <c r="AD634">
        <v>9</v>
      </c>
      <c r="AE634">
        <v>0</v>
      </c>
      <c r="AF634">
        <v>0</v>
      </c>
      <c r="AG634" s="13">
        <f t="shared" si="38"/>
        <v>0</v>
      </c>
      <c r="AH634" s="14">
        <v>27.9</v>
      </c>
      <c r="AI634" s="14">
        <v>32.5</v>
      </c>
      <c r="AJ634" s="14">
        <v>24.8</v>
      </c>
      <c r="AK634" s="21">
        <v>14.8</v>
      </c>
      <c r="AL634" s="21">
        <v>0</v>
      </c>
      <c r="AM634" s="21">
        <v>2.4</v>
      </c>
      <c r="AN634" s="21">
        <v>17.2166666667</v>
      </c>
      <c r="AQ634" s="18" t="str">
        <f t="shared" si="39"/>
        <v xml:space="preserve"> </v>
      </c>
    </row>
    <row r="635" spans="1:44" x14ac:dyDescent="0.2">
      <c r="A635" s="12" t="s">
        <v>160</v>
      </c>
      <c r="B635" s="12" t="s">
        <v>2856</v>
      </c>
      <c r="C635" t="s">
        <v>305</v>
      </c>
      <c r="D635" s="12" t="s">
        <v>229</v>
      </c>
      <c r="E635">
        <v>41</v>
      </c>
      <c r="F635">
        <v>17</v>
      </c>
      <c r="G635">
        <v>14</v>
      </c>
      <c r="H635">
        <v>2</v>
      </c>
      <c r="I635">
        <v>8</v>
      </c>
      <c r="J635">
        <v>4</v>
      </c>
      <c r="K635">
        <v>48</v>
      </c>
      <c r="L635">
        <v>32</v>
      </c>
      <c r="M635" s="13">
        <f t="shared" si="36"/>
        <v>0.6</v>
      </c>
      <c r="N635" s="14">
        <v>28.6</v>
      </c>
      <c r="O635" s="14">
        <v>33.5</v>
      </c>
      <c r="P635" s="14">
        <v>25.3</v>
      </c>
      <c r="Q635" s="21">
        <v>14.5666666667</v>
      </c>
      <c r="R635" s="21">
        <v>3.6</v>
      </c>
      <c r="S635" s="21">
        <v>0.1</v>
      </c>
      <c r="T635" s="21">
        <v>18.2833333333</v>
      </c>
      <c r="U635">
        <v>5</v>
      </c>
      <c r="V635">
        <v>2</v>
      </c>
      <c r="W635" s="18">
        <f t="shared" si="37"/>
        <v>0.4</v>
      </c>
      <c r="X635">
        <v>1</v>
      </c>
      <c r="Y635">
        <v>41</v>
      </c>
      <c r="Z635">
        <v>13</v>
      </c>
      <c r="AA635">
        <v>16</v>
      </c>
      <c r="AB635">
        <v>1</v>
      </c>
      <c r="AC635">
        <v>8</v>
      </c>
      <c r="AD635">
        <v>4</v>
      </c>
      <c r="AE635">
        <v>39</v>
      </c>
      <c r="AF635">
        <v>40</v>
      </c>
      <c r="AG635" s="13">
        <f t="shared" si="38"/>
        <v>0.49367088607594939</v>
      </c>
      <c r="AH635" s="14">
        <v>29.3</v>
      </c>
      <c r="AI635" s="14">
        <v>33.799999999999997</v>
      </c>
      <c r="AJ635" s="14">
        <v>26.2</v>
      </c>
      <c r="AK635" s="21">
        <v>15.55</v>
      </c>
      <c r="AL635" s="21">
        <v>3.2666666666999999</v>
      </c>
      <c r="AM635" s="21">
        <v>0.05</v>
      </c>
      <c r="AN635" s="21">
        <v>18.883333333300001</v>
      </c>
      <c r="AO635">
        <v>7</v>
      </c>
      <c r="AP635">
        <v>1</v>
      </c>
      <c r="AQ635" s="18">
        <f t="shared" si="39"/>
        <v>0.14285714285714285</v>
      </c>
      <c r="AR635">
        <v>0</v>
      </c>
    </row>
    <row r="636" spans="1:44" x14ac:dyDescent="0.2">
      <c r="A636" s="12" t="s">
        <v>678</v>
      </c>
      <c r="B636" s="12" t="s">
        <v>2859</v>
      </c>
      <c r="C636" t="s">
        <v>265</v>
      </c>
      <c r="D636" s="12" t="s">
        <v>123</v>
      </c>
      <c r="E636">
        <v>9</v>
      </c>
      <c r="F636">
        <v>0</v>
      </c>
      <c r="G636">
        <v>1</v>
      </c>
      <c r="H636">
        <v>-1</v>
      </c>
      <c r="I636">
        <v>0</v>
      </c>
      <c r="J636">
        <v>0</v>
      </c>
      <c r="K636">
        <v>1</v>
      </c>
      <c r="L636">
        <v>3</v>
      </c>
      <c r="M636" s="13">
        <f t="shared" si="36"/>
        <v>0.25</v>
      </c>
      <c r="N636" s="14">
        <v>27.6</v>
      </c>
      <c r="O636" s="14">
        <v>31.7</v>
      </c>
      <c r="P636" s="14">
        <v>24.8</v>
      </c>
      <c r="Q636" s="21">
        <v>9.7833333332999999</v>
      </c>
      <c r="R636" s="21">
        <v>3.3333333300000004E-2</v>
      </c>
      <c r="S636" s="21">
        <v>0.45</v>
      </c>
      <c r="T636" s="21">
        <v>10.266666666700001</v>
      </c>
      <c r="W636" s="18" t="str">
        <f t="shared" si="37"/>
        <v xml:space="preserve"> </v>
      </c>
      <c r="Y636">
        <v>13</v>
      </c>
      <c r="Z636">
        <v>0</v>
      </c>
      <c r="AA636">
        <v>0</v>
      </c>
      <c r="AB636">
        <v>-2</v>
      </c>
      <c r="AC636">
        <v>0</v>
      </c>
      <c r="AD636">
        <v>0</v>
      </c>
      <c r="AE636">
        <v>2</v>
      </c>
      <c r="AF636">
        <v>4</v>
      </c>
      <c r="AG636" s="13">
        <f t="shared" si="38"/>
        <v>0.33333333333333331</v>
      </c>
      <c r="AH636" s="14">
        <v>27.7</v>
      </c>
      <c r="AI636" s="14">
        <v>31.9</v>
      </c>
      <c r="AJ636" s="14">
        <v>24.9</v>
      </c>
      <c r="AK636" s="21">
        <v>9.9333333333000002</v>
      </c>
      <c r="AL636" s="21">
        <v>3.3333333300000004E-2</v>
      </c>
      <c r="AM636" s="21">
        <v>0.46666666670000001</v>
      </c>
      <c r="AN636" s="21">
        <v>10.4333333333</v>
      </c>
      <c r="AQ636" s="18" t="str">
        <f t="shared" si="39"/>
        <v xml:space="preserve"> </v>
      </c>
    </row>
    <row r="637" spans="1:44" x14ac:dyDescent="0.2">
      <c r="A637" s="12" t="s">
        <v>447</v>
      </c>
      <c r="B637" s="12" t="s">
        <v>2859</v>
      </c>
      <c r="C637" t="s">
        <v>139</v>
      </c>
      <c r="D637" s="12" t="s">
        <v>170</v>
      </c>
      <c r="E637">
        <v>8</v>
      </c>
      <c r="F637">
        <v>0</v>
      </c>
      <c r="G637">
        <v>1</v>
      </c>
      <c r="H637">
        <v>-1</v>
      </c>
      <c r="I637">
        <v>2</v>
      </c>
      <c r="J637">
        <v>1</v>
      </c>
      <c r="K637">
        <v>11</v>
      </c>
      <c r="L637">
        <v>19</v>
      </c>
      <c r="M637" s="13">
        <f t="shared" si="36"/>
        <v>0.36666666666666664</v>
      </c>
      <c r="N637" s="14">
        <v>27</v>
      </c>
      <c r="O637" s="14">
        <v>32</v>
      </c>
      <c r="P637" s="14">
        <v>23.6</v>
      </c>
      <c r="Q637" s="21">
        <v>10.016666666700001</v>
      </c>
      <c r="R637" s="21">
        <v>6.6666666700000002E-2</v>
      </c>
      <c r="S637" s="21">
        <v>1.25</v>
      </c>
      <c r="T637" s="21">
        <v>11.35</v>
      </c>
      <c r="W637" s="18" t="str">
        <f t="shared" si="37"/>
        <v xml:space="preserve"> </v>
      </c>
      <c r="Y637">
        <v>4</v>
      </c>
      <c r="Z637">
        <v>0</v>
      </c>
      <c r="AA637">
        <v>0</v>
      </c>
      <c r="AB637">
        <v>-4</v>
      </c>
      <c r="AC637">
        <v>0</v>
      </c>
      <c r="AD637">
        <v>0</v>
      </c>
      <c r="AE637">
        <v>7</v>
      </c>
      <c r="AF637">
        <v>16</v>
      </c>
      <c r="AG637" s="13">
        <f t="shared" si="38"/>
        <v>0.30434782608695654</v>
      </c>
      <c r="AH637" s="14">
        <v>28</v>
      </c>
      <c r="AI637" s="14">
        <v>32.1</v>
      </c>
      <c r="AJ637" s="14">
        <v>25.3</v>
      </c>
      <c r="AK637" s="21">
        <v>10.766666666700001</v>
      </c>
      <c r="AL637" s="21">
        <v>0</v>
      </c>
      <c r="AM637" s="21">
        <v>1.3833333333</v>
      </c>
      <c r="AN637" s="21">
        <v>12.15</v>
      </c>
      <c r="AQ637" s="18" t="str">
        <f t="shared" si="39"/>
        <v xml:space="preserve"> </v>
      </c>
    </row>
    <row r="638" spans="1:44" x14ac:dyDescent="0.2">
      <c r="A638" s="12" t="s">
        <v>458</v>
      </c>
      <c r="B638" s="12" t="s">
        <v>2864</v>
      </c>
      <c r="C638" t="s">
        <v>169</v>
      </c>
      <c r="D638" s="12" t="s">
        <v>178</v>
      </c>
      <c r="E638">
        <v>9</v>
      </c>
      <c r="F638">
        <v>0</v>
      </c>
      <c r="G638">
        <v>2</v>
      </c>
      <c r="H638">
        <v>3</v>
      </c>
      <c r="I638">
        <v>4</v>
      </c>
      <c r="J638">
        <v>2</v>
      </c>
      <c r="K638">
        <v>0</v>
      </c>
      <c r="L638">
        <v>0</v>
      </c>
      <c r="M638" s="13">
        <f t="shared" si="36"/>
        <v>0</v>
      </c>
      <c r="N638" s="14">
        <v>27.1</v>
      </c>
      <c r="O638" s="14">
        <v>32.5</v>
      </c>
      <c r="P638" s="14">
        <v>23.4</v>
      </c>
      <c r="Q638" s="21">
        <v>14.583333333300001</v>
      </c>
      <c r="R638" s="21">
        <v>0.68333333330000001</v>
      </c>
      <c r="S638" s="21">
        <v>0.30000000000000004</v>
      </c>
      <c r="T638" s="21">
        <v>15.583333333300001</v>
      </c>
      <c r="W638" s="18" t="str">
        <f t="shared" si="37"/>
        <v xml:space="preserve"> </v>
      </c>
      <c r="Y638">
        <v>11</v>
      </c>
      <c r="Z638">
        <v>1</v>
      </c>
      <c r="AA638">
        <v>0</v>
      </c>
      <c r="AB638">
        <v>-2</v>
      </c>
      <c r="AC638">
        <v>4</v>
      </c>
      <c r="AD638">
        <v>2</v>
      </c>
      <c r="AE638">
        <v>0</v>
      </c>
      <c r="AF638">
        <v>0</v>
      </c>
      <c r="AG638" s="13">
        <f t="shared" si="38"/>
        <v>0</v>
      </c>
      <c r="AH638" s="14">
        <v>27.6</v>
      </c>
      <c r="AI638" s="14">
        <v>32.6</v>
      </c>
      <c r="AJ638" s="14">
        <v>24.3</v>
      </c>
      <c r="AK638" s="21">
        <v>15.483333333299999</v>
      </c>
      <c r="AL638" s="21">
        <v>0.7</v>
      </c>
      <c r="AM638" s="21">
        <v>0.38333333330000002</v>
      </c>
      <c r="AN638" s="21">
        <v>16.566666666700002</v>
      </c>
      <c r="AQ638" s="18" t="str">
        <f t="shared" si="39"/>
        <v xml:space="preserve"> </v>
      </c>
    </row>
    <row r="639" spans="1:44" x14ac:dyDescent="0.2">
      <c r="A639" s="12" t="s">
        <v>2807</v>
      </c>
      <c r="B639" s="12" t="s">
        <v>2868</v>
      </c>
      <c r="C639" s="12" t="s">
        <v>338</v>
      </c>
      <c r="D639" s="12" t="s">
        <v>178</v>
      </c>
      <c r="E639">
        <v>12</v>
      </c>
      <c r="F639">
        <v>0</v>
      </c>
      <c r="G639">
        <v>5</v>
      </c>
      <c r="H639">
        <v>1</v>
      </c>
      <c r="I639">
        <v>6</v>
      </c>
      <c r="J639">
        <v>3</v>
      </c>
      <c r="K639">
        <v>0</v>
      </c>
      <c r="L639">
        <v>0</v>
      </c>
      <c r="M639" s="13">
        <f t="shared" si="36"/>
        <v>0</v>
      </c>
      <c r="N639" s="14">
        <v>27.8</v>
      </c>
      <c r="O639" s="14">
        <v>33.1</v>
      </c>
      <c r="P639" s="14">
        <v>24.3</v>
      </c>
      <c r="Q639" s="21">
        <v>12.4</v>
      </c>
      <c r="R639" s="21">
        <v>0.96666666670000001</v>
      </c>
      <c r="S639" s="21">
        <v>1.65</v>
      </c>
      <c r="T639" s="21">
        <v>15.0333333333</v>
      </c>
      <c r="W639" s="18" t="str">
        <f t="shared" si="37"/>
        <v xml:space="preserve"> </v>
      </c>
      <c r="Y639">
        <v>7</v>
      </c>
      <c r="Z639">
        <v>0</v>
      </c>
      <c r="AA639">
        <v>0</v>
      </c>
      <c r="AB639">
        <v>-2</v>
      </c>
      <c r="AC639">
        <v>15</v>
      </c>
      <c r="AD639">
        <v>2</v>
      </c>
      <c r="AE639">
        <v>0</v>
      </c>
      <c r="AF639">
        <v>0</v>
      </c>
      <c r="AG639" s="13">
        <f t="shared" si="38"/>
        <v>0</v>
      </c>
      <c r="AH639" s="14">
        <v>28</v>
      </c>
      <c r="AI639" s="14">
        <v>33.700000000000003</v>
      </c>
      <c r="AJ639" s="14">
        <v>24.2</v>
      </c>
      <c r="AK639" s="21">
        <v>10.8166666667</v>
      </c>
      <c r="AL639" s="21">
        <v>0.30000000000000004</v>
      </c>
      <c r="AM639" s="21">
        <v>0.45</v>
      </c>
      <c r="AN639" s="21">
        <v>11.583333333300001</v>
      </c>
      <c r="AQ639" s="18" t="str">
        <f t="shared" si="39"/>
        <v xml:space="preserve"> </v>
      </c>
    </row>
    <row r="640" spans="1:44" x14ac:dyDescent="0.2">
      <c r="A640" s="12" t="s">
        <v>408</v>
      </c>
      <c r="B640" s="12" t="s">
        <v>2872</v>
      </c>
      <c r="C640" t="s">
        <v>199</v>
      </c>
      <c r="D640" s="12" t="s">
        <v>123</v>
      </c>
      <c r="E640">
        <v>39</v>
      </c>
      <c r="F640">
        <v>5</v>
      </c>
      <c r="G640">
        <v>13</v>
      </c>
      <c r="H640">
        <v>5</v>
      </c>
      <c r="I640">
        <v>18</v>
      </c>
      <c r="J640">
        <v>9</v>
      </c>
      <c r="K640">
        <v>12</v>
      </c>
      <c r="L640">
        <v>10</v>
      </c>
      <c r="M640" s="13">
        <f t="shared" si="36"/>
        <v>0.54545454545454541</v>
      </c>
      <c r="N640" s="14">
        <v>27.9</v>
      </c>
      <c r="O640" s="14">
        <v>32.5</v>
      </c>
      <c r="P640" s="14">
        <v>24.8</v>
      </c>
      <c r="Q640" s="21">
        <v>11.4333333333</v>
      </c>
      <c r="R640" s="21">
        <v>2.0499999999999998</v>
      </c>
      <c r="S640" s="21">
        <v>0</v>
      </c>
      <c r="T640" s="21">
        <v>13.5</v>
      </c>
      <c r="U640">
        <v>2</v>
      </c>
      <c r="V640">
        <v>1</v>
      </c>
      <c r="W640" s="18">
        <f t="shared" si="37"/>
        <v>0.5</v>
      </c>
      <c r="X640">
        <v>1</v>
      </c>
      <c r="Y640">
        <v>41</v>
      </c>
      <c r="Z640">
        <v>10</v>
      </c>
      <c r="AA640">
        <v>8</v>
      </c>
      <c r="AB640">
        <v>5</v>
      </c>
      <c r="AC640">
        <v>38</v>
      </c>
      <c r="AD640">
        <v>12</v>
      </c>
      <c r="AE640">
        <v>8</v>
      </c>
      <c r="AF640">
        <v>9</v>
      </c>
      <c r="AG640" s="13">
        <f t="shared" si="38"/>
        <v>0.47058823529411764</v>
      </c>
      <c r="AH640" s="14">
        <v>28.4</v>
      </c>
      <c r="AI640" s="14">
        <v>32.299999999999997</v>
      </c>
      <c r="AJ640" s="14">
        <v>25.8</v>
      </c>
      <c r="AK640" s="21">
        <v>11.516666666700001</v>
      </c>
      <c r="AL640" s="21">
        <v>1.8333333333000001</v>
      </c>
      <c r="AM640" s="21">
        <v>0</v>
      </c>
      <c r="AN640" s="21">
        <v>13.3666666667</v>
      </c>
      <c r="AO640">
        <v>1</v>
      </c>
      <c r="AP640">
        <v>0</v>
      </c>
      <c r="AQ640" s="18">
        <f t="shared" si="39"/>
        <v>0</v>
      </c>
      <c r="AR640">
        <v>0</v>
      </c>
    </row>
    <row r="641" spans="1:44" x14ac:dyDescent="0.2">
      <c r="A641" s="12" t="s">
        <v>2875</v>
      </c>
      <c r="B641" s="12" t="s">
        <v>2876</v>
      </c>
      <c r="C641" t="s">
        <v>199</v>
      </c>
      <c r="D641" s="12" t="s">
        <v>170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s="13">
        <f t="shared" si="36"/>
        <v>0</v>
      </c>
      <c r="N641" s="14">
        <v>0</v>
      </c>
      <c r="O641" s="14">
        <v>0</v>
      </c>
      <c r="P641" s="14">
        <v>0</v>
      </c>
      <c r="Q641" s="21">
        <v>0</v>
      </c>
      <c r="R641" s="21">
        <v>0</v>
      </c>
      <c r="S641" s="21">
        <v>0</v>
      </c>
      <c r="T641" s="21">
        <v>0</v>
      </c>
      <c r="W641" s="18" t="str">
        <f t="shared" si="37"/>
        <v xml:space="preserve"> </v>
      </c>
      <c r="Y641">
        <v>1</v>
      </c>
      <c r="Z641">
        <v>0</v>
      </c>
      <c r="AA641">
        <v>0</v>
      </c>
      <c r="AB641">
        <v>-2</v>
      </c>
      <c r="AC641">
        <v>0</v>
      </c>
      <c r="AD641">
        <v>0</v>
      </c>
      <c r="AE641">
        <v>1</v>
      </c>
      <c r="AF641">
        <v>0</v>
      </c>
      <c r="AG641" s="13">
        <f t="shared" si="38"/>
        <v>1</v>
      </c>
      <c r="AH641" s="14">
        <v>27.9</v>
      </c>
      <c r="AI641" s="14">
        <v>33.799999999999997</v>
      </c>
      <c r="AJ641" s="14">
        <v>24</v>
      </c>
      <c r="AK641" s="21">
        <v>7.5333333332999999</v>
      </c>
      <c r="AL641" s="21">
        <v>0</v>
      </c>
      <c r="AM641" s="21">
        <v>1.0166666666999999</v>
      </c>
      <c r="AN641" s="21">
        <v>8.5500000000000007</v>
      </c>
      <c r="AQ641" s="18" t="str">
        <f t="shared" si="39"/>
        <v xml:space="preserve"> </v>
      </c>
    </row>
    <row r="642" spans="1:44" x14ac:dyDescent="0.2">
      <c r="A642" s="12" t="s">
        <v>1626</v>
      </c>
      <c r="B642" s="12" t="s">
        <v>2880</v>
      </c>
      <c r="C642" t="s">
        <v>305</v>
      </c>
      <c r="D642" s="12" t="s">
        <v>178</v>
      </c>
      <c r="E642">
        <v>26</v>
      </c>
      <c r="F642">
        <v>2</v>
      </c>
      <c r="G642">
        <v>3</v>
      </c>
      <c r="H642">
        <v>4</v>
      </c>
      <c r="I642">
        <v>26</v>
      </c>
      <c r="J642">
        <v>6</v>
      </c>
      <c r="K642">
        <v>0</v>
      </c>
      <c r="L642">
        <v>0</v>
      </c>
      <c r="M642" s="13">
        <f t="shared" ref="M642:M705" si="40">K642/MAX(1,K642+L642)</f>
        <v>0</v>
      </c>
      <c r="N642" s="14">
        <v>27.3</v>
      </c>
      <c r="O642" s="14">
        <v>32</v>
      </c>
      <c r="P642" s="14">
        <v>24.2</v>
      </c>
      <c r="Q642" s="21">
        <v>13.25</v>
      </c>
      <c r="R642" s="21">
        <v>1.6666666699999999E-2</v>
      </c>
      <c r="S642" s="21">
        <v>1.5</v>
      </c>
      <c r="T642" s="21">
        <v>14.7833333333</v>
      </c>
      <c r="W642" s="18" t="str">
        <f t="shared" ref="W642:W705" si="41">IF(U642&gt;0,V642/U642," ")</f>
        <v xml:space="preserve"> </v>
      </c>
      <c r="Y642">
        <v>27</v>
      </c>
      <c r="Z642">
        <v>0</v>
      </c>
      <c r="AA642">
        <v>3</v>
      </c>
      <c r="AB642">
        <v>-2</v>
      </c>
      <c r="AC642">
        <v>32</v>
      </c>
      <c r="AD642">
        <v>9</v>
      </c>
      <c r="AE642">
        <v>0</v>
      </c>
      <c r="AF642">
        <v>0</v>
      </c>
      <c r="AG642" s="13">
        <f t="shared" ref="AG642:AG705" si="42">AE642/MAX(1,AE642+AF642)</f>
        <v>0</v>
      </c>
      <c r="AH642" s="14">
        <v>28</v>
      </c>
      <c r="AI642" s="14">
        <v>32.6</v>
      </c>
      <c r="AJ642" s="14">
        <v>24.9</v>
      </c>
      <c r="AK642" s="21">
        <v>12.5333333333</v>
      </c>
      <c r="AL642" s="21">
        <v>1.6666666699999999E-2</v>
      </c>
      <c r="AM642" s="21">
        <v>1.7166666667000001</v>
      </c>
      <c r="AN642" s="21">
        <v>14.266666666700001</v>
      </c>
      <c r="AQ642" s="18" t="str">
        <f t="shared" ref="AQ642:AQ705" si="43">IF(AO642&gt;0,AP642/AO642," ")</f>
        <v xml:space="preserve"> </v>
      </c>
    </row>
    <row r="643" spans="1:44" x14ac:dyDescent="0.2">
      <c r="A643" s="12" t="s">
        <v>2884</v>
      </c>
      <c r="B643" s="12" t="s">
        <v>2885</v>
      </c>
      <c r="C643" t="s">
        <v>223</v>
      </c>
      <c r="D643" s="12" t="s">
        <v>178</v>
      </c>
      <c r="E643">
        <v>29</v>
      </c>
      <c r="F643">
        <v>0</v>
      </c>
      <c r="G643">
        <v>3</v>
      </c>
      <c r="H643">
        <v>-6</v>
      </c>
      <c r="I643">
        <v>14</v>
      </c>
      <c r="J643">
        <v>4</v>
      </c>
      <c r="K643">
        <v>0</v>
      </c>
      <c r="L643">
        <v>0</v>
      </c>
      <c r="M643" s="13">
        <f t="shared" si="40"/>
        <v>0</v>
      </c>
      <c r="N643" s="14">
        <v>28</v>
      </c>
      <c r="O643" s="14">
        <v>32.299999999999997</v>
      </c>
      <c r="P643" s="14">
        <v>25.1</v>
      </c>
      <c r="Q643" s="21">
        <v>15.35</v>
      </c>
      <c r="R643" s="21">
        <v>3.3333333300000004E-2</v>
      </c>
      <c r="S643" s="21">
        <v>1.7833333332999999</v>
      </c>
      <c r="T643" s="21">
        <v>17.183333333299998</v>
      </c>
      <c r="W643" s="18" t="str">
        <f t="shared" si="41"/>
        <v xml:space="preserve"> </v>
      </c>
      <c r="Y643">
        <v>20</v>
      </c>
      <c r="Z643">
        <v>2</v>
      </c>
      <c r="AA643">
        <v>1</v>
      </c>
      <c r="AB643">
        <v>-1</v>
      </c>
      <c r="AC643">
        <v>23</v>
      </c>
      <c r="AD643">
        <v>7</v>
      </c>
      <c r="AE643">
        <v>0</v>
      </c>
      <c r="AF643">
        <v>1</v>
      </c>
      <c r="AG643" s="13">
        <f t="shared" si="42"/>
        <v>0</v>
      </c>
      <c r="AH643" s="14">
        <v>28.8</v>
      </c>
      <c r="AI643" s="14">
        <v>33</v>
      </c>
      <c r="AJ643" s="14">
        <v>25.9</v>
      </c>
      <c r="AK643" s="21">
        <v>15.8</v>
      </c>
      <c r="AL643" s="21">
        <v>0.1166666667</v>
      </c>
      <c r="AM643" s="21">
        <v>1.2833333332999999</v>
      </c>
      <c r="AN643" s="21">
        <v>17.2166666667</v>
      </c>
      <c r="AQ643" s="18" t="str">
        <f t="shared" si="43"/>
        <v xml:space="preserve"> </v>
      </c>
    </row>
    <row r="644" spans="1:44" x14ac:dyDescent="0.2">
      <c r="A644" s="12" t="s">
        <v>510</v>
      </c>
      <c r="B644" s="12" t="s">
        <v>2889</v>
      </c>
      <c r="C644" t="s">
        <v>367</v>
      </c>
      <c r="D644" s="12" t="s">
        <v>123</v>
      </c>
      <c r="E644">
        <v>27</v>
      </c>
      <c r="F644">
        <v>3</v>
      </c>
      <c r="G644">
        <v>5</v>
      </c>
      <c r="H644">
        <v>2</v>
      </c>
      <c r="I644">
        <v>77</v>
      </c>
      <c r="J644">
        <v>20</v>
      </c>
      <c r="K644">
        <v>35</v>
      </c>
      <c r="L644">
        <v>33</v>
      </c>
      <c r="M644" s="13">
        <f t="shared" si="40"/>
        <v>0.51470588235294112</v>
      </c>
      <c r="N644" s="14">
        <v>27.8</v>
      </c>
      <c r="O644" s="14">
        <v>32.700000000000003</v>
      </c>
      <c r="P644" s="14">
        <v>24.5</v>
      </c>
      <c r="Q644" s="21">
        <v>10.666666666699999</v>
      </c>
      <c r="R644" s="21">
        <v>0.1</v>
      </c>
      <c r="S644" s="21">
        <v>1.8</v>
      </c>
      <c r="T644" s="21">
        <v>12.5666666667</v>
      </c>
      <c r="W644" s="18" t="str">
        <f t="shared" si="41"/>
        <v xml:space="preserve"> </v>
      </c>
      <c r="Y644">
        <v>25</v>
      </c>
      <c r="Z644">
        <v>3</v>
      </c>
      <c r="AA644">
        <v>2</v>
      </c>
      <c r="AB644">
        <v>-3</v>
      </c>
      <c r="AC644">
        <v>44</v>
      </c>
      <c r="AD644">
        <v>12</v>
      </c>
      <c r="AE644">
        <v>30</v>
      </c>
      <c r="AF644">
        <v>27</v>
      </c>
      <c r="AG644" s="13">
        <f t="shared" si="42"/>
        <v>0.52631578947368418</v>
      </c>
      <c r="AH644" s="14">
        <v>27.8</v>
      </c>
      <c r="AI644" s="14">
        <v>31.9</v>
      </c>
      <c r="AJ644" s="14">
        <v>25.1</v>
      </c>
      <c r="AK644" s="21">
        <v>11.1333333333</v>
      </c>
      <c r="AL644" s="21">
        <v>0.2333333333</v>
      </c>
      <c r="AM644" s="21">
        <v>1.7000000000000002</v>
      </c>
      <c r="AN644" s="21">
        <v>13.083333333300001</v>
      </c>
      <c r="AQ644" s="18" t="str">
        <f t="shared" si="43"/>
        <v xml:space="preserve"> </v>
      </c>
    </row>
    <row r="645" spans="1:44" x14ac:dyDescent="0.2">
      <c r="A645" s="12" t="s">
        <v>2892</v>
      </c>
      <c r="B645" s="12" t="s">
        <v>2893</v>
      </c>
      <c r="C645" t="s">
        <v>122</v>
      </c>
      <c r="D645" s="12" t="s">
        <v>113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3">
        <f t="shared" si="40"/>
        <v>0</v>
      </c>
      <c r="N645" s="14">
        <v>27.2</v>
      </c>
      <c r="O645" s="14">
        <v>32.4</v>
      </c>
      <c r="P645" s="14">
        <v>23.6</v>
      </c>
      <c r="Q645" s="21">
        <v>5.4166666667000003</v>
      </c>
      <c r="R645" s="21">
        <v>1.6333333333</v>
      </c>
      <c r="S645" s="21">
        <v>0</v>
      </c>
      <c r="T645" s="21">
        <v>7.05</v>
      </c>
      <c r="W645" s="18" t="str">
        <f t="shared" si="41"/>
        <v xml:space="preserve"> </v>
      </c>
      <c r="Y645">
        <v>1</v>
      </c>
      <c r="Z645">
        <v>0</v>
      </c>
      <c r="AA645">
        <v>0</v>
      </c>
      <c r="AB645">
        <v>0</v>
      </c>
      <c r="AC645">
        <v>2</v>
      </c>
      <c r="AD645">
        <v>1</v>
      </c>
      <c r="AE645">
        <v>0</v>
      </c>
      <c r="AF645">
        <v>0</v>
      </c>
      <c r="AG645" s="13">
        <f t="shared" si="42"/>
        <v>0</v>
      </c>
      <c r="AH645" s="14">
        <v>27.3</v>
      </c>
      <c r="AI645" s="14">
        <v>30.3</v>
      </c>
      <c r="AJ645" s="14">
        <v>25.2</v>
      </c>
      <c r="AK645" s="21">
        <v>5.1166666666999996</v>
      </c>
      <c r="AL645" s="21">
        <v>3.1666666666999999</v>
      </c>
      <c r="AM645" s="21">
        <v>0</v>
      </c>
      <c r="AN645" s="21">
        <v>8.2833333332999999</v>
      </c>
      <c r="AQ645" s="18" t="str">
        <f t="shared" si="43"/>
        <v xml:space="preserve"> </v>
      </c>
    </row>
    <row r="646" spans="1:44" x14ac:dyDescent="0.2">
      <c r="A646" s="12" t="s">
        <v>2896</v>
      </c>
      <c r="B646" s="12" t="s">
        <v>2897</v>
      </c>
      <c r="C646" t="s">
        <v>271</v>
      </c>
      <c r="D646" s="12" t="s">
        <v>546</v>
      </c>
      <c r="E646">
        <v>40</v>
      </c>
      <c r="F646">
        <v>5</v>
      </c>
      <c r="G646">
        <v>13</v>
      </c>
      <c r="H646">
        <v>-7</v>
      </c>
      <c r="I646">
        <v>12</v>
      </c>
      <c r="J646">
        <v>6</v>
      </c>
      <c r="K646">
        <v>4</v>
      </c>
      <c r="L646">
        <v>9</v>
      </c>
      <c r="M646" s="13">
        <f t="shared" si="40"/>
        <v>0.30769230769230771</v>
      </c>
      <c r="N646" s="14">
        <v>28.7</v>
      </c>
      <c r="O646" s="14">
        <v>33.4</v>
      </c>
      <c r="P646" s="14">
        <v>25.6</v>
      </c>
      <c r="Q646" s="21">
        <v>12.85</v>
      </c>
      <c r="R646" s="21">
        <v>2.7833333332999999</v>
      </c>
      <c r="S646" s="21">
        <v>1.6666666699999999E-2</v>
      </c>
      <c r="T646" s="21">
        <v>15.666666666699999</v>
      </c>
      <c r="U646">
        <v>4</v>
      </c>
      <c r="V646">
        <v>0</v>
      </c>
      <c r="W646" s="18">
        <f t="shared" si="41"/>
        <v>0</v>
      </c>
      <c r="X646">
        <v>0</v>
      </c>
      <c r="Y646">
        <v>41</v>
      </c>
      <c r="Z646">
        <v>7</v>
      </c>
      <c r="AA646">
        <v>17</v>
      </c>
      <c r="AB646">
        <v>4</v>
      </c>
      <c r="AC646">
        <v>2</v>
      </c>
      <c r="AD646">
        <v>1</v>
      </c>
      <c r="AE646">
        <v>0</v>
      </c>
      <c r="AF646">
        <v>3</v>
      </c>
      <c r="AG646" s="13">
        <f t="shared" si="42"/>
        <v>0</v>
      </c>
      <c r="AH646" s="14">
        <v>28.9</v>
      </c>
      <c r="AI646" s="14">
        <v>32.9</v>
      </c>
      <c r="AJ646" s="14">
        <v>26.1</v>
      </c>
      <c r="AK646" s="21">
        <v>13.9333333333</v>
      </c>
      <c r="AL646" s="21">
        <v>3.2666666666999999</v>
      </c>
      <c r="AM646" s="21">
        <v>1.6666666699999999E-2</v>
      </c>
      <c r="AN646" s="21">
        <v>17.233333333299999</v>
      </c>
      <c r="AO646">
        <v>2</v>
      </c>
      <c r="AP646">
        <v>1</v>
      </c>
      <c r="AQ646" s="18">
        <f t="shared" si="43"/>
        <v>0.5</v>
      </c>
      <c r="AR646">
        <v>0</v>
      </c>
    </row>
    <row r="647" spans="1:44" x14ac:dyDescent="0.2">
      <c r="A647" s="12" t="s">
        <v>371</v>
      </c>
      <c r="B647" s="12" t="s">
        <v>2900</v>
      </c>
      <c r="C647" s="12" t="s">
        <v>147</v>
      </c>
      <c r="D647" s="12" t="s">
        <v>156</v>
      </c>
      <c r="E647">
        <v>25</v>
      </c>
      <c r="F647">
        <v>4</v>
      </c>
      <c r="G647">
        <v>1</v>
      </c>
      <c r="H647">
        <v>-5</v>
      </c>
      <c r="I647">
        <v>8</v>
      </c>
      <c r="J647">
        <v>4</v>
      </c>
      <c r="K647">
        <v>6</v>
      </c>
      <c r="L647">
        <v>4</v>
      </c>
      <c r="M647" s="13">
        <f t="shared" si="40"/>
        <v>0.6</v>
      </c>
      <c r="N647" s="14">
        <v>27.7</v>
      </c>
      <c r="O647" s="14">
        <v>32.4</v>
      </c>
      <c r="P647" s="14">
        <v>24.6</v>
      </c>
      <c r="Q647" s="21">
        <v>9.5500000000000007</v>
      </c>
      <c r="R647" s="21">
        <v>0.35</v>
      </c>
      <c r="S647" s="21">
        <v>0.43333333330000001</v>
      </c>
      <c r="T647" s="21">
        <v>10.333333333300001</v>
      </c>
      <c r="W647" s="18" t="str">
        <f t="shared" si="41"/>
        <v xml:space="preserve"> </v>
      </c>
      <c r="Y647">
        <v>31</v>
      </c>
      <c r="Z647">
        <v>0</v>
      </c>
      <c r="AA647">
        <v>0</v>
      </c>
      <c r="AB647">
        <v>-19</v>
      </c>
      <c r="AC647">
        <v>12</v>
      </c>
      <c r="AD647">
        <v>6</v>
      </c>
      <c r="AE647">
        <v>1</v>
      </c>
      <c r="AF647">
        <v>2</v>
      </c>
      <c r="AG647" s="13">
        <f t="shared" si="42"/>
        <v>0.33333333333333331</v>
      </c>
      <c r="AH647" s="14">
        <v>27.5</v>
      </c>
      <c r="AI647" s="14">
        <v>31.9</v>
      </c>
      <c r="AJ647" s="14">
        <v>24.5</v>
      </c>
      <c r="AK647" s="21">
        <v>11.2833333333</v>
      </c>
      <c r="AL647" s="21">
        <v>0.43333333330000001</v>
      </c>
      <c r="AM647" s="21">
        <v>0.83333333330000003</v>
      </c>
      <c r="AN647" s="21">
        <v>12.55</v>
      </c>
      <c r="AQ647" s="18" t="str">
        <f t="shared" si="43"/>
        <v xml:space="preserve"> </v>
      </c>
    </row>
    <row r="648" spans="1:44" x14ac:dyDescent="0.2">
      <c r="A648" s="12" t="s">
        <v>1468</v>
      </c>
      <c r="B648" s="12" t="s">
        <v>2900</v>
      </c>
      <c r="C648" t="s">
        <v>271</v>
      </c>
      <c r="D648" s="12" t="s">
        <v>170</v>
      </c>
      <c r="E648">
        <v>16</v>
      </c>
      <c r="F648">
        <v>2</v>
      </c>
      <c r="G648">
        <v>3</v>
      </c>
      <c r="H648">
        <v>1</v>
      </c>
      <c r="I648">
        <v>4</v>
      </c>
      <c r="J648">
        <v>2</v>
      </c>
      <c r="K648">
        <v>54</v>
      </c>
      <c r="L648">
        <v>46</v>
      </c>
      <c r="M648" s="13">
        <f t="shared" si="40"/>
        <v>0.54</v>
      </c>
      <c r="N648" s="14">
        <v>27.9</v>
      </c>
      <c r="O648" s="14">
        <v>33.1</v>
      </c>
      <c r="P648" s="14">
        <v>24.5</v>
      </c>
      <c r="Q648" s="21">
        <v>9.8666666667000005</v>
      </c>
      <c r="R648" s="21">
        <v>1.6666666699999999E-2</v>
      </c>
      <c r="S648" s="21">
        <v>0.55000000000000004</v>
      </c>
      <c r="T648" s="21">
        <v>10.4333333333</v>
      </c>
      <c r="W648" s="18" t="str">
        <f t="shared" si="41"/>
        <v xml:space="preserve"> </v>
      </c>
      <c r="Y648">
        <v>11</v>
      </c>
      <c r="Z648">
        <v>1</v>
      </c>
      <c r="AA648">
        <v>1</v>
      </c>
      <c r="AB648">
        <v>-3</v>
      </c>
      <c r="AC648">
        <v>0</v>
      </c>
      <c r="AD648">
        <v>0</v>
      </c>
      <c r="AE648">
        <v>47</v>
      </c>
      <c r="AF648">
        <v>46</v>
      </c>
      <c r="AG648" s="13">
        <f t="shared" si="42"/>
        <v>0.5053763440860215</v>
      </c>
      <c r="AH648" s="14">
        <v>28.5</v>
      </c>
      <c r="AI648" s="14">
        <v>31.5</v>
      </c>
      <c r="AJ648" s="14">
        <v>26.5</v>
      </c>
      <c r="AK648" s="21">
        <v>11.1833333333</v>
      </c>
      <c r="AL648" s="21">
        <v>0.2</v>
      </c>
      <c r="AM648" s="21">
        <v>1.5333333332999999</v>
      </c>
      <c r="AN648" s="21">
        <v>12.9333333333</v>
      </c>
      <c r="AQ648" s="18" t="str">
        <f t="shared" si="43"/>
        <v xml:space="preserve"> </v>
      </c>
    </row>
    <row r="649" spans="1:44" x14ac:dyDescent="0.2">
      <c r="A649" s="12" t="s">
        <v>234</v>
      </c>
      <c r="B649" s="12" t="s">
        <v>2907</v>
      </c>
      <c r="C649" t="s">
        <v>139</v>
      </c>
      <c r="D649" s="12" t="s">
        <v>178</v>
      </c>
      <c r="E649">
        <v>25</v>
      </c>
      <c r="F649">
        <v>1</v>
      </c>
      <c r="G649">
        <v>4</v>
      </c>
      <c r="H649">
        <v>-5</v>
      </c>
      <c r="I649">
        <v>10</v>
      </c>
      <c r="J649">
        <v>5</v>
      </c>
      <c r="K649">
        <v>0</v>
      </c>
      <c r="L649">
        <v>0</v>
      </c>
      <c r="M649" s="13">
        <f t="shared" si="40"/>
        <v>0</v>
      </c>
      <c r="N649" s="14">
        <v>28.6</v>
      </c>
      <c r="O649" s="14">
        <v>33.1</v>
      </c>
      <c r="P649" s="14">
        <v>25.5</v>
      </c>
      <c r="Q649" s="21">
        <v>15.6166666667</v>
      </c>
      <c r="R649" s="21">
        <v>1.1666666667000001</v>
      </c>
      <c r="S649" s="21">
        <v>2.2333333333000001</v>
      </c>
      <c r="T649" s="21">
        <v>19.016666666700001</v>
      </c>
      <c r="W649" s="18" t="str">
        <f t="shared" si="41"/>
        <v xml:space="preserve"> </v>
      </c>
      <c r="Y649">
        <v>19</v>
      </c>
      <c r="Z649">
        <v>0</v>
      </c>
      <c r="AA649">
        <v>2</v>
      </c>
      <c r="AB649">
        <v>-6</v>
      </c>
      <c r="AC649">
        <v>6</v>
      </c>
      <c r="AD649">
        <v>3</v>
      </c>
      <c r="AE649">
        <v>0</v>
      </c>
      <c r="AF649">
        <v>0</v>
      </c>
      <c r="AG649" s="13">
        <f t="shared" si="42"/>
        <v>0</v>
      </c>
      <c r="AH649" s="14">
        <v>28.8</v>
      </c>
      <c r="AI649" s="14">
        <v>33.4</v>
      </c>
      <c r="AJ649" s="14">
        <v>25.7</v>
      </c>
      <c r="AK649" s="21">
        <v>17.016666666700001</v>
      </c>
      <c r="AL649" s="21">
        <v>1.25</v>
      </c>
      <c r="AM649" s="21">
        <v>2.1</v>
      </c>
      <c r="AN649" s="21">
        <v>20.399999999999999</v>
      </c>
      <c r="AQ649" s="18" t="str">
        <f t="shared" si="43"/>
        <v xml:space="preserve"> </v>
      </c>
    </row>
    <row r="650" spans="1:44" x14ac:dyDescent="0.2">
      <c r="A650" s="12" t="s">
        <v>654</v>
      </c>
      <c r="B650" s="12" t="s">
        <v>2909</v>
      </c>
      <c r="C650" t="s">
        <v>122</v>
      </c>
      <c r="D650" s="12" t="s">
        <v>178</v>
      </c>
      <c r="E650">
        <v>41</v>
      </c>
      <c r="F650">
        <v>2</v>
      </c>
      <c r="G650">
        <v>4</v>
      </c>
      <c r="H650">
        <v>-11</v>
      </c>
      <c r="I650">
        <v>51</v>
      </c>
      <c r="J650">
        <v>19</v>
      </c>
      <c r="K650">
        <v>0</v>
      </c>
      <c r="L650">
        <v>0</v>
      </c>
      <c r="M650" s="13">
        <f t="shared" si="40"/>
        <v>0</v>
      </c>
      <c r="N650" s="14">
        <v>28.9</v>
      </c>
      <c r="O650" s="14">
        <v>32.700000000000003</v>
      </c>
      <c r="P650" s="14">
        <v>26.3</v>
      </c>
      <c r="Q650" s="21">
        <v>18.100000000000001</v>
      </c>
      <c r="R650" s="21">
        <v>0.30000000000000004</v>
      </c>
      <c r="S650" s="21">
        <v>2.2000000000000002</v>
      </c>
      <c r="T650" s="21">
        <v>20.616666666699999</v>
      </c>
      <c r="W650" s="18" t="str">
        <f t="shared" si="41"/>
        <v xml:space="preserve"> </v>
      </c>
      <c r="Y650">
        <v>41</v>
      </c>
      <c r="Z650">
        <v>2</v>
      </c>
      <c r="AA650">
        <v>5</v>
      </c>
      <c r="AB650">
        <v>6</v>
      </c>
      <c r="AC650">
        <v>37</v>
      </c>
      <c r="AD650">
        <v>17</v>
      </c>
      <c r="AE650">
        <v>0</v>
      </c>
      <c r="AF650">
        <v>0</v>
      </c>
      <c r="AG650" s="13">
        <f t="shared" si="42"/>
        <v>0</v>
      </c>
      <c r="AH650" s="14">
        <v>28.6</v>
      </c>
      <c r="AI650" s="14">
        <v>32.700000000000003</v>
      </c>
      <c r="AJ650" s="14">
        <v>25.8</v>
      </c>
      <c r="AK650" s="21">
        <v>17.9666666667</v>
      </c>
      <c r="AL650" s="21">
        <v>0.33333333330000003</v>
      </c>
      <c r="AM650" s="21">
        <v>2.6666666667000003</v>
      </c>
      <c r="AN650" s="21">
        <v>20.9666666667</v>
      </c>
      <c r="AQ650" s="18" t="str">
        <f t="shared" si="43"/>
        <v xml:space="preserve"> </v>
      </c>
    </row>
    <row r="651" spans="1:44" x14ac:dyDescent="0.2">
      <c r="A651" s="12" t="s">
        <v>1251</v>
      </c>
      <c r="B651" s="12" t="s">
        <v>2912</v>
      </c>
      <c r="C651" t="s">
        <v>317</v>
      </c>
      <c r="D651" s="12" t="s">
        <v>178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s="13">
        <f t="shared" si="40"/>
        <v>0</v>
      </c>
      <c r="N651" s="14">
        <v>0</v>
      </c>
      <c r="O651" s="14">
        <v>0</v>
      </c>
      <c r="P651" s="14">
        <v>0</v>
      </c>
      <c r="Q651" s="21">
        <v>0</v>
      </c>
      <c r="R651" s="21">
        <v>0</v>
      </c>
      <c r="S651" s="21">
        <v>0</v>
      </c>
      <c r="T651" s="21">
        <v>0</v>
      </c>
      <c r="W651" s="18" t="str">
        <f t="shared" si="41"/>
        <v xml:space="preserve"> </v>
      </c>
      <c r="Y651">
        <v>1</v>
      </c>
      <c r="Z651">
        <v>0</v>
      </c>
      <c r="AA651">
        <v>0</v>
      </c>
      <c r="AB651">
        <v>-1</v>
      </c>
      <c r="AC651">
        <v>2</v>
      </c>
      <c r="AD651">
        <v>1</v>
      </c>
      <c r="AE651">
        <v>0</v>
      </c>
      <c r="AF651">
        <v>0</v>
      </c>
      <c r="AG651" s="13">
        <f t="shared" si="42"/>
        <v>0</v>
      </c>
      <c r="AH651" s="14">
        <v>25.1</v>
      </c>
      <c r="AI651" s="14">
        <v>30.5</v>
      </c>
      <c r="AJ651" s="14">
        <v>21.5</v>
      </c>
      <c r="AK651" s="21">
        <v>13.766666666700001</v>
      </c>
      <c r="AL651" s="21">
        <v>0.1</v>
      </c>
      <c r="AM651" s="21">
        <v>1.7166666667000001</v>
      </c>
      <c r="AN651" s="21">
        <v>15.583333333300001</v>
      </c>
      <c r="AQ651" s="18" t="str">
        <f t="shared" si="43"/>
        <v xml:space="preserve"> </v>
      </c>
    </row>
    <row r="652" spans="1:44" x14ac:dyDescent="0.2">
      <c r="A652" s="12" t="s">
        <v>566</v>
      </c>
      <c r="B652" s="12" t="s">
        <v>2915</v>
      </c>
      <c r="C652" t="s">
        <v>162</v>
      </c>
      <c r="D652" s="12" t="s">
        <v>156</v>
      </c>
      <c r="E652">
        <v>34</v>
      </c>
      <c r="F652">
        <v>6</v>
      </c>
      <c r="G652">
        <v>3</v>
      </c>
      <c r="H652">
        <v>-1</v>
      </c>
      <c r="I652">
        <v>10</v>
      </c>
      <c r="J652">
        <v>5</v>
      </c>
      <c r="K652">
        <v>27</v>
      </c>
      <c r="L652">
        <v>20</v>
      </c>
      <c r="M652" s="13">
        <f t="shared" si="40"/>
        <v>0.57446808510638303</v>
      </c>
      <c r="N652" s="14">
        <v>28.8</v>
      </c>
      <c r="O652" s="14">
        <v>33.5</v>
      </c>
      <c r="P652" s="14">
        <v>25.7</v>
      </c>
      <c r="Q652" s="21">
        <v>10.9333333333</v>
      </c>
      <c r="R652" s="21">
        <v>0.25</v>
      </c>
      <c r="S652" s="21">
        <v>1.7166666667000001</v>
      </c>
      <c r="T652" s="21">
        <v>12.916666666699999</v>
      </c>
      <c r="U652">
        <v>2</v>
      </c>
      <c r="V652">
        <v>0</v>
      </c>
      <c r="W652" s="18">
        <f t="shared" si="41"/>
        <v>0</v>
      </c>
      <c r="X652">
        <v>0</v>
      </c>
      <c r="Y652">
        <v>34</v>
      </c>
      <c r="Z652">
        <v>3</v>
      </c>
      <c r="AA652">
        <v>10</v>
      </c>
      <c r="AB652">
        <v>3</v>
      </c>
      <c r="AC652">
        <v>18</v>
      </c>
      <c r="AD652">
        <v>9</v>
      </c>
      <c r="AE652">
        <v>25</v>
      </c>
      <c r="AF652">
        <v>21</v>
      </c>
      <c r="AG652" s="13">
        <f t="shared" si="42"/>
        <v>0.54347826086956519</v>
      </c>
      <c r="AH652" s="14">
        <v>28.3</v>
      </c>
      <c r="AI652" s="14">
        <v>32.4</v>
      </c>
      <c r="AJ652" s="14">
        <v>25.5</v>
      </c>
      <c r="AK652" s="21">
        <v>11.2</v>
      </c>
      <c r="AL652" s="21">
        <v>0.1</v>
      </c>
      <c r="AM652" s="21">
        <v>1.7333333333000001</v>
      </c>
      <c r="AN652" s="21">
        <v>13.05</v>
      </c>
      <c r="AO652">
        <v>1</v>
      </c>
      <c r="AP652">
        <v>1</v>
      </c>
      <c r="AQ652" s="18">
        <f t="shared" si="43"/>
        <v>1</v>
      </c>
      <c r="AR652">
        <v>1</v>
      </c>
    </row>
    <row r="653" spans="1:44" x14ac:dyDescent="0.2">
      <c r="A653" s="12" t="s">
        <v>2919</v>
      </c>
      <c r="B653" s="12" t="s">
        <v>2920</v>
      </c>
      <c r="C653" t="s">
        <v>192</v>
      </c>
      <c r="D653" s="12" t="s">
        <v>132</v>
      </c>
      <c r="E653">
        <v>8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38</v>
      </c>
      <c r="L653">
        <v>44</v>
      </c>
      <c r="M653" s="13">
        <f t="shared" si="40"/>
        <v>0.46341463414634149</v>
      </c>
      <c r="N653" s="14">
        <v>27.7</v>
      </c>
      <c r="O653" s="14">
        <v>31.1</v>
      </c>
      <c r="P653" s="14">
        <v>25.3</v>
      </c>
      <c r="Q653" s="21">
        <v>11.333333333300001</v>
      </c>
      <c r="R653" s="21">
        <v>0.1166666667</v>
      </c>
      <c r="S653" s="21">
        <v>0.2333333333</v>
      </c>
      <c r="T653" s="21">
        <v>11.6833333333</v>
      </c>
      <c r="U653">
        <v>0</v>
      </c>
      <c r="V653">
        <v>0</v>
      </c>
      <c r="W653" s="18" t="str">
        <f t="shared" si="41"/>
        <v xml:space="preserve"> </v>
      </c>
      <c r="X653">
        <v>0</v>
      </c>
      <c r="Y653">
        <v>10</v>
      </c>
      <c r="Z653">
        <v>0</v>
      </c>
      <c r="AA653">
        <v>2</v>
      </c>
      <c r="AB653">
        <v>-3</v>
      </c>
      <c r="AC653">
        <v>2</v>
      </c>
      <c r="AD653">
        <v>1</v>
      </c>
      <c r="AE653">
        <v>57</v>
      </c>
      <c r="AF653">
        <v>55</v>
      </c>
      <c r="AG653" s="13">
        <f t="shared" si="42"/>
        <v>0.5089285714285714</v>
      </c>
      <c r="AH653" s="14">
        <v>27.5</v>
      </c>
      <c r="AI653" s="14">
        <v>31.3</v>
      </c>
      <c r="AJ653" s="14">
        <v>24.9</v>
      </c>
      <c r="AK653" s="21">
        <v>11.1833333333</v>
      </c>
      <c r="AL653" s="21">
        <v>0.5</v>
      </c>
      <c r="AM653" s="21">
        <v>3.3333333300000004E-2</v>
      </c>
      <c r="AN653" s="21">
        <v>11.733333333299999</v>
      </c>
      <c r="AO653">
        <v>1</v>
      </c>
      <c r="AP653">
        <v>0</v>
      </c>
      <c r="AQ653" s="18">
        <f t="shared" si="43"/>
        <v>0</v>
      </c>
      <c r="AR653">
        <v>0</v>
      </c>
    </row>
    <row r="654" spans="1:44" x14ac:dyDescent="0.2">
      <c r="A654" s="12" t="s">
        <v>458</v>
      </c>
      <c r="B654" s="12" t="s">
        <v>2923</v>
      </c>
      <c r="C654" t="s">
        <v>112</v>
      </c>
      <c r="D654" s="12" t="s">
        <v>178</v>
      </c>
      <c r="E654">
        <v>26</v>
      </c>
      <c r="F654">
        <v>2</v>
      </c>
      <c r="G654">
        <v>4</v>
      </c>
      <c r="H654">
        <v>4</v>
      </c>
      <c r="I654">
        <v>18</v>
      </c>
      <c r="J654">
        <v>9</v>
      </c>
      <c r="K654">
        <v>0</v>
      </c>
      <c r="L654">
        <v>0</v>
      </c>
      <c r="M654" s="13">
        <f t="shared" si="40"/>
        <v>0</v>
      </c>
      <c r="N654" s="14">
        <v>27.7</v>
      </c>
      <c r="O654" s="14">
        <v>33</v>
      </c>
      <c r="P654" s="14">
        <v>24</v>
      </c>
      <c r="Q654" s="21">
        <v>15.483333333299999</v>
      </c>
      <c r="R654" s="21">
        <v>0.2</v>
      </c>
      <c r="S654" s="21">
        <v>1.5</v>
      </c>
      <c r="T654" s="21">
        <v>17.2</v>
      </c>
      <c r="W654" s="18" t="str">
        <f t="shared" si="41"/>
        <v xml:space="preserve"> </v>
      </c>
      <c r="Y654">
        <v>27</v>
      </c>
      <c r="Z654">
        <v>4</v>
      </c>
      <c r="AA654">
        <v>4</v>
      </c>
      <c r="AB654">
        <v>-5</v>
      </c>
      <c r="AC654">
        <v>18</v>
      </c>
      <c r="AD654">
        <v>9</v>
      </c>
      <c r="AE654">
        <v>0</v>
      </c>
      <c r="AF654">
        <v>0</v>
      </c>
      <c r="AG654" s="13">
        <f t="shared" si="42"/>
        <v>0</v>
      </c>
      <c r="AH654" s="14">
        <v>27.9</v>
      </c>
      <c r="AI654" s="14">
        <v>32.799999999999997</v>
      </c>
      <c r="AJ654" s="14">
        <v>24.6</v>
      </c>
      <c r="AK654" s="21">
        <v>15.016666666700001</v>
      </c>
      <c r="AL654" s="21">
        <v>0.31666666669999999</v>
      </c>
      <c r="AM654" s="21">
        <v>2.2833333332999999</v>
      </c>
      <c r="AN654" s="21">
        <v>17.616666666699999</v>
      </c>
      <c r="AQ654" s="18" t="str">
        <f t="shared" si="43"/>
        <v xml:space="preserve"> </v>
      </c>
    </row>
    <row r="655" spans="1:44" x14ac:dyDescent="0.2">
      <c r="A655" s="12" t="s">
        <v>2927</v>
      </c>
      <c r="B655" s="12" t="s">
        <v>2928</v>
      </c>
      <c r="C655" t="s">
        <v>265</v>
      </c>
      <c r="D655" s="12" t="s">
        <v>229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s="13">
        <f t="shared" si="40"/>
        <v>0</v>
      </c>
      <c r="N655" s="14">
        <v>26.6</v>
      </c>
      <c r="O655" s="14">
        <v>29</v>
      </c>
      <c r="P655" s="14">
        <v>25.1</v>
      </c>
      <c r="Q655" s="21">
        <v>8.1333333332999995</v>
      </c>
      <c r="R655" s="21">
        <v>2.6333333333</v>
      </c>
      <c r="S655" s="21">
        <v>0</v>
      </c>
      <c r="T655" s="21">
        <v>10.766666666700001</v>
      </c>
      <c r="W655" s="18" t="str">
        <f t="shared" si="41"/>
        <v xml:space="preserve"> </v>
      </c>
      <c r="Y655">
        <v>1</v>
      </c>
      <c r="Z655">
        <v>0</v>
      </c>
      <c r="AA655">
        <v>0</v>
      </c>
      <c r="AB655">
        <v>-2</v>
      </c>
      <c r="AC655">
        <v>0</v>
      </c>
      <c r="AD655">
        <v>0</v>
      </c>
      <c r="AE655">
        <v>0</v>
      </c>
      <c r="AF655">
        <v>0</v>
      </c>
      <c r="AG655" s="13">
        <f t="shared" si="42"/>
        <v>0</v>
      </c>
      <c r="AH655" s="14">
        <v>26.2</v>
      </c>
      <c r="AI655" s="14">
        <v>30.1</v>
      </c>
      <c r="AJ655" s="14">
        <v>23.6</v>
      </c>
      <c r="AK655" s="21">
        <v>9.2166666667000001</v>
      </c>
      <c r="AL655" s="21">
        <v>2.1166666667</v>
      </c>
      <c r="AM655" s="21">
        <v>0</v>
      </c>
      <c r="AN655" s="21">
        <v>11.333333333300001</v>
      </c>
      <c r="AQ655" s="18" t="str">
        <f t="shared" si="43"/>
        <v xml:space="preserve"> </v>
      </c>
    </row>
    <row r="656" spans="1:44" x14ac:dyDescent="0.2">
      <c r="A656" s="12" t="s">
        <v>2931</v>
      </c>
      <c r="B656" s="12" t="s">
        <v>2932</v>
      </c>
      <c r="C656" t="s">
        <v>112</v>
      </c>
      <c r="D656" s="12" t="s">
        <v>156</v>
      </c>
      <c r="E656">
        <v>41</v>
      </c>
      <c r="F656">
        <v>13</v>
      </c>
      <c r="G656">
        <v>16</v>
      </c>
      <c r="H656">
        <v>-3</v>
      </c>
      <c r="I656">
        <v>18</v>
      </c>
      <c r="J656">
        <v>8</v>
      </c>
      <c r="K656">
        <v>3</v>
      </c>
      <c r="L656">
        <v>7</v>
      </c>
      <c r="M656" s="13">
        <f t="shared" si="40"/>
        <v>0.3</v>
      </c>
      <c r="N656" s="14">
        <v>28.4</v>
      </c>
      <c r="O656" s="14">
        <v>32.9</v>
      </c>
      <c r="P656" s="14">
        <v>25.5</v>
      </c>
      <c r="Q656" s="21">
        <v>14.8166666667</v>
      </c>
      <c r="R656" s="21">
        <v>1.7833333332999999</v>
      </c>
      <c r="S656" s="21">
        <v>1.1333333333</v>
      </c>
      <c r="T656" s="21">
        <v>17.733333333299999</v>
      </c>
      <c r="U656">
        <v>5</v>
      </c>
      <c r="V656">
        <v>1</v>
      </c>
      <c r="W656" s="18">
        <f t="shared" si="41"/>
        <v>0.2</v>
      </c>
      <c r="X656">
        <v>1</v>
      </c>
      <c r="Y656">
        <v>41</v>
      </c>
      <c r="Z656">
        <v>6</v>
      </c>
      <c r="AA656">
        <v>10</v>
      </c>
      <c r="AB656">
        <v>-3</v>
      </c>
      <c r="AC656">
        <v>4</v>
      </c>
      <c r="AD656">
        <v>2</v>
      </c>
      <c r="AE656">
        <v>4</v>
      </c>
      <c r="AF656">
        <v>2</v>
      </c>
      <c r="AG656" s="13">
        <f t="shared" si="42"/>
        <v>0.66666666666666663</v>
      </c>
      <c r="AH656" s="14">
        <v>28.1</v>
      </c>
      <c r="AI656" s="14">
        <v>32.4</v>
      </c>
      <c r="AJ656" s="14">
        <v>25.1</v>
      </c>
      <c r="AK656" s="21">
        <v>13.1833333333</v>
      </c>
      <c r="AL656" s="21">
        <v>2.15</v>
      </c>
      <c r="AM656" s="21">
        <v>1.5833333333000001</v>
      </c>
      <c r="AN656" s="21">
        <v>16.933333333299998</v>
      </c>
      <c r="AO656">
        <v>2</v>
      </c>
      <c r="AP656">
        <v>1</v>
      </c>
      <c r="AQ656" s="18">
        <f t="shared" si="43"/>
        <v>0.5</v>
      </c>
      <c r="AR656">
        <v>0</v>
      </c>
    </row>
    <row r="657" spans="1:44" x14ac:dyDescent="0.2">
      <c r="A657" s="12" t="s">
        <v>336</v>
      </c>
      <c r="B657" s="12" t="s">
        <v>2936</v>
      </c>
      <c r="C657" t="s">
        <v>162</v>
      </c>
      <c r="D657" s="12" t="s">
        <v>148</v>
      </c>
      <c r="E657">
        <v>39</v>
      </c>
      <c r="F657">
        <v>14</v>
      </c>
      <c r="G657">
        <v>10</v>
      </c>
      <c r="H657">
        <v>4</v>
      </c>
      <c r="I657">
        <v>4</v>
      </c>
      <c r="J657">
        <v>2</v>
      </c>
      <c r="K657">
        <v>8</v>
      </c>
      <c r="L657">
        <v>8</v>
      </c>
      <c r="M657" s="13">
        <f t="shared" si="40"/>
        <v>0.5</v>
      </c>
      <c r="N657" s="14">
        <v>29.9</v>
      </c>
      <c r="O657" s="14">
        <v>33.200000000000003</v>
      </c>
      <c r="P657" s="14">
        <v>27.6</v>
      </c>
      <c r="Q657" s="21">
        <v>13.8833333333</v>
      </c>
      <c r="R657" s="21">
        <v>1.7166666667000001</v>
      </c>
      <c r="S657" s="21">
        <v>3.0333333332999999</v>
      </c>
      <c r="T657" s="21">
        <v>18.649999999999999</v>
      </c>
      <c r="U657">
        <v>2</v>
      </c>
      <c r="V657">
        <v>0</v>
      </c>
      <c r="W657" s="18">
        <f t="shared" si="41"/>
        <v>0</v>
      </c>
      <c r="X657">
        <v>0</v>
      </c>
      <c r="Y657">
        <v>36</v>
      </c>
      <c r="Z657">
        <v>8</v>
      </c>
      <c r="AA657">
        <v>8</v>
      </c>
      <c r="AB657">
        <v>-8</v>
      </c>
      <c r="AC657">
        <v>12</v>
      </c>
      <c r="AD657">
        <v>6</v>
      </c>
      <c r="AE657">
        <v>4</v>
      </c>
      <c r="AF657">
        <v>8</v>
      </c>
      <c r="AG657" s="13">
        <f t="shared" si="42"/>
        <v>0.33333333333333331</v>
      </c>
      <c r="AH657" s="14">
        <v>28.9</v>
      </c>
      <c r="AI657" s="14">
        <v>32.4</v>
      </c>
      <c r="AJ657" s="14">
        <v>26.5</v>
      </c>
      <c r="AK657" s="21">
        <v>14.3666666667</v>
      </c>
      <c r="AL657" s="21">
        <v>1.4666666667000001</v>
      </c>
      <c r="AM657" s="21">
        <v>3.1</v>
      </c>
      <c r="AN657" s="21">
        <v>18.95</v>
      </c>
      <c r="AO657">
        <v>4</v>
      </c>
      <c r="AP657">
        <v>1</v>
      </c>
      <c r="AQ657" s="18">
        <f t="shared" si="43"/>
        <v>0.25</v>
      </c>
      <c r="AR657">
        <v>0</v>
      </c>
    </row>
    <row r="658" spans="1:44" x14ac:dyDescent="0.2">
      <c r="A658" s="12" t="s">
        <v>743</v>
      </c>
      <c r="B658" s="12" t="s">
        <v>2940</v>
      </c>
      <c r="C658" t="s">
        <v>265</v>
      </c>
      <c r="D658" s="12" t="s">
        <v>148</v>
      </c>
      <c r="E658">
        <v>33</v>
      </c>
      <c r="F658">
        <v>2</v>
      </c>
      <c r="G658">
        <v>3</v>
      </c>
      <c r="H658">
        <v>1</v>
      </c>
      <c r="I658">
        <v>94</v>
      </c>
      <c r="J658">
        <v>17</v>
      </c>
      <c r="K658">
        <v>3</v>
      </c>
      <c r="L658">
        <v>2</v>
      </c>
      <c r="M658" s="13">
        <f t="shared" si="40"/>
        <v>0.6</v>
      </c>
      <c r="N658" s="14">
        <v>26.6</v>
      </c>
      <c r="O658" s="14">
        <v>32</v>
      </c>
      <c r="P658" s="14">
        <v>22.8</v>
      </c>
      <c r="Q658" s="21">
        <v>8.0500000000000007</v>
      </c>
      <c r="R658" s="21">
        <v>0</v>
      </c>
      <c r="S658" s="21">
        <v>0</v>
      </c>
      <c r="T658" s="21">
        <v>8.0500000000000007</v>
      </c>
      <c r="W658" s="18" t="str">
        <f t="shared" si="41"/>
        <v xml:space="preserve"> </v>
      </c>
      <c r="Y658">
        <v>30</v>
      </c>
      <c r="Z658">
        <v>0</v>
      </c>
      <c r="AA658">
        <v>3</v>
      </c>
      <c r="AB658">
        <v>-2</v>
      </c>
      <c r="AC658">
        <v>32</v>
      </c>
      <c r="AD658">
        <v>10</v>
      </c>
      <c r="AE658">
        <v>3</v>
      </c>
      <c r="AF658">
        <v>0</v>
      </c>
      <c r="AG658" s="13">
        <f t="shared" si="42"/>
        <v>1</v>
      </c>
      <c r="AH658" s="14">
        <v>26.4</v>
      </c>
      <c r="AI658" s="14">
        <v>31</v>
      </c>
      <c r="AJ658" s="14">
        <v>23.3</v>
      </c>
      <c r="AK658" s="21">
        <v>9</v>
      </c>
      <c r="AL658" s="21">
        <v>1.6666666699999999E-2</v>
      </c>
      <c r="AM658" s="21">
        <v>0</v>
      </c>
      <c r="AN658" s="21">
        <v>9.0166666667000008</v>
      </c>
      <c r="AQ658" s="18" t="str">
        <f t="shared" si="43"/>
        <v xml:space="preserve"> </v>
      </c>
    </row>
    <row r="659" spans="1:44" x14ac:dyDescent="0.2">
      <c r="A659" s="12" t="s">
        <v>490</v>
      </c>
      <c r="B659" s="12" t="s">
        <v>2943</v>
      </c>
      <c r="C659" t="s">
        <v>169</v>
      </c>
      <c r="D659" s="12" t="s">
        <v>178</v>
      </c>
      <c r="E659">
        <v>5</v>
      </c>
      <c r="F659">
        <v>1</v>
      </c>
      <c r="G659">
        <v>0</v>
      </c>
      <c r="H659">
        <v>-3</v>
      </c>
      <c r="I659">
        <v>0</v>
      </c>
      <c r="J659">
        <v>0</v>
      </c>
      <c r="K659">
        <v>0</v>
      </c>
      <c r="L659">
        <v>0</v>
      </c>
      <c r="M659" s="13">
        <f t="shared" si="40"/>
        <v>0</v>
      </c>
      <c r="N659" s="14">
        <v>27.5</v>
      </c>
      <c r="O659" s="14">
        <v>33</v>
      </c>
      <c r="P659" s="14">
        <v>23.8</v>
      </c>
      <c r="Q659" s="21">
        <v>14.4333333333</v>
      </c>
      <c r="R659" s="21">
        <v>0.91666666670000008</v>
      </c>
      <c r="S659" s="21">
        <v>0</v>
      </c>
      <c r="T659" s="21">
        <v>15.35</v>
      </c>
      <c r="W659" s="18" t="str">
        <f t="shared" si="41"/>
        <v xml:space="preserve"> </v>
      </c>
      <c r="Y659">
        <v>5</v>
      </c>
      <c r="Z659">
        <v>0</v>
      </c>
      <c r="AA659">
        <v>2</v>
      </c>
      <c r="AB659">
        <v>4</v>
      </c>
      <c r="AC659">
        <v>0</v>
      </c>
      <c r="AD659">
        <v>0</v>
      </c>
      <c r="AE659">
        <v>0</v>
      </c>
      <c r="AF659">
        <v>0</v>
      </c>
      <c r="AG659" s="13">
        <f t="shared" si="42"/>
        <v>0</v>
      </c>
      <c r="AH659" s="14">
        <v>27.8</v>
      </c>
      <c r="AI659" s="14">
        <v>32.9</v>
      </c>
      <c r="AJ659" s="14">
        <v>24.4</v>
      </c>
      <c r="AK659" s="21">
        <v>14.75</v>
      </c>
      <c r="AL659" s="21">
        <v>0.43333333330000001</v>
      </c>
      <c r="AM659" s="21">
        <v>0.1</v>
      </c>
      <c r="AN659" s="21">
        <v>15.3</v>
      </c>
      <c r="AQ659" s="18" t="str">
        <f t="shared" si="43"/>
        <v xml:space="preserve"> </v>
      </c>
    </row>
    <row r="660" spans="1:44" x14ac:dyDescent="0.2">
      <c r="A660" s="12" t="s">
        <v>2948</v>
      </c>
      <c r="B660" s="12" t="s">
        <v>2949</v>
      </c>
      <c r="C660" t="s">
        <v>684</v>
      </c>
      <c r="D660" s="12" t="s">
        <v>178</v>
      </c>
      <c r="E660">
        <v>41</v>
      </c>
      <c r="F660">
        <v>1</v>
      </c>
      <c r="G660">
        <v>7</v>
      </c>
      <c r="H660">
        <v>2</v>
      </c>
      <c r="I660">
        <v>21</v>
      </c>
      <c r="J660">
        <v>9</v>
      </c>
      <c r="K660">
        <v>0</v>
      </c>
      <c r="L660">
        <v>0</v>
      </c>
      <c r="M660" s="13">
        <f t="shared" si="40"/>
        <v>0</v>
      </c>
      <c r="N660" s="14">
        <v>28.6</v>
      </c>
      <c r="O660" s="14">
        <v>33.1</v>
      </c>
      <c r="P660" s="14">
        <v>25.5</v>
      </c>
      <c r="Q660" s="21">
        <v>16.45</v>
      </c>
      <c r="R660" s="21">
        <v>8.3333333300000006E-2</v>
      </c>
      <c r="S660" s="21">
        <v>2.6</v>
      </c>
      <c r="T660" s="21">
        <v>19.149999999999999</v>
      </c>
      <c r="W660" s="18" t="str">
        <f t="shared" si="41"/>
        <v xml:space="preserve"> </v>
      </c>
      <c r="Y660">
        <v>38</v>
      </c>
      <c r="Z660">
        <v>2</v>
      </c>
      <c r="AA660">
        <v>4</v>
      </c>
      <c r="AB660">
        <v>4</v>
      </c>
      <c r="AC660">
        <v>25</v>
      </c>
      <c r="AD660">
        <v>11</v>
      </c>
      <c r="AE660">
        <v>0</v>
      </c>
      <c r="AF660">
        <v>0</v>
      </c>
      <c r="AG660" s="13">
        <f t="shared" si="42"/>
        <v>0</v>
      </c>
      <c r="AH660" s="14">
        <v>28.7</v>
      </c>
      <c r="AI660" s="14">
        <v>33.200000000000003</v>
      </c>
      <c r="AJ660" s="14">
        <v>25.7</v>
      </c>
      <c r="AK660" s="21">
        <v>15.65</v>
      </c>
      <c r="AL660" s="21">
        <v>0.05</v>
      </c>
      <c r="AM660" s="21">
        <v>3.0166666666999999</v>
      </c>
      <c r="AN660" s="21">
        <v>18.733333333299999</v>
      </c>
      <c r="AQ660" s="18" t="str">
        <f t="shared" si="43"/>
        <v xml:space="preserve"> </v>
      </c>
    </row>
    <row r="661" spans="1:44" x14ac:dyDescent="0.2">
      <c r="A661" s="12" t="s">
        <v>1713</v>
      </c>
      <c r="B661" s="12" t="s">
        <v>2952</v>
      </c>
      <c r="C661" s="12" t="s">
        <v>442</v>
      </c>
      <c r="D661" s="12" t="s">
        <v>170</v>
      </c>
      <c r="E661">
        <v>35</v>
      </c>
      <c r="F661">
        <v>3</v>
      </c>
      <c r="G661">
        <v>5</v>
      </c>
      <c r="H661">
        <v>1</v>
      </c>
      <c r="I661">
        <v>0</v>
      </c>
      <c r="J661">
        <v>0</v>
      </c>
      <c r="K661">
        <v>89</v>
      </c>
      <c r="L661">
        <v>118</v>
      </c>
      <c r="M661" s="13">
        <f t="shared" si="40"/>
        <v>0.42995169082125606</v>
      </c>
      <c r="N661" s="14">
        <v>28</v>
      </c>
      <c r="O661" s="14">
        <v>32.6</v>
      </c>
      <c r="P661" s="14">
        <v>25</v>
      </c>
      <c r="Q661" s="21">
        <v>10.25</v>
      </c>
      <c r="R661" s="21">
        <v>0.4833333333</v>
      </c>
      <c r="S661" s="21">
        <v>0.43333333330000001</v>
      </c>
      <c r="T661" s="21">
        <v>11.1833333333</v>
      </c>
      <c r="W661" s="18" t="str">
        <f t="shared" si="41"/>
        <v xml:space="preserve"> </v>
      </c>
      <c r="Y661">
        <v>26</v>
      </c>
      <c r="Z661">
        <v>1</v>
      </c>
      <c r="AA661">
        <v>2</v>
      </c>
      <c r="AB661">
        <v>-6</v>
      </c>
      <c r="AC661">
        <v>20</v>
      </c>
      <c r="AD661">
        <v>6</v>
      </c>
      <c r="AE661">
        <v>87</v>
      </c>
      <c r="AF661">
        <v>102</v>
      </c>
      <c r="AG661" s="13">
        <f t="shared" si="42"/>
        <v>0.46031746031746029</v>
      </c>
      <c r="AH661" s="14">
        <v>27.6</v>
      </c>
      <c r="AI661" s="14">
        <v>31.8</v>
      </c>
      <c r="AJ661" s="14">
        <v>24.8</v>
      </c>
      <c r="AK661" s="21">
        <v>10.5666666667</v>
      </c>
      <c r="AL661" s="21">
        <v>0.4</v>
      </c>
      <c r="AM661" s="21">
        <v>0.8</v>
      </c>
      <c r="AN661" s="21">
        <v>11.7833333333</v>
      </c>
      <c r="AQ661" s="18" t="str">
        <f t="shared" si="43"/>
        <v xml:space="preserve"> </v>
      </c>
    </row>
    <row r="662" spans="1:44" x14ac:dyDescent="0.2">
      <c r="A662" s="12" t="s">
        <v>2727</v>
      </c>
      <c r="B662" s="12" t="s">
        <v>2956</v>
      </c>
      <c r="C662" t="s">
        <v>155</v>
      </c>
      <c r="D662" s="12" t="s">
        <v>170</v>
      </c>
      <c r="E662">
        <v>3</v>
      </c>
      <c r="F662">
        <v>0</v>
      </c>
      <c r="G662">
        <v>2</v>
      </c>
      <c r="H662">
        <v>0</v>
      </c>
      <c r="I662">
        <v>0</v>
      </c>
      <c r="J662">
        <v>0</v>
      </c>
      <c r="K662">
        <v>2</v>
      </c>
      <c r="L662">
        <v>2</v>
      </c>
      <c r="M662" s="13">
        <f t="shared" si="40"/>
        <v>0.5</v>
      </c>
      <c r="N662" s="14">
        <v>28</v>
      </c>
      <c r="O662" s="14">
        <v>33.299999999999997</v>
      </c>
      <c r="P662" s="14">
        <v>24.4</v>
      </c>
      <c r="Q662" s="21">
        <v>11.4</v>
      </c>
      <c r="R662" s="21">
        <v>1.4333333333</v>
      </c>
      <c r="S662" s="21">
        <v>0</v>
      </c>
      <c r="T662" s="21">
        <v>12.833333333300001</v>
      </c>
      <c r="W662" s="18" t="str">
        <f t="shared" si="41"/>
        <v xml:space="preserve"> </v>
      </c>
      <c r="Y662">
        <v>5</v>
      </c>
      <c r="Z662">
        <v>0</v>
      </c>
      <c r="AA662">
        <v>0</v>
      </c>
      <c r="AB662">
        <v>1</v>
      </c>
      <c r="AC662">
        <v>2</v>
      </c>
      <c r="AD662">
        <v>1</v>
      </c>
      <c r="AE662">
        <v>0</v>
      </c>
      <c r="AF662">
        <v>5</v>
      </c>
      <c r="AG662" s="13">
        <f t="shared" si="42"/>
        <v>0</v>
      </c>
      <c r="AH662" s="14">
        <v>27.3</v>
      </c>
      <c r="AI662" s="14">
        <v>32</v>
      </c>
      <c r="AJ662" s="14">
        <v>24.2</v>
      </c>
      <c r="AK662" s="21">
        <v>9.1999999999999993</v>
      </c>
      <c r="AL662" s="21">
        <v>0</v>
      </c>
      <c r="AM662" s="21">
        <v>0.2</v>
      </c>
      <c r="AN662" s="21">
        <v>9.4166666666999994</v>
      </c>
      <c r="AQ662" s="18" t="str">
        <f t="shared" si="43"/>
        <v xml:space="preserve"> </v>
      </c>
    </row>
    <row r="663" spans="1:44" x14ac:dyDescent="0.2">
      <c r="A663" s="12" t="s">
        <v>474</v>
      </c>
      <c r="B663" s="12" t="s">
        <v>2959</v>
      </c>
      <c r="C663" t="s">
        <v>460</v>
      </c>
      <c r="D663" s="12" t="s">
        <v>170</v>
      </c>
      <c r="E663">
        <v>41</v>
      </c>
      <c r="F663">
        <v>12</v>
      </c>
      <c r="G663">
        <v>14</v>
      </c>
      <c r="H663">
        <v>1</v>
      </c>
      <c r="I663">
        <v>20</v>
      </c>
      <c r="J663">
        <v>10</v>
      </c>
      <c r="K663">
        <v>228</v>
      </c>
      <c r="L663">
        <v>276</v>
      </c>
      <c r="M663" s="13">
        <f t="shared" si="40"/>
        <v>0.45238095238095238</v>
      </c>
      <c r="N663" s="14">
        <v>27.9</v>
      </c>
      <c r="O663" s="14">
        <v>32.9</v>
      </c>
      <c r="P663" s="14">
        <v>24.6</v>
      </c>
      <c r="Q663" s="21">
        <v>14.7</v>
      </c>
      <c r="R663" s="21">
        <v>3.35</v>
      </c>
      <c r="S663" s="21">
        <v>0.16666666669999999</v>
      </c>
      <c r="T663" s="21">
        <v>18.2166666667</v>
      </c>
      <c r="U663">
        <v>2</v>
      </c>
      <c r="V663">
        <v>0</v>
      </c>
      <c r="W663" s="18">
        <f t="shared" si="41"/>
        <v>0</v>
      </c>
      <c r="X663">
        <v>0</v>
      </c>
      <c r="Y663">
        <v>39</v>
      </c>
      <c r="Z663">
        <v>4</v>
      </c>
      <c r="AA663">
        <v>17</v>
      </c>
      <c r="AB663">
        <v>-14</v>
      </c>
      <c r="AC663">
        <v>32</v>
      </c>
      <c r="AD663">
        <v>12</v>
      </c>
      <c r="AE663">
        <v>163</v>
      </c>
      <c r="AF663">
        <v>236</v>
      </c>
      <c r="AG663" s="13">
        <f t="shared" si="42"/>
        <v>0.40852130325814534</v>
      </c>
      <c r="AH663" s="14">
        <v>29.2</v>
      </c>
      <c r="AI663" s="14">
        <v>34.1</v>
      </c>
      <c r="AJ663" s="14">
        <v>25.9</v>
      </c>
      <c r="AK663" s="21">
        <v>14.3666666667</v>
      </c>
      <c r="AL663" s="21">
        <v>3.2166666667000001</v>
      </c>
      <c r="AM663" s="21">
        <v>0.1333333333</v>
      </c>
      <c r="AN663" s="21">
        <v>17.733333333299999</v>
      </c>
      <c r="AO663">
        <v>4</v>
      </c>
      <c r="AP663">
        <v>1</v>
      </c>
      <c r="AQ663" s="18">
        <f t="shared" si="43"/>
        <v>0.25</v>
      </c>
      <c r="AR663">
        <v>0</v>
      </c>
    </row>
    <row r="664" spans="1:44" x14ac:dyDescent="0.2">
      <c r="A664" s="12" t="s">
        <v>599</v>
      </c>
      <c r="B664" s="12" t="s">
        <v>2963</v>
      </c>
      <c r="C664" t="s">
        <v>199</v>
      </c>
      <c r="D664" s="12" t="s">
        <v>170</v>
      </c>
      <c r="E664">
        <v>41</v>
      </c>
      <c r="F664">
        <v>9</v>
      </c>
      <c r="G664">
        <v>16</v>
      </c>
      <c r="H664">
        <v>-3</v>
      </c>
      <c r="I664">
        <v>6</v>
      </c>
      <c r="J664">
        <v>3</v>
      </c>
      <c r="K664">
        <v>272</v>
      </c>
      <c r="L664">
        <v>260</v>
      </c>
      <c r="M664" s="13">
        <f t="shared" si="40"/>
        <v>0.51127819548872178</v>
      </c>
      <c r="N664" s="14">
        <v>28.8</v>
      </c>
      <c r="O664" s="14">
        <v>33.4</v>
      </c>
      <c r="P664" s="14">
        <v>25.6</v>
      </c>
      <c r="Q664" s="21">
        <v>15.25</v>
      </c>
      <c r="R664" s="21">
        <v>3.9166666667000003</v>
      </c>
      <c r="S664" s="21">
        <v>0</v>
      </c>
      <c r="T664" s="21">
        <v>19.183333333299998</v>
      </c>
      <c r="U664">
        <v>2</v>
      </c>
      <c r="V664">
        <v>1</v>
      </c>
      <c r="W664" s="18">
        <f t="shared" si="41"/>
        <v>0.5</v>
      </c>
      <c r="X664">
        <v>0</v>
      </c>
      <c r="Y664">
        <v>41</v>
      </c>
      <c r="Z664">
        <v>11</v>
      </c>
      <c r="AA664">
        <v>15</v>
      </c>
      <c r="AB664">
        <v>-5</v>
      </c>
      <c r="AC664">
        <v>12</v>
      </c>
      <c r="AD664">
        <v>5</v>
      </c>
      <c r="AE664">
        <v>240</v>
      </c>
      <c r="AF664">
        <v>257</v>
      </c>
      <c r="AG664" s="13">
        <f t="shared" si="42"/>
        <v>0.48289738430583501</v>
      </c>
      <c r="AH664" s="14">
        <v>29.5</v>
      </c>
      <c r="AI664" s="14">
        <v>33.799999999999997</v>
      </c>
      <c r="AJ664" s="14">
        <v>26.6</v>
      </c>
      <c r="AK664" s="21">
        <v>14.7</v>
      </c>
      <c r="AL664" s="21">
        <v>3.4166666666999999</v>
      </c>
      <c r="AM664" s="21">
        <v>3.3333333300000004E-2</v>
      </c>
      <c r="AN664" s="21">
        <v>18.166666666699999</v>
      </c>
      <c r="AO664">
        <v>3</v>
      </c>
      <c r="AP664">
        <v>2</v>
      </c>
      <c r="AQ664" s="18">
        <f t="shared" si="43"/>
        <v>0.66666666666666663</v>
      </c>
      <c r="AR664">
        <v>2</v>
      </c>
    </row>
    <row r="665" spans="1:44" x14ac:dyDescent="0.2">
      <c r="A665" s="12" t="s">
        <v>474</v>
      </c>
      <c r="B665" s="12" t="s">
        <v>2963</v>
      </c>
      <c r="C665" t="s">
        <v>684</v>
      </c>
      <c r="D665" s="12" t="s">
        <v>170</v>
      </c>
      <c r="E665">
        <v>41</v>
      </c>
      <c r="F665">
        <v>7</v>
      </c>
      <c r="G665">
        <v>15</v>
      </c>
      <c r="H665">
        <v>-1</v>
      </c>
      <c r="I665">
        <v>8</v>
      </c>
      <c r="J665">
        <v>4</v>
      </c>
      <c r="K665">
        <v>253</v>
      </c>
      <c r="L665">
        <v>191</v>
      </c>
      <c r="M665" s="13">
        <f t="shared" si="40"/>
        <v>0.56981981981981977</v>
      </c>
      <c r="N665" s="14">
        <v>28.6</v>
      </c>
      <c r="O665" s="14">
        <v>33.1</v>
      </c>
      <c r="P665" s="14">
        <v>25.6</v>
      </c>
      <c r="Q665" s="21">
        <v>12.35</v>
      </c>
      <c r="R665" s="21">
        <v>3.0333333332999999</v>
      </c>
      <c r="S665" s="21">
        <v>1.4666666667000001</v>
      </c>
      <c r="T665" s="21">
        <v>16.866666666699999</v>
      </c>
      <c r="U665">
        <v>2</v>
      </c>
      <c r="V665">
        <v>1</v>
      </c>
      <c r="W665" s="18">
        <f t="shared" si="41"/>
        <v>0.5</v>
      </c>
      <c r="X665">
        <v>0</v>
      </c>
      <c r="Y665">
        <v>41</v>
      </c>
      <c r="Z665">
        <v>4</v>
      </c>
      <c r="AA665">
        <v>15</v>
      </c>
      <c r="AB665">
        <v>-5</v>
      </c>
      <c r="AC665">
        <v>20</v>
      </c>
      <c r="AD665">
        <v>10</v>
      </c>
      <c r="AE665">
        <v>236</v>
      </c>
      <c r="AF665">
        <v>227</v>
      </c>
      <c r="AG665" s="13">
        <f t="shared" si="42"/>
        <v>0.50971922246220303</v>
      </c>
      <c r="AH665" s="14">
        <v>29</v>
      </c>
      <c r="AI665" s="14">
        <v>33.299999999999997</v>
      </c>
      <c r="AJ665" s="14">
        <v>26</v>
      </c>
      <c r="AK665" s="21">
        <v>12.733333333299999</v>
      </c>
      <c r="AL665" s="21">
        <v>2.6666666667000003</v>
      </c>
      <c r="AM665" s="21">
        <v>1.65</v>
      </c>
      <c r="AN665" s="21">
        <v>17.066666666700002</v>
      </c>
      <c r="AO665">
        <v>6</v>
      </c>
      <c r="AP665">
        <v>0</v>
      </c>
      <c r="AQ665" s="18">
        <f t="shared" si="43"/>
        <v>0</v>
      </c>
      <c r="AR665">
        <v>0</v>
      </c>
    </row>
    <row r="666" spans="1:44" x14ac:dyDescent="0.2">
      <c r="A666" s="12" t="s">
        <v>599</v>
      </c>
      <c r="B666" s="12" t="s">
        <v>2968</v>
      </c>
      <c r="C666" t="s">
        <v>177</v>
      </c>
      <c r="D666" s="12" t="s">
        <v>148</v>
      </c>
      <c r="E666">
        <v>39</v>
      </c>
      <c r="F666">
        <v>6</v>
      </c>
      <c r="G666">
        <v>7</v>
      </c>
      <c r="H666">
        <v>7</v>
      </c>
      <c r="I666">
        <v>26</v>
      </c>
      <c r="J666">
        <v>13</v>
      </c>
      <c r="K666">
        <v>315</v>
      </c>
      <c r="L666">
        <v>262</v>
      </c>
      <c r="M666" s="13">
        <f t="shared" si="40"/>
        <v>0.54592720970537256</v>
      </c>
      <c r="N666" s="14">
        <v>27.7</v>
      </c>
      <c r="O666" s="14">
        <v>32</v>
      </c>
      <c r="P666" s="14">
        <v>24.8</v>
      </c>
      <c r="Q666" s="21">
        <v>13.333333333300001</v>
      </c>
      <c r="R666" s="21">
        <v>0.16666666669999999</v>
      </c>
      <c r="S666" s="21">
        <v>1.7666666666999999</v>
      </c>
      <c r="T666" s="21">
        <v>15.2833333333</v>
      </c>
      <c r="W666" s="18" t="str">
        <f t="shared" si="41"/>
        <v xml:space="preserve"> </v>
      </c>
      <c r="Y666">
        <v>34</v>
      </c>
      <c r="Z666">
        <v>5</v>
      </c>
      <c r="AA666">
        <v>5</v>
      </c>
      <c r="AB666">
        <v>-6</v>
      </c>
      <c r="AC666">
        <v>13</v>
      </c>
      <c r="AD666">
        <v>5</v>
      </c>
      <c r="AE666">
        <v>218</v>
      </c>
      <c r="AF666">
        <v>171</v>
      </c>
      <c r="AG666" s="13">
        <f t="shared" si="42"/>
        <v>0.56041131105398456</v>
      </c>
      <c r="AH666" s="14">
        <v>27.7</v>
      </c>
      <c r="AI666" s="14">
        <v>31.7</v>
      </c>
      <c r="AJ666" s="14">
        <v>25.1</v>
      </c>
      <c r="AK666" s="21">
        <v>12</v>
      </c>
      <c r="AL666" s="21">
        <v>8.3333333300000006E-2</v>
      </c>
      <c r="AM666" s="21">
        <v>2.35</v>
      </c>
      <c r="AN666" s="21">
        <v>14.45</v>
      </c>
      <c r="AQ666" s="18" t="str">
        <f t="shared" si="43"/>
        <v xml:space="preserve"> </v>
      </c>
    </row>
    <row r="667" spans="1:44" x14ac:dyDescent="0.2">
      <c r="A667" s="12" t="s">
        <v>2971</v>
      </c>
      <c r="B667" s="12" t="s">
        <v>2972</v>
      </c>
      <c r="C667" t="s">
        <v>112</v>
      </c>
      <c r="D667" s="12" t="s">
        <v>178</v>
      </c>
      <c r="E667">
        <v>38</v>
      </c>
      <c r="F667">
        <v>1</v>
      </c>
      <c r="G667">
        <v>15</v>
      </c>
      <c r="H667">
        <v>-4</v>
      </c>
      <c r="I667">
        <v>4</v>
      </c>
      <c r="J667">
        <v>2</v>
      </c>
      <c r="K667">
        <v>0</v>
      </c>
      <c r="L667">
        <v>0</v>
      </c>
      <c r="M667" s="13">
        <f t="shared" si="40"/>
        <v>0</v>
      </c>
      <c r="N667" s="14">
        <v>27.7</v>
      </c>
      <c r="O667" s="14">
        <v>33</v>
      </c>
      <c r="P667" s="14">
        <v>24.1</v>
      </c>
      <c r="Q667" s="21">
        <v>15.95</v>
      </c>
      <c r="R667" s="21">
        <v>1.7000000000000002</v>
      </c>
      <c r="S667" s="21">
        <v>0.1333333333</v>
      </c>
      <c r="T667" s="21">
        <v>17.8</v>
      </c>
      <c r="W667" s="18" t="str">
        <f t="shared" si="41"/>
        <v xml:space="preserve"> </v>
      </c>
      <c r="Y667">
        <v>35</v>
      </c>
      <c r="Z667">
        <v>1</v>
      </c>
      <c r="AA667">
        <v>10</v>
      </c>
      <c r="AB667">
        <v>-9</v>
      </c>
      <c r="AC667">
        <v>8</v>
      </c>
      <c r="AD667">
        <v>4</v>
      </c>
      <c r="AE667">
        <v>0</v>
      </c>
      <c r="AF667">
        <v>0</v>
      </c>
      <c r="AG667" s="13">
        <f t="shared" si="42"/>
        <v>0</v>
      </c>
      <c r="AH667" s="14">
        <v>27.8</v>
      </c>
      <c r="AI667" s="14">
        <v>32.799999999999997</v>
      </c>
      <c r="AJ667" s="14">
        <v>24.5</v>
      </c>
      <c r="AK667" s="21">
        <v>15.1333333333</v>
      </c>
      <c r="AL667" s="21">
        <v>2.15</v>
      </c>
      <c r="AM667" s="21">
        <v>0.1333333333</v>
      </c>
      <c r="AN667" s="21">
        <v>17.433333333299998</v>
      </c>
      <c r="AQ667" s="18" t="str">
        <f t="shared" si="43"/>
        <v xml:space="preserve"> </v>
      </c>
    </row>
    <row r="668" spans="1:44" x14ac:dyDescent="0.2">
      <c r="A668" s="12" t="s">
        <v>1030</v>
      </c>
      <c r="B668" s="12" t="s">
        <v>2975</v>
      </c>
      <c r="C668" t="s">
        <v>162</v>
      </c>
      <c r="D668" s="12" t="s">
        <v>140</v>
      </c>
      <c r="E668">
        <v>33</v>
      </c>
      <c r="F668">
        <v>2</v>
      </c>
      <c r="G668">
        <v>2</v>
      </c>
      <c r="H668">
        <v>1</v>
      </c>
      <c r="I668">
        <v>101</v>
      </c>
      <c r="J668">
        <v>27</v>
      </c>
      <c r="K668">
        <v>0</v>
      </c>
      <c r="L668">
        <v>0</v>
      </c>
      <c r="M668" s="13">
        <f t="shared" si="40"/>
        <v>0</v>
      </c>
      <c r="N668" s="14">
        <v>26.6</v>
      </c>
      <c r="O668" s="14">
        <v>32</v>
      </c>
      <c r="P668" s="14">
        <v>23</v>
      </c>
      <c r="Q668" s="21">
        <v>6.9833333333000001</v>
      </c>
      <c r="R668" s="21">
        <v>3.3333333300000004E-2</v>
      </c>
      <c r="S668" s="21">
        <v>0.45</v>
      </c>
      <c r="T668" s="21">
        <v>7.5</v>
      </c>
      <c r="W668" s="18" t="str">
        <f t="shared" si="41"/>
        <v xml:space="preserve"> </v>
      </c>
      <c r="Y668">
        <v>34</v>
      </c>
      <c r="Z668">
        <v>0</v>
      </c>
      <c r="AA668">
        <v>0</v>
      </c>
      <c r="AB668">
        <v>-14</v>
      </c>
      <c r="AC668">
        <v>52</v>
      </c>
      <c r="AD668">
        <v>15</v>
      </c>
      <c r="AE668">
        <v>2</v>
      </c>
      <c r="AF668">
        <v>1</v>
      </c>
      <c r="AG668" s="13">
        <f t="shared" si="42"/>
        <v>0.66666666666666663</v>
      </c>
      <c r="AH668" s="14">
        <v>26</v>
      </c>
      <c r="AI668" s="14">
        <v>31</v>
      </c>
      <c r="AJ668" s="14">
        <v>22.6</v>
      </c>
      <c r="AK668" s="21">
        <v>7.35</v>
      </c>
      <c r="AL668" s="21">
        <v>3.3333333300000004E-2</v>
      </c>
      <c r="AM668" s="21">
        <v>0.46666666670000001</v>
      </c>
      <c r="AN668" s="21">
        <v>7.8833333333000004</v>
      </c>
      <c r="AQ668" s="18" t="str">
        <f t="shared" si="43"/>
        <v xml:space="preserve"> </v>
      </c>
    </row>
    <row r="669" spans="1:44" x14ac:dyDescent="0.2">
      <c r="A669" s="12" t="s">
        <v>2979</v>
      </c>
      <c r="B669" s="12" t="s">
        <v>2980</v>
      </c>
      <c r="C669" t="s">
        <v>139</v>
      </c>
      <c r="D669" s="12" t="s">
        <v>178</v>
      </c>
      <c r="E669">
        <v>13</v>
      </c>
      <c r="F669">
        <v>0</v>
      </c>
      <c r="G669">
        <v>2</v>
      </c>
      <c r="H669">
        <v>-5</v>
      </c>
      <c r="I669">
        <v>0</v>
      </c>
      <c r="J669">
        <v>0</v>
      </c>
      <c r="K669">
        <v>0</v>
      </c>
      <c r="L669">
        <v>1</v>
      </c>
      <c r="M669" s="13">
        <f t="shared" si="40"/>
        <v>0</v>
      </c>
      <c r="N669" s="14">
        <v>27.6</v>
      </c>
      <c r="O669" s="14">
        <v>32</v>
      </c>
      <c r="P669" s="14">
        <v>24.6</v>
      </c>
      <c r="Q669" s="21">
        <v>16.883333333300001</v>
      </c>
      <c r="R669" s="21">
        <v>1.45</v>
      </c>
      <c r="S669" s="21">
        <v>1.3666666667</v>
      </c>
      <c r="T669" s="21">
        <v>19.7166666667</v>
      </c>
      <c r="W669" s="18" t="str">
        <f t="shared" si="41"/>
        <v xml:space="preserve"> </v>
      </c>
      <c r="Y669">
        <v>21</v>
      </c>
      <c r="Z669">
        <v>2</v>
      </c>
      <c r="AA669">
        <v>0</v>
      </c>
      <c r="AB669">
        <v>-10</v>
      </c>
      <c r="AC669">
        <v>6</v>
      </c>
      <c r="AD669">
        <v>3</v>
      </c>
      <c r="AE669">
        <v>0</v>
      </c>
      <c r="AF669">
        <v>0</v>
      </c>
      <c r="AG669" s="13">
        <f t="shared" si="42"/>
        <v>0</v>
      </c>
      <c r="AH669" s="14">
        <v>27.9</v>
      </c>
      <c r="AI669" s="14">
        <v>32.700000000000003</v>
      </c>
      <c r="AJ669" s="14">
        <v>24.7</v>
      </c>
      <c r="AK669" s="21">
        <v>15.6</v>
      </c>
      <c r="AL669" s="21">
        <v>1.75</v>
      </c>
      <c r="AM669" s="21">
        <v>1.3666666667</v>
      </c>
      <c r="AN669" s="21">
        <v>18.733333333299999</v>
      </c>
      <c r="AQ669" s="18" t="str">
        <f t="shared" si="43"/>
        <v xml:space="preserve"> </v>
      </c>
    </row>
    <row r="670" spans="1:44" x14ac:dyDescent="0.2">
      <c r="A670" s="12" t="s">
        <v>2984</v>
      </c>
      <c r="B670" s="12" t="s">
        <v>2985</v>
      </c>
      <c r="C670" t="s">
        <v>317</v>
      </c>
      <c r="D670" s="12" t="s">
        <v>178</v>
      </c>
      <c r="E670">
        <v>10</v>
      </c>
      <c r="F670">
        <v>0</v>
      </c>
      <c r="G670">
        <v>2</v>
      </c>
      <c r="H670">
        <v>2</v>
      </c>
      <c r="I670">
        <v>4</v>
      </c>
      <c r="J670">
        <v>2</v>
      </c>
      <c r="K670">
        <v>0</v>
      </c>
      <c r="L670">
        <v>0</v>
      </c>
      <c r="M670" s="13">
        <f t="shared" si="40"/>
        <v>0</v>
      </c>
      <c r="N670" s="14">
        <v>27.7</v>
      </c>
      <c r="O670" s="14">
        <v>32.799999999999997</v>
      </c>
      <c r="P670" s="14">
        <v>24.3</v>
      </c>
      <c r="Q670" s="21">
        <v>15.4666666667</v>
      </c>
      <c r="R670" s="21">
        <v>0.38333333330000002</v>
      </c>
      <c r="S670" s="21">
        <v>2.2833333332999999</v>
      </c>
      <c r="T670" s="21">
        <v>18.133333333300001</v>
      </c>
      <c r="W670" s="18" t="str">
        <f t="shared" si="41"/>
        <v xml:space="preserve"> </v>
      </c>
      <c r="Y670">
        <v>6</v>
      </c>
      <c r="Z670">
        <v>0</v>
      </c>
      <c r="AA670">
        <v>0</v>
      </c>
      <c r="AB670">
        <v>-6</v>
      </c>
      <c r="AC670">
        <v>2</v>
      </c>
      <c r="AD670">
        <v>1</v>
      </c>
      <c r="AE670">
        <v>0</v>
      </c>
      <c r="AF670">
        <v>0</v>
      </c>
      <c r="AG670" s="13">
        <f t="shared" si="42"/>
        <v>0</v>
      </c>
      <c r="AH670" s="14">
        <v>28.8</v>
      </c>
      <c r="AI670" s="14">
        <v>32.799999999999997</v>
      </c>
      <c r="AJ670" s="14">
        <v>26.1</v>
      </c>
      <c r="AK670" s="21">
        <v>16.4666666667</v>
      </c>
      <c r="AL670" s="21">
        <v>0.53333333329999999</v>
      </c>
      <c r="AM670" s="21">
        <v>2.2666666666999999</v>
      </c>
      <c r="AN670" s="21">
        <v>19.2833333333</v>
      </c>
      <c r="AQ670" s="18" t="str">
        <f t="shared" si="43"/>
        <v xml:space="preserve"> </v>
      </c>
    </row>
    <row r="671" spans="1:44" x14ac:dyDescent="0.2">
      <c r="A671" s="12" t="s">
        <v>1021</v>
      </c>
      <c r="B671" s="12" t="s">
        <v>2988</v>
      </c>
      <c r="C671" s="12" t="s">
        <v>192</v>
      </c>
      <c r="D671" s="12" t="s">
        <v>178</v>
      </c>
      <c r="E671">
        <v>17</v>
      </c>
      <c r="F671">
        <v>4</v>
      </c>
      <c r="G671">
        <v>3</v>
      </c>
      <c r="H671">
        <v>9</v>
      </c>
      <c r="I671">
        <v>8</v>
      </c>
      <c r="J671">
        <v>4</v>
      </c>
      <c r="K671">
        <v>0</v>
      </c>
      <c r="L671">
        <v>0</v>
      </c>
      <c r="M671" s="13">
        <f t="shared" si="40"/>
        <v>0</v>
      </c>
      <c r="N671" s="14">
        <v>28.9</v>
      </c>
      <c r="O671" s="14">
        <v>32.5</v>
      </c>
      <c r="P671" s="14">
        <v>26.4</v>
      </c>
      <c r="Q671" s="21">
        <v>17.2833333333</v>
      </c>
      <c r="R671" s="21">
        <v>1.1499999999999999</v>
      </c>
      <c r="S671" s="21">
        <v>1.9333333333</v>
      </c>
      <c r="T671" s="21">
        <v>20.383333333300001</v>
      </c>
      <c r="W671" s="18" t="str">
        <f t="shared" si="41"/>
        <v xml:space="preserve"> </v>
      </c>
      <c r="Y671">
        <v>21</v>
      </c>
      <c r="Z671">
        <v>1</v>
      </c>
      <c r="AA671">
        <v>2</v>
      </c>
      <c r="AB671">
        <v>1</v>
      </c>
      <c r="AC671">
        <v>12</v>
      </c>
      <c r="AD671">
        <v>6</v>
      </c>
      <c r="AE671">
        <v>0</v>
      </c>
      <c r="AF671">
        <v>0</v>
      </c>
      <c r="AG671" s="13">
        <f t="shared" si="42"/>
        <v>0</v>
      </c>
      <c r="AH671" s="14">
        <v>29</v>
      </c>
      <c r="AI671" s="14">
        <v>33.200000000000003</v>
      </c>
      <c r="AJ671" s="14">
        <v>26.2</v>
      </c>
      <c r="AK671" s="21">
        <v>16.883333333300001</v>
      </c>
      <c r="AL671" s="21">
        <v>0.51666666670000005</v>
      </c>
      <c r="AM671" s="21">
        <v>2.5666666666999998</v>
      </c>
      <c r="AN671" s="21">
        <v>19.983333333299999</v>
      </c>
      <c r="AQ671" s="18" t="str">
        <f t="shared" si="43"/>
        <v xml:space="preserve"> </v>
      </c>
    </row>
    <row r="672" spans="1:44" x14ac:dyDescent="0.2">
      <c r="A672" s="12" t="s">
        <v>2606</v>
      </c>
      <c r="B672" s="12" t="s">
        <v>2991</v>
      </c>
      <c r="C672" t="s">
        <v>393</v>
      </c>
      <c r="D672" s="12" t="s">
        <v>178</v>
      </c>
      <c r="E672">
        <v>14</v>
      </c>
      <c r="F672">
        <v>0</v>
      </c>
      <c r="G672">
        <v>1</v>
      </c>
      <c r="H672">
        <v>-5</v>
      </c>
      <c r="I672">
        <v>9</v>
      </c>
      <c r="J672">
        <v>3</v>
      </c>
      <c r="K672">
        <v>0</v>
      </c>
      <c r="L672">
        <v>0</v>
      </c>
      <c r="M672" s="13">
        <f t="shared" si="40"/>
        <v>0</v>
      </c>
      <c r="N672" s="14">
        <v>27.3</v>
      </c>
      <c r="O672" s="14">
        <v>32.9</v>
      </c>
      <c r="P672" s="14">
        <v>23.5</v>
      </c>
      <c r="Q672" s="21">
        <v>12.9666666667</v>
      </c>
      <c r="R672" s="21">
        <v>6.6666666700000002E-2</v>
      </c>
      <c r="S672" s="21">
        <v>0.88333333330000008</v>
      </c>
      <c r="T672" s="21">
        <v>13.9333333333</v>
      </c>
      <c r="W672" s="18" t="str">
        <f t="shared" si="41"/>
        <v xml:space="preserve"> </v>
      </c>
      <c r="Y672">
        <v>11</v>
      </c>
      <c r="Z672">
        <v>0</v>
      </c>
      <c r="AA672">
        <v>0</v>
      </c>
      <c r="AB672">
        <v>-1</v>
      </c>
      <c r="AC672">
        <v>2</v>
      </c>
      <c r="AD672">
        <v>1</v>
      </c>
      <c r="AE672">
        <v>0</v>
      </c>
      <c r="AF672">
        <v>0</v>
      </c>
      <c r="AG672" s="13">
        <f t="shared" si="42"/>
        <v>0</v>
      </c>
      <c r="AH672" s="14">
        <v>28</v>
      </c>
      <c r="AI672" s="14">
        <v>33.1</v>
      </c>
      <c r="AJ672" s="14">
        <v>24.6</v>
      </c>
      <c r="AK672" s="21">
        <v>10.8666666667</v>
      </c>
      <c r="AL672" s="21">
        <v>1.6666666699999999E-2</v>
      </c>
      <c r="AM672" s="21">
        <v>1.1166666667</v>
      </c>
      <c r="AN672" s="21">
        <v>12</v>
      </c>
      <c r="AQ672" s="18" t="str">
        <f t="shared" si="43"/>
        <v xml:space="preserve"> </v>
      </c>
    </row>
    <row r="673" spans="1:44" x14ac:dyDescent="0.2">
      <c r="A673" s="12" t="s">
        <v>353</v>
      </c>
      <c r="B673" s="12" t="s">
        <v>2996</v>
      </c>
      <c r="C673" t="s">
        <v>162</v>
      </c>
      <c r="D673" s="12" t="s">
        <v>461</v>
      </c>
      <c r="E673">
        <v>13</v>
      </c>
      <c r="F673">
        <v>1</v>
      </c>
      <c r="G673">
        <v>0</v>
      </c>
      <c r="H673">
        <v>-4</v>
      </c>
      <c r="I673">
        <v>34</v>
      </c>
      <c r="J673">
        <v>10</v>
      </c>
      <c r="K673">
        <v>0</v>
      </c>
      <c r="L673">
        <v>1</v>
      </c>
      <c r="M673" s="13">
        <f t="shared" si="40"/>
        <v>0</v>
      </c>
      <c r="N673" s="14">
        <v>25.6</v>
      </c>
      <c r="O673" s="14">
        <v>31.2</v>
      </c>
      <c r="P673" s="14">
        <v>21.8</v>
      </c>
      <c r="Q673" s="21">
        <v>5.4333333333000002</v>
      </c>
      <c r="R673" s="21">
        <v>0</v>
      </c>
      <c r="S673" s="21">
        <v>0</v>
      </c>
      <c r="T673" s="21">
        <v>5.4333333333000002</v>
      </c>
      <c r="W673" s="18" t="str">
        <f t="shared" si="41"/>
        <v xml:space="preserve"> </v>
      </c>
      <c r="Y673">
        <v>21</v>
      </c>
      <c r="Z673">
        <v>1</v>
      </c>
      <c r="AA673">
        <v>0</v>
      </c>
      <c r="AB673">
        <v>-4</v>
      </c>
      <c r="AC673">
        <v>56</v>
      </c>
      <c r="AD673">
        <v>12</v>
      </c>
      <c r="AE673">
        <v>0</v>
      </c>
      <c r="AF673">
        <v>0</v>
      </c>
      <c r="AG673" s="13">
        <f t="shared" si="42"/>
        <v>0</v>
      </c>
      <c r="AH673" s="14">
        <v>25.4</v>
      </c>
      <c r="AI673" s="14">
        <v>31</v>
      </c>
      <c r="AJ673" s="14">
        <v>21.6</v>
      </c>
      <c r="AK673" s="21">
        <v>4.55</v>
      </c>
      <c r="AL673" s="21">
        <v>6.6666666700000002E-2</v>
      </c>
      <c r="AM673" s="21">
        <v>0</v>
      </c>
      <c r="AN673" s="21">
        <v>4.6333333332999995</v>
      </c>
      <c r="AQ673" s="18" t="str">
        <f t="shared" si="43"/>
        <v xml:space="preserve"> </v>
      </c>
    </row>
    <row r="674" spans="1:44" x14ac:dyDescent="0.2">
      <c r="A674" s="12" t="s">
        <v>2999</v>
      </c>
      <c r="B674" s="12" t="s">
        <v>3000</v>
      </c>
      <c r="C674" t="s">
        <v>393</v>
      </c>
      <c r="D674" s="12" t="s">
        <v>156</v>
      </c>
      <c r="E674">
        <v>41</v>
      </c>
      <c r="F674">
        <v>6</v>
      </c>
      <c r="G674">
        <v>8</v>
      </c>
      <c r="H674">
        <v>-1</v>
      </c>
      <c r="I674">
        <v>103</v>
      </c>
      <c r="J674">
        <v>28</v>
      </c>
      <c r="K674">
        <v>14</v>
      </c>
      <c r="L674">
        <v>12</v>
      </c>
      <c r="M674" s="13">
        <f t="shared" si="40"/>
        <v>0.53846153846153844</v>
      </c>
      <c r="N674" s="14">
        <v>28.7</v>
      </c>
      <c r="O674" s="14">
        <v>32.5</v>
      </c>
      <c r="P674" s="14">
        <v>26.2</v>
      </c>
      <c r="Q674" s="21">
        <v>11.516666666700001</v>
      </c>
      <c r="R674" s="21">
        <v>0.1166666667</v>
      </c>
      <c r="S674" s="21">
        <v>1.75</v>
      </c>
      <c r="T674" s="21">
        <v>13.4</v>
      </c>
      <c r="W674" s="18" t="str">
        <f t="shared" si="41"/>
        <v xml:space="preserve"> </v>
      </c>
      <c r="Y674">
        <v>40</v>
      </c>
      <c r="Z674">
        <v>8</v>
      </c>
      <c r="AA674">
        <v>7</v>
      </c>
      <c r="AB674">
        <v>0</v>
      </c>
      <c r="AC674">
        <v>106</v>
      </c>
      <c r="AD674">
        <v>28</v>
      </c>
      <c r="AE674">
        <v>5</v>
      </c>
      <c r="AF674">
        <v>13</v>
      </c>
      <c r="AG674" s="13">
        <f t="shared" si="42"/>
        <v>0.27777777777777779</v>
      </c>
      <c r="AH674" s="14">
        <v>27.9</v>
      </c>
      <c r="AI674" s="14">
        <v>32.299999999999997</v>
      </c>
      <c r="AJ674" s="14">
        <v>24.9</v>
      </c>
      <c r="AK674" s="21">
        <v>11.483333333299999</v>
      </c>
      <c r="AL674" s="21">
        <v>0.15</v>
      </c>
      <c r="AM674" s="21">
        <v>1.5833333333000001</v>
      </c>
      <c r="AN674" s="21">
        <v>13.25</v>
      </c>
      <c r="AQ674" s="18" t="str">
        <f t="shared" si="43"/>
        <v xml:space="preserve"> </v>
      </c>
    </row>
    <row r="675" spans="1:44" x14ac:dyDescent="0.2">
      <c r="A675" s="12" t="s">
        <v>1104</v>
      </c>
      <c r="B675" s="12" t="s">
        <v>3003</v>
      </c>
      <c r="C675" t="s">
        <v>265</v>
      </c>
      <c r="D675" s="12" t="s">
        <v>170</v>
      </c>
      <c r="E675">
        <v>39</v>
      </c>
      <c r="F675">
        <v>7</v>
      </c>
      <c r="G675">
        <v>13</v>
      </c>
      <c r="H675">
        <v>-2</v>
      </c>
      <c r="I675">
        <v>18</v>
      </c>
      <c r="J675">
        <v>9</v>
      </c>
      <c r="K675">
        <v>126</v>
      </c>
      <c r="L675">
        <v>115</v>
      </c>
      <c r="M675" s="13">
        <f t="shared" si="40"/>
        <v>0.52282157676348551</v>
      </c>
      <c r="N675" s="14">
        <v>27.4</v>
      </c>
      <c r="O675" s="14">
        <v>32.1</v>
      </c>
      <c r="P675" s="14">
        <v>24.1</v>
      </c>
      <c r="Q675" s="21">
        <v>11.0666666667</v>
      </c>
      <c r="R675" s="21">
        <v>2.4333333333000002</v>
      </c>
      <c r="S675" s="21">
        <v>0.15</v>
      </c>
      <c r="T675" s="21">
        <v>13.666666666699999</v>
      </c>
      <c r="U675">
        <v>0</v>
      </c>
      <c r="V675">
        <v>0</v>
      </c>
      <c r="W675" s="18" t="str">
        <f t="shared" si="41"/>
        <v xml:space="preserve"> </v>
      </c>
      <c r="X675">
        <v>0</v>
      </c>
      <c r="Y675">
        <v>36</v>
      </c>
      <c r="Z675">
        <v>2</v>
      </c>
      <c r="AA675">
        <v>15</v>
      </c>
      <c r="AB675">
        <v>1</v>
      </c>
      <c r="AC675">
        <v>12</v>
      </c>
      <c r="AD675">
        <v>6</v>
      </c>
      <c r="AE675">
        <v>93</v>
      </c>
      <c r="AF675">
        <v>132</v>
      </c>
      <c r="AG675" s="13">
        <f t="shared" si="42"/>
        <v>0.41333333333333333</v>
      </c>
      <c r="AH675" s="14">
        <v>27.9</v>
      </c>
      <c r="AI675" s="14">
        <v>31.9</v>
      </c>
      <c r="AJ675" s="14">
        <v>25.3</v>
      </c>
      <c r="AK675" s="21">
        <v>11.2833333333</v>
      </c>
      <c r="AL675" s="21">
        <v>2.1166666667</v>
      </c>
      <c r="AM675" s="21">
        <v>0.1333333333</v>
      </c>
      <c r="AN675" s="21">
        <v>13.55</v>
      </c>
      <c r="AO675">
        <v>2</v>
      </c>
      <c r="AP675">
        <v>1</v>
      </c>
      <c r="AQ675" s="18">
        <f t="shared" si="43"/>
        <v>0.5</v>
      </c>
      <c r="AR675">
        <v>1</v>
      </c>
    </row>
    <row r="676" spans="1:44" x14ac:dyDescent="0.2">
      <c r="A676" s="12" t="s">
        <v>1686</v>
      </c>
      <c r="B676" s="12" t="s">
        <v>3008</v>
      </c>
      <c r="C676" t="s">
        <v>442</v>
      </c>
      <c r="D676" s="12" t="s">
        <v>178</v>
      </c>
      <c r="E676">
        <v>20</v>
      </c>
      <c r="F676">
        <v>1</v>
      </c>
      <c r="G676">
        <v>5</v>
      </c>
      <c r="H676">
        <v>9</v>
      </c>
      <c r="I676">
        <v>14</v>
      </c>
      <c r="J676">
        <v>7</v>
      </c>
      <c r="K676">
        <v>0</v>
      </c>
      <c r="L676">
        <v>0</v>
      </c>
      <c r="M676" s="13">
        <f t="shared" si="40"/>
        <v>0</v>
      </c>
      <c r="N676" s="14">
        <v>26.7</v>
      </c>
      <c r="O676" s="14">
        <v>32</v>
      </c>
      <c r="P676" s="14">
        <v>23.2</v>
      </c>
      <c r="Q676" s="21">
        <v>15.1166666667</v>
      </c>
      <c r="R676" s="21">
        <v>0.2666666667</v>
      </c>
      <c r="S676" s="21">
        <v>0.45</v>
      </c>
      <c r="T676" s="21">
        <v>15.85</v>
      </c>
      <c r="W676" s="18" t="str">
        <f t="shared" si="41"/>
        <v xml:space="preserve"> </v>
      </c>
      <c r="Y676">
        <v>22</v>
      </c>
      <c r="Z676">
        <v>0</v>
      </c>
      <c r="AA676">
        <v>2</v>
      </c>
      <c r="AB676">
        <v>-2</v>
      </c>
      <c r="AC676">
        <v>18</v>
      </c>
      <c r="AD676">
        <v>8</v>
      </c>
      <c r="AE676">
        <v>0</v>
      </c>
      <c r="AF676">
        <v>0</v>
      </c>
      <c r="AG676" s="13">
        <f t="shared" si="42"/>
        <v>0</v>
      </c>
      <c r="AH676" s="14">
        <v>27.8</v>
      </c>
      <c r="AI676" s="14">
        <v>33.200000000000003</v>
      </c>
      <c r="AJ676" s="14">
        <v>24.3</v>
      </c>
      <c r="AK676" s="21">
        <v>15.7166666667</v>
      </c>
      <c r="AL676" s="21">
        <v>0.55000000000000004</v>
      </c>
      <c r="AM676" s="21">
        <v>1.0833333332999999</v>
      </c>
      <c r="AN676" s="21">
        <v>17.366666666699999</v>
      </c>
      <c r="AQ676" s="18" t="str">
        <f t="shared" si="43"/>
        <v xml:space="preserve"> </v>
      </c>
    </row>
    <row r="677" spans="1:44" x14ac:dyDescent="0.2">
      <c r="A677" s="12" t="s">
        <v>453</v>
      </c>
      <c r="B677" s="12" t="s">
        <v>3012</v>
      </c>
      <c r="C677" t="s">
        <v>139</v>
      </c>
      <c r="D677" s="12" t="s">
        <v>178</v>
      </c>
      <c r="E677">
        <v>7</v>
      </c>
      <c r="F677">
        <v>0</v>
      </c>
      <c r="G677">
        <v>0</v>
      </c>
      <c r="H677">
        <v>0</v>
      </c>
      <c r="I677">
        <v>2</v>
      </c>
      <c r="J677">
        <v>1</v>
      </c>
      <c r="K677">
        <v>0</v>
      </c>
      <c r="L677">
        <v>0</v>
      </c>
      <c r="M677" s="13">
        <f t="shared" si="40"/>
        <v>0</v>
      </c>
      <c r="N677" s="14">
        <v>28.7</v>
      </c>
      <c r="O677" s="14">
        <v>32.799999999999997</v>
      </c>
      <c r="P677" s="14">
        <v>25.9</v>
      </c>
      <c r="Q677" s="21">
        <v>16.933333333299998</v>
      </c>
      <c r="R677" s="21">
        <v>0.2333333333</v>
      </c>
      <c r="S677" s="21">
        <v>1.1000000000000001</v>
      </c>
      <c r="T677" s="21">
        <v>18.266666666700001</v>
      </c>
      <c r="W677" s="18" t="str">
        <f t="shared" si="41"/>
        <v xml:space="preserve"> </v>
      </c>
      <c r="Y677">
        <v>14</v>
      </c>
      <c r="Z677">
        <v>0</v>
      </c>
      <c r="AA677">
        <v>1</v>
      </c>
      <c r="AB677">
        <v>-3</v>
      </c>
      <c r="AC677">
        <v>0</v>
      </c>
      <c r="AD677">
        <v>0</v>
      </c>
      <c r="AE677">
        <v>0</v>
      </c>
      <c r="AF677">
        <v>0</v>
      </c>
      <c r="AG677" s="13">
        <f t="shared" si="42"/>
        <v>0</v>
      </c>
      <c r="AH677" s="14">
        <v>28.4</v>
      </c>
      <c r="AI677" s="14">
        <v>32.9</v>
      </c>
      <c r="AJ677" s="14">
        <v>25.3</v>
      </c>
      <c r="AK677" s="21">
        <v>15.3666666667</v>
      </c>
      <c r="AL677" s="21">
        <v>1.0833333332999999</v>
      </c>
      <c r="AM677" s="21">
        <v>1.2</v>
      </c>
      <c r="AN677" s="21">
        <v>17.666666666699999</v>
      </c>
      <c r="AQ677" s="18" t="str">
        <f t="shared" si="43"/>
        <v xml:space="preserve"> </v>
      </c>
    </row>
    <row r="678" spans="1:44" x14ac:dyDescent="0.2">
      <c r="A678" s="12" t="s">
        <v>275</v>
      </c>
      <c r="B678" s="12" t="s">
        <v>3016</v>
      </c>
      <c r="C678" s="12" t="s">
        <v>442</v>
      </c>
      <c r="D678" s="12" t="s">
        <v>178</v>
      </c>
      <c r="E678">
        <v>9</v>
      </c>
      <c r="F678">
        <v>0</v>
      </c>
      <c r="G678">
        <v>1</v>
      </c>
      <c r="H678">
        <v>2</v>
      </c>
      <c r="I678">
        <v>4</v>
      </c>
      <c r="J678">
        <v>2</v>
      </c>
      <c r="K678">
        <v>0</v>
      </c>
      <c r="L678">
        <v>0</v>
      </c>
      <c r="M678" s="13">
        <f t="shared" si="40"/>
        <v>0</v>
      </c>
      <c r="N678" s="14">
        <v>27.5</v>
      </c>
      <c r="O678" s="14">
        <v>33.200000000000003</v>
      </c>
      <c r="P678" s="14">
        <v>23.6</v>
      </c>
      <c r="Q678" s="21">
        <v>12.15</v>
      </c>
      <c r="R678" s="21">
        <v>1.2</v>
      </c>
      <c r="S678" s="21">
        <v>0</v>
      </c>
      <c r="T678" s="21">
        <v>13.3666666667</v>
      </c>
      <c r="U678">
        <v>1</v>
      </c>
      <c r="V678">
        <v>0</v>
      </c>
      <c r="W678" s="18">
        <f t="shared" si="41"/>
        <v>0</v>
      </c>
      <c r="X678">
        <v>0</v>
      </c>
      <c r="Y678">
        <v>8</v>
      </c>
      <c r="Z678">
        <v>0</v>
      </c>
      <c r="AA678">
        <v>0</v>
      </c>
      <c r="AB678">
        <v>-6</v>
      </c>
      <c r="AC678">
        <v>2</v>
      </c>
      <c r="AD678">
        <v>1</v>
      </c>
      <c r="AE678">
        <v>0</v>
      </c>
      <c r="AF678">
        <v>0</v>
      </c>
      <c r="AG678" s="13">
        <f t="shared" si="42"/>
        <v>0</v>
      </c>
      <c r="AH678" s="14">
        <v>28</v>
      </c>
      <c r="AI678" s="14">
        <v>33.200000000000003</v>
      </c>
      <c r="AJ678" s="14">
        <v>24.5</v>
      </c>
      <c r="AK678" s="21">
        <v>12.583333333300001</v>
      </c>
      <c r="AL678" s="21">
        <v>1.5166666666999999</v>
      </c>
      <c r="AM678" s="21">
        <v>6.6666666700000002E-2</v>
      </c>
      <c r="AN678" s="21">
        <v>14.1833333333</v>
      </c>
      <c r="AO678">
        <v>1</v>
      </c>
      <c r="AP678">
        <v>0</v>
      </c>
      <c r="AQ678" s="18">
        <f t="shared" si="43"/>
        <v>0</v>
      </c>
      <c r="AR678">
        <v>0</v>
      </c>
    </row>
    <row r="679" spans="1:44" x14ac:dyDescent="0.2">
      <c r="A679" s="12" t="s">
        <v>474</v>
      </c>
      <c r="B679" s="12" t="s">
        <v>3019</v>
      </c>
      <c r="C679" t="s">
        <v>305</v>
      </c>
      <c r="D679" s="12" t="s">
        <v>123</v>
      </c>
      <c r="E679">
        <v>6</v>
      </c>
      <c r="F679">
        <v>0</v>
      </c>
      <c r="G679">
        <v>1</v>
      </c>
      <c r="H679">
        <v>1</v>
      </c>
      <c r="I679">
        <v>15</v>
      </c>
      <c r="J679">
        <v>2</v>
      </c>
      <c r="K679">
        <v>0</v>
      </c>
      <c r="L679">
        <v>0</v>
      </c>
      <c r="M679" s="13">
        <f t="shared" si="40"/>
        <v>0</v>
      </c>
      <c r="N679" s="14">
        <v>25.4</v>
      </c>
      <c r="O679" s="14">
        <v>32.1</v>
      </c>
      <c r="P679" s="14">
        <v>20.399999999999999</v>
      </c>
      <c r="Q679" s="21">
        <v>5.7</v>
      </c>
      <c r="R679" s="21">
        <v>0</v>
      </c>
      <c r="S679" s="21">
        <v>0</v>
      </c>
      <c r="T679" s="21">
        <v>5.7</v>
      </c>
      <c r="W679" s="18" t="str">
        <f t="shared" si="41"/>
        <v xml:space="preserve"> </v>
      </c>
      <c r="Y679">
        <v>7</v>
      </c>
      <c r="Z679">
        <v>0</v>
      </c>
      <c r="AA679">
        <v>0</v>
      </c>
      <c r="AB679">
        <v>0</v>
      </c>
      <c r="AC679">
        <v>8</v>
      </c>
      <c r="AD679">
        <v>4</v>
      </c>
      <c r="AE679">
        <v>0</v>
      </c>
      <c r="AF679">
        <v>3</v>
      </c>
      <c r="AG679" s="13">
        <f t="shared" si="42"/>
        <v>0</v>
      </c>
      <c r="AH679" s="14">
        <v>26.3</v>
      </c>
      <c r="AI679" s="14">
        <v>32</v>
      </c>
      <c r="AJ679" s="14">
        <v>22.6</v>
      </c>
      <c r="AK679" s="21">
        <v>6.6333333332999995</v>
      </c>
      <c r="AL679" s="21">
        <v>0</v>
      </c>
      <c r="AM679" s="21">
        <v>0</v>
      </c>
      <c r="AN679" s="21">
        <v>6.6333333332999995</v>
      </c>
      <c r="AQ679" s="18" t="str">
        <f t="shared" si="43"/>
        <v xml:space="preserve"> </v>
      </c>
    </row>
    <row r="680" spans="1:44" x14ac:dyDescent="0.2">
      <c r="A680" s="12" t="s">
        <v>2237</v>
      </c>
      <c r="B680" s="12" t="s">
        <v>3023</v>
      </c>
      <c r="C680" t="s">
        <v>155</v>
      </c>
      <c r="D680" s="12" t="s">
        <v>178</v>
      </c>
      <c r="E680">
        <v>32</v>
      </c>
      <c r="F680">
        <v>5</v>
      </c>
      <c r="G680">
        <v>12</v>
      </c>
      <c r="H680">
        <v>-7</v>
      </c>
      <c r="I680">
        <v>7</v>
      </c>
      <c r="J680">
        <v>2</v>
      </c>
      <c r="K680">
        <v>0</v>
      </c>
      <c r="L680">
        <v>0</v>
      </c>
      <c r="M680" s="13">
        <f t="shared" si="40"/>
        <v>0</v>
      </c>
      <c r="N680" s="14">
        <v>28.5</v>
      </c>
      <c r="O680" s="14">
        <v>33.1</v>
      </c>
      <c r="P680" s="14">
        <v>25.5</v>
      </c>
      <c r="Q680" s="21">
        <v>19.5</v>
      </c>
      <c r="R680" s="21">
        <v>2.7666666666999999</v>
      </c>
      <c r="S680" s="21">
        <v>0.65</v>
      </c>
      <c r="T680" s="21">
        <v>22.95</v>
      </c>
      <c r="U680">
        <v>0</v>
      </c>
      <c r="V680">
        <v>0</v>
      </c>
      <c r="W680" s="18" t="str">
        <f t="shared" si="41"/>
        <v xml:space="preserve"> </v>
      </c>
      <c r="X680">
        <v>0</v>
      </c>
      <c r="Y680">
        <v>36</v>
      </c>
      <c r="Z680">
        <v>2</v>
      </c>
      <c r="AA680">
        <v>10</v>
      </c>
      <c r="AB680">
        <v>-4</v>
      </c>
      <c r="AC680">
        <v>8</v>
      </c>
      <c r="AD680">
        <v>4</v>
      </c>
      <c r="AE680">
        <v>0</v>
      </c>
      <c r="AF680">
        <v>0</v>
      </c>
      <c r="AG680" s="13">
        <f t="shared" si="42"/>
        <v>0</v>
      </c>
      <c r="AH680" s="14">
        <v>28.5</v>
      </c>
      <c r="AI680" s="14">
        <v>32.799999999999997</v>
      </c>
      <c r="AJ680" s="14">
        <v>25.6</v>
      </c>
      <c r="AK680" s="21">
        <v>19.066666666700002</v>
      </c>
      <c r="AL680" s="21">
        <v>3.1</v>
      </c>
      <c r="AM680" s="21">
        <v>1.1000000000000001</v>
      </c>
      <c r="AN680" s="21">
        <v>23.2833333333</v>
      </c>
      <c r="AO680">
        <v>1</v>
      </c>
      <c r="AP680">
        <v>0</v>
      </c>
      <c r="AQ680" s="18">
        <f t="shared" si="43"/>
        <v>0</v>
      </c>
      <c r="AR680">
        <v>0</v>
      </c>
    </row>
    <row r="681" spans="1:44" x14ac:dyDescent="0.2">
      <c r="A681" s="12" t="s">
        <v>3026</v>
      </c>
      <c r="B681" s="12" t="s">
        <v>3027</v>
      </c>
      <c r="C681" s="12" t="s">
        <v>432</v>
      </c>
      <c r="D681" s="12" t="s">
        <v>148</v>
      </c>
      <c r="E681">
        <v>40</v>
      </c>
      <c r="F681">
        <v>5</v>
      </c>
      <c r="G681">
        <v>8</v>
      </c>
      <c r="H681">
        <v>-5</v>
      </c>
      <c r="I681">
        <v>20</v>
      </c>
      <c r="J681">
        <v>10</v>
      </c>
      <c r="K681">
        <v>5</v>
      </c>
      <c r="L681">
        <v>12</v>
      </c>
      <c r="M681" s="13">
        <f t="shared" si="40"/>
        <v>0.29411764705882354</v>
      </c>
      <c r="N681" s="14">
        <v>28.5</v>
      </c>
      <c r="O681" s="14">
        <v>33.200000000000003</v>
      </c>
      <c r="P681" s="14">
        <v>25.4</v>
      </c>
      <c r="Q681" s="21">
        <v>12.333333333300001</v>
      </c>
      <c r="R681" s="21">
        <v>1.3666666667</v>
      </c>
      <c r="S681" s="21">
        <v>0.18333333330000001</v>
      </c>
      <c r="T681" s="21">
        <v>13.916666666699999</v>
      </c>
      <c r="U681">
        <v>0</v>
      </c>
      <c r="V681">
        <v>0</v>
      </c>
      <c r="W681" s="18" t="str">
        <f t="shared" si="41"/>
        <v xml:space="preserve"> </v>
      </c>
      <c r="X681">
        <v>0</v>
      </c>
      <c r="Y681">
        <v>36</v>
      </c>
      <c r="Z681">
        <v>3</v>
      </c>
      <c r="AA681">
        <v>8</v>
      </c>
      <c r="AB681">
        <v>-13</v>
      </c>
      <c r="AC681">
        <v>24</v>
      </c>
      <c r="AD681">
        <v>11</v>
      </c>
      <c r="AE681">
        <v>9</v>
      </c>
      <c r="AF681">
        <v>11</v>
      </c>
      <c r="AG681" s="13">
        <f t="shared" si="42"/>
        <v>0.45</v>
      </c>
      <c r="AH681" s="14">
        <v>29</v>
      </c>
      <c r="AI681" s="14">
        <v>33.1</v>
      </c>
      <c r="AJ681" s="14">
        <v>26.4</v>
      </c>
      <c r="AK681" s="21">
        <v>13.266666666700001</v>
      </c>
      <c r="AL681" s="21">
        <v>1.8666666667</v>
      </c>
      <c r="AM681" s="21">
        <v>0.1166666667</v>
      </c>
      <c r="AN681" s="21">
        <v>15.266666666700001</v>
      </c>
      <c r="AO681">
        <v>1</v>
      </c>
      <c r="AP681">
        <v>0</v>
      </c>
      <c r="AQ681" s="18">
        <f t="shared" si="43"/>
        <v>0</v>
      </c>
      <c r="AR681">
        <v>0</v>
      </c>
    </row>
    <row r="682" spans="1:44" x14ac:dyDescent="0.2">
      <c r="A682" s="12" t="s">
        <v>724</v>
      </c>
      <c r="B682" s="12" t="s">
        <v>743</v>
      </c>
      <c r="C682" t="s">
        <v>529</v>
      </c>
      <c r="D682" s="12" t="s">
        <v>148</v>
      </c>
      <c r="E682">
        <v>34</v>
      </c>
      <c r="F682">
        <v>13</v>
      </c>
      <c r="G682">
        <v>15</v>
      </c>
      <c r="H682">
        <v>11</v>
      </c>
      <c r="I682">
        <v>10</v>
      </c>
      <c r="J682">
        <v>5</v>
      </c>
      <c r="K682">
        <v>5</v>
      </c>
      <c r="L682">
        <v>2</v>
      </c>
      <c r="M682" s="13">
        <f t="shared" si="40"/>
        <v>0.7142857142857143</v>
      </c>
      <c r="N682" s="14">
        <v>29.1</v>
      </c>
      <c r="O682" s="14">
        <v>33.700000000000003</v>
      </c>
      <c r="P682" s="14">
        <v>26.1</v>
      </c>
      <c r="Q682" s="21">
        <v>14.233333333299999</v>
      </c>
      <c r="R682" s="21">
        <v>2.9</v>
      </c>
      <c r="S682" s="21">
        <v>0.16666666669999999</v>
      </c>
      <c r="T682" s="21">
        <v>17.316666666700002</v>
      </c>
      <c r="U682">
        <v>3</v>
      </c>
      <c r="V682">
        <v>0</v>
      </c>
      <c r="W682" s="18">
        <f t="shared" si="41"/>
        <v>0</v>
      </c>
      <c r="X682">
        <v>0</v>
      </c>
      <c r="Y682">
        <v>36</v>
      </c>
      <c r="Z682">
        <v>10</v>
      </c>
      <c r="AA682">
        <v>10</v>
      </c>
      <c r="AB682">
        <v>-4</v>
      </c>
      <c r="AC682">
        <v>35</v>
      </c>
      <c r="AD682">
        <v>12</v>
      </c>
      <c r="AE682">
        <v>3</v>
      </c>
      <c r="AF682">
        <v>3</v>
      </c>
      <c r="AG682" s="13">
        <f t="shared" si="42"/>
        <v>0.5</v>
      </c>
      <c r="AH682" s="14">
        <v>29.6</v>
      </c>
      <c r="AI682" s="14">
        <v>33.9</v>
      </c>
      <c r="AJ682" s="14">
        <v>26.7</v>
      </c>
      <c r="AK682" s="21">
        <v>14.0333333333</v>
      </c>
      <c r="AL682" s="21">
        <v>2.1333333333</v>
      </c>
      <c r="AM682" s="21">
        <v>0.25</v>
      </c>
      <c r="AN682" s="21">
        <v>16.433333333299998</v>
      </c>
      <c r="AO682">
        <v>1</v>
      </c>
      <c r="AP682">
        <v>0</v>
      </c>
      <c r="AQ682" s="18">
        <f t="shared" si="43"/>
        <v>0</v>
      </c>
      <c r="AR682">
        <v>0</v>
      </c>
    </row>
    <row r="683" spans="1:44" x14ac:dyDescent="0.2">
      <c r="A683" s="12" t="s">
        <v>566</v>
      </c>
      <c r="B683" s="12" t="s">
        <v>3033</v>
      </c>
      <c r="C683" t="s">
        <v>432</v>
      </c>
      <c r="D683" s="12" t="s">
        <v>148</v>
      </c>
      <c r="E683">
        <v>41</v>
      </c>
      <c r="F683">
        <v>9</v>
      </c>
      <c r="G683">
        <v>5</v>
      </c>
      <c r="H683">
        <v>2</v>
      </c>
      <c r="I683">
        <v>6</v>
      </c>
      <c r="J683">
        <v>3</v>
      </c>
      <c r="K683">
        <v>3</v>
      </c>
      <c r="L683">
        <v>4</v>
      </c>
      <c r="M683" s="13">
        <f t="shared" si="40"/>
        <v>0.42857142857142855</v>
      </c>
      <c r="N683" s="14">
        <v>28.3</v>
      </c>
      <c r="O683" s="14">
        <v>32.799999999999997</v>
      </c>
      <c r="P683" s="14">
        <v>25.2</v>
      </c>
      <c r="Q683" s="21">
        <v>13.333333333300001</v>
      </c>
      <c r="R683" s="21">
        <v>2.3333333333000001</v>
      </c>
      <c r="S683" s="21">
        <v>3.3333333300000004E-2</v>
      </c>
      <c r="T683" s="21">
        <v>15.7166666667</v>
      </c>
      <c r="U683">
        <v>1</v>
      </c>
      <c r="V683">
        <v>0</v>
      </c>
      <c r="W683" s="18">
        <f t="shared" si="41"/>
        <v>0</v>
      </c>
      <c r="X683">
        <v>0</v>
      </c>
      <c r="Y683">
        <v>41</v>
      </c>
      <c r="Z683">
        <v>9</v>
      </c>
      <c r="AA683">
        <v>11</v>
      </c>
      <c r="AB683">
        <v>-8</v>
      </c>
      <c r="AC683">
        <v>12</v>
      </c>
      <c r="AD683">
        <v>6</v>
      </c>
      <c r="AE683">
        <v>1</v>
      </c>
      <c r="AF683">
        <v>4</v>
      </c>
      <c r="AG683" s="13">
        <f t="shared" si="42"/>
        <v>0.2</v>
      </c>
      <c r="AH683" s="14">
        <v>28.4</v>
      </c>
      <c r="AI683" s="14">
        <v>32.5</v>
      </c>
      <c r="AJ683" s="14">
        <v>25.6</v>
      </c>
      <c r="AK683" s="21">
        <v>13.45</v>
      </c>
      <c r="AL683" s="21">
        <v>2.35</v>
      </c>
      <c r="AM683" s="21">
        <v>1.6666666699999999E-2</v>
      </c>
      <c r="AN683" s="21">
        <v>15.833333333300001</v>
      </c>
      <c r="AO683">
        <v>1</v>
      </c>
      <c r="AP683">
        <v>0</v>
      </c>
      <c r="AQ683" s="18">
        <f t="shared" si="43"/>
        <v>0</v>
      </c>
      <c r="AR683">
        <v>0</v>
      </c>
    </row>
    <row r="684" spans="1:44" x14ac:dyDescent="0.2">
      <c r="A684" s="12" t="s">
        <v>510</v>
      </c>
      <c r="B684" s="12" t="s">
        <v>3036</v>
      </c>
      <c r="C684" t="s">
        <v>442</v>
      </c>
      <c r="D684" s="12" t="s">
        <v>156</v>
      </c>
      <c r="E684">
        <v>38</v>
      </c>
      <c r="F684">
        <v>6</v>
      </c>
      <c r="G684">
        <v>16</v>
      </c>
      <c r="H684">
        <v>19</v>
      </c>
      <c r="I684">
        <v>6</v>
      </c>
      <c r="J684">
        <v>3</v>
      </c>
      <c r="K684">
        <v>31</v>
      </c>
      <c r="L684">
        <v>38</v>
      </c>
      <c r="M684" s="13">
        <f t="shared" si="40"/>
        <v>0.44927536231884058</v>
      </c>
      <c r="N684" s="14">
        <v>28.3</v>
      </c>
      <c r="O684" s="14">
        <v>33</v>
      </c>
      <c r="P684" s="14">
        <v>25.1</v>
      </c>
      <c r="Q684" s="21">
        <v>13.6833333333</v>
      </c>
      <c r="R684" s="21">
        <v>2.0166666666999999</v>
      </c>
      <c r="S684" s="21">
        <v>0.55000000000000004</v>
      </c>
      <c r="T684" s="21">
        <v>16.266666666700001</v>
      </c>
      <c r="U684">
        <v>1</v>
      </c>
      <c r="V684">
        <v>0</v>
      </c>
      <c r="W684" s="18">
        <f t="shared" si="41"/>
        <v>0</v>
      </c>
      <c r="X684">
        <v>0</v>
      </c>
      <c r="Y684">
        <v>40</v>
      </c>
      <c r="Z684">
        <v>13</v>
      </c>
      <c r="AA684">
        <v>12</v>
      </c>
      <c r="AB684">
        <v>1</v>
      </c>
      <c r="AC684">
        <v>14</v>
      </c>
      <c r="AD684">
        <v>7</v>
      </c>
      <c r="AE684">
        <v>19</v>
      </c>
      <c r="AF684">
        <v>34</v>
      </c>
      <c r="AG684" s="13">
        <f t="shared" si="42"/>
        <v>0.35849056603773582</v>
      </c>
      <c r="AH684" s="14">
        <v>28.3</v>
      </c>
      <c r="AI684" s="14">
        <v>33.1</v>
      </c>
      <c r="AJ684" s="14">
        <v>25.1</v>
      </c>
      <c r="AK684" s="21">
        <v>13.833333333300001</v>
      </c>
      <c r="AL684" s="21">
        <v>1.6</v>
      </c>
      <c r="AM684" s="21">
        <v>0.85</v>
      </c>
      <c r="AN684" s="21">
        <v>16.2833333333</v>
      </c>
      <c r="AO684">
        <v>2</v>
      </c>
      <c r="AP684">
        <v>0</v>
      </c>
      <c r="AQ684" s="18">
        <f t="shared" si="43"/>
        <v>0</v>
      </c>
      <c r="AR684">
        <v>0</v>
      </c>
    </row>
    <row r="685" spans="1:44" x14ac:dyDescent="0.2">
      <c r="A685" s="12" t="s">
        <v>3039</v>
      </c>
      <c r="B685" s="12" t="s">
        <v>3040</v>
      </c>
      <c r="C685" t="s">
        <v>271</v>
      </c>
      <c r="D685" s="12" t="s">
        <v>178</v>
      </c>
      <c r="E685">
        <v>36</v>
      </c>
      <c r="F685">
        <v>2</v>
      </c>
      <c r="G685">
        <v>8</v>
      </c>
      <c r="H685">
        <v>9</v>
      </c>
      <c r="I685">
        <v>12</v>
      </c>
      <c r="J685">
        <v>6</v>
      </c>
      <c r="K685">
        <v>0</v>
      </c>
      <c r="L685">
        <v>0</v>
      </c>
      <c r="M685" s="13">
        <f t="shared" si="40"/>
        <v>0</v>
      </c>
      <c r="N685" s="14">
        <v>29.2</v>
      </c>
      <c r="O685" s="14">
        <v>33.5</v>
      </c>
      <c r="P685" s="14">
        <v>26.4</v>
      </c>
      <c r="Q685" s="21">
        <v>14.333333333300001</v>
      </c>
      <c r="R685" s="21">
        <v>2.3166666666999998</v>
      </c>
      <c r="S685" s="21">
        <v>1.9833333333000001</v>
      </c>
      <c r="T685" s="21">
        <v>18.666666666699999</v>
      </c>
      <c r="U685">
        <v>1</v>
      </c>
      <c r="V685">
        <v>1</v>
      </c>
      <c r="W685" s="18">
        <f t="shared" si="41"/>
        <v>1</v>
      </c>
      <c r="X685">
        <v>1</v>
      </c>
      <c r="Y685">
        <v>35</v>
      </c>
      <c r="Z685">
        <v>2</v>
      </c>
      <c r="AA685">
        <v>5</v>
      </c>
      <c r="AB685">
        <v>2</v>
      </c>
      <c r="AC685">
        <v>6</v>
      </c>
      <c r="AD685">
        <v>3</v>
      </c>
      <c r="AE685">
        <v>0</v>
      </c>
      <c r="AF685">
        <v>0</v>
      </c>
      <c r="AG685" s="13">
        <f t="shared" si="42"/>
        <v>0</v>
      </c>
      <c r="AH685" s="14">
        <v>29.2</v>
      </c>
      <c r="AI685" s="14">
        <v>33.4</v>
      </c>
      <c r="AJ685" s="14">
        <v>26.4</v>
      </c>
      <c r="AK685" s="21">
        <v>13.9666666667</v>
      </c>
      <c r="AL685" s="21">
        <v>1.6</v>
      </c>
      <c r="AM685" s="21">
        <v>2.1</v>
      </c>
      <c r="AN685" s="21">
        <v>17.683333333299998</v>
      </c>
      <c r="AO685">
        <v>1</v>
      </c>
      <c r="AP685">
        <v>0</v>
      </c>
      <c r="AQ685" s="18">
        <f t="shared" si="43"/>
        <v>0</v>
      </c>
      <c r="AR685">
        <v>0</v>
      </c>
    </row>
    <row r="686" spans="1:44" x14ac:dyDescent="0.2">
      <c r="A686" s="12" t="s">
        <v>3044</v>
      </c>
      <c r="B686" s="12" t="s">
        <v>3045</v>
      </c>
      <c r="C686" t="s">
        <v>432</v>
      </c>
      <c r="D686" s="12" t="s">
        <v>178</v>
      </c>
      <c r="E686">
        <v>19</v>
      </c>
      <c r="F686">
        <v>0</v>
      </c>
      <c r="G686">
        <v>3</v>
      </c>
      <c r="H686">
        <v>2</v>
      </c>
      <c r="I686">
        <v>12</v>
      </c>
      <c r="J686">
        <v>6</v>
      </c>
      <c r="K686">
        <v>0</v>
      </c>
      <c r="L686">
        <v>0</v>
      </c>
      <c r="M686" s="13">
        <f t="shared" si="40"/>
        <v>0</v>
      </c>
      <c r="N686" s="14">
        <v>28.4</v>
      </c>
      <c r="O686" s="14">
        <v>32.6</v>
      </c>
      <c r="P686" s="14">
        <v>25.5</v>
      </c>
      <c r="Q686" s="21">
        <v>16.366666666699999</v>
      </c>
      <c r="R686" s="21">
        <v>3.3333333300000004E-2</v>
      </c>
      <c r="S686" s="21">
        <v>3.7</v>
      </c>
      <c r="T686" s="21">
        <v>20.133333333300001</v>
      </c>
      <c r="W686" s="18" t="str">
        <f t="shared" si="41"/>
        <v xml:space="preserve"> </v>
      </c>
      <c r="Y686">
        <v>21</v>
      </c>
      <c r="Z686">
        <v>1</v>
      </c>
      <c r="AA686">
        <v>0</v>
      </c>
      <c r="AB686">
        <v>-4</v>
      </c>
      <c r="AC686">
        <v>17</v>
      </c>
      <c r="AD686">
        <v>7</v>
      </c>
      <c r="AE686">
        <v>0</v>
      </c>
      <c r="AF686">
        <v>0</v>
      </c>
      <c r="AG686" s="13">
        <f t="shared" si="42"/>
        <v>0</v>
      </c>
      <c r="AH686" s="14">
        <v>28.7</v>
      </c>
      <c r="AI686" s="14">
        <v>33.4</v>
      </c>
      <c r="AJ686" s="14">
        <v>25.6</v>
      </c>
      <c r="AK686" s="21">
        <v>16.149999999999999</v>
      </c>
      <c r="AL686" s="21">
        <v>6.6666666700000002E-2</v>
      </c>
      <c r="AM686" s="21">
        <v>4.2</v>
      </c>
      <c r="AN686" s="21">
        <v>20.433333333299998</v>
      </c>
      <c r="AQ686" s="18" t="str">
        <f t="shared" si="43"/>
        <v xml:space="preserve"> </v>
      </c>
    </row>
    <row r="687" spans="1:44" x14ac:dyDescent="0.2">
      <c r="A687" s="12" t="s">
        <v>281</v>
      </c>
      <c r="B687" s="12" t="s">
        <v>3050</v>
      </c>
      <c r="C687" t="s">
        <v>122</v>
      </c>
      <c r="D687" s="12" t="s">
        <v>148</v>
      </c>
      <c r="E687">
        <v>12</v>
      </c>
      <c r="F687">
        <v>1</v>
      </c>
      <c r="G687">
        <v>1</v>
      </c>
      <c r="H687">
        <v>-4</v>
      </c>
      <c r="I687">
        <v>4</v>
      </c>
      <c r="J687">
        <v>2</v>
      </c>
      <c r="K687">
        <v>0</v>
      </c>
      <c r="L687">
        <v>1</v>
      </c>
      <c r="M687" s="13">
        <f t="shared" si="40"/>
        <v>0</v>
      </c>
      <c r="N687" s="14">
        <v>26.6</v>
      </c>
      <c r="O687" s="14">
        <v>31.9</v>
      </c>
      <c r="P687" s="14">
        <v>23</v>
      </c>
      <c r="Q687" s="21">
        <v>8.3666666667000005</v>
      </c>
      <c r="R687" s="21">
        <v>2</v>
      </c>
      <c r="S687" s="21">
        <v>0</v>
      </c>
      <c r="T687" s="21">
        <v>10.3833333333</v>
      </c>
      <c r="W687" s="18" t="str">
        <f t="shared" si="41"/>
        <v xml:space="preserve"> </v>
      </c>
      <c r="Y687">
        <v>14</v>
      </c>
      <c r="Z687">
        <v>0</v>
      </c>
      <c r="AA687">
        <v>1</v>
      </c>
      <c r="AB687">
        <v>0</v>
      </c>
      <c r="AC687">
        <v>2</v>
      </c>
      <c r="AD687">
        <v>1</v>
      </c>
      <c r="AE687">
        <v>0</v>
      </c>
      <c r="AF687">
        <v>1</v>
      </c>
      <c r="AG687" s="13">
        <f t="shared" si="42"/>
        <v>0</v>
      </c>
      <c r="AH687" s="14">
        <v>26.5</v>
      </c>
      <c r="AI687" s="14">
        <v>31.4</v>
      </c>
      <c r="AJ687" s="14">
        <v>23.2</v>
      </c>
      <c r="AK687" s="21">
        <v>7.6333333332999995</v>
      </c>
      <c r="AL687" s="21">
        <v>2.6666666667000003</v>
      </c>
      <c r="AM687" s="21">
        <v>0</v>
      </c>
      <c r="AN687" s="21">
        <v>10.3166666667</v>
      </c>
      <c r="AQ687" s="18" t="str">
        <f t="shared" si="43"/>
        <v xml:space="preserve"> </v>
      </c>
    </row>
    <row r="688" spans="1:44" x14ac:dyDescent="0.2">
      <c r="A688" s="12" t="s">
        <v>2175</v>
      </c>
      <c r="B688" s="12" t="s">
        <v>3050</v>
      </c>
      <c r="C688" t="s">
        <v>147</v>
      </c>
      <c r="D688" s="12" t="s">
        <v>178</v>
      </c>
      <c r="E688">
        <v>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3">
        <f t="shared" si="40"/>
        <v>0</v>
      </c>
      <c r="N688" s="14">
        <v>28.8</v>
      </c>
      <c r="O688" s="14">
        <v>33.6</v>
      </c>
      <c r="P688" s="14">
        <v>25.7</v>
      </c>
      <c r="Q688" s="21">
        <v>15.1</v>
      </c>
      <c r="R688" s="21">
        <v>8.3333333300000006E-2</v>
      </c>
      <c r="S688" s="21">
        <v>1.4</v>
      </c>
      <c r="T688" s="21">
        <v>16.600000000000001</v>
      </c>
      <c r="W688" s="18" t="str">
        <f t="shared" si="41"/>
        <v xml:space="preserve"> </v>
      </c>
      <c r="Y688">
        <v>2</v>
      </c>
      <c r="Z688">
        <v>0</v>
      </c>
      <c r="AA688">
        <v>0</v>
      </c>
      <c r="AB688">
        <v>-1</v>
      </c>
      <c r="AC688">
        <v>0</v>
      </c>
      <c r="AD688">
        <v>0</v>
      </c>
      <c r="AE688">
        <v>0</v>
      </c>
      <c r="AF688">
        <v>0</v>
      </c>
      <c r="AG688" s="13">
        <f t="shared" si="42"/>
        <v>0</v>
      </c>
      <c r="AH688" s="14">
        <v>28.1</v>
      </c>
      <c r="AI688" s="14">
        <v>32.6</v>
      </c>
      <c r="AJ688" s="14">
        <v>25</v>
      </c>
      <c r="AK688" s="21">
        <v>13.666666666699999</v>
      </c>
      <c r="AL688" s="21">
        <v>0</v>
      </c>
      <c r="AM688" s="21">
        <v>0.36666666670000003</v>
      </c>
      <c r="AN688" s="21">
        <v>14.0333333333</v>
      </c>
      <c r="AQ688" s="18" t="str">
        <f t="shared" si="43"/>
        <v xml:space="preserve"> </v>
      </c>
    </row>
    <row r="689" spans="1:44" x14ac:dyDescent="0.2">
      <c r="A689" s="12" t="s">
        <v>474</v>
      </c>
      <c r="B689" s="12" t="s">
        <v>3055</v>
      </c>
      <c r="C689" t="s">
        <v>177</v>
      </c>
      <c r="D689" s="12" t="s">
        <v>170</v>
      </c>
      <c r="E689">
        <v>23</v>
      </c>
      <c r="F689">
        <v>5</v>
      </c>
      <c r="G689">
        <v>7</v>
      </c>
      <c r="H689">
        <v>4</v>
      </c>
      <c r="I689">
        <v>0</v>
      </c>
      <c r="J689">
        <v>0</v>
      </c>
      <c r="K689">
        <v>97</v>
      </c>
      <c r="L689">
        <v>82</v>
      </c>
      <c r="M689" s="13">
        <f t="shared" si="40"/>
        <v>0.54189944134078216</v>
      </c>
      <c r="N689" s="14">
        <v>29.1</v>
      </c>
      <c r="O689" s="14">
        <v>33.1</v>
      </c>
      <c r="P689" s="14">
        <v>26.4</v>
      </c>
      <c r="Q689" s="21">
        <v>15.4666666667</v>
      </c>
      <c r="R689" s="21">
        <v>1.65</v>
      </c>
      <c r="S689" s="21">
        <v>1.3166666667</v>
      </c>
      <c r="T689" s="21">
        <v>18.45</v>
      </c>
      <c r="U689">
        <v>3</v>
      </c>
      <c r="V689">
        <v>0</v>
      </c>
      <c r="W689" s="18">
        <f t="shared" si="41"/>
        <v>0</v>
      </c>
      <c r="X689">
        <v>0</v>
      </c>
      <c r="Y689">
        <v>26</v>
      </c>
      <c r="Z689">
        <v>5</v>
      </c>
      <c r="AA689">
        <v>11</v>
      </c>
      <c r="AB689">
        <v>5</v>
      </c>
      <c r="AC689">
        <v>6</v>
      </c>
      <c r="AD689">
        <v>3</v>
      </c>
      <c r="AE689">
        <v>118</v>
      </c>
      <c r="AF689">
        <v>122</v>
      </c>
      <c r="AG689" s="13">
        <f t="shared" si="42"/>
        <v>0.49166666666666664</v>
      </c>
      <c r="AH689" s="14">
        <v>28.6</v>
      </c>
      <c r="AI689" s="14">
        <v>33</v>
      </c>
      <c r="AJ689" s="14">
        <v>25.7</v>
      </c>
      <c r="AK689" s="21">
        <v>15.416666666699999</v>
      </c>
      <c r="AL689" s="21">
        <v>1.1666666667000001</v>
      </c>
      <c r="AM689" s="21">
        <v>2.0499999999999998</v>
      </c>
      <c r="AN689" s="21">
        <v>18.649999999999999</v>
      </c>
      <c r="AO689">
        <v>5</v>
      </c>
      <c r="AP689">
        <v>2</v>
      </c>
      <c r="AQ689" s="18">
        <f t="shared" si="43"/>
        <v>0.4</v>
      </c>
      <c r="AR689">
        <v>1</v>
      </c>
    </row>
    <row r="690" spans="1:44" x14ac:dyDescent="0.2">
      <c r="A690" s="12" t="s">
        <v>910</v>
      </c>
      <c r="B690" s="12" t="s">
        <v>3058</v>
      </c>
      <c r="C690" t="s">
        <v>330</v>
      </c>
      <c r="D690" s="12" t="s">
        <v>178</v>
      </c>
      <c r="E690">
        <v>31</v>
      </c>
      <c r="F690">
        <v>0</v>
      </c>
      <c r="G690">
        <v>7</v>
      </c>
      <c r="H690">
        <v>-2</v>
      </c>
      <c r="I690">
        <v>23</v>
      </c>
      <c r="J690">
        <v>10</v>
      </c>
      <c r="K690">
        <v>0</v>
      </c>
      <c r="L690">
        <v>0</v>
      </c>
      <c r="M690" s="13">
        <f t="shared" si="40"/>
        <v>0</v>
      </c>
      <c r="N690" s="14">
        <v>28.1</v>
      </c>
      <c r="O690" s="14">
        <v>33.1</v>
      </c>
      <c r="P690" s="14">
        <v>24.7</v>
      </c>
      <c r="Q690" s="21">
        <v>15.1166666667</v>
      </c>
      <c r="R690" s="21">
        <v>1.6666666699999999E-2</v>
      </c>
      <c r="S690" s="21">
        <v>1.7333333333000001</v>
      </c>
      <c r="T690" s="21">
        <v>16.883333333300001</v>
      </c>
      <c r="W690" s="18" t="str">
        <f t="shared" si="41"/>
        <v xml:space="preserve"> </v>
      </c>
      <c r="Y690">
        <v>23</v>
      </c>
      <c r="Z690">
        <v>1</v>
      </c>
      <c r="AA690">
        <v>2</v>
      </c>
      <c r="AB690">
        <v>9</v>
      </c>
      <c r="AC690">
        <v>15</v>
      </c>
      <c r="AD690">
        <v>6</v>
      </c>
      <c r="AE690">
        <v>0</v>
      </c>
      <c r="AF690">
        <v>1</v>
      </c>
      <c r="AG690" s="13">
        <f t="shared" si="42"/>
        <v>0</v>
      </c>
      <c r="AH690" s="14">
        <v>28.1</v>
      </c>
      <c r="AI690" s="14">
        <v>33</v>
      </c>
      <c r="AJ690" s="14">
        <v>24.7</v>
      </c>
      <c r="AK690" s="21">
        <v>15.6166666667</v>
      </c>
      <c r="AL690" s="21">
        <v>3.3333333300000004E-2</v>
      </c>
      <c r="AM690" s="21">
        <v>1.6833333333</v>
      </c>
      <c r="AN690" s="21">
        <v>17.333333333300001</v>
      </c>
      <c r="AQ690" s="18" t="str">
        <f t="shared" si="43"/>
        <v xml:space="preserve"> </v>
      </c>
    </row>
    <row r="691" spans="1:44" x14ac:dyDescent="0.2">
      <c r="A691" s="12" t="s">
        <v>3061</v>
      </c>
      <c r="B691" s="12" t="s">
        <v>3062</v>
      </c>
      <c r="C691" t="s">
        <v>177</v>
      </c>
      <c r="D691" s="12" t="s">
        <v>178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3">
        <f t="shared" si="40"/>
        <v>0</v>
      </c>
      <c r="N691" s="14">
        <v>0</v>
      </c>
      <c r="O691" s="14">
        <v>0</v>
      </c>
      <c r="P691" s="14">
        <v>0</v>
      </c>
      <c r="Q691" s="21">
        <v>0</v>
      </c>
      <c r="R691" s="21">
        <v>0</v>
      </c>
      <c r="S691" s="21">
        <v>0</v>
      </c>
      <c r="T691" s="21">
        <v>0</v>
      </c>
      <c r="W691" s="18" t="str">
        <f t="shared" si="41"/>
        <v xml:space="preserve"> </v>
      </c>
      <c r="Y691">
        <v>3</v>
      </c>
      <c r="Z691">
        <v>0</v>
      </c>
      <c r="AA691">
        <v>0</v>
      </c>
      <c r="AB691">
        <v>-2</v>
      </c>
      <c r="AC691">
        <v>0</v>
      </c>
      <c r="AD691">
        <v>0</v>
      </c>
      <c r="AE691">
        <v>0</v>
      </c>
      <c r="AF691">
        <v>0</v>
      </c>
      <c r="AG691" s="13">
        <f t="shared" si="42"/>
        <v>0</v>
      </c>
      <c r="AH691" s="14">
        <v>27.4</v>
      </c>
      <c r="AI691" s="14">
        <v>31.5</v>
      </c>
      <c r="AJ691" s="14">
        <v>24.6</v>
      </c>
      <c r="AK691" s="21">
        <v>12.266666666700001</v>
      </c>
      <c r="AL691" s="21">
        <v>0</v>
      </c>
      <c r="AM691" s="21">
        <v>0</v>
      </c>
      <c r="AN691" s="21">
        <v>12.266666666700001</v>
      </c>
      <c r="AQ691" s="18" t="str">
        <f t="shared" si="43"/>
        <v xml:space="preserve"> </v>
      </c>
    </row>
    <row r="692" spans="1:44" x14ac:dyDescent="0.2">
      <c r="A692" s="12" t="s">
        <v>275</v>
      </c>
      <c r="B692" s="12" t="s">
        <v>3066</v>
      </c>
      <c r="C692" t="s">
        <v>223</v>
      </c>
      <c r="D692" s="12" t="s">
        <v>178</v>
      </c>
      <c r="E692">
        <v>32</v>
      </c>
      <c r="F692">
        <v>2</v>
      </c>
      <c r="G692">
        <v>5</v>
      </c>
      <c r="H692">
        <v>3</v>
      </c>
      <c r="I692">
        <v>8</v>
      </c>
      <c r="J692">
        <v>4</v>
      </c>
      <c r="K692">
        <v>1</v>
      </c>
      <c r="L692">
        <v>0</v>
      </c>
      <c r="M692" s="13">
        <f t="shared" si="40"/>
        <v>1</v>
      </c>
      <c r="N692" s="14">
        <v>27.9</v>
      </c>
      <c r="O692" s="14">
        <v>32.799999999999997</v>
      </c>
      <c r="P692" s="14">
        <v>24.6</v>
      </c>
      <c r="Q692" s="21">
        <v>15.7833333333</v>
      </c>
      <c r="R692" s="21">
        <v>0.51666666670000005</v>
      </c>
      <c r="S692" s="21">
        <v>1.5333333332999999</v>
      </c>
      <c r="T692" s="21">
        <v>17.850000000000001</v>
      </c>
      <c r="W692" s="18" t="str">
        <f t="shared" si="41"/>
        <v xml:space="preserve"> </v>
      </c>
      <c r="Y692">
        <v>38</v>
      </c>
      <c r="Z692">
        <v>3</v>
      </c>
      <c r="AA692">
        <v>5</v>
      </c>
      <c r="AB692">
        <v>-1</v>
      </c>
      <c r="AC692">
        <v>20</v>
      </c>
      <c r="AD692">
        <v>10</v>
      </c>
      <c r="AE692">
        <v>0</v>
      </c>
      <c r="AF692">
        <v>0</v>
      </c>
      <c r="AG692" s="13">
        <f t="shared" si="42"/>
        <v>0</v>
      </c>
      <c r="AH692" s="14">
        <v>28</v>
      </c>
      <c r="AI692" s="14">
        <v>32.6</v>
      </c>
      <c r="AJ692" s="14">
        <v>24.8</v>
      </c>
      <c r="AK692" s="21">
        <v>15.983333333299999</v>
      </c>
      <c r="AL692" s="21">
        <v>0.63333333329999997</v>
      </c>
      <c r="AM692" s="21">
        <v>1.1666666667000001</v>
      </c>
      <c r="AN692" s="21">
        <v>17.8</v>
      </c>
      <c r="AQ692" s="18" t="str">
        <f t="shared" si="43"/>
        <v xml:space="preserve"> </v>
      </c>
    </row>
    <row r="693" spans="1:44" x14ac:dyDescent="0.2">
      <c r="A693" s="12" t="s">
        <v>3070</v>
      </c>
      <c r="B693" s="12" t="s">
        <v>3071</v>
      </c>
      <c r="C693" t="s">
        <v>192</v>
      </c>
      <c r="D693" s="12" t="s">
        <v>178</v>
      </c>
      <c r="E693">
        <v>17</v>
      </c>
      <c r="F693">
        <v>0</v>
      </c>
      <c r="G693">
        <v>2</v>
      </c>
      <c r="H693">
        <v>-1</v>
      </c>
      <c r="I693">
        <v>35</v>
      </c>
      <c r="J693">
        <v>12</v>
      </c>
      <c r="K693">
        <v>0</v>
      </c>
      <c r="L693">
        <v>0</v>
      </c>
      <c r="M693" s="13">
        <f t="shared" si="40"/>
        <v>0</v>
      </c>
      <c r="N693" s="14">
        <v>27.5</v>
      </c>
      <c r="O693" s="14">
        <v>32</v>
      </c>
      <c r="P693" s="14">
        <v>24.4</v>
      </c>
      <c r="Q693" s="21">
        <v>14.766666666700001</v>
      </c>
      <c r="R693" s="21">
        <v>0.1</v>
      </c>
      <c r="S693" s="21">
        <v>1.1833333333</v>
      </c>
      <c r="T693" s="21">
        <v>16.05</v>
      </c>
      <c r="W693" s="18" t="str">
        <f t="shared" si="41"/>
        <v xml:space="preserve"> </v>
      </c>
      <c r="Y693">
        <v>13</v>
      </c>
      <c r="Z693">
        <v>1</v>
      </c>
      <c r="AA693">
        <v>3</v>
      </c>
      <c r="AB693">
        <v>1</v>
      </c>
      <c r="AC693">
        <v>8</v>
      </c>
      <c r="AD693">
        <v>4</v>
      </c>
      <c r="AE693">
        <v>0</v>
      </c>
      <c r="AF693">
        <v>0</v>
      </c>
      <c r="AG693" s="13">
        <f t="shared" si="42"/>
        <v>0</v>
      </c>
      <c r="AH693" s="14">
        <v>28.9</v>
      </c>
      <c r="AI693" s="14">
        <v>33.6</v>
      </c>
      <c r="AJ693" s="14">
        <v>25.7</v>
      </c>
      <c r="AK693" s="21">
        <v>16.8</v>
      </c>
      <c r="AL693" s="21">
        <v>0.4</v>
      </c>
      <c r="AM693" s="21">
        <v>1.1333333333</v>
      </c>
      <c r="AN693" s="21">
        <v>18.350000000000001</v>
      </c>
      <c r="AQ693" s="18" t="str">
        <f t="shared" si="43"/>
        <v xml:space="preserve"> </v>
      </c>
    </row>
    <row r="694" spans="1:44" x14ac:dyDescent="0.2">
      <c r="A694" s="12" t="s">
        <v>3074</v>
      </c>
      <c r="B694" s="12" t="s">
        <v>3075</v>
      </c>
      <c r="C694" t="s">
        <v>305</v>
      </c>
      <c r="D694" s="12" t="s">
        <v>178</v>
      </c>
      <c r="E694">
        <v>38</v>
      </c>
      <c r="F694">
        <v>2</v>
      </c>
      <c r="G694">
        <v>7</v>
      </c>
      <c r="H694">
        <v>7</v>
      </c>
      <c r="I694">
        <v>8</v>
      </c>
      <c r="J694">
        <v>4</v>
      </c>
      <c r="K694">
        <v>0</v>
      </c>
      <c r="L694">
        <v>0</v>
      </c>
      <c r="M694" s="13">
        <f t="shared" si="40"/>
        <v>0</v>
      </c>
      <c r="N694" s="14">
        <v>28.3</v>
      </c>
      <c r="O694" s="14">
        <v>32.799999999999997</v>
      </c>
      <c r="P694" s="14">
        <v>25.3</v>
      </c>
      <c r="Q694" s="21">
        <v>16.7166666667</v>
      </c>
      <c r="R694" s="21">
        <v>0.2666666667</v>
      </c>
      <c r="S694" s="21">
        <v>1.8166666667</v>
      </c>
      <c r="T694" s="21">
        <v>18.8</v>
      </c>
      <c r="W694" s="18" t="str">
        <f t="shared" si="41"/>
        <v xml:space="preserve"> </v>
      </c>
      <c r="Y694">
        <v>38</v>
      </c>
      <c r="Z694">
        <v>1</v>
      </c>
      <c r="AA694">
        <v>7</v>
      </c>
      <c r="AB694">
        <v>3</v>
      </c>
      <c r="AC694">
        <v>12</v>
      </c>
      <c r="AD694">
        <v>6</v>
      </c>
      <c r="AE694">
        <v>0</v>
      </c>
      <c r="AF694">
        <v>0</v>
      </c>
      <c r="AG694" s="13">
        <f t="shared" si="42"/>
        <v>0</v>
      </c>
      <c r="AH694" s="14">
        <v>28.2</v>
      </c>
      <c r="AI694" s="14">
        <v>32.4</v>
      </c>
      <c r="AJ694" s="14">
        <v>25.4</v>
      </c>
      <c r="AK694" s="21">
        <v>16.516666666700001</v>
      </c>
      <c r="AL694" s="21">
        <v>0.25</v>
      </c>
      <c r="AM694" s="21">
        <v>2.0333333332999999</v>
      </c>
      <c r="AN694" s="21">
        <v>18.8</v>
      </c>
      <c r="AQ694" s="18" t="str">
        <f t="shared" si="43"/>
        <v xml:space="preserve"> </v>
      </c>
    </row>
    <row r="695" spans="1:44" x14ac:dyDescent="0.2">
      <c r="A695" s="12" t="s">
        <v>2699</v>
      </c>
      <c r="B695" s="12" t="s">
        <v>3078</v>
      </c>
      <c r="C695" t="s">
        <v>393</v>
      </c>
      <c r="D695" s="12" t="s">
        <v>132</v>
      </c>
      <c r="E695">
        <v>11</v>
      </c>
      <c r="F695">
        <v>3</v>
      </c>
      <c r="G695">
        <v>4</v>
      </c>
      <c r="H695">
        <v>7</v>
      </c>
      <c r="I695">
        <v>2</v>
      </c>
      <c r="J695">
        <v>1</v>
      </c>
      <c r="K695">
        <v>6</v>
      </c>
      <c r="L695">
        <v>9</v>
      </c>
      <c r="M695" s="13">
        <f t="shared" si="40"/>
        <v>0.4</v>
      </c>
      <c r="N695" s="14">
        <v>27.6</v>
      </c>
      <c r="O695" s="14">
        <v>32.799999999999997</v>
      </c>
      <c r="P695" s="14">
        <v>24.1</v>
      </c>
      <c r="Q695" s="21">
        <v>12.833333333300001</v>
      </c>
      <c r="R695" s="21">
        <v>1.6333333333</v>
      </c>
      <c r="S695" s="21">
        <v>0.30000000000000004</v>
      </c>
      <c r="T695" s="21">
        <v>14.7833333333</v>
      </c>
      <c r="U695">
        <v>1</v>
      </c>
      <c r="V695">
        <v>0</v>
      </c>
      <c r="W695" s="18">
        <f t="shared" si="41"/>
        <v>0</v>
      </c>
      <c r="X695">
        <v>0</v>
      </c>
      <c r="Y695">
        <v>15</v>
      </c>
      <c r="Z695">
        <v>5</v>
      </c>
      <c r="AA695">
        <v>0</v>
      </c>
      <c r="AB695">
        <v>-10</v>
      </c>
      <c r="AC695">
        <v>2</v>
      </c>
      <c r="AD695">
        <v>1</v>
      </c>
      <c r="AE695">
        <v>11</v>
      </c>
      <c r="AF695">
        <v>17</v>
      </c>
      <c r="AG695" s="13">
        <f t="shared" si="42"/>
        <v>0.39285714285714285</v>
      </c>
      <c r="AH695" s="14">
        <v>27.7</v>
      </c>
      <c r="AI695" s="14">
        <v>31.9</v>
      </c>
      <c r="AJ695" s="14">
        <v>24.8</v>
      </c>
      <c r="AK695" s="21">
        <v>12.4</v>
      </c>
      <c r="AL695" s="21">
        <v>2.1166666667</v>
      </c>
      <c r="AM695" s="21">
        <v>0.4</v>
      </c>
      <c r="AN695" s="21">
        <v>14.9333333333</v>
      </c>
      <c r="AO695">
        <v>0</v>
      </c>
      <c r="AP695">
        <v>0</v>
      </c>
      <c r="AQ695" s="18" t="str">
        <f t="shared" si="43"/>
        <v xml:space="preserve"> </v>
      </c>
      <c r="AR695">
        <v>0</v>
      </c>
    </row>
    <row r="696" spans="1:44" x14ac:dyDescent="0.2">
      <c r="A696" s="12" t="s">
        <v>234</v>
      </c>
      <c r="B696" s="12" t="s">
        <v>3081</v>
      </c>
      <c r="C696" t="s">
        <v>169</v>
      </c>
      <c r="D696" s="12" t="s">
        <v>170</v>
      </c>
      <c r="E696">
        <v>31</v>
      </c>
      <c r="F696">
        <v>3</v>
      </c>
      <c r="G696">
        <v>14</v>
      </c>
      <c r="H696">
        <v>5</v>
      </c>
      <c r="I696">
        <v>4</v>
      </c>
      <c r="J696">
        <v>2</v>
      </c>
      <c r="K696">
        <v>181</v>
      </c>
      <c r="L696">
        <v>213</v>
      </c>
      <c r="M696" s="13">
        <f t="shared" si="40"/>
        <v>0.45939086294416243</v>
      </c>
      <c r="N696" s="14">
        <v>28.1</v>
      </c>
      <c r="O696" s="14">
        <v>32.299999999999997</v>
      </c>
      <c r="P696" s="14">
        <v>25.4</v>
      </c>
      <c r="Q696" s="21">
        <v>14.05</v>
      </c>
      <c r="R696" s="21">
        <v>2.3166666666999998</v>
      </c>
      <c r="S696" s="21">
        <v>1.6666666699999999E-2</v>
      </c>
      <c r="T696" s="21">
        <v>16.399999999999999</v>
      </c>
      <c r="U696">
        <v>1</v>
      </c>
      <c r="V696">
        <v>0</v>
      </c>
      <c r="W696" s="18">
        <f t="shared" si="41"/>
        <v>0</v>
      </c>
      <c r="X696">
        <v>0</v>
      </c>
      <c r="Y696">
        <v>32</v>
      </c>
      <c r="Z696">
        <v>10</v>
      </c>
      <c r="AA696">
        <v>7</v>
      </c>
      <c r="AB696">
        <v>4</v>
      </c>
      <c r="AC696">
        <v>10</v>
      </c>
      <c r="AD696">
        <v>5</v>
      </c>
      <c r="AE696">
        <v>150</v>
      </c>
      <c r="AF696">
        <v>241</v>
      </c>
      <c r="AG696" s="13">
        <f t="shared" si="42"/>
        <v>0.38363171355498721</v>
      </c>
      <c r="AH696" s="14">
        <v>28.6</v>
      </c>
      <c r="AI696" s="14">
        <v>32.5</v>
      </c>
      <c r="AJ696" s="14">
        <v>26</v>
      </c>
      <c r="AK696" s="21">
        <v>14.6</v>
      </c>
      <c r="AL696" s="21">
        <v>1.6333333333</v>
      </c>
      <c r="AM696" s="21">
        <v>6.6666666700000002E-2</v>
      </c>
      <c r="AN696" s="21">
        <v>16.3</v>
      </c>
      <c r="AO696">
        <v>0</v>
      </c>
      <c r="AP696">
        <v>0</v>
      </c>
      <c r="AQ696" s="18" t="str">
        <f t="shared" si="43"/>
        <v xml:space="preserve"> </v>
      </c>
      <c r="AR696">
        <v>0</v>
      </c>
    </row>
    <row r="697" spans="1:44" x14ac:dyDescent="0.2">
      <c r="A697" s="12" t="s">
        <v>2428</v>
      </c>
      <c r="B697" s="12" t="s">
        <v>3084</v>
      </c>
      <c r="C697" t="s">
        <v>162</v>
      </c>
      <c r="D697" s="12" t="s">
        <v>170</v>
      </c>
      <c r="E697">
        <v>41</v>
      </c>
      <c r="F697">
        <v>9</v>
      </c>
      <c r="G697">
        <v>10</v>
      </c>
      <c r="H697">
        <v>3</v>
      </c>
      <c r="I697">
        <v>34</v>
      </c>
      <c r="J697">
        <v>10</v>
      </c>
      <c r="K697">
        <v>147</v>
      </c>
      <c r="L697">
        <v>177</v>
      </c>
      <c r="M697" s="13">
        <f t="shared" si="40"/>
        <v>0.45370370370370372</v>
      </c>
      <c r="N697" s="14">
        <v>27.9</v>
      </c>
      <c r="O697" s="14">
        <v>32.5</v>
      </c>
      <c r="P697" s="14">
        <v>24.9</v>
      </c>
      <c r="Q697" s="21">
        <v>13.166666666699999</v>
      </c>
      <c r="R697" s="21">
        <v>2.4</v>
      </c>
      <c r="S697" s="21">
        <v>0.1</v>
      </c>
      <c r="T697" s="21">
        <v>15.7</v>
      </c>
      <c r="U697">
        <v>1</v>
      </c>
      <c r="V697">
        <v>1</v>
      </c>
      <c r="W697" s="18">
        <f t="shared" si="41"/>
        <v>1</v>
      </c>
      <c r="X697">
        <v>0</v>
      </c>
      <c r="Y697">
        <v>41</v>
      </c>
      <c r="Z697">
        <v>11</v>
      </c>
      <c r="AA697">
        <v>11</v>
      </c>
      <c r="AB697">
        <v>-3</v>
      </c>
      <c r="AC697">
        <v>20</v>
      </c>
      <c r="AD697">
        <v>7</v>
      </c>
      <c r="AE697">
        <v>149</v>
      </c>
      <c r="AF697">
        <v>212</v>
      </c>
      <c r="AG697" s="13">
        <f t="shared" si="42"/>
        <v>0.41274238227146814</v>
      </c>
      <c r="AH697" s="14">
        <v>27.9</v>
      </c>
      <c r="AI697" s="14">
        <v>32.200000000000003</v>
      </c>
      <c r="AJ697" s="14">
        <v>25</v>
      </c>
      <c r="AK697" s="21">
        <v>13.6166666667</v>
      </c>
      <c r="AL697" s="21">
        <v>1.9500000000000002</v>
      </c>
      <c r="AM697" s="21">
        <v>0.2</v>
      </c>
      <c r="AN697" s="21">
        <v>15.7833333333</v>
      </c>
      <c r="AO697">
        <v>1</v>
      </c>
      <c r="AP697">
        <v>0</v>
      </c>
      <c r="AQ697" s="18">
        <f t="shared" si="43"/>
        <v>0</v>
      </c>
      <c r="AR697">
        <v>0</v>
      </c>
    </row>
    <row r="698" spans="1:44" x14ac:dyDescent="0.2">
      <c r="A698" s="12" t="s">
        <v>137</v>
      </c>
      <c r="B698" s="12" t="s">
        <v>3084</v>
      </c>
      <c r="C698" t="s">
        <v>162</v>
      </c>
      <c r="D698" s="12" t="s">
        <v>178</v>
      </c>
      <c r="E698">
        <v>40</v>
      </c>
      <c r="F698">
        <v>2</v>
      </c>
      <c r="G698">
        <v>3</v>
      </c>
      <c r="H698">
        <v>7</v>
      </c>
      <c r="I698">
        <v>24</v>
      </c>
      <c r="J698">
        <v>6</v>
      </c>
      <c r="K698">
        <v>0</v>
      </c>
      <c r="L698">
        <v>0</v>
      </c>
      <c r="M698" s="13">
        <f t="shared" si="40"/>
        <v>0</v>
      </c>
      <c r="N698" s="14">
        <v>27.8</v>
      </c>
      <c r="O698" s="14">
        <v>32.6</v>
      </c>
      <c r="P698" s="14">
        <v>24.6</v>
      </c>
      <c r="Q698" s="21">
        <v>14.05</v>
      </c>
      <c r="R698" s="21">
        <v>1.6666666699999999E-2</v>
      </c>
      <c r="S698" s="21">
        <v>2.1166666667</v>
      </c>
      <c r="T698" s="21">
        <v>16.2166666667</v>
      </c>
      <c r="W698" s="18" t="str">
        <f t="shared" si="41"/>
        <v xml:space="preserve"> </v>
      </c>
      <c r="Y698">
        <v>39</v>
      </c>
      <c r="Z698">
        <v>2</v>
      </c>
      <c r="AA698">
        <v>5</v>
      </c>
      <c r="AB698">
        <v>-7</v>
      </c>
      <c r="AC698">
        <v>34</v>
      </c>
      <c r="AD698">
        <v>10</v>
      </c>
      <c r="AE698">
        <v>0</v>
      </c>
      <c r="AF698">
        <v>0</v>
      </c>
      <c r="AG698" s="13">
        <f t="shared" si="42"/>
        <v>0</v>
      </c>
      <c r="AH698" s="14">
        <v>27.6</v>
      </c>
      <c r="AI698" s="14">
        <v>32.200000000000003</v>
      </c>
      <c r="AJ698" s="14">
        <v>24.6</v>
      </c>
      <c r="AK698" s="21">
        <v>14.666666666699999</v>
      </c>
      <c r="AL698" s="21">
        <v>1.6666666699999999E-2</v>
      </c>
      <c r="AM698" s="21">
        <v>2.1666666666999999</v>
      </c>
      <c r="AN698" s="21">
        <v>16.866666666699999</v>
      </c>
      <c r="AQ698" s="18" t="str">
        <f t="shared" si="43"/>
        <v xml:space="preserve"> </v>
      </c>
    </row>
    <row r="699" spans="1:44" x14ac:dyDescent="0.2">
      <c r="A699" s="12" t="s">
        <v>1439</v>
      </c>
      <c r="B699" s="12" t="s">
        <v>3090</v>
      </c>
      <c r="C699" t="s">
        <v>210</v>
      </c>
      <c r="D699" s="12" t="s">
        <v>178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s="13">
        <f t="shared" si="40"/>
        <v>0</v>
      </c>
      <c r="N699" s="14">
        <v>0</v>
      </c>
      <c r="O699" s="14">
        <v>0</v>
      </c>
      <c r="P699" s="14">
        <v>0</v>
      </c>
      <c r="Q699" s="21">
        <v>0</v>
      </c>
      <c r="R699" s="21">
        <v>0</v>
      </c>
      <c r="S699" s="21">
        <v>0</v>
      </c>
      <c r="T699" s="21">
        <v>0</v>
      </c>
      <c r="W699" s="18" t="str">
        <f t="shared" si="41"/>
        <v xml:space="preserve"> </v>
      </c>
      <c r="Y699">
        <v>1</v>
      </c>
      <c r="Z699">
        <v>0</v>
      </c>
      <c r="AA699">
        <v>0</v>
      </c>
      <c r="AB699">
        <v>-2</v>
      </c>
      <c r="AC699">
        <v>0</v>
      </c>
      <c r="AD699">
        <v>0</v>
      </c>
      <c r="AE699">
        <v>0</v>
      </c>
      <c r="AF699">
        <v>0</v>
      </c>
      <c r="AG699" s="13">
        <f t="shared" si="42"/>
        <v>0</v>
      </c>
      <c r="AH699" s="14">
        <v>28</v>
      </c>
      <c r="AI699" s="14">
        <v>33.5</v>
      </c>
      <c r="AJ699" s="14">
        <v>24.4</v>
      </c>
      <c r="AK699" s="21">
        <v>17.75</v>
      </c>
      <c r="AL699" s="21">
        <v>0</v>
      </c>
      <c r="AM699" s="21">
        <v>0</v>
      </c>
      <c r="AN699" s="21">
        <v>17.75</v>
      </c>
      <c r="AQ699" s="18" t="str">
        <f t="shared" si="43"/>
        <v xml:space="preserve"> </v>
      </c>
    </row>
    <row r="700" spans="1:44" x14ac:dyDescent="0.2">
      <c r="A700" s="12" t="s">
        <v>275</v>
      </c>
      <c r="B700" s="12" t="s">
        <v>3093</v>
      </c>
      <c r="C700" t="s">
        <v>460</v>
      </c>
      <c r="D700" s="12" t="s">
        <v>178</v>
      </c>
      <c r="E700">
        <v>26</v>
      </c>
      <c r="F700">
        <v>1</v>
      </c>
      <c r="G700">
        <v>4</v>
      </c>
      <c r="H700">
        <v>3</v>
      </c>
      <c r="I700">
        <v>8</v>
      </c>
      <c r="J700">
        <v>4</v>
      </c>
      <c r="K700">
        <v>0</v>
      </c>
      <c r="L700">
        <v>0</v>
      </c>
      <c r="M700" s="13">
        <f t="shared" si="40"/>
        <v>0</v>
      </c>
      <c r="N700" s="14">
        <v>27.7</v>
      </c>
      <c r="O700" s="14">
        <v>32.6</v>
      </c>
      <c r="P700" s="14">
        <v>24.3</v>
      </c>
      <c r="Q700" s="21">
        <v>13.233333333299999</v>
      </c>
      <c r="R700" s="21">
        <v>1.0333333333000001</v>
      </c>
      <c r="S700" s="21">
        <v>1.85</v>
      </c>
      <c r="T700" s="21">
        <v>16.116666666699999</v>
      </c>
      <c r="W700" s="18" t="str">
        <f t="shared" si="41"/>
        <v xml:space="preserve"> </v>
      </c>
      <c r="Y700">
        <v>22</v>
      </c>
      <c r="Z700">
        <v>0</v>
      </c>
      <c r="AA700">
        <v>4</v>
      </c>
      <c r="AB700">
        <v>-1</v>
      </c>
      <c r="AC700">
        <v>10</v>
      </c>
      <c r="AD700">
        <v>5</v>
      </c>
      <c r="AE700">
        <v>0</v>
      </c>
      <c r="AF700">
        <v>0</v>
      </c>
      <c r="AG700" s="13">
        <f t="shared" si="42"/>
        <v>0</v>
      </c>
      <c r="AH700" s="14">
        <v>28.1</v>
      </c>
      <c r="AI700" s="14">
        <v>32.9</v>
      </c>
      <c r="AJ700" s="14">
        <v>24.9</v>
      </c>
      <c r="AK700" s="21">
        <v>13.75</v>
      </c>
      <c r="AL700" s="21">
        <v>0.96666666670000001</v>
      </c>
      <c r="AM700" s="21">
        <v>1.9500000000000002</v>
      </c>
      <c r="AN700" s="21">
        <v>16.7</v>
      </c>
      <c r="AQ700" s="18" t="str">
        <f t="shared" si="43"/>
        <v xml:space="preserve"> </v>
      </c>
    </row>
    <row r="701" spans="1:44" x14ac:dyDescent="0.2">
      <c r="A701" s="12" t="s">
        <v>1626</v>
      </c>
      <c r="B701" s="12" t="s">
        <v>3097</v>
      </c>
      <c r="C701" t="s">
        <v>210</v>
      </c>
      <c r="D701" s="12" t="s">
        <v>178</v>
      </c>
      <c r="E701">
        <v>17</v>
      </c>
      <c r="F701">
        <v>1</v>
      </c>
      <c r="G701">
        <v>0</v>
      </c>
      <c r="H701">
        <v>1</v>
      </c>
      <c r="I701">
        <v>2</v>
      </c>
      <c r="J701">
        <v>1</v>
      </c>
      <c r="K701">
        <v>0</v>
      </c>
      <c r="L701">
        <v>0</v>
      </c>
      <c r="M701" s="13">
        <f t="shared" si="40"/>
        <v>0</v>
      </c>
      <c r="N701" s="14">
        <v>28.4</v>
      </c>
      <c r="O701" s="14">
        <v>33.700000000000003</v>
      </c>
      <c r="P701" s="14">
        <v>24.9</v>
      </c>
      <c r="Q701" s="21">
        <v>18.05</v>
      </c>
      <c r="R701" s="21">
        <v>0.1333333333</v>
      </c>
      <c r="S701" s="21">
        <v>0.45</v>
      </c>
      <c r="T701" s="21">
        <v>18.649999999999999</v>
      </c>
      <c r="W701" s="18" t="str">
        <f t="shared" si="41"/>
        <v xml:space="preserve"> </v>
      </c>
      <c r="Y701">
        <v>12</v>
      </c>
      <c r="Z701">
        <v>1</v>
      </c>
      <c r="AA701">
        <v>4</v>
      </c>
      <c r="AB701">
        <v>3</v>
      </c>
      <c r="AC701">
        <v>4</v>
      </c>
      <c r="AD701">
        <v>2</v>
      </c>
      <c r="AE701">
        <v>0</v>
      </c>
      <c r="AF701">
        <v>0</v>
      </c>
      <c r="AG701" s="13">
        <f t="shared" si="42"/>
        <v>0</v>
      </c>
      <c r="AH701" s="14">
        <v>28.9</v>
      </c>
      <c r="AI701" s="14">
        <v>33.1</v>
      </c>
      <c r="AJ701" s="14">
        <v>26</v>
      </c>
      <c r="AK701" s="21">
        <v>17.733333333299999</v>
      </c>
      <c r="AL701" s="21">
        <v>0.2333333333</v>
      </c>
      <c r="AM701" s="21">
        <v>0.76666666670000005</v>
      </c>
      <c r="AN701" s="21">
        <v>18.733333333299999</v>
      </c>
      <c r="AQ701" s="18" t="str">
        <f t="shared" si="43"/>
        <v xml:space="preserve"> </v>
      </c>
    </row>
    <row r="702" spans="1:44" x14ac:dyDescent="0.2">
      <c r="A702" s="12" t="s">
        <v>791</v>
      </c>
      <c r="B702" s="12" t="s">
        <v>3101</v>
      </c>
      <c r="C702" t="s">
        <v>177</v>
      </c>
      <c r="D702" s="12" t="s">
        <v>132</v>
      </c>
      <c r="E702">
        <v>9</v>
      </c>
      <c r="F702">
        <v>2</v>
      </c>
      <c r="G702">
        <v>1</v>
      </c>
      <c r="H702">
        <v>-4</v>
      </c>
      <c r="I702">
        <v>0</v>
      </c>
      <c r="J702">
        <v>0</v>
      </c>
      <c r="K702">
        <v>26</v>
      </c>
      <c r="L702">
        <v>42</v>
      </c>
      <c r="M702" s="13">
        <f t="shared" si="40"/>
        <v>0.38235294117647056</v>
      </c>
      <c r="N702" s="14">
        <v>26.6</v>
      </c>
      <c r="O702" s="14">
        <v>32.200000000000003</v>
      </c>
      <c r="P702" s="14">
        <v>22.9</v>
      </c>
      <c r="Q702" s="21">
        <v>8.5833333333000006</v>
      </c>
      <c r="R702" s="21">
        <v>0.93333333330000001</v>
      </c>
      <c r="S702" s="21">
        <v>0.1</v>
      </c>
      <c r="T702" s="21">
        <v>9.6333333332999995</v>
      </c>
      <c r="U702">
        <v>1</v>
      </c>
      <c r="V702">
        <v>0</v>
      </c>
      <c r="W702" s="18">
        <f t="shared" si="41"/>
        <v>0</v>
      </c>
      <c r="X702">
        <v>0</v>
      </c>
      <c r="Y702">
        <v>16</v>
      </c>
      <c r="Z702">
        <v>1</v>
      </c>
      <c r="AA702">
        <v>2</v>
      </c>
      <c r="AB702">
        <v>-3</v>
      </c>
      <c r="AC702">
        <v>2</v>
      </c>
      <c r="AD702">
        <v>1</v>
      </c>
      <c r="AE702">
        <v>86</v>
      </c>
      <c r="AF702">
        <v>90</v>
      </c>
      <c r="AG702" s="13">
        <f t="shared" si="42"/>
        <v>0.48863636363636365</v>
      </c>
      <c r="AH702" s="14">
        <v>27.5</v>
      </c>
      <c r="AI702" s="14">
        <v>31.9</v>
      </c>
      <c r="AJ702" s="14">
        <v>24.4</v>
      </c>
      <c r="AK702" s="21">
        <v>12.2166666667</v>
      </c>
      <c r="AL702" s="21">
        <v>1.05</v>
      </c>
      <c r="AM702" s="21">
        <v>6.6666666700000002E-2</v>
      </c>
      <c r="AN702" s="21">
        <v>13.333333333300001</v>
      </c>
      <c r="AO702">
        <v>0</v>
      </c>
      <c r="AP702">
        <v>0</v>
      </c>
      <c r="AQ702" s="18" t="str">
        <f t="shared" si="43"/>
        <v xml:space="preserve"> </v>
      </c>
      <c r="AR702">
        <v>0</v>
      </c>
    </row>
    <row r="703" spans="1:44" x14ac:dyDescent="0.2">
      <c r="A703" s="12" t="s">
        <v>120</v>
      </c>
      <c r="B703" s="12" t="s">
        <v>3105</v>
      </c>
      <c r="C703" t="s">
        <v>131</v>
      </c>
      <c r="D703" s="12" t="s">
        <v>178</v>
      </c>
      <c r="E703">
        <v>38</v>
      </c>
      <c r="F703">
        <v>6</v>
      </c>
      <c r="G703">
        <v>16</v>
      </c>
      <c r="H703">
        <v>-10</v>
      </c>
      <c r="I703">
        <v>8</v>
      </c>
      <c r="J703">
        <v>4</v>
      </c>
      <c r="K703">
        <v>0</v>
      </c>
      <c r="L703">
        <v>1</v>
      </c>
      <c r="M703" s="13">
        <f t="shared" si="40"/>
        <v>0</v>
      </c>
      <c r="N703" s="14">
        <v>28.7</v>
      </c>
      <c r="O703" s="14">
        <v>33.700000000000003</v>
      </c>
      <c r="P703" s="14">
        <v>25.3</v>
      </c>
      <c r="Q703" s="21">
        <v>19</v>
      </c>
      <c r="R703" s="21">
        <v>3.5333333332999999</v>
      </c>
      <c r="S703" s="21">
        <v>0.88333333330000008</v>
      </c>
      <c r="T703" s="21">
        <v>23.433333333299998</v>
      </c>
      <c r="W703" s="18" t="str">
        <f t="shared" si="41"/>
        <v xml:space="preserve"> </v>
      </c>
      <c r="Y703">
        <v>36</v>
      </c>
      <c r="Z703">
        <v>5</v>
      </c>
      <c r="AA703">
        <v>6</v>
      </c>
      <c r="AB703">
        <v>-12</v>
      </c>
      <c r="AC703">
        <v>8</v>
      </c>
      <c r="AD703">
        <v>4</v>
      </c>
      <c r="AE703">
        <v>0</v>
      </c>
      <c r="AF703">
        <v>0</v>
      </c>
      <c r="AG703" s="13">
        <f t="shared" si="42"/>
        <v>0</v>
      </c>
      <c r="AH703" s="14">
        <v>28.9</v>
      </c>
      <c r="AI703" s="14">
        <v>33.6</v>
      </c>
      <c r="AJ703" s="14">
        <v>25.7</v>
      </c>
      <c r="AK703" s="21">
        <v>18.833333333300001</v>
      </c>
      <c r="AL703" s="21">
        <v>3.3333333333000001</v>
      </c>
      <c r="AM703" s="21">
        <v>1.05</v>
      </c>
      <c r="AN703" s="21">
        <v>23.233333333299999</v>
      </c>
      <c r="AQ703" s="18" t="str">
        <f t="shared" si="43"/>
        <v xml:space="preserve"> </v>
      </c>
    </row>
    <row r="704" spans="1:44" x14ac:dyDescent="0.2">
      <c r="A704" s="12" t="s">
        <v>464</v>
      </c>
      <c r="B704" s="12" t="s">
        <v>3105</v>
      </c>
      <c r="C704" s="12" t="s">
        <v>223</v>
      </c>
      <c r="D704" s="12" t="s">
        <v>178</v>
      </c>
      <c r="E704">
        <v>32</v>
      </c>
      <c r="F704">
        <v>0</v>
      </c>
      <c r="G704">
        <v>3</v>
      </c>
      <c r="H704">
        <v>-6</v>
      </c>
      <c r="I704">
        <v>10</v>
      </c>
      <c r="J704">
        <v>5</v>
      </c>
      <c r="K704">
        <v>0</v>
      </c>
      <c r="L704">
        <v>0</v>
      </c>
      <c r="M704" s="13">
        <f t="shared" si="40"/>
        <v>0</v>
      </c>
      <c r="N704" s="14">
        <v>28.3</v>
      </c>
      <c r="O704" s="14">
        <v>33.299999999999997</v>
      </c>
      <c r="P704" s="14">
        <v>24.8</v>
      </c>
      <c r="Q704" s="21">
        <v>13.916666666699999</v>
      </c>
      <c r="R704" s="21">
        <v>3.3333333300000004E-2</v>
      </c>
      <c r="S704" s="21">
        <v>2.0333333332999999</v>
      </c>
      <c r="T704" s="21">
        <v>16</v>
      </c>
      <c r="W704" s="18" t="str">
        <f t="shared" si="41"/>
        <v xml:space="preserve"> </v>
      </c>
      <c r="Y704">
        <v>37</v>
      </c>
      <c r="Z704">
        <v>0</v>
      </c>
      <c r="AA704">
        <v>2</v>
      </c>
      <c r="AB704">
        <v>-7</v>
      </c>
      <c r="AC704">
        <v>18</v>
      </c>
      <c r="AD704">
        <v>9</v>
      </c>
      <c r="AE704">
        <v>0</v>
      </c>
      <c r="AF704">
        <v>0</v>
      </c>
      <c r="AG704" s="13">
        <f t="shared" si="42"/>
        <v>0</v>
      </c>
      <c r="AH704" s="14">
        <v>28.5</v>
      </c>
      <c r="AI704" s="14">
        <v>33</v>
      </c>
      <c r="AJ704" s="14">
        <v>25.4</v>
      </c>
      <c r="AK704" s="21">
        <v>14.25</v>
      </c>
      <c r="AL704" s="21">
        <v>3.3333333300000004E-2</v>
      </c>
      <c r="AM704" s="21">
        <v>2.2666666666999999</v>
      </c>
      <c r="AN704" s="21">
        <v>16.566666666700002</v>
      </c>
      <c r="AQ704" s="18" t="str">
        <f t="shared" si="43"/>
        <v xml:space="preserve"> </v>
      </c>
    </row>
    <row r="705" spans="1:44" x14ac:dyDescent="0.2">
      <c r="A705" s="12" t="s">
        <v>3112</v>
      </c>
      <c r="B705" s="12" t="s">
        <v>3113</v>
      </c>
      <c r="C705" t="s">
        <v>265</v>
      </c>
      <c r="D705" s="12" t="s">
        <v>123</v>
      </c>
      <c r="E705">
        <v>40</v>
      </c>
      <c r="F705">
        <v>13</v>
      </c>
      <c r="G705">
        <v>18</v>
      </c>
      <c r="H705">
        <v>20</v>
      </c>
      <c r="I705">
        <v>17</v>
      </c>
      <c r="J705">
        <v>7</v>
      </c>
      <c r="K705">
        <v>22</v>
      </c>
      <c r="L705">
        <v>17</v>
      </c>
      <c r="M705" s="13">
        <f t="shared" si="40"/>
        <v>0.5641025641025641</v>
      </c>
      <c r="N705" s="14">
        <v>28.8</v>
      </c>
      <c r="O705" s="14">
        <v>33.200000000000003</v>
      </c>
      <c r="P705" s="14">
        <v>25.9</v>
      </c>
      <c r="Q705" s="21">
        <v>13.8833333333</v>
      </c>
      <c r="R705" s="21">
        <v>1.9</v>
      </c>
      <c r="S705" s="21">
        <v>1.5333333332999999</v>
      </c>
      <c r="T705" s="21">
        <v>17.316666666700002</v>
      </c>
      <c r="U705">
        <v>1</v>
      </c>
      <c r="V705">
        <v>0</v>
      </c>
      <c r="W705" s="18">
        <f t="shared" si="41"/>
        <v>0</v>
      </c>
      <c r="X705">
        <v>0</v>
      </c>
      <c r="Y705">
        <v>40</v>
      </c>
      <c r="Z705">
        <v>12</v>
      </c>
      <c r="AA705">
        <v>13</v>
      </c>
      <c r="AB705">
        <v>8</v>
      </c>
      <c r="AC705">
        <v>10</v>
      </c>
      <c r="AD705">
        <v>5</v>
      </c>
      <c r="AE705">
        <v>22</v>
      </c>
      <c r="AF705">
        <v>17</v>
      </c>
      <c r="AG705" s="13">
        <f t="shared" si="42"/>
        <v>0.5641025641025641</v>
      </c>
      <c r="AH705" s="14">
        <v>29.3</v>
      </c>
      <c r="AI705" s="14">
        <v>33.700000000000003</v>
      </c>
      <c r="AJ705" s="14">
        <v>26.3</v>
      </c>
      <c r="AK705" s="21">
        <v>14.5333333333</v>
      </c>
      <c r="AL705" s="21">
        <v>1.6333333333</v>
      </c>
      <c r="AM705" s="21">
        <v>1.5166666666999999</v>
      </c>
      <c r="AN705" s="21">
        <v>17.7166666667</v>
      </c>
      <c r="AO705">
        <v>0</v>
      </c>
      <c r="AP705">
        <v>0</v>
      </c>
      <c r="AQ705" s="18" t="str">
        <f t="shared" si="43"/>
        <v xml:space="preserve"> </v>
      </c>
      <c r="AR705">
        <v>0</v>
      </c>
    </row>
    <row r="706" spans="1:44" x14ac:dyDescent="0.2">
      <c r="A706" s="12" t="s">
        <v>167</v>
      </c>
      <c r="B706" s="12" t="s">
        <v>1533</v>
      </c>
      <c r="C706" t="s">
        <v>139</v>
      </c>
      <c r="D706" s="12" t="s">
        <v>461</v>
      </c>
      <c r="E706">
        <v>30</v>
      </c>
      <c r="F706">
        <v>0</v>
      </c>
      <c r="G706">
        <v>0</v>
      </c>
      <c r="H706">
        <v>-4</v>
      </c>
      <c r="I706">
        <v>48</v>
      </c>
      <c r="J706">
        <v>14</v>
      </c>
      <c r="K706">
        <v>0</v>
      </c>
      <c r="L706">
        <v>0</v>
      </c>
      <c r="M706" s="13">
        <f t="shared" ref="M706:M769" si="44">K706/MAX(1,K706+L706)</f>
        <v>0</v>
      </c>
      <c r="N706" s="14">
        <v>26.8</v>
      </c>
      <c r="O706" s="14">
        <v>32</v>
      </c>
      <c r="P706" s="14">
        <v>23.3</v>
      </c>
      <c r="Q706" s="21">
        <v>5.85</v>
      </c>
      <c r="R706" s="21">
        <v>8.3333333300000006E-2</v>
      </c>
      <c r="S706" s="21">
        <v>0</v>
      </c>
      <c r="T706" s="21">
        <v>5.95</v>
      </c>
      <c r="W706" s="18" t="str">
        <f t="shared" ref="W706:W769" si="45">IF(U706&gt;0,V706/U706," ")</f>
        <v xml:space="preserve"> </v>
      </c>
      <c r="Y706">
        <v>26</v>
      </c>
      <c r="Z706">
        <v>1</v>
      </c>
      <c r="AA706">
        <v>0</v>
      </c>
      <c r="AB706">
        <v>-8</v>
      </c>
      <c r="AC706">
        <v>77</v>
      </c>
      <c r="AD706">
        <v>21</v>
      </c>
      <c r="AE706">
        <v>0</v>
      </c>
      <c r="AF706">
        <v>0</v>
      </c>
      <c r="AG706" s="13">
        <f t="shared" ref="AG706:AG769" si="46">AE706/MAX(1,AE706+AF706)</f>
        <v>0</v>
      </c>
      <c r="AH706" s="14">
        <v>26.9</v>
      </c>
      <c r="AI706" s="14">
        <v>31.6</v>
      </c>
      <c r="AJ706" s="14">
        <v>23.7</v>
      </c>
      <c r="AK706" s="21">
        <v>7.4833333333000001</v>
      </c>
      <c r="AL706" s="21">
        <v>0.16666666669999999</v>
      </c>
      <c r="AM706" s="21">
        <v>0</v>
      </c>
      <c r="AN706" s="21">
        <v>7.6666666667000003</v>
      </c>
      <c r="AQ706" s="18" t="str">
        <f t="shared" ref="AQ706:AQ769" si="47">IF(AO706&gt;0,AP706/AO706," ")</f>
        <v xml:space="preserve"> </v>
      </c>
    </row>
    <row r="707" spans="1:44" x14ac:dyDescent="0.2">
      <c r="A707" s="12" t="s">
        <v>2044</v>
      </c>
      <c r="B707" s="12" t="s">
        <v>3118</v>
      </c>
      <c r="C707" t="s">
        <v>147</v>
      </c>
      <c r="D707" s="12" t="s">
        <v>178</v>
      </c>
      <c r="E707">
        <v>28</v>
      </c>
      <c r="F707">
        <v>0</v>
      </c>
      <c r="G707">
        <v>3</v>
      </c>
      <c r="H707">
        <v>3</v>
      </c>
      <c r="I707">
        <v>0</v>
      </c>
      <c r="J707">
        <v>0</v>
      </c>
      <c r="K707">
        <v>0</v>
      </c>
      <c r="L707">
        <v>0</v>
      </c>
      <c r="M707" s="13">
        <f t="shared" si="44"/>
        <v>0</v>
      </c>
      <c r="N707" s="14">
        <v>28.7</v>
      </c>
      <c r="O707" s="14">
        <v>33.299999999999997</v>
      </c>
      <c r="P707" s="14">
        <v>25.7</v>
      </c>
      <c r="Q707" s="21">
        <v>17.100000000000001</v>
      </c>
      <c r="R707" s="21">
        <v>0</v>
      </c>
      <c r="S707" s="21">
        <v>2.1666666666999999</v>
      </c>
      <c r="T707" s="21">
        <v>19.2833333333</v>
      </c>
      <c r="W707" s="18" t="str">
        <f t="shared" si="45"/>
        <v xml:space="preserve"> </v>
      </c>
      <c r="Y707">
        <v>25</v>
      </c>
      <c r="Z707">
        <v>0</v>
      </c>
      <c r="AA707">
        <v>1</v>
      </c>
      <c r="AB707">
        <v>-11</v>
      </c>
      <c r="AC707">
        <v>2</v>
      </c>
      <c r="AD707">
        <v>1</v>
      </c>
      <c r="AE707">
        <v>0</v>
      </c>
      <c r="AF707">
        <v>0</v>
      </c>
      <c r="AG707" s="13">
        <f t="shared" si="46"/>
        <v>0</v>
      </c>
      <c r="AH707" s="14">
        <v>28.6</v>
      </c>
      <c r="AI707" s="14">
        <v>33.200000000000003</v>
      </c>
      <c r="AJ707" s="14">
        <v>25.4</v>
      </c>
      <c r="AK707" s="21">
        <v>15.3166666667</v>
      </c>
      <c r="AL707" s="21">
        <v>3.3333333300000004E-2</v>
      </c>
      <c r="AM707" s="21">
        <v>3.1333333333</v>
      </c>
      <c r="AN707" s="21">
        <v>18.5</v>
      </c>
      <c r="AQ707" s="18" t="str">
        <f t="shared" si="47"/>
        <v xml:space="preserve"> </v>
      </c>
    </row>
    <row r="708" spans="1:44" x14ac:dyDescent="0.2">
      <c r="A708" s="12" t="s">
        <v>712</v>
      </c>
      <c r="B708" s="12" t="s">
        <v>3121</v>
      </c>
      <c r="C708" t="s">
        <v>442</v>
      </c>
      <c r="D708" s="12" t="s">
        <v>178</v>
      </c>
      <c r="E708">
        <v>41</v>
      </c>
      <c r="F708">
        <v>4</v>
      </c>
      <c r="G708">
        <v>19</v>
      </c>
      <c r="H708">
        <v>14</v>
      </c>
      <c r="I708">
        <v>12</v>
      </c>
      <c r="J708">
        <v>6</v>
      </c>
      <c r="K708">
        <v>0</v>
      </c>
      <c r="L708">
        <v>0</v>
      </c>
      <c r="M708" s="13">
        <f t="shared" si="44"/>
        <v>0</v>
      </c>
      <c r="N708" s="14">
        <v>28.7</v>
      </c>
      <c r="O708" s="14">
        <v>33.1</v>
      </c>
      <c r="P708" s="14">
        <v>25.8</v>
      </c>
      <c r="Q708" s="21">
        <v>18.649999999999999</v>
      </c>
      <c r="R708" s="21">
        <v>2.2333333333000001</v>
      </c>
      <c r="S708" s="21">
        <v>1.5833333333000001</v>
      </c>
      <c r="T708" s="21">
        <v>22.483333333299999</v>
      </c>
      <c r="W708" s="18" t="str">
        <f t="shared" si="45"/>
        <v xml:space="preserve"> </v>
      </c>
      <c r="Y708">
        <v>41</v>
      </c>
      <c r="Z708">
        <v>3</v>
      </c>
      <c r="AA708">
        <v>15</v>
      </c>
      <c r="AB708">
        <v>9</v>
      </c>
      <c r="AC708">
        <v>10</v>
      </c>
      <c r="AD708">
        <v>5</v>
      </c>
      <c r="AE708">
        <v>0</v>
      </c>
      <c r="AF708">
        <v>0</v>
      </c>
      <c r="AG708" s="13">
        <f t="shared" si="46"/>
        <v>0</v>
      </c>
      <c r="AH708" s="14">
        <v>29</v>
      </c>
      <c r="AI708" s="14">
        <v>33.9</v>
      </c>
      <c r="AJ708" s="14">
        <v>25.7</v>
      </c>
      <c r="AK708" s="21">
        <v>17.933333333299998</v>
      </c>
      <c r="AL708" s="21">
        <v>1.7166666667000001</v>
      </c>
      <c r="AM708" s="21">
        <v>2.3833333333</v>
      </c>
      <c r="AN708" s="21">
        <v>22.0333333333</v>
      </c>
      <c r="AQ708" s="18" t="str">
        <f t="shared" si="47"/>
        <v xml:space="preserve"> </v>
      </c>
    </row>
    <row r="709" spans="1:44" x14ac:dyDescent="0.2">
      <c r="A709" s="12" t="s">
        <v>184</v>
      </c>
      <c r="B709" s="12" t="s">
        <v>3123</v>
      </c>
      <c r="C709" t="s">
        <v>177</v>
      </c>
      <c r="D709" s="12" t="s">
        <v>156</v>
      </c>
      <c r="E709">
        <v>38</v>
      </c>
      <c r="F709">
        <v>10</v>
      </c>
      <c r="G709">
        <v>17</v>
      </c>
      <c r="H709">
        <v>6</v>
      </c>
      <c r="I709">
        <v>14</v>
      </c>
      <c r="J709">
        <v>7</v>
      </c>
      <c r="K709">
        <v>5</v>
      </c>
      <c r="L709">
        <v>10</v>
      </c>
      <c r="M709" s="13">
        <f t="shared" si="44"/>
        <v>0.33333333333333331</v>
      </c>
      <c r="N709" s="14">
        <v>29.4</v>
      </c>
      <c r="O709" s="14">
        <v>34</v>
      </c>
      <c r="P709" s="14">
        <v>26.3</v>
      </c>
      <c r="Q709" s="21">
        <v>16.0333333333</v>
      </c>
      <c r="R709" s="21">
        <v>3.7166666667000001</v>
      </c>
      <c r="S709" s="21">
        <v>0.85</v>
      </c>
      <c r="T709" s="21">
        <v>20.616666666699999</v>
      </c>
      <c r="U709">
        <v>1</v>
      </c>
      <c r="V709">
        <v>0</v>
      </c>
      <c r="W709" s="18">
        <f t="shared" si="45"/>
        <v>0</v>
      </c>
      <c r="X709">
        <v>0</v>
      </c>
      <c r="Y709">
        <v>35</v>
      </c>
      <c r="Z709">
        <v>6</v>
      </c>
      <c r="AA709">
        <v>14</v>
      </c>
      <c r="AB709">
        <v>-6</v>
      </c>
      <c r="AC709">
        <v>24</v>
      </c>
      <c r="AD709">
        <v>7</v>
      </c>
      <c r="AE709">
        <v>3</v>
      </c>
      <c r="AF709">
        <v>9</v>
      </c>
      <c r="AG709" s="13">
        <f t="shared" si="46"/>
        <v>0.25</v>
      </c>
      <c r="AH709" s="14">
        <v>29.9</v>
      </c>
      <c r="AI709" s="14">
        <v>34.9</v>
      </c>
      <c r="AJ709" s="14">
        <v>26.7</v>
      </c>
      <c r="AK709" s="21">
        <v>16.149999999999999</v>
      </c>
      <c r="AL709" s="21">
        <v>3.3833333333</v>
      </c>
      <c r="AM709" s="21">
        <v>1.0166666666999999</v>
      </c>
      <c r="AN709" s="21">
        <v>20.566666666700002</v>
      </c>
      <c r="AO709">
        <v>3</v>
      </c>
      <c r="AP709">
        <v>0</v>
      </c>
      <c r="AQ709" s="18">
        <f t="shared" si="47"/>
        <v>0</v>
      </c>
      <c r="AR709">
        <v>0</v>
      </c>
    </row>
    <row r="710" spans="1:44" x14ac:dyDescent="0.2">
      <c r="A710" s="12" t="s">
        <v>3126</v>
      </c>
      <c r="B710" s="12" t="s">
        <v>3123</v>
      </c>
      <c r="C710" t="s">
        <v>177</v>
      </c>
      <c r="D710" s="12" t="s">
        <v>170</v>
      </c>
      <c r="E710">
        <v>35</v>
      </c>
      <c r="F710">
        <v>9</v>
      </c>
      <c r="G710">
        <v>16</v>
      </c>
      <c r="H710">
        <v>6</v>
      </c>
      <c r="I710">
        <v>20</v>
      </c>
      <c r="J710">
        <v>10</v>
      </c>
      <c r="K710">
        <v>285</v>
      </c>
      <c r="L710">
        <v>271</v>
      </c>
      <c r="M710" s="13">
        <f t="shared" si="44"/>
        <v>0.51258992805755399</v>
      </c>
      <c r="N710" s="14">
        <v>29.3</v>
      </c>
      <c r="O710" s="14">
        <v>34</v>
      </c>
      <c r="P710" s="14">
        <v>26.1</v>
      </c>
      <c r="Q710" s="21">
        <v>15.95</v>
      </c>
      <c r="R710" s="21">
        <v>3.45</v>
      </c>
      <c r="S710" s="21">
        <v>0.85</v>
      </c>
      <c r="T710" s="21">
        <v>20.266666666700001</v>
      </c>
      <c r="U710">
        <v>0</v>
      </c>
      <c r="V710">
        <v>0</v>
      </c>
      <c r="W710" s="18" t="str">
        <f t="shared" si="45"/>
        <v xml:space="preserve"> </v>
      </c>
      <c r="X710">
        <v>0</v>
      </c>
      <c r="Y710">
        <v>35</v>
      </c>
      <c r="Z710">
        <v>2</v>
      </c>
      <c r="AA710">
        <v>23</v>
      </c>
      <c r="AB710">
        <v>-3</v>
      </c>
      <c r="AC710">
        <v>22</v>
      </c>
      <c r="AD710">
        <v>11</v>
      </c>
      <c r="AE710">
        <v>289</v>
      </c>
      <c r="AF710">
        <v>252</v>
      </c>
      <c r="AG710" s="13">
        <f t="shared" si="46"/>
        <v>0.53419593345656191</v>
      </c>
      <c r="AH710" s="14">
        <v>30.1</v>
      </c>
      <c r="AI710" s="14">
        <v>35</v>
      </c>
      <c r="AJ710" s="14">
        <v>26.7</v>
      </c>
      <c r="AK710" s="21">
        <v>16.483333333299999</v>
      </c>
      <c r="AL710" s="21">
        <v>3.45</v>
      </c>
      <c r="AM710" s="21">
        <v>1.1000000000000001</v>
      </c>
      <c r="AN710" s="21">
        <v>21.05</v>
      </c>
      <c r="AO710">
        <v>2</v>
      </c>
      <c r="AP710">
        <v>0</v>
      </c>
      <c r="AQ710" s="18">
        <f t="shared" si="47"/>
        <v>0</v>
      </c>
      <c r="AR710">
        <v>0</v>
      </c>
    </row>
    <row r="711" spans="1:44" x14ac:dyDescent="0.2">
      <c r="A711" s="12" t="s">
        <v>614</v>
      </c>
      <c r="B711" s="12" t="s">
        <v>3130</v>
      </c>
      <c r="C711" t="s">
        <v>393</v>
      </c>
      <c r="D711" s="12" t="s">
        <v>170</v>
      </c>
      <c r="E711">
        <v>40</v>
      </c>
      <c r="F711">
        <v>18</v>
      </c>
      <c r="G711">
        <v>24</v>
      </c>
      <c r="H711">
        <v>10</v>
      </c>
      <c r="I711">
        <v>6</v>
      </c>
      <c r="J711">
        <v>3</v>
      </c>
      <c r="K711">
        <v>150</v>
      </c>
      <c r="L711">
        <v>188</v>
      </c>
      <c r="M711" s="13">
        <f t="shared" si="44"/>
        <v>0.4437869822485207</v>
      </c>
      <c r="N711" s="14">
        <v>29.7</v>
      </c>
      <c r="O711" s="14">
        <v>34.9</v>
      </c>
      <c r="P711" s="14">
        <v>26.2</v>
      </c>
      <c r="Q711" s="21">
        <v>15.4666666667</v>
      </c>
      <c r="R711" s="21">
        <v>4.0833333332999997</v>
      </c>
      <c r="S711" s="21">
        <v>0.05</v>
      </c>
      <c r="T711" s="21">
        <v>19.616666666699999</v>
      </c>
      <c r="U711">
        <v>4</v>
      </c>
      <c r="V711">
        <v>1</v>
      </c>
      <c r="W711" s="18">
        <f t="shared" si="45"/>
        <v>0.25</v>
      </c>
      <c r="X711">
        <v>1</v>
      </c>
      <c r="Y711">
        <v>40</v>
      </c>
      <c r="Z711">
        <v>19</v>
      </c>
      <c r="AA711">
        <v>23</v>
      </c>
      <c r="AB711">
        <v>6</v>
      </c>
      <c r="AC711">
        <v>12</v>
      </c>
      <c r="AD711">
        <v>2</v>
      </c>
      <c r="AE711">
        <v>131</v>
      </c>
      <c r="AF711">
        <v>208</v>
      </c>
      <c r="AG711" s="13">
        <f t="shared" si="46"/>
        <v>0.3864306784660767</v>
      </c>
      <c r="AH711" s="14">
        <v>30.1</v>
      </c>
      <c r="AI711" s="14">
        <v>35</v>
      </c>
      <c r="AJ711" s="14">
        <v>26.9</v>
      </c>
      <c r="AK711" s="21">
        <v>15.583333333300001</v>
      </c>
      <c r="AL711" s="21">
        <v>3.4166666666999999</v>
      </c>
      <c r="AM711" s="21">
        <v>0.05</v>
      </c>
      <c r="AN711" s="21">
        <v>19.066666666700002</v>
      </c>
      <c r="AO711">
        <v>3</v>
      </c>
      <c r="AP711">
        <v>1</v>
      </c>
      <c r="AQ711" s="18">
        <f t="shared" si="47"/>
        <v>0.33333333333333331</v>
      </c>
      <c r="AR711">
        <v>0</v>
      </c>
    </row>
    <row r="712" spans="1:44" x14ac:dyDescent="0.2">
      <c r="A712" s="12" t="s">
        <v>3134</v>
      </c>
      <c r="B712" s="12" t="s">
        <v>3135</v>
      </c>
      <c r="C712" t="s">
        <v>338</v>
      </c>
      <c r="D712" s="12" t="s">
        <v>178</v>
      </c>
      <c r="E712">
        <v>18</v>
      </c>
      <c r="F712">
        <v>0</v>
      </c>
      <c r="G712">
        <v>3</v>
      </c>
      <c r="H712">
        <v>9</v>
      </c>
      <c r="I712">
        <v>0</v>
      </c>
      <c r="J712">
        <v>0</v>
      </c>
      <c r="K712">
        <v>0</v>
      </c>
      <c r="L712">
        <v>0</v>
      </c>
      <c r="M712" s="13">
        <f t="shared" si="44"/>
        <v>0</v>
      </c>
      <c r="N712" s="14">
        <v>28.5</v>
      </c>
      <c r="O712" s="14">
        <v>33</v>
      </c>
      <c r="P712" s="14">
        <v>25.4</v>
      </c>
      <c r="Q712" s="21">
        <v>19.5333333333</v>
      </c>
      <c r="R712" s="21">
        <v>0.30000000000000004</v>
      </c>
      <c r="S712" s="21">
        <v>2.7333333333000001</v>
      </c>
      <c r="T712" s="21">
        <v>22.583333333300001</v>
      </c>
      <c r="W712" s="18" t="str">
        <f t="shared" si="45"/>
        <v xml:space="preserve"> </v>
      </c>
      <c r="Y712">
        <v>16</v>
      </c>
      <c r="Z712">
        <v>1</v>
      </c>
      <c r="AA712">
        <v>6</v>
      </c>
      <c r="AB712">
        <v>2</v>
      </c>
      <c r="AC712">
        <v>10</v>
      </c>
      <c r="AD712">
        <v>5</v>
      </c>
      <c r="AE712">
        <v>0</v>
      </c>
      <c r="AF712">
        <v>0</v>
      </c>
      <c r="AG712" s="13">
        <f t="shared" si="46"/>
        <v>0</v>
      </c>
      <c r="AH712" s="14">
        <v>28.5</v>
      </c>
      <c r="AI712" s="14">
        <v>33</v>
      </c>
      <c r="AJ712" s="14">
        <v>25.4</v>
      </c>
      <c r="AK712" s="21">
        <v>18.350000000000001</v>
      </c>
      <c r="AL712" s="21">
        <v>0.61666666670000003</v>
      </c>
      <c r="AM712" s="21">
        <v>2</v>
      </c>
      <c r="AN712" s="21">
        <v>20.983333333299999</v>
      </c>
      <c r="AQ712" s="18" t="str">
        <f t="shared" si="47"/>
        <v xml:space="preserve"> </v>
      </c>
    </row>
    <row r="713" spans="1:44" x14ac:dyDescent="0.2">
      <c r="A713" s="12" t="s">
        <v>2454</v>
      </c>
      <c r="B713" s="12" t="s">
        <v>3138</v>
      </c>
      <c r="C713" t="s">
        <v>382</v>
      </c>
      <c r="D713" s="12" t="s">
        <v>178</v>
      </c>
      <c r="E713">
        <v>36</v>
      </c>
      <c r="F713">
        <v>2</v>
      </c>
      <c r="G713">
        <v>11</v>
      </c>
      <c r="H713">
        <v>-10</v>
      </c>
      <c r="I713">
        <v>14</v>
      </c>
      <c r="J713">
        <v>7</v>
      </c>
      <c r="K713">
        <v>0</v>
      </c>
      <c r="L713">
        <v>0</v>
      </c>
      <c r="M713" s="13">
        <f t="shared" si="44"/>
        <v>0</v>
      </c>
      <c r="N713" s="14">
        <v>29.4</v>
      </c>
      <c r="O713" s="14">
        <v>33.4</v>
      </c>
      <c r="P713" s="14">
        <v>26.6</v>
      </c>
      <c r="Q713" s="21">
        <v>18.483333333299999</v>
      </c>
      <c r="R713" s="21">
        <v>2.5499999999999998</v>
      </c>
      <c r="S713" s="21">
        <v>2.3166666666999998</v>
      </c>
      <c r="T713" s="21">
        <v>23.383333333300001</v>
      </c>
      <c r="W713" s="18" t="str">
        <f t="shared" si="45"/>
        <v xml:space="preserve"> </v>
      </c>
      <c r="Y713">
        <v>38</v>
      </c>
      <c r="Z713">
        <v>9</v>
      </c>
      <c r="AA713">
        <v>22</v>
      </c>
      <c r="AB713">
        <v>14</v>
      </c>
      <c r="AC713">
        <v>6</v>
      </c>
      <c r="AD713">
        <v>3</v>
      </c>
      <c r="AE713">
        <v>0</v>
      </c>
      <c r="AF713">
        <v>0</v>
      </c>
      <c r="AG713" s="13">
        <f t="shared" si="46"/>
        <v>0</v>
      </c>
      <c r="AH713" s="14">
        <v>29.3</v>
      </c>
      <c r="AI713" s="14">
        <v>33.299999999999997</v>
      </c>
      <c r="AJ713" s="14">
        <v>26.6</v>
      </c>
      <c r="AK713" s="21">
        <v>18.316666666700002</v>
      </c>
      <c r="AL713" s="21">
        <v>2.7333333333000001</v>
      </c>
      <c r="AM713" s="21">
        <v>2.8833333333</v>
      </c>
      <c r="AN713" s="21">
        <v>23.95</v>
      </c>
      <c r="AQ713" s="18" t="str">
        <f t="shared" si="47"/>
        <v xml:space="preserve"> </v>
      </c>
    </row>
    <row r="714" spans="1:44" x14ac:dyDescent="0.2">
      <c r="A714" s="12" t="s">
        <v>2892</v>
      </c>
      <c r="B714" s="12" t="s">
        <v>3142</v>
      </c>
      <c r="C714" t="s">
        <v>192</v>
      </c>
      <c r="D714" s="12" t="s">
        <v>148</v>
      </c>
      <c r="E714">
        <v>40</v>
      </c>
      <c r="F714">
        <v>7</v>
      </c>
      <c r="G714">
        <v>11</v>
      </c>
      <c r="H714">
        <v>9</v>
      </c>
      <c r="I714">
        <v>6</v>
      </c>
      <c r="J714">
        <v>2</v>
      </c>
      <c r="K714">
        <v>31</v>
      </c>
      <c r="L714">
        <v>38</v>
      </c>
      <c r="M714" s="13">
        <f t="shared" si="44"/>
        <v>0.44927536231884058</v>
      </c>
      <c r="N714" s="14">
        <v>27.2</v>
      </c>
      <c r="O714" s="14">
        <v>32</v>
      </c>
      <c r="P714" s="14">
        <v>24</v>
      </c>
      <c r="Q714" s="21">
        <v>11.3833333333</v>
      </c>
      <c r="R714" s="21">
        <v>2.5</v>
      </c>
      <c r="S714" s="21">
        <v>1.6666666699999999E-2</v>
      </c>
      <c r="T714" s="21">
        <v>13.9</v>
      </c>
      <c r="U714">
        <v>3</v>
      </c>
      <c r="V714">
        <v>2</v>
      </c>
      <c r="W714" s="18">
        <f t="shared" si="45"/>
        <v>0.66666666666666663</v>
      </c>
      <c r="X714">
        <v>0</v>
      </c>
      <c r="Y714">
        <v>24</v>
      </c>
      <c r="Z714">
        <v>2</v>
      </c>
      <c r="AA714">
        <v>7</v>
      </c>
      <c r="AB714">
        <v>-1</v>
      </c>
      <c r="AC714">
        <v>6</v>
      </c>
      <c r="AD714">
        <v>3</v>
      </c>
      <c r="AE714">
        <v>15</v>
      </c>
      <c r="AF714">
        <v>22</v>
      </c>
      <c r="AG714" s="13">
        <f t="shared" si="46"/>
        <v>0.40540540540540543</v>
      </c>
      <c r="AH714" s="14">
        <v>28.6</v>
      </c>
      <c r="AI714" s="14">
        <v>32.799999999999997</v>
      </c>
      <c r="AJ714" s="14">
        <v>25.8</v>
      </c>
      <c r="AK714" s="21">
        <v>12.233333333299999</v>
      </c>
      <c r="AL714" s="21">
        <v>2.2166666667000001</v>
      </c>
      <c r="AM714" s="21">
        <v>0</v>
      </c>
      <c r="AN714" s="21">
        <v>14.4666666667</v>
      </c>
      <c r="AO714">
        <v>1</v>
      </c>
      <c r="AP714">
        <v>0</v>
      </c>
      <c r="AQ714" s="18">
        <f t="shared" si="47"/>
        <v>0</v>
      </c>
      <c r="AR714">
        <v>0</v>
      </c>
    </row>
    <row r="715" spans="1:44" x14ac:dyDescent="0.2">
      <c r="A715" s="12" t="s">
        <v>1178</v>
      </c>
      <c r="B715" s="12" t="s">
        <v>3147</v>
      </c>
      <c r="C715" t="s">
        <v>382</v>
      </c>
      <c r="D715" s="12" t="s">
        <v>229</v>
      </c>
      <c r="E715">
        <v>35</v>
      </c>
      <c r="F715">
        <v>11</v>
      </c>
      <c r="G715">
        <v>13</v>
      </c>
      <c r="H715">
        <v>0</v>
      </c>
      <c r="I715">
        <v>22</v>
      </c>
      <c r="J715">
        <v>11</v>
      </c>
      <c r="K715">
        <v>1</v>
      </c>
      <c r="L715">
        <v>6</v>
      </c>
      <c r="M715" s="13">
        <f t="shared" si="44"/>
        <v>0.14285714285714285</v>
      </c>
      <c r="N715" s="14">
        <v>29.5</v>
      </c>
      <c r="O715" s="14">
        <v>34.200000000000003</v>
      </c>
      <c r="P715" s="14">
        <v>26.4</v>
      </c>
      <c r="Q715" s="21">
        <v>16.083333333300001</v>
      </c>
      <c r="R715" s="21">
        <v>3.75</v>
      </c>
      <c r="S715" s="21">
        <v>0.51666666670000005</v>
      </c>
      <c r="T715" s="21">
        <v>20.366666666699999</v>
      </c>
      <c r="U715">
        <v>3</v>
      </c>
      <c r="V715">
        <v>0</v>
      </c>
      <c r="W715" s="18">
        <f t="shared" si="45"/>
        <v>0</v>
      </c>
      <c r="X715">
        <v>0</v>
      </c>
      <c r="Y715">
        <v>30</v>
      </c>
      <c r="Z715">
        <v>11</v>
      </c>
      <c r="AA715">
        <v>7</v>
      </c>
      <c r="AB715">
        <v>1</v>
      </c>
      <c r="AC715">
        <v>20</v>
      </c>
      <c r="AD715">
        <v>10</v>
      </c>
      <c r="AE715">
        <v>0</v>
      </c>
      <c r="AF715">
        <v>3</v>
      </c>
      <c r="AG715" s="13">
        <f t="shared" si="46"/>
        <v>0</v>
      </c>
      <c r="AH715" s="14">
        <v>29.7</v>
      </c>
      <c r="AI715" s="14">
        <v>34</v>
      </c>
      <c r="AJ715" s="14">
        <v>26.8</v>
      </c>
      <c r="AK715" s="21">
        <v>15.8166666667</v>
      </c>
      <c r="AL715" s="21">
        <v>2.9666666667000001</v>
      </c>
      <c r="AM715" s="21">
        <v>0.55000000000000004</v>
      </c>
      <c r="AN715" s="21">
        <v>19.350000000000001</v>
      </c>
      <c r="AO715">
        <v>0</v>
      </c>
      <c r="AP715">
        <v>0</v>
      </c>
      <c r="AQ715" s="18" t="str">
        <f t="shared" si="47"/>
        <v xml:space="preserve"> </v>
      </c>
      <c r="AR715">
        <v>0</v>
      </c>
    </row>
    <row r="716" spans="1:44" x14ac:dyDescent="0.2">
      <c r="A716" s="12" t="s">
        <v>1263</v>
      </c>
      <c r="B716" s="12" t="s">
        <v>3151</v>
      </c>
      <c r="C716" t="s">
        <v>432</v>
      </c>
      <c r="D716" s="12" t="s">
        <v>123</v>
      </c>
      <c r="E716">
        <v>9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15</v>
      </c>
      <c r="L716">
        <v>13</v>
      </c>
      <c r="M716" s="13">
        <f t="shared" si="44"/>
        <v>0.5357142857142857</v>
      </c>
      <c r="N716" s="14">
        <v>25.9</v>
      </c>
      <c r="O716" s="14">
        <v>31.3</v>
      </c>
      <c r="P716" s="14">
        <v>22.3</v>
      </c>
      <c r="Q716" s="21">
        <v>8.0833333333000006</v>
      </c>
      <c r="R716" s="21">
        <v>0</v>
      </c>
      <c r="S716" s="21">
        <v>0.85</v>
      </c>
      <c r="T716" s="21">
        <v>8.9499999999999993</v>
      </c>
      <c r="W716" s="18" t="str">
        <f t="shared" si="45"/>
        <v xml:space="preserve"> </v>
      </c>
      <c r="Y716">
        <v>7</v>
      </c>
      <c r="Z716">
        <v>0</v>
      </c>
      <c r="AA716">
        <v>3</v>
      </c>
      <c r="AB716">
        <v>1</v>
      </c>
      <c r="AC716">
        <v>0</v>
      </c>
      <c r="AD716">
        <v>0</v>
      </c>
      <c r="AE716">
        <v>5</v>
      </c>
      <c r="AF716">
        <v>14</v>
      </c>
      <c r="AG716" s="13">
        <f t="shared" si="46"/>
        <v>0.26315789473684209</v>
      </c>
      <c r="AH716" s="14">
        <v>26.4</v>
      </c>
      <c r="AI716" s="14">
        <v>30.9</v>
      </c>
      <c r="AJ716" s="14">
        <v>23.4</v>
      </c>
      <c r="AK716" s="21">
        <v>8.5</v>
      </c>
      <c r="AL716" s="21">
        <v>0</v>
      </c>
      <c r="AM716" s="21">
        <v>0.76666666670000005</v>
      </c>
      <c r="AN716" s="21">
        <v>9.2833333332999999</v>
      </c>
      <c r="AQ716" s="18" t="str">
        <f t="shared" si="47"/>
        <v xml:space="preserve"> </v>
      </c>
    </row>
    <row r="717" spans="1:44" x14ac:dyDescent="0.2">
      <c r="A717" s="12" t="s">
        <v>1468</v>
      </c>
      <c r="B717" s="12" t="s">
        <v>3151</v>
      </c>
      <c r="C717" t="s">
        <v>177</v>
      </c>
      <c r="D717" s="12" t="s">
        <v>156</v>
      </c>
      <c r="E717">
        <v>38</v>
      </c>
      <c r="F717">
        <v>2</v>
      </c>
      <c r="G717">
        <v>3</v>
      </c>
      <c r="H717">
        <v>-8</v>
      </c>
      <c r="I717">
        <v>83</v>
      </c>
      <c r="J717">
        <v>18</v>
      </c>
      <c r="K717">
        <v>1</v>
      </c>
      <c r="L717">
        <v>4</v>
      </c>
      <c r="M717" s="13">
        <f t="shared" si="44"/>
        <v>0.2</v>
      </c>
      <c r="N717" s="14">
        <v>26.4</v>
      </c>
      <c r="O717" s="14">
        <v>31.9</v>
      </c>
      <c r="P717" s="14">
        <v>22.6</v>
      </c>
      <c r="Q717" s="21">
        <v>6.2</v>
      </c>
      <c r="R717" s="21">
        <v>0.1</v>
      </c>
      <c r="S717" s="21">
        <v>0</v>
      </c>
      <c r="T717" s="21">
        <v>6.3</v>
      </c>
      <c r="W717" s="18" t="str">
        <f t="shared" si="45"/>
        <v xml:space="preserve"> </v>
      </c>
      <c r="Y717">
        <v>39</v>
      </c>
      <c r="Z717">
        <v>3</v>
      </c>
      <c r="AA717">
        <v>1</v>
      </c>
      <c r="AB717">
        <v>-6</v>
      </c>
      <c r="AC717">
        <v>130</v>
      </c>
      <c r="AD717">
        <v>28</v>
      </c>
      <c r="AE717">
        <v>2</v>
      </c>
      <c r="AF717">
        <v>4</v>
      </c>
      <c r="AG717" s="13">
        <f t="shared" si="46"/>
        <v>0.33333333333333331</v>
      </c>
      <c r="AH717" s="14">
        <v>26.8</v>
      </c>
      <c r="AI717" s="14">
        <v>31.8</v>
      </c>
      <c r="AJ717" s="14">
        <v>23.5</v>
      </c>
      <c r="AK717" s="21">
        <v>6.4833333333000001</v>
      </c>
      <c r="AL717" s="21">
        <v>0.1</v>
      </c>
      <c r="AM717" s="21">
        <v>0</v>
      </c>
      <c r="AN717" s="21">
        <v>6.6</v>
      </c>
      <c r="AQ717" s="18" t="str">
        <f t="shared" si="47"/>
        <v xml:space="preserve"> </v>
      </c>
    </row>
    <row r="718" spans="1:44" x14ac:dyDescent="0.2">
      <c r="A718" s="12" t="s">
        <v>3156</v>
      </c>
      <c r="B718" s="12" t="s">
        <v>3157</v>
      </c>
      <c r="C718" t="s">
        <v>169</v>
      </c>
      <c r="D718" s="12" t="s">
        <v>148</v>
      </c>
      <c r="E718">
        <v>38</v>
      </c>
      <c r="F718">
        <v>6</v>
      </c>
      <c r="G718">
        <v>11</v>
      </c>
      <c r="H718">
        <v>-1</v>
      </c>
      <c r="I718">
        <v>12</v>
      </c>
      <c r="J718">
        <v>6</v>
      </c>
      <c r="K718">
        <v>3</v>
      </c>
      <c r="L718">
        <v>8</v>
      </c>
      <c r="M718" s="13">
        <f t="shared" si="44"/>
        <v>0.27272727272727271</v>
      </c>
      <c r="N718" s="14">
        <v>28.9</v>
      </c>
      <c r="O718" s="14">
        <v>33.4</v>
      </c>
      <c r="P718" s="14">
        <v>25.8</v>
      </c>
      <c r="Q718" s="21">
        <v>12.666666666699999</v>
      </c>
      <c r="R718" s="21">
        <v>2.1</v>
      </c>
      <c r="S718" s="21">
        <v>0</v>
      </c>
      <c r="T718" s="21">
        <v>14.7833333333</v>
      </c>
      <c r="U718">
        <v>7</v>
      </c>
      <c r="V718">
        <v>3</v>
      </c>
      <c r="W718" s="18">
        <f t="shared" si="45"/>
        <v>0.42857142857142855</v>
      </c>
      <c r="X718">
        <v>0</v>
      </c>
      <c r="Y718">
        <v>37</v>
      </c>
      <c r="Z718">
        <v>5</v>
      </c>
      <c r="AA718">
        <v>5</v>
      </c>
      <c r="AB718">
        <v>-6</v>
      </c>
      <c r="AC718">
        <v>10</v>
      </c>
      <c r="AD718">
        <v>5</v>
      </c>
      <c r="AE718">
        <v>2</v>
      </c>
      <c r="AF718">
        <v>7</v>
      </c>
      <c r="AG718" s="13">
        <f t="shared" si="46"/>
        <v>0.22222222222222221</v>
      </c>
      <c r="AH718" s="14">
        <v>28.3</v>
      </c>
      <c r="AI718" s="14">
        <v>31.8</v>
      </c>
      <c r="AJ718" s="14">
        <v>25.9</v>
      </c>
      <c r="AK718" s="21">
        <v>13.833333333300001</v>
      </c>
      <c r="AL718" s="21">
        <v>1.4666666667000001</v>
      </c>
      <c r="AM718" s="21">
        <v>0</v>
      </c>
      <c r="AN718" s="21">
        <v>15.3166666667</v>
      </c>
      <c r="AO718">
        <v>1</v>
      </c>
      <c r="AP718">
        <v>1</v>
      </c>
      <c r="AQ718" s="18">
        <f t="shared" si="47"/>
        <v>1</v>
      </c>
      <c r="AR718">
        <v>0</v>
      </c>
    </row>
    <row r="719" spans="1:44" x14ac:dyDescent="0.2">
      <c r="A719" s="12" t="s">
        <v>524</v>
      </c>
      <c r="B719" s="12" t="s">
        <v>3160</v>
      </c>
      <c r="C719" t="s">
        <v>442</v>
      </c>
      <c r="D719" s="12" t="s">
        <v>113</v>
      </c>
      <c r="E719">
        <v>41</v>
      </c>
      <c r="F719">
        <v>17</v>
      </c>
      <c r="G719">
        <v>24</v>
      </c>
      <c r="H719">
        <v>10</v>
      </c>
      <c r="I719">
        <v>14</v>
      </c>
      <c r="J719">
        <v>7</v>
      </c>
      <c r="K719">
        <v>48</v>
      </c>
      <c r="L719">
        <v>34</v>
      </c>
      <c r="M719" s="13">
        <f t="shared" si="44"/>
        <v>0.58536585365853655</v>
      </c>
      <c r="N719" s="14">
        <v>29.4</v>
      </c>
      <c r="O719" s="14">
        <v>33.700000000000003</v>
      </c>
      <c r="P719" s="14">
        <v>26.6</v>
      </c>
      <c r="Q719" s="21">
        <v>15.4666666667</v>
      </c>
      <c r="R719" s="21">
        <v>3.6666666667000003</v>
      </c>
      <c r="S719" s="21">
        <v>1.6666666699999999E-2</v>
      </c>
      <c r="T719" s="21">
        <v>19.166666666699999</v>
      </c>
      <c r="U719">
        <v>7</v>
      </c>
      <c r="V719">
        <v>1</v>
      </c>
      <c r="W719" s="18">
        <f t="shared" si="45"/>
        <v>0.14285714285714285</v>
      </c>
      <c r="X719">
        <v>0</v>
      </c>
      <c r="Y719">
        <v>41</v>
      </c>
      <c r="Z719">
        <v>17</v>
      </c>
      <c r="AA719">
        <v>20</v>
      </c>
      <c r="AB719">
        <v>3</v>
      </c>
      <c r="AC719">
        <v>26</v>
      </c>
      <c r="AD719">
        <v>11</v>
      </c>
      <c r="AE719">
        <v>35</v>
      </c>
      <c r="AF719">
        <v>35</v>
      </c>
      <c r="AG719" s="13">
        <f t="shared" si="46"/>
        <v>0.5</v>
      </c>
      <c r="AH719" s="14">
        <v>30</v>
      </c>
      <c r="AI719" s="14">
        <v>35.299999999999997</v>
      </c>
      <c r="AJ719" s="14">
        <v>26.4</v>
      </c>
      <c r="AK719" s="21">
        <v>15.7166666667</v>
      </c>
      <c r="AL719" s="21">
        <v>2.8166666666999998</v>
      </c>
      <c r="AM719" s="21">
        <v>0.05</v>
      </c>
      <c r="AN719" s="21">
        <v>18.600000000000001</v>
      </c>
      <c r="AO719">
        <v>6</v>
      </c>
      <c r="AP719">
        <v>5</v>
      </c>
      <c r="AQ719" s="18">
        <f t="shared" si="47"/>
        <v>0.83333333333333337</v>
      </c>
      <c r="AR719">
        <v>1</v>
      </c>
    </row>
    <row r="720" spans="1:44" x14ac:dyDescent="0.2">
      <c r="A720" s="12" t="s">
        <v>447</v>
      </c>
      <c r="B720" s="12" t="s">
        <v>3164</v>
      </c>
      <c r="C720" t="s">
        <v>265</v>
      </c>
      <c r="D720" s="12" t="s">
        <v>178</v>
      </c>
      <c r="E720">
        <v>40</v>
      </c>
      <c r="F720">
        <v>2</v>
      </c>
      <c r="G720">
        <v>21</v>
      </c>
      <c r="H720">
        <v>5</v>
      </c>
      <c r="I720">
        <v>20</v>
      </c>
      <c r="J720">
        <v>10</v>
      </c>
      <c r="K720">
        <v>0</v>
      </c>
      <c r="L720">
        <v>0</v>
      </c>
      <c r="M720" s="13">
        <f t="shared" si="44"/>
        <v>0</v>
      </c>
      <c r="N720" s="14">
        <v>27.8</v>
      </c>
      <c r="O720" s="14">
        <v>32.6</v>
      </c>
      <c r="P720" s="14">
        <v>24.6</v>
      </c>
      <c r="Q720" s="21">
        <v>16.183333333299998</v>
      </c>
      <c r="R720" s="21">
        <v>3.7333333333000001</v>
      </c>
      <c r="S720" s="21">
        <v>0.73333333330000006</v>
      </c>
      <c r="T720" s="21">
        <v>20.666666666699999</v>
      </c>
      <c r="U720">
        <v>4</v>
      </c>
      <c r="V720">
        <v>2</v>
      </c>
      <c r="W720" s="18">
        <f t="shared" si="45"/>
        <v>0.5</v>
      </c>
      <c r="X720">
        <v>1</v>
      </c>
      <c r="Y720">
        <v>41</v>
      </c>
      <c r="Z720">
        <v>8</v>
      </c>
      <c r="AA720">
        <v>14</v>
      </c>
      <c r="AB720">
        <v>-4</v>
      </c>
      <c r="AC720">
        <v>18</v>
      </c>
      <c r="AD720">
        <v>9</v>
      </c>
      <c r="AE720">
        <v>0</v>
      </c>
      <c r="AF720">
        <v>0</v>
      </c>
      <c r="AG720" s="13">
        <f t="shared" si="46"/>
        <v>0</v>
      </c>
      <c r="AH720" s="14">
        <v>28.2</v>
      </c>
      <c r="AI720" s="14">
        <v>32.9</v>
      </c>
      <c r="AJ720" s="14">
        <v>25</v>
      </c>
      <c r="AK720" s="21">
        <v>16.850000000000001</v>
      </c>
      <c r="AL720" s="21">
        <v>2.9333333333000002</v>
      </c>
      <c r="AM720" s="21">
        <v>0.65</v>
      </c>
      <c r="AN720" s="21">
        <v>20.45</v>
      </c>
      <c r="AO720">
        <v>2</v>
      </c>
      <c r="AP720">
        <v>1</v>
      </c>
      <c r="AQ720" s="18">
        <f t="shared" si="47"/>
        <v>0.5</v>
      </c>
      <c r="AR720">
        <v>1</v>
      </c>
    </row>
    <row r="721" spans="1:44" x14ac:dyDescent="0.2">
      <c r="A721" s="12" t="s">
        <v>175</v>
      </c>
      <c r="B721" s="12" t="s">
        <v>3167</v>
      </c>
      <c r="C721" t="s">
        <v>442</v>
      </c>
      <c r="D721" s="12" t="s">
        <v>170</v>
      </c>
      <c r="E721">
        <v>40</v>
      </c>
      <c r="F721">
        <v>11</v>
      </c>
      <c r="G721">
        <v>9</v>
      </c>
      <c r="H721">
        <v>15</v>
      </c>
      <c r="I721">
        <v>31</v>
      </c>
      <c r="J721">
        <v>14</v>
      </c>
      <c r="K721">
        <v>168</v>
      </c>
      <c r="L721">
        <v>195</v>
      </c>
      <c r="M721" s="13">
        <f t="shared" si="44"/>
        <v>0.46280991735537191</v>
      </c>
      <c r="N721" s="14">
        <v>27.6</v>
      </c>
      <c r="O721" s="14">
        <v>32.4</v>
      </c>
      <c r="P721" s="14">
        <v>24.4</v>
      </c>
      <c r="Q721" s="21">
        <v>13.1166666667</v>
      </c>
      <c r="R721" s="21">
        <v>2.9166666667000003</v>
      </c>
      <c r="S721" s="21">
        <v>0.15</v>
      </c>
      <c r="T721" s="21">
        <v>16.2</v>
      </c>
      <c r="U721">
        <v>0</v>
      </c>
      <c r="V721">
        <v>0</v>
      </c>
      <c r="W721" s="18" t="str">
        <f t="shared" si="45"/>
        <v xml:space="preserve"> </v>
      </c>
      <c r="X721">
        <v>0</v>
      </c>
      <c r="Y721">
        <v>40</v>
      </c>
      <c r="Z721">
        <v>9</v>
      </c>
      <c r="AA721">
        <v>10</v>
      </c>
      <c r="AB721">
        <v>-3</v>
      </c>
      <c r="AC721">
        <v>45</v>
      </c>
      <c r="AD721">
        <v>16</v>
      </c>
      <c r="AE721">
        <v>128</v>
      </c>
      <c r="AF721">
        <v>193</v>
      </c>
      <c r="AG721" s="13">
        <f t="shared" si="46"/>
        <v>0.39875389408099687</v>
      </c>
      <c r="AH721" s="14">
        <v>27.8</v>
      </c>
      <c r="AI721" s="14">
        <v>32.6</v>
      </c>
      <c r="AJ721" s="14">
        <v>24.6</v>
      </c>
      <c r="AK721" s="21">
        <v>12.5</v>
      </c>
      <c r="AL721" s="21">
        <v>2.3166666666999998</v>
      </c>
      <c r="AM721" s="21">
        <v>0.33333333330000003</v>
      </c>
      <c r="AN721" s="21">
        <v>15.166666666699999</v>
      </c>
      <c r="AO721">
        <v>2</v>
      </c>
      <c r="AP721">
        <v>0</v>
      </c>
      <c r="AQ721" s="18">
        <f t="shared" si="47"/>
        <v>0</v>
      </c>
      <c r="AR721">
        <v>0</v>
      </c>
    </row>
    <row r="722" spans="1:44" x14ac:dyDescent="0.2">
      <c r="A722" s="12" t="s">
        <v>2581</v>
      </c>
      <c r="B722" s="12" t="s">
        <v>3170</v>
      </c>
      <c r="C722" t="s">
        <v>122</v>
      </c>
      <c r="D722" s="12" t="s">
        <v>170</v>
      </c>
      <c r="E722">
        <v>21</v>
      </c>
      <c r="F722">
        <v>5</v>
      </c>
      <c r="G722">
        <v>7</v>
      </c>
      <c r="H722">
        <v>5</v>
      </c>
      <c r="I722">
        <v>0</v>
      </c>
      <c r="J722">
        <v>0</v>
      </c>
      <c r="K722">
        <v>136</v>
      </c>
      <c r="L722">
        <v>122</v>
      </c>
      <c r="M722" s="13">
        <f t="shared" si="44"/>
        <v>0.52713178294573648</v>
      </c>
      <c r="N722" s="14">
        <v>27.9</v>
      </c>
      <c r="O722" s="14">
        <v>32.200000000000003</v>
      </c>
      <c r="P722" s="14">
        <v>25</v>
      </c>
      <c r="Q722" s="21">
        <v>12.6</v>
      </c>
      <c r="R722" s="21">
        <v>1.7333333333000001</v>
      </c>
      <c r="S722" s="21">
        <v>1.6666666699999999E-2</v>
      </c>
      <c r="T722" s="21">
        <v>14.35</v>
      </c>
      <c r="U722">
        <v>1</v>
      </c>
      <c r="V722">
        <v>0</v>
      </c>
      <c r="W722" s="18">
        <f t="shared" si="45"/>
        <v>0</v>
      </c>
      <c r="X722">
        <v>0</v>
      </c>
      <c r="Y722">
        <v>21</v>
      </c>
      <c r="Z722">
        <v>4</v>
      </c>
      <c r="AA722">
        <v>8</v>
      </c>
      <c r="AB722">
        <v>3</v>
      </c>
      <c r="AC722">
        <v>6</v>
      </c>
      <c r="AD722">
        <v>3</v>
      </c>
      <c r="AE722">
        <v>115</v>
      </c>
      <c r="AF722">
        <v>139</v>
      </c>
      <c r="AG722" s="13">
        <f t="shared" si="46"/>
        <v>0.452755905511811</v>
      </c>
      <c r="AH722" s="14">
        <v>27.6</v>
      </c>
      <c r="AI722" s="14">
        <v>32.200000000000003</v>
      </c>
      <c r="AJ722" s="14">
        <v>24.6</v>
      </c>
      <c r="AK722" s="21">
        <v>12.05</v>
      </c>
      <c r="AL722" s="21">
        <v>2.4833333333000001</v>
      </c>
      <c r="AM722" s="21">
        <v>0</v>
      </c>
      <c r="AN722" s="21">
        <v>14.5333333333</v>
      </c>
      <c r="AO722">
        <v>0</v>
      </c>
      <c r="AP722">
        <v>0</v>
      </c>
      <c r="AQ722" s="18" t="str">
        <f t="shared" si="47"/>
        <v xml:space="preserve"> </v>
      </c>
      <c r="AR722">
        <v>0</v>
      </c>
    </row>
    <row r="723" spans="1:44" x14ac:dyDescent="0.2">
      <c r="A723" s="12" t="s">
        <v>2589</v>
      </c>
      <c r="B723" s="12" t="s">
        <v>3173</v>
      </c>
      <c r="C723" t="s">
        <v>610</v>
      </c>
      <c r="D723" s="12" t="s">
        <v>123</v>
      </c>
      <c r="E723">
        <v>30</v>
      </c>
      <c r="F723">
        <v>1</v>
      </c>
      <c r="G723">
        <v>9</v>
      </c>
      <c r="H723">
        <v>2</v>
      </c>
      <c r="I723">
        <v>18</v>
      </c>
      <c r="J723">
        <v>9</v>
      </c>
      <c r="K723">
        <v>70</v>
      </c>
      <c r="L723">
        <v>77</v>
      </c>
      <c r="M723" s="13">
        <f t="shared" si="44"/>
        <v>0.47619047619047616</v>
      </c>
      <c r="N723" s="14">
        <v>27.1</v>
      </c>
      <c r="O723" s="14">
        <v>32</v>
      </c>
      <c r="P723" s="14">
        <v>23.7</v>
      </c>
      <c r="Q723" s="21">
        <v>11.25</v>
      </c>
      <c r="R723" s="21">
        <v>0.28333333329999999</v>
      </c>
      <c r="S723" s="21">
        <v>0.05</v>
      </c>
      <c r="T723" s="21">
        <v>11.6</v>
      </c>
      <c r="U723">
        <v>0</v>
      </c>
      <c r="V723">
        <v>0</v>
      </c>
      <c r="W723" s="18" t="str">
        <f t="shared" si="45"/>
        <v xml:space="preserve"> </v>
      </c>
      <c r="X723">
        <v>0</v>
      </c>
      <c r="Y723">
        <v>37</v>
      </c>
      <c r="Z723">
        <v>3</v>
      </c>
      <c r="AA723">
        <v>7</v>
      </c>
      <c r="AB723">
        <v>1</v>
      </c>
      <c r="AC723">
        <v>17</v>
      </c>
      <c r="AD723">
        <v>6</v>
      </c>
      <c r="AE723">
        <v>35</v>
      </c>
      <c r="AF723">
        <v>51</v>
      </c>
      <c r="AG723" s="13">
        <f t="shared" si="46"/>
        <v>0.40697674418604651</v>
      </c>
      <c r="AH723" s="14">
        <v>27.4</v>
      </c>
      <c r="AI723" s="14">
        <v>32.4</v>
      </c>
      <c r="AJ723" s="14">
        <v>24.1</v>
      </c>
      <c r="AK723" s="21">
        <v>12.35</v>
      </c>
      <c r="AL723" s="21">
        <v>0.21666666670000001</v>
      </c>
      <c r="AM723" s="21">
        <v>3.3333333300000004E-2</v>
      </c>
      <c r="AN723" s="21">
        <v>12.6166666667</v>
      </c>
      <c r="AO723">
        <v>1</v>
      </c>
      <c r="AP723">
        <v>0</v>
      </c>
      <c r="AQ723" s="18">
        <f t="shared" si="47"/>
        <v>0</v>
      </c>
      <c r="AR723">
        <v>0</v>
      </c>
    </row>
    <row r="724" spans="1:44" x14ac:dyDescent="0.2">
      <c r="A724" s="12" t="s">
        <v>1109</v>
      </c>
      <c r="B724" s="12" t="s">
        <v>3176</v>
      </c>
      <c r="C724" t="s">
        <v>317</v>
      </c>
      <c r="D724" s="12" t="s">
        <v>170</v>
      </c>
      <c r="E724">
        <v>10</v>
      </c>
      <c r="F724">
        <v>2</v>
      </c>
      <c r="G724">
        <v>1</v>
      </c>
      <c r="H724">
        <v>-2</v>
      </c>
      <c r="I724">
        <v>4</v>
      </c>
      <c r="J724">
        <v>1</v>
      </c>
      <c r="K724">
        <v>46</v>
      </c>
      <c r="L724">
        <v>58</v>
      </c>
      <c r="M724" s="13">
        <f t="shared" si="44"/>
        <v>0.44230769230769229</v>
      </c>
      <c r="N724" s="14">
        <v>27.5</v>
      </c>
      <c r="O724" s="14">
        <v>32.9</v>
      </c>
      <c r="P724" s="14">
        <v>23.8</v>
      </c>
      <c r="Q724" s="21">
        <v>9.75</v>
      </c>
      <c r="R724" s="21">
        <v>0.9</v>
      </c>
      <c r="S724" s="21">
        <v>1.7333333333000001</v>
      </c>
      <c r="T724" s="21">
        <v>12.416666666699999</v>
      </c>
      <c r="W724" s="18" t="str">
        <f t="shared" si="45"/>
        <v xml:space="preserve"> </v>
      </c>
      <c r="Y724">
        <v>14</v>
      </c>
      <c r="Z724">
        <v>3</v>
      </c>
      <c r="AA724">
        <v>1</v>
      </c>
      <c r="AB724">
        <v>1</v>
      </c>
      <c r="AC724">
        <v>4</v>
      </c>
      <c r="AD724">
        <v>2</v>
      </c>
      <c r="AE724">
        <v>40</v>
      </c>
      <c r="AF724">
        <v>64</v>
      </c>
      <c r="AG724" s="13">
        <f t="shared" si="46"/>
        <v>0.38461538461538464</v>
      </c>
      <c r="AH724" s="14">
        <v>27.8</v>
      </c>
      <c r="AI724" s="14">
        <v>32.799999999999997</v>
      </c>
      <c r="AJ724" s="14">
        <v>24.5</v>
      </c>
      <c r="AK724" s="21">
        <v>9.0166666667000008</v>
      </c>
      <c r="AL724" s="21">
        <v>0.68333333330000001</v>
      </c>
      <c r="AM724" s="21">
        <v>1.9666666667000001</v>
      </c>
      <c r="AN724" s="21">
        <v>11.6833333333</v>
      </c>
      <c r="AQ724" s="18" t="str">
        <f t="shared" si="47"/>
        <v xml:space="preserve"> </v>
      </c>
    </row>
    <row r="725" spans="1:44" x14ac:dyDescent="0.2">
      <c r="A725" s="12" t="s">
        <v>3179</v>
      </c>
      <c r="B725" s="12" t="s">
        <v>3180</v>
      </c>
      <c r="C725" t="s">
        <v>192</v>
      </c>
      <c r="D725" s="12" t="s">
        <v>148</v>
      </c>
      <c r="E725">
        <v>27</v>
      </c>
      <c r="F725">
        <v>6</v>
      </c>
      <c r="G725">
        <v>7</v>
      </c>
      <c r="H725">
        <v>2</v>
      </c>
      <c r="I725">
        <v>10</v>
      </c>
      <c r="J725">
        <v>5</v>
      </c>
      <c r="K725">
        <v>0</v>
      </c>
      <c r="L725">
        <v>7</v>
      </c>
      <c r="M725" s="13">
        <f t="shared" si="44"/>
        <v>0</v>
      </c>
      <c r="N725" s="14">
        <v>28.4</v>
      </c>
      <c r="O725" s="14">
        <v>32.700000000000003</v>
      </c>
      <c r="P725" s="14">
        <v>25.5</v>
      </c>
      <c r="Q725" s="21">
        <v>11.5</v>
      </c>
      <c r="R725" s="21">
        <v>1.5333333332999999</v>
      </c>
      <c r="S725" s="21">
        <v>1.0666666667</v>
      </c>
      <c r="T725" s="21">
        <v>14.1333333333</v>
      </c>
      <c r="U725">
        <v>3</v>
      </c>
      <c r="V725">
        <v>1</v>
      </c>
      <c r="W725" s="18">
        <f t="shared" si="45"/>
        <v>0.33333333333333331</v>
      </c>
      <c r="X725">
        <v>1</v>
      </c>
      <c r="Y725">
        <v>25</v>
      </c>
      <c r="Z725">
        <v>4</v>
      </c>
      <c r="AA725">
        <v>6</v>
      </c>
      <c r="AB725">
        <v>0</v>
      </c>
      <c r="AC725">
        <v>2</v>
      </c>
      <c r="AD725">
        <v>1</v>
      </c>
      <c r="AE725">
        <v>1</v>
      </c>
      <c r="AF725">
        <v>4</v>
      </c>
      <c r="AG725" s="13">
        <f t="shared" si="46"/>
        <v>0.2</v>
      </c>
      <c r="AH725" s="14">
        <v>28.2</v>
      </c>
      <c r="AI725" s="14">
        <v>32.200000000000003</v>
      </c>
      <c r="AJ725" s="14">
        <v>25.5</v>
      </c>
      <c r="AK725" s="21">
        <v>12.2833333333</v>
      </c>
      <c r="AL725" s="21">
        <v>1.1000000000000001</v>
      </c>
      <c r="AM725" s="21">
        <v>1</v>
      </c>
      <c r="AN725" s="21">
        <v>14.4</v>
      </c>
      <c r="AO725">
        <v>0</v>
      </c>
      <c r="AP725">
        <v>0</v>
      </c>
      <c r="AQ725" s="18" t="str">
        <f t="shared" si="47"/>
        <v xml:space="preserve"> </v>
      </c>
      <c r="AR725">
        <v>0</v>
      </c>
    </row>
    <row r="726" spans="1:44" x14ac:dyDescent="0.2">
      <c r="A726" s="12" t="s">
        <v>490</v>
      </c>
      <c r="B726" s="12" t="s">
        <v>3183</v>
      </c>
      <c r="C726" t="s">
        <v>147</v>
      </c>
      <c r="D726" s="12" t="s">
        <v>132</v>
      </c>
      <c r="E726">
        <v>9</v>
      </c>
      <c r="F726">
        <v>0</v>
      </c>
      <c r="G726">
        <v>0</v>
      </c>
      <c r="H726">
        <v>-2</v>
      </c>
      <c r="I726">
        <v>12</v>
      </c>
      <c r="J726">
        <v>3</v>
      </c>
      <c r="K726">
        <v>22</v>
      </c>
      <c r="L726">
        <v>26</v>
      </c>
      <c r="M726" s="13">
        <f t="shared" si="44"/>
        <v>0.45833333333333331</v>
      </c>
      <c r="N726" s="14">
        <v>27.5</v>
      </c>
      <c r="O726" s="14">
        <v>33.200000000000003</v>
      </c>
      <c r="P726" s="14">
        <v>23.7</v>
      </c>
      <c r="Q726" s="21">
        <v>7.9166666667000003</v>
      </c>
      <c r="R726" s="21">
        <v>0.1</v>
      </c>
      <c r="S726" s="21">
        <v>1.85</v>
      </c>
      <c r="T726" s="21">
        <v>9.8833333332999995</v>
      </c>
      <c r="W726" s="18" t="str">
        <f t="shared" si="45"/>
        <v xml:space="preserve"> </v>
      </c>
      <c r="Y726">
        <v>11</v>
      </c>
      <c r="Z726">
        <v>0</v>
      </c>
      <c r="AA726">
        <v>0</v>
      </c>
      <c r="AB726">
        <v>-2</v>
      </c>
      <c r="AC726">
        <v>0</v>
      </c>
      <c r="AD726">
        <v>0</v>
      </c>
      <c r="AE726">
        <v>12</v>
      </c>
      <c r="AF726">
        <v>30</v>
      </c>
      <c r="AG726" s="13">
        <f t="shared" si="46"/>
        <v>0.2857142857142857</v>
      </c>
      <c r="AH726" s="14">
        <v>27.3</v>
      </c>
      <c r="AI726" s="14">
        <v>31.8</v>
      </c>
      <c r="AJ726" s="14">
        <v>24.2</v>
      </c>
      <c r="AK726" s="21">
        <v>9.5</v>
      </c>
      <c r="AL726" s="21">
        <v>8.3333333300000006E-2</v>
      </c>
      <c r="AM726" s="21">
        <v>1.9333333333</v>
      </c>
      <c r="AN726" s="21">
        <v>11.5333333333</v>
      </c>
      <c r="AQ726" s="18" t="str">
        <f t="shared" si="47"/>
        <v xml:space="preserve"> </v>
      </c>
    </row>
    <row r="727" spans="1:44" x14ac:dyDescent="0.2">
      <c r="A727" s="12" t="s">
        <v>3187</v>
      </c>
      <c r="B727" s="12" t="s">
        <v>3188</v>
      </c>
      <c r="C727" t="s">
        <v>162</v>
      </c>
      <c r="D727" s="12" t="s">
        <v>148</v>
      </c>
      <c r="E727">
        <v>41</v>
      </c>
      <c r="F727">
        <v>15</v>
      </c>
      <c r="G727">
        <v>17</v>
      </c>
      <c r="H727">
        <v>-1</v>
      </c>
      <c r="I727">
        <v>47</v>
      </c>
      <c r="J727">
        <v>19</v>
      </c>
      <c r="K727">
        <v>1</v>
      </c>
      <c r="L727">
        <v>0</v>
      </c>
      <c r="M727" s="13">
        <f t="shared" si="44"/>
        <v>1</v>
      </c>
      <c r="N727" s="14">
        <v>28.2</v>
      </c>
      <c r="O727" s="14">
        <v>32.5</v>
      </c>
      <c r="P727" s="14">
        <v>25.4</v>
      </c>
      <c r="Q727" s="21">
        <v>13.3166666667</v>
      </c>
      <c r="R727" s="21">
        <v>3.6</v>
      </c>
      <c r="S727" s="21">
        <v>3.3333333300000004E-2</v>
      </c>
      <c r="T727" s="21">
        <v>16.9666666667</v>
      </c>
      <c r="U727">
        <v>1</v>
      </c>
      <c r="V727">
        <v>0</v>
      </c>
      <c r="W727" s="18">
        <f t="shared" si="45"/>
        <v>0</v>
      </c>
      <c r="X727">
        <v>0</v>
      </c>
      <c r="Y727">
        <v>41</v>
      </c>
      <c r="Z727">
        <v>14</v>
      </c>
      <c r="AA727">
        <v>14</v>
      </c>
      <c r="AB727">
        <v>-3</v>
      </c>
      <c r="AC727">
        <v>59</v>
      </c>
      <c r="AD727">
        <v>17</v>
      </c>
      <c r="AE727">
        <v>0</v>
      </c>
      <c r="AF727">
        <v>1</v>
      </c>
      <c r="AG727" s="13">
        <f t="shared" si="46"/>
        <v>0</v>
      </c>
      <c r="AH727" s="14">
        <v>28</v>
      </c>
      <c r="AI727" s="14">
        <v>32.200000000000003</v>
      </c>
      <c r="AJ727" s="14">
        <v>25.3</v>
      </c>
      <c r="AK727" s="21">
        <v>13.333333333300001</v>
      </c>
      <c r="AL727" s="21">
        <v>3.1833333333000002</v>
      </c>
      <c r="AM727" s="21">
        <v>3.3333333300000004E-2</v>
      </c>
      <c r="AN727" s="21">
        <v>16.55</v>
      </c>
      <c r="AO727">
        <v>0</v>
      </c>
      <c r="AP727">
        <v>0</v>
      </c>
      <c r="AQ727" s="18" t="str">
        <f t="shared" si="47"/>
        <v xml:space="preserve"> </v>
      </c>
      <c r="AR727">
        <v>0</v>
      </c>
    </row>
    <row r="728" spans="1:44" x14ac:dyDescent="0.2">
      <c r="A728" s="12" t="s">
        <v>474</v>
      </c>
      <c r="B728" s="12" t="s">
        <v>3192</v>
      </c>
      <c r="C728" t="s">
        <v>432</v>
      </c>
      <c r="D728" s="12" t="s">
        <v>546</v>
      </c>
      <c r="E728">
        <v>8</v>
      </c>
      <c r="F728">
        <v>0</v>
      </c>
      <c r="G728">
        <v>0</v>
      </c>
      <c r="H728">
        <v>-1</v>
      </c>
      <c r="I728">
        <v>0</v>
      </c>
      <c r="J728">
        <v>0</v>
      </c>
      <c r="K728">
        <v>3</v>
      </c>
      <c r="L728">
        <v>1</v>
      </c>
      <c r="M728" s="13">
        <f t="shared" si="44"/>
        <v>0.75</v>
      </c>
      <c r="N728" s="14">
        <v>26.2</v>
      </c>
      <c r="O728" s="14">
        <v>31.1</v>
      </c>
      <c r="P728" s="14">
        <v>22.7</v>
      </c>
      <c r="Q728" s="21">
        <v>8.5666666666999998</v>
      </c>
      <c r="R728" s="21">
        <v>0.05</v>
      </c>
      <c r="S728" s="21">
        <v>0.43333333330000001</v>
      </c>
      <c r="T728" s="21">
        <v>9.0666666666999998</v>
      </c>
      <c r="U728">
        <v>0</v>
      </c>
      <c r="V728">
        <v>0</v>
      </c>
      <c r="W728" s="18" t="str">
        <f t="shared" si="45"/>
        <v xml:space="preserve"> </v>
      </c>
      <c r="X728">
        <v>0</v>
      </c>
      <c r="Y728">
        <v>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</v>
      </c>
      <c r="AF728">
        <v>0</v>
      </c>
      <c r="AG728" s="13">
        <f t="shared" si="46"/>
        <v>1</v>
      </c>
      <c r="AH728" s="14">
        <v>27.8</v>
      </c>
      <c r="AI728" s="14">
        <v>31.9</v>
      </c>
      <c r="AJ728" s="14">
        <v>25.1</v>
      </c>
      <c r="AK728" s="21">
        <v>7.95</v>
      </c>
      <c r="AL728" s="21">
        <v>0</v>
      </c>
      <c r="AM728" s="21">
        <v>0.58333333330000003</v>
      </c>
      <c r="AN728" s="21">
        <v>8.5500000000000007</v>
      </c>
      <c r="AO728">
        <v>1</v>
      </c>
      <c r="AP728">
        <v>0</v>
      </c>
      <c r="AQ728" s="18">
        <f t="shared" si="47"/>
        <v>0</v>
      </c>
      <c r="AR728">
        <v>0</v>
      </c>
    </row>
    <row r="729" spans="1:44" x14ac:dyDescent="0.2">
      <c r="A729" s="12" t="s">
        <v>2699</v>
      </c>
      <c r="B729" s="12" t="s">
        <v>3195</v>
      </c>
      <c r="C729" t="s">
        <v>343</v>
      </c>
      <c r="D729" s="12" t="s">
        <v>132</v>
      </c>
      <c r="E729">
        <v>6</v>
      </c>
      <c r="F729">
        <v>1</v>
      </c>
      <c r="G729">
        <v>1</v>
      </c>
      <c r="H729">
        <v>2</v>
      </c>
      <c r="I729">
        <v>2</v>
      </c>
      <c r="J729">
        <v>1</v>
      </c>
      <c r="K729">
        <v>33</v>
      </c>
      <c r="L729">
        <v>32</v>
      </c>
      <c r="M729" s="13">
        <f t="shared" si="44"/>
        <v>0.50769230769230766</v>
      </c>
      <c r="N729" s="14">
        <v>26</v>
      </c>
      <c r="O729" s="14">
        <v>32.6</v>
      </c>
      <c r="P729" s="14">
        <v>21.6</v>
      </c>
      <c r="Q729" s="21">
        <v>10.2833333333</v>
      </c>
      <c r="R729" s="21">
        <v>0</v>
      </c>
      <c r="S729" s="21">
        <v>0.60000000000000009</v>
      </c>
      <c r="T729" s="21">
        <v>10.8833333333</v>
      </c>
      <c r="W729" s="18" t="str">
        <f t="shared" si="45"/>
        <v xml:space="preserve"> </v>
      </c>
      <c r="Y729">
        <v>11</v>
      </c>
      <c r="Z729">
        <v>0</v>
      </c>
      <c r="AA729">
        <v>2</v>
      </c>
      <c r="AB729">
        <v>-2</v>
      </c>
      <c r="AC729">
        <v>2</v>
      </c>
      <c r="AD729">
        <v>1</v>
      </c>
      <c r="AE729">
        <v>37</v>
      </c>
      <c r="AF729">
        <v>42</v>
      </c>
      <c r="AG729" s="13">
        <f t="shared" si="46"/>
        <v>0.46835443037974683</v>
      </c>
      <c r="AH729" s="14">
        <v>26.9</v>
      </c>
      <c r="AI729" s="14">
        <v>31.6</v>
      </c>
      <c r="AJ729" s="14">
        <v>23.7</v>
      </c>
      <c r="AK729" s="21">
        <v>9.6999999999999993</v>
      </c>
      <c r="AL729" s="21">
        <v>0</v>
      </c>
      <c r="AM729" s="21">
        <v>0.75</v>
      </c>
      <c r="AN729" s="21">
        <v>10.45</v>
      </c>
      <c r="AQ729" s="18" t="str">
        <f t="shared" si="47"/>
        <v xml:space="preserve"> </v>
      </c>
    </row>
    <row r="730" spans="1:44" x14ac:dyDescent="0.2">
      <c r="A730" s="12" t="s">
        <v>1783</v>
      </c>
      <c r="B730" s="12" t="s">
        <v>3198</v>
      </c>
      <c r="C730" t="s">
        <v>223</v>
      </c>
      <c r="D730" s="12" t="s">
        <v>229</v>
      </c>
      <c r="E730">
        <v>5</v>
      </c>
      <c r="F730">
        <v>1</v>
      </c>
      <c r="G730">
        <v>0</v>
      </c>
      <c r="H730">
        <v>1</v>
      </c>
      <c r="I730">
        <v>2</v>
      </c>
      <c r="J730">
        <v>1</v>
      </c>
      <c r="K730">
        <v>0</v>
      </c>
      <c r="L730">
        <v>0</v>
      </c>
      <c r="M730" s="13">
        <f t="shared" si="44"/>
        <v>0</v>
      </c>
      <c r="N730" s="14">
        <v>26.2</v>
      </c>
      <c r="O730" s="14">
        <v>30.6</v>
      </c>
      <c r="P730" s="14">
        <v>23.2</v>
      </c>
      <c r="Q730" s="21">
        <v>8.4166666666999994</v>
      </c>
      <c r="R730" s="21">
        <v>0</v>
      </c>
      <c r="S730" s="21">
        <v>0</v>
      </c>
      <c r="T730" s="21">
        <v>8.4166666666999994</v>
      </c>
      <c r="W730" s="18" t="str">
        <f t="shared" si="45"/>
        <v xml:space="preserve"> </v>
      </c>
      <c r="Y730">
        <v>11</v>
      </c>
      <c r="Z730">
        <v>3</v>
      </c>
      <c r="AA730">
        <v>0</v>
      </c>
      <c r="AB730">
        <v>1</v>
      </c>
      <c r="AC730">
        <v>4</v>
      </c>
      <c r="AD730">
        <v>2</v>
      </c>
      <c r="AE730">
        <v>1</v>
      </c>
      <c r="AF730">
        <v>0</v>
      </c>
      <c r="AG730" s="13">
        <f t="shared" si="46"/>
        <v>1</v>
      </c>
      <c r="AH730" s="14">
        <v>26.6</v>
      </c>
      <c r="AI730" s="14">
        <v>31.7</v>
      </c>
      <c r="AJ730" s="14">
        <v>23.3</v>
      </c>
      <c r="AK730" s="21">
        <v>8.5833333333000006</v>
      </c>
      <c r="AL730" s="21">
        <v>0.18333333330000001</v>
      </c>
      <c r="AM730" s="21">
        <v>0</v>
      </c>
      <c r="AN730" s="21">
        <v>8.7666666667000008</v>
      </c>
      <c r="AQ730" s="18" t="str">
        <f t="shared" si="47"/>
        <v xml:space="preserve"> </v>
      </c>
    </row>
    <row r="731" spans="1:44" x14ac:dyDescent="0.2">
      <c r="A731" s="12" t="s">
        <v>800</v>
      </c>
      <c r="B731" s="12" t="s">
        <v>3202</v>
      </c>
      <c r="C731" t="s">
        <v>382</v>
      </c>
      <c r="D731" s="12" t="s">
        <v>123</v>
      </c>
      <c r="E731">
        <v>33</v>
      </c>
      <c r="F731">
        <v>15</v>
      </c>
      <c r="G731">
        <v>10</v>
      </c>
      <c r="H731">
        <v>-6</v>
      </c>
      <c r="I731">
        <v>8</v>
      </c>
      <c r="J731">
        <v>4</v>
      </c>
      <c r="K731">
        <v>17</v>
      </c>
      <c r="L731">
        <v>21</v>
      </c>
      <c r="M731" s="13">
        <f t="shared" si="44"/>
        <v>0.44736842105263158</v>
      </c>
      <c r="N731" s="14">
        <v>28.4</v>
      </c>
      <c r="O731" s="14">
        <v>33.299999999999997</v>
      </c>
      <c r="P731" s="14">
        <v>25.2</v>
      </c>
      <c r="Q731" s="21">
        <v>14.083333333300001</v>
      </c>
      <c r="R731" s="21">
        <v>3.45</v>
      </c>
      <c r="S731" s="21">
        <v>3.3333333300000004E-2</v>
      </c>
      <c r="T731" s="21">
        <v>17.583333333300001</v>
      </c>
      <c r="U731">
        <v>2</v>
      </c>
      <c r="V731">
        <v>0</v>
      </c>
      <c r="W731" s="18">
        <f t="shared" si="45"/>
        <v>0</v>
      </c>
      <c r="X731">
        <v>0</v>
      </c>
      <c r="Y731">
        <v>38</v>
      </c>
      <c r="Z731">
        <v>18</v>
      </c>
      <c r="AA731">
        <v>11</v>
      </c>
      <c r="AB731">
        <v>-8</v>
      </c>
      <c r="AC731">
        <v>14</v>
      </c>
      <c r="AD731">
        <v>7</v>
      </c>
      <c r="AE731">
        <v>6</v>
      </c>
      <c r="AF731">
        <v>7</v>
      </c>
      <c r="AG731" s="13">
        <f t="shared" si="46"/>
        <v>0.46153846153846156</v>
      </c>
      <c r="AH731" s="14">
        <v>28.9</v>
      </c>
      <c r="AI731" s="14">
        <v>33.299999999999997</v>
      </c>
      <c r="AJ731" s="14">
        <v>26</v>
      </c>
      <c r="AK731" s="21">
        <v>14.0333333333</v>
      </c>
      <c r="AL731" s="21">
        <v>2.7666666666999999</v>
      </c>
      <c r="AM731" s="21">
        <v>1.6666666699999999E-2</v>
      </c>
      <c r="AN731" s="21">
        <v>16.833333333300001</v>
      </c>
      <c r="AO731">
        <v>2</v>
      </c>
      <c r="AP731">
        <v>0</v>
      </c>
      <c r="AQ731" s="18">
        <f t="shared" si="47"/>
        <v>0</v>
      </c>
      <c r="AR731">
        <v>0</v>
      </c>
    </row>
    <row r="732" spans="1:44" x14ac:dyDescent="0.2">
      <c r="A732" s="12" t="s">
        <v>3206</v>
      </c>
      <c r="B732" s="12" t="s">
        <v>3207</v>
      </c>
      <c r="C732" t="s">
        <v>169</v>
      </c>
      <c r="D732" s="12" t="s">
        <v>170</v>
      </c>
      <c r="E732">
        <v>16</v>
      </c>
      <c r="F732">
        <v>1</v>
      </c>
      <c r="G732">
        <v>1</v>
      </c>
      <c r="H732">
        <v>-3</v>
      </c>
      <c r="I732">
        <v>6</v>
      </c>
      <c r="J732">
        <v>3</v>
      </c>
      <c r="K732">
        <v>99</v>
      </c>
      <c r="L732">
        <v>70</v>
      </c>
      <c r="M732" s="13">
        <f t="shared" si="44"/>
        <v>0.58579881656804733</v>
      </c>
      <c r="N732" s="14">
        <v>27.8</v>
      </c>
      <c r="O732" s="14">
        <v>33.4</v>
      </c>
      <c r="P732" s="14">
        <v>24.1</v>
      </c>
      <c r="Q732" s="21">
        <v>8.4333333333000002</v>
      </c>
      <c r="R732" s="21">
        <v>0.05</v>
      </c>
      <c r="S732" s="21">
        <v>2.1</v>
      </c>
      <c r="T732" s="21">
        <v>10.6</v>
      </c>
      <c r="W732" s="18" t="str">
        <f t="shared" si="45"/>
        <v xml:space="preserve"> </v>
      </c>
      <c r="Y732">
        <v>11</v>
      </c>
      <c r="Z732">
        <v>0</v>
      </c>
      <c r="AA732">
        <v>0</v>
      </c>
      <c r="AB732">
        <v>-2</v>
      </c>
      <c r="AC732">
        <v>2</v>
      </c>
      <c r="AD732">
        <v>1</v>
      </c>
      <c r="AE732">
        <v>64</v>
      </c>
      <c r="AF732">
        <v>48</v>
      </c>
      <c r="AG732" s="13">
        <f t="shared" si="46"/>
        <v>0.5714285714285714</v>
      </c>
      <c r="AH732" s="14">
        <v>27</v>
      </c>
      <c r="AI732" s="14">
        <v>32.299999999999997</v>
      </c>
      <c r="AJ732" s="14">
        <v>23.5</v>
      </c>
      <c r="AK732" s="21">
        <v>9.0166666667000008</v>
      </c>
      <c r="AL732" s="21">
        <v>0.1</v>
      </c>
      <c r="AM732" s="21">
        <v>1.5166666666999999</v>
      </c>
      <c r="AN732" s="21">
        <v>10.666666666699999</v>
      </c>
      <c r="AQ732" s="18" t="str">
        <f t="shared" si="47"/>
        <v xml:space="preserve"> </v>
      </c>
    </row>
    <row r="733" spans="1:44" x14ac:dyDescent="0.2">
      <c r="A733" s="12" t="s">
        <v>3212</v>
      </c>
      <c r="B733" s="12" t="s">
        <v>3213</v>
      </c>
      <c r="C733" s="12" t="s">
        <v>155</v>
      </c>
      <c r="D733" s="12" t="s">
        <v>178</v>
      </c>
      <c r="E733">
        <v>38</v>
      </c>
      <c r="F733">
        <v>1</v>
      </c>
      <c r="G733">
        <v>2</v>
      </c>
      <c r="H733">
        <v>-5</v>
      </c>
      <c r="I733">
        <v>20</v>
      </c>
      <c r="J733">
        <v>10</v>
      </c>
      <c r="K733">
        <v>0</v>
      </c>
      <c r="L733">
        <v>0</v>
      </c>
      <c r="M733" s="13">
        <f t="shared" si="44"/>
        <v>0</v>
      </c>
      <c r="N733" s="14">
        <v>28.1</v>
      </c>
      <c r="O733" s="14">
        <v>32.9</v>
      </c>
      <c r="P733" s="14">
        <v>24.8</v>
      </c>
      <c r="Q733" s="21">
        <v>16.333333333300001</v>
      </c>
      <c r="R733" s="21">
        <v>0.05</v>
      </c>
      <c r="S733" s="21">
        <v>1.9333333333</v>
      </c>
      <c r="T733" s="21">
        <v>18.333333333300001</v>
      </c>
      <c r="W733" s="18" t="str">
        <f t="shared" si="45"/>
        <v xml:space="preserve"> </v>
      </c>
      <c r="Y733">
        <v>35</v>
      </c>
      <c r="Z733">
        <v>1</v>
      </c>
      <c r="AA733">
        <v>4</v>
      </c>
      <c r="AB733">
        <v>-5</v>
      </c>
      <c r="AC733">
        <v>58</v>
      </c>
      <c r="AD733">
        <v>18</v>
      </c>
      <c r="AE733">
        <v>0</v>
      </c>
      <c r="AF733">
        <v>0</v>
      </c>
      <c r="AG733" s="13">
        <f t="shared" si="46"/>
        <v>0</v>
      </c>
      <c r="AH733" s="14">
        <v>28.4</v>
      </c>
      <c r="AI733" s="14">
        <v>32.9</v>
      </c>
      <c r="AJ733" s="14">
        <v>25.4</v>
      </c>
      <c r="AK733" s="21">
        <v>15.7</v>
      </c>
      <c r="AL733" s="21">
        <v>1.6666666699999999E-2</v>
      </c>
      <c r="AM733" s="21">
        <v>2.1666666666999999</v>
      </c>
      <c r="AN733" s="21">
        <v>17.899999999999999</v>
      </c>
      <c r="AQ733" s="18" t="str">
        <f t="shared" si="47"/>
        <v xml:space="preserve"> </v>
      </c>
    </row>
    <row r="734" spans="1:44" x14ac:dyDescent="0.2">
      <c r="A734" s="12" t="s">
        <v>819</v>
      </c>
      <c r="B734" s="12" t="s">
        <v>3218</v>
      </c>
      <c r="C734" t="s">
        <v>442</v>
      </c>
      <c r="D734" s="12" t="s">
        <v>148</v>
      </c>
      <c r="E734">
        <v>36</v>
      </c>
      <c r="F734">
        <v>8</v>
      </c>
      <c r="G734">
        <v>6</v>
      </c>
      <c r="H734">
        <v>3</v>
      </c>
      <c r="I734">
        <v>0</v>
      </c>
      <c r="J734">
        <v>0</v>
      </c>
      <c r="K734">
        <v>91</v>
      </c>
      <c r="L734">
        <v>90</v>
      </c>
      <c r="M734" s="13">
        <f t="shared" si="44"/>
        <v>0.50276243093922657</v>
      </c>
      <c r="N734" s="14">
        <v>28.3</v>
      </c>
      <c r="O734" s="14">
        <v>32.1</v>
      </c>
      <c r="P734" s="14">
        <v>25.7</v>
      </c>
      <c r="Q734" s="21">
        <v>11.016666666700001</v>
      </c>
      <c r="R734" s="21">
        <v>0.41666666670000002</v>
      </c>
      <c r="S734" s="21">
        <v>1.1333333333</v>
      </c>
      <c r="T734" s="21">
        <v>12.583333333300001</v>
      </c>
      <c r="U734">
        <v>2</v>
      </c>
      <c r="V734">
        <v>0</v>
      </c>
      <c r="W734" s="18">
        <f t="shared" si="45"/>
        <v>0</v>
      </c>
      <c r="X734">
        <v>0</v>
      </c>
      <c r="Y734">
        <v>39</v>
      </c>
      <c r="Z734">
        <v>6</v>
      </c>
      <c r="AA734">
        <v>6</v>
      </c>
      <c r="AB734">
        <v>0</v>
      </c>
      <c r="AC734">
        <v>2</v>
      </c>
      <c r="AD734">
        <v>1</v>
      </c>
      <c r="AE734">
        <v>109</v>
      </c>
      <c r="AF734">
        <v>104</v>
      </c>
      <c r="AG734" s="13">
        <f t="shared" si="46"/>
        <v>0.51173708920187788</v>
      </c>
      <c r="AH734" s="14">
        <v>27.9</v>
      </c>
      <c r="AI734" s="14">
        <v>31.9</v>
      </c>
      <c r="AJ734" s="14">
        <v>25.2</v>
      </c>
      <c r="AK734" s="21">
        <v>11.1333333333</v>
      </c>
      <c r="AL734" s="21">
        <v>0.30000000000000004</v>
      </c>
      <c r="AM734" s="21">
        <v>1.4</v>
      </c>
      <c r="AN734" s="21">
        <v>12.8666666667</v>
      </c>
      <c r="AO734">
        <v>1</v>
      </c>
      <c r="AP734">
        <v>1</v>
      </c>
      <c r="AQ734" s="18">
        <f t="shared" si="47"/>
        <v>1</v>
      </c>
      <c r="AR734">
        <v>1</v>
      </c>
    </row>
    <row r="735" spans="1:44" x14ac:dyDescent="0.2">
      <c r="A735" s="12" t="s">
        <v>1415</v>
      </c>
      <c r="B735" s="12" t="s">
        <v>3218</v>
      </c>
      <c r="C735" t="s">
        <v>122</v>
      </c>
      <c r="D735" s="12" t="s">
        <v>178</v>
      </c>
      <c r="E735">
        <v>34</v>
      </c>
      <c r="F735">
        <v>1</v>
      </c>
      <c r="G735">
        <v>5</v>
      </c>
      <c r="H735">
        <v>-6</v>
      </c>
      <c r="I735">
        <v>27</v>
      </c>
      <c r="J735">
        <v>12</v>
      </c>
      <c r="K735">
        <v>0</v>
      </c>
      <c r="L735">
        <v>0</v>
      </c>
      <c r="M735" s="13">
        <f t="shared" si="44"/>
        <v>0</v>
      </c>
      <c r="N735" s="14">
        <v>28.5</v>
      </c>
      <c r="O735" s="14">
        <v>33.1</v>
      </c>
      <c r="P735" s="14">
        <v>25.5</v>
      </c>
      <c r="Q735" s="21">
        <v>17.5333333333</v>
      </c>
      <c r="R735" s="21">
        <v>0.1333333333</v>
      </c>
      <c r="S735" s="21">
        <v>0.85</v>
      </c>
      <c r="T735" s="21">
        <v>18.5333333333</v>
      </c>
      <c r="W735" s="18" t="str">
        <f t="shared" si="45"/>
        <v xml:space="preserve"> </v>
      </c>
      <c r="Y735">
        <v>37</v>
      </c>
      <c r="Z735">
        <v>4</v>
      </c>
      <c r="AA735">
        <v>9</v>
      </c>
      <c r="AB735">
        <v>4</v>
      </c>
      <c r="AC735">
        <v>41</v>
      </c>
      <c r="AD735">
        <v>19</v>
      </c>
      <c r="AE735">
        <v>0</v>
      </c>
      <c r="AF735">
        <v>0</v>
      </c>
      <c r="AG735" s="13">
        <f t="shared" si="46"/>
        <v>0</v>
      </c>
      <c r="AH735" s="14">
        <v>28.3</v>
      </c>
      <c r="AI735" s="14">
        <v>32.700000000000003</v>
      </c>
      <c r="AJ735" s="14">
        <v>25.5</v>
      </c>
      <c r="AK735" s="21">
        <v>17.2833333333</v>
      </c>
      <c r="AL735" s="21">
        <v>0.18333333330000001</v>
      </c>
      <c r="AM735" s="21">
        <v>0.75</v>
      </c>
      <c r="AN735" s="21">
        <v>18.25</v>
      </c>
      <c r="AQ735" s="18" t="str">
        <f t="shared" si="47"/>
        <v xml:space="preserve"> </v>
      </c>
    </row>
    <row r="736" spans="1:44" x14ac:dyDescent="0.2">
      <c r="A736" s="12" t="s">
        <v>145</v>
      </c>
      <c r="B736" s="12" t="s">
        <v>3218</v>
      </c>
      <c r="C736" t="s">
        <v>343</v>
      </c>
      <c r="D736" s="12" t="s">
        <v>170</v>
      </c>
      <c r="E736">
        <v>40</v>
      </c>
      <c r="F736">
        <v>11</v>
      </c>
      <c r="G736">
        <v>15</v>
      </c>
      <c r="H736">
        <v>10</v>
      </c>
      <c r="I736">
        <v>8</v>
      </c>
      <c r="J736">
        <v>4</v>
      </c>
      <c r="K736">
        <v>1</v>
      </c>
      <c r="L736">
        <v>6</v>
      </c>
      <c r="M736" s="13">
        <f t="shared" si="44"/>
        <v>0.14285714285714285</v>
      </c>
      <c r="N736" s="14">
        <v>29</v>
      </c>
      <c r="O736" s="14">
        <v>33.299999999999997</v>
      </c>
      <c r="P736" s="14">
        <v>26.2</v>
      </c>
      <c r="Q736" s="21">
        <v>14.166666666699999</v>
      </c>
      <c r="R736" s="21">
        <v>1.9</v>
      </c>
      <c r="S736" s="21">
        <v>3.3333333300000004E-2</v>
      </c>
      <c r="T736" s="21">
        <v>16.100000000000001</v>
      </c>
      <c r="U736">
        <v>4</v>
      </c>
      <c r="V736">
        <v>1</v>
      </c>
      <c r="W736" s="18">
        <f t="shared" si="45"/>
        <v>0.25</v>
      </c>
      <c r="X736">
        <v>1</v>
      </c>
      <c r="Y736">
        <v>39</v>
      </c>
      <c r="Z736">
        <v>13</v>
      </c>
      <c r="AA736">
        <v>13</v>
      </c>
      <c r="AB736">
        <v>6</v>
      </c>
      <c r="AC736">
        <v>14</v>
      </c>
      <c r="AD736">
        <v>7</v>
      </c>
      <c r="AE736">
        <v>2</v>
      </c>
      <c r="AF736">
        <v>10</v>
      </c>
      <c r="AG736" s="13">
        <f t="shared" si="46"/>
        <v>0.16666666666666666</v>
      </c>
      <c r="AH736" s="14">
        <v>28.9</v>
      </c>
      <c r="AI736" s="14">
        <v>33.6</v>
      </c>
      <c r="AJ736" s="14">
        <v>25.8</v>
      </c>
      <c r="AK736" s="21">
        <v>14.483333333299999</v>
      </c>
      <c r="AL736" s="21">
        <v>2.2000000000000002</v>
      </c>
      <c r="AM736" s="21">
        <v>0</v>
      </c>
      <c r="AN736" s="21">
        <v>16.683333333299998</v>
      </c>
      <c r="AO736">
        <v>4</v>
      </c>
      <c r="AP736">
        <v>0</v>
      </c>
      <c r="AQ736" s="18">
        <f t="shared" si="47"/>
        <v>0</v>
      </c>
      <c r="AR736">
        <v>0</v>
      </c>
    </row>
    <row r="737" spans="1:44" x14ac:dyDescent="0.2">
      <c r="A737" s="12" t="s">
        <v>1104</v>
      </c>
      <c r="B737" s="12" t="s">
        <v>3218</v>
      </c>
      <c r="C737" t="s">
        <v>155</v>
      </c>
      <c r="D737" s="12" t="s">
        <v>178</v>
      </c>
      <c r="E737">
        <v>9</v>
      </c>
      <c r="F737">
        <v>0</v>
      </c>
      <c r="G737">
        <v>1</v>
      </c>
      <c r="H737">
        <v>-7</v>
      </c>
      <c r="I737">
        <v>2</v>
      </c>
      <c r="J737">
        <v>1</v>
      </c>
      <c r="K737">
        <v>2</v>
      </c>
      <c r="L737">
        <v>1</v>
      </c>
      <c r="M737" s="13">
        <f t="shared" si="44"/>
        <v>0.66666666666666663</v>
      </c>
      <c r="N737" s="14">
        <v>26.6</v>
      </c>
      <c r="O737" s="14">
        <v>31.9</v>
      </c>
      <c r="P737" s="14">
        <v>23</v>
      </c>
      <c r="Q737" s="21">
        <v>8.6833333333000002</v>
      </c>
      <c r="R737" s="21">
        <v>0</v>
      </c>
      <c r="S737" s="21">
        <v>0</v>
      </c>
      <c r="T737" s="21">
        <v>8.6833333333000002</v>
      </c>
      <c r="W737" s="18" t="str">
        <f t="shared" si="45"/>
        <v xml:space="preserve"> </v>
      </c>
      <c r="Y737">
        <v>5</v>
      </c>
      <c r="Z737">
        <v>0</v>
      </c>
      <c r="AA737">
        <v>0</v>
      </c>
      <c r="AB737">
        <v>-3</v>
      </c>
      <c r="AC737">
        <v>0</v>
      </c>
      <c r="AD737">
        <v>0</v>
      </c>
      <c r="AE737">
        <v>0</v>
      </c>
      <c r="AF737">
        <v>0</v>
      </c>
      <c r="AG737" s="13">
        <f t="shared" si="46"/>
        <v>0</v>
      </c>
      <c r="AH737" s="14">
        <v>25.7</v>
      </c>
      <c r="AI737" s="14">
        <v>30.5</v>
      </c>
      <c r="AJ737" s="14">
        <v>22.5</v>
      </c>
      <c r="AK737" s="21">
        <v>10.8833333333</v>
      </c>
      <c r="AL737" s="21">
        <v>0</v>
      </c>
      <c r="AM737" s="21">
        <v>0.1333333333</v>
      </c>
      <c r="AN737" s="21">
        <v>11.016666666700001</v>
      </c>
      <c r="AQ737" s="18" t="str">
        <f t="shared" si="47"/>
        <v xml:space="preserve"> </v>
      </c>
    </row>
    <row r="738" spans="1:44" x14ac:dyDescent="0.2">
      <c r="A738" s="12" t="s">
        <v>3225</v>
      </c>
      <c r="B738" s="12" t="s">
        <v>3218</v>
      </c>
      <c r="C738" t="s">
        <v>338</v>
      </c>
      <c r="D738" s="12" t="s">
        <v>148</v>
      </c>
      <c r="E738">
        <v>41</v>
      </c>
      <c r="F738">
        <v>11</v>
      </c>
      <c r="G738">
        <v>13</v>
      </c>
      <c r="H738">
        <v>14</v>
      </c>
      <c r="I738">
        <v>12</v>
      </c>
      <c r="J738">
        <v>5</v>
      </c>
      <c r="K738">
        <v>0</v>
      </c>
      <c r="L738">
        <v>2</v>
      </c>
      <c r="M738" s="13">
        <f t="shared" si="44"/>
        <v>0</v>
      </c>
      <c r="N738" s="14">
        <v>29.2</v>
      </c>
      <c r="O738" s="14">
        <v>33.4</v>
      </c>
      <c r="P738" s="14">
        <v>26.4</v>
      </c>
      <c r="Q738" s="21">
        <v>12.983333333299999</v>
      </c>
      <c r="R738" s="21">
        <v>1.4166666667000001</v>
      </c>
      <c r="S738" s="21">
        <v>0</v>
      </c>
      <c r="T738" s="21">
        <v>14.4333333333</v>
      </c>
      <c r="U738">
        <v>0</v>
      </c>
      <c r="V738">
        <v>0</v>
      </c>
      <c r="W738" s="18" t="str">
        <f t="shared" si="45"/>
        <v xml:space="preserve"> </v>
      </c>
      <c r="X738">
        <v>0</v>
      </c>
      <c r="Y738">
        <v>41</v>
      </c>
      <c r="Z738">
        <v>9</v>
      </c>
      <c r="AA738">
        <v>18</v>
      </c>
      <c r="AB738">
        <v>14</v>
      </c>
      <c r="AC738">
        <v>2</v>
      </c>
      <c r="AD738">
        <v>1</v>
      </c>
      <c r="AE738">
        <v>0</v>
      </c>
      <c r="AF738">
        <v>0</v>
      </c>
      <c r="AG738" s="13">
        <f t="shared" si="46"/>
        <v>0</v>
      </c>
      <c r="AH738" s="14">
        <v>29</v>
      </c>
      <c r="AI738" s="14">
        <v>33</v>
      </c>
      <c r="AJ738" s="14">
        <v>26.3</v>
      </c>
      <c r="AK738" s="21">
        <v>13.1166666667</v>
      </c>
      <c r="AL738" s="21">
        <v>1.8333333333000001</v>
      </c>
      <c r="AM738" s="21">
        <v>0</v>
      </c>
      <c r="AN738" s="21">
        <v>14.9666666667</v>
      </c>
      <c r="AO738">
        <v>4</v>
      </c>
      <c r="AP738">
        <v>2</v>
      </c>
      <c r="AQ738" s="18">
        <f t="shared" si="47"/>
        <v>0.5</v>
      </c>
      <c r="AR738">
        <v>2</v>
      </c>
    </row>
    <row r="739" spans="1:44" x14ac:dyDescent="0.2">
      <c r="A739" s="12" t="s">
        <v>1025</v>
      </c>
      <c r="B739" s="12" t="s">
        <v>3218</v>
      </c>
      <c r="C739" t="s">
        <v>112</v>
      </c>
      <c r="D739" s="12" t="s">
        <v>140</v>
      </c>
      <c r="E739">
        <v>15</v>
      </c>
      <c r="F739">
        <v>3</v>
      </c>
      <c r="G739">
        <v>3</v>
      </c>
      <c r="H739">
        <v>-4</v>
      </c>
      <c r="I739">
        <v>0</v>
      </c>
      <c r="J739">
        <v>0</v>
      </c>
      <c r="K739">
        <v>81</v>
      </c>
      <c r="L739">
        <v>77</v>
      </c>
      <c r="M739" s="13">
        <f t="shared" si="44"/>
        <v>0.51265822784810122</v>
      </c>
      <c r="N739" s="14">
        <v>28.1</v>
      </c>
      <c r="O739" s="14">
        <v>32.799999999999997</v>
      </c>
      <c r="P739" s="14">
        <v>25</v>
      </c>
      <c r="Q739" s="21">
        <v>10.6833333333</v>
      </c>
      <c r="R739" s="21">
        <v>0.30000000000000004</v>
      </c>
      <c r="S739" s="21">
        <v>0.16666666669999999</v>
      </c>
      <c r="T739" s="21">
        <v>11.1833333333</v>
      </c>
      <c r="W739" s="18" t="str">
        <f t="shared" si="45"/>
        <v xml:space="preserve"> </v>
      </c>
      <c r="Y739">
        <v>13</v>
      </c>
      <c r="Z739">
        <v>1</v>
      </c>
      <c r="AA739">
        <v>2</v>
      </c>
      <c r="AB739">
        <v>1</v>
      </c>
      <c r="AC739">
        <v>4</v>
      </c>
      <c r="AD739">
        <v>2</v>
      </c>
      <c r="AE739">
        <v>34</v>
      </c>
      <c r="AF739">
        <v>66</v>
      </c>
      <c r="AG739" s="13">
        <f t="shared" si="46"/>
        <v>0.34</v>
      </c>
      <c r="AH739" s="14">
        <v>27.5</v>
      </c>
      <c r="AI739" s="14">
        <v>31.9</v>
      </c>
      <c r="AJ739" s="14">
        <v>24.5</v>
      </c>
      <c r="AK739" s="21">
        <v>8.5500000000000007</v>
      </c>
      <c r="AL739" s="21">
        <v>0.5</v>
      </c>
      <c r="AM739" s="21">
        <v>0.36666666670000003</v>
      </c>
      <c r="AN739" s="21">
        <v>9.4333333333000002</v>
      </c>
      <c r="AQ739" s="18" t="str">
        <f t="shared" si="47"/>
        <v xml:space="preserve"> </v>
      </c>
    </row>
    <row r="740" spans="1:44" x14ac:dyDescent="0.2">
      <c r="A740" s="12" t="s">
        <v>1982</v>
      </c>
      <c r="B740" s="12" t="s">
        <v>3218</v>
      </c>
      <c r="C740" t="s">
        <v>529</v>
      </c>
      <c r="D740" s="12" t="s">
        <v>170</v>
      </c>
      <c r="E740">
        <v>41</v>
      </c>
      <c r="F740">
        <v>9</v>
      </c>
      <c r="G740">
        <v>2</v>
      </c>
      <c r="H740">
        <v>-5</v>
      </c>
      <c r="I740">
        <v>67</v>
      </c>
      <c r="J740">
        <v>24</v>
      </c>
      <c r="K740">
        <v>339</v>
      </c>
      <c r="L740">
        <v>290</v>
      </c>
      <c r="M740" s="13">
        <f t="shared" si="44"/>
        <v>0.53895071542130368</v>
      </c>
      <c r="N740" s="14">
        <v>28.8</v>
      </c>
      <c r="O740" s="14">
        <v>32.5</v>
      </c>
      <c r="P740" s="14">
        <v>26.2</v>
      </c>
      <c r="Q740" s="21">
        <v>13.9333333333</v>
      </c>
      <c r="R740" s="21">
        <v>0.35</v>
      </c>
      <c r="S740" s="21">
        <v>1.45</v>
      </c>
      <c r="T740" s="21">
        <v>15.75</v>
      </c>
      <c r="W740" s="18" t="str">
        <f t="shared" si="45"/>
        <v xml:space="preserve"> </v>
      </c>
      <c r="Y740">
        <v>41</v>
      </c>
      <c r="Z740">
        <v>4</v>
      </c>
      <c r="AA740">
        <v>7</v>
      </c>
      <c r="AB740">
        <v>-4</v>
      </c>
      <c r="AC740">
        <v>44</v>
      </c>
      <c r="AD740">
        <v>19</v>
      </c>
      <c r="AE740">
        <v>341</v>
      </c>
      <c r="AF740">
        <v>321</v>
      </c>
      <c r="AG740" s="13">
        <f t="shared" si="46"/>
        <v>0.51510574018126887</v>
      </c>
      <c r="AH740" s="14">
        <v>27.3</v>
      </c>
      <c r="AI740" s="14">
        <v>31.5</v>
      </c>
      <c r="AJ740" s="14">
        <v>24.4</v>
      </c>
      <c r="AK740" s="21">
        <v>13.233333333299999</v>
      </c>
      <c r="AL740" s="21">
        <v>0.30000000000000004</v>
      </c>
      <c r="AM740" s="21">
        <v>1.75</v>
      </c>
      <c r="AN740" s="21">
        <v>15.3</v>
      </c>
      <c r="AQ740" s="18" t="str">
        <f t="shared" si="47"/>
        <v xml:space="preserve"> </v>
      </c>
    </row>
    <row r="741" spans="1:44" x14ac:dyDescent="0.2">
      <c r="A741" s="12" t="s">
        <v>3233</v>
      </c>
      <c r="B741" s="12" t="s">
        <v>3234</v>
      </c>
      <c r="C741" t="s">
        <v>192</v>
      </c>
      <c r="D741" s="12" t="s">
        <v>546</v>
      </c>
      <c r="E741">
        <v>5</v>
      </c>
      <c r="F741">
        <v>0</v>
      </c>
      <c r="G741">
        <v>3</v>
      </c>
      <c r="H741">
        <v>1</v>
      </c>
      <c r="I741">
        <v>0</v>
      </c>
      <c r="J741">
        <v>0</v>
      </c>
      <c r="K741">
        <v>0</v>
      </c>
      <c r="L741">
        <v>0</v>
      </c>
      <c r="M741" s="13">
        <f t="shared" si="44"/>
        <v>0</v>
      </c>
      <c r="N741" s="14">
        <v>28</v>
      </c>
      <c r="O741" s="14">
        <v>32.1</v>
      </c>
      <c r="P741" s="14">
        <v>25.2</v>
      </c>
      <c r="Q741" s="21">
        <v>13.65</v>
      </c>
      <c r="R741" s="21">
        <v>0.7</v>
      </c>
      <c r="S741" s="21">
        <v>0.55000000000000004</v>
      </c>
      <c r="T741" s="21">
        <v>14.9</v>
      </c>
      <c r="U741">
        <v>0</v>
      </c>
      <c r="V741">
        <v>0</v>
      </c>
      <c r="W741" s="18" t="str">
        <f t="shared" si="45"/>
        <v xml:space="preserve"> </v>
      </c>
      <c r="X741">
        <v>0</v>
      </c>
      <c r="Y741">
        <v>14</v>
      </c>
      <c r="Z741">
        <v>2</v>
      </c>
      <c r="AA741">
        <v>5</v>
      </c>
      <c r="AB741">
        <v>4</v>
      </c>
      <c r="AC741">
        <v>2</v>
      </c>
      <c r="AD741">
        <v>1</v>
      </c>
      <c r="AE741">
        <v>0</v>
      </c>
      <c r="AF741">
        <v>4</v>
      </c>
      <c r="AG741" s="13">
        <f t="shared" si="46"/>
        <v>0</v>
      </c>
      <c r="AH741" s="14">
        <v>28.1</v>
      </c>
      <c r="AI741" s="14">
        <v>32.200000000000003</v>
      </c>
      <c r="AJ741" s="14">
        <v>25.3</v>
      </c>
      <c r="AK741" s="21">
        <v>11.0666666667</v>
      </c>
      <c r="AL741" s="21">
        <v>0.65</v>
      </c>
      <c r="AM741" s="21">
        <v>8.3333333300000006E-2</v>
      </c>
      <c r="AN741" s="21">
        <v>11.833333333300001</v>
      </c>
      <c r="AO741">
        <v>1</v>
      </c>
      <c r="AP741">
        <v>1</v>
      </c>
      <c r="AQ741" s="18">
        <f t="shared" si="47"/>
        <v>1</v>
      </c>
      <c r="AR741">
        <v>1</v>
      </c>
    </row>
    <row r="742" spans="1:44" x14ac:dyDescent="0.2">
      <c r="A742" s="12" t="s">
        <v>3237</v>
      </c>
      <c r="B742" s="12" t="s">
        <v>3238</v>
      </c>
      <c r="C742" t="s">
        <v>112</v>
      </c>
      <c r="D742" s="12" t="s">
        <v>132</v>
      </c>
      <c r="E742">
        <v>10</v>
      </c>
      <c r="F742">
        <v>0</v>
      </c>
      <c r="G742">
        <v>0</v>
      </c>
      <c r="H742">
        <v>-3</v>
      </c>
      <c r="I742">
        <v>5</v>
      </c>
      <c r="J742">
        <v>1</v>
      </c>
      <c r="K742">
        <v>67</v>
      </c>
      <c r="L742">
        <v>39</v>
      </c>
      <c r="M742" s="13">
        <f t="shared" si="44"/>
        <v>0.63207547169811318</v>
      </c>
      <c r="N742" s="14">
        <v>25.9</v>
      </c>
      <c r="O742" s="14">
        <v>33</v>
      </c>
      <c r="P742" s="14">
        <v>21.1</v>
      </c>
      <c r="Q742" s="21">
        <v>6.5333333332999999</v>
      </c>
      <c r="R742" s="21">
        <v>0</v>
      </c>
      <c r="S742" s="21">
        <v>1.6666666667000001</v>
      </c>
      <c r="T742" s="21">
        <v>8.1999999999999993</v>
      </c>
      <c r="W742" s="18" t="str">
        <f t="shared" si="45"/>
        <v xml:space="preserve"> </v>
      </c>
      <c r="Y742">
        <v>8</v>
      </c>
      <c r="Z742">
        <v>0</v>
      </c>
      <c r="AA742">
        <v>0</v>
      </c>
      <c r="AB742">
        <v>-2</v>
      </c>
      <c r="AC742">
        <v>4</v>
      </c>
      <c r="AD742">
        <v>2</v>
      </c>
      <c r="AE742">
        <v>59</v>
      </c>
      <c r="AF742">
        <v>51</v>
      </c>
      <c r="AG742" s="13">
        <f t="shared" si="46"/>
        <v>0.53636363636363638</v>
      </c>
      <c r="AH742" s="14">
        <v>28</v>
      </c>
      <c r="AI742" s="14">
        <v>33.200000000000003</v>
      </c>
      <c r="AJ742" s="14">
        <v>24.6</v>
      </c>
      <c r="AK742" s="21">
        <v>7.45</v>
      </c>
      <c r="AL742" s="21">
        <v>8.3333333300000006E-2</v>
      </c>
      <c r="AM742" s="21">
        <v>1.8833333333</v>
      </c>
      <c r="AN742" s="21">
        <v>9.4333333333000002</v>
      </c>
      <c r="AQ742" s="18" t="str">
        <f t="shared" si="47"/>
        <v xml:space="preserve"> </v>
      </c>
    </row>
    <row r="743" spans="1:44" x14ac:dyDescent="0.2">
      <c r="A743" s="12" t="s">
        <v>743</v>
      </c>
      <c r="B743" s="12" t="s">
        <v>3242</v>
      </c>
      <c r="C743" t="s">
        <v>131</v>
      </c>
      <c r="D743" s="12" t="s">
        <v>156</v>
      </c>
      <c r="E743">
        <v>35</v>
      </c>
      <c r="F743">
        <v>4</v>
      </c>
      <c r="G743">
        <v>10</v>
      </c>
      <c r="H743">
        <v>-9</v>
      </c>
      <c r="I743">
        <v>24</v>
      </c>
      <c r="J743">
        <v>12</v>
      </c>
      <c r="K743">
        <v>62</v>
      </c>
      <c r="L743">
        <v>41</v>
      </c>
      <c r="M743" s="13">
        <f t="shared" si="44"/>
        <v>0.60194174757281549</v>
      </c>
      <c r="N743" s="14">
        <v>28.3</v>
      </c>
      <c r="O743" s="14">
        <v>32.5</v>
      </c>
      <c r="P743" s="14">
        <v>25.4</v>
      </c>
      <c r="Q743" s="21">
        <v>11.5333333333</v>
      </c>
      <c r="R743" s="21">
        <v>2.8</v>
      </c>
      <c r="S743" s="21">
        <v>1.7166666667000001</v>
      </c>
      <c r="T743" s="21">
        <v>16.066666666700002</v>
      </c>
      <c r="W743" s="18" t="str">
        <f t="shared" si="45"/>
        <v xml:space="preserve"> </v>
      </c>
      <c r="Y743">
        <v>37</v>
      </c>
      <c r="Z743">
        <v>6</v>
      </c>
      <c r="AA743">
        <v>3</v>
      </c>
      <c r="AB743">
        <v>-9</v>
      </c>
      <c r="AC743">
        <v>20</v>
      </c>
      <c r="AD743">
        <v>10</v>
      </c>
      <c r="AE743">
        <v>29</v>
      </c>
      <c r="AF743">
        <v>50</v>
      </c>
      <c r="AG743" s="13">
        <f t="shared" si="46"/>
        <v>0.36708860759493672</v>
      </c>
      <c r="AH743" s="14">
        <v>27.7</v>
      </c>
      <c r="AI743" s="14">
        <v>31.7</v>
      </c>
      <c r="AJ743" s="14">
        <v>25</v>
      </c>
      <c r="AK743" s="21">
        <v>10.833333333300001</v>
      </c>
      <c r="AL743" s="21">
        <v>2.2999999999999998</v>
      </c>
      <c r="AM743" s="21">
        <v>1.6666666667000001</v>
      </c>
      <c r="AN743" s="21">
        <v>14.8</v>
      </c>
      <c r="AQ743" s="18" t="str">
        <f t="shared" si="47"/>
        <v xml:space="preserve"> </v>
      </c>
    </row>
    <row r="744" spans="1:44" x14ac:dyDescent="0.2">
      <c r="A744" s="12" t="s">
        <v>3246</v>
      </c>
      <c r="B744" s="12" t="s">
        <v>3247</v>
      </c>
      <c r="C744" t="s">
        <v>265</v>
      </c>
      <c r="D744" s="12" t="s">
        <v>123</v>
      </c>
      <c r="E744">
        <v>30</v>
      </c>
      <c r="F744">
        <v>6</v>
      </c>
      <c r="G744">
        <v>13</v>
      </c>
      <c r="H744">
        <v>14</v>
      </c>
      <c r="I744">
        <v>50</v>
      </c>
      <c r="J744">
        <v>18</v>
      </c>
      <c r="K744">
        <v>244</v>
      </c>
      <c r="L744">
        <v>127</v>
      </c>
      <c r="M744" s="13">
        <f t="shared" si="44"/>
        <v>0.65768194070080865</v>
      </c>
      <c r="N744" s="14">
        <v>28.3</v>
      </c>
      <c r="O744" s="14">
        <v>32.799999999999997</v>
      </c>
      <c r="P744" s="14">
        <v>25.2</v>
      </c>
      <c r="Q744" s="21">
        <v>12.7833333333</v>
      </c>
      <c r="R744" s="21">
        <v>1.6166666667</v>
      </c>
      <c r="S744" s="21">
        <v>1.8833333333</v>
      </c>
      <c r="T744" s="21">
        <v>16.3</v>
      </c>
      <c r="U744">
        <v>0</v>
      </c>
      <c r="V744">
        <v>0</v>
      </c>
      <c r="W744" s="18" t="str">
        <f t="shared" si="45"/>
        <v xml:space="preserve"> </v>
      </c>
      <c r="X744">
        <v>0</v>
      </c>
      <c r="Y744">
        <v>31</v>
      </c>
      <c r="Z744">
        <v>3</v>
      </c>
      <c r="AA744">
        <v>11</v>
      </c>
      <c r="AB744">
        <v>0</v>
      </c>
      <c r="AC744">
        <v>22</v>
      </c>
      <c r="AD744">
        <v>11</v>
      </c>
      <c r="AE744">
        <v>259</v>
      </c>
      <c r="AF744">
        <v>183</v>
      </c>
      <c r="AG744" s="13">
        <f t="shared" si="46"/>
        <v>0.58597285067873306</v>
      </c>
      <c r="AH744" s="14">
        <v>28.6</v>
      </c>
      <c r="AI744" s="14">
        <v>32.700000000000003</v>
      </c>
      <c r="AJ744" s="14">
        <v>25.8</v>
      </c>
      <c r="AK744" s="21">
        <v>13.7166666667</v>
      </c>
      <c r="AL744" s="21">
        <v>1.5833333333000001</v>
      </c>
      <c r="AM744" s="21">
        <v>1.85</v>
      </c>
      <c r="AN744" s="21">
        <v>17.149999999999999</v>
      </c>
      <c r="AO744">
        <v>1</v>
      </c>
      <c r="AP744">
        <v>0</v>
      </c>
      <c r="AQ744" s="18">
        <f t="shared" si="47"/>
        <v>0</v>
      </c>
      <c r="AR744">
        <v>0</v>
      </c>
    </row>
    <row r="745" spans="1:44" x14ac:dyDescent="0.2">
      <c r="A745" s="12" t="s">
        <v>1631</v>
      </c>
      <c r="B745" s="12" t="s">
        <v>3251</v>
      </c>
      <c r="C745" t="s">
        <v>338</v>
      </c>
      <c r="D745" s="12" t="s">
        <v>170</v>
      </c>
      <c r="E745">
        <v>36</v>
      </c>
      <c r="F745">
        <v>5</v>
      </c>
      <c r="G745">
        <v>14</v>
      </c>
      <c r="H745">
        <v>9</v>
      </c>
      <c r="I745">
        <v>18</v>
      </c>
      <c r="J745">
        <v>9</v>
      </c>
      <c r="K745">
        <v>56</v>
      </c>
      <c r="L745">
        <v>67</v>
      </c>
      <c r="M745" s="13">
        <f t="shared" si="44"/>
        <v>0.45528455284552843</v>
      </c>
      <c r="N745" s="14">
        <v>27.6</v>
      </c>
      <c r="O745" s="14">
        <v>32.299999999999997</v>
      </c>
      <c r="P745" s="14">
        <v>24.4</v>
      </c>
      <c r="Q745" s="21">
        <v>12.3166666667</v>
      </c>
      <c r="R745" s="21">
        <v>1.5333333332999999</v>
      </c>
      <c r="S745" s="21">
        <v>0</v>
      </c>
      <c r="T745" s="21">
        <v>13.8666666667</v>
      </c>
      <c r="U745">
        <v>1</v>
      </c>
      <c r="V745">
        <v>0</v>
      </c>
      <c r="W745" s="18">
        <f t="shared" si="45"/>
        <v>0</v>
      </c>
      <c r="X745">
        <v>0</v>
      </c>
      <c r="Y745">
        <v>37</v>
      </c>
      <c r="Z745">
        <v>11</v>
      </c>
      <c r="AA745">
        <v>18</v>
      </c>
      <c r="AB745">
        <v>-5</v>
      </c>
      <c r="AC745">
        <v>18</v>
      </c>
      <c r="AD745">
        <v>9</v>
      </c>
      <c r="AE745">
        <v>83</v>
      </c>
      <c r="AF745">
        <v>122</v>
      </c>
      <c r="AG745" s="13">
        <f t="shared" si="46"/>
        <v>0.40487804878048783</v>
      </c>
      <c r="AH745" s="14">
        <v>27.7</v>
      </c>
      <c r="AI745" s="14">
        <v>32.1</v>
      </c>
      <c r="AJ745" s="14">
        <v>24.7</v>
      </c>
      <c r="AK745" s="21">
        <v>12.6</v>
      </c>
      <c r="AL745" s="21">
        <v>2</v>
      </c>
      <c r="AM745" s="21">
        <v>0</v>
      </c>
      <c r="AN745" s="21">
        <v>14.6166666667</v>
      </c>
      <c r="AO745">
        <v>1</v>
      </c>
      <c r="AP745">
        <v>0</v>
      </c>
      <c r="AQ745" s="18">
        <f t="shared" si="47"/>
        <v>0</v>
      </c>
      <c r="AR745">
        <v>0</v>
      </c>
    </row>
    <row r="746" spans="1:44" x14ac:dyDescent="0.2">
      <c r="A746" s="12" t="s">
        <v>464</v>
      </c>
      <c r="B746" s="12" t="s">
        <v>3256</v>
      </c>
      <c r="C746" t="s">
        <v>343</v>
      </c>
      <c r="D746" s="12" t="s">
        <v>123</v>
      </c>
      <c r="E746">
        <v>33</v>
      </c>
      <c r="F746">
        <v>7</v>
      </c>
      <c r="G746">
        <v>8</v>
      </c>
      <c r="H746">
        <v>-4</v>
      </c>
      <c r="I746">
        <v>4</v>
      </c>
      <c r="J746">
        <v>2</v>
      </c>
      <c r="K746">
        <v>18</v>
      </c>
      <c r="L746">
        <v>27</v>
      </c>
      <c r="M746" s="13">
        <f t="shared" si="44"/>
        <v>0.4</v>
      </c>
      <c r="N746" s="14">
        <v>28.8</v>
      </c>
      <c r="O746" s="14">
        <v>33.299999999999997</v>
      </c>
      <c r="P746" s="14">
        <v>25.7</v>
      </c>
      <c r="Q746" s="21">
        <v>13.1</v>
      </c>
      <c r="R746" s="21">
        <v>1.2333333333000001</v>
      </c>
      <c r="S746" s="21">
        <v>1.35</v>
      </c>
      <c r="T746" s="21">
        <v>15.7166666667</v>
      </c>
      <c r="W746" s="18" t="str">
        <f t="shared" si="45"/>
        <v xml:space="preserve"> </v>
      </c>
      <c r="Y746">
        <v>38</v>
      </c>
      <c r="Z746">
        <v>6</v>
      </c>
      <c r="AA746">
        <v>11</v>
      </c>
      <c r="AB746">
        <v>6</v>
      </c>
      <c r="AC746">
        <v>10</v>
      </c>
      <c r="AD746">
        <v>5</v>
      </c>
      <c r="AE746">
        <v>70</v>
      </c>
      <c r="AF746">
        <v>52</v>
      </c>
      <c r="AG746" s="13">
        <f t="shared" si="46"/>
        <v>0.57377049180327866</v>
      </c>
      <c r="AH746" s="14">
        <v>28.6</v>
      </c>
      <c r="AI746" s="14">
        <v>33.4</v>
      </c>
      <c r="AJ746" s="14">
        <v>25.4</v>
      </c>
      <c r="AK746" s="21">
        <v>13.483333333299999</v>
      </c>
      <c r="AL746" s="21">
        <v>1.1166666667</v>
      </c>
      <c r="AM746" s="21">
        <v>1.65</v>
      </c>
      <c r="AN746" s="21">
        <v>16.266666666700001</v>
      </c>
      <c r="AQ746" s="18" t="str">
        <f t="shared" si="47"/>
        <v xml:space="preserve"> </v>
      </c>
    </row>
    <row r="747" spans="1:44" x14ac:dyDescent="0.2">
      <c r="A747" s="12" t="s">
        <v>160</v>
      </c>
      <c r="B747" s="12" t="s">
        <v>3260</v>
      </c>
      <c r="C747" t="s">
        <v>529</v>
      </c>
      <c r="D747" s="12" t="s">
        <v>170</v>
      </c>
      <c r="E747">
        <v>36</v>
      </c>
      <c r="F747">
        <v>6</v>
      </c>
      <c r="G747">
        <v>24</v>
      </c>
      <c r="H747">
        <v>-16</v>
      </c>
      <c r="I747">
        <v>16</v>
      </c>
      <c r="J747">
        <v>8</v>
      </c>
      <c r="K747">
        <v>388</v>
      </c>
      <c r="L747">
        <v>307</v>
      </c>
      <c r="M747" s="13">
        <f t="shared" si="44"/>
        <v>0.55827338129496407</v>
      </c>
      <c r="N747" s="14">
        <v>28.5</v>
      </c>
      <c r="O747" s="14">
        <v>33.6</v>
      </c>
      <c r="P747" s="14">
        <v>25.1</v>
      </c>
      <c r="Q747" s="21">
        <v>14.516666666700001</v>
      </c>
      <c r="R747" s="21">
        <v>3.1166666667</v>
      </c>
      <c r="S747" s="21">
        <v>0.81666666669999999</v>
      </c>
      <c r="T747" s="21">
        <v>18.4666666667</v>
      </c>
      <c r="U747">
        <v>5</v>
      </c>
      <c r="V747">
        <v>1</v>
      </c>
      <c r="W747" s="18">
        <f t="shared" si="45"/>
        <v>0.2</v>
      </c>
      <c r="X747">
        <v>1</v>
      </c>
      <c r="Y747">
        <v>39</v>
      </c>
      <c r="Z747">
        <v>17</v>
      </c>
      <c r="AA747">
        <v>19</v>
      </c>
      <c r="AB747">
        <v>-10</v>
      </c>
      <c r="AC747">
        <v>30</v>
      </c>
      <c r="AD747">
        <v>15</v>
      </c>
      <c r="AE747">
        <v>387</v>
      </c>
      <c r="AF747">
        <v>354</v>
      </c>
      <c r="AG747" s="13">
        <f t="shared" si="46"/>
        <v>0.52226720647773284</v>
      </c>
      <c r="AH747" s="14">
        <v>29.5</v>
      </c>
      <c r="AI747" s="14">
        <v>33.700000000000003</v>
      </c>
      <c r="AJ747" s="14">
        <v>26.7</v>
      </c>
      <c r="AK747" s="21">
        <v>14.2166666667</v>
      </c>
      <c r="AL747" s="21">
        <v>3</v>
      </c>
      <c r="AM747" s="21">
        <v>0.73333333330000006</v>
      </c>
      <c r="AN747" s="21">
        <v>17.9666666667</v>
      </c>
      <c r="AO747">
        <v>8</v>
      </c>
      <c r="AP747">
        <v>3</v>
      </c>
      <c r="AQ747" s="18">
        <f t="shared" si="47"/>
        <v>0.375</v>
      </c>
      <c r="AR747">
        <v>1</v>
      </c>
    </row>
    <row r="748" spans="1:44" x14ac:dyDescent="0.2">
      <c r="A748" s="12" t="s">
        <v>743</v>
      </c>
      <c r="B748" s="12" t="s">
        <v>3264</v>
      </c>
      <c r="C748" t="s">
        <v>338</v>
      </c>
      <c r="D748" s="12" t="s">
        <v>170</v>
      </c>
      <c r="E748">
        <v>9</v>
      </c>
      <c r="F748">
        <v>0</v>
      </c>
      <c r="G748">
        <v>5</v>
      </c>
      <c r="H748">
        <v>1</v>
      </c>
      <c r="I748">
        <v>6</v>
      </c>
      <c r="J748">
        <v>3</v>
      </c>
      <c r="K748">
        <v>28</v>
      </c>
      <c r="L748">
        <v>38</v>
      </c>
      <c r="M748" s="13">
        <f t="shared" si="44"/>
        <v>0.42424242424242425</v>
      </c>
      <c r="N748" s="14">
        <v>27.5</v>
      </c>
      <c r="O748" s="14">
        <v>32.9</v>
      </c>
      <c r="P748" s="14">
        <v>23.9</v>
      </c>
      <c r="Q748" s="21">
        <v>10.95</v>
      </c>
      <c r="R748" s="21">
        <v>1.8</v>
      </c>
      <c r="S748" s="21">
        <v>0.76666666670000005</v>
      </c>
      <c r="T748" s="21">
        <v>13.5333333333</v>
      </c>
      <c r="U748">
        <v>1</v>
      </c>
      <c r="V748">
        <v>0</v>
      </c>
      <c r="W748" s="18">
        <f t="shared" si="45"/>
        <v>0</v>
      </c>
      <c r="X748">
        <v>0</v>
      </c>
      <c r="Y748">
        <v>14</v>
      </c>
      <c r="Z748">
        <v>0</v>
      </c>
      <c r="AA748">
        <v>6</v>
      </c>
      <c r="AB748">
        <v>-1</v>
      </c>
      <c r="AC748">
        <v>0</v>
      </c>
      <c r="AD748">
        <v>0</v>
      </c>
      <c r="AE748">
        <v>31</v>
      </c>
      <c r="AF748">
        <v>48</v>
      </c>
      <c r="AG748" s="13">
        <f t="shared" si="46"/>
        <v>0.39240506329113922</v>
      </c>
      <c r="AH748" s="14">
        <v>27</v>
      </c>
      <c r="AI748" s="14">
        <v>31.9</v>
      </c>
      <c r="AJ748" s="14">
        <v>23.7</v>
      </c>
      <c r="AK748" s="21">
        <v>10.3</v>
      </c>
      <c r="AL748" s="21">
        <v>1.8166666667</v>
      </c>
      <c r="AM748" s="21">
        <v>0.2</v>
      </c>
      <c r="AN748" s="21">
        <v>12.333333333300001</v>
      </c>
      <c r="AO748">
        <v>2</v>
      </c>
      <c r="AP748">
        <v>0</v>
      </c>
      <c r="AQ748" s="18">
        <f t="shared" si="47"/>
        <v>0</v>
      </c>
      <c r="AR748">
        <v>0</v>
      </c>
    </row>
    <row r="749" spans="1:44" x14ac:dyDescent="0.2">
      <c r="A749" s="12" t="s">
        <v>743</v>
      </c>
      <c r="B749" s="12" t="s">
        <v>3267</v>
      </c>
      <c r="C749" t="s">
        <v>122</v>
      </c>
      <c r="D749" s="12" t="s">
        <v>178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s="13">
        <f t="shared" si="44"/>
        <v>0</v>
      </c>
      <c r="N749" s="14">
        <v>0</v>
      </c>
      <c r="O749" s="14">
        <v>0</v>
      </c>
      <c r="P749" s="14">
        <v>0</v>
      </c>
      <c r="Q749" s="21">
        <v>0</v>
      </c>
      <c r="R749" s="21">
        <v>0</v>
      </c>
      <c r="S749" s="21">
        <v>0</v>
      </c>
      <c r="T749" s="21">
        <v>0</v>
      </c>
      <c r="W749" s="18" t="str">
        <f t="shared" si="45"/>
        <v xml:space="preserve"> 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s="13">
        <f t="shared" si="46"/>
        <v>0</v>
      </c>
      <c r="AH749" s="14">
        <v>24</v>
      </c>
      <c r="AI749" s="14">
        <v>29.7</v>
      </c>
      <c r="AJ749" s="14">
        <v>20.2</v>
      </c>
      <c r="AK749" s="21">
        <v>15</v>
      </c>
      <c r="AL749" s="21">
        <v>3.4166666666999999</v>
      </c>
      <c r="AM749" s="21">
        <v>0</v>
      </c>
      <c r="AN749" s="21">
        <v>18.416666666699999</v>
      </c>
      <c r="AQ749" s="18" t="str">
        <f t="shared" si="47"/>
        <v xml:space="preserve"> </v>
      </c>
    </row>
    <row r="750" spans="1:44" x14ac:dyDescent="0.2">
      <c r="A750" s="12" t="s">
        <v>497</v>
      </c>
      <c r="B750" s="12" t="s">
        <v>3270</v>
      </c>
      <c r="C750" t="s">
        <v>305</v>
      </c>
      <c r="D750" s="12" t="s">
        <v>178</v>
      </c>
      <c r="E750">
        <v>34</v>
      </c>
      <c r="F750">
        <v>2</v>
      </c>
      <c r="G750">
        <v>13</v>
      </c>
      <c r="H750">
        <v>17</v>
      </c>
      <c r="I750">
        <v>2</v>
      </c>
      <c r="J750">
        <v>1</v>
      </c>
      <c r="K750">
        <v>0</v>
      </c>
      <c r="L750">
        <v>0</v>
      </c>
      <c r="M750" s="13">
        <f t="shared" si="44"/>
        <v>0</v>
      </c>
      <c r="N750" s="14">
        <v>28.8</v>
      </c>
      <c r="O750" s="14">
        <v>33.5</v>
      </c>
      <c r="P750" s="14">
        <v>25.6</v>
      </c>
      <c r="Q750" s="21">
        <v>18.616666666699999</v>
      </c>
      <c r="R750" s="21">
        <v>2.2000000000000002</v>
      </c>
      <c r="S750" s="21">
        <v>1.8333333333000001</v>
      </c>
      <c r="T750" s="21">
        <v>22.666666666699999</v>
      </c>
      <c r="W750" s="18" t="str">
        <f t="shared" si="45"/>
        <v xml:space="preserve"> </v>
      </c>
      <c r="Y750">
        <v>33</v>
      </c>
      <c r="Z750">
        <v>3</v>
      </c>
      <c r="AA750">
        <v>8</v>
      </c>
      <c r="AB750">
        <v>-2</v>
      </c>
      <c r="AC750">
        <v>14</v>
      </c>
      <c r="AD750">
        <v>7</v>
      </c>
      <c r="AE750">
        <v>0</v>
      </c>
      <c r="AF750">
        <v>0</v>
      </c>
      <c r="AG750" s="13">
        <f t="shared" si="46"/>
        <v>0</v>
      </c>
      <c r="AH750" s="14">
        <v>28.8</v>
      </c>
      <c r="AI750" s="14">
        <v>32.799999999999997</v>
      </c>
      <c r="AJ750" s="14">
        <v>26.2</v>
      </c>
      <c r="AK750" s="21">
        <v>18.366666666699999</v>
      </c>
      <c r="AL750" s="21">
        <v>2</v>
      </c>
      <c r="AM750" s="21">
        <v>2.2166666667000001</v>
      </c>
      <c r="AN750" s="21">
        <v>22.6</v>
      </c>
      <c r="AQ750" s="18" t="str">
        <f t="shared" si="47"/>
        <v xml:space="preserve"> </v>
      </c>
    </row>
    <row r="751" spans="1:44" x14ac:dyDescent="0.2">
      <c r="A751" s="12" t="s">
        <v>1247</v>
      </c>
      <c r="B751" s="12" t="s">
        <v>3273</v>
      </c>
      <c r="C751" t="s">
        <v>367</v>
      </c>
      <c r="D751" s="12" t="s">
        <v>170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</v>
      </c>
      <c r="M751" s="13">
        <f t="shared" si="44"/>
        <v>0.66666666666666663</v>
      </c>
      <c r="N751" s="14">
        <v>24.7</v>
      </c>
      <c r="O751" s="14">
        <v>31.6</v>
      </c>
      <c r="P751" s="14">
        <v>20.100000000000001</v>
      </c>
      <c r="Q751" s="21">
        <v>8.7333333332999992</v>
      </c>
      <c r="R751" s="21">
        <v>1.1499999999999999</v>
      </c>
      <c r="S751" s="21">
        <v>0</v>
      </c>
      <c r="T751" s="21">
        <v>9.8833333332999995</v>
      </c>
      <c r="W751" s="18" t="str">
        <f t="shared" si="45"/>
        <v xml:space="preserve"> 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s="13">
        <f t="shared" si="46"/>
        <v>0</v>
      </c>
      <c r="AH751" s="14">
        <v>0</v>
      </c>
      <c r="AI751" s="14">
        <v>0</v>
      </c>
      <c r="AJ751" s="14">
        <v>0</v>
      </c>
      <c r="AK751" s="21">
        <v>0</v>
      </c>
      <c r="AL751" s="21">
        <v>0</v>
      </c>
      <c r="AM751" s="21">
        <v>0</v>
      </c>
      <c r="AN751" s="21">
        <v>0</v>
      </c>
      <c r="AQ751" s="18" t="str">
        <f t="shared" si="47"/>
        <v xml:space="preserve"> </v>
      </c>
    </row>
    <row r="752" spans="1:44" x14ac:dyDescent="0.2">
      <c r="A752" s="12" t="s">
        <v>1247</v>
      </c>
      <c r="B752" s="12" t="s">
        <v>727</v>
      </c>
      <c r="C752" s="12" t="s">
        <v>199</v>
      </c>
      <c r="D752" s="12" t="s">
        <v>148</v>
      </c>
      <c r="E752">
        <v>35</v>
      </c>
      <c r="F752">
        <v>18</v>
      </c>
      <c r="G752">
        <v>18</v>
      </c>
      <c r="H752">
        <v>18</v>
      </c>
      <c r="I752">
        <v>0</v>
      </c>
      <c r="J752">
        <v>0</v>
      </c>
      <c r="K752">
        <v>31</v>
      </c>
      <c r="L752">
        <v>48</v>
      </c>
      <c r="M752" s="13">
        <f t="shared" si="44"/>
        <v>0.39240506329113922</v>
      </c>
      <c r="N752" s="14">
        <v>29.3</v>
      </c>
      <c r="O752" s="14">
        <v>33.799999999999997</v>
      </c>
      <c r="P752" s="14">
        <v>26.3</v>
      </c>
      <c r="Q752" s="21">
        <v>16.3</v>
      </c>
      <c r="R752" s="21">
        <v>3.0833333333000001</v>
      </c>
      <c r="S752" s="21">
        <v>1.1833333333</v>
      </c>
      <c r="T752" s="21">
        <v>20.583333333300001</v>
      </c>
      <c r="U752">
        <v>2</v>
      </c>
      <c r="V752">
        <v>1</v>
      </c>
      <c r="W752" s="18">
        <f t="shared" si="45"/>
        <v>0.5</v>
      </c>
      <c r="X752">
        <v>1</v>
      </c>
      <c r="Y752">
        <v>46</v>
      </c>
      <c r="Z752">
        <v>12</v>
      </c>
      <c r="AA752">
        <v>21</v>
      </c>
      <c r="AB752">
        <v>-5</v>
      </c>
      <c r="AC752">
        <v>10</v>
      </c>
      <c r="AD752">
        <v>5</v>
      </c>
      <c r="AE752">
        <v>37</v>
      </c>
      <c r="AF752">
        <v>51</v>
      </c>
      <c r="AG752" s="13">
        <f t="shared" si="46"/>
        <v>0.42045454545454547</v>
      </c>
      <c r="AH752" s="14">
        <v>30.1</v>
      </c>
      <c r="AI752" s="14">
        <v>34.9</v>
      </c>
      <c r="AJ752" s="14">
        <v>26.8</v>
      </c>
      <c r="AK752" s="21">
        <v>16.566666666700002</v>
      </c>
      <c r="AL752" s="21">
        <v>3.4833333333000001</v>
      </c>
      <c r="AM752" s="21">
        <v>1.1333333333</v>
      </c>
      <c r="AN752" s="21">
        <v>21.2</v>
      </c>
      <c r="AO752">
        <v>2</v>
      </c>
      <c r="AP752">
        <v>0</v>
      </c>
      <c r="AQ752" s="18">
        <f t="shared" si="47"/>
        <v>0</v>
      </c>
      <c r="AR752">
        <v>0</v>
      </c>
    </row>
    <row r="753" spans="1:44" x14ac:dyDescent="0.2">
      <c r="A753" s="12" t="s">
        <v>556</v>
      </c>
      <c r="B753" s="12" t="s">
        <v>3278</v>
      </c>
      <c r="C753" t="s">
        <v>382</v>
      </c>
      <c r="D753" s="12" t="s">
        <v>170</v>
      </c>
      <c r="E753">
        <v>39</v>
      </c>
      <c r="F753">
        <v>10</v>
      </c>
      <c r="G753">
        <v>16</v>
      </c>
      <c r="H753">
        <v>-11</v>
      </c>
      <c r="I753">
        <v>36</v>
      </c>
      <c r="J753">
        <v>18</v>
      </c>
      <c r="K753">
        <v>412</v>
      </c>
      <c r="L753">
        <v>315</v>
      </c>
      <c r="M753" s="13">
        <f t="shared" si="44"/>
        <v>0.56671251719394777</v>
      </c>
      <c r="N753" s="14">
        <v>29.3</v>
      </c>
      <c r="O753" s="14">
        <v>34.1</v>
      </c>
      <c r="P753" s="14">
        <v>26.2</v>
      </c>
      <c r="Q753" s="21">
        <v>16.133333333300001</v>
      </c>
      <c r="R753" s="21">
        <v>3.6</v>
      </c>
      <c r="S753" s="21">
        <v>0.71666666670000001</v>
      </c>
      <c r="T753" s="21">
        <v>20.45</v>
      </c>
      <c r="U753">
        <v>0</v>
      </c>
      <c r="V753">
        <v>0</v>
      </c>
      <c r="W753" s="18" t="str">
        <f t="shared" si="45"/>
        <v xml:space="preserve"> </v>
      </c>
      <c r="X753">
        <v>0</v>
      </c>
      <c r="Y753">
        <v>40</v>
      </c>
      <c r="Z753">
        <v>11</v>
      </c>
      <c r="AA753">
        <v>24</v>
      </c>
      <c r="AB753">
        <v>-2</v>
      </c>
      <c r="AC753">
        <v>38</v>
      </c>
      <c r="AD753">
        <v>18</v>
      </c>
      <c r="AE753">
        <v>342</v>
      </c>
      <c r="AF753">
        <v>361</v>
      </c>
      <c r="AG753" s="13">
        <f t="shared" si="46"/>
        <v>0.48648648648648651</v>
      </c>
      <c r="AH753" s="14">
        <v>29.6</v>
      </c>
      <c r="AI753" s="14">
        <v>34.1</v>
      </c>
      <c r="AJ753" s="14">
        <v>26.6</v>
      </c>
      <c r="AK753" s="21">
        <v>16</v>
      </c>
      <c r="AL753" s="21">
        <v>3.0666666667000002</v>
      </c>
      <c r="AM753" s="21">
        <v>1.0166666666999999</v>
      </c>
      <c r="AN753" s="21">
        <v>20.100000000000001</v>
      </c>
      <c r="AO753">
        <v>1</v>
      </c>
      <c r="AP753">
        <v>1</v>
      </c>
      <c r="AQ753" s="18">
        <f t="shared" si="47"/>
        <v>1</v>
      </c>
      <c r="AR753">
        <v>1</v>
      </c>
    </row>
    <row r="754" spans="1:44" x14ac:dyDescent="0.2">
      <c r="A754" s="12" t="s">
        <v>791</v>
      </c>
      <c r="B754" s="12" t="s">
        <v>3278</v>
      </c>
      <c r="C754" t="s">
        <v>382</v>
      </c>
      <c r="D754" s="12" t="s">
        <v>170</v>
      </c>
      <c r="E754">
        <v>41</v>
      </c>
      <c r="F754">
        <v>11</v>
      </c>
      <c r="G754">
        <v>18</v>
      </c>
      <c r="H754">
        <v>7</v>
      </c>
      <c r="I754">
        <v>18</v>
      </c>
      <c r="J754">
        <v>9</v>
      </c>
      <c r="K754">
        <v>394</v>
      </c>
      <c r="L754">
        <v>326</v>
      </c>
      <c r="M754" s="13">
        <f t="shared" si="44"/>
        <v>0.54722222222222228</v>
      </c>
      <c r="N754" s="14">
        <v>29.5</v>
      </c>
      <c r="O754" s="14">
        <v>33.299999999999997</v>
      </c>
      <c r="P754" s="14">
        <v>26.9</v>
      </c>
      <c r="Q754" s="21">
        <v>15.15</v>
      </c>
      <c r="R754" s="21">
        <v>2.35</v>
      </c>
      <c r="S754" s="21">
        <v>1.5333333332999999</v>
      </c>
      <c r="T754" s="21">
        <v>19.0333333333</v>
      </c>
      <c r="W754" s="18" t="str">
        <f t="shared" si="45"/>
        <v xml:space="preserve"> </v>
      </c>
      <c r="Y754">
        <v>41</v>
      </c>
      <c r="Z754">
        <v>4</v>
      </c>
      <c r="AA754">
        <v>7</v>
      </c>
      <c r="AB754">
        <v>-5</v>
      </c>
      <c r="AC754">
        <v>16</v>
      </c>
      <c r="AD754">
        <v>8</v>
      </c>
      <c r="AE754">
        <v>409</v>
      </c>
      <c r="AF754">
        <v>348</v>
      </c>
      <c r="AG754" s="13">
        <f t="shared" si="46"/>
        <v>0.54029062087186264</v>
      </c>
      <c r="AH754" s="14">
        <v>29</v>
      </c>
      <c r="AI754" s="14">
        <v>33.1</v>
      </c>
      <c r="AJ754" s="14">
        <v>26.3</v>
      </c>
      <c r="AK754" s="21">
        <v>14.983333333299999</v>
      </c>
      <c r="AL754" s="21">
        <v>2.15</v>
      </c>
      <c r="AM754" s="21">
        <v>1.7166666667000001</v>
      </c>
      <c r="AN754" s="21">
        <v>18.850000000000001</v>
      </c>
      <c r="AQ754" s="18" t="str">
        <f t="shared" si="47"/>
        <v xml:space="preserve"> </v>
      </c>
    </row>
    <row r="755" spans="1:44" x14ac:dyDescent="0.2">
      <c r="A755" s="12" t="s">
        <v>2458</v>
      </c>
      <c r="B755" s="12" t="s">
        <v>3278</v>
      </c>
      <c r="C755" t="s">
        <v>199</v>
      </c>
      <c r="D755" s="12" t="s">
        <v>178</v>
      </c>
      <c r="E755">
        <v>33</v>
      </c>
      <c r="F755">
        <v>1</v>
      </c>
      <c r="G755">
        <v>3</v>
      </c>
      <c r="H755">
        <v>4</v>
      </c>
      <c r="I755">
        <v>14</v>
      </c>
      <c r="J755">
        <v>7</v>
      </c>
      <c r="K755">
        <v>0</v>
      </c>
      <c r="L755">
        <v>0</v>
      </c>
      <c r="M755" s="13">
        <f t="shared" si="44"/>
        <v>0</v>
      </c>
      <c r="N755" s="14">
        <v>28.6</v>
      </c>
      <c r="O755" s="14">
        <v>33.1</v>
      </c>
      <c r="P755" s="14">
        <v>25.6</v>
      </c>
      <c r="Q755" s="21">
        <v>18.116666666699999</v>
      </c>
      <c r="R755" s="21">
        <v>0.30000000000000004</v>
      </c>
      <c r="S755" s="21">
        <v>1.6666666667000001</v>
      </c>
      <c r="T755" s="21">
        <v>20.100000000000001</v>
      </c>
      <c r="W755" s="18" t="str">
        <f t="shared" si="45"/>
        <v xml:space="preserve"> </v>
      </c>
      <c r="Y755">
        <v>39</v>
      </c>
      <c r="Z755">
        <v>2</v>
      </c>
      <c r="AA755">
        <v>8</v>
      </c>
      <c r="AB755">
        <v>-5</v>
      </c>
      <c r="AC755">
        <v>10</v>
      </c>
      <c r="AD755">
        <v>5</v>
      </c>
      <c r="AE755">
        <v>1</v>
      </c>
      <c r="AF755">
        <v>0</v>
      </c>
      <c r="AG755" s="13">
        <f t="shared" si="46"/>
        <v>1</v>
      </c>
      <c r="AH755" s="14">
        <v>29</v>
      </c>
      <c r="AI755" s="14">
        <v>33.4</v>
      </c>
      <c r="AJ755" s="14">
        <v>26.1</v>
      </c>
      <c r="AK755" s="21">
        <v>18.133333333300001</v>
      </c>
      <c r="AL755" s="21">
        <v>0.41666666670000002</v>
      </c>
      <c r="AM755" s="21">
        <v>2.2999999999999998</v>
      </c>
      <c r="AN755" s="21">
        <v>20.883333333300001</v>
      </c>
      <c r="AQ755" s="18" t="str">
        <f t="shared" si="47"/>
        <v xml:space="preserve"> </v>
      </c>
    </row>
    <row r="756" spans="1:44" x14ac:dyDescent="0.2">
      <c r="A756" s="12" t="s">
        <v>1109</v>
      </c>
      <c r="B756" s="12" t="s">
        <v>3283</v>
      </c>
      <c r="C756" t="s">
        <v>139</v>
      </c>
      <c r="D756" s="12" t="s">
        <v>148</v>
      </c>
      <c r="E756">
        <v>36</v>
      </c>
      <c r="F756">
        <v>9</v>
      </c>
      <c r="G756">
        <v>11</v>
      </c>
      <c r="H756">
        <v>-15</v>
      </c>
      <c r="I756">
        <v>31</v>
      </c>
      <c r="J756">
        <v>10</v>
      </c>
      <c r="K756">
        <v>52</v>
      </c>
      <c r="L756">
        <v>37</v>
      </c>
      <c r="M756" s="13">
        <f t="shared" si="44"/>
        <v>0.5842696629213483</v>
      </c>
      <c r="N756" s="14">
        <v>28.9</v>
      </c>
      <c r="O756" s="14">
        <v>33.700000000000003</v>
      </c>
      <c r="P756" s="14">
        <v>25.8</v>
      </c>
      <c r="Q756" s="21">
        <v>15.1833333333</v>
      </c>
      <c r="R756" s="21">
        <v>2.3166666666999998</v>
      </c>
      <c r="S756" s="21">
        <v>1.35</v>
      </c>
      <c r="T756" s="21">
        <v>18.866666666699999</v>
      </c>
      <c r="U756">
        <v>2</v>
      </c>
      <c r="V756">
        <v>1</v>
      </c>
      <c r="W756" s="18">
        <f t="shared" si="45"/>
        <v>0.5</v>
      </c>
      <c r="X756">
        <v>0</v>
      </c>
      <c r="Y756">
        <v>34</v>
      </c>
      <c r="Z756">
        <v>7</v>
      </c>
      <c r="AA756">
        <v>7</v>
      </c>
      <c r="AB756">
        <v>-4</v>
      </c>
      <c r="AC756">
        <v>8</v>
      </c>
      <c r="AD756">
        <v>4</v>
      </c>
      <c r="AE756">
        <v>54</v>
      </c>
      <c r="AF756">
        <v>54</v>
      </c>
      <c r="AG756" s="13">
        <f t="shared" si="46"/>
        <v>0.5</v>
      </c>
      <c r="AH756" s="14">
        <v>29.4</v>
      </c>
      <c r="AI756" s="14">
        <v>33.9</v>
      </c>
      <c r="AJ756" s="14">
        <v>26.3</v>
      </c>
      <c r="AK756" s="21">
        <v>14.4</v>
      </c>
      <c r="AL756" s="21">
        <v>2.3166666666999998</v>
      </c>
      <c r="AM756" s="21">
        <v>1.6666666667000001</v>
      </c>
      <c r="AN756" s="21">
        <v>18.399999999999999</v>
      </c>
      <c r="AO756">
        <v>1</v>
      </c>
      <c r="AP756">
        <v>0</v>
      </c>
      <c r="AQ756" s="18">
        <f t="shared" si="47"/>
        <v>0</v>
      </c>
      <c r="AR756">
        <v>0</v>
      </c>
    </row>
    <row r="757" spans="1:44" x14ac:dyDescent="0.2">
      <c r="A757" s="12" t="s">
        <v>336</v>
      </c>
      <c r="B757" s="12" t="s">
        <v>3287</v>
      </c>
      <c r="C757" t="s">
        <v>155</v>
      </c>
      <c r="D757" s="12" t="s">
        <v>170</v>
      </c>
      <c r="E757">
        <v>34</v>
      </c>
      <c r="F757">
        <v>8</v>
      </c>
      <c r="G757">
        <v>10</v>
      </c>
      <c r="H757">
        <v>-7</v>
      </c>
      <c r="I757">
        <v>16</v>
      </c>
      <c r="J757">
        <v>8</v>
      </c>
      <c r="K757">
        <v>293</v>
      </c>
      <c r="L757">
        <v>279</v>
      </c>
      <c r="M757" s="13">
        <f t="shared" si="44"/>
        <v>0.51223776223776218</v>
      </c>
      <c r="N757" s="14">
        <v>29.4</v>
      </c>
      <c r="O757" s="14">
        <v>33.299999999999997</v>
      </c>
      <c r="P757" s="14">
        <v>26.8</v>
      </c>
      <c r="Q757" s="21">
        <v>16.083333333300001</v>
      </c>
      <c r="R757" s="21">
        <v>0.30000000000000004</v>
      </c>
      <c r="S757" s="21">
        <v>1.9166666667000001</v>
      </c>
      <c r="T757" s="21">
        <v>18.316666666700002</v>
      </c>
      <c r="W757" s="18" t="str">
        <f t="shared" si="45"/>
        <v xml:space="preserve"> </v>
      </c>
      <c r="Y757">
        <v>29</v>
      </c>
      <c r="Z757">
        <v>6</v>
      </c>
      <c r="AA757">
        <v>9</v>
      </c>
      <c r="AB757">
        <v>-6</v>
      </c>
      <c r="AC757">
        <v>26</v>
      </c>
      <c r="AD757">
        <v>13</v>
      </c>
      <c r="AE757">
        <v>234</v>
      </c>
      <c r="AF757">
        <v>290</v>
      </c>
      <c r="AG757" s="13">
        <f t="shared" si="46"/>
        <v>0.44656488549618323</v>
      </c>
      <c r="AH757" s="14">
        <v>29</v>
      </c>
      <c r="AI757" s="14">
        <v>32.9</v>
      </c>
      <c r="AJ757" s="14">
        <v>26.4</v>
      </c>
      <c r="AK757" s="21">
        <v>15.8166666667</v>
      </c>
      <c r="AL757" s="21">
        <v>0.45</v>
      </c>
      <c r="AM757" s="21">
        <v>2.15</v>
      </c>
      <c r="AN757" s="21">
        <v>18.433333333299998</v>
      </c>
      <c r="AQ757" s="18" t="str">
        <f t="shared" si="47"/>
        <v xml:space="preserve"> </v>
      </c>
    </row>
    <row r="758" spans="1:44" x14ac:dyDescent="0.2">
      <c r="A758" s="12" t="s">
        <v>3290</v>
      </c>
      <c r="B758" s="12" t="s">
        <v>3291</v>
      </c>
      <c r="C758" t="s">
        <v>343</v>
      </c>
      <c r="D758" s="12" t="s">
        <v>156</v>
      </c>
      <c r="E758">
        <v>36</v>
      </c>
      <c r="F758">
        <v>5</v>
      </c>
      <c r="G758">
        <v>6</v>
      </c>
      <c r="H758">
        <v>-8</v>
      </c>
      <c r="I758">
        <v>22</v>
      </c>
      <c r="J758">
        <v>10</v>
      </c>
      <c r="K758">
        <v>1</v>
      </c>
      <c r="L758">
        <v>1</v>
      </c>
      <c r="M758" s="13">
        <f t="shared" si="44"/>
        <v>0.5</v>
      </c>
      <c r="N758" s="14">
        <v>27.3</v>
      </c>
      <c r="O758" s="14">
        <v>32.200000000000003</v>
      </c>
      <c r="P758" s="14">
        <v>24</v>
      </c>
      <c r="Q758" s="21">
        <v>12.2833333333</v>
      </c>
      <c r="R758" s="21">
        <v>0.1166666667</v>
      </c>
      <c r="S758" s="21">
        <v>3.3333333300000004E-2</v>
      </c>
      <c r="T758" s="21">
        <v>12.45</v>
      </c>
      <c r="W758" s="18" t="str">
        <f t="shared" si="45"/>
        <v xml:space="preserve"> </v>
      </c>
      <c r="Y758">
        <v>34</v>
      </c>
      <c r="Z758">
        <v>3</v>
      </c>
      <c r="AA758">
        <v>4</v>
      </c>
      <c r="AB758">
        <v>-6</v>
      </c>
      <c r="AC758">
        <v>10</v>
      </c>
      <c r="AD758">
        <v>5</v>
      </c>
      <c r="AE758">
        <v>0</v>
      </c>
      <c r="AF758">
        <v>1</v>
      </c>
      <c r="AG758" s="13">
        <f t="shared" si="46"/>
        <v>0</v>
      </c>
      <c r="AH758" s="14">
        <v>28.1</v>
      </c>
      <c r="AI758" s="14">
        <v>32.9</v>
      </c>
      <c r="AJ758" s="14">
        <v>24.8</v>
      </c>
      <c r="AK758" s="21">
        <v>12.3666666667</v>
      </c>
      <c r="AL758" s="21">
        <v>0.25</v>
      </c>
      <c r="AM758" s="21">
        <v>0.05</v>
      </c>
      <c r="AN758" s="21">
        <v>12.7</v>
      </c>
      <c r="AQ758" s="18" t="str">
        <f t="shared" si="47"/>
        <v xml:space="preserve"> </v>
      </c>
    </row>
    <row r="759" spans="1:44" x14ac:dyDescent="0.2">
      <c r="A759" s="12" t="s">
        <v>2835</v>
      </c>
      <c r="B759" s="12" t="s">
        <v>3296</v>
      </c>
      <c r="C759" t="s">
        <v>271</v>
      </c>
      <c r="D759" s="12" t="s">
        <v>170</v>
      </c>
      <c r="E759">
        <v>23</v>
      </c>
      <c r="F759">
        <v>15</v>
      </c>
      <c r="G759">
        <v>10</v>
      </c>
      <c r="H759">
        <v>6</v>
      </c>
      <c r="I759">
        <v>14</v>
      </c>
      <c r="J759">
        <v>7</v>
      </c>
      <c r="K759">
        <v>167</v>
      </c>
      <c r="L759">
        <v>160</v>
      </c>
      <c r="M759" s="13">
        <f t="shared" si="44"/>
        <v>0.5107033639143731</v>
      </c>
      <c r="N759" s="14">
        <v>29.3</v>
      </c>
      <c r="O759" s="14">
        <v>34.4</v>
      </c>
      <c r="P759" s="14">
        <v>25.9</v>
      </c>
      <c r="Q759" s="21">
        <v>15.65</v>
      </c>
      <c r="R759" s="21">
        <v>4.1666666667000003</v>
      </c>
      <c r="S759" s="21">
        <v>0.4</v>
      </c>
      <c r="T759" s="21">
        <v>20.233333333299999</v>
      </c>
      <c r="U759">
        <v>3</v>
      </c>
      <c r="V759">
        <v>1</v>
      </c>
      <c r="W759" s="18">
        <f t="shared" si="45"/>
        <v>0.33333333333333331</v>
      </c>
      <c r="X759">
        <v>0</v>
      </c>
      <c r="Y759">
        <v>14</v>
      </c>
      <c r="Z759">
        <v>10</v>
      </c>
      <c r="AA759">
        <v>5</v>
      </c>
      <c r="AB759">
        <v>3</v>
      </c>
      <c r="AC759">
        <v>4</v>
      </c>
      <c r="AD759">
        <v>2</v>
      </c>
      <c r="AE759">
        <v>93</v>
      </c>
      <c r="AF759">
        <v>109</v>
      </c>
      <c r="AG759" s="13">
        <f t="shared" si="46"/>
        <v>0.46039603960396042</v>
      </c>
      <c r="AH759" s="14">
        <v>29.3</v>
      </c>
      <c r="AI759" s="14">
        <v>33.9</v>
      </c>
      <c r="AJ759" s="14">
        <v>26.2</v>
      </c>
      <c r="AK759" s="21">
        <v>16.166666666699999</v>
      </c>
      <c r="AL759" s="21">
        <v>3.25</v>
      </c>
      <c r="AM759" s="21">
        <v>0.81666666669999999</v>
      </c>
      <c r="AN759" s="21">
        <v>20.25</v>
      </c>
      <c r="AO759">
        <v>1</v>
      </c>
      <c r="AP759">
        <v>1</v>
      </c>
      <c r="AQ759" s="18">
        <f t="shared" si="47"/>
        <v>1</v>
      </c>
      <c r="AR759">
        <v>1</v>
      </c>
    </row>
    <row r="760" spans="1:44" x14ac:dyDescent="0.2">
      <c r="A760" s="12" t="s">
        <v>743</v>
      </c>
      <c r="B760" s="12" t="s">
        <v>3299</v>
      </c>
      <c r="C760" t="s">
        <v>177</v>
      </c>
      <c r="D760" s="12" t="s">
        <v>178</v>
      </c>
      <c r="E760">
        <v>33</v>
      </c>
      <c r="F760">
        <v>0</v>
      </c>
      <c r="G760">
        <v>11</v>
      </c>
      <c r="H760">
        <v>2</v>
      </c>
      <c r="I760">
        <v>23</v>
      </c>
      <c r="J760">
        <v>10</v>
      </c>
      <c r="K760">
        <v>0</v>
      </c>
      <c r="L760">
        <v>0</v>
      </c>
      <c r="M760" s="13">
        <f t="shared" si="44"/>
        <v>0</v>
      </c>
      <c r="N760" s="14">
        <v>27.2</v>
      </c>
      <c r="O760" s="14">
        <v>32.4</v>
      </c>
      <c r="P760" s="14">
        <v>23.7</v>
      </c>
      <c r="Q760" s="21">
        <v>13.9666666667</v>
      </c>
      <c r="R760" s="21">
        <v>8.3333333300000006E-2</v>
      </c>
      <c r="S760" s="21">
        <v>0.30000000000000004</v>
      </c>
      <c r="T760" s="21">
        <v>14.3666666667</v>
      </c>
      <c r="W760" s="18" t="str">
        <f t="shared" si="45"/>
        <v xml:space="preserve"> </v>
      </c>
      <c r="Y760">
        <v>31</v>
      </c>
      <c r="Z760">
        <v>1</v>
      </c>
      <c r="AA760">
        <v>4</v>
      </c>
      <c r="AB760">
        <v>3</v>
      </c>
      <c r="AC760">
        <v>9</v>
      </c>
      <c r="AD760">
        <v>3</v>
      </c>
      <c r="AE760">
        <v>1</v>
      </c>
      <c r="AF760">
        <v>0</v>
      </c>
      <c r="AG760" s="13">
        <f t="shared" si="46"/>
        <v>1</v>
      </c>
      <c r="AH760" s="14">
        <v>27.9</v>
      </c>
      <c r="AI760" s="14">
        <v>32.6</v>
      </c>
      <c r="AJ760" s="14">
        <v>24.6</v>
      </c>
      <c r="AK760" s="21">
        <v>14.3</v>
      </c>
      <c r="AL760" s="21">
        <v>3.3333333300000004E-2</v>
      </c>
      <c r="AM760" s="21">
        <v>0.7</v>
      </c>
      <c r="AN760" s="21">
        <v>15.05</v>
      </c>
      <c r="AQ760" s="18" t="str">
        <f t="shared" si="47"/>
        <v xml:space="preserve"> </v>
      </c>
    </row>
    <row r="761" spans="1:44" x14ac:dyDescent="0.2">
      <c r="A761" s="12" t="s">
        <v>458</v>
      </c>
      <c r="B761" s="12" t="s">
        <v>3303</v>
      </c>
      <c r="C761" t="s">
        <v>330</v>
      </c>
      <c r="D761" s="12" t="s">
        <v>170</v>
      </c>
      <c r="E761">
        <v>35</v>
      </c>
      <c r="F761">
        <v>12</v>
      </c>
      <c r="G761">
        <v>21</v>
      </c>
      <c r="H761">
        <v>8</v>
      </c>
      <c r="I761">
        <v>10</v>
      </c>
      <c r="J761">
        <v>5</v>
      </c>
      <c r="K761">
        <v>323</v>
      </c>
      <c r="L761">
        <v>263</v>
      </c>
      <c r="M761" s="13">
        <f t="shared" si="44"/>
        <v>0.55119453924914674</v>
      </c>
      <c r="N761" s="14">
        <v>30</v>
      </c>
      <c r="O761" s="14">
        <v>34</v>
      </c>
      <c r="P761" s="14">
        <v>27.3</v>
      </c>
      <c r="Q761" s="21">
        <v>15.35</v>
      </c>
      <c r="R761" s="21">
        <v>2.3166666666999998</v>
      </c>
      <c r="S761" s="21">
        <v>0.58333333330000003</v>
      </c>
      <c r="T761" s="21">
        <v>18.266666666700001</v>
      </c>
      <c r="W761" s="18" t="str">
        <f t="shared" si="45"/>
        <v xml:space="preserve"> </v>
      </c>
      <c r="Y761">
        <v>36</v>
      </c>
      <c r="Z761">
        <v>13</v>
      </c>
      <c r="AA761">
        <v>14</v>
      </c>
      <c r="AB761">
        <v>1</v>
      </c>
      <c r="AC761">
        <v>12</v>
      </c>
      <c r="AD761">
        <v>6</v>
      </c>
      <c r="AE761">
        <v>332</v>
      </c>
      <c r="AF761">
        <v>292</v>
      </c>
      <c r="AG761" s="13">
        <f t="shared" si="46"/>
        <v>0.53205128205128205</v>
      </c>
      <c r="AH761" s="14">
        <v>29.2</v>
      </c>
      <c r="AI761" s="14">
        <v>33.299999999999997</v>
      </c>
      <c r="AJ761" s="14">
        <v>26.5</v>
      </c>
      <c r="AK761" s="21">
        <v>15.45</v>
      </c>
      <c r="AL761" s="21">
        <v>2.4166666666999999</v>
      </c>
      <c r="AM761" s="21">
        <v>0.63333333329999997</v>
      </c>
      <c r="AN761" s="21">
        <v>18.5</v>
      </c>
      <c r="AQ761" s="18" t="str">
        <f t="shared" si="47"/>
        <v xml:space="preserve"> </v>
      </c>
    </row>
    <row r="762" spans="1:44" x14ac:dyDescent="0.2">
      <c r="A762" s="12" t="s">
        <v>275</v>
      </c>
      <c r="B762" s="12" t="s">
        <v>3307</v>
      </c>
      <c r="C762" t="s">
        <v>192</v>
      </c>
      <c r="D762" s="12" t="s">
        <v>170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33</v>
      </c>
      <c r="L762">
        <v>18</v>
      </c>
      <c r="M762" s="13">
        <f t="shared" si="44"/>
        <v>0.6470588235294118</v>
      </c>
      <c r="N762" s="14">
        <v>28.1</v>
      </c>
      <c r="O762" s="14">
        <v>32.700000000000003</v>
      </c>
      <c r="P762" s="14">
        <v>25.1</v>
      </c>
      <c r="Q762" s="21">
        <v>9.7833333332999999</v>
      </c>
      <c r="R762" s="21">
        <v>6.6666666700000002E-2</v>
      </c>
      <c r="S762" s="21">
        <v>1.0333333333000001</v>
      </c>
      <c r="T762" s="21">
        <v>10.9</v>
      </c>
      <c r="W762" s="18" t="str">
        <f t="shared" si="45"/>
        <v xml:space="preserve"> 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11</v>
      </c>
      <c r="AF762">
        <v>6</v>
      </c>
      <c r="AG762" s="13">
        <f t="shared" si="46"/>
        <v>0.6470588235294118</v>
      </c>
      <c r="AH762" s="14">
        <v>27.7</v>
      </c>
      <c r="AI762" s="14">
        <v>32.299999999999997</v>
      </c>
      <c r="AJ762" s="14">
        <v>24.7</v>
      </c>
      <c r="AK762" s="21">
        <v>10.0666666667</v>
      </c>
      <c r="AL762" s="21">
        <v>0</v>
      </c>
      <c r="AM762" s="21">
        <v>0.63333333329999997</v>
      </c>
      <c r="AN762" s="21">
        <v>10.7</v>
      </c>
      <c r="AQ762" s="18" t="str">
        <f t="shared" si="47"/>
        <v xml:space="preserve"> </v>
      </c>
    </row>
    <row r="763" spans="1:44" x14ac:dyDescent="0.2">
      <c r="A763" s="12" t="s">
        <v>1178</v>
      </c>
      <c r="B763" s="12" t="s">
        <v>3310</v>
      </c>
      <c r="C763" t="s">
        <v>265</v>
      </c>
      <c r="D763" s="12" t="s">
        <v>123</v>
      </c>
      <c r="E763">
        <v>34</v>
      </c>
      <c r="F763">
        <v>20</v>
      </c>
      <c r="G763">
        <v>16</v>
      </c>
      <c r="H763">
        <v>12</v>
      </c>
      <c r="I763">
        <v>26</v>
      </c>
      <c r="J763">
        <v>13</v>
      </c>
      <c r="K763">
        <v>137</v>
      </c>
      <c r="L763">
        <v>123</v>
      </c>
      <c r="M763" s="13">
        <f t="shared" si="44"/>
        <v>0.52692307692307694</v>
      </c>
      <c r="N763" s="14">
        <v>30.1</v>
      </c>
      <c r="O763" s="14">
        <v>34.200000000000003</v>
      </c>
      <c r="P763" s="14">
        <v>27.4</v>
      </c>
      <c r="Q763" s="21">
        <v>14.85</v>
      </c>
      <c r="R763" s="21">
        <v>3.6833333333000002</v>
      </c>
      <c r="S763" s="21">
        <v>1.8666666667</v>
      </c>
      <c r="T763" s="21">
        <v>20.399999999999999</v>
      </c>
      <c r="U763">
        <v>4</v>
      </c>
      <c r="V763">
        <v>1</v>
      </c>
      <c r="W763" s="18">
        <f t="shared" si="45"/>
        <v>0.25</v>
      </c>
      <c r="X763">
        <v>0</v>
      </c>
      <c r="Y763">
        <v>34</v>
      </c>
      <c r="Z763">
        <v>13</v>
      </c>
      <c r="AA763">
        <v>13</v>
      </c>
      <c r="AB763">
        <v>5</v>
      </c>
      <c r="AC763">
        <v>20</v>
      </c>
      <c r="AD763">
        <v>10</v>
      </c>
      <c r="AE763">
        <v>128</v>
      </c>
      <c r="AF763">
        <v>153</v>
      </c>
      <c r="AG763" s="13">
        <f t="shared" si="46"/>
        <v>0.45551601423487542</v>
      </c>
      <c r="AH763" s="14">
        <v>30</v>
      </c>
      <c r="AI763" s="14">
        <v>34.799999999999997</v>
      </c>
      <c r="AJ763" s="14">
        <v>26.8</v>
      </c>
      <c r="AK763" s="21">
        <v>15.25</v>
      </c>
      <c r="AL763" s="21">
        <v>2.9666666667000001</v>
      </c>
      <c r="AM763" s="21">
        <v>1.9166666667000001</v>
      </c>
      <c r="AN763" s="21">
        <v>20.149999999999999</v>
      </c>
      <c r="AO763">
        <v>6</v>
      </c>
      <c r="AP763">
        <v>4</v>
      </c>
      <c r="AQ763" s="18">
        <f t="shared" si="47"/>
        <v>0.66666666666666663</v>
      </c>
      <c r="AR763">
        <v>0</v>
      </c>
    </row>
    <row r="764" spans="1:44" x14ac:dyDescent="0.2">
      <c r="A764" s="12" t="s">
        <v>2212</v>
      </c>
      <c r="B764" s="12" t="s">
        <v>3313</v>
      </c>
      <c r="C764" s="12" t="s">
        <v>147</v>
      </c>
      <c r="D764" s="12" t="s">
        <v>229</v>
      </c>
      <c r="E764">
        <v>38</v>
      </c>
      <c r="F764">
        <v>5</v>
      </c>
      <c r="G764">
        <v>12</v>
      </c>
      <c r="H764">
        <v>-4</v>
      </c>
      <c r="I764">
        <v>18</v>
      </c>
      <c r="J764">
        <v>6</v>
      </c>
      <c r="K764">
        <v>5</v>
      </c>
      <c r="L764">
        <v>11</v>
      </c>
      <c r="M764" s="13">
        <f t="shared" si="44"/>
        <v>0.3125</v>
      </c>
      <c r="N764" s="14">
        <v>29.3</v>
      </c>
      <c r="O764" s="14">
        <v>33.700000000000003</v>
      </c>
      <c r="P764" s="14">
        <v>26.4</v>
      </c>
      <c r="Q764" s="21">
        <v>15.25</v>
      </c>
      <c r="R764" s="21">
        <v>1.7833333332999999</v>
      </c>
      <c r="S764" s="21">
        <v>1.2166666667000001</v>
      </c>
      <c r="T764" s="21">
        <v>18.266666666700001</v>
      </c>
      <c r="U764">
        <v>2</v>
      </c>
      <c r="V764">
        <v>0</v>
      </c>
      <c r="W764" s="18">
        <f t="shared" si="45"/>
        <v>0</v>
      </c>
      <c r="X764">
        <v>0</v>
      </c>
      <c r="Y764">
        <v>35</v>
      </c>
      <c r="Z764">
        <v>7</v>
      </c>
      <c r="AA764">
        <v>10</v>
      </c>
      <c r="AB764">
        <v>-12</v>
      </c>
      <c r="AC764">
        <v>14</v>
      </c>
      <c r="AD764">
        <v>7</v>
      </c>
      <c r="AE764">
        <v>5</v>
      </c>
      <c r="AF764">
        <v>12</v>
      </c>
      <c r="AG764" s="13">
        <f t="shared" si="46"/>
        <v>0.29411764705882354</v>
      </c>
      <c r="AH764" s="14">
        <v>29.3</v>
      </c>
      <c r="AI764" s="14">
        <v>33.6</v>
      </c>
      <c r="AJ764" s="14">
        <v>26.4</v>
      </c>
      <c r="AK764" s="21">
        <v>15.25</v>
      </c>
      <c r="AL764" s="21">
        <v>1.9333333333</v>
      </c>
      <c r="AM764" s="21">
        <v>1.4666666667000001</v>
      </c>
      <c r="AN764" s="21">
        <v>18.666666666699999</v>
      </c>
      <c r="AO764">
        <v>3</v>
      </c>
      <c r="AP764">
        <v>2</v>
      </c>
      <c r="AQ764" s="18">
        <f t="shared" si="47"/>
        <v>0.66666666666666663</v>
      </c>
      <c r="AR764">
        <v>0</v>
      </c>
    </row>
    <row r="765" spans="1:44" x14ac:dyDescent="0.2">
      <c r="A765" s="12" t="s">
        <v>1104</v>
      </c>
      <c r="B765" s="12" t="s">
        <v>3316</v>
      </c>
      <c r="C765" t="s">
        <v>199</v>
      </c>
      <c r="D765" s="12" t="s">
        <v>170</v>
      </c>
      <c r="E765">
        <v>41</v>
      </c>
      <c r="F765">
        <v>8</v>
      </c>
      <c r="G765">
        <v>15</v>
      </c>
      <c r="H765">
        <v>7</v>
      </c>
      <c r="I765">
        <v>6</v>
      </c>
      <c r="J765">
        <v>3</v>
      </c>
      <c r="K765">
        <v>396</v>
      </c>
      <c r="L765">
        <v>432</v>
      </c>
      <c r="M765" s="13">
        <f t="shared" si="44"/>
        <v>0.47826086956521741</v>
      </c>
      <c r="N765" s="14">
        <v>29.7</v>
      </c>
      <c r="O765" s="14">
        <v>33.9</v>
      </c>
      <c r="P765" s="14">
        <v>26.9</v>
      </c>
      <c r="Q765" s="21">
        <v>14.6</v>
      </c>
      <c r="R765" s="21">
        <v>2.8333333333000001</v>
      </c>
      <c r="S765" s="21">
        <v>0.98333333330000006</v>
      </c>
      <c r="T765" s="21">
        <v>18.433333333299998</v>
      </c>
      <c r="U765">
        <v>2</v>
      </c>
      <c r="V765">
        <v>1</v>
      </c>
      <c r="W765" s="18">
        <f t="shared" si="45"/>
        <v>0.5</v>
      </c>
      <c r="X765">
        <v>1</v>
      </c>
      <c r="Y765">
        <v>41</v>
      </c>
      <c r="Z765">
        <v>9</v>
      </c>
      <c r="AA765">
        <v>25</v>
      </c>
      <c r="AB765">
        <v>5</v>
      </c>
      <c r="AC765">
        <v>12</v>
      </c>
      <c r="AD765">
        <v>6</v>
      </c>
      <c r="AE765">
        <v>287</v>
      </c>
      <c r="AF765">
        <v>397</v>
      </c>
      <c r="AG765" s="13">
        <f t="shared" si="46"/>
        <v>0.41959064327485379</v>
      </c>
      <c r="AH765" s="14">
        <v>29.3</v>
      </c>
      <c r="AI765" s="14">
        <v>33.799999999999997</v>
      </c>
      <c r="AJ765" s="14">
        <v>26.2</v>
      </c>
      <c r="AK765" s="21">
        <v>13.75</v>
      </c>
      <c r="AL765" s="21">
        <v>2.5666666666999998</v>
      </c>
      <c r="AM765" s="21">
        <v>1.3333333333000001</v>
      </c>
      <c r="AN765" s="21">
        <v>17.666666666699999</v>
      </c>
      <c r="AO765">
        <v>1</v>
      </c>
      <c r="AP765">
        <v>0</v>
      </c>
      <c r="AQ765" s="18">
        <f t="shared" si="47"/>
        <v>0</v>
      </c>
      <c r="AR765">
        <v>0</v>
      </c>
    </row>
    <row r="766" spans="1:44" x14ac:dyDescent="0.2">
      <c r="A766" s="12" t="s">
        <v>678</v>
      </c>
      <c r="B766" s="12" t="s">
        <v>3319</v>
      </c>
      <c r="C766" s="12" t="s">
        <v>139</v>
      </c>
      <c r="D766" s="12" t="s">
        <v>148</v>
      </c>
      <c r="E766">
        <v>31</v>
      </c>
      <c r="F766">
        <v>4</v>
      </c>
      <c r="G766">
        <v>5</v>
      </c>
      <c r="H766">
        <v>-3</v>
      </c>
      <c r="I766">
        <v>85</v>
      </c>
      <c r="J766">
        <v>19</v>
      </c>
      <c r="K766">
        <v>5</v>
      </c>
      <c r="L766">
        <v>13</v>
      </c>
      <c r="M766" s="13">
        <f t="shared" si="44"/>
        <v>0.27777777777777779</v>
      </c>
      <c r="N766" s="14">
        <v>28.1</v>
      </c>
      <c r="O766" s="14">
        <v>32.799999999999997</v>
      </c>
      <c r="P766" s="14">
        <v>24.9</v>
      </c>
      <c r="Q766" s="21">
        <v>12.0333333333</v>
      </c>
      <c r="R766" s="21">
        <v>2.2333333333000001</v>
      </c>
      <c r="S766" s="21">
        <v>1.6666666699999999E-2</v>
      </c>
      <c r="T766" s="21">
        <v>14.3</v>
      </c>
      <c r="U766">
        <v>1</v>
      </c>
      <c r="V766">
        <v>0</v>
      </c>
      <c r="W766" s="18">
        <f t="shared" si="45"/>
        <v>0</v>
      </c>
      <c r="X766">
        <v>0</v>
      </c>
      <c r="Y766">
        <v>32</v>
      </c>
      <c r="Z766">
        <v>11</v>
      </c>
      <c r="AA766">
        <v>6</v>
      </c>
      <c r="AB766">
        <v>3</v>
      </c>
      <c r="AC766">
        <v>33</v>
      </c>
      <c r="AD766">
        <v>11</v>
      </c>
      <c r="AE766">
        <v>7</v>
      </c>
      <c r="AF766">
        <v>10</v>
      </c>
      <c r="AG766" s="13">
        <f t="shared" si="46"/>
        <v>0.41176470588235292</v>
      </c>
      <c r="AH766" s="14">
        <v>28</v>
      </c>
      <c r="AI766" s="14">
        <v>32.1</v>
      </c>
      <c r="AJ766" s="14">
        <v>25.3</v>
      </c>
      <c r="AK766" s="21">
        <v>11.5</v>
      </c>
      <c r="AL766" s="21">
        <v>1.5166666666999999</v>
      </c>
      <c r="AM766" s="21">
        <v>0.05</v>
      </c>
      <c r="AN766" s="21">
        <v>13.083333333300001</v>
      </c>
      <c r="AO766">
        <v>2</v>
      </c>
      <c r="AP766">
        <v>0</v>
      </c>
      <c r="AQ766" s="18">
        <f t="shared" si="47"/>
        <v>0</v>
      </c>
      <c r="AR766">
        <v>0</v>
      </c>
    </row>
    <row r="767" spans="1:44" x14ac:dyDescent="0.2">
      <c r="A767" s="12" t="s">
        <v>743</v>
      </c>
      <c r="B767" s="12" t="s">
        <v>3322</v>
      </c>
      <c r="C767" t="s">
        <v>210</v>
      </c>
      <c r="D767" s="12" t="s">
        <v>170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 s="13">
        <f t="shared" si="44"/>
        <v>0</v>
      </c>
      <c r="N767" s="14">
        <v>26.9</v>
      </c>
      <c r="O767" s="14">
        <v>32.4</v>
      </c>
      <c r="P767" s="14">
        <v>23.2</v>
      </c>
      <c r="Q767" s="21">
        <v>7.7333333333000001</v>
      </c>
      <c r="R767" s="21">
        <v>0</v>
      </c>
      <c r="S767" s="21">
        <v>0</v>
      </c>
      <c r="T767" s="21">
        <v>7.7333333333000001</v>
      </c>
      <c r="W767" s="18" t="str">
        <f t="shared" si="45"/>
        <v xml:space="preserve"> </v>
      </c>
      <c r="Y767">
        <v>2</v>
      </c>
      <c r="Z767">
        <v>0</v>
      </c>
      <c r="AA767">
        <v>0</v>
      </c>
      <c r="AB767">
        <v>-1</v>
      </c>
      <c r="AC767">
        <v>0</v>
      </c>
      <c r="AD767">
        <v>0</v>
      </c>
      <c r="AE767">
        <v>0</v>
      </c>
      <c r="AF767">
        <v>7</v>
      </c>
      <c r="AG767" s="13">
        <f t="shared" si="46"/>
        <v>0</v>
      </c>
      <c r="AH767" s="14">
        <v>26.7</v>
      </c>
      <c r="AI767" s="14">
        <v>32.1</v>
      </c>
      <c r="AJ767" s="14">
        <v>23.1</v>
      </c>
      <c r="AK767" s="21">
        <v>9.75</v>
      </c>
      <c r="AL767" s="21">
        <v>0</v>
      </c>
      <c r="AM767" s="21">
        <v>0</v>
      </c>
      <c r="AN767" s="21">
        <v>9.75</v>
      </c>
      <c r="AQ767" s="18" t="str">
        <f t="shared" si="47"/>
        <v xml:space="preserve"> </v>
      </c>
    </row>
    <row r="768" spans="1:44" x14ac:dyDescent="0.2">
      <c r="A768" s="12" t="s">
        <v>3326</v>
      </c>
      <c r="B768" s="12" t="s">
        <v>3327</v>
      </c>
      <c r="C768" t="s">
        <v>684</v>
      </c>
      <c r="D768" s="12" t="s">
        <v>170</v>
      </c>
      <c r="E768">
        <v>39</v>
      </c>
      <c r="F768">
        <v>4</v>
      </c>
      <c r="G768">
        <v>9</v>
      </c>
      <c r="H768">
        <v>-2</v>
      </c>
      <c r="I768">
        <v>22</v>
      </c>
      <c r="J768">
        <v>11</v>
      </c>
      <c r="K768">
        <v>354</v>
      </c>
      <c r="L768">
        <v>264</v>
      </c>
      <c r="M768" s="13">
        <f t="shared" si="44"/>
        <v>0.57281553398058249</v>
      </c>
      <c r="N768" s="14">
        <v>28.1</v>
      </c>
      <c r="O768" s="14">
        <v>32.5</v>
      </c>
      <c r="P768" s="14">
        <v>25.2</v>
      </c>
      <c r="Q768" s="21">
        <v>12.25</v>
      </c>
      <c r="R768" s="21">
        <v>1.5166666666999999</v>
      </c>
      <c r="S768" s="21">
        <v>2.0333333332999999</v>
      </c>
      <c r="T768" s="21">
        <v>15.8166666667</v>
      </c>
      <c r="U768">
        <v>0</v>
      </c>
      <c r="V768">
        <v>0</v>
      </c>
      <c r="W768" s="18" t="str">
        <f t="shared" si="45"/>
        <v xml:space="preserve"> </v>
      </c>
      <c r="X768">
        <v>0</v>
      </c>
      <c r="Y768">
        <v>39</v>
      </c>
      <c r="Z768">
        <v>4</v>
      </c>
      <c r="AA768">
        <v>10</v>
      </c>
      <c r="AB768">
        <v>11</v>
      </c>
      <c r="AC768">
        <v>26</v>
      </c>
      <c r="AD768">
        <v>13</v>
      </c>
      <c r="AE768">
        <v>324</v>
      </c>
      <c r="AF768">
        <v>297</v>
      </c>
      <c r="AG768" s="13">
        <f t="shared" si="46"/>
        <v>0.52173913043478259</v>
      </c>
      <c r="AH768" s="14">
        <v>27.5</v>
      </c>
      <c r="AI768" s="14">
        <v>31.8</v>
      </c>
      <c r="AJ768" s="14">
        <v>24.6</v>
      </c>
      <c r="AK768" s="21">
        <v>12.266666666700001</v>
      </c>
      <c r="AL768" s="21">
        <v>1.4333333333</v>
      </c>
      <c r="AM768" s="21">
        <v>2.1666666666999999</v>
      </c>
      <c r="AN768" s="21">
        <v>15.8833333333</v>
      </c>
      <c r="AO768">
        <v>2</v>
      </c>
      <c r="AP768">
        <v>0</v>
      </c>
      <c r="AQ768" s="18">
        <f t="shared" si="47"/>
        <v>0</v>
      </c>
      <c r="AR768">
        <v>0</v>
      </c>
    </row>
    <row r="769" spans="1:44" x14ac:dyDescent="0.2">
      <c r="A769" s="12" t="s">
        <v>208</v>
      </c>
      <c r="B769" s="12" t="s">
        <v>3331</v>
      </c>
      <c r="C769" t="s">
        <v>330</v>
      </c>
      <c r="D769" s="12" t="s">
        <v>178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s="13">
        <f t="shared" si="44"/>
        <v>0</v>
      </c>
      <c r="N769" s="14">
        <v>26.9</v>
      </c>
      <c r="O769" s="14">
        <v>34.799999999999997</v>
      </c>
      <c r="P769" s="14">
        <v>21.5</v>
      </c>
      <c r="Q769" s="21">
        <v>2.1</v>
      </c>
      <c r="R769" s="21">
        <v>0</v>
      </c>
      <c r="S769" s="21">
        <v>0</v>
      </c>
      <c r="T769" s="21">
        <v>2.1</v>
      </c>
      <c r="W769" s="18" t="str">
        <f t="shared" si="45"/>
        <v xml:space="preserve"> </v>
      </c>
      <c r="Y769">
        <v>1</v>
      </c>
      <c r="Z769">
        <v>0</v>
      </c>
      <c r="AA769">
        <v>0</v>
      </c>
      <c r="AB769">
        <v>1</v>
      </c>
      <c r="AC769">
        <v>2</v>
      </c>
      <c r="AD769">
        <v>1</v>
      </c>
      <c r="AE769">
        <v>0</v>
      </c>
      <c r="AF769">
        <v>0</v>
      </c>
      <c r="AG769" s="13">
        <f t="shared" si="46"/>
        <v>0</v>
      </c>
      <c r="AH769" s="14">
        <v>23.7</v>
      </c>
      <c r="AI769" s="14">
        <v>26.3</v>
      </c>
      <c r="AJ769" s="14">
        <v>21.9</v>
      </c>
      <c r="AK769" s="21">
        <v>10.833333333300001</v>
      </c>
      <c r="AL769" s="21">
        <v>0</v>
      </c>
      <c r="AM769" s="21">
        <v>8.3333333300000006E-2</v>
      </c>
      <c r="AN769" s="21">
        <v>10.916666666699999</v>
      </c>
      <c r="AQ769" s="18" t="str">
        <f t="shared" si="47"/>
        <v xml:space="preserve"> </v>
      </c>
    </row>
    <row r="770" spans="1:44" x14ac:dyDescent="0.2">
      <c r="A770" s="12" t="s">
        <v>234</v>
      </c>
      <c r="B770" s="12" t="s">
        <v>3333</v>
      </c>
      <c r="C770" t="s">
        <v>529</v>
      </c>
      <c r="D770" s="12" t="s">
        <v>148</v>
      </c>
      <c r="E770">
        <v>10</v>
      </c>
      <c r="F770">
        <v>0</v>
      </c>
      <c r="G770">
        <v>2</v>
      </c>
      <c r="H770">
        <v>2</v>
      </c>
      <c r="I770">
        <v>4</v>
      </c>
      <c r="J770">
        <v>2</v>
      </c>
      <c r="K770">
        <v>1</v>
      </c>
      <c r="L770">
        <v>0</v>
      </c>
      <c r="M770" s="13">
        <f t="shared" ref="M770:M833" si="48">K770/MAX(1,K770+L770)</f>
        <v>1</v>
      </c>
      <c r="N770" s="14">
        <v>28.3</v>
      </c>
      <c r="O770" s="14">
        <v>32.6</v>
      </c>
      <c r="P770" s="14">
        <v>25.5</v>
      </c>
      <c r="Q770" s="21">
        <v>13.416666666699999</v>
      </c>
      <c r="R770" s="21">
        <v>1.5666666667</v>
      </c>
      <c r="S770" s="21">
        <v>0.18333333330000001</v>
      </c>
      <c r="T770" s="21">
        <v>15.1833333333</v>
      </c>
      <c r="W770" s="18" t="str">
        <f t="shared" ref="W770:W833" si="49">IF(U770&gt;0,V770/U770," ")</f>
        <v xml:space="preserve"> </v>
      </c>
      <c r="Y770">
        <v>9</v>
      </c>
      <c r="Z770">
        <v>4</v>
      </c>
      <c r="AA770">
        <v>2</v>
      </c>
      <c r="AB770">
        <v>3</v>
      </c>
      <c r="AC770">
        <v>0</v>
      </c>
      <c r="AD770">
        <v>0</v>
      </c>
      <c r="AE770">
        <v>0</v>
      </c>
      <c r="AF770">
        <v>0</v>
      </c>
      <c r="AG770" s="13">
        <f t="shared" ref="AG770:AG833" si="50">AE770/MAX(1,AE770+AF770)</f>
        <v>0</v>
      </c>
      <c r="AH770" s="14">
        <v>28</v>
      </c>
      <c r="AI770" s="14">
        <v>32.6</v>
      </c>
      <c r="AJ770" s="14">
        <v>24.9</v>
      </c>
      <c r="AK770" s="21">
        <v>12.1</v>
      </c>
      <c r="AL770" s="21">
        <v>1.3</v>
      </c>
      <c r="AM770" s="21">
        <v>0.2666666667</v>
      </c>
      <c r="AN770" s="21">
        <v>13.6833333333</v>
      </c>
      <c r="AQ770" s="18" t="str">
        <f t="shared" ref="AQ770:AQ833" si="51">IF(AO770&gt;0,AP770/AO770," ")</f>
        <v xml:space="preserve"> </v>
      </c>
    </row>
    <row r="771" spans="1:44" x14ac:dyDescent="0.2">
      <c r="A771" s="12" t="s">
        <v>566</v>
      </c>
      <c r="B771" s="12" t="s">
        <v>3333</v>
      </c>
      <c r="C771" t="s">
        <v>460</v>
      </c>
      <c r="D771" s="12" t="s">
        <v>178</v>
      </c>
      <c r="E771">
        <v>32</v>
      </c>
      <c r="F771">
        <v>4</v>
      </c>
      <c r="G771">
        <v>7</v>
      </c>
      <c r="H771">
        <v>0</v>
      </c>
      <c r="I771">
        <v>16</v>
      </c>
      <c r="J771">
        <v>8</v>
      </c>
      <c r="K771">
        <v>0</v>
      </c>
      <c r="L771">
        <v>0</v>
      </c>
      <c r="M771" s="13">
        <f t="shared" si="48"/>
        <v>0</v>
      </c>
      <c r="N771" s="14">
        <v>28.1</v>
      </c>
      <c r="O771" s="14">
        <v>33</v>
      </c>
      <c r="P771" s="14">
        <v>24.8</v>
      </c>
      <c r="Q771" s="21">
        <v>15.7166666667</v>
      </c>
      <c r="R771" s="21">
        <v>1.1833333333</v>
      </c>
      <c r="S771" s="21">
        <v>1.3666666667</v>
      </c>
      <c r="T771" s="21">
        <v>18.2833333333</v>
      </c>
      <c r="W771" s="18" t="str">
        <f t="shared" si="49"/>
        <v xml:space="preserve"> </v>
      </c>
      <c r="Y771">
        <v>38</v>
      </c>
      <c r="Z771">
        <v>4</v>
      </c>
      <c r="AA771">
        <v>6</v>
      </c>
      <c r="AB771">
        <v>-10</v>
      </c>
      <c r="AC771">
        <v>22</v>
      </c>
      <c r="AD771">
        <v>11</v>
      </c>
      <c r="AE771">
        <v>0</v>
      </c>
      <c r="AF771">
        <v>0</v>
      </c>
      <c r="AG771" s="13">
        <f t="shared" si="50"/>
        <v>0</v>
      </c>
      <c r="AH771" s="14">
        <v>28.4</v>
      </c>
      <c r="AI771" s="14">
        <v>33.299999999999997</v>
      </c>
      <c r="AJ771" s="14">
        <v>25.1</v>
      </c>
      <c r="AK771" s="21">
        <v>15.15</v>
      </c>
      <c r="AL771" s="21">
        <v>1.35</v>
      </c>
      <c r="AM771" s="21">
        <v>1.6166666667</v>
      </c>
      <c r="AN771" s="21">
        <v>18.133333333300001</v>
      </c>
      <c r="AQ771" s="18" t="str">
        <f t="shared" si="51"/>
        <v xml:space="preserve"> </v>
      </c>
    </row>
    <row r="772" spans="1:44" x14ac:dyDescent="0.2">
      <c r="A772" s="12" t="s">
        <v>3337</v>
      </c>
      <c r="B772" s="12" t="s">
        <v>3338</v>
      </c>
      <c r="C772" t="s">
        <v>305</v>
      </c>
      <c r="D772" s="12" t="s">
        <v>178</v>
      </c>
      <c r="E772">
        <v>31</v>
      </c>
      <c r="F772">
        <v>0</v>
      </c>
      <c r="G772">
        <v>4</v>
      </c>
      <c r="H772">
        <v>2</v>
      </c>
      <c r="I772">
        <v>25</v>
      </c>
      <c r="J772">
        <v>11</v>
      </c>
      <c r="K772">
        <v>0</v>
      </c>
      <c r="L772">
        <v>0</v>
      </c>
      <c r="M772" s="13">
        <f t="shared" si="48"/>
        <v>0</v>
      </c>
      <c r="N772" s="14">
        <v>27</v>
      </c>
      <c r="O772" s="14">
        <v>32.200000000000003</v>
      </c>
      <c r="P772" s="14">
        <v>23.6</v>
      </c>
      <c r="Q772" s="21">
        <v>12.266666666700001</v>
      </c>
      <c r="R772" s="21">
        <v>3.3333333300000004E-2</v>
      </c>
      <c r="S772" s="21">
        <v>1.1499999999999999</v>
      </c>
      <c r="T772" s="21">
        <v>13.45</v>
      </c>
      <c r="W772" s="18" t="str">
        <f t="shared" si="49"/>
        <v xml:space="preserve"> </v>
      </c>
      <c r="Y772">
        <v>32</v>
      </c>
      <c r="Z772">
        <v>1</v>
      </c>
      <c r="AA772">
        <v>0</v>
      </c>
      <c r="AB772">
        <v>-8</v>
      </c>
      <c r="AC772">
        <v>59</v>
      </c>
      <c r="AD772">
        <v>19</v>
      </c>
      <c r="AE772">
        <v>0</v>
      </c>
      <c r="AF772">
        <v>0</v>
      </c>
      <c r="AG772" s="13">
        <f t="shared" si="50"/>
        <v>0</v>
      </c>
      <c r="AH772" s="14">
        <v>27.7</v>
      </c>
      <c r="AI772" s="14">
        <v>32.5</v>
      </c>
      <c r="AJ772" s="14">
        <v>24.5</v>
      </c>
      <c r="AK772" s="21">
        <v>11.75</v>
      </c>
      <c r="AL772" s="21">
        <v>1.6666666699999999E-2</v>
      </c>
      <c r="AM772" s="21">
        <v>1.4</v>
      </c>
      <c r="AN772" s="21">
        <v>13.1833333333</v>
      </c>
      <c r="AQ772" s="18" t="str">
        <f t="shared" si="51"/>
        <v xml:space="preserve"> </v>
      </c>
    </row>
    <row r="773" spans="1:44" x14ac:dyDescent="0.2">
      <c r="A773" s="12" t="s">
        <v>328</v>
      </c>
      <c r="B773" s="12" t="s">
        <v>3343</v>
      </c>
      <c r="C773" t="s">
        <v>210</v>
      </c>
      <c r="D773" s="12" t="s">
        <v>178</v>
      </c>
      <c r="E773">
        <v>10</v>
      </c>
      <c r="F773">
        <v>0</v>
      </c>
      <c r="G773">
        <v>0</v>
      </c>
      <c r="H773">
        <v>-3</v>
      </c>
      <c r="I773">
        <v>24</v>
      </c>
      <c r="J773">
        <v>5</v>
      </c>
      <c r="K773">
        <v>0</v>
      </c>
      <c r="L773">
        <v>0</v>
      </c>
      <c r="M773" s="13">
        <f t="shared" si="48"/>
        <v>0</v>
      </c>
      <c r="N773" s="14">
        <v>27.9</v>
      </c>
      <c r="O773" s="14">
        <v>32.700000000000003</v>
      </c>
      <c r="P773" s="14">
        <v>24.6</v>
      </c>
      <c r="Q773" s="21">
        <v>15.4666666667</v>
      </c>
      <c r="R773" s="21">
        <v>0.18333333330000001</v>
      </c>
      <c r="S773" s="21">
        <v>0.9</v>
      </c>
      <c r="T773" s="21">
        <v>16.566666666700002</v>
      </c>
      <c r="W773" s="18" t="str">
        <f t="shared" si="49"/>
        <v xml:space="preserve"> </v>
      </c>
      <c r="Y773">
        <v>8</v>
      </c>
      <c r="Z773">
        <v>0</v>
      </c>
      <c r="AA773">
        <v>2</v>
      </c>
      <c r="AB773">
        <v>1</v>
      </c>
      <c r="AC773">
        <v>4</v>
      </c>
      <c r="AD773">
        <v>2</v>
      </c>
      <c r="AE773">
        <v>0</v>
      </c>
      <c r="AF773">
        <v>0</v>
      </c>
      <c r="AG773" s="13">
        <f t="shared" si="50"/>
        <v>0</v>
      </c>
      <c r="AH773" s="14">
        <v>27.7</v>
      </c>
      <c r="AI773" s="14">
        <v>32</v>
      </c>
      <c r="AJ773" s="14">
        <v>24.8</v>
      </c>
      <c r="AK773" s="21">
        <v>16.883333333300001</v>
      </c>
      <c r="AL773" s="21">
        <v>0.15</v>
      </c>
      <c r="AM773" s="21">
        <v>1.2333333333000001</v>
      </c>
      <c r="AN773" s="21">
        <v>18.266666666700001</v>
      </c>
      <c r="AQ773" s="18" t="str">
        <f t="shared" si="51"/>
        <v xml:space="preserve"> </v>
      </c>
    </row>
    <row r="774" spans="1:44" x14ac:dyDescent="0.2">
      <c r="A774" s="12" t="s">
        <v>605</v>
      </c>
      <c r="B774" s="12" t="s">
        <v>3346</v>
      </c>
      <c r="C774" t="s">
        <v>300</v>
      </c>
      <c r="D774" s="12" t="s">
        <v>178</v>
      </c>
      <c r="E774">
        <v>26</v>
      </c>
      <c r="F774">
        <v>1</v>
      </c>
      <c r="G774">
        <v>0</v>
      </c>
      <c r="H774">
        <v>-17</v>
      </c>
      <c r="I774">
        <v>6</v>
      </c>
      <c r="J774">
        <v>3</v>
      </c>
      <c r="K774">
        <v>0</v>
      </c>
      <c r="L774">
        <v>0</v>
      </c>
      <c r="M774" s="13">
        <f t="shared" si="48"/>
        <v>0</v>
      </c>
      <c r="N774" s="14">
        <v>28.5</v>
      </c>
      <c r="O774" s="14">
        <v>32.700000000000003</v>
      </c>
      <c r="P774" s="14">
        <v>25.6</v>
      </c>
      <c r="Q774" s="21">
        <v>15.1833333333</v>
      </c>
      <c r="R774" s="21">
        <v>0.1166666667</v>
      </c>
      <c r="S774" s="21">
        <v>2.3333333333000001</v>
      </c>
      <c r="T774" s="21">
        <v>17.649999999999999</v>
      </c>
      <c r="W774" s="18" t="str">
        <f t="shared" si="49"/>
        <v xml:space="preserve"> </v>
      </c>
      <c r="Y774">
        <v>21</v>
      </c>
      <c r="Z774">
        <v>2</v>
      </c>
      <c r="AA774">
        <v>6</v>
      </c>
      <c r="AB774">
        <v>3</v>
      </c>
      <c r="AC774">
        <v>8</v>
      </c>
      <c r="AD774">
        <v>4</v>
      </c>
      <c r="AE774">
        <v>0</v>
      </c>
      <c r="AF774">
        <v>0</v>
      </c>
      <c r="AG774" s="13">
        <f t="shared" si="50"/>
        <v>0</v>
      </c>
      <c r="AH774" s="14">
        <v>28.2</v>
      </c>
      <c r="AI774" s="14">
        <v>32.6</v>
      </c>
      <c r="AJ774" s="14">
        <v>25.3</v>
      </c>
      <c r="AK774" s="21">
        <v>15.266666666700001</v>
      </c>
      <c r="AL774" s="21">
        <v>1.6666666699999999E-2</v>
      </c>
      <c r="AM774" s="21">
        <v>3</v>
      </c>
      <c r="AN774" s="21">
        <v>18.316666666700002</v>
      </c>
      <c r="AQ774" s="18" t="str">
        <f t="shared" si="51"/>
        <v xml:space="preserve"> </v>
      </c>
    </row>
    <row r="775" spans="1:44" x14ac:dyDescent="0.2">
      <c r="A775" s="12" t="s">
        <v>386</v>
      </c>
      <c r="B775" s="12" t="s">
        <v>3351</v>
      </c>
      <c r="C775" t="s">
        <v>199</v>
      </c>
      <c r="D775" s="12" t="s">
        <v>178</v>
      </c>
      <c r="E775">
        <v>41</v>
      </c>
      <c r="F775">
        <v>1</v>
      </c>
      <c r="G775">
        <v>6</v>
      </c>
      <c r="H775">
        <v>2</v>
      </c>
      <c r="I775">
        <v>6</v>
      </c>
      <c r="J775">
        <v>3</v>
      </c>
      <c r="K775">
        <v>0</v>
      </c>
      <c r="L775">
        <v>0</v>
      </c>
      <c r="M775" s="13">
        <f t="shared" si="48"/>
        <v>0</v>
      </c>
      <c r="N775" s="14">
        <v>28.5</v>
      </c>
      <c r="O775" s="14">
        <v>33.200000000000003</v>
      </c>
      <c r="P775" s="14">
        <v>25.4</v>
      </c>
      <c r="Q775" s="21">
        <v>18.066666666700002</v>
      </c>
      <c r="R775" s="21">
        <v>0.16666666669999999</v>
      </c>
      <c r="S775" s="21">
        <v>1.45</v>
      </c>
      <c r="T775" s="21">
        <v>19.7</v>
      </c>
      <c r="W775" s="18" t="str">
        <f t="shared" si="49"/>
        <v xml:space="preserve"> </v>
      </c>
      <c r="Y775">
        <v>40</v>
      </c>
      <c r="Z775">
        <v>0</v>
      </c>
      <c r="AA775">
        <v>6</v>
      </c>
      <c r="AB775">
        <v>7</v>
      </c>
      <c r="AC775">
        <v>20</v>
      </c>
      <c r="AD775">
        <v>10</v>
      </c>
      <c r="AE775">
        <v>0</v>
      </c>
      <c r="AF775">
        <v>0</v>
      </c>
      <c r="AG775" s="13">
        <f t="shared" si="50"/>
        <v>0</v>
      </c>
      <c r="AH775" s="14">
        <v>28.8</v>
      </c>
      <c r="AI775" s="14">
        <v>33.299999999999997</v>
      </c>
      <c r="AJ775" s="14">
        <v>25.8</v>
      </c>
      <c r="AK775" s="21">
        <v>16.933333333299998</v>
      </c>
      <c r="AL775" s="21">
        <v>0.38333333330000002</v>
      </c>
      <c r="AM775" s="21">
        <v>1.7666666666999999</v>
      </c>
      <c r="AN775" s="21">
        <v>19.100000000000001</v>
      </c>
      <c r="AQ775" s="18" t="str">
        <f t="shared" si="51"/>
        <v xml:space="preserve"> </v>
      </c>
    </row>
    <row r="776" spans="1:44" x14ac:dyDescent="0.2">
      <c r="A776" s="12" t="s">
        <v>819</v>
      </c>
      <c r="B776" s="12" t="s">
        <v>3355</v>
      </c>
      <c r="C776" t="s">
        <v>155</v>
      </c>
      <c r="D776" s="12" t="s">
        <v>170</v>
      </c>
      <c r="E776">
        <v>6</v>
      </c>
      <c r="F776">
        <v>0</v>
      </c>
      <c r="G776">
        <v>0</v>
      </c>
      <c r="H776">
        <v>-2</v>
      </c>
      <c r="I776">
        <v>2</v>
      </c>
      <c r="J776">
        <v>1</v>
      </c>
      <c r="K776">
        <v>32</v>
      </c>
      <c r="L776">
        <v>30</v>
      </c>
      <c r="M776" s="13">
        <f t="shared" si="48"/>
        <v>0.5161290322580645</v>
      </c>
      <c r="N776" s="14">
        <v>28.6</v>
      </c>
      <c r="O776" s="14">
        <v>33.200000000000003</v>
      </c>
      <c r="P776" s="14">
        <v>25.3</v>
      </c>
      <c r="Q776" s="21">
        <v>11.3166666667</v>
      </c>
      <c r="R776" s="21">
        <v>0.75</v>
      </c>
      <c r="S776" s="21">
        <v>0.8</v>
      </c>
      <c r="T776" s="21">
        <v>12.8833333333</v>
      </c>
      <c r="W776" s="18" t="str">
        <f t="shared" si="49"/>
        <v xml:space="preserve"> </v>
      </c>
      <c r="Y776">
        <v>7</v>
      </c>
      <c r="Z776">
        <v>0</v>
      </c>
      <c r="AA776">
        <v>1</v>
      </c>
      <c r="AB776">
        <v>0</v>
      </c>
      <c r="AC776">
        <v>2</v>
      </c>
      <c r="AD776">
        <v>1</v>
      </c>
      <c r="AE776">
        <v>31</v>
      </c>
      <c r="AF776">
        <v>44</v>
      </c>
      <c r="AG776" s="13">
        <f t="shared" si="50"/>
        <v>0.41333333333333333</v>
      </c>
      <c r="AH776" s="14">
        <v>27.9</v>
      </c>
      <c r="AI776" s="14">
        <v>32.5</v>
      </c>
      <c r="AJ776" s="14">
        <v>24.8</v>
      </c>
      <c r="AK776" s="21">
        <v>6.8666666667000005</v>
      </c>
      <c r="AL776" s="21">
        <v>0.30000000000000004</v>
      </c>
      <c r="AM776" s="21">
        <v>1.4333333333</v>
      </c>
      <c r="AN776" s="21">
        <v>8.6166666667000005</v>
      </c>
      <c r="AQ776" s="18" t="str">
        <f t="shared" si="51"/>
        <v xml:space="preserve"> </v>
      </c>
    </row>
    <row r="777" spans="1:44" x14ac:dyDescent="0.2">
      <c r="A777" s="12" t="s">
        <v>234</v>
      </c>
      <c r="B777" s="12" t="s">
        <v>3358</v>
      </c>
      <c r="C777" t="s">
        <v>162</v>
      </c>
      <c r="D777" s="12" t="s">
        <v>178</v>
      </c>
      <c r="E777">
        <v>41</v>
      </c>
      <c r="F777">
        <v>3</v>
      </c>
      <c r="G777">
        <v>19</v>
      </c>
      <c r="H777">
        <v>10</v>
      </c>
      <c r="I777">
        <v>14</v>
      </c>
      <c r="J777">
        <v>7</v>
      </c>
      <c r="K777">
        <v>0</v>
      </c>
      <c r="L777">
        <v>0</v>
      </c>
      <c r="M777" s="13">
        <f t="shared" si="48"/>
        <v>0</v>
      </c>
      <c r="N777" s="14">
        <v>28.3</v>
      </c>
      <c r="O777" s="14">
        <v>33.1</v>
      </c>
      <c r="P777" s="14">
        <v>25.1</v>
      </c>
      <c r="Q777" s="21">
        <v>17.4666666667</v>
      </c>
      <c r="R777" s="21">
        <v>2.9833333333000001</v>
      </c>
      <c r="S777" s="21">
        <v>0.30000000000000004</v>
      </c>
      <c r="T777" s="21">
        <v>20.766666666700001</v>
      </c>
      <c r="W777" s="18" t="str">
        <f t="shared" si="49"/>
        <v xml:space="preserve"> </v>
      </c>
      <c r="Y777">
        <v>41</v>
      </c>
      <c r="Z777">
        <v>7</v>
      </c>
      <c r="AA777">
        <v>15</v>
      </c>
      <c r="AB777">
        <v>-7</v>
      </c>
      <c r="AC777">
        <v>30</v>
      </c>
      <c r="AD777">
        <v>15</v>
      </c>
      <c r="AE777">
        <v>0</v>
      </c>
      <c r="AF777">
        <v>0</v>
      </c>
      <c r="AG777" s="13">
        <f t="shared" si="50"/>
        <v>0</v>
      </c>
      <c r="AH777" s="14">
        <v>28.2</v>
      </c>
      <c r="AI777" s="14">
        <v>32.5</v>
      </c>
      <c r="AJ777" s="14">
        <v>25.3</v>
      </c>
      <c r="AK777" s="21">
        <v>17.7</v>
      </c>
      <c r="AL777" s="21">
        <v>2.4</v>
      </c>
      <c r="AM777" s="21">
        <v>0.4</v>
      </c>
      <c r="AN777" s="21">
        <v>20.5</v>
      </c>
      <c r="AQ777" s="18" t="str">
        <f t="shared" si="51"/>
        <v xml:space="preserve"> </v>
      </c>
    </row>
    <row r="778" spans="1:44" x14ac:dyDescent="0.2">
      <c r="A778" s="12" t="s">
        <v>743</v>
      </c>
      <c r="B778" s="12" t="s">
        <v>3361</v>
      </c>
      <c r="C778" t="s">
        <v>300</v>
      </c>
      <c r="D778" s="12" t="s">
        <v>170</v>
      </c>
      <c r="E778">
        <v>18</v>
      </c>
      <c r="F778">
        <v>3</v>
      </c>
      <c r="G778">
        <v>3</v>
      </c>
      <c r="H778">
        <v>-6</v>
      </c>
      <c r="I778">
        <v>2</v>
      </c>
      <c r="J778">
        <v>1</v>
      </c>
      <c r="K778">
        <v>86</v>
      </c>
      <c r="L778">
        <v>108</v>
      </c>
      <c r="M778" s="13">
        <f t="shared" si="48"/>
        <v>0.44329896907216493</v>
      </c>
      <c r="N778" s="14">
        <v>27.8</v>
      </c>
      <c r="O778" s="14">
        <v>32.1</v>
      </c>
      <c r="P778" s="14">
        <v>24.9</v>
      </c>
      <c r="Q778" s="21">
        <v>12.833333333300001</v>
      </c>
      <c r="R778" s="21">
        <v>2.0833333333000001</v>
      </c>
      <c r="S778" s="21">
        <v>6.6666666700000002E-2</v>
      </c>
      <c r="T778" s="21">
        <v>15</v>
      </c>
      <c r="U778">
        <v>1</v>
      </c>
      <c r="V778">
        <v>0</v>
      </c>
      <c r="W778" s="18">
        <f t="shared" si="49"/>
        <v>0</v>
      </c>
      <c r="X778">
        <v>0</v>
      </c>
      <c r="Y778">
        <v>19</v>
      </c>
      <c r="Z778">
        <v>4</v>
      </c>
      <c r="AA778">
        <v>8</v>
      </c>
      <c r="AB778">
        <v>5</v>
      </c>
      <c r="AC778">
        <v>6</v>
      </c>
      <c r="AD778">
        <v>3</v>
      </c>
      <c r="AE778">
        <v>79</v>
      </c>
      <c r="AF778">
        <v>101</v>
      </c>
      <c r="AG778" s="13">
        <f t="shared" si="50"/>
        <v>0.43888888888888888</v>
      </c>
      <c r="AH778" s="14">
        <v>27.6</v>
      </c>
      <c r="AI778" s="14">
        <v>32.299999999999997</v>
      </c>
      <c r="AJ778" s="14">
        <v>24.3</v>
      </c>
      <c r="AK778" s="21">
        <v>12.9666666667</v>
      </c>
      <c r="AL778" s="21">
        <v>2.3833333333</v>
      </c>
      <c r="AM778" s="21">
        <v>0</v>
      </c>
      <c r="AN778" s="21">
        <v>15.3666666667</v>
      </c>
      <c r="AO778">
        <v>2</v>
      </c>
      <c r="AP778">
        <v>1</v>
      </c>
      <c r="AQ778" s="18">
        <f t="shared" si="51"/>
        <v>0.5</v>
      </c>
      <c r="AR778">
        <v>0</v>
      </c>
    </row>
    <row r="779" spans="1:44" x14ac:dyDescent="0.2">
      <c r="A779" s="12" t="s">
        <v>599</v>
      </c>
      <c r="B779" s="12" t="s">
        <v>3365</v>
      </c>
      <c r="C779" t="s">
        <v>610</v>
      </c>
      <c r="D779" s="12" t="s">
        <v>178</v>
      </c>
      <c r="E779">
        <v>30</v>
      </c>
      <c r="F779">
        <v>1</v>
      </c>
      <c r="G779">
        <v>5</v>
      </c>
      <c r="H779">
        <v>9</v>
      </c>
      <c r="I779">
        <v>17</v>
      </c>
      <c r="J779">
        <v>7</v>
      </c>
      <c r="K779">
        <v>0</v>
      </c>
      <c r="L779">
        <v>0</v>
      </c>
      <c r="M779" s="13">
        <f t="shared" si="48"/>
        <v>0</v>
      </c>
      <c r="N779" s="14">
        <v>28.7</v>
      </c>
      <c r="O779" s="14">
        <v>33.1</v>
      </c>
      <c r="P779" s="14">
        <v>25.8</v>
      </c>
      <c r="Q779" s="21">
        <v>16.516666666700001</v>
      </c>
      <c r="R779" s="21">
        <v>0.1</v>
      </c>
      <c r="S779" s="21">
        <v>2.4500000000000002</v>
      </c>
      <c r="T779" s="21">
        <v>19.083333333300001</v>
      </c>
      <c r="W779" s="18" t="str">
        <f t="shared" si="49"/>
        <v xml:space="preserve"> </v>
      </c>
      <c r="Y779">
        <v>31</v>
      </c>
      <c r="Z779">
        <v>2</v>
      </c>
      <c r="AA779">
        <v>3</v>
      </c>
      <c r="AB779">
        <v>-5</v>
      </c>
      <c r="AC779">
        <v>18</v>
      </c>
      <c r="AD779">
        <v>9</v>
      </c>
      <c r="AE779">
        <v>0</v>
      </c>
      <c r="AF779">
        <v>0</v>
      </c>
      <c r="AG779" s="13">
        <f t="shared" si="50"/>
        <v>0</v>
      </c>
      <c r="AH779" s="14">
        <v>28.5</v>
      </c>
      <c r="AI779" s="14">
        <v>33</v>
      </c>
      <c r="AJ779" s="14">
        <v>25.5</v>
      </c>
      <c r="AK779" s="21">
        <v>17.516666666700001</v>
      </c>
      <c r="AL779" s="21">
        <v>8.3333333300000006E-2</v>
      </c>
      <c r="AM779" s="21">
        <v>1.6</v>
      </c>
      <c r="AN779" s="21">
        <v>19.233333333299999</v>
      </c>
      <c r="AQ779" s="18" t="str">
        <f t="shared" si="51"/>
        <v xml:space="preserve"> </v>
      </c>
    </row>
    <row r="780" spans="1:44" x14ac:dyDescent="0.2">
      <c r="A780" s="12" t="s">
        <v>234</v>
      </c>
      <c r="B780" s="12" t="s">
        <v>3365</v>
      </c>
      <c r="C780" t="s">
        <v>169</v>
      </c>
      <c r="D780" s="12" t="s">
        <v>178</v>
      </c>
      <c r="E780">
        <v>31</v>
      </c>
      <c r="F780">
        <v>0</v>
      </c>
      <c r="G780">
        <v>4</v>
      </c>
      <c r="H780">
        <v>2</v>
      </c>
      <c r="I780">
        <v>35</v>
      </c>
      <c r="J780">
        <v>13</v>
      </c>
      <c r="K780">
        <v>0</v>
      </c>
      <c r="L780">
        <v>0</v>
      </c>
      <c r="M780" s="13">
        <f t="shared" si="48"/>
        <v>0</v>
      </c>
      <c r="N780" s="14">
        <v>28.8</v>
      </c>
      <c r="O780" s="14">
        <v>33.200000000000003</v>
      </c>
      <c r="P780" s="14">
        <v>25.8</v>
      </c>
      <c r="Q780" s="21">
        <v>15.2166666667</v>
      </c>
      <c r="R780" s="21">
        <v>1.6666666699999999E-2</v>
      </c>
      <c r="S780" s="21">
        <v>3.1833333333000002</v>
      </c>
      <c r="T780" s="21">
        <v>18.433333333299998</v>
      </c>
      <c r="W780" s="18" t="str">
        <f t="shared" si="49"/>
        <v xml:space="preserve"> </v>
      </c>
      <c r="Y780">
        <v>38</v>
      </c>
      <c r="Z780">
        <v>2</v>
      </c>
      <c r="AA780">
        <v>7</v>
      </c>
      <c r="AB780">
        <v>9</v>
      </c>
      <c r="AC780">
        <v>66</v>
      </c>
      <c r="AD780">
        <v>23</v>
      </c>
      <c r="AE780">
        <v>0</v>
      </c>
      <c r="AF780">
        <v>0</v>
      </c>
      <c r="AG780" s="13">
        <f t="shared" si="50"/>
        <v>0</v>
      </c>
      <c r="AH780" s="14">
        <v>28.7</v>
      </c>
      <c r="AI780" s="14">
        <v>32.799999999999997</v>
      </c>
      <c r="AJ780" s="14">
        <v>26</v>
      </c>
      <c r="AK780" s="21">
        <v>15.8</v>
      </c>
      <c r="AL780" s="21">
        <v>1.6666666699999999E-2</v>
      </c>
      <c r="AM780" s="21">
        <v>2.9666666667000001</v>
      </c>
      <c r="AN780" s="21">
        <v>18.7833333333</v>
      </c>
      <c r="AQ780" s="18" t="str">
        <f t="shared" si="51"/>
        <v xml:space="preserve"> </v>
      </c>
    </row>
    <row r="781" spans="1:44" x14ac:dyDescent="0.2">
      <c r="A781" s="12" t="s">
        <v>3370</v>
      </c>
      <c r="B781" s="12" t="s">
        <v>3371</v>
      </c>
      <c r="C781" t="s">
        <v>367</v>
      </c>
      <c r="D781" s="12" t="s">
        <v>178</v>
      </c>
      <c r="E781">
        <v>41</v>
      </c>
      <c r="F781">
        <v>2</v>
      </c>
      <c r="G781">
        <v>20</v>
      </c>
      <c r="H781">
        <v>1</v>
      </c>
      <c r="I781">
        <v>34</v>
      </c>
      <c r="J781">
        <v>17</v>
      </c>
      <c r="K781">
        <v>0</v>
      </c>
      <c r="L781">
        <v>0</v>
      </c>
      <c r="M781" s="13">
        <f t="shared" si="48"/>
        <v>0</v>
      </c>
      <c r="N781" s="14">
        <v>28.8</v>
      </c>
      <c r="O781" s="14">
        <v>33.299999999999997</v>
      </c>
      <c r="P781" s="14">
        <v>25.8</v>
      </c>
      <c r="Q781" s="21">
        <v>19.75</v>
      </c>
      <c r="R781" s="21">
        <v>4.6500000000000004</v>
      </c>
      <c r="S781" s="21">
        <v>0.4833333333</v>
      </c>
      <c r="T781" s="21">
        <v>24.883333333300001</v>
      </c>
      <c r="W781" s="18" t="str">
        <f t="shared" si="49"/>
        <v xml:space="preserve"> </v>
      </c>
      <c r="Y781">
        <v>41</v>
      </c>
      <c r="Z781">
        <v>8</v>
      </c>
      <c r="AA781">
        <v>23</v>
      </c>
      <c r="AB781">
        <v>-5</v>
      </c>
      <c r="AC781">
        <v>47</v>
      </c>
      <c r="AD781">
        <v>22</v>
      </c>
      <c r="AE781">
        <v>0</v>
      </c>
      <c r="AF781">
        <v>0</v>
      </c>
      <c r="AG781" s="13">
        <f t="shared" si="50"/>
        <v>0</v>
      </c>
      <c r="AH781" s="14">
        <v>28.8</v>
      </c>
      <c r="AI781" s="14">
        <v>33.1</v>
      </c>
      <c r="AJ781" s="14">
        <v>25.9</v>
      </c>
      <c r="AK781" s="21">
        <v>18.8</v>
      </c>
      <c r="AL781" s="21">
        <v>4.6666666667000003</v>
      </c>
      <c r="AM781" s="21">
        <v>0.85</v>
      </c>
      <c r="AN781" s="21">
        <v>24.333333333300001</v>
      </c>
      <c r="AQ781" s="18" t="str">
        <f t="shared" si="51"/>
        <v xml:space="preserve"> </v>
      </c>
    </row>
    <row r="782" spans="1:44" x14ac:dyDescent="0.2">
      <c r="A782" s="12" t="s">
        <v>1178</v>
      </c>
      <c r="B782" s="12" t="s">
        <v>3375</v>
      </c>
      <c r="C782" t="s">
        <v>139</v>
      </c>
      <c r="D782" s="12" t="s">
        <v>178</v>
      </c>
      <c r="E782">
        <v>14</v>
      </c>
      <c r="F782">
        <v>0</v>
      </c>
      <c r="G782">
        <v>1</v>
      </c>
      <c r="H782">
        <v>-3</v>
      </c>
      <c r="I782">
        <v>8</v>
      </c>
      <c r="J782">
        <v>4</v>
      </c>
      <c r="K782">
        <v>0</v>
      </c>
      <c r="L782">
        <v>0</v>
      </c>
      <c r="M782" s="13">
        <f t="shared" si="48"/>
        <v>0</v>
      </c>
      <c r="N782" s="14">
        <v>28.6</v>
      </c>
      <c r="O782" s="14">
        <v>33.200000000000003</v>
      </c>
      <c r="P782" s="14">
        <v>25.4</v>
      </c>
      <c r="Q782" s="21">
        <v>16.75</v>
      </c>
      <c r="R782" s="21">
        <v>0.8</v>
      </c>
      <c r="S782" s="21">
        <v>2</v>
      </c>
      <c r="T782" s="21">
        <v>19.566666666700002</v>
      </c>
      <c r="W782" s="18" t="str">
        <f t="shared" si="49"/>
        <v xml:space="preserve"> </v>
      </c>
      <c r="Y782">
        <v>11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 s="13">
        <f t="shared" si="50"/>
        <v>0</v>
      </c>
      <c r="AH782" s="14">
        <v>28.6</v>
      </c>
      <c r="AI782" s="14">
        <v>33.1</v>
      </c>
      <c r="AJ782" s="14">
        <v>25.6</v>
      </c>
      <c r="AK782" s="21">
        <v>14.233333333299999</v>
      </c>
      <c r="AL782" s="21">
        <v>0.36666666670000003</v>
      </c>
      <c r="AM782" s="21">
        <v>1.6666666667000001</v>
      </c>
      <c r="AN782" s="21">
        <v>16.2833333333</v>
      </c>
      <c r="AQ782" s="18" t="str">
        <f t="shared" si="51"/>
        <v xml:space="preserve"> </v>
      </c>
    </row>
    <row r="783" spans="1:44" x14ac:dyDescent="0.2">
      <c r="A783" s="12" t="s">
        <v>678</v>
      </c>
      <c r="B783" s="12" t="s">
        <v>3379</v>
      </c>
      <c r="C783" t="s">
        <v>460</v>
      </c>
      <c r="D783" s="12" t="s">
        <v>178</v>
      </c>
      <c r="E783">
        <v>7</v>
      </c>
      <c r="F783">
        <v>1</v>
      </c>
      <c r="G783">
        <v>0</v>
      </c>
      <c r="H783">
        <v>2</v>
      </c>
      <c r="I783">
        <v>11</v>
      </c>
      <c r="J783">
        <v>4</v>
      </c>
      <c r="K783">
        <v>0</v>
      </c>
      <c r="L783">
        <v>0</v>
      </c>
      <c r="M783" s="13">
        <f t="shared" si="48"/>
        <v>0</v>
      </c>
      <c r="N783" s="14">
        <v>28.1</v>
      </c>
      <c r="O783" s="14">
        <v>32.9</v>
      </c>
      <c r="P783" s="14">
        <v>24.4</v>
      </c>
      <c r="Q783" s="21">
        <v>13.6</v>
      </c>
      <c r="R783" s="21">
        <v>0</v>
      </c>
      <c r="S783" s="21">
        <v>1.2333333333000001</v>
      </c>
      <c r="T783" s="21">
        <v>14.85</v>
      </c>
      <c r="W783" s="18" t="str">
        <f t="shared" si="49"/>
        <v xml:space="preserve"> </v>
      </c>
      <c r="Y783">
        <v>11</v>
      </c>
      <c r="Z783">
        <v>1</v>
      </c>
      <c r="AA783">
        <v>1</v>
      </c>
      <c r="AB783">
        <v>-2</v>
      </c>
      <c r="AC783">
        <v>4</v>
      </c>
      <c r="AD783">
        <v>2</v>
      </c>
      <c r="AE783">
        <v>0</v>
      </c>
      <c r="AF783">
        <v>0</v>
      </c>
      <c r="AG783" s="13">
        <f t="shared" si="50"/>
        <v>0</v>
      </c>
      <c r="AH783" s="14">
        <v>28.1</v>
      </c>
      <c r="AI783" s="14">
        <v>32.700000000000003</v>
      </c>
      <c r="AJ783" s="14">
        <v>25</v>
      </c>
      <c r="AK783" s="21">
        <v>12.8</v>
      </c>
      <c r="AL783" s="21">
        <v>1.6666666699999999E-2</v>
      </c>
      <c r="AM783" s="21">
        <v>2.1166666667</v>
      </c>
      <c r="AN783" s="21">
        <v>14.95</v>
      </c>
      <c r="AQ783" s="18" t="str">
        <f t="shared" si="51"/>
        <v xml:space="preserve"> </v>
      </c>
    </row>
    <row r="784" spans="1:44" x14ac:dyDescent="0.2">
      <c r="A784" s="12" t="s">
        <v>1376</v>
      </c>
      <c r="B784" s="12" t="s">
        <v>3382</v>
      </c>
      <c r="C784" t="s">
        <v>300</v>
      </c>
      <c r="D784" s="12" t="s">
        <v>170</v>
      </c>
      <c r="E784">
        <v>6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2</v>
      </c>
      <c r="L784">
        <v>4</v>
      </c>
      <c r="M784" s="13">
        <f t="shared" si="48"/>
        <v>0.33333333333333331</v>
      </c>
      <c r="N784" s="14">
        <v>26.2</v>
      </c>
      <c r="O784" s="14">
        <v>32.4</v>
      </c>
      <c r="P784" s="14">
        <v>22</v>
      </c>
      <c r="Q784" s="21">
        <v>8.4666666667000001</v>
      </c>
      <c r="R784" s="21">
        <v>0.5</v>
      </c>
      <c r="S784" s="21">
        <v>0.2</v>
      </c>
      <c r="T784" s="21">
        <v>9.1833333333000002</v>
      </c>
      <c r="U784">
        <v>0</v>
      </c>
      <c r="V784">
        <v>0</v>
      </c>
      <c r="W784" s="18" t="str">
        <f t="shared" si="49"/>
        <v xml:space="preserve"> </v>
      </c>
      <c r="X784">
        <v>0</v>
      </c>
      <c r="Y784">
        <v>5</v>
      </c>
      <c r="Z784">
        <v>0</v>
      </c>
      <c r="AA784">
        <v>0</v>
      </c>
      <c r="AB784">
        <v>-1</v>
      </c>
      <c r="AC784">
        <v>6</v>
      </c>
      <c r="AD784">
        <v>3</v>
      </c>
      <c r="AE784">
        <v>2</v>
      </c>
      <c r="AF784">
        <v>3</v>
      </c>
      <c r="AG784" s="13">
        <f t="shared" si="50"/>
        <v>0.4</v>
      </c>
      <c r="AH784" s="14">
        <v>27.7</v>
      </c>
      <c r="AI784" s="14">
        <v>33.200000000000003</v>
      </c>
      <c r="AJ784" s="14">
        <v>24</v>
      </c>
      <c r="AK784" s="21">
        <v>8.0166666667000008</v>
      </c>
      <c r="AL784" s="21">
        <v>0</v>
      </c>
      <c r="AM784" s="21">
        <v>0</v>
      </c>
      <c r="AN784" s="21">
        <v>8.0333333332999999</v>
      </c>
      <c r="AO784">
        <v>1</v>
      </c>
      <c r="AP784">
        <v>0</v>
      </c>
      <c r="AQ784" s="18">
        <f t="shared" si="51"/>
        <v>0</v>
      </c>
      <c r="AR784">
        <v>0</v>
      </c>
    </row>
    <row r="785" spans="1:44" x14ac:dyDescent="0.2">
      <c r="A785" s="12" t="s">
        <v>2454</v>
      </c>
      <c r="B785" s="12" t="s">
        <v>3386</v>
      </c>
      <c r="C785" t="s">
        <v>271</v>
      </c>
      <c r="D785" s="12" t="s">
        <v>178</v>
      </c>
      <c r="E785">
        <v>21</v>
      </c>
      <c r="F785">
        <v>1</v>
      </c>
      <c r="G785">
        <v>5</v>
      </c>
      <c r="H785">
        <v>5</v>
      </c>
      <c r="I785">
        <v>8</v>
      </c>
      <c r="J785">
        <v>4</v>
      </c>
      <c r="K785">
        <v>0</v>
      </c>
      <c r="L785">
        <v>0</v>
      </c>
      <c r="M785" s="13">
        <f t="shared" si="48"/>
        <v>0</v>
      </c>
      <c r="N785" s="14">
        <v>28.2</v>
      </c>
      <c r="O785" s="14">
        <v>33.299999999999997</v>
      </c>
      <c r="P785" s="14">
        <v>24.7</v>
      </c>
      <c r="Q785" s="21">
        <v>15.1833333333</v>
      </c>
      <c r="R785" s="21">
        <v>0.1333333333</v>
      </c>
      <c r="S785" s="21">
        <v>1.6666666667000001</v>
      </c>
      <c r="T785" s="21">
        <v>17</v>
      </c>
      <c r="W785" s="18" t="str">
        <f t="shared" si="49"/>
        <v xml:space="preserve"> </v>
      </c>
      <c r="Y785">
        <v>22</v>
      </c>
      <c r="Z785">
        <v>0</v>
      </c>
      <c r="AA785">
        <v>2</v>
      </c>
      <c r="AB785">
        <v>-2</v>
      </c>
      <c r="AC785">
        <v>8</v>
      </c>
      <c r="AD785">
        <v>4</v>
      </c>
      <c r="AE785">
        <v>0</v>
      </c>
      <c r="AF785">
        <v>0</v>
      </c>
      <c r="AG785" s="13">
        <f t="shared" si="50"/>
        <v>0</v>
      </c>
      <c r="AH785" s="14">
        <v>28.2</v>
      </c>
      <c r="AI785" s="14">
        <v>32.700000000000003</v>
      </c>
      <c r="AJ785" s="14">
        <v>25.2</v>
      </c>
      <c r="AK785" s="21">
        <v>13.8166666667</v>
      </c>
      <c r="AL785" s="21">
        <v>0.05</v>
      </c>
      <c r="AM785" s="21">
        <v>0.75</v>
      </c>
      <c r="AN785" s="21">
        <v>14.6166666667</v>
      </c>
      <c r="AQ785" s="18" t="str">
        <f t="shared" si="51"/>
        <v xml:space="preserve"> </v>
      </c>
    </row>
    <row r="786" spans="1:44" x14ac:dyDescent="0.2">
      <c r="A786" s="12" t="s">
        <v>743</v>
      </c>
      <c r="B786" s="12" t="s">
        <v>3389</v>
      </c>
      <c r="C786" t="s">
        <v>305</v>
      </c>
      <c r="D786" s="12" t="s">
        <v>178</v>
      </c>
      <c r="E786">
        <v>41</v>
      </c>
      <c r="F786">
        <v>7</v>
      </c>
      <c r="G786">
        <v>16</v>
      </c>
      <c r="H786">
        <v>11</v>
      </c>
      <c r="I786">
        <v>22</v>
      </c>
      <c r="J786">
        <v>11</v>
      </c>
      <c r="K786">
        <v>0</v>
      </c>
      <c r="L786">
        <v>0</v>
      </c>
      <c r="M786" s="13">
        <f t="shared" si="48"/>
        <v>0</v>
      </c>
      <c r="N786" s="14">
        <v>29.3</v>
      </c>
      <c r="O786" s="14">
        <v>33.5</v>
      </c>
      <c r="P786" s="14">
        <v>26.5</v>
      </c>
      <c r="Q786" s="21">
        <v>23.183333333299998</v>
      </c>
      <c r="R786" s="21">
        <v>3.8166666666999998</v>
      </c>
      <c r="S786" s="21">
        <v>2</v>
      </c>
      <c r="T786" s="21">
        <v>29.016666666700001</v>
      </c>
      <c r="W786" s="18" t="str">
        <f t="shared" si="49"/>
        <v xml:space="preserve"> </v>
      </c>
      <c r="Y786">
        <v>41</v>
      </c>
      <c r="Z786">
        <v>1</v>
      </c>
      <c r="AA786">
        <v>19</v>
      </c>
      <c r="AB786">
        <v>4</v>
      </c>
      <c r="AC786">
        <v>12</v>
      </c>
      <c r="AD786">
        <v>6</v>
      </c>
      <c r="AE786">
        <v>1</v>
      </c>
      <c r="AF786">
        <v>0</v>
      </c>
      <c r="AG786" s="13">
        <f t="shared" si="50"/>
        <v>1</v>
      </c>
      <c r="AH786" s="14">
        <v>29.2</v>
      </c>
      <c r="AI786" s="14">
        <v>33.4</v>
      </c>
      <c r="AJ786" s="14">
        <v>26.5</v>
      </c>
      <c r="AK786" s="21">
        <v>23.4</v>
      </c>
      <c r="AL786" s="21">
        <v>3.6666666667000003</v>
      </c>
      <c r="AM786" s="21">
        <v>2.7166666667000001</v>
      </c>
      <c r="AN786" s="21">
        <v>29.7833333333</v>
      </c>
      <c r="AQ786" s="18" t="str">
        <f t="shared" si="51"/>
        <v xml:space="preserve"> </v>
      </c>
    </row>
    <row r="787" spans="1:44" x14ac:dyDescent="0.2">
      <c r="A787" s="12" t="s">
        <v>510</v>
      </c>
      <c r="B787" s="12" t="s">
        <v>3393</v>
      </c>
      <c r="C787" t="s">
        <v>147</v>
      </c>
      <c r="D787" s="12" t="s">
        <v>170</v>
      </c>
      <c r="E787">
        <v>40</v>
      </c>
      <c r="F787">
        <v>8</v>
      </c>
      <c r="G787">
        <v>10</v>
      </c>
      <c r="H787">
        <v>-3</v>
      </c>
      <c r="I787">
        <v>2</v>
      </c>
      <c r="J787">
        <v>1</v>
      </c>
      <c r="K787">
        <v>263</v>
      </c>
      <c r="L787">
        <v>279</v>
      </c>
      <c r="M787" s="13">
        <f t="shared" si="48"/>
        <v>0.48523985239852396</v>
      </c>
      <c r="N787" s="14">
        <v>28.3</v>
      </c>
      <c r="O787" s="14">
        <v>32.299999999999997</v>
      </c>
      <c r="P787" s="14">
        <v>25.6</v>
      </c>
      <c r="Q787" s="21">
        <v>12.65</v>
      </c>
      <c r="R787" s="21">
        <v>1.1000000000000001</v>
      </c>
      <c r="S787" s="21">
        <v>1.9333333333</v>
      </c>
      <c r="T787" s="21">
        <v>15.7</v>
      </c>
      <c r="U787">
        <v>0</v>
      </c>
      <c r="V787">
        <v>0</v>
      </c>
      <c r="W787" s="18" t="str">
        <f t="shared" si="49"/>
        <v xml:space="preserve"> </v>
      </c>
      <c r="X787">
        <v>0</v>
      </c>
      <c r="Y787">
        <v>41</v>
      </c>
      <c r="Z787">
        <v>5</v>
      </c>
      <c r="AA787">
        <v>3</v>
      </c>
      <c r="AB787">
        <v>-6</v>
      </c>
      <c r="AC787">
        <v>10</v>
      </c>
      <c r="AD787">
        <v>5</v>
      </c>
      <c r="AE787">
        <v>286</v>
      </c>
      <c r="AF787">
        <v>322</v>
      </c>
      <c r="AG787" s="13">
        <f t="shared" si="50"/>
        <v>0.47039473684210525</v>
      </c>
      <c r="AH787" s="14">
        <v>27.4</v>
      </c>
      <c r="AI787" s="14">
        <v>31.4</v>
      </c>
      <c r="AJ787" s="14">
        <v>24.6</v>
      </c>
      <c r="AK787" s="21">
        <v>12.083333333300001</v>
      </c>
      <c r="AL787" s="21">
        <v>1.0666666667</v>
      </c>
      <c r="AM787" s="21">
        <v>2.6666666667000003</v>
      </c>
      <c r="AN787" s="21">
        <v>15.833333333300001</v>
      </c>
      <c r="AO787">
        <v>2</v>
      </c>
      <c r="AP787">
        <v>2</v>
      </c>
      <c r="AQ787" s="18">
        <f t="shared" si="51"/>
        <v>1</v>
      </c>
      <c r="AR787">
        <v>2</v>
      </c>
    </row>
    <row r="788" spans="1:44" x14ac:dyDescent="0.2">
      <c r="A788" s="12" t="s">
        <v>380</v>
      </c>
      <c r="B788" s="12" t="s">
        <v>3393</v>
      </c>
      <c r="C788" t="s">
        <v>382</v>
      </c>
      <c r="D788" s="12" t="s">
        <v>140</v>
      </c>
      <c r="E788">
        <v>9</v>
      </c>
      <c r="F788">
        <v>0</v>
      </c>
      <c r="G788">
        <v>1</v>
      </c>
      <c r="H788">
        <v>-1</v>
      </c>
      <c r="I788">
        <v>7</v>
      </c>
      <c r="J788">
        <v>2</v>
      </c>
      <c r="K788">
        <v>26</v>
      </c>
      <c r="L788">
        <v>20</v>
      </c>
      <c r="M788" s="13">
        <f t="shared" si="48"/>
        <v>0.56521739130434778</v>
      </c>
      <c r="N788" s="14">
        <v>26.5</v>
      </c>
      <c r="O788" s="14">
        <v>32.200000000000003</v>
      </c>
      <c r="P788" s="14">
        <v>22.7</v>
      </c>
      <c r="Q788" s="21">
        <v>7.2666666666999999</v>
      </c>
      <c r="R788" s="21">
        <v>0.15</v>
      </c>
      <c r="S788" s="21">
        <v>0.45</v>
      </c>
      <c r="T788" s="21">
        <v>7.8833333333000004</v>
      </c>
      <c r="W788" s="18" t="str">
        <f t="shared" si="49"/>
        <v xml:space="preserve"> </v>
      </c>
      <c r="Y788">
        <v>8</v>
      </c>
      <c r="Z788">
        <v>1</v>
      </c>
      <c r="AA788">
        <v>0</v>
      </c>
      <c r="AB788">
        <v>-3</v>
      </c>
      <c r="AC788">
        <v>2</v>
      </c>
      <c r="AD788">
        <v>1</v>
      </c>
      <c r="AE788">
        <v>11</v>
      </c>
      <c r="AF788">
        <v>16</v>
      </c>
      <c r="AG788" s="13">
        <f t="shared" si="50"/>
        <v>0.40740740740740738</v>
      </c>
      <c r="AH788" s="14">
        <v>26.8</v>
      </c>
      <c r="AI788" s="14">
        <v>31.9</v>
      </c>
      <c r="AJ788" s="14">
        <v>23.5</v>
      </c>
      <c r="AK788" s="21">
        <v>6.8666666667000005</v>
      </c>
      <c r="AL788" s="21">
        <v>0</v>
      </c>
      <c r="AM788" s="21">
        <v>0.30000000000000004</v>
      </c>
      <c r="AN788" s="21">
        <v>7.1833333333000002</v>
      </c>
      <c r="AQ788" s="18" t="str">
        <f t="shared" si="51"/>
        <v xml:space="preserve"> </v>
      </c>
    </row>
    <row r="789" spans="1:44" x14ac:dyDescent="0.2">
      <c r="A789" s="12" t="s">
        <v>791</v>
      </c>
      <c r="B789" s="12" t="s">
        <v>3399</v>
      </c>
      <c r="C789" t="s">
        <v>460</v>
      </c>
      <c r="D789" s="12" t="s">
        <v>148</v>
      </c>
      <c r="E789">
        <v>11</v>
      </c>
      <c r="F789">
        <v>2</v>
      </c>
      <c r="G789">
        <v>0</v>
      </c>
      <c r="H789">
        <v>0</v>
      </c>
      <c r="I789">
        <v>2</v>
      </c>
      <c r="J789">
        <v>1</v>
      </c>
      <c r="K789">
        <v>0</v>
      </c>
      <c r="L789">
        <v>0</v>
      </c>
      <c r="M789" s="13">
        <f t="shared" si="48"/>
        <v>0</v>
      </c>
      <c r="N789" s="14">
        <v>27.2</v>
      </c>
      <c r="O789" s="14">
        <v>32.5</v>
      </c>
      <c r="P789" s="14">
        <v>23.7</v>
      </c>
      <c r="Q789" s="21">
        <v>7.6833333333000002</v>
      </c>
      <c r="R789" s="21">
        <v>0</v>
      </c>
      <c r="S789" s="21">
        <v>0.75</v>
      </c>
      <c r="T789" s="21">
        <v>8.4333333333000002</v>
      </c>
      <c r="W789" s="18" t="str">
        <f t="shared" si="49"/>
        <v xml:space="preserve"> </v>
      </c>
      <c r="Y789">
        <v>15</v>
      </c>
      <c r="Z789">
        <v>1</v>
      </c>
      <c r="AA789">
        <v>0</v>
      </c>
      <c r="AB789">
        <v>-6</v>
      </c>
      <c r="AC789">
        <v>17</v>
      </c>
      <c r="AD789">
        <v>3</v>
      </c>
      <c r="AE789">
        <v>1</v>
      </c>
      <c r="AF789">
        <v>2</v>
      </c>
      <c r="AG789" s="13">
        <f t="shared" si="50"/>
        <v>0.33333333333333331</v>
      </c>
      <c r="AH789" s="14">
        <v>27</v>
      </c>
      <c r="AI789" s="14">
        <v>32.1</v>
      </c>
      <c r="AJ789" s="14">
        <v>23.6</v>
      </c>
      <c r="AK789" s="21">
        <v>7.4666666667000001</v>
      </c>
      <c r="AL789" s="21">
        <v>1.6666666699999999E-2</v>
      </c>
      <c r="AM789" s="21">
        <v>1.2833333332999999</v>
      </c>
      <c r="AN789" s="21">
        <v>8.7833333332999999</v>
      </c>
      <c r="AQ789" s="18" t="str">
        <f t="shared" si="51"/>
        <v xml:space="preserve"> </v>
      </c>
    </row>
    <row r="790" spans="1:44" x14ac:dyDescent="0.2">
      <c r="A790" s="12" t="s">
        <v>1363</v>
      </c>
      <c r="B790" s="12" t="s">
        <v>3403</v>
      </c>
      <c r="C790" s="12" t="s">
        <v>330</v>
      </c>
      <c r="D790" s="12" t="s">
        <v>170</v>
      </c>
      <c r="E790">
        <v>41</v>
      </c>
      <c r="F790">
        <v>4</v>
      </c>
      <c r="G790">
        <v>6</v>
      </c>
      <c r="H790">
        <v>-4</v>
      </c>
      <c r="I790">
        <v>15</v>
      </c>
      <c r="J790">
        <v>6</v>
      </c>
      <c r="K790">
        <v>51</v>
      </c>
      <c r="L790">
        <v>61</v>
      </c>
      <c r="M790" s="13">
        <f t="shared" si="48"/>
        <v>0.45535714285714285</v>
      </c>
      <c r="N790" s="14">
        <v>28.2</v>
      </c>
      <c r="O790" s="14">
        <v>32.5</v>
      </c>
      <c r="P790" s="14">
        <v>25.3</v>
      </c>
      <c r="Q790" s="21">
        <v>13.2166666667</v>
      </c>
      <c r="R790" s="21">
        <v>0.1</v>
      </c>
      <c r="S790" s="21">
        <v>2.4833333333000001</v>
      </c>
      <c r="T790" s="21">
        <v>15.8166666667</v>
      </c>
      <c r="W790" s="18" t="str">
        <f t="shared" si="49"/>
        <v xml:space="preserve"> </v>
      </c>
      <c r="Y790">
        <v>40</v>
      </c>
      <c r="Z790">
        <v>4</v>
      </c>
      <c r="AA790">
        <v>13</v>
      </c>
      <c r="AB790">
        <v>9</v>
      </c>
      <c r="AC790">
        <v>30</v>
      </c>
      <c r="AD790">
        <v>11</v>
      </c>
      <c r="AE790">
        <v>49</v>
      </c>
      <c r="AF790">
        <v>64</v>
      </c>
      <c r="AG790" s="13">
        <f t="shared" si="50"/>
        <v>0.4336283185840708</v>
      </c>
      <c r="AH790" s="14">
        <v>27.3</v>
      </c>
      <c r="AI790" s="14">
        <v>31.4</v>
      </c>
      <c r="AJ790" s="14">
        <v>24.6</v>
      </c>
      <c r="AK790" s="21">
        <v>13.333333333300001</v>
      </c>
      <c r="AL790" s="21">
        <v>0.16666666669999999</v>
      </c>
      <c r="AM790" s="21">
        <v>2.9666666667000001</v>
      </c>
      <c r="AN790" s="21">
        <v>16.5</v>
      </c>
      <c r="AQ790" s="18" t="str">
        <f t="shared" si="51"/>
        <v xml:space="preserve"> </v>
      </c>
    </row>
    <row r="791" spans="1:44" x14ac:dyDescent="0.2">
      <c r="A791" s="12" t="s">
        <v>3126</v>
      </c>
      <c r="B791" s="12" t="s">
        <v>3406</v>
      </c>
      <c r="C791" t="s">
        <v>139</v>
      </c>
      <c r="D791" s="12" t="s">
        <v>178</v>
      </c>
      <c r="E791">
        <v>33</v>
      </c>
      <c r="F791">
        <v>1</v>
      </c>
      <c r="G791">
        <v>3</v>
      </c>
      <c r="H791">
        <v>-6</v>
      </c>
      <c r="I791">
        <v>14</v>
      </c>
      <c r="J791">
        <v>7</v>
      </c>
      <c r="K791">
        <v>1</v>
      </c>
      <c r="L791">
        <v>0</v>
      </c>
      <c r="M791" s="13">
        <f t="shared" si="48"/>
        <v>1</v>
      </c>
      <c r="N791" s="14">
        <v>28.5</v>
      </c>
      <c r="O791" s="14">
        <v>33.1</v>
      </c>
      <c r="P791" s="14">
        <v>25.5</v>
      </c>
      <c r="Q791" s="21">
        <v>16.583333333300001</v>
      </c>
      <c r="R791" s="21">
        <v>3.3333333300000004E-2</v>
      </c>
      <c r="S791" s="21">
        <v>2.0166666666999999</v>
      </c>
      <c r="T791" s="21">
        <v>18.649999999999999</v>
      </c>
      <c r="W791" s="18" t="str">
        <f t="shared" si="49"/>
        <v xml:space="preserve"> </v>
      </c>
      <c r="Y791">
        <v>31</v>
      </c>
      <c r="Z791">
        <v>1</v>
      </c>
      <c r="AA791">
        <v>3</v>
      </c>
      <c r="AB791">
        <v>-15</v>
      </c>
      <c r="AC791">
        <v>20</v>
      </c>
      <c r="AD791">
        <v>10</v>
      </c>
      <c r="AE791">
        <v>0</v>
      </c>
      <c r="AF791">
        <v>0</v>
      </c>
      <c r="AG791" s="13">
        <f t="shared" si="50"/>
        <v>0</v>
      </c>
      <c r="AH791" s="14">
        <v>28.4</v>
      </c>
      <c r="AI791" s="14">
        <v>32.700000000000003</v>
      </c>
      <c r="AJ791" s="14">
        <v>25.6</v>
      </c>
      <c r="AK791" s="21">
        <v>16.766666666700001</v>
      </c>
      <c r="AL791" s="21">
        <v>8.3333333300000006E-2</v>
      </c>
      <c r="AM791" s="21">
        <v>2.4833333333000001</v>
      </c>
      <c r="AN791" s="21">
        <v>19.350000000000001</v>
      </c>
      <c r="AQ791" s="18" t="str">
        <f t="shared" si="51"/>
        <v xml:space="preserve"> </v>
      </c>
    </row>
    <row r="792" spans="1:44" x14ac:dyDescent="0.2">
      <c r="A792" s="12" t="s">
        <v>628</v>
      </c>
      <c r="B792" s="12" t="s">
        <v>3410</v>
      </c>
      <c r="C792" t="s">
        <v>177</v>
      </c>
      <c r="D792" s="12" t="s">
        <v>178</v>
      </c>
      <c r="E792">
        <v>31</v>
      </c>
      <c r="F792">
        <v>6</v>
      </c>
      <c r="G792">
        <v>5</v>
      </c>
      <c r="H792">
        <v>13</v>
      </c>
      <c r="I792">
        <v>2</v>
      </c>
      <c r="J792">
        <v>1</v>
      </c>
      <c r="K792">
        <v>0</v>
      </c>
      <c r="L792">
        <v>0</v>
      </c>
      <c r="M792" s="13">
        <f t="shared" si="48"/>
        <v>0</v>
      </c>
      <c r="N792" s="14">
        <v>29.5</v>
      </c>
      <c r="O792" s="14">
        <v>33.6</v>
      </c>
      <c r="P792" s="14">
        <v>26.7</v>
      </c>
      <c r="Q792" s="21">
        <v>17.483333333299999</v>
      </c>
      <c r="R792" s="21">
        <v>0.25</v>
      </c>
      <c r="S792" s="21">
        <v>2.6333333333</v>
      </c>
      <c r="T792" s="21">
        <v>20.383333333300001</v>
      </c>
      <c r="W792" s="18" t="str">
        <f t="shared" si="49"/>
        <v xml:space="preserve"> </v>
      </c>
      <c r="Y792">
        <v>33</v>
      </c>
      <c r="Z792">
        <v>0</v>
      </c>
      <c r="AA792">
        <v>6</v>
      </c>
      <c r="AB792">
        <v>-1</v>
      </c>
      <c r="AC792">
        <v>6</v>
      </c>
      <c r="AD792">
        <v>3</v>
      </c>
      <c r="AE792">
        <v>0</v>
      </c>
      <c r="AF792">
        <v>0</v>
      </c>
      <c r="AG792" s="13">
        <f t="shared" si="50"/>
        <v>0</v>
      </c>
      <c r="AH792" s="14">
        <v>29.1</v>
      </c>
      <c r="AI792" s="14">
        <v>33.4</v>
      </c>
      <c r="AJ792" s="14">
        <v>26.3</v>
      </c>
      <c r="AK792" s="21">
        <v>17.5333333333</v>
      </c>
      <c r="AL792" s="21">
        <v>0.15</v>
      </c>
      <c r="AM792" s="21">
        <v>3.35</v>
      </c>
      <c r="AN792" s="21">
        <v>21.05</v>
      </c>
      <c r="AQ792" s="18" t="str">
        <f t="shared" si="51"/>
        <v xml:space="preserve"> </v>
      </c>
    </row>
    <row r="793" spans="1:44" x14ac:dyDescent="0.2">
      <c r="A793" s="12" t="s">
        <v>556</v>
      </c>
      <c r="B793" s="12" t="s">
        <v>3415</v>
      </c>
      <c r="C793" t="s">
        <v>169</v>
      </c>
      <c r="D793" s="12" t="s">
        <v>123</v>
      </c>
      <c r="E793">
        <v>25</v>
      </c>
      <c r="F793">
        <v>2</v>
      </c>
      <c r="G793">
        <v>2</v>
      </c>
      <c r="H793">
        <v>-1</v>
      </c>
      <c r="I793">
        <v>17</v>
      </c>
      <c r="J793">
        <v>7</v>
      </c>
      <c r="K793">
        <v>1</v>
      </c>
      <c r="L793">
        <v>0</v>
      </c>
      <c r="M793" s="13">
        <f t="shared" si="48"/>
        <v>1</v>
      </c>
      <c r="N793" s="14">
        <v>27.7</v>
      </c>
      <c r="O793" s="14">
        <v>32.6</v>
      </c>
      <c r="P793" s="14">
        <v>24.3</v>
      </c>
      <c r="Q793" s="21">
        <v>9.1333333332999995</v>
      </c>
      <c r="R793" s="21">
        <v>0.15</v>
      </c>
      <c r="S793" s="21">
        <v>0</v>
      </c>
      <c r="T793" s="21">
        <v>9.3000000000000007</v>
      </c>
      <c r="W793" s="18" t="str">
        <f t="shared" si="49"/>
        <v xml:space="preserve"> </v>
      </c>
      <c r="Y793">
        <v>30</v>
      </c>
      <c r="Z793">
        <v>1</v>
      </c>
      <c r="AA793">
        <v>1</v>
      </c>
      <c r="AB793">
        <v>-5</v>
      </c>
      <c r="AC793">
        <v>4</v>
      </c>
      <c r="AD793">
        <v>2</v>
      </c>
      <c r="AE793">
        <v>2</v>
      </c>
      <c r="AF793">
        <v>0</v>
      </c>
      <c r="AG793" s="13">
        <f t="shared" si="50"/>
        <v>1</v>
      </c>
      <c r="AH793" s="14">
        <v>27.5</v>
      </c>
      <c r="AI793" s="14">
        <v>32.299999999999997</v>
      </c>
      <c r="AJ793" s="14">
        <v>24.3</v>
      </c>
      <c r="AK793" s="21">
        <v>7.95</v>
      </c>
      <c r="AL793" s="21">
        <v>0.1166666667</v>
      </c>
      <c r="AM793" s="21">
        <v>0</v>
      </c>
      <c r="AN793" s="21">
        <v>8.0833333333000006</v>
      </c>
      <c r="AQ793" s="18" t="str">
        <f t="shared" si="51"/>
        <v xml:space="preserve"> </v>
      </c>
    </row>
    <row r="794" spans="1:44" x14ac:dyDescent="0.2">
      <c r="A794" s="12" t="s">
        <v>823</v>
      </c>
      <c r="B794" s="12" t="s">
        <v>3419</v>
      </c>
      <c r="C794" t="s">
        <v>330</v>
      </c>
      <c r="D794" s="12" t="s">
        <v>156</v>
      </c>
      <c r="E794">
        <v>8</v>
      </c>
      <c r="F794">
        <v>1</v>
      </c>
      <c r="G794">
        <v>5</v>
      </c>
      <c r="H794">
        <v>3</v>
      </c>
      <c r="I794">
        <v>2</v>
      </c>
      <c r="J794">
        <v>1</v>
      </c>
      <c r="K794">
        <v>0</v>
      </c>
      <c r="L794">
        <v>2</v>
      </c>
      <c r="M794" s="13">
        <f t="shared" si="48"/>
        <v>0</v>
      </c>
      <c r="N794" s="14">
        <v>29.7</v>
      </c>
      <c r="O794" s="14">
        <v>33.4</v>
      </c>
      <c r="P794" s="14">
        <v>27.2</v>
      </c>
      <c r="Q794" s="21">
        <v>13.6166666667</v>
      </c>
      <c r="R794" s="21">
        <v>2.5499999999999998</v>
      </c>
      <c r="S794" s="21">
        <v>0.8</v>
      </c>
      <c r="T794" s="21">
        <v>16.983333333299999</v>
      </c>
      <c r="W794" s="18" t="str">
        <f t="shared" si="49"/>
        <v xml:space="preserve"> </v>
      </c>
      <c r="Y794">
        <v>8</v>
      </c>
      <c r="Z794">
        <v>3</v>
      </c>
      <c r="AA794">
        <v>2</v>
      </c>
      <c r="AB794">
        <v>4</v>
      </c>
      <c r="AC794">
        <v>2</v>
      </c>
      <c r="AD794">
        <v>1</v>
      </c>
      <c r="AE794">
        <v>1</v>
      </c>
      <c r="AF794">
        <v>0</v>
      </c>
      <c r="AG794" s="13">
        <f t="shared" si="50"/>
        <v>1</v>
      </c>
      <c r="AH794" s="14">
        <v>29.6</v>
      </c>
      <c r="AI794" s="14">
        <v>33.4</v>
      </c>
      <c r="AJ794" s="14">
        <v>27.1</v>
      </c>
      <c r="AK794" s="21">
        <v>13.666666666699999</v>
      </c>
      <c r="AL794" s="21">
        <v>3.0833333333000001</v>
      </c>
      <c r="AM794" s="21">
        <v>0.78333333329999999</v>
      </c>
      <c r="AN794" s="21">
        <v>17.55</v>
      </c>
      <c r="AQ794" s="18" t="str">
        <f t="shared" si="51"/>
        <v xml:space="preserve"> </v>
      </c>
    </row>
    <row r="795" spans="1:44" x14ac:dyDescent="0.2">
      <c r="A795" s="12" t="s">
        <v>336</v>
      </c>
      <c r="B795" s="12" t="s">
        <v>3423</v>
      </c>
      <c r="C795" t="s">
        <v>271</v>
      </c>
      <c r="D795" s="12" t="s">
        <v>178</v>
      </c>
      <c r="E795">
        <v>3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 s="13">
        <f t="shared" si="48"/>
        <v>0</v>
      </c>
      <c r="N795" s="14">
        <v>27</v>
      </c>
      <c r="O795" s="14">
        <v>32.799999999999997</v>
      </c>
      <c r="P795" s="14">
        <v>23.1</v>
      </c>
      <c r="Q795" s="21">
        <v>10.983333333299999</v>
      </c>
      <c r="R795" s="21">
        <v>2.65</v>
      </c>
      <c r="S795" s="21">
        <v>0.58333333330000003</v>
      </c>
      <c r="T795" s="21">
        <v>14.233333333299999</v>
      </c>
      <c r="W795" s="18" t="str">
        <f t="shared" si="49"/>
        <v xml:space="preserve"> </v>
      </c>
      <c r="Y795">
        <v>4</v>
      </c>
      <c r="Z795">
        <v>0</v>
      </c>
      <c r="AA795">
        <v>0</v>
      </c>
      <c r="AB795">
        <v>-1</v>
      </c>
      <c r="AC795">
        <v>0</v>
      </c>
      <c r="AD795">
        <v>0</v>
      </c>
      <c r="AE795">
        <v>0</v>
      </c>
      <c r="AF795">
        <v>0</v>
      </c>
      <c r="AG795" s="13">
        <f t="shared" si="50"/>
        <v>0</v>
      </c>
      <c r="AH795" s="14">
        <v>28.1</v>
      </c>
      <c r="AI795" s="14">
        <v>32.4</v>
      </c>
      <c r="AJ795" s="14">
        <v>25.2</v>
      </c>
      <c r="AK795" s="21">
        <v>10.199999999999999</v>
      </c>
      <c r="AL795" s="21">
        <v>2.2333333333000001</v>
      </c>
      <c r="AM795" s="21">
        <v>0.30000000000000004</v>
      </c>
      <c r="AN795" s="21">
        <v>12.766666666700001</v>
      </c>
      <c r="AQ795" s="18" t="str">
        <f t="shared" si="51"/>
        <v xml:space="preserve"> </v>
      </c>
    </row>
    <row r="796" spans="1:44" x14ac:dyDescent="0.2">
      <c r="A796" s="12" t="s">
        <v>3246</v>
      </c>
      <c r="B796" s="12" t="s">
        <v>3426</v>
      </c>
      <c r="C796" t="s">
        <v>265</v>
      </c>
      <c r="D796" s="12" t="s">
        <v>148</v>
      </c>
      <c r="E796">
        <v>32</v>
      </c>
      <c r="F796">
        <v>12</v>
      </c>
      <c r="G796">
        <v>12</v>
      </c>
      <c r="H796">
        <v>13</v>
      </c>
      <c r="I796">
        <v>12</v>
      </c>
      <c r="J796">
        <v>6</v>
      </c>
      <c r="K796">
        <v>0</v>
      </c>
      <c r="L796">
        <v>3</v>
      </c>
      <c r="M796" s="13">
        <f t="shared" si="48"/>
        <v>0</v>
      </c>
      <c r="N796" s="14">
        <v>28.6</v>
      </c>
      <c r="O796" s="14">
        <v>33</v>
      </c>
      <c r="P796" s="14">
        <v>25.6</v>
      </c>
      <c r="Q796" s="21">
        <v>12.45</v>
      </c>
      <c r="R796" s="21">
        <v>1.9500000000000002</v>
      </c>
      <c r="S796" s="21">
        <v>0.31666666669999999</v>
      </c>
      <c r="T796" s="21">
        <v>14.733333333299999</v>
      </c>
      <c r="U796">
        <v>4</v>
      </c>
      <c r="V796">
        <v>3</v>
      </c>
      <c r="W796" s="18">
        <f t="shared" si="49"/>
        <v>0.75</v>
      </c>
      <c r="X796">
        <v>1</v>
      </c>
      <c r="Y796">
        <v>32</v>
      </c>
      <c r="Z796">
        <v>9</v>
      </c>
      <c r="AA796">
        <v>10</v>
      </c>
      <c r="AB796">
        <v>7</v>
      </c>
      <c r="AC796">
        <v>4</v>
      </c>
      <c r="AD796">
        <v>2</v>
      </c>
      <c r="AE796">
        <v>2</v>
      </c>
      <c r="AF796">
        <v>1</v>
      </c>
      <c r="AG796" s="13">
        <f t="shared" si="50"/>
        <v>0.66666666666666663</v>
      </c>
      <c r="AH796" s="14">
        <v>28.9</v>
      </c>
      <c r="AI796" s="14">
        <v>33</v>
      </c>
      <c r="AJ796" s="14">
        <v>26.1</v>
      </c>
      <c r="AK796" s="21">
        <v>13.5333333333</v>
      </c>
      <c r="AL796" s="21">
        <v>1.4</v>
      </c>
      <c r="AM796" s="21">
        <v>0.65</v>
      </c>
      <c r="AN796" s="21">
        <v>15.6</v>
      </c>
      <c r="AO796">
        <v>1</v>
      </c>
      <c r="AP796">
        <v>0</v>
      </c>
      <c r="AQ796" s="18">
        <f t="shared" si="51"/>
        <v>0</v>
      </c>
      <c r="AR796">
        <v>0</v>
      </c>
    </row>
    <row r="797" spans="1:44" x14ac:dyDescent="0.2">
      <c r="A797" s="12" t="s">
        <v>1329</v>
      </c>
      <c r="B797" s="12" t="s">
        <v>3430</v>
      </c>
      <c r="C797" t="s">
        <v>122</v>
      </c>
      <c r="D797" s="12" t="s">
        <v>123</v>
      </c>
      <c r="E797">
        <v>37</v>
      </c>
      <c r="F797">
        <v>10</v>
      </c>
      <c r="G797">
        <v>8</v>
      </c>
      <c r="H797">
        <v>1</v>
      </c>
      <c r="I797">
        <v>10</v>
      </c>
      <c r="J797">
        <v>5</v>
      </c>
      <c r="K797">
        <v>17</v>
      </c>
      <c r="L797">
        <v>13</v>
      </c>
      <c r="M797" s="13">
        <f t="shared" si="48"/>
        <v>0.56666666666666665</v>
      </c>
      <c r="N797" s="14">
        <v>27.9</v>
      </c>
      <c r="O797" s="14">
        <v>32.200000000000003</v>
      </c>
      <c r="P797" s="14">
        <v>25.1</v>
      </c>
      <c r="Q797" s="21">
        <v>12.1333333333</v>
      </c>
      <c r="R797" s="21">
        <v>2.2999999999999998</v>
      </c>
      <c r="S797" s="21">
        <v>0</v>
      </c>
      <c r="T797" s="21">
        <v>14.45</v>
      </c>
      <c r="U797">
        <v>6</v>
      </c>
      <c r="V797">
        <v>2</v>
      </c>
      <c r="W797" s="18">
        <f t="shared" si="49"/>
        <v>0.33333333333333331</v>
      </c>
      <c r="X797">
        <v>2</v>
      </c>
      <c r="Y797">
        <v>36</v>
      </c>
      <c r="Z797">
        <v>9</v>
      </c>
      <c r="AA797">
        <v>12</v>
      </c>
      <c r="AB797">
        <v>11</v>
      </c>
      <c r="AC797">
        <v>20</v>
      </c>
      <c r="AD797">
        <v>10</v>
      </c>
      <c r="AE797">
        <v>9</v>
      </c>
      <c r="AF797">
        <v>13</v>
      </c>
      <c r="AG797" s="13">
        <f t="shared" si="50"/>
        <v>0.40909090909090912</v>
      </c>
      <c r="AH797" s="14">
        <v>27.6</v>
      </c>
      <c r="AI797" s="14">
        <v>31.9</v>
      </c>
      <c r="AJ797" s="14">
        <v>24.7</v>
      </c>
      <c r="AK797" s="21">
        <v>11.95</v>
      </c>
      <c r="AL797" s="21">
        <v>2.2666666666999999</v>
      </c>
      <c r="AM797" s="21">
        <v>0</v>
      </c>
      <c r="AN797" s="21">
        <v>14.233333333299999</v>
      </c>
      <c r="AO797">
        <v>3</v>
      </c>
      <c r="AP797">
        <v>1</v>
      </c>
      <c r="AQ797" s="18">
        <f t="shared" si="51"/>
        <v>0.33333333333333331</v>
      </c>
      <c r="AR797">
        <v>0</v>
      </c>
    </row>
    <row r="798" spans="1:44" x14ac:dyDescent="0.2">
      <c r="A798" s="12" t="s">
        <v>167</v>
      </c>
      <c r="B798" s="12" t="s">
        <v>3433</v>
      </c>
      <c r="C798" t="s">
        <v>300</v>
      </c>
      <c r="D798" s="12" t="s">
        <v>170</v>
      </c>
      <c r="E798">
        <v>29</v>
      </c>
      <c r="F798">
        <v>13</v>
      </c>
      <c r="G798">
        <v>21</v>
      </c>
      <c r="H798">
        <v>-4</v>
      </c>
      <c r="I798">
        <v>30</v>
      </c>
      <c r="J798">
        <v>11</v>
      </c>
      <c r="K798">
        <v>271</v>
      </c>
      <c r="L798">
        <v>271</v>
      </c>
      <c r="M798" s="13">
        <f t="shared" si="48"/>
        <v>0.5</v>
      </c>
      <c r="N798" s="14">
        <v>29.7</v>
      </c>
      <c r="O798" s="14">
        <v>34.799999999999997</v>
      </c>
      <c r="P798" s="14">
        <v>26.4</v>
      </c>
      <c r="Q798" s="21">
        <v>16.666666666699999</v>
      </c>
      <c r="R798" s="21">
        <v>4.5166666666999999</v>
      </c>
      <c r="S798" s="21">
        <v>8.3333333300000006E-2</v>
      </c>
      <c r="T798" s="21">
        <v>21.2833333333</v>
      </c>
      <c r="U798">
        <v>6</v>
      </c>
      <c r="V798">
        <v>1</v>
      </c>
      <c r="W798" s="18">
        <f t="shared" si="49"/>
        <v>0.16666666666666666</v>
      </c>
      <c r="X798">
        <v>0</v>
      </c>
      <c r="Y798">
        <v>30</v>
      </c>
      <c r="Z798">
        <v>11</v>
      </c>
      <c r="AA798">
        <v>21</v>
      </c>
      <c r="AB798">
        <v>-2</v>
      </c>
      <c r="AC798">
        <v>10</v>
      </c>
      <c r="AD798">
        <v>5</v>
      </c>
      <c r="AE798">
        <v>283</v>
      </c>
      <c r="AF798">
        <v>304</v>
      </c>
      <c r="AG798" s="13">
        <f t="shared" si="50"/>
        <v>0.48211243611584326</v>
      </c>
      <c r="AH798" s="14">
        <v>30</v>
      </c>
      <c r="AI798" s="14">
        <v>35.200000000000003</v>
      </c>
      <c r="AJ798" s="14">
        <v>26.6</v>
      </c>
      <c r="AK798" s="21">
        <v>17.266666666700001</v>
      </c>
      <c r="AL798" s="21">
        <v>3.65</v>
      </c>
      <c r="AM798" s="21">
        <v>0.2333333333</v>
      </c>
      <c r="AN798" s="21">
        <v>21.183333333299998</v>
      </c>
      <c r="AO798">
        <v>2</v>
      </c>
      <c r="AP798">
        <v>0</v>
      </c>
      <c r="AQ798" s="18">
        <f t="shared" si="51"/>
        <v>0</v>
      </c>
      <c r="AR798">
        <v>0</v>
      </c>
    </row>
    <row r="799" spans="1:44" x14ac:dyDescent="0.2">
      <c r="A799" s="12" t="s">
        <v>1190</v>
      </c>
      <c r="B799" s="12" t="s">
        <v>3436</v>
      </c>
      <c r="C799" t="s">
        <v>432</v>
      </c>
      <c r="D799" s="12" t="s">
        <v>229</v>
      </c>
      <c r="E799">
        <v>5</v>
      </c>
      <c r="F799">
        <v>1</v>
      </c>
      <c r="G799">
        <v>0</v>
      </c>
      <c r="H799">
        <v>0</v>
      </c>
      <c r="I799">
        <v>2</v>
      </c>
      <c r="J799">
        <v>1</v>
      </c>
      <c r="K799">
        <v>0</v>
      </c>
      <c r="L799">
        <v>0</v>
      </c>
      <c r="M799" s="13">
        <f t="shared" si="48"/>
        <v>0</v>
      </c>
      <c r="N799" s="14">
        <v>27.4</v>
      </c>
      <c r="O799" s="14">
        <v>32.5</v>
      </c>
      <c r="P799" s="14">
        <v>24</v>
      </c>
      <c r="Q799" s="21">
        <v>9.6666666666999994</v>
      </c>
      <c r="R799" s="21">
        <v>0.1333333333</v>
      </c>
      <c r="S799" s="21">
        <v>0.05</v>
      </c>
      <c r="T799" s="21">
        <v>9.8666666667000005</v>
      </c>
      <c r="W799" s="18" t="str">
        <f t="shared" si="49"/>
        <v xml:space="preserve"> </v>
      </c>
      <c r="Y799">
        <v>10</v>
      </c>
      <c r="Z799">
        <v>0</v>
      </c>
      <c r="AA799">
        <v>0</v>
      </c>
      <c r="AB799">
        <v>-8</v>
      </c>
      <c r="AC799">
        <v>8</v>
      </c>
      <c r="AD799">
        <v>3</v>
      </c>
      <c r="AE799">
        <v>0</v>
      </c>
      <c r="AF799">
        <v>2</v>
      </c>
      <c r="AG799" s="13">
        <f t="shared" si="50"/>
        <v>0</v>
      </c>
      <c r="AH799" s="14">
        <v>28.2</v>
      </c>
      <c r="AI799" s="14">
        <v>32.6</v>
      </c>
      <c r="AJ799" s="14">
        <v>25.3</v>
      </c>
      <c r="AK799" s="21">
        <v>10.0666666667</v>
      </c>
      <c r="AL799" s="21">
        <v>0</v>
      </c>
      <c r="AM799" s="21">
        <v>1.6666666699999999E-2</v>
      </c>
      <c r="AN799" s="21">
        <v>10.1</v>
      </c>
      <c r="AQ799" s="18" t="str">
        <f t="shared" si="51"/>
        <v xml:space="preserve"> </v>
      </c>
    </row>
    <row r="800" spans="1:44" x14ac:dyDescent="0.2">
      <c r="A800" s="12" t="s">
        <v>3439</v>
      </c>
      <c r="B800" s="12" t="s">
        <v>3440</v>
      </c>
      <c r="C800" t="s">
        <v>442</v>
      </c>
      <c r="D800" s="12" t="s">
        <v>140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7</v>
      </c>
      <c r="L800">
        <v>0</v>
      </c>
      <c r="M800" s="13">
        <f t="shared" si="48"/>
        <v>1</v>
      </c>
      <c r="N800" s="14">
        <v>25.3</v>
      </c>
      <c r="O800" s="14">
        <v>30.9</v>
      </c>
      <c r="P800" s="14">
        <v>21.6</v>
      </c>
      <c r="Q800" s="21">
        <v>10.166666666699999</v>
      </c>
      <c r="R800" s="21">
        <v>1.4833333333000001</v>
      </c>
      <c r="S800" s="21">
        <v>0</v>
      </c>
      <c r="T800" s="21">
        <v>11.65</v>
      </c>
      <c r="W800" s="18" t="str">
        <f t="shared" si="49"/>
        <v xml:space="preserve"> 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6</v>
      </c>
      <c r="AF800">
        <v>12</v>
      </c>
      <c r="AG800" s="13">
        <f t="shared" si="50"/>
        <v>0.33333333333333331</v>
      </c>
      <c r="AH800" s="14">
        <v>27.2</v>
      </c>
      <c r="AI800" s="14">
        <v>29.9</v>
      </c>
      <c r="AJ800" s="14">
        <v>25.4</v>
      </c>
      <c r="AK800" s="21">
        <v>13.5666666667</v>
      </c>
      <c r="AL800" s="21">
        <v>1.7333333333000001</v>
      </c>
      <c r="AM800" s="21">
        <v>0</v>
      </c>
      <c r="AN800" s="21">
        <v>15.3166666667</v>
      </c>
      <c r="AQ800" s="18" t="str">
        <f t="shared" si="51"/>
        <v xml:space="preserve"> </v>
      </c>
    </row>
    <row r="801" spans="1:44" x14ac:dyDescent="0.2">
      <c r="A801" s="12" t="s">
        <v>678</v>
      </c>
      <c r="B801" s="12" t="s">
        <v>3443</v>
      </c>
      <c r="C801" t="s">
        <v>382</v>
      </c>
      <c r="D801" s="12" t="s">
        <v>156</v>
      </c>
      <c r="E801">
        <v>6</v>
      </c>
      <c r="F801">
        <v>0</v>
      </c>
      <c r="G801">
        <v>2</v>
      </c>
      <c r="H801">
        <v>-2</v>
      </c>
      <c r="I801">
        <v>0</v>
      </c>
      <c r="J801">
        <v>0</v>
      </c>
      <c r="K801">
        <v>0</v>
      </c>
      <c r="L801">
        <v>0</v>
      </c>
      <c r="M801" s="13">
        <f t="shared" si="48"/>
        <v>0</v>
      </c>
      <c r="N801" s="14">
        <v>27.9</v>
      </c>
      <c r="O801" s="14">
        <v>33.1</v>
      </c>
      <c r="P801" s="14">
        <v>24.4</v>
      </c>
      <c r="Q801" s="21">
        <v>10.233333333299999</v>
      </c>
      <c r="R801" s="21">
        <v>1.6333333333</v>
      </c>
      <c r="S801" s="21">
        <v>0</v>
      </c>
      <c r="T801" s="21">
        <v>11.8833333333</v>
      </c>
      <c r="U801">
        <v>2</v>
      </c>
      <c r="V801">
        <v>2</v>
      </c>
      <c r="W801" s="18">
        <f t="shared" si="49"/>
        <v>1</v>
      </c>
      <c r="X801">
        <v>1</v>
      </c>
      <c r="Y801">
        <v>4</v>
      </c>
      <c r="Z801">
        <v>0</v>
      </c>
      <c r="AA801">
        <v>0</v>
      </c>
      <c r="AB801">
        <v>-2</v>
      </c>
      <c r="AC801">
        <v>0</v>
      </c>
      <c r="AD801">
        <v>0</v>
      </c>
      <c r="AE801">
        <v>0</v>
      </c>
      <c r="AF801">
        <v>0</v>
      </c>
      <c r="AG801" s="13">
        <f t="shared" si="50"/>
        <v>0</v>
      </c>
      <c r="AH801" s="14">
        <v>28.5</v>
      </c>
      <c r="AI801" s="14">
        <v>32.1</v>
      </c>
      <c r="AJ801" s="14">
        <v>26.1</v>
      </c>
      <c r="AK801" s="21">
        <v>9.85</v>
      </c>
      <c r="AL801" s="21">
        <v>2.5166666666999999</v>
      </c>
      <c r="AM801" s="21">
        <v>0</v>
      </c>
      <c r="AN801" s="21">
        <v>12.3666666667</v>
      </c>
      <c r="AO801">
        <v>0</v>
      </c>
      <c r="AP801">
        <v>0</v>
      </c>
      <c r="AQ801" s="18" t="str">
        <f t="shared" si="51"/>
        <v xml:space="preserve"> </v>
      </c>
      <c r="AR801">
        <v>0</v>
      </c>
    </row>
    <row r="802" spans="1:44" x14ac:dyDescent="0.2">
      <c r="A802" s="12" t="s">
        <v>1184</v>
      </c>
      <c r="B802" s="12" t="s">
        <v>1774</v>
      </c>
      <c r="C802" t="s">
        <v>367</v>
      </c>
      <c r="D802" s="12" t="s">
        <v>113</v>
      </c>
      <c r="E802">
        <v>2</v>
      </c>
      <c r="F802">
        <v>0</v>
      </c>
      <c r="G802">
        <v>0</v>
      </c>
      <c r="H802">
        <v>-1</v>
      </c>
      <c r="I802">
        <v>0</v>
      </c>
      <c r="J802">
        <v>0</v>
      </c>
      <c r="K802">
        <v>0</v>
      </c>
      <c r="L802">
        <v>0</v>
      </c>
      <c r="M802" s="13">
        <f t="shared" si="48"/>
        <v>0</v>
      </c>
      <c r="N802" s="14">
        <v>27.2</v>
      </c>
      <c r="O802" s="14">
        <v>32.1</v>
      </c>
      <c r="P802" s="14">
        <v>23.5</v>
      </c>
      <c r="Q802" s="21">
        <v>7.1833333333000002</v>
      </c>
      <c r="R802" s="21">
        <v>0</v>
      </c>
      <c r="S802" s="21">
        <v>0</v>
      </c>
      <c r="T802" s="21">
        <v>7.1833333333000002</v>
      </c>
      <c r="W802" s="18" t="str">
        <f t="shared" si="49"/>
        <v xml:space="preserve"> 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13">
        <f t="shared" si="50"/>
        <v>0</v>
      </c>
      <c r="AH802" s="14">
        <v>0</v>
      </c>
      <c r="AI802" s="14">
        <v>0</v>
      </c>
      <c r="AJ802" s="14">
        <v>0</v>
      </c>
      <c r="AK802" s="21">
        <v>0</v>
      </c>
      <c r="AL802" s="21">
        <v>0</v>
      </c>
      <c r="AM802" s="21">
        <v>0</v>
      </c>
      <c r="AN802" s="21">
        <v>0</v>
      </c>
      <c r="AQ802" s="18" t="str">
        <f t="shared" si="51"/>
        <v xml:space="preserve"> </v>
      </c>
    </row>
    <row r="803" spans="1:44" x14ac:dyDescent="0.2">
      <c r="A803" s="12" t="s">
        <v>1626</v>
      </c>
      <c r="B803" s="12" t="s">
        <v>3448</v>
      </c>
      <c r="C803" t="s">
        <v>271</v>
      </c>
      <c r="D803" s="12" t="s">
        <v>170</v>
      </c>
      <c r="E803">
        <v>41</v>
      </c>
      <c r="F803">
        <v>3</v>
      </c>
      <c r="G803">
        <v>3</v>
      </c>
      <c r="H803">
        <v>-1</v>
      </c>
      <c r="I803">
        <v>17</v>
      </c>
      <c r="J803">
        <v>7</v>
      </c>
      <c r="K803">
        <v>257</v>
      </c>
      <c r="L803">
        <v>218</v>
      </c>
      <c r="M803" s="13">
        <f t="shared" si="48"/>
        <v>0.54105263157894734</v>
      </c>
      <c r="N803" s="14">
        <v>27.4</v>
      </c>
      <c r="O803" s="14">
        <v>32.299999999999997</v>
      </c>
      <c r="P803" s="14">
        <v>24.1</v>
      </c>
      <c r="Q803" s="21">
        <v>10.666666666699999</v>
      </c>
      <c r="R803" s="21">
        <v>0.05</v>
      </c>
      <c r="S803" s="21">
        <v>1.8333333333000001</v>
      </c>
      <c r="T803" s="21">
        <v>12.55</v>
      </c>
      <c r="W803" s="18" t="str">
        <f t="shared" si="49"/>
        <v xml:space="preserve"> </v>
      </c>
      <c r="Y803">
        <v>40</v>
      </c>
      <c r="Z803">
        <v>6</v>
      </c>
      <c r="AA803">
        <v>4</v>
      </c>
      <c r="AB803">
        <v>4</v>
      </c>
      <c r="AC803">
        <v>10</v>
      </c>
      <c r="AD803">
        <v>4</v>
      </c>
      <c r="AE803">
        <v>239</v>
      </c>
      <c r="AF803">
        <v>260</v>
      </c>
      <c r="AG803" s="13">
        <f t="shared" si="50"/>
        <v>0.47895791583166331</v>
      </c>
      <c r="AH803" s="14">
        <v>27.4</v>
      </c>
      <c r="AI803" s="14">
        <v>31.9</v>
      </c>
      <c r="AJ803" s="14">
        <v>24.4</v>
      </c>
      <c r="AK803" s="21">
        <v>10.9666666667</v>
      </c>
      <c r="AL803" s="21">
        <v>1.6666666699999999E-2</v>
      </c>
      <c r="AM803" s="21">
        <v>2.1666666666999999</v>
      </c>
      <c r="AN803" s="21">
        <v>13.166666666699999</v>
      </c>
      <c r="AQ803" s="18" t="str">
        <f t="shared" si="51"/>
        <v xml:space="preserve"> </v>
      </c>
    </row>
    <row r="804" spans="1:44" x14ac:dyDescent="0.2">
      <c r="A804" s="12" t="s">
        <v>678</v>
      </c>
      <c r="B804" s="12" t="s">
        <v>3451</v>
      </c>
      <c r="C804" t="s">
        <v>169</v>
      </c>
      <c r="D804" s="12" t="s">
        <v>546</v>
      </c>
      <c r="E804">
        <v>26</v>
      </c>
      <c r="F804">
        <v>1</v>
      </c>
      <c r="G804">
        <v>3</v>
      </c>
      <c r="H804">
        <v>2</v>
      </c>
      <c r="I804">
        <v>30</v>
      </c>
      <c r="J804">
        <v>9</v>
      </c>
      <c r="K804">
        <v>8</v>
      </c>
      <c r="L804">
        <v>3</v>
      </c>
      <c r="M804" s="13">
        <f t="shared" si="48"/>
        <v>0.72727272727272729</v>
      </c>
      <c r="N804" s="14">
        <v>27.9</v>
      </c>
      <c r="O804" s="14">
        <v>32.299999999999997</v>
      </c>
      <c r="P804" s="14">
        <v>24.9</v>
      </c>
      <c r="Q804" s="21">
        <v>7.9333333333000002</v>
      </c>
      <c r="R804" s="21">
        <v>0.05</v>
      </c>
      <c r="S804" s="21">
        <v>3.3333333300000004E-2</v>
      </c>
      <c r="T804" s="21">
        <v>8.0333333332999999</v>
      </c>
      <c r="W804" s="18" t="str">
        <f t="shared" si="49"/>
        <v xml:space="preserve"> </v>
      </c>
      <c r="Y804">
        <v>29</v>
      </c>
      <c r="Z804">
        <v>1</v>
      </c>
      <c r="AA804">
        <v>6</v>
      </c>
      <c r="AB804">
        <v>-2</v>
      </c>
      <c r="AC804">
        <v>35</v>
      </c>
      <c r="AD804">
        <v>9</v>
      </c>
      <c r="AE804">
        <v>12</v>
      </c>
      <c r="AF804">
        <v>10</v>
      </c>
      <c r="AG804" s="13">
        <f t="shared" si="50"/>
        <v>0.54545454545454541</v>
      </c>
      <c r="AH804" s="14">
        <v>27.7</v>
      </c>
      <c r="AI804" s="14">
        <v>31.6</v>
      </c>
      <c r="AJ804" s="14">
        <v>25</v>
      </c>
      <c r="AK804" s="21">
        <v>9.6</v>
      </c>
      <c r="AL804" s="21">
        <v>0.05</v>
      </c>
      <c r="AM804" s="21">
        <v>8.3333333300000006E-2</v>
      </c>
      <c r="AN804" s="21">
        <v>9.75</v>
      </c>
      <c r="AQ804" s="18" t="str">
        <f t="shared" si="51"/>
        <v xml:space="preserve"> </v>
      </c>
    </row>
    <row r="805" spans="1:44" x14ac:dyDescent="0.2">
      <c r="A805" s="12" t="s">
        <v>887</v>
      </c>
      <c r="B805" s="12" t="s">
        <v>3455</v>
      </c>
      <c r="C805" t="s">
        <v>610</v>
      </c>
      <c r="D805" s="12" t="s">
        <v>170</v>
      </c>
      <c r="E805">
        <v>41</v>
      </c>
      <c r="F805">
        <v>7</v>
      </c>
      <c r="G805">
        <v>35</v>
      </c>
      <c r="H805">
        <v>18</v>
      </c>
      <c r="I805">
        <v>10</v>
      </c>
      <c r="J805">
        <v>5</v>
      </c>
      <c r="K805">
        <v>319</v>
      </c>
      <c r="L805">
        <v>209</v>
      </c>
      <c r="M805" s="13">
        <f t="shared" si="48"/>
        <v>0.60416666666666663</v>
      </c>
      <c r="N805" s="14">
        <v>29.8</v>
      </c>
      <c r="O805" s="14">
        <v>34</v>
      </c>
      <c r="P805" s="14">
        <v>26.9</v>
      </c>
      <c r="Q805" s="21">
        <v>14.6166666667</v>
      </c>
      <c r="R805" s="21">
        <v>4.0999999999999996</v>
      </c>
      <c r="S805" s="21">
        <v>0.41666666670000002</v>
      </c>
      <c r="T805" s="21">
        <v>19.166666666699999</v>
      </c>
      <c r="U805">
        <v>3</v>
      </c>
      <c r="V805">
        <v>3</v>
      </c>
      <c r="W805" s="18">
        <f t="shared" si="49"/>
        <v>1</v>
      </c>
      <c r="X805">
        <v>2</v>
      </c>
      <c r="Y805">
        <v>41</v>
      </c>
      <c r="Z805">
        <v>4</v>
      </c>
      <c r="AA805">
        <v>30</v>
      </c>
      <c r="AB805">
        <v>2</v>
      </c>
      <c r="AC805">
        <v>22</v>
      </c>
      <c r="AD805">
        <v>11</v>
      </c>
      <c r="AE805">
        <v>298</v>
      </c>
      <c r="AF805">
        <v>273</v>
      </c>
      <c r="AG805" s="13">
        <f t="shared" si="50"/>
        <v>0.52189141856392296</v>
      </c>
      <c r="AH805" s="14">
        <v>29.7</v>
      </c>
      <c r="AI805" s="14">
        <v>34.6</v>
      </c>
      <c r="AJ805" s="14">
        <v>26.4</v>
      </c>
      <c r="AK805" s="21">
        <v>15.1833333333</v>
      </c>
      <c r="AL805" s="21">
        <v>3.2333333333000001</v>
      </c>
      <c r="AM805" s="21">
        <v>0.25</v>
      </c>
      <c r="AN805" s="21">
        <v>18.683333333299998</v>
      </c>
      <c r="AO805">
        <v>0</v>
      </c>
      <c r="AP805">
        <v>0</v>
      </c>
      <c r="AQ805" s="18" t="str">
        <f t="shared" si="51"/>
        <v xml:space="preserve"> </v>
      </c>
      <c r="AR805">
        <v>0</v>
      </c>
    </row>
    <row r="806" spans="1:44" x14ac:dyDescent="0.2">
      <c r="A806" s="12" t="s">
        <v>1812</v>
      </c>
      <c r="B806" s="12" t="s">
        <v>3455</v>
      </c>
      <c r="C806" t="s">
        <v>338</v>
      </c>
      <c r="D806" s="12" t="s">
        <v>113</v>
      </c>
      <c r="E806">
        <v>34</v>
      </c>
      <c r="F806">
        <v>2</v>
      </c>
      <c r="G806">
        <v>2</v>
      </c>
      <c r="H806">
        <v>1</v>
      </c>
      <c r="I806">
        <v>53</v>
      </c>
      <c r="J806">
        <v>12</v>
      </c>
      <c r="K806">
        <v>2</v>
      </c>
      <c r="L806">
        <v>2</v>
      </c>
      <c r="M806" s="13">
        <f t="shared" si="48"/>
        <v>0.5</v>
      </c>
      <c r="N806" s="14">
        <v>26.9</v>
      </c>
      <c r="O806" s="14">
        <v>32.299999999999997</v>
      </c>
      <c r="P806" s="14">
        <v>23.3</v>
      </c>
      <c r="Q806" s="21">
        <v>8.4166666666999994</v>
      </c>
      <c r="R806" s="21">
        <v>0.05</v>
      </c>
      <c r="S806" s="21">
        <v>0</v>
      </c>
      <c r="T806" s="21">
        <v>8.4666666667000001</v>
      </c>
      <c r="W806" s="18" t="str">
        <f t="shared" si="49"/>
        <v xml:space="preserve"> </v>
      </c>
      <c r="Y806">
        <v>30</v>
      </c>
      <c r="Z806">
        <v>3</v>
      </c>
      <c r="AA806">
        <v>1</v>
      </c>
      <c r="AB806">
        <v>2</v>
      </c>
      <c r="AC806">
        <v>21</v>
      </c>
      <c r="AD806">
        <v>6</v>
      </c>
      <c r="AE806">
        <v>1</v>
      </c>
      <c r="AF806">
        <v>4</v>
      </c>
      <c r="AG806" s="13">
        <f t="shared" si="50"/>
        <v>0.2</v>
      </c>
      <c r="AH806" s="14">
        <v>26.7</v>
      </c>
      <c r="AI806" s="14">
        <v>31.7</v>
      </c>
      <c r="AJ806" s="14">
        <v>23.3</v>
      </c>
      <c r="AK806" s="21">
        <v>9.1</v>
      </c>
      <c r="AL806" s="21">
        <v>3.3333333300000004E-2</v>
      </c>
      <c r="AM806" s="21">
        <v>0</v>
      </c>
      <c r="AN806" s="21">
        <v>9.15</v>
      </c>
      <c r="AQ806" s="18" t="str">
        <f t="shared" si="51"/>
        <v xml:space="preserve"> </v>
      </c>
    </row>
    <row r="807" spans="1:44" x14ac:dyDescent="0.2">
      <c r="A807" s="12" t="s">
        <v>3460</v>
      </c>
      <c r="B807" s="12" t="s">
        <v>3461</v>
      </c>
      <c r="C807" t="s">
        <v>162</v>
      </c>
      <c r="D807" s="12" t="s">
        <v>178</v>
      </c>
      <c r="E807">
        <v>40</v>
      </c>
      <c r="F807">
        <v>3</v>
      </c>
      <c r="G807">
        <v>16</v>
      </c>
      <c r="H807">
        <v>6</v>
      </c>
      <c r="I807">
        <v>18</v>
      </c>
      <c r="J807">
        <v>9</v>
      </c>
      <c r="K807">
        <v>0</v>
      </c>
      <c r="L807">
        <v>0</v>
      </c>
      <c r="M807" s="13">
        <f t="shared" si="48"/>
        <v>0</v>
      </c>
      <c r="N807" s="14">
        <v>29.5</v>
      </c>
      <c r="O807" s="14">
        <v>33.6</v>
      </c>
      <c r="P807" s="14">
        <v>26.8</v>
      </c>
      <c r="Q807" s="21">
        <v>13.2</v>
      </c>
      <c r="R807" s="21">
        <v>3.5666666666999998</v>
      </c>
      <c r="S807" s="21">
        <v>3.05</v>
      </c>
      <c r="T807" s="21">
        <v>19.816666666700002</v>
      </c>
      <c r="U807">
        <v>0</v>
      </c>
      <c r="V807">
        <v>0</v>
      </c>
      <c r="W807" s="18" t="str">
        <f t="shared" si="49"/>
        <v xml:space="preserve"> </v>
      </c>
      <c r="X807">
        <v>0</v>
      </c>
      <c r="Y807">
        <v>37</v>
      </c>
      <c r="Z807">
        <v>3</v>
      </c>
      <c r="AA807">
        <v>13</v>
      </c>
      <c r="AB807">
        <v>-1</v>
      </c>
      <c r="AC807">
        <v>14</v>
      </c>
      <c r="AD807">
        <v>7</v>
      </c>
      <c r="AE807">
        <v>0</v>
      </c>
      <c r="AF807">
        <v>0</v>
      </c>
      <c r="AG807" s="13">
        <f t="shared" si="50"/>
        <v>0</v>
      </c>
      <c r="AH807" s="14">
        <v>29.2</v>
      </c>
      <c r="AI807" s="14">
        <v>33.299999999999997</v>
      </c>
      <c r="AJ807" s="14">
        <v>26.5</v>
      </c>
      <c r="AK807" s="21">
        <v>13.833333333300001</v>
      </c>
      <c r="AL807" s="21">
        <v>3.25</v>
      </c>
      <c r="AM807" s="21">
        <v>3.7666666666999999</v>
      </c>
      <c r="AN807" s="21">
        <v>20.866666666699999</v>
      </c>
      <c r="AO807">
        <v>1</v>
      </c>
      <c r="AP807">
        <v>0</v>
      </c>
      <c r="AQ807" s="18">
        <f t="shared" si="51"/>
        <v>0</v>
      </c>
      <c r="AR807">
        <v>0</v>
      </c>
    </row>
    <row r="808" spans="1:44" x14ac:dyDescent="0.2">
      <c r="A808" s="12" t="s">
        <v>3465</v>
      </c>
      <c r="B808" s="12" t="s">
        <v>3466</v>
      </c>
      <c r="C808" t="s">
        <v>367</v>
      </c>
      <c r="D808" s="12" t="s">
        <v>178</v>
      </c>
      <c r="E808">
        <v>11</v>
      </c>
      <c r="F808">
        <v>0</v>
      </c>
      <c r="G808">
        <v>2</v>
      </c>
      <c r="H808">
        <v>0</v>
      </c>
      <c r="I808">
        <v>7</v>
      </c>
      <c r="J808">
        <v>2</v>
      </c>
      <c r="K808">
        <v>0</v>
      </c>
      <c r="L808">
        <v>0</v>
      </c>
      <c r="M808" s="13">
        <f t="shared" si="48"/>
        <v>0</v>
      </c>
      <c r="N808" s="14">
        <v>27.5</v>
      </c>
      <c r="O808" s="14">
        <v>32.4</v>
      </c>
      <c r="P808" s="14">
        <v>24.1</v>
      </c>
      <c r="Q808" s="21">
        <v>11.35</v>
      </c>
      <c r="R808" s="21">
        <v>6.6666666700000002E-2</v>
      </c>
      <c r="S808" s="21">
        <v>2.3833333333</v>
      </c>
      <c r="T808" s="21">
        <v>13.8166666667</v>
      </c>
      <c r="W808" s="18" t="str">
        <f t="shared" si="49"/>
        <v xml:space="preserve"> </v>
      </c>
      <c r="Y808">
        <v>11</v>
      </c>
      <c r="Z808">
        <v>0</v>
      </c>
      <c r="AA808">
        <v>0</v>
      </c>
      <c r="AB808">
        <v>-2</v>
      </c>
      <c r="AC808">
        <v>33</v>
      </c>
      <c r="AD808">
        <v>8</v>
      </c>
      <c r="AE808">
        <v>0</v>
      </c>
      <c r="AF808">
        <v>0</v>
      </c>
      <c r="AG808" s="13">
        <f t="shared" si="50"/>
        <v>0</v>
      </c>
      <c r="AH808" s="14">
        <v>28.4</v>
      </c>
      <c r="AI808" s="14">
        <v>33.4</v>
      </c>
      <c r="AJ808" s="14">
        <v>25</v>
      </c>
      <c r="AK808" s="21">
        <v>13.0666666667</v>
      </c>
      <c r="AL808" s="21">
        <v>0.1333333333</v>
      </c>
      <c r="AM808" s="21">
        <v>2</v>
      </c>
      <c r="AN808" s="21">
        <v>15.233333333299999</v>
      </c>
      <c r="AQ808" s="18" t="str">
        <f t="shared" si="51"/>
        <v xml:space="preserve"> </v>
      </c>
    </row>
    <row r="809" spans="1:44" x14ac:dyDescent="0.2">
      <c r="A809" s="12" t="s">
        <v>1841</v>
      </c>
      <c r="B809" s="12" t="s">
        <v>3470</v>
      </c>
      <c r="C809" t="s">
        <v>382</v>
      </c>
      <c r="D809" s="12" t="s">
        <v>123</v>
      </c>
      <c r="E809">
        <v>34</v>
      </c>
      <c r="F809">
        <v>5</v>
      </c>
      <c r="G809">
        <v>5</v>
      </c>
      <c r="H809">
        <v>5</v>
      </c>
      <c r="I809">
        <v>14</v>
      </c>
      <c r="J809">
        <v>7</v>
      </c>
      <c r="K809">
        <v>2</v>
      </c>
      <c r="L809">
        <v>3</v>
      </c>
      <c r="M809" s="13">
        <f t="shared" si="48"/>
        <v>0.4</v>
      </c>
      <c r="N809" s="14">
        <v>29.3</v>
      </c>
      <c r="O809" s="14">
        <v>34</v>
      </c>
      <c r="P809" s="14">
        <v>26.2</v>
      </c>
      <c r="Q809" s="21">
        <v>12.8833333333</v>
      </c>
      <c r="R809" s="21">
        <v>1.5666666667</v>
      </c>
      <c r="S809" s="21">
        <v>0.43333333330000001</v>
      </c>
      <c r="T809" s="21">
        <v>14.916666666699999</v>
      </c>
      <c r="W809" s="18" t="str">
        <f t="shared" si="49"/>
        <v xml:space="preserve"> </v>
      </c>
      <c r="Y809">
        <v>34</v>
      </c>
      <c r="Z809">
        <v>11</v>
      </c>
      <c r="AA809">
        <v>9</v>
      </c>
      <c r="AB809">
        <v>-3</v>
      </c>
      <c r="AC809">
        <v>8</v>
      </c>
      <c r="AD809">
        <v>4</v>
      </c>
      <c r="AE809">
        <v>1</v>
      </c>
      <c r="AF809">
        <v>9</v>
      </c>
      <c r="AG809" s="13">
        <f t="shared" si="50"/>
        <v>0.1</v>
      </c>
      <c r="AH809" s="14">
        <v>28.9</v>
      </c>
      <c r="AI809" s="14">
        <v>33.1</v>
      </c>
      <c r="AJ809" s="14">
        <v>26.1</v>
      </c>
      <c r="AK809" s="21">
        <v>13.3</v>
      </c>
      <c r="AL809" s="21">
        <v>1.4166666667000001</v>
      </c>
      <c r="AM809" s="21">
        <v>0.68333333330000001</v>
      </c>
      <c r="AN809" s="21">
        <v>15.416666666699999</v>
      </c>
      <c r="AQ809" s="18" t="str">
        <f t="shared" si="51"/>
        <v xml:space="preserve"> </v>
      </c>
    </row>
    <row r="810" spans="1:44" x14ac:dyDescent="0.2">
      <c r="A810" s="12" t="s">
        <v>1251</v>
      </c>
      <c r="B810" s="12" t="s">
        <v>3474</v>
      </c>
      <c r="C810" t="s">
        <v>442</v>
      </c>
      <c r="D810" s="12" t="s">
        <v>170</v>
      </c>
      <c r="E810">
        <v>38</v>
      </c>
      <c r="F810">
        <v>19</v>
      </c>
      <c r="G810">
        <v>16</v>
      </c>
      <c r="H810">
        <v>12</v>
      </c>
      <c r="I810">
        <v>26</v>
      </c>
      <c r="J810">
        <v>9</v>
      </c>
      <c r="K810">
        <v>500</v>
      </c>
      <c r="L810">
        <v>310</v>
      </c>
      <c r="M810" s="13">
        <f t="shared" si="48"/>
        <v>0.61728395061728392</v>
      </c>
      <c r="N810" s="14">
        <v>30.2</v>
      </c>
      <c r="O810" s="14">
        <v>34.700000000000003</v>
      </c>
      <c r="P810" s="14">
        <v>27.2</v>
      </c>
      <c r="Q810" s="21">
        <v>15.733333333299999</v>
      </c>
      <c r="R810" s="21">
        <v>3.6166666667</v>
      </c>
      <c r="S810" s="21">
        <v>1.35</v>
      </c>
      <c r="T810" s="21">
        <v>20.733333333299999</v>
      </c>
      <c r="U810">
        <v>7</v>
      </c>
      <c r="V810">
        <v>3</v>
      </c>
      <c r="W810" s="18">
        <f t="shared" si="49"/>
        <v>0.42857142857142855</v>
      </c>
      <c r="X810">
        <v>0</v>
      </c>
      <c r="Y810">
        <v>38</v>
      </c>
      <c r="Z810">
        <v>9</v>
      </c>
      <c r="AA810">
        <v>24</v>
      </c>
      <c r="AB810">
        <v>14</v>
      </c>
      <c r="AC810">
        <v>8</v>
      </c>
      <c r="AD810">
        <v>4</v>
      </c>
      <c r="AE810">
        <v>384</v>
      </c>
      <c r="AF810">
        <v>350</v>
      </c>
      <c r="AG810" s="13">
        <f t="shared" si="50"/>
        <v>0.52316076294277924</v>
      </c>
      <c r="AH810" s="14">
        <v>30.4</v>
      </c>
      <c r="AI810" s="14">
        <v>35.799999999999997</v>
      </c>
      <c r="AJ810" s="14">
        <v>26.8</v>
      </c>
      <c r="AK810" s="21">
        <v>15.733333333299999</v>
      </c>
      <c r="AL810" s="21">
        <v>2.7</v>
      </c>
      <c r="AM810" s="21">
        <v>1.7333333333000001</v>
      </c>
      <c r="AN810" s="21">
        <v>20.183333333299998</v>
      </c>
      <c r="AO810">
        <v>6</v>
      </c>
      <c r="AP810">
        <v>4</v>
      </c>
      <c r="AQ810" s="18">
        <f t="shared" si="51"/>
        <v>0.66666666666666663</v>
      </c>
      <c r="AR810">
        <v>1</v>
      </c>
    </row>
    <row r="811" spans="1:44" x14ac:dyDescent="0.2">
      <c r="A811" s="12" t="s">
        <v>614</v>
      </c>
      <c r="B811" s="12" t="s">
        <v>3477</v>
      </c>
      <c r="C811" t="s">
        <v>684</v>
      </c>
      <c r="D811" s="12" t="s">
        <v>132</v>
      </c>
      <c r="E811">
        <v>33</v>
      </c>
      <c r="F811">
        <v>9</v>
      </c>
      <c r="G811">
        <v>7</v>
      </c>
      <c r="H811">
        <v>11</v>
      </c>
      <c r="I811">
        <v>6</v>
      </c>
      <c r="J811">
        <v>3</v>
      </c>
      <c r="K811">
        <v>2</v>
      </c>
      <c r="L811">
        <v>4</v>
      </c>
      <c r="M811" s="13">
        <f t="shared" si="48"/>
        <v>0.33333333333333331</v>
      </c>
      <c r="N811" s="14">
        <v>28.4</v>
      </c>
      <c r="O811" s="14">
        <v>32.799999999999997</v>
      </c>
      <c r="P811" s="14">
        <v>25.4</v>
      </c>
      <c r="Q811" s="21">
        <v>11.416666666699999</v>
      </c>
      <c r="R811" s="21">
        <v>1.7333333333000001</v>
      </c>
      <c r="S811" s="21">
        <v>0.05</v>
      </c>
      <c r="T811" s="21">
        <v>13.2</v>
      </c>
      <c r="U811">
        <v>0</v>
      </c>
      <c r="V811">
        <v>0</v>
      </c>
      <c r="W811" s="18" t="str">
        <f t="shared" si="49"/>
        <v xml:space="preserve"> </v>
      </c>
      <c r="X811">
        <v>0</v>
      </c>
      <c r="Y811">
        <v>29</v>
      </c>
      <c r="Z811">
        <v>3</v>
      </c>
      <c r="AA811">
        <v>10</v>
      </c>
      <c r="AB811">
        <v>10</v>
      </c>
      <c r="AC811">
        <v>4</v>
      </c>
      <c r="AD811">
        <v>2</v>
      </c>
      <c r="AE811">
        <v>0</v>
      </c>
      <c r="AF811">
        <v>3</v>
      </c>
      <c r="AG811" s="13">
        <f t="shared" si="50"/>
        <v>0</v>
      </c>
      <c r="AH811" s="14">
        <v>28.3</v>
      </c>
      <c r="AI811" s="14">
        <v>32.700000000000003</v>
      </c>
      <c r="AJ811" s="14">
        <v>25.3</v>
      </c>
      <c r="AK811" s="21">
        <v>11.15</v>
      </c>
      <c r="AL811" s="21">
        <v>1.3833333333</v>
      </c>
      <c r="AM811" s="21">
        <v>0.1166666667</v>
      </c>
      <c r="AN811" s="21">
        <v>12.666666666699999</v>
      </c>
      <c r="AO811">
        <v>1</v>
      </c>
      <c r="AP811">
        <v>0</v>
      </c>
      <c r="AQ811" s="18">
        <f t="shared" si="51"/>
        <v>0</v>
      </c>
      <c r="AR811">
        <v>0</v>
      </c>
    </row>
    <row r="812" spans="1:44" x14ac:dyDescent="0.2">
      <c r="A812" s="12" t="s">
        <v>3481</v>
      </c>
      <c r="B812" s="12" t="s">
        <v>3482</v>
      </c>
      <c r="C812" t="s">
        <v>122</v>
      </c>
      <c r="D812" s="12" t="s">
        <v>148</v>
      </c>
      <c r="E812">
        <v>6</v>
      </c>
      <c r="F812">
        <v>0</v>
      </c>
      <c r="G812">
        <v>0</v>
      </c>
      <c r="H812">
        <v>-3</v>
      </c>
      <c r="I812">
        <v>0</v>
      </c>
      <c r="J812">
        <v>0</v>
      </c>
      <c r="K812">
        <v>0</v>
      </c>
      <c r="L812">
        <v>0</v>
      </c>
      <c r="M812" s="13">
        <f t="shared" si="48"/>
        <v>0</v>
      </c>
      <c r="N812" s="14">
        <v>25.9</v>
      </c>
      <c r="O812" s="14">
        <v>32.5</v>
      </c>
      <c r="P812" s="14">
        <v>21.6</v>
      </c>
      <c r="Q812" s="21">
        <v>7.2333333333000001</v>
      </c>
      <c r="R812" s="21">
        <v>0</v>
      </c>
      <c r="S812" s="21">
        <v>0</v>
      </c>
      <c r="T812" s="21">
        <v>7.2333333333000001</v>
      </c>
      <c r="W812" s="18" t="str">
        <f t="shared" si="49"/>
        <v xml:space="preserve"> </v>
      </c>
      <c r="Y812">
        <v>5</v>
      </c>
      <c r="Z812">
        <v>0</v>
      </c>
      <c r="AA812">
        <v>1</v>
      </c>
      <c r="AB812">
        <v>0</v>
      </c>
      <c r="AC812">
        <v>5</v>
      </c>
      <c r="AD812">
        <v>1</v>
      </c>
      <c r="AE812">
        <v>0</v>
      </c>
      <c r="AF812">
        <v>0</v>
      </c>
      <c r="AG812" s="13">
        <f t="shared" si="50"/>
        <v>0</v>
      </c>
      <c r="AH812" s="14">
        <v>25.8</v>
      </c>
      <c r="AI812" s="14">
        <v>30.6</v>
      </c>
      <c r="AJ812" s="14">
        <v>22.6</v>
      </c>
      <c r="AK812" s="21">
        <v>6.6833333333000002</v>
      </c>
      <c r="AL812" s="21">
        <v>0</v>
      </c>
      <c r="AM812" s="21">
        <v>0</v>
      </c>
      <c r="AN812" s="21">
        <v>6.6833333333000002</v>
      </c>
      <c r="AQ812" s="18" t="str">
        <f t="shared" si="51"/>
        <v xml:space="preserve"> </v>
      </c>
    </row>
    <row r="813" spans="1:44" x14ac:dyDescent="0.2">
      <c r="A813" s="12" t="s">
        <v>3485</v>
      </c>
      <c r="B813" s="12" t="s">
        <v>3486</v>
      </c>
      <c r="C813" t="s">
        <v>610</v>
      </c>
      <c r="D813" s="12" t="s">
        <v>156</v>
      </c>
      <c r="E813">
        <v>3</v>
      </c>
      <c r="F813">
        <v>0</v>
      </c>
      <c r="G813">
        <v>2</v>
      </c>
      <c r="H813">
        <v>2</v>
      </c>
      <c r="I813">
        <v>7</v>
      </c>
      <c r="J813">
        <v>2</v>
      </c>
      <c r="K813">
        <v>2</v>
      </c>
      <c r="L813">
        <v>2</v>
      </c>
      <c r="M813" s="13">
        <f t="shared" si="48"/>
        <v>0.5</v>
      </c>
      <c r="N813" s="14">
        <v>28.1</v>
      </c>
      <c r="O813" s="14">
        <v>31.1</v>
      </c>
      <c r="P813" s="14">
        <v>26.1</v>
      </c>
      <c r="Q813" s="21">
        <v>9.7333333332999992</v>
      </c>
      <c r="R813" s="21">
        <v>1.5666666667</v>
      </c>
      <c r="S813" s="21">
        <v>0</v>
      </c>
      <c r="T813" s="21">
        <v>11.3</v>
      </c>
      <c r="W813" s="18" t="str">
        <f t="shared" si="49"/>
        <v xml:space="preserve"> </v>
      </c>
      <c r="Y813">
        <v>2</v>
      </c>
      <c r="Z813">
        <v>3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 s="13">
        <f t="shared" si="50"/>
        <v>0</v>
      </c>
      <c r="AH813" s="14">
        <v>26.7</v>
      </c>
      <c r="AI813" s="14">
        <v>31.1</v>
      </c>
      <c r="AJ813" s="14">
        <v>23.8</v>
      </c>
      <c r="AK813" s="21">
        <v>8.1999999999999993</v>
      </c>
      <c r="AL813" s="21">
        <v>0.71666666670000001</v>
      </c>
      <c r="AM813" s="21">
        <v>0</v>
      </c>
      <c r="AN813" s="21">
        <v>8.9333333333000002</v>
      </c>
      <c r="AQ813" s="18" t="str">
        <f t="shared" si="51"/>
        <v xml:space="preserve"> </v>
      </c>
    </row>
    <row r="814" spans="1:44" x14ac:dyDescent="0.2">
      <c r="A814" s="12" t="s">
        <v>2202</v>
      </c>
      <c r="B814" s="12" t="s">
        <v>3489</v>
      </c>
      <c r="C814" t="s">
        <v>317</v>
      </c>
      <c r="D814" s="12" t="s">
        <v>170</v>
      </c>
      <c r="E814">
        <v>13</v>
      </c>
      <c r="F814">
        <v>5</v>
      </c>
      <c r="G814">
        <v>1</v>
      </c>
      <c r="H814">
        <v>-6</v>
      </c>
      <c r="I814">
        <v>6</v>
      </c>
      <c r="J814">
        <v>3</v>
      </c>
      <c r="K814">
        <v>119</v>
      </c>
      <c r="L814">
        <v>114</v>
      </c>
      <c r="M814" s="13">
        <f t="shared" si="48"/>
        <v>0.51072961373390557</v>
      </c>
      <c r="N814" s="14">
        <v>28.8</v>
      </c>
      <c r="O814" s="14">
        <v>33.299999999999997</v>
      </c>
      <c r="P814" s="14">
        <v>25.8</v>
      </c>
      <c r="Q814" s="21">
        <v>14.083333333300001</v>
      </c>
      <c r="R814" s="21">
        <v>2.7833333332999999</v>
      </c>
      <c r="S814" s="21">
        <v>2.2999999999999998</v>
      </c>
      <c r="T814" s="21">
        <v>19.2</v>
      </c>
      <c r="U814">
        <v>1</v>
      </c>
      <c r="V814">
        <v>1</v>
      </c>
      <c r="W814" s="18">
        <f t="shared" si="49"/>
        <v>1</v>
      </c>
      <c r="X814">
        <v>0</v>
      </c>
      <c r="Y814">
        <v>7</v>
      </c>
      <c r="Z814">
        <v>0</v>
      </c>
      <c r="AA814">
        <v>2</v>
      </c>
      <c r="AB814">
        <v>-5</v>
      </c>
      <c r="AC814">
        <v>0</v>
      </c>
      <c r="AD814">
        <v>0</v>
      </c>
      <c r="AE814">
        <v>47</v>
      </c>
      <c r="AF814">
        <v>68</v>
      </c>
      <c r="AG814" s="13">
        <f t="shared" si="50"/>
        <v>0.40869565217391307</v>
      </c>
      <c r="AH814" s="14">
        <v>28.9</v>
      </c>
      <c r="AI814" s="14">
        <v>32.6</v>
      </c>
      <c r="AJ814" s="14">
        <v>26.3</v>
      </c>
      <c r="AK814" s="21">
        <v>13.9666666667</v>
      </c>
      <c r="AL814" s="21">
        <v>2.1</v>
      </c>
      <c r="AM814" s="21">
        <v>2.2166666667000001</v>
      </c>
      <c r="AN814" s="21">
        <v>18.3</v>
      </c>
      <c r="AO814">
        <v>0</v>
      </c>
      <c r="AP814">
        <v>0</v>
      </c>
      <c r="AQ814" s="18" t="str">
        <f t="shared" si="51"/>
        <v xml:space="preserve"> </v>
      </c>
      <c r="AR814">
        <v>0</v>
      </c>
    </row>
    <row r="815" spans="1:44" x14ac:dyDescent="0.2">
      <c r="A815" s="12" t="s">
        <v>2807</v>
      </c>
      <c r="B815" s="12" t="s">
        <v>3491</v>
      </c>
      <c r="C815" s="12" t="s">
        <v>223</v>
      </c>
      <c r="D815" s="12" t="s">
        <v>148</v>
      </c>
      <c r="E815">
        <v>27</v>
      </c>
      <c r="F815">
        <v>1</v>
      </c>
      <c r="G815">
        <v>6</v>
      </c>
      <c r="H815">
        <v>6</v>
      </c>
      <c r="I815">
        <v>17</v>
      </c>
      <c r="J815">
        <v>7</v>
      </c>
      <c r="K815">
        <v>0</v>
      </c>
      <c r="L815">
        <v>0</v>
      </c>
      <c r="M815" s="13">
        <f t="shared" si="48"/>
        <v>0</v>
      </c>
      <c r="N815" s="14">
        <v>26.8</v>
      </c>
      <c r="O815" s="14">
        <v>32</v>
      </c>
      <c r="P815" s="14">
        <v>23.4</v>
      </c>
      <c r="Q815" s="21">
        <v>8.3333333333000006</v>
      </c>
      <c r="R815" s="21">
        <v>3.3333333300000004E-2</v>
      </c>
      <c r="S815" s="21">
        <v>0.1333333333</v>
      </c>
      <c r="T815" s="21">
        <v>8.5333333332999999</v>
      </c>
      <c r="W815" s="18" t="str">
        <f t="shared" si="49"/>
        <v xml:space="preserve"> </v>
      </c>
      <c r="Y815">
        <v>26</v>
      </c>
      <c r="Z815">
        <v>1</v>
      </c>
      <c r="AA815">
        <v>3</v>
      </c>
      <c r="AB815">
        <v>-3</v>
      </c>
      <c r="AC815">
        <v>20</v>
      </c>
      <c r="AD815">
        <v>7</v>
      </c>
      <c r="AE815">
        <v>0</v>
      </c>
      <c r="AF815">
        <v>1</v>
      </c>
      <c r="AG815" s="13">
        <f t="shared" si="50"/>
        <v>0</v>
      </c>
      <c r="AH815" s="14">
        <v>27.1</v>
      </c>
      <c r="AI815" s="14">
        <v>31.6</v>
      </c>
      <c r="AJ815" s="14">
        <v>24.1</v>
      </c>
      <c r="AK815" s="21">
        <v>9.2166666667000001</v>
      </c>
      <c r="AL815" s="21">
        <v>0.1</v>
      </c>
      <c r="AM815" s="21">
        <v>1.6666666699999999E-2</v>
      </c>
      <c r="AN815" s="21">
        <v>9.35</v>
      </c>
      <c r="AQ815" s="18" t="str">
        <f t="shared" si="51"/>
        <v xml:space="preserve"> </v>
      </c>
    </row>
    <row r="816" spans="1:44" x14ac:dyDescent="0.2">
      <c r="A816" s="12" t="s">
        <v>490</v>
      </c>
      <c r="B816" s="12" t="s">
        <v>3494</v>
      </c>
      <c r="C816" t="s">
        <v>338</v>
      </c>
      <c r="D816" s="12" t="s">
        <v>178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13">
        <f t="shared" si="48"/>
        <v>0</v>
      </c>
      <c r="N816" s="14">
        <v>25.5</v>
      </c>
      <c r="O816" s="14">
        <v>32.4</v>
      </c>
      <c r="P816" s="14">
        <v>20.8</v>
      </c>
      <c r="Q816" s="21">
        <v>13.083333333300001</v>
      </c>
      <c r="R816" s="21">
        <v>0.2333333333</v>
      </c>
      <c r="S816" s="21">
        <v>0</v>
      </c>
      <c r="T816" s="21">
        <v>13.3166666667</v>
      </c>
      <c r="W816" s="18" t="str">
        <f t="shared" si="49"/>
        <v xml:space="preserve"> 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13">
        <f t="shared" si="50"/>
        <v>0</v>
      </c>
      <c r="AH816" s="14">
        <v>26.6</v>
      </c>
      <c r="AI816" s="14">
        <v>32.1</v>
      </c>
      <c r="AJ816" s="14">
        <v>23</v>
      </c>
      <c r="AK816" s="21">
        <v>13.583333333300001</v>
      </c>
      <c r="AL816" s="21">
        <v>3.1</v>
      </c>
      <c r="AM816" s="21">
        <v>0</v>
      </c>
      <c r="AN816" s="21">
        <v>16.683333333299998</v>
      </c>
      <c r="AQ816" s="18" t="str">
        <f t="shared" si="51"/>
        <v xml:space="preserve"> </v>
      </c>
    </row>
    <row r="817" spans="1:44" x14ac:dyDescent="0.2">
      <c r="A817" s="12" t="s">
        <v>1946</v>
      </c>
      <c r="B817" s="12" t="s">
        <v>3497</v>
      </c>
      <c r="C817" t="s">
        <v>169</v>
      </c>
      <c r="D817" s="12" t="s">
        <v>178</v>
      </c>
      <c r="E817">
        <v>31</v>
      </c>
      <c r="F817">
        <v>5</v>
      </c>
      <c r="G817">
        <v>9</v>
      </c>
      <c r="H817">
        <v>-3</v>
      </c>
      <c r="I817">
        <v>8</v>
      </c>
      <c r="J817">
        <v>4</v>
      </c>
      <c r="K817">
        <v>0</v>
      </c>
      <c r="L817">
        <v>0</v>
      </c>
      <c r="M817" s="13">
        <f t="shared" si="48"/>
        <v>0</v>
      </c>
      <c r="N817" s="14">
        <v>29</v>
      </c>
      <c r="O817" s="14">
        <v>33.5</v>
      </c>
      <c r="P817" s="14">
        <v>26</v>
      </c>
      <c r="Q817" s="21">
        <v>16.95</v>
      </c>
      <c r="R817" s="21">
        <v>2.5166666666999999</v>
      </c>
      <c r="S817" s="21">
        <v>3.1333333333</v>
      </c>
      <c r="T817" s="21">
        <v>22.616666666699999</v>
      </c>
      <c r="W817" s="18" t="str">
        <f t="shared" si="49"/>
        <v xml:space="preserve"> </v>
      </c>
      <c r="Y817">
        <v>34</v>
      </c>
      <c r="Z817">
        <v>5</v>
      </c>
      <c r="AA817">
        <v>10</v>
      </c>
      <c r="AB817">
        <v>7</v>
      </c>
      <c r="AC817">
        <v>35</v>
      </c>
      <c r="AD817">
        <v>12</v>
      </c>
      <c r="AE817">
        <v>0</v>
      </c>
      <c r="AF817">
        <v>0</v>
      </c>
      <c r="AG817" s="13">
        <f t="shared" si="50"/>
        <v>0</v>
      </c>
      <c r="AH817" s="14">
        <v>28.8</v>
      </c>
      <c r="AI817" s="14">
        <v>32.9</v>
      </c>
      <c r="AJ817" s="14">
        <v>26</v>
      </c>
      <c r="AK817" s="21">
        <v>18.05</v>
      </c>
      <c r="AL817" s="21">
        <v>1.4666666667000001</v>
      </c>
      <c r="AM817" s="21">
        <v>2.7166666667000001</v>
      </c>
      <c r="AN817" s="21">
        <v>22.25</v>
      </c>
      <c r="AQ817" s="18" t="str">
        <f t="shared" si="51"/>
        <v xml:space="preserve"> </v>
      </c>
    </row>
    <row r="818" spans="1:44" x14ac:dyDescent="0.2">
      <c r="A818" s="12" t="s">
        <v>654</v>
      </c>
      <c r="B818" s="12" t="s">
        <v>3500</v>
      </c>
      <c r="C818" t="s">
        <v>529</v>
      </c>
      <c r="D818" s="12" t="s">
        <v>170</v>
      </c>
      <c r="E818">
        <v>41</v>
      </c>
      <c r="F818">
        <v>12</v>
      </c>
      <c r="G818">
        <v>16</v>
      </c>
      <c r="H818">
        <v>17</v>
      </c>
      <c r="I818">
        <v>15</v>
      </c>
      <c r="J818">
        <v>6</v>
      </c>
      <c r="K818">
        <v>377</v>
      </c>
      <c r="L818">
        <v>326</v>
      </c>
      <c r="M818" s="13">
        <f t="shared" si="48"/>
        <v>0.5362731152204836</v>
      </c>
      <c r="N818" s="14">
        <v>29.1</v>
      </c>
      <c r="O818" s="14">
        <v>33.6</v>
      </c>
      <c r="P818" s="14">
        <v>26.1</v>
      </c>
      <c r="Q818" s="21">
        <v>14.85</v>
      </c>
      <c r="R818" s="21">
        <v>2.65</v>
      </c>
      <c r="S818" s="21">
        <v>1.6666666667000001</v>
      </c>
      <c r="T818" s="21">
        <v>19.183333333299998</v>
      </c>
      <c r="U818">
        <v>2</v>
      </c>
      <c r="V818">
        <v>0</v>
      </c>
      <c r="W818" s="18">
        <f t="shared" si="49"/>
        <v>0</v>
      </c>
      <c r="X818">
        <v>0</v>
      </c>
      <c r="Y818">
        <v>41</v>
      </c>
      <c r="Z818">
        <v>14</v>
      </c>
      <c r="AA818">
        <v>16</v>
      </c>
      <c r="AB818">
        <v>5</v>
      </c>
      <c r="AC818">
        <v>24</v>
      </c>
      <c r="AD818">
        <v>12</v>
      </c>
      <c r="AE818">
        <v>347</v>
      </c>
      <c r="AF818">
        <v>379</v>
      </c>
      <c r="AG818" s="13">
        <f t="shared" si="50"/>
        <v>0.47796143250688705</v>
      </c>
      <c r="AH818" s="14">
        <v>29.2</v>
      </c>
      <c r="AI818" s="14">
        <v>33.6</v>
      </c>
      <c r="AJ818" s="14">
        <v>26.2</v>
      </c>
      <c r="AK818" s="21">
        <v>14.3</v>
      </c>
      <c r="AL818" s="21">
        <v>2.15</v>
      </c>
      <c r="AM818" s="21">
        <v>1.7833333332999999</v>
      </c>
      <c r="AN818" s="21">
        <v>18.25</v>
      </c>
      <c r="AO818">
        <v>6</v>
      </c>
      <c r="AP818">
        <v>4</v>
      </c>
      <c r="AQ818" s="18">
        <f t="shared" si="51"/>
        <v>0.66666666666666663</v>
      </c>
      <c r="AR818">
        <v>2</v>
      </c>
    </row>
    <row r="819" spans="1:44" x14ac:dyDescent="0.2">
      <c r="A819" s="12" t="s">
        <v>3503</v>
      </c>
      <c r="B819" s="12" t="s">
        <v>3504</v>
      </c>
      <c r="C819" t="s">
        <v>271</v>
      </c>
      <c r="D819" s="12" t="s">
        <v>170</v>
      </c>
      <c r="E819">
        <v>4</v>
      </c>
      <c r="F819">
        <v>0</v>
      </c>
      <c r="G819">
        <v>0</v>
      </c>
      <c r="H819">
        <v>0</v>
      </c>
      <c r="I819">
        <v>2</v>
      </c>
      <c r="J819">
        <v>1</v>
      </c>
      <c r="K819">
        <v>1</v>
      </c>
      <c r="L819">
        <v>2</v>
      </c>
      <c r="M819" s="13">
        <f t="shared" si="48"/>
        <v>0.33333333333333331</v>
      </c>
      <c r="N819" s="14">
        <v>27.5</v>
      </c>
      <c r="O819" s="14">
        <v>32.200000000000003</v>
      </c>
      <c r="P819" s="14">
        <v>24.4</v>
      </c>
      <c r="Q819" s="21">
        <v>8.15</v>
      </c>
      <c r="R819" s="21">
        <v>0</v>
      </c>
      <c r="S819" s="21">
        <v>1.3166666667</v>
      </c>
      <c r="T819" s="21">
        <v>9.4833333332999992</v>
      </c>
      <c r="W819" s="18" t="str">
        <f t="shared" si="49"/>
        <v xml:space="preserve"> </v>
      </c>
      <c r="Y819">
        <v>3</v>
      </c>
      <c r="Z819">
        <v>0</v>
      </c>
      <c r="AA819">
        <v>0</v>
      </c>
      <c r="AB819">
        <v>0</v>
      </c>
      <c r="AC819">
        <v>2</v>
      </c>
      <c r="AD819">
        <v>1</v>
      </c>
      <c r="AE819">
        <v>1</v>
      </c>
      <c r="AF819">
        <v>2</v>
      </c>
      <c r="AG819" s="13">
        <f t="shared" si="50"/>
        <v>0.33333333333333331</v>
      </c>
      <c r="AH819" s="14">
        <v>26.6</v>
      </c>
      <c r="AI819" s="14">
        <v>31.6</v>
      </c>
      <c r="AJ819" s="14">
        <v>23.2</v>
      </c>
      <c r="AK819" s="21">
        <v>7.85</v>
      </c>
      <c r="AL819" s="21">
        <v>0</v>
      </c>
      <c r="AM819" s="21">
        <v>1.0333333333000001</v>
      </c>
      <c r="AN819" s="21">
        <v>8.9</v>
      </c>
      <c r="AQ819" s="18" t="str">
        <f t="shared" si="51"/>
        <v xml:space="preserve"> </v>
      </c>
    </row>
    <row r="820" spans="1:44" x14ac:dyDescent="0.2">
      <c r="A820" s="12" t="s">
        <v>3508</v>
      </c>
      <c r="B820" s="12" t="s">
        <v>3509</v>
      </c>
      <c r="C820" t="s">
        <v>223</v>
      </c>
      <c r="D820" s="12" t="s">
        <v>178</v>
      </c>
      <c r="E820">
        <v>35</v>
      </c>
      <c r="F820">
        <v>3</v>
      </c>
      <c r="G820">
        <v>12</v>
      </c>
      <c r="H820">
        <v>8</v>
      </c>
      <c r="I820">
        <v>26</v>
      </c>
      <c r="J820">
        <v>13</v>
      </c>
      <c r="K820">
        <v>0</v>
      </c>
      <c r="L820">
        <v>0</v>
      </c>
      <c r="M820" s="13">
        <f t="shared" si="48"/>
        <v>0</v>
      </c>
      <c r="N820" s="14">
        <v>28.8</v>
      </c>
      <c r="O820" s="14">
        <v>32.799999999999997</v>
      </c>
      <c r="P820" s="14">
        <v>26.2</v>
      </c>
      <c r="Q820" s="21">
        <v>16.8</v>
      </c>
      <c r="R820" s="21">
        <v>1.4833333333000001</v>
      </c>
      <c r="S820" s="21">
        <v>2.75</v>
      </c>
      <c r="T820" s="21">
        <v>21.05</v>
      </c>
      <c r="W820" s="18" t="str">
        <f t="shared" si="49"/>
        <v xml:space="preserve"> </v>
      </c>
      <c r="Y820">
        <v>34</v>
      </c>
      <c r="Z820">
        <v>1</v>
      </c>
      <c r="AA820">
        <v>10</v>
      </c>
      <c r="AB820">
        <v>-2</v>
      </c>
      <c r="AC820">
        <v>18</v>
      </c>
      <c r="AD820">
        <v>9</v>
      </c>
      <c r="AE820">
        <v>0</v>
      </c>
      <c r="AF820">
        <v>0</v>
      </c>
      <c r="AG820" s="13">
        <f t="shared" si="50"/>
        <v>0</v>
      </c>
      <c r="AH820" s="14">
        <v>28.9</v>
      </c>
      <c r="AI820" s="14">
        <v>33.1</v>
      </c>
      <c r="AJ820" s="14">
        <v>26.1</v>
      </c>
      <c r="AK820" s="21">
        <v>17.2833333333</v>
      </c>
      <c r="AL820" s="21">
        <v>1.7166666667000001</v>
      </c>
      <c r="AM820" s="21">
        <v>2.75</v>
      </c>
      <c r="AN820" s="21">
        <v>21.766666666700001</v>
      </c>
      <c r="AQ820" s="18" t="str">
        <f t="shared" si="51"/>
        <v xml:space="preserve"> </v>
      </c>
    </row>
    <row r="821" spans="1:44" x14ac:dyDescent="0.2">
      <c r="A821" s="12" t="s">
        <v>3513</v>
      </c>
      <c r="B821" s="12" t="s">
        <v>3514</v>
      </c>
      <c r="C821" t="s">
        <v>223</v>
      </c>
      <c r="D821" s="12" t="s">
        <v>123</v>
      </c>
      <c r="E821">
        <v>38</v>
      </c>
      <c r="F821">
        <v>13</v>
      </c>
      <c r="G821">
        <v>8</v>
      </c>
      <c r="H821">
        <v>6</v>
      </c>
      <c r="I821">
        <v>18</v>
      </c>
      <c r="J821">
        <v>9</v>
      </c>
      <c r="K821">
        <v>18</v>
      </c>
      <c r="L821">
        <v>9</v>
      </c>
      <c r="M821" s="13">
        <f t="shared" si="48"/>
        <v>0.66666666666666663</v>
      </c>
      <c r="N821" s="14">
        <v>28.8</v>
      </c>
      <c r="O821" s="14">
        <v>32.6</v>
      </c>
      <c r="P821" s="14">
        <v>26.2</v>
      </c>
      <c r="Q821" s="21">
        <v>12.9333333333</v>
      </c>
      <c r="R821" s="21">
        <v>2</v>
      </c>
      <c r="S821" s="21">
        <v>1.25</v>
      </c>
      <c r="T821" s="21">
        <v>16.2</v>
      </c>
      <c r="W821" s="18" t="str">
        <f t="shared" si="49"/>
        <v xml:space="preserve"> </v>
      </c>
      <c r="Y821">
        <v>36</v>
      </c>
      <c r="Z821">
        <v>5</v>
      </c>
      <c r="AA821">
        <v>8</v>
      </c>
      <c r="AB821">
        <v>-9</v>
      </c>
      <c r="AC821">
        <v>8</v>
      </c>
      <c r="AD821">
        <v>4</v>
      </c>
      <c r="AE821">
        <v>7</v>
      </c>
      <c r="AF821">
        <v>6</v>
      </c>
      <c r="AG821" s="13">
        <f t="shared" si="50"/>
        <v>0.53846153846153844</v>
      </c>
      <c r="AH821" s="14">
        <v>29.3</v>
      </c>
      <c r="AI821" s="14">
        <v>33.5</v>
      </c>
      <c r="AJ821" s="14">
        <v>26.5</v>
      </c>
      <c r="AK821" s="21">
        <v>13.0666666667</v>
      </c>
      <c r="AL821" s="21">
        <v>2.0833333333000001</v>
      </c>
      <c r="AM821" s="21">
        <v>0.96666666670000001</v>
      </c>
      <c r="AN821" s="21">
        <v>16.133333333300001</v>
      </c>
      <c r="AQ821" s="18" t="str">
        <f t="shared" si="51"/>
        <v xml:space="preserve"> </v>
      </c>
    </row>
    <row r="822" spans="1:44" x14ac:dyDescent="0.2">
      <c r="A822" s="12" t="s">
        <v>3518</v>
      </c>
      <c r="B822" s="12" t="s">
        <v>3519</v>
      </c>
      <c r="C822" t="s">
        <v>317</v>
      </c>
      <c r="D822" s="12" t="s">
        <v>113</v>
      </c>
      <c r="E822">
        <v>36</v>
      </c>
      <c r="F822">
        <v>11</v>
      </c>
      <c r="G822">
        <v>10</v>
      </c>
      <c r="H822">
        <v>1</v>
      </c>
      <c r="I822">
        <v>34</v>
      </c>
      <c r="J822">
        <v>17</v>
      </c>
      <c r="K822">
        <v>13</v>
      </c>
      <c r="L822">
        <v>21</v>
      </c>
      <c r="M822" s="13">
        <f t="shared" si="48"/>
        <v>0.38235294117647056</v>
      </c>
      <c r="N822" s="14">
        <v>28.8</v>
      </c>
      <c r="O822" s="14">
        <v>33.299999999999997</v>
      </c>
      <c r="P822" s="14">
        <v>25.9</v>
      </c>
      <c r="Q822" s="21">
        <v>13.166666666699999</v>
      </c>
      <c r="R822" s="21">
        <v>1.2833333332999999</v>
      </c>
      <c r="S822" s="21">
        <v>1.2666666666999999</v>
      </c>
      <c r="T822" s="21">
        <v>15.733333333299999</v>
      </c>
      <c r="U822">
        <v>1</v>
      </c>
      <c r="V822">
        <v>0</v>
      </c>
      <c r="W822" s="18">
        <f t="shared" si="49"/>
        <v>0</v>
      </c>
      <c r="X822">
        <v>0</v>
      </c>
      <c r="Y822">
        <v>40</v>
      </c>
      <c r="Z822">
        <v>4</v>
      </c>
      <c r="AA822">
        <v>12</v>
      </c>
      <c r="AB822">
        <v>0</v>
      </c>
      <c r="AC822">
        <v>39</v>
      </c>
      <c r="AD822">
        <v>18</v>
      </c>
      <c r="AE822">
        <v>19</v>
      </c>
      <c r="AF822">
        <v>18</v>
      </c>
      <c r="AG822" s="13">
        <f t="shared" si="50"/>
        <v>0.51351351351351349</v>
      </c>
      <c r="AH822" s="14">
        <v>29.2</v>
      </c>
      <c r="AI822" s="14">
        <v>33.5</v>
      </c>
      <c r="AJ822" s="14">
        <v>26.3</v>
      </c>
      <c r="AK822" s="21">
        <v>13.05</v>
      </c>
      <c r="AL822" s="21">
        <v>1.8333333333000001</v>
      </c>
      <c r="AM822" s="21">
        <v>1.1833333333</v>
      </c>
      <c r="AN822" s="21">
        <v>16.066666666700002</v>
      </c>
      <c r="AO822">
        <v>0</v>
      </c>
      <c r="AP822">
        <v>0</v>
      </c>
      <c r="AQ822" s="18" t="str">
        <f t="shared" si="51"/>
        <v xml:space="preserve"> </v>
      </c>
      <c r="AR822">
        <v>0</v>
      </c>
    </row>
    <row r="823" spans="1:44" x14ac:dyDescent="0.2">
      <c r="A823" s="12" t="s">
        <v>1178</v>
      </c>
      <c r="B823" s="12" t="s">
        <v>3522</v>
      </c>
      <c r="C823" t="s">
        <v>210</v>
      </c>
      <c r="D823" s="12" t="s">
        <v>178</v>
      </c>
      <c r="E823">
        <v>14</v>
      </c>
      <c r="F823">
        <v>1</v>
      </c>
      <c r="G823">
        <v>1</v>
      </c>
      <c r="H823">
        <v>-1</v>
      </c>
      <c r="I823">
        <v>2</v>
      </c>
      <c r="J823">
        <v>1</v>
      </c>
      <c r="K823">
        <v>0</v>
      </c>
      <c r="L823">
        <v>0</v>
      </c>
      <c r="M823" s="13">
        <f t="shared" si="48"/>
        <v>0</v>
      </c>
      <c r="N823" s="14">
        <v>28</v>
      </c>
      <c r="O823" s="14">
        <v>33.1</v>
      </c>
      <c r="P823" s="14">
        <v>24.5</v>
      </c>
      <c r="Q823" s="21">
        <v>12.75</v>
      </c>
      <c r="R823" s="21">
        <v>3.3333333300000004E-2</v>
      </c>
      <c r="S823" s="21">
        <v>1.8166666667</v>
      </c>
      <c r="T823" s="21">
        <v>14.6</v>
      </c>
      <c r="W823" s="18" t="str">
        <f t="shared" si="49"/>
        <v xml:space="preserve"> </v>
      </c>
      <c r="Y823">
        <v>6</v>
      </c>
      <c r="Z823">
        <v>0</v>
      </c>
      <c r="AA823">
        <v>0</v>
      </c>
      <c r="AB823">
        <v>2</v>
      </c>
      <c r="AC823">
        <v>17</v>
      </c>
      <c r="AD823">
        <v>3</v>
      </c>
      <c r="AE823">
        <v>0</v>
      </c>
      <c r="AF823">
        <v>0</v>
      </c>
      <c r="AG823" s="13">
        <f t="shared" si="50"/>
        <v>0</v>
      </c>
      <c r="AH823" s="14">
        <v>28.3</v>
      </c>
      <c r="AI823" s="14">
        <v>32.4</v>
      </c>
      <c r="AJ823" s="14">
        <v>25.6</v>
      </c>
      <c r="AK823" s="21">
        <v>12.4333333333</v>
      </c>
      <c r="AL823" s="21">
        <v>0</v>
      </c>
      <c r="AM823" s="21">
        <v>2.15</v>
      </c>
      <c r="AN823" s="21">
        <v>14.583333333300001</v>
      </c>
      <c r="AQ823" s="18" t="str">
        <f t="shared" si="51"/>
        <v xml:space="preserve"> </v>
      </c>
    </row>
    <row r="824" spans="1:44" x14ac:dyDescent="0.2">
      <c r="A824" s="12" t="s">
        <v>3044</v>
      </c>
      <c r="B824" s="12" t="s">
        <v>3526</v>
      </c>
      <c r="C824" t="s">
        <v>155</v>
      </c>
      <c r="D824" s="12" t="s">
        <v>156</v>
      </c>
      <c r="E824">
        <v>2</v>
      </c>
      <c r="F824">
        <v>0</v>
      </c>
      <c r="G824">
        <v>0</v>
      </c>
      <c r="H824">
        <v>-2</v>
      </c>
      <c r="I824">
        <v>0</v>
      </c>
      <c r="J824">
        <v>0</v>
      </c>
      <c r="K824">
        <v>0</v>
      </c>
      <c r="L824">
        <v>0</v>
      </c>
      <c r="M824" s="13">
        <f t="shared" si="48"/>
        <v>0</v>
      </c>
      <c r="N824" s="14">
        <v>24.4</v>
      </c>
      <c r="O824" s="14">
        <v>29</v>
      </c>
      <c r="P824" s="14">
        <v>21.3</v>
      </c>
      <c r="Q824" s="21">
        <v>8.9333333333000002</v>
      </c>
      <c r="R824" s="21">
        <v>0</v>
      </c>
      <c r="S824" s="21">
        <v>0</v>
      </c>
      <c r="T824" s="21">
        <v>8.9333333333000002</v>
      </c>
      <c r="W824" s="18" t="str">
        <f t="shared" si="49"/>
        <v xml:space="preserve"> </v>
      </c>
      <c r="Y824">
        <v>4</v>
      </c>
      <c r="Z824">
        <v>0</v>
      </c>
      <c r="AA824">
        <v>0</v>
      </c>
      <c r="AB824">
        <v>1</v>
      </c>
      <c r="AC824">
        <v>2</v>
      </c>
      <c r="AD824">
        <v>1</v>
      </c>
      <c r="AE824">
        <v>0</v>
      </c>
      <c r="AF824">
        <v>0</v>
      </c>
      <c r="AG824" s="13">
        <f t="shared" si="50"/>
        <v>0</v>
      </c>
      <c r="AH824" s="14">
        <v>28.7</v>
      </c>
      <c r="AI824" s="14">
        <v>32.700000000000003</v>
      </c>
      <c r="AJ824" s="14">
        <v>25.9</v>
      </c>
      <c r="AK824" s="21">
        <v>9.25</v>
      </c>
      <c r="AL824" s="21">
        <v>1.6666666699999999E-2</v>
      </c>
      <c r="AM824" s="21">
        <v>0</v>
      </c>
      <c r="AN824" s="21">
        <v>9.2666666667000008</v>
      </c>
      <c r="AQ824" s="18" t="str">
        <f t="shared" si="51"/>
        <v xml:space="preserve"> </v>
      </c>
    </row>
    <row r="825" spans="1:44" x14ac:dyDescent="0.2">
      <c r="A825" s="12" t="s">
        <v>275</v>
      </c>
      <c r="B825" s="12" t="s">
        <v>3529</v>
      </c>
      <c r="C825" t="s">
        <v>330</v>
      </c>
      <c r="D825" s="12" t="s">
        <v>113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 s="13">
        <f t="shared" si="48"/>
        <v>0.5</v>
      </c>
      <c r="N825" s="14">
        <v>26.2</v>
      </c>
      <c r="O825" s="14">
        <v>34.700000000000003</v>
      </c>
      <c r="P825" s="14">
        <v>20.5</v>
      </c>
      <c r="Q825" s="21">
        <v>5.6666666667000003</v>
      </c>
      <c r="R825" s="21">
        <v>0</v>
      </c>
      <c r="S825" s="21">
        <v>0</v>
      </c>
      <c r="T825" s="21">
        <v>5.6666666667000003</v>
      </c>
      <c r="W825" s="18" t="str">
        <f t="shared" si="49"/>
        <v xml:space="preserve"> 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13">
        <f t="shared" si="50"/>
        <v>0</v>
      </c>
      <c r="AH825" s="14">
        <v>0</v>
      </c>
      <c r="AI825" s="14">
        <v>0</v>
      </c>
      <c r="AJ825" s="14">
        <v>0</v>
      </c>
      <c r="AK825" s="21">
        <v>0</v>
      </c>
      <c r="AL825" s="21">
        <v>0</v>
      </c>
      <c r="AM825" s="21">
        <v>0</v>
      </c>
      <c r="AN825" s="21">
        <v>0</v>
      </c>
      <c r="AQ825" s="18" t="str">
        <f t="shared" si="51"/>
        <v xml:space="preserve"> </v>
      </c>
    </row>
    <row r="826" spans="1:44" x14ac:dyDescent="0.2">
      <c r="A826" s="12" t="s">
        <v>234</v>
      </c>
      <c r="B826" s="12" t="s">
        <v>3533</v>
      </c>
      <c r="C826" t="s">
        <v>343</v>
      </c>
      <c r="D826" s="12" t="s">
        <v>140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s="13">
        <f t="shared" si="48"/>
        <v>0</v>
      </c>
      <c r="N826" s="14">
        <v>25.6</v>
      </c>
      <c r="O826" s="14">
        <v>32.4</v>
      </c>
      <c r="P826" s="14">
        <v>21.1</v>
      </c>
      <c r="Q826" s="21">
        <v>7.7</v>
      </c>
      <c r="R826" s="21">
        <v>0</v>
      </c>
      <c r="S826" s="21">
        <v>0.75</v>
      </c>
      <c r="T826" s="21">
        <v>8.4499999999999993</v>
      </c>
      <c r="W826" s="18" t="str">
        <f t="shared" si="49"/>
        <v xml:space="preserve"> 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13">
        <f t="shared" si="50"/>
        <v>0</v>
      </c>
      <c r="AH826" s="14">
        <v>0</v>
      </c>
      <c r="AI826" s="14">
        <v>0</v>
      </c>
      <c r="AJ826" s="14">
        <v>0</v>
      </c>
      <c r="AK826" s="21">
        <v>0</v>
      </c>
      <c r="AL826" s="21">
        <v>0</v>
      </c>
      <c r="AM826" s="21">
        <v>0</v>
      </c>
      <c r="AN826" s="21">
        <v>0</v>
      </c>
      <c r="AQ826" s="18" t="str">
        <f t="shared" si="51"/>
        <v xml:space="preserve"> </v>
      </c>
    </row>
    <row r="827" spans="1:44" x14ac:dyDescent="0.2">
      <c r="A827" s="12" t="s">
        <v>2589</v>
      </c>
      <c r="B827" s="12" t="s">
        <v>3537</v>
      </c>
      <c r="C827" t="s">
        <v>112</v>
      </c>
      <c r="D827" s="12" t="s">
        <v>113</v>
      </c>
      <c r="E827">
        <v>39</v>
      </c>
      <c r="F827">
        <v>12</v>
      </c>
      <c r="G827">
        <v>15</v>
      </c>
      <c r="H827">
        <v>-2</v>
      </c>
      <c r="I827">
        <v>20</v>
      </c>
      <c r="J827">
        <v>10</v>
      </c>
      <c r="K827">
        <v>22</v>
      </c>
      <c r="L827">
        <v>32</v>
      </c>
      <c r="M827" s="13">
        <f t="shared" si="48"/>
        <v>0.40740740740740738</v>
      </c>
      <c r="N827" s="14">
        <v>29.5</v>
      </c>
      <c r="O827" s="14">
        <v>34.4</v>
      </c>
      <c r="P827" s="14">
        <v>26.2</v>
      </c>
      <c r="Q827" s="21">
        <v>16.683333333299998</v>
      </c>
      <c r="R827" s="21">
        <v>2.9833333333000001</v>
      </c>
      <c r="S827" s="21">
        <v>1.2833333332999999</v>
      </c>
      <c r="T827" s="21">
        <v>20.9666666667</v>
      </c>
      <c r="U827">
        <v>7</v>
      </c>
      <c r="V827">
        <v>5</v>
      </c>
      <c r="W827" s="18">
        <f t="shared" si="49"/>
        <v>0.7142857142857143</v>
      </c>
      <c r="X827">
        <v>2</v>
      </c>
      <c r="Y827">
        <v>41</v>
      </c>
      <c r="Z827">
        <v>18</v>
      </c>
      <c r="AA827">
        <v>16</v>
      </c>
      <c r="AB827">
        <v>-7</v>
      </c>
      <c r="AC827">
        <v>30</v>
      </c>
      <c r="AD827">
        <v>14</v>
      </c>
      <c r="AE827">
        <v>24</v>
      </c>
      <c r="AF827">
        <v>35</v>
      </c>
      <c r="AG827" s="13">
        <f t="shared" si="50"/>
        <v>0.40677966101694918</v>
      </c>
      <c r="AH827" s="14">
        <v>30.1</v>
      </c>
      <c r="AI827" s="14">
        <v>35</v>
      </c>
      <c r="AJ827" s="14">
        <v>26.8</v>
      </c>
      <c r="AK827" s="21">
        <v>16.2166666667</v>
      </c>
      <c r="AL827" s="21">
        <v>3.2833333332999999</v>
      </c>
      <c r="AM827" s="21">
        <v>1.6</v>
      </c>
      <c r="AN827" s="21">
        <v>21.133333333300001</v>
      </c>
      <c r="AO827">
        <v>3</v>
      </c>
      <c r="AP827">
        <v>1</v>
      </c>
      <c r="AQ827" s="18">
        <f t="shared" si="51"/>
        <v>0.33333333333333331</v>
      </c>
      <c r="AR827">
        <v>1</v>
      </c>
    </row>
    <row r="828" spans="1:44" x14ac:dyDescent="0.2">
      <c r="A828" s="12" t="s">
        <v>678</v>
      </c>
      <c r="B828" s="12" t="s">
        <v>3541</v>
      </c>
      <c r="C828" t="s">
        <v>162</v>
      </c>
      <c r="D828" s="12" t="s">
        <v>170</v>
      </c>
      <c r="E828">
        <v>11</v>
      </c>
      <c r="F828">
        <v>0</v>
      </c>
      <c r="G828">
        <v>1</v>
      </c>
      <c r="H828">
        <v>1</v>
      </c>
      <c r="I828">
        <v>4</v>
      </c>
      <c r="J828">
        <v>2</v>
      </c>
      <c r="K828">
        <v>9</v>
      </c>
      <c r="L828">
        <v>14</v>
      </c>
      <c r="M828" s="13">
        <f t="shared" si="48"/>
        <v>0.39130434782608697</v>
      </c>
      <c r="N828" s="14">
        <v>26.5</v>
      </c>
      <c r="O828" s="14">
        <v>31.9</v>
      </c>
      <c r="P828" s="14">
        <v>22.9</v>
      </c>
      <c r="Q828" s="21">
        <v>6.1333333333000004</v>
      </c>
      <c r="R828" s="21">
        <v>8.3333333300000006E-2</v>
      </c>
      <c r="S828" s="21">
        <v>1.0833333332999999</v>
      </c>
      <c r="T828" s="21">
        <v>7.3166666666999998</v>
      </c>
      <c r="W828" s="18" t="str">
        <f t="shared" si="49"/>
        <v xml:space="preserve"> </v>
      </c>
      <c r="Y828">
        <v>7</v>
      </c>
      <c r="Z828">
        <v>0</v>
      </c>
      <c r="AA828">
        <v>0</v>
      </c>
      <c r="AB828">
        <v>-4</v>
      </c>
      <c r="AC828">
        <v>2</v>
      </c>
      <c r="AD828">
        <v>1</v>
      </c>
      <c r="AE828">
        <v>7</v>
      </c>
      <c r="AF828">
        <v>10</v>
      </c>
      <c r="AG828" s="13">
        <f t="shared" si="50"/>
        <v>0.41176470588235292</v>
      </c>
      <c r="AH828" s="14">
        <v>26.1</v>
      </c>
      <c r="AI828" s="14">
        <v>31.9</v>
      </c>
      <c r="AJ828" s="14">
        <v>22.2</v>
      </c>
      <c r="AK828" s="21">
        <v>5.95</v>
      </c>
      <c r="AL828" s="21">
        <v>0</v>
      </c>
      <c r="AM828" s="21">
        <v>2.4</v>
      </c>
      <c r="AN828" s="21">
        <v>8.3666666667000005</v>
      </c>
      <c r="AQ828" s="18" t="str">
        <f t="shared" si="51"/>
        <v xml:space="preserve"> </v>
      </c>
    </row>
    <row r="829" spans="1:44" x14ac:dyDescent="0.2">
      <c r="A829" s="12" t="s">
        <v>1774</v>
      </c>
      <c r="B829" s="12" t="s">
        <v>3544</v>
      </c>
      <c r="C829" s="12" t="s">
        <v>367</v>
      </c>
      <c r="D829" s="12" t="s">
        <v>156</v>
      </c>
      <c r="E829">
        <v>38</v>
      </c>
      <c r="F829">
        <v>14</v>
      </c>
      <c r="G829">
        <v>19</v>
      </c>
      <c r="H829">
        <v>-2</v>
      </c>
      <c r="I829">
        <v>24</v>
      </c>
      <c r="J829">
        <v>12</v>
      </c>
      <c r="K829">
        <v>11</v>
      </c>
      <c r="L829">
        <v>9</v>
      </c>
      <c r="M829" s="13">
        <f t="shared" si="48"/>
        <v>0.55000000000000004</v>
      </c>
      <c r="N829" s="14">
        <v>29.3</v>
      </c>
      <c r="O829" s="14">
        <v>34.200000000000003</v>
      </c>
      <c r="P829" s="14">
        <v>26.1</v>
      </c>
      <c r="Q829" s="21">
        <v>15.6833333333</v>
      </c>
      <c r="R829" s="21">
        <v>4.1333333333000004</v>
      </c>
      <c r="S829" s="21">
        <v>3.3333333300000004E-2</v>
      </c>
      <c r="T829" s="21">
        <v>19.866666666699999</v>
      </c>
      <c r="U829">
        <v>3</v>
      </c>
      <c r="V829">
        <v>1</v>
      </c>
      <c r="W829" s="18">
        <f t="shared" si="49"/>
        <v>0.33333333333333331</v>
      </c>
      <c r="X829">
        <v>0</v>
      </c>
      <c r="Y829">
        <v>40</v>
      </c>
      <c r="Z829">
        <v>13</v>
      </c>
      <c r="AA829">
        <v>22</v>
      </c>
      <c r="AB829">
        <v>9</v>
      </c>
      <c r="AC829">
        <v>22</v>
      </c>
      <c r="AD829">
        <v>11</v>
      </c>
      <c r="AE829">
        <v>9</v>
      </c>
      <c r="AF829">
        <v>17</v>
      </c>
      <c r="AG829" s="13">
        <f t="shared" si="50"/>
        <v>0.34615384615384615</v>
      </c>
      <c r="AH829" s="14">
        <v>29.7</v>
      </c>
      <c r="AI829" s="14">
        <v>34.9</v>
      </c>
      <c r="AJ829" s="14">
        <v>26.3</v>
      </c>
      <c r="AK829" s="21">
        <v>15.0333333333</v>
      </c>
      <c r="AL829" s="21">
        <v>3.7833333332999999</v>
      </c>
      <c r="AM829" s="21">
        <v>1.6666666699999999E-2</v>
      </c>
      <c r="AN829" s="21">
        <v>18.850000000000001</v>
      </c>
      <c r="AO829">
        <v>5</v>
      </c>
      <c r="AP829">
        <v>2</v>
      </c>
      <c r="AQ829" s="18">
        <f t="shared" si="51"/>
        <v>0.4</v>
      </c>
      <c r="AR829">
        <v>0</v>
      </c>
    </row>
    <row r="830" spans="1:44" x14ac:dyDescent="0.2">
      <c r="A830" s="12" t="s">
        <v>2175</v>
      </c>
      <c r="B830" s="12" t="s">
        <v>3549</v>
      </c>
      <c r="C830" t="s">
        <v>139</v>
      </c>
      <c r="D830" s="12" t="s">
        <v>170</v>
      </c>
      <c r="E830">
        <v>4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14</v>
      </c>
      <c r="L830">
        <v>9</v>
      </c>
      <c r="M830" s="13">
        <f t="shared" si="48"/>
        <v>0.60869565217391308</v>
      </c>
      <c r="N830" s="14">
        <v>27.5</v>
      </c>
      <c r="O830" s="14">
        <v>31.4</v>
      </c>
      <c r="P830" s="14">
        <v>24.5</v>
      </c>
      <c r="Q830" s="21">
        <v>10.6166666667</v>
      </c>
      <c r="R830" s="21">
        <v>0</v>
      </c>
      <c r="S830" s="21">
        <v>0</v>
      </c>
      <c r="T830" s="21">
        <v>10.6166666667</v>
      </c>
      <c r="W830" s="18" t="str">
        <f t="shared" si="49"/>
        <v xml:space="preserve"> </v>
      </c>
      <c r="Y830">
        <v>5</v>
      </c>
      <c r="Z830">
        <v>0</v>
      </c>
      <c r="AA830">
        <v>0</v>
      </c>
      <c r="AB830">
        <v>-3</v>
      </c>
      <c r="AC830">
        <v>4</v>
      </c>
      <c r="AD830">
        <v>2</v>
      </c>
      <c r="AE830">
        <v>12</v>
      </c>
      <c r="AF830">
        <v>21</v>
      </c>
      <c r="AG830" s="13">
        <f t="shared" si="50"/>
        <v>0.36363636363636365</v>
      </c>
      <c r="AH830" s="14">
        <v>28.9</v>
      </c>
      <c r="AI830" s="14">
        <v>33.299999999999997</v>
      </c>
      <c r="AJ830" s="14">
        <v>25.9</v>
      </c>
      <c r="AK830" s="21">
        <v>11.9</v>
      </c>
      <c r="AL830" s="21">
        <v>0.1333333333</v>
      </c>
      <c r="AM830" s="21">
        <v>0</v>
      </c>
      <c r="AN830" s="21">
        <v>12.0333333333</v>
      </c>
      <c r="AQ830" s="18" t="str">
        <f t="shared" si="51"/>
        <v xml:space="preserve"> </v>
      </c>
    </row>
    <row r="831" spans="1:44" x14ac:dyDescent="0.2">
      <c r="A831" s="12" t="s">
        <v>3039</v>
      </c>
      <c r="B831" s="12" t="s">
        <v>3552</v>
      </c>
      <c r="C831" t="s">
        <v>192</v>
      </c>
      <c r="D831" s="12" t="s">
        <v>178</v>
      </c>
      <c r="E831">
        <v>23</v>
      </c>
      <c r="F831">
        <v>2</v>
      </c>
      <c r="G831">
        <v>8</v>
      </c>
      <c r="H831">
        <v>9</v>
      </c>
      <c r="I831">
        <v>8</v>
      </c>
      <c r="J831">
        <v>4</v>
      </c>
      <c r="K831">
        <v>0</v>
      </c>
      <c r="L831">
        <v>0</v>
      </c>
      <c r="M831" s="13">
        <f t="shared" si="48"/>
        <v>0</v>
      </c>
      <c r="N831" s="14">
        <v>27.5</v>
      </c>
      <c r="O831" s="14">
        <v>32.9</v>
      </c>
      <c r="P831" s="14">
        <v>23.8</v>
      </c>
      <c r="Q831" s="21">
        <v>14.8</v>
      </c>
      <c r="R831" s="21">
        <v>2.4</v>
      </c>
      <c r="S831" s="21">
        <v>0.05</v>
      </c>
      <c r="T831" s="21">
        <v>17.25</v>
      </c>
      <c r="W831" s="18" t="str">
        <f t="shared" si="49"/>
        <v xml:space="preserve"> </v>
      </c>
      <c r="Y831">
        <v>25</v>
      </c>
      <c r="Z831">
        <v>4</v>
      </c>
      <c r="AA831">
        <v>7</v>
      </c>
      <c r="AB831">
        <v>0</v>
      </c>
      <c r="AC831">
        <v>14</v>
      </c>
      <c r="AD831">
        <v>6</v>
      </c>
      <c r="AE831">
        <v>0</v>
      </c>
      <c r="AF831">
        <v>0</v>
      </c>
      <c r="AG831" s="13">
        <f t="shared" si="50"/>
        <v>0</v>
      </c>
      <c r="AH831" s="14">
        <v>28</v>
      </c>
      <c r="AI831" s="14">
        <v>32.799999999999997</v>
      </c>
      <c r="AJ831" s="14">
        <v>24.9</v>
      </c>
      <c r="AK831" s="21">
        <v>14.8833333333</v>
      </c>
      <c r="AL831" s="21">
        <v>2.4</v>
      </c>
      <c r="AM831" s="21">
        <v>0.31666666669999999</v>
      </c>
      <c r="AN831" s="21">
        <v>17.616666666699999</v>
      </c>
      <c r="AQ831" s="18" t="str">
        <f t="shared" si="51"/>
        <v xml:space="preserve"> </v>
      </c>
    </row>
    <row r="832" spans="1:44" x14ac:dyDescent="0.2">
      <c r="A832" s="12" t="s">
        <v>1021</v>
      </c>
      <c r="B832" s="12" t="s">
        <v>3556</v>
      </c>
      <c r="C832" t="s">
        <v>305</v>
      </c>
      <c r="D832" s="12" t="s">
        <v>156</v>
      </c>
      <c r="E832">
        <v>17</v>
      </c>
      <c r="F832">
        <v>1</v>
      </c>
      <c r="G832">
        <v>0</v>
      </c>
      <c r="H832">
        <v>0</v>
      </c>
      <c r="I832">
        <v>15</v>
      </c>
      <c r="J832">
        <v>6</v>
      </c>
      <c r="K832">
        <v>1</v>
      </c>
      <c r="L832">
        <v>1</v>
      </c>
      <c r="M832" s="13">
        <f t="shared" si="48"/>
        <v>0.5</v>
      </c>
      <c r="N832" s="14">
        <v>26.4</v>
      </c>
      <c r="O832" s="14">
        <v>31.6</v>
      </c>
      <c r="P832" s="14">
        <v>22.8</v>
      </c>
      <c r="Q832" s="21">
        <v>7.75</v>
      </c>
      <c r="R832" s="21">
        <v>0</v>
      </c>
      <c r="S832" s="21">
        <v>1.1000000000000001</v>
      </c>
      <c r="T832" s="21">
        <v>8.8666666667000005</v>
      </c>
      <c r="W832" s="18" t="str">
        <f t="shared" si="49"/>
        <v xml:space="preserve"> </v>
      </c>
      <c r="Y832">
        <v>17</v>
      </c>
      <c r="Z832">
        <v>2</v>
      </c>
      <c r="AA832">
        <v>0</v>
      </c>
      <c r="AB832">
        <v>-2</v>
      </c>
      <c r="AC832">
        <v>6</v>
      </c>
      <c r="AD832">
        <v>3</v>
      </c>
      <c r="AE832">
        <v>0</v>
      </c>
      <c r="AF832">
        <v>0</v>
      </c>
      <c r="AG832" s="13">
        <f t="shared" si="50"/>
        <v>0</v>
      </c>
      <c r="AH832" s="14">
        <v>26.4</v>
      </c>
      <c r="AI832" s="14">
        <v>31.9</v>
      </c>
      <c r="AJ832" s="14">
        <v>22.6</v>
      </c>
      <c r="AK832" s="21">
        <v>6.6666666667000003</v>
      </c>
      <c r="AL832" s="21">
        <v>0</v>
      </c>
      <c r="AM832" s="21">
        <v>1.3166666667</v>
      </c>
      <c r="AN832" s="21">
        <v>8</v>
      </c>
      <c r="AQ832" s="18" t="str">
        <f t="shared" si="51"/>
        <v xml:space="preserve"> </v>
      </c>
    </row>
    <row r="833" spans="1:44" x14ac:dyDescent="0.2">
      <c r="A833" s="12" t="s">
        <v>2999</v>
      </c>
      <c r="B833" s="12" t="s">
        <v>3560</v>
      </c>
      <c r="C833" t="s">
        <v>460</v>
      </c>
      <c r="D833" s="12" t="s">
        <v>170</v>
      </c>
      <c r="E833">
        <v>41</v>
      </c>
      <c r="F833">
        <v>10</v>
      </c>
      <c r="G833">
        <v>11</v>
      </c>
      <c r="H833">
        <v>-7</v>
      </c>
      <c r="I833">
        <v>26</v>
      </c>
      <c r="J833">
        <v>13</v>
      </c>
      <c r="K833">
        <v>478</v>
      </c>
      <c r="L833">
        <v>364</v>
      </c>
      <c r="M833" s="13">
        <f t="shared" si="48"/>
        <v>0.56769596199524941</v>
      </c>
      <c r="N833" s="14">
        <v>29.5</v>
      </c>
      <c r="O833" s="14">
        <v>33.200000000000003</v>
      </c>
      <c r="P833" s="14">
        <v>27</v>
      </c>
      <c r="Q833" s="21">
        <v>14.7166666667</v>
      </c>
      <c r="R833" s="21">
        <v>2.5</v>
      </c>
      <c r="S833" s="21">
        <v>2</v>
      </c>
      <c r="T833" s="21">
        <v>19.233333333299999</v>
      </c>
      <c r="U833">
        <v>4</v>
      </c>
      <c r="V833">
        <v>2</v>
      </c>
      <c r="W833" s="18">
        <f t="shared" si="49"/>
        <v>0.5</v>
      </c>
      <c r="X833">
        <v>2</v>
      </c>
      <c r="Y833">
        <v>41</v>
      </c>
      <c r="Z833">
        <v>14</v>
      </c>
      <c r="AA833">
        <v>10</v>
      </c>
      <c r="AB833">
        <v>7</v>
      </c>
      <c r="AC833">
        <v>18</v>
      </c>
      <c r="AD833">
        <v>9</v>
      </c>
      <c r="AE833">
        <v>527</v>
      </c>
      <c r="AF833">
        <v>414</v>
      </c>
      <c r="AG833" s="13">
        <f t="shared" si="50"/>
        <v>0.56004250797024446</v>
      </c>
      <c r="AH833" s="14">
        <v>29.5</v>
      </c>
      <c r="AI833" s="14">
        <v>33.9</v>
      </c>
      <c r="AJ833" s="14">
        <v>26.5</v>
      </c>
      <c r="AK833" s="21">
        <v>14.3666666667</v>
      </c>
      <c r="AL833" s="21">
        <v>2.35</v>
      </c>
      <c r="AM833" s="21">
        <v>2.4333333333000002</v>
      </c>
      <c r="AN833" s="21">
        <v>19.166666666699999</v>
      </c>
      <c r="AO833">
        <v>5</v>
      </c>
      <c r="AP833">
        <v>2</v>
      </c>
      <c r="AQ833" s="18">
        <f t="shared" si="51"/>
        <v>0.4</v>
      </c>
      <c r="AR833">
        <v>1</v>
      </c>
    </row>
    <row r="834" spans="1:44" x14ac:dyDescent="0.2">
      <c r="A834" s="12" t="s">
        <v>2237</v>
      </c>
      <c r="B834" s="12" t="s">
        <v>3562</v>
      </c>
      <c r="C834" s="12" t="s">
        <v>442</v>
      </c>
      <c r="D834" s="12" t="s">
        <v>113</v>
      </c>
      <c r="E834">
        <v>39</v>
      </c>
      <c r="F834">
        <v>12</v>
      </c>
      <c r="G834">
        <v>12</v>
      </c>
      <c r="H834">
        <v>9</v>
      </c>
      <c r="I834">
        <v>10</v>
      </c>
      <c r="J834">
        <v>5</v>
      </c>
      <c r="K834">
        <v>22</v>
      </c>
      <c r="L834">
        <v>20</v>
      </c>
      <c r="M834" s="13">
        <f t="shared" ref="M834:M897" si="52">K834/MAX(1,K834+L834)</f>
        <v>0.52380952380952384</v>
      </c>
      <c r="N834" s="14">
        <v>28.3</v>
      </c>
      <c r="O834" s="14">
        <v>33</v>
      </c>
      <c r="P834" s="14">
        <v>25.1</v>
      </c>
      <c r="Q834" s="21">
        <v>12.6333333333</v>
      </c>
      <c r="R834" s="21">
        <v>1.9166666667000001</v>
      </c>
      <c r="S834" s="21">
        <v>3.3333333300000004E-2</v>
      </c>
      <c r="T834" s="21">
        <v>14.6</v>
      </c>
      <c r="U834">
        <v>1</v>
      </c>
      <c r="V834">
        <v>0</v>
      </c>
      <c r="W834" s="18">
        <f t="shared" ref="W834:W897" si="53">IF(U834&gt;0,V834/U834," ")</f>
        <v>0</v>
      </c>
      <c r="X834">
        <v>0</v>
      </c>
      <c r="Y834">
        <v>42</v>
      </c>
      <c r="Z834">
        <v>0</v>
      </c>
      <c r="AA834">
        <v>12</v>
      </c>
      <c r="AB834">
        <v>-9</v>
      </c>
      <c r="AC834">
        <v>26</v>
      </c>
      <c r="AD834">
        <v>10</v>
      </c>
      <c r="AE834">
        <v>34</v>
      </c>
      <c r="AF834">
        <v>43</v>
      </c>
      <c r="AG834" s="13">
        <f t="shared" ref="AG834:AG897" si="54">AE834/MAX(1,AE834+AF834)</f>
        <v>0.44155844155844154</v>
      </c>
      <c r="AH834" s="14">
        <v>28.3</v>
      </c>
      <c r="AI834" s="14">
        <v>32.799999999999997</v>
      </c>
      <c r="AJ834" s="14">
        <v>25.3</v>
      </c>
      <c r="AK834" s="21">
        <v>12.266666666700001</v>
      </c>
      <c r="AL834" s="21">
        <v>2.0166666666999999</v>
      </c>
      <c r="AM834" s="21">
        <v>3.3333333300000004E-2</v>
      </c>
      <c r="AN834" s="21">
        <v>14.3166666667</v>
      </c>
      <c r="AO834">
        <v>1</v>
      </c>
      <c r="AP834">
        <v>0</v>
      </c>
      <c r="AQ834" s="18">
        <f t="shared" ref="AQ834:AQ897" si="55">IF(AO834&gt;0,AP834/AO834," ")</f>
        <v>0</v>
      </c>
      <c r="AR834">
        <v>0</v>
      </c>
    </row>
    <row r="835" spans="1:44" x14ac:dyDescent="0.2">
      <c r="A835" s="12" t="s">
        <v>3565</v>
      </c>
      <c r="B835" s="12" t="s">
        <v>3566</v>
      </c>
      <c r="C835" t="s">
        <v>684</v>
      </c>
      <c r="D835" s="12" t="s">
        <v>148</v>
      </c>
      <c r="E835">
        <v>9</v>
      </c>
      <c r="F835">
        <v>0</v>
      </c>
      <c r="G835">
        <v>2</v>
      </c>
      <c r="H835">
        <v>2</v>
      </c>
      <c r="I835">
        <v>0</v>
      </c>
      <c r="J835">
        <v>0</v>
      </c>
      <c r="K835">
        <v>26</v>
      </c>
      <c r="L835">
        <v>32</v>
      </c>
      <c r="M835" s="13">
        <f t="shared" si="52"/>
        <v>0.44827586206896552</v>
      </c>
      <c r="N835" s="14">
        <v>27.7</v>
      </c>
      <c r="O835" s="14">
        <v>32.5</v>
      </c>
      <c r="P835" s="14">
        <v>24.5</v>
      </c>
      <c r="Q835" s="21">
        <v>9.2333333332999992</v>
      </c>
      <c r="R835" s="21">
        <v>1.7166666667000001</v>
      </c>
      <c r="S835" s="21">
        <v>0.91666666670000008</v>
      </c>
      <c r="T835" s="21">
        <v>11.8833333333</v>
      </c>
      <c r="U835">
        <v>0</v>
      </c>
      <c r="V835">
        <v>0</v>
      </c>
      <c r="W835" s="18" t="str">
        <f t="shared" si="53"/>
        <v xml:space="preserve"> </v>
      </c>
      <c r="X835">
        <v>0</v>
      </c>
      <c r="Y835">
        <v>9</v>
      </c>
      <c r="Z835">
        <v>0</v>
      </c>
      <c r="AA835">
        <v>3</v>
      </c>
      <c r="AB835">
        <v>-2</v>
      </c>
      <c r="AC835">
        <v>0</v>
      </c>
      <c r="AD835">
        <v>0</v>
      </c>
      <c r="AE835">
        <v>29</v>
      </c>
      <c r="AF835">
        <v>37</v>
      </c>
      <c r="AG835" s="13">
        <f t="shared" si="54"/>
        <v>0.43939393939393939</v>
      </c>
      <c r="AH835" s="14">
        <v>27.6</v>
      </c>
      <c r="AI835" s="14">
        <v>31.7</v>
      </c>
      <c r="AJ835" s="14">
        <v>24.9</v>
      </c>
      <c r="AK835" s="21">
        <v>10.2166666667</v>
      </c>
      <c r="AL835" s="21">
        <v>1.2</v>
      </c>
      <c r="AM835" s="21">
        <v>0.93333333330000001</v>
      </c>
      <c r="AN835" s="21">
        <v>12.3833333333</v>
      </c>
      <c r="AO835">
        <v>1</v>
      </c>
      <c r="AP835">
        <v>0</v>
      </c>
      <c r="AQ835" s="18">
        <f t="shared" si="55"/>
        <v>0</v>
      </c>
      <c r="AR835">
        <v>0</v>
      </c>
    </row>
    <row r="836" spans="1:44" x14ac:dyDescent="0.2">
      <c r="A836" s="12" t="s">
        <v>3570</v>
      </c>
      <c r="B836" s="12" t="s">
        <v>3571</v>
      </c>
      <c r="C836" t="s">
        <v>300</v>
      </c>
      <c r="D836" s="12" t="s">
        <v>178</v>
      </c>
      <c r="E836">
        <v>15</v>
      </c>
      <c r="F836">
        <v>3</v>
      </c>
      <c r="G836">
        <v>7</v>
      </c>
      <c r="H836">
        <v>-1</v>
      </c>
      <c r="I836">
        <v>4</v>
      </c>
      <c r="J836">
        <v>2</v>
      </c>
      <c r="K836">
        <v>0</v>
      </c>
      <c r="L836">
        <v>0</v>
      </c>
      <c r="M836" s="13">
        <f t="shared" si="52"/>
        <v>0</v>
      </c>
      <c r="N836" s="14">
        <v>28.4</v>
      </c>
      <c r="O836" s="14">
        <v>32.799999999999997</v>
      </c>
      <c r="P836" s="14">
        <v>25.5</v>
      </c>
      <c r="Q836" s="21">
        <v>15.6333333333</v>
      </c>
      <c r="R836" s="21">
        <v>3.9333333333000002</v>
      </c>
      <c r="S836" s="21">
        <v>0.35</v>
      </c>
      <c r="T836" s="21">
        <v>19.916666666699999</v>
      </c>
      <c r="W836" s="18" t="str">
        <f t="shared" si="53"/>
        <v xml:space="preserve"> </v>
      </c>
      <c r="Y836">
        <v>9</v>
      </c>
      <c r="Z836">
        <v>0</v>
      </c>
      <c r="AA836">
        <v>1</v>
      </c>
      <c r="AB836">
        <v>0</v>
      </c>
      <c r="AC836">
        <v>6</v>
      </c>
      <c r="AD836">
        <v>3</v>
      </c>
      <c r="AE836">
        <v>0</v>
      </c>
      <c r="AF836">
        <v>0</v>
      </c>
      <c r="AG836" s="13">
        <f t="shared" si="54"/>
        <v>0</v>
      </c>
      <c r="AH836" s="14">
        <v>28.9</v>
      </c>
      <c r="AI836" s="14">
        <v>33</v>
      </c>
      <c r="AJ836" s="14">
        <v>26.1</v>
      </c>
      <c r="AK836" s="21">
        <v>17.333333333300001</v>
      </c>
      <c r="AL836" s="21">
        <v>3.9833333333000001</v>
      </c>
      <c r="AM836" s="21">
        <v>0.18333333330000001</v>
      </c>
      <c r="AN836" s="21">
        <v>21.516666666700001</v>
      </c>
      <c r="AQ836" s="18" t="str">
        <f t="shared" si="55"/>
        <v xml:space="preserve"> </v>
      </c>
    </row>
    <row r="837" spans="1:44" x14ac:dyDescent="0.2">
      <c r="A837" s="12" t="s">
        <v>887</v>
      </c>
      <c r="B837" s="12" t="s">
        <v>3575</v>
      </c>
      <c r="C837" t="s">
        <v>147</v>
      </c>
      <c r="D837" s="12" t="s">
        <v>170</v>
      </c>
      <c r="E837">
        <v>24</v>
      </c>
      <c r="F837">
        <v>0</v>
      </c>
      <c r="G837">
        <v>9</v>
      </c>
      <c r="H837">
        <v>5</v>
      </c>
      <c r="I837">
        <v>8</v>
      </c>
      <c r="J837">
        <v>4</v>
      </c>
      <c r="K837">
        <v>106</v>
      </c>
      <c r="L837">
        <v>46</v>
      </c>
      <c r="M837" s="13">
        <f t="shared" si="52"/>
        <v>0.69736842105263153</v>
      </c>
      <c r="N837" s="14">
        <v>27.9</v>
      </c>
      <c r="O837" s="14">
        <v>32.4</v>
      </c>
      <c r="P837" s="14">
        <v>24.9</v>
      </c>
      <c r="Q837" s="21">
        <v>10.3666666667</v>
      </c>
      <c r="R837" s="21">
        <v>0.05</v>
      </c>
      <c r="S837" s="21">
        <v>0.66666666670000008</v>
      </c>
      <c r="T837" s="21">
        <v>11.1</v>
      </c>
      <c r="W837" s="18" t="str">
        <f t="shared" si="53"/>
        <v xml:space="preserve"> </v>
      </c>
      <c r="Y837">
        <v>29</v>
      </c>
      <c r="Z837">
        <v>1</v>
      </c>
      <c r="AA837">
        <v>4</v>
      </c>
      <c r="AB837">
        <v>-6</v>
      </c>
      <c r="AC837">
        <v>21</v>
      </c>
      <c r="AD837">
        <v>9</v>
      </c>
      <c r="AE837">
        <v>94</v>
      </c>
      <c r="AF837">
        <v>74</v>
      </c>
      <c r="AG837" s="13">
        <f t="shared" si="54"/>
        <v>0.55952380952380953</v>
      </c>
      <c r="AH837" s="14">
        <v>27.1</v>
      </c>
      <c r="AI837" s="14">
        <v>31.5</v>
      </c>
      <c r="AJ837" s="14">
        <v>24.1</v>
      </c>
      <c r="AK837" s="21">
        <v>10.1833333333</v>
      </c>
      <c r="AL837" s="21">
        <v>3.3333333300000004E-2</v>
      </c>
      <c r="AM837" s="21">
        <v>0.61666666670000003</v>
      </c>
      <c r="AN837" s="21">
        <v>10.85</v>
      </c>
      <c r="AQ837" s="18" t="str">
        <f t="shared" si="55"/>
        <v xml:space="preserve"> </v>
      </c>
    </row>
    <row r="838" spans="1:44" x14ac:dyDescent="0.2">
      <c r="A838" s="12" t="s">
        <v>3579</v>
      </c>
      <c r="B838" s="12" t="s">
        <v>3580</v>
      </c>
      <c r="C838" t="s">
        <v>610</v>
      </c>
      <c r="D838" s="12" t="s">
        <v>178</v>
      </c>
      <c r="E838">
        <v>40</v>
      </c>
      <c r="F838">
        <v>2</v>
      </c>
      <c r="G838">
        <v>11</v>
      </c>
      <c r="H838">
        <v>15</v>
      </c>
      <c r="I838">
        <v>22</v>
      </c>
      <c r="J838">
        <v>7</v>
      </c>
      <c r="K838">
        <v>0</v>
      </c>
      <c r="L838">
        <v>0</v>
      </c>
      <c r="M838" s="13">
        <f t="shared" si="52"/>
        <v>0</v>
      </c>
      <c r="N838" s="14">
        <v>29.3</v>
      </c>
      <c r="O838" s="14">
        <v>33.1</v>
      </c>
      <c r="P838" s="14">
        <v>26.7</v>
      </c>
      <c r="Q838" s="21">
        <v>17.4666666667</v>
      </c>
      <c r="R838" s="21">
        <v>0.81666666669999999</v>
      </c>
      <c r="S838" s="21">
        <v>2.3833333333</v>
      </c>
      <c r="T838" s="21">
        <v>20.683333333299998</v>
      </c>
      <c r="W838" s="18" t="str">
        <f t="shared" si="53"/>
        <v xml:space="preserve"> </v>
      </c>
      <c r="Y838">
        <v>41</v>
      </c>
      <c r="Z838">
        <v>3</v>
      </c>
      <c r="AA838">
        <v>8</v>
      </c>
      <c r="AB838">
        <v>16</v>
      </c>
      <c r="AC838">
        <v>16</v>
      </c>
      <c r="AD838">
        <v>4</v>
      </c>
      <c r="AE838">
        <v>0</v>
      </c>
      <c r="AF838">
        <v>0</v>
      </c>
      <c r="AG838" s="13">
        <f t="shared" si="54"/>
        <v>0</v>
      </c>
      <c r="AH838" s="14">
        <v>29</v>
      </c>
      <c r="AI838" s="14">
        <v>33.200000000000003</v>
      </c>
      <c r="AJ838" s="14">
        <v>26.1</v>
      </c>
      <c r="AK838" s="21">
        <v>18.149999999999999</v>
      </c>
      <c r="AL838" s="21">
        <v>0.56666666669999999</v>
      </c>
      <c r="AM838" s="21">
        <v>1.9833333333000001</v>
      </c>
      <c r="AN838" s="21">
        <v>20.7166666667</v>
      </c>
      <c r="AQ838" s="18" t="str">
        <f t="shared" si="55"/>
        <v xml:space="preserve"> </v>
      </c>
    </row>
    <row r="839" spans="1:44" x14ac:dyDescent="0.2">
      <c r="A839" s="12" t="s">
        <v>386</v>
      </c>
      <c r="B839" s="12" t="s">
        <v>3583</v>
      </c>
      <c r="C839" t="s">
        <v>432</v>
      </c>
      <c r="D839" s="12" t="s">
        <v>178</v>
      </c>
      <c r="E839">
        <v>25</v>
      </c>
      <c r="F839">
        <v>0</v>
      </c>
      <c r="G839">
        <v>4</v>
      </c>
      <c r="H839">
        <v>5</v>
      </c>
      <c r="I839">
        <v>8</v>
      </c>
      <c r="J839">
        <v>4</v>
      </c>
      <c r="K839">
        <v>0</v>
      </c>
      <c r="L839">
        <v>0</v>
      </c>
      <c r="M839" s="13">
        <f t="shared" si="52"/>
        <v>0</v>
      </c>
      <c r="N839" s="14">
        <v>27.9</v>
      </c>
      <c r="O839" s="14">
        <v>32.9</v>
      </c>
      <c r="P839" s="14">
        <v>24.5</v>
      </c>
      <c r="Q839" s="21">
        <v>13.266666666700001</v>
      </c>
      <c r="R839" s="21">
        <v>0.05</v>
      </c>
      <c r="S839" s="21">
        <v>4.1166666666999996</v>
      </c>
      <c r="T839" s="21">
        <v>17.45</v>
      </c>
      <c r="W839" s="18" t="str">
        <f t="shared" si="53"/>
        <v xml:space="preserve"> </v>
      </c>
      <c r="Y839">
        <v>31</v>
      </c>
      <c r="Z839">
        <v>0</v>
      </c>
      <c r="AA839">
        <v>4</v>
      </c>
      <c r="AB839">
        <v>-2</v>
      </c>
      <c r="AC839">
        <v>12</v>
      </c>
      <c r="AD839">
        <v>6</v>
      </c>
      <c r="AE839">
        <v>0</v>
      </c>
      <c r="AF839">
        <v>0</v>
      </c>
      <c r="AG839" s="13">
        <f t="shared" si="54"/>
        <v>0</v>
      </c>
      <c r="AH839" s="14">
        <v>28.2</v>
      </c>
      <c r="AI839" s="14">
        <v>33</v>
      </c>
      <c r="AJ839" s="14">
        <v>25.1</v>
      </c>
      <c r="AK839" s="21">
        <v>12.766666666700001</v>
      </c>
      <c r="AL839" s="21">
        <v>0.05</v>
      </c>
      <c r="AM839" s="21">
        <v>3.4</v>
      </c>
      <c r="AN839" s="21">
        <v>16.233333333299999</v>
      </c>
      <c r="AQ839" s="18" t="str">
        <f t="shared" si="55"/>
        <v xml:space="preserve"> </v>
      </c>
    </row>
    <row r="840" spans="1:44" x14ac:dyDescent="0.2">
      <c r="A840" s="12" t="s">
        <v>2606</v>
      </c>
      <c r="B840" s="12" t="s">
        <v>3588</v>
      </c>
      <c r="C840" t="s">
        <v>210</v>
      </c>
      <c r="D840" s="12" t="s">
        <v>156</v>
      </c>
      <c r="E840">
        <v>21</v>
      </c>
      <c r="F840">
        <v>0</v>
      </c>
      <c r="G840">
        <v>0</v>
      </c>
      <c r="H840">
        <v>-2</v>
      </c>
      <c r="I840">
        <v>18</v>
      </c>
      <c r="J840">
        <v>6</v>
      </c>
      <c r="K840">
        <v>4</v>
      </c>
      <c r="L840">
        <v>4</v>
      </c>
      <c r="M840" s="13">
        <f t="shared" si="52"/>
        <v>0.5</v>
      </c>
      <c r="N840" s="14">
        <v>25.9</v>
      </c>
      <c r="O840" s="14">
        <v>32.1</v>
      </c>
      <c r="P840" s="14">
        <v>21.8</v>
      </c>
      <c r="Q840" s="21">
        <v>7.5333333332999999</v>
      </c>
      <c r="R840" s="21">
        <v>1.6666666699999999E-2</v>
      </c>
      <c r="S840" s="21">
        <v>0</v>
      </c>
      <c r="T840" s="21">
        <v>7.5666666666999998</v>
      </c>
      <c r="W840" s="18" t="str">
        <f t="shared" si="53"/>
        <v xml:space="preserve"> </v>
      </c>
      <c r="Y840">
        <v>20</v>
      </c>
      <c r="Z840">
        <v>2</v>
      </c>
      <c r="AA840">
        <v>0</v>
      </c>
      <c r="AB840">
        <v>-1</v>
      </c>
      <c r="AC840">
        <v>31</v>
      </c>
      <c r="AD840">
        <v>7</v>
      </c>
      <c r="AE840">
        <v>0</v>
      </c>
      <c r="AF840">
        <v>4</v>
      </c>
      <c r="AG840" s="13">
        <f t="shared" si="54"/>
        <v>0</v>
      </c>
      <c r="AH840" s="14">
        <v>26</v>
      </c>
      <c r="AI840" s="14">
        <v>31.3</v>
      </c>
      <c r="AJ840" s="14">
        <v>22.4</v>
      </c>
      <c r="AK840" s="21">
        <v>7.1166666666999996</v>
      </c>
      <c r="AL840" s="21">
        <v>0</v>
      </c>
      <c r="AM840" s="21">
        <v>0</v>
      </c>
      <c r="AN840" s="21">
        <v>7.1333333333000004</v>
      </c>
      <c r="AQ840" s="18" t="str">
        <f t="shared" si="55"/>
        <v xml:space="preserve"> </v>
      </c>
    </row>
    <row r="841" spans="1:44" x14ac:dyDescent="0.2">
      <c r="A841" s="12" t="s">
        <v>2019</v>
      </c>
      <c r="B841" s="12" t="s">
        <v>3591</v>
      </c>
      <c r="C841" t="s">
        <v>162</v>
      </c>
      <c r="D841" s="12" t="s">
        <v>148</v>
      </c>
      <c r="E841">
        <v>41</v>
      </c>
      <c r="F841">
        <v>10</v>
      </c>
      <c r="G841">
        <v>24</v>
      </c>
      <c r="H841">
        <v>16</v>
      </c>
      <c r="I841">
        <v>12</v>
      </c>
      <c r="J841">
        <v>6</v>
      </c>
      <c r="K841">
        <v>1</v>
      </c>
      <c r="L841">
        <v>1</v>
      </c>
      <c r="M841" s="13">
        <f t="shared" si="52"/>
        <v>0.5</v>
      </c>
      <c r="N841" s="14">
        <v>29</v>
      </c>
      <c r="O841" s="14">
        <v>33.9</v>
      </c>
      <c r="P841" s="14">
        <v>25.7</v>
      </c>
      <c r="Q841" s="21">
        <v>13.483333333299999</v>
      </c>
      <c r="R841" s="21">
        <v>3.65</v>
      </c>
      <c r="S841" s="21">
        <v>1.6666666699999999E-2</v>
      </c>
      <c r="T841" s="21">
        <v>17.166666666699999</v>
      </c>
      <c r="U841">
        <v>1</v>
      </c>
      <c r="V841">
        <v>0</v>
      </c>
      <c r="W841" s="18">
        <f t="shared" si="53"/>
        <v>0</v>
      </c>
      <c r="X841">
        <v>0</v>
      </c>
      <c r="Y841">
        <v>41</v>
      </c>
      <c r="Z841">
        <v>13</v>
      </c>
      <c r="AA841">
        <v>15</v>
      </c>
      <c r="AB841">
        <v>-5</v>
      </c>
      <c r="AC841">
        <v>10</v>
      </c>
      <c r="AD841">
        <v>5</v>
      </c>
      <c r="AE841">
        <v>3</v>
      </c>
      <c r="AF841">
        <v>1</v>
      </c>
      <c r="AG841" s="13">
        <f t="shared" si="54"/>
        <v>0.75</v>
      </c>
      <c r="AH841" s="14">
        <v>29.9</v>
      </c>
      <c r="AI841" s="14">
        <v>34.5</v>
      </c>
      <c r="AJ841" s="14">
        <v>26.8</v>
      </c>
      <c r="AK841" s="21">
        <v>14.1833333333</v>
      </c>
      <c r="AL841" s="21">
        <v>3.05</v>
      </c>
      <c r="AM841" s="21">
        <v>6.6666666700000002E-2</v>
      </c>
      <c r="AN841" s="21">
        <v>17.316666666700002</v>
      </c>
      <c r="AO841">
        <v>0</v>
      </c>
      <c r="AP841">
        <v>0</v>
      </c>
      <c r="AQ841" s="18" t="str">
        <f t="shared" si="55"/>
        <v xml:space="preserve"> </v>
      </c>
      <c r="AR841">
        <v>0</v>
      </c>
    </row>
    <row r="842" spans="1:44" x14ac:dyDescent="0.2">
      <c r="A842" s="12" t="s">
        <v>3594</v>
      </c>
      <c r="B842" s="12" t="s">
        <v>3595</v>
      </c>
      <c r="C842" t="s">
        <v>684</v>
      </c>
      <c r="D842" s="12" t="s">
        <v>178</v>
      </c>
      <c r="E842">
        <v>41</v>
      </c>
      <c r="F842">
        <v>0</v>
      </c>
      <c r="G842">
        <v>10</v>
      </c>
      <c r="H842">
        <v>-1</v>
      </c>
      <c r="I842">
        <v>24</v>
      </c>
      <c r="J842">
        <v>12</v>
      </c>
      <c r="K842">
        <v>0</v>
      </c>
      <c r="L842">
        <v>0</v>
      </c>
      <c r="M842" s="13">
        <f t="shared" si="52"/>
        <v>0</v>
      </c>
      <c r="N842" s="14">
        <v>28.5</v>
      </c>
      <c r="O842" s="14">
        <v>33.1</v>
      </c>
      <c r="P842" s="14">
        <v>25.5</v>
      </c>
      <c r="Q842" s="21">
        <v>17.266666666700001</v>
      </c>
      <c r="R842" s="21">
        <v>3</v>
      </c>
      <c r="S842" s="21">
        <v>1.7333333333000001</v>
      </c>
      <c r="T842" s="21">
        <v>22.016666666700001</v>
      </c>
      <c r="W842" s="18" t="str">
        <f t="shared" si="53"/>
        <v xml:space="preserve"> </v>
      </c>
      <c r="Y842">
        <v>41</v>
      </c>
      <c r="Z842">
        <v>4</v>
      </c>
      <c r="AA842">
        <v>20</v>
      </c>
      <c r="AB842">
        <v>7</v>
      </c>
      <c r="AC842">
        <v>20</v>
      </c>
      <c r="AD842">
        <v>10</v>
      </c>
      <c r="AE842">
        <v>1</v>
      </c>
      <c r="AF842">
        <v>0</v>
      </c>
      <c r="AG842" s="13">
        <f t="shared" si="54"/>
        <v>1</v>
      </c>
      <c r="AH842" s="14">
        <v>28.7</v>
      </c>
      <c r="AI842" s="14">
        <v>33.200000000000003</v>
      </c>
      <c r="AJ842" s="14">
        <v>25.7</v>
      </c>
      <c r="AK842" s="21">
        <v>17.583333333300001</v>
      </c>
      <c r="AL842" s="21">
        <v>2.65</v>
      </c>
      <c r="AM842" s="21">
        <v>2.3166666666999998</v>
      </c>
      <c r="AN842" s="21">
        <v>22.566666666700002</v>
      </c>
      <c r="AQ842" s="18" t="str">
        <f t="shared" si="55"/>
        <v xml:space="preserve"> </v>
      </c>
    </row>
    <row r="843" spans="1:44" x14ac:dyDescent="0.2">
      <c r="A843" s="12" t="s">
        <v>3598</v>
      </c>
      <c r="B843" s="12" t="s">
        <v>3599</v>
      </c>
      <c r="C843" t="s">
        <v>460</v>
      </c>
      <c r="D843" s="12" t="s">
        <v>148</v>
      </c>
      <c r="E843">
        <v>40</v>
      </c>
      <c r="F843">
        <v>12</v>
      </c>
      <c r="G843">
        <v>17</v>
      </c>
      <c r="H843">
        <v>7</v>
      </c>
      <c r="I843">
        <v>10</v>
      </c>
      <c r="J843">
        <v>5</v>
      </c>
      <c r="K843">
        <v>11</v>
      </c>
      <c r="L843">
        <v>19</v>
      </c>
      <c r="M843" s="13">
        <f t="shared" si="52"/>
        <v>0.36666666666666664</v>
      </c>
      <c r="N843" s="14">
        <v>29.3</v>
      </c>
      <c r="O843" s="14">
        <v>33.5</v>
      </c>
      <c r="P843" s="14">
        <v>26.4</v>
      </c>
      <c r="Q843" s="21">
        <v>14.8</v>
      </c>
      <c r="R843" s="21">
        <v>2.7333333333000001</v>
      </c>
      <c r="S843" s="21">
        <v>0.38333333330000002</v>
      </c>
      <c r="T843" s="21">
        <v>17.933333333299998</v>
      </c>
      <c r="U843">
        <v>5</v>
      </c>
      <c r="V843">
        <v>1</v>
      </c>
      <c r="W843" s="18">
        <f t="shared" si="53"/>
        <v>0.2</v>
      </c>
      <c r="X843">
        <v>0</v>
      </c>
      <c r="Y843">
        <v>40</v>
      </c>
      <c r="Z843">
        <v>8</v>
      </c>
      <c r="AA843">
        <v>14</v>
      </c>
      <c r="AB843">
        <v>-13</v>
      </c>
      <c r="AC843">
        <v>12</v>
      </c>
      <c r="AD843">
        <v>5</v>
      </c>
      <c r="AE843">
        <v>6</v>
      </c>
      <c r="AF843">
        <v>7</v>
      </c>
      <c r="AG843" s="13">
        <f t="shared" si="54"/>
        <v>0.46153846153846156</v>
      </c>
      <c r="AH843" s="14">
        <v>29.2</v>
      </c>
      <c r="AI843" s="14">
        <v>33.5</v>
      </c>
      <c r="AJ843" s="14">
        <v>26.2</v>
      </c>
      <c r="AK843" s="21">
        <v>14.6833333333</v>
      </c>
      <c r="AL843" s="21">
        <v>2.85</v>
      </c>
      <c r="AM843" s="21">
        <v>0.41666666670000002</v>
      </c>
      <c r="AN843" s="21">
        <v>17.9666666667</v>
      </c>
      <c r="AO843">
        <v>7</v>
      </c>
      <c r="AP843">
        <v>4</v>
      </c>
      <c r="AQ843" s="18">
        <f t="shared" si="55"/>
        <v>0.5714285714285714</v>
      </c>
      <c r="AR843">
        <v>1</v>
      </c>
    </row>
    <row r="844" spans="1:44" x14ac:dyDescent="0.2">
      <c r="A844" s="12" t="s">
        <v>3602</v>
      </c>
      <c r="B844" s="12" t="s">
        <v>3603</v>
      </c>
      <c r="C844" t="s">
        <v>210</v>
      </c>
      <c r="D844" s="12" t="s">
        <v>148</v>
      </c>
      <c r="E844">
        <v>41</v>
      </c>
      <c r="F844">
        <v>9</v>
      </c>
      <c r="G844">
        <v>15</v>
      </c>
      <c r="H844">
        <v>2</v>
      </c>
      <c r="I844">
        <v>16</v>
      </c>
      <c r="J844">
        <v>8</v>
      </c>
      <c r="K844">
        <v>58</v>
      </c>
      <c r="L844">
        <v>56</v>
      </c>
      <c r="M844" s="13">
        <f t="shared" si="52"/>
        <v>0.50877192982456143</v>
      </c>
      <c r="N844" s="14">
        <v>28.8</v>
      </c>
      <c r="O844" s="14">
        <v>32.5</v>
      </c>
      <c r="P844" s="14">
        <v>26.4</v>
      </c>
      <c r="Q844" s="21">
        <v>12.483333333299999</v>
      </c>
      <c r="R844" s="21">
        <v>1.8</v>
      </c>
      <c r="S844" s="21">
        <v>1.7666666666999999</v>
      </c>
      <c r="T844" s="21">
        <v>16.083333333300001</v>
      </c>
      <c r="U844">
        <v>0</v>
      </c>
      <c r="V844">
        <v>0</v>
      </c>
      <c r="W844" s="18" t="str">
        <f t="shared" si="53"/>
        <v xml:space="preserve"> </v>
      </c>
      <c r="X844">
        <v>0</v>
      </c>
      <c r="Y844">
        <v>41</v>
      </c>
      <c r="Z844">
        <v>15</v>
      </c>
      <c r="AA844">
        <v>10</v>
      </c>
      <c r="AB844">
        <v>5</v>
      </c>
      <c r="AC844">
        <v>16</v>
      </c>
      <c r="AD844">
        <v>7</v>
      </c>
      <c r="AE844">
        <v>32</v>
      </c>
      <c r="AF844">
        <v>53</v>
      </c>
      <c r="AG844" s="13">
        <f t="shared" si="54"/>
        <v>0.37647058823529411</v>
      </c>
      <c r="AH844" s="14">
        <v>27.9</v>
      </c>
      <c r="AI844" s="14">
        <v>31.8</v>
      </c>
      <c r="AJ844" s="14">
        <v>25.3</v>
      </c>
      <c r="AK844" s="21">
        <v>12.5</v>
      </c>
      <c r="AL844" s="21">
        <v>1.6833333333</v>
      </c>
      <c r="AM844" s="21">
        <v>1.85</v>
      </c>
      <c r="AN844" s="21">
        <v>16.05</v>
      </c>
      <c r="AO844">
        <v>1</v>
      </c>
      <c r="AP844">
        <v>0</v>
      </c>
      <c r="AQ844" s="18">
        <f t="shared" si="55"/>
        <v>0</v>
      </c>
      <c r="AR844">
        <v>0</v>
      </c>
    </row>
    <row r="845" spans="1:44" x14ac:dyDescent="0.2">
      <c r="A845" s="12" t="s">
        <v>275</v>
      </c>
      <c r="B845" s="12" t="s">
        <v>3606</v>
      </c>
      <c r="C845" t="s">
        <v>338</v>
      </c>
      <c r="D845" s="12" t="s">
        <v>178</v>
      </c>
      <c r="E845">
        <v>2</v>
      </c>
      <c r="F845">
        <v>0</v>
      </c>
      <c r="G845">
        <v>1</v>
      </c>
      <c r="H845">
        <v>3</v>
      </c>
      <c r="I845">
        <v>0</v>
      </c>
      <c r="J845">
        <v>0</v>
      </c>
      <c r="K845">
        <v>0</v>
      </c>
      <c r="L845">
        <v>0</v>
      </c>
      <c r="M845" s="13">
        <f t="shared" si="52"/>
        <v>0</v>
      </c>
      <c r="N845" s="14">
        <v>26.8</v>
      </c>
      <c r="O845" s="14">
        <v>32.6</v>
      </c>
      <c r="P845" s="14">
        <v>22.9</v>
      </c>
      <c r="Q845" s="21">
        <v>14.233333333299999</v>
      </c>
      <c r="R845" s="21">
        <v>2.35</v>
      </c>
      <c r="S845" s="21">
        <v>0</v>
      </c>
      <c r="T845" s="21">
        <v>16.583333333300001</v>
      </c>
      <c r="W845" s="18" t="str">
        <f t="shared" si="53"/>
        <v xml:space="preserve"> </v>
      </c>
      <c r="Y845">
        <v>4</v>
      </c>
      <c r="Z845">
        <v>1</v>
      </c>
      <c r="AA845">
        <v>0</v>
      </c>
      <c r="AB845">
        <v>-2</v>
      </c>
      <c r="AC845">
        <v>0</v>
      </c>
      <c r="AD845">
        <v>0</v>
      </c>
      <c r="AE845">
        <v>0</v>
      </c>
      <c r="AF845">
        <v>0</v>
      </c>
      <c r="AG845" s="13">
        <f t="shared" si="54"/>
        <v>0</v>
      </c>
      <c r="AH845" s="14">
        <v>26.9</v>
      </c>
      <c r="AI845" s="14">
        <v>32.4</v>
      </c>
      <c r="AJ845" s="14">
        <v>23.2</v>
      </c>
      <c r="AK845" s="21">
        <v>13.266666666700001</v>
      </c>
      <c r="AL845" s="21">
        <v>2.5833333333000001</v>
      </c>
      <c r="AM845" s="21">
        <v>0.1</v>
      </c>
      <c r="AN845" s="21">
        <v>15.95</v>
      </c>
      <c r="AQ845" s="18" t="str">
        <f t="shared" si="55"/>
        <v xml:space="preserve"> </v>
      </c>
    </row>
    <row r="846" spans="1:44" x14ac:dyDescent="0.2">
      <c r="A846" s="12" t="s">
        <v>474</v>
      </c>
      <c r="B846" s="12" t="s">
        <v>3610</v>
      </c>
      <c r="C846" s="12" t="s">
        <v>367</v>
      </c>
      <c r="D846" s="12" t="s">
        <v>178</v>
      </c>
      <c r="E846">
        <v>35</v>
      </c>
      <c r="F846">
        <v>0</v>
      </c>
      <c r="G846">
        <v>5</v>
      </c>
      <c r="H846">
        <v>-3</v>
      </c>
      <c r="I846">
        <v>10</v>
      </c>
      <c r="J846">
        <v>5</v>
      </c>
      <c r="K846">
        <v>0</v>
      </c>
      <c r="L846">
        <v>0</v>
      </c>
      <c r="M846" s="13">
        <f t="shared" si="52"/>
        <v>0</v>
      </c>
      <c r="N846" s="14">
        <v>28.7</v>
      </c>
      <c r="O846" s="14">
        <v>32.9</v>
      </c>
      <c r="P846" s="14">
        <v>25.9</v>
      </c>
      <c r="Q846" s="21">
        <v>15.483333333299999</v>
      </c>
      <c r="R846" s="21">
        <v>8.3333333300000006E-2</v>
      </c>
      <c r="S846" s="21">
        <v>2.8166666666999998</v>
      </c>
      <c r="T846" s="21">
        <v>18.399999999999999</v>
      </c>
      <c r="W846" s="18" t="str">
        <f t="shared" si="53"/>
        <v xml:space="preserve"> </v>
      </c>
      <c r="Y846">
        <v>37</v>
      </c>
      <c r="Z846">
        <v>1</v>
      </c>
      <c r="AA846">
        <v>7</v>
      </c>
      <c r="AB846">
        <v>3</v>
      </c>
      <c r="AC846">
        <v>21</v>
      </c>
      <c r="AD846">
        <v>9</v>
      </c>
      <c r="AE846">
        <v>1</v>
      </c>
      <c r="AF846">
        <v>0</v>
      </c>
      <c r="AG846" s="13">
        <f t="shared" si="54"/>
        <v>1</v>
      </c>
      <c r="AH846" s="14">
        <v>28.5</v>
      </c>
      <c r="AI846" s="14">
        <v>33</v>
      </c>
      <c r="AJ846" s="14">
        <v>25.6</v>
      </c>
      <c r="AK846" s="21">
        <v>15.3666666667</v>
      </c>
      <c r="AL846" s="21">
        <v>0.1166666667</v>
      </c>
      <c r="AM846" s="21">
        <v>3.05</v>
      </c>
      <c r="AN846" s="21">
        <v>18.55</v>
      </c>
      <c r="AQ846" s="18" t="str">
        <f t="shared" si="55"/>
        <v xml:space="preserve"> </v>
      </c>
    </row>
    <row r="847" spans="1:44" x14ac:dyDescent="0.2">
      <c r="A847" s="12" t="s">
        <v>474</v>
      </c>
      <c r="B847" s="12" t="s">
        <v>3613</v>
      </c>
      <c r="C847" t="s">
        <v>139</v>
      </c>
      <c r="D847" s="12" t="s">
        <v>178</v>
      </c>
      <c r="E847">
        <v>34</v>
      </c>
      <c r="F847">
        <v>0</v>
      </c>
      <c r="G847">
        <v>4</v>
      </c>
      <c r="H847">
        <v>-16</v>
      </c>
      <c r="I847">
        <v>42</v>
      </c>
      <c r="J847">
        <v>15</v>
      </c>
      <c r="K847">
        <v>0</v>
      </c>
      <c r="L847">
        <v>0</v>
      </c>
      <c r="M847" s="13">
        <f t="shared" si="52"/>
        <v>0</v>
      </c>
      <c r="N847" s="14">
        <v>28.4</v>
      </c>
      <c r="O847" s="14">
        <v>32.799999999999997</v>
      </c>
      <c r="P847" s="14">
        <v>25.4</v>
      </c>
      <c r="Q847" s="21">
        <v>16.183333333299998</v>
      </c>
      <c r="R847" s="21">
        <v>3.3333333300000004E-2</v>
      </c>
      <c r="S847" s="21">
        <v>1.75</v>
      </c>
      <c r="T847" s="21">
        <v>17.983333333299999</v>
      </c>
      <c r="W847" s="18" t="str">
        <f t="shared" si="53"/>
        <v xml:space="preserve"> </v>
      </c>
      <c r="Y847">
        <v>34</v>
      </c>
      <c r="Z847">
        <v>1</v>
      </c>
      <c r="AA847">
        <v>4</v>
      </c>
      <c r="AB847">
        <v>-13</v>
      </c>
      <c r="AC847">
        <v>31</v>
      </c>
      <c r="AD847">
        <v>13</v>
      </c>
      <c r="AE847">
        <v>0</v>
      </c>
      <c r="AF847">
        <v>0</v>
      </c>
      <c r="AG847" s="13">
        <f t="shared" si="54"/>
        <v>0</v>
      </c>
      <c r="AH847" s="14">
        <v>28.6</v>
      </c>
      <c r="AI847" s="14">
        <v>33</v>
      </c>
      <c r="AJ847" s="14">
        <v>25.6</v>
      </c>
      <c r="AK847" s="21">
        <v>15.35</v>
      </c>
      <c r="AL847" s="21">
        <v>0</v>
      </c>
      <c r="AM847" s="21">
        <v>2.2666666666999999</v>
      </c>
      <c r="AN847" s="21">
        <v>17.633333333300001</v>
      </c>
      <c r="AQ847" s="18" t="str">
        <f t="shared" si="55"/>
        <v xml:space="preserve"> </v>
      </c>
    </row>
    <row r="848" spans="1:44" x14ac:dyDescent="0.2">
      <c r="A848" s="12" t="s">
        <v>3616</v>
      </c>
      <c r="B848" s="12" t="s">
        <v>3613</v>
      </c>
      <c r="C848" t="s">
        <v>343</v>
      </c>
      <c r="D848" s="12" t="s">
        <v>178</v>
      </c>
      <c r="E848">
        <v>38</v>
      </c>
      <c r="F848">
        <v>14</v>
      </c>
      <c r="G848">
        <v>15</v>
      </c>
      <c r="H848">
        <v>-2</v>
      </c>
      <c r="I848">
        <v>26</v>
      </c>
      <c r="J848">
        <v>9</v>
      </c>
      <c r="K848">
        <v>0</v>
      </c>
      <c r="L848">
        <v>0</v>
      </c>
      <c r="M848" s="13">
        <f t="shared" si="52"/>
        <v>0</v>
      </c>
      <c r="N848" s="14">
        <v>29.7</v>
      </c>
      <c r="O848" s="14">
        <v>33.4</v>
      </c>
      <c r="P848" s="14">
        <v>27.2</v>
      </c>
      <c r="Q848" s="21">
        <v>20.666666666699999</v>
      </c>
      <c r="R848" s="21">
        <v>3.25</v>
      </c>
      <c r="S848" s="21">
        <v>2.5499999999999998</v>
      </c>
      <c r="T848" s="21">
        <v>26.483333333299999</v>
      </c>
      <c r="W848" s="18" t="str">
        <f t="shared" si="53"/>
        <v xml:space="preserve"> </v>
      </c>
      <c r="Y848">
        <v>41</v>
      </c>
      <c r="Z848">
        <v>9</v>
      </c>
      <c r="AA848">
        <v>18</v>
      </c>
      <c r="AB848">
        <v>0</v>
      </c>
      <c r="AC848">
        <v>26</v>
      </c>
      <c r="AD848">
        <v>13</v>
      </c>
      <c r="AE848">
        <v>0</v>
      </c>
      <c r="AF848">
        <v>0</v>
      </c>
      <c r="AG848" s="13">
        <f t="shared" si="54"/>
        <v>0</v>
      </c>
      <c r="AH848" s="14">
        <v>29.6</v>
      </c>
      <c r="AI848" s="14">
        <v>33.700000000000003</v>
      </c>
      <c r="AJ848" s="14">
        <v>26.7</v>
      </c>
      <c r="AK848" s="21">
        <v>21.633333333300001</v>
      </c>
      <c r="AL848" s="21">
        <v>2.9833333333000001</v>
      </c>
      <c r="AM848" s="21">
        <v>2.65</v>
      </c>
      <c r="AN848" s="21">
        <v>27.2833333333</v>
      </c>
      <c r="AQ848" s="18" t="str">
        <f t="shared" si="55"/>
        <v xml:space="preserve"> </v>
      </c>
    </row>
    <row r="849" spans="1:44" x14ac:dyDescent="0.2">
      <c r="A849" s="12" t="s">
        <v>3620</v>
      </c>
      <c r="B849" s="12" t="s">
        <v>3613</v>
      </c>
      <c r="C849" t="s">
        <v>177</v>
      </c>
      <c r="D849" s="12" t="s">
        <v>178</v>
      </c>
      <c r="E849">
        <v>27</v>
      </c>
      <c r="F849">
        <v>5</v>
      </c>
      <c r="G849">
        <v>3</v>
      </c>
      <c r="H849">
        <v>2</v>
      </c>
      <c r="I849">
        <v>12</v>
      </c>
      <c r="J849">
        <v>6</v>
      </c>
      <c r="K849">
        <v>0</v>
      </c>
      <c r="L849">
        <v>0</v>
      </c>
      <c r="M849" s="13">
        <f t="shared" si="52"/>
        <v>0</v>
      </c>
      <c r="N849" s="14">
        <v>26.9</v>
      </c>
      <c r="O849" s="14">
        <v>32.6</v>
      </c>
      <c r="P849" s="14">
        <v>23</v>
      </c>
      <c r="Q849" s="21">
        <v>10.6333333333</v>
      </c>
      <c r="R849" s="21">
        <v>1.1666666667000001</v>
      </c>
      <c r="S849" s="21">
        <v>0.2</v>
      </c>
      <c r="T849" s="21">
        <v>12.016666666700001</v>
      </c>
      <c r="U849">
        <v>1</v>
      </c>
      <c r="V849">
        <v>1</v>
      </c>
      <c r="W849" s="18">
        <f t="shared" si="53"/>
        <v>1</v>
      </c>
      <c r="X849">
        <v>0</v>
      </c>
      <c r="Y849">
        <v>22</v>
      </c>
      <c r="Z849">
        <v>1</v>
      </c>
      <c r="AA849">
        <v>1</v>
      </c>
      <c r="AB849">
        <v>-9</v>
      </c>
      <c r="AC849">
        <v>4</v>
      </c>
      <c r="AD849">
        <v>2</v>
      </c>
      <c r="AE849">
        <v>0</v>
      </c>
      <c r="AF849">
        <v>0</v>
      </c>
      <c r="AG849" s="13">
        <f t="shared" si="54"/>
        <v>0</v>
      </c>
      <c r="AH849" s="14">
        <v>27.5</v>
      </c>
      <c r="AI849" s="14">
        <v>32</v>
      </c>
      <c r="AJ849" s="14">
        <v>24.4</v>
      </c>
      <c r="AK849" s="21">
        <v>9.4333333333000002</v>
      </c>
      <c r="AL849" s="21">
        <v>2.0499999999999998</v>
      </c>
      <c r="AM849" s="21">
        <v>0.2666666667</v>
      </c>
      <c r="AN849" s="21">
        <v>11.766666666700001</v>
      </c>
      <c r="AO849">
        <v>1</v>
      </c>
      <c r="AP849">
        <v>0</v>
      </c>
      <c r="AQ849" s="18">
        <f t="shared" si="55"/>
        <v>0</v>
      </c>
      <c r="AR849">
        <v>0</v>
      </c>
    </row>
    <row r="850" spans="1:44" x14ac:dyDescent="0.2">
      <c r="A850" s="12" t="s">
        <v>3622</v>
      </c>
      <c r="B850" s="12" t="s">
        <v>3623</v>
      </c>
      <c r="C850" s="12" t="s">
        <v>367</v>
      </c>
      <c r="D850" s="12" t="s">
        <v>546</v>
      </c>
      <c r="E850">
        <v>30</v>
      </c>
      <c r="F850">
        <v>2</v>
      </c>
      <c r="G850">
        <v>5</v>
      </c>
      <c r="H850">
        <v>0</v>
      </c>
      <c r="I850">
        <v>41</v>
      </c>
      <c r="J850">
        <v>8</v>
      </c>
      <c r="K850">
        <v>0</v>
      </c>
      <c r="L850">
        <v>2</v>
      </c>
      <c r="M850" s="13">
        <f t="shared" si="52"/>
        <v>0</v>
      </c>
      <c r="N850" s="14">
        <v>27</v>
      </c>
      <c r="O850" s="14">
        <v>32.4</v>
      </c>
      <c r="P850" s="14">
        <v>23.4</v>
      </c>
      <c r="Q850" s="21">
        <v>8.2666666667000008</v>
      </c>
      <c r="R850" s="21">
        <v>3.3333333300000004E-2</v>
      </c>
      <c r="S850" s="21">
        <v>0.15</v>
      </c>
      <c r="T850" s="21">
        <v>8.4499999999999993</v>
      </c>
      <c r="W850" s="18" t="str">
        <f t="shared" si="53"/>
        <v xml:space="preserve"> </v>
      </c>
      <c r="Y850">
        <v>31</v>
      </c>
      <c r="Z850">
        <v>4</v>
      </c>
      <c r="AA850">
        <v>5</v>
      </c>
      <c r="AB850">
        <v>3</v>
      </c>
      <c r="AC850">
        <v>18</v>
      </c>
      <c r="AD850">
        <v>6</v>
      </c>
      <c r="AE850">
        <v>0</v>
      </c>
      <c r="AF850">
        <v>2</v>
      </c>
      <c r="AG850" s="13">
        <f t="shared" si="54"/>
        <v>0</v>
      </c>
      <c r="AH850" s="14">
        <v>27.1</v>
      </c>
      <c r="AI850" s="14">
        <v>31.1</v>
      </c>
      <c r="AJ850" s="14">
        <v>24.4</v>
      </c>
      <c r="AK850" s="21">
        <v>8.1333333332999995</v>
      </c>
      <c r="AL850" s="21">
        <v>0.1166666667</v>
      </c>
      <c r="AM850" s="21">
        <v>0.1</v>
      </c>
      <c r="AN850" s="21">
        <v>8.3666666667000005</v>
      </c>
      <c r="AQ850" s="18" t="str">
        <f t="shared" si="55"/>
        <v xml:space="preserve"> </v>
      </c>
    </row>
    <row r="851" spans="1:44" x14ac:dyDescent="0.2">
      <c r="A851" s="12" t="s">
        <v>1483</v>
      </c>
      <c r="B851" s="12" t="s">
        <v>3625</v>
      </c>
      <c r="C851" t="s">
        <v>122</v>
      </c>
      <c r="D851" s="12" t="s">
        <v>170</v>
      </c>
      <c r="E851">
        <v>12</v>
      </c>
      <c r="F851">
        <v>0</v>
      </c>
      <c r="G851">
        <v>1</v>
      </c>
      <c r="H851">
        <v>-5</v>
      </c>
      <c r="I851">
        <v>6</v>
      </c>
      <c r="J851">
        <v>3</v>
      </c>
      <c r="K851">
        <v>89</v>
      </c>
      <c r="L851">
        <v>83</v>
      </c>
      <c r="M851" s="13">
        <f t="shared" si="52"/>
        <v>0.51744186046511631</v>
      </c>
      <c r="N851" s="14">
        <v>28.8</v>
      </c>
      <c r="O851" s="14">
        <v>33.299999999999997</v>
      </c>
      <c r="P851" s="14">
        <v>25.7</v>
      </c>
      <c r="Q851" s="21">
        <v>13.15</v>
      </c>
      <c r="R851" s="21">
        <v>1.3833333333</v>
      </c>
      <c r="S851" s="21">
        <v>0.71666666670000001</v>
      </c>
      <c r="T851" s="21">
        <v>15.266666666700001</v>
      </c>
      <c r="W851" s="18" t="str">
        <f t="shared" si="53"/>
        <v xml:space="preserve"> </v>
      </c>
      <c r="Y851">
        <v>14</v>
      </c>
      <c r="Z851">
        <v>2</v>
      </c>
      <c r="AA851">
        <v>1</v>
      </c>
      <c r="AB851">
        <v>1</v>
      </c>
      <c r="AC851">
        <v>6</v>
      </c>
      <c r="AD851">
        <v>3</v>
      </c>
      <c r="AE851">
        <v>95</v>
      </c>
      <c r="AF851">
        <v>90</v>
      </c>
      <c r="AG851" s="13">
        <f t="shared" si="54"/>
        <v>0.51351351351351349</v>
      </c>
      <c r="AH851" s="14">
        <v>28.8</v>
      </c>
      <c r="AI851" s="14">
        <v>32.799999999999997</v>
      </c>
      <c r="AJ851" s="14">
        <v>26</v>
      </c>
      <c r="AK851" s="21">
        <v>12</v>
      </c>
      <c r="AL851" s="21">
        <v>1.5666666667</v>
      </c>
      <c r="AM851" s="21">
        <v>0.71666666670000001</v>
      </c>
      <c r="AN851" s="21">
        <v>14.3166666667</v>
      </c>
      <c r="AQ851" s="18" t="str">
        <f t="shared" si="55"/>
        <v xml:space="preserve"> </v>
      </c>
    </row>
    <row r="852" spans="1:44" x14ac:dyDescent="0.2">
      <c r="A852" s="12" t="s">
        <v>833</v>
      </c>
      <c r="B852" s="12" t="s">
        <v>3630</v>
      </c>
      <c r="C852" t="s">
        <v>210</v>
      </c>
      <c r="D852" s="12" t="s">
        <v>170</v>
      </c>
      <c r="E852">
        <v>5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27</v>
      </c>
      <c r="L852">
        <v>17</v>
      </c>
      <c r="M852" s="13">
        <f t="shared" si="52"/>
        <v>0.61363636363636365</v>
      </c>
      <c r="N852" s="14">
        <v>28.1</v>
      </c>
      <c r="O852" s="14">
        <v>32.6</v>
      </c>
      <c r="P852" s="14">
        <v>24.9</v>
      </c>
      <c r="Q852" s="21">
        <v>9.35</v>
      </c>
      <c r="R852" s="21">
        <v>0</v>
      </c>
      <c r="S852" s="21">
        <v>0</v>
      </c>
      <c r="T852" s="21">
        <v>9.35</v>
      </c>
      <c r="U852">
        <v>0</v>
      </c>
      <c r="V852">
        <v>0</v>
      </c>
      <c r="W852" s="18" t="str">
        <f t="shared" si="53"/>
        <v xml:space="preserve"> </v>
      </c>
      <c r="X852">
        <v>0</v>
      </c>
      <c r="Y852">
        <v>8</v>
      </c>
      <c r="Z852">
        <v>2</v>
      </c>
      <c r="AA852">
        <v>0</v>
      </c>
      <c r="AB852">
        <v>2</v>
      </c>
      <c r="AC852">
        <v>0</v>
      </c>
      <c r="AD852">
        <v>0</v>
      </c>
      <c r="AE852">
        <v>23</v>
      </c>
      <c r="AF852">
        <v>30</v>
      </c>
      <c r="AG852" s="13">
        <f t="shared" si="54"/>
        <v>0.43396226415094341</v>
      </c>
      <c r="AH852" s="14">
        <v>27.4</v>
      </c>
      <c r="AI852" s="14">
        <v>31.9</v>
      </c>
      <c r="AJ852" s="14">
        <v>24.4</v>
      </c>
      <c r="AK852" s="21">
        <v>9.2666666667000008</v>
      </c>
      <c r="AL852" s="21">
        <v>0.1</v>
      </c>
      <c r="AM852" s="21">
        <v>0</v>
      </c>
      <c r="AN852" s="21">
        <v>9.3833333332999995</v>
      </c>
      <c r="AO852">
        <v>1</v>
      </c>
      <c r="AP852">
        <v>0</v>
      </c>
      <c r="AQ852" s="18">
        <f t="shared" si="55"/>
        <v>0</v>
      </c>
      <c r="AR852">
        <v>0</v>
      </c>
    </row>
    <row r="853" spans="1:44" x14ac:dyDescent="0.2">
      <c r="A853" s="12" t="s">
        <v>2518</v>
      </c>
      <c r="B853" s="12" t="s">
        <v>3633</v>
      </c>
      <c r="C853" t="s">
        <v>177</v>
      </c>
      <c r="D853" s="12" t="s">
        <v>170</v>
      </c>
      <c r="E853">
        <v>11</v>
      </c>
      <c r="F853">
        <v>1</v>
      </c>
      <c r="G853">
        <v>0</v>
      </c>
      <c r="H853">
        <v>1</v>
      </c>
      <c r="I853">
        <v>2</v>
      </c>
      <c r="J853">
        <v>1</v>
      </c>
      <c r="K853">
        <v>23</v>
      </c>
      <c r="L853">
        <v>19</v>
      </c>
      <c r="M853" s="13">
        <f t="shared" si="52"/>
        <v>0.54761904761904767</v>
      </c>
      <c r="N853" s="14">
        <v>26.5</v>
      </c>
      <c r="O853" s="14">
        <v>32.200000000000003</v>
      </c>
      <c r="P853" s="14">
        <v>22.6</v>
      </c>
      <c r="Q853" s="21">
        <v>5.75</v>
      </c>
      <c r="R853" s="21">
        <v>1.6666666699999999E-2</v>
      </c>
      <c r="S853" s="21">
        <v>0</v>
      </c>
      <c r="T853" s="21">
        <v>5.7833333332999999</v>
      </c>
      <c r="W853" s="18" t="str">
        <f t="shared" si="53"/>
        <v xml:space="preserve"> </v>
      </c>
      <c r="Y853">
        <v>8</v>
      </c>
      <c r="Z853">
        <v>0</v>
      </c>
      <c r="AA853">
        <v>0</v>
      </c>
      <c r="AB853">
        <v>-2</v>
      </c>
      <c r="AC853">
        <v>4</v>
      </c>
      <c r="AD853">
        <v>2</v>
      </c>
      <c r="AE853">
        <v>23</v>
      </c>
      <c r="AF853">
        <v>25</v>
      </c>
      <c r="AG853" s="13">
        <f t="shared" si="54"/>
        <v>0.47916666666666669</v>
      </c>
      <c r="AH853" s="14">
        <v>26.7</v>
      </c>
      <c r="AI853" s="14">
        <v>32</v>
      </c>
      <c r="AJ853" s="14">
        <v>23.1</v>
      </c>
      <c r="AK853" s="21">
        <v>8.1</v>
      </c>
      <c r="AL853" s="21">
        <v>8.3333333300000006E-2</v>
      </c>
      <c r="AM853" s="21">
        <v>0.1166666667</v>
      </c>
      <c r="AN853" s="21">
        <v>8.3333333333000006</v>
      </c>
      <c r="AQ853" s="18" t="str">
        <f t="shared" si="55"/>
        <v xml:space="preserve"> </v>
      </c>
    </row>
    <row r="854" spans="1:44" x14ac:dyDescent="0.2">
      <c r="A854" s="12" t="s">
        <v>447</v>
      </c>
      <c r="B854" s="12" t="s">
        <v>3637</v>
      </c>
      <c r="C854" s="12" t="s">
        <v>155</v>
      </c>
      <c r="D854" s="12" t="s">
        <v>546</v>
      </c>
      <c r="E854">
        <v>23</v>
      </c>
      <c r="F854">
        <v>1</v>
      </c>
      <c r="G854">
        <v>3</v>
      </c>
      <c r="H854">
        <v>-4</v>
      </c>
      <c r="I854">
        <v>24</v>
      </c>
      <c r="J854">
        <v>9</v>
      </c>
      <c r="K854">
        <v>0</v>
      </c>
      <c r="L854">
        <v>2</v>
      </c>
      <c r="M854" s="13">
        <f t="shared" si="52"/>
        <v>0</v>
      </c>
      <c r="N854" s="14">
        <v>25.8</v>
      </c>
      <c r="O854" s="14">
        <v>31.4</v>
      </c>
      <c r="P854" s="14">
        <v>22.1</v>
      </c>
      <c r="Q854" s="21">
        <v>6.7166666667000001</v>
      </c>
      <c r="R854" s="21">
        <v>3.3333333300000004E-2</v>
      </c>
      <c r="S854" s="21">
        <v>0</v>
      </c>
      <c r="T854" s="21">
        <v>6.75</v>
      </c>
      <c r="W854" s="18" t="str">
        <f t="shared" si="53"/>
        <v xml:space="preserve"> </v>
      </c>
      <c r="Y854">
        <v>25</v>
      </c>
      <c r="Z854">
        <v>3</v>
      </c>
      <c r="AA854">
        <v>0</v>
      </c>
      <c r="AB854">
        <v>0</v>
      </c>
      <c r="AC854">
        <v>44</v>
      </c>
      <c r="AD854">
        <v>12</v>
      </c>
      <c r="AE854">
        <v>1</v>
      </c>
      <c r="AF854">
        <v>2</v>
      </c>
      <c r="AG854" s="13">
        <f t="shared" si="54"/>
        <v>0.33333333333333331</v>
      </c>
      <c r="AH854" s="14">
        <v>26.2</v>
      </c>
      <c r="AI854" s="14">
        <v>30.9</v>
      </c>
      <c r="AJ854" s="14">
        <v>23.1</v>
      </c>
      <c r="AK854" s="21">
        <v>6.2333333333000001</v>
      </c>
      <c r="AL854" s="21">
        <v>0</v>
      </c>
      <c r="AM854" s="21">
        <v>0</v>
      </c>
      <c r="AN854" s="21">
        <v>6.2333333333000001</v>
      </c>
      <c r="AQ854" s="18" t="str">
        <f t="shared" si="55"/>
        <v xml:space="preserve"> </v>
      </c>
    </row>
    <row r="855" spans="1:44" x14ac:dyDescent="0.2">
      <c r="A855" s="12" t="s">
        <v>524</v>
      </c>
      <c r="B855" s="12" t="s">
        <v>3641</v>
      </c>
      <c r="C855" t="s">
        <v>210</v>
      </c>
      <c r="D855" s="12" t="s">
        <v>178</v>
      </c>
      <c r="E855">
        <v>5</v>
      </c>
      <c r="F855">
        <v>0</v>
      </c>
      <c r="G855">
        <v>2</v>
      </c>
      <c r="H855">
        <v>2</v>
      </c>
      <c r="I855">
        <v>0</v>
      </c>
      <c r="J855">
        <v>0</v>
      </c>
      <c r="K855">
        <v>0</v>
      </c>
      <c r="L855">
        <v>0</v>
      </c>
      <c r="M855" s="13">
        <f t="shared" si="52"/>
        <v>0</v>
      </c>
      <c r="N855" s="14">
        <v>28.5</v>
      </c>
      <c r="O855" s="14">
        <v>33.299999999999997</v>
      </c>
      <c r="P855" s="14">
        <v>24.9</v>
      </c>
      <c r="Q855" s="21">
        <v>14.0666666667</v>
      </c>
      <c r="R855" s="21">
        <v>0</v>
      </c>
      <c r="S855" s="21">
        <v>0.81666666669999999</v>
      </c>
      <c r="T855" s="21">
        <v>14.8833333333</v>
      </c>
      <c r="W855" s="18" t="str">
        <f t="shared" si="53"/>
        <v xml:space="preserve"> </v>
      </c>
      <c r="Y855">
        <v>4</v>
      </c>
      <c r="Z855">
        <v>0</v>
      </c>
      <c r="AA855">
        <v>1</v>
      </c>
      <c r="AB855">
        <v>-2</v>
      </c>
      <c r="AC855">
        <v>5</v>
      </c>
      <c r="AD855">
        <v>1</v>
      </c>
      <c r="AE855">
        <v>0</v>
      </c>
      <c r="AF855">
        <v>0</v>
      </c>
      <c r="AG855" s="13">
        <f t="shared" si="54"/>
        <v>0</v>
      </c>
      <c r="AH855" s="14">
        <v>27.8</v>
      </c>
      <c r="AI855" s="14">
        <v>32.9</v>
      </c>
      <c r="AJ855" s="14">
        <v>24.4</v>
      </c>
      <c r="AK855" s="21">
        <v>12.35</v>
      </c>
      <c r="AL855" s="21">
        <v>0</v>
      </c>
      <c r="AM855" s="21">
        <v>1.8333333333000001</v>
      </c>
      <c r="AN855" s="21">
        <v>14.1833333333</v>
      </c>
      <c r="AQ855" s="18" t="str">
        <f t="shared" si="55"/>
        <v xml:space="preserve"> </v>
      </c>
    </row>
    <row r="856" spans="1:44" x14ac:dyDescent="0.2">
      <c r="A856" s="12" t="s">
        <v>905</v>
      </c>
      <c r="B856" s="12" t="s">
        <v>3645</v>
      </c>
      <c r="C856" t="s">
        <v>169</v>
      </c>
      <c r="D856" s="12" t="s">
        <v>148</v>
      </c>
      <c r="E856">
        <v>41</v>
      </c>
      <c r="F856">
        <v>14</v>
      </c>
      <c r="G856">
        <v>21</v>
      </c>
      <c r="H856">
        <v>2</v>
      </c>
      <c r="I856">
        <v>34</v>
      </c>
      <c r="J856">
        <v>17</v>
      </c>
      <c r="K856">
        <v>11</v>
      </c>
      <c r="L856">
        <v>12</v>
      </c>
      <c r="M856" s="13">
        <f t="shared" si="52"/>
        <v>0.47826086956521741</v>
      </c>
      <c r="N856" s="14">
        <v>29.3</v>
      </c>
      <c r="O856" s="14">
        <v>33.700000000000003</v>
      </c>
      <c r="P856" s="14">
        <v>26.3</v>
      </c>
      <c r="Q856" s="21">
        <v>15.1166666667</v>
      </c>
      <c r="R856" s="21">
        <v>3.05</v>
      </c>
      <c r="S856" s="21">
        <v>0.8</v>
      </c>
      <c r="T856" s="21">
        <v>18.983333333299999</v>
      </c>
      <c r="U856">
        <v>6</v>
      </c>
      <c r="V856">
        <v>1</v>
      </c>
      <c r="W856" s="18">
        <f t="shared" si="53"/>
        <v>0.16666666666666666</v>
      </c>
      <c r="X856">
        <v>0</v>
      </c>
      <c r="Y856">
        <v>41</v>
      </c>
      <c r="Z856">
        <v>14</v>
      </c>
      <c r="AA856">
        <v>20</v>
      </c>
      <c r="AB856">
        <v>2</v>
      </c>
      <c r="AC856">
        <v>29</v>
      </c>
      <c r="AD856">
        <v>9</v>
      </c>
      <c r="AE856">
        <v>4</v>
      </c>
      <c r="AF856">
        <v>13</v>
      </c>
      <c r="AG856" s="13">
        <f t="shared" si="54"/>
        <v>0.23529411764705882</v>
      </c>
      <c r="AH856" s="14">
        <v>29.4</v>
      </c>
      <c r="AI856" s="14">
        <v>34</v>
      </c>
      <c r="AJ856" s="14">
        <v>26.3</v>
      </c>
      <c r="AK856" s="21">
        <v>15.266666666700001</v>
      </c>
      <c r="AL856" s="21">
        <v>2.2000000000000002</v>
      </c>
      <c r="AM856" s="21">
        <v>0.9</v>
      </c>
      <c r="AN856" s="21">
        <v>18.366666666699999</v>
      </c>
      <c r="AO856">
        <v>0</v>
      </c>
      <c r="AP856">
        <v>0</v>
      </c>
      <c r="AQ856" s="18" t="str">
        <f t="shared" si="55"/>
        <v xml:space="preserve"> </v>
      </c>
      <c r="AR856">
        <v>0</v>
      </c>
    </row>
    <row r="857" spans="1:44" x14ac:dyDescent="0.2">
      <c r="A857" s="12" t="s">
        <v>743</v>
      </c>
      <c r="B857" s="12" t="s">
        <v>3648</v>
      </c>
      <c r="C857" t="s">
        <v>367</v>
      </c>
      <c r="D857" s="12" t="s">
        <v>170</v>
      </c>
      <c r="E857">
        <v>24</v>
      </c>
      <c r="F857">
        <v>1</v>
      </c>
      <c r="G857">
        <v>2</v>
      </c>
      <c r="H857">
        <v>3</v>
      </c>
      <c r="I857">
        <v>19</v>
      </c>
      <c r="J857">
        <v>8</v>
      </c>
      <c r="K857">
        <v>102</v>
      </c>
      <c r="L857">
        <v>82</v>
      </c>
      <c r="M857" s="13">
        <f t="shared" si="52"/>
        <v>0.55434782608695654</v>
      </c>
      <c r="N857" s="14">
        <v>27.1</v>
      </c>
      <c r="O857" s="14">
        <v>32.5</v>
      </c>
      <c r="P857" s="14">
        <v>23.4</v>
      </c>
      <c r="Q857" s="21">
        <v>8.0833333333000006</v>
      </c>
      <c r="R857" s="21">
        <v>6.6666666700000002E-2</v>
      </c>
      <c r="S857" s="21">
        <v>1.7333333333000001</v>
      </c>
      <c r="T857" s="21">
        <v>9.8833333332999995</v>
      </c>
      <c r="W857" s="18" t="str">
        <f t="shared" si="53"/>
        <v xml:space="preserve"> </v>
      </c>
      <c r="Y857">
        <v>28</v>
      </c>
      <c r="Z857">
        <v>1</v>
      </c>
      <c r="AA857">
        <v>2</v>
      </c>
      <c r="AB857">
        <v>-11</v>
      </c>
      <c r="AC857">
        <v>31</v>
      </c>
      <c r="AD857">
        <v>7</v>
      </c>
      <c r="AE857">
        <v>95</v>
      </c>
      <c r="AF857">
        <v>109</v>
      </c>
      <c r="AG857" s="13">
        <f t="shared" si="54"/>
        <v>0.46568627450980393</v>
      </c>
      <c r="AH857" s="14">
        <v>26.7</v>
      </c>
      <c r="AI857" s="14">
        <v>31.5</v>
      </c>
      <c r="AJ857" s="14">
        <v>23.4</v>
      </c>
      <c r="AK857" s="21">
        <v>7.65</v>
      </c>
      <c r="AL857" s="21">
        <v>3.3333333300000004E-2</v>
      </c>
      <c r="AM857" s="21">
        <v>1.8</v>
      </c>
      <c r="AN857" s="21">
        <v>9.5</v>
      </c>
      <c r="AQ857" s="18" t="str">
        <f t="shared" si="55"/>
        <v xml:space="preserve"> </v>
      </c>
    </row>
    <row r="858" spans="1:44" x14ac:dyDescent="0.2">
      <c r="A858" s="12" t="s">
        <v>887</v>
      </c>
      <c r="B858" s="12" t="s">
        <v>3652</v>
      </c>
      <c r="C858" t="s">
        <v>432</v>
      </c>
      <c r="D858" s="12" t="s">
        <v>229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 s="13">
        <f t="shared" si="52"/>
        <v>0</v>
      </c>
      <c r="N858" s="14">
        <v>28.5</v>
      </c>
      <c r="O858" s="14">
        <v>33.299999999999997</v>
      </c>
      <c r="P858" s="14">
        <v>25.3</v>
      </c>
      <c r="Q858" s="21">
        <v>8</v>
      </c>
      <c r="R858" s="21">
        <v>0</v>
      </c>
      <c r="S858" s="21">
        <v>0</v>
      </c>
      <c r="T858" s="21">
        <v>8</v>
      </c>
      <c r="W858" s="18" t="str">
        <f t="shared" si="53"/>
        <v xml:space="preserve"> 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13">
        <f t="shared" si="54"/>
        <v>0</v>
      </c>
      <c r="AH858" s="14">
        <v>0</v>
      </c>
      <c r="AI858" s="14">
        <v>0</v>
      </c>
      <c r="AJ858" s="14">
        <v>0</v>
      </c>
      <c r="AK858" s="21">
        <v>0</v>
      </c>
      <c r="AL858" s="21">
        <v>0</v>
      </c>
      <c r="AM858" s="21">
        <v>0</v>
      </c>
      <c r="AN858" s="21">
        <v>0</v>
      </c>
      <c r="AQ858" s="18" t="str">
        <f t="shared" si="55"/>
        <v xml:space="preserve"> </v>
      </c>
    </row>
    <row r="859" spans="1:44" x14ac:dyDescent="0.2">
      <c r="A859" s="12" t="s">
        <v>3655</v>
      </c>
      <c r="B859" s="12" t="s">
        <v>3652</v>
      </c>
      <c r="C859" t="s">
        <v>393</v>
      </c>
      <c r="D859" s="12" t="s">
        <v>156</v>
      </c>
      <c r="E859">
        <v>35</v>
      </c>
      <c r="F859">
        <v>6</v>
      </c>
      <c r="G859">
        <v>14</v>
      </c>
      <c r="H859">
        <v>1</v>
      </c>
      <c r="I859">
        <v>6</v>
      </c>
      <c r="J859">
        <v>3</v>
      </c>
      <c r="K859">
        <v>0</v>
      </c>
      <c r="L859">
        <v>0</v>
      </c>
      <c r="M859" s="13">
        <f t="shared" si="52"/>
        <v>0</v>
      </c>
      <c r="N859" s="14">
        <v>28.1</v>
      </c>
      <c r="O859" s="14">
        <v>32.4</v>
      </c>
      <c r="P859" s="14">
        <v>25.1</v>
      </c>
      <c r="Q859" s="21">
        <v>11.083333333300001</v>
      </c>
      <c r="R859" s="21">
        <v>3.1333333333</v>
      </c>
      <c r="S859" s="21">
        <v>0</v>
      </c>
      <c r="T859" s="21">
        <v>14.2166666667</v>
      </c>
      <c r="U859">
        <v>2</v>
      </c>
      <c r="V859">
        <v>0</v>
      </c>
      <c r="W859" s="18">
        <f t="shared" si="53"/>
        <v>0</v>
      </c>
      <c r="X859">
        <v>0</v>
      </c>
      <c r="Y859">
        <v>34</v>
      </c>
      <c r="Z859">
        <v>3</v>
      </c>
      <c r="AA859">
        <v>9</v>
      </c>
      <c r="AB859">
        <v>-7</v>
      </c>
      <c r="AC859">
        <v>8</v>
      </c>
      <c r="AD859">
        <v>4</v>
      </c>
      <c r="AE859">
        <v>1</v>
      </c>
      <c r="AF859">
        <v>1</v>
      </c>
      <c r="AG859" s="13">
        <f t="shared" si="54"/>
        <v>0.5</v>
      </c>
      <c r="AH859" s="14">
        <v>28.2</v>
      </c>
      <c r="AI859" s="14">
        <v>32.9</v>
      </c>
      <c r="AJ859" s="14">
        <v>25.1</v>
      </c>
      <c r="AK859" s="21">
        <v>11.0666666667</v>
      </c>
      <c r="AL859" s="21">
        <v>2.5833333333000001</v>
      </c>
      <c r="AM859" s="21">
        <v>0</v>
      </c>
      <c r="AN859" s="21">
        <v>13.6833333333</v>
      </c>
      <c r="AO859">
        <v>1</v>
      </c>
      <c r="AP859">
        <v>0</v>
      </c>
      <c r="AQ859" s="18">
        <f t="shared" si="55"/>
        <v>0</v>
      </c>
      <c r="AR859">
        <v>0</v>
      </c>
    </row>
    <row r="860" spans="1:44" x14ac:dyDescent="0.2">
      <c r="A860" s="12" t="s">
        <v>743</v>
      </c>
      <c r="B860" s="12" t="s">
        <v>3652</v>
      </c>
      <c r="C860" t="s">
        <v>317</v>
      </c>
      <c r="D860" s="12" t="s">
        <v>178</v>
      </c>
      <c r="E860">
        <v>1</v>
      </c>
      <c r="F860">
        <v>0</v>
      </c>
      <c r="G860">
        <v>0</v>
      </c>
      <c r="H860">
        <v>-1</v>
      </c>
      <c r="I860">
        <v>0</v>
      </c>
      <c r="J860">
        <v>0</v>
      </c>
      <c r="K860">
        <v>0</v>
      </c>
      <c r="L860">
        <v>0</v>
      </c>
      <c r="M860" s="13">
        <f t="shared" si="52"/>
        <v>0</v>
      </c>
      <c r="N860" s="14">
        <v>24.3</v>
      </c>
      <c r="O860" s="14">
        <v>30.2</v>
      </c>
      <c r="P860" s="14">
        <v>20.2</v>
      </c>
      <c r="Q860" s="21">
        <v>13.1333333333</v>
      </c>
      <c r="R860" s="21">
        <v>0</v>
      </c>
      <c r="S860" s="21">
        <v>0</v>
      </c>
      <c r="T860" s="21">
        <v>13.1333333333</v>
      </c>
      <c r="W860" s="18" t="str">
        <f t="shared" si="53"/>
        <v xml:space="preserve"> </v>
      </c>
      <c r="Y860">
        <v>6</v>
      </c>
      <c r="Z860">
        <v>0</v>
      </c>
      <c r="AA860">
        <v>0</v>
      </c>
      <c r="AB860">
        <v>-6</v>
      </c>
      <c r="AC860">
        <v>6</v>
      </c>
      <c r="AD860">
        <v>3</v>
      </c>
      <c r="AE860">
        <v>0</v>
      </c>
      <c r="AF860">
        <v>0</v>
      </c>
      <c r="AG860" s="13">
        <f t="shared" si="54"/>
        <v>0</v>
      </c>
      <c r="AH860" s="14">
        <v>27.7</v>
      </c>
      <c r="AI860" s="14">
        <v>32.200000000000003</v>
      </c>
      <c r="AJ860" s="14">
        <v>24.8</v>
      </c>
      <c r="AK860" s="21">
        <v>14.7</v>
      </c>
      <c r="AL860" s="21">
        <v>2.2666666666999999</v>
      </c>
      <c r="AM860" s="21">
        <v>0.35</v>
      </c>
      <c r="AN860" s="21">
        <v>17.350000000000001</v>
      </c>
      <c r="AQ860" s="18" t="str">
        <f t="shared" si="55"/>
        <v xml:space="preserve"> </v>
      </c>
    </row>
    <row r="861" spans="1:44" x14ac:dyDescent="0.2">
      <c r="A861" s="12" t="s">
        <v>3134</v>
      </c>
      <c r="B861" s="12" t="s">
        <v>3660</v>
      </c>
      <c r="C861" t="s">
        <v>155</v>
      </c>
      <c r="D861" s="12" t="s">
        <v>178</v>
      </c>
      <c r="E861">
        <v>23</v>
      </c>
      <c r="F861">
        <v>3</v>
      </c>
      <c r="G861">
        <v>9</v>
      </c>
      <c r="H861">
        <v>-11</v>
      </c>
      <c r="I861">
        <v>12</v>
      </c>
      <c r="J861">
        <v>6</v>
      </c>
      <c r="K861">
        <v>0</v>
      </c>
      <c r="L861">
        <v>0</v>
      </c>
      <c r="M861" s="13">
        <f t="shared" si="52"/>
        <v>0</v>
      </c>
      <c r="N861" s="14">
        <v>27.9</v>
      </c>
      <c r="O861" s="14">
        <v>32.5</v>
      </c>
      <c r="P861" s="14">
        <v>24.9</v>
      </c>
      <c r="Q861" s="21">
        <v>17.683333333299998</v>
      </c>
      <c r="R861" s="21">
        <v>3.1</v>
      </c>
      <c r="S861" s="21">
        <v>1.1000000000000001</v>
      </c>
      <c r="T861" s="21">
        <v>21.9</v>
      </c>
      <c r="W861" s="18" t="str">
        <f t="shared" si="53"/>
        <v xml:space="preserve"> </v>
      </c>
      <c r="Y861">
        <v>23</v>
      </c>
      <c r="Z861">
        <v>1</v>
      </c>
      <c r="AA861">
        <v>8</v>
      </c>
      <c r="AB861">
        <v>-4</v>
      </c>
      <c r="AC861">
        <v>6</v>
      </c>
      <c r="AD861">
        <v>3</v>
      </c>
      <c r="AE861">
        <v>0</v>
      </c>
      <c r="AF861">
        <v>0</v>
      </c>
      <c r="AG861" s="13">
        <f t="shared" si="54"/>
        <v>0</v>
      </c>
      <c r="AH861" s="14">
        <v>28.6</v>
      </c>
      <c r="AI861" s="14">
        <v>33</v>
      </c>
      <c r="AJ861" s="14">
        <v>25.6</v>
      </c>
      <c r="AK861" s="21">
        <v>18.8</v>
      </c>
      <c r="AL861" s="21">
        <v>3.15</v>
      </c>
      <c r="AM861" s="21">
        <v>1.5166666666999999</v>
      </c>
      <c r="AN861" s="21">
        <v>23.4666666667</v>
      </c>
      <c r="AQ861" s="18" t="str">
        <f t="shared" si="55"/>
        <v xml:space="preserve"> </v>
      </c>
    </row>
    <row r="862" spans="1:44" x14ac:dyDescent="0.2">
      <c r="A862" s="12" t="s">
        <v>524</v>
      </c>
      <c r="B862" s="12" t="s">
        <v>3664</v>
      </c>
      <c r="C862" t="s">
        <v>529</v>
      </c>
      <c r="D862" s="12" t="s">
        <v>178</v>
      </c>
      <c r="E862">
        <v>25</v>
      </c>
      <c r="F862">
        <v>2</v>
      </c>
      <c r="G862">
        <v>7</v>
      </c>
      <c r="H862">
        <v>0</v>
      </c>
      <c r="I862">
        <v>10</v>
      </c>
      <c r="J862">
        <v>5</v>
      </c>
      <c r="K862">
        <v>0</v>
      </c>
      <c r="L862">
        <v>0</v>
      </c>
      <c r="M862" s="13">
        <f t="shared" si="52"/>
        <v>0</v>
      </c>
      <c r="N862" s="14">
        <v>27.5</v>
      </c>
      <c r="O862" s="14">
        <v>32.4</v>
      </c>
      <c r="P862" s="14">
        <v>24.2</v>
      </c>
      <c r="Q862" s="21">
        <v>13.85</v>
      </c>
      <c r="R862" s="21">
        <v>2.7</v>
      </c>
      <c r="S862" s="21">
        <v>0.31666666669999999</v>
      </c>
      <c r="T862" s="21">
        <v>16.883333333300001</v>
      </c>
      <c r="U862">
        <v>0</v>
      </c>
      <c r="V862">
        <v>0</v>
      </c>
      <c r="W862" s="18" t="str">
        <f t="shared" si="53"/>
        <v xml:space="preserve"> </v>
      </c>
      <c r="X862">
        <v>0</v>
      </c>
      <c r="Y862">
        <v>28</v>
      </c>
      <c r="Z862">
        <v>2</v>
      </c>
      <c r="AA862">
        <v>12</v>
      </c>
      <c r="AB862">
        <v>-1</v>
      </c>
      <c r="AC862">
        <v>10</v>
      </c>
      <c r="AD862">
        <v>5</v>
      </c>
      <c r="AE862">
        <v>0</v>
      </c>
      <c r="AF862">
        <v>2</v>
      </c>
      <c r="AG862" s="13">
        <f t="shared" si="54"/>
        <v>0</v>
      </c>
      <c r="AH862" s="14">
        <v>27.4</v>
      </c>
      <c r="AI862" s="14">
        <v>32.1</v>
      </c>
      <c r="AJ862" s="14">
        <v>24.3</v>
      </c>
      <c r="AK862" s="21">
        <v>12.8833333333</v>
      </c>
      <c r="AL862" s="21">
        <v>2.6833333333000002</v>
      </c>
      <c r="AM862" s="21">
        <v>0.30000000000000004</v>
      </c>
      <c r="AN862" s="21">
        <v>15.8833333333</v>
      </c>
      <c r="AO862">
        <v>1</v>
      </c>
      <c r="AP862">
        <v>0</v>
      </c>
      <c r="AQ862" s="18">
        <f t="shared" si="55"/>
        <v>0</v>
      </c>
      <c r="AR862">
        <v>0</v>
      </c>
    </row>
    <row r="863" spans="1:44" x14ac:dyDescent="0.2">
      <c r="A863" s="12" t="s">
        <v>120</v>
      </c>
      <c r="B863" s="12" t="s">
        <v>3668</v>
      </c>
      <c r="C863" t="s">
        <v>684</v>
      </c>
      <c r="D863" s="12" t="s">
        <v>148</v>
      </c>
      <c r="E863">
        <v>41</v>
      </c>
      <c r="F863">
        <v>12</v>
      </c>
      <c r="G863">
        <v>18</v>
      </c>
      <c r="H863">
        <v>11</v>
      </c>
      <c r="I863">
        <v>16</v>
      </c>
      <c r="J863">
        <v>8</v>
      </c>
      <c r="K863">
        <v>1</v>
      </c>
      <c r="L863">
        <v>5</v>
      </c>
      <c r="M863" s="13">
        <f t="shared" si="52"/>
        <v>0.16666666666666666</v>
      </c>
      <c r="N863" s="14">
        <v>29.3</v>
      </c>
      <c r="O863" s="14">
        <v>33.700000000000003</v>
      </c>
      <c r="P863" s="14">
        <v>26.4</v>
      </c>
      <c r="Q863" s="21">
        <v>14.1166666667</v>
      </c>
      <c r="R863" s="21">
        <v>2.6666666667000003</v>
      </c>
      <c r="S863" s="21">
        <v>0.65</v>
      </c>
      <c r="T863" s="21">
        <v>17.45</v>
      </c>
      <c r="U863">
        <v>2</v>
      </c>
      <c r="V863">
        <v>0</v>
      </c>
      <c r="W863" s="18">
        <f t="shared" si="53"/>
        <v>0</v>
      </c>
      <c r="X863">
        <v>0</v>
      </c>
      <c r="Y863">
        <v>41</v>
      </c>
      <c r="Z863">
        <v>7</v>
      </c>
      <c r="AA863">
        <v>6</v>
      </c>
      <c r="AB863">
        <v>3</v>
      </c>
      <c r="AC863">
        <v>32</v>
      </c>
      <c r="AD863">
        <v>16</v>
      </c>
      <c r="AE863">
        <v>1</v>
      </c>
      <c r="AF863">
        <v>3</v>
      </c>
      <c r="AG863" s="13">
        <f t="shared" si="54"/>
        <v>0.25</v>
      </c>
      <c r="AH863" s="14">
        <v>29.7</v>
      </c>
      <c r="AI863" s="14">
        <v>34.4</v>
      </c>
      <c r="AJ863" s="14">
        <v>26.5</v>
      </c>
      <c r="AK863" s="21">
        <v>13.833333333300001</v>
      </c>
      <c r="AL863" s="21">
        <v>2</v>
      </c>
      <c r="AM863" s="21">
        <v>0.58333333330000003</v>
      </c>
      <c r="AN863" s="21">
        <v>16.45</v>
      </c>
      <c r="AO863">
        <v>2</v>
      </c>
      <c r="AP863">
        <v>1</v>
      </c>
      <c r="AQ863" s="18">
        <f t="shared" si="55"/>
        <v>0.5</v>
      </c>
      <c r="AR863">
        <v>0</v>
      </c>
    </row>
    <row r="864" spans="1:44" x14ac:dyDescent="0.2">
      <c r="A864" s="12" t="s">
        <v>1380</v>
      </c>
      <c r="B864" s="12" t="s">
        <v>3672</v>
      </c>
      <c r="C864" t="s">
        <v>343</v>
      </c>
      <c r="D864" s="12" t="s">
        <v>170</v>
      </c>
      <c r="E864">
        <v>41</v>
      </c>
      <c r="F864">
        <v>7</v>
      </c>
      <c r="G864">
        <v>9</v>
      </c>
      <c r="H864">
        <v>-6</v>
      </c>
      <c r="I864">
        <v>17</v>
      </c>
      <c r="J864">
        <v>7</v>
      </c>
      <c r="K864">
        <v>71</v>
      </c>
      <c r="L864">
        <v>89</v>
      </c>
      <c r="M864" s="13">
        <f t="shared" si="52"/>
        <v>0.44374999999999998</v>
      </c>
      <c r="N864" s="14">
        <v>28.8</v>
      </c>
      <c r="O864" s="14">
        <v>33.200000000000003</v>
      </c>
      <c r="P864" s="14">
        <v>25.9</v>
      </c>
      <c r="Q864" s="21">
        <v>13.8833333333</v>
      </c>
      <c r="R864" s="21">
        <v>1.3333333333000001</v>
      </c>
      <c r="S864" s="21">
        <v>0</v>
      </c>
      <c r="T864" s="21">
        <v>15.233333333299999</v>
      </c>
      <c r="U864">
        <v>0</v>
      </c>
      <c r="V864">
        <v>0</v>
      </c>
      <c r="W864" s="18" t="str">
        <f t="shared" si="53"/>
        <v xml:space="preserve"> </v>
      </c>
      <c r="X864">
        <v>0</v>
      </c>
      <c r="Y864">
        <v>40</v>
      </c>
      <c r="Z864">
        <v>4</v>
      </c>
      <c r="AA864">
        <v>13</v>
      </c>
      <c r="AB864">
        <v>5</v>
      </c>
      <c r="AC864">
        <v>4</v>
      </c>
      <c r="AD864">
        <v>2</v>
      </c>
      <c r="AE864">
        <v>95</v>
      </c>
      <c r="AF864">
        <v>88</v>
      </c>
      <c r="AG864" s="13">
        <f t="shared" si="54"/>
        <v>0.51912568306010931</v>
      </c>
      <c r="AH864" s="14">
        <v>28.6</v>
      </c>
      <c r="AI864" s="14">
        <v>33.4</v>
      </c>
      <c r="AJ864" s="14">
        <v>25.4</v>
      </c>
      <c r="AK864" s="21">
        <v>13.3833333333</v>
      </c>
      <c r="AL864" s="21">
        <v>1.7833333332999999</v>
      </c>
      <c r="AM864" s="21">
        <v>0</v>
      </c>
      <c r="AN864" s="21">
        <v>15.1833333333</v>
      </c>
      <c r="AO864">
        <v>1</v>
      </c>
      <c r="AP864">
        <v>0</v>
      </c>
      <c r="AQ864" s="18">
        <f t="shared" si="55"/>
        <v>0</v>
      </c>
      <c r="AR864">
        <v>0</v>
      </c>
    </row>
    <row r="865" spans="1:44" x14ac:dyDescent="0.2">
      <c r="A865" s="12" t="s">
        <v>3675</v>
      </c>
      <c r="B865" s="12" t="s">
        <v>3672</v>
      </c>
      <c r="C865" t="s">
        <v>317</v>
      </c>
      <c r="D865" s="12" t="s">
        <v>156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3">
        <f t="shared" si="52"/>
        <v>0</v>
      </c>
      <c r="N865" s="14">
        <v>0</v>
      </c>
      <c r="O865" s="14">
        <v>0</v>
      </c>
      <c r="P865" s="14">
        <v>0</v>
      </c>
      <c r="Q865" s="21">
        <v>0</v>
      </c>
      <c r="R865" s="21">
        <v>0</v>
      </c>
      <c r="S865" s="21">
        <v>0</v>
      </c>
      <c r="T865" s="21">
        <v>0</v>
      </c>
      <c r="W865" s="18" t="str">
        <f t="shared" si="53"/>
        <v xml:space="preserve"> </v>
      </c>
      <c r="Y865">
        <v>3</v>
      </c>
      <c r="Z865">
        <v>0</v>
      </c>
      <c r="AA865">
        <v>0</v>
      </c>
      <c r="AB865">
        <v>-1</v>
      </c>
      <c r="AC865">
        <v>0</v>
      </c>
      <c r="AD865">
        <v>0</v>
      </c>
      <c r="AE865">
        <v>0</v>
      </c>
      <c r="AF865">
        <v>0</v>
      </c>
      <c r="AG865" s="13">
        <f t="shared" si="54"/>
        <v>0</v>
      </c>
      <c r="AH865" s="14">
        <v>27.8</v>
      </c>
      <c r="AI865" s="14">
        <v>32.200000000000003</v>
      </c>
      <c r="AJ865" s="14">
        <v>24.8</v>
      </c>
      <c r="AK865" s="21">
        <v>9.9666666667000001</v>
      </c>
      <c r="AL865" s="21">
        <v>0.35</v>
      </c>
      <c r="AM865" s="21">
        <v>0</v>
      </c>
      <c r="AN865" s="21">
        <v>10.333333333300001</v>
      </c>
      <c r="AQ865" s="18" t="str">
        <f t="shared" si="55"/>
        <v xml:space="preserve"> </v>
      </c>
    </row>
    <row r="866" spans="1:44" x14ac:dyDescent="0.2">
      <c r="A866" s="12" t="s">
        <v>743</v>
      </c>
      <c r="B866" s="12" t="s">
        <v>3672</v>
      </c>
      <c r="C866" t="s">
        <v>330</v>
      </c>
      <c r="D866" s="12" t="s">
        <v>178</v>
      </c>
      <c r="E866">
        <v>13</v>
      </c>
      <c r="F866">
        <v>0</v>
      </c>
      <c r="G866">
        <v>1</v>
      </c>
      <c r="H866">
        <v>1</v>
      </c>
      <c r="I866">
        <v>8</v>
      </c>
      <c r="J866">
        <v>4</v>
      </c>
      <c r="K866">
        <v>0</v>
      </c>
      <c r="L866">
        <v>0</v>
      </c>
      <c r="M866" s="13">
        <f t="shared" si="52"/>
        <v>0</v>
      </c>
      <c r="N866" s="14">
        <v>27.5</v>
      </c>
      <c r="O866" s="14">
        <v>33.1</v>
      </c>
      <c r="P866" s="14">
        <v>23.8</v>
      </c>
      <c r="Q866" s="21">
        <v>13.766666666700001</v>
      </c>
      <c r="R866" s="21">
        <v>0.16666666669999999</v>
      </c>
      <c r="S866" s="21">
        <v>1.1666666667000001</v>
      </c>
      <c r="T866" s="21">
        <v>15.1166666667</v>
      </c>
      <c r="W866" s="18" t="str">
        <f t="shared" si="53"/>
        <v xml:space="preserve"> </v>
      </c>
      <c r="Y866">
        <v>15</v>
      </c>
      <c r="Z866">
        <v>0</v>
      </c>
      <c r="AA866">
        <v>5</v>
      </c>
      <c r="AB866">
        <v>0</v>
      </c>
      <c r="AC866">
        <v>4</v>
      </c>
      <c r="AD866">
        <v>2</v>
      </c>
      <c r="AE866">
        <v>0</v>
      </c>
      <c r="AF866">
        <v>1</v>
      </c>
      <c r="AG866" s="13">
        <f t="shared" si="54"/>
        <v>0</v>
      </c>
      <c r="AH866" s="14">
        <v>27.4</v>
      </c>
      <c r="AI866" s="14">
        <v>32</v>
      </c>
      <c r="AJ866" s="14">
        <v>24.4</v>
      </c>
      <c r="AK866" s="21">
        <v>12.8666666667</v>
      </c>
      <c r="AL866" s="21">
        <v>0.30000000000000004</v>
      </c>
      <c r="AM866" s="21">
        <v>1.0833333332999999</v>
      </c>
      <c r="AN866" s="21">
        <v>14.25</v>
      </c>
      <c r="AQ866" s="18" t="str">
        <f t="shared" si="55"/>
        <v xml:space="preserve"> </v>
      </c>
    </row>
    <row r="867" spans="1:44" x14ac:dyDescent="0.2">
      <c r="A867" s="12" t="s">
        <v>1468</v>
      </c>
      <c r="B867" s="12" t="s">
        <v>3672</v>
      </c>
      <c r="C867" t="s">
        <v>210</v>
      </c>
      <c r="D867" s="12" t="s">
        <v>148</v>
      </c>
      <c r="E867">
        <v>41</v>
      </c>
      <c r="F867">
        <v>3</v>
      </c>
      <c r="G867">
        <v>2</v>
      </c>
      <c r="H867">
        <v>3</v>
      </c>
      <c r="I867">
        <v>49</v>
      </c>
      <c r="J867">
        <v>13</v>
      </c>
      <c r="K867">
        <v>0</v>
      </c>
      <c r="L867">
        <v>1</v>
      </c>
      <c r="M867" s="13">
        <f t="shared" si="52"/>
        <v>0</v>
      </c>
      <c r="N867" s="14">
        <v>26.4</v>
      </c>
      <c r="O867" s="14">
        <v>31.9</v>
      </c>
      <c r="P867" s="14">
        <v>22.7</v>
      </c>
      <c r="Q867" s="21">
        <v>7.7833333332999999</v>
      </c>
      <c r="R867" s="21">
        <v>6.6666666700000002E-2</v>
      </c>
      <c r="S867" s="21">
        <v>0</v>
      </c>
      <c r="T867" s="21">
        <v>7.8666666667000005</v>
      </c>
      <c r="W867" s="18" t="str">
        <f t="shared" si="53"/>
        <v xml:space="preserve"> </v>
      </c>
      <c r="Y867">
        <v>41</v>
      </c>
      <c r="Z867">
        <v>0</v>
      </c>
      <c r="AA867">
        <v>5</v>
      </c>
      <c r="AB867">
        <v>-2</v>
      </c>
      <c r="AC867">
        <v>102</v>
      </c>
      <c r="AD867">
        <v>28</v>
      </c>
      <c r="AE867">
        <v>0</v>
      </c>
      <c r="AF867">
        <v>2</v>
      </c>
      <c r="AG867" s="13">
        <f t="shared" si="54"/>
        <v>0</v>
      </c>
      <c r="AH867" s="14">
        <v>26.4</v>
      </c>
      <c r="AI867" s="14">
        <v>31.5</v>
      </c>
      <c r="AJ867" s="14">
        <v>23</v>
      </c>
      <c r="AK867" s="21">
        <v>7.8833333333000004</v>
      </c>
      <c r="AL867" s="21">
        <v>0.1</v>
      </c>
      <c r="AM867" s="21">
        <v>0</v>
      </c>
      <c r="AN867" s="21">
        <v>8</v>
      </c>
      <c r="AQ867" s="18" t="str">
        <f t="shared" si="55"/>
        <v xml:space="preserve"> </v>
      </c>
    </row>
    <row r="868" spans="1:44" x14ac:dyDescent="0.2">
      <c r="A868" s="12" t="s">
        <v>1898</v>
      </c>
      <c r="B868" s="12" t="s">
        <v>775</v>
      </c>
      <c r="C868" t="s">
        <v>317</v>
      </c>
      <c r="D868" s="12" t="s">
        <v>170</v>
      </c>
      <c r="E868">
        <v>26</v>
      </c>
      <c r="F868">
        <v>4</v>
      </c>
      <c r="G868">
        <v>4</v>
      </c>
      <c r="H868">
        <v>-1</v>
      </c>
      <c r="I868">
        <v>15</v>
      </c>
      <c r="J868">
        <v>6</v>
      </c>
      <c r="K868">
        <v>25</v>
      </c>
      <c r="L868">
        <v>37</v>
      </c>
      <c r="M868" s="13">
        <f t="shared" si="52"/>
        <v>0.40322580645161288</v>
      </c>
      <c r="N868" s="14">
        <v>28.1</v>
      </c>
      <c r="O868" s="14">
        <v>32.6</v>
      </c>
      <c r="P868" s="14">
        <v>25</v>
      </c>
      <c r="Q868" s="21">
        <v>10.266666666700001</v>
      </c>
      <c r="R868" s="21">
        <v>0.15</v>
      </c>
      <c r="S868" s="21">
        <v>1.8666666667</v>
      </c>
      <c r="T868" s="21">
        <v>12.2833333333</v>
      </c>
      <c r="W868" s="18" t="str">
        <f t="shared" si="53"/>
        <v xml:space="preserve"> </v>
      </c>
      <c r="Y868">
        <v>26</v>
      </c>
      <c r="Z868">
        <v>5</v>
      </c>
      <c r="AA868">
        <v>5</v>
      </c>
      <c r="AB868">
        <v>-1</v>
      </c>
      <c r="AC868">
        <v>23</v>
      </c>
      <c r="AD868">
        <v>6</v>
      </c>
      <c r="AE868">
        <v>38</v>
      </c>
      <c r="AF868">
        <v>30</v>
      </c>
      <c r="AG868" s="13">
        <f t="shared" si="54"/>
        <v>0.55882352941176472</v>
      </c>
      <c r="AH868" s="14">
        <v>28.3</v>
      </c>
      <c r="AI868" s="14">
        <v>32.4</v>
      </c>
      <c r="AJ868" s="14">
        <v>25.5</v>
      </c>
      <c r="AK868" s="21">
        <v>10.666666666699999</v>
      </c>
      <c r="AL868" s="21">
        <v>0.53333333329999999</v>
      </c>
      <c r="AM868" s="21">
        <v>1.9333333333</v>
      </c>
      <c r="AN868" s="21">
        <v>13.166666666699999</v>
      </c>
      <c r="AQ868" s="18" t="str">
        <f t="shared" si="55"/>
        <v xml:space="preserve"> </v>
      </c>
    </row>
    <row r="869" spans="1:44" x14ac:dyDescent="0.2">
      <c r="A869" s="12" t="s">
        <v>3686</v>
      </c>
      <c r="B869" s="12" t="s">
        <v>3687</v>
      </c>
      <c r="C869" t="s">
        <v>610</v>
      </c>
      <c r="D869" s="12" t="s">
        <v>170</v>
      </c>
      <c r="E869">
        <v>40</v>
      </c>
      <c r="F869">
        <v>12</v>
      </c>
      <c r="G869">
        <v>12</v>
      </c>
      <c r="H869">
        <v>14</v>
      </c>
      <c r="I869">
        <v>23</v>
      </c>
      <c r="J869">
        <v>10</v>
      </c>
      <c r="K869">
        <v>10</v>
      </c>
      <c r="L869">
        <v>13</v>
      </c>
      <c r="M869" s="13">
        <f t="shared" si="52"/>
        <v>0.43478260869565216</v>
      </c>
      <c r="N869" s="14">
        <v>28.7</v>
      </c>
      <c r="O869" s="14">
        <v>32.9</v>
      </c>
      <c r="P869" s="14">
        <v>25.9</v>
      </c>
      <c r="Q869" s="21">
        <v>13.3833333333</v>
      </c>
      <c r="R869" s="21">
        <v>1.35</v>
      </c>
      <c r="S869" s="21">
        <v>1.3666666667</v>
      </c>
      <c r="T869" s="21">
        <v>16.116666666699999</v>
      </c>
      <c r="U869">
        <v>0</v>
      </c>
      <c r="V869">
        <v>0</v>
      </c>
      <c r="W869" s="18" t="str">
        <f t="shared" si="53"/>
        <v xml:space="preserve"> </v>
      </c>
      <c r="X869">
        <v>0</v>
      </c>
      <c r="Y869">
        <v>37</v>
      </c>
      <c r="Z869">
        <v>4</v>
      </c>
      <c r="AA869">
        <v>10</v>
      </c>
      <c r="AB869">
        <v>-3</v>
      </c>
      <c r="AC869">
        <v>12</v>
      </c>
      <c r="AD869">
        <v>6</v>
      </c>
      <c r="AE869">
        <v>10</v>
      </c>
      <c r="AF869">
        <v>23</v>
      </c>
      <c r="AG869" s="13">
        <f t="shared" si="54"/>
        <v>0.30303030303030304</v>
      </c>
      <c r="AH869" s="14">
        <v>28.6</v>
      </c>
      <c r="AI869" s="14">
        <v>32.6</v>
      </c>
      <c r="AJ869" s="14">
        <v>25.9</v>
      </c>
      <c r="AK869" s="21">
        <v>13.85</v>
      </c>
      <c r="AL869" s="21">
        <v>1.0833333332999999</v>
      </c>
      <c r="AM869" s="21">
        <v>1.1333333333</v>
      </c>
      <c r="AN869" s="21">
        <v>16.083333333300001</v>
      </c>
      <c r="AO869">
        <v>1</v>
      </c>
      <c r="AP869">
        <v>0</v>
      </c>
      <c r="AQ869" s="18">
        <f t="shared" si="55"/>
        <v>0</v>
      </c>
      <c r="AR869">
        <v>0</v>
      </c>
    </row>
    <row r="870" spans="1:44" x14ac:dyDescent="0.2">
      <c r="A870" s="12" t="s">
        <v>184</v>
      </c>
      <c r="B870" s="12" t="s">
        <v>3690</v>
      </c>
      <c r="C870" t="s">
        <v>192</v>
      </c>
      <c r="D870" s="12" t="s">
        <v>140</v>
      </c>
      <c r="E870">
        <v>36</v>
      </c>
      <c r="F870">
        <v>4</v>
      </c>
      <c r="G870">
        <v>13</v>
      </c>
      <c r="H870">
        <v>3</v>
      </c>
      <c r="I870">
        <v>8</v>
      </c>
      <c r="J870">
        <v>4</v>
      </c>
      <c r="K870">
        <v>52</v>
      </c>
      <c r="L870">
        <v>41</v>
      </c>
      <c r="M870" s="13">
        <f t="shared" si="52"/>
        <v>0.55913978494623651</v>
      </c>
      <c r="N870" s="14">
        <v>29.4</v>
      </c>
      <c r="O870" s="14">
        <v>32.799999999999997</v>
      </c>
      <c r="P870" s="14">
        <v>27.1</v>
      </c>
      <c r="Q870" s="21">
        <v>13</v>
      </c>
      <c r="R870" s="21">
        <v>0.1333333333</v>
      </c>
      <c r="S870" s="21">
        <v>2.4833333333000001</v>
      </c>
      <c r="T870" s="21">
        <v>15.6333333333</v>
      </c>
      <c r="W870" s="18" t="str">
        <f t="shared" si="53"/>
        <v xml:space="preserve"> </v>
      </c>
      <c r="Y870">
        <v>40</v>
      </c>
      <c r="Z870">
        <v>2</v>
      </c>
      <c r="AA870">
        <v>11</v>
      </c>
      <c r="AB870">
        <v>3</v>
      </c>
      <c r="AC870">
        <v>15</v>
      </c>
      <c r="AD870">
        <v>6</v>
      </c>
      <c r="AE870">
        <v>33</v>
      </c>
      <c r="AF870">
        <v>70</v>
      </c>
      <c r="AG870" s="13">
        <f t="shared" si="54"/>
        <v>0.32038834951456313</v>
      </c>
      <c r="AH870" s="14">
        <v>28.4</v>
      </c>
      <c r="AI870" s="14">
        <v>32.6</v>
      </c>
      <c r="AJ870" s="14">
        <v>25.6</v>
      </c>
      <c r="AK870" s="21">
        <v>12.516666666700001</v>
      </c>
      <c r="AL870" s="21">
        <v>0.1</v>
      </c>
      <c r="AM870" s="21">
        <v>2.5333333332999999</v>
      </c>
      <c r="AN870" s="21">
        <v>15.166666666699999</v>
      </c>
      <c r="AQ870" s="18" t="str">
        <f t="shared" si="55"/>
        <v xml:space="preserve"> </v>
      </c>
    </row>
    <row r="871" spans="1:44" x14ac:dyDescent="0.2">
      <c r="A871" s="12" t="s">
        <v>2589</v>
      </c>
      <c r="B871" s="12" t="s">
        <v>3694</v>
      </c>
      <c r="C871" t="s">
        <v>223</v>
      </c>
      <c r="D871" s="12" t="s">
        <v>178</v>
      </c>
      <c r="E871">
        <v>38</v>
      </c>
      <c r="F871">
        <v>5</v>
      </c>
      <c r="G871">
        <v>25</v>
      </c>
      <c r="H871">
        <v>3</v>
      </c>
      <c r="I871">
        <v>22</v>
      </c>
      <c r="J871">
        <v>11</v>
      </c>
      <c r="K871">
        <v>0</v>
      </c>
      <c r="L871">
        <v>0</v>
      </c>
      <c r="M871" s="13">
        <f t="shared" si="52"/>
        <v>0</v>
      </c>
      <c r="N871" s="14">
        <v>28.4</v>
      </c>
      <c r="O871" s="14">
        <v>33</v>
      </c>
      <c r="P871" s="14">
        <v>25.3</v>
      </c>
      <c r="Q871" s="21">
        <v>17</v>
      </c>
      <c r="R871" s="21">
        <v>3.6166666667</v>
      </c>
      <c r="S871" s="21">
        <v>2.0666666667000002</v>
      </c>
      <c r="T871" s="21">
        <v>22.7</v>
      </c>
      <c r="W871" s="18" t="str">
        <f t="shared" si="53"/>
        <v xml:space="preserve"> </v>
      </c>
      <c r="Y871">
        <v>37</v>
      </c>
      <c r="Z871">
        <v>2</v>
      </c>
      <c r="AA871">
        <v>19</v>
      </c>
      <c r="AB871">
        <v>-3</v>
      </c>
      <c r="AC871">
        <v>39</v>
      </c>
      <c r="AD871">
        <v>14</v>
      </c>
      <c r="AE871">
        <v>0</v>
      </c>
      <c r="AF871">
        <v>0</v>
      </c>
      <c r="AG871" s="13">
        <f t="shared" si="54"/>
        <v>0</v>
      </c>
      <c r="AH871" s="14">
        <v>28.9</v>
      </c>
      <c r="AI871" s="14">
        <v>33.299999999999997</v>
      </c>
      <c r="AJ871" s="14">
        <v>26</v>
      </c>
      <c r="AK871" s="21">
        <v>16.933333333299998</v>
      </c>
      <c r="AL871" s="21">
        <v>3.6666666667000003</v>
      </c>
      <c r="AM871" s="21">
        <v>1.9</v>
      </c>
      <c r="AN871" s="21">
        <v>22.516666666700001</v>
      </c>
      <c r="AQ871" s="18" t="str">
        <f t="shared" si="55"/>
        <v xml:space="preserve"> </v>
      </c>
    </row>
    <row r="872" spans="1:44" x14ac:dyDescent="0.2">
      <c r="A872" s="12" t="s">
        <v>614</v>
      </c>
      <c r="B872" s="12" t="s">
        <v>3697</v>
      </c>
      <c r="C872" t="s">
        <v>155</v>
      </c>
      <c r="D872" s="12" t="s">
        <v>178</v>
      </c>
      <c r="E872">
        <v>8</v>
      </c>
      <c r="F872">
        <v>0</v>
      </c>
      <c r="G872">
        <v>2</v>
      </c>
      <c r="H872">
        <v>0</v>
      </c>
      <c r="I872">
        <v>2</v>
      </c>
      <c r="J872">
        <v>1</v>
      </c>
      <c r="K872">
        <v>0</v>
      </c>
      <c r="L872">
        <v>0</v>
      </c>
      <c r="M872" s="13">
        <f t="shared" si="52"/>
        <v>0</v>
      </c>
      <c r="N872" s="14">
        <v>26.8</v>
      </c>
      <c r="O872" s="14">
        <v>32.6</v>
      </c>
      <c r="P872" s="14">
        <v>22.9</v>
      </c>
      <c r="Q872" s="21">
        <v>14.0666666667</v>
      </c>
      <c r="R872" s="21">
        <v>0</v>
      </c>
      <c r="S872" s="21">
        <v>0.05</v>
      </c>
      <c r="T872" s="21">
        <v>14.1333333333</v>
      </c>
      <c r="W872" s="18" t="str">
        <f t="shared" si="53"/>
        <v xml:space="preserve"> </v>
      </c>
      <c r="Y872">
        <v>6</v>
      </c>
      <c r="Z872">
        <v>0</v>
      </c>
      <c r="AA872">
        <v>2</v>
      </c>
      <c r="AB872">
        <v>-3</v>
      </c>
      <c r="AC872">
        <v>2</v>
      </c>
      <c r="AD872">
        <v>1</v>
      </c>
      <c r="AE872">
        <v>0</v>
      </c>
      <c r="AF872">
        <v>0</v>
      </c>
      <c r="AG872" s="13">
        <f t="shared" si="54"/>
        <v>0</v>
      </c>
      <c r="AH872" s="14">
        <v>26.5</v>
      </c>
      <c r="AI872" s="14">
        <v>32.299999999999997</v>
      </c>
      <c r="AJ872" s="14">
        <v>22.7</v>
      </c>
      <c r="AK872" s="21">
        <v>12.516666666700001</v>
      </c>
      <c r="AL872" s="21">
        <v>0</v>
      </c>
      <c r="AM872" s="21">
        <v>0</v>
      </c>
      <c r="AN872" s="21">
        <v>12.516666666700001</v>
      </c>
      <c r="AQ872" s="18" t="str">
        <f t="shared" si="55"/>
        <v xml:space="preserve"> </v>
      </c>
    </row>
    <row r="873" spans="1:44" x14ac:dyDescent="0.2">
      <c r="A873" s="12" t="s">
        <v>2589</v>
      </c>
      <c r="B873" s="12" t="s">
        <v>3700</v>
      </c>
      <c r="C873" t="s">
        <v>169</v>
      </c>
      <c r="D873" s="12" t="s">
        <v>170</v>
      </c>
      <c r="E873">
        <v>30</v>
      </c>
      <c r="F873">
        <v>0</v>
      </c>
      <c r="G873">
        <v>0</v>
      </c>
      <c r="H873">
        <v>-1</v>
      </c>
      <c r="I873">
        <v>8</v>
      </c>
      <c r="J873">
        <v>4</v>
      </c>
      <c r="K873">
        <v>65</v>
      </c>
      <c r="L873">
        <v>68</v>
      </c>
      <c r="M873" s="13">
        <f t="shared" si="52"/>
        <v>0.48872180451127817</v>
      </c>
      <c r="N873" s="14">
        <v>26.8</v>
      </c>
      <c r="O873" s="14">
        <v>32.1</v>
      </c>
      <c r="P873" s="14">
        <v>23.2</v>
      </c>
      <c r="Q873" s="21">
        <v>7.3666666667000005</v>
      </c>
      <c r="R873" s="21">
        <v>1.6666666699999999E-2</v>
      </c>
      <c r="S873" s="21">
        <v>2.4333333333000002</v>
      </c>
      <c r="T873" s="21">
        <v>9.85</v>
      </c>
      <c r="W873" s="18" t="str">
        <f t="shared" si="53"/>
        <v xml:space="preserve"> </v>
      </c>
      <c r="Y873">
        <v>29</v>
      </c>
      <c r="Z873">
        <v>0</v>
      </c>
      <c r="AA873">
        <v>2</v>
      </c>
      <c r="AB873">
        <v>-2</v>
      </c>
      <c r="AC873">
        <v>7</v>
      </c>
      <c r="AD873">
        <v>2</v>
      </c>
      <c r="AE873">
        <v>61</v>
      </c>
      <c r="AF873">
        <v>75</v>
      </c>
      <c r="AG873" s="13">
        <f t="shared" si="54"/>
        <v>0.4485294117647059</v>
      </c>
      <c r="AH873" s="14">
        <v>27</v>
      </c>
      <c r="AI873" s="14">
        <v>31.8</v>
      </c>
      <c r="AJ873" s="14">
        <v>23.8</v>
      </c>
      <c r="AK873" s="21">
        <v>7.1166666666999996</v>
      </c>
      <c r="AL873" s="21">
        <v>1.6666666699999999E-2</v>
      </c>
      <c r="AM873" s="21">
        <v>2.1333333333</v>
      </c>
      <c r="AN873" s="21">
        <v>9.2833333332999999</v>
      </c>
      <c r="AQ873" s="18" t="str">
        <f t="shared" si="55"/>
        <v xml:space="preserve"> </v>
      </c>
    </row>
    <row r="874" spans="1:44" x14ac:dyDescent="0.2">
      <c r="A874" s="12" t="s">
        <v>3705</v>
      </c>
      <c r="B874" s="12" t="s">
        <v>3706</v>
      </c>
      <c r="C874" t="s">
        <v>131</v>
      </c>
      <c r="D874" s="12" t="s">
        <v>148</v>
      </c>
      <c r="E874">
        <v>29</v>
      </c>
      <c r="F874">
        <v>6</v>
      </c>
      <c r="G874">
        <v>5</v>
      </c>
      <c r="H874">
        <v>-18</v>
      </c>
      <c r="I874">
        <v>24</v>
      </c>
      <c r="J874">
        <v>7</v>
      </c>
      <c r="K874">
        <v>0</v>
      </c>
      <c r="L874">
        <v>0</v>
      </c>
      <c r="M874" s="13">
        <f t="shared" si="52"/>
        <v>0</v>
      </c>
      <c r="N874" s="14">
        <v>28.2</v>
      </c>
      <c r="O874" s="14">
        <v>33.200000000000003</v>
      </c>
      <c r="P874" s="14">
        <v>24.9</v>
      </c>
      <c r="Q874" s="21">
        <v>12.083333333300001</v>
      </c>
      <c r="R874" s="21">
        <v>2.2999999999999998</v>
      </c>
      <c r="S874" s="21">
        <v>0</v>
      </c>
      <c r="T874" s="21">
        <v>14.4</v>
      </c>
      <c r="W874" s="18" t="str">
        <f t="shared" si="53"/>
        <v xml:space="preserve"> </v>
      </c>
      <c r="Y874">
        <v>34</v>
      </c>
      <c r="Z874">
        <v>5</v>
      </c>
      <c r="AA874">
        <v>8</v>
      </c>
      <c r="AB874">
        <v>-15</v>
      </c>
      <c r="AC874">
        <v>12</v>
      </c>
      <c r="AD874">
        <v>6</v>
      </c>
      <c r="AE874">
        <v>0</v>
      </c>
      <c r="AF874">
        <v>0</v>
      </c>
      <c r="AG874" s="13">
        <f t="shared" si="54"/>
        <v>0</v>
      </c>
      <c r="AH874" s="14">
        <v>29</v>
      </c>
      <c r="AI874" s="14">
        <v>33.4</v>
      </c>
      <c r="AJ874" s="14">
        <v>26</v>
      </c>
      <c r="AK874" s="21">
        <v>12.15</v>
      </c>
      <c r="AL874" s="21">
        <v>2.0666666667000002</v>
      </c>
      <c r="AM874" s="21">
        <v>0</v>
      </c>
      <c r="AN874" s="21">
        <v>14.233333333299999</v>
      </c>
      <c r="AQ874" s="18" t="str">
        <f t="shared" si="55"/>
        <v xml:space="preserve"> </v>
      </c>
    </row>
    <row r="875" spans="1:44" x14ac:dyDescent="0.2">
      <c r="A875" s="12" t="s">
        <v>263</v>
      </c>
      <c r="B875" s="12" t="s">
        <v>3710</v>
      </c>
      <c r="C875" t="s">
        <v>460</v>
      </c>
      <c r="D875" s="12" t="s">
        <v>178</v>
      </c>
      <c r="E875">
        <v>41</v>
      </c>
      <c r="F875">
        <v>5</v>
      </c>
      <c r="G875">
        <v>27</v>
      </c>
      <c r="H875">
        <v>-9</v>
      </c>
      <c r="I875">
        <v>41</v>
      </c>
      <c r="J875">
        <v>11</v>
      </c>
      <c r="K875">
        <v>0</v>
      </c>
      <c r="L875">
        <v>0</v>
      </c>
      <c r="M875" s="13">
        <f t="shared" si="52"/>
        <v>0</v>
      </c>
      <c r="N875" s="14">
        <v>28</v>
      </c>
      <c r="O875" s="14">
        <v>32.9</v>
      </c>
      <c r="P875" s="14">
        <v>24.6</v>
      </c>
      <c r="Q875" s="21">
        <v>20.083333333300001</v>
      </c>
      <c r="R875" s="21">
        <v>4.4166666667000003</v>
      </c>
      <c r="S875" s="21">
        <v>0.15</v>
      </c>
      <c r="T875" s="21">
        <v>24.666666666699999</v>
      </c>
      <c r="W875" s="18" t="str">
        <f t="shared" si="53"/>
        <v xml:space="preserve"> </v>
      </c>
      <c r="Y875">
        <v>41</v>
      </c>
      <c r="Z875">
        <v>3</v>
      </c>
      <c r="AA875">
        <v>18</v>
      </c>
      <c r="AB875">
        <v>-14</v>
      </c>
      <c r="AC875">
        <v>22</v>
      </c>
      <c r="AD875">
        <v>10</v>
      </c>
      <c r="AE875">
        <v>0</v>
      </c>
      <c r="AF875">
        <v>0</v>
      </c>
      <c r="AG875" s="13">
        <f t="shared" si="54"/>
        <v>0</v>
      </c>
      <c r="AH875" s="14">
        <v>28.5</v>
      </c>
      <c r="AI875" s="14">
        <v>33.200000000000003</v>
      </c>
      <c r="AJ875" s="14">
        <v>25.4</v>
      </c>
      <c r="AK875" s="21">
        <v>19</v>
      </c>
      <c r="AL875" s="21">
        <v>4.3499999999999996</v>
      </c>
      <c r="AM875" s="21">
        <v>0.2333333333</v>
      </c>
      <c r="AN875" s="21">
        <v>23.6</v>
      </c>
      <c r="AQ875" s="18" t="str">
        <f t="shared" si="55"/>
        <v xml:space="preserve"> </v>
      </c>
    </row>
    <row r="876" spans="1:44" x14ac:dyDescent="0.2">
      <c r="A876" s="12" t="s">
        <v>510</v>
      </c>
      <c r="B876" s="12" t="s">
        <v>3713</v>
      </c>
      <c r="C876" t="s">
        <v>460</v>
      </c>
      <c r="D876" s="12" t="s">
        <v>148</v>
      </c>
      <c r="E876">
        <v>1</v>
      </c>
      <c r="F876">
        <v>0</v>
      </c>
      <c r="G876">
        <v>0</v>
      </c>
      <c r="H876">
        <v>-1</v>
      </c>
      <c r="I876">
        <v>0</v>
      </c>
      <c r="J876">
        <v>0</v>
      </c>
      <c r="K876">
        <v>0</v>
      </c>
      <c r="L876">
        <v>0</v>
      </c>
      <c r="M876" s="13">
        <f t="shared" si="52"/>
        <v>0</v>
      </c>
      <c r="N876" s="14">
        <v>27.3</v>
      </c>
      <c r="O876" s="14">
        <v>29</v>
      </c>
      <c r="P876" s="14">
        <v>26.2</v>
      </c>
      <c r="Q876" s="21">
        <v>6.2</v>
      </c>
      <c r="R876" s="21">
        <v>0</v>
      </c>
      <c r="S876" s="21">
        <v>0</v>
      </c>
      <c r="T876" s="21">
        <v>6.2</v>
      </c>
      <c r="W876" s="18" t="str">
        <f t="shared" si="53"/>
        <v xml:space="preserve"> 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 s="13">
        <f t="shared" si="54"/>
        <v>0</v>
      </c>
      <c r="AH876" s="14">
        <v>26.4</v>
      </c>
      <c r="AI876" s="14">
        <v>31.8</v>
      </c>
      <c r="AJ876" s="14">
        <v>22.9</v>
      </c>
      <c r="AK876" s="21">
        <v>7.55</v>
      </c>
      <c r="AL876" s="21">
        <v>0</v>
      </c>
      <c r="AM876" s="21">
        <v>0</v>
      </c>
      <c r="AN876" s="21">
        <v>7.55</v>
      </c>
      <c r="AQ876" s="18" t="str">
        <f t="shared" si="55"/>
        <v xml:space="preserve"> </v>
      </c>
    </row>
    <row r="877" spans="1:44" x14ac:dyDescent="0.2">
      <c r="A877" s="12" t="s">
        <v>2637</v>
      </c>
      <c r="B877" s="12" t="s">
        <v>3717</v>
      </c>
      <c r="C877" t="s">
        <v>192</v>
      </c>
      <c r="D877" s="12" t="s">
        <v>178</v>
      </c>
      <c r="E877">
        <v>1</v>
      </c>
      <c r="F877">
        <v>0</v>
      </c>
      <c r="G877">
        <v>1</v>
      </c>
      <c r="H877">
        <v>-1</v>
      </c>
      <c r="I877">
        <v>0</v>
      </c>
      <c r="J877">
        <v>0</v>
      </c>
      <c r="K877">
        <v>0</v>
      </c>
      <c r="L877">
        <v>0</v>
      </c>
      <c r="M877" s="13">
        <f t="shared" si="52"/>
        <v>0</v>
      </c>
      <c r="N877" s="14">
        <v>26.2</v>
      </c>
      <c r="O877" s="14">
        <v>29.2</v>
      </c>
      <c r="P877" s="14">
        <v>24.2</v>
      </c>
      <c r="Q877" s="21">
        <v>14.1833333333</v>
      </c>
      <c r="R877" s="21">
        <v>0</v>
      </c>
      <c r="S877" s="21">
        <v>0</v>
      </c>
      <c r="T877" s="21">
        <v>14.1833333333</v>
      </c>
      <c r="W877" s="18" t="str">
        <f t="shared" si="53"/>
        <v xml:space="preserve"> 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13">
        <f t="shared" si="54"/>
        <v>0</v>
      </c>
      <c r="AH877" s="14">
        <v>28.1</v>
      </c>
      <c r="AI877" s="14">
        <v>34</v>
      </c>
      <c r="AJ877" s="14">
        <v>24.1</v>
      </c>
      <c r="AK877" s="21">
        <v>15.6</v>
      </c>
      <c r="AL877" s="21">
        <v>0</v>
      </c>
      <c r="AM877" s="21">
        <v>0</v>
      </c>
      <c r="AN877" s="21">
        <v>15.6</v>
      </c>
      <c r="AQ877" s="18" t="str">
        <f t="shared" si="55"/>
        <v xml:space="preserve"> </v>
      </c>
    </row>
    <row r="878" spans="1:44" x14ac:dyDescent="0.2">
      <c r="A878" s="12" t="s">
        <v>2116</v>
      </c>
      <c r="B878" s="12" t="s">
        <v>3720</v>
      </c>
      <c r="C878" t="s">
        <v>139</v>
      </c>
      <c r="D878" s="12" t="s">
        <v>178</v>
      </c>
      <c r="E878">
        <v>4</v>
      </c>
      <c r="F878">
        <v>1</v>
      </c>
      <c r="G878">
        <v>0</v>
      </c>
      <c r="H878">
        <v>-3</v>
      </c>
      <c r="I878">
        <v>0</v>
      </c>
      <c r="J878">
        <v>0</v>
      </c>
      <c r="K878">
        <v>0</v>
      </c>
      <c r="L878">
        <v>0</v>
      </c>
      <c r="M878" s="13">
        <f t="shared" si="52"/>
        <v>0</v>
      </c>
      <c r="N878" s="14">
        <v>28.6</v>
      </c>
      <c r="O878" s="14">
        <v>33.200000000000003</v>
      </c>
      <c r="P878" s="14">
        <v>25.5</v>
      </c>
      <c r="Q878" s="21">
        <v>14.5666666667</v>
      </c>
      <c r="R878" s="21">
        <v>0.31666666669999999</v>
      </c>
      <c r="S878" s="21">
        <v>0.86666666670000003</v>
      </c>
      <c r="T878" s="21">
        <v>15.766666666700001</v>
      </c>
      <c r="W878" s="18" t="str">
        <f t="shared" si="53"/>
        <v xml:space="preserve"> </v>
      </c>
      <c r="Y878">
        <v>3</v>
      </c>
      <c r="Z878">
        <v>0</v>
      </c>
      <c r="AA878">
        <v>0</v>
      </c>
      <c r="AB878">
        <v>-1</v>
      </c>
      <c r="AC878">
        <v>4</v>
      </c>
      <c r="AD878">
        <v>2</v>
      </c>
      <c r="AE878">
        <v>0</v>
      </c>
      <c r="AF878">
        <v>0</v>
      </c>
      <c r="AG878" s="13">
        <f t="shared" si="54"/>
        <v>0</v>
      </c>
      <c r="AH878" s="14">
        <v>28.6</v>
      </c>
      <c r="AI878" s="14">
        <v>33.1</v>
      </c>
      <c r="AJ878" s="14">
        <v>25.7</v>
      </c>
      <c r="AK878" s="21">
        <v>17.899999999999999</v>
      </c>
      <c r="AL878" s="21">
        <v>0</v>
      </c>
      <c r="AM878" s="21">
        <v>1.1333333333</v>
      </c>
      <c r="AN878" s="21">
        <v>19.0333333333</v>
      </c>
      <c r="AQ878" s="18" t="str">
        <f t="shared" si="55"/>
        <v xml:space="preserve"> </v>
      </c>
    </row>
    <row r="879" spans="1:44" x14ac:dyDescent="0.2">
      <c r="A879" s="12" t="s">
        <v>1681</v>
      </c>
      <c r="B879" s="12" t="s">
        <v>3723</v>
      </c>
      <c r="C879" t="s">
        <v>432</v>
      </c>
      <c r="D879" s="12" t="s">
        <v>170</v>
      </c>
      <c r="E879">
        <v>40</v>
      </c>
      <c r="F879">
        <v>10</v>
      </c>
      <c r="G879">
        <v>17</v>
      </c>
      <c r="H879">
        <v>10</v>
      </c>
      <c r="I879">
        <v>16</v>
      </c>
      <c r="J879">
        <v>8</v>
      </c>
      <c r="K879">
        <v>376</v>
      </c>
      <c r="L879">
        <v>309</v>
      </c>
      <c r="M879" s="13">
        <f t="shared" si="52"/>
        <v>0.54890510948905114</v>
      </c>
      <c r="N879" s="14">
        <v>29.3</v>
      </c>
      <c r="O879" s="14">
        <v>33.9</v>
      </c>
      <c r="P879" s="14">
        <v>26.2</v>
      </c>
      <c r="Q879" s="21">
        <v>15.833333333300001</v>
      </c>
      <c r="R879" s="21">
        <v>2.5833333333000001</v>
      </c>
      <c r="S879" s="21">
        <v>1.9166666667000001</v>
      </c>
      <c r="T879" s="21">
        <v>20.350000000000001</v>
      </c>
      <c r="U879">
        <v>3</v>
      </c>
      <c r="V879">
        <v>0</v>
      </c>
      <c r="W879" s="18">
        <f t="shared" si="53"/>
        <v>0</v>
      </c>
      <c r="X879">
        <v>0</v>
      </c>
      <c r="Y879">
        <v>40</v>
      </c>
      <c r="Z879">
        <v>8</v>
      </c>
      <c r="AA879">
        <v>13</v>
      </c>
      <c r="AB879">
        <v>-7</v>
      </c>
      <c r="AC879">
        <v>12</v>
      </c>
      <c r="AD879">
        <v>6</v>
      </c>
      <c r="AE879">
        <v>385</v>
      </c>
      <c r="AF879">
        <v>324</v>
      </c>
      <c r="AG879" s="13">
        <f t="shared" si="54"/>
        <v>0.5430183356840621</v>
      </c>
      <c r="AH879" s="14">
        <v>29.8</v>
      </c>
      <c r="AI879" s="14">
        <v>34.6</v>
      </c>
      <c r="AJ879" s="14">
        <v>26.7</v>
      </c>
      <c r="AK879" s="21">
        <v>15.7833333333</v>
      </c>
      <c r="AL879" s="21">
        <v>2.4166666666999999</v>
      </c>
      <c r="AM879" s="21">
        <v>2.0333333332999999</v>
      </c>
      <c r="AN879" s="21">
        <v>20.25</v>
      </c>
      <c r="AO879">
        <v>3</v>
      </c>
      <c r="AP879">
        <v>0</v>
      </c>
      <c r="AQ879" s="18">
        <f t="shared" si="55"/>
        <v>0</v>
      </c>
      <c r="AR879">
        <v>0</v>
      </c>
    </row>
    <row r="880" spans="1:44" x14ac:dyDescent="0.2">
      <c r="A880" s="12" t="s">
        <v>566</v>
      </c>
      <c r="B880" s="12" t="s">
        <v>3727</v>
      </c>
      <c r="C880" t="s">
        <v>177</v>
      </c>
      <c r="D880" s="12" t="s">
        <v>156</v>
      </c>
      <c r="E880">
        <v>1</v>
      </c>
      <c r="F880">
        <v>0</v>
      </c>
      <c r="G880">
        <v>1</v>
      </c>
      <c r="H880">
        <v>2</v>
      </c>
      <c r="I880">
        <v>0</v>
      </c>
      <c r="J880">
        <v>0</v>
      </c>
      <c r="K880">
        <v>0</v>
      </c>
      <c r="L880">
        <v>0</v>
      </c>
      <c r="M880" s="13">
        <f t="shared" si="52"/>
        <v>0</v>
      </c>
      <c r="N880" s="14">
        <v>25.7</v>
      </c>
      <c r="O880" s="14">
        <v>29.1</v>
      </c>
      <c r="P880" s="14">
        <v>23.5</v>
      </c>
      <c r="Q880" s="21">
        <v>11.3166666667</v>
      </c>
      <c r="R880" s="21">
        <v>1.1499999999999999</v>
      </c>
      <c r="S880" s="21">
        <v>0</v>
      </c>
      <c r="T880" s="21">
        <v>12.4666666667</v>
      </c>
      <c r="W880" s="18" t="str">
        <f t="shared" si="53"/>
        <v xml:space="preserve"> 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13">
        <f t="shared" si="54"/>
        <v>0</v>
      </c>
      <c r="AH880" s="14">
        <v>26.8</v>
      </c>
      <c r="AI880" s="14">
        <v>29.8</v>
      </c>
      <c r="AJ880" s="14">
        <v>24.8</v>
      </c>
      <c r="AK880" s="21">
        <v>11.7833333333</v>
      </c>
      <c r="AL880" s="21">
        <v>0</v>
      </c>
      <c r="AM880" s="21">
        <v>0</v>
      </c>
      <c r="AN880" s="21">
        <v>11.7833333333</v>
      </c>
      <c r="AQ880" s="18" t="str">
        <f t="shared" si="55"/>
        <v xml:space="preserve"> </v>
      </c>
    </row>
    <row r="881" spans="1:44" x14ac:dyDescent="0.2">
      <c r="A881" s="12" t="s">
        <v>3126</v>
      </c>
      <c r="B881" s="12" t="s">
        <v>3731</v>
      </c>
      <c r="C881" t="s">
        <v>122</v>
      </c>
      <c r="D881" s="12" t="s">
        <v>123</v>
      </c>
      <c r="E881">
        <v>22</v>
      </c>
      <c r="F881">
        <v>8</v>
      </c>
      <c r="G881">
        <v>20</v>
      </c>
      <c r="H881">
        <v>13</v>
      </c>
      <c r="I881">
        <v>10</v>
      </c>
      <c r="J881">
        <v>5</v>
      </c>
      <c r="K881">
        <v>125</v>
      </c>
      <c r="L881">
        <v>90</v>
      </c>
      <c r="M881" s="13">
        <f t="shared" si="52"/>
        <v>0.58139534883720934</v>
      </c>
      <c r="N881" s="14">
        <v>30.3</v>
      </c>
      <c r="O881" s="14">
        <v>34.200000000000003</v>
      </c>
      <c r="P881" s="14">
        <v>27.7</v>
      </c>
      <c r="Q881" s="21">
        <v>16.3</v>
      </c>
      <c r="R881" s="21">
        <v>4.0166666666999999</v>
      </c>
      <c r="S881" s="21">
        <v>0.55000000000000004</v>
      </c>
      <c r="T881" s="21">
        <v>20.883333333300001</v>
      </c>
      <c r="U881">
        <v>3</v>
      </c>
      <c r="V881">
        <v>0</v>
      </c>
      <c r="W881" s="18">
        <f t="shared" si="53"/>
        <v>0</v>
      </c>
      <c r="X881">
        <v>0</v>
      </c>
      <c r="Y881">
        <v>23</v>
      </c>
      <c r="Z881">
        <v>8</v>
      </c>
      <c r="AA881">
        <v>12</v>
      </c>
      <c r="AB881">
        <v>6</v>
      </c>
      <c r="AC881">
        <v>10</v>
      </c>
      <c r="AD881">
        <v>5</v>
      </c>
      <c r="AE881">
        <v>134</v>
      </c>
      <c r="AF881">
        <v>140</v>
      </c>
      <c r="AG881" s="13">
        <f t="shared" si="54"/>
        <v>0.48905109489051096</v>
      </c>
      <c r="AH881" s="14">
        <v>30.3</v>
      </c>
      <c r="AI881" s="14">
        <v>35.299999999999997</v>
      </c>
      <c r="AJ881" s="14">
        <v>26.9</v>
      </c>
      <c r="AK881" s="21">
        <v>16.649999999999999</v>
      </c>
      <c r="AL881" s="21">
        <v>3.05</v>
      </c>
      <c r="AM881" s="21">
        <v>0.51666666670000005</v>
      </c>
      <c r="AN881" s="21">
        <v>20.2166666667</v>
      </c>
      <c r="AO881">
        <v>1</v>
      </c>
      <c r="AP881">
        <v>0</v>
      </c>
      <c r="AQ881" s="18">
        <f t="shared" si="55"/>
        <v>0</v>
      </c>
      <c r="AR881">
        <v>0</v>
      </c>
    </row>
    <row r="882" spans="1:44" x14ac:dyDescent="0.2">
      <c r="A882" s="12" t="s">
        <v>3734</v>
      </c>
      <c r="B882" s="12" t="s">
        <v>3735</v>
      </c>
      <c r="C882" t="s">
        <v>529</v>
      </c>
      <c r="D882" s="12" t="s">
        <v>170</v>
      </c>
      <c r="E882">
        <v>36</v>
      </c>
      <c r="F882">
        <v>12</v>
      </c>
      <c r="G882">
        <v>11</v>
      </c>
      <c r="H882">
        <v>-3</v>
      </c>
      <c r="I882">
        <v>8</v>
      </c>
      <c r="J882">
        <v>4</v>
      </c>
      <c r="K882">
        <v>96</v>
      </c>
      <c r="L882">
        <v>107</v>
      </c>
      <c r="M882" s="13">
        <f t="shared" si="52"/>
        <v>0.47290640394088668</v>
      </c>
      <c r="N882" s="14">
        <v>28</v>
      </c>
      <c r="O882" s="14">
        <v>32.9</v>
      </c>
      <c r="P882" s="14">
        <v>24.7</v>
      </c>
      <c r="Q882" s="21">
        <v>11.9333333333</v>
      </c>
      <c r="R882" s="21">
        <v>2.0499999999999998</v>
      </c>
      <c r="S882" s="21">
        <v>0.38333333330000002</v>
      </c>
      <c r="T882" s="21">
        <v>14.3666666667</v>
      </c>
      <c r="U882">
        <v>1</v>
      </c>
      <c r="V882">
        <v>0</v>
      </c>
      <c r="W882" s="18">
        <f t="shared" si="53"/>
        <v>0</v>
      </c>
      <c r="X882">
        <v>0</v>
      </c>
      <c r="Y882">
        <v>33</v>
      </c>
      <c r="Z882">
        <v>4</v>
      </c>
      <c r="AA882">
        <v>6</v>
      </c>
      <c r="AB882">
        <v>-12</v>
      </c>
      <c r="AC882">
        <v>10</v>
      </c>
      <c r="AD882">
        <v>5</v>
      </c>
      <c r="AE882">
        <v>87</v>
      </c>
      <c r="AF882">
        <v>107</v>
      </c>
      <c r="AG882" s="13">
        <f t="shared" si="54"/>
        <v>0.4484536082474227</v>
      </c>
      <c r="AH882" s="14">
        <v>28.4</v>
      </c>
      <c r="AI882" s="14">
        <v>32.799999999999997</v>
      </c>
      <c r="AJ882" s="14">
        <v>25.4</v>
      </c>
      <c r="AK882" s="21">
        <v>12.1333333333</v>
      </c>
      <c r="AL882" s="21">
        <v>1.8666666667</v>
      </c>
      <c r="AM882" s="21">
        <v>0.2333333333</v>
      </c>
      <c r="AN882" s="21">
        <v>14.266666666700001</v>
      </c>
      <c r="AO882">
        <v>5</v>
      </c>
      <c r="AP882">
        <v>3</v>
      </c>
      <c r="AQ882" s="18">
        <f t="shared" si="55"/>
        <v>0.6</v>
      </c>
      <c r="AR882">
        <v>1</v>
      </c>
    </row>
    <row r="883" spans="1:44" x14ac:dyDescent="0.2">
      <c r="A883" s="12" t="s">
        <v>3740</v>
      </c>
      <c r="B883" s="12" t="s">
        <v>3741</v>
      </c>
      <c r="C883" t="s">
        <v>432</v>
      </c>
      <c r="D883" s="12" t="s">
        <v>178</v>
      </c>
      <c r="E883">
        <v>41</v>
      </c>
      <c r="F883">
        <v>7</v>
      </c>
      <c r="G883">
        <v>16</v>
      </c>
      <c r="H883">
        <v>8</v>
      </c>
      <c r="I883">
        <v>32</v>
      </c>
      <c r="J883">
        <v>16</v>
      </c>
      <c r="K883">
        <v>0</v>
      </c>
      <c r="L883">
        <v>0</v>
      </c>
      <c r="M883" s="13">
        <f t="shared" si="52"/>
        <v>0</v>
      </c>
      <c r="N883" s="14">
        <v>28.3</v>
      </c>
      <c r="O883" s="14">
        <v>32.9</v>
      </c>
      <c r="P883" s="14">
        <v>25.2</v>
      </c>
      <c r="Q883" s="21">
        <v>18.416666666699999</v>
      </c>
      <c r="R883" s="21">
        <v>3</v>
      </c>
      <c r="S883" s="21">
        <v>0.33333333330000003</v>
      </c>
      <c r="T883" s="21">
        <v>21.766666666700001</v>
      </c>
      <c r="U883">
        <v>0</v>
      </c>
      <c r="V883">
        <v>0</v>
      </c>
      <c r="W883" s="18" t="str">
        <f t="shared" si="53"/>
        <v xml:space="preserve"> </v>
      </c>
      <c r="X883">
        <v>0</v>
      </c>
      <c r="Y883">
        <v>40</v>
      </c>
      <c r="Z883">
        <v>5</v>
      </c>
      <c r="AA883">
        <v>14</v>
      </c>
      <c r="AB883">
        <v>-11</v>
      </c>
      <c r="AC883">
        <v>28</v>
      </c>
      <c r="AD883">
        <v>14</v>
      </c>
      <c r="AE883">
        <v>0</v>
      </c>
      <c r="AF883">
        <v>0</v>
      </c>
      <c r="AG883" s="13">
        <f t="shared" si="54"/>
        <v>0</v>
      </c>
      <c r="AH883" s="14">
        <v>28.7</v>
      </c>
      <c r="AI883" s="14">
        <v>33.299999999999997</v>
      </c>
      <c r="AJ883" s="14">
        <v>25.6</v>
      </c>
      <c r="AK883" s="21">
        <v>18.55</v>
      </c>
      <c r="AL883" s="21">
        <v>2.7</v>
      </c>
      <c r="AM883" s="21">
        <v>0.25</v>
      </c>
      <c r="AN883" s="21">
        <v>21.516666666700001</v>
      </c>
      <c r="AO883">
        <v>1</v>
      </c>
      <c r="AP883">
        <v>0</v>
      </c>
      <c r="AQ883" s="18">
        <f t="shared" si="55"/>
        <v>0</v>
      </c>
      <c r="AR883">
        <v>0</v>
      </c>
    </row>
    <row r="884" spans="1:44" x14ac:dyDescent="0.2">
      <c r="A884" s="12" t="s">
        <v>3744</v>
      </c>
      <c r="B884" s="12" t="s">
        <v>3745</v>
      </c>
      <c r="C884" t="s">
        <v>147</v>
      </c>
      <c r="D884" s="12" t="s">
        <v>156</v>
      </c>
      <c r="E884">
        <v>8</v>
      </c>
      <c r="F884">
        <v>1</v>
      </c>
      <c r="G884">
        <v>0</v>
      </c>
      <c r="H884">
        <v>1</v>
      </c>
      <c r="I884">
        <v>8</v>
      </c>
      <c r="J884">
        <v>4</v>
      </c>
      <c r="K884">
        <v>1</v>
      </c>
      <c r="L884">
        <v>0</v>
      </c>
      <c r="M884" s="13">
        <f t="shared" si="52"/>
        <v>1</v>
      </c>
      <c r="N884" s="14">
        <v>28.3</v>
      </c>
      <c r="O884" s="14">
        <v>33</v>
      </c>
      <c r="P884" s="14">
        <v>25.2</v>
      </c>
      <c r="Q884" s="21">
        <v>9.6999999999999993</v>
      </c>
      <c r="R884" s="21">
        <v>0</v>
      </c>
      <c r="S884" s="21">
        <v>0</v>
      </c>
      <c r="T884" s="21">
        <v>9.6999999999999993</v>
      </c>
      <c r="W884" s="18" t="str">
        <f t="shared" si="53"/>
        <v xml:space="preserve"> </v>
      </c>
      <c r="Y884">
        <v>5</v>
      </c>
      <c r="Z884">
        <v>1</v>
      </c>
      <c r="AA884">
        <v>0</v>
      </c>
      <c r="AB884">
        <v>-1</v>
      </c>
      <c r="AC884">
        <v>4</v>
      </c>
      <c r="AD884">
        <v>2</v>
      </c>
      <c r="AE884">
        <v>1</v>
      </c>
      <c r="AF884">
        <v>0</v>
      </c>
      <c r="AG884" s="13">
        <f t="shared" si="54"/>
        <v>1</v>
      </c>
      <c r="AH884" s="14">
        <v>26.2</v>
      </c>
      <c r="AI884" s="14">
        <v>31.9</v>
      </c>
      <c r="AJ884" s="14">
        <v>22.5</v>
      </c>
      <c r="AK884" s="21">
        <v>10.8</v>
      </c>
      <c r="AL884" s="21">
        <v>0</v>
      </c>
      <c r="AM884" s="21">
        <v>0</v>
      </c>
      <c r="AN884" s="21">
        <v>10.8</v>
      </c>
      <c r="AQ884" s="18" t="str">
        <f t="shared" si="55"/>
        <v xml:space="preserve"> </v>
      </c>
    </row>
    <row r="885" spans="1:44" x14ac:dyDescent="0.2">
      <c r="A885" s="12" t="s">
        <v>3750</v>
      </c>
      <c r="B885" s="12" t="s">
        <v>3751</v>
      </c>
      <c r="C885" t="s">
        <v>432</v>
      </c>
      <c r="D885" s="12" t="s">
        <v>546</v>
      </c>
      <c r="E885">
        <v>41</v>
      </c>
      <c r="F885">
        <v>3</v>
      </c>
      <c r="G885">
        <v>6</v>
      </c>
      <c r="H885">
        <v>0</v>
      </c>
      <c r="I885">
        <v>18</v>
      </c>
      <c r="J885">
        <v>9</v>
      </c>
      <c r="K885">
        <v>123</v>
      </c>
      <c r="L885">
        <v>97</v>
      </c>
      <c r="M885" s="13">
        <f t="shared" si="52"/>
        <v>0.55909090909090908</v>
      </c>
      <c r="N885" s="14">
        <v>28.9</v>
      </c>
      <c r="O885" s="14">
        <v>33.200000000000003</v>
      </c>
      <c r="P885" s="14">
        <v>26.1</v>
      </c>
      <c r="Q885" s="21">
        <v>15.4</v>
      </c>
      <c r="R885" s="21">
        <v>0.41666666670000002</v>
      </c>
      <c r="S885" s="21">
        <v>2.1333333333</v>
      </c>
      <c r="T885" s="21">
        <v>17.95</v>
      </c>
      <c r="U885">
        <v>0</v>
      </c>
      <c r="V885">
        <v>0</v>
      </c>
      <c r="W885" s="18" t="str">
        <f t="shared" si="53"/>
        <v xml:space="preserve"> </v>
      </c>
      <c r="X885">
        <v>0</v>
      </c>
      <c r="Y885">
        <v>41</v>
      </c>
      <c r="Z885">
        <v>10</v>
      </c>
      <c r="AA885">
        <v>7</v>
      </c>
      <c r="AB885">
        <v>1</v>
      </c>
      <c r="AC885">
        <v>28</v>
      </c>
      <c r="AD885">
        <v>14</v>
      </c>
      <c r="AE885">
        <v>93</v>
      </c>
      <c r="AF885">
        <v>111</v>
      </c>
      <c r="AG885" s="13">
        <f t="shared" si="54"/>
        <v>0.45588235294117646</v>
      </c>
      <c r="AH885" s="14">
        <v>29.2</v>
      </c>
      <c r="AI885" s="14">
        <v>33.700000000000003</v>
      </c>
      <c r="AJ885" s="14">
        <v>26.3</v>
      </c>
      <c r="AK885" s="21">
        <v>14.6</v>
      </c>
      <c r="AL885" s="21">
        <v>0.35</v>
      </c>
      <c r="AM885" s="21">
        <v>2.1833333333000002</v>
      </c>
      <c r="AN885" s="21">
        <v>17.133333333300001</v>
      </c>
      <c r="AO885">
        <v>1</v>
      </c>
      <c r="AP885">
        <v>0</v>
      </c>
      <c r="AQ885" s="18">
        <f t="shared" si="55"/>
        <v>0</v>
      </c>
      <c r="AR885">
        <v>0</v>
      </c>
    </row>
    <row r="886" spans="1:44" x14ac:dyDescent="0.2">
      <c r="A886" s="12" t="s">
        <v>3755</v>
      </c>
      <c r="B886" s="12" t="s">
        <v>3756</v>
      </c>
      <c r="C886" t="s">
        <v>199</v>
      </c>
      <c r="D886" s="12" t="s">
        <v>3757</v>
      </c>
      <c r="E886">
        <v>38</v>
      </c>
      <c r="F886">
        <v>8</v>
      </c>
      <c r="G886">
        <v>20</v>
      </c>
      <c r="H886">
        <v>1</v>
      </c>
      <c r="I886">
        <v>10</v>
      </c>
      <c r="J886">
        <v>5</v>
      </c>
      <c r="K886">
        <v>2</v>
      </c>
      <c r="L886">
        <v>3</v>
      </c>
      <c r="M886" s="13">
        <f t="shared" si="52"/>
        <v>0.4</v>
      </c>
      <c r="N886" s="14">
        <v>28.3</v>
      </c>
      <c r="O886" s="14">
        <v>33.1</v>
      </c>
      <c r="P886" s="14">
        <v>25.2</v>
      </c>
      <c r="Q886" s="21">
        <v>14.05</v>
      </c>
      <c r="R886" s="21">
        <v>2.75</v>
      </c>
      <c r="S886" s="21">
        <v>0.55000000000000004</v>
      </c>
      <c r="T886" s="21">
        <v>17.366666666699999</v>
      </c>
      <c r="U886">
        <v>4</v>
      </c>
      <c r="V886">
        <v>2</v>
      </c>
      <c r="W886" s="18">
        <f t="shared" si="53"/>
        <v>0.5</v>
      </c>
      <c r="X886">
        <v>0</v>
      </c>
      <c r="Y886">
        <v>39</v>
      </c>
      <c r="Z886">
        <v>11</v>
      </c>
      <c r="AA886">
        <v>20</v>
      </c>
      <c r="AB886">
        <v>10</v>
      </c>
      <c r="AC886">
        <v>22</v>
      </c>
      <c r="AD886">
        <v>11</v>
      </c>
      <c r="AE886">
        <v>1</v>
      </c>
      <c r="AF886">
        <v>2</v>
      </c>
      <c r="AG886" s="13">
        <f t="shared" si="54"/>
        <v>0.33333333333333331</v>
      </c>
      <c r="AH886" s="14">
        <v>28.4</v>
      </c>
      <c r="AI886" s="14">
        <v>32.700000000000003</v>
      </c>
      <c r="AJ886" s="14">
        <v>25.5</v>
      </c>
      <c r="AK886" s="21">
        <v>13.8666666667</v>
      </c>
      <c r="AL886" s="21">
        <v>2.4666666667000001</v>
      </c>
      <c r="AM886" s="21">
        <v>0.56666666669999999</v>
      </c>
      <c r="AN886" s="21">
        <v>16.899999999999999</v>
      </c>
      <c r="AO886">
        <v>3</v>
      </c>
      <c r="AP886">
        <v>1</v>
      </c>
      <c r="AQ886" s="18">
        <f t="shared" si="55"/>
        <v>0.33333333333333331</v>
      </c>
      <c r="AR886">
        <v>0</v>
      </c>
    </row>
    <row r="887" spans="1:44" x14ac:dyDescent="0.2">
      <c r="A887" s="12" t="s">
        <v>160</v>
      </c>
      <c r="B887" s="12" t="s">
        <v>3761</v>
      </c>
      <c r="C887" t="s">
        <v>305</v>
      </c>
      <c r="D887" s="12" t="s">
        <v>156</v>
      </c>
      <c r="E887">
        <v>10</v>
      </c>
      <c r="F887">
        <v>3</v>
      </c>
      <c r="G887">
        <v>1</v>
      </c>
      <c r="H887">
        <v>4</v>
      </c>
      <c r="I887">
        <v>2</v>
      </c>
      <c r="J887">
        <v>1</v>
      </c>
      <c r="K887">
        <v>0</v>
      </c>
      <c r="L887">
        <v>0</v>
      </c>
      <c r="M887" s="13">
        <f t="shared" si="52"/>
        <v>0</v>
      </c>
      <c r="N887" s="14">
        <v>27.3</v>
      </c>
      <c r="O887" s="14">
        <v>31.7</v>
      </c>
      <c r="P887" s="14">
        <v>24.3</v>
      </c>
      <c r="Q887" s="21">
        <v>11.45</v>
      </c>
      <c r="R887" s="21">
        <v>0.86666666670000003</v>
      </c>
      <c r="S887" s="21">
        <v>0.15</v>
      </c>
      <c r="T887" s="21">
        <v>12.4666666667</v>
      </c>
      <c r="W887" s="18" t="str">
        <f t="shared" si="53"/>
        <v xml:space="preserve"> </v>
      </c>
      <c r="Y887">
        <v>11</v>
      </c>
      <c r="Z887">
        <v>1</v>
      </c>
      <c r="AA887">
        <v>0</v>
      </c>
      <c r="AB887">
        <v>-2</v>
      </c>
      <c r="AC887">
        <v>0</v>
      </c>
      <c r="AD887">
        <v>0</v>
      </c>
      <c r="AE887">
        <v>0</v>
      </c>
      <c r="AF887">
        <v>0</v>
      </c>
      <c r="AG887" s="13">
        <f t="shared" si="54"/>
        <v>0</v>
      </c>
      <c r="AH887" s="14">
        <v>27.9</v>
      </c>
      <c r="AI887" s="14">
        <v>31</v>
      </c>
      <c r="AJ887" s="14">
        <v>25.8</v>
      </c>
      <c r="AK887" s="21">
        <v>12.5666666667</v>
      </c>
      <c r="AL887" s="21">
        <v>0.78333333329999999</v>
      </c>
      <c r="AM887" s="21">
        <v>6.6666666700000002E-2</v>
      </c>
      <c r="AN887" s="21">
        <v>13.4333333333</v>
      </c>
      <c r="AQ887" s="18" t="str">
        <f t="shared" si="55"/>
        <v xml:space="preserve"> 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9"/>
  <sheetViews>
    <sheetView topLeftCell="A298" workbookViewId="0"/>
  </sheetViews>
  <sheetFormatPr defaultColWidth="9.28515625" defaultRowHeight="12.75" x14ac:dyDescent="0.2"/>
  <cols>
    <col min="1" max="1" width="14.42578125" customWidth="1"/>
    <col min="2" max="2" width="64.28515625" customWidth="1"/>
  </cols>
  <sheetData>
    <row r="1" spans="1:2" x14ac:dyDescent="0.2">
      <c r="A1" t="s">
        <v>0</v>
      </c>
      <c r="B1" t="s">
        <v>4010</v>
      </c>
    </row>
    <row r="2" spans="1:2" x14ac:dyDescent="0.2">
      <c r="A2" t="s">
        <v>47</v>
      </c>
      <c r="B2" t="s">
        <v>4011</v>
      </c>
    </row>
    <row r="3" spans="1:2" x14ac:dyDescent="0.2">
      <c r="A3" t="s">
        <v>24</v>
      </c>
      <c r="B3" t="s">
        <v>4012</v>
      </c>
    </row>
    <row r="4" spans="1:2" x14ac:dyDescent="0.2">
      <c r="A4" t="s">
        <v>71</v>
      </c>
      <c r="B4" t="s">
        <v>4013</v>
      </c>
    </row>
    <row r="5" spans="1:2" x14ac:dyDescent="0.2">
      <c r="A5" t="s">
        <v>3937</v>
      </c>
      <c r="B5" t="s">
        <v>4014</v>
      </c>
    </row>
    <row r="6" spans="1:2" x14ac:dyDescent="0.2">
      <c r="A6" t="s">
        <v>3938</v>
      </c>
      <c r="B6" t="s">
        <v>4015</v>
      </c>
    </row>
    <row r="7" spans="1:2" x14ac:dyDescent="0.2">
      <c r="A7" t="s">
        <v>3936</v>
      </c>
      <c r="B7" t="s">
        <v>4016</v>
      </c>
    </row>
    <row r="8" spans="1:2" x14ac:dyDescent="0.2">
      <c r="A8" t="s">
        <v>3951</v>
      </c>
      <c r="B8" t="s">
        <v>4017</v>
      </c>
    </row>
    <row r="9" spans="1:2" x14ac:dyDescent="0.2">
      <c r="A9" t="s">
        <v>3950</v>
      </c>
      <c r="B9" t="s">
        <v>4018</v>
      </c>
    </row>
    <row r="10" spans="1:2" x14ac:dyDescent="0.2">
      <c r="A10" t="s">
        <v>3894</v>
      </c>
      <c r="B10" t="s">
        <v>4019</v>
      </c>
    </row>
    <row r="11" spans="1:2" x14ac:dyDescent="0.2">
      <c r="A11" t="s">
        <v>3895</v>
      </c>
      <c r="B11" t="s">
        <v>4020</v>
      </c>
    </row>
    <row r="12" spans="1:2" x14ac:dyDescent="0.2">
      <c r="A12" t="s">
        <v>3893</v>
      </c>
      <c r="B12" t="s">
        <v>4021</v>
      </c>
    </row>
    <row r="13" spans="1:2" x14ac:dyDescent="0.2">
      <c r="A13" t="s">
        <v>3909</v>
      </c>
      <c r="B13" t="s">
        <v>4022</v>
      </c>
    </row>
    <row r="14" spans="1:2" x14ac:dyDescent="0.2">
      <c r="A14" t="s">
        <v>3908</v>
      </c>
      <c r="B14" t="s">
        <v>4023</v>
      </c>
    </row>
    <row r="15" spans="1:2" x14ac:dyDescent="0.2">
      <c r="A15" t="s">
        <v>3769</v>
      </c>
      <c r="B15" t="s">
        <v>4024</v>
      </c>
    </row>
    <row r="16" spans="1:2" x14ac:dyDescent="0.2">
      <c r="A16" t="s">
        <v>3770</v>
      </c>
      <c r="B16" t="s">
        <v>4025</v>
      </c>
    </row>
    <row r="17" spans="1:2" x14ac:dyDescent="0.2">
      <c r="A17" t="s">
        <v>3768</v>
      </c>
      <c r="B17" t="s">
        <v>4026</v>
      </c>
    </row>
    <row r="18" spans="1:2" x14ac:dyDescent="0.2">
      <c r="A18" t="s">
        <v>3779</v>
      </c>
      <c r="B18" t="s">
        <v>4027</v>
      </c>
    </row>
    <row r="19" spans="1:2" x14ac:dyDescent="0.2">
      <c r="A19" t="s">
        <v>3778</v>
      </c>
      <c r="B19" t="s">
        <v>4028</v>
      </c>
    </row>
    <row r="20" spans="1:2" x14ac:dyDescent="0.2">
      <c r="A20" t="s">
        <v>22</v>
      </c>
      <c r="B20" t="s">
        <v>4029</v>
      </c>
    </row>
    <row r="21" spans="1:2" x14ac:dyDescent="0.2">
      <c r="A21" t="s">
        <v>3846</v>
      </c>
      <c r="B21" t="s">
        <v>4030</v>
      </c>
    </row>
    <row r="22" spans="1:2" ht="14.25" x14ac:dyDescent="0.2">
      <c r="A22" t="s">
        <v>12</v>
      </c>
      <c r="B22" t="s">
        <v>4031</v>
      </c>
    </row>
    <row r="23" spans="1:2" x14ac:dyDescent="0.2">
      <c r="A23" t="s">
        <v>56</v>
      </c>
      <c r="B23" t="s">
        <v>4032</v>
      </c>
    </row>
    <row r="24" spans="1:2" x14ac:dyDescent="0.2">
      <c r="A24" t="s">
        <v>2</v>
      </c>
    </row>
    <row r="25" spans="1:2" x14ac:dyDescent="0.2">
      <c r="A25" t="s">
        <v>50</v>
      </c>
      <c r="B25" t="s">
        <v>4033</v>
      </c>
    </row>
    <row r="26" spans="1:2" x14ac:dyDescent="0.2">
      <c r="A26" t="s">
        <v>27</v>
      </c>
      <c r="B26" t="s">
        <v>4034</v>
      </c>
    </row>
    <row r="27" spans="1:2" x14ac:dyDescent="0.2">
      <c r="A27" t="s">
        <v>101</v>
      </c>
    </row>
    <row r="28" spans="1:2" x14ac:dyDescent="0.2">
      <c r="A28" t="s">
        <v>13</v>
      </c>
      <c r="B28" t="s">
        <v>4035</v>
      </c>
    </row>
    <row r="29" spans="1:2" x14ac:dyDescent="0.2">
      <c r="A29" t="s">
        <v>100</v>
      </c>
      <c r="B29" t="s">
        <v>4036</v>
      </c>
    </row>
    <row r="30" spans="1:2" x14ac:dyDescent="0.2">
      <c r="A30" t="s">
        <v>3873</v>
      </c>
      <c r="B30" t="s">
        <v>4037</v>
      </c>
    </row>
    <row r="31" spans="1:2" x14ac:dyDescent="0.2">
      <c r="A31" t="s">
        <v>3872</v>
      </c>
      <c r="B31" t="s">
        <v>4038</v>
      </c>
    </row>
    <row r="32" spans="1:2" x14ac:dyDescent="0.2">
      <c r="A32" t="s">
        <v>3874</v>
      </c>
      <c r="B32" t="s">
        <v>4039</v>
      </c>
    </row>
    <row r="33" spans="1:2" x14ac:dyDescent="0.2">
      <c r="A33" t="s">
        <v>3876</v>
      </c>
      <c r="B33" t="s">
        <v>4040</v>
      </c>
    </row>
    <row r="34" spans="1:2" x14ac:dyDescent="0.2">
      <c r="A34" t="s">
        <v>3875</v>
      </c>
      <c r="B34" t="s">
        <v>4041</v>
      </c>
    </row>
    <row r="35" spans="1:2" x14ac:dyDescent="0.2">
      <c r="A35" t="s">
        <v>3877</v>
      </c>
      <c r="B35" t="s">
        <v>4042</v>
      </c>
    </row>
    <row r="36" spans="1:2" x14ac:dyDescent="0.2">
      <c r="A36" t="s">
        <v>3870</v>
      </c>
      <c r="B36" t="s">
        <v>4043</v>
      </c>
    </row>
    <row r="37" spans="1:2" x14ac:dyDescent="0.2">
      <c r="A37" t="s">
        <v>3869</v>
      </c>
      <c r="B37" t="s">
        <v>4044</v>
      </c>
    </row>
    <row r="38" spans="1:2" x14ac:dyDescent="0.2">
      <c r="A38" t="s">
        <v>3871</v>
      </c>
      <c r="B38" t="s">
        <v>4045</v>
      </c>
    </row>
    <row r="39" spans="1:2" x14ac:dyDescent="0.2">
      <c r="A39" t="s">
        <v>3879</v>
      </c>
      <c r="B39" t="s">
        <v>4046</v>
      </c>
    </row>
    <row r="40" spans="1:2" x14ac:dyDescent="0.2">
      <c r="A40" t="s">
        <v>3878</v>
      </c>
      <c r="B40" t="s">
        <v>4047</v>
      </c>
    </row>
    <row r="41" spans="1:2" x14ac:dyDescent="0.2">
      <c r="A41" t="s">
        <v>3880</v>
      </c>
      <c r="B41" t="s">
        <v>4048</v>
      </c>
    </row>
    <row r="42" spans="1:2" x14ac:dyDescent="0.2">
      <c r="A42" t="s">
        <v>3868</v>
      </c>
      <c r="B42" t="s">
        <v>4049</v>
      </c>
    </row>
    <row r="43" spans="1:2" x14ac:dyDescent="0.2">
      <c r="A43" t="s">
        <v>3837</v>
      </c>
      <c r="B43" t="s">
        <v>4050</v>
      </c>
    </row>
    <row r="44" spans="1:2" x14ac:dyDescent="0.2">
      <c r="A44" t="s">
        <v>29</v>
      </c>
      <c r="B44" t="s">
        <v>4051</v>
      </c>
    </row>
    <row r="45" spans="1:2" x14ac:dyDescent="0.2">
      <c r="A45" t="s">
        <v>3811</v>
      </c>
      <c r="B45" t="s">
        <v>4052</v>
      </c>
    </row>
    <row r="46" spans="1:2" x14ac:dyDescent="0.2">
      <c r="A46" t="s">
        <v>3816</v>
      </c>
      <c r="B46" t="s">
        <v>4053</v>
      </c>
    </row>
    <row r="47" spans="1:2" x14ac:dyDescent="0.2">
      <c r="A47" t="s">
        <v>4</v>
      </c>
      <c r="B47" t="s">
        <v>4054</v>
      </c>
    </row>
    <row r="48" spans="1:2" x14ac:dyDescent="0.2">
      <c r="A48" t="s">
        <v>3824</v>
      </c>
      <c r="B48" t="s">
        <v>4055</v>
      </c>
    </row>
    <row r="49" spans="1:2" x14ac:dyDescent="0.2">
      <c r="A49" t="s">
        <v>3826</v>
      </c>
      <c r="B49" t="s">
        <v>4056</v>
      </c>
    </row>
    <row r="50" spans="1:2" x14ac:dyDescent="0.2">
      <c r="A50" t="s">
        <v>3823</v>
      </c>
      <c r="B50" t="s">
        <v>4057</v>
      </c>
    </row>
    <row r="51" spans="1:2" ht="14.25" x14ac:dyDescent="0.2">
      <c r="A51" t="s">
        <v>3825</v>
      </c>
      <c r="B51" t="s">
        <v>4058</v>
      </c>
    </row>
    <row r="52" spans="1:2" x14ac:dyDescent="0.2">
      <c r="A52" t="s">
        <v>3882</v>
      </c>
      <c r="B52" t="s">
        <v>4059</v>
      </c>
    </row>
    <row r="53" spans="1:2" x14ac:dyDescent="0.2">
      <c r="A53" t="s">
        <v>3884</v>
      </c>
      <c r="B53" t="s">
        <v>4060</v>
      </c>
    </row>
    <row r="54" spans="1:2" x14ac:dyDescent="0.2">
      <c r="A54" t="s">
        <v>3883</v>
      </c>
      <c r="B54" t="s">
        <v>4061</v>
      </c>
    </row>
    <row r="55" spans="1:2" x14ac:dyDescent="0.2">
      <c r="A55" t="s">
        <v>3885</v>
      </c>
      <c r="B55" t="s">
        <v>4062</v>
      </c>
    </row>
    <row r="56" spans="1:2" x14ac:dyDescent="0.2">
      <c r="A56" t="s">
        <v>3886</v>
      </c>
      <c r="B56" t="s">
        <v>4063</v>
      </c>
    </row>
    <row r="57" spans="1:2" x14ac:dyDescent="0.2">
      <c r="A57" t="s">
        <v>90</v>
      </c>
      <c r="B57" t="s">
        <v>4064</v>
      </c>
    </row>
    <row r="58" spans="1:2" x14ac:dyDescent="0.2">
      <c r="A58" t="s">
        <v>80</v>
      </c>
      <c r="B58" t="s">
        <v>4065</v>
      </c>
    </row>
    <row r="59" spans="1:2" x14ac:dyDescent="0.2">
      <c r="A59" t="s">
        <v>30</v>
      </c>
      <c r="B59" t="s">
        <v>4066</v>
      </c>
    </row>
    <row r="60" spans="1:2" x14ac:dyDescent="0.2">
      <c r="A60" t="s">
        <v>87</v>
      </c>
      <c r="B60" t="s">
        <v>4067</v>
      </c>
    </row>
    <row r="61" spans="1:2" x14ac:dyDescent="0.2">
      <c r="A61" t="s">
        <v>1</v>
      </c>
      <c r="B61" t="s">
        <v>4068</v>
      </c>
    </row>
    <row r="62" spans="1:2" x14ac:dyDescent="0.2">
      <c r="A62" t="s">
        <v>82</v>
      </c>
      <c r="B62" t="s">
        <v>4069</v>
      </c>
    </row>
    <row r="63" spans="1:2" x14ac:dyDescent="0.2">
      <c r="A63" t="s">
        <v>16</v>
      </c>
      <c r="B63" t="s">
        <v>4070</v>
      </c>
    </row>
    <row r="64" spans="1:2" x14ac:dyDescent="0.2">
      <c r="A64" t="s">
        <v>76</v>
      </c>
      <c r="B64" t="s">
        <v>4071</v>
      </c>
    </row>
    <row r="65" spans="1:2" x14ac:dyDescent="0.2">
      <c r="A65" t="s">
        <v>3780</v>
      </c>
      <c r="B65" t="s">
        <v>4072</v>
      </c>
    </row>
    <row r="66" spans="1:2" x14ac:dyDescent="0.2">
      <c r="A66" t="s">
        <v>3763</v>
      </c>
      <c r="B66" t="s">
        <v>4073</v>
      </c>
    </row>
    <row r="67" spans="1:2" x14ac:dyDescent="0.2">
      <c r="A67" t="s">
        <v>3765</v>
      </c>
      <c r="B67" t="s">
        <v>4074</v>
      </c>
    </row>
    <row r="68" spans="1:2" x14ac:dyDescent="0.2">
      <c r="A68" t="s">
        <v>3766</v>
      </c>
      <c r="B68" t="s">
        <v>4075</v>
      </c>
    </row>
    <row r="69" spans="1:2" x14ac:dyDescent="0.2">
      <c r="A69" t="s">
        <v>3782</v>
      </c>
      <c r="B69" t="s">
        <v>4076</v>
      </c>
    </row>
    <row r="70" spans="1:2" x14ac:dyDescent="0.2">
      <c r="A70" t="s">
        <v>4077</v>
      </c>
      <c r="B70" t="s">
        <v>4078</v>
      </c>
    </row>
    <row r="71" spans="1:2" x14ac:dyDescent="0.2">
      <c r="A71" t="s">
        <v>3775</v>
      </c>
      <c r="B71" t="s">
        <v>4079</v>
      </c>
    </row>
    <row r="72" spans="1:2" x14ac:dyDescent="0.2">
      <c r="A72" t="s">
        <v>3796</v>
      </c>
      <c r="B72" t="s">
        <v>4080</v>
      </c>
    </row>
    <row r="73" spans="1:2" x14ac:dyDescent="0.2">
      <c r="A73" t="s">
        <v>3803</v>
      </c>
      <c r="B73" t="s">
        <v>4081</v>
      </c>
    </row>
    <row r="74" spans="1:2" x14ac:dyDescent="0.2">
      <c r="A74" t="s">
        <v>3795</v>
      </c>
      <c r="B74" t="s">
        <v>4082</v>
      </c>
    </row>
    <row r="75" spans="1:2" x14ac:dyDescent="0.2">
      <c r="A75" t="s">
        <v>3794</v>
      </c>
      <c r="B75" t="s">
        <v>4083</v>
      </c>
    </row>
    <row r="76" spans="1:2" x14ac:dyDescent="0.2">
      <c r="A76" t="s">
        <v>3790</v>
      </c>
      <c r="B76" t="s">
        <v>4084</v>
      </c>
    </row>
    <row r="77" spans="1:2" x14ac:dyDescent="0.2">
      <c r="A77" t="s">
        <v>3789</v>
      </c>
      <c r="B77" t="s">
        <v>4085</v>
      </c>
    </row>
    <row r="78" spans="1:2" x14ac:dyDescent="0.2">
      <c r="A78" t="s">
        <v>3788</v>
      </c>
      <c r="B78" t="s">
        <v>4086</v>
      </c>
    </row>
    <row r="79" spans="1:2" x14ac:dyDescent="0.2">
      <c r="A79" t="s">
        <v>3762</v>
      </c>
      <c r="B79" t="s">
        <v>4087</v>
      </c>
    </row>
    <row r="80" spans="1:2" x14ac:dyDescent="0.2">
      <c r="A80" t="s">
        <v>3784</v>
      </c>
      <c r="B80" t="s">
        <v>4088</v>
      </c>
    </row>
    <row r="81" spans="1:2" x14ac:dyDescent="0.2">
      <c r="A81" t="s">
        <v>3783</v>
      </c>
      <c r="B81" t="s">
        <v>4089</v>
      </c>
    </row>
    <row r="82" spans="1:2" x14ac:dyDescent="0.2">
      <c r="A82" t="s">
        <v>3786</v>
      </c>
      <c r="B82" t="s">
        <v>4090</v>
      </c>
    </row>
    <row r="83" spans="1:2" x14ac:dyDescent="0.2">
      <c r="A83" t="s">
        <v>3785</v>
      </c>
      <c r="B83" t="s">
        <v>4091</v>
      </c>
    </row>
    <row r="84" spans="1:2" x14ac:dyDescent="0.2">
      <c r="A84" t="s">
        <v>3787</v>
      </c>
      <c r="B84" t="s">
        <v>4092</v>
      </c>
    </row>
    <row r="85" spans="1:2" x14ac:dyDescent="0.2">
      <c r="A85" t="s">
        <v>3772</v>
      </c>
      <c r="B85" t="s">
        <v>4093</v>
      </c>
    </row>
    <row r="86" spans="1:2" x14ac:dyDescent="0.2">
      <c r="A86" t="s">
        <v>3799</v>
      </c>
      <c r="B86" t="s">
        <v>4094</v>
      </c>
    </row>
    <row r="87" spans="1:2" x14ac:dyDescent="0.2">
      <c r="A87" t="s">
        <v>3804</v>
      </c>
      <c r="B87" t="s">
        <v>4095</v>
      </c>
    </row>
    <row r="88" spans="1:2" x14ac:dyDescent="0.2">
      <c r="A88" t="s">
        <v>3798</v>
      </c>
      <c r="B88" t="s">
        <v>4096</v>
      </c>
    </row>
    <row r="89" spans="1:2" x14ac:dyDescent="0.2">
      <c r="A89" t="s">
        <v>3797</v>
      </c>
      <c r="B89" t="s">
        <v>4097</v>
      </c>
    </row>
    <row r="90" spans="1:2" x14ac:dyDescent="0.2">
      <c r="A90" t="s">
        <v>3827</v>
      </c>
      <c r="B90" t="s">
        <v>4098</v>
      </c>
    </row>
    <row r="91" spans="1:2" x14ac:dyDescent="0.2">
      <c r="A91" t="s">
        <v>3828</v>
      </c>
      <c r="B91" t="s">
        <v>4099</v>
      </c>
    </row>
    <row r="92" spans="1:2" x14ac:dyDescent="0.2">
      <c r="A92" t="s">
        <v>3793</v>
      </c>
      <c r="B92" t="s">
        <v>4100</v>
      </c>
    </row>
    <row r="93" spans="1:2" x14ac:dyDescent="0.2">
      <c r="A93" t="s">
        <v>3802</v>
      </c>
      <c r="B93" t="s">
        <v>4101</v>
      </c>
    </row>
    <row r="94" spans="1:2" x14ac:dyDescent="0.2">
      <c r="A94" t="s">
        <v>3792</v>
      </c>
      <c r="B94" t="s">
        <v>4102</v>
      </c>
    </row>
    <row r="95" spans="1:2" x14ac:dyDescent="0.2">
      <c r="A95" t="s">
        <v>3791</v>
      </c>
      <c r="B95" t="s">
        <v>4103</v>
      </c>
    </row>
    <row r="96" spans="1:2" x14ac:dyDescent="0.2">
      <c r="A96" t="s">
        <v>3764</v>
      </c>
      <c r="B96" t="s">
        <v>4104</v>
      </c>
    </row>
    <row r="97" spans="1:2" x14ac:dyDescent="0.2">
      <c r="A97" t="s">
        <v>3767</v>
      </c>
      <c r="B97" t="s">
        <v>4105</v>
      </c>
    </row>
    <row r="98" spans="1:2" x14ac:dyDescent="0.2">
      <c r="A98" t="s">
        <v>3781</v>
      </c>
      <c r="B98" t="s">
        <v>4106</v>
      </c>
    </row>
    <row r="99" spans="1:2" x14ac:dyDescent="0.2">
      <c r="A99" t="s">
        <v>3863</v>
      </c>
      <c r="B99" t="s">
        <v>4107</v>
      </c>
    </row>
    <row r="100" spans="1:2" x14ac:dyDescent="0.2">
      <c r="A100" t="s">
        <v>3866</v>
      </c>
      <c r="B100" t="s">
        <v>4108</v>
      </c>
    </row>
    <row r="101" spans="1:2" x14ac:dyDescent="0.2">
      <c r="A101" t="s">
        <v>3862</v>
      </c>
      <c r="B101" t="s">
        <v>4109</v>
      </c>
    </row>
    <row r="102" spans="1:2" x14ac:dyDescent="0.2">
      <c r="A102" t="s">
        <v>3865</v>
      </c>
      <c r="B102" t="s">
        <v>4110</v>
      </c>
    </row>
    <row r="103" spans="1:2" x14ac:dyDescent="0.2">
      <c r="A103" t="s">
        <v>3864</v>
      </c>
      <c r="B103" t="s">
        <v>4111</v>
      </c>
    </row>
    <row r="104" spans="1:2" x14ac:dyDescent="0.2">
      <c r="A104" t="s">
        <v>3867</v>
      </c>
      <c r="B104" t="s">
        <v>4112</v>
      </c>
    </row>
    <row r="105" spans="1:2" x14ac:dyDescent="0.2">
      <c r="A105" t="s">
        <v>3774</v>
      </c>
      <c r="B105" t="s">
        <v>4113</v>
      </c>
    </row>
    <row r="106" spans="1:2" x14ac:dyDescent="0.2">
      <c r="A106" t="s">
        <v>3771</v>
      </c>
      <c r="B106" t="s">
        <v>4114</v>
      </c>
    </row>
    <row r="107" spans="1:2" x14ac:dyDescent="0.2">
      <c r="A107" t="s">
        <v>3776</v>
      </c>
      <c r="B107" t="s">
        <v>4115</v>
      </c>
    </row>
    <row r="108" spans="1:2" x14ac:dyDescent="0.2">
      <c r="A108" t="s">
        <v>3777</v>
      </c>
      <c r="B108" t="s">
        <v>4116</v>
      </c>
    </row>
    <row r="109" spans="1:2" x14ac:dyDescent="0.2">
      <c r="A109" t="s">
        <v>3818</v>
      </c>
      <c r="B109" t="s">
        <v>4117</v>
      </c>
    </row>
    <row r="110" spans="1:2" x14ac:dyDescent="0.2">
      <c r="A110" t="s">
        <v>3820</v>
      </c>
      <c r="B110" t="s">
        <v>4118</v>
      </c>
    </row>
    <row r="111" spans="1:2" x14ac:dyDescent="0.2">
      <c r="A111" t="s">
        <v>3822</v>
      </c>
      <c r="B111" t="s">
        <v>4119</v>
      </c>
    </row>
    <row r="112" spans="1:2" x14ac:dyDescent="0.2">
      <c r="A112" t="s">
        <v>14</v>
      </c>
    </row>
    <row r="113" spans="1:2" x14ac:dyDescent="0.2">
      <c r="A113" t="s">
        <v>46</v>
      </c>
      <c r="B113" t="s">
        <v>4120</v>
      </c>
    </row>
    <row r="114" spans="1:2" x14ac:dyDescent="0.2">
      <c r="A114" t="s">
        <v>45</v>
      </c>
      <c r="B114" t="s">
        <v>4121</v>
      </c>
    </row>
    <row r="115" spans="1:2" x14ac:dyDescent="0.2">
      <c r="A115" t="s">
        <v>44</v>
      </c>
      <c r="B115" t="s">
        <v>4122</v>
      </c>
    </row>
    <row r="116" spans="1:2" x14ac:dyDescent="0.2">
      <c r="A116" t="s">
        <v>95</v>
      </c>
      <c r="B116" t="s">
        <v>4123</v>
      </c>
    </row>
    <row r="117" spans="1:2" x14ac:dyDescent="0.2">
      <c r="A117" t="s">
        <v>3817</v>
      </c>
      <c r="B117" t="s">
        <v>4124</v>
      </c>
    </row>
    <row r="118" spans="1:2" ht="14.25" x14ac:dyDescent="0.2">
      <c r="A118" t="s">
        <v>3819</v>
      </c>
      <c r="B118" t="s">
        <v>4125</v>
      </c>
    </row>
    <row r="119" spans="1:2" ht="14.25" x14ac:dyDescent="0.2">
      <c r="A119" t="s">
        <v>3821</v>
      </c>
      <c r="B119" t="s">
        <v>4126</v>
      </c>
    </row>
    <row r="120" spans="1:2" x14ac:dyDescent="0.2">
      <c r="A120" t="s">
        <v>21</v>
      </c>
      <c r="B120" t="s">
        <v>4127</v>
      </c>
    </row>
    <row r="121" spans="1:2" x14ac:dyDescent="0.2">
      <c r="A121" t="s">
        <v>64</v>
      </c>
      <c r="B121" t="s">
        <v>4128</v>
      </c>
    </row>
    <row r="122" spans="1:2" x14ac:dyDescent="0.2">
      <c r="A122" t="s">
        <v>58</v>
      </c>
      <c r="B122" t="s">
        <v>4129</v>
      </c>
    </row>
    <row r="123" spans="1:2" x14ac:dyDescent="0.2">
      <c r="A123" t="s">
        <v>98</v>
      </c>
      <c r="B123" t="s">
        <v>4130</v>
      </c>
    </row>
    <row r="124" spans="1:2" x14ac:dyDescent="0.2">
      <c r="A124" t="s">
        <v>20</v>
      </c>
      <c r="B124" t="s">
        <v>4131</v>
      </c>
    </row>
    <row r="125" spans="1:2" x14ac:dyDescent="0.2">
      <c r="A125" t="s">
        <v>52</v>
      </c>
      <c r="B125" t="s">
        <v>4132</v>
      </c>
    </row>
    <row r="126" spans="1:2" x14ac:dyDescent="0.2">
      <c r="A126" t="s">
        <v>102</v>
      </c>
      <c r="B126" t="s">
        <v>4133</v>
      </c>
    </row>
    <row r="127" spans="1:2" x14ac:dyDescent="0.2">
      <c r="A127" t="s">
        <v>92</v>
      </c>
      <c r="B127" t="s">
        <v>4134</v>
      </c>
    </row>
    <row r="128" spans="1:2" x14ac:dyDescent="0.2">
      <c r="A128" t="s">
        <v>94</v>
      </c>
      <c r="B128" t="s">
        <v>4135</v>
      </c>
    </row>
    <row r="129" spans="1:2" x14ac:dyDescent="0.2">
      <c r="A129" t="s">
        <v>93</v>
      </c>
      <c r="B129" t="s">
        <v>4136</v>
      </c>
    </row>
    <row r="130" spans="1:2" x14ac:dyDescent="0.2">
      <c r="A130" t="s">
        <v>75</v>
      </c>
      <c r="B130" t="s">
        <v>4137</v>
      </c>
    </row>
    <row r="131" spans="1:2" x14ac:dyDescent="0.2">
      <c r="A131" t="s">
        <v>3973</v>
      </c>
      <c r="B131" t="s">
        <v>4138</v>
      </c>
    </row>
    <row r="132" spans="1:2" x14ac:dyDescent="0.2">
      <c r="A132" t="s">
        <v>3972</v>
      </c>
      <c r="B132" t="s">
        <v>4139</v>
      </c>
    </row>
    <row r="133" spans="1:2" x14ac:dyDescent="0.2">
      <c r="A133" t="s">
        <v>54</v>
      </c>
      <c r="B133" t="s">
        <v>4140</v>
      </c>
    </row>
    <row r="134" spans="1:2" x14ac:dyDescent="0.2">
      <c r="A134" t="s">
        <v>3982</v>
      </c>
      <c r="B134" t="s">
        <v>4141</v>
      </c>
    </row>
    <row r="135" spans="1:2" x14ac:dyDescent="0.2">
      <c r="A135" t="s">
        <v>55</v>
      </c>
      <c r="B135" t="s">
        <v>4142</v>
      </c>
    </row>
    <row r="136" spans="1:2" x14ac:dyDescent="0.2">
      <c r="A136" t="s">
        <v>3978</v>
      </c>
      <c r="B136" t="s">
        <v>4143</v>
      </c>
    </row>
    <row r="137" spans="1:2" x14ac:dyDescent="0.2">
      <c r="A137" t="s">
        <v>3977</v>
      </c>
      <c r="B137" t="s">
        <v>4144</v>
      </c>
    </row>
    <row r="138" spans="1:2" x14ac:dyDescent="0.2">
      <c r="A138" t="s">
        <v>3976</v>
      </c>
      <c r="B138" t="s">
        <v>4145</v>
      </c>
    </row>
    <row r="139" spans="1:2" x14ac:dyDescent="0.2">
      <c r="A139" t="s">
        <v>3971</v>
      </c>
      <c r="B139" t="s">
        <v>4146</v>
      </c>
    </row>
    <row r="140" spans="1:2" x14ac:dyDescent="0.2">
      <c r="A140" t="s">
        <v>3970</v>
      </c>
      <c r="B140" t="s">
        <v>4147</v>
      </c>
    </row>
    <row r="141" spans="1:2" x14ac:dyDescent="0.2">
      <c r="A141" t="s">
        <v>48</v>
      </c>
      <c r="B141" t="s">
        <v>4148</v>
      </c>
    </row>
    <row r="142" spans="1:2" x14ac:dyDescent="0.2">
      <c r="A142" t="s">
        <v>49</v>
      </c>
      <c r="B142" t="s">
        <v>4149</v>
      </c>
    </row>
    <row r="143" spans="1:2" x14ac:dyDescent="0.2">
      <c r="A143" t="s">
        <v>3975</v>
      </c>
      <c r="B143" t="s">
        <v>4150</v>
      </c>
    </row>
    <row r="144" spans="1:2" x14ac:dyDescent="0.2">
      <c r="A144" t="s">
        <v>3974</v>
      </c>
      <c r="B144" t="s">
        <v>4151</v>
      </c>
    </row>
    <row r="145" spans="1:2" x14ac:dyDescent="0.2">
      <c r="A145" t="s">
        <v>3983</v>
      </c>
      <c r="B145" t="s">
        <v>4152</v>
      </c>
    </row>
    <row r="146" spans="1:2" x14ac:dyDescent="0.2">
      <c r="A146" t="s">
        <v>3984</v>
      </c>
      <c r="B146" t="s">
        <v>4153</v>
      </c>
    </row>
    <row r="147" spans="1:2" x14ac:dyDescent="0.2">
      <c r="A147" t="s">
        <v>3988</v>
      </c>
      <c r="B147" t="s">
        <v>4154</v>
      </c>
    </row>
    <row r="148" spans="1:2" x14ac:dyDescent="0.2">
      <c r="A148" t="s">
        <v>3987</v>
      </c>
      <c r="B148" t="s">
        <v>4155</v>
      </c>
    </row>
    <row r="149" spans="1:2" x14ac:dyDescent="0.2">
      <c r="A149" t="s">
        <v>3989</v>
      </c>
      <c r="B149" t="s">
        <v>4156</v>
      </c>
    </row>
    <row r="150" spans="1:2" x14ac:dyDescent="0.2">
      <c r="A150" t="s">
        <v>3986</v>
      </c>
      <c r="B150" t="s">
        <v>4157</v>
      </c>
    </row>
    <row r="151" spans="1:2" x14ac:dyDescent="0.2">
      <c r="A151" t="s">
        <v>5</v>
      </c>
      <c r="B151" t="s">
        <v>4158</v>
      </c>
    </row>
    <row r="152" spans="1:2" x14ac:dyDescent="0.2">
      <c r="A152" t="s">
        <v>3980</v>
      </c>
      <c r="B152" t="s">
        <v>4159</v>
      </c>
    </row>
    <row r="153" spans="1:2" x14ac:dyDescent="0.2">
      <c r="A153" t="s">
        <v>3981</v>
      </c>
      <c r="B153" t="s">
        <v>4160</v>
      </c>
    </row>
    <row r="154" spans="1:2" x14ac:dyDescent="0.2">
      <c r="A154" t="s">
        <v>3979</v>
      </c>
      <c r="B154" t="s">
        <v>4161</v>
      </c>
    </row>
    <row r="155" spans="1:2" x14ac:dyDescent="0.2">
      <c r="A155" t="s">
        <v>3985</v>
      </c>
      <c r="B155" t="s">
        <v>4162</v>
      </c>
    </row>
    <row r="156" spans="1:2" x14ac:dyDescent="0.2">
      <c r="A156" t="s">
        <v>42</v>
      </c>
      <c r="B156" t="s">
        <v>4163</v>
      </c>
    </row>
    <row r="157" spans="1:2" x14ac:dyDescent="0.2">
      <c r="A157" t="s">
        <v>41</v>
      </c>
      <c r="B157" t="s">
        <v>4164</v>
      </c>
    </row>
    <row r="158" spans="1:2" x14ac:dyDescent="0.2">
      <c r="A158" t="s">
        <v>99</v>
      </c>
      <c r="B158" t="s">
        <v>4165</v>
      </c>
    </row>
    <row r="159" spans="1:2" x14ac:dyDescent="0.2">
      <c r="A159" t="s">
        <v>43</v>
      </c>
      <c r="B159" t="s">
        <v>4166</v>
      </c>
    </row>
    <row r="160" spans="1:2" x14ac:dyDescent="0.2">
      <c r="A160" t="s">
        <v>15</v>
      </c>
    </row>
    <row r="161" spans="1:2" x14ac:dyDescent="0.2">
      <c r="A161" t="s">
        <v>96</v>
      </c>
      <c r="B161" t="s">
        <v>4167</v>
      </c>
    </row>
    <row r="162" spans="1:2" x14ac:dyDescent="0.2">
      <c r="A162" t="s">
        <v>57</v>
      </c>
      <c r="B162" t="s">
        <v>4168</v>
      </c>
    </row>
    <row r="163" spans="1:2" x14ac:dyDescent="0.2">
      <c r="A163" t="s">
        <v>62</v>
      </c>
      <c r="B163" t="s">
        <v>4169</v>
      </c>
    </row>
    <row r="164" spans="1:2" x14ac:dyDescent="0.2">
      <c r="A164" t="s">
        <v>65</v>
      </c>
      <c r="B164" t="s">
        <v>4170</v>
      </c>
    </row>
    <row r="165" spans="1:2" x14ac:dyDescent="0.2">
      <c r="A165" t="s">
        <v>61</v>
      </c>
      <c r="B165" t="s">
        <v>4171</v>
      </c>
    </row>
    <row r="166" spans="1:2" x14ac:dyDescent="0.2">
      <c r="A166" t="s">
        <v>63</v>
      </c>
      <c r="B166" t="s">
        <v>4172</v>
      </c>
    </row>
    <row r="167" spans="1:2" x14ac:dyDescent="0.2">
      <c r="A167" t="s">
        <v>26</v>
      </c>
      <c r="B167" t="s">
        <v>4173</v>
      </c>
    </row>
    <row r="168" spans="1:2" x14ac:dyDescent="0.2">
      <c r="A168" t="s">
        <v>51</v>
      </c>
      <c r="B168" t="s">
        <v>4174</v>
      </c>
    </row>
    <row r="169" spans="1:2" x14ac:dyDescent="0.2">
      <c r="A169" t="s">
        <v>66</v>
      </c>
      <c r="B169" t="s">
        <v>4175</v>
      </c>
    </row>
    <row r="170" spans="1:2" x14ac:dyDescent="0.2">
      <c r="A170" t="s">
        <v>86</v>
      </c>
      <c r="B170" t="s">
        <v>4176</v>
      </c>
    </row>
    <row r="171" spans="1:2" x14ac:dyDescent="0.2">
      <c r="A171" t="s">
        <v>18</v>
      </c>
      <c r="B171" t="s">
        <v>4177</v>
      </c>
    </row>
    <row r="172" spans="1:2" x14ac:dyDescent="0.2">
      <c r="A172" t="s">
        <v>89</v>
      </c>
      <c r="B172" t="s">
        <v>4178</v>
      </c>
    </row>
    <row r="173" spans="1:2" x14ac:dyDescent="0.2">
      <c r="A173" t="s">
        <v>81</v>
      </c>
      <c r="B173" t="s">
        <v>4179</v>
      </c>
    </row>
    <row r="174" spans="1:2" x14ac:dyDescent="0.2">
      <c r="A174" t="s">
        <v>74</v>
      </c>
      <c r="B174" t="s">
        <v>4180</v>
      </c>
    </row>
    <row r="175" spans="1:2" x14ac:dyDescent="0.2">
      <c r="A175" t="s">
        <v>73</v>
      </c>
      <c r="B175" t="s">
        <v>4181</v>
      </c>
    </row>
    <row r="176" spans="1:2" x14ac:dyDescent="0.2">
      <c r="A176" t="s">
        <v>72</v>
      </c>
      <c r="B176" t="s">
        <v>4182</v>
      </c>
    </row>
    <row r="177" spans="1:2" x14ac:dyDescent="0.2">
      <c r="A177" t="s">
        <v>3861</v>
      </c>
      <c r="B177" t="s">
        <v>4183</v>
      </c>
    </row>
    <row r="178" spans="1:2" x14ac:dyDescent="0.2">
      <c r="A178" t="s">
        <v>3860</v>
      </c>
      <c r="B178" t="s">
        <v>4184</v>
      </c>
    </row>
    <row r="179" spans="1:2" x14ac:dyDescent="0.2">
      <c r="A179" t="s">
        <v>3852</v>
      </c>
      <c r="B179" t="s">
        <v>4185</v>
      </c>
    </row>
    <row r="180" spans="1:2" x14ac:dyDescent="0.2">
      <c r="A180" t="s">
        <v>3851</v>
      </c>
      <c r="B180" t="s">
        <v>4186</v>
      </c>
    </row>
    <row r="181" spans="1:2" x14ac:dyDescent="0.2">
      <c r="A181" t="s">
        <v>3855</v>
      </c>
      <c r="B181" t="s">
        <v>4187</v>
      </c>
    </row>
    <row r="182" spans="1:2" x14ac:dyDescent="0.2">
      <c r="A182" t="s">
        <v>3848</v>
      </c>
      <c r="B182" t="s">
        <v>4188</v>
      </c>
    </row>
    <row r="183" spans="1:2" x14ac:dyDescent="0.2">
      <c r="A183" t="s">
        <v>3854</v>
      </c>
      <c r="B183" t="s">
        <v>4189</v>
      </c>
    </row>
    <row r="184" spans="1:2" x14ac:dyDescent="0.2">
      <c r="A184" t="s">
        <v>3847</v>
      </c>
      <c r="B184" t="s">
        <v>4190</v>
      </c>
    </row>
    <row r="185" spans="1:2" x14ac:dyDescent="0.2">
      <c r="A185" t="s">
        <v>3859</v>
      </c>
      <c r="B185" t="s">
        <v>4191</v>
      </c>
    </row>
    <row r="186" spans="1:2" x14ac:dyDescent="0.2">
      <c r="A186" t="s">
        <v>3858</v>
      </c>
      <c r="B186" t="s">
        <v>4192</v>
      </c>
    </row>
    <row r="187" spans="1:2" x14ac:dyDescent="0.2">
      <c r="A187" t="s">
        <v>3850</v>
      </c>
      <c r="B187" t="s">
        <v>4193</v>
      </c>
    </row>
    <row r="188" spans="1:2" x14ac:dyDescent="0.2">
      <c r="A188" t="s">
        <v>3849</v>
      </c>
      <c r="B188" t="s">
        <v>4194</v>
      </c>
    </row>
    <row r="189" spans="1:2" x14ac:dyDescent="0.2">
      <c r="A189" t="s">
        <v>3856</v>
      </c>
      <c r="B189" t="s">
        <v>4195</v>
      </c>
    </row>
    <row r="190" spans="1:2" x14ac:dyDescent="0.2">
      <c r="A190" t="s">
        <v>3857</v>
      </c>
      <c r="B190" t="s">
        <v>4196</v>
      </c>
    </row>
    <row r="191" spans="1:2" x14ac:dyDescent="0.2">
      <c r="A191" t="s">
        <v>3800</v>
      </c>
      <c r="B191" t="s">
        <v>4197</v>
      </c>
    </row>
    <row r="192" spans="1:2" x14ac:dyDescent="0.2">
      <c r="A192" t="s">
        <v>3801</v>
      </c>
      <c r="B192" t="s">
        <v>4198</v>
      </c>
    </row>
    <row r="193" spans="1:2" x14ac:dyDescent="0.2">
      <c r="A193" t="s">
        <v>40</v>
      </c>
      <c r="B193" t="s">
        <v>4199</v>
      </c>
    </row>
    <row r="194" spans="1:2" x14ac:dyDescent="0.2">
      <c r="A194" t="s">
        <v>39</v>
      </c>
      <c r="B194" t="s">
        <v>4200</v>
      </c>
    </row>
    <row r="195" spans="1:2" x14ac:dyDescent="0.2">
      <c r="A195" t="s">
        <v>3829</v>
      </c>
      <c r="B195" t="s">
        <v>4201</v>
      </c>
    </row>
    <row r="196" spans="1:2" x14ac:dyDescent="0.2">
      <c r="A196" t="s">
        <v>60</v>
      </c>
      <c r="B196" t="s">
        <v>4202</v>
      </c>
    </row>
    <row r="197" spans="1:2" x14ac:dyDescent="0.2">
      <c r="A197" t="s">
        <v>19</v>
      </c>
      <c r="B197" t="s">
        <v>4203</v>
      </c>
    </row>
    <row r="198" spans="1:2" x14ac:dyDescent="0.2">
      <c r="A198" t="s">
        <v>3910</v>
      </c>
      <c r="B198" t="s">
        <v>4204</v>
      </c>
    </row>
    <row r="199" spans="1:2" x14ac:dyDescent="0.2">
      <c r="A199" t="s">
        <v>3889</v>
      </c>
      <c r="B199" t="s">
        <v>4205</v>
      </c>
    </row>
    <row r="200" spans="1:2" x14ac:dyDescent="0.2">
      <c r="A200" t="s">
        <v>3891</v>
      </c>
      <c r="B200" t="s">
        <v>4206</v>
      </c>
    </row>
    <row r="201" spans="1:2" x14ac:dyDescent="0.2">
      <c r="A201" t="s">
        <v>3892</v>
      </c>
      <c r="B201" t="s">
        <v>4207</v>
      </c>
    </row>
    <row r="202" spans="1:2" x14ac:dyDescent="0.2">
      <c r="A202" t="s">
        <v>3903</v>
      </c>
      <c r="B202" t="s">
        <v>4208</v>
      </c>
    </row>
    <row r="203" spans="1:2" x14ac:dyDescent="0.2">
      <c r="A203" t="s">
        <v>3899</v>
      </c>
      <c r="B203" t="s">
        <v>4209</v>
      </c>
    </row>
    <row r="204" spans="1:2" x14ac:dyDescent="0.2">
      <c r="A204" t="s">
        <v>3927</v>
      </c>
      <c r="B204" t="s">
        <v>4210</v>
      </c>
    </row>
    <row r="205" spans="1:2" x14ac:dyDescent="0.2">
      <c r="A205" t="s">
        <v>3901</v>
      </c>
      <c r="B205" t="s">
        <v>4211</v>
      </c>
    </row>
    <row r="206" spans="1:2" x14ac:dyDescent="0.2">
      <c r="A206" t="s">
        <v>3916</v>
      </c>
      <c r="B206" t="s">
        <v>4212</v>
      </c>
    </row>
    <row r="207" spans="1:2" x14ac:dyDescent="0.2">
      <c r="A207" t="s">
        <v>3915</v>
      </c>
      <c r="B207" t="s">
        <v>4213</v>
      </c>
    </row>
    <row r="208" spans="1:2" x14ac:dyDescent="0.2">
      <c r="A208" t="s">
        <v>3914</v>
      </c>
      <c r="B208" t="s">
        <v>4214</v>
      </c>
    </row>
    <row r="209" spans="1:2" x14ac:dyDescent="0.2">
      <c r="A209" t="s">
        <v>3888</v>
      </c>
      <c r="B209" t="s">
        <v>4215</v>
      </c>
    </row>
    <row r="210" spans="1:2" x14ac:dyDescent="0.2">
      <c r="A210" t="s">
        <v>4216</v>
      </c>
      <c r="B210" t="s">
        <v>4217</v>
      </c>
    </row>
    <row r="211" spans="1:2" x14ac:dyDescent="0.2">
      <c r="A211" t="s">
        <v>4218</v>
      </c>
      <c r="B211" t="s">
        <v>4219</v>
      </c>
    </row>
    <row r="212" spans="1:2" x14ac:dyDescent="0.2">
      <c r="A212" t="s">
        <v>3905</v>
      </c>
      <c r="B212" t="s">
        <v>4220</v>
      </c>
    </row>
    <row r="213" spans="1:2" x14ac:dyDescent="0.2">
      <c r="A213" t="s">
        <v>3904</v>
      </c>
      <c r="B213" t="s">
        <v>4221</v>
      </c>
    </row>
    <row r="214" spans="1:2" x14ac:dyDescent="0.2">
      <c r="A214" t="s">
        <v>3912</v>
      </c>
      <c r="B214" t="s">
        <v>4222</v>
      </c>
    </row>
    <row r="215" spans="1:2" x14ac:dyDescent="0.2">
      <c r="A215" t="s">
        <v>3911</v>
      </c>
      <c r="B215" t="s">
        <v>4223</v>
      </c>
    </row>
    <row r="216" spans="1:2" x14ac:dyDescent="0.2">
      <c r="A216" t="s">
        <v>3913</v>
      </c>
      <c r="B216" t="s">
        <v>4224</v>
      </c>
    </row>
    <row r="217" spans="1:2" x14ac:dyDescent="0.2">
      <c r="A217" t="s">
        <v>3898</v>
      </c>
      <c r="B217" t="s">
        <v>4225</v>
      </c>
    </row>
    <row r="218" spans="1:2" x14ac:dyDescent="0.2">
      <c r="A218" t="s">
        <v>3890</v>
      </c>
      <c r="B218" t="s">
        <v>4226</v>
      </c>
    </row>
    <row r="219" spans="1:2" x14ac:dyDescent="0.2">
      <c r="A219" t="s">
        <v>3896</v>
      </c>
      <c r="B219" t="s">
        <v>4227</v>
      </c>
    </row>
    <row r="220" spans="1:2" x14ac:dyDescent="0.2">
      <c r="A220" t="s">
        <v>3902</v>
      </c>
      <c r="B220" t="s">
        <v>4228</v>
      </c>
    </row>
    <row r="221" spans="1:2" x14ac:dyDescent="0.2">
      <c r="A221" t="s">
        <v>3926</v>
      </c>
      <c r="B221" t="s">
        <v>4229</v>
      </c>
    </row>
    <row r="222" spans="1:2" x14ac:dyDescent="0.2">
      <c r="A222" t="s">
        <v>3925</v>
      </c>
      <c r="B222" t="s">
        <v>4230</v>
      </c>
    </row>
    <row r="223" spans="1:2" x14ac:dyDescent="0.2">
      <c r="A223" t="s">
        <v>3929</v>
      </c>
      <c r="B223" t="s">
        <v>4231</v>
      </c>
    </row>
    <row r="224" spans="1:2" x14ac:dyDescent="0.2">
      <c r="A224" t="s">
        <v>3928</v>
      </c>
      <c r="B224" t="s">
        <v>4232</v>
      </c>
    </row>
    <row r="225" spans="1:2" x14ac:dyDescent="0.2">
      <c r="A225" t="s">
        <v>3930</v>
      </c>
      <c r="B225" t="s">
        <v>4233</v>
      </c>
    </row>
    <row r="226" spans="1:2" x14ac:dyDescent="0.2">
      <c r="A226" t="s">
        <v>4234</v>
      </c>
      <c r="B226" t="s">
        <v>4235</v>
      </c>
    </row>
    <row r="227" spans="1:2" x14ac:dyDescent="0.2">
      <c r="A227" t="s">
        <v>3897</v>
      </c>
      <c r="B227" t="s">
        <v>4236</v>
      </c>
    </row>
    <row r="228" spans="1:2" x14ac:dyDescent="0.2">
      <c r="A228" t="s">
        <v>3906</v>
      </c>
      <c r="B228" t="s">
        <v>4237</v>
      </c>
    </row>
    <row r="229" spans="1:2" x14ac:dyDescent="0.2">
      <c r="A229" t="s">
        <v>3907</v>
      </c>
      <c r="B229" t="s">
        <v>4238</v>
      </c>
    </row>
    <row r="230" spans="1:2" x14ac:dyDescent="0.2">
      <c r="A230" t="s">
        <v>83</v>
      </c>
      <c r="B230" t="s">
        <v>4239</v>
      </c>
    </row>
    <row r="231" spans="1:2" x14ac:dyDescent="0.2">
      <c r="A231" t="s">
        <v>85</v>
      </c>
      <c r="B231" t="s">
        <v>4240</v>
      </c>
    </row>
    <row r="232" spans="1:2" x14ac:dyDescent="0.2">
      <c r="A232" t="s">
        <v>84</v>
      </c>
      <c r="B232" t="s">
        <v>4241</v>
      </c>
    </row>
    <row r="233" spans="1:2" x14ac:dyDescent="0.2">
      <c r="A233" t="s">
        <v>79</v>
      </c>
      <c r="B233" t="s">
        <v>4242</v>
      </c>
    </row>
    <row r="234" spans="1:2" x14ac:dyDescent="0.2">
      <c r="A234" t="s">
        <v>77</v>
      </c>
      <c r="B234" t="s">
        <v>4243</v>
      </c>
    </row>
    <row r="235" spans="1:2" x14ac:dyDescent="0.2">
      <c r="A235" t="s">
        <v>78</v>
      </c>
      <c r="B235" t="s">
        <v>4244</v>
      </c>
    </row>
    <row r="236" spans="1:2" x14ac:dyDescent="0.2">
      <c r="A236" t="s">
        <v>4245</v>
      </c>
      <c r="B236" t="s">
        <v>4246</v>
      </c>
    </row>
    <row r="237" spans="1:2" x14ac:dyDescent="0.2">
      <c r="A237" t="s">
        <v>3810</v>
      </c>
      <c r="B237" t="s">
        <v>4247</v>
      </c>
    </row>
    <row r="238" spans="1:2" x14ac:dyDescent="0.2">
      <c r="A238" t="s">
        <v>3993</v>
      </c>
      <c r="B238" t="s">
        <v>4248</v>
      </c>
    </row>
    <row r="239" spans="1:2" x14ac:dyDescent="0.2">
      <c r="A239" t="s">
        <v>3992</v>
      </c>
      <c r="B239" t="s">
        <v>4249</v>
      </c>
    </row>
    <row r="240" spans="1:2" x14ac:dyDescent="0.2">
      <c r="A240" t="s">
        <v>3881</v>
      </c>
      <c r="B240" t="s">
        <v>4250</v>
      </c>
    </row>
    <row r="241" spans="1:2" x14ac:dyDescent="0.2">
      <c r="A241" t="s">
        <v>3809</v>
      </c>
      <c r="B241" t="s">
        <v>4251</v>
      </c>
    </row>
    <row r="242" spans="1:2" x14ac:dyDescent="0.2">
      <c r="A242" t="s">
        <v>3815</v>
      </c>
      <c r="B242" t="s">
        <v>4252</v>
      </c>
    </row>
    <row r="243" spans="1:2" x14ac:dyDescent="0.2">
      <c r="A243" t="s">
        <v>3853</v>
      </c>
      <c r="B243" t="s">
        <v>4253</v>
      </c>
    </row>
    <row r="244" spans="1:2" x14ac:dyDescent="0.2">
      <c r="A244" t="s">
        <v>4002</v>
      </c>
      <c r="B244" t="s">
        <v>4254</v>
      </c>
    </row>
    <row r="245" spans="1:2" x14ac:dyDescent="0.2">
      <c r="A245" t="s">
        <v>3998</v>
      </c>
      <c r="B245" t="s">
        <v>4255</v>
      </c>
    </row>
    <row r="246" spans="1:2" x14ac:dyDescent="0.2">
      <c r="A246" t="s">
        <v>3997</v>
      </c>
      <c r="B246" t="s">
        <v>4256</v>
      </c>
    </row>
    <row r="247" spans="1:2" x14ac:dyDescent="0.2">
      <c r="A247" t="s">
        <v>3996</v>
      </c>
      <c r="B247" t="s">
        <v>4257</v>
      </c>
    </row>
    <row r="248" spans="1:2" x14ac:dyDescent="0.2">
      <c r="A248" t="s">
        <v>3991</v>
      </c>
      <c r="B248" t="s">
        <v>4258</v>
      </c>
    </row>
    <row r="249" spans="1:2" x14ac:dyDescent="0.2">
      <c r="A249" t="s">
        <v>3990</v>
      </c>
      <c r="B249" t="s">
        <v>4259</v>
      </c>
    </row>
    <row r="250" spans="1:2" x14ac:dyDescent="0.2">
      <c r="A250" t="s">
        <v>11</v>
      </c>
      <c r="B250" t="s">
        <v>4260</v>
      </c>
    </row>
    <row r="251" spans="1:2" x14ac:dyDescent="0.2">
      <c r="A251" t="s">
        <v>3995</v>
      </c>
      <c r="B251" t="s">
        <v>4261</v>
      </c>
    </row>
    <row r="252" spans="1:2" x14ac:dyDescent="0.2">
      <c r="A252" t="s">
        <v>3994</v>
      </c>
      <c r="B252" t="s">
        <v>4262</v>
      </c>
    </row>
    <row r="253" spans="1:2" x14ac:dyDescent="0.2">
      <c r="A253" t="s">
        <v>88</v>
      </c>
      <c r="B253" t="s">
        <v>4263</v>
      </c>
    </row>
    <row r="254" spans="1:2" x14ac:dyDescent="0.2">
      <c r="A254" t="s">
        <v>4003</v>
      </c>
      <c r="B254" t="s">
        <v>4264</v>
      </c>
    </row>
    <row r="255" spans="1:2" x14ac:dyDescent="0.2">
      <c r="A255" t="s">
        <v>4004</v>
      </c>
      <c r="B255" t="s">
        <v>4265</v>
      </c>
    </row>
    <row r="256" spans="1:2" x14ac:dyDescent="0.2">
      <c r="A256" t="s">
        <v>4008</v>
      </c>
      <c r="B256" t="s">
        <v>4266</v>
      </c>
    </row>
    <row r="257" spans="1:2" x14ac:dyDescent="0.2">
      <c r="A257" t="s">
        <v>4007</v>
      </c>
      <c r="B257" t="s">
        <v>4267</v>
      </c>
    </row>
    <row r="258" spans="1:2" x14ac:dyDescent="0.2">
      <c r="A258" t="s">
        <v>4009</v>
      </c>
      <c r="B258" t="s">
        <v>4268</v>
      </c>
    </row>
    <row r="259" spans="1:2" x14ac:dyDescent="0.2">
      <c r="A259" t="s">
        <v>4006</v>
      </c>
      <c r="B259" t="s">
        <v>4269</v>
      </c>
    </row>
    <row r="260" spans="1:2" x14ac:dyDescent="0.2">
      <c r="A260" t="s">
        <v>4000</v>
      </c>
      <c r="B260" t="s">
        <v>4270</v>
      </c>
    </row>
    <row r="261" spans="1:2" x14ac:dyDescent="0.2">
      <c r="A261" t="s">
        <v>4001</v>
      </c>
      <c r="B261" t="s">
        <v>4271</v>
      </c>
    </row>
    <row r="262" spans="1:2" x14ac:dyDescent="0.2">
      <c r="A262" t="s">
        <v>3999</v>
      </c>
      <c r="B262" t="s">
        <v>4272</v>
      </c>
    </row>
    <row r="263" spans="1:2" x14ac:dyDescent="0.2">
      <c r="A263" t="s">
        <v>4005</v>
      </c>
      <c r="B263" t="s">
        <v>4273</v>
      </c>
    </row>
    <row r="264" spans="1:2" x14ac:dyDescent="0.2">
      <c r="A264" t="s">
        <v>7</v>
      </c>
      <c r="B264" t="s">
        <v>4274</v>
      </c>
    </row>
    <row r="265" spans="1:2" x14ac:dyDescent="0.2">
      <c r="A265" t="s">
        <v>3</v>
      </c>
      <c r="B265" t="s">
        <v>4275</v>
      </c>
    </row>
    <row r="266" spans="1:2" x14ac:dyDescent="0.2">
      <c r="A266" t="s">
        <v>91</v>
      </c>
      <c r="B266" t="s">
        <v>4276</v>
      </c>
    </row>
    <row r="267" spans="1:2" x14ac:dyDescent="0.2">
      <c r="A267" t="s">
        <v>25</v>
      </c>
      <c r="B267" t="s">
        <v>4277</v>
      </c>
    </row>
    <row r="268" spans="1:2" x14ac:dyDescent="0.2">
      <c r="A268" t="s">
        <v>37</v>
      </c>
      <c r="B268" t="s">
        <v>4278</v>
      </c>
    </row>
    <row r="269" spans="1:2" x14ac:dyDescent="0.2">
      <c r="A269" t="s">
        <v>3952</v>
      </c>
      <c r="B269" t="s">
        <v>4279</v>
      </c>
    </row>
    <row r="270" spans="1:2" x14ac:dyDescent="0.2">
      <c r="A270" t="s">
        <v>4280</v>
      </c>
      <c r="B270" t="s">
        <v>4281</v>
      </c>
    </row>
    <row r="271" spans="1:2" x14ac:dyDescent="0.2">
      <c r="A271" t="s">
        <v>3932</v>
      </c>
      <c r="B271" t="s">
        <v>4282</v>
      </c>
    </row>
    <row r="272" spans="1:2" x14ac:dyDescent="0.2">
      <c r="A272" t="s">
        <v>3934</v>
      </c>
      <c r="B272" t="s">
        <v>4283</v>
      </c>
    </row>
    <row r="273" spans="1:2" x14ac:dyDescent="0.2">
      <c r="A273" t="s">
        <v>3935</v>
      </c>
      <c r="B273" t="s">
        <v>4284</v>
      </c>
    </row>
    <row r="274" spans="1:2" x14ac:dyDescent="0.2">
      <c r="A274" t="s">
        <v>3945</v>
      </c>
      <c r="B274" t="s">
        <v>4285</v>
      </c>
    </row>
    <row r="275" spans="1:2" x14ac:dyDescent="0.2">
      <c r="A275" t="s">
        <v>3942</v>
      </c>
      <c r="B275" t="s">
        <v>4286</v>
      </c>
    </row>
    <row r="276" spans="1:2" x14ac:dyDescent="0.2">
      <c r="A276" t="s">
        <v>3966</v>
      </c>
      <c r="B276" t="s">
        <v>4287</v>
      </c>
    </row>
    <row r="277" spans="1:2" x14ac:dyDescent="0.2">
      <c r="A277" t="s">
        <v>3944</v>
      </c>
      <c r="B277" t="s">
        <v>4288</v>
      </c>
    </row>
    <row r="278" spans="1:2" x14ac:dyDescent="0.2">
      <c r="A278" t="s">
        <v>3955</v>
      </c>
      <c r="B278" t="s">
        <v>4289</v>
      </c>
    </row>
    <row r="279" spans="1:2" x14ac:dyDescent="0.2">
      <c r="A279" t="s">
        <v>3954</v>
      </c>
      <c r="B279" t="s">
        <v>4290</v>
      </c>
    </row>
    <row r="280" spans="1:2" x14ac:dyDescent="0.2">
      <c r="A280" t="s">
        <v>3953</v>
      </c>
      <c r="B280" t="s">
        <v>4291</v>
      </c>
    </row>
    <row r="281" spans="1:2" x14ac:dyDescent="0.2">
      <c r="A281" t="s">
        <v>3931</v>
      </c>
      <c r="B281" t="s">
        <v>4292</v>
      </c>
    </row>
    <row r="282" spans="1:2" x14ac:dyDescent="0.2">
      <c r="A282" t="s">
        <v>3947</v>
      </c>
      <c r="B282" t="s">
        <v>4293</v>
      </c>
    </row>
    <row r="283" spans="1:2" x14ac:dyDescent="0.2">
      <c r="A283" t="s">
        <v>3946</v>
      </c>
      <c r="B283" t="s">
        <v>4294</v>
      </c>
    </row>
    <row r="284" spans="1:2" x14ac:dyDescent="0.2">
      <c r="A284" t="s">
        <v>36</v>
      </c>
    </row>
    <row r="285" spans="1:2" x14ac:dyDescent="0.2">
      <c r="A285" t="s">
        <v>3941</v>
      </c>
      <c r="B285" t="s">
        <v>4295</v>
      </c>
    </row>
    <row r="286" spans="1:2" x14ac:dyDescent="0.2">
      <c r="A286" t="s">
        <v>3933</v>
      </c>
      <c r="B286" t="s">
        <v>4296</v>
      </c>
    </row>
    <row r="287" spans="1:2" x14ac:dyDescent="0.2">
      <c r="A287" t="s">
        <v>3939</v>
      </c>
      <c r="B287" t="s">
        <v>4297</v>
      </c>
    </row>
    <row r="288" spans="1:2" x14ac:dyDescent="0.2">
      <c r="A288" t="s">
        <v>3965</v>
      </c>
      <c r="B288" t="s">
        <v>4298</v>
      </c>
    </row>
    <row r="289" spans="1:2" x14ac:dyDescent="0.2">
      <c r="A289" t="s">
        <v>3964</v>
      </c>
      <c r="B289" t="s">
        <v>4299</v>
      </c>
    </row>
    <row r="290" spans="1:2" x14ac:dyDescent="0.2">
      <c r="A290" t="s">
        <v>3968</v>
      </c>
      <c r="B290" t="s">
        <v>4300</v>
      </c>
    </row>
    <row r="291" spans="1:2" x14ac:dyDescent="0.2">
      <c r="A291" t="s">
        <v>3967</v>
      </c>
      <c r="B291" t="s">
        <v>4301</v>
      </c>
    </row>
    <row r="292" spans="1:2" x14ac:dyDescent="0.2">
      <c r="A292" t="s">
        <v>3969</v>
      </c>
      <c r="B292" t="s">
        <v>4302</v>
      </c>
    </row>
    <row r="293" spans="1:2" x14ac:dyDescent="0.2">
      <c r="A293" t="s">
        <v>3943</v>
      </c>
      <c r="B293" t="s">
        <v>4303</v>
      </c>
    </row>
    <row r="294" spans="1:2" x14ac:dyDescent="0.2">
      <c r="A294" t="s">
        <v>3940</v>
      </c>
      <c r="B294" t="s">
        <v>4304</v>
      </c>
    </row>
    <row r="295" spans="1:2" x14ac:dyDescent="0.2">
      <c r="A295" t="s">
        <v>3948</v>
      </c>
      <c r="B295" t="s">
        <v>4305</v>
      </c>
    </row>
    <row r="296" spans="1:2" x14ac:dyDescent="0.2">
      <c r="A296" t="s">
        <v>3949</v>
      </c>
      <c r="B296" t="s">
        <v>4306</v>
      </c>
    </row>
    <row r="297" spans="1:2" x14ac:dyDescent="0.2">
      <c r="A297" t="s">
        <v>33</v>
      </c>
      <c r="B297" t="s">
        <v>4307</v>
      </c>
    </row>
    <row r="298" spans="1:2" x14ac:dyDescent="0.2">
      <c r="A298" t="s">
        <v>32</v>
      </c>
      <c r="B298" t="s">
        <v>4308</v>
      </c>
    </row>
    <row r="299" spans="1:2" x14ac:dyDescent="0.2">
      <c r="A299" t="s">
        <v>69</v>
      </c>
      <c r="B299" t="s">
        <v>4309</v>
      </c>
    </row>
    <row r="300" spans="1:2" x14ac:dyDescent="0.2">
      <c r="A300" t="s">
        <v>68</v>
      </c>
      <c r="B300" t="s">
        <v>4310</v>
      </c>
    </row>
    <row r="301" spans="1:2" x14ac:dyDescent="0.2">
      <c r="A301" t="s">
        <v>70</v>
      </c>
      <c r="B301" t="s">
        <v>4311</v>
      </c>
    </row>
    <row r="302" spans="1:2" x14ac:dyDescent="0.2">
      <c r="A302" t="s">
        <v>97</v>
      </c>
      <c r="B302" t="s">
        <v>4312</v>
      </c>
    </row>
    <row r="303" spans="1:2" x14ac:dyDescent="0.2">
      <c r="A303" t="s">
        <v>67</v>
      </c>
      <c r="B303" t="s">
        <v>4313</v>
      </c>
    </row>
    <row r="304" spans="1:2" x14ac:dyDescent="0.2">
      <c r="A304" t="s">
        <v>3830</v>
      </c>
      <c r="B304" t="s">
        <v>4314</v>
      </c>
    </row>
    <row r="305" spans="1:2" x14ac:dyDescent="0.2">
      <c r="A305" t="s">
        <v>3807</v>
      </c>
      <c r="B305" t="s">
        <v>4315</v>
      </c>
    </row>
    <row r="306" spans="1:2" x14ac:dyDescent="0.2">
      <c r="A306" t="s">
        <v>3813</v>
      </c>
      <c r="B306" t="s">
        <v>4316</v>
      </c>
    </row>
    <row r="307" spans="1:2" x14ac:dyDescent="0.2">
      <c r="A307" t="s">
        <v>3808</v>
      </c>
      <c r="B307" t="s">
        <v>4317</v>
      </c>
    </row>
    <row r="308" spans="1:2" x14ac:dyDescent="0.2">
      <c r="A308" t="s">
        <v>3814</v>
      </c>
      <c r="B308" t="s">
        <v>4318</v>
      </c>
    </row>
    <row r="309" spans="1:2" x14ac:dyDescent="0.2">
      <c r="A309" t="s">
        <v>3805</v>
      </c>
      <c r="B309" t="s">
        <v>4319</v>
      </c>
    </row>
    <row r="310" spans="1:2" x14ac:dyDescent="0.2">
      <c r="A310" t="s">
        <v>4320</v>
      </c>
      <c r="B310" t="s">
        <v>4321</v>
      </c>
    </row>
    <row r="311" spans="1:2" x14ac:dyDescent="0.2">
      <c r="A311" t="s">
        <v>3812</v>
      </c>
      <c r="B311" t="s">
        <v>4322</v>
      </c>
    </row>
    <row r="312" spans="1:2" x14ac:dyDescent="0.2">
      <c r="A312" t="s">
        <v>59</v>
      </c>
      <c r="B312" t="s">
        <v>4323</v>
      </c>
    </row>
    <row r="313" spans="1:2" x14ac:dyDescent="0.2">
      <c r="A313" t="s">
        <v>17</v>
      </c>
      <c r="B313" t="s">
        <v>4324</v>
      </c>
    </row>
    <row r="314" spans="1:2" x14ac:dyDescent="0.2">
      <c r="A314" t="s">
        <v>53</v>
      </c>
      <c r="B314" t="s">
        <v>4325</v>
      </c>
    </row>
    <row r="315" spans="1:2" x14ac:dyDescent="0.2">
      <c r="A315" t="s">
        <v>3845</v>
      </c>
      <c r="B315" t="s">
        <v>4326</v>
      </c>
    </row>
    <row r="316" spans="1:2" x14ac:dyDescent="0.2">
      <c r="A316" t="s">
        <v>3844</v>
      </c>
      <c r="B316" t="s">
        <v>4327</v>
      </c>
    </row>
    <row r="317" spans="1:2" x14ac:dyDescent="0.2">
      <c r="A317" t="s">
        <v>3836</v>
      </c>
      <c r="B317" t="s">
        <v>4328</v>
      </c>
    </row>
    <row r="318" spans="1:2" x14ac:dyDescent="0.2">
      <c r="A318" t="s">
        <v>3835</v>
      </c>
      <c r="B318" t="s">
        <v>4329</v>
      </c>
    </row>
    <row r="319" spans="1:2" x14ac:dyDescent="0.2">
      <c r="A319" t="s">
        <v>3839</v>
      </c>
      <c r="B319" t="s">
        <v>4330</v>
      </c>
    </row>
    <row r="320" spans="1:2" x14ac:dyDescent="0.2">
      <c r="A320" t="s">
        <v>3832</v>
      </c>
      <c r="B320" t="s">
        <v>4331</v>
      </c>
    </row>
    <row r="321" spans="1:2" x14ac:dyDescent="0.2">
      <c r="A321" t="s">
        <v>3838</v>
      </c>
      <c r="B321" t="s">
        <v>4332</v>
      </c>
    </row>
    <row r="322" spans="1:2" x14ac:dyDescent="0.2">
      <c r="A322" t="s">
        <v>3831</v>
      </c>
      <c r="B322" t="s">
        <v>4333</v>
      </c>
    </row>
    <row r="323" spans="1:2" x14ac:dyDescent="0.2">
      <c r="A323" t="s">
        <v>3843</v>
      </c>
      <c r="B323" t="s">
        <v>4334</v>
      </c>
    </row>
    <row r="324" spans="1:2" x14ac:dyDescent="0.2">
      <c r="A324" t="s">
        <v>3842</v>
      </c>
      <c r="B324" t="s">
        <v>4335</v>
      </c>
    </row>
    <row r="325" spans="1:2" x14ac:dyDescent="0.2">
      <c r="A325" t="s">
        <v>3834</v>
      </c>
      <c r="B325" t="s">
        <v>4336</v>
      </c>
    </row>
    <row r="326" spans="1:2" x14ac:dyDescent="0.2">
      <c r="A326" t="s">
        <v>3833</v>
      </c>
      <c r="B326" t="s">
        <v>4337</v>
      </c>
    </row>
    <row r="327" spans="1:2" x14ac:dyDescent="0.2">
      <c r="A327" t="s">
        <v>3840</v>
      </c>
      <c r="B327" t="s">
        <v>4338</v>
      </c>
    </row>
    <row r="328" spans="1:2" x14ac:dyDescent="0.2">
      <c r="A328" t="s">
        <v>3841</v>
      </c>
      <c r="B328" t="s">
        <v>4339</v>
      </c>
    </row>
    <row r="329" spans="1:2" x14ac:dyDescent="0.2">
      <c r="A329" t="s">
        <v>3924</v>
      </c>
      <c r="B329" t="s">
        <v>4340</v>
      </c>
    </row>
    <row r="330" spans="1:2" x14ac:dyDescent="0.2">
      <c r="A330" t="s">
        <v>3923</v>
      </c>
      <c r="B330" t="s">
        <v>4341</v>
      </c>
    </row>
    <row r="331" spans="1:2" x14ac:dyDescent="0.2">
      <c r="A331" t="s">
        <v>3918</v>
      </c>
      <c r="B331" t="s">
        <v>4342</v>
      </c>
    </row>
    <row r="332" spans="1:2" x14ac:dyDescent="0.2">
      <c r="A332" t="s">
        <v>3917</v>
      </c>
      <c r="B332" t="s">
        <v>4343</v>
      </c>
    </row>
    <row r="333" spans="1:2" x14ac:dyDescent="0.2">
      <c r="A333" t="s">
        <v>3922</v>
      </c>
      <c r="B333" t="s">
        <v>4344</v>
      </c>
    </row>
    <row r="334" spans="1:2" x14ac:dyDescent="0.2">
      <c r="A334" t="s">
        <v>3921</v>
      </c>
      <c r="B334" t="s">
        <v>4345</v>
      </c>
    </row>
    <row r="335" spans="1:2" x14ac:dyDescent="0.2">
      <c r="A335" t="s">
        <v>3919</v>
      </c>
      <c r="B335" t="s">
        <v>4346</v>
      </c>
    </row>
    <row r="336" spans="1:2" x14ac:dyDescent="0.2">
      <c r="A336" t="s">
        <v>3920</v>
      </c>
      <c r="B336" t="s">
        <v>4347</v>
      </c>
    </row>
    <row r="337" spans="1:2" x14ac:dyDescent="0.2">
      <c r="A337" t="s">
        <v>3963</v>
      </c>
      <c r="B337" t="s">
        <v>4348</v>
      </c>
    </row>
    <row r="338" spans="1:2" x14ac:dyDescent="0.2">
      <c r="A338" t="s">
        <v>3962</v>
      </c>
      <c r="B338" t="s">
        <v>4349</v>
      </c>
    </row>
    <row r="339" spans="1:2" x14ac:dyDescent="0.2">
      <c r="A339" t="s">
        <v>3957</v>
      </c>
      <c r="B339" t="s">
        <v>4350</v>
      </c>
    </row>
    <row r="340" spans="1:2" x14ac:dyDescent="0.2">
      <c r="A340" t="s">
        <v>3956</v>
      </c>
      <c r="B340" t="s">
        <v>4351</v>
      </c>
    </row>
    <row r="341" spans="1:2" x14ac:dyDescent="0.2">
      <c r="A341" t="s">
        <v>3961</v>
      </c>
      <c r="B341" t="s">
        <v>4352</v>
      </c>
    </row>
    <row r="342" spans="1:2" x14ac:dyDescent="0.2">
      <c r="A342" t="s">
        <v>3960</v>
      </c>
      <c r="B342" t="s">
        <v>4353</v>
      </c>
    </row>
    <row r="343" spans="1:2" x14ac:dyDescent="0.2">
      <c r="A343" t="s">
        <v>3958</v>
      </c>
      <c r="B343" t="s">
        <v>4354</v>
      </c>
    </row>
    <row r="344" spans="1:2" x14ac:dyDescent="0.2">
      <c r="A344" t="s">
        <v>3959</v>
      </c>
      <c r="B344" t="s">
        <v>4355</v>
      </c>
    </row>
    <row r="345" spans="1:2" x14ac:dyDescent="0.2">
      <c r="A345" t="s">
        <v>34</v>
      </c>
      <c r="B345" t="s">
        <v>4356</v>
      </c>
    </row>
    <row r="346" spans="1:2" x14ac:dyDescent="0.2">
      <c r="A346" t="s">
        <v>35</v>
      </c>
      <c r="B346" t="s">
        <v>4357</v>
      </c>
    </row>
    <row r="347" spans="1:2" x14ac:dyDescent="0.2">
      <c r="A347" t="s">
        <v>38</v>
      </c>
      <c r="B347" t="s">
        <v>4358</v>
      </c>
    </row>
    <row r="348" spans="1:2" x14ac:dyDescent="0.2">
      <c r="A348" t="s">
        <v>31</v>
      </c>
      <c r="B348" t="s">
        <v>4359</v>
      </c>
    </row>
    <row r="349" spans="1:2" x14ac:dyDescent="0.2">
      <c r="A349" t="s">
        <v>6</v>
      </c>
      <c r="B349" t="s">
        <v>4360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3" sqref="A13"/>
    </sheetView>
  </sheetViews>
  <sheetFormatPr defaultColWidth="9.28515625" defaultRowHeight="12.75" x14ac:dyDescent="0.2"/>
  <cols>
    <col min="1" max="1" width="69.5703125" customWidth="1"/>
  </cols>
  <sheetData>
    <row r="1" spans="1:1" ht="15" x14ac:dyDescent="0.25">
      <c r="A1" s="43" t="s">
        <v>4361</v>
      </c>
    </row>
    <row r="2" spans="1:1" x14ac:dyDescent="0.2">
      <c r="A2" t="s">
        <v>4362</v>
      </c>
    </row>
    <row r="3" spans="1:1" x14ac:dyDescent="0.2">
      <c r="A3" t="s">
        <v>4363</v>
      </c>
    </row>
    <row r="4" spans="1:1" x14ac:dyDescent="0.2">
      <c r="A4" t="s">
        <v>4364</v>
      </c>
    </row>
    <row r="5" spans="1:1" x14ac:dyDescent="0.2">
      <c r="A5" t="s">
        <v>4365</v>
      </c>
    </row>
    <row r="8" spans="1:1" ht="15" x14ac:dyDescent="0.25">
      <c r="A8" s="43" t="s">
        <v>4366</v>
      </c>
    </row>
    <row r="9" spans="1:1" x14ac:dyDescent="0.2">
      <c r="A9" t="s">
        <v>4367</v>
      </c>
    </row>
    <row r="10" spans="1:1" x14ac:dyDescent="0.2">
      <c r="A10" t="s">
        <v>4368</v>
      </c>
    </row>
    <row r="11" spans="1:1" x14ac:dyDescent="0.2">
      <c r="A11" t="s">
        <v>4369</v>
      </c>
    </row>
    <row r="12" spans="1:1" x14ac:dyDescent="0.2">
      <c r="A12" t="s">
        <v>4370</v>
      </c>
    </row>
    <row r="13" spans="1:1" x14ac:dyDescent="0.2">
      <c r="A13" t="s">
        <v>4371</v>
      </c>
    </row>
    <row r="14" spans="1:1" x14ac:dyDescent="0.2">
      <c r="A14" t="s">
        <v>4372</v>
      </c>
    </row>
    <row r="15" spans="1:1" x14ac:dyDescent="0.2">
      <c r="A15" t="s">
        <v>4373</v>
      </c>
    </row>
    <row r="16" spans="1:1" x14ac:dyDescent="0.2">
      <c r="A16" t="s">
        <v>4374</v>
      </c>
    </row>
    <row r="17" spans="1:1" x14ac:dyDescent="0.2">
      <c r="A17" t="s">
        <v>4375</v>
      </c>
    </row>
    <row r="18" spans="1:1" x14ac:dyDescent="0.2">
      <c r="A18" t="s">
        <v>4376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Main Page</vt:lpstr>
      <vt:lpstr>Even Strength</vt:lpstr>
      <vt:lpstr>Power Play</vt:lpstr>
      <vt:lpstr>Penalty Kill</vt:lpstr>
      <vt:lpstr>Home Road</vt:lpstr>
      <vt:lpstr>Legend</vt:lpstr>
      <vt:lpstr>ABOUT</vt:lpstr>
      <vt:lpstr>__Anonymous_Sheet_DB__1_1</vt:lpstr>
      <vt:lpstr>__Anonymous_Sheet_DB__1_2</vt:lpstr>
      <vt:lpstr>__Anonymous_Sheet_DB__1_3</vt:lpstr>
      <vt:lpstr>__Anonymous_Sheet_DB__1_4</vt:lpstr>
      <vt:lpstr>__Anonymous_Sheet_DB__2</vt:lpstr>
      <vt:lpstr>__Anonymous_Sheet_DB__2_1</vt:lpstr>
      <vt:lpstr>__Anonymous_Sheet_DB__2_2</vt:lpstr>
      <vt:lpstr>__Anonymous_Sheet_DB__2_3</vt:lpstr>
      <vt:lpstr>__Anonymous_Sheet_DB__3</vt:lpstr>
      <vt:lpstr>__Anonymous_Sheet_DB__3_1</vt:lpstr>
      <vt:lpstr>__Anonymous_Sheet_DB__3_2</vt:lpstr>
      <vt:lpstr>__Anonymous_Sheet_DB__4</vt:lpstr>
      <vt:lpstr>__Anonymous_Sheet_DB__4_1</vt:lpstr>
      <vt:lpstr>__Anonymous_Sheet_DB__4_2</vt:lpstr>
      <vt:lpstr>__Anonymous_Sheet_DB__5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2015-11-24T19:20:52Z</dcterms:created>
  <dcterms:modified xsi:type="dcterms:W3CDTF">2015-11-24T19:20:53Z</dcterms:modified>
</cp:coreProperties>
</file>